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cisnerosm\Desktop\Excel\Agregados\"/>
    </mc:Choice>
  </mc:AlternateContent>
  <bookViews>
    <workbookView xWindow="0" yWindow="0" windowWidth="19860" windowHeight="10245" tabRatio="850" activeTab="4"/>
  </bookViews>
  <sheets>
    <sheet name="INFO SEAL" sheetId="26" r:id="rId1"/>
    <sheet name="Resumen Infraestructura" sheetId="24" r:id="rId2"/>
    <sheet name="INV_2018" sheetId="28" r:id="rId3"/>
    <sheet name="SICODI" sheetId="27" r:id="rId4"/>
    <sheet name="Postes SEAL" sheetId="11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______f" hidden="1">{"vista 1",#N/A,FALSE,"CMP";"vista 2",#N/A,FALSE,"CMP"}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hidden="1">{"vista 1",#N/A,FALSE,"CMP";"vista 2",#N/A,FALSE,"CMP"}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3" hidden="1">{"vista 1",#N/A,FALSE,"CMP";"vista 2",#N/A,FALSE,"CMP"}</definedName>
    <definedName name="________f" hidden="1">{"vista 1",#N/A,FALSE,"CMP";"vista 2",#N/A,FALSE,"CMP"}</definedName>
    <definedName name="_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3" hidden="1">{"vista 1",#N/A,FALSE,"CMP";"vista 2",#N/A,FALSE,"CMP"}</definedName>
    <definedName name="_______f" hidden="1">{"vista 1",#N/A,FALSE,"CMP";"vista 2",#N/A,FALSE,"CMP"}</definedName>
    <definedName name="_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3" hidden="1">{"vista 1",#N/A,FALSE,"CMP";"vista 2",#N/A,FALSE,"CMP"}</definedName>
    <definedName name="______f" hidden="1">{"vista 1",#N/A,FALSE,"CMP";"vista 2",#N/A,FALSE,"CMP"}</definedName>
    <definedName name="_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3" hidden="1">{"vista 1",#N/A,FALSE,"CMP";"vista 2",#N/A,FALSE,"CMP"}</definedName>
    <definedName name="_____f" hidden="1">{"vista 1",#N/A,FALSE,"CMP";"vista 2",#N/A,FALSE,"CMP"}</definedName>
    <definedName name="_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3" hidden="1">{"vista 1",#N/A,FALSE,"CMP";"vista 2",#N/A,FALSE,"CMP"}</definedName>
    <definedName name="____f" hidden="1">{"vista 1",#N/A,FALSE,"CMP";"vista 2",#N/A,FALSE,"CMP"}</definedName>
    <definedName name="_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3" hidden="1">{"vista 1",#N/A,FALSE,"CMP";"vista 2",#N/A,FALSE,"CMP"}</definedName>
    <definedName name="___f" hidden="1">{"vista 1",#N/A,FALSE,"CMP";"vista 2",#N/A,FALSE,"CMP"}</definedName>
    <definedName name="_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2" hidden="1">'[1]Tipo de Cambio'!#REF!</definedName>
    <definedName name="__123Graph_ASISTEMAS" hidden="1">'[1]Tipo de Cambio'!#REF!</definedName>
    <definedName name="__f" localSheetId="3" hidden="1">{"vista 1",#N/A,FALSE,"CMP";"vista 2",#N/A,FALSE,"CMP"}</definedName>
    <definedName name="__f" hidden="1">{"vista 1",#N/A,FALSE,"CMP";"vista 2",#N/A,FALSE,"CMP"}</definedName>
    <definedName name="_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3" hidden="1">{"vista 1",#N/A,FALSE,"CMP";"vista 2",#N/A,FALSE,"CMP"}</definedName>
    <definedName name="_f" hidden="1">{"vista 1",#N/A,FALSE,"CMP";"vista 2",#N/A,FALSE,"CMP"}</definedName>
    <definedName name="_xlnm._FilterDatabase" localSheetId="0" hidden="1">'INFO SEAL'!$B$5:$U$4890</definedName>
    <definedName name="_xlnm._FilterDatabase" localSheetId="2" hidden="1">INV_2018!$G$16:$G$3071</definedName>
    <definedName name="_xlnm._FilterDatabase" localSheetId="4" hidden="1">'Postes SEAL'!$A$54:$M$4939</definedName>
    <definedName name="_xlnm._FilterDatabase" localSheetId="1" hidden="1">'Resumen Infraestructura'!$E$18:$G$41</definedName>
    <definedName name="_xlnm._FilterDatabase" localSheetId="3" hidden="1">SICODI!$B$2:$K$2404</definedName>
    <definedName name="_Key1" localSheetId="2" hidden="1">'[1]Tipo de Cambio'!#REF!</definedName>
    <definedName name="_Key1" localSheetId="3" hidden="1">'[1]Tipo de Cambio'!#REF!</definedName>
    <definedName name="_Key1" hidden="1">'[1]Tipo de Cambio'!#REF!</definedName>
    <definedName name="_Key2" localSheetId="2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2" hidden="1">{"vista 1",#N/A,FALSE,"CMP";"vista 2",#N/A,FALSE,"CMP"}</definedName>
    <definedName name="aa" localSheetId="3" hidden="1">{"vista 1",#N/A,FALSE,"CMP";"vista 2",#N/A,FALSE,"CMP"}</definedName>
    <definedName name="aa" hidden="1">{"vista 1",#N/A,FALSE,"CMP";"vista 2",#N/A,FALSE,"CMP"}</definedName>
    <definedName name="aaa" localSheetId="2" hidden="1">{"vista 1",#N/A,FALSE,"CMP";"vista 2",#N/A,FALSE,"CMP"}</definedName>
    <definedName name="aaa" localSheetId="3" hidden="1">{"vista 1",#N/A,FALSE,"CMP";"vista 2",#N/A,FALSE,"CMP"}</definedName>
    <definedName name="aaa" hidden="1">{"vista 1",#N/A,FALSE,"CMP";"vista 2",#N/A,FALSE,"CMP"}</definedName>
    <definedName name="AC">[2]Nombres!$R$38:$R$41</definedName>
    <definedName name="ACCCABLEGUARDA" localSheetId="2">INV_2018!$B$3032</definedName>
    <definedName name="ACCCABLEGUARDA" localSheetId="3">#REF!</definedName>
    <definedName name="ACCCABLEGUARDA">#REF!</definedName>
    <definedName name="ACCCABLESUB" localSheetId="2">INV_2018!$B$2866</definedName>
    <definedName name="ACCCABLESUB" localSheetId="3">#REF!</definedName>
    <definedName name="ACCCABLESUB">#REF!</definedName>
    <definedName name="ACCCOND" localSheetId="2">INV_2018!$B$2896</definedName>
    <definedName name="ACCCOND" localSheetId="3">#REF!</definedName>
    <definedName name="ACCCOND">#REF!</definedName>
    <definedName name="ACEROCONC" localSheetId="2">INV_2018!$B$2022</definedName>
    <definedName name="ACEROCONC" localSheetId="3">#REF!</definedName>
    <definedName name="ACEROCONC">#REF!</definedName>
    <definedName name="Altura">[3]Hoja1!$C$2:$C$7</definedName>
    <definedName name="ALTURAS">[4]Hoja1!$G$3:$G$12</definedName>
    <definedName name="_xlnm.Print_Area" localSheetId="2">INV_2018!$B$1:$G$3071</definedName>
    <definedName name="_xlnm.Print_Area" localSheetId="4">'Postes SEAL'!$F$6:$V$14</definedName>
    <definedName name="as">[5]Nombres!$R$5:$R$9</definedName>
    <definedName name="AZTECA" localSheetId="3">#REF!</definedName>
    <definedName name="AZTECA">#REF!</definedName>
    <definedName name="_xlnm.Database" localSheetId="0">#REF!</definedName>
    <definedName name="_xlnm.Database">'[6]sb-01 BASE2010-13 OCT AL 26 NOV'!$B$6:$CR$6</definedName>
    <definedName name="CABGUARDA" localSheetId="2">INV_2018!$B$3024</definedName>
    <definedName name="CABGUARDA" localSheetId="3">#REF!</definedName>
    <definedName name="CABGUARDA">#REF!</definedName>
    <definedName name="CADAISL" localSheetId="2">INV_2018!$B$2748</definedName>
    <definedName name="CADAISL" localSheetId="3">#REF!</definedName>
    <definedName name="CADAISL">#REF!</definedName>
    <definedName name="CEM">[2]Nombres!$T$38:$T$42</definedName>
    <definedName name="CODEST" localSheetId="3">#REF!</definedName>
    <definedName name="CODEST">#REF!</definedName>
    <definedName name="CODPAYPC" localSheetId="3">#REF!</definedName>
    <definedName name="CODPAYPC">#REF!</definedName>
    <definedName name="CODPM" localSheetId="3">#REF!</definedName>
    <definedName name="CODPM">#REF!</definedName>
    <definedName name="CONDUCTORES" localSheetId="2">INV_2018!$B$2801</definedName>
    <definedName name="CONDUCTORES" localSheetId="3">#REF!</definedName>
    <definedName name="CONDUCTORES">#REF!</definedName>
    <definedName name="COSTVIA">[2]Nombres!$D$5:$D$8</definedName>
    <definedName name="EE">[2]Nombres!$T$5:$T$24</definedName>
    <definedName name="ESTCAMARA">[2]Nombres!$L$5:$L$8</definedName>
    <definedName name="ESTR">[2]Nombres!$N$5:$N$11</definedName>
    <definedName name="MADERA" localSheetId="2">INV_2018!$B$2599</definedName>
    <definedName name="MADERA" localSheetId="3">#REF!</definedName>
    <definedName name="MADERA">#REF!</definedName>
    <definedName name="MOD_INV_16" localSheetId="3">#REF!</definedName>
    <definedName name="MOD_INV_16">#REF!</definedName>
    <definedName name="MPOSTE">[2]Nombres!$R$5:$R$9</definedName>
    <definedName name="PARRILLA" localSheetId="2">INV_2018!$B$2731</definedName>
    <definedName name="PARRILLA" localSheetId="3">#REF!</definedName>
    <definedName name="PARRILLA">#REF!</definedName>
    <definedName name="PE">[2]Nombres!$B$38:$B$133</definedName>
    <definedName name="PESO_PAYPC" localSheetId="3">#REF!</definedName>
    <definedName name="PESO_PAYPC">#REF!</definedName>
    <definedName name="PESO_PM" localSheetId="3">#REF!</definedName>
    <definedName name="PESO_PM">#REF!</definedName>
    <definedName name="PRECIOPAYPC" localSheetId="3">#REF!</definedName>
    <definedName name="PRECIOPAYPC">#REF!</definedName>
    <definedName name="PRECIOPM" localSheetId="3">#REF!</definedName>
    <definedName name="PRECIOPM">#REF!</definedName>
    <definedName name="PUESTAATIERRA" localSheetId="2">INV_2018!$B$3054</definedName>
    <definedName name="PUESTAATIERRA" localSheetId="3">#REF!</definedName>
    <definedName name="PUESTAATIERRA">#REF!</definedName>
    <definedName name="q">[5]Nombres!$B$6:$B$33</definedName>
    <definedName name="RETENIDA" localSheetId="2">INV_2018!$B$2742</definedName>
    <definedName name="RETENIDA" localSheetId="3">#REF!</definedName>
    <definedName name="RETENIDA">#REF!</definedName>
    <definedName name="SP">[2]Nombres!$N$38:$N$39</definedName>
    <definedName name="TE">[2]Nombres!$P$38:$P$39</definedName>
    <definedName name="TIPOCABLE">[2]Nombres!$F$5:$F$18</definedName>
    <definedName name="TIPOELEMENTO">[2]Nombres!$B$6:$B$33</definedName>
    <definedName name="_xlnm.Print_Titles" localSheetId="2">INV_2018!$1:$1</definedName>
    <definedName name="TORRE" localSheetId="2">INV_2018!$B$11</definedName>
    <definedName name="TORRE" localSheetId="3">#REF!</definedName>
    <definedName name="TORRE">#REF!</definedName>
    <definedName name="VAL">[2]Nombres!$P$5:$P$8</definedName>
    <definedName name="via">[4]Hoja1!$F$3:$F$4</definedName>
    <definedName name="wrn.Esquema._.Unifilar._.de._.CMP." localSheetId="2" hidden="1">{"vista 1",#N/A,FALSE,"CMP";"vista 2",#N/A,FALSE,"CMP"}</definedName>
    <definedName name="wrn.Esquema._.Unifilar._.de._.CMP." localSheetId="3" hidden="1">{"vista 1",#N/A,FALSE,"CMP";"vista 2",#N/A,FALSE,"CMP"}</definedName>
    <definedName name="wrn.Esquema._.Unifilar._.de._.CMP." hidden="1">{"vista 1",#N/A,FALSE,"CMP";"vista 2",#N/A,FALSE,"CMP"}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2" hidden="1">{"vista 1",#N/A,FALSE,"CMP";"vista 2",#N/A,FALSE,"CMP"}</definedName>
    <definedName name="xxxx" localSheetId="3" hidden="1">{"vista 1",#N/A,FALSE,"CMP";"vista 2",#N/A,FALSE,"CMP"}</definedName>
    <definedName name="xxxx" hidden="1">{"vista 1",#N/A,FALSE,"CMP";"vista 2",#N/A,FALSE,"CMP"}</definedName>
    <definedName name="yy" localSheetId="2" hidden="1">{"vista 1",#N/A,FALSE,"CMP";"vista 2",#N/A,FALSE,"CMP"}</definedName>
    <definedName name="yy" localSheetId="3" hidden="1">{"vista 1",#N/A,FALSE,"CMP";"vista 2",#N/A,FALSE,"CMP"}</definedName>
    <definedName name="yy" hidden="1">{"vista 1",#N/A,FALSE,"CMP";"vista 2",#N/A,FALSE,"CMP"}</definedName>
    <definedName name="ZI">[2]Nombres!$D$39:$D$51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6" i="11" l="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M999" i="11"/>
  <c r="M1000" i="11"/>
  <c r="M1001" i="11"/>
  <c r="M1002" i="11"/>
  <c r="M1003" i="11"/>
  <c r="M1004" i="11"/>
  <c r="M1005" i="11"/>
  <c r="M1006" i="11"/>
  <c r="M1007" i="11"/>
  <c r="M1008" i="11"/>
  <c r="M1009" i="11"/>
  <c r="M1010" i="11"/>
  <c r="M1011" i="11"/>
  <c r="M1012" i="11"/>
  <c r="M1013" i="11"/>
  <c r="M1014" i="11"/>
  <c r="M1015" i="11"/>
  <c r="M1016" i="11"/>
  <c r="M1017" i="11"/>
  <c r="M1018" i="11"/>
  <c r="M1019" i="11"/>
  <c r="M1020" i="11"/>
  <c r="M1021" i="11"/>
  <c r="M1022" i="11"/>
  <c r="M1023" i="11"/>
  <c r="M1024" i="11"/>
  <c r="M1025" i="11"/>
  <c r="M1026" i="11"/>
  <c r="M1027" i="11"/>
  <c r="M1028" i="11"/>
  <c r="M1029" i="11"/>
  <c r="M1030" i="11"/>
  <c r="M1031" i="11"/>
  <c r="M1032" i="11"/>
  <c r="M1033" i="11"/>
  <c r="M1034" i="11"/>
  <c r="M1035" i="11"/>
  <c r="M1036" i="11"/>
  <c r="M1037" i="11"/>
  <c r="M1038" i="11"/>
  <c r="M1039" i="11"/>
  <c r="M1040" i="11"/>
  <c r="M1041" i="11"/>
  <c r="M1042" i="11"/>
  <c r="M1043" i="11"/>
  <c r="M1044" i="11"/>
  <c r="M1045" i="11"/>
  <c r="M1046" i="11"/>
  <c r="M1047" i="11"/>
  <c r="M1048" i="11"/>
  <c r="M1049" i="11"/>
  <c r="M1050" i="11"/>
  <c r="M1051" i="11"/>
  <c r="M1052" i="11"/>
  <c r="M1053" i="11"/>
  <c r="M1054" i="11"/>
  <c r="M1055" i="11"/>
  <c r="M1056" i="11"/>
  <c r="M1057" i="11"/>
  <c r="M1058" i="11"/>
  <c r="M1059" i="11"/>
  <c r="M1060" i="11"/>
  <c r="M1061" i="11"/>
  <c r="M1062" i="11"/>
  <c r="M1063" i="11"/>
  <c r="M1064" i="11"/>
  <c r="M1065" i="11"/>
  <c r="M1066" i="11"/>
  <c r="M1067" i="11"/>
  <c r="M1068" i="11"/>
  <c r="M1069" i="11"/>
  <c r="M1070" i="11"/>
  <c r="M1071" i="11"/>
  <c r="M1072" i="11"/>
  <c r="M1073" i="11"/>
  <c r="M1074" i="11"/>
  <c r="M1075" i="11"/>
  <c r="M1076" i="11"/>
  <c r="M1077" i="11"/>
  <c r="M1078" i="11"/>
  <c r="M1079" i="11"/>
  <c r="M1080" i="11"/>
  <c r="M1081" i="11"/>
  <c r="M1082" i="11"/>
  <c r="M1083" i="11"/>
  <c r="M1084" i="11"/>
  <c r="M1085" i="11"/>
  <c r="M1086" i="11"/>
  <c r="M1087" i="11"/>
  <c r="M1088" i="11"/>
  <c r="M1089" i="11"/>
  <c r="M1090" i="11"/>
  <c r="M1091" i="11"/>
  <c r="M1092" i="11"/>
  <c r="M1093" i="11"/>
  <c r="M1094" i="11"/>
  <c r="M1095" i="11"/>
  <c r="M1096" i="11"/>
  <c r="M1097" i="11"/>
  <c r="M1098" i="11"/>
  <c r="M1099" i="11"/>
  <c r="M1100" i="11"/>
  <c r="M1101" i="11"/>
  <c r="M1102" i="11"/>
  <c r="M1103" i="11"/>
  <c r="M1104" i="11"/>
  <c r="M1105" i="11"/>
  <c r="M1106" i="11"/>
  <c r="M1107" i="11"/>
  <c r="M1108" i="11"/>
  <c r="M1109" i="11"/>
  <c r="M1110" i="11"/>
  <c r="M1111" i="11"/>
  <c r="M1112" i="11"/>
  <c r="M1113" i="11"/>
  <c r="M1114" i="11"/>
  <c r="M1115" i="11"/>
  <c r="M1116" i="11"/>
  <c r="M1117" i="11"/>
  <c r="M1118" i="11"/>
  <c r="M1119" i="11"/>
  <c r="M1120" i="11"/>
  <c r="M1121" i="11"/>
  <c r="M1122" i="11"/>
  <c r="M1123" i="11"/>
  <c r="M1124" i="11"/>
  <c r="M1125" i="11"/>
  <c r="M1126" i="11"/>
  <c r="M1127" i="11"/>
  <c r="M1128" i="11"/>
  <c r="M1129" i="11"/>
  <c r="M1130" i="11"/>
  <c r="M1131" i="11"/>
  <c r="M1132" i="11"/>
  <c r="M1133" i="11"/>
  <c r="M1134" i="11"/>
  <c r="M1135" i="11"/>
  <c r="M1136" i="11"/>
  <c r="M1137" i="11"/>
  <c r="M1138" i="11"/>
  <c r="M1139" i="11"/>
  <c r="M1140" i="11"/>
  <c r="M1141" i="11"/>
  <c r="M1142" i="11"/>
  <c r="M1143" i="11"/>
  <c r="M1144" i="11"/>
  <c r="M1145" i="11"/>
  <c r="M1146" i="11"/>
  <c r="M1147" i="11"/>
  <c r="M1148" i="11"/>
  <c r="M1149" i="11"/>
  <c r="M1150" i="11"/>
  <c r="M1151" i="11"/>
  <c r="M1152" i="11"/>
  <c r="M1153" i="11"/>
  <c r="M1154" i="11"/>
  <c r="M1155" i="11"/>
  <c r="M1156" i="11"/>
  <c r="M1157" i="11"/>
  <c r="M1158" i="11"/>
  <c r="M1159" i="11"/>
  <c r="M1160" i="11"/>
  <c r="M1161" i="11"/>
  <c r="M1162" i="11"/>
  <c r="M1163" i="11"/>
  <c r="M1164" i="11"/>
  <c r="M1165" i="11"/>
  <c r="M1166" i="11"/>
  <c r="M1167" i="11"/>
  <c r="M1168" i="11"/>
  <c r="M1169" i="11"/>
  <c r="M1170" i="11"/>
  <c r="M1171" i="11"/>
  <c r="M1172" i="11"/>
  <c r="M1173" i="11"/>
  <c r="M1174" i="11"/>
  <c r="M1175" i="11"/>
  <c r="M1176" i="11"/>
  <c r="M1177" i="11"/>
  <c r="M1178" i="11"/>
  <c r="M1179" i="11"/>
  <c r="M1180" i="11"/>
  <c r="M1181" i="11"/>
  <c r="M1182" i="11"/>
  <c r="M1183" i="11"/>
  <c r="M1184" i="11"/>
  <c r="M1185" i="11"/>
  <c r="M1186" i="11"/>
  <c r="M1187" i="11"/>
  <c r="M1188" i="11"/>
  <c r="M1189" i="11"/>
  <c r="M1190" i="11"/>
  <c r="M1191" i="11"/>
  <c r="M1192" i="11"/>
  <c r="M1193" i="11"/>
  <c r="M1194" i="11"/>
  <c r="M1195" i="11"/>
  <c r="M1196" i="11"/>
  <c r="M1197" i="11"/>
  <c r="M1198" i="11"/>
  <c r="M1199" i="11"/>
  <c r="M1200" i="11"/>
  <c r="M1201" i="11"/>
  <c r="M1202" i="11"/>
  <c r="M1203" i="11"/>
  <c r="M1204" i="11"/>
  <c r="M1205" i="11"/>
  <c r="M1206" i="11"/>
  <c r="M1207" i="11"/>
  <c r="M1208" i="11"/>
  <c r="M1209" i="11"/>
  <c r="M1210" i="11"/>
  <c r="M1211" i="11"/>
  <c r="M1212" i="11"/>
  <c r="M1213" i="11"/>
  <c r="M1214" i="11"/>
  <c r="M1215" i="11"/>
  <c r="M1216" i="11"/>
  <c r="M1217" i="11"/>
  <c r="M1218" i="11"/>
  <c r="M1219" i="11"/>
  <c r="M1220" i="11"/>
  <c r="M1221" i="11"/>
  <c r="M1222" i="11"/>
  <c r="M1223" i="11"/>
  <c r="M1224" i="11"/>
  <c r="M1225" i="11"/>
  <c r="M1226" i="11"/>
  <c r="M1227" i="11"/>
  <c r="M1228" i="11"/>
  <c r="M1229" i="11"/>
  <c r="M1230" i="11"/>
  <c r="M1231" i="11"/>
  <c r="M1232" i="11"/>
  <c r="M1233" i="11"/>
  <c r="M1234" i="11"/>
  <c r="M1235" i="11"/>
  <c r="M1236" i="11"/>
  <c r="M1237" i="11"/>
  <c r="M1238" i="11"/>
  <c r="M1239" i="11"/>
  <c r="M1240" i="11"/>
  <c r="M1241" i="11"/>
  <c r="M1242" i="11"/>
  <c r="M1243" i="11"/>
  <c r="M1244" i="11"/>
  <c r="M1245" i="11"/>
  <c r="M1246" i="11"/>
  <c r="M1247" i="11"/>
  <c r="M1248" i="11"/>
  <c r="M1249" i="11"/>
  <c r="M1250" i="11"/>
  <c r="M1251" i="11"/>
  <c r="M1252" i="11"/>
  <c r="M1253" i="11"/>
  <c r="M1254" i="11"/>
  <c r="M1255" i="11"/>
  <c r="M1256" i="11"/>
  <c r="M1257" i="11"/>
  <c r="M1258" i="11"/>
  <c r="M1259" i="11"/>
  <c r="M1260" i="11"/>
  <c r="M1261" i="11"/>
  <c r="M1262" i="11"/>
  <c r="M1263" i="11"/>
  <c r="M1264" i="11"/>
  <c r="M1265" i="11"/>
  <c r="M1266" i="11"/>
  <c r="M1267" i="11"/>
  <c r="M1268" i="11"/>
  <c r="M1269" i="11"/>
  <c r="M1270" i="11"/>
  <c r="M1271" i="11"/>
  <c r="M1272" i="11"/>
  <c r="M1273" i="11"/>
  <c r="M1274" i="11"/>
  <c r="M1275" i="11"/>
  <c r="M1276" i="11"/>
  <c r="M1277" i="11"/>
  <c r="M1278" i="11"/>
  <c r="M1279" i="11"/>
  <c r="M1280" i="11"/>
  <c r="M1281" i="11"/>
  <c r="M1282" i="11"/>
  <c r="M1283" i="11"/>
  <c r="M1284" i="11"/>
  <c r="M1285" i="11"/>
  <c r="M1286" i="11"/>
  <c r="M1287" i="11"/>
  <c r="M1288" i="11"/>
  <c r="M1289" i="11"/>
  <c r="M1290" i="11"/>
  <c r="M1291" i="11"/>
  <c r="M1292" i="11"/>
  <c r="M1293" i="11"/>
  <c r="M1294" i="11"/>
  <c r="M1295" i="11"/>
  <c r="M1296" i="11"/>
  <c r="M1297" i="11"/>
  <c r="M1298" i="11"/>
  <c r="M1299" i="11"/>
  <c r="M1300" i="11"/>
  <c r="M1301" i="11"/>
  <c r="M1302" i="11"/>
  <c r="M1303" i="11"/>
  <c r="M1304" i="11"/>
  <c r="M1305" i="11"/>
  <c r="M1306" i="11"/>
  <c r="M1307" i="11"/>
  <c r="M1308" i="11"/>
  <c r="M1309" i="11"/>
  <c r="M1310" i="11"/>
  <c r="M1311" i="11"/>
  <c r="M1312" i="11"/>
  <c r="M1313" i="11"/>
  <c r="M1314" i="11"/>
  <c r="M1315" i="11"/>
  <c r="M1316" i="11"/>
  <c r="M1317" i="11"/>
  <c r="M1318" i="11"/>
  <c r="M1319" i="11"/>
  <c r="M1320" i="11"/>
  <c r="M1321" i="11"/>
  <c r="M1322" i="11"/>
  <c r="M1323" i="11"/>
  <c r="M1324" i="11"/>
  <c r="M1325" i="11"/>
  <c r="M1326" i="11"/>
  <c r="M1327" i="11"/>
  <c r="M1328" i="11"/>
  <c r="M1329" i="11"/>
  <c r="M1330" i="11"/>
  <c r="M1331" i="11"/>
  <c r="M1332" i="11"/>
  <c r="M1333" i="11"/>
  <c r="M1334" i="11"/>
  <c r="M1335" i="11"/>
  <c r="M1336" i="11"/>
  <c r="M1337" i="11"/>
  <c r="M1338" i="11"/>
  <c r="M1339" i="11"/>
  <c r="M1340" i="11"/>
  <c r="M1341" i="11"/>
  <c r="M1342" i="11"/>
  <c r="M1343" i="11"/>
  <c r="M1344" i="11"/>
  <c r="M1345" i="11"/>
  <c r="M1346" i="11"/>
  <c r="M1347" i="11"/>
  <c r="M1348" i="11"/>
  <c r="M1349" i="11"/>
  <c r="M1350" i="11"/>
  <c r="M1351" i="11"/>
  <c r="M1352" i="11"/>
  <c r="M1353" i="11"/>
  <c r="M1354" i="11"/>
  <c r="M1355" i="11"/>
  <c r="M1356" i="11"/>
  <c r="M1357" i="11"/>
  <c r="M1358" i="11"/>
  <c r="M1359" i="11"/>
  <c r="M1360" i="11"/>
  <c r="M1361" i="11"/>
  <c r="M1362" i="11"/>
  <c r="M1363" i="11"/>
  <c r="M1364" i="11"/>
  <c r="M1365" i="11"/>
  <c r="M1366" i="11"/>
  <c r="M1367" i="11"/>
  <c r="M1368" i="11"/>
  <c r="M1369" i="11"/>
  <c r="M1370" i="11"/>
  <c r="M1371" i="11"/>
  <c r="M1372" i="11"/>
  <c r="M1373" i="11"/>
  <c r="M1374" i="11"/>
  <c r="M1375" i="11"/>
  <c r="M1376" i="11"/>
  <c r="M1377" i="11"/>
  <c r="M1378" i="11"/>
  <c r="M1379" i="11"/>
  <c r="M1380" i="11"/>
  <c r="M1381" i="11"/>
  <c r="M1382" i="11"/>
  <c r="M1383" i="11"/>
  <c r="M1384" i="11"/>
  <c r="M1385" i="11"/>
  <c r="M1386" i="11"/>
  <c r="M1387" i="11"/>
  <c r="M1388" i="11"/>
  <c r="M1389" i="11"/>
  <c r="M1390" i="11"/>
  <c r="M1391" i="11"/>
  <c r="M1392" i="11"/>
  <c r="M1393" i="11"/>
  <c r="M1394" i="11"/>
  <c r="M1395" i="11"/>
  <c r="M1396" i="11"/>
  <c r="M1397" i="11"/>
  <c r="M1398" i="11"/>
  <c r="M1399" i="11"/>
  <c r="M1400" i="11"/>
  <c r="M1401" i="11"/>
  <c r="M1402" i="11"/>
  <c r="M1403" i="11"/>
  <c r="M1404" i="11"/>
  <c r="M1405" i="11"/>
  <c r="M1406" i="11"/>
  <c r="M1407" i="11"/>
  <c r="M1408" i="11"/>
  <c r="M1409" i="11"/>
  <c r="M1410" i="11"/>
  <c r="M1411" i="11"/>
  <c r="M1412" i="11"/>
  <c r="M1413" i="11"/>
  <c r="M1414" i="11"/>
  <c r="M1415" i="11"/>
  <c r="M1416" i="11"/>
  <c r="M1417" i="11"/>
  <c r="M1418" i="11"/>
  <c r="M1419" i="11"/>
  <c r="M1420" i="11"/>
  <c r="M1421" i="11"/>
  <c r="M1422" i="11"/>
  <c r="M1423" i="11"/>
  <c r="M1424" i="11"/>
  <c r="M1425" i="11"/>
  <c r="M1426" i="11"/>
  <c r="M1427" i="11"/>
  <c r="M1428" i="11"/>
  <c r="M1429" i="11"/>
  <c r="M1430" i="11"/>
  <c r="M1431" i="11"/>
  <c r="M1432" i="11"/>
  <c r="M1433" i="11"/>
  <c r="M1434" i="11"/>
  <c r="M1435" i="11"/>
  <c r="M1436" i="11"/>
  <c r="M1437" i="11"/>
  <c r="M1438" i="11"/>
  <c r="M1439" i="11"/>
  <c r="M1440" i="11"/>
  <c r="M1441" i="11"/>
  <c r="M1442" i="11"/>
  <c r="M1443" i="11"/>
  <c r="M1444" i="11"/>
  <c r="M1445" i="11"/>
  <c r="M1446" i="11"/>
  <c r="M1447" i="11"/>
  <c r="M1448" i="11"/>
  <c r="M1449" i="11"/>
  <c r="M1450" i="11"/>
  <c r="M1451" i="11"/>
  <c r="M1452" i="11"/>
  <c r="M1453" i="11"/>
  <c r="M1454" i="11"/>
  <c r="M1455" i="11"/>
  <c r="M1456" i="11"/>
  <c r="M1457" i="11"/>
  <c r="M1458" i="11"/>
  <c r="M1459" i="11"/>
  <c r="M1460" i="11"/>
  <c r="M1461" i="11"/>
  <c r="M1462" i="11"/>
  <c r="M1463" i="11"/>
  <c r="M1464" i="11"/>
  <c r="M1465" i="11"/>
  <c r="M1466" i="11"/>
  <c r="M1467" i="11"/>
  <c r="M1468" i="11"/>
  <c r="M1469" i="11"/>
  <c r="M1470" i="11"/>
  <c r="M1471" i="11"/>
  <c r="M1472" i="11"/>
  <c r="M1473" i="11"/>
  <c r="M1474" i="11"/>
  <c r="M1475" i="11"/>
  <c r="M1476" i="11"/>
  <c r="M1477" i="11"/>
  <c r="M1478" i="11"/>
  <c r="M1479" i="11"/>
  <c r="M1480" i="11"/>
  <c r="M1481" i="11"/>
  <c r="M1482" i="11"/>
  <c r="M1483" i="11"/>
  <c r="M1484" i="11"/>
  <c r="M1485" i="11"/>
  <c r="M1486" i="11"/>
  <c r="M1487" i="11"/>
  <c r="M1488" i="11"/>
  <c r="M1489" i="11"/>
  <c r="M1490" i="11"/>
  <c r="M1491" i="11"/>
  <c r="M1492" i="11"/>
  <c r="M1493" i="11"/>
  <c r="M1494" i="11"/>
  <c r="M1495" i="11"/>
  <c r="M1496" i="11"/>
  <c r="M1497" i="11"/>
  <c r="M1498" i="11"/>
  <c r="M1499" i="11"/>
  <c r="M1500" i="11"/>
  <c r="M1501" i="11"/>
  <c r="M1502" i="11"/>
  <c r="M1503" i="11"/>
  <c r="M1504" i="11"/>
  <c r="M1505" i="11"/>
  <c r="M1506" i="11"/>
  <c r="M1507" i="11"/>
  <c r="M1508" i="11"/>
  <c r="M1509" i="11"/>
  <c r="M1510" i="11"/>
  <c r="M1511" i="11"/>
  <c r="M1512" i="11"/>
  <c r="M1513" i="11"/>
  <c r="M1514" i="11"/>
  <c r="M1515" i="11"/>
  <c r="M1516" i="11"/>
  <c r="M1517" i="11"/>
  <c r="M1518" i="11"/>
  <c r="M1519" i="11"/>
  <c r="M1520" i="11"/>
  <c r="M1521" i="11"/>
  <c r="M1522" i="11"/>
  <c r="M1523" i="11"/>
  <c r="M1524" i="11"/>
  <c r="M1525" i="11"/>
  <c r="M1526" i="11"/>
  <c r="M1527" i="11"/>
  <c r="M1528" i="11"/>
  <c r="M1529" i="11"/>
  <c r="M1530" i="11"/>
  <c r="M1531" i="11"/>
  <c r="M1532" i="11"/>
  <c r="M1533" i="11"/>
  <c r="M1534" i="11"/>
  <c r="M1535" i="11"/>
  <c r="M1536" i="11"/>
  <c r="M1537" i="11"/>
  <c r="M1538" i="11"/>
  <c r="M1539" i="11"/>
  <c r="M1540" i="11"/>
  <c r="M1541" i="11"/>
  <c r="M1542" i="11"/>
  <c r="M1543" i="11"/>
  <c r="M1544" i="11"/>
  <c r="M1545" i="11"/>
  <c r="M1546" i="11"/>
  <c r="M1547" i="11"/>
  <c r="M1548" i="11"/>
  <c r="M1549" i="11"/>
  <c r="M1550" i="11"/>
  <c r="M1551" i="11"/>
  <c r="M1552" i="11"/>
  <c r="M1553" i="11"/>
  <c r="M1554" i="11"/>
  <c r="M1555" i="11"/>
  <c r="M1556" i="11"/>
  <c r="M1557" i="11"/>
  <c r="M1558" i="11"/>
  <c r="M1559" i="11"/>
  <c r="M1560" i="11"/>
  <c r="M1561" i="11"/>
  <c r="M1562" i="11"/>
  <c r="M1563" i="11"/>
  <c r="M1564" i="11"/>
  <c r="M1565" i="11"/>
  <c r="M1566" i="11"/>
  <c r="M1567" i="11"/>
  <c r="M1568" i="11"/>
  <c r="M1569" i="11"/>
  <c r="M1570" i="11"/>
  <c r="M1571" i="11"/>
  <c r="M1572" i="11"/>
  <c r="M1573" i="11"/>
  <c r="M1574" i="11"/>
  <c r="M1575" i="11"/>
  <c r="M1576" i="11"/>
  <c r="M1577" i="11"/>
  <c r="M1578" i="11"/>
  <c r="M1579" i="11"/>
  <c r="M1580" i="11"/>
  <c r="M1581" i="11"/>
  <c r="M1582" i="11"/>
  <c r="M1583" i="11"/>
  <c r="M1584" i="11"/>
  <c r="M1585" i="11"/>
  <c r="M1586" i="11"/>
  <c r="M1587" i="11"/>
  <c r="M1588" i="11"/>
  <c r="M1589" i="11"/>
  <c r="M1590" i="11"/>
  <c r="M1591" i="11"/>
  <c r="M1592" i="11"/>
  <c r="M1593" i="11"/>
  <c r="M1594" i="11"/>
  <c r="M1595" i="11"/>
  <c r="M1596" i="11"/>
  <c r="M1597" i="11"/>
  <c r="M1598" i="11"/>
  <c r="M1599" i="11"/>
  <c r="M1600" i="11"/>
  <c r="M1601" i="11"/>
  <c r="M1602" i="11"/>
  <c r="M1603" i="11"/>
  <c r="M1604" i="11"/>
  <c r="M1605" i="11"/>
  <c r="M1606" i="11"/>
  <c r="M1607" i="11"/>
  <c r="M1608" i="11"/>
  <c r="M1609" i="11"/>
  <c r="M1610" i="11"/>
  <c r="M1611" i="11"/>
  <c r="M1612" i="11"/>
  <c r="M1613" i="11"/>
  <c r="M1614" i="11"/>
  <c r="M1615" i="11"/>
  <c r="M1616" i="11"/>
  <c r="M1617" i="11"/>
  <c r="M1618" i="11"/>
  <c r="M1619" i="11"/>
  <c r="M1620" i="11"/>
  <c r="M1621" i="11"/>
  <c r="M1622" i="11"/>
  <c r="M1623" i="11"/>
  <c r="M1624" i="11"/>
  <c r="M1625" i="11"/>
  <c r="M1626" i="11"/>
  <c r="M1627" i="11"/>
  <c r="M1628" i="11"/>
  <c r="M1629" i="11"/>
  <c r="M1630" i="11"/>
  <c r="M1631" i="11"/>
  <c r="M1632" i="11"/>
  <c r="M1633" i="11"/>
  <c r="M1634" i="11"/>
  <c r="M1635" i="11"/>
  <c r="M1636" i="11"/>
  <c r="M1637" i="11"/>
  <c r="M1638" i="11"/>
  <c r="M1639" i="11"/>
  <c r="M1640" i="11"/>
  <c r="M1641" i="11"/>
  <c r="M1642" i="11"/>
  <c r="M1643" i="11"/>
  <c r="M1644" i="11"/>
  <c r="M1645" i="11"/>
  <c r="M1646" i="11"/>
  <c r="M1647" i="11"/>
  <c r="M1648" i="11"/>
  <c r="M1649" i="11"/>
  <c r="M1650" i="11"/>
  <c r="M1651" i="11"/>
  <c r="M1652" i="11"/>
  <c r="M1653" i="11"/>
  <c r="M1654" i="11"/>
  <c r="M1655" i="11"/>
  <c r="M1656" i="11"/>
  <c r="M1657" i="11"/>
  <c r="M1658" i="11"/>
  <c r="M1659" i="11"/>
  <c r="M1660" i="11"/>
  <c r="M1661" i="11"/>
  <c r="M1662" i="11"/>
  <c r="M1663" i="11"/>
  <c r="M1664" i="11"/>
  <c r="M1665" i="11"/>
  <c r="M1666" i="11"/>
  <c r="M1667" i="11"/>
  <c r="M1668" i="11"/>
  <c r="M1669" i="11"/>
  <c r="M1670" i="11"/>
  <c r="M1671" i="11"/>
  <c r="M1672" i="11"/>
  <c r="M1673" i="11"/>
  <c r="M1674" i="11"/>
  <c r="M1675" i="11"/>
  <c r="M1676" i="11"/>
  <c r="M1677" i="11"/>
  <c r="M1678" i="11"/>
  <c r="M1679" i="11"/>
  <c r="M1680" i="11"/>
  <c r="M1681" i="11"/>
  <c r="M1682" i="11"/>
  <c r="M1683" i="11"/>
  <c r="M1684" i="11"/>
  <c r="M1685" i="11"/>
  <c r="M1686" i="11"/>
  <c r="M1687" i="11"/>
  <c r="M1688" i="11"/>
  <c r="M1689" i="11"/>
  <c r="M1690" i="11"/>
  <c r="M1691" i="11"/>
  <c r="M1692" i="11"/>
  <c r="M1693" i="11"/>
  <c r="M1694" i="11"/>
  <c r="M1695" i="11"/>
  <c r="M1696" i="11"/>
  <c r="M1697" i="11"/>
  <c r="M1698" i="11"/>
  <c r="M1699" i="11"/>
  <c r="M1700" i="11"/>
  <c r="M1701" i="11"/>
  <c r="M1702" i="11"/>
  <c r="M1703" i="11"/>
  <c r="M1704" i="11"/>
  <c r="M1705" i="11"/>
  <c r="M1706" i="11"/>
  <c r="M1707" i="11"/>
  <c r="M1708" i="11"/>
  <c r="M1709" i="11"/>
  <c r="M1710" i="11"/>
  <c r="M1711" i="11"/>
  <c r="M1712" i="11"/>
  <c r="M1713" i="11"/>
  <c r="M1714" i="11"/>
  <c r="M1715" i="11"/>
  <c r="M1716" i="11"/>
  <c r="M1717" i="11"/>
  <c r="M1718" i="11"/>
  <c r="M1719" i="11"/>
  <c r="M1720" i="11"/>
  <c r="M1721" i="11"/>
  <c r="M1722" i="11"/>
  <c r="M1723" i="11"/>
  <c r="M1724" i="11"/>
  <c r="M1725" i="11"/>
  <c r="M1726" i="11"/>
  <c r="M1727" i="11"/>
  <c r="M1728" i="11"/>
  <c r="M1729" i="11"/>
  <c r="M1730" i="11"/>
  <c r="M1731" i="11"/>
  <c r="M1732" i="11"/>
  <c r="M1733" i="11"/>
  <c r="M1734" i="11"/>
  <c r="M1735" i="11"/>
  <c r="M1736" i="11"/>
  <c r="M1737" i="11"/>
  <c r="M1738" i="11"/>
  <c r="M1739" i="11"/>
  <c r="M1740" i="11"/>
  <c r="M1741" i="11"/>
  <c r="M1742" i="11"/>
  <c r="M1743" i="11"/>
  <c r="M1744" i="11"/>
  <c r="M1745" i="11"/>
  <c r="M1746" i="11"/>
  <c r="M1747" i="11"/>
  <c r="M1748" i="11"/>
  <c r="M1749" i="11"/>
  <c r="M1750" i="11"/>
  <c r="M1751" i="11"/>
  <c r="M1752" i="11"/>
  <c r="M1753" i="11"/>
  <c r="M1754" i="11"/>
  <c r="M1755" i="11"/>
  <c r="M1756" i="11"/>
  <c r="M1757" i="11"/>
  <c r="M1758" i="11"/>
  <c r="M1759" i="11"/>
  <c r="M1760" i="11"/>
  <c r="M1761" i="11"/>
  <c r="M1762" i="11"/>
  <c r="M1763" i="11"/>
  <c r="M1764" i="11"/>
  <c r="M1765" i="11"/>
  <c r="M1766" i="11"/>
  <c r="M1767" i="11"/>
  <c r="M1768" i="11"/>
  <c r="M1769" i="11"/>
  <c r="M1770" i="11"/>
  <c r="M1771" i="11"/>
  <c r="M1772" i="11"/>
  <c r="M1773" i="11"/>
  <c r="M1774" i="11"/>
  <c r="M1775" i="11"/>
  <c r="M1776" i="11"/>
  <c r="M1777" i="11"/>
  <c r="M1778" i="11"/>
  <c r="M1779" i="11"/>
  <c r="M1780" i="11"/>
  <c r="M1781" i="11"/>
  <c r="M1782" i="11"/>
  <c r="M1783" i="11"/>
  <c r="M1784" i="11"/>
  <c r="M1785" i="11"/>
  <c r="M1786" i="11"/>
  <c r="M1787" i="11"/>
  <c r="M1788" i="11"/>
  <c r="M1789" i="11"/>
  <c r="M1790" i="11"/>
  <c r="M1791" i="11"/>
  <c r="M1792" i="11"/>
  <c r="M1793" i="11"/>
  <c r="M1794" i="11"/>
  <c r="M1795" i="11"/>
  <c r="M1796" i="11"/>
  <c r="M1797" i="11"/>
  <c r="M1798" i="11"/>
  <c r="M1799" i="11"/>
  <c r="M1800" i="11"/>
  <c r="M1801" i="11"/>
  <c r="M1802" i="11"/>
  <c r="M1803" i="11"/>
  <c r="M1804" i="11"/>
  <c r="M1805" i="11"/>
  <c r="M1806" i="11"/>
  <c r="M1807" i="11"/>
  <c r="M1808" i="11"/>
  <c r="M1809" i="11"/>
  <c r="M1810" i="11"/>
  <c r="M1811" i="11"/>
  <c r="M1812" i="11"/>
  <c r="M1813" i="11"/>
  <c r="M1814" i="11"/>
  <c r="M1815" i="11"/>
  <c r="M1816" i="11"/>
  <c r="M1817" i="11"/>
  <c r="M1818" i="11"/>
  <c r="M1819" i="11"/>
  <c r="M1820" i="11"/>
  <c r="M1821" i="11"/>
  <c r="M1822" i="11"/>
  <c r="M1823" i="11"/>
  <c r="M1824" i="11"/>
  <c r="M1825" i="11"/>
  <c r="M1826" i="11"/>
  <c r="M1827" i="11"/>
  <c r="M1828" i="11"/>
  <c r="M1829" i="11"/>
  <c r="M1830" i="11"/>
  <c r="M1831" i="11"/>
  <c r="M1832" i="11"/>
  <c r="M1833" i="11"/>
  <c r="M1834" i="11"/>
  <c r="M1835" i="11"/>
  <c r="M1836" i="11"/>
  <c r="M1837" i="11"/>
  <c r="M1838" i="11"/>
  <c r="M1839" i="11"/>
  <c r="M1840" i="11"/>
  <c r="M1841" i="11"/>
  <c r="M1842" i="11"/>
  <c r="M1843" i="11"/>
  <c r="M1844" i="11"/>
  <c r="M1845" i="11"/>
  <c r="M1846" i="11"/>
  <c r="M1847" i="11"/>
  <c r="M1848" i="11"/>
  <c r="M1849" i="11"/>
  <c r="M1850" i="11"/>
  <c r="M1851" i="11"/>
  <c r="M1852" i="11"/>
  <c r="M1853" i="11"/>
  <c r="M1854" i="11"/>
  <c r="M1855" i="11"/>
  <c r="M1856" i="11"/>
  <c r="M1857" i="11"/>
  <c r="M1858" i="11"/>
  <c r="M1859" i="11"/>
  <c r="M1860" i="11"/>
  <c r="M1861" i="11"/>
  <c r="M1862" i="11"/>
  <c r="M1863" i="11"/>
  <c r="M1864" i="11"/>
  <c r="M1865" i="11"/>
  <c r="M1866" i="11"/>
  <c r="M1867" i="11"/>
  <c r="M1868" i="11"/>
  <c r="M1869" i="11"/>
  <c r="M1870" i="11"/>
  <c r="M1871" i="11"/>
  <c r="M1872" i="11"/>
  <c r="M1873" i="11"/>
  <c r="M1874" i="11"/>
  <c r="M1875" i="11"/>
  <c r="M1876" i="11"/>
  <c r="M1877" i="11"/>
  <c r="M1878" i="11"/>
  <c r="M1879" i="11"/>
  <c r="M1880" i="11"/>
  <c r="M1881" i="11"/>
  <c r="M1882" i="11"/>
  <c r="M1883" i="11"/>
  <c r="M1884" i="11"/>
  <c r="M1885" i="11"/>
  <c r="M1886" i="11"/>
  <c r="M1887" i="11"/>
  <c r="M1888" i="11"/>
  <c r="M1889" i="11"/>
  <c r="M1890" i="11"/>
  <c r="M1891" i="11"/>
  <c r="M1892" i="11"/>
  <c r="M1893" i="11"/>
  <c r="M1894" i="11"/>
  <c r="M1895" i="11"/>
  <c r="M1896" i="11"/>
  <c r="M1897" i="11"/>
  <c r="M1898" i="11"/>
  <c r="M1899" i="11"/>
  <c r="M1900" i="11"/>
  <c r="M1901" i="11"/>
  <c r="M1902" i="11"/>
  <c r="M1903" i="11"/>
  <c r="M1904" i="11"/>
  <c r="M1905" i="11"/>
  <c r="M1906" i="11"/>
  <c r="M1907" i="11"/>
  <c r="M1908" i="11"/>
  <c r="M1909" i="11"/>
  <c r="M1910" i="11"/>
  <c r="M1911" i="11"/>
  <c r="M1912" i="11"/>
  <c r="M1913" i="11"/>
  <c r="M1914" i="11"/>
  <c r="M1915" i="11"/>
  <c r="M1916" i="11"/>
  <c r="M1917" i="11"/>
  <c r="M1918" i="11"/>
  <c r="M1919" i="11"/>
  <c r="M1920" i="11"/>
  <c r="M1921" i="11"/>
  <c r="M1922" i="11"/>
  <c r="M1923" i="11"/>
  <c r="M1924" i="11"/>
  <c r="M1925" i="11"/>
  <c r="M1926" i="11"/>
  <c r="M1927" i="11"/>
  <c r="M1928" i="11"/>
  <c r="M1929" i="11"/>
  <c r="M1930" i="11"/>
  <c r="M1931" i="11"/>
  <c r="M1932" i="11"/>
  <c r="M1933" i="11"/>
  <c r="M1934" i="11"/>
  <c r="M1935" i="11"/>
  <c r="M1936" i="11"/>
  <c r="M1937" i="11"/>
  <c r="M1938" i="11"/>
  <c r="M1939" i="11"/>
  <c r="M1940" i="11"/>
  <c r="M1941" i="11"/>
  <c r="M1942" i="11"/>
  <c r="M1943" i="11"/>
  <c r="M1944" i="11"/>
  <c r="M1945" i="11"/>
  <c r="M1946" i="11"/>
  <c r="M1947" i="11"/>
  <c r="M1948" i="11"/>
  <c r="M1949" i="11"/>
  <c r="M1950" i="11"/>
  <c r="M1951" i="11"/>
  <c r="M1952" i="11"/>
  <c r="M1953" i="11"/>
  <c r="M1954" i="11"/>
  <c r="M1955" i="11"/>
  <c r="M1956" i="11"/>
  <c r="M1957" i="11"/>
  <c r="M1958" i="11"/>
  <c r="M1959" i="11"/>
  <c r="M1960" i="11"/>
  <c r="M1961" i="11"/>
  <c r="M1962" i="11"/>
  <c r="M1963" i="11"/>
  <c r="M1964" i="11"/>
  <c r="M1965" i="11"/>
  <c r="M1966" i="11"/>
  <c r="M1967" i="11"/>
  <c r="M1968" i="11"/>
  <c r="M1969" i="11"/>
  <c r="M1970" i="11"/>
  <c r="M1971" i="11"/>
  <c r="M1972" i="11"/>
  <c r="M1973" i="11"/>
  <c r="M1974" i="11"/>
  <c r="M1975" i="11"/>
  <c r="M1976" i="11"/>
  <c r="M1977" i="11"/>
  <c r="M1978" i="11"/>
  <c r="M1979" i="11"/>
  <c r="M1980" i="11"/>
  <c r="M1981" i="11"/>
  <c r="M1982" i="11"/>
  <c r="M1983" i="11"/>
  <c r="M1984" i="11"/>
  <c r="M1985" i="11"/>
  <c r="M1986" i="11"/>
  <c r="M1987" i="11"/>
  <c r="M1988" i="11"/>
  <c r="M1989" i="11"/>
  <c r="M1990" i="11"/>
  <c r="M1991" i="11"/>
  <c r="M1992" i="11"/>
  <c r="M1993" i="11"/>
  <c r="M1994" i="11"/>
  <c r="M1995" i="11"/>
  <c r="M1996" i="11"/>
  <c r="M1997" i="11"/>
  <c r="M1998" i="11"/>
  <c r="M1999" i="11"/>
  <c r="M2000" i="11"/>
  <c r="M2001" i="11"/>
  <c r="M2002" i="11"/>
  <c r="M2003" i="11"/>
  <c r="M2004" i="11"/>
  <c r="M2005" i="11"/>
  <c r="M2006" i="11"/>
  <c r="M2007" i="11"/>
  <c r="M2008" i="11"/>
  <c r="M2009" i="11"/>
  <c r="M2010" i="11"/>
  <c r="M2011" i="11"/>
  <c r="M2012" i="11"/>
  <c r="M2013" i="11"/>
  <c r="M2014" i="11"/>
  <c r="M2015" i="11"/>
  <c r="M2016" i="11"/>
  <c r="M2017" i="11"/>
  <c r="M2018" i="11"/>
  <c r="M2019" i="11"/>
  <c r="M2020" i="11"/>
  <c r="M2021" i="11"/>
  <c r="M2022" i="11"/>
  <c r="M2023" i="11"/>
  <c r="M2024" i="11"/>
  <c r="M2025" i="11"/>
  <c r="M2026" i="11"/>
  <c r="M2027" i="11"/>
  <c r="M2028" i="11"/>
  <c r="M2029" i="11"/>
  <c r="M2030" i="11"/>
  <c r="M2031" i="11"/>
  <c r="M2032" i="11"/>
  <c r="M2033" i="11"/>
  <c r="M2034" i="11"/>
  <c r="M2035" i="11"/>
  <c r="M2036" i="11"/>
  <c r="M2037" i="11"/>
  <c r="M2038" i="11"/>
  <c r="M2039" i="11"/>
  <c r="M2040" i="11"/>
  <c r="M2041" i="11"/>
  <c r="M2042" i="11"/>
  <c r="M2043" i="11"/>
  <c r="M2044" i="11"/>
  <c r="M2045" i="11"/>
  <c r="M2046" i="11"/>
  <c r="M2047" i="11"/>
  <c r="M2048" i="11"/>
  <c r="M2049" i="11"/>
  <c r="M2050" i="11"/>
  <c r="M2051" i="11"/>
  <c r="M2052" i="11"/>
  <c r="M2053" i="11"/>
  <c r="M2054" i="11"/>
  <c r="M2055" i="11"/>
  <c r="M2056" i="11"/>
  <c r="M2057" i="11"/>
  <c r="M2058" i="11"/>
  <c r="M2059" i="11"/>
  <c r="M2060" i="11"/>
  <c r="M2061" i="11"/>
  <c r="M2062" i="11"/>
  <c r="M2063" i="11"/>
  <c r="M2064" i="11"/>
  <c r="M2065" i="11"/>
  <c r="M2066" i="11"/>
  <c r="M2067" i="11"/>
  <c r="M2068" i="11"/>
  <c r="M2069" i="11"/>
  <c r="M2070" i="11"/>
  <c r="M2071" i="11"/>
  <c r="M2072" i="11"/>
  <c r="M2073" i="11"/>
  <c r="M2074" i="11"/>
  <c r="M2075" i="11"/>
  <c r="M2076" i="11"/>
  <c r="M2077" i="11"/>
  <c r="M2078" i="11"/>
  <c r="M2079" i="11"/>
  <c r="M2080" i="11"/>
  <c r="M2081" i="11"/>
  <c r="M2082" i="11"/>
  <c r="M2083" i="11"/>
  <c r="M2084" i="11"/>
  <c r="M2085" i="11"/>
  <c r="M2086" i="11"/>
  <c r="M2087" i="11"/>
  <c r="M2088" i="11"/>
  <c r="M2089" i="11"/>
  <c r="M2090" i="11"/>
  <c r="M2091" i="11"/>
  <c r="M2092" i="11"/>
  <c r="M2093" i="11"/>
  <c r="M2094" i="11"/>
  <c r="M2095" i="11"/>
  <c r="M2096" i="11"/>
  <c r="M2097" i="11"/>
  <c r="M2098" i="11"/>
  <c r="M2099" i="11"/>
  <c r="M2100" i="11"/>
  <c r="M2101" i="11"/>
  <c r="M2102" i="11"/>
  <c r="M2103" i="11"/>
  <c r="M2104" i="11"/>
  <c r="M2105" i="11"/>
  <c r="M2106" i="11"/>
  <c r="M2107" i="11"/>
  <c r="M2108" i="11"/>
  <c r="M2109" i="11"/>
  <c r="M2110" i="11"/>
  <c r="M2111" i="11"/>
  <c r="M2112" i="11"/>
  <c r="M2113" i="11"/>
  <c r="M2114" i="11"/>
  <c r="M2115" i="11"/>
  <c r="M2116" i="11"/>
  <c r="M2117" i="11"/>
  <c r="M2118" i="11"/>
  <c r="M2119" i="11"/>
  <c r="M2120" i="11"/>
  <c r="M2121" i="11"/>
  <c r="M2122" i="11"/>
  <c r="M2123" i="11"/>
  <c r="M2124" i="11"/>
  <c r="M2125" i="11"/>
  <c r="M2126" i="11"/>
  <c r="M2127" i="11"/>
  <c r="M2128" i="11"/>
  <c r="M2129" i="11"/>
  <c r="M2130" i="11"/>
  <c r="M2131" i="11"/>
  <c r="M2132" i="11"/>
  <c r="M2133" i="11"/>
  <c r="M2134" i="11"/>
  <c r="M2135" i="11"/>
  <c r="M2136" i="11"/>
  <c r="M2137" i="11"/>
  <c r="M2138" i="11"/>
  <c r="M2139" i="11"/>
  <c r="M2140" i="11"/>
  <c r="M2141" i="11"/>
  <c r="M2142" i="11"/>
  <c r="M2143" i="11"/>
  <c r="M2144" i="11"/>
  <c r="M2145" i="11"/>
  <c r="M2146" i="11"/>
  <c r="M2147" i="11"/>
  <c r="M2148" i="11"/>
  <c r="M2149" i="11"/>
  <c r="M2150" i="11"/>
  <c r="M2151" i="11"/>
  <c r="M2152" i="11"/>
  <c r="M2153" i="11"/>
  <c r="M2154" i="11"/>
  <c r="M2155" i="11"/>
  <c r="M2156" i="11"/>
  <c r="M2157" i="11"/>
  <c r="M2158" i="11"/>
  <c r="M2159" i="11"/>
  <c r="M2160" i="11"/>
  <c r="M2161" i="11"/>
  <c r="M2162" i="11"/>
  <c r="M2163" i="11"/>
  <c r="M2164" i="11"/>
  <c r="M2165" i="11"/>
  <c r="M2166" i="11"/>
  <c r="M2167" i="11"/>
  <c r="M2168" i="11"/>
  <c r="M2169" i="11"/>
  <c r="M2170" i="11"/>
  <c r="M2171" i="11"/>
  <c r="M2172" i="11"/>
  <c r="M2173" i="11"/>
  <c r="M2174" i="11"/>
  <c r="M2175" i="11"/>
  <c r="M2176" i="11"/>
  <c r="M2177" i="11"/>
  <c r="M2178" i="11"/>
  <c r="M2179" i="11"/>
  <c r="M2180" i="11"/>
  <c r="M2181" i="11"/>
  <c r="M2182" i="11"/>
  <c r="M2183" i="11"/>
  <c r="M2184" i="11"/>
  <c r="M2185" i="11"/>
  <c r="M2186" i="11"/>
  <c r="M2187" i="11"/>
  <c r="M2188" i="11"/>
  <c r="M2189" i="11"/>
  <c r="M2190" i="11"/>
  <c r="M2191" i="11"/>
  <c r="M2192" i="11"/>
  <c r="M2193" i="11"/>
  <c r="M2194" i="11"/>
  <c r="M2195" i="11"/>
  <c r="M2196" i="11"/>
  <c r="M2197" i="11"/>
  <c r="M2198" i="11"/>
  <c r="M2199" i="11"/>
  <c r="M2200" i="11"/>
  <c r="M2201" i="11"/>
  <c r="M2202" i="11"/>
  <c r="M2203" i="11"/>
  <c r="M2204" i="11"/>
  <c r="M2205" i="11"/>
  <c r="M2206" i="11"/>
  <c r="M2207" i="11"/>
  <c r="M2208" i="11"/>
  <c r="M2209" i="11"/>
  <c r="M2210" i="11"/>
  <c r="M2211" i="11"/>
  <c r="M2212" i="11"/>
  <c r="M2213" i="11"/>
  <c r="M2214" i="11"/>
  <c r="M2215" i="11"/>
  <c r="M2216" i="11"/>
  <c r="M2217" i="11"/>
  <c r="M2218" i="11"/>
  <c r="M2219" i="11"/>
  <c r="M2220" i="11"/>
  <c r="M2221" i="11"/>
  <c r="M2222" i="11"/>
  <c r="M2223" i="11"/>
  <c r="M2224" i="11"/>
  <c r="M2225" i="11"/>
  <c r="M2226" i="11"/>
  <c r="M2227" i="11"/>
  <c r="M2228" i="11"/>
  <c r="M2229" i="11"/>
  <c r="M2230" i="11"/>
  <c r="M2231" i="11"/>
  <c r="M2232" i="11"/>
  <c r="M2233" i="11"/>
  <c r="M2234" i="11"/>
  <c r="M2235" i="11"/>
  <c r="M2236" i="11"/>
  <c r="M2237" i="11"/>
  <c r="M2238" i="11"/>
  <c r="M2239" i="11"/>
  <c r="M2240" i="11"/>
  <c r="M2241" i="11"/>
  <c r="M2242" i="11"/>
  <c r="M2243" i="11"/>
  <c r="M2244" i="11"/>
  <c r="M2245" i="11"/>
  <c r="M2246" i="11"/>
  <c r="M2247" i="11"/>
  <c r="M2248" i="11"/>
  <c r="M2249" i="11"/>
  <c r="M2250" i="11"/>
  <c r="M2251" i="11"/>
  <c r="M2252" i="11"/>
  <c r="M2253" i="11"/>
  <c r="M2254" i="11"/>
  <c r="M2255" i="11"/>
  <c r="M2256" i="11"/>
  <c r="M2257" i="11"/>
  <c r="M2258" i="11"/>
  <c r="M2259" i="11"/>
  <c r="M2260" i="11"/>
  <c r="M2261" i="11"/>
  <c r="M2262" i="11"/>
  <c r="M2263" i="11"/>
  <c r="M2264" i="11"/>
  <c r="M2265" i="11"/>
  <c r="M2266" i="11"/>
  <c r="M2267" i="11"/>
  <c r="M2268" i="11"/>
  <c r="M2269" i="11"/>
  <c r="M2270" i="11"/>
  <c r="M2271" i="11"/>
  <c r="M2272" i="11"/>
  <c r="M2273" i="11"/>
  <c r="M2274" i="11"/>
  <c r="M2275" i="11"/>
  <c r="M2276" i="11"/>
  <c r="M2277" i="11"/>
  <c r="M2278" i="11"/>
  <c r="M2279" i="11"/>
  <c r="M2280" i="11"/>
  <c r="M2281" i="11"/>
  <c r="M2282" i="11"/>
  <c r="M2283" i="11"/>
  <c r="M2284" i="11"/>
  <c r="M2285" i="11"/>
  <c r="M2286" i="11"/>
  <c r="M2287" i="11"/>
  <c r="M2288" i="11"/>
  <c r="M2289" i="11"/>
  <c r="M2290" i="11"/>
  <c r="M2291" i="11"/>
  <c r="M2292" i="11"/>
  <c r="M2293" i="11"/>
  <c r="M2294" i="11"/>
  <c r="M2295" i="11"/>
  <c r="M2296" i="11"/>
  <c r="M2297" i="11"/>
  <c r="M2298" i="11"/>
  <c r="M2299" i="11"/>
  <c r="M2300" i="11"/>
  <c r="M2301" i="11"/>
  <c r="M2302" i="11"/>
  <c r="M2303" i="11"/>
  <c r="M2304" i="11"/>
  <c r="M2305" i="11"/>
  <c r="M2306" i="11"/>
  <c r="M2307" i="11"/>
  <c r="M2308" i="11"/>
  <c r="M2309" i="11"/>
  <c r="M2310" i="11"/>
  <c r="M2311" i="11"/>
  <c r="M2312" i="11"/>
  <c r="M2313" i="11"/>
  <c r="M2314" i="11"/>
  <c r="M2315" i="11"/>
  <c r="M2316" i="11"/>
  <c r="M2317" i="11"/>
  <c r="M2318" i="11"/>
  <c r="M2319" i="11"/>
  <c r="M2320" i="11"/>
  <c r="M2321" i="11"/>
  <c r="M2322" i="11"/>
  <c r="M2323" i="11"/>
  <c r="M2324" i="11"/>
  <c r="M2325" i="11"/>
  <c r="M2326" i="11"/>
  <c r="M2327" i="11"/>
  <c r="M2328" i="11"/>
  <c r="M2329" i="11"/>
  <c r="M2330" i="11"/>
  <c r="M2331" i="11"/>
  <c r="M2332" i="11"/>
  <c r="M2333" i="11"/>
  <c r="M2334" i="11"/>
  <c r="M2335" i="11"/>
  <c r="M2336" i="11"/>
  <c r="M2337" i="11"/>
  <c r="M2338" i="11"/>
  <c r="M2339" i="11"/>
  <c r="M2340" i="11"/>
  <c r="M2341" i="11"/>
  <c r="M2342" i="11"/>
  <c r="M2343" i="11"/>
  <c r="M2344" i="11"/>
  <c r="M2345" i="11"/>
  <c r="M2346" i="11"/>
  <c r="M2347" i="11"/>
  <c r="M2348" i="11"/>
  <c r="M2349" i="11"/>
  <c r="M2350" i="11"/>
  <c r="M2351" i="11"/>
  <c r="M2352" i="11"/>
  <c r="M2353" i="11"/>
  <c r="M2354" i="11"/>
  <c r="M2355" i="11"/>
  <c r="M2356" i="11"/>
  <c r="M2357" i="11"/>
  <c r="M2358" i="11"/>
  <c r="M2359" i="11"/>
  <c r="M2360" i="11"/>
  <c r="M2361" i="11"/>
  <c r="M2362" i="11"/>
  <c r="M2363" i="11"/>
  <c r="M2364" i="11"/>
  <c r="M2365" i="11"/>
  <c r="M2366" i="11"/>
  <c r="M2367" i="11"/>
  <c r="M2368" i="11"/>
  <c r="M2369" i="11"/>
  <c r="M2370" i="11"/>
  <c r="M2371" i="11"/>
  <c r="M2372" i="11"/>
  <c r="M2373" i="11"/>
  <c r="M2374" i="11"/>
  <c r="M2375" i="11"/>
  <c r="M2376" i="11"/>
  <c r="M2377" i="11"/>
  <c r="M2378" i="11"/>
  <c r="M2379" i="11"/>
  <c r="M2380" i="11"/>
  <c r="M2381" i="11"/>
  <c r="M2382" i="11"/>
  <c r="M2383" i="11"/>
  <c r="M2384" i="11"/>
  <c r="M2385" i="11"/>
  <c r="M2386" i="11"/>
  <c r="M2387" i="11"/>
  <c r="M2388" i="11"/>
  <c r="M2389" i="11"/>
  <c r="M2390" i="11"/>
  <c r="M2391" i="11"/>
  <c r="M2392" i="11"/>
  <c r="M2393" i="11"/>
  <c r="M2394" i="11"/>
  <c r="M2395" i="11"/>
  <c r="M2396" i="11"/>
  <c r="M2397" i="11"/>
  <c r="M2398" i="11"/>
  <c r="M2399" i="11"/>
  <c r="M2400" i="11"/>
  <c r="M2401" i="11"/>
  <c r="M2402" i="11"/>
  <c r="M2403" i="11"/>
  <c r="M2404" i="11"/>
  <c r="M2405" i="11"/>
  <c r="M2406" i="11"/>
  <c r="M2407" i="11"/>
  <c r="M2408" i="11"/>
  <c r="M2409" i="11"/>
  <c r="M2410" i="11"/>
  <c r="M2411" i="11"/>
  <c r="M2412" i="11"/>
  <c r="M2413" i="11"/>
  <c r="M2414" i="11"/>
  <c r="M2415" i="11"/>
  <c r="M2416" i="11"/>
  <c r="M2417" i="11"/>
  <c r="M2418" i="11"/>
  <c r="M2419" i="11"/>
  <c r="M2420" i="11"/>
  <c r="M2421" i="11"/>
  <c r="M2422" i="11"/>
  <c r="M2423" i="11"/>
  <c r="M2424" i="11"/>
  <c r="M2425" i="11"/>
  <c r="M2426" i="11"/>
  <c r="M2427" i="11"/>
  <c r="M2428" i="11"/>
  <c r="M2429" i="11"/>
  <c r="M2430" i="11"/>
  <c r="M2431" i="11"/>
  <c r="M2432" i="11"/>
  <c r="M2433" i="11"/>
  <c r="M2434" i="11"/>
  <c r="M2435" i="11"/>
  <c r="M2436" i="11"/>
  <c r="M2437" i="11"/>
  <c r="M2438" i="11"/>
  <c r="M2439" i="11"/>
  <c r="M2440" i="11"/>
  <c r="M2441" i="11"/>
  <c r="M2442" i="11"/>
  <c r="M2443" i="11"/>
  <c r="M2444" i="11"/>
  <c r="M2445" i="11"/>
  <c r="M2446" i="11"/>
  <c r="M2447" i="11"/>
  <c r="M2448" i="11"/>
  <c r="M2449" i="11"/>
  <c r="M2450" i="11"/>
  <c r="M2451" i="11"/>
  <c r="M2452" i="11"/>
  <c r="M2453" i="11"/>
  <c r="M2454" i="11"/>
  <c r="M2455" i="11"/>
  <c r="M2456" i="11"/>
  <c r="M2457" i="11"/>
  <c r="M2458" i="11"/>
  <c r="M2459" i="11"/>
  <c r="M2460" i="11"/>
  <c r="M2461" i="11"/>
  <c r="M2462" i="11"/>
  <c r="M2463" i="11"/>
  <c r="M2464" i="11"/>
  <c r="M2465" i="11"/>
  <c r="M2466" i="11"/>
  <c r="M2467" i="11"/>
  <c r="M2468" i="11"/>
  <c r="M2469" i="11"/>
  <c r="M2470" i="11"/>
  <c r="M2471" i="11"/>
  <c r="M2472" i="11"/>
  <c r="M2473" i="11"/>
  <c r="M2474" i="11"/>
  <c r="M2475" i="11"/>
  <c r="M2476" i="11"/>
  <c r="M2477" i="11"/>
  <c r="M2478" i="11"/>
  <c r="M2479" i="11"/>
  <c r="M2480" i="11"/>
  <c r="M2481" i="11"/>
  <c r="M2482" i="11"/>
  <c r="M2483" i="11"/>
  <c r="M2484" i="11"/>
  <c r="M2485" i="11"/>
  <c r="M2486" i="11"/>
  <c r="M2487" i="11"/>
  <c r="M2488" i="11"/>
  <c r="M2489" i="11"/>
  <c r="M2490" i="11"/>
  <c r="M2491" i="11"/>
  <c r="M2492" i="11"/>
  <c r="M2493" i="11"/>
  <c r="M2494" i="11"/>
  <c r="M2495" i="11"/>
  <c r="M2496" i="11"/>
  <c r="M2497" i="11"/>
  <c r="M2498" i="11"/>
  <c r="M2499" i="11"/>
  <c r="M2500" i="11"/>
  <c r="M2501" i="11"/>
  <c r="M2502" i="11"/>
  <c r="M2503" i="11"/>
  <c r="M2504" i="11"/>
  <c r="M2505" i="11"/>
  <c r="M2506" i="11"/>
  <c r="M2507" i="11"/>
  <c r="M2508" i="11"/>
  <c r="M2509" i="11"/>
  <c r="M2510" i="11"/>
  <c r="M2511" i="11"/>
  <c r="M2512" i="11"/>
  <c r="M2513" i="11"/>
  <c r="M2514" i="11"/>
  <c r="M2515" i="11"/>
  <c r="M2516" i="11"/>
  <c r="M2517" i="11"/>
  <c r="M2518" i="11"/>
  <c r="M2519" i="11"/>
  <c r="M2520" i="11"/>
  <c r="M2521" i="11"/>
  <c r="M2522" i="11"/>
  <c r="M2523" i="11"/>
  <c r="M2524" i="11"/>
  <c r="M2525" i="11"/>
  <c r="M2526" i="11"/>
  <c r="M2527" i="11"/>
  <c r="M2528" i="11"/>
  <c r="M2529" i="11"/>
  <c r="M2530" i="11"/>
  <c r="M2531" i="11"/>
  <c r="M2532" i="11"/>
  <c r="M2533" i="11"/>
  <c r="M2534" i="11"/>
  <c r="M2535" i="11"/>
  <c r="M2536" i="11"/>
  <c r="M2537" i="11"/>
  <c r="M2538" i="11"/>
  <c r="M2539" i="11"/>
  <c r="M2540" i="11"/>
  <c r="M2541" i="11"/>
  <c r="M2542" i="11"/>
  <c r="M2543" i="11"/>
  <c r="M2544" i="11"/>
  <c r="M2545" i="11"/>
  <c r="M2546" i="11"/>
  <c r="M2547" i="11"/>
  <c r="M2548" i="11"/>
  <c r="M2549" i="11"/>
  <c r="M2550" i="11"/>
  <c r="M2551" i="11"/>
  <c r="M2552" i="11"/>
  <c r="M2553" i="11"/>
  <c r="M2554" i="11"/>
  <c r="M2555" i="11"/>
  <c r="M2556" i="11"/>
  <c r="M2557" i="11"/>
  <c r="M2558" i="11"/>
  <c r="M2559" i="11"/>
  <c r="M2560" i="11"/>
  <c r="M2561" i="11"/>
  <c r="M2562" i="11"/>
  <c r="M2563" i="11"/>
  <c r="M2564" i="11"/>
  <c r="M2565" i="11"/>
  <c r="M2566" i="11"/>
  <c r="M2567" i="11"/>
  <c r="M2568" i="11"/>
  <c r="M2569" i="11"/>
  <c r="M2570" i="11"/>
  <c r="M2571" i="11"/>
  <c r="M2572" i="11"/>
  <c r="M2573" i="11"/>
  <c r="M2574" i="11"/>
  <c r="M2575" i="11"/>
  <c r="M2576" i="11"/>
  <c r="M2577" i="11"/>
  <c r="M2578" i="11"/>
  <c r="M2579" i="11"/>
  <c r="M2580" i="11"/>
  <c r="M2581" i="11"/>
  <c r="M2582" i="11"/>
  <c r="M2583" i="11"/>
  <c r="M2584" i="11"/>
  <c r="M2585" i="11"/>
  <c r="M2586" i="11"/>
  <c r="M2587" i="11"/>
  <c r="M2588" i="11"/>
  <c r="M2589" i="11"/>
  <c r="M2590" i="11"/>
  <c r="M2591" i="11"/>
  <c r="M2592" i="11"/>
  <c r="M2593" i="11"/>
  <c r="M2594" i="11"/>
  <c r="M2595" i="11"/>
  <c r="M2596" i="11"/>
  <c r="M2597" i="11"/>
  <c r="M2598" i="11"/>
  <c r="M2599" i="11"/>
  <c r="M2600" i="11"/>
  <c r="M2601" i="11"/>
  <c r="M2602" i="11"/>
  <c r="M2603" i="11"/>
  <c r="M2604" i="11"/>
  <c r="M2605" i="11"/>
  <c r="M2606" i="11"/>
  <c r="M2607" i="11"/>
  <c r="M2608" i="11"/>
  <c r="M2609" i="11"/>
  <c r="M2610" i="11"/>
  <c r="M2611" i="11"/>
  <c r="M2612" i="11"/>
  <c r="M2613" i="11"/>
  <c r="M2614" i="11"/>
  <c r="M2615" i="11"/>
  <c r="M2616" i="11"/>
  <c r="M2617" i="11"/>
  <c r="M2618" i="11"/>
  <c r="M2619" i="11"/>
  <c r="M2620" i="11"/>
  <c r="M2621" i="11"/>
  <c r="M2622" i="11"/>
  <c r="M2623" i="11"/>
  <c r="M2624" i="11"/>
  <c r="M2625" i="11"/>
  <c r="M2626" i="11"/>
  <c r="M2627" i="11"/>
  <c r="M2628" i="11"/>
  <c r="M2629" i="11"/>
  <c r="M2630" i="11"/>
  <c r="M2631" i="11"/>
  <c r="M2632" i="11"/>
  <c r="M2633" i="11"/>
  <c r="M2634" i="11"/>
  <c r="M2635" i="11"/>
  <c r="M2636" i="11"/>
  <c r="M2637" i="11"/>
  <c r="M2638" i="11"/>
  <c r="M2639" i="11"/>
  <c r="M2640" i="11"/>
  <c r="M2641" i="11"/>
  <c r="M2642" i="11"/>
  <c r="M2643" i="11"/>
  <c r="M2644" i="11"/>
  <c r="M2645" i="11"/>
  <c r="M2646" i="11"/>
  <c r="M2647" i="11"/>
  <c r="M2648" i="11"/>
  <c r="M2649" i="11"/>
  <c r="M2650" i="11"/>
  <c r="M2651" i="11"/>
  <c r="M2652" i="11"/>
  <c r="M2653" i="11"/>
  <c r="M2654" i="11"/>
  <c r="M2655" i="11"/>
  <c r="M2656" i="11"/>
  <c r="M2657" i="11"/>
  <c r="M2658" i="11"/>
  <c r="M2659" i="11"/>
  <c r="M2660" i="11"/>
  <c r="M2661" i="11"/>
  <c r="M2662" i="11"/>
  <c r="M2663" i="11"/>
  <c r="M2664" i="11"/>
  <c r="M2665" i="11"/>
  <c r="M2666" i="11"/>
  <c r="M2667" i="11"/>
  <c r="M2668" i="11"/>
  <c r="M2669" i="11"/>
  <c r="M2670" i="11"/>
  <c r="M2671" i="11"/>
  <c r="M2672" i="11"/>
  <c r="M2673" i="11"/>
  <c r="M2674" i="11"/>
  <c r="M2675" i="11"/>
  <c r="M2676" i="11"/>
  <c r="M2677" i="11"/>
  <c r="M2678" i="11"/>
  <c r="M2679" i="11"/>
  <c r="M2680" i="11"/>
  <c r="M2681" i="11"/>
  <c r="M2682" i="11"/>
  <c r="M2683" i="11"/>
  <c r="M2684" i="11"/>
  <c r="M2685" i="11"/>
  <c r="M2686" i="11"/>
  <c r="M2687" i="11"/>
  <c r="M2688" i="11"/>
  <c r="M2689" i="11"/>
  <c r="M2690" i="11"/>
  <c r="M2691" i="11"/>
  <c r="M2692" i="11"/>
  <c r="M2693" i="11"/>
  <c r="M2694" i="11"/>
  <c r="M2695" i="11"/>
  <c r="M2696" i="11"/>
  <c r="M2697" i="11"/>
  <c r="M2698" i="11"/>
  <c r="M2699" i="11"/>
  <c r="M2700" i="11"/>
  <c r="M2701" i="11"/>
  <c r="M2702" i="11"/>
  <c r="M2703" i="11"/>
  <c r="M2704" i="11"/>
  <c r="M2705" i="11"/>
  <c r="M2706" i="11"/>
  <c r="M2707" i="11"/>
  <c r="M2708" i="11"/>
  <c r="M2709" i="11"/>
  <c r="M2710" i="11"/>
  <c r="M2711" i="11"/>
  <c r="M2712" i="11"/>
  <c r="M2713" i="11"/>
  <c r="M2714" i="11"/>
  <c r="M2715" i="11"/>
  <c r="M2716" i="11"/>
  <c r="M2717" i="11"/>
  <c r="M2718" i="11"/>
  <c r="M2719" i="11"/>
  <c r="M2720" i="11"/>
  <c r="M2721" i="11"/>
  <c r="M2722" i="11"/>
  <c r="M2723" i="11"/>
  <c r="M2724" i="11"/>
  <c r="M2725" i="11"/>
  <c r="M2726" i="11"/>
  <c r="M2727" i="11"/>
  <c r="M2728" i="11"/>
  <c r="M2729" i="11"/>
  <c r="M2730" i="11"/>
  <c r="M2731" i="11"/>
  <c r="M2732" i="11"/>
  <c r="M2733" i="11"/>
  <c r="M2734" i="11"/>
  <c r="M2735" i="11"/>
  <c r="M2736" i="11"/>
  <c r="M2737" i="11"/>
  <c r="M2738" i="11"/>
  <c r="M2739" i="11"/>
  <c r="M2740" i="11"/>
  <c r="M2741" i="11"/>
  <c r="M2742" i="11"/>
  <c r="M2743" i="11"/>
  <c r="M2744" i="11"/>
  <c r="M2745" i="11"/>
  <c r="M2746" i="11"/>
  <c r="M2747" i="11"/>
  <c r="M2748" i="11"/>
  <c r="M2749" i="11"/>
  <c r="M2750" i="11"/>
  <c r="M2751" i="11"/>
  <c r="M2752" i="11"/>
  <c r="M2753" i="11"/>
  <c r="M2754" i="11"/>
  <c r="M2755" i="11"/>
  <c r="M2756" i="11"/>
  <c r="M2757" i="11"/>
  <c r="M2758" i="11"/>
  <c r="M2759" i="11"/>
  <c r="M2760" i="11"/>
  <c r="M2761" i="11"/>
  <c r="M2762" i="11"/>
  <c r="M2763" i="11"/>
  <c r="M2764" i="11"/>
  <c r="M2765" i="11"/>
  <c r="M2766" i="11"/>
  <c r="M2767" i="11"/>
  <c r="M2768" i="11"/>
  <c r="M2769" i="11"/>
  <c r="M2770" i="11"/>
  <c r="M2771" i="11"/>
  <c r="M2772" i="11"/>
  <c r="M2773" i="11"/>
  <c r="M2774" i="11"/>
  <c r="M2775" i="11"/>
  <c r="M2776" i="11"/>
  <c r="M2777" i="11"/>
  <c r="M2778" i="11"/>
  <c r="M2779" i="11"/>
  <c r="M2780" i="11"/>
  <c r="M2781" i="11"/>
  <c r="M2782" i="11"/>
  <c r="M2783" i="11"/>
  <c r="M2784" i="11"/>
  <c r="M2785" i="11"/>
  <c r="M2786" i="11"/>
  <c r="M2787" i="11"/>
  <c r="M2788" i="11"/>
  <c r="M2789" i="11"/>
  <c r="M2790" i="11"/>
  <c r="M2791" i="11"/>
  <c r="M2792" i="11"/>
  <c r="M2793" i="11"/>
  <c r="M2794" i="11"/>
  <c r="M2795" i="11"/>
  <c r="M2796" i="11"/>
  <c r="M2797" i="11"/>
  <c r="M2798" i="11"/>
  <c r="M2799" i="11"/>
  <c r="M2800" i="11"/>
  <c r="M2801" i="11"/>
  <c r="M2802" i="11"/>
  <c r="M2803" i="11"/>
  <c r="M2804" i="11"/>
  <c r="M2805" i="11"/>
  <c r="M2806" i="11"/>
  <c r="M2807" i="11"/>
  <c r="M2808" i="11"/>
  <c r="M2809" i="11"/>
  <c r="M2810" i="11"/>
  <c r="M2811" i="11"/>
  <c r="M2812" i="11"/>
  <c r="M2813" i="11"/>
  <c r="M2814" i="11"/>
  <c r="M2815" i="11"/>
  <c r="M2816" i="11"/>
  <c r="M2817" i="11"/>
  <c r="M2818" i="11"/>
  <c r="M2819" i="11"/>
  <c r="M2820" i="11"/>
  <c r="M2821" i="11"/>
  <c r="M2822" i="11"/>
  <c r="M2823" i="11"/>
  <c r="M2824" i="11"/>
  <c r="M2825" i="11"/>
  <c r="M2826" i="11"/>
  <c r="M2827" i="11"/>
  <c r="M2828" i="11"/>
  <c r="M2829" i="11"/>
  <c r="M2830" i="11"/>
  <c r="M2831" i="11"/>
  <c r="M2832" i="11"/>
  <c r="M2833" i="11"/>
  <c r="M2834" i="11"/>
  <c r="M2835" i="11"/>
  <c r="M2836" i="11"/>
  <c r="M2837" i="11"/>
  <c r="M2838" i="11"/>
  <c r="M2839" i="11"/>
  <c r="M2840" i="11"/>
  <c r="M2841" i="11"/>
  <c r="M2842" i="11"/>
  <c r="M2843" i="11"/>
  <c r="M2844" i="11"/>
  <c r="M2845" i="11"/>
  <c r="M2846" i="11"/>
  <c r="M2847" i="11"/>
  <c r="M2848" i="11"/>
  <c r="M2849" i="11"/>
  <c r="M2850" i="11"/>
  <c r="M2851" i="11"/>
  <c r="M2852" i="11"/>
  <c r="M2853" i="11"/>
  <c r="M2854" i="11"/>
  <c r="M2855" i="11"/>
  <c r="M2856" i="11"/>
  <c r="M2857" i="11"/>
  <c r="M2858" i="11"/>
  <c r="M2859" i="11"/>
  <c r="M2860" i="11"/>
  <c r="M2861" i="11"/>
  <c r="M2862" i="11"/>
  <c r="M2863" i="11"/>
  <c r="M2864" i="11"/>
  <c r="M2865" i="11"/>
  <c r="M2866" i="11"/>
  <c r="M2867" i="11"/>
  <c r="M2868" i="11"/>
  <c r="M2869" i="11"/>
  <c r="M2870" i="11"/>
  <c r="M2871" i="11"/>
  <c r="M2872" i="11"/>
  <c r="M2873" i="11"/>
  <c r="M2874" i="11"/>
  <c r="M2875" i="11"/>
  <c r="M2876" i="11"/>
  <c r="M2877" i="11"/>
  <c r="M2878" i="11"/>
  <c r="M2879" i="11"/>
  <c r="M2880" i="11"/>
  <c r="M2881" i="11"/>
  <c r="M2882" i="11"/>
  <c r="M2883" i="11"/>
  <c r="M2884" i="11"/>
  <c r="M2885" i="11"/>
  <c r="M2886" i="11"/>
  <c r="M2887" i="11"/>
  <c r="M2888" i="11"/>
  <c r="M2889" i="11"/>
  <c r="M2890" i="11"/>
  <c r="M2891" i="11"/>
  <c r="M2892" i="11"/>
  <c r="M2893" i="11"/>
  <c r="M2894" i="11"/>
  <c r="M2895" i="11"/>
  <c r="M2896" i="11"/>
  <c r="M2897" i="11"/>
  <c r="M2898" i="11"/>
  <c r="M2899" i="11"/>
  <c r="M2900" i="11"/>
  <c r="M2901" i="11"/>
  <c r="M2902" i="11"/>
  <c r="M2903" i="11"/>
  <c r="M2904" i="11"/>
  <c r="M2905" i="11"/>
  <c r="M2906" i="11"/>
  <c r="M2907" i="11"/>
  <c r="M2908" i="11"/>
  <c r="M2909" i="11"/>
  <c r="M2910" i="11"/>
  <c r="M2911" i="11"/>
  <c r="M2912" i="11"/>
  <c r="M2913" i="11"/>
  <c r="M2914" i="11"/>
  <c r="M2915" i="11"/>
  <c r="M2916" i="11"/>
  <c r="M2917" i="11"/>
  <c r="M2918" i="11"/>
  <c r="M2919" i="11"/>
  <c r="M2920" i="11"/>
  <c r="M2921" i="11"/>
  <c r="M2922" i="11"/>
  <c r="M2923" i="11"/>
  <c r="M2924" i="11"/>
  <c r="M2925" i="11"/>
  <c r="M2926" i="11"/>
  <c r="M2927" i="11"/>
  <c r="M2928" i="11"/>
  <c r="M2929" i="11"/>
  <c r="M2930" i="11"/>
  <c r="M2931" i="11"/>
  <c r="M2932" i="11"/>
  <c r="M2933" i="11"/>
  <c r="M2934" i="11"/>
  <c r="M2935" i="11"/>
  <c r="M2936" i="11"/>
  <c r="M2937" i="11"/>
  <c r="M2938" i="11"/>
  <c r="M2939" i="11"/>
  <c r="M2940" i="11"/>
  <c r="M2941" i="11"/>
  <c r="M2942" i="11"/>
  <c r="M2943" i="11"/>
  <c r="M2944" i="11"/>
  <c r="M2945" i="11"/>
  <c r="M2946" i="11"/>
  <c r="M2947" i="11"/>
  <c r="M2948" i="11"/>
  <c r="M2949" i="11"/>
  <c r="M2950" i="11"/>
  <c r="M2951" i="11"/>
  <c r="M2952" i="11"/>
  <c r="M2953" i="11"/>
  <c r="M2954" i="11"/>
  <c r="M2955" i="11"/>
  <c r="M2956" i="11"/>
  <c r="M2957" i="11"/>
  <c r="M2958" i="11"/>
  <c r="M2959" i="11"/>
  <c r="M2960" i="11"/>
  <c r="M2961" i="11"/>
  <c r="M2962" i="11"/>
  <c r="M2963" i="11"/>
  <c r="M2964" i="11"/>
  <c r="M2965" i="11"/>
  <c r="M2966" i="11"/>
  <c r="M2967" i="11"/>
  <c r="M2968" i="11"/>
  <c r="M2969" i="11"/>
  <c r="M2970" i="11"/>
  <c r="M2971" i="11"/>
  <c r="M2972" i="11"/>
  <c r="M2973" i="11"/>
  <c r="M2974" i="11"/>
  <c r="M2975" i="11"/>
  <c r="M2976" i="11"/>
  <c r="M2977" i="11"/>
  <c r="M2978" i="11"/>
  <c r="M2979" i="11"/>
  <c r="M2980" i="11"/>
  <c r="M2981" i="11"/>
  <c r="M2982" i="11"/>
  <c r="M2983" i="11"/>
  <c r="M2984" i="11"/>
  <c r="M2985" i="11"/>
  <c r="M2986" i="11"/>
  <c r="M2987" i="11"/>
  <c r="M2988" i="11"/>
  <c r="M2989" i="11"/>
  <c r="M2990" i="11"/>
  <c r="M2991" i="11"/>
  <c r="M2992" i="11"/>
  <c r="M2993" i="11"/>
  <c r="M2994" i="11"/>
  <c r="M2995" i="11"/>
  <c r="M2996" i="11"/>
  <c r="M2997" i="11"/>
  <c r="M2998" i="11"/>
  <c r="M2999" i="11"/>
  <c r="M3000" i="11"/>
  <c r="M3001" i="11"/>
  <c r="M3002" i="11"/>
  <c r="M3003" i="11"/>
  <c r="M3004" i="11"/>
  <c r="M3005" i="11"/>
  <c r="M3006" i="11"/>
  <c r="M3007" i="11"/>
  <c r="M3008" i="11"/>
  <c r="M3009" i="11"/>
  <c r="M3010" i="11"/>
  <c r="M3011" i="11"/>
  <c r="M3012" i="11"/>
  <c r="M3013" i="11"/>
  <c r="M3014" i="11"/>
  <c r="M3015" i="11"/>
  <c r="M3016" i="11"/>
  <c r="M3017" i="11"/>
  <c r="M3018" i="11"/>
  <c r="M3019" i="11"/>
  <c r="M3020" i="11"/>
  <c r="M3021" i="11"/>
  <c r="M3022" i="11"/>
  <c r="M3023" i="11"/>
  <c r="M3024" i="11"/>
  <c r="M3025" i="11"/>
  <c r="M3026" i="11"/>
  <c r="M3027" i="11"/>
  <c r="M3028" i="11"/>
  <c r="M3029" i="11"/>
  <c r="M3030" i="11"/>
  <c r="M3031" i="11"/>
  <c r="M3032" i="11"/>
  <c r="M3033" i="11"/>
  <c r="M3034" i="11"/>
  <c r="M3035" i="11"/>
  <c r="M3036" i="11"/>
  <c r="M3037" i="11"/>
  <c r="M3038" i="11"/>
  <c r="M3039" i="11"/>
  <c r="M3040" i="11"/>
  <c r="M3041" i="11"/>
  <c r="M3042" i="11"/>
  <c r="M3043" i="11"/>
  <c r="M3044" i="11"/>
  <c r="M3045" i="11"/>
  <c r="M3046" i="11"/>
  <c r="M3047" i="11"/>
  <c r="M3048" i="11"/>
  <c r="M3049" i="11"/>
  <c r="M3050" i="11"/>
  <c r="M3051" i="11"/>
  <c r="M3052" i="11"/>
  <c r="M3053" i="11"/>
  <c r="M3054" i="11"/>
  <c r="M3055" i="11"/>
  <c r="M3056" i="11"/>
  <c r="M3057" i="11"/>
  <c r="M3058" i="11"/>
  <c r="M3059" i="11"/>
  <c r="M3060" i="11"/>
  <c r="M3061" i="11"/>
  <c r="M3062" i="11"/>
  <c r="M3063" i="11"/>
  <c r="M3064" i="11"/>
  <c r="M3065" i="11"/>
  <c r="M3066" i="11"/>
  <c r="M3067" i="11"/>
  <c r="M3068" i="11"/>
  <c r="M3069" i="11"/>
  <c r="M3070" i="11"/>
  <c r="M3071" i="11"/>
  <c r="M3072" i="11"/>
  <c r="M3073" i="11"/>
  <c r="M3074" i="11"/>
  <c r="M3075" i="11"/>
  <c r="M3076" i="11"/>
  <c r="M3077" i="11"/>
  <c r="M3078" i="11"/>
  <c r="M3079" i="11"/>
  <c r="M3080" i="11"/>
  <c r="M3081" i="11"/>
  <c r="M3082" i="11"/>
  <c r="M3083" i="11"/>
  <c r="M3084" i="11"/>
  <c r="M3085" i="11"/>
  <c r="M3086" i="11"/>
  <c r="M3087" i="11"/>
  <c r="M3088" i="11"/>
  <c r="M3089" i="11"/>
  <c r="M3090" i="11"/>
  <c r="M3091" i="11"/>
  <c r="M3092" i="11"/>
  <c r="M3093" i="11"/>
  <c r="M3094" i="11"/>
  <c r="M3095" i="11"/>
  <c r="M3096" i="11"/>
  <c r="M3097" i="11"/>
  <c r="M3098" i="11"/>
  <c r="M3099" i="11"/>
  <c r="M3100" i="11"/>
  <c r="M3101" i="11"/>
  <c r="M3102" i="11"/>
  <c r="M3103" i="11"/>
  <c r="M3104" i="11"/>
  <c r="M3105" i="11"/>
  <c r="M3106" i="11"/>
  <c r="M3107" i="11"/>
  <c r="M3108" i="11"/>
  <c r="M3109" i="11"/>
  <c r="M3110" i="11"/>
  <c r="M3111" i="11"/>
  <c r="M3112" i="11"/>
  <c r="M3113" i="11"/>
  <c r="M3114" i="11"/>
  <c r="M3115" i="11"/>
  <c r="M3116" i="11"/>
  <c r="M3117" i="11"/>
  <c r="M3118" i="11"/>
  <c r="M3119" i="11"/>
  <c r="M3120" i="11"/>
  <c r="M3121" i="11"/>
  <c r="M3122" i="11"/>
  <c r="M3123" i="11"/>
  <c r="M3124" i="11"/>
  <c r="M3125" i="11"/>
  <c r="M3126" i="11"/>
  <c r="M3127" i="11"/>
  <c r="M3128" i="11"/>
  <c r="M3129" i="11"/>
  <c r="M3130" i="11"/>
  <c r="M3131" i="11"/>
  <c r="M3132" i="11"/>
  <c r="M3133" i="11"/>
  <c r="M3134" i="11"/>
  <c r="M3135" i="11"/>
  <c r="M3136" i="11"/>
  <c r="M3137" i="11"/>
  <c r="M3138" i="11"/>
  <c r="M3139" i="11"/>
  <c r="M3140" i="11"/>
  <c r="M3141" i="11"/>
  <c r="M3142" i="11"/>
  <c r="M3143" i="11"/>
  <c r="M3144" i="11"/>
  <c r="M3145" i="11"/>
  <c r="M3146" i="11"/>
  <c r="M3147" i="11"/>
  <c r="M3148" i="11"/>
  <c r="M3149" i="11"/>
  <c r="M3150" i="11"/>
  <c r="M3151" i="11"/>
  <c r="M3152" i="11"/>
  <c r="M3153" i="11"/>
  <c r="M3154" i="11"/>
  <c r="M3155" i="11"/>
  <c r="M3156" i="11"/>
  <c r="M3157" i="11"/>
  <c r="M3158" i="11"/>
  <c r="M3159" i="11"/>
  <c r="M3160" i="11"/>
  <c r="M3161" i="11"/>
  <c r="M3162" i="11"/>
  <c r="M3163" i="11"/>
  <c r="M3164" i="11"/>
  <c r="M3165" i="11"/>
  <c r="M3166" i="11"/>
  <c r="M3167" i="11"/>
  <c r="M3168" i="11"/>
  <c r="M3169" i="11"/>
  <c r="M3170" i="11"/>
  <c r="M3171" i="11"/>
  <c r="M3172" i="11"/>
  <c r="M3173" i="11"/>
  <c r="M3174" i="11"/>
  <c r="M3175" i="11"/>
  <c r="M3176" i="11"/>
  <c r="M3177" i="11"/>
  <c r="M3178" i="11"/>
  <c r="M3179" i="11"/>
  <c r="M3180" i="11"/>
  <c r="M3181" i="11"/>
  <c r="M3182" i="11"/>
  <c r="M3183" i="11"/>
  <c r="M3184" i="11"/>
  <c r="M3185" i="11"/>
  <c r="M3186" i="11"/>
  <c r="M3187" i="11"/>
  <c r="M3188" i="11"/>
  <c r="M3189" i="11"/>
  <c r="M3190" i="11"/>
  <c r="M3191" i="11"/>
  <c r="M3192" i="11"/>
  <c r="M3193" i="11"/>
  <c r="M3194" i="11"/>
  <c r="M3195" i="11"/>
  <c r="M3196" i="11"/>
  <c r="M3197" i="11"/>
  <c r="M3198" i="11"/>
  <c r="M3199" i="11"/>
  <c r="M3200" i="11"/>
  <c r="M3201" i="11"/>
  <c r="M3202" i="11"/>
  <c r="M3203" i="11"/>
  <c r="M3204" i="11"/>
  <c r="M3205" i="11"/>
  <c r="M3206" i="11"/>
  <c r="M3207" i="11"/>
  <c r="M3208" i="11"/>
  <c r="M3209" i="11"/>
  <c r="M3210" i="11"/>
  <c r="M3211" i="11"/>
  <c r="M3212" i="11"/>
  <c r="M3213" i="11"/>
  <c r="M3214" i="11"/>
  <c r="M3215" i="11"/>
  <c r="M3216" i="11"/>
  <c r="M3217" i="11"/>
  <c r="M3218" i="11"/>
  <c r="M3219" i="11"/>
  <c r="M3220" i="11"/>
  <c r="M3221" i="11"/>
  <c r="M3222" i="11"/>
  <c r="M3223" i="11"/>
  <c r="M3224" i="11"/>
  <c r="M3225" i="11"/>
  <c r="M3226" i="11"/>
  <c r="M3227" i="11"/>
  <c r="M3228" i="11"/>
  <c r="M3229" i="11"/>
  <c r="M3230" i="11"/>
  <c r="M3231" i="11"/>
  <c r="M3232" i="11"/>
  <c r="M3233" i="11"/>
  <c r="M3234" i="11"/>
  <c r="M3235" i="11"/>
  <c r="M3236" i="11"/>
  <c r="M3237" i="11"/>
  <c r="M3238" i="11"/>
  <c r="M3239" i="11"/>
  <c r="M3240" i="11"/>
  <c r="M3241" i="11"/>
  <c r="M3242" i="11"/>
  <c r="M3243" i="11"/>
  <c r="M3244" i="11"/>
  <c r="M3245" i="11"/>
  <c r="M3246" i="11"/>
  <c r="M3247" i="11"/>
  <c r="M3248" i="11"/>
  <c r="M3249" i="11"/>
  <c r="M3250" i="11"/>
  <c r="M3251" i="11"/>
  <c r="M3252" i="11"/>
  <c r="M3253" i="11"/>
  <c r="M3254" i="11"/>
  <c r="M3255" i="11"/>
  <c r="M3256" i="11"/>
  <c r="M3257" i="11"/>
  <c r="M3258" i="11"/>
  <c r="M3259" i="11"/>
  <c r="M3260" i="11"/>
  <c r="M3261" i="11"/>
  <c r="M3262" i="11"/>
  <c r="M3263" i="11"/>
  <c r="M3264" i="11"/>
  <c r="M3265" i="11"/>
  <c r="M3266" i="11"/>
  <c r="M3267" i="11"/>
  <c r="M3268" i="11"/>
  <c r="M3269" i="11"/>
  <c r="M3270" i="11"/>
  <c r="M3271" i="11"/>
  <c r="M3272" i="11"/>
  <c r="M3273" i="11"/>
  <c r="M3274" i="11"/>
  <c r="M3275" i="11"/>
  <c r="M3276" i="11"/>
  <c r="M3277" i="11"/>
  <c r="M3278" i="11"/>
  <c r="M3279" i="11"/>
  <c r="M3280" i="11"/>
  <c r="M3281" i="11"/>
  <c r="M3282" i="11"/>
  <c r="M3283" i="11"/>
  <c r="M3284" i="11"/>
  <c r="M3285" i="11"/>
  <c r="M3286" i="11"/>
  <c r="M3287" i="11"/>
  <c r="M3288" i="11"/>
  <c r="M3289" i="11"/>
  <c r="M3290" i="11"/>
  <c r="M3291" i="11"/>
  <c r="M3292" i="11"/>
  <c r="M3293" i="11"/>
  <c r="M3294" i="11"/>
  <c r="M3295" i="11"/>
  <c r="M3296" i="11"/>
  <c r="M3297" i="11"/>
  <c r="M3298" i="11"/>
  <c r="M3299" i="11"/>
  <c r="M3300" i="11"/>
  <c r="M3301" i="11"/>
  <c r="M3302" i="11"/>
  <c r="M3303" i="11"/>
  <c r="M3304" i="11"/>
  <c r="M3305" i="11"/>
  <c r="M3306" i="11"/>
  <c r="M3307" i="11"/>
  <c r="M3308" i="11"/>
  <c r="M3309" i="11"/>
  <c r="M3310" i="11"/>
  <c r="M3311" i="11"/>
  <c r="M3312" i="11"/>
  <c r="M3313" i="11"/>
  <c r="M3314" i="11"/>
  <c r="M3315" i="11"/>
  <c r="M3316" i="11"/>
  <c r="M3317" i="11"/>
  <c r="M3318" i="11"/>
  <c r="M3319" i="11"/>
  <c r="M3320" i="11"/>
  <c r="M3321" i="11"/>
  <c r="M3322" i="11"/>
  <c r="M3323" i="11"/>
  <c r="M3324" i="11"/>
  <c r="M3325" i="11"/>
  <c r="M3326" i="11"/>
  <c r="M3327" i="11"/>
  <c r="M3328" i="11"/>
  <c r="M3329" i="11"/>
  <c r="M3330" i="11"/>
  <c r="M3331" i="11"/>
  <c r="M3332" i="11"/>
  <c r="M3333" i="11"/>
  <c r="M3334" i="11"/>
  <c r="M3335" i="11"/>
  <c r="M3336" i="11"/>
  <c r="M3337" i="11"/>
  <c r="M3338" i="11"/>
  <c r="M3339" i="11"/>
  <c r="M3340" i="11"/>
  <c r="M3341" i="11"/>
  <c r="M3342" i="11"/>
  <c r="M3343" i="11"/>
  <c r="M3344" i="11"/>
  <c r="M3345" i="11"/>
  <c r="M3346" i="11"/>
  <c r="M3347" i="11"/>
  <c r="M3348" i="11"/>
  <c r="M3349" i="11"/>
  <c r="M3350" i="11"/>
  <c r="M3351" i="11"/>
  <c r="M3352" i="11"/>
  <c r="M3353" i="11"/>
  <c r="M3354" i="11"/>
  <c r="M3355" i="11"/>
  <c r="M3356" i="11"/>
  <c r="M3357" i="11"/>
  <c r="M3358" i="11"/>
  <c r="M3359" i="11"/>
  <c r="M3360" i="11"/>
  <c r="M3361" i="11"/>
  <c r="M3362" i="11"/>
  <c r="M3363" i="11"/>
  <c r="M3364" i="11"/>
  <c r="M3365" i="11"/>
  <c r="M3366" i="11"/>
  <c r="M3367" i="11"/>
  <c r="M3368" i="11"/>
  <c r="M3369" i="11"/>
  <c r="M3370" i="11"/>
  <c r="M3371" i="11"/>
  <c r="M3372" i="11"/>
  <c r="M3373" i="11"/>
  <c r="M3374" i="11"/>
  <c r="M3375" i="11"/>
  <c r="M3376" i="11"/>
  <c r="M3377" i="11"/>
  <c r="M3378" i="11"/>
  <c r="M3379" i="11"/>
  <c r="M3380" i="11"/>
  <c r="M3381" i="11"/>
  <c r="M3382" i="11"/>
  <c r="M3383" i="11"/>
  <c r="M3384" i="11"/>
  <c r="M3385" i="11"/>
  <c r="M3386" i="11"/>
  <c r="M3387" i="11"/>
  <c r="M3388" i="11"/>
  <c r="M3389" i="11"/>
  <c r="M3390" i="11"/>
  <c r="M3391" i="11"/>
  <c r="M3392" i="11"/>
  <c r="M3393" i="11"/>
  <c r="M3394" i="11"/>
  <c r="M3395" i="11"/>
  <c r="M3396" i="11"/>
  <c r="M3397" i="11"/>
  <c r="M3398" i="11"/>
  <c r="M3399" i="11"/>
  <c r="M3400" i="11"/>
  <c r="M3401" i="11"/>
  <c r="M3402" i="11"/>
  <c r="M3403" i="11"/>
  <c r="M3404" i="11"/>
  <c r="M3405" i="11"/>
  <c r="M3406" i="11"/>
  <c r="M3407" i="11"/>
  <c r="M3408" i="11"/>
  <c r="M3409" i="11"/>
  <c r="M3410" i="11"/>
  <c r="M3411" i="11"/>
  <c r="M3412" i="11"/>
  <c r="M3413" i="11"/>
  <c r="M3414" i="11"/>
  <c r="M3415" i="11"/>
  <c r="M3416" i="11"/>
  <c r="M3417" i="11"/>
  <c r="M3418" i="11"/>
  <c r="M3419" i="11"/>
  <c r="M3420" i="11"/>
  <c r="M3421" i="11"/>
  <c r="M3422" i="11"/>
  <c r="M3423" i="11"/>
  <c r="M3424" i="11"/>
  <c r="M3425" i="11"/>
  <c r="M3426" i="11"/>
  <c r="M3427" i="11"/>
  <c r="M3428" i="11"/>
  <c r="M3429" i="11"/>
  <c r="M3430" i="11"/>
  <c r="M3431" i="11"/>
  <c r="M3432" i="11"/>
  <c r="M3433" i="11"/>
  <c r="M3434" i="11"/>
  <c r="M3435" i="11"/>
  <c r="M3436" i="11"/>
  <c r="M3437" i="11"/>
  <c r="M3438" i="11"/>
  <c r="M3439" i="11"/>
  <c r="M3440" i="11"/>
  <c r="M3441" i="11"/>
  <c r="M3442" i="11"/>
  <c r="M3443" i="11"/>
  <c r="M3444" i="11"/>
  <c r="M3445" i="11"/>
  <c r="M3446" i="11"/>
  <c r="M3447" i="11"/>
  <c r="M3448" i="11"/>
  <c r="M3449" i="11"/>
  <c r="M3450" i="11"/>
  <c r="M3451" i="11"/>
  <c r="M3452" i="11"/>
  <c r="M3453" i="11"/>
  <c r="M3454" i="11"/>
  <c r="M3455" i="11"/>
  <c r="M3456" i="11"/>
  <c r="M3457" i="11"/>
  <c r="M3458" i="11"/>
  <c r="M3459" i="11"/>
  <c r="M3460" i="11"/>
  <c r="M3461" i="11"/>
  <c r="M3462" i="11"/>
  <c r="M3463" i="11"/>
  <c r="M3464" i="11"/>
  <c r="M3465" i="11"/>
  <c r="M3466" i="11"/>
  <c r="M3467" i="11"/>
  <c r="M3468" i="11"/>
  <c r="M3469" i="11"/>
  <c r="M3470" i="11"/>
  <c r="M3471" i="11"/>
  <c r="M3472" i="11"/>
  <c r="M3473" i="11"/>
  <c r="M3474" i="11"/>
  <c r="M3475" i="11"/>
  <c r="M3476" i="11"/>
  <c r="M3477" i="11"/>
  <c r="M3478" i="11"/>
  <c r="M3479" i="11"/>
  <c r="M3480" i="11"/>
  <c r="M3481" i="11"/>
  <c r="M3482" i="11"/>
  <c r="M3483" i="11"/>
  <c r="M3484" i="11"/>
  <c r="M3485" i="11"/>
  <c r="M3486" i="11"/>
  <c r="M3487" i="11"/>
  <c r="M3488" i="11"/>
  <c r="M3489" i="11"/>
  <c r="M3490" i="11"/>
  <c r="M3491" i="11"/>
  <c r="M3492" i="11"/>
  <c r="M3493" i="11"/>
  <c r="M3494" i="11"/>
  <c r="M3495" i="11"/>
  <c r="M3496" i="11"/>
  <c r="M3497" i="11"/>
  <c r="M3498" i="11"/>
  <c r="M3499" i="11"/>
  <c r="M3500" i="11"/>
  <c r="M3501" i="11"/>
  <c r="M3502" i="11"/>
  <c r="M3503" i="11"/>
  <c r="M3504" i="11"/>
  <c r="M3505" i="11"/>
  <c r="M3506" i="11"/>
  <c r="M3507" i="11"/>
  <c r="M3508" i="11"/>
  <c r="M3509" i="11"/>
  <c r="M3510" i="11"/>
  <c r="M3511" i="11"/>
  <c r="M3512" i="11"/>
  <c r="M3513" i="11"/>
  <c r="M3514" i="11"/>
  <c r="M3515" i="11"/>
  <c r="M3516" i="11"/>
  <c r="M3517" i="11"/>
  <c r="M3518" i="11"/>
  <c r="M3519" i="11"/>
  <c r="M3520" i="11"/>
  <c r="M3521" i="11"/>
  <c r="M3522" i="11"/>
  <c r="M3523" i="11"/>
  <c r="M3524" i="11"/>
  <c r="M3525" i="11"/>
  <c r="M3526" i="11"/>
  <c r="M3527" i="11"/>
  <c r="M3528" i="11"/>
  <c r="M3529" i="11"/>
  <c r="M3530" i="11"/>
  <c r="M3531" i="11"/>
  <c r="M3532" i="11"/>
  <c r="M3533" i="11"/>
  <c r="M3534" i="11"/>
  <c r="M3535" i="11"/>
  <c r="M3536" i="11"/>
  <c r="M3537" i="11"/>
  <c r="M3538" i="11"/>
  <c r="M3539" i="11"/>
  <c r="M3540" i="11"/>
  <c r="M3541" i="11"/>
  <c r="M3542" i="11"/>
  <c r="M3543" i="11"/>
  <c r="M3544" i="11"/>
  <c r="M3545" i="11"/>
  <c r="M3546" i="11"/>
  <c r="M3547" i="11"/>
  <c r="M3548" i="11"/>
  <c r="M3549" i="11"/>
  <c r="M3550" i="11"/>
  <c r="M3551" i="11"/>
  <c r="M3552" i="11"/>
  <c r="M3553" i="11"/>
  <c r="M3554" i="11"/>
  <c r="M3555" i="11"/>
  <c r="M3556" i="11"/>
  <c r="M3557" i="11"/>
  <c r="M3558" i="11"/>
  <c r="M3559" i="11"/>
  <c r="M3560" i="11"/>
  <c r="M3561" i="11"/>
  <c r="M3562" i="11"/>
  <c r="M3563" i="11"/>
  <c r="M3564" i="11"/>
  <c r="M3565" i="11"/>
  <c r="M3566" i="11"/>
  <c r="M3567" i="11"/>
  <c r="M3568" i="11"/>
  <c r="M3569" i="11"/>
  <c r="M3570" i="11"/>
  <c r="M3571" i="11"/>
  <c r="M3572" i="11"/>
  <c r="M3573" i="11"/>
  <c r="M3574" i="11"/>
  <c r="M3575" i="11"/>
  <c r="M3576" i="11"/>
  <c r="M3577" i="11"/>
  <c r="M3578" i="11"/>
  <c r="M3579" i="11"/>
  <c r="M3580" i="11"/>
  <c r="M3581" i="11"/>
  <c r="M3582" i="11"/>
  <c r="M3583" i="11"/>
  <c r="M3584" i="11"/>
  <c r="M3585" i="11"/>
  <c r="M3586" i="11"/>
  <c r="M3587" i="11"/>
  <c r="M3588" i="11"/>
  <c r="M3589" i="11"/>
  <c r="M3590" i="11"/>
  <c r="M3591" i="11"/>
  <c r="M3592" i="11"/>
  <c r="M3593" i="11"/>
  <c r="M3594" i="11"/>
  <c r="M3595" i="11"/>
  <c r="M3596" i="11"/>
  <c r="M3597" i="11"/>
  <c r="M3598" i="11"/>
  <c r="M3599" i="11"/>
  <c r="M3600" i="11"/>
  <c r="M3601" i="11"/>
  <c r="M3602" i="11"/>
  <c r="M3603" i="11"/>
  <c r="M3604" i="11"/>
  <c r="M3605" i="11"/>
  <c r="M3606" i="11"/>
  <c r="M3607" i="11"/>
  <c r="M3608" i="11"/>
  <c r="M3609" i="11"/>
  <c r="M3610" i="11"/>
  <c r="M3611" i="11"/>
  <c r="M3612" i="11"/>
  <c r="M3613" i="11"/>
  <c r="M3614" i="11"/>
  <c r="M3615" i="11"/>
  <c r="M3616" i="11"/>
  <c r="M3617" i="11"/>
  <c r="M3618" i="11"/>
  <c r="M3619" i="11"/>
  <c r="M3620" i="11"/>
  <c r="M3621" i="11"/>
  <c r="M3622" i="11"/>
  <c r="M3623" i="11"/>
  <c r="M3624" i="11"/>
  <c r="M3625" i="11"/>
  <c r="M3626" i="11"/>
  <c r="M3627" i="11"/>
  <c r="M3628" i="11"/>
  <c r="M3629" i="11"/>
  <c r="M3630" i="11"/>
  <c r="M3631" i="11"/>
  <c r="M3632" i="11"/>
  <c r="M3633" i="11"/>
  <c r="M3634" i="11"/>
  <c r="M3635" i="11"/>
  <c r="M3636" i="11"/>
  <c r="M3637" i="11"/>
  <c r="M3638" i="11"/>
  <c r="M3639" i="11"/>
  <c r="M3640" i="11"/>
  <c r="M3641" i="11"/>
  <c r="M3642" i="11"/>
  <c r="M3643" i="11"/>
  <c r="M3644" i="11"/>
  <c r="M3645" i="11"/>
  <c r="M3646" i="11"/>
  <c r="M3647" i="11"/>
  <c r="M3648" i="11"/>
  <c r="M3649" i="11"/>
  <c r="M3650" i="11"/>
  <c r="M3651" i="11"/>
  <c r="M3652" i="11"/>
  <c r="M3653" i="11"/>
  <c r="M3654" i="11"/>
  <c r="M3655" i="11"/>
  <c r="M3656" i="11"/>
  <c r="M3657" i="11"/>
  <c r="M3658" i="11"/>
  <c r="M3659" i="11"/>
  <c r="M3660" i="11"/>
  <c r="M3661" i="11"/>
  <c r="M3662" i="11"/>
  <c r="M3663" i="11"/>
  <c r="M3664" i="11"/>
  <c r="M3665" i="11"/>
  <c r="M3666" i="11"/>
  <c r="M3667" i="11"/>
  <c r="M3668" i="11"/>
  <c r="M3669" i="11"/>
  <c r="M3670" i="11"/>
  <c r="M3671" i="11"/>
  <c r="M3672" i="11"/>
  <c r="M3673" i="11"/>
  <c r="M3674" i="11"/>
  <c r="M3675" i="11"/>
  <c r="M3676" i="11"/>
  <c r="M3677" i="11"/>
  <c r="M3678" i="11"/>
  <c r="M3679" i="11"/>
  <c r="M3680" i="11"/>
  <c r="M3681" i="11"/>
  <c r="M3682" i="11"/>
  <c r="M3683" i="11"/>
  <c r="M3684" i="11"/>
  <c r="M3685" i="11"/>
  <c r="M3686" i="11"/>
  <c r="M3687" i="11"/>
  <c r="M3688" i="11"/>
  <c r="M3689" i="11"/>
  <c r="M3690" i="11"/>
  <c r="M3691" i="11"/>
  <c r="M3692" i="11"/>
  <c r="M3693" i="11"/>
  <c r="M3694" i="11"/>
  <c r="M3695" i="11"/>
  <c r="M3696" i="11"/>
  <c r="M3697" i="11"/>
  <c r="M3698" i="11"/>
  <c r="M3699" i="11"/>
  <c r="M3700" i="11"/>
  <c r="M3701" i="11"/>
  <c r="M3702" i="11"/>
  <c r="M3703" i="11"/>
  <c r="M3704" i="11"/>
  <c r="M3705" i="11"/>
  <c r="M3706" i="11"/>
  <c r="M3707" i="11"/>
  <c r="M3708" i="11"/>
  <c r="M3709" i="11"/>
  <c r="M3710" i="11"/>
  <c r="M3711" i="11"/>
  <c r="M3712" i="11"/>
  <c r="M3713" i="11"/>
  <c r="M3714" i="11"/>
  <c r="M3715" i="11"/>
  <c r="M3716" i="11"/>
  <c r="M3717" i="11"/>
  <c r="M3718" i="11"/>
  <c r="M3719" i="11"/>
  <c r="M3720" i="11"/>
  <c r="M3721" i="11"/>
  <c r="M3722" i="11"/>
  <c r="M3723" i="11"/>
  <c r="M3724" i="11"/>
  <c r="M3725" i="11"/>
  <c r="M3726" i="11"/>
  <c r="M3727" i="11"/>
  <c r="M3728" i="11"/>
  <c r="M3729" i="11"/>
  <c r="M3730" i="11"/>
  <c r="M3731" i="11"/>
  <c r="M3732" i="11"/>
  <c r="M3733" i="11"/>
  <c r="M3734" i="11"/>
  <c r="M3735" i="11"/>
  <c r="M3736" i="11"/>
  <c r="M3737" i="11"/>
  <c r="M3738" i="11"/>
  <c r="M3739" i="11"/>
  <c r="M3740" i="11"/>
  <c r="M3741" i="11"/>
  <c r="M3742" i="11"/>
  <c r="M3743" i="11"/>
  <c r="M3744" i="11"/>
  <c r="M3745" i="11"/>
  <c r="M3746" i="11"/>
  <c r="M3747" i="11"/>
  <c r="M3748" i="11"/>
  <c r="M3749" i="11"/>
  <c r="M3750" i="11"/>
  <c r="M3751" i="11"/>
  <c r="M3752" i="11"/>
  <c r="M3753" i="11"/>
  <c r="M3754" i="11"/>
  <c r="M3755" i="11"/>
  <c r="M3756" i="11"/>
  <c r="M3757" i="11"/>
  <c r="M3758" i="11"/>
  <c r="M3759" i="11"/>
  <c r="M3760" i="11"/>
  <c r="M3761" i="11"/>
  <c r="M3762" i="11"/>
  <c r="M3763" i="11"/>
  <c r="M3764" i="11"/>
  <c r="M3765" i="11"/>
  <c r="M3766" i="11"/>
  <c r="M3767" i="11"/>
  <c r="M3768" i="11"/>
  <c r="M3769" i="11"/>
  <c r="M3770" i="11"/>
  <c r="M3771" i="11"/>
  <c r="M3772" i="11"/>
  <c r="M3773" i="11"/>
  <c r="M3774" i="11"/>
  <c r="M3775" i="11"/>
  <c r="M3776" i="11"/>
  <c r="M3777" i="11"/>
  <c r="M3778" i="11"/>
  <c r="M3779" i="11"/>
  <c r="M3780" i="11"/>
  <c r="M3781" i="11"/>
  <c r="M3782" i="11"/>
  <c r="M3783" i="11"/>
  <c r="M3784" i="11"/>
  <c r="M3785" i="11"/>
  <c r="M3786" i="11"/>
  <c r="M3787" i="11"/>
  <c r="M3788" i="11"/>
  <c r="M3789" i="11"/>
  <c r="M3790" i="11"/>
  <c r="M3791" i="11"/>
  <c r="M3792" i="11"/>
  <c r="M3793" i="11"/>
  <c r="M3794" i="11"/>
  <c r="M3795" i="11"/>
  <c r="M3796" i="11"/>
  <c r="M3797" i="11"/>
  <c r="M3798" i="11"/>
  <c r="M3799" i="11"/>
  <c r="M3800" i="11"/>
  <c r="M3801" i="11"/>
  <c r="M3802" i="11"/>
  <c r="M3803" i="11"/>
  <c r="M3804" i="11"/>
  <c r="M3805" i="11"/>
  <c r="M3806" i="11"/>
  <c r="M3807" i="11"/>
  <c r="M3808" i="11"/>
  <c r="M3809" i="11"/>
  <c r="M3810" i="11"/>
  <c r="M3811" i="11"/>
  <c r="M3812" i="11"/>
  <c r="M3813" i="11"/>
  <c r="M3814" i="11"/>
  <c r="M3815" i="11"/>
  <c r="M3816" i="11"/>
  <c r="M3817" i="11"/>
  <c r="M3818" i="11"/>
  <c r="M3819" i="11"/>
  <c r="M3820" i="11"/>
  <c r="M3821" i="11"/>
  <c r="M3822" i="11"/>
  <c r="M3823" i="11"/>
  <c r="M3824" i="11"/>
  <c r="M3825" i="11"/>
  <c r="M3826" i="11"/>
  <c r="M3827" i="11"/>
  <c r="M3828" i="11"/>
  <c r="M3829" i="11"/>
  <c r="M3830" i="11"/>
  <c r="M3831" i="11"/>
  <c r="M3832" i="11"/>
  <c r="M3833" i="11"/>
  <c r="M3834" i="11"/>
  <c r="M3835" i="11"/>
  <c r="M3836" i="11"/>
  <c r="M3837" i="11"/>
  <c r="M3838" i="11"/>
  <c r="M3839" i="11"/>
  <c r="M3840" i="11"/>
  <c r="M3841" i="11"/>
  <c r="M3842" i="11"/>
  <c r="M3843" i="11"/>
  <c r="M3844" i="11"/>
  <c r="M3845" i="11"/>
  <c r="M3846" i="11"/>
  <c r="M3847" i="11"/>
  <c r="M3848" i="11"/>
  <c r="M3849" i="11"/>
  <c r="M3850" i="11"/>
  <c r="M3851" i="11"/>
  <c r="M3852" i="11"/>
  <c r="M3853" i="11"/>
  <c r="M3854" i="11"/>
  <c r="M3855" i="11"/>
  <c r="M3856" i="11"/>
  <c r="M3857" i="11"/>
  <c r="M3858" i="11"/>
  <c r="M3859" i="11"/>
  <c r="M3860" i="11"/>
  <c r="M3861" i="11"/>
  <c r="M3862" i="11"/>
  <c r="M3863" i="11"/>
  <c r="M3864" i="11"/>
  <c r="M3865" i="11"/>
  <c r="M3866" i="11"/>
  <c r="M3867" i="11"/>
  <c r="M3868" i="11"/>
  <c r="M3869" i="11"/>
  <c r="M3870" i="11"/>
  <c r="M3871" i="11"/>
  <c r="M3872" i="11"/>
  <c r="M3873" i="11"/>
  <c r="M3874" i="11"/>
  <c r="M3875" i="11"/>
  <c r="M3876" i="11"/>
  <c r="M3877" i="11"/>
  <c r="M3878" i="11"/>
  <c r="M3879" i="11"/>
  <c r="M3880" i="11"/>
  <c r="M3881" i="11"/>
  <c r="M3882" i="11"/>
  <c r="M3883" i="11"/>
  <c r="M3884" i="11"/>
  <c r="M3885" i="11"/>
  <c r="M3886" i="11"/>
  <c r="M3887" i="11"/>
  <c r="M3888" i="11"/>
  <c r="M3889" i="11"/>
  <c r="M3890" i="11"/>
  <c r="M3891" i="11"/>
  <c r="M3892" i="11"/>
  <c r="M3893" i="11"/>
  <c r="M3894" i="11"/>
  <c r="M3895" i="11"/>
  <c r="M3896" i="11"/>
  <c r="M3897" i="11"/>
  <c r="M3898" i="11"/>
  <c r="M3899" i="11"/>
  <c r="M3900" i="11"/>
  <c r="M3901" i="11"/>
  <c r="M3902" i="11"/>
  <c r="M3903" i="11"/>
  <c r="M3904" i="11"/>
  <c r="M3905" i="11"/>
  <c r="M3906" i="11"/>
  <c r="M3907" i="11"/>
  <c r="M3908" i="11"/>
  <c r="M3909" i="11"/>
  <c r="M3910" i="11"/>
  <c r="M3911" i="11"/>
  <c r="M3912" i="11"/>
  <c r="M3913" i="11"/>
  <c r="M3914" i="11"/>
  <c r="M3915" i="11"/>
  <c r="M3916" i="11"/>
  <c r="M3917" i="11"/>
  <c r="M3918" i="11"/>
  <c r="M3919" i="11"/>
  <c r="M3920" i="11"/>
  <c r="M3921" i="11"/>
  <c r="M3922" i="11"/>
  <c r="M3923" i="11"/>
  <c r="M3924" i="11"/>
  <c r="M3925" i="11"/>
  <c r="M3926" i="11"/>
  <c r="M3927" i="11"/>
  <c r="M3928" i="11"/>
  <c r="M3929" i="11"/>
  <c r="M3930" i="11"/>
  <c r="M3931" i="11"/>
  <c r="M3932" i="11"/>
  <c r="M3933" i="11"/>
  <c r="M3934" i="11"/>
  <c r="M3935" i="11"/>
  <c r="M3936" i="11"/>
  <c r="M3937" i="11"/>
  <c r="M3938" i="11"/>
  <c r="M3939" i="11"/>
  <c r="M3940" i="11"/>
  <c r="M3941" i="11"/>
  <c r="M3942" i="11"/>
  <c r="M3943" i="11"/>
  <c r="M3944" i="11"/>
  <c r="M3945" i="11"/>
  <c r="M3946" i="11"/>
  <c r="M3947" i="11"/>
  <c r="M3948" i="11"/>
  <c r="M3949" i="11"/>
  <c r="M3950" i="11"/>
  <c r="M3951" i="11"/>
  <c r="M3952" i="11"/>
  <c r="M3953" i="11"/>
  <c r="M3954" i="11"/>
  <c r="M3955" i="11"/>
  <c r="M3956" i="11"/>
  <c r="M3957" i="11"/>
  <c r="M3958" i="11"/>
  <c r="M3959" i="11"/>
  <c r="M3960" i="11"/>
  <c r="M3961" i="11"/>
  <c r="M3962" i="11"/>
  <c r="M3963" i="11"/>
  <c r="M3964" i="11"/>
  <c r="M3965" i="11"/>
  <c r="M3966" i="11"/>
  <c r="M3967" i="11"/>
  <c r="M3968" i="11"/>
  <c r="M3969" i="11"/>
  <c r="M3970" i="11"/>
  <c r="M3971" i="11"/>
  <c r="M3972" i="11"/>
  <c r="M3973" i="11"/>
  <c r="M3974" i="11"/>
  <c r="M3975" i="11"/>
  <c r="M3976" i="11"/>
  <c r="M3977" i="11"/>
  <c r="M3978" i="11"/>
  <c r="M3979" i="11"/>
  <c r="M3980" i="11"/>
  <c r="M3981" i="11"/>
  <c r="M3982" i="11"/>
  <c r="M3983" i="11"/>
  <c r="M3984" i="11"/>
  <c r="M3985" i="11"/>
  <c r="M3986" i="11"/>
  <c r="M3987" i="11"/>
  <c r="M3988" i="11"/>
  <c r="M3989" i="11"/>
  <c r="M3990" i="11"/>
  <c r="M3991" i="11"/>
  <c r="M3992" i="11"/>
  <c r="M3993" i="11"/>
  <c r="M3994" i="11"/>
  <c r="M3995" i="11"/>
  <c r="M3996" i="11"/>
  <c r="M3997" i="11"/>
  <c r="M3998" i="11"/>
  <c r="M3999" i="11"/>
  <c r="M4000" i="11"/>
  <c r="M4001" i="11"/>
  <c r="M4002" i="11"/>
  <c r="M4003" i="11"/>
  <c r="M4004" i="11"/>
  <c r="M4005" i="11"/>
  <c r="M4006" i="11"/>
  <c r="M4007" i="11"/>
  <c r="M4008" i="11"/>
  <c r="M4009" i="11"/>
  <c r="M4010" i="11"/>
  <c r="M4011" i="11"/>
  <c r="M4012" i="11"/>
  <c r="M4013" i="11"/>
  <c r="M4014" i="11"/>
  <c r="M4015" i="11"/>
  <c r="M4016" i="11"/>
  <c r="M4017" i="11"/>
  <c r="M4018" i="11"/>
  <c r="M4019" i="11"/>
  <c r="M4020" i="11"/>
  <c r="M4021" i="11"/>
  <c r="M4022" i="11"/>
  <c r="M4023" i="11"/>
  <c r="M4024" i="11"/>
  <c r="M4025" i="11"/>
  <c r="M4026" i="11"/>
  <c r="M4027" i="11"/>
  <c r="M4028" i="11"/>
  <c r="M4029" i="11"/>
  <c r="M4030" i="11"/>
  <c r="M4031" i="11"/>
  <c r="M4032" i="11"/>
  <c r="M4033" i="11"/>
  <c r="M4034" i="11"/>
  <c r="M4035" i="11"/>
  <c r="M4036" i="11"/>
  <c r="M4037" i="11"/>
  <c r="M4038" i="11"/>
  <c r="M4039" i="11"/>
  <c r="M4040" i="11"/>
  <c r="M4041" i="11"/>
  <c r="M4042" i="11"/>
  <c r="M4043" i="11"/>
  <c r="M4044" i="11"/>
  <c r="M4045" i="11"/>
  <c r="M4046" i="11"/>
  <c r="M4047" i="11"/>
  <c r="M4048" i="11"/>
  <c r="M4049" i="11"/>
  <c r="M4050" i="11"/>
  <c r="M4051" i="11"/>
  <c r="M4052" i="11"/>
  <c r="M4053" i="11"/>
  <c r="M4054" i="11"/>
  <c r="M4055" i="11"/>
  <c r="M4056" i="11"/>
  <c r="M4057" i="11"/>
  <c r="M4058" i="11"/>
  <c r="M4059" i="11"/>
  <c r="M4060" i="11"/>
  <c r="M4061" i="11"/>
  <c r="M4062" i="11"/>
  <c r="M4063" i="11"/>
  <c r="M4064" i="11"/>
  <c r="M4065" i="11"/>
  <c r="M4066" i="11"/>
  <c r="M4067" i="11"/>
  <c r="M4068" i="11"/>
  <c r="M4069" i="11"/>
  <c r="M4070" i="11"/>
  <c r="M4071" i="11"/>
  <c r="M4072" i="11"/>
  <c r="M4073" i="11"/>
  <c r="M4074" i="11"/>
  <c r="M4075" i="11"/>
  <c r="M4076" i="11"/>
  <c r="M4077" i="11"/>
  <c r="M4078" i="11"/>
  <c r="M4079" i="11"/>
  <c r="M4080" i="11"/>
  <c r="M4081" i="11"/>
  <c r="M4082" i="11"/>
  <c r="M4083" i="11"/>
  <c r="M4084" i="11"/>
  <c r="M4085" i="11"/>
  <c r="M4086" i="11"/>
  <c r="M4087" i="11"/>
  <c r="M4088" i="11"/>
  <c r="M4089" i="11"/>
  <c r="M4090" i="11"/>
  <c r="M4091" i="11"/>
  <c r="M4092" i="11"/>
  <c r="M4093" i="11"/>
  <c r="M4094" i="11"/>
  <c r="M4095" i="11"/>
  <c r="M4096" i="11"/>
  <c r="M4097" i="11"/>
  <c r="M4098" i="11"/>
  <c r="M4099" i="11"/>
  <c r="M4100" i="11"/>
  <c r="M4101" i="11"/>
  <c r="M4102" i="11"/>
  <c r="M4103" i="11"/>
  <c r="M4104" i="11"/>
  <c r="M4105" i="11"/>
  <c r="M4106" i="11"/>
  <c r="M4107" i="11"/>
  <c r="M4108" i="11"/>
  <c r="M4109" i="11"/>
  <c r="M4110" i="11"/>
  <c r="M4111" i="11"/>
  <c r="M4112" i="11"/>
  <c r="M4113" i="11"/>
  <c r="M4114" i="11"/>
  <c r="M4115" i="11"/>
  <c r="M4116" i="11"/>
  <c r="M4117" i="11"/>
  <c r="M4118" i="11"/>
  <c r="M4119" i="11"/>
  <c r="M4120" i="11"/>
  <c r="M4121" i="11"/>
  <c r="M4122" i="11"/>
  <c r="M4123" i="11"/>
  <c r="M4124" i="11"/>
  <c r="M4125" i="11"/>
  <c r="M4126" i="11"/>
  <c r="M4127" i="11"/>
  <c r="M4128" i="11"/>
  <c r="M4129" i="11"/>
  <c r="M4130" i="11"/>
  <c r="M4131" i="11"/>
  <c r="M4132" i="11"/>
  <c r="M4133" i="11"/>
  <c r="M4134" i="11"/>
  <c r="M4135" i="11"/>
  <c r="M4136" i="11"/>
  <c r="M4137" i="11"/>
  <c r="M4138" i="11"/>
  <c r="M4139" i="11"/>
  <c r="M4140" i="11"/>
  <c r="M4141" i="11"/>
  <c r="M4142" i="11"/>
  <c r="M4143" i="11"/>
  <c r="M4144" i="11"/>
  <c r="M4145" i="11"/>
  <c r="M4146" i="11"/>
  <c r="M4147" i="11"/>
  <c r="M4148" i="11"/>
  <c r="M4149" i="11"/>
  <c r="M4150" i="11"/>
  <c r="M4151" i="11"/>
  <c r="M4152" i="11"/>
  <c r="M4153" i="11"/>
  <c r="M4154" i="11"/>
  <c r="M4155" i="11"/>
  <c r="M4156" i="11"/>
  <c r="M4157" i="11"/>
  <c r="M4158" i="11"/>
  <c r="M4159" i="11"/>
  <c r="M4160" i="11"/>
  <c r="M4161" i="11"/>
  <c r="M4162" i="11"/>
  <c r="M4163" i="11"/>
  <c r="M4164" i="11"/>
  <c r="M4165" i="11"/>
  <c r="M4166" i="11"/>
  <c r="M4167" i="11"/>
  <c r="M4168" i="11"/>
  <c r="M4169" i="11"/>
  <c r="M4170" i="11"/>
  <c r="M4171" i="11"/>
  <c r="M4172" i="11"/>
  <c r="M4173" i="11"/>
  <c r="M4174" i="11"/>
  <c r="M4175" i="11"/>
  <c r="M4176" i="11"/>
  <c r="M4177" i="11"/>
  <c r="M4178" i="11"/>
  <c r="M4179" i="11"/>
  <c r="M4180" i="11"/>
  <c r="M4181" i="11"/>
  <c r="M4182" i="11"/>
  <c r="M4183" i="11"/>
  <c r="M4184" i="11"/>
  <c r="M4185" i="11"/>
  <c r="M4186" i="11"/>
  <c r="M4187" i="11"/>
  <c r="M4188" i="11"/>
  <c r="M4189" i="11"/>
  <c r="M4190" i="11"/>
  <c r="M4191" i="11"/>
  <c r="M4192" i="11"/>
  <c r="M4193" i="11"/>
  <c r="M4194" i="11"/>
  <c r="M4195" i="11"/>
  <c r="M4196" i="11"/>
  <c r="M4197" i="11"/>
  <c r="M4198" i="11"/>
  <c r="M4199" i="11"/>
  <c r="M4200" i="11"/>
  <c r="M4201" i="11"/>
  <c r="M4202" i="11"/>
  <c r="M4203" i="11"/>
  <c r="M4204" i="11"/>
  <c r="M4205" i="11"/>
  <c r="M4206" i="11"/>
  <c r="M4207" i="11"/>
  <c r="M4208" i="11"/>
  <c r="M4209" i="11"/>
  <c r="M4210" i="11"/>
  <c r="M4211" i="11"/>
  <c r="M4212" i="11"/>
  <c r="M4213" i="11"/>
  <c r="M4214" i="11"/>
  <c r="M4215" i="11"/>
  <c r="M4216" i="11"/>
  <c r="M4217" i="11"/>
  <c r="M4218" i="11"/>
  <c r="M4219" i="11"/>
  <c r="M4220" i="11"/>
  <c r="M4221" i="11"/>
  <c r="M4222" i="11"/>
  <c r="M4223" i="11"/>
  <c r="M4224" i="11"/>
  <c r="M4225" i="11"/>
  <c r="M4226" i="11"/>
  <c r="M4227" i="11"/>
  <c r="M4228" i="11"/>
  <c r="M4229" i="11"/>
  <c r="M4230" i="11"/>
  <c r="M4231" i="11"/>
  <c r="M4232" i="11"/>
  <c r="M4233" i="11"/>
  <c r="M4234" i="11"/>
  <c r="M4235" i="11"/>
  <c r="M4236" i="11"/>
  <c r="M4237" i="11"/>
  <c r="M4238" i="11"/>
  <c r="M4239" i="11"/>
  <c r="M4240" i="11"/>
  <c r="M4241" i="11"/>
  <c r="M4242" i="11"/>
  <c r="M4243" i="11"/>
  <c r="M4244" i="11"/>
  <c r="M4245" i="11"/>
  <c r="M4246" i="11"/>
  <c r="M4247" i="11"/>
  <c r="M4248" i="11"/>
  <c r="M4249" i="11"/>
  <c r="M4250" i="11"/>
  <c r="M4251" i="11"/>
  <c r="M4252" i="11"/>
  <c r="M4253" i="11"/>
  <c r="M4254" i="11"/>
  <c r="M4255" i="11"/>
  <c r="M4256" i="11"/>
  <c r="M4257" i="11"/>
  <c r="M4258" i="11"/>
  <c r="M4259" i="11"/>
  <c r="M4260" i="11"/>
  <c r="M4261" i="11"/>
  <c r="M4262" i="11"/>
  <c r="M4263" i="11"/>
  <c r="M4264" i="11"/>
  <c r="M4265" i="11"/>
  <c r="M4266" i="11"/>
  <c r="M4267" i="11"/>
  <c r="M4268" i="11"/>
  <c r="M4269" i="11"/>
  <c r="M4270" i="11"/>
  <c r="M4271" i="11"/>
  <c r="M4272" i="11"/>
  <c r="M4273" i="11"/>
  <c r="M4274" i="11"/>
  <c r="M4275" i="11"/>
  <c r="M4276" i="11"/>
  <c r="M4277" i="11"/>
  <c r="M4278" i="11"/>
  <c r="M4279" i="11"/>
  <c r="M4280" i="11"/>
  <c r="M4281" i="11"/>
  <c r="M4282" i="11"/>
  <c r="M4283" i="11"/>
  <c r="M4284" i="11"/>
  <c r="M4285" i="11"/>
  <c r="M4286" i="11"/>
  <c r="M4287" i="11"/>
  <c r="M4288" i="11"/>
  <c r="M4289" i="11"/>
  <c r="M4290" i="11"/>
  <c r="M4291" i="11"/>
  <c r="M4292" i="11"/>
  <c r="M4293" i="11"/>
  <c r="M4294" i="11"/>
  <c r="M4295" i="11"/>
  <c r="M4296" i="11"/>
  <c r="M4297" i="11"/>
  <c r="M4298" i="11"/>
  <c r="M4299" i="11"/>
  <c r="M4300" i="11"/>
  <c r="M4301" i="11"/>
  <c r="M4302" i="11"/>
  <c r="M4303" i="11"/>
  <c r="M4304" i="11"/>
  <c r="M4305" i="11"/>
  <c r="M4306" i="11"/>
  <c r="M4307" i="11"/>
  <c r="M4308" i="11"/>
  <c r="M4309" i="11"/>
  <c r="M4310" i="11"/>
  <c r="M4311" i="11"/>
  <c r="M4312" i="11"/>
  <c r="M4313" i="11"/>
  <c r="M4314" i="11"/>
  <c r="M4315" i="11"/>
  <c r="M4316" i="11"/>
  <c r="M4317" i="11"/>
  <c r="M4318" i="11"/>
  <c r="M4319" i="11"/>
  <c r="M4320" i="11"/>
  <c r="M4321" i="11"/>
  <c r="M4322" i="11"/>
  <c r="M4323" i="11"/>
  <c r="M4324" i="11"/>
  <c r="M4325" i="11"/>
  <c r="M4326" i="11"/>
  <c r="M4327" i="11"/>
  <c r="M4328" i="11"/>
  <c r="M4329" i="11"/>
  <c r="M4330" i="11"/>
  <c r="M4331" i="11"/>
  <c r="M4332" i="11"/>
  <c r="M4333" i="11"/>
  <c r="M4334" i="11"/>
  <c r="M4335" i="11"/>
  <c r="M4336" i="11"/>
  <c r="M4337" i="11"/>
  <c r="M4338" i="11"/>
  <c r="M4339" i="11"/>
  <c r="M4340" i="11"/>
  <c r="M4341" i="11"/>
  <c r="M4342" i="11"/>
  <c r="M4343" i="11"/>
  <c r="M4344" i="11"/>
  <c r="M4345" i="11"/>
  <c r="M4346" i="11"/>
  <c r="M4347" i="11"/>
  <c r="M4348" i="11"/>
  <c r="M4349" i="11"/>
  <c r="M4350" i="11"/>
  <c r="M4351" i="11"/>
  <c r="M4352" i="11"/>
  <c r="M4353" i="11"/>
  <c r="M4354" i="11"/>
  <c r="M4355" i="11"/>
  <c r="M4356" i="11"/>
  <c r="M4357" i="11"/>
  <c r="M4358" i="11"/>
  <c r="M4359" i="11"/>
  <c r="M4360" i="11"/>
  <c r="M4361" i="11"/>
  <c r="M4362" i="11"/>
  <c r="M4363" i="11"/>
  <c r="M4364" i="11"/>
  <c r="M4365" i="11"/>
  <c r="M4366" i="11"/>
  <c r="M4367" i="11"/>
  <c r="M4368" i="11"/>
  <c r="M4369" i="11"/>
  <c r="M4370" i="11"/>
  <c r="M4371" i="11"/>
  <c r="M4372" i="11"/>
  <c r="M4373" i="11"/>
  <c r="M4374" i="11"/>
  <c r="M4375" i="11"/>
  <c r="M4376" i="11"/>
  <c r="M4377" i="11"/>
  <c r="M4378" i="11"/>
  <c r="M4379" i="11"/>
  <c r="M4380" i="11"/>
  <c r="M4381" i="11"/>
  <c r="M4382" i="11"/>
  <c r="M4383" i="11"/>
  <c r="M4384" i="11"/>
  <c r="M4385" i="11"/>
  <c r="M4386" i="11"/>
  <c r="M4387" i="11"/>
  <c r="M4388" i="11"/>
  <c r="M4389" i="11"/>
  <c r="M4390" i="11"/>
  <c r="M4391" i="11"/>
  <c r="M4392" i="11"/>
  <c r="M4393" i="11"/>
  <c r="M4394" i="11"/>
  <c r="M4395" i="11"/>
  <c r="M4396" i="11"/>
  <c r="M4397" i="11"/>
  <c r="M4398" i="11"/>
  <c r="M4399" i="11"/>
  <c r="M4400" i="11"/>
  <c r="M4401" i="11"/>
  <c r="M4402" i="11"/>
  <c r="M4403" i="11"/>
  <c r="M4404" i="11"/>
  <c r="M4405" i="11"/>
  <c r="M4406" i="11"/>
  <c r="M4407" i="11"/>
  <c r="M4408" i="11"/>
  <c r="M4409" i="11"/>
  <c r="M4410" i="11"/>
  <c r="M4411" i="11"/>
  <c r="M4412" i="11"/>
  <c r="M4413" i="11"/>
  <c r="M4414" i="11"/>
  <c r="M4415" i="11"/>
  <c r="M4416" i="11"/>
  <c r="M4417" i="11"/>
  <c r="M4418" i="11"/>
  <c r="M4419" i="11"/>
  <c r="M4420" i="11"/>
  <c r="M4421" i="11"/>
  <c r="M4422" i="11"/>
  <c r="M4423" i="11"/>
  <c r="M4424" i="11"/>
  <c r="M4425" i="11"/>
  <c r="M4426" i="11"/>
  <c r="M4427" i="11"/>
  <c r="M4428" i="11"/>
  <c r="M4429" i="11"/>
  <c r="M4430" i="11"/>
  <c r="M4431" i="11"/>
  <c r="M4432" i="11"/>
  <c r="M4433" i="11"/>
  <c r="M4434" i="11"/>
  <c r="M4435" i="11"/>
  <c r="M4436" i="11"/>
  <c r="M4437" i="11"/>
  <c r="M4438" i="11"/>
  <c r="M4439" i="11"/>
  <c r="M4440" i="11"/>
  <c r="M4441" i="11"/>
  <c r="M4442" i="11"/>
  <c r="M4443" i="11"/>
  <c r="M4444" i="11"/>
  <c r="M4445" i="11"/>
  <c r="M4446" i="11"/>
  <c r="M4447" i="11"/>
  <c r="M4448" i="11"/>
  <c r="M4449" i="11"/>
  <c r="M4450" i="11"/>
  <c r="M4451" i="11"/>
  <c r="M4452" i="11"/>
  <c r="M4453" i="11"/>
  <c r="M4454" i="11"/>
  <c r="M4455" i="11"/>
  <c r="M4456" i="11"/>
  <c r="M4457" i="11"/>
  <c r="M4458" i="11"/>
  <c r="M4459" i="11"/>
  <c r="M4460" i="11"/>
  <c r="M4461" i="11"/>
  <c r="M4462" i="11"/>
  <c r="M4463" i="11"/>
  <c r="M4464" i="11"/>
  <c r="M4465" i="11"/>
  <c r="M4466" i="11"/>
  <c r="M4467" i="11"/>
  <c r="M4468" i="11"/>
  <c r="M4469" i="11"/>
  <c r="M4470" i="11"/>
  <c r="M4471" i="11"/>
  <c r="M4472" i="11"/>
  <c r="M4473" i="11"/>
  <c r="M4474" i="11"/>
  <c r="M4475" i="11"/>
  <c r="M4476" i="11"/>
  <c r="M4477" i="11"/>
  <c r="M4478" i="11"/>
  <c r="M4479" i="11"/>
  <c r="M4480" i="11"/>
  <c r="M4481" i="11"/>
  <c r="M4482" i="11"/>
  <c r="M4483" i="11"/>
  <c r="M4484" i="11"/>
  <c r="M4485" i="11"/>
  <c r="M4486" i="11"/>
  <c r="M4487" i="11"/>
  <c r="M4488" i="11"/>
  <c r="M4489" i="11"/>
  <c r="M4490" i="11"/>
  <c r="M4491" i="11"/>
  <c r="M4492" i="11"/>
  <c r="M4493" i="11"/>
  <c r="M4494" i="11"/>
  <c r="M4495" i="11"/>
  <c r="M4496" i="11"/>
  <c r="M4497" i="11"/>
  <c r="M4498" i="11"/>
  <c r="M4499" i="11"/>
  <c r="M4500" i="11"/>
  <c r="M4501" i="11"/>
  <c r="M4502" i="11"/>
  <c r="M4503" i="11"/>
  <c r="M4504" i="11"/>
  <c r="M4505" i="11"/>
  <c r="M4506" i="11"/>
  <c r="M4507" i="11"/>
  <c r="M4508" i="11"/>
  <c r="M4509" i="11"/>
  <c r="M4510" i="11"/>
  <c r="M4511" i="11"/>
  <c r="M4512" i="11"/>
  <c r="M4513" i="11"/>
  <c r="M4514" i="11"/>
  <c r="M4515" i="11"/>
  <c r="M4516" i="11"/>
  <c r="M4517" i="11"/>
  <c r="M4518" i="11"/>
  <c r="M4519" i="11"/>
  <c r="M4520" i="11"/>
  <c r="M4521" i="11"/>
  <c r="M4522" i="11"/>
  <c r="M4523" i="11"/>
  <c r="M4524" i="11"/>
  <c r="M4525" i="11"/>
  <c r="M4526" i="11"/>
  <c r="M4527" i="11"/>
  <c r="M4528" i="11"/>
  <c r="M4529" i="11"/>
  <c r="M4530" i="11"/>
  <c r="M4531" i="11"/>
  <c r="M4532" i="11"/>
  <c r="M4533" i="11"/>
  <c r="M4534" i="11"/>
  <c r="M4535" i="11"/>
  <c r="M4536" i="11"/>
  <c r="M4537" i="11"/>
  <c r="M4538" i="11"/>
  <c r="M4539" i="11"/>
  <c r="M4540" i="11"/>
  <c r="M4541" i="11"/>
  <c r="M4542" i="11"/>
  <c r="M4543" i="11"/>
  <c r="M4544" i="11"/>
  <c r="M4545" i="11"/>
  <c r="M4546" i="11"/>
  <c r="M4547" i="11"/>
  <c r="M4548" i="11"/>
  <c r="M4549" i="11"/>
  <c r="M4550" i="11"/>
  <c r="M4551" i="11"/>
  <c r="M4552" i="11"/>
  <c r="M4553" i="11"/>
  <c r="M4554" i="11"/>
  <c r="M4555" i="11"/>
  <c r="M4556" i="11"/>
  <c r="M4557" i="11"/>
  <c r="M4558" i="11"/>
  <c r="M4559" i="11"/>
  <c r="M4560" i="11"/>
  <c r="M4561" i="11"/>
  <c r="M4562" i="11"/>
  <c r="M4563" i="11"/>
  <c r="M4564" i="11"/>
  <c r="M4565" i="11"/>
  <c r="M4566" i="11"/>
  <c r="M4567" i="11"/>
  <c r="M4568" i="11"/>
  <c r="M4569" i="11"/>
  <c r="M4570" i="11"/>
  <c r="M4571" i="11"/>
  <c r="M4572" i="11"/>
  <c r="M4573" i="11"/>
  <c r="M4574" i="11"/>
  <c r="M4575" i="11"/>
  <c r="M4576" i="11"/>
  <c r="M4577" i="11"/>
  <c r="M4578" i="11"/>
  <c r="M4579" i="11"/>
  <c r="M4580" i="11"/>
  <c r="M4581" i="11"/>
  <c r="M4582" i="11"/>
  <c r="M4583" i="11"/>
  <c r="M4584" i="11"/>
  <c r="M4585" i="11"/>
  <c r="M4586" i="11"/>
  <c r="M4587" i="11"/>
  <c r="M4588" i="11"/>
  <c r="M4589" i="11"/>
  <c r="M4590" i="11"/>
  <c r="M4591" i="11"/>
  <c r="M4592" i="11"/>
  <c r="M4593" i="11"/>
  <c r="M4594" i="11"/>
  <c r="M4595" i="11"/>
  <c r="M4596" i="11"/>
  <c r="M4597" i="11"/>
  <c r="M4598" i="11"/>
  <c r="M4599" i="11"/>
  <c r="M4600" i="11"/>
  <c r="M4601" i="11"/>
  <c r="M4602" i="11"/>
  <c r="M4603" i="11"/>
  <c r="M4604" i="11"/>
  <c r="M4605" i="11"/>
  <c r="M4606" i="11"/>
  <c r="M4607" i="11"/>
  <c r="M4608" i="11"/>
  <c r="M4609" i="11"/>
  <c r="M4610" i="11"/>
  <c r="M4611" i="11"/>
  <c r="M4612" i="11"/>
  <c r="M4613" i="11"/>
  <c r="M4614" i="11"/>
  <c r="M4615" i="11"/>
  <c r="M4616" i="11"/>
  <c r="M4617" i="11"/>
  <c r="M4618" i="11"/>
  <c r="M4619" i="11"/>
  <c r="M4620" i="11"/>
  <c r="M4621" i="11"/>
  <c r="M4622" i="11"/>
  <c r="M4623" i="11"/>
  <c r="M4624" i="11"/>
  <c r="M4625" i="11"/>
  <c r="M4626" i="11"/>
  <c r="M4627" i="11"/>
  <c r="M4628" i="11"/>
  <c r="M4629" i="11"/>
  <c r="M4630" i="11"/>
  <c r="M4631" i="11"/>
  <c r="M4632" i="11"/>
  <c r="M4633" i="11"/>
  <c r="M4634" i="11"/>
  <c r="M4635" i="11"/>
  <c r="M4636" i="11"/>
  <c r="M4637" i="11"/>
  <c r="M4638" i="11"/>
  <c r="M4639" i="11"/>
  <c r="M4640" i="11"/>
  <c r="M4641" i="11"/>
  <c r="M4642" i="11"/>
  <c r="M4643" i="11"/>
  <c r="M4644" i="11"/>
  <c r="M4645" i="11"/>
  <c r="M4646" i="11"/>
  <c r="M4647" i="11"/>
  <c r="M4648" i="11"/>
  <c r="M4649" i="11"/>
  <c r="M4650" i="11"/>
  <c r="M4651" i="11"/>
  <c r="M4652" i="11"/>
  <c r="M4653" i="11"/>
  <c r="M4654" i="11"/>
  <c r="M4655" i="11"/>
  <c r="M4656" i="11"/>
  <c r="M4657" i="11"/>
  <c r="M4658" i="11"/>
  <c r="M4659" i="11"/>
  <c r="M4660" i="11"/>
  <c r="M4661" i="11"/>
  <c r="M4662" i="11"/>
  <c r="M4663" i="11"/>
  <c r="M4664" i="11"/>
  <c r="M4665" i="11"/>
  <c r="M4666" i="11"/>
  <c r="M4667" i="11"/>
  <c r="M4668" i="11"/>
  <c r="M4669" i="11"/>
  <c r="M4670" i="11"/>
  <c r="M4671" i="11"/>
  <c r="M4672" i="11"/>
  <c r="M4673" i="11"/>
  <c r="M4674" i="11"/>
  <c r="M4675" i="11"/>
  <c r="M4676" i="11"/>
  <c r="M4677" i="11"/>
  <c r="M4678" i="11"/>
  <c r="M4679" i="11"/>
  <c r="M4680" i="11"/>
  <c r="M4681" i="11"/>
  <c r="M4682" i="11"/>
  <c r="M4683" i="11"/>
  <c r="M4684" i="11"/>
  <c r="M4685" i="11"/>
  <c r="M4686" i="11"/>
  <c r="M4687" i="11"/>
  <c r="M4688" i="11"/>
  <c r="M4689" i="11"/>
  <c r="M4690" i="11"/>
  <c r="M4691" i="11"/>
  <c r="M4692" i="11"/>
  <c r="M4693" i="11"/>
  <c r="M4694" i="11"/>
  <c r="M4695" i="11"/>
  <c r="M4696" i="11"/>
  <c r="M4697" i="11"/>
  <c r="M4698" i="11"/>
  <c r="M4699" i="11"/>
  <c r="M4700" i="11"/>
  <c r="M4701" i="11"/>
  <c r="M4702" i="11"/>
  <c r="M4703" i="11"/>
  <c r="M4704" i="11"/>
  <c r="M4705" i="11"/>
  <c r="M4706" i="11"/>
  <c r="M4707" i="11"/>
  <c r="M4708" i="11"/>
  <c r="M4709" i="11"/>
  <c r="M4710" i="11"/>
  <c r="M4711" i="11"/>
  <c r="M4712" i="11"/>
  <c r="M4713" i="11"/>
  <c r="M4714" i="11"/>
  <c r="M4715" i="11"/>
  <c r="M4716" i="11"/>
  <c r="M4717" i="11"/>
  <c r="M4718" i="11"/>
  <c r="M4719" i="11"/>
  <c r="M4720" i="11"/>
  <c r="M4721" i="11"/>
  <c r="M4722" i="11"/>
  <c r="M4723" i="11"/>
  <c r="M4724" i="11"/>
  <c r="M4725" i="11"/>
  <c r="M4726" i="11"/>
  <c r="M4727" i="11"/>
  <c r="M4728" i="11"/>
  <c r="M4729" i="11"/>
  <c r="M4730" i="11"/>
  <c r="M4731" i="11"/>
  <c r="M4732" i="11"/>
  <c r="M4733" i="11"/>
  <c r="M4734" i="11"/>
  <c r="M4735" i="11"/>
  <c r="M4736" i="11"/>
  <c r="M4737" i="11"/>
  <c r="M4738" i="11"/>
  <c r="M4739" i="11"/>
  <c r="M4740" i="11"/>
  <c r="M4741" i="11"/>
  <c r="M4742" i="11"/>
  <c r="M4743" i="11"/>
  <c r="M4744" i="11"/>
  <c r="M4745" i="11"/>
  <c r="M4746" i="11"/>
  <c r="M4747" i="11"/>
  <c r="M4748" i="11"/>
  <c r="M4749" i="11"/>
  <c r="M4750" i="11"/>
  <c r="M4751" i="11"/>
  <c r="M4752" i="11"/>
  <c r="M4753" i="11"/>
  <c r="M4754" i="11"/>
  <c r="M4755" i="11"/>
  <c r="M4756" i="11"/>
  <c r="M4757" i="11"/>
  <c r="M4758" i="11"/>
  <c r="M4759" i="11"/>
  <c r="M4760" i="11"/>
  <c r="M4761" i="11"/>
  <c r="M4762" i="11"/>
  <c r="M4763" i="11"/>
  <c r="M4764" i="11"/>
  <c r="M4765" i="11"/>
  <c r="M4766" i="11"/>
  <c r="M4767" i="11"/>
  <c r="M4768" i="11"/>
  <c r="M4769" i="11"/>
  <c r="M4770" i="11"/>
  <c r="M4771" i="11"/>
  <c r="M4772" i="11"/>
  <c r="M4773" i="11"/>
  <c r="M4774" i="11"/>
  <c r="M4775" i="11"/>
  <c r="M4776" i="11"/>
  <c r="M4777" i="11"/>
  <c r="M4778" i="11"/>
  <c r="M4779" i="11"/>
  <c r="M4780" i="11"/>
  <c r="M4781" i="11"/>
  <c r="M4782" i="11"/>
  <c r="M4783" i="11"/>
  <c r="M4784" i="11"/>
  <c r="M4785" i="11"/>
  <c r="M4786" i="11"/>
  <c r="M4787" i="11"/>
  <c r="M4788" i="11"/>
  <c r="M4789" i="11"/>
  <c r="M4790" i="11"/>
  <c r="M4791" i="11"/>
  <c r="M4792" i="11"/>
  <c r="M4793" i="11"/>
  <c r="M4794" i="11"/>
  <c r="M4795" i="11"/>
  <c r="M4796" i="11"/>
  <c r="M4797" i="11"/>
  <c r="M4798" i="11"/>
  <c r="M4799" i="11"/>
  <c r="M4800" i="11"/>
  <c r="M4801" i="11"/>
  <c r="M4802" i="11"/>
  <c r="M4803" i="11"/>
  <c r="M4804" i="11"/>
  <c r="M4805" i="11"/>
  <c r="M4806" i="11"/>
  <c r="M4807" i="11"/>
  <c r="M4808" i="11"/>
  <c r="M4809" i="11"/>
  <c r="M4810" i="11"/>
  <c r="M4811" i="11"/>
  <c r="M4812" i="11"/>
  <c r="M4813" i="11"/>
  <c r="M4814" i="11"/>
  <c r="M4815" i="11"/>
  <c r="M4816" i="11"/>
  <c r="M4817" i="11"/>
  <c r="M4818" i="11"/>
  <c r="M4819" i="11"/>
  <c r="M4820" i="11"/>
  <c r="M4821" i="11"/>
  <c r="M4822" i="11"/>
  <c r="M4823" i="11"/>
  <c r="M4824" i="11"/>
  <c r="M4825" i="11"/>
  <c r="M4826" i="11"/>
  <c r="M4827" i="11"/>
  <c r="M4828" i="11"/>
  <c r="M4829" i="11"/>
  <c r="M4830" i="11"/>
  <c r="M4831" i="11"/>
  <c r="M4832" i="11"/>
  <c r="M4833" i="11"/>
  <c r="M4834" i="11"/>
  <c r="M4835" i="11"/>
  <c r="M4836" i="11"/>
  <c r="M4837" i="11"/>
  <c r="M4838" i="11"/>
  <c r="M4839" i="11"/>
  <c r="M4840" i="11"/>
  <c r="M4841" i="11"/>
  <c r="M4842" i="11"/>
  <c r="M4843" i="11"/>
  <c r="M4844" i="11"/>
  <c r="M4845" i="11"/>
  <c r="M4846" i="11"/>
  <c r="M4847" i="11"/>
  <c r="M4848" i="11"/>
  <c r="M4849" i="11"/>
  <c r="M4850" i="11"/>
  <c r="M4851" i="11"/>
  <c r="M4852" i="11"/>
  <c r="M4853" i="11"/>
  <c r="M4854" i="11"/>
  <c r="M4855" i="11"/>
  <c r="M4856" i="11"/>
  <c r="M4857" i="11"/>
  <c r="M4858" i="11"/>
  <c r="M4859" i="11"/>
  <c r="M4860" i="11"/>
  <c r="M4861" i="11"/>
  <c r="M4862" i="11"/>
  <c r="M4863" i="11"/>
  <c r="M4864" i="11"/>
  <c r="M4865" i="11"/>
  <c r="M4866" i="11"/>
  <c r="M4867" i="11"/>
  <c r="M4868" i="11"/>
  <c r="M4869" i="11"/>
  <c r="M4870" i="11"/>
  <c r="M4871" i="11"/>
  <c r="M4872" i="11"/>
  <c r="M4873" i="11"/>
  <c r="M4874" i="11"/>
  <c r="M4875" i="11"/>
  <c r="M4876" i="11"/>
  <c r="M4877" i="11"/>
  <c r="M4878" i="11"/>
  <c r="M4879" i="11"/>
  <c r="M4880" i="11"/>
  <c r="M4881" i="11"/>
  <c r="M4882" i="11"/>
  <c r="M4883" i="11"/>
  <c r="M4884" i="11"/>
  <c r="M4885" i="11"/>
  <c r="M4886" i="11"/>
  <c r="M4887" i="11"/>
  <c r="M4888" i="11"/>
  <c r="M4889" i="11"/>
  <c r="M4890" i="11"/>
  <c r="M4891" i="11"/>
  <c r="M4892" i="11"/>
  <c r="M4893" i="11"/>
  <c r="M4894" i="11"/>
  <c r="M4895" i="11"/>
  <c r="M4896" i="11"/>
  <c r="M4897" i="11"/>
  <c r="M4898" i="11"/>
  <c r="M4899" i="11"/>
  <c r="M4900" i="11"/>
  <c r="M4901" i="11"/>
  <c r="M4902" i="11"/>
  <c r="M4903" i="11"/>
  <c r="M4904" i="11"/>
  <c r="M4905" i="11"/>
  <c r="M4906" i="11"/>
  <c r="M4907" i="11"/>
  <c r="M4908" i="11"/>
  <c r="M4909" i="11"/>
  <c r="M4910" i="11"/>
  <c r="M4911" i="11"/>
  <c r="M4912" i="11"/>
  <c r="M4913" i="11"/>
  <c r="M4914" i="11"/>
  <c r="M4915" i="11"/>
  <c r="M4916" i="11"/>
  <c r="M4917" i="11"/>
  <c r="M4918" i="11"/>
  <c r="M4919" i="11"/>
  <c r="M4920" i="11"/>
  <c r="M4921" i="11"/>
  <c r="M4922" i="11"/>
  <c r="M4923" i="11"/>
  <c r="M4924" i="11"/>
  <c r="M4925" i="11"/>
  <c r="M4926" i="11"/>
  <c r="M4927" i="11"/>
  <c r="M4928" i="11"/>
  <c r="M4929" i="11"/>
  <c r="M4930" i="11"/>
  <c r="M4931" i="11"/>
  <c r="M4932" i="11"/>
  <c r="M4933" i="11"/>
  <c r="M4934" i="11"/>
  <c r="M4935" i="11"/>
  <c r="M4936" i="11"/>
  <c r="M4937" i="11"/>
  <c r="M4938" i="11"/>
  <c r="M55" i="11"/>
  <c r="J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6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670" i="11"/>
  <c r="B1671" i="11"/>
  <c r="B1672" i="11"/>
  <c r="B1673" i="11"/>
  <c r="B1674" i="11"/>
  <c r="B1675" i="11"/>
  <c r="B1676" i="11"/>
  <c r="B1677" i="11"/>
  <c r="B1678" i="11"/>
  <c r="B1679" i="11"/>
  <c r="B1680" i="1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B1729" i="11"/>
  <c r="B1730" i="11"/>
  <c r="B1731" i="11"/>
  <c r="B1732" i="11"/>
  <c r="B1733" i="11"/>
  <c r="B1734" i="11"/>
  <c r="B1735" i="11"/>
  <c r="B1736" i="11"/>
  <c r="B1737" i="11"/>
  <c r="B1738" i="11"/>
  <c r="B1739" i="11"/>
  <c r="B1740" i="11"/>
  <c r="B1741" i="11"/>
  <c r="B1742" i="11"/>
  <c r="B1743" i="11"/>
  <c r="B1744" i="1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B1761" i="11"/>
  <c r="B1762" i="11"/>
  <c r="B1763" i="11"/>
  <c r="B1764" i="11"/>
  <c r="B1765" i="11"/>
  <c r="B1766" i="11"/>
  <c r="B1767" i="11"/>
  <c r="B1768" i="11"/>
  <c r="B1769" i="11"/>
  <c r="B1770" i="11"/>
  <c r="B1771" i="11"/>
  <c r="B1772" i="11"/>
  <c r="B1773" i="11"/>
  <c r="B1774" i="11"/>
  <c r="B1775" i="11"/>
  <c r="B1776" i="11"/>
  <c r="B1777" i="11"/>
  <c r="B1778" i="11"/>
  <c r="B1779" i="11"/>
  <c r="B1780" i="11"/>
  <c r="B1781" i="11"/>
  <c r="B1782" i="11"/>
  <c r="B1783" i="11"/>
  <c r="B1784" i="11"/>
  <c r="B1785" i="11"/>
  <c r="B1786" i="11"/>
  <c r="B1787" i="11"/>
  <c r="B1788" i="11"/>
  <c r="B1789" i="11"/>
  <c r="B1790" i="11"/>
  <c r="B1791" i="11"/>
  <c r="B1792" i="11"/>
  <c r="B1793" i="11"/>
  <c r="B1794" i="11"/>
  <c r="B1795" i="11"/>
  <c r="B1796" i="11"/>
  <c r="B1797" i="11"/>
  <c r="B1798" i="11"/>
  <c r="B1799" i="11"/>
  <c r="B1800" i="11"/>
  <c r="B1801" i="11"/>
  <c r="B1802" i="11"/>
  <c r="B1803" i="11"/>
  <c r="B1804" i="11"/>
  <c r="B1805" i="11"/>
  <c r="B1806" i="11"/>
  <c r="B1807" i="11"/>
  <c r="B1808" i="11"/>
  <c r="B1809" i="11"/>
  <c r="B1810" i="11"/>
  <c r="B1811" i="11"/>
  <c r="B1812" i="11"/>
  <c r="B1813" i="11"/>
  <c r="B1814" i="11"/>
  <c r="B1815" i="11"/>
  <c r="B1816" i="11"/>
  <c r="B1817" i="11"/>
  <c r="B1818" i="11"/>
  <c r="B1819" i="11"/>
  <c r="B1820" i="11"/>
  <c r="B1821" i="11"/>
  <c r="B1822" i="11"/>
  <c r="B1823" i="11"/>
  <c r="B1824" i="11"/>
  <c r="B1825" i="11"/>
  <c r="B1826" i="11"/>
  <c r="B1827" i="11"/>
  <c r="B1828" i="11"/>
  <c r="B1829" i="11"/>
  <c r="B1830" i="11"/>
  <c r="B1831" i="11"/>
  <c r="B1832" i="11"/>
  <c r="B1833" i="11"/>
  <c r="B1834" i="11"/>
  <c r="B1835" i="11"/>
  <c r="B1836" i="11"/>
  <c r="B1837" i="11"/>
  <c r="B1838" i="11"/>
  <c r="B1839" i="11"/>
  <c r="B1840" i="11"/>
  <c r="B1841" i="11"/>
  <c r="B1842" i="11"/>
  <c r="B1843" i="11"/>
  <c r="B1844" i="11"/>
  <c r="B1845" i="11"/>
  <c r="B1846" i="11"/>
  <c r="B1847" i="11"/>
  <c r="B1848" i="11"/>
  <c r="B1849" i="11"/>
  <c r="B1850" i="11"/>
  <c r="B1851" i="11"/>
  <c r="B1852" i="11"/>
  <c r="B1853" i="11"/>
  <c r="B1854" i="11"/>
  <c r="B1855" i="11"/>
  <c r="B1856" i="11"/>
  <c r="B1857" i="11"/>
  <c r="B1858" i="11"/>
  <c r="B1859" i="11"/>
  <c r="B1860" i="11"/>
  <c r="B1861" i="11"/>
  <c r="B1862" i="11"/>
  <c r="B1863" i="11"/>
  <c r="B1864" i="11"/>
  <c r="B1865" i="11"/>
  <c r="B1866" i="11"/>
  <c r="B1867" i="11"/>
  <c r="B1868" i="11"/>
  <c r="B1869" i="11"/>
  <c r="B1870" i="11"/>
  <c r="B1871" i="11"/>
  <c r="B1872" i="11"/>
  <c r="B1873" i="11"/>
  <c r="B1874" i="11"/>
  <c r="B1875" i="11"/>
  <c r="B1876" i="11"/>
  <c r="B1877" i="11"/>
  <c r="B1878" i="11"/>
  <c r="B1879" i="11"/>
  <c r="B1880" i="11"/>
  <c r="B1881" i="11"/>
  <c r="B1882" i="11"/>
  <c r="B1883" i="11"/>
  <c r="B1884" i="11"/>
  <c r="B1885" i="11"/>
  <c r="B1886" i="11"/>
  <c r="B1887" i="11"/>
  <c r="B1888" i="11"/>
  <c r="B1889" i="11"/>
  <c r="B1890" i="11"/>
  <c r="B1891" i="11"/>
  <c r="B1892" i="11"/>
  <c r="B1893" i="11"/>
  <c r="B1894" i="11"/>
  <c r="B1895" i="11"/>
  <c r="B1896" i="11"/>
  <c r="B1897" i="11"/>
  <c r="B1898" i="11"/>
  <c r="B1899" i="11"/>
  <c r="B1900" i="11"/>
  <c r="B1901" i="11"/>
  <c r="B1902" i="11"/>
  <c r="B1903" i="11"/>
  <c r="B1904" i="11"/>
  <c r="B1905" i="11"/>
  <c r="B1906" i="11"/>
  <c r="B1907" i="11"/>
  <c r="B1908" i="11"/>
  <c r="B1909" i="11"/>
  <c r="B1910" i="11"/>
  <c r="B1911" i="11"/>
  <c r="B1912" i="11"/>
  <c r="B1913" i="11"/>
  <c r="B1914" i="11"/>
  <c r="B1915" i="11"/>
  <c r="B1916" i="11"/>
  <c r="B1917" i="11"/>
  <c r="B1918" i="11"/>
  <c r="B1919" i="11"/>
  <c r="B1920" i="11"/>
  <c r="B1921" i="11"/>
  <c r="B1922" i="11"/>
  <c r="B1923" i="11"/>
  <c r="B1924" i="11"/>
  <c r="B1925" i="11"/>
  <c r="B1926" i="11"/>
  <c r="B1927" i="11"/>
  <c r="B1928" i="11"/>
  <c r="B1929" i="11"/>
  <c r="B1930" i="11"/>
  <c r="B1931" i="11"/>
  <c r="B1932" i="11"/>
  <c r="B1933" i="11"/>
  <c r="B1934" i="11"/>
  <c r="B1935" i="11"/>
  <c r="B1936" i="11"/>
  <c r="B1937" i="11"/>
  <c r="B1938" i="11"/>
  <c r="B1939" i="11"/>
  <c r="B1940" i="11"/>
  <c r="B1941" i="11"/>
  <c r="B1942" i="11"/>
  <c r="B1943" i="11"/>
  <c r="B1944" i="11"/>
  <c r="B1945" i="11"/>
  <c r="B1946" i="11"/>
  <c r="B1947" i="11"/>
  <c r="B1948" i="11"/>
  <c r="B1949" i="11"/>
  <c r="B1950" i="11"/>
  <c r="B1951" i="11"/>
  <c r="B1952" i="11"/>
  <c r="B1953" i="11"/>
  <c r="B1954" i="11"/>
  <c r="B1955" i="11"/>
  <c r="B1956" i="11"/>
  <c r="B1957" i="11"/>
  <c r="B1958" i="11"/>
  <c r="B1959" i="11"/>
  <c r="B1960" i="11"/>
  <c r="B1961" i="11"/>
  <c r="B1962" i="11"/>
  <c r="B1963" i="11"/>
  <c r="B1964" i="11"/>
  <c r="B1965" i="11"/>
  <c r="B1966" i="11"/>
  <c r="B1967" i="11"/>
  <c r="B1968" i="11"/>
  <c r="B1969" i="11"/>
  <c r="B1970" i="11"/>
  <c r="B1971" i="11"/>
  <c r="B1972" i="11"/>
  <c r="B1973" i="11"/>
  <c r="B1974" i="11"/>
  <c r="B1975" i="11"/>
  <c r="B1976" i="11"/>
  <c r="B1977" i="11"/>
  <c r="B1978" i="11"/>
  <c r="B1979" i="11"/>
  <c r="B1980" i="11"/>
  <c r="B1981" i="11"/>
  <c r="B1982" i="11"/>
  <c r="B1983" i="11"/>
  <c r="B1984" i="11"/>
  <c r="B1985" i="11"/>
  <c r="B1986" i="11"/>
  <c r="B1987" i="11"/>
  <c r="B1988" i="11"/>
  <c r="B1989" i="11"/>
  <c r="B1990" i="11"/>
  <c r="B1991" i="11"/>
  <c r="B1992" i="11"/>
  <c r="B1993" i="11"/>
  <c r="B1994" i="11"/>
  <c r="B1995" i="11"/>
  <c r="B1996" i="11"/>
  <c r="B1997" i="11"/>
  <c r="B1998" i="11"/>
  <c r="B1999" i="11"/>
  <c r="B2000" i="11"/>
  <c r="B2001" i="11"/>
  <c r="B2002" i="11"/>
  <c r="B2003" i="11"/>
  <c r="B2004" i="11"/>
  <c r="B2005" i="11"/>
  <c r="B2006" i="11"/>
  <c r="B2007" i="11"/>
  <c r="B2008" i="11"/>
  <c r="B2009" i="11"/>
  <c r="B2010" i="11"/>
  <c r="B2011" i="11"/>
  <c r="B2012" i="11"/>
  <c r="B2013" i="11"/>
  <c r="B2014" i="11"/>
  <c r="B2015" i="11"/>
  <c r="B2016" i="11"/>
  <c r="B2017" i="11"/>
  <c r="B2018" i="11"/>
  <c r="B2019" i="11"/>
  <c r="B2020" i="11"/>
  <c r="B2021" i="11"/>
  <c r="B2022" i="11"/>
  <c r="B2023" i="11"/>
  <c r="B2024" i="11"/>
  <c r="B2025" i="11"/>
  <c r="B2026" i="11"/>
  <c r="B2027" i="11"/>
  <c r="B2028" i="11"/>
  <c r="B2029" i="11"/>
  <c r="B2030" i="11"/>
  <c r="B2031" i="11"/>
  <c r="B2032" i="11"/>
  <c r="B2033" i="11"/>
  <c r="B2034" i="11"/>
  <c r="B2035" i="11"/>
  <c r="B2036" i="11"/>
  <c r="B2037" i="11"/>
  <c r="B2038" i="11"/>
  <c r="B2039" i="11"/>
  <c r="B2040" i="11"/>
  <c r="B2041" i="11"/>
  <c r="B2042" i="11"/>
  <c r="B2043" i="11"/>
  <c r="B2044" i="11"/>
  <c r="B2045" i="11"/>
  <c r="B2046" i="11"/>
  <c r="B2047" i="11"/>
  <c r="B2048" i="11"/>
  <c r="B2049" i="11"/>
  <c r="B2050" i="11"/>
  <c r="B2051" i="11"/>
  <c r="B2052" i="11"/>
  <c r="B2053" i="11"/>
  <c r="B2054" i="11"/>
  <c r="B2055" i="11"/>
  <c r="B2056" i="11"/>
  <c r="B2057" i="11"/>
  <c r="B2058" i="11"/>
  <c r="B2059" i="11"/>
  <c r="B2060" i="11"/>
  <c r="B2061" i="11"/>
  <c r="B2062" i="11"/>
  <c r="B2063" i="11"/>
  <c r="B2064" i="11"/>
  <c r="B2065" i="11"/>
  <c r="B2066" i="11"/>
  <c r="B2067" i="11"/>
  <c r="B2068" i="11"/>
  <c r="B2069" i="11"/>
  <c r="B2070" i="11"/>
  <c r="B2071" i="11"/>
  <c r="B2072" i="11"/>
  <c r="B2073" i="11"/>
  <c r="B2074" i="11"/>
  <c r="B2075" i="11"/>
  <c r="B2076" i="11"/>
  <c r="B2077" i="11"/>
  <c r="B2078" i="11"/>
  <c r="B2079" i="11"/>
  <c r="B2080" i="11"/>
  <c r="B2081" i="11"/>
  <c r="B2082" i="11"/>
  <c r="B2083" i="11"/>
  <c r="B2084" i="11"/>
  <c r="B2085" i="11"/>
  <c r="B2086" i="11"/>
  <c r="B2087" i="11"/>
  <c r="B2088" i="11"/>
  <c r="B2089" i="11"/>
  <c r="B2090" i="11"/>
  <c r="B2091" i="11"/>
  <c r="B2092" i="11"/>
  <c r="B2093" i="11"/>
  <c r="B2094" i="11"/>
  <c r="B2095" i="11"/>
  <c r="B2096" i="11"/>
  <c r="B2097" i="11"/>
  <c r="B2098" i="11"/>
  <c r="B2099" i="11"/>
  <c r="B2100" i="11"/>
  <c r="B2101" i="11"/>
  <c r="B2102" i="11"/>
  <c r="B2103" i="11"/>
  <c r="B2104" i="11"/>
  <c r="B2105" i="11"/>
  <c r="B2106" i="11"/>
  <c r="B2107" i="11"/>
  <c r="B2108" i="11"/>
  <c r="B2109" i="11"/>
  <c r="B2110" i="11"/>
  <c r="B2111" i="11"/>
  <c r="B2112" i="11"/>
  <c r="B2113" i="11"/>
  <c r="B2114" i="11"/>
  <c r="B2115" i="11"/>
  <c r="B2116" i="11"/>
  <c r="B2117" i="11"/>
  <c r="B2118" i="11"/>
  <c r="B2119" i="11"/>
  <c r="B2120" i="11"/>
  <c r="B2121" i="11"/>
  <c r="B2122" i="11"/>
  <c r="B2123" i="11"/>
  <c r="B2124" i="11"/>
  <c r="B2125" i="11"/>
  <c r="B2126" i="11"/>
  <c r="B2127" i="11"/>
  <c r="B2128" i="11"/>
  <c r="B2129" i="11"/>
  <c r="B2130" i="11"/>
  <c r="B2131" i="11"/>
  <c r="B2132" i="11"/>
  <c r="B2133" i="11"/>
  <c r="B2134" i="11"/>
  <c r="B2135" i="11"/>
  <c r="B2136" i="11"/>
  <c r="B2137" i="11"/>
  <c r="B2138" i="11"/>
  <c r="B2139" i="11"/>
  <c r="B2140" i="11"/>
  <c r="B2141" i="11"/>
  <c r="B2142" i="11"/>
  <c r="B2143" i="11"/>
  <c r="B2144" i="11"/>
  <c r="B2145" i="11"/>
  <c r="B2146" i="11"/>
  <c r="B2147" i="11"/>
  <c r="B2148" i="11"/>
  <c r="B2149" i="11"/>
  <c r="B2150" i="11"/>
  <c r="B2151" i="11"/>
  <c r="B2152" i="11"/>
  <c r="B2153" i="11"/>
  <c r="B2154" i="11"/>
  <c r="B2155" i="11"/>
  <c r="B2156" i="11"/>
  <c r="B2157" i="11"/>
  <c r="B2158" i="11"/>
  <c r="B2159" i="11"/>
  <c r="B2160" i="11"/>
  <c r="B2161" i="11"/>
  <c r="B2162" i="11"/>
  <c r="B2163" i="11"/>
  <c r="B2164" i="11"/>
  <c r="B2165" i="11"/>
  <c r="B2166" i="11"/>
  <c r="B2167" i="11"/>
  <c r="B2168" i="11"/>
  <c r="B2169" i="11"/>
  <c r="B2170" i="11"/>
  <c r="B2171" i="11"/>
  <c r="B2172" i="11"/>
  <c r="B2173" i="11"/>
  <c r="B2174" i="11"/>
  <c r="B2175" i="11"/>
  <c r="B2176" i="11"/>
  <c r="B2177" i="11"/>
  <c r="B2178" i="11"/>
  <c r="B2179" i="11"/>
  <c r="B2180" i="11"/>
  <c r="B2181" i="11"/>
  <c r="B2182" i="11"/>
  <c r="B2183" i="11"/>
  <c r="B2184" i="11"/>
  <c r="B2185" i="11"/>
  <c r="B2186" i="11"/>
  <c r="B2187" i="11"/>
  <c r="B2188" i="11"/>
  <c r="B2189" i="11"/>
  <c r="B2190" i="11"/>
  <c r="B2191" i="11"/>
  <c r="B2192" i="11"/>
  <c r="B2193" i="11"/>
  <c r="B2194" i="11"/>
  <c r="B2195" i="11"/>
  <c r="B2196" i="11"/>
  <c r="B2197" i="11"/>
  <c r="B2198" i="11"/>
  <c r="B2199" i="11"/>
  <c r="B2200" i="11"/>
  <c r="B2201" i="11"/>
  <c r="B2202" i="11"/>
  <c r="B2203" i="11"/>
  <c r="B2204" i="11"/>
  <c r="B2205" i="11"/>
  <c r="B2206" i="11"/>
  <c r="B2207" i="11"/>
  <c r="B2208" i="11"/>
  <c r="B2209" i="11"/>
  <c r="B2210" i="11"/>
  <c r="B2211" i="11"/>
  <c r="B2212" i="11"/>
  <c r="B2213" i="11"/>
  <c r="B2214" i="11"/>
  <c r="B2215" i="11"/>
  <c r="B2216" i="11"/>
  <c r="B2217" i="11"/>
  <c r="B2218" i="11"/>
  <c r="B2219" i="11"/>
  <c r="B2220" i="11"/>
  <c r="B2221" i="11"/>
  <c r="B2222" i="11"/>
  <c r="B2223" i="11"/>
  <c r="B2224" i="11"/>
  <c r="B2225" i="11"/>
  <c r="B2226" i="11"/>
  <c r="B2227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41" i="11"/>
  <c r="B2242" i="11"/>
  <c r="B2243" i="11"/>
  <c r="B2244" i="11"/>
  <c r="B2245" i="11"/>
  <c r="B2246" i="11"/>
  <c r="B2247" i="11"/>
  <c r="B2248" i="11"/>
  <c r="B2249" i="11"/>
  <c r="B2250" i="11"/>
  <c r="B2251" i="11"/>
  <c r="B2252" i="11"/>
  <c r="B2253" i="11"/>
  <c r="B2254" i="11"/>
  <c r="B2255" i="11"/>
  <c r="B2256" i="11"/>
  <c r="B2257" i="11"/>
  <c r="B2258" i="11"/>
  <c r="B2259" i="11"/>
  <c r="B2260" i="11"/>
  <c r="B2261" i="11"/>
  <c r="B2262" i="11"/>
  <c r="B2263" i="11"/>
  <c r="B2264" i="11"/>
  <c r="B2265" i="11"/>
  <c r="B2266" i="11"/>
  <c r="B2267" i="11"/>
  <c r="B2268" i="11"/>
  <c r="B2269" i="11"/>
  <c r="B2270" i="11"/>
  <c r="B2271" i="11"/>
  <c r="B2272" i="11"/>
  <c r="B2273" i="11"/>
  <c r="B2274" i="11"/>
  <c r="B2275" i="11"/>
  <c r="B2276" i="11"/>
  <c r="B2277" i="11"/>
  <c r="B2278" i="11"/>
  <c r="B2279" i="11"/>
  <c r="B2280" i="11"/>
  <c r="B2281" i="11"/>
  <c r="B2282" i="11"/>
  <c r="B2283" i="11"/>
  <c r="B2284" i="11"/>
  <c r="B2285" i="11"/>
  <c r="B2286" i="11"/>
  <c r="B2287" i="11"/>
  <c r="B2288" i="11"/>
  <c r="B2289" i="11"/>
  <c r="B2290" i="11"/>
  <c r="B2291" i="11"/>
  <c r="B2292" i="11"/>
  <c r="B2293" i="11"/>
  <c r="B2294" i="11"/>
  <c r="B2295" i="11"/>
  <c r="B2296" i="11"/>
  <c r="B2297" i="11"/>
  <c r="B2298" i="11"/>
  <c r="B2299" i="11"/>
  <c r="B2300" i="11"/>
  <c r="B2301" i="11"/>
  <c r="B2302" i="11"/>
  <c r="B2303" i="11"/>
  <c r="B2304" i="11"/>
  <c r="B2305" i="11"/>
  <c r="B2306" i="11"/>
  <c r="B2307" i="11"/>
  <c r="B2308" i="11"/>
  <c r="B2309" i="11"/>
  <c r="B2310" i="11"/>
  <c r="B2311" i="11"/>
  <c r="B2312" i="11"/>
  <c r="B2313" i="11"/>
  <c r="B2314" i="11"/>
  <c r="B2315" i="11"/>
  <c r="B2316" i="11"/>
  <c r="B2317" i="11"/>
  <c r="B2318" i="11"/>
  <c r="B2319" i="11"/>
  <c r="B2320" i="11"/>
  <c r="B2321" i="11"/>
  <c r="B2322" i="11"/>
  <c r="B2323" i="11"/>
  <c r="B2324" i="11"/>
  <c r="B2325" i="11"/>
  <c r="B2326" i="11"/>
  <c r="B2327" i="11"/>
  <c r="B2328" i="11"/>
  <c r="B2329" i="11"/>
  <c r="B2330" i="11"/>
  <c r="B2331" i="11"/>
  <c r="B2332" i="11"/>
  <c r="B2333" i="11"/>
  <c r="B2334" i="11"/>
  <c r="B2335" i="11"/>
  <c r="B2336" i="11"/>
  <c r="B2337" i="11"/>
  <c r="B2338" i="11"/>
  <c r="B2339" i="11"/>
  <c r="B2340" i="11"/>
  <c r="B2341" i="11"/>
  <c r="B2342" i="11"/>
  <c r="B2343" i="11"/>
  <c r="B2344" i="11"/>
  <c r="B2345" i="11"/>
  <c r="B2346" i="11"/>
  <c r="B2347" i="11"/>
  <c r="B2348" i="11"/>
  <c r="B2349" i="11"/>
  <c r="B2350" i="11"/>
  <c r="B2351" i="11"/>
  <c r="B2352" i="11"/>
  <c r="B2353" i="11"/>
  <c r="B2354" i="11"/>
  <c r="B2355" i="11"/>
  <c r="B2356" i="11"/>
  <c r="B2357" i="11"/>
  <c r="B2358" i="11"/>
  <c r="B2359" i="11"/>
  <c r="B2360" i="11"/>
  <c r="B2361" i="11"/>
  <c r="B2362" i="11"/>
  <c r="B2363" i="11"/>
  <c r="B2364" i="11"/>
  <c r="B2365" i="11"/>
  <c r="B2366" i="11"/>
  <c r="B2367" i="11"/>
  <c r="B2368" i="11"/>
  <c r="B2369" i="11"/>
  <c r="B2370" i="11"/>
  <c r="B2371" i="11"/>
  <c r="B2372" i="11"/>
  <c r="B2373" i="11"/>
  <c r="B2374" i="11"/>
  <c r="B2375" i="11"/>
  <c r="B2376" i="11"/>
  <c r="B2377" i="11"/>
  <c r="B2378" i="11"/>
  <c r="B2379" i="11"/>
  <c r="B2380" i="11"/>
  <c r="B2381" i="11"/>
  <c r="B2382" i="11"/>
  <c r="B2383" i="11"/>
  <c r="B2384" i="11"/>
  <c r="B2385" i="11"/>
  <c r="B2386" i="11"/>
  <c r="B2387" i="11"/>
  <c r="B2388" i="11"/>
  <c r="B2389" i="11"/>
  <c r="B2390" i="11"/>
  <c r="B2391" i="11"/>
  <c r="B2392" i="11"/>
  <c r="B2393" i="11"/>
  <c r="B2394" i="11"/>
  <c r="B2395" i="11"/>
  <c r="B2396" i="11"/>
  <c r="B2397" i="11"/>
  <c r="B2398" i="11"/>
  <c r="B2399" i="11"/>
  <c r="B2400" i="11"/>
  <c r="B2401" i="11"/>
  <c r="B2402" i="11"/>
  <c r="B2403" i="11"/>
  <c r="B2404" i="11"/>
  <c r="B2405" i="11"/>
  <c r="B2406" i="11"/>
  <c r="B2407" i="11"/>
  <c r="B2408" i="11"/>
  <c r="B2409" i="11"/>
  <c r="B2410" i="11"/>
  <c r="B2411" i="11"/>
  <c r="B2412" i="11"/>
  <c r="B2413" i="11"/>
  <c r="B2414" i="11"/>
  <c r="B2415" i="11"/>
  <c r="B2416" i="11"/>
  <c r="B2417" i="11"/>
  <c r="B2418" i="11"/>
  <c r="B2419" i="11"/>
  <c r="B2420" i="11"/>
  <c r="B2421" i="11"/>
  <c r="B2422" i="11"/>
  <c r="B2423" i="11"/>
  <c r="B2424" i="11"/>
  <c r="B2425" i="11"/>
  <c r="B2426" i="11"/>
  <c r="B2427" i="11"/>
  <c r="B2428" i="11"/>
  <c r="B2429" i="11"/>
  <c r="B2430" i="11"/>
  <c r="B2431" i="11"/>
  <c r="B2432" i="11"/>
  <c r="B2433" i="11"/>
  <c r="B2434" i="11"/>
  <c r="B2435" i="11"/>
  <c r="B2436" i="11"/>
  <c r="B2437" i="11"/>
  <c r="B2438" i="11"/>
  <c r="B2439" i="11"/>
  <c r="B2440" i="11"/>
  <c r="B2441" i="11"/>
  <c r="B2442" i="11"/>
  <c r="B2443" i="11"/>
  <c r="B2444" i="11"/>
  <c r="B2445" i="11"/>
  <c r="B2446" i="11"/>
  <c r="B2447" i="11"/>
  <c r="B2448" i="11"/>
  <c r="B2449" i="11"/>
  <c r="B2450" i="11"/>
  <c r="B2451" i="11"/>
  <c r="B2452" i="11"/>
  <c r="B2453" i="11"/>
  <c r="B2454" i="11"/>
  <c r="B2455" i="11"/>
  <c r="B2456" i="11"/>
  <c r="B2457" i="11"/>
  <c r="B2458" i="11"/>
  <c r="B2459" i="11"/>
  <c r="B2460" i="11"/>
  <c r="B2461" i="11"/>
  <c r="B2462" i="11"/>
  <c r="B2463" i="11"/>
  <c r="B2464" i="11"/>
  <c r="B2465" i="11"/>
  <c r="B2466" i="11"/>
  <c r="B2467" i="11"/>
  <c r="B2468" i="11"/>
  <c r="B2469" i="11"/>
  <c r="B2470" i="11"/>
  <c r="B2471" i="11"/>
  <c r="B2472" i="11"/>
  <c r="B2473" i="11"/>
  <c r="B2474" i="11"/>
  <c r="B2475" i="11"/>
  <c r="B2476" i="11"/>
  <c r="B2477" i="11"/>
  <c r="B2478" i="11"/>
  <c r="B2479" i="11"/>
  <c r="B2480" i="11"/>
  <c r="B2481" i="11"/>
  <c r="B2482" i="11"/>
  <c r="B2483" i="11"/>
  <c r="B2484" i="11"/>
  <c r="B2485" i="11"/>
  <c r="B2486" i="11"/>
  <c r="B2487" i="11"/>
  <c r="B2488" i="11"/>
  <c r="B2489" i="11"/>
  <c r="B2490" i="11"/>
  <c r="B2491" i="11"/>
  <c r="B2492" i="11"/>
  <c r="B2493" i="11"/>
  <c r="B2494" i="11"/>
  <c r="B2495" i="11"/>
  <c r="B2496" i="11"/>
  <c r="B2497" i="11"/>
  <c r="B2498" i="11"/>
  <c r="B2499" i="11"/>
  <c r="B2500" i="11"/>
  <c r="B2501" i="11"/>
  <c r="B2502" i="11"/>
  <c r="B2503" i="11"/>
  <c r="B2504" i="11"/>
  <c r="B2505" i="11"/>
  <c r="B2506" i="11"/>
  <c r="B2507" i="11"/>
  <c r="B2508" i="11"/>
  <c r="B2509" i="11"/>
  <c r="B2510" i="11"/>
  <c r="B2511" i="11"/>
  <c r="B2512" i="11"/>
  <c r="B2513" i="11"/>
  <c r="B2514" i="11"/>
  <c r="B2515" i="11"/>
  <c r="B2516" i="11"/>
  <c r="B2517" i="11"/>
  <c r="B2518" i="11"/>
  <c r="B2519" i="11"/>
  <c r="B2520" i="11"/>
  <c r="B2521" i="11"/>
  <c r="B2522" i="11"/>
  <c r="B2523" i="11"/>
  <c r="B2524" i="11"/>
  <c r="B2525" i="11"/>
  <c r="B2526" i="11"/>
  <c r="B2527" i="11"/>
  <c r="B2528" i="11"/>
  <c r="B2529" i="11"/>
  <c r="B2530" i="11"/>
  <c r="B2531" i="11"/>
  <c r="B2532" i="11"/>
  <c r="B2533" i="11"/>
  <c r="B2534" i="11"/>
  <c r="B2535" i="11"/>
  <c r="B2536" i="11"/>
  <c r="B2537" i="11"/>
  <c r="B2538" i="11"/>
  <c r="B2539" i="11"/>
  <c r="B2540" i="11"/>
  <c r="B2541" i="11"/>
  <c r="B2542" i="11"/>
  <c r="B2543" i="11"/>
  <c r="B2544" i="11"/>
  <c r="B2545" i="11"/>
  <c r="B2546" i="11"/>
  <c r="B2547" i="11"/>
  <c r="B2548" i="11"/>
  <c r="B2549" i="11"/>
  <c r="B2550" i="11"/>
  <c r="B2551" i="11"/>
  <c r="B2552" i="11"/>
  <c r="B2553" i="11"/>
  <c r="B2554" i="11"/>
  <c r="B2555" i="11"/>
  <c r="B2556" i="11"/>
  <c r="B2557" i="11"/>
  <c r="B2558" i="11"/>
  <c r="B2559" i="11"/>
  <c r="B2560" i="11"/>
  <c r="B2561" i="11"/>
  <c r="B2562" i="11"/>
  <c r="B2563" i="11"/>
  <c r="B2564" i="11"/>
  <c r="B2565" i="11"/>
  <c r="B2566" i="11"/>
  <c r="B2567" i="11"/>
  <c r="B2568" i="11"/>
  <c r="B2569" i="11"/>
  <c r="B2570" i="11"/>
  <c r="B2571" i="11"/>
  <c r="B2572" i="11"/>
  <c r="B2573" i="11"/>
  <c r="B2574" i="11"/>
  <c r="B2575" i="11"/>
  <c r="B2576" i="11"/>
  <c r="B2577" i="11"/>
  <c r="B2578" i="11"/>
  <c r="B2579" i="11"/>
  <c r="B2580" i="11"/>
  <c r="B2581" i="11"/>
  <c r="B2582" i="11"/>
  <c r="B2583" i="11"/>
  <c r="B2584" i="11"/>
  <c r="B2585" i="11"/>
  <c r="B2586" i="11"/>
  <c r="B2587" i="11"/>
  <c r="B2588" i="11"/>
  <c r="B2589" i="11"/>
  <c r="B2590" i="11"/>
  <c r="B2591" i="11"/>
  <c r="B2592" i="11"/>
  <c r="B2593" i="11"/>
  <c r="B2594" i="11"/>
  <c r="B2595" i="11"/>
  <c r="B2596" i="11"/>
  <c r="B2597" i="11"/>
  <c r="B2598" i="11"/>
  <c r="B2599" i="11"/>
  <c r="B2600" i="11"/>
  <c r="B2601" i="11"/>
  <c r="B2602" i="11"/>
  <c r="B2603" i="11"/>
  <c r="B2604" i="11"/>
  <c r="B2605" i="11"/>
  <c r="B2606" i="11"/>
  <c r="B2607" i="11"/>
  <c r="B2608" i="11"/>
  <c r="B2609" i="11"/>
  <c r="B2610" i="11"/>
  <c r="B2611" i="11"/>
  <c r="B2612" i="11"/>
  <c r="B2613" i="11"/>
  <c r="B2614" i="11"/>
  <c r="B2615" i="11"/>
  <c r="B2616" i="11"/>
  <c r="B2617" i="11"/>
  <c r="B2618" i="11"/>
  <c r="B2619" i="11"/>
  <c r="B2620" i="11"/>
  <c r="B2621" i="11"/>
  <c r="B2622" i="11"/>
  <c r="B2623" i="11"/>
  <c r="B2624" i="11"/>
  <c r="B2625" i="11"/>
  <c r="B2626" i="11"/>
  <c r="B2627" i="11"/>
  <c r="B2628" i="11"/>
  <c r="B2629" i="11"/>
  <c r="B2630" i="11"/>
  <c r="B2631" i="11"/>
  <c r="B2632" i="11"/>
  <c r="B2633" i="11"/>
  <c r="B2634" i="11"/>
  <c r="B2635" i="11"/>
  <c r="B2636" i="11"/>
  <c r="B2637" i="11"/>
  <c r="B2638" i="11"/>
  <c r="B2639" i="11"/>
  <c r="B2640" i="11"/>
  <c r="B2641" i="11"/>
  <c r="B2642" i="11"/>
  <c r="B2643" i="11"/>
  <c r="B2644" i="11"/>
  <c r="B2645" i="11"/>
  <c r="B2646" i="11"/>
  <c r="B2647" i="11"/>
  <c r="B2648" i="11"/>
  <c r="B2649" i="11"/>
  <c r="B2650" i="11"/>
  <c r="B2651" i="11"/>
  <c r="B2652" i="11"/>
  <c r="B2653" i="11"/>
  <c r="B2654" i="11"/>
  <c r="B2655" i="11"/>
  <c r="B2656" i="11"/>
  <c r="B2657" i="11"/>
  <c r="B2658" i="11"/>
  <c r="B2659" i="11"/>
  <c r="B2660" i="11"/>
  <c r="B2661" i="11"/>
  <c r="B2662" i="11"/>
  <c r="B2663" i="11"/>
  <c r="B2664" i="11"/>
  <c r="B2665" i="11"/>
  <c r="B2666" i="11"/>
  <c r="B2667" i="11"/>
  <c r="B2668" i="11"/>
  <c r="B2669" i="11"/>
  <c r="B2670" i="11"/>
  <c r="B2671" i="11"/>
  <c r="B2672" i="11"/>
  <c r="B2673" i="11"/>
  <c r="B2674" i="11"/>
  <c r="B2675" i="11"/>
  <c r="B2676" i="11"/>
  <c r="B2677" i="11"/>
  <c r="B2678" i="11"/>
  <c r="B2679" i="11"/>
  <c r="B2680" i="11"/>
  <c r="B2681" i="11"/>
  <c r="B2682" i="11"/>
  <c r="B2683" i="11"/>
  <c r="B2684" i="11"/>
  <c r="B2685" i="11"/>
  <c r="B2686" i="11"/>
  <c r="B2687" i="11"/>
  <c r="B2688" i="11"/>
  <c r="B2689" i="11"/>
  <c r="B2690" i="11"/>
  <c r="B2691" i="11"/>
  <c r="B2692" i="11"/>
  <c r="B2693" i="11"/>
  <c r="B2694" i="11"/>
  <c r="B2695" i="11"/>
  <c r="B2696" i="11"/>
  <c r="B2697" i="11"/>
  <c r="B2698" i="11"/>
  <c r="B2699" i="11"/>
  <c r="B2700" i="11"/>
  <c r="B2701" i="11"/>
  <c r="B2702" i="11"/>
  <c r="B2703" i="11"/>
  <c r="B2704" i="11"/>
  <c r="B2705" i="11"/>
  <c r="B2706" i="11"/>
  <c r="B2707" i="11"/>
  <c r="B2708" i="11"/>
  <c r="B2709" i="11"/>
  <c r="B2710" i="11"/>
  <c r="B2711" i="11"/>
  <c r="B2712" i="11"/>
  <c r="B2713" i="11"/>
  <c r="B2714" i="11"/>
  <c r="B2715" i="11"/>
  <c r="B2716" i="11"/>
  <c r="B2717" i="11"/>
  <c r="B2718" i="11"/>
  <c r="B2719" i="11"/>
  <c r="B2720" i="11"/>
  <c r="B2721" i="11"/>
  <c r="B2722" i="11"/>
  <c r="B2723" i="11"/>
  <c r="B2724" i="11"/>
  <c r="B2725" i="11"/>
  <c r="B2726" i="11"/>
  <c r="B2727" i="11"/>
  <c r="B2728" i="11"/>
  <c r="B2729" i="11"/>
  <c r="B2730" i="11"/>
  <c r="B2731" i="11"/>
  <c r="B2732" i="11"/>
  <c r="B2733" i="11"/>
  <c r="B2734" i="11"/>
  <c r="B2735" i="11"/>
  <c r="B2736" i="11"/>
  <c r="B2737" i="11"/>
  <c r="B2738" i="11"/>
  <c r="B2739" i="11"/>
  <c r="B2740" i="11"/>
  <c r="B2741" i="11"/>
  <c r="B2742" i="11"/>
  <c r="B2743" i="11"/>
  <c r="B2744" i="11"/>
  <c r="B2745" i="11"/>
  <c r="B2746" i="11"/>
  <c r="B2747" i="11"/>
  <c r="B2748" i="11"/>
  <c r="B2749" i="11"/>
  <c r="B2750" i="11"/>
  <c r="B2751" i="11"/>
  <c r="B2752" i="11"/>
  <c r="B2753" i="11"/>
  <c r="B2754" i="11"/>
  <c r="B2755" i="11"/>
  <c r="B2756" i="11"/>
  <c r="B2757" i="11"/>
  <c r="B2758" i="11"/>
  <c r="B2759" i="11"/>
  <c r="B2760" i="11"/>
  <c r="B2761" i="11"/>
  <c r="B2762" i="11"/>
  <c r="B2763" i="11"/>
  <c r="B2764" i="11"/>
  <c r="B2765" i="11"/>
  <c r="B2766" i="11"/>
  <c r="B2767" i="11"/>
  <c r="B2768" i="11"/>
  <c r="B2769" i="11"/>
  <c r="B2770" i="11"/>
  <c r="B2771" i="11"/>
  <c r="B2772" i="11"/>
  <c r="B2773" i="11"/>
  <c r="B2774" i="11"/>
  <c r="B2775" i="11"/>
  <c r="B2776" i="11"/>
  <c r="B2777" i="11"/>
  <c r="B2778" i="11"/>
  <c r="B2779" i="11"/>
  <c r="B2780" i="11"/>
  <c r="B2781" i="11"/>
  <c r="B2782" i="11"/>
  <c r="B2783" i="11"/>
  <c r="B2784" i="11"/>
  <c r="B2785" i="11"/>
  <c r="B2786" i="11"/>
  <c r="B2787" i="11"/>
  <c r="B2788" i="11"/>
  <c r="B2789" i="11"/>
  <c r="B2790" i="11"/>
  <c r="B2791" i="11"/>
  <c r="B2792" i="11"/>
  <c r="B2793" i="11"/>
  <c r="B2794" i="11"/>
  <c r="B2795" i="11"/>
  <c r="B2796" i="11"/>
  <c r="B2797" i="11"/>
  <c r="B2798" i="11"/>
  <c r="B2799" i="11"/>
  <c r="B2800" i="11"/>
  <c r="B2801" i="11"/>
  <c r="B2802" i="11"/>
  <c r="B2803" i="11"/>
  <c r="B2804" i="11"/>
  <c r="B2805" i="11"/>
  <c r="B2806" i="11"/>
  <c r="B2807" i="11"/>
  <c r="B2808" i="11"/>
  <c r="B2809" i="11"/>
  <c r="B2810" i="11"/>
  <c r="B2811" i="11"/>
  <c r="B2812" i="11"/>
  <c r="B2813" i="11"/>
  <c r="B2814" i="11"/>
  <c r="B2815" i="11"/>
  <c r="B2816" i="11"/>
  <c r="B2817" i="11"/>
  <c r="B2818" i="11"/>
  <c r="B2819" i="11"/>
  <c r="B2820" i="11"/>
  <c r="B2821" i="11"/>
  <c r="B2822" i="11"/>
  <c r="B2823" i="11"/>
  <c r="B2824" i="11"/>
  <c r="B2825" i="11"/>
  <c r="B2826" i="11"/>
  <c r="B2827" i="11"/>
  <c r="B2828" i="11"/>
  <c r="B2829" i="11"/>
  <c r="B2830" i="11"/>
  <c r="B2831" i="11"/>
  <c r="B2832" i="11"/>
  <c r="B2833" i="11"/>
  <c r="B2834" i="11"/>
  <c r="B2835" i="11"/>
  <c r="B2836" i="11"/>
  <c r="B2837" i="11"/>
  <c r="B2838" i="11"/>
  <c r="B2839" i="11"/>
  <c r="B2840" i="11"/>
  <c r="B2841" i="11"/>
  <c r="B2842" i="11"/>
  <c r="B2843" i="11"/>
  <c r="B2844" i="11"/>
  <c r="B2845" i="11"/>
  <c r="B2846" i="11"/>
  <c r="B2847" i="11"/>
  <c r="B2848" i="11"/>
  <c r="B2849" i="11"/>
  <c r="B2850" i="11"/>
  <c r="B2851" i="11"/>
  <c r="B2852" i="11"/>
  <c r="B2853" i="11"/>
  <c r="B2854" i="11"/>
  <c r="B2855" i="11"/>
  <c r="B2856" i="11"/>
  <c r="B2857" i="11"/>
  <c r="B2858" i="11"/>
  <c r="B2859" i="11"/>
  <c r="B2860" i="11"/>
  <c r="B2861" i="11"/>
  <c r="B2862" i="11"/>
  <c r="B2863" i="11"/>
  <c r="B2864" i="11"/>
  <c r="B2865" i="11"/>
  <c r="B2866" i="11"/>
  <c r="B2867" i="11"/>
  <c r="B2868" i="11"/>
  <c r="B2869" i="11"/>
  <c r="B2870" i="11"/>
  <c r="B2871" i="11"/>
  <c r="B2872" i="11"/>
  <c r="B2873" i="11"/>
  <c r="B2874" i="11"/>
  <c r="B2875" i="11"/>
  <c r="B2876" i="11"/>
  <c r="B2877" i="11"/>
  <c r="B2878" i="11"/>
  <c r="B2879" i="11"/>
  <c r="B2880" i="11"/>
  <c r="B2881" i="11"/>
  <c r="B2882" i="11"/>
  <c r="B2883" i="11"/>
  <c r="B2884" i="11"/>
  <c r="B2885" i="11"/>
  <c r="B2886" i="11"/>
  <c r="B2887" i="11"/>
  <c r="B2888" i="11"/>
  <c r="B2889" i="11"/>
  <c r="B2890" i="11"/>
  <c r="B2891" i="11"/>
  <c r="B2892" i="11"/>
  <c r="B2893" i="11"/>
  <c r="B2894" i="11"/>
  <c r="B2895" i="11"/>
  <c r="B2896" i="11"/>
  <c r="B2897" i="11"/>
  <c r="B2898" i="11"/>
  <c r="B2899" i="11"/>
  <c r="B2900" i="11"/>
  <c r="B2901" i="11"/>
  <c r="B2902" i="11"/>
  <c r="B2903" i="11"/>
  <c r="B2904" i="11"/>
  <c r="B2905" i="11"/>
  <c r="B2906" i="11"/>
  <c r="B2907" i="11"/>
  <c r="B2908" i="11"/>
  <c r="B2909" i="11"/>
  <c r="B2910" i="11"/>
  <c r="B2911" i="11"/>
  <c r="B2912" i="11"/>
  <c r="B2913" i="11"/>
  <c r="B2914" i="11"/>
  <c r="B2915" i="11"/>
  <c r="B2916" i="11"/>
  <c r="B2917" i="11"/>
  <c r="B2918" i="11"/>
  <c r="B2919" i="11"/>
  <c r="B2920" i="11"/>
  <c r="B2921" i="11"/>
  <c r="B2922" i="11"/>
  <c r="B2923" i="11"/>
  <c r="B2924" i="11"/>
  <c r="B2925" i="11"/>
  <c r="B2926" i="11"/>
  <c r="B2927" i="11"/>
  <c r="B2928" i="11"/>
  <c r="B2929" i="11"/>
  <c r="B2930" i="11"/>
  <c r="B2931" i="11"/>
  <c r="B2932" i="11"/>
  <c r="B2933" i="11"/>
  <c r="B2934" i="11"/>
  <c r="B2935" i="11"/>
  <c r="B2936" i="11"/>
  <c r="B2937" i="11"/>
  <c r="B2938" i="11"/>
  <c r="B2939" i="11"/>
  <c r="B2940" i="11"/>
  <c r="B2941" i="11"/>
  <c r="B2942" i="11"/>
  <c r="B2943" i="11"/>
  <c r="B2944" i="11"/>
  <c r="B2945" i="11"/>
  <c r="B2946" i="11"/>
  <c r="B2947" i="11"/>
  <c r="B2948" i="11"/>
  <c r="B2949" i="11"/>
  <c r="B2950" i="11"/>
  <c r="B2951" i="11"/>
  <c r="B2952" i="11"/>
  <c r="B2953" i="11"/>
  <c r="B2954" i="11"/>
  <c r="B2955" i="11"/>
  <c r="B2956" i="11"/>
  <c r="B2957" i="11"/>
  <c r="B2958" i="11"/>
  <c r="B2959" i="11"/>
  <c r="B2960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B2985" i="11"/>
  <c r="B2986" i="11"/>
  <c r="B2987" i="11"/>
  <c r="B2988" i="11"/>
  <c r="B2989" i="11"/>
  <c r="B2990" i="11"/>
  <c r="B2991" i="11"/>
  <c r="B2992" i="11"/>
  <c r="B2993" i="11"/>
  <c r="B2994" i="11"/>
  <c r="B2995" i="11"/>
  <c r="B2996" i="11"/>
  <c r="B2997" i="11"/>
  <c r="B2998" i="11"/>
  <c r="B2999" i="11"/>
  <c r="B3000" i="11"/>
  <c r="B3001" i="11"/>
  <c r="B3002" i="11"/>
  <c r="B3003" i="11"/>
  <c r="B3004" i="11"/>
  <c r="B3005" i="11"/>
  <c r="B3006" i="11"/>
  <c r="B3007" i="11"/>
  <c r="B3008" i="11"/>
  <c r="B3009" i="11"/>
  <c r="B3010" i="11"/>
  <c r="B3011" i="11"/>
  <c r="B3012" i="11"/>
  <c r="B3013" i="11"/>
  <c r="B3014" i="11"/>
  <c r="B3015" i="11"/>
  <c r="B3016" i="11"/>
  <c r="B3017" i="11"/>
  <c r="B3018" i="11"/>
  <c r="B3019" i="11"/>
  <c r="B3020" i="11"/>
  <c r="B3021" i="11"/>
  <c r="B3022" i="11"/>
  <c r="B3023" i="11"/>
  <c r="B3024" i="11"/>
  <c r="B3025" i="11"/>
  <c r="B3026" i="11"/>
  <c r="B3027" i="11"/>
  <c r="B3028" i="11"/>
  <c r="B3029" i="11"/>
  <c r="B3030" i="11"/>
  <c r="B3031" i="11"/>
  <c r="B3032" i="11"/>
  <c r="B3033" i="11"/>
  <c r="B3034" i="11"/>
  <c r="B3035" i="11"/>
  <c r="B3036" i="11"/>
  <c r="B3037" i="11"/>
  <c r="B3038" i="11"/>
  <c r="B3039" i="11"/>
  <c r="B3040" i="11"/>
  <c r="B3041" i="11"/>
  <c r="B3042" i="11"/>
  <c r="B3043" i="11"/>
  <c r="B3044" i="11"/>
  <c r="B3045" i="11"/>
  <c r="B3046" i="11"/>
  <c r="B3047" i="11"/>
  <c r="B3048" i="11"/>
  <c r="B3049" i="11"/>
  <c r="B3050" i="11"/>
  <c r="B3051" i="11"/>
  <c r="B3052" i="11"/>
  <c r="B3053" i="11"/>
  <c r="B3054" i="11"/>
  <c r="B3055" i="11"/>
  <c r="B3056" i="11"/>
  <c r="B3057" i="11"/>
  <c r="B3058" i="11"/>
  <c r="B3059" i="11"/>
  <c r="B3060" i="11"/>
  <c r="B3061" i="11"/>
  <c r="B3062" i="11"/>
  <c r="B3063" i="11"/>
  <c r="B3064" i="11"/>
  <c r="B3065" i="11"/>
  <c r="B3066" i="11"/>
  <c r="B3067" i="11"/>
  <c r="B3068" i="11"/>
  <c r="B3069" i="11"/>
  <c r="B3070" i="11"/>
  <c r="B3071" i="11"/>
  <c r="B3072" i="11"/>
  <c r="B3073" i="11"/>
  <c r="B3074" i="11"/>
  <c r="B3075" i="11"/>
  <c r="B3076" i="11"/>
  <c r="B3077" i="11"/>
  <c r="B3078" i="11"/>
  <c r="B3079" i="11"/>
  <c r="B3080" i="11"/>
  <c r="B3081" i="11"/>
  <c r="B3082" i="11"/>
  <c r="B3083" i="11"/>
  <c r="B3084" i="11"/>
  <c r="B3085" i="11"/>
  <c r="B3086" i="11"/>
  <c r="B3087" i="11"/>
  <c r="B3088" i="11"/>
  <c r="B3089" i="11"/>
  <c r="B3090" i="11"/>
  <c r="B3091" i="11"/>
  <c r="B3092" i="11"/>
  <c r="B3093" i="11"/>
  <c r="B3094" i="11"/>
  <c r="B3095" i="11"/>
  <c r="B3096" i="11"/>
  <c r="B3097" i="11"/>
  <c r="B3098" i="11"/>
  <c r="B3099" i="11"/>
  <c r="B3100" i="11"/>
  <c r="B3101" i="11"/>
  <c r="B3102" i="11"/>
  <c r="B3103" i="11"/>
  <c r="B3104" i="11"/>
  <c r="B3105" i="11"/>
  <c r="B3106" i="11"/>
  <c r="B3107" i="11"/>
  <c r="B3108" i="11"/>
  <c r="B3109" i="11"/>
  <c r="B3110" i="11"/>
  <c r="B3111" i="11"/>
  <c r="B3112" i="11"/>
  <c r="B3113" i="11"/>
  <c r="B3114" i="11"/>
  <c r="B3115" i="11"/>
  <c r="B3116" i="11"/>
  <c r="B3117" i="11"/>
  <c r="B3118" i="11"/>
  <c r="B3119" i="11"/>
  <c r="B3120" i="11"/>
  <c r="B3121" i="11"/>
  <c r="B3122" i="11"/>
  <c r="B3123" i="11"/>
  <c r="B3124" i="11"/>
  <c r="B3125" i="11"/>
  <c r="B3126" i="11"/>
  <c r="B3127" i="11"/>
  <c r="B3128" i="11"/>
  <c r="B3129" i="11"/>
  <c r="B3130" i="11"/>
  <c r="B3131" i="11"/>
  <c r="B3132" i="11"/>
  <c r="B3133" i="11"/>
  <c r="B3134" i="11"/>
  <c r="B3135" i="11"/>
  <c r="B3136" i="11"/>
  <c r="B3137" i="11"/>
  <c r="B3138" i="11"/>
  <c r="B3139" i="11"/>
  <c r="B3140" i="11"/>
  <c r="B3141" i="11"/>
  <c r="B3142" i="11"/>
  <c r="B3143" i="11"/>
  <c r="B3144" i="11"/>
  <c r="B3145" i="11"/>
  <c r="B3146" i="11"/>
  <c r="B3147" i="11"/>
  <c r="B3148" i="11"/>
  <c r="B3149" i="11"/>
  <c r="B3150" i="11"/>
  <c r="B3151" i="11"/>
  <c r="B3152" i="11"/>
  <c r="B3153" i="11"/>
  <c r="B3154" i="11"/>
  <c r="B3155" i="11"/>
  <c r="B3156" i="11"/>
  <c r="B3157" i="11"/>
  <c r="B3158" i="11"/>
  <c r="B3159" i="11"/>
  <c r="B3160" i="11"/>
  <c r="B3161" i="11"/>
  <c r="B3162" i="11"/>
  <c r="B3163" i="11"/>
  <c r="B3164" i="11"/>
  <c r="B3165" i="11"/>
  <c r="B3166" i="11"/>
  <c r="B3167" i="11"/>
  <c r="B3168" i="11"/>
  <c r="B3169" i="11"/>
  <c r="B3170" i="11"/>
  <c r="B3171" i="11"/>
  <c r="B3172" i="11"/>
  <c r="B3173" i="11"/>
  <c r="B3174" i="11"/>
  <c r="B3175" i="11"/>
  <c r="B3176" i="11"/>
  <c r="B3177" i="11"/>
  <c r="B3178" i="11"/>
  <c r="B3179" i="11"/>
  <c r="B3180" i="11"/>
  <c r="B3181" i="11"/>
  <c r="B3182" i="11"/>
  <c r="B3183" i="11"/>
  <c r="B3184" i="11"/>
  <c r="B3185" i="11"/>
  <c r="B3186" i="11"/>
  <c r="B3187" i="11"/>
  <c r="B3188" i="11"/>
  <c r="B3189" i="11"/>
  <c r="B3190" i="11"/>
  <c r="B3191" i="11"/>
  <c r="B3192" i="11"/>
  <c r="B3193" i="11"/>
  <c r="B3194" i="11"/>
  <c r="B3195" i="11"/>
  <c r="B3196" i="11"/>
  <c r="B3197" i="11"/>
  <c r="B3198" i="11"/>
  <c r="B3199" i="11"/>
  <c r="B3200" i="11"/>
  <c r="B3201" i="11"/>
  <c r="B3202" i="11"/>
  <c r="B3203" i="11"/>
  <c r="B3204" i="11"/>
  <c r="B3205" i="11"/>
  <c r="B3206" i="11"/>
  <c r="B3207" i="11"/>
  <c r="B3208" i="11"/>
  <c r="B3209" i="11"/>
  <c r="B3210" i="11"/>
  <c r="B3211" i="11"/>
  <c r="B3212" i="11"/>
  <c r="B3213" i="11"/>
  <c r="B3214" i="11"/>
  <c r="B3215" i="11"/>
  <c r="B3216" i="11"/>
  <c r="B3217" i="11"/>
  <c r="B3218" i="11"/>
  <c r="B3219" i="11"/>
  <c r="B3220" i="11"/>
  <c r="B3221" i="11"/>
  <c r="B3222" i="11"/>
  <c r="B3223" i="11"/>
  <c r="B3224" i="11"/>
  <c r="B3225" i="11"/>
  <c r="B3226" i="11"/>
  <c r="B3227" i="11"/>
  <c r="B3228" i="11"/>
  <c r="B3229" i="11"/>
  <c r="B3230" i="11"/>
  <c r="B3231" i="11"/>
  <c r="B3232" i="11"/>
  <c r="B3233" i="11"/>
  <c r="B3234" i="11"/>
  <c r="B3235" i="11"/>
  <c r="B3236" i="11"/>
  <c r="B3237" i="11"/>
  <c r="B3238" i="11"/>
  <c r="B3239" i="11"/>
  <c r="B3240" i="11"/>
  <c r="B3241" i="11"/>
  <c r="B3242" i="11"/>
  <c r="B3243" i="11"/>
  <c r="B3244" i="11"/>
  <c r="B3245" i="11"/>
  <c r="B3246" i="11"/>
  <c r="B3247" i="11"/>
  <c r="B3248" i="11"/>
  <c r="B3249" i="11"/>
  <c r="B3250" i="11"/>
  <c r="B3251" i="11"/>
  <c r="B3252" i="11"/>
  <c r="B3253" i="11"/>
  <c r="B3254" i="11"/>
  <c r="B3255" i="11"/>
  <c r="B3256" i="11"/>
  <c r="B3257" i="11"/>
  <c r="B3258" i="11"/>
  <c r="B3259" i="11"/>
  <c r="B3260" i="11"/>
  <c r="B3261" i="11"/>
  <c r="B3262" i="11"/>
  <c r="B3263" i="11"/>
  <c r="B3264" i="11"/>
  <c r="B3265" i="11"/>
  <c r="B3266" i="11"/>
  <c r="B3267" i="11"/>
  <c r="B3268" i="11"/>
  <c r="B3269" i="11"/>
  <c r="B3270" i="11"/>
  <c r="B3271" i="11"/>
  <c r="B3272" i="11"/>
  <c r="B3273" i="11"/>
  <c r="B3274" i="11"/>
  <c r="B3275" i="11"/>
  <c r="B3276" i="11"/>
  <c r="B3277" i="11"/>
  <c r="B3278" i="11"/>
  <c r="B3279" i="11"/>
  <c r="B3280" i="11"/>
  <c r="B3281" i="11"/>
  <c r="B3282" i="11"/>
  <c r="B3283" i="11"/>
  <c r="B3284" i="11"/>
  <c r="B3285" i="11"/>
  <c r="B3286" i="11"/>
  <c r="B3287" i="11"/>
  <c r="B3288" i="11"/>
  <c r="B3289" i="11"/>
  <c r="B3290" i="11"/>
  <c r="B3291" i="11"/>
  <c r="B3292" i="11"/>
  <c r="B3293" i="11"/>
  <c r="B3294" i="11"/>
  <c r="B3295" i="11"/>
  <c r="B3296" i="11"/>
  <c r="B3297" i="11"/>
  <c r="B3298" i="11"/>
  <c r="B3299" i="11"/>
  <c r="B3300" i="11"/>
  <c r="B3301" i="11"/>
  <c r="B3302" i="11"/>
  <c r="B3303" i="11"/>
  <c r="B3304" i="11"/>
  <c r="B3305" i="11"/>
  <c r="B3306" i="11"/>
  <c r="B3307" i="11"/>
  <c r="B3308" i="11"/>
  <c r="B3309" i="11"/>
  <c r="B3310" i="11"/>
  <c r="B3311" i="11"/>
  <c r="B3312" i="11"/>
  <c r="B3313" i="11"/>
  <c r="B3314" i="11"/>
  <c r="B3315" i="11"/>
  <c r="B3316" i="11"/>
  <c r="B3317" i="11"/>
  <c r="B3318" i="11"/>
  <c r="B3319" i="11"/>
  <c r="B3320" i="11"/>
  <c r="B3321" i="11"/>
  <c r="B3322" i="11"/>
  <c r="B3323" i="11"/>
  <c r="B3324" i="11"/>
  <c r="B3325" i="11"/>
  <c r="B3326" i="11"/>
  <c r="B3327" i="11"/>
  <c r="B3328" i="11"/>
  <c r="B3329" i="11"/>
  <c r="B3330" i="11"/>
  <c r="B3331" i="11"/>
  <c r="B3332" i="11"/>
  <c r="B3333" i="11"/>
  <c r="B3334" i="11"/>
  <c r="B3335" i="11"/>
  <c r="B3336" i="11"/>
  <c r="B3337" i="11"/>
  <c r="B3338" i="11"/>
  <c r="B3339" i="11"/>
  <c r="B3340" i="11"/>
  <c r="B3341" i="11"/>
  <c r="B3342" i="11"/>
  <c r="B3343" i="11"/>
  <c r="B3344" i="11"/>
  <c r="B3345" i="11"/>
  <c r="B3346" i="11"/>
  <c r="B3347" i="11"/>
  <c r="B3348" i="11"/>
  <c r="B3349" i="11"/>
  <c r="B3350" i="11"/>
  <c r="B3351" i="11"/>
  <c r="B3352" i="11"/>
  <c r="B3353" i="11"/>
  <c r="B3354" i="11"/>
  <c r="B3355" i="11"/>
  <c r="B3356" i="11"/>
  <c r="B3357" i="11"/>
  <c r="B3358" i="11"/>
  <c r="B3359" i="11"/>
  <c r="B3360" i="11"/>
  <c r="B3361" i="11"/>
  <c r="B3362" i="11"/>
  <c r="B3363" i="11"/>
  <c r="B3364" i="11"/>
  <c r="B3365" i="11"/>
  <c r="B3366" i="11"/>
  <c r="B3367" i="11"/>
  <c r="B3368" i="11"/>
  <c r="B3369" i="11"/>
  <c r="B3370" i="11"/>
  <c r="B3371" i="11"/>
  <c r="B3372" i="11"/>
  <c r="B3373" i="11"/>
  <c r="B3374" i="11"/>
  <c r="B3375" i="11"/>
  <c r="B3376" i="11"/>
  <c r="B3377" i="11"/>
  <c r="B3378" i="11"/>
  <c r="B3379" i="11"/>
  <c r="B3380" i="11"/>
  <c r="B3381" i="11"/>
  <c r="B3382" i="11"/>
  <c r="B3383" i="11"/>
  <c r="B3384" i="11"/>
  <c r="B3385" i="11"/>
  <c r="B3386" i="11"/>
  <c r="B3387" i="11"/>
  <c r="B3388" i="11"/>
  <c r="B3389" i="11"/>
  <c r="B3390" i="11"/>
  <c r="B3391" i="11"/>
  <c r="B3392" i="11"/>
  <c r="B3393" i="11"/>
  <c r="B3394" i="11"/>
  <c r="B3395" i="11"/>
  <c r="B3396" i="11"/>
  <c r="B3397" i="11"/>
  <c r="B3398" i="11"/>
  <c r="B3399" i="11"/>
  <c r="B3400" i="11"/>
  <c r="B3401" i="11"/>
  <c r="B3402" i="11"/>
  <c r="B3403" i="11"/>
  <c r="B3404" i="11"/>
  <c r="B3405" i="11"/>
  <c r="B3406" i="11"/>
  <c r="B3407" i="11"/>
  <c r="B3408" i="11"/>
  <c r="B3409" i="11"/>
  <c r="B3410" i="11"/>
  <c r="B3411" i="11"/>
  <c r="B3412" i="11"/>
  <c r="B3413" i="11"/>
  <c r="B3414" i="11"/>
  <c r="B3415" i="11"/>
  <c r="B3416" i="11"/>
  <c r="B3417" i="11"/>
  <c r="B3418" i="11"/>
  <c r="B3419" i="11"/>
  <c r="B3420" i="11"/>
  <c r="B3421" i="11"/>
  <c r="B3422" i="11"/>
  <c r="B3423" i="11"/>
  <c r="B3424" i="11"/>
  <c r="B3425" i="11"/>
  <c r="B3426" i="11"/>
  <c r="B3427" i="11"/>
  <c r="B3428" i="11"/>
  <c r="B3429" i="11"/>
  <c r="B3430" i="11"/>
  <c r="B3431" i="11"/>
  <c r="B3432" i="11"/>
  <c r="B3433" i="11"/>
  <c r="B3434" i="11"/>
  <c r="B3435" i="11"/>
  <c r="B3436" i="11"/>
  <c r="B3437" i="11"/>
  <c r="B3438" i="11"/>
  <c r="B3439" i="11"/>
  <c r="B3440" i="11"/>
  <c r="B3441" i="11"/>
  <c r="B3442" i="11"/>
  <c r="B3443" i="11"/>
  <c r="B3444" i="11"/>
  <c r="B3445" i="11"/>
  <c r="B3446" i="11"/>
  <c r="B3447" i="11"/>
  <c r="B3448" i="11"/>
  <c r="B3449" i="11"/>
  <c r="B3450" i="11"/>
  <c r="B3451" i="11"/>
  <c r="B3452" i="11"/>
  <c r="B3453" i="11"/>
  <c r="B3454" i="11"/>
  <c r="B3455" i="11"/>
  <c r="B3456" i="11"/>
  <c r="B3457" i="11"/>
  <c r="B3458" i="11"/>
  <c r="B3459" i="11"/>
  <c r="B3460" i="11"/>
  <c r="B3461" i="11"/>
  <c r="B3462" i="11"/>
  <c r="B3463" i="11"/>
  <c r="B3464" i="11"/>
  <c r="B3465" i="11"/>
  <c r="B3466" i="11"/>
  <c r="B3467" i="11"/>
  <c r="B3468" i="11"/>
  <c r="B3469" i="11"/>
  <c r="B3470" i="11"/>
  <c r="B3471" i="11"/>
  <c r="B3472" i="11"/>
  <c r="B3473" i="11"/>
  <c r="B3474" i="11"/>
  <c r="B3475" i="11"/>
  <c r="B3476" i="11"/>
  <c r="B3477" i="11"/>
  <c r="B3478" i="11"/>
  <c r="B3479" i="11"/>
  <c r="B3480" i="11"/>
  <c r="B3481" i="11"/>
  <c r="B3482" i="11"/>
  <c r="B3483" i="11"/>
  <c r="B3484" i="11"/>
  <c r="B3485" i="11"/>
  <c r="B3486" i="11"/>
  <c r="B3487" i="11"/>
  <c r="B3488" i="11"/>
  <c r="B3489" i="11"/>
  <c r="B3490" i="11"/>
  <c r="B3491" i="11"/>
  <c r="B3492" i="11"/>
  <c r="B3493" i="11"/>
  <c r="B3494" i="11"/>
  <c r="B3495" i="11"/>
  <c r="B3496" i="11"/>
  <c r="B3497" i="11"/>
  <c r="B3498" i="11"/>
  <c r="B3499" i="11"/>
  <c r="B3500" i="11"/>
  <c r="B3501" i="11"/>
  <c r="B3502" i="11"/>
  <c r="B3503" i="11"/>
  <c r="B3504" i="11"/>
  <c r="B3505" i="11"/>
  <c r="B3506" i="11"/>
  <c r="B3507" i="11"/>
  <c r="B3508" i="11"/>
  <c r="B3509" i="11"/>
  <c r="B3510" i="11"/>
  <c r="B3511" i="11"/>
  <c r="B3512" i="11"/>
  <c r="B3513" i="11"/>
  <c r="B3514" i="11"/>
  <c r="B3515" i="11"/>
  <c r="B3516" i="11"/>
  <c r="B3517" i="11"/>
  <c r="B3518" i="11"/>
  <c r="B3519" i="11"/>
  <c r="B3520" i="11"/>
  <c r="B3521" i="11"/>
  <c r="B3522" i="11"/>
  <c r="B3523" i="11"/>
  <c r="B3524" i="11"/>
  <c r="B3525" i="11"/>
  <c r="B3526" i="11"/>
  <c r="B3527" i="11"/>
  <c r="B3528" i="11"/>
  <c r="B3529" i="11"/>
  <c r="B3530" i="11"/>
  <c r="B3531" i="11"/>
  <c r="B3532" i="11"/>
  <c r="B3533" i="11"/>
  <c r="B3534" i="11"/>
  <c r="B3535" i="11"/>
  <c r="B3536" i="11"/>
  <c r="B3537" i="11"/>
  <c r="B3538" i="11"/>
  <c r="B3539" i="11"/>
  <c r="B3540" i="11"/>
  <c r="B3541" i="11"/>
  <c r="B3542" i="11"/>
  <c r="B3543" i="11"/>
  <c r="B3544" i="11"/>
  <c r="B3545" i="11"/>
  <c r="B3546" i="11"/>
  <c r="B3547" i="11"/>
  <c r="B3548" i="11"/>
  <c r="B3549" i="11"/>
  <c r="B3550" i="11"/>
  <c r="B3551" i="11"/>
  <c r="B3552" i="11"/>
  <c r="B3553" i="11"/>
  <c r="B3554" i="11"/>
  <c r="B3555" i="11"/>
  <c r="B3556" i="11"/>
  <c r="B3557" i="11"/>
  <c r="B3558" i="11"/>
  <c r="B3559" i="11"/>
  <c r="B3560" i="11"/>
  <c r="B3561" i="11"/>
  <c r="B3562" i="11"/>
  <c r="B3563" i="11"/>
  <c r="B3564" i="11"/>
  <c r="B3565" i="11"/>
  <c r="B3566" i="11"/>
  <c r="B3567" i="11"/>
  <c r="B3568" i="11"/>
  <c r="B3569" i="11"/>
  <c r="B3570" i="11"/>
  <c r="B3571" i="11"/>
  <c r="B3572" i="11"/>
  <c r="B3573" i="11"/>
  <c r="B3574" i="11"/>
  <c r="B3575" i="11"/>
  <c r="B3576" i="11"/>
  <c r="B3577" i="11"/>
  <c r="B3578" i="11"/>
  <c r="B3579" i="11"/>
  <c r="B3580" i="11"/>
  <c r="B3581" i="11"/>
  <c r="B3582" i="11"/>
  <c r="B3583" i="11"/>
  <c r="B3584" i="11"/>
  <c r="B3585" i="11"/>
  <c r="B3586" i="11"/>
  <c r="B3587" i="11"/>
  <c r="B3588" i="11"/>
  <c r="B3589" i="11"/>
  <c r="B3590" i="11"/>
  <c r="B3591" i="11"/>
  <c r="B3592" i="11"/>
  <c r="B3593" i="11"/>
  <c r="B3594" i="11"/>
  <c r="B3595" i="11"/>
  <c r="B3596" i="11"/>
  <c r="B3597" i="11"/>
  <c r="B3598" i="11"/>
  <c r="B3599" i="11"/>
  <c r="B3600" i="11"/>
  <c r="B3601" i="11"/>
  <c r="B3602" i="11"/>
  <c r="B3603" i="11"/>
  <c r="B3604" i="11"/>
  <c r="B3605" i="11"/>
  <c r="B3606" i="11"/>
  <c r="B3607" i="11"/>
  <c r="B3608" i="11"/>
  <c r="B3609" i="11"/>
  <c r="B3610" i="11"/>
  <c r="B3611" i="11"/>
  <c r="B3612" i="11"/>
  <c r="B3613" i="11"/>
  <c r="B3614" i="11"/>
  <c r="B3615" i="11"/>
  <c r="B3616" i="11"/>
  <c r="B3617" i="11"/>
  <c r="B3618" i="11"/>
  <c r="B3619" i="11"/>
  <c r="B3620" i="11"/>
  <c r="B3621" i="11"/>
  <c r="B3622" i="11"/>
  <c r="B3623" i="11"/>
  <c r="B3624" i="11"/>
  <c r="B3625" i="11"/>
  <c r="B3626" i="11"/>
  <c r="B3627" i="11"/>
  <c r="B3628" i="11"/>
  <c r="B3629" i="11"/>
  <c r="B3630" i="11"/>
  <c r="B3631" i="11"/>
  <c r="B3632" i="11"/>
  <c r="B3633" i="11"/>
  <c r="B3634" i="11"/>
  <c r="B3635" i="11"/>
  <c r="B3636" i="11"/>
  <c r="B3637" i="11"/>
  <c r="B3638" i="11"/>
  <c r="B3639" i="11"/>
  <c r="B3640" i="11"/>
  <c r="B3641" i="11"/>
  <c r="B3642" i="11"/>
  <c r="B3643" i="11"/>
  <c r="B3644" i="11"/>
  <c r="B3645" i="11"/>
  <c r="B3646" i="11"/>
  <c r="B3647" i="11"/>
  <c r="B3648" i="11"/>
  <c r="B3649" i="11"/>
  <c r="B3650" i="11"/>
  <c r="B3651" i="11"/>
  <c r="B3652" i="11"/>
  <c r="B3653" i="11"/>
  <c r="B3654" i="11"/>
  <c r="B3655" i="11"/>
  <c r="B3656" i="11"/>
  <c r="B3657" i="11"/>
  <c r="B3658" i="11"/>
  <c r="B3659" i="11"/>
  <c r="B3660" i="11"/>
  <c r="B3661" i="11"/>
  <c r="B3662" i="11"/>
  <c r="B3663" i="11"/>
  <c r="B3664" i="11"/>
  <c r="B3665" i="11"/>
  <c r="B3666" i="11"/>
  <c r="B3667" i="11"/>
  <c r="B3668" i="11"/>
  <c r="B3669" i="11"/>
  <c r="B3670" i="11"/>
  <c r="B3671" i="11"/>
  <c r="B3672" i="11"/>
  <c r="B3673" i="11"/>
  <c r="B3674" i="11"/>
  <c r="B3675" i="11"/>
  <c r="B3676" i="11"/>
  <c r="B3677" i="11"/>
  <c r="B3678" i="11"/>
  <c r="B3679" i="11"/>
  <c r="B3680" i="11"/>
  <c r="B3681" i="11"/>
  <c r="B3682" i="11"/>
  <c r="B3683" i="11"/>
  <c r="B3684" i="11"/>
  <c r="B3685" i="11"/>
  <c r="B3686" i="11"/>
  <c r="B3687" i="11"/>
  <c r="B3688" i="11"/>
  <c r="B3689" i="11"/>
  <c r="B3690" i="11"/>
  <c r="B3691" i="11"/>
  <c r="B3692" i="11"/>
  <c r="B3693" i="11"/>
  <c r="B3694" i="11"/>
  <c r="B3695" i="11"/>
  <c r="B3696" i="11"/>
  <c r="B3697" i="11"/>
  <c r="B3698" i="11"/>
  <c r="B3699" i="11"/>
  <c r="B3700" i="11"/>
  <c r="B3701" i="11"/>
  <c r="B3702" i="11"/>
  <c r="B3703" i="11"/>
  <c r="B3704" i="11"/>
  <c r="B3705" i="11"/>
  <c r="B3706" i="11"/>
  <c r="B3707" i="11"/>
  <c r="B3708" i="11"/>
  <c r="B3709" i="11"/>
  <c r="B3710" i="11"/>
  <c r="B3711" i="11"/>
  <c r="B3712" i="11"/>
  <c r="B3713" i="11"/>
  <c r="B3714" i="11"/>
  <c r="B3715" i="11"/>
  <c r="B3716" i="11"/>
  <c r="B3717" i="11"/>
  <c r="B3718" i="11"/>
  <c r="B3719" i="11"/>
  <c r="B3720" i="11"/>
  <c r="B3721" i="11"/>
  <c r="B3722" i="11"/>
  <c r="B3723" i="11"/>
  <c r="B3724" i="11"/>
  <c r="B3725" i="11"/>
  <c r="B3726" i="11"/>
  <c r="B3727" i="11"/>
  <c r="B3728" i="11"/>
  <c r="B3729" i="11"/>
  <c r="B3730" i="11"/>
  <c r="B3731" i="11"/>
  <c r="B3732" i="11"/>
  <c r="B3733" i="11"/>
  <c r="B3734" i="11"/>
  <c r="B3735" i="11"/>
  <c r="B3736" i="11"/>
  <c r="B3737" i="11"/>
  <c r="B3738" i="11"/>
  <c r="B3739" i="11"/>
  <c r="B3740" i="11"/>
  <c r="B3741" i="11"/>
  <c r="B3742" i="11"/>
  <c r="B3743" i="11"/>
  <c r="B3744" i="11"/>
  <c r="B3745" i="11"/>
  <c r="B3746" i="11"/>
  <c r="B3747" i="11"/>
  <c r="B3748" i="11"/>
  <c r="B3749" i="11"/>
  <c r="B3750" i="11"/>
  <c r="B3751" i="11"/>
  <c r="B3752" i="11"/>
  <c r="B3753" i="11"/>
  <c r="B3754" i="11"/>
  <c r="B3755" i="11"/>
  <c r="B3756" i="11"/>
  <c r="B3757" i="11"/>
  <c r="B3758" i="11"/>
  <c r="B3759" i="11"/>
  <c r="B3760" i="11"/>
  <c r="B3761" i="11"/>
  <c r="B3762" i="11"/>
  <c r="B3763" i="11"/>
  <c r="B3764" i="11"/>
  <c r="B3765" i="11"/>
  <c r="B3766" i="11"/>
  <c r="B3767" i="11"/>
  <c r="B3768" i="11"/>
  <c r="B3769" i="11"/>
  <c r="B3770" i="11"/>
  <c r="B3771" i="11"/>
  <c r="B3772" i="11"/>
  <c r="B3773" i="11"/>
  <c r="B3774" i="11"/>
  <c r="B3775" i="11"/>
  <c r="B3776" i="11"/>
  <c r="B3777" i="11"/>
  <c r="B3778" i="11"/>
  <c r="B3779" i="11"/>
  <c r="B3780" i="11"/>
  <c r="B3781" i="11"/>
  <c r="B3782" i="11"/>
  <c r="B3783" i="11"/>
  <c r="B3784" i="11"/>
  <c r="B3785" i="11"/>
  <c r="B3786" i="11"/>
  <c r="B3787" i="11"/>
  <c r="B3788" i="11"/>
  <c r="B3789" i="11"/>
  <c r="B3790" i="11"/>
  <c r="B3791" i="11"/>
  <c r="B3792" i="11"/>
  <c r="B3793" i="11"/>
  <c r="B3794" i="11"/>
  <c r="B3795" i="11"/>
  <c r="B3796" i="11"/>
  <c r="B3797" i="11"/>
  <c r="B3798" i="11"/>
  <c r="B3799" i="11"/>
  <c r="B3800" i="11"/>
  <c r="B3801" i="11"/>
  <c r="B3802" i="11"/>
  <c r="B3803" i="11"/>
  <c r="B3804" i="11"/>
  <c r="B3805" i="11"/>
  <c r="B3806" i="11"/>
  <c r="B3807" i="11"/>
  <c r="B3808" i="11"/>
  <c r="B3809" i="11"/>
  <c r="B3810" i="11"/>
  <c r="B3811" i="11"/>
  <c r="B3812" i="11"/>
  <c r="B3813" i="11"/>
  <c r="B3814" i="11"/>
  <c r="B3815" i="11"/>
  <c r="B3816" i="11"/>
  <c r="B3817" i="11"/>
  <c r="B3818" i="11"/>
  <c r="B3819" i="11"/>
  <c r="B3820" i="11"/>
  <c r="B3821" i="11"/>
  <c r="B3822" i="11"/>
  <c r="B3823" i="11"/>
  <c r="B3824" i="11"/>
  <c r="B3825" i="11"/>
  <c r="B3826" i="11"/>
  <c r="B3827" i="11"/>
  <c r="B3828" i="11"/>
  <c r="B3829" i="11"/>
  <c r="B3830" i="11"/>
  <c r="B3831" i="11"/>
  <c r="B3832" i="11"/>
  <c r="B3833" i="11"/>
  <c r="B3834" i="11"/>
  <c r="B3835" i="11"/>
  <c r="B3836" i="11"/>
  <c r="B3837" i="11"/>
  <c r="B3838" i="11"/>
  <c r="B3839" i="11"/>
  <c r="B3840" i="11"/>
  <c r="B3841" i="11"/>
  <c r="B3842" i="11"/>
  <c r="B3843" i="11"/>
  <c r="B3844" i="11"/>
  <c r="B3845" i="11"/>
  <c r="B3846" i="11"/>
  <c r="B3847" i="11"/>
  <c r="B3848" i="11"/>
  <c r="B3849" i="11"/>
  <c r="B3850" i="11"/>
  <c r="B3851" i="11"/>
  <c r="B3852" i="11"/>
  <c r="B3853" i="11"/>
  <c r="B3854" i="11"/>
  <c r="B3855" i="11"/>
  <c r="B3856" i="11"/>
  <c r="B3857" i="11"/>
  <c r="B3858" i="11"/>
  <c r="B3859" i="11"/>
  <c r="B3860" i="11"/>
  <c r="B3861" i="11"/>
  <c r="B3862" i="11"/>
  <c r="B3863" i="11"/>
  <c r="B3864" i="11"/>
  <c r="B3865" i="11"/>
  <c r="B3866" i="11"/>
  <c r="B3867" i="11"/>
  <c r="B3868" i="11"/>
  <c r="B3869" i="11"/>
  <c r="B3870" i="11"/>
  <c r="B3871" i="11"/>
  <c r="B3872" i="11"/>
  <c r="B3873" i="11"/>
  <c r="B3874" i="11"/>
  <c r="B3875" i="11"/>
  <c r="B3876" i="11"/>
  <c r="B3877" i="11"/>
  <c r="B3878" i="11"/>
  <c r="B3879" i="11"/>
  <c r="B3880" i="11"/>
  <c r="B3881" i="11"/>
  <c r="B3882" i="11"/>
  <c r="B3883" i="11"/>
  <c r="B3884" i="11"/>
  <c r="B3885" i="11"/>
  <c r="B3886" i="11"/>
  <c r="B3887" i="11"/>
  <c r="B3888" i="11"/>
  <c r="B3889" i="11"/>
  <c r="B3890" i="11"/>
  <c r="B3891" i="11"/>
  <c r="B3892" i="11"/>
  <c r="B3893" i="11"/>
  <c r="B3894" i="11"/>
  <c r="B3895" i="11"/>
  <c r="B3896" i="11"/>
  <c r="B3897" i="11"/>
  <c r="B3898" i="11"/>
  <c r="B3899" i="11"/>
  <c r="B3900" i="11"/>
  <c r="B3901" i="11"/>
  <c r="B3902" i="11"/>
  <c r="B3903" i="11"/>
  <c r="B3904" i="11"/>
  <c r="B3905" i="11"/>
  <c r="B3906" i="11"/>
  <c r="B3907" i="11"/>
  <c r="B3908" i="11"/>
  <c r="B3909" i="11"/>
  <c r="B3910" i="11"/>
  <c r="B3911" i="11"/>
  <c r="B3912" i="11"/>
  <c r="B3913" i="11"/>
  <c r="B3914" i="11"/>
  <c r="B3915" i="11"/>
  <c r="B3916" i="11"/>
  <c r="B3917" i="11"/>
  <c r="B3918" i="11"/>
  <c r="B3919" i="11"/>
  <c r="B3920" i="11"/>
  <c r="B3921" i="11"/>
  <c r="B3922" i="11"/>
  <c r="B3923" i="11"/>
  <c r="B3924" i="11"/>
  <c r="B3925" i="11"/>
  <c r="B3926" i="11"/>
  <c r="B3927" i="11"/>
  <c r="B3928" i="11"/>
  <c r="B3929" i="11"/>
  <c r="B3930" i="11"/>
  <c r="B3931" i="11"/>
  <c r="B3932" i="11"/>
  <c r="B3933" i="11"/>
  <c r="B3934" i="11"/>
  <c r="B3935" i="11"/>
  <c r="B3936" i="11"/>
  <c r="B3937" i="11"/>
  <c r="B3938" i="11"/>
  <c r="B3939" i="11"/>
  <c r="B3940" i="11"/>
  <c r="B3941" i="11"/>
  <c r="B3942" i="11"/>
  <c r="B3943" i="11"/>
  <c r="B3944" i="11"/>
  <c r="B3945" i="11"/>
  <c r="B3946" i="11"/>
  <c r="B3947" i="11"/>
  <c r="B3948" i="11"/>
  <c r="B3949" i="11"/>
  <c r="B3950" i="11"/>
  <c r="B3951" i="11"/>
  <c r="B3952" i="11"/>
  <c r="B3953" i="11"/>
  <c r="B3954" i="11"/>
  <c r="B3955" i="11"/>
  <c r="B3956" i="11"/>
  <c r="B3957" i="11"/>
  <c r="B3958" i="11"/>
  <c r="B3959" i="11"/>
  <c r="B3960" i="11"/>
  <c r="B3961" i="11"/>
  <c r="B3962" i="11"/>
  <c r="B3963" i="11"/>
  <c r="B3964" i="11"/>
  <c r="B3965" i="11"/>
  <c r="B3966" i="11"/>
  <c r="B3967" i="11"/>
  <c r="B3968" i="11"/>
  <c r="B3969" i="11"/>
  <c r="B3970" i="11"/>
  <c r="B3971" i="11"/>
  <c r="B3972" i="11"/>
  <c r="B3973" i="11"/>
  <c r="B3974" i="11"/>
  <c r="B3975" i="11"/>
  <c r="B3976" i="11"/>
  <c r="B3977" i="11"/>
  <c r="B3978" i="11"/>
  <c r="B3979" i="11"/>
  <c r="B3980" i="11"/>
  <c r="B3981" i="11"/>
  <c r="B3982" i="11"/>
  <c r="B3983" i="11"/>
  <c r="B3984" i="11"/>
  <c r="B3985" i="11"/>
  <c r="B3986" i="11"/>
  <c r="B3987" i="11"/>
  <c r="B3988" i="11"/>
  <c r="B3989" i="11"/>
  <c r="B3990" i="11"/>
  <c r="B3991" i="11"/>
  <c r="B3992" i="11"/>
  <c r="B3993" i="11"/>
  <c r="B3994" i="11"/>
  <c r="B3995" i="11"/>
  <c r="B3996" i="11"/>
  <c r="B3997" i="11"/>
  <c r="B3998" i="11"/>
  <c r="B3999" i="11"/>
  <c r="B4000" i="11"/>
  <c r="B4001" i="11"/>
  <c r="B4002" i="11"/>
  <c r="B4003" i="11"/>
  <c r="B4004" i="11"/>
  <c r="B4005" i="11"/>
  <c r="B4006" i="11"/>
  <c r="B4007" i="11"/>
  <c r="B4008" i="11"/>
  <c r="B4009" i="11"/>
  <c r="B4010" i="11"/>
  <c r="B4011" i="11"/>
  <c r="B4012" i="11"/>
  <c r="B4013" i="11"/>
  <c r="B4014" i="11"/>
  <c r="B4015" i="11"/>
  <c r="B4016" i="11"/>
  <c r="B4017" i="11"/>
  <c r="B4018" i="11"/>
  <c r="B4019" i="11"/>
  <c r="B4020" i="11"/>
  <c r="B4021" i="11"/>
  <c r="B4022" i="11"/>
  <c r="B4023" i="11"/>
  <c r="B4024" i="11"/>
  <c r="B4025" i="11"/>
  <c r="B4026" i="11"/>
  <c r="B4027" i="11"/>
  <c r="B4028" i="11"/>
  <c r="B4029" i="11"/>
  <c r="B4030" i="11"/>
  <c r="B4031" i="11"/>
  <c r="B4032" i="11"/>
  <c r="B4033" i="11"/>
  <c r="B4034" i="11"/>
  <c r="B4035" i="11"/>
  <c r="B4036" i="11"/>
  <c r="B4037" i="11"/>
  <c r="B4038" i="11"/>
  <c r="B4039" i="11"/>
  <c r="B4040" i="11"/>
  <c r="B4041" i="11"/>
  <c r="B4042" i="11"/>
  <c r="B4043" i="11"/>
  <c r="B4044" i="11"/>
  <c r="B4045" i="11"/>
  <c r="B4046" i="11"/>
  <c r="B4047" i="11"/>
  <c r="B4048" i="11"/>
  <c r="B4049" i="11"/>
  <c r="B4050" i="11"/>
  <c r="B4051" i="11"/>
  <c r="B4052" i="11"/>
  <c r="B4053" i="11"/>
  <c r="B4054" i="11"/>
  <c r="B4055" i="11"/>
  <c r="B4056" i="11"/>
  <c r="B4057" i="11"/>
  <c r="B4058" i="11"/>
  <c r="B4059" i="11"/>
  <c r="B4060" i="11"/>
  <c r="B4061" i="11"/>
  <c r="B4062" i="11"/>
  <c r="B4063" i="11"/>
  <c r="B4064" i="11"/>
  <c r="B4065" i="11"/>
  <c r="B4066" i="11"/>
  <c r="B4067" i="11"/>
  <c r="B4068" i="11"/>
  <c r="B4069" i="11"/>
  <c r="B4070" i="11"/>
  <c r="B4071" i="11"/>
  <c r="B4072" i="11"/>
  <c r="B4073" i="11"/>
  <c r="B4074" i="11"/>
  <c r="B4075" i="11"/>
  <c r="B4076" i="11"/>
  <c r="B4077" i="11"/>
  <c r="B4078" i="11"/>
  <c r="B4079" i="11"/>
  <c r="B4080" i="11"/>
  <c r="B4081" i="11"/>
  <c r="B4082" i="11"/>
  <c r="B4083" i="11"/>
  <c r="B4084" i="11"/>
  <c r="B4085" i="11"/>
  <c r="B4086" i="11"/>
  <c r="B4087" i="11"/>
  <c r="B4088" i="11"/>
  <c r="B4089" i="11"/>
  <c r="B4090" i="11"/>
  <c r="B4091" i="11"/>
  <c r="B4092" i="11"/>
  <c r="B4093" i="11"/>
  <c r="B4094" i="11"/>
  <c r="B4095" i="11"/>
  <c r="B4096" i="11"/>
  <c r="B4097" i="11"/>
  <c r="B4098" i="11"/>
  <c r="B4099" i="11"/>
  <c r="B4100" i="11"/>
  <c r="B4101" i="11"/>
  <c r="B4102" i="11"/>
  <c r="B4103" i="11"/>
  <c r="B4104" i="11"/>
  <c r="B4105" i="11"/>
  <c r="B4106" i="11"/>
  <c r="B4107" i="11"/>
  <c r="B4108" i="11"/>
  <c r="B4109" i="11"/>
  <c r="B4110" i="11"/>
  <c r="B4111" i="11"/>
  <c r="B4112" i="11"/>
  <c r="B4113" i="11"/>
  <c r="B4114" i="11"/>
  <c r="B4115" i="11"/>
  <c r="B4116" i="11"/>
  <c r="B4117" i="11"/>
  <c r="B4118" i="11"/>
  <c r="B4119" i="11"/>
  <c r="B4120" i="11"/>
  <c r="B4121" i="11"/>
  <c r="B4122" i="11"/>
  <c r="B4123" i="11"/>
  <c r="B4124" i="11"/>
  <c r="B4125" i="11"/>
  <c r="B4126" i="11"/>
  <c r="B4127" i="11"/>
  <c r="B4128" i="11"/>
  <c r="B4129" i="11"/>
  <c r="B4130" i="11"/>
  <c r="B4131" i="11"/>
  <c r="B4132" i="11"/>
  <c r="B4133" i="11"/>
  <c r="B4134" i="11"/>
  <c r="B4135" i="11"/>
  <c r="B4136" i="11"/>
  <c r="B4137" i="11"/>
  <c r="B4138" i="11"/>
  <c r="B4139" i="11"/>
  <c r="B4140" i="11"/>
  <c r="B4141" i="11"/>
  <c r="B4142" i="11"/>
  <c r="B4143" i="11"/>
  <c r="B4144" i="11"/>
  <c r="B4145" i="11"/>
  <c r="B4146" i="11"/>
  <c r="B4147" i="11"/>
  <c r="B4148" i="11"/>
  <c r="B4149" i="11"/>
  <c r="B4150" i="11"/>
  <c r="B4151" i="11"/>
  <c r="B4152" i="11"/>
  <c r="B4153" i="11"/>
  <c r="B4154" i="11"/>
  <c r="B4155" i="11"/>
  <c r="B4156" i="11"/>
  <c r="B4157" i="11"/>
  <c r="B4158" i="11"/>
  <c r="B4159" i="11"/>
  <c r="B4160" i="11"/>
  <c r="B4161" i="11"/>
  <c r="B4162" i="11"/>
  <c r="B4163" i="11"/>
  <c r="B4164" i="11"/>
  <c r="B4165" i="11"/>
  <c r="B4166" i="11"/>
  <c r="B4167" i="11"/>
  <c r="B4168" i="11"/>
  <c r="B4169" i="11"/>
  <c r="B4170" i="11"/>
  <c r="B4171" i="11"/>
  <c r="B4172" i="11"/>
  <c r="B4173" i="11"/>
  <c r="B4174" i="11"/>
  <c r="B4175" i="11"/>
  <c r="B4176" i="11"/>
  <c r="B4177" i="11"/>
  <c r="B4178" i="11"/>
  <c r="B4179" i="11"/>
  <c r="B4180" i="11"/>
  <c r="B4181" i="11"/>
  <c r="B4182" i="11"/>
  <c r="B4183" i="11"/>
  <c r="B4184" i="11"/>
  <c r="B4185" i="11"/>
  <c r="B4186" i="11"/>
  <c r="B4187" i="11"/>
  <c r="B4188" i="11"/>
  <c r="B4189" i="11"/>
  <c r="B4190" i="11"/>
  <c r="B4191" i="11"/>
  <c r="B4192" i="11"/>
  <c r="B4193" i="11"/>
  <c r="B4194" i="11"/>
  <c r="B4195" i="11"/>
  <c r="B4196" i="11"/>
  <c r="B4197" i="11"/>
  <c r="B4198" i="11"/>
  <c r="B4199" i="11"/>
  <c r="B4200" i="11"/>
  <c r="B4201" i="11"/>
  <c r="B4202" i="11"/>
  <c r="B4203" i="11"/>
  <c r="B4204" i="11"/>
  <c r="B4205" i="11"/>
  <c r="B4206" i="11"/>
  <c r="B4207" i="11"/>
  <c r="B4208" i="11"/>
  <c r="B4209" i="11"/>
  <c r="B4210" i="11"/>
  <c r="B4211" i="11"/>
  <c r="B4212" i="11"/>
  <c r="B4213" i="11"/>
  <c r="B4214" i="11"/>
  <c r="B4215" i="11"/>
  <c r="B4216" i="11"/>
  <c r="B4217" i="11"/>
  <c r="B4218" i="11"/>
  <c r="B4219" i="11"/>
  <c r="B4220" i="11"/>
  <c r="B4221" i="11"/>
  <c r="B4222" i="11"/>
  <c r="B4223" i="11"/>
  <c r="B4224" i="11"/>
  <c r="B4225" i="11"/>
  <c r="B4226" i="11"/>
  <c r="B4227" i="11"/>
  <c r="B4228" i="11"/>
  <c r="B4229" i="11"/>
  <c r="B4230" i="11"/>
  <c r="B4231" i="11"/>
  <c r="B4232" i="11"/>
  <c r="B4233" i="11"/>
  <c r="B4234" i="11"/>
  <c r="B4235" i="11"/>
  <c r="B4236" i="11"/>
  <c r="B4237" i="11"/>
  <c r="B4238" i="11"/>
  <c r="B4239" i="11"/>
  <c r="B4240" i="11"/>
  <c r="B4241" i="11"/>
  <c r="B4242" i="11"/>
  <c r="B4243" i="11"/>
  <c r="B4244" i="11"/>
  <c r="B4245" i="11"/>
  <c r="B4246" i="11"/>
  <c r="B4247" i="11"/>
  <c r="B4248" i="11"/>
  <c r="B4249" i="11"/>
  <c r="B4250" i="11"/>
  <c r="B4251" i="11"/>
  <c r="B4252" i="11"/>
  <c r="B4253" i="11"/>
  <c r="B4254" i="11"/>
  <c r="B4255" i="11"/>
  <c r="B4256" i="11"/>
  <c r="B4257" i="11"/>
  <c r="B4258" i="11"/>
  <c r="B4259" i="11"/>
  <c r="B4260" i="11"/>
  <c r="B4261" i="11"/>
  <c r="B4262" i="11"/>
  <c r="B4263" i="11"/>
  <c r="B4264" i="11"/>
  <c r="B4265" i="11"/>
  <c r="B4266" i="11"/>
  <c r="B4267" i="11"/>
  <c r="B4268" i="11"/>
  <c r="B4269" i="11"/>
  <c r="B4270" i="11"/>
  <c r="B4271" i="11"/>
  <c r="B4272" i="11"/>
  <c r="B4273" i="11"/>
  <c r="B4274" i="11"/>
  <c r="B4275" i="11"/>
  <c r="B4276" i="11"/>
  <c r="B4277" i="11"/>
  <c r="B4278" i="11"/>
  <c r="B4279" i="11"/>
  <c r="B4280" i="11"/>
  <c r="B4281" i="11"/>
  <c r="B4282" i="11"/>
  <c r="B4283" i="11"/>
  <c r="B4284" i="11"/>
  <c r="B4285" i="11"/>
  <c r="B4286" i="11"/>
  <c r="B4287" i="11"/>
  <c r="B4288" i="11"/>
  <c r="B4289" i="11"/>
  <c r="B4290" i="11"/>
  <c r="B4291" i="11"/>
  <c r="B4292" i="11"/>
  <c r="B4293" i="11"/>
  <c r="B4294" i="11"/>
  <c r="B4295" i="11"/>
  <c r="B4296" i="11"/>
  <c r="B4297" i="11"/>
  <c r="B4298" i="11"/>
  <c r="B4299" i="11"/>
  <c r="B4300" i="11"/>
  <c r="B4301" i="11"/>
  <c r="B4302" i="11"/>
  <c r="B4303" i="11"/>
  <c r="B4304" i="11"/>
  <c r="B4305" i="11"/>
  <c r="B4306" i="11"/>
  <c r="B4307" i="11"/>
  <c r="B4308" i="11"/>
  <c r="B4309" i="11"/>
  <c r="B4310" i="11"/>
  <c r="B4311" i="11"/>
  <c r="B4312" i="11"/>
  <c r="B4313" i="11"/>
  <c r="B4314" i="11"/>
  <c r="B4315" i="11"/>
  <c r="B4316" i="11"/>
  <c r="B4317" i="11"/>
  <c r="B4318" i="11"/>
  <c r="B4319" i="11"/>
  <c r="B4320" i="11"/>
  <c r="B4321" i="11"/>
  <c r="B4322" i="11"/>
  <c r="B4323" i="11"/>
  <c r="B4324" i="11"/>
  <c r="B4325" i="11"/>
  <c r="B4326" i="11"/>
  <c r="B4327" i="11"/>
  <c r="B4328" i="11"/>
  <c r="B4329" i="11"/>
  <c r="B4330" i="11"/>
  <c r="B4331" i="11"/>
  <c r="B4332" i="11"/>
  <c r="B4333" i="11"/>
  <c r="B4334" i="11"/>
  <c r="B4335" i="11"/>
  <c r="B4336" i="11"/>
  <c r="B4337" i="11"/>
  <c r="B4338" i="11"/>
  <c r="B4339" i="11"/>
  <c r="B4340" i="11"/>
  <c r="B4341" i="11"/>
  <c r="B4342" i="11"/>
  <c r="B4343" i="11"/>
  <c r="B4344" i="11"/>
  <c r="B4345" i="11"/>
  <c r="B4346" i="11"/>
  <c r="B4347" i="11"/>
  <c r="B4348" i="11"/>
  <c r="B4349" i="11"/>
  <c r="B4350" i="11"/>
  <c r="B4351" i="11"/>
  <c r="B4352" i="11"/>
  <c r="B4353" i="11"/>
  <c r="B4354" i="11"/>
  <c r="B4355" i="11"/>
  <c r="B4356" i="11"/>
  <c r="B4357" i="11"/>
  <c r="B4358" i="11"/>
  <c r="B4359" i="11"/>
  <c r="B4360" i="11"/>
  <c r="B4361" i="11"/>
  <c r="B4362" i="11"/>
  <c r="B4363" i="11"/>
  <c r="B4364" i="11"/>
  <c r="B4365" i="11"/>
  <c r="B4366" i="11"/>
  <c r="B4367" i="11"/>
  <c r="B4368" i="11"/>
  <c r="B4369" i="11"/>
  <c r="B4370" i="11"/>
  <c r="B4371" i="11"/>
  <c r="B4372" i="11"/>
  <c r="B4373" i="11"/>
  <c r="B4374" i="11"/>
  <c r="B4375" i="11"/>
  <c r="B4376" i="11"/>
  <c r="B4377" i="11"/>
  <c r="B4378" i="11"/>
  <c r="B4379" i="11"/>
  <c r="B4380" i="11"/>
  <c r="B4381" i="11"/>
  <c r="B4382" i="11"/>
  <c r="B4383" i="11"/>
  <c r="B4384" i="11"/>
  <c r="B4385" i="11"/>
  <c r="B4386" i="11"/>
  <c r="B4387" i="11"/>
  <c r="B4388" i="11"/>
  <c r="B4389" i="11"/>
  <c r="B4390" i="11"/>
  <c r="B4391" i="11"/>
  <c r="B4392" i="11"/>
  <c r="B4393" i="11"/>
  <c r="B4394" i="11"/>
  <c r="B4395" i="11"/>
  <c r="B4396" i="11"/>
  <c r="B4397" i="11"/>
  <c r="B4398" i="11"/>
  <c r="B4399" i="11"/>
  <c r="B4400" i="11"/>
  <c r="B4401" i="11"/>
  <c r="B4402" i="11"/>
  <c r="B4403" i="11"/>
  <c r="B4404" i="11"/>
  <c r="B4405" i="11"/>
  <c r="B4406" i="11"/>
  <c r="B4407" i="11"/>
  <c r="B4408" i="11"/>
  <c r="B4409" i="11"/>
  <c r="B4410" i="11"/>
  <c r="B4411" i="11"/>
  <c r="B4412" i="11"/>
  <c r="B4413" i="11"/>
  <c r="B4414" i="11"/>
  <c r="B4415" i="11"/>
  <c r="B4416" i="11"/>
  <c r="B4417" i="11"/>
  <c r="B4418" i="11"/>
  <c r="B4419" i="11"/>
  <c r="B4420" i="11"/>
  <c r="B4421" i="11"/>
  <c r="B4422" i="11"/>
  <c r="B4423" i="11"/>
  <c r="B4424" i="11"/>
  <c r="B4425" i="11"/>
  <c r="B4426" i="11"/>
  <c r="B4427" i="11"/>
  <c r="B4428" i="11"/>
  <c r="B4429" i="11"/>
  <c r="B4430" i="11"/>
  <c r="B4431" i="11"/>
  <c r="B4432" i="11"/>
  <c r="B4433" i="11"/>
  <c r="B4434" i="11"/>
  <c r="B4435" i="11"/>
  <c r="B4436" i="11"/>
  <c r="B4437" i="11"/>
  <c r="B4438" i="11"/>
  <c r="B4439" i="11"/>
  <c r="B4440" i="11"/>
  <c r="B4441" i="11"/>
  <c r="B4442" i="11"/>
  <c r="B4443" i="11"/>
  <c r="B4444" i="11"/>
  <c r="B4445" i="11"/>
  <c r="B4446" i="11"/>
  <c r="B4447" i="11"/>
  <c r="B4448" i="11"/>
  <c r="B4449" i="11"/>
  <c r="B4450" i="11"/>
  <c r="B4451" i="11"/>
  <c r="B4452" i="11"/>
  <c r="B4453" i="11"/>
  <c r="B4454" i="11"/>
  <c r="B4455" i="11"/>
  <c r="B4456" i="11"/>
  <c r="B4457" i="11"/>
  <c r="B4458" i="11"/>
  <c r="B4459" i="11"/>
  <c r="B4460" i="11"/>
  <c r="B4461" i="11"/>
  <c r="B4462" i="11"/>
  <c r="B4463" i="11"/>
  <c r="B4464" i="11"/>
  <c r="B4465" i="11"/>
  <c r="B4466" i="11"/>
  <c r="B4467" i="11"/>
  <c r="B4468" i="11"/>
  <c r="B4469" i="11"/>
  <c r="B4470" i="11"/>
  <c r="B4471" i="11"/>
  <c r="B4472" i="11"/>
  <c r="B4473" i="11"/>
  <c r="B4474" i="11"/>
  <c r="B4475" i="11"/>
  <c r="B4476" i="11"/>
  <c r="B4477" i="11"/>
  <c r="B4478" i="11"/>
  <c r="B4479" i="11"/>
  <c r="B4480" i="11"/>
  <c r="B4481" i="11"/>
  <c r="B4482" i="11"/>
  <c r="B4483" i="11"/>
  <c r="B4484" i="11"/>
  <c r="B4485" i="11"/>
  <c r="B4486" i="11"/>
  <c r="B4487" i="11"/>
  <c r="B4488" i="11"/>
  <c r="B4489" i="11"/>
  <c r="B4490" i="11"/>
  <c r="B4491" i="11"/>
  <c r="B4492" i="11"/>
  <c r="B4493" i="11"/>
  <c r="B4494" i="11"/>
  <c r="B4495" i="11"/>
  <c r="B4496" i="11"/>
  <c r="B4497" i="11"/>
  <c r="B4498" i="11"/>
  <c r="B4499" i="11"/>
  <c r="B4500" i="11"/>
  <c r="B4501" i="11"/>
  <c r="B4502" i="11"/>
  <c r="B4503" i="11"/>
  <c r="B4504" i="11"/>
  <c r="B4505" i="11"/>
  <c r="B4506" i="11"/>
  <c r="B4507" i="11"/>
  <c r="B4508" i="11"/>
  <c r="B4509" i="11"/>
  <c r="B4510" i="11"/>
  <c r="B4511" i="11"/>
  <c r="B4512" i="11"/>
  <c r="B4513" i="11"/>
  <c r="B4514" i="11"/>
  <c r="B4515" i="11"/>
  <c r="B4516" i="11"/>
  <c r="B4517" i="11"/>
  <c r="B4518" i="11"/>
  <c r="B4519" i="11"/>
  <c r="B4520" i="11"/>
  <c r="B4521" i="11"/>
  <c r="B4522" i="11"/>
  <c r="B4523" i="11"/>
  <c r="B4524" i="11"/>
  <c r="B4525" i="11"/>
  <c r="B4526" i="11"/>
  <c r="B4527" i="11"/>
  <c r="B4528" i="11"/>
  <c r="B4529" i="11"/>
  <c r="B4530" i="11"/>
  <c r="B4531" i="11"/>
  <c r="B4532" i="11"/>
  <c r="B4533" i="11"/>
  <c r="B4534" i="11"/>
  <c r="B4535" i="11"/>
  <c r="B4536" i="11"/>
  <c r="B4537" i="11"/>
  <c r="B4538" i="11"/>
  <c r="B4539" i="11"/>
  <c r="B4540" i="11"/>
  <c r="B4541" i="11"/>
  <c r="B4542" i="11"/>
  <c r="B4543" i="11"/>
  <c r="B4544" i="11"/>
  <c r="B4545" i="11"/>
  <c r="B4546" i="11"/>
  <c r="B4547" i="11"/>
  <c r="B4548" i="11"/>
  <c r="B4549" i="11"/>
  <c r="B4550" i="11"/>
  <c r="B4551" i="11"/>
  <c r="B4552" i="11"/>
  <c r="B4553" i="11"/>
  <c r="B4554" i="11"/>
  <c r="B4555" i="11"/>
  <c r="B4556" i="11"/>
  <c r="B4557" i="11"/>
  <c r="B4558" i="11"/>
  <c r="B4559" i="11"/>
  <c r="B4560" i="11"/>
  <c r="B4561" i="11"/>
  <c r="B4562" i="11"/>
  <c r="B4563" i="11"/>
  <c r="B4564" i="11"/>
  <c r="B4565" i="11"/>
  <c r="B4566" i="11"/>
  <c r="B4567" i="11"/>
  <c r="B4568" i="11"/>
  <c r="B4569" i="11"/>
  <c r="B4570" i="11"/>
  <c r="B4571" i="11"/>
  <c r="B4572" i="11"/>
  <c r="B4573" i="11"/>
  <c r="B4574" i="11"/>
  <c r="B4575" i="11"/>
  <c r="B4576" i="11"/>
  <c r="B4577" i="11"/>
  <c r="B4578" i="11"/>
  <c r="B4579" i="11"/>
  <c r="B4580" i="11"/>
  <c r="B4581" i="11"/>
  <c r="B4582" i="11"/>
  <c r="B4583" i="11"/>
  <c r="B4584" i="11"/>
  <c r="B4585" i="11"/>
  <c r="B4586" i="11"/>
  <c r="B4587" i="11"/>
  <c r="B4588" i="11"/>
  <c r="B4589" i="11"/>
  <c r="B4590" i="11"/>
  <c r="B4591" i="11"/>
  <c r="B4592" i="11"/>
  <c r="B4593" i="11"/>
  <c r="B4594" i="11"/>
  <c r="B4595" i="11"/>
  <c r="B4596" i="11"/>
  <c r="B4597" i="11"/>
  <c r="B4598" i="11"/>
  <c r="B4599" i="11"/>
  <c r="B4600" i="11"/>
  <c r="B4601" i="11"/>
  <c r="B4602" i="11"/>
  <c r="B4603" i="11"/>
  <c r="B4604" i="11"/>
  <c r="B4605" i="11"/>
  <c r="B4606" i="11"/>
  <c r="B4607" i="11"/>
  <c r="B4608" i="11"/>
  <c r="B4609" i="11"/>
  <c r="B4610" i="11"/>
  <c r="B4611" i="11"/>
  <c r="B4612" i="11"/>
  <c r="B4613" i="11"/>
  <c r="B4614" i="11"/>
  <c r="B4615" i="11"/>
  <c r="B4616" i="11"/>
  <c r="B4617" i="11"/>
  <c r="B4618" i="11"/>
  <c r="B4619" i="11"/>
  <c r="B4620" i="11"/>
  <c r="B4621" i="11"/>
  <c r="B4622" i="11"/>
  <c r="B4623" i="11"/>
  <c r="B4624" i="11"/>
  <c r="B4625" i="11"/>
  <c r="B4626" i="11"/>
  <c r="B4627" i="11"/>
  <c r="B4628" i="11"/>
  <c r="B4629" i="11"/>
  <c r="B4630" i="11"/>
  <c r="B4631" i="11"/>
  <c r="B4632" i="11"/>
  <c r="B4633" i="11"/>
  <c r="B4634" i="11"/>
  <c r="B4635" i="11"/>
  <c r="B4636" i="11"/>
  <c r="B4637" i="11"/>
  <c r="B4638" i="11"/>
  <c r="B4639" i="11"/>
  <c r="B4640" i="11"/>
  <c r="B4641" i="11"/>
  <c r="B4642" i="11"/>
  <c r="B4643" i="11"/>
  <c r="B4644" i="11"/>
  <c r="B4645" i="11"/>
  <c r="B4646" i="11"/>
  <c r="B4647" i="11"/>
  <c r="B4648" i="11"/>
  <c r="B4649" i="11"/>
  <c r="B4650" i="11"/>
  <c r="B4651" i="11"/>
  <c r="B4652" i="11"/>
  <c r="B4653" i="11"/>
  <c r="B4654" i="11"/>
  <c r="B4655" i="11"/>
  <c r="B4656" i="11"/>
  <c r="B4657" i="11"/>
  <c r="B4658" i="11"/>
  <c r="B4659" i="11"/>
  <c r="B4660" i="11"/>
  <c r="B4661" i="11"/>
  <c r="B4662" i="11"/>
  <c r="B4663" i="11"/>
  <c r="B4664" i="11"/>
  <c r="B4665" i="11"/>
  <c r="B4666" i="11"/>
  <c r="B4667" i="11"/>
  <c r="B4668" i="11"/>
  <c r="B4669" i="11"/>
  <c r="B4670" i="11"/>
  <c r="B4671" i="11"/>
  <c r="B4672" i="11"/>
  <c r="B4673" i="11"/>
  <c r="B4674" i="11"/>
  <c r="B4675" i="11"/>
  <c r="B4676" i="11"/>
  <c r="B4677" i="11"/>
  <c r="B4678" i="11"/>
  <c r="B4679" i="11"/>
  <c r="B4680" i="11"/>
  <c r="B4681" i="11"/>
  <c r="B4682" i="11"/>
  <c r="B4683" i="11"/>
  <c r="B4684" i="11"/>
  <c r="B4685" i="11"/>
  <c r="B4686" i="11"/>
  <c r="B4687" i="11"/>
  <c r="B4688" i="11"/>
  <c r="B4689" i="11"/>
  <c r="B4690" i="11"/>
  <c r="B4691" i="11"/>
  <c r="B4692" i="11"/>
  <c r="B4693" i="11"/>
  <c r="B4694" i="11"/>
  <c r="B4695" i="11"/>
  <c r="B4696" i="11"/>
  <c r="B4697" i="11"/>
  <c r="B4698" i="11"/>
  <c r="B4699" i="11"/>
  <c r="B4700" i="11"/>
  <c r="B4701" i="11"/>
  <c r="B4702" i="11"/>
  <c r="B4703" i="11"/>
  <c r="B4704" i="11"/>
  <c r="B4705" i="11"/>
  <c r="B4706" i="11"/>
  <c r="B4707" i="11"/>
  <c r="B4708" i="11"/>
  <c r="B4709" i="11"/>
  <c r="B4710" i="11"/>
  <c r="B4711" i="11"/>
  <c r="B4712" i="11"/>
  <c r="B4713" i="11"/>
  <c r="B4714" i="11"/>
  <c r="B4715" i="11"/>
  <c r="B4716" i="11"/>
  <c r="B4717" i="11"/>
  <c r="B4718" i="11"/>
  <c r="B4719" i="11"/>
  <c r="B4720" i="11"/>
  <c r="B4721" i="11"/>
  <c r="B4722" i="11"/>
  <c r="B4723" i="11"/>
  <c r="B4724" i="11"/>
  <c r="B4725" i="11"/>
  <c r="B4726" i="11"/>
  <c r="B4727" i="11"/>
  <c r="B4728" i="11"/>
  <c r="B4729" i="11"/>
  <c r="B4730" i="11"/>
  <c r="B4731" i="11"/>
  <c r="B4732" i="11"/>
  <c r="B4733" i="11"/>
  <c r="B4734" i="11"/>
  <c r="B4735" i="11"/>
  <c r="B4736" i="11"/>
  <c r="B4737" i="11"/>
  <c r="B4738" i="11"/>
  <c r="B4739" i="11"/>
  <c r="B4740" i="11"/>
  <c r="B4741" i="11"/>
  <c r="B4742" i="11"/>
  <c r="B4743" i="11"/>
  <c r="B4744" i="11"/>
  <c r="B4745" i="11"/>
  <c r="B4746" i="11"/>
  <c r="B4747" i="11"/>
  <c r="B4748" i="11"/>
  <c r="B4749" i="11"/>
  <c r="B4750" i="11"/>
  <c r="B4751" i="11"/>
  <c r="B4752" i="11"/>
  <c r="B4753" i="11"/>
  <c r="B4754" i="11"/>
  <c r="B4755" i="11"/>
  <c r="B4756" i="11"/>
  <c r="B4757" i="11"/>
  <c r="B4758" i="11"/>
  <c r="B4759" i="11"/>
  <c r="B4760" i="11"/>
  <c r="B4761" i="11"/>
  <c r="B4762" i="11"/>
  <c r="B4763" i="11"/>
  <c r="B4764" i="11"/>
  <c r="B4765" i="11"/>
  <c r="B4766" i="11"/>
  <c r="B4767" i="11"/>
  <c r="B4768" i="11"/>
  <c r="B4769" i="11"/>
  <c r="B4770" i="11"/>
  <c r="B4771" i="11"/>
  <c r="B4772" i="11"/>
  <c r="B4773" i="11"/>
  <c r="B4774" i="11"/>
  <c r="B4775" i="11"/>
  <c r="B4776" i="11"/>
  <c r="B4777" i="11"/>
  <c r="B4778" i="11"/>
  <c r="B4779" i="11"/>
  <c r="B4780" i="11"/>
  <c r="B4781" i="11"/>
  <c r="B4782" i="11"/>
  <c r="B4783" i="11"/>
  <c r="B4784" i="11"/>
  <c r="B4785" i="11"/>
  <c r="B4786" i="11"/>
  <c r="B4787" i="11"/>
  <c r="B4788" i="11"/>
  <c r="B4789" i="11"/>
  <c r="B4790" i="11"/>
  <c r="B4791" i="11"/>
  <c r="B4792" i="11"/>
  <c r="B4793" i="11"/>
  <c r="B4794" i="11"/>
  <c r="B4795" i="11"/>
  <c r="B4796" i="11"/>
  <c r="B4797" i="11"/>
  <c r="B4798" i="11"/>
  <c r="B4799" i="11"/>
  <c r="B4800" i="11"/>
  <c r="B4801" i="11"/>
  <c r="B4802" i="11"/>
  <c r="B4803" i="11"/>
  <c r="B4804" i="11"/>
  <c r="B4805" i="11"/>
  <c r="B4806" i="11"/>
  <c r="B4807" i="11"/>
  <c r="B4808" i="11"/>
  <c r="B4809" i="11"/>
  <c r="B4810" i="11"/>
  <c r="B4811" i="11"/>
  <c r="B4812" i="11"/>
  <c r="B4813" i="11"/>
  <c r="B4814" i="11"/>
  <c r="B4815" i="11"/>
  <c r="B4816" i="11"/>
  <c r="B4817" i="11"/>
  <c r="B4818" i="11"/>
  <c r="B4819" i="11"/>
  <c r="B4820" i="11"/>
  <c r="B4821" i="11"/>
  <c r="B4822" i="11"/>
  <c r="B4823" i="11"/>
  <c r="B4824" i="11"/>
  <c r="B4825" i="11"/>
  <c r="B4826" i="11"/>
  <c r="B4827" i="11"/>
  <c r="B4828" i="11"/>
  <c r="B4829" i="11"/>
  <c r="B4830" i="11"/>
  <c r="B4831" i="11"/>
  <c r="B4832" i="11"/>
  <c r="B4833" i="11"/>
  <c r="B4834" i="11"/>
  <c r="B4835" i="11"/>
  <c r="B4836" i="11"/>
  <c r="B4837" i="11"/>
  <c r="B4838" i="11"/>
  <c r="B4839" i="11"/>
  <c r="B4840" i="11"/>
  <c r="B4841" i="11"/>
  <c r="B4842" i="11"/>
  <c r="B4843" i="11"/>
  <c r="B4844" i="11"/>
  <c r="B4845" i="11"/>
  <c r="B4846" i="11"/>
  <c r="B4847" i="11"/>
  <c r="B4848" i="11"/>
  <c r="B4849" i="11"/>
  <c r="B4850" i="11"/>
  <c r="B4851" i="11"/>
  <c r="B4852" i="11"/>
  <c r="B4853" i="11"/>
  <c r="B4854" i="11"/>
  <c r="B4855" i="11"/>
  <c r="B4856" i="11"/>
  <c r="B4857" i="11"/>
  <c r="B4858" i="11"/>
  <c r="B4859" i="11"/>
  <c r="B4860" i="11"/>
  <c r="B4861" i="11"/>
  <c r="B4862" i="11"/>
  <c r="B4863" i="11"/>
  <c r="B4864" i="11"/>
  <c r="B4865" i="11"/>
  <c r="B4866" i="11"/>
  <c r="B4867" i="11"/>
  <c r="B4868" i="11"/>
  <c r="B4869" i="11"/>
  <c r="B4870" i="11"/>
  <c r="B4871" i="11"/>
  <c r="B4872" i="11"/>
  <c r="B4873" i="11"/>
  <c r="B4874" i="11"/>
  <c r="B4875" i="11"/>
  <c r="B4876" i="11"/>
  <c r="B4877" i="11"/>
  <c r="B4878" i="11"/>
  <c r="B4879" i="11"/>
  <c r="B4880" i="11"/>
  <c r="B4881" i="11"/>
  <c r="B4882" i="11"/>
  <c r="B4883" i="11"/>
  <c r="B4884" i="11"/>
  <c r="B4885" i="11"/>
  <c r="B4886" i="11"/>
  <c r="B4887" i="11"/>
  <c r="B4888" i="11"/>
  <c r="B4889" i="11"/>
  <c r="B4890" i="11"/>
  <c r="B4891" i="11"/>
  <c r="B4892" i="11"/>
  <c r="B4893" i="11"/>
  <c r="B4894" i="11"/>
  <c r="B4895" i="11"/>
  <c r="B4896" i="11"/>
  <c r="B4897" i="11"/>
  <c r="B4898" i="11"/>
  <c r="B4899" i="11"/>
  <c r="B4900" i="11"/>
  <c r="B4901" i="11"/>
  <c r="B4902" i="11"/>
  <c r="B4903" i="11"/>
  <c r="B4904" i="11"/>
  <c r="B4905" i="11"/>
  <c r="B4906" i="11"/>
  <c r="B4907" i="11"/>
  <c r="B4908" i="11"/>
  <c r="B4909" i="11"/>
  <c r="B4910" i="11"/>
  <c r="B4911" i="11"/>
  <c r="B4912" i="11"/>
  <c r="B4913" i="11"/>
  <c r="B4914" i="11"/>
  <c r="B4915" i="11"/>
  <c r="B4916" i="11"/>
  <c r="B4917" i="11"/>
  <c r="B4918" i="11"/>
  <c r="B4919" i="11"/>
  <c r="B4920" i="11"/>
  <c r="B4921" i="11"/>
  <c r="B4922" i="11"/>
  <c r="B4923" i="11"/>
  <c r="B4924" i="11"/>
  <c r="B4925" i="11"/>
  <c r="B4926" i="11"/>
  <c r="B4927" i="11"/>
  <c r="B4928" i="11"/>
  <c r="B4929" i="11"/>
  <c r="B4930" i="11"/>
  <c r="B4931" i="11"/>
  <c r="B4932" i="11"/>
  <c r="B4933" i="11"/>
  <c r="B4934" i="11"/>
  <c r="B4935" i="11"/>
  <c r="B4936" i="11"/>
  <c r="B4937" i="11"/>
  <c r="B4938" i="11"/>
  <c r="B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L999" i="11"/>
  <c r="L1000" i="11"/>
  <c r="L1001" i="11"/>
  <c r="L1002" i="11"/>
  <c r="L1003" i="11"/>
  <c r="L1004" i="11"/>
  <c r="L1005" i="11"/>
  <c r="L1006" i="11"/>
  <c r="L1007" i="11"/>
  <c r="L1008" i="11"/>
  <c r="L1009" i="11"/>
  <c r="L1010" i="11"/>
  <c r="L1011" i="11"/>
  <c r="L1012" i="11"/>
  <c r="L1013" i="11"/>
  <c r="L1014" i="11"/>
  <c r="L1015" i="11"/>
  <c r="L1016" i="11"/>
  <c r="L1017" i="11"/>
  <c r="L1018" i="11"/>
  <c r="L1019" i="11"/>
  <c r="L1020" i="11"/>
  <c r="L1021" i="11"/>
  <c r="L1022" i="11"/>
  <c r="L1023" i="11"/>
  <c r="L1024" i="11"/>
  <c r="L1025" i="11"/>
  <c r="L1026" i="11"/>
  <c r="L1027" i="11"/>
  <c r="L1028" i="11"/>
  <c r="L1029" i="11"/>
  <c r="L1030" i="11"/>
  <c r="L1031" i="11"/>
  <c r="L1032" i="11"/>
  <c r="L1033" i="11"/>
  <c r="L1034" i="11"/>
  <c r="L1035" i="11"/>
  <c r="L1036" i="11"/>
  <c r="L1037" i="11"/>
  <c r="L1038" i="11"/>
  <c r="L1039" i="11"/>
  <c r="L1040" i="11"/>
  <c r="L1041" i="11"/>
  <c r="L1042" i="11"/>
  <c r="L1043" i="11"/>
  <c r="L1044" i="11"/>
  <c r="L1045" i="11"/>
  <c r="L1046" i="11"/>
  <c r="L1047" i="11"/>
  <c r="L1048" i="11"/>
  <c r="L1049" i="11"/>
  <c r="L1050" i="11"/>
  <c r="L1051" i="11"/>
  <c r="L1052" i="11"/>
  <c r="L1053" i="11"/>
  <c r="L1054" i="11"/>
  <c r="L1055" i="11"/>
  <c r="L1056" i="11"/>
  <c r="L1057" i="11"/>
  <c r="L1058" i="11"/>
  <c r="L1059" i="11"/>
  <c r="L1060" i="11"/>
  <c r="L1061" i="11"/>
  <c r="L1062" i="11"/>
  <c r="L1063" i="11"/>
  <c r="L1064" i="11"/>
  <c r="L1065" i="11"/>
  <c r="L1066" i="11"/>
  <c r="L1067" i="11"/>
  <c r="L1068" i="11"/>
  <c r="L1069" i="11"/>
  <c r="L1070" i="11"/>
  <c r="L1071" i="11"/>
  <c r="L1072" i="11"/>
  <c r="L1073" i="11"/>
  <c r="L1074" i="11"/>
  <c r="L1075" i="11"/>
  <c r="L1076" i="11"/>
  <c r="L1077" i="11"/>
  <c r="L1078" i="11"/>
  <c r="L1079" i="11"/>
  <c r="L1080" i="11"/>
  <c r="L1081" i="11"/>
  <c r="L1082" i="11"/>
  <c r="L1083" i="11"/>
  <c r="L1084" i="11"/>
  <c r="L1085" i="11"/>
  <c r="L1086" i="11"/>
  <c r="L1087" i="11"/>
  <c r="L1088" i="11"/>
  <c r="L1089" i="11"/>
  <c r="L1090" i="11"/>
  <c r="L1091" i="11"/>
  <c r="L1092" i="11"/>
  <c r="L1093" i="11"/>
  <c r="L1094" i="11"/>
  <c r="L1095" i="11"/>
  <c r="L1096" i="11"/>
  <c r="L1097" i="11"/>
  <c r="L1098" i="11"/>
  <c r="L1099" i="11"/>
  <c r="L1100" i="11"/>
  <c r="L1101" i="11"/>
  <c r="L1102" i="11"/>
  <c r="L1103" i="11"/>
  <c r="L1104" i="11"/>
  <c r="L1105" i="11"/>
  <c r="L1106" i="11"/>
  <c r="L1107" i="11"/>
  <c r="L1108" i="11"/>
  <c r="L1109" i="11"/>
  <c r="L1110" i="11"/>
  <c r="L1111" i="11"/>
  <c r="L1112" i="11"/>
  <c r="L1113" i="11"/>
  <c r="L1114" i="11"/>
  <c r="L1115" i="11"/>
  <c r="L1116" i="11"/>
  <c r="L1117" i="11"/>
  <c r="L1118" i="11"/>
  <c r="L1119" i="11"/>
  <c r="L1120" i="11"/>
  <c r="L1121" i="11"/>
  <c r="L1122" i="11"/>
  <c r="L1123" i="11"/>
  <c r="L1124" i="11"/>
  <c r="L1125" i="11"/>
  <c r="L1126" i="11"/>
  <c r="L1127" i="11"/>
  <c r="L1128" i="11"/>
  <c r="L1129" i="11"/>
  <c r="L1130" i="11"/>
  <c r="L1131" i="11"/>
  <c r="L1132" i="11"/>
  <c r="L1133" i="11"/>
  <c r="L1134" i="11"/>
  <c r="L1135" i="11"/>
  <c r="L1136" i="11"/>
  <c r="L1137" i="11"/>
  <c r="L1138" i="11"/>
  <c r="L1139" i="11"/>
  <c r="L1140" i="11"/>
  <c r="L1141" i="11"/>
  <c r="L1142" i="11"/>
  <c r="L1143" i="11"/>
  <c r="L1144" i="11"/>
  <c r="L1145" i="11"/>
  <c r="L1146" i="11"/>
  <c r="L1147" i="11"/>
  <c r="L1148" i="11"/>
  <c r="L1149" i="11"/>
  <c r="L1150" i="11"/>
  <c r="L1151" i="11"/>
  <c r="L1152" i="11"/>
  <c r="L1153" i="11"/>
  <c r="L1154" i="11"/>
  <c r="L1155" i="11"/>
  <c r="L1156" i="11"/>
  <c r="L1157" i="11"/>
  <c r="L1158" i="11"/>
  <c r="L1159" i="11"/>
  <c r="L1160" i="11"/>
  <c r="L1161" i="11"/>
  <c r="L1162" i="11"/>
  <c r="L1163" i="11"/>
  <c r="L1164" i="11"/>
  <c r="L1165" i="11"/>
  <c r="L1166" i="11"/>
  <c r="L1167" i="11"/>
  <c r="L1168" i="11"/>
  <c r="L1169" i="11"/>
  <c r="L1170" i="11"/>
  <c r="L1171" i="11"/>
  <c r="L1172" i="11"/>
  <c r="L1173" i="11"/>
  <c r="L1174" i="11"/>
  <c r="L1175" i="11"/>
  <c r="L1176" i="11"/>
  <c r="L1177" i="11"/>
  <c r="L1178" i="11"/>
  <c r="L1179" i="11"/>
  <c r="L1180" i="11"/>
  <c r="L1181" i="11"/>
  <c r="L1182" i="11"/>
  <c r="L1183" i="11"/>
  <c r="L1184" i="11"/>
  <c r="L1185" i="11"/>
  <c r="L1186" i="11"/>
  <c r="L1187" i="11"/>
  <c r="L1188" i="11"/>
  <c r="L1189" i="11"/>
  <c r="L1190" i="11"/>
  <c r="L1191" i="11"/>
  <c r="L1192" i="11"/>
  <c r="L1193" i="11"/>
  <c r="L1194" i="11"/>
  <c r="L1195" i="11"/>
  <c r="L1196" i="11"/>
  <c r="L1197" i="11"/>
  <c r="L1198" i="11"/>
  <c r="L1199" i="11"/>
  <c r="L1200" i="11"/>
  <c r="L1201" i="11"/>
  <c r="L1202" i="11"/>
  <c r="L1203" i="11"/>
  <c r="L1204" i="11"/>
  <c r="L1205" i="11"/>
  <c r="L1206" i="11"/>
  <c r="L1207" i="11"/>
  <c r="L1208" i="11"/>
  <c r="L1209" i="11"/>
  <c r="L1210" i="11"/>
  <c r="L1211" i="11"/>
  <c r="L1212" i="11"/>
  <c r="L1213" i="11"/>
  <c r="L1214" i="11"/>
  <c r="L1215" i="11"/>
  <c r="L1216" i="11"/>
  <c r="L1217" i="11"/>
  <c r="L1218" i="11"/>
  <c r="L1219" i="11"/>
  <c r="L1220" i="11"/>
  <c r="L1221" i="11"/>
  <c r="L1222" i="11"/>
  <c r="L1223" i="11"/>
  <c r="L1224" i="11"/>
  <c r="L1225" i="11"/>
  <c r="L1226" i="11"/>
  <c r="L1227" i="11"/>
  <c r="L1228" i="11"/>
  <c r="L1229" i="11"/>
  <c r="L1230" i="11"/>
  <c r="L1231" i="11"/>
  <c r="L1232" i="11"/>
  <c r="L1233" i="11"/>
  <c r="L1234" i="11"/>
  <c r="L1235" i="11"/>
  <c r="L1236" i="11"/>
  <c r="L1237" i="11"/>
  <c r="L1238" i="11"/>
  <c r="L1239" i="11"/>
  <c r="L1240" i="11"/>
  <c r="L1241" i="11"/>
  <c r="L1242" i="11"/>
  <c r="L1243" i="11"/>
  <c r="L1244" i="11"/>
  <c r="L1245" i="11"/>
  <c r="L1246" i="11"/>
  <c r="L1247" i="11"/>
  <c r="L1248" i="11"/>
  <c r="L1249" i="11"/>
  <c r="L1250" i="11"/>
  <c r="L1251" i="11"/>
  <c r="L1252" i="11"/>
  <c r="L1253" i="11"/>
  <c r="L1254" i="11"/>
  <c r="L1255" i="11"/>
  <c r="L1256" i="11"/>
  <c r="L1257" i="11"/>
  <c r="L1258" i="11"/>
  <c r="L1259" i="11"/>
  <c r="L1260" i="11"/>
  <c r="L1261" i="11"/>
  <c r="L1262" i="11"/>
  <c r="L1263" i="11"/>
  <c r="L1264" i="11"/>
  <c r="L1265" i="11"/>
  <c r="L1266" i="11"/>
  <c r="L1267" i="11"/>
  <c r="L1268" i="11"/>
  <c r="L1269" i="11"/>
  <c r="L1270" i="11"/>
  <c r="L1271" i="11"/>
  <c r="L1272" i="11"/>
  <c r="L1273" i="11"/>
  <c r="L1274" i="11"/>
  <c r="L1275" i="11"/>
  <c r="L1276" i="11"/>
  <c r="L1277" i="11"/>
  <c r="L1278" i="11"/>
  <c r="L1279" i="11"/>
  <c r="L1280" i="11"/>
  <c r="L1281" i="11"/>
  <c r="L1282" i="11"/>
  <c r="L1283" i="11"/>
  <c r="L1284" i="11"/>
  <c r="L1285" i="11"/>
  <c r="L1286" i="11"/>
  <c r="L1287" i="11"/>
  <c r="L1288" i="11"/>
  <c r="L1289" i="11"/>
  <c r="L1290" i="11"/>
  <c r="L1291" i="11"/>
  <c r="L1292" i="11"/>
  <c r="L1293" i="11"/>
  <c r="L1294" i="11"/>
  <c r="L1295" i="11"/>
  <c r="L1296" i="11"/>
  <c r="L1297" i="11"/>
  <c r="L1298" i="11"/>
  <c r="L1299" i="11"/>
  <c r="L1300" i="11"/>
  <c r="L1301" i="11"/>
  <c r="L1302" i="11"/>
  <c r="L1303" i="11"/>
  <c r="L1304" i="11"/>
  <c r="L1305" i="11"/>
  <c r="L1306" i="11"/>
  <c r="L1307" i="11"/>
  <c r="L1308" i="11"/>
  <c r="L1309" i="11"/>
  <c r="L1310" i="11"/>
  <c r="L1311" i="11"/>
  <c r="L1312" i="11"/>
  <c r="L1313" i="11"/>
  <c r="L1314" i="11"/>
  <c r="L1315" i="11"/>
  <c r="L1316" i="11"/>
  <c r="L1317" i="11"/>
  <c r="L1318" i="11"/>
  <c r="L1319" i="11"/>
  <c r="L1320" i="11"/>
  <c r="L1321" i="11"/>
  <c r="L1322" i="11"/>
  <c r="L1323" i="11"/>
  <c r="L1324" i="11"/>
  <c r="L1325" i="11"/>
  <c r="L1326" i="11"/>
  <c r="L1327" i="11"/>
  <c r="L1328" i="11"/>
  <c r="L1329" i="11"/>
  <c r="L1330" i="11"/>
  <c r="L1331" i="11"/>
  <c r="L1332" i="11"/>
  <c r="L1333" i="11"/>
  <c r="L1334" i="11"/>
  <c r="L1335" i="11"/>
  <c r="L1336" i="11"/>
  <c r="L1337" i="11"/>
  <c r="L1338" i="11"/>
  <c r="L1339" i="11"/>
  <c r="L1340" i="11"/>
  <c r="L1341" i="11"/>
  <c r="L1342" i="11"/>
  <c r="L1343" i="11"/>
  <c r="L1344" i="11"/>
  <c r="L1345" i="11"/>
  <c r="L1346" i="11"/>
  <c r="L1347" i="11"/>
  <c r="L1348" i="11"/>
  <c r="L1349" i="11"/>
  <c r="L1350" i="11"/>
  <c r="L1351" i="11"/>
  <c r="L1352" i="11"/>
  <c r="L1353" i="11"/>
  <c r="L1354" i="11"/>
  <c r="L1355" i="11"/>
  <c r="L1356" i="11"/>
  <c r="L1357" i="11"/>
  <c r="L1358" i="11"/>
  <c r="L1359" i="11"/>
  <c r="L1360" i="11"/>
  <c r="L1361" i="11"/>
  <c r="L1362" i="11"/>
  <c r="L1363" i="11"/>
  <c r="L1364" i="11"/>
  <c r="L1365" i="11"/>
  <c r="L1366" i="11"/>
  <c r="L1367" i="11"/>
  <c r="L1368" i="11"/>
  <c r="L1369" i="11"/>
  <c r="L1370" i="11"/>
  <c r="L1371" i="11"/>
  <c r="L1372" i="11"/>
  <c r="L1373" i="11"/>
  <c r="L1374" i="11"/>
  <c r="L1375" i="11"/>
  <c r="L1376" i="11"/>
  <c r="L1377" i="11"/>
  <c r="L1378" i="11"/>
  <c r="L1379" i="11"/>
  <c r="L1380" i="11"/>
  <c r="L1381" i="11"/>
  <c r="L1382" i="11"/>
  <c r="L1383" i="11"/>
  <c r="L1384" i="11"/>
  <c r="L1385" i="11"/>
  <c r="L1386" i="11"/>
  <c r="L1387" i="11"/>
  <c r="L1388" i="11"/>
  <c r="L1389" i="11"/>
  <c r="L1390" i="11"/>
  <c r="L1391" i="11"/>
  <c r="L1392" i="11"/>
  <c r="L1393" i="11"/>
  <c r="L1394" i="11"/>
  <c r="L1395" i="11"/>
  <c r="L1396" i="11"/>
  <c r="L1397" i="11"/>
  <c r="L1398" i="11"/>
  <c r="L1399" i="11"/>
  <c r="L1400" i="11"/>
  <c r="L1401" i="11"/>
  <c r="L1402" i="11"/>
  <c r="L1403" i="11"/>
  <c r="L1404" i="11"/>
  <c r="L1405" i="11"/>
  <c r="L1406" i="11"/>
  <c r="L1407" i="11"/>
  <c r="L1408" i="11"/>
  <c r="L1409" i="11"/>
  <c r="L1410" i="11"/>
  <c r="L1411" i="11"/>
  <c r="L1412" i="11"/>
  <c r="L1413" i="11"/>
  <c r="L1414" i="11"/>
  <c r="L1415" i="11"/>
  <c r="L1416" i="11"/>
  <c r="L1417" i="11"/>
  <c r="L1418" i="11"/>
  <c r="L1419" i="11"/>
  <c r="L1420" i="11"/>
  <c r="L1421" i="11"/>
  <c r="L1422" i="11"/>
  <c r="L1423" i="11"/>
  <c r="L1424" i="11"/>
  <c r="L1425" i="11"/>
  <c r="L1426" i="11"/>
  <c r="L1427" i="11"/>
  <c r="L1428" i="11"/>
  <c r="L1429" i="11"/>
  <c r="L1430" i="11"/>
  <c r="L1431" i="11"/>
  <c r="L1432" i="11"/>
  <c r="L1433" i="11"/>
  <c r="L1434" i="11"/>
  <c r="L1435" i="11"/>
  <c r="L1436" i="11"/>
  <c r="L1437" i="11"/>
  <c r="L1438" i="11"/>
  <c r="L1439" i="11"/>
  <c r="L1440" i="11"/>
  <c r="L1441" i="11"/>
  <c r="L1442" i="11"/>
  <c r="L1443" i="11"/>
  <c r="L1444" i="11"/>
  <c r="L1445" i="11"/>
  <c r="L1446" i="11"/>
  <c r="L1447" i="11"/>
  <c r="L1448" i="11"/>
  <c r="L1449" i="11"/>
  <c r="L1450" i="11"/>
  <c r="L1451" i="11"/>
  <c r="L1452" i="11"/>
  <c r="L1453" i="11"/>
  <c r="L1454" i="11"/>
  <c r="L1455" i="11"/>
  <c r="L1456" i="11"/>
  <c r="L1457" i="11"/>
  <c r="L1458" i="11"/>
  <c r="L1459" i="11"/>
  <c r="L1460" i="11"/>
  <c r="L1461" i="11"/>
  <c r="L1462" i="11"/>
  <c r="L1463" i="11"/>
  <c r="L1464" i="11"/>
  <c r="L1465" i="11"/>
  <c r="L1466" i="11"/>
  <c r="L1467" i="11"/>
  <c r="L1468" i="11"/>
  <c r="L1469" i="11"/>
  <c r="L1470" i="11"/>
  <c r="L1471" i="11"/>
  <c r="L1472" i="11"/>
  <c r="L1473" i="11"/>
  <c r="L1474" i="11"/>
  <c r="L1475" i="11"/>
  <c r="L1476" i="11"/>
  <c r="L1477" i="11"/>
  <c r="L1478" i="11"/>
  <c r="L1479" i="11"/>
  <c r="L1480" i="11"/>
  <c r="L1481" i="11"/>
  <c r="L1482" i="11"/>
  <c r="L1483" i="11"/>
  <c r="L1484" i="11"/>
  <c r="L1485" i="11"/>
  <c r="L1486" i="11"/>
  <c r="L1487" i="11"/>
  <c r="L1488" i="11"/>
  <c r="L1489" i="11"/>
  <c r="L1490" i="11"/>
  <c r="L1491" i="11"/>
  <c r="L1492" i="11"/>
  <c r="L1493" i="11"/>
  <c r="L1494" i="11"/>
  <c r="L1495" i="11"/>
  <c r="L1496" i="11"/>
  <c r="L1497" i="11"/>
  <c r="L1498" i="11"/>
  <c r="L1499" i="11"/>
  <c r="L1500" i="11"/>
  <c r="L1501" i="11"/>
  <c r="L1502" i="11"/>
  <c r="L1503" i="11"/>
  <c r="L1504" i="11"/>
  <c r="L1505" i="11"/>
  <c r="L1506" i="11"/>
  <c r="L1507" i="11"/>
  <c r="L1508" i="11"/>
  <c r="L1509" i="11"/>
  <c r="L1510" i="11"/>
  <c r="L1511" i="11"/>
  <c r="L1512" i="11"/>
  <c r="L1513" i="11"/>
  <c r="L1514" i="11"/>
  <c r="L1515" i="11"/>
  <c r="L1516" i="11"/>
  <c r="L1517" i="11"/>
  <c r="L1518" i="11"/>
  <c r="L1519" i="11"/>
  <c r="L1520" i="11"/>
  <c r="L1521" i="11"/>
  <c r="L1522" i="11"/>
  <c r="L1523" i="11"/>
  <c r="L1524" i="11"/>
  <c r="L1525" i="11"/>
  <c r="L1526" i="11"/>
  <c r="L1527" i="11"/>
  <c r="L1528" i="11"/>
  <c r="L1529" i="11"/>
  <c r="L1530" i="11"/>
  <c r="L1531" i="11"/>
  <c r="L1532" i="11"/>
  <c r="L1533" i="11"/>
  <c r="L1534" i="11"/>
  <c r="L1535" i="11"/>
  <c r="L1536" i="11"/>
  <c r="L1537" i="11"/>
  <c r="L1538" i="11"/>
  <c r="L1539" i="11"/>
  <c r="L1540" i="11"/>
  <c r="L1541" i="11"/>
  <c r="L1542" i="11"/>
  <c r="L1543" i="11"/>
  <c r="L1544" i="11"/>
  <c r="L1545" i="11"/>
  <c r="L1546" i="11"/>
  <c r="L1547" i="11"/>
  <c r="L1548" i="11"/>
  <c r="L1549" i="11"/>
  <c r="L1550" i="11"/>
  <c r="L1551" i="11"/>
  <c r="L1552" i="11"/>
  <c r="L1553" i="11"/>
  <c r="L1554" i="11"/>
  <c r="L1555" i="11"/>
  <c r="L1556" i="11"/>
  <c r="L1557" i="11"/>
  <c r="L1558" i="11"/>
  <c r="L1559" i="11"/>
  <c r="L1560" i="11"/>
  <c r="L1561" i="11"/>
  <c r="L1562" i="11"/>
  <c r="L1563" i="11"/>
  <c r="L1564" i="11"/>
  <c r="L1565" i="11"/>
  <c r="L1566" i="11"/>
  <c r="L1567" i="11"/>
  <c r="L1568" i="11"/>
  <c r="L1569" i="11"/>
  <c r="L1570" i="11"/>
  <c r="L1571" i="11"/>
  <c r="L1572" i="11"/>
  <c r="L1573" i="11"/>
  <c r="L1574" i="11"/>
  <c r="L1575" i="11"/>
  <c r="L1576" i="11"/>
  <c r="L1577" i="11"/>
  <c r="L1578" i="11"/>
  <c r="L1579" i="11"/>
  <c r="L1580" i="11"/>
  <c r="L1581" i="11"/>
  <c r="L1582" i="11"/>
  <c r="L1583" i="11"/>
  <c r="L1584" i="11"/>
  <c r="L1585" i="11"/>
  <c r="L1586" i="11"/>
  <c r="L1587" i="11"/>
  <c r="L1588" i="11"/>
  <c r="L1589" i="11"/>
  <c r="L1590" i="11"/>
  <c r="L1591" i="11"/>
  <c r="L1592" i="11"/>
  <c r="L1593" i="11"/>
  <c r="L1594" i="11"/>
  <c r="L1595" i="11"/>
  <c r="L1596" i="11"/>
  <c r="L1597" i="11"/>
  <c r="L1598" i="11"/>
  <c r="L1599" i="11"/>
  <c r="L1600" i="11"/>
  <c r="L1601" i="11"/>
  <c r="L1602" i="11"/>
  <c r="L1603" i="11"/>
  <c r="L1604" i="11"/>
  <c r="L1605" i="11"/>
  <c r="L1606" i="11"/>
  <c r="L1607" i="11"/>
  <c r="L1608" i="11"/>
  <c r="L1609" i="11"/>
  <c r="L1610" i="11"/>
  <c r="L1611" i="11"/>
  <c r="L1612" i="11"/>
  <c r="L1613" i="11"/>
  <c r="L1614" i="11"/>
  <c r="L1615" i="11"/>
  <c r="L1616" i="11"/>
  <c r="L1617" i="11"/>
  <c r="L1618" i="11"/>
  <c r="L1619" i="11"/>
  <c r="L1620" i="11"/>
  <c r="L1621" i="11"/>
  <c r="L1622" i="11"/>
  <c r="L1623" i="11"/>
  <c r="L1624" i="11"/>
  <c r="L1625" i="11"/>
  <c r="L1626" i="11"/>
  <c r="L1627" i="11"/>
  <c r="L1628" i="11"/>
  <c r="L1629" i="11"/>
  <c r="L1630" i="11"/>
  <c r="L1631" i="11"/>
  <c r="L1632" i="11"/>
  <c r="L1633" i="11"/>
  <c r="L1634" i="11"/>
  <c r="L1635" i="11"/>
  <c r="L1636" i="11"/>
  <c r="L1637" i="11"/>
  <c r="L1638" i="11"/>
  <c r="L1639" i="11"/>
  <c r="L1640" i="11"/>
  <c r="L1641" i="11"/>
  <c r="L1642" i="11"/>
  <c r="L1643" i="11"/>
  <c r="L1644" i="11"/>
  <c r="L1645" i="11"/>
  <c r="L1646" i="11"/>
  <c r="L1647" i="11"/>
  <c r="L1648" i="11"/>
  <c r="L1649" i="11"/>
  <c r="L1650" i="11"/>
  <c r="L1651" i="11"/>
  <c r="L1652" i="11"/>
  <c r="L1653" i="11"/>
  <c r="L1654" i="11"/>
  <c r="L1655" i="11"/>
  <c r="L1656" i="11"/>
  <c r="L1657" i="11"/>
  <c r="L1658" i="11"/>
  <c r="L1659" i="11"/>
  <c r="L1660" i="11"/>
  <c r="L1661" i="11"/>
  <c r="L1662" i="11"/>
  <c r="L1663" i="11"/>
  <c r="L1664" i="11"/>
  <c r="L1665" i="11"/>
  <c r="L1666" i="11"/>
  <c r="L1667" i="11"/>
  <c r="L1668" i="11"/>
  <c r="L1669" i="11"/>
  <c r="L1670" i="11"/>
  <c r="L1671" i="11"/>
  <c r="L1672" i="11"/>
  <c r="L1673" i="11"/>
  <c r="L1674" i="11"/>
  <c r="L1675" i="11"/>
  <c r="L1676" i="11"/>
  <c r="L1677" i="11"/>
  <c r="L1678" i="11"/>
  <c r="L1679" i="11"/>
  <c r="L1680" i="11"/>
  <c r="L1681" i="11"/>
  <c r="L1682" i="11"/>
  <c r="L1683" i="11"/>
  <c r="L1684" i="11"/>
  <c r="L1685" i="11"/>
  <c r="L1686" i="11"/>
  <c r="L1687" i="11"/>
  <c r="L1688" i="11"/>
  <c r="L1689" i="11"/>
  <c r="L1690" i="11"/>
  <c r="L1691" i="11"/>
  <c r="L1692" i="11"/>
  <c r="L1693" i="11"/>
  <c r="L1694" i="11"/>
  <c r="L1695" i="11"/>
  <c r="L1696" i="11"/>
  <c r="L1697" i="11"/>
  <c r="L1698" i="11"/>
  <c r="L1699" i="11"/>
  <c r="L1700" i="11"/>
  <c r="L1701" i="11"/>
  <c r="L1702" i="11"/>
  <c r="L1703" i="11"/>
  <c r="L1704" i="11"/>
  <c r="L1705" i="11"/>
  <c r="L1706" i="11"/>
  <c r="L1707" i="11"/>
  <c r="L1708" i="11"/>
  <c r="L1709" i="11"/>
  <c r="L1710" i="11"/>
  <c r="L1711" i="11"/>
  <c r="L1712" i="11"/>
  <c r="L1713" i="11"/>
  <c r="L1714" i="11"/>
  <c r="L1715" i="11"/>
  <c r="L1716" i="11"/>
  <c r="L1717" i="11"/>
  <c r="L1718" i="11"/>
  <c r="L1719" i="11"/>
  <c r="L1720" i="11"/>
  <c r="L1721" i="11"/>
  <c r="L1722" i="11"/>
  <c r="L1723" i="11"/>
  <c r="L1724" i="11"/>
  <c r="L1725" i="11"/>
  <c r="L1726" i="11"/>
  <c r="L1727" i="11"/>
  <c r="L1728" i="11"/>
  <c r="L1729" i="11"/>
  <c r="L1730" i="11"/>
  <c r="L1731" i="11"/>
  <c r="L1732" i="11"/>
  <c r="L1733" i="11"/>
  <c r="L1734" i="11"/>
  <c r="L1735" i="11"/>
  <c r="L1736" i="11"/>
  <c r="L1737" i="11"/>
  <c r="L1738" i="11"/>
  <c r="L1739" i="11"/>
  <c r="L1740" i="11"/>
  <c r="L1741" i="11"/>
  <c r="L1742" i="11"/>
  <c r="L1743" i="11"/>
  <c r="L1744" i="11"/>
  <c r="L1745" i="11"/>
  <c r="L1746" i="11"/>
  <c r="L1747" i="11"/>
  <c r="L1748" i="11"/>
  <c r="L1749" i="11"/>
  <c r="L1750" i="11"/>
  <c r="L1751" i="11"/>
  <c r="L1752" i="11"/>
  <c r="L1753" i="11"/>
  <c r="L1754" i="11"/>
  <c r="L1755" i="11"/>
  <c r="L1756" i="11"/>
  <c r="L1757" i="11"/>
  <c r="L1758" i="11"/>
  <c r="L1759" i="11"/>
  <c r="L1760" i="11"/>
  <c r="L1761" i="11"/>
  <c r="L1762" i="11"/>
  <c r="L1763" i="11"/>
  <c r="L1764" i="11"/>
  <c r="L1765" i="11"/>
  <c r="L1766" i="11"/>
  <c r="L1767" i="11"/>
  <c r="L1768" i="11"/>
  <c r="L1769" i="11"/>
  <c r="L1770" i="11"/>
  <c r="L1771" i="11"/>
  <c r="L1772" i="11"/>
  <c r="L1773" i="11"/>
  <c r="L1774" i="11"/>
  <c r="L1775" i="11"/>
  <c r="L1776" i="11"/>
  <c r="L1777" i="11"/>
  <c r="L1778" i="11"/>
  <c r="L1779" i="11"/>
  <c r="L1780" i="11"/>
  <c r="L1781" i="11"/>
  <c r="L1782" i="11"/>
  <c r="L1783" i="11"/>
  <c r="L1784" i="11"/>
  <c r="L1785" i="11"/>
  <c r="L1786" i="11"/>
  <c r="L1787" i="11"/>
  <c r="L1788" i="11"/>
  <c r="L1789" i="11"/>
  <c r="L1790" i="11"/>
  <c r="L1791" i="11"/>
  <c r="L1792" i="11"/>
  <c r="L1793" i="11"/>
  <c r="L1794" i="11"/>
  <c r="L1795" i="11"/>
  <c r="L1796" i="11"/>
  <c r="L1797" i="11"/>
  <c r="L1798" i="11"/>
  <c r="L1799" i="11"/>
  <c r="L1800" i="11"/>
  <c r="L1801" i="11"/>
  <c r="L1802" i="11"/>
  <c r="L1803" i="11"/>
  <c r="L1804" i="11"/>
  <c r="L1805" i="11"/>
  <c r="L1806" i="11"/>
  <c r="L1807" i="11"/>
  <c r="L1808" i="11"/>
  <c r="L1809" i="11"/>
  <c r="L1810" i="11"/>
  <c r="L1811" i="11"/>
  <c r="L1812" i="11"/>
  <c r="L1813" i="11"/>
  <c r="L1814" i="11"/>
  <c r="L1815" i="11"/>
  <c r="L1816" i="11"/>
  <c r="L1817" i="11"/>
  <c r="L1818" i="11"/>
  <c r="L1819" i="11"/>
  <c r="L1820" i="11"/>
  <c r="L1821" i="11"/>
  <c r="L1822" i="11"/>
  <c r="L1823" i="11"/>
  <c r="L1824" i="11"/>
  <c r="L1825" i="11"/>
  <c r="L1826" i="11"/>
  <c r="L1827" i="11"/>
  <c r="L1828" i="11"/>
  <c r="L1829" i="11"/>
  <c r="L1830" i="11"/>
  <c r="L1831" i="11"/>
  <c r="L1832" i="11"/>
  <c r="L1833" i="11"/>
  <c r="L1834" i="11"/>
  <c r="L1835" i="11"/>
  <c r="L1836" i="11"/>
  <c r="L1837" i="11"/>
  <c r="L1838" i="11"/>
  <c r="L1839" i="11"/>
  <c r="L1840" i="11"/>
  <c r="L1841" i="11"/>
  <c r="L1842" i="11"/>
  <c r="L1843" i="11"/>
  <c r="L1844" i="11"/>
  <c r="L1845" i="11"/>
  <c r="L1846" i="11"/>
  <c r="L1847" i="11"/>
  <c r="L1848" i="11"/>
  <c r="L1849" i="11"/>
  <c r="L1850" i="11"/>
  <c r="L1851" i="11"/>
  <c r="L1852" i="11"/>
  <c r="L1853" i="11"/>
  <c r="L1854" i="11"/>
  <c r="L1855" i="11"/>
  <c r="L1856" i="11"/>
  <c r="L1857" i="11"/>
  <c r="L1858" i="11"/>
  <c r="L1859" i="11"/>
  <c r="L1860" i="11"/>
  <c r="L1861" i="11"/>
  <c r="L1862" i="11"/>
  <c r="L1863" i="11"/>
  <c r="L1864" i="11"/>
  <c r="L1865" i="11"/>
  <c r="L1866" i="11"/>
  <c r="L1867" i="11"/>
  <c r="L1868" i="11"/>
  <c r="L1869" i="11"/>
  <c r="L1870" i="11"/>
  <c r="L1871" i="11"/>
  <c r="L1872" i="11"/>
  <c r="L1873" i="11"/>
  <c r="L1874" i="11"/>
  <c r="L1875" i="11"/>
  <c r="L1876" i="11"/>
  <c r="L1877" i="11"/>
  <c r="L1878" i="11"/>
  <c r="L1879" i="11"/>
  <c r="L1880" i="11"/>
  <c r="L1881" i="11"/>
  <c r="L1882" i="11"/>
  <c r="L1883" i="11"/>
  <c r="L1884" i="11"/>
  <c r="L1885" i="11"/>
  <c r="L1886" i="11"/>
  <c r="L1887" i="11"/>
  <c r="L1888" i="11"/>
  <c r="L1889" i="11"/>
  <c r="L1890" i="11"/>
  <c r="L1891" i="11"/>
  <c r="L1892" i="11"/>
  <c r="L1893" i="11"/>
  <c r="L1894" i="11"/>
  <c r="L1895" i="11"/>
  <c r="L1896" i="11"/>
  <c r="L1897" i="11"/>
  <c r="L1898" i="11"/>
  <c r="L1899" i="11"/>
  <c r="L1900" i="11"/>
  <c r="L1901" i="11"/>
  <c r="L1902" i="11"/>
  <c r="L1903" i="11"/>
  <c r="L1904" i="11"/>
  <c r="L1905" i="11"/>
  <c r="L1906" i="11"/>
  <c r="L1907" i="11"/>
  <c r="L1908" i="11"/>
  <c r="L1909" i="11"/>
  <c r="L1910" i="11"/>
  <c r="L1911" i="11"/>
  <c r="L1912" i="11"/>
  <c r="L1913" i="11"/>
  <c r="L1914" i="11"/>
  <c r="L1915" i="11"/>
  <c r="L1916" i="11"/>
  <c r="L1917" i="11"/>
  <c r="L1918" i="11"/>
  <c r="L1919" i="11"/>
  <c r="L1920" i="11"/>
  <c r="L1921" i="11"/>
  <c r="L1922" i="11"/>
  <c r="L1923" i="11"/>
  <c r="L1924" i="11"/>
  <c r="L1925" i="11"/>
  <c r="L1926" i="11"/>
  <c r="L1927" i="11"/>
  <c r="L1928" i="11"/>
  <c r="L1929" i="11"/>
  <c r="L1930" i="11"/>
  <c r="L1931" i="11"/>
  <c r="L1932" i="11"/>
  <c r="L1933" i="11"/>
  <c r="L1934" i="11"/>
  <c r="L1935" i="11"/>
  <c r="L1936" i="11"/>
  <c r="L1937" i="11"/>
  <c r="L1938" i="11"/>
  <c r="L1939" i="11"/>
  <c r="L1940" i="11"/>
  <c r="L1941" i="11"/>
  <c r="L1942" i="11"/>
  <c r="L1943" i="11"/>
  <c r="L1944" i="11"/>
  <c r="L1945" i="11"/>
  <c r="L1946" i="11"/>
  <c r="L1947" i="11"/>
  <c r="L1948" i="11"/>
  <c r="L1949" i="11"/>
  <c r="L1950" i="11"/>
  <c r="L1951" i="11"/>
  <c r="L1952" i="11"/>
  <c r="L1953" i="11"/>
  <c r="L1954" i="11"/>
  <c r="L1955" i="11"/>
  <c r="L1956" i="11"/>
  <c r="L1957" i="11"/>
  <c r="L1958" i="11"/>
  <c r="L1959" i="11"/>
  <c r="L1960" i="11"/>
  <c r="L1961" i="11"/>
  <c r="L1962" i="11"/>
  <c r="L1963" i="11"/>
  <c r="L1964" i="11"/>
  <c r="L1965" i="11"/>
  <c r="L1966" i="11"/>
  <c r="L1967" i="11"/>
  <c r="L1968" i="11"/>
  <c r="L1969" i="11"/>
  <c r="L1970" i="11"/>
  <c r="L1971" i="11"/>
  <c r="L1972" i="11"/>
  <c r="L1973" i="11"/>
  <c r="L1974" i="11"/>
  <c r="L1975" i="11"/>
  <c r="L1976" i="11"/>
  <c r="L1977" i="11"/>
  <c r="L1978" i="11"/>
  <c r="L1979" i="11"/>
  <c r="L1980" i="11"/>
  <c r="L1981" i="11"/>
  <c r="L1982" i="11"/>
  <c r="L1983" i="11"/>
  <c r="L1984" i="11"/>
  <c r="L1985" i="11"/>
  <c r="L1986" i="11"/>
  <c r="L1987" i="11"/>
  <c r="L1988" i="11"/>
  <c r="L1989" i="11"/>
  <c r="L1990" i="11"/>
  <c r="L1991" i="11"/>
  <c r="L1992" i="11"/>
  <c r="L1993" i="11"/>
  <c r="L1994" i="11"/>
  <c r="L1995" i="11"/>
  <c r="L1996" i="11"/>
  <c r="L1997" i="11"/>
  <c r="L1998" i="11"/>
  <c r="L1999" i="11"/>
  <c r="L2000" i="11"/>
  <c r="L2001" i="11"/>
  <c r="L2002" i="11"/>
  <c r="L2003" i="11"/>
  <c r="L2004" i="11"/>
  <c r="L2005" i="11"/>
  <c r="L2006" i="11"/>
  <c r="L2007" i="11"/>
  <c r="L2008" i="11"/>
  <c r="L2009" i="11"/>
  <c r="L2010" i="11"/>
  <c r="L2011" i="11"/>
  <c r="L2012" i="11"/>
  <c r="L2013" i="11"/>
  <c r="L2014" i="11"/>
  <c r="L2015" i="11"/>
  <c r="L2016" i="11"/>
  <c r="L2017" i="11"/>
  <c r="L2018" i="11"/>
  <c r="L2019" i="11"/>
  <c r="L2020" i="11"/>
  <c r="L2021" i="11"/>
  <c r="L2022" i="11"/>
  <c r="L2023" i="11"/>
  <c r="L2024" i="11"/>
  <c r="L2025" i="11"/>
  <c r="L2026" i="11"/>
  <c r="L2027" i="11"/>
  <c r="L2028" i="11"/>
  <c r="L2029" i="11"/>
  <c r="L2030" i="11"/>
  <c r="L2031" i="11"/>
  <c r="L2032" i="11"/>
  <c r="L2033" i="11"/>
  <c r="L2034" i="11"/>
  <c r="L2035" i="11"/>
  <c r="L2036" i="11"/>
  <c r="L2037" i="11"/>
  <c r="L2038" i="11"/>
  <c r="L2039" i="11"/>
  <c r="L2040" i="11"/>
  <c r="L2041" i="11"/>
  <c r="L2042" i="11"/>
  <c r="L2043" i="11"/>
  <c r="L2044" i="11"/>
  <c r="L2045" i="11"/>
  <c r="L2046" i="11"/>
  <c r="L2047" i="11"/>
  <c r="L2048" i="11"/>
  <c r="L2049" i="11"/>
  <c r="L2050" i="11"/>
  <c r="L2051" i="11"/>
  <c r="L2052" i="11"/>
  <c r="L2053" i="11"/>
  <c r="L2054" i="11"/>
  <c r="L2055" i="11"/>
  <c r="L2056" i="11"/>
  <c r="L2057" i="11"/>
  <c r="L2058" i="11"/>
  <c r="L2059" i="11"/>
  <c r="L2060" i="11"/>
  <c r="L2061" i="11"/>
  <c r="L2062" i="11"/>
  <c r="L2063" i="11"/>
  <c r="L2064" i="11"/>
  <c r="L2065" i="11"/>
  <c r="L2066" i="11"/>
  <c r="L2067" i="11"/>
  <c r="L2068" i="11"/>
  <c r="L2069" i="11"/>
  <c r="L2070" i="11"/>
  <c r="L2071" i="11"/>
  <c r="L2072" i="11"/>
  <c r="L2073" i="11"/>
  <c r="L2074" i="11"/>
  <c r="L2075" i="11"/>
  <c r="L2076" i="11"/>
  <c r="L2077" i="11"/>
  <c r="L2078" i="11"/>
  <c r="L2079" i="11"/>
  <c r="L2080" i="11"/>
  <c r="L2081" i="11"/>
  <c r="L2082" i="11"/>
  <c r="L2083" i="11"/>
  <c r="L2084" i="11"/>
  <c r="L2085" i="11"/>
  <c r="L2086" i="11"/>
  <c r="L2087" i="11"/>
  <c r="L2088" i="11"/>
  <c r="L2089" i="11"/>
  <c r="L2090" i="11"/>
  <c r="L2091" i="11"/>
  <c r="L2092" i="11"/>
  <c r="L2093" i="11"/>
  <c r="L2094" i="11"/>
  <c r="L2095" i="11"/>
  <c r="L2096" i="11"/>
  <c r="L2097" i="11"/>
  <c r="L2098" i="11"/>
  <c r="L2099" i="11"/>
  <c r="L2100" i="11"/>
  <c r="L2101" i="11"/>
  <c r="L2102" i="11"/>
  <c r="L2103" i="11"/>
  <c r="L2104" i="11"/>
  <c r="L2105" i="11"/>
  <c r="L2106" i="11"/>
  <c r="L2107" i="11"/>
  <c r="L2108" i="11"/>
  <c r="L2109" i="11"/>
  <c r="L2110" i="11"/>
  <c r="L2111" i="11"/>
  <c r="L2112" i="11"/>
  <c r="L2113" i="11"/>
  <c r="L2114" i="11"/>
  <c r="L2115" i="11"/>
  <c r="L2116" i="11"/>
  <c r="L2117" i="11"/>
  <c r="L2118" i="11"/>
  <c r="L2119" i="11"/>
  <c r="L2120" i="11"/>
  <c r="L2121" i="11"/>
  <c r="L2122" i="11"/>
  <c r="L2123" i="11"/>
  <c r="L2124" i="11"/>
  <c r="L2125" i="11"/>
  <c r="L2126" i="11"/>
  <c r="L2127" i="11"/>
  <c r="L2128" i="11"/>
  <c r="L2129" i="11"/>
  <c r="L2130" i="11"/>
  <c r="L2131" i="11"/>
  <c r="L2132" i="11"/>
  <c r="L2133" i="11"/>
  <c r="L2134" i="11"/>
  <c r="L2135" i="11"/>
  <c r="L2136" i="11"/>
  <c r="L2137" i="11"/>
  <c r="L2138" i="11"/>
  <c r="L2139" i="11"/>
  <c r="L2140" i="11"/>
  <c r="L2141" i="11"/>
  <c r="L2142" i="11"/>
  <c r="L2143" i="11"/>
  <c r="L2144" i="11"/>
  <c r="L2145" i="11"/>
  <c r="L2146" i="11"/>
  <c r="L2147" i="11"/>
  <c r="L2148" i="11"/>
  <c r="L2149" i="11"/>
  <c r="L2150" i="11"/>
  <c r="L2151" i="11"/>
  <c r="L2152" i="11"/>
  <c r="L2153" i="11"/>
  <c r="L2154" i="11"/>
  <c r="L2155" i="11"/>
  <c r="L2156" i="11"/>
  <c r="L2157" i="11"/>
  <c r="L2158" i="11"/>
  <c r="L2159" i="11"/>
  <c r="L2160" i="11"/>
  <c r="L2161" i="11"/>
  <c r="L2162" i="11"/>
  <c r="L2163" i="11"/>
  <c r="L2164" i="11"/>
  <c r="L2165" i="11"/>
  <c r="L2166" i="11"/>
  <c r="L2167" i="11"/>
  <c r="L2168" i="11"/>
  <c r="L2169" i="11"/>
  <c r="L2170" i="11"/>
  <c r="L2171" i="11"/>
  <c r="L2172" i="11"/>
  <c r="L2173" i="11"/>
  <c r="L2174" i="11"/>
  <c r="L2175" i="11"/>
  <c r="L2176" i="11"/>
  <c r="L2177" i="11"/>
  <c r="L2178" i="11"/>
  <c r="L2179" i="11"/>
  <c r="L2180" i="11"/>
  <c r="L2181" i="11"/>
  <c r="L2182" i="11"/>
  <c r="L2183" i="11"/>
  <c r="L2184" i="11"/>
  <c r="L2185" i="11"/>
  <c r="L2186" i="11"/>
  <c r="L2187" i="11"/>
  <c r="L2188" i="11"/>
  <c r="L2189" i="11"/>
  <c r="L2190" i="11"/>
  <c r="L2191" i="11"/>
  <c r="L2192" i="11"/>
  <c r="L2193" i="11"/>
  <c r="L2194" i="11"/>
  <c r="L2195" i="11"/>
  <c r="L2196" i="11"/>
  <c r="L2197" i="11"/>
  <c r="L2198" i="11"/>
  <c r="L2199" i="11"/>
  <c r="L2200" i="11"/>
  <c r="L2201" i="11"/>
  <c r="L2202" i="11"/>
  <c r="L2203" i="11"/>
  <c r="L2204" i="11"/>
  <c r="L2205" i="11"/>
  <c r="L2206" i="11"/>
  <c r="L2207" i="11"/>
  <c r="L2208" i="11"/>
  <c r="L2209" i="11"/>
  <c r="L2210" i="11"/>
  <c r="L2211" i="11"/>
  <c r="L2212" i="11"/>
  <c r="L2213" i="11"/>
  <c r="L2214" i="11"/>
  <c r="L2215" i="11"/>
  <c r="L2216" i="11"/>
  <c r="L2217" i="11"/>
  <c r="L2218" i="11"/>
  <c r="L2219" i="11"/>
  <c r="L2220" i="11"/>
  <c r="L2221" i="11"/>
  <c r="L2222" i="11"/>
  <c r="L2223" i="11"/>
  <c r="L2224" i="11"/>
  <c r="L2225" i="11"/>
  <c r="L2226" i="11"/>
  <c r="L2227" i="11"/>
  <c r="L2228" i="11"/>
  <c r="L2229" i="11"/>
  <c r="L2230" i="11"/>
  <c r="L2231" i="11"/>
  <c r="L2232" i="11"/>
  <c r="L2233" i="11"/>
  <c r="L2234" i="11"/>
  <c r="L2235" i="11"/>
  <c r="L2236" i="11"/>
  <c r="L2237" i="11"/>
  <c r="L2238" i="11"/>
  <c r="L2239" i="11"/>
  <c r="L2240" i="11"/>
  <c r="L2241" i="11"/>
  <c r="L2242" i="11"/>
  <c r="L2243" i="11"/>
  <c r="L2244" i="11"/>
  <c r="L2245" i="11"/>
  <c r="L2246" i="11"/>
  <c r="L2247" i="11"/>
  <c r="L2248" i="11"/>
  <c r="L2249" i="11"/>
  <c r="L2250" i="11"/>
  <c r="L2251" i="11"/>
  <c r="L2252" i="11"/>
  <c r="L2253" i="11"/>
  <c r="L2254" i="11"/>
  <c r="L2255" i="11"/>
  <c r="L2256" i="11"/>
  <c r="L2257" i="11"/>
  <c r="L2258" i="11"/>
  <c r="L2259" i="11"/>
  <c r="L2260" i="11"/>
  <c r="L2261" i="11"/>
  <c r="L2262" i="11"/>
  <c r="L2263" i="11"/>
  <c r="L2264" i="11"/>
  <c r="L2265" i="11"/>
  <c r="L2266" i="11"/>
  <c r="L2267" i="11"/>
  <c r="L2268" i="11"/>
  <c r="L2269" i="11"/>
  <c r="L2270" i="11"/>
  <c r="L2271" i="11"/>
  <c r="L2272" i="11"/>
  <c r="L2273" i="11"/>
  <c r="L2274" i="11"/>
  <c r="L2275" i="11"/>
  <c r="L2276" i="11"/>
  <c r="L2277" i="11"/>
  <c r="L2278" i="11"/>
  <c r="L2279" i="11"/>
  <c r="L2280" i="11"/>
  <c r="L2281" i="11"/>
  <c r="L2282" i="11"/>
  <c r="L2283" i="11"/>
  <c r="L2284" i="11"/>
  <c r="L2285" i="11"/>
  <c r="L2286" i="11"/>
  <c r="L2287" i="11"/>
  <c r="L2288" i="11"/>
  <c r="L2289" i="11"/>
  <c r="L2290" i="11"/>
  <c r="L2291" i="11"/>
  <c r="L2292" i="11"/>
  <c r="L2293" i="11"/>
  <c r="L2294" i="11"/>
  <c r="L2295" i="11"/>
  <c r="L2296" i="11"/>
  <c r="L2297" i="11"/>
  <c r="L2298" i="11"/>
  <c r="L2299" i="11"/>
  <c r="L2300" i="11"/>
  <c r="L2301" i="11"/>
  <c r="L2302" i="11"/>
  <c r="L2303" i="11"/>
  <c r="L2304" i="11"/>
  <c r="L2305" i="11"/>
  <c r="L2306" i="11"/>
  <c r="L2307" i="11"/>
  <c r="L2308" i="11"/>
  <c r="L2309" i="11"/>
  <c r="L2310" i="11"/>
  <c r="L2311" i="11"/>
  <c r="L2312" i="11"/>
  <c r="L2313" i="11"/>
  <c r="L2314" i="11"/>
  <c r="L2315" i="11"/>
  <c r="L2316" i="11"/>
  <c r="L2317" i="11"/>
  <c r="L2318" i="11"/>
  <c r="L2319" i="11"/>
  <c r="L2320" i="11"/>
  <c r="L2321" i="11"/>
  <c r="L2322" i="11"/>
  <c r="L2323" i="11"/>
  <c r="L2324" i="11"/>
  <c r="L2325" i="11"/>
  <c r="L2326" i="11"/>
  <c r="L2327" i="11"/>
  <c r="L2328" i="11"/>
  <c r="L2329" i="11"/>
  <c r="L2330" i="11"/>
  <c r="L2331" i="11"/>
  <c r="L2332" i="11"/>
  <c r="L2333" i="11"/>
  <c r="L2334" i="11"/>
  <c r="L2335" i="11"/>
  <c r="L2336" i="11"/>
  <c r="L2337" i="11"/>
  <c r="L2338" i="11"/>
  <c r="L2339" i="11"/>
  <c r="L2340" i="11"/>
  <c r="L2341" i="11"/>
  <c r="L2342" i="11"/>
  <c r="L2343" i="11"/>
  <c r="L2344" i="11"/>
  <c r="L2345" i="11"/>
  <c r="L2346" i="11"/>
  <c r="L2347" i="11"/>
  <c r="L2348" i="11"/>
  <c r="L2349" i="11"/>
  <c r="L2350" i="11"/>
  <c r="L2351" i="11"/>
  <c r="L2352" i="11"/>
  <c r="L2353" i="11"/>
  <c r="L2354" i="11"/>
  <c r="L2355" i="11"/>
  <c r="L2356" i="11"/>
  <c r="L2357" i="11"/>
  <c r="L2358" i="11"/>
  <c r="L2359" i="11"/>
  <c r="L2360" i="11"/>
  <c r="L2361" i="11"/>
  <c r="L2362" i="11"/>
  <c r="L2363" i="11"/>
  <c r="L2364" i="11"/>
  <c r="L2365" i="11"/>
  <c r="L2366" i="11"/>
  <c r="L2367" i="11"/>
  <c r="L2368" i="11"/>
  <c r="L2369" i="11"/>
  <c r="L2370" i="11"/>
  <c r="L2371" i="11"/>
  <c r="L2372" i="11"/>
  <c r="L2373" i="11"/>
  <c r="L2374" i="11"/>
  <c r="L2375" i="11"/>
  <c r="L2376" i="11"/>
  <c r="L2377" i="11"/>
  <c r="L2378" i="11"/>
  <c r="L2379" i="11"/>
  <c r="L2380" i="11"/>
  <c r="L2381" i="11"/>
  <c r="L2382" i="11"/>
  <c r="L2383" i="11"/>
  <c r="L2384" i="11"/>
  <c r="L2385" i="11"/>
  <c r="L2386" i="11"/>
  <c r="L2387" i="11"/>
  <c r="L2388" i="11"/>
  <c r="L2389" i="11"/>
  <c r="L2390" i="11"/>
  <c r="L2391" i="11"/>
  <c r="L2392" i="11"/>
  <c r="L2393" i="11"/>
  <c r="L2394" i="11"/>
  <c r="L2395" i="11"/>
  <c r="L2396" i="11"/>
  <c r="L2397" i="11"/>
  <c r="L2398" i="11"/>
  <c r="L2399" i="11"/>
  <c r="L2400" i="11"/>
  <c r="L2401" i="11"/>
  <c r="L2402" i="11"/>
  <c r="L2403" i="11"/>
  <c r="L2404" i="11"/>
  <c r="L2405" i="11"/>
  <c r="L2406" i="11"/>
  <c r="L2407" i="11"/>
  <c r="L2408" i="11"/>
  <c r="L2409" i="11"/>
  <c r="L2410" i="11"/>
  <c r="L2411" i="11"/>
  <c r="L2412" i="11"/>
  <c r="L2413" i="11"/>
  <c r="L2414" i="11"/>
  <c r="L2415" i="11"/>
  <c r="L2416" i="11"/>
  <c r="L2417" i="11"/>
  <c r="L2418" i="11"/>
  <c r="L2419" i="11"/>
  <c r="L2420" i="11"/>
  <c r="L2421" i="11"/>
  <c r="L2422" i="11"/>
  <c r="L2423" i="11"/>
  <c r="L2424" i="11"/>
  <c r="L2425" i="11"/>
  <c r="L2426" i="11"/>
  <c r="L2427" i="11"/>
  <c r="L2428" i="11"/>
  <c r="L2429" i="11"/>
  <c r="L2430" i="11"/>
  <c r="L2431" i="11"/>
  <c r="L2432" i="11"/>
  <c r="L2433" i="11"/>
  <c r="L2434" i="11"/>
  <c r="L2435" i="11"/>
  <c r="L2436" i="11"/>
  <c r="L2437" i="11"/>
  <c r="L2438" i="11"/>
  <c r="L2439" i="11"/>
  <c r="L2440" i="11"/>
  <c r="L2441" i="11"/>
  <c r="L2442" i="11"/>
  <c r="L2443" i="11"/>
  <c r="L2444" i="11"/>
  <c r="L2445" i="11"/>
  <c r="L2446" i="11"/>
  <c r="L2447" i="11"/>
  <c r="L2448" i="11"/>
  <c r="L2449" i="11"/>
  <c r="L2450" i="11"/>
  <c r="L2451" i="11"/>
  <c r="L2452" i="11"/>
  <c r="L2453" i="11"/>
  <c r="L2454" i="11"/>
  <c r="L2455" i="11"/>
  <c r="L2456" i="11"/>
  <c r="L2457" i="11"/>
  <c r="L2458" i="11"/>
  <c r="L2459" i="11"/>
  <c r="L2460" i="11"/>
  <c r="L2461" i="11"/>
  <c r="L2462" i="11"/>
  <c r="L2463" i="11"/>
  <c r="L2464" i="11"/>
  <c r="L2465" i="11"/>
  <c r="L2466" i="11"/>
  <c r="L2467" i="11"/>
  <c r="L2468" i="11"/>
  <c r="L2469" i="11"/>
  <c r="L2470" i="11"/>
  <c r="L2471" i="11"/>
  <c r="L2472" i="11"/>
  <c r="L2473" i="11"/>
  <c r="L2474" i="11"/>
  <c r="L2475" i="11"/>
  <c r="L2476" i="11"/>
  <c r="L2477" i="11"/>
  <c r="L2478" i="11"/>
  <c r="L2479" i="11"/>
  <c r="L2480" i="11"/>
  <c r="L2481" i="11"/>
  <c r="L2482" i="11"/>
  <c r="L2483" i="11"/>
  <c r="L2484" i="11"/>
  <c r="L2485" i="11"/>
  <c r="L2486" i="11"/>
  <c r="L2487" i="11"/>
  <c r="L2488" i="11"/>
  <c r="L2489" i="11"/>
  <c r="L2490" i="11"/>
  <c r="L2491" i="11"/>
  <c r="L2492" i="11"/>
  <c r="L2493" i="11"/>
  <c r="L2494" i="11"/>
  <c r="L2495" i="11"/>
  <c r="L2496" i="11"/>
  <c r="L2497" i="11"/>
  <c r="L2498" i="11"/>
  <c r="L2499" i="11"/>
  <c r="L2500" i="11"/>
  <c r="L2501" i="11"/>
  <c r="L2502" i="11"/>
  <c r="L2503" i="11"/>
  <c r="L2504" i="11"/>
  <c r="L2505" i="11"/>
  <c r="L2506" i="11"/>
  <c r="L2507" i="11"/>
  <c r="L2508" i="11"/>
  <c r="L2509" i="11"/>
  <c r="L2510" i="11"/>
  <c r="L2511" i="11"/>
  <c r="L2512" i="11"/>
  <c r="L2513" i="11"/>
  <c r="L2514" i="11"/>
  <c r="L2515" i="11"/>
  <c r="L2516" i="11"/>
  <c r="L2517" i="11"/>
  <c r="L2518" i="11"/>
  <c r="L2519" i="11"/>
  <c r="L2520" i="11"/>
  <c r="L2521" i="11"/>
  <c r="L2522" i="11"/>
  <c r="L2523" i="11"/>
  <c r="L2524" i="11"/>
  <c r="L2525" i="11"/>
  <c r="L2526" i="11"/>
  <c r="L2527" i="11"/>
  <c r="L2528" i="11"/>
  <c r="L2529" i="11"/>
  <c r="L2530" i="11"/>
  <c r="L2531" i="11"/>
  <c r="L2532" i="11"/>
  <c r="L2533" i="11"/>
  <c r="L2534" i="11"/>
  <c r="L2535" i="11"/>
  <c r="L2536" i="11"/>
  <c r="L2537" i="11"/>
  <c r="L2538" i="11"/>
  <c r="L2539" i="11"/>
  <c r="L2540" i="11"/>
  <c r="L2541" i="11"/>
  <c r="L2542" i="11"/>
  <c r="L2543" i="11"/>
  <c r="L2544" i="11"/>
  <c r="L2545" i="11"/>
  <c r="L2546" i="11"/>
  <c r="L2547" i="11"/>
  <c r="L2548" i="11"/>
  <c r="L2549" i="11"/>
  <c r="L2550" i="11"/>
  <c r="L2551" i="11"/>
  <c r="L2552" i="11"/>
  <c r="L2553" i="11"/>
  <c r="L2554" i="11"/>
  <c r="L2555" i="11"/>
  <c r="L2556" i="11"/>
  <c r="L2557" i="11"/>
  <c r="L2558" i="11"/>
  <c r="L2559" i="11"/>
  <c r="L2560" i="11"/>
  <c r="L2561" i="11"/>
  <c r="L2562" i="11"/>
  <c r="L2563" i="11"/>
  <c r="L2564" i="11"/>
  <c r="L2565" i="11"/>
  <c r="L2566" i="11"/>
  <c r="L2567" i="11"/>
  <c r="L2568" i="11"/>
  <c r="L2569" i="11"/>
  <c r="L2570" i="11"/>
  <c r="L2571" i="11"/>
  <c r="L2572" i="11"/>
  <c r="L2573" i="11"/>
  <c r="L2574" i="11"/>
  <c r="L2575" i="11"/>
  <c r="L2576" i="11"/>
  <c r="L2577" i="11"/>
  <c r="L2578" i="11"/>
  <c r="L2579" i="11"/>
  <c r="L2580" i="11"/>
  <c r="L2581" i="11"/>
  <c r="L2582" i="11"/>
  <c r="L2583" i="11"/>
  <c r="L2584" i="11"/>
  <c r="L2585" i="11"/>
  <c r="L2586" i="11"/>
  <c r="L2587" i="11"/>
  <c r="L2588" i="11"/>
  <c r="L2589" i="11"/>
  <c r="L2590" i="11"/>
  <c r="L2591" i="11"/>
  <c r="L2592" i="11"/>
  <c r="L2593" i="11"/>
  <c r="L2594" i="11"/>
  <c r="L2595" i="11"/>
  <c r="L2596" i="11"/>
  <c r="L2597" i="11"/>
  <c r="L2598" i="11"/>
  <c r="L2599" i="11"/>
  <c r="L2600" i="11"/>
  <c r="L2601" i="11"/>
  <c r="L2602" i="11"/>
  <c r="L2603" i="11"/>
  <c r="L2604" i="11"/>
  <c r="L2605" i="11"/>
  <c r="L2606" i="11"/>
  <c r="L2607" i="11"/>
  <c r="L2608" i="11"/>
  <c r="L2609" i="11"/>
  <c r="L2610" i="11"/>
  <c r="L2611" i="11"/>
  <c r="L2612" i="11"/>
  <c r="L2613" i="11"/>
  <c r="L2614" i="11"/>
  <c r="L2615" i="11"/>
  <c r="L2616" i="11"/>
  <c r="L2617" i="11"/>
  <c r="L2618" i="11"/>
  <c r="L2619" i="11"/>
  <c r="L2620" i="11"/>
  <c r="L2621" i="11"/>
  <c r="L2622" i="11"/>
  <c r="L2623" i="11"/>
  <c r="L2624" i="11"/>
  <c r="L2625" i="11"/>
  <c r="L2626" i="11"/>
  <c r="L2627" i="11"/>
  <c r="L2628" i="11"/>
  <c r="L2629" i="11"/>
  <c r="L2630" i="11"/>
  <c r="L2631" i="11"/>
  <c r="L2632" i="11"/>
  <c r="L2633" i="11"/>
  <c r="L2634" i="11"/>
  <c r="L2635" i="11"/>
  <c r="L2636" i="11"/>
  <c r="L2637" i="11"/>
  <c r="L2638" i="11"/>
  <c r="L2639" i="11"/>
  <c r="L2640" i="11"/>
  <c r="L2641" i="11"/>
  <c r="L2642" i="11"/>
  <c r="L2643" i="11"/>
  <c r="L2644" i="11"/>
  <c r="L2645" i="11"/>
  <c r="L2646" i="11"/>
  <c r="L2647" i="11"/>
  <c r="L2648" i="11"/>
  <c r="L2649" i="11"/>
  <c r="L2650" i="11"/>
  <c r="L2651" i="11"/>
  <c r="L2652" i="11"/>
  <c r="L2653" i="11"/>
  <c r="L2654" i="11"/>
  <c r="L2655" i="11"/>
  <c r="L2656" i="11"/>
  <c r="L2657" i="11"/>
  <c r="L2658" i="11"/>
  <c r="L2659" i="11"/>
  <c r="L2660" i="11"/>
  <c r="L2661" i="11"/>
  <c r="L2662" i="11"/>
  <c r="L2663" i="11"/>
  <c r="L2664" i="11"/>
  <c r="L2665" i="11"/>
  <c r="L2666" i="11"/>
  <c r="L2667" i="11"/>
  <c r="L2668" i="11"/>
  <c r="L2669" i="11"/>
  <c r="L2670" i="11"/>
  <c r="L2671" i="11"/>
  <c r="L2672" i="11"/>
  <c r="L2673" i="11"/>
  <c r="L2674" i="11"/>
  <c r="L2675" i="11"/>
  <c r="L2676" i="11"/>
  <c r="L2677" i="11"/>
  <c r="L2678" i="11"/>
  <c r="L2679" i="11"/>
  <c r="L2680" i="11"/>
  <c r="L2681" i="11"/>
  <c r="L2682" i="11"/>
  <c r="L2683" i="11"/>
  <c r="L2684" i="11"/>
  <c r="L2685" i="11"/>
  <c r="L2686" i="11"/>
  <c r="L2687" i="11"/>
  <c r="L2688" i="11"/>
  <c r="L2689" i="11"/>
  <c r="L2690" i="11"/>
  <c r="L2691" i="11"/>
  <c r="L2692" i="11"/>
  <c r="L2693" i="11"/>
  <c r="L2694" i="11"/>
  <c r="L2695" i="11"/>
  <c r="L2696" i="11"/>
  <c r="L2697" i="11"/>
  <c r="L2698" i="11"/>
  <c r="L2699" i="11"/>
  <c r="L2700" i="11"/>
  <c r="L2701" i="11"/>
  <c r="L2702" i="11"/>
  <c r="L2703" i="11"/>
  <c r="L2704" i="11"/>
  <c r="L2705" i="11"/>
  <c r="L2706" i="11"/>
  <c r="L2707" i="11"/>
  <c r="L2708" i="11"/>
  <c r="L2709" i="11"/>
  <c r="L2710" i="11"/>
  <c r="L2711" i="11"/>
  <c r="L2712" i="11"/>
  <c r="L2713" i="11"/>
  <c r="L2714" i="11"/>
  <c r="L2715" i="11"/>
  <c r="L2716" i="11"/>
  <c r="L2717" i="11"/>
  <c r="L2718" i="11"/>
  <c r="L2719" i="11"/>
  <c r="L2720" i="11"/>
  <c r="L2721" i="11"/>
  <c r="L2722" i="11"/>
  <c r="L2723" i="11"/>
  <c r="L2724" i="11"/>
  <c r="L2725" i="11"/>
  <c r="L2726" i="11"/>
  <c r="L2727" i="11"/>
  <c r="L2728" i="11"/>
  <c r="L2729" i="11"/>
  <c r="L2730" i="11"/>
  <c r="L2731" i="11"/>
  <c r="L2732" i="11"/>
  <c r="L2733" i="11"/>
  <c r="L2734" i="11"/>
  <c r="L2735" i="11"/>
  <c r="L2736" i="11"/>
  <c r="L2737" i="11"/>
  <c r="L2738" i="11"/>
  <c r="L2739" i="11"/>
  <c r="L2740" i="11"/>
  <c r="L2741" i="11"/>
  <c r="L2742" i="11"/>
  <c r="L2743" i="11"/>
  <c r="L2744" i="11"/>
  <c r="L2745" i="11"/>
  <c r="L2746" i="11"/>
  <c r="L2747" i="11"/>
  <c r="L2748" i="11"/>
  <c r="L2749" i="11"/>
  <c r="L2750" i="11"/>
  <c r="L2751" i="11"/>
  <c r="L2752" i="11"/>
  <c r="L2753" i="11"/>
  <c r="L2754" i="11"/>
  <c r="L2755" i="11"/>
  <c r="L2756" i="11"/>
  <c r="L2757" i="11"/>
  <c r="L2758" i="11"/>
  <c r="L2759" i="11"/>
  <c r="L2760" i="11"/>
  <c r="L2761" i="11"/>
  <c r="L2762" i="11"/>
  <c r="L2763" i="11"/>
  <c r="L2764" i="11"/>
  <c r="L2765" i="11"/>
  <c r="L2766" i="11"/>
  <c r="L2767" i="11"/>
  <c r="L2768" i="11"/>
  <c r="L2769" i="11"/>
  <c r="L2770" i="11"/>
  <c r="L2771" i="11"/>
  <c r="L2772" i="11"/>
  <c r="L2773" i="11"/>
  <c r="L2774" i="11"/>
  <c r="L2775" i="11"/>
  <c r="L2776" i="11"/>
  <c r="L2777" i="11"/>
  <c r="L2778" i="11"/>
  <c r="L2779" i="11"/>
  <c r="L2780" i="11"/>
  <c r="L2781" i="11"/>
  <c r="L2782" i="11"/>
  <c r="L2783" i="11"/>
  <c r="L2784" i="11"/>
  <c r="L2785" i="11"/>
  <c r="L2786" i="11"/>
  <c r="L2787" i="11"/>
  <c r="L2788" i="11"/>
  <c r="L2789" i="11"/>
  <c r="L2790" i="11"/>
  <c r="L2791" i="11"/>
  <c r="L2792" i="11"/>
  <c r="L2793" i="11"/>
  <c r="L2794" i="11"/>
  <c r="L2795" i="11"/>
  <c r="L2796" i="11"/>
  <c r="L2797" i="11"/>
  <c r="L2798" i="11"/>
  <c r="L2799" i="11"/>
  <c r="L2800" i="11"/>
  <c r="L2801" i="11"/>
  <c r="L2802" i="11"/>
  <c r="L2803" i="11"/>
  <c r="L2804" i="11"/>
  <c r="L2805" i="11"/>
  <c r="L2806" i="11"/>
  <c r="L2807" i="11"/>
  <c r="L2808" i="11"/>
  <c r="L2809" i="11"/>
  <c r="L2810" i="11"/>
  <c r="L2811" i="11"/>
  <c r="L2812" i="11"/>
  <c r="L2813" i="11"/>
  <c r="L2814" i="11"/>
  <c r="L2815" i="11"/>
  <c r="L2816" i="11"/>
  <c r="L2817" i="11"/>
  <c r="L2818" i="11"/>
  <c r="L2819" i="11"/>
  <c r="L2820" i="11"/>
  <c r="L2821" i="11"/>
  <c r="L2822" i="11"/>
  <c r="L2823" i="11"/>
  <c r="L2824" i="11"/>
  <c r="L2825" i="11"/>
  <c r="L2826" i="11"/>
  <c r="L2827" i="11"/>
  <c r="L2828" i="11"/>
  <c r="L2829" i="11"/>
  <c r="L2830" i="11"/>
  <c r="L2831" i="11"/>
  <c r="L2832" i="11"/>
  <c r="L2833" i="11"/>
  <c r="L2834" i="11"/>
  <c r="L2835" i="11"/>
  <c r="L2836" i="11"/>
  <c r="L2837" i="11"/>
  <c r="L2838" i="11"/>
  <c r="L2839" i="11"/>
  <c r="L2840" i="11"/>
  <c r="L2841" i="11"/>
  <c r="L2842" i="11"/>
  <c r="L2843" i="11"/>
  <c r="L2844" i="11"/>
  <c r="L2845" i="11"/>
  <c r="L2846" i="11"/>
  <c r="L2847" i="11"/>
  <c r="L2848" i="11"/>
  <c r="L2849" i="11"/>
  <c r="L2850" i="11"/>
  <c r="L2851" i="11"/>
  <c r="L2852" i="11"/>
  <c r="L2853" i="11"/>
  <c r="L2854" i="11"/>
  <c r="L2855" i="11"/>
  <c r="L2856" i="11"/>
  <c r="L2857" i="11"/>
  <c r="L2858" i="11"/>
  <c r="L2859" i="11"/>
  <c r="L2860" i="11"/>
  <c r="L2861" i="11"/>
  <c r="L2862" i="11"/>
  <c r="L2863" i="11"/>
  <c r="L2864" i="11"/>
  <c r="L2865" i="11"/>
  <c r="L2866" i="11"/>
  <c r="L2867" i="11"/>
  <c r="L2868" i="11"/>
  <c r="L2869" i="11"/>
  <c r="L2870" i="11"/>
  <c r="L2871" i="11"/>
  <c r="L2872" i="11"/>
  <c r="L2873" i="11"/>
  <c r="L2874" i="11"/>
  <c r="L2875" i="11"/>
  <c r="L2876" i="11"/>
  <c r="L2877" i="11"/>
  <c r="L2878" i="11"/>
  <c r="L2879" i="11"/>
  <c r="L2880" i="11"/>
  <c r="L2881" i="11"/>
  <c r="L2882" i="11"/>
  <c r="L2883" i="11"/>
  <c r="L2884" i="11"/>
  <c r="L2885" i="11"/>
  <c r="L2886" i="11"/>
  <c r="L2887" i="11"/>
  <c r="L2888" i="11"/>
  <c r="L2889" i="11"/>
  <c r="L2890" i="11"/>
  <c r="L2891" i="11"/>
  <c r="L2892" i="11"/>
  <c r="L2893" i="11"/>
  <c r="L2894" i="11"/>
  <c r="L2895" i="11"/>
  <c r="L2896" i="11"/>
  <c r="L2897" i="11"/>
  <c r="L2898" i="11"/>
  <c r="L2899" i="11"/>
  <c r="L2900" i="11"/>
  <c r="L2901" i="11"/>
  <c r="L2902" i="11"/>
  <c r="L2903" i="11"/>
  <c r="L2904" i="11"/>
  <c r="L2905" i="11"/>
  <c r="L2906" i="11"/>
  <c r="L2907" i="11"/>
  <c r="L2908" i="11"/>
  <c r="L2909" i="11"/>
  <c r="L2910" i="11"/>
  <c r="L2911" i="11"/>
  <c r="L2912" i="11"/>
  <c r="L2913" i="11"/>
  <c r="L2914" i="11"/>
  <c r="L2915" i="11"/>
  <c r="L2916" i="11"/>
  <c r="L2917" i="11"/>
  <c r="L2918" i="11"/>
  <c r="L2919" i="11"/>
  <c r="L2920" i="11"/>
  <c r="L2921" i="11"/>
  <c r="L2922" i="11"/>
  <c r="L2923" i="11"/>
  <c r="L2924" i="11"/>
  <c r="L2925" i="11"/>
  <c r="L2926" i="11"/>
  <c r="L2927" i="11"/>
  <c r="L2928" i="11"/>
  <c r="L2929" i="11"/>
  <c r="L2930" i="11"/>
  <c r="L2931" i="11"/>
  <c r="L2932" i="11"/>
  <c r="L2933" i="11"/>
  <c r="L2934" i="11"/>
  <c r="L2935" i="11"/>
  <c r="L2936" i="11"/>
  <c r="L2937" i="11"/>
  <c r="L2938" i="11"/>
  <c r="L2939" i="11"/>
  <c r="L2940" i="11"/>
  <c r="L2941" i="11"/>
  <c r="L2942" i="11"/>
  <c r="L2943" i="11"/>
  <c r="L2944" i="11"/>
  <c r="L2945" i="11"/>
  <c r="L2946" i="11"/>
  <c r="L2947" i="11"/>
  <c r="L2948" i="11"/>
  <c r="L2949" i="11"/>
  <c r="L2950" i="11"/>
  <c r="L2951" i="11"/>
  <c r="L2952" i="11"/>
  <c r="L2953" i="11"/>
  <c r="L2954" i="11"/>
  <c r="L2955" i="11"/>
  <c r="L2956" i="11"/>
  <c r="L2957" i="11"/>
  <c r="L2958" i="11"/>
  <c r="L2959" i="11"/>
  <c r="L2960" i="11"/>
  <c r="L2961" i="11"/>
  <c r="L2962" i="11"/>
  <c r="L2963" i="11"/>
  <c r="L2964" i="11"/>
  <c r="L2965" i="11"/>
  <c r="L2966" i="11"/>
  <c r="L2967" i="11"/>
  <c r="L2968" i="11"/>
  <c r="L2969" i="11"/>
  <c r="L2970" i="11"/>
  <c r="L2971" i="11"/>
  <c r="L2972" i="11"/>
  <c r="L2973" i="11"/>
  <c r="L2974" i="11"/>
  <c r="L2975" i="11"/>
  <c r="L2976" i="11"/>
  <c r="L2977" i="11"/>
  <c r="L2978" i="11"/>
  <c r="L2979" i="11"/>
  <c r="L2980" i="11"/>
  <c r="L2981" i="11"/>
  <c r="L2982" i="11"/>
  <c r="L2983" i="11"/>
  <c r="L2984" i="11"/>
  <c r="L2985" i="11"/>
  <c r="L2986" i="11"/>
  <c r="L2987" i="11"/>
  <c r="L2988" i="11"/>
  <c r="L2989" i="11"/>
  <c r="L2990" i="11"/>
  <c r="L2991" i="11"/>
  <c r="L2992" i="11"/>
  <c r="L2993" i="11"/>
  <c r="L2994" i="11"/>
  <c r="L2995" i="11"/>
  <c r="L2996" i="11"/>
  <c r="L2997" i="11"/>
  <c r="L2998" i="11"/>
  <c r="L2999" i="11"/>
  <c r="L3000" i="11"/>
  <c r="L3001" i="11"/>
  <c r="L3002" i="11"/>
  <c r="L3003" i="11"/>
  <c r="L3004" i="11"/>
  <c r="L3005" i="11"/>
  <c r="L3006" i="11"/>
  <c r="L3007" i="11"/>
  <c r="L3008" i="11"/>
  <c r="L3009" i="11"/>
  <c r="L3010" i="11"/>
  <c r="L3011" i="11"/>
  <c r="L3012" i="11"/>
  <c r="L3013" i="11"/>
  <c r="L3014" i="11"/>
  <c r="L3015" i="11"/>
  <c r="L3016" i="11"/>
  <c r="L3017" i="11"/>
  <c r="L3018" i="11"/>
  <c r="L3019" i="11"/>
  <c r="L3020" i="11"/>
  <c r="L3021" i="11"/>
  <c r="L3022" i="11"/>
  <c r="L3023" i="11"/>
  <c r="L3024" i="11"/>
  <c r="L3025" i="11"/>
  <c r="L3026" i="11"/>
  <c r="L3027" i="11"/>
  <c r="L3028" i="11"/>
  <c r="L3029" i="11"/>
  <c r="L3030" i="11"/>
  <c r="L3031" i="11"/>
  <c r="L3032" i="11"/>
  <c r="L3033" i="11"/>
  <c r="L3034" i="11"/>
  <c r="L3035" i="11"/>
  <c r="L3036" i="11"/>
  <c r="L3037" i="11"/>
  <c r="L3038" i="11"/>
  <c r="L3039" i="11"/>
  <c r="L3040" i="11"/>
  <c r="L3041" i="11"/>
  <c r="L3042" i="11"/>
  <c r="L3043" i="11"/>
  <c r="L3044" i="11"/>
  <c r="L3045" i="11"/>
  <c r="L3046" i="11"/>
  <c r="L3047" i="11"/>
  <c r="L3048" i="11"/>
  <c r="L3049" i="11"/>
  <c r="L3050" i="11"/>
  <c r="L3051" i="11"/>
  <c r="L3052" i="11"/>
  <c r="L3053" i="11"/>
  <c r="L3054" i="11"/>
  <c r="L3055" i="11"/>
  <c r="L3056" i="11"/>
  <c r="L3057" i="11"/>
  <c r="L3058" i="11"/>
  <c r="L3059" i="11"/>
  <c r="L3060" i="11"/>
  <c r="L3061" i="11"/>
  <c r="L3062" i="11"/>
  <c r="L3063" i="11"/>
  <c r="L3064" i="11"/>
  <c r="L3065" i="11"/>
  <c r="L3066" i="11"/>
  <c r="L3067" i="11"/>
  <c r="L3068" i="11"/>
  <c r="L3069" i="11"/>
  <c r="L3070" i="11"/>
  <c r="L3071" i="11"/>
  <c r="L3072" i="11"/>
  <c r="L3073" i="11"/>
  <c r="L3074" i="11"/>
  <c r="L3075" i="11"/>
  <c r="L3076" i="11"/>
  <c r="L3077" i="11"/>
  <c r="L3078" i="11"/>
  <c r="L3079" i="11"/>
  <c r="L3080" i="11"/>
  <c r="L3081" i="11"/>
  <c r="L3082" i="11"/>
  <c r="L3083" i="11"/>
  <c r="L3084" i="11"/>
  <c r="L3085" i="11"/>
  <c r="L3086" i="11"/>
  <c r="L3087" i="11"/>
  <c r="L3088" i="11"/>
  <c r="L3089" i="11"/>
  <c r="L3090" i="11"/>
  <c r="L3091" i="11"/>
  <c r="L3092" i="11"/>
  <c r="L3093" i="11"/>
  <c r="L3094" i="11"/>
  <c r="L3095" i="11"/>
  <c r="L3096" i="11"/>
  <c r="L3097" i="11"/>
  <c r="L3098" i="11"/>
  <c r="L3099" i="11"/>
  <c r="L3100" i="11"/>
  <c r="L3101" i="11"/>
  <c r="L3102" i="11"/>
  <c r="L3103" i="11"/>
  <c r="L3104" i="11"/>
  <c r="L3105" i="11"/>
  <c r="L3106" i="11"/>
  <c r="L3107" i="11"/>
  <c r="L3108" i="11"/>
  <c r="L3109" i="11"/>
  <c r="L3110" i="11"/>
  <c r="L3111" i="11"/>
  <c r="L3112" i="11"/>
  <c r="L3113" i="11"/>
  <c r="L3114" i="11"/>
  <c r="L3115" i="11"/>
  <c r="L3116" i="11"/>
  <c r="L3117" i="11"/>
  <c r="L3118" i="11"/>
  <c r="L3119" i="11"/>
  <c r="L3120" i="11"/>
  <c r="L3121" i="11"/>
  <c r="L3122" i="11"/>
  <c r="L3123" i="11"/>
  <c r="L3124" i="11"/>
  <c r="L3125" i="11"/>
  <c r="L3126" i="11"/>
  <c r="L3127" i="11"/>
  <c r="L3128" i="11"/>
  <c r="L3129" i="11"/>
  <c r="L3130" i="11"/>
  <c r="L3131" i="11"/>
  <c r="L3132" i="11"/>
  <c r="L3133" i="11"/>
  <c r="L3134" i="11"/>
  <c r="L3135" i="11"/>
  <c r="L3136" i="11"/>
  <c r="L3137" i="11"/>
  <c r="L3138" i="11"/>
  <c r="L3139" i="11"/>
  <c r="L3140" i="11"/>
  <c r="L3141" i="11"/>
  <c r="L3142" i="11"/>
  <c r="L3143" i="11"/>
  <c r="L3144" i="11"/>
  <c r="L3145" i="11"/>
  <c r="L3146" i="11"/>
  <c r="L3147" i="11"/>
  <c r="L3148" i="11"/>
  <c r="L3149" i="11"/>
  <c r="L3150" i="11"/>
  <c r="L3151" i="11"/>
  <c r="L3152" i="11"/>
  <c r="L3153" i="11"/>
  <c r="L3154" i="11"/>
  <c r="L3155" i="11"/>
  <c r="L3156" i="11"/>
  <c r="L3157" i="11"/>
  <c r="L3158" i="11"/>
  <c r="L3159" i="11"/>
  <c r="L3160" i="11"/>
  <c r="L3161" i="11"/>
  <c r="L3162" i="11"/>
  <c r="L3163" i="11"/>
  <c r="L3164" i="11"/>
  <c r="L3165" i="11"/>
  <c r="L3166" i="11"/>
  <c r="L3167" i="11"/>
  <c r="L3168" i="11"/>
  <c r="L3169" i="11"/>
  <c r="L3170" i="11"/>
  <c r="L3171" i="11"/>
  <c r="L3172" i="11"/>
  <c r="L3173" i="11"/>
  <c r="L3174" i="11"/>
  <c r="L3175" i="11"/>
  <c r="L3176" i="11"/>
  <c r="L3177" i="11"/>
  <c r="L3178" i="11"/>
  <c r="L3179" i="11"/>
  <c r="L3180" i="11"/>
  <c r="L3181" i="11"/>
  <c r="L3182" i="11"/>
  <c r="L3183" i="11"/>
  <c r="L3184" i="11"/>
  <c r="L3185" i="11"/>
  <c r="L3186" i="11"/>
  <c r="L3187" i="11"/>
  <c r="L3188" i="11"/>
  <c r="L3189" i="11"/>
  <c r="L3190" i="11"/>
  <c r="L3191" i="11"/>
  <c r="L3192" i="11"/>
  <c r="L3193" i="11"/>
  <c r="L3194" i="11"/>
  <c r="L3195" i="11"/>
  <c r="L3196" i="11"/>
  <c r="L3197" i="11"/>
  <c r="L3198" i="11"/>
  <c r="L3199" i="11"/>
  <c r="L3200" i="11"/>
  <c r="L3201" i="11"/>
  <c r="L3202" i="11"/>
  <c r="L3203" i="11"/>
  <c r="L3204" i="11"/>
  <c r="L3205" i="11"/>
  <c r="L3206" i="11"/>
  <c r="L3207" i="11"/>
  <c r="L3208" i="11"/>
  <c r="L3209" i="11"/>
  <c r="L3210" i="11"/>
  <c r="L3211" i="11"/>
  <c r="L3212" i="11"/>
  <c r="L3213" i="11"/>
  <c r="L3214" i="11"/>
  <c r="L3215" i="11"/>
  <c r="L3216" i="11"/>
  <c r="L3217" i="11"/>
  <c r="L3218" i="11"/>
  <c r="L3219" i="11"/>
  <c r="L3220" i="11"/>
  <c r="L3221" i="11"/>
  <c r="L3222" i="11"/>
  <c r="L3223" i="11"/>
  <c r="L3224" i="11"/>
  <c r="L3225" i="11"/>
  <c r="L3226" i="11"/>
  <c r="L3227" i="11"/>
  <c r="L3228" i="11"/>
  <c r="L3229" i="11"/>
  <c r="L3230" i="11"/>
  <c r="L3231" i="11"/>
  <c r="L3232" i="11"/>
  <c r="L3233" i="11"/>
  <c r="L3234" i="11"/>
  <c r="L3235" i="11"/>
  <c r="L3236" i="11"/>
  <c r="L3237" i="11"/>
  <c r="L3238" i="11"/>
  <c r="L3239" i="11"/>
  <c r="L3240" i="11"/>
  <c r="L3241" i="11"/>
  <c r="L3242" i="11"/>
  <c r="L3243" i="11"/>
  <c r="L3244" i="11"/>
  <c r="L3245" i="11"/>
  <c r="L3246" i="11"/>
  <c r="L3247" i="11"/>
  <c r="L3248" i="11"/>
  <c r="L3249" i="11"/>
  <c r="L3250" i="11"/>
  <c r="L3251" i="11"/>
  <c r="L3252" i="11"/>
  <c r="L3253" i="11"/>
  <c r="L3254" i="11"/>
  <c r="L3255" i="11"/>
  <c r="L3256" i="11"/>
  <c r="L3257" i="11"/>
  <c r="L3258" i="11"/>
  <c r="L3259" i="11"/>
  <c r="L3260" i="11"/>
  <c r="L3261" i="11"/>
  <c r="L3262" i="11"/>
  <c r="L3263" i="11"/>
  <c r="L3264" i="11"/>
  <c r="L3265" i="11"/>
  <c r="L3266" i="11"/>
  <c r="L3267" i="11"/>
  <c r="L3268" i="11"/>
  <c r="L3269" i="11"/>
  <c r="L3270" i="11"/>
  <c r="L3271" i="11"/>
  <c r="L3272" i="11"/>
  <c r="L3273" i="11"/>
  <c r="L3274" i="11"/>
  <c r="L3275" i="11"/>
  <c r="L3276" i="11"/>
  <c r="L3277" i="11"/>
  <c r="L3278" i="11"/>
  <c r="L3279" i="11"/>
  <c r="L3280" i="11"/>
  <c r="L3281" i="11"/>
  <c r="L3282" i="11"/>
  <c r="L3283" i="11"/>
  <c r="L3284" i="11"/>
  <c r="L3285" i="11"/>
  <c r="L3286" i="11"/>
  <c r="L3287" i="11"/>
  <c r="L3288" i="11"/>
  <c r="L3289" i="11"/>
  <c r="L3290" i="11"/>
  <c r="L3291" i="11"/>
  <c r="L3292" i="11"/>
  <c r="L3293" i="11"/>
  <c r="L3294" i="11"/>
  <c r="L3295" i="11"/>
  <c r="L3296" i="11"/>
  <c r="L3297" i="11"/>
  <c r="L3298" i="11"/>
  <c r="L3299" i="11"/>
  <c r="L3300" i="11"/>
  <c r="L3301" i="11"/>
  <c r="L3302" i="11"/>
  <c r="L3303" i="11"/>
  <c r="L3304" i="11"/>
  <c r="L3305" i="11"/>
  <c r="L3306" i="11"/>
  <c r="L3307" i="11"/>
  <c r="L3308" i="11"/>
  <c r="L3309" i="11"/>
  <c r="L3310" i="11"/>
  <c r="L3311" i="11"/>
  <c r="L3312" i="11"/>
  <c r="L3313" i="11"/>
  <c r="L3314" i="11"/>
  <c r="L3315" i="11"/>
  <c r="L3316" i="11"/>
  <c r="L3317" i="11"/>
  <c r="L3318" i="11"/>
  <c r="L3319" i="11"/>
  <c r="L3320" i="11"/>
  <c r="L3321" i="11"/>
  <c r="L3322" i="11"/>
  <c r="L3323" i="11"/>
  <c r="L3324" i="11"/>
  <c r="L3325" i="11"/>
  <c r="L3326" i="11"/>
  <c r="L3327" i="11"/>
  <c r="L3328" i="11"/>
  <c r="L3329" i="11"/>
  <c r="L3330" i="11"/>
  <c r="L3331" i="11"/>
  <c r="L3332" i="11"/>
  <c r="L3333" i="11"/>
  <c r="L3334" i="11"/>
  <c r="L3335" i="11"/>
  <c r="L3336" i="11"/>
  <c r="L3337" i="11"/>
  <c r="L3338" i="11"/>
  <c r="L3339" i="11"/>
  <c r="L3340" i="11"/>
  <c r="L3341" i="11"/>
  <c r="L3342" i="11"/>
  <c r="L3343" i="11"/>
  <c r="L3344" i="11"/>
  <c r="L3345" i="11"/>
  <c r="L3346" i="11"/>
  <c r="L3347" i="11"/>
  <c r="L3348" i="11"/>
  <c r="L3349" i="11"/>
  <c r="L3350" i="11"/>
  <c r="L3351" i="11"/>
  <c r="L3352" i="11"/>
  <c r="L3353" i="11"/>
  <c r="L3354" i="11"/>
  <c r="L3355" i="11"/>
  <c r="L3356" i="11"/>
  <c r="L3357" i="11"/>
  <c r="L3358" i="11"/>
  <c r="L3359" i="11"/>
  <c r="L3360" i="11"/>
  <c r="L3361" i="11"/>
  <c r="L3362" i="11"/>
  <c r="L3363" i="11"/>
  <c r="L3364" i="11"/>
  <c r="L3365" i="11"/>
  <c r="L3366" i="11"/>
  <c r="L3367" i="11"/>
  <c r="L3368" i="11"/>
  <c r="L3369" i="11"/>
  <c r="L3370" i="11"/>
  <c r="L3371" i="11"/>
  <c r="L3372" i="11"/>
  <c r="L3373" i="11"/>
  <c r="L3374" i="11"/>
  <c r="L3375" i="11"/>
  <c r="L3376" i="11"/>
  <c r="L3377" i="11"/>
  <c r="L3378" i="11"/>
  <c r="L3379" i="11"/>
  <c r="L3380" i="11"/>
  <c r="L3381" i="11"/>
  <c r="L3382" i="11"/>
  <c r="L3383" i="11"/>
  <c r="L3384" i="11"/>
  <c r="L3385" i="11"/>
  <c r="L3386" i="11"/>
  <c r="L3387" i="11"/>
  <c r="L3388" i="11"/>
  <c r="L3389" i="11"/>
  <c r="L3390" i="11"/>
  <c r="L3391" i="11"/>
  <c r="L3392" i="11"/>
  <c r="L3393" i="11"/>
  <c r="L3394" i="11"/>
  <c r="L3395" i="11"/>
  <c r="L3396" i="11"/>
  <c r="L3397" i="11"/>
  <c r="L3398" i="11"/>
  <c r="L3399" i="11"/>
  <c r="L3400" i="11"/>
  <c r="L3401" i="11"/>
  <c r="L3402" i="11"/>
  <c r="L3403" i="11"/>
  <c r="L3404" i="11"/>
  <c r="L3405" i="11"/>
  <c r="L3406" i="11"/>
  <c r="L3407" i="11"/>
  <c r="L3408" i="11"/>
  <c r="L3409" i="11"/>
  <c r="L3410" i="11"/>
  <c r="L3411" i="11"/>
  <c r="L3412" i="11"/>
  <c r="L3413" i="11"/>
  <c r="L3414" i="11"/>
  <c r="L3415" i="11"/>
  <c r="L3416" i="11"/>
  <c r="L3417" i="11"/>
  <c r="L3418" i="11"/>
  <c r="L3419" i="11"/>
  <c r="L3420" i="11"/>
  <c r="L3421" i="11"/>
  <c r="L3422" i="11"/>
  <c r="L3423" i="11"/>
  <c r="L3424" i="11"/>
  <c r="L3425" i="11"/>
  <c r="L3426" i="11"/>
  <c r="L3427" i="11"/>
  <c r="L3428" i="11"/>
  <c r="L3429" i="11"/>
  <c r="L3430" i="11"/>
  <c r="L3431" i="11"/>
  <c r="L3432" i="11"/>
  <c r="L3433" i="11"/>
  <c r="L3434" i="11"/>
  <c r="L3435" i="11"/>
  <c r="L3436" i="11"/>
  <c r="L3437" i="11"/>
  <c r="L3438" i="11"/>
  <c r="L3439" i="11"/>
  <c r="L3440" i="11"/>
  <c r="L3441" i="11"/>
  <c r="L3442" i="11"/>
  <c r="L3443" i="11"/>
  <c r="L3444" i="11"/>
  <c r="L3445" i="11"/>
  <c r="L3446" i="11"/>
  <c r="L3447" i="11"/>
  <c r="L3448" i="11"/>
  <c r="L3449" i="11"/>
  <c r="L3450" i="11"/>
  <c r="L3451" i="11"/>
  <c r="L3452" i="11"/>
  <c r="L3453" i="11"/>
  <c r="L3454" i="11"/>
  <c r="L3455" i="11"/>
  <c r="L3456" i="11"/>
  <c r="L3457" i="11"/>
  <c r="L3458" i="11"/>
  <c r="L3459" i="11"/>
  <c r="L3460" i="11"/>
  <c r="L3461" i="11"/>
  <c r="L3462" i="11"/>
  <c r="L3463" i="11"/>
  <c r="L3464" i="11"/>
  <c r="L3465" i="11"/>
  <c r="L3466" i="11"/>
  <c r="L3467" i="11"/>
  <c r="L3468" i="11"/>
  <c r="L3469" i="11"/>
  <c r="L3470" i="11"/>
  <c r="L3471" i="11"/>
  <c r="L3472" i="11"/>
  <c r="L3473" i="11"/>
  <c r="L3474" i="11"/>
  <c r="L3475" i="11"/>
  <c r="L3476" i="11"/>
  <c r="L3477" i="11"/>
  <c r="L3478" i="11"/>
  <c r="L3479" i="11"/>
  <c r="L3480" i="11"/>
  <c r="L3481" i="11"/>
  <c r="L3482" i="11"/>
  <c r="L3483" i="11"/>
  <c r="L3484" i="11"/>
  <c r="L3485" i="11"/>
  <c r="L3486" i="11"/>
  <c r="L3487" i="11"/>
  <c r="L3488" i="11"/>
  <c r="L3489" i="11"/>
  <c r="L3490" i="11"/>
  <c r="L3491" i="11"/>
  <c r="L3492" i="11"/>
  <c r="L3493" i="11"/>
  <c r="L3494" i="11"/>
  <c r="L3495" i="11"/>
  <c r="L3496" i="11"/>
  <c r="L3497" i="11"/>
  <c r="L3498" i="11"/>
  <c r="L3499" i="11"/>
  <c r="L3500" i="11"/>
  <c r="L3501" i="11"/>
  <c r="L3502" i="11"/>
  <c r="L3503" i="11"/>
  <c r="L3504" i="11"/>
  <c r="L3505" i="11"/>
  <c r="L3506" i="11"/>
  <c r="L3507" i="11"/>
  <c r="L3508" i="11"/>
  <c r="L3509" i="11"/>
  <c r="L3510" i="11"/>
  <c r="L3511" i="11"/>
  <c r="L3512" i="11"/>
  <c r="L3513" i="11"/>
  <c r="L3514" i="11"/>
  <c r="L3515" i="11"/>
  <c r="L3516" i="11"/>
  <c r="L3517" i="11"/>
  <c r="L3518" i="11"/>
  <c r="L3519" i="11"/>
  <c r="L3520" i="11"/>
  <c r="L3521" i="11"/>
  <c r="L3522" i="11"/>
  <c r="L3523" i="11"/>
  <c r="L3524" i="11"/>
  <c r="L3525" i="11"/>
  <c r="L3526" i="11"/>
  <c r="L3527" i="11"/>
  <c r="L3528" i="11"/>
  <c r="L3529" i="11"/>
  <c r="L3530" i="11"/>
  <c r="L3531" i="11"/>
  <c r="L3532" i="11"/>
  <c r="L3533" i="11"/>
  <c r="L3534" i="11"/>
  <c r="L3535" i="11"/>
  <c r="L3536" i="11"/>
  <c r="L3537" i="11"/>
  <c r="L3538" i="11"/>
  <c r="L3539" i="11"/>
  <c r="L3540" i="11"/>
  <c r="L3541" i="11"/>
  <c r="L3542" i="11"/>
  <c r="L3543" i="11"/>
  <c r="L3544" i="11"/>
  <c r="L3545" i="11"/>
  <c r="L3546" i="11"/>
  <c r="L3547" i="11"/>
  <c r="L3548" i="11"/>
  <c r="L3549" i="11"/>
  <c r="L3550" i="11"/>
  <c r="L3551" i="11"/>
  <c r="L3552" i="11"/>
  <c r="L3553" i="11"/>
  <c r="L3554" i="11"/>
  <c r="L3555" i="11"/>
  <c r="L3556" i="11"/>
  <c r="L3557" i="11"/>
  <c r="L3558" i="11"/>
  <c r="L3559" i="11"/>
  <c r="L3560" i="11"/>
  <c r="L3561" i="11"/>
  <c r="L3562" i="11"/>
  <c r="L3563" i="11"/>
  <c r="L3564" i="11"/>
  <c r="L3565" i="11"/>
  <c r="L3566" i="11"/>
  <c r="L3567" i="11"/>
  <c r="L3568" i="11"/>
  <c r="L3569" i="11"/>
  <c r="L3570" i="11"/>
  <c r="L3571" i="11"/>
  <c r="L3572" i="11"/>
  <c r="L3573" i="11"/>
  <c r="L3574" i="11"/>
  <c r="L3575" i="11"/>
  <c r="L3576" i="11"/>
  <c r="L3577" i="11"/>
  <c r="L3578" i="11"/>
  <c r="L3579" i="11"/>
  <c r="L3580" i="11"/>
  <c r="L3581" i="11"/>
  <c r="L3582" i="11"/>
  <c r="L3583" i="11"/>
  <c r="L3584" i="11"/>
  <c r="L3585" i="11"/>
  <c r="L3586" i="11"/>
  <c r="L3587" i="11"/>
  <c r="L3588" i="11"/>
  <c r="L3589" i="11"/>
  <c r="L3590" i="11"/>
  <c r="L3591" i="11"/>
  <c r="L3592" i="11"/>
  <c r="L3593" i="11"/>
  <c r="L3594" i="11"/>
  <c r="L3595" i="11"/>
  <c r="L3596" i="11"/>
  <c r="L3597" i="11"/>
  <c r="L3598" i="11"/>
  <c r="L3599" i="11"/>
  <c r="L3600" i="11"/>
  <c r="L3601" i="11"/>
  <c r="L3602" i="11"/>
  <c r="L3603" i="11"/>
  <c r="L3604" i="11"/>
  <c r="L3605" i="11"/>
  <c r="L3606" i="11"/>
  <c r="L3607" i="11"/>
  <c r="L3608" i="11"/>
  <c r="L3609" i="11"/>
  <c r="L3610" i="11"/>
  <c r="L3611" i="11"/>
  <c r="L3612" i="11"/>
  <c r="L3613" i="11"/>
  <c r="L3614" i="11"/>
  <c r="L3615" i="11"/>
  <c r="L3616" i="11"/>
  <c r="L3617" i="11"/>
  <c r="L3618" i="11"/>
  <c r="L3619" i="11"/>
  <c r="L3620" i="11"/>
  <c r="L3621" i="11"/>
  <c r="L3622" i="11"/>
  <c r="L3623" i="11"/>
  <c r="L3624" i="11"/>
  <c r="L3625" i="11"/>
  <c r="L3626" i="11"/>
  <c r="L3627" i="11"/>
  <c r="L3628" i="11"/>
  <c r="L3629" i="11"/>
  <c r="L3630" i="11"/>
  <c r="L3631" i="11"/>
  <c r="L3632" i="11"/>
  <c r="L3633" i="11"/>
  <c r="L3634" i="11"/>
  <c r="L3635" i="11"/>
  <c r="L3636" i="11"/>
  <c r="L3637" i="11"/>
  <c r="L3638" i="11"/>
  <c r="L3639" i="11"/>
  <c r="L3640" i="11"/>
  <c r="L3641" i="11"/>
  <c r="L3642" i="11"/>
  <c r="L3643" i="11"/>
  <c r="L3644" i="11"/>
  <c r="L3645" i="11"/>
  <c r="L3646" i="11"/>
  <c r="L3647" i="11"/>
  <c r="L3648" i="11"/>
  <c r="L3649" i="11"/>
  <c r="L3650" i="11"/>
  <c r="L3651" i="11"/>
  <c r="L3652" i="11"/>
  <c r="L3653" i="11"/>
  <c r="L3654" i="11"/>
  <c r="L3655" i="11"/>
  <c r="L3656" i="11"/>
  <c r="L3657" i="11"/>
  <c r="L3658" i="11"/>
  <c r="L3659" i="11"/>
  <c r="L3660" i="11"/>
  <c r="L3661" i="11"/>
  <c r="L3662" i="11"/>
  <c r="L3663" i="11"/>
  <c r="L3664" i="11"/>
  <c r="L3665" i="11"/>
  <c r="L3666" i="11"/>
  <c r="L3667" i="11"/>
  <c r="L3668" i="11"/>
  <c r="L3669" i="11"/>
  <c r="L3670" i="11"/>
  <c r="L3671" i="11"/>
  <c r="L3672" i="11"/>
  <c r="L3673" i="11"/>
  <c r="L3674" i="11"/>
  <c r="L3675" i="11"/>
  <c r="L3676" i="11"/>
  <c r="L3677" i="11"/>
  <c r="L3678" i="11"/>
  <c r="L3679" i="11"/>
  <c r="L3680" i="11"/>
  <c r="L3681" i="11"/>
  <c r="L3682" i="11"/>
  <c r="L3683" i="11"/>
  <c r="L3684" i="11"/>
  <c r="L3685" i="11"/>
  <c r="L3686" i="11"/>
  <c r="L3687" i="11"/>
  <c r="L3688" i="11"/>
  <c r="L3689" i="11"/>
  <c r="L3690" i="11"/>
  <c r="L3691" i="11"/>
  <c r="L3692" i="11"/>
  <c r="L3693" i="11"/>
  <c r="L3694" i="11"/>
  <c r="L3695" i="11"/>
  <c r="L3696" i="11"/>
  <c r="L3697" i="11"/>
  <c r="L3698" i="11"/>
  <c r="L3699" i="11"/>
  <c r="L3700" i="11"/>
  <c r="L3701" i="11"/>
  <c r="L3702" i="11"/>
  <c r="L3703" i="11"/>
  <c r="L3704" i="11"/>
  <c r="L3705" i="11"/>
  <c r="L3706" i="11"/>
  <c r="L3707" i="11"/>
  <c r="L3708" i="11"/>
  <c r="L3709" i="11"/>
  <c r="L3710" i="11"/>
  <c r="L3711" i="11"/>
  <c r="L3712" i="11"/>
  <c r="L3713" i="11"/>
  <c r="L3714" i="11"/>
  <c r="L3715" i="11"/>
  <c r="L3716" i="11"/>
  <c r="L3717" i="11"/>
  <c r="L3718" i="11"/>
  <c r="L3719" i="11"/>
  <c r="L3720" i="11"/>
  <c r="L3721" i="11"/>
  <c r="L3722" i="11"/>
  <c r="L3723" i="11"/>
  <c r="L3724" i="11"/>
  <c r="L3725" i="11"/>
  <c r="L3726" i="11"/>
  <c r="L3727" i="11"/>
  <c r="L3728" i="11"/>
  <c r="L3729" i="11"/>
  <c r="L3730" i="11"/>
  <c r="L3731" i="11"/>
  <c r="L3732" i="11"/>
  <c r="L3733" i="11"/>
  <c r="L3734" i="11"/>
  <c r="L3735" i="11"/>
  <c r="L3736" i="11"/>
  <c r="L3737" i="11"/>
  <c r="L3738" i="11"/>
  <c r="L3739" i="11"/>
  <c r="L3740" i="11"/>
  <c r="L3741" i="11"/>
  <c r="L3742" i="11"/>
  <c r="L3743" i="11"/>
  <c r="L3744" i="11"/>
  <c r="L3745" i="11"/>
  <c r="L3746" i="11"/>
  <c r="L3747" i="11"/>
  <c r="L3748" i="11"/>
  <c r="L3749" i="11"/>
  <c r="L3750" i="11"/>
  <c r="L3751" i="11"/>
  <c r="L3752" i="11"/>
  <c r="L3753" i="11"/>
  <c r="L3754" i="11"/>
  <c r="L3755" i="11"/>
  <c r="L3756" i="11"/>
  <c r="L3757" i="11"/>
  <c r="L3758" i="11"/>
  <c r="L3759" i="11"/>
  <c r="L3760" i="11"/>
  <c r="L3761" i="11"/>
  <c r="L3762" i="11"/>
  <c r="L3763" i="11"/>
  <c r="L3764" i="11"/>
  <c r="L3765" i="11"/>
  <c r="L3766" i="11"/>
  <c r="L3767" i="11"/>
  <c r="L3768" i="11"/>
  <c r="L3769" i="11"/>
  <c r="L3770" i="11"/>
  <c r="L3771" i="11"/>
  <c r="L3772" i="11"/>
  <c r="L3773" i="11"/>
  <c r="L3774" i="11"/>
  <c r="L3775" i="11"/>
  <c r="L3776" i="11"/>
  <c r="L3777" i="11"/>
  <c r="L3778" i="11"/>
  <c r="L3779" i="11"/>
  <c r="L3780" i="11"/>
  <c r="L3781" i="11"/>
  <c r="L3782" i="11"/>
  <c r="L3783" i="11"/>
  <c r="L3784" i="11"/>
  <c r="L3785" i="11"/>
  <c r="L3786" i="11"/>
  <c r="L3787" i="11"/>
  <c r="L3788" i="11"/>
  <c r="L3789" i="11"/>
  <c r="L3790" i="11"/>
  <c r="L3791" i="11"/>
  <c r="L3792" i="11"/>
  <c r="L3793" i="11"/>
  <c r="L3794" i="11"/>
  <c r="L3795" i="11"/>
  <c r="L3796" i="11"/>
  <c r="L3797" i="11"/>
  <c r="L3798" i="11"/>
  <c r="L3799" i="11"/>
  <c r="L3800" i="11"/>
  <c r="L3801" i="11"/>
  <c r="L3802" i="11"/>
  <c r="L3803" i="11"/>
  <c r="L3804" i="11"/>
  <c r="L3805" i="11"/>
  <c r="L3806" i="11"/>
  <c r="L3807" i="11"/>
  <c r="L3808" i="11"/>
  <c r="L3809" i="11"/>
  <c r="L3810" i="11"/>
  <c r="L3811" i="11"/>
  <c r="L3812" i="11"/>
  <c r="L3813" i="11"/>
  <c r="L3814" i="11"/>
  <c r="L3815" i="11"/>
  <c r="L3816" i="11"/>
  <c r="L3817" i="11"/>
  <c r="L3818" i="11"/>
  <c r="L3819" i="11"/>
  <c r="L3820" i="11"/>
  <c r="L3821" i="11"/>
  <c r="L3822" i="11"/>
  <c r="L3823" i="11"/>
  <c r="L3824" i="11"/>
  <c r="L3825" i="11"/>
  <c r="L3826" i="11"/>
  <c r="L3827" i="11"/>
  <c r="L3828" i="11"/>
  <c r="L3829" i="11"/>
  <c r="L3830" i="11"/>
  <c r="L3831" i="11"/>
  <c r="L3832" i="11"/>
  <c r="L3833" i="11"/>
  <c r="L3834" i="11"/>
  <c r="L3835" i="11"/>
  <c r="L3836" i="11"/>
  <c r="L3837" i="11"/>
  <c r="L3838" i="11"/>
  <c r="L3839" i="11"/>
  <c r="L3840" i="11"/>
  <c r="L3841" i="11"/>
  <c r="L3842" i="11"/>
  <c r="L3843" i="11"/>
  <c r="L3844" i="11"/>
  <c r="L3845" i="11"/>
  <c r="L3846" i="11"/>
  <c r="L3847" i="11"/>
  <c r="L3848" i="11"/>
  <c r="L3849" i="11"/>
  <c r="L3850" i="11"/>
  <c r="L3851" i="11"/>
  <c r="L3852" i="11"/>
  <c r="L3853" i="11"/>
  <c r="L3854" i="11"/>
  <c r="L3855" i="11"/>
  <c r="L3856" i="11"/>
  <c r="L3857" i="11"/>
  <c r="L3858" i="11"/>
  <c r="L3859" i="11"/>
  <c r="L3860" i="11"/>
  <c r="L3861" i="11"/>
  <c r="L3862" i="11"/>
  <c r="L3863" i="11"/>
  <c r="L3864" i="11"/>
  <c r="L3865" i="11"/>
  <c r="L3866" i="11"/>
  <c r="L3867" i="11"/>
  <c r="L3868" i="11"/>
  <c r="L3869" i="11"/>
  <c r="L3870" i="11"/>
  <c r="L3871" i="11"/>
  <c r="L3872" i="11"/>
  <c r="L3873" i="11"/>
  <c r="L3874" i="11"/>
  <c r="L3875" i="11"/>
  <c r="L3876" i="11"/>
  <c r="L3877" i="11"/>
  <c r="L3878" i="11"/>
  <c r="L3879" i="11"/>
  <c r="L3880" i="11"/>
  <c r="L3881" i="11"/>
  <c r="L3882" i="11"/>
  <c r="L3883" i="11"/>
  <c r="L3884" i="11"/>
  <c r="L3885" i="11"/>
  <c r="L3886" i="11"/>
  <c r="L3887" i="11"/>
  <c r="L3888" i="11"/>
  <c r="L3889" i="11"/>
  <c r="L3890" i="11"/>
  <c r="L3891" i="11"/>
  <c r="L3892" i="11"/>
  <c r="L3893" i="11"/>
  <c r="L3894" i="11"/>
  <c r="L3895" i="11"/>
  <c r="L3896" i="11"/>
  <c r="L3897" i="11"/>
  <c r="L3898" i="11"/>
  <c r="L3899" i="11"/>
  <c r="L3900" i="11"/>
  <c r="L3901" i="11"/>
  <c r="L3902" i="11"/>
  <c r="L3903" i="11"/>
  <c r="L3904" i="11"/>
  <c r="L3905" i="11"/>
  <c r="L3906" i="11"/>
  <c r="L3907" i="11"/>
  <c r="L3908" i="11"/>
  <c r="L3909" i="11"/>
  <c r="L3910" i="11"/>
  <c r="L3911" i="11"/>
  <c r="L3912" i="11"/>
  <c r="L3913" i="11"/>
  <c r="L3914" i="11"/>
  <c r="L3915" i="11"/>
  <c r="L3916" i="11"/>
  <c r="L3917" i="11"/>
  <c r="L3918" i="11"/>
  <c r="L3919" i="11"/>
  <c r="L3920" i="11"/>
  <c r="L3921" i="11"/>
  <c r="L3922" i="11"/>
  <c r="L3923" i="11"/>
  <c r="L3924" i="11"/>
  <c r="L3925" i="11"/>
  <c r="L3926" i="11"/>
  <c r="L3927" i="11"/>
  <c r="L3928" i="11"/>
  <c r="L3929" i="11"/>
  <c r="L3930" i="11"/>
  <c r="L3931" i="11"/>
  <c r="L3932" i="11"/>
  <c r="L3933" i="11"/>
  <c r="L3934" i="11"/>
  <c r="L3935" i="11"/>
  <c r="L3936" i="11"/>
  <c r="L3937" i="11"/>
  <c r="L3938" i="11"/>
  <c r="L3939" i="11"/>
  <c r="L3940" i="11"/>
  <c r="L3941" i="11"/>
  <c r="L3942" i="11"/>
  <c r="L3943" i="11"/>
  <c r="L3944" i="11"/>
  <c r="L3945" i="11"/>
  <c r="L3946" i="11"/>
  <c r="L3947" i="11"/>
  <c r="L3948" i="11"/>
  <c r="L3949" i="11"/>
  <c r="L3950" i="11"/>
  <c r="L3951" i="11"/>
  <c r="L3952" i="11"/>
  <c r="L3953" i="11"/>
  <c r="L3954" i="11"/>
  <c r="L3955" i="11"/>
  <c r="L3956" i="11"/>
  <c r="L3957" i="11"/>
  <c r="L3958" i="11"/>
  <c r="L3959" i="11"/>
  <c r="L3960" i="11"/>
  <c r="L3961" i="11"/>
  <c r="L3962" i="11"/>
  <c r="L3963" i="11"/>
  <c r="L3964" i="11"/>
  <c r="L3965" i="11"/>
  <c r="L3966" i="11"/>
  <c r="L3967" i="11"/>
  <c r="L3968" i="11"/>
  <c r="L3969" i="11"/>
  <c r="L3970" i="11"/>
  <c r="L3971" i="11"/>
  <c r="L3972" i="11"/>
  <c r="L3973" i="11"/>
  <c r="L3974" i="11"/>
  <c r="L3975" i="11"/>
  <c r="L3976" i="11"/>
  <c r="L3977" i="11"/>
  <c r="L3978" i="11"/>
  <c r="L3979" i="11"/>
  <c r="L3980" i="11"/>
  <c r="L3981" i="11"/>
  <c r="L3982" i="11"/>
  <c r="L3983" i="11"/>
  <c r="L3984" i="11"/>
  <c r="L3985" i="11"/>
  <c r="L3986" i="11"/>
  <c r="L3987" i="11"/>
  <c r="L3988" i="11"/>
  <c r="L3989" i="11"/>
  <c r="L3990" i="11"/>
  <c r="L3991" i="11"/>
  <c r="L3992" i="11"/>
  <c r="L3993" i="11"/>
  <c r="L3994" i="11"/>
  <c r="L3995" i="11"/>
  <c r="L3996" i="11"/>
  <c r="L3997" i="11"/>
  <c r="L3998" i="11"/>
  <c r="L3999" i="11"/>
  <c r="L4000" i="11"/>
  <c r="L4001" i="11"/>
  <c r="L4002" i="11"/>
  <c r="L4003" i="11"/>
  <c r="L4004" i="11"/>
  <c r="L4005" i="11"/>
  <c r="L4006" i="11"/>
  <c r="L4007" i="11"/>
  <c r="L4008" i="11"/>
  <c r="L4009" i="11"/>
  <c r="L4010" i="11"/>
  <c r="L4011" i="11"/>
  <c r="L4012" i="11"/>
  <c r="L4013" i="11"/>
  <c r="L4014" i="11"/>
  <c r="L4015" i="11"/>
  <c r="L4016" i="11"/>
  <c r="L4017" i="11"/>
  <c r="L4018" i="11"/>
  <c r="L4019" i="11"/>
  <c r="L4020" i="11"/>
  <c r="L4021" i="11"/>
  <c r="L4022" i="11"/>
  <c r="L4023" i="11"/>
  <c r="L4024" i="11"/>
  <c r="L4025" i="11"/>
  <c r="L4026" i="11"/>
  <c r="L4027" i="11"/>
  <c r="L4028" i="11"/>
  <c r="L4029" i="11"/>
  <c r="L4030" i="11"/>
  <c r="L4031" i="11"/>
  <c r="L4032" i="11"/>
  <c r="L4033" i="11"/>
  <c r="L4034" i="11"/>
  <c r="L4035" i="11"/>
  <c r="L4036" i="11"/>
  <c r="L4037" i="11"/>
  <c r="L4038" i="11"/>
  <c r="L4039" i="11"/>
  <c r="L4040" i="11"/>
  <c r="L4041" i="11"/>
  <c r="L4042" i="11"/>
  <c r="L4043" i="11"/>
  <c r="L4044" i="11"/>
  <c r="L4045" i="11"/>
  <c r="L4046" i="11"/>
  <c r="L4047" i="11"/>
  <c r="L4048" i="11"/>
  <c r="L4049" i="11"/>
  <c r="L4050" i="11"/>
  <c r="L4051" i="11"/>
  <c r="L4052" i="11"/>
  <c r="L4053" i="11"/>
  <c r="L4054" i="11"/>
  <c r="L4055" i="11"/>
  <c r="L4056" i="11"/>
  <c r="L4057" i="11"/>
  <c r="L4058" i="11"/>
  <c r="L4059" i="11"/>
  <c r="L4060" i="11"/>
  <c r="L4061" i="11"/>
  <c r="L4062" i="11"/>
  <c r="L4063" i="11"/>
  <c r="L4064" i="11"/>
  <c r="L4065" i="11"/>
  <c r="L4066" i="11"/>
  <c r="L4067" i="11"/>
  <c r="L4068" i="11"/>
  <c r="L4069" i="11"/>
  <c r="L4070" i="11"/>
  <c r="L4071" i="11"/>
  <c r="L4072" i="11"/>
  <c r="L4073" i="11"/>
  <c r="L4074" i="11"/>
  <c r="L4075" i="11"/>
  <c r="L4076" i="11"/>
  <c r="L4077" i="11"/>
  <c r="L4078" i="11"/>
  <c r="L4079" i="11"/>
  <c r="L4080" i="11"/>
  <c r="L4081" i="11"/>
  <c r="L4082" i="11"/>
  <c r="L4083" i="11"/>
  <c r="L4084" i="11"/>
  <c r="L4085" i="11"/>
  <c r="L4086" i="11"/>
  <c r="L4087" i="11"/>
  <c r="L4088" i="11"/>
  <c r="L4089" i="11"/>
  <c r="L4090" i="11"/>
  <c r="L4091" i="11"/>
  <c r="L4092" i="11"/>
  <c r="L4093" i="11"/>
  <c r="L4094" i="11"/>
  <c r="L4095" i="11"/>
  <c r="L4096" i="11"/>
  <c r="L4097" i="11"/>
  <c r="L4098" i="11"/>
  <c r="L4099" i="11"/>
  <c r="L4100" i="11"/>
  <c r="L4101" i="11"/>
  <c r="L4102" i="11"/>
  <c r="L4103" i="11"/>
  <c r="L4104" i="11"/>
  <c r="L4105" i="11"/>
  <c r="L4106" i="11"/>
  <c r="L4107" i="11"/>
  <c r="L4108" i="11"/>
  <c r="L4109" i="11"/>
  <c r="L4110" i="11"/>
  <c r="L4111" i="11"/>
  <c r="L4112" i="11"/>
  <c r="L4113" i="11"/>
  <c r="L4114" i="11"/>
  <c r="L4115" i="11"/>
  <c r="L4116" i="11"/>
  <c r="L4117" i="11"/>
  <c r="L4118" i="11"/>
  <c r="L4119" i="11"/>
  <c r="L4120" i="11"/>
  <c r="L4121" i="11"/>
  <c r="L4122" i="11"/>
  <c r="L4123" i="11"/>
  <c r="L4124" i="11"/>
  <c r="L4125" i="11"/>
  <c r="L4126" i="11"/>
  <c r="L4127" i="11"/>
  <c r="L4128" i="11"/>
  <c r="L4129" i="11"/>
  <c r="L4130" i="11"/>
  <c r="L4131" i="11"/>
  <c r="L4132" i="11"/>
  <c r="L4133" i="11"/>
  <c r="L4134" i="11"/>
  <c r="L4135" i="11"/>
  <c r="L4136" i="11"/>
  <c r="L4137" i="11"/>
  <c r="L4138" i="11"/>
  <c r="L4139" i="11"/>
  <c r="L4140" i="11"/>
  <c r="L4141" i="11"/>
  <c r="L4142" i="11"/>
  <c r="L4143" i="11"/>
  <c r="L4144" i="11"/>
  <c r="L4145" i="11"/>
  <c r="L4146" i="11"/>
  <c r="L4147" i="11"/>
  <c r="L4148" i="11"/>
  <c r="L4149" i="11"/>
  <c r="L4150" i="11"/>
  <c r="L4151" i="11"/>
  <c r="L4152" i="11"/>
  <c r="L4153" i="11"/>
  <c r="L4154" i="11"/>
  <c r="L4155" i="11"/>
  <c r="L4156" i="11"/>
  <c r="L4157" i="11"/>
  <c r="L4158" i="11"/>
  <c r="L4159" i="11"/>
  <c r="L4160" i="11"/>
  <c r="L4161" i="11"/>
  <c r="L4162" i="11"/>
  <c r="L4163" i="11"/>
  <c r="L4164" i="11"/>
  <c r="L4165" i="11"/>
  <c r="L4166" i="11"/>
  <c r="L4167" i="11"/>
  <c r="L4168" i="11"/>
  <c r="L4169" i="11"/>
  <c r="L4170" i="11"/>
  <c r="L4171" i="11"/>
  <c r="L4172" i="11"/>
  <c r="L4173" i="11"/>
  <c r="L4174" i="11"/>
  <c r="L4175" i="11"/>
  <c r="L4176" i="11"/>
  <c r="L4177" i="11"/>
  <c r="L4178" i="11"/>
  <c r="L4179" i="11"/>
  <c r="L4180" i="11"/>
  <c r="L4181" i="11"/>
  <c r="L4182" i="11"/>
  <c r="L4183" i="11"/>
  <c r="L4184" i="11"/>
  <c r="L4185" i="11"/>
  <c r="L4186" i="11"/>
  <c r="L4187" i="11"/>
  <c r="L4188" i="11"/>
  <c r="L4189" i="11"/>
  <c r="L4190" i="11"/>
  <c r="L4191" i="11"/>
  <c r="L4192" i="11"/>
  <c r="L4193" i="11"/>
  <c r="L4194" i="11"/>
  <c r="L4195" i="11"/>
  <c r="L4196" i="11"/>
  <c r="L4197" i="11"/>
  <c r="L4198" i="11"/>
  <c r="L4199" i="11"/>
  <c r="L4200" i="11"/>
  <c r="L4201" i="11"/>
  <c r="L4202" i="11"/>
  <c r="L4203" i="11"/>
  <c r="L4204" i="11"/>
  <c r="L4205" i="11"/>
  <c r="L4206" i="11"/>
  <c r="L4207" i="11"/>
  <c r="L4208" i="11"/>
  <c r="L4209" i="11"/>
  <c r="L4210" i="11"/>
  <c r="L4211" i="11"/>
  <c r="L4212" i="11"/>
  <c r="L4213" i="11"/>
  <c r="L4214" i="11"/>
  <c r="L4215" i="11"/>
  <c r="L4216" i="11"/>
  <c r="L4217" i="11"/>
  <c r="L4218" i="11"/>
  <c r="L4219" i="11"/>
  <c r="L4220" i="11"/>
  <c r="L4221" i="11"/>
  <c r="L4222" i="11"/>
  <c r="L4223" i="11"/>
  <c r="L4224" i="11"/>
  <c r="L4225" i="11"/>
  <c r="L4226" i="11"/>
  <c r="L4227" i="11"/>
  <c r="L4228" i="11"/>
  <c r="L4229" i="11"/>
  <c r="L4230" i="11"/>
  <c r="L4231" i="11"/>
  <c r="L4232" i="11"/>
  <c r="L4233" i="11"/>
  <c r="L4234" i="11"/>
  <c r="L4235" i="11"/>
  <c r="L4236" i="11"/>
  <c r="L4237" i="11"/>
  <c r="L4238" i="11"/>
  <c r="L4239" i="11"/>
  <c r="L4240" i="11"/>
  <c r="L4241" i="11"/>
  <c r="L4242" i="11"/>
  <c r="L4243" i="11"/>
  <c r="L4244" i="11"/>
  <c r="L4245" i="11"/>
  <c r="L4246" i="11"/>
  <c r="L4247" i="11"/>
  <c r="L4248" i="11"/>
  <c r="L4249" i="11"/>
  <c r="L4250" i="11"/>
  <c r="L4251" i="11"/>
  <c r="L4252" i="11"/>
  <c r="L4253" i="11"/>
  <c r="L4254" i="11"/>
  <c r="L4255" i="11"/>
  <c r="L4256" i="11"/>
  <c r="L4257" i="11"/>
  <c r="L4258" i="11"/>
  <c r="L4259" i="11"/>
  <c r="L4260" i="11"/>
  <c r="L4261" i="11"/>
  <c r="L4262" i="11"/>
  <c r="L4263" i="11"/>
  <c r="L4264" i="11"/>
  <c r="L4265" i="11"/>
  <c r="L4266" i="11"/>
  <c r="L4267" i="11"/>
  <c r="L4268" i="11"/>
  <c r="L4269" i="11"/>
  <c r="L4270" i="11"/>
  <c r="L4271" i="11"/>
  <c r="L4272" i="11"/>
  <c r="L4273" i="11"/>
  <c r="L4274" i="11"/>
  <c r="L4275" i="11"/>
  <c r="L4276" i="11"/>
  <c r="L4277" i="11"/>
  <c r="L4278" i="11"/>
  <c r="L4279" i="11"/>
  <c r="L4280" i="11"/>
  <c r="L4281" i="11"/>
  <c r="L4282" i="11"/>
  <c r="L4283" i="11"/>
  <c r="L4284" i="11"/>
  <c r="L4285" i="11"/>
  <c r="L4286" i="11"/>
  <c r="L4287" i="11"/>
  <c r="L4288" i="11"/>
  <c r="L4289" i="11"/>
  <c r="L4290" i="11"/>
  <c r="L4291" i="11"/>
  <c r="L4292" i="11"/>
  <c r="L4293" i="11"/>
  <c r="L4294" i="11"/>
  <c r="L4295" i="11"/>
  <c r="L4296" i="11"/>
  <c r="L4297" i="11"/>
  <c r="L4298" i="11"/>
  <c r="L4299" i="11"/>
  <c r="L4300" i="11"/>
  <c r="L4301" i="11"/>
  <c r="L4302" i="11"/>
  <c r="L4303" i="11"/>
  <c r="L4304" i="11"/>
  <c r="L4305" i="11"/>
  <c r="L4306" i="11"/>
  <c r="L4307" i="11"/>
  <c r="L4308" i="11"/>
  <c r="L4309" i="11"/>
  <c r="L4310" i="11"/>
  <c r="L4311" i="11"/>
  <c r="L4312" i="11"/>
  <c r="L4313" i="11"/>
  <c r="L4314" i="11"/>
  <c r="L4315" i="11"/>
  <c r="L4316" i="11"/>
  <c r="L4317" i="11"/>
  <c r="L4318" i="11"/>
  <c r="L4319" i="11"/>
  <c r="L4320" i="11"/>
  <c r="L4321" i="11"/>
  <c r="L4322" i="11"/>
  <c r="L4323" i="11"/>
  <c r="L4324" i="11"/>
  <c r="L4325" i="11"/>
  <c r="L4326" i="11"/>
  <c r="L4327" i="11"/>
  <c r="L4328" i="11"/>
  <c r="L4329" i="11"/>
  <c r="L4330" i="11"/>
  <c r="L4331" i="11"/>
  <c r="L4332" i="11"/>
  <c r="L4333" i="11"/>
  <c r="L4334" i="11"/>
  <c r="L4335" i="11"/>
  <c r="L4336" i="11"/>
  <c r="L4337" i="11"/>
  <c r="L4338" i="11"/>
  <c r="L4339" i="11"/>
  <c r="L4340" i="11"/>
  <c r="L4341" i="11"/>
  <c r="L4342" i="11"/>
  <c r="L4343" i="11"/>
  <c r="L4344" i="11"/>
  <c r="L4345" i="11"/>
  <c r="L4346" i="11"/>
  <c r="L4347" i="11"/>
  <c r="L4348" i="11"/>
  <c r="L4349" i="11"/>
  <c r="L4350" i="11"/>
  <c r="L4351" i="11"/>
  <c r="L4352" i="11"/>
  <c r="L4353" i="11"/>
  <c r="L4354" i="11"/>
  <c r="L4355" i="11"/>
  <c r="L4356" i="11"/>
  <c r="L4357" i="11"/>
  <c r="L4358" i="11"/>
  <c r="L4359" i="11"/>
  <c r="L4360" i="11"/>
  <c r="L4361" i="11"/>
  <c r="L4362" i="11"/>
  <c r="L4363" i="11"/>
  <c r="L4364" i="11"/>
  <c r="L4365" i="11"/>
  <c r="L4366" i="11"/>
  <c r="L4367" i="11"/>
  <c r="L4368" i="11"/>
  <c r="L4369" i="11"/>
  <c r="L4370" i="11"/>
  <c r="L4371" i="11"/>
  <c r="L4372" i="11"/>
  <c r="L4373" i="11"/>
  <c r="L4374" i="11"/>
  <c r="L4375" i="11"/>
  <c r="L4376" i="11"/>
  <c r="L4377" i="11"/>
  <c r="L4378" i="11"/>
  <c r="L4379" i="11"/>
  <c r="L4380" i="11"/>
  <c r="L4381" i="11"/>
  <c r="L4382" i="11"/>
  <c r="L4383" i="11"/>
  <c r="L4384" i="11"/>
  <c r="L4385" i="11"/>
  <c r="L4386" i="11"/>
  <c r="L4387" i="11"/>
  <c r="L4388" i="11"/>
  <c r="L4389" i="11"/>
  <c r="L4390" i="11"/>
  <c r="L4391" i="11"/>
  <c r="L4392" i="11"/>
  <c r="L4393" i="11"/>
  <c r="L4394" i="11"/>
  <c r="L4395" i="11"/>
  <c r="L4396" i="11"/>
  <c r="L4397" i="11"/>
  <c r="L4398" i="11"/>
  <c r="L4399" i="11"/>
  <c r="L4400" i="11"/>
  <c r="L4401" i="11"/>
  <c r="L4402" i="11"/>
  <c r="L4403" i="11"/>
  <c r="L4404" i="11"/>
  <c r="L4405" i="11"/>
  <c r="L4406" i="11"/>
  <c r="L4407" i="11"/>
  <c r="L4408" i="11"/>
  <c r="L4409" i="11"/>
  <c r="L4410" i="11"/>
  <c r="L4411" i="11"/>
  <c r="L4412" i="11"/>
  <c r="L4413" i="11"/>
  <c r="L4414" i="11"/>
  <c r="L4415" i="11"/>
  <c r="L4416" i="11"/>
  <c r="L4417" i="11"/>
  <c r="L4418" i="11"/>
  <c r="L4419" i="11"/>
  <c r="L4420" i="11"/>
  <c r="L4421" i="11"/>
  <c r="L4422" i="11"/>
  <c r="L4423" i="11"/>
  <c r="L4424" i="11"/>
  <c r="L4425" i="11"/>
  <c r="L4426" i="11"/>
  <c r="L4427" i="11"/>
  <c r="L4428" i="11"/>
  <c r="L4429" i="11"/>
  <c r="L4430" i="11"/>
  <c r="L4431" i="11"/>
  <c r="L4432" i="11"/>
  <c r="L4433" i="11"/>
  <c r="L4434" i="11"/>
  <c r="L4435" i="11"/>
  <c r="L4436" i="11"/>
  <c r="L4437" i="11"/>
  <c r="L4438" i="11"/>
  <c r="L4439" i="11"/>
  <c r="L4440" i="11"/>
  <c r="L4441" i="11"/>
  <c r="L4442" i="11"/>
  <c r="L4443" i="11"/>
  <c r="L4444" i="11"/>
  <c r="L4445" i="11"/>
  <c r="L4446" i="11"/>
  <c r="L4447" i="11"/>
  <c r="L4448" i="11"/>
  <c r="L4449" i="11"/>
  <c r="L4450" i="11"/>
  <c r="L4451" i="11"/>
  <c r="L4452" i="11"/>
  <c r="L4453" i="11"/>
  <c r="L4454" i="11"/>
  <c r="L4455" i="11"/>
  <c r="L4456" i="11"/>
  <c r="L4457" i="11"/>
  <c r="L4458" i="11"/>
  <c r="L4459" i="11"/>
  <c r="L4460" i="11"/>
  <c r="L4461" i="11"/>
  <c r="L4462" i="11"/>
  <c r="L4463" i="11"/>
  <c r="L4464" i="11"/>
  <c r="L4465" i="11"/>
  <c r="L4466" i="11"/>
  <c r="L4467" i="11"/>
  <c r="L4468" i="11"/>
  <c r="L4469" i="11"/>
  <c r="L4470" i="11"/>
  <c r="L4471" i="11"/>
  <c r="L4472" i="11"/>
  <c r="L4473" i="11"/>
  <c r="L4474" i="11"/>
  <c r="L4475" i="11"/>
  <c r="L4476" i="11"/>
  <c r="L4477" i="11"/>
  <c r="L4478" i="11"/>
  <c r="L4479" i="11"/>
  <c r="L4480" i="11"/>
  <c r="L4481" i="11"/>
  <c r="L4482" i="11"/>
  <c r="L4483" i="11"/>
  <c r="L4484" i="11"/>
  <c r="L4485" i="11"/>
  <c r="L4486" i="11"/>
  <c r="L4487" i="11"/>
  <c r="L4488" i="11"/>
  <c r="L4489" i="11"/>
  <c r="L4490" i="11"/>
  <c r="L4491" i="11"/>
  <c r="L4492" i="11"/>
  <c r="L4493" i="11"/>
  <c r="L4494" i="11"/>
  <c r="L4495" i="11"/>
  <c r="L4496" i="11"/>
  <c r="L4497" i="11"/>
  <c r="L4498" i="11"/>
  <c r="L4499" i="11"/>
  <c r="L4500" i="11"/>
  <c r="L4501" i="11"/>
  <c r="L4502" i="11"/>
  <c r="L4503" i="11"/>
  <c r="L4504" i="11"/>
  <c r="L4505" i="11"/>
  <c r="L4506" i="11"/>
  <c r="L4507" i="11"/>
  <c r="L4508" i="11"/>
  <c r="L4509" i="11"/>
  <c r="L4510" i="11"/>
  <c r="L4511" i="11"/>
  <c r="L4512" i="11"/>
  <c r="L4513" i="11"/>
  <c r="L4514" i="11"/>
  <c r="L4515" i="11"/>
  <c r="L4516" i="11"/>
  <c r="L4517" i="11"/>
  <c r="L4518" i="11"/>
  <c r="L4519" i="11"/>
  <c r="L4520" i="11"/>
  <c r="L4521" i="11"/>
  <c r="L4522" i="11"/>
  <c r="L4523" i="11"/>
  <c r="L4524" i="11"/>
  <c r="L4525" i="11"/>
  <c r="L4526" i="11"/>
  <c r="L4527" i="11"/>
  <c r="L4528" i="11"/>
  <c r="L4529" i="11"/>
  <c r="L4530" i="11"/>
  <c r="L4531" i="11"/>
  <c r="L4532" i="11"/>
  <c r="L4533" i="11"/>
  <c r="L4534" i="11"/>
  <c r="L4535" i="11"/>
  <c r="L4536" i="11"/>
  <c r="L4537" i="11"/>
  <c r="L4538" i="11"/>
  <c r="L4539" i="11"/>
  <c r="L4540" i="11"/>
  <c r="L4541" i="11"/>
  <c r="L4542" i="11"/>
  <c r="L4543" i="11"/>
  <c r="L4544" i="11"/>
  <c r="L4545" i="11"/>
  <c r="L4546" i="11"/>
  <c r="L4547" i="11"/>
  <c r="L4548" i="11"/>
  <c r="L4549" i="11"/>
  <c r="L4550" i="11"/>
  <c r="L4551" i="11"/>
  <c r="L4552" i="11"/>
  <c r="L4553" i="11"/>
  <c r="L4554" i="11"/>
  <c r="L4555" i="11"/>
  <c r="L4556" i="11"/>
  <c r="L4557" i="11"/>
  <c r="L4558" i="11"/>
  <c r="L4559" i="11"/>
  <c r="L4560" i="11"/>
  <c r="L4561" i="11"/>
  <c r="L4562" i="11"/>
  <c r="L4563" i="11"/>
  <c r="L4564" i="11"/>
  <c r="L4565" i="11"/>
  <c r="L4566" i="11"/>
  <c r="L4567" i="11"/>
  <c r="L4568" i="11"/>
  <c r="L4569" i="11"/>
  <c r="L4570" i="11"/>
  <c r="L4571" i="11"/>
  <c r="L4572" i="11"/>
  <c r="L4573" i="11"/>
  <c r="L4574" i="11"/>
  <c r="L4575" i="11"/>
  <c r="L4576" i="11"/>
  <c r="L4577" i="11"/>
  <c r="L4578" i="11"/>
  <c r="L4579" i="11"/>
  <c r="L4580" i="11"/>
  <c r="L4581" i="11"/>
  <c r="L4582" i="11"/>
  <c r="L4583" i="11"/>
  <c r="L4584" i="11"/>
  <c r="L4585" i="11"/>
  <c r="L4586" i="11"/>
  <c r="L4587" i="11"/>
  <c r="L4588" i="11"/>
  <c r="L4589" i="11"/>
  <c r="L4590" i="11"/>
  <c r="L4591" i="11"/>
  <c r="L4592" i="11"/>
  <c r="L4593" i="11"/>
  <c r="L4594" i="11"/>
  <c r="L4595" i="11"/>
  <c r="L4596" i="11"/>
  <c r="L4597" i="11"/>
  <c r="L4598" i="11"/>
  <c r="L4599" i="11"/>
  <c r="L4600" i="11"/>
  <c r="L4601" i="11"/>
  <c r="L4602" i="11"/>
  <c r="L4603" i="11"/>
  <c r="L4604" i="11"/>
  <c r="L4605" i="11"/>
  <c r="L4606" i="11"/>
  <c r="L4607" i="11"/>
  <c r="L4608" i="11"/>
  <c r="L4609" i="11"/>
  <c r="L4610" i="11"/>
  <c r="L4611" i="11"/>
  <c r="L4612" i="11"/>
  <c r="L4613" i="11"/>
  <c r="L4614" i="11"/>
  <c r="L4615" i="11"/>
  <c r="L4616" i="11"/>
  <c r="L4617" i="11"/>
  <c r="L4618" i="11"/>
  <c r="L4619" i="11"/>
  <c r="L4620" i="11"/>
  <c r="L4621" i="11"/>
  <c r="L4622" i="11"/>
  <c r="L4623" i="11"/>
  <c r="L4624" i="11"/>
  <c r="L4625" i="11"/>
  <c r="L4626" i="11"/>
  <c r="L4627" i="11"/>
  <c r="L4628" i="11"/>
  <c r="L4629" i="11"/>
  <c r="L4630" i="11"/>
  <c r="L4631" i="11"/>
  <c r="L4632" i="11"/>
  <c r="L4633" i="11"/>
  <c r="L4634" i="11"/>
  <c r="L4635" i="11"/>
  <c r="L4636" i="11"/>
  <c r="L4637" i="11"/>
  <c r="L4638" i="11"/>
  <c r="L4639" i="11"/>
  <c r="L4640" i="11"/>
  <c r="L4641" i="11"/>
  <c r="L4642" i="11"/>
  <c r="L4643" i="11"/>
  <c r="L4644" i="11"/>
  <c r="L4645" i="11"/>
  <c r="L4646" i="11"/>
  <c r="L4647" i="11"/>
  <c r="L4648" i="11"/>
  <c r="L4649" i="11"/>
  <c r="L4650" i="11"/>
  <c r="L4651" i="11"/>
  <c r="L4652" i="11"/>
  <c r="L4653" i="11"/>
  <c r="L4654" i="11"/>
  <c r="L4655" i="11"/>
  <c r="L4656" i="11"/>
  <c r="L4657" i="11"/>
  <c r="L4658" i="11"/>
  <c r="L4659" i="11"/>
  <c r="L4660" i="11"/>
  <c r="L4661" i="11"/>
  <c r="L4662" i="11"/>
  <c r="L4663" i="11"/>
  <c r="L4664" i="11"/>
  <c r="L4665" i="11"/>
  <c r="L4666" i="11"/>
  <c r="L4667" i="11"/>
  <c r="L4668" i="11"/>
  <c r="L4669" i="11"/>
  <c r="L4670" i="11"/>
  <c r="L4671" i="11"/>
  <c r="L4672" i="11"/>
  <c r="L4673" i="11"/>
  <c r="L4674" i="11"/>
  <c r="L4675" i="11"/>
  <c r="L4676" i="11"/>
  <c r="L4677" i="11"/>
  <c r="L4678" i="11"/>
  <c r="L4679" i="11"/>
  <c r="L4680" i="11"/>
  <c r="L4681" i="11"/>
  <c r="L4682" i="11"/>
  <c r="L4683" i="11"/>
  <c r="L4684" i="11"/>
  <c r="L4685" i="11"/>
  <c r="L4686" i="11"/>
  <c r="L4687" i="11"/>
  <c r="L4688" i="11"/>
  <c r="L4689" i="11"/>
  <c r="L4690" i="11"/>
  <c r="L4691" i="11"/>
  <c r="L4692" i="11"/>
  <c r="L4693" i="11"/>
  <c r="L4694" i="11"/>
  <c r="L4695" i="11"/>
  <c r="L4696" i="11"/>
  <c r="L4697" i="11"/>
  <c r="L4698" i="11"/>
  <c r="L4699" i="11"/>
  <c r="L4700" i="11"/>
  <c r="L4701" i="11"/>
  <c r="L4702" i="11"/>
  <c r="L4703" i="11"/>
  <c r="L4704" i="11"/>
  <c r="L4705" i="11"/>
  <c r="L4706" i="11"/>
  <c r="L4707" i="11"/>
  <c r="L4708" i="11"/>
  <c r="L4709" i="11"/>
  <c r="L4710" i="11"/>
  <c r="L4711" i="11"/>
  <c r="L4712" i="11"/>
  <c r="L4713" i="11"/>
  <c r="L4714" i="11"/>
  <c r="L4715" i="11"/>
  <c r="L4716" i="11"/>
  <c r="L4717" i="11"/>
  <c r="L4718" i="11"/>
  <c r="L4719" i="11"/>
  <c r="L4720" i="11"/>
  <c r="L4721" i="11"/>
  <c r="L4722" i="11"/>
  <c r="L4723" i="11"/>
  <c r="L4724" i="11"/>
  <c r="L4725" i="11"/>
  <c r="L4726" i="11"/>
  <c r="L4727" i="11"/>
  <c r="L4728" i="11"/>
  <c r="L4729" i="11"/>
  <c r="L4730" i="11"/>
  <c r="L4731" i="11"/>
  <c r="L4732" i="11"/>
  <c r="L4733" i="11"/>
  <c r="L4734" i="11"/>
  <c r="L4735" i="11"/>
  <c r="L4736" i="11"/>
  <c r="L4737" i="11"/>
  <c r="L4738" i="11"/>
  <c r="L4739" i="11"/>
  <c r="L4740" i="11"/>
  <c r="L4741" i="11"/>
  <c r="L4742" i="11"/>
  <c r="L4743" i="11"/>
  <c r="L4744" i="11"/>
  <c r="L4745" i="11"/>
  <c r="L4746" i="11"/>
  <c r="L4747" i="11"/>
  <c r="L4748" i="11"/>
  <c r="L4749" i="11"/>
  <c r="L4750" i="11"/>
  <c r="L4751" i="11"/>
  <c r="L4752" i="11"/>
  <c r="L4753" i="11"/>
  <c r="L4754" i="11"/>
  <c r="L4755" i="11"/>
  <c r="L4756" i="11"/>
  <c r="L4757" i="11"/>
  <c r="L4758" i="11"/>
  <c r="L4759" i="11"/>
  <c r="L4760" i="11"/>
  <c r="L4761" i="11"/>
  <c r="L4762" i="11"/>
  <c r="L4763" i="11"/>
  <c r="L4764" i="11"/>
  <c r="L4765" i="11"/>
  <c r="L4766" i="11"/>
  <c r="L4767" i="11"/>
  <c r="L4768" i="11"/>
  <c r="L4769" i="11"/>
  <c r="L4770" i="11"/>
  <c r="L4771" i="11"/>
  <c r="L4772" i="11"/>
  <c r="L4773" i="11"/>
  <c r="L4774" i="11"/>
  <c r="L4775" i="11"/>
  <c r="L4776" i="11"/>
  <c r="L4777" i="11"/>
  <c r="L4778" i="11"/>
  <c r="L4779" i="11"/>
  <c r="L4780" i="11"/>
  <c r="L4781" i="11"/>
  <c r="L4782" i="11"/>
  <c r="L4783" i="11"/>
  <c r="L4784" i="11"/>
  <c r="L4785" i="11"/>
  <c r="L4786" i="11"/>
  <c r="L4787" i="11"/>
  <c r="L4788" i="11"/>
  <c r="L4789" i="11"/>
  <c r="L4790" i="11"/>
  <c r="L4791" i="11"/>
  <c r="L4792" i="11"/>
  <c r="L4793" i="11"/>
  <c r="L4794" i="11"/>
  <c r="L4795" i="11"/>
  <c r="L4796" i="11"/>
  <c r="L4797" i="11"/>
  <c r="L4798" i="11"/>
  <c r="L4799" i="11"/>
  <c r="L4800" i="11"/>
  <c r="L4801" i="11"/>
  <c r="L4802" i="11"/>
  <c r="L4803" i="11"/>
  <c r="L4804" i="11"/>
  <c r="L4805" i="11"/>
  <c r="L4806" i="11"/>
  <c r="L4807" i="11"/>
  <c r="L4808" i="11"/>
  <c r="L4809" i="11"/>
  <c r="L4810" i="11"/>
  <c r="L4811" i="11"/>
  <c r="L4812" i="11"/>
  <c r="L4813" i="11"/>
  <c r="L4814" i="11"/>
  <c r="L4815" i="11"/>
  <c r="L4816" i="11"/>
  <c r="L4817" i="11"/>
  <c r="L4818" i="11"/>
  <c r="L4819" i="11"/>
  <c r="L4820" i="11"/>
  <c r="L4821" i="11"/>
  <c r="L4822" i="11"/>
  <c r="L4823" i="11"/>
  <c r="L4824" i="11"/>
  <c r="L4825" i="11"/>
  <c r="L4826" i="11"/>
  <c r="L4827" i="11"/>
  <c r="L4828" i="11"/>
  <c r="L4829" i="11"/>
  <c r="L4830" i="11"/>
  <c r="L4831" i="11"/>
  <c r="L4832" i="11"/>
  <c r="L4833" i="11"/>
  <c r="L4834" i="11"/>
  <c r="L4835" i="11"/>
  <c r="L4836" i="11"/>
  <c r="L4837" i="11"/>
  <c r="L4838" i="11"/>
  <c r="L4839" i="11"/>
  <c r="L4840" i="11"/>
  <c r="L4841" i="11"/>
  <c r="L4842" i="11"/>
  <c r="L4843" i="11"/>
  <c r="L4844" i="11"/>
  <c r="L4845" i="11"/>
  <c r="L4846" i="11"/>
  <c r="L4847" i="11"/>
  <c r="L4848" i="11"/>
  <c r="L4849" i="11"/>
  <c r="L4850" i="11"/>
  <c r="L4851" i="11"/>
  <c r="L4852" i="11"/>
  <c r="L4853" i="11"/>
  <c r="L4854" i="11"/>
  <c r="L4855" i="11"/>
  <c r="L4856" i="11"/>
  <c r="L4857" i="11"/>
  <c r="L4858" i="11"/>
  <c r="L4859" i="11"/>
  <c r="L4860" i="11"/>
  <c r="L4861" i="11"/>
  <c r="L4862" i="11"/>
  <c r="L4863" i="11"/>
  <c r="L4864" i="11"/>
  <c r="L4865" i="11"/>
  <c r="L4866" i="11"/>
  <c r="L4867" i="11"/>
  <c r="L4868" i="11"/>
  <c r="L4869" i="11"/>
  <c r="L4870" i="11"/>
  <c r="L4871" i="11"/>
  <c r="L4872" i="11"/>
  <c r="L4873" i="11"/>
  <c r="L4874" i="11"/>
  <c r="L4875" i="11"/>
  <c r="L4876" i="11"/>
  <c r="L4877" i="11"/>
  <c r="L4878" i="11"/>
  <c r="L4879" i="11"/>
  <c r="L4880" i="11"/>
  <c r="L4881" i="11"/>
  <c r="L4882" i="11"/>
  <c r="L4883" i="11"/>
  <c r="L4884" i="11"/>
  <c r="L4885" i="11"/>
  <c r="L4886" i="11"/>
  <c r="L4887" i="11"/>
  <c r="L4888" i="11"/>
  <c r="L4889" i="11"/>
  <c r="L4890" i="11"/>
  <c r="L4891" i="11"/>
  <c r="L4892" i="11"/>
  <c r="L4893" i="11"/>
  <c r="L4894" i="11"/>
  <c r="L4895" i="11"/>
  <c r="L4896" i="11"/>
  <c r="L4897" i="11"/>
  <c r="L4898" i="11"/>
  <c r="L4899" i="11"/>
  <c r="L4900" i="11"/>
  <c r="L4901" i="11"/>
  <c r="L4902" i="11"/>
  <c r="L4903" i="11"/>
  <c r="L4904" i="11"/>
  <c r="L4905" i="11"/>
  <c r="L4906" i="11"/>
  <c r="L4907" i="11"/>
  <c r="L4908" i="11"/>
  <c r="L4909" i="11"/>
  <c r="L4910" i="11"/>
  <c r="L4911" i="11"/>
  <c r="L4912" i="11"/>
  <c r="L4913" i="11"/>
  <c r="L4914" i="11"/>
  <c r="L4915" i="11"/>
  <c r="L4916" i="11"/>
  <c r="L4917" i="11"/>
  <c r="L4918" i="11"/>
  <c r="L4919" i="11"/>
  <c r="L4920" i="11"/>
  <c r="L4921" i="11"/>
  <c r="L4922" i="11"/>
  <c r="L4923" i="11"/>
  <c r="L4924" i="11"/>
  <c r="L4925" i="11"/>
  <c r="L4926" i="11"/>
  <c r="L4927" i="11"/>
  <c r="L4928" i="11"/>
  <c r="L4929" i="11"/>
  <c r="L4930" i="11"/>
  <c r="L4931" i="11"/>
  <c r="L4932" i="11"/>
  <c r="L4933" i="11"/>
  <c r="L4934" i="11"/>
  <c r="L4935" i="11"/>
  <c r="L4936" i="11"/>
  <c r="L4937" i="11"/>
  <c r="L4938" i="11"/>
  <c r="L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000" i="11"/>
  <c r="J1001" i="11"/>
  <c r="J1002" i="11"/>
  <c r="J1003" i="11"/>
  <c r="J1004" i="11"/>
  <c r="J1005" i="11"/>
  <c r="J1006" i="11"/>
  <c r="J1007" i="11"/>
  <c r="J1008" i="11"/>
  <c r="J1009" i="11"/>
  <c r="J1010" i="11"/>
  <c r="J1011" i="11"/>
  <c r="J1012" i="11"/>
  <c r="J1013" i="11"/>
  <c r="J1014" i="11"/>
  <c r="J1015" i="11"/>
  <c r="J1016" i="11"/>
  <c r="J1017" i="11"/>
  <c r="J1018" i="11"/>
  <c r="J1019" i="11"/>
  <c r="J1020" i="11"/>
  <c r="J1021" i="11"/>
  <c r="J1022" i="11"/>
  <c r="J1023" i="11"/>
  <c r="J1024" i="11"/>
  <c r="J1025" i="11"/>
  <c r="J1026" i="11"/>
  <c r="J1027" i="11"/>
  <c r="J1028" i="11"/>
  <c r="J1029" i="11"/>
  <c r="J1030" i="11"/>
  <c r="J1031" i="11"/>
  <c r="J1032" i="11"/>
  <c r="J1033" i="11"/>
  <c r="J1034" i="11"/>
  <c r="J1035" i="11"/>
  <c r="J1036" i="11"/>
  <c r="J1037" i="11"/>
  <c r="J1038" i="11"/>
  <c r="J1039" i="11"/>
  <c r="J1040" i="11"/>
  <c r="J1041" i="11"/>
  <c r="J1042" i="11"/>
  <c r="J1043" i="11"/>
  <c r="J1044" i="11"/>
  <c r="J1045" i="11"/>
  <c r="J1046" i="11"/>
  <c r="J1047" i="11"/>
  <c r="J1048" i="11"/>
  <c r="J1049" i="11"/>
  <c r="J1050" i="11"/>
  <c r="J1051" i="11"/>
  <c r="J1052" i="11"/>
  <c r="J1053" i="11"/>
  <c r="J1054" i="11"/>
  <c r="J1055" i="11"/>
  <c r="J1056" i="11"/>
  <c r="J1057" i="11"/>
  <c r="J1058" i="11"/>
  <c r="J1059" i="11"/>
  <c r="J1060" i="11"/>
  <c r="J1061" i="11"/>
  <c r="J1062" i="11"/>
  <c r="J1063" i="11"/>
  <c r="J1064" i="11"/>
  <c r="J1065" i="11"/>
  <c r="J1066" i="11"/>
  <c r="J1067" i="11"/>
  <c r="J1068" i="11"/>
  <c r="J1069" i="11"/>
  <c r="J1070" i="11"/>
  <c r="J1071" i="11"/>
  <c r="J1072" i="11"/>
  <c r="J1073" i="11"/>
  <c r="J1074" i="11"/>
  <c r="J1075" i="11"/>
  <c r="J1076" i="11"/>
  <c r="J1077" i="11"/>
  <c r="J1078" i="11"/>
  <c r="J1079" i="11"/>
  <c r="J1080" i="11"/>
  <c r="J1081" i="11"/>
  <c r="J1082" i="11"/>
  <c r="J1083" i="11"/>
  <c r="J1084" i="11"/>
  <c r="J1085" i="11"/>
  <c r="J1086" i="11"/>
  <c r="J1087" i="11"/>
  <c r="J1088" i="11"/>
  <c r="J1089" i="11"/>
  <c r="J1090" i="11"/>
  <c r="J1091" i="11"/>
  <c r="J1092" i="11"/>
  <c r="J1093" i="11"/>
  <c r="J1094" i="11"/>
  <c r="J1095" i="11"/>
  <c r="J1096" i="11"/>
  <c r="J1097" i="11"/>
  <c r="J1098" i="11"/>
  <c r="J1099" i="11"/>
  <c r="J1100" i="11"/>
  <c r="J1101" i="11"/>
  <c r="J1102" i="11"/>
  <c r="J1103" i="11"/>
  <c r="J1104" i="11"/>
  <c r="J1105" i="11"/>
  <c r="J1106" i="11"/>
  <c r="J1107" i="11"/>
  <c r="J1108" i="11"/>
  <c r="J1109" i="11"/>
  <c r="J1110" i="11"/>
  <c r="J1111" i="11"/>
  <c r="J1112" i="11"/>
  <c r="J1113" i="11"/>
  <c r="J1114" i="11"/>
  <c r="J1115" i="11"/>
  <c r="J1116" i="11"/>
  <c r="J1117" i="11"/>
  <c r="J1118" i="11"/>
  <c r="J1119" i="11"/>
  <c r="J1120" i="11"/>
  <c r="J1121" i="11"/>
  <c r="J1122" i="11"/>
  <c r="J1123" i="11"/>
  <c r="J1124" i="11"/>
  <c r="J1125" i="11"/>
  <c r="J1126" i="11"/>
  <c r="J1127" i="11"/>
  <c r="J1128" i="11"/>
  <c r="J1129" i="11"/>
  <c r="J1130" i="11"/>
  <c r="J1131" i="11"/>
  <c r="J1132" i="11"/>
  <c r="J1133" i="11"/>
  <c r="J1134" i="11"/>
  <c r="J1135" i="11"/>
  <c r="J1136" i="11"/>
  <c r="J1137" i="11"/>
  <c r="J1138" i="11"/>
  <c r="J1139" i="11"/>
  <c r="J1140" i="11"/>
  <c r="J1141" i="11"/>
  <c r="J1142" i="11"/>
  <c r="J1143" i="11"/>
  <c r="J1144" i="11"/>
  <c r="J1145" i="11"/>
  <c r="J1146" i="11"/>
  <c r="J1147" i="11"/>
  <c r="J1148" i="11"/>
  <c r="J1149" i="11"/>
  <c r="J1150" i="11"/>
  <c r="J1151" i="11"/>
  <c r="J1152" i="11"/>
  <c r="J1153" i="11"/>
  <c r="J1154" i="11"/>
  <c r="J1155" i="11"/>
  <c r="J1156" i="11"/>
  <c r="J1157" i="11"/>
  <c r="J1158" i="11"/>
  <c r="J1159" i="11"/>
  <c r="J1160" i="11"/>
  <c r="J1161" i="11"/>
  <c r="J1162" i="11"/>
  <c r="J1163" i="11"/>
  <c r="J1164" i="11"/>
  <c r="J1165" i="11"/>
  <c r="J1166" i="11"/>
  <c r="J1167" i="11"/>
  <c r="J1168" i="11"/>
  <c r="J1169" i="11"/>
  <c r="J1170" i="11"/>
  <c r="J1171" i="11"/>
  <c r="J1172" i="11"/>
  <c r="J1173" i="11"/>
  <c r="J1174" i="11"/>
  <c r="J1175" i="11"/>
  <c r="J1176" i="11"/>
  <c r="J1177" i="11"/>
  <c r="J1178" i="11"/>
  <c r="J1179" i="11"/>
  <c r="J1180" i="11"/>
  <c r="J1181" i="11"/>
  <c r="J1182" i="11"/>
  <c r="J1183" i="11"/>
  <c r="J1184" i="11"/>
  <c r="J1185" i="11"/>
  <c r="J1186" i="11"/>
  <c r="J1187" i="11"/>
  <c r="J1188" i="11"/>
  <c r="J1189" i="11"/>
  <c r="J1190" i="11"/>
  <c r="J1191" i="11"/>
  <c r="J1192" i="11"/>
  <c r="J1193" i="11"/>
  <c r="J1194" i="11"/>
  <c r="J1195" i="11"/>
  <c r="J1196" i="11"/>
  <c r="J1197" i="11"/>
  <c r="J1198" i="11"/>
  <c r="J1199" i="11"/>
  <c r="J1200" i="11"/>
  <c r="J1201" i="11"/>
  <c r="J1202" i="11"/>
  <c r="J1203" i="11"/>
  <c r="J1204" i="11"/>
  <c r="J1205" i="11"/>
  <c r="J1206" i="11"/>
  <c r="J1207" i="11"/>
  <c r="J1208" i="11"/>
  <c r="J1209" i="11"/>
  <c r="J1210" i="11"/>
  <c r="J1211" i="11"/>
  <c r="J1212" i="11"/>
  <c r="J1213" i="11"/>
  <c r="J1214" i="11"/>
  <c r="J1215" i="11"/>
  <c r="J1216" i="11"/>
  <c r="J1217" i="11"/>
  <c r="J1218" i="11"/>
  <c r="J1219" i="11"/>
  <c r="J1220" i="11"/>
  <c r="J1221" i="11"/>
  <c r="J1222" i="11"/>
  <c r="J1223" i="11"/>
  <c r="J1224" i="11"/>
  <c r="J1225" i="11"/>
  <c r="J1226" i="11"/>
  <c r="J1227" i="11"/>
  <c r="J1228" i="11"/>
  <c r="J1229" i="11"/>
  <c r="J1230" i="11"/>
  <c r="J1231" i="11"/>
  <c r="J1232" i="11"/>
  <c r="J1233" i="11"/>
  <c r="J1234" i="11"/>
  <c r="J1235" i="11"/>
  <c r="J1236" i="11"/>
  <c r="J1237" i="11"/>
  <c r="J1238" i="11"/>
  <c r="J1239" i="11"/>
  <c r="J1240" i="11"/>
  <c r="J1241" i="11"/>
  <c r="J1242" i="11"/>
  <c r="J1243" i="11"/>
  <c r="J1244" i="11"/>
  <c r="J1245" i="11"/>
  <c r="J1246" i="11"/>
  <c r="J1247" i="11"/>
  <c r="J1248" i="11"/>
  <c r="J1249" i="11"/>
  <c r="J1250" i="11"/>
  <c r="J1251" i="11"/>
  <c r="J1252" i="11"/>
  <c r="J1253" i="11"/>
  <c r="J1254" i="11"/>
  <c r="J1255" i="11"/>
  <c r="J1256" i="11"/>
  <c r="J1257" i="11"/>
  <c r="J1258" i="11"/>
  <c r="J1259" i="11"/>
  <c r="J1260" i="11"/>
  <c r="J1261" i="11"/>
  <c r="J1262" i="11"/>
  <c r="J1263" i="11"/>
  <c r="J1264" i="11"/>
  <c r="J1265" i="11"/>
  <c r="J1266" i="11"/>
  <c r="J1267" i="11"/>
  <c r="J1268" i="11"/>
  <c r="J1269" i="11"/>
  <c r="J1270" i="11"/>
  <c r="J1271" i="11"/>
  <c r="J1272" i="11"/>
  <c r="J1273" i="11"/>
  <c r="J1274" i="11"/>
  <c r="J1275" i="11"/>
  <c r="J1276" i="11"/>
  <c r="J1277" i="11"/>
  <c r="J1278" i="11"/>
  <c r="J1279" i="11"/>
  <c r="J1280" i="11"/>
  <c r="J1281" i="11"/>
  <c r="J1282" i="11"/>
  <c r="J1283" i="11"/>
  <c r="J1284" i="11"/>
  <c r="J1285" i="11"/>
  <c r="J1286" i="11"/>
  <c r="J1287" i="11"/>
  <c r="J1288" i="11"/>
  <c r="J1289" i="11"/>
  <c r="J1290" i="11"/>
  <c r="J1291" i="11"/>
  <c r="J1292" i="11"/>
  <c r="J1293" i="11"/>
  <c r="J1294" i="11"/>
  <c r="J1295" i="11"/>
  <c r="J1296" i="11"/>
  <c r="J1297" i="11"/>
  <c r="J1298" i="11"/>
  <c r="J1299" i="11"/>
  <c r="J1300" i="11"/>
  <c r="J1301" i="11"/>
  <c r="J1302" i="11"/>
  <c r="J1303" i="11"/>
  <c r="J1304" i="11"/>
  <c r="J1305" i="11"/>
  <c r="J1306" i="11"/>
  <c r="J1307" i="11"/>
  <c r="J1308" i="11"/>
  <c r="J1309" i="11"/>
  <c r="J1310" i="11"/>
  <c r="J1311" i="11"/>
  <c r="J1312" i="11"/>
  <c r="J1313" i="11"/>
  <c r="J1314" i="11"/>
  <c r="J1315" i="11"/>
  <c r="J1316" i="11"/>
  <c r="J1317" i="11"/>
  <c r="J1318" i="11"/>
  <c r="J1319" i="11"/>
  <c r="J1320" i="11"/>
  <c r="J1321" i="11"/>
  <c r="J1322" i="11"/>
  <c r="J1323" i="11"/>
  <c r="J1324" i="11"/>
  <c r="J1325" i="11"/>
  <c r="J1326" i="11"/>
  <c r="J1327" i="11"/>
  <c r="J1328" i="11"/>
  <c r="J1329" i="11"/>
  <c r="J1330" i="11"/>
  <c r="J1331" i="11"/>
  <c r="J1332" i="11"/>
  <c r="J1333" i="11"/>
  <c r="J1334" i="11"/>
  <c r="J1335" i="11"/>
  <c r="J1336" i="11"/>
  <c r="J1337" i="11"/>
  <c r="J1338" i="11"/>
  <c r="J1339" i="11"/>
  <c r="J1340" i="11"/>
  <c r="J1341" i="11"/>
  <c r="J1342" i="11"/>
  <c r="J1343" i="11"/>
  <c r="J1344" i="11"/>
  <c r="J1345" i="11"/>
  <c r="J1346" i="11"/>
  <c r="J1347" i="11"/>
  <c r="J1348" i="11"/>
  <c r="J1349" i="11"/>
  <c r="J1350" i="11"/>
  <c r="J1351" i="11"/>
  <c r="J1352" i="11"/>
  <c r="J1353" i="11"/>
  <c r="J1354" i="11"/>
  <c r="J1355" i="11"/>
  <c r="J1356" i="11"/>
  <c r="J1357" i="11"/>
  <c r="J1358" i="11"/>
  <c r="J1359" i="11"/>
  <c r="J1360" i="11"/>
  <c r="J1361" i="11"/>
  <c r="J1362" i="11"/>
  <c r="J1363" i="11"/>
  <c r="J1364" i="11"/>
  <c r="J1365" i="11"/>
  <c r="J1366" i="11"/>
  <c r="J1367" i="11"/>
  <c r="J1368" i="11"/>
  <c r="J1369" i="11"/>
  <c r="J1370" i="11"/>
  <c r="J1371" i="11"/>
  <c r="J1372" i="11"/>
  <c r="J1373" i="11"/>
  <c r="J1374" i="11"/>
  <c r="J1375" i="11"/>
  <c r="J1376" i="11"/>
  <c r="J1377" i="11"/>
  <c r="J1378" i="11"/>
  <c r="J1379" i="11"/>
  <c r="J1380" i="11"/>
  <c r="J1381" i="11"/>
  <c r="J1382" i="11"/>
  <c r="J1383" i="11"/>
  <c r="J1384" i="11"/>
  <c r="J1385" i="11"/>
  <c r="J1386" i="11"/>
  <c r="J1387" i="11"/>
  <c r="J1388" i="11"/>
  <c r="J1389" i="11"/>
  <c r="J1390" i="11"/>
  <c r="J1391" i="11"/>
  <c r="J1392" i="11"/>
  <c r="J1393" i="11"/>
  <c r="J1394" i="11"/>
  <c r="J1395" i="11"/>
  <c r="J1396" i="11"/>
  <c r="J1397" i="11"/>
  <c r="J1398" i="11"/>
  <c r="J1399" i="11"/>
  <c r="J1400" i="11"/>
  <c r="J1401" i="11"/>
  <c r="J1402" i="11"/>
  <c r="J1403" i="11"/>
  <c r="J1404" i="11"/>
  <c r="J1405" i="11"/>
  <c r="J1406" i="11"/>
  <c r="J1407" i="11"/>
  <c r="J1408" i="11"/>
  <c r="J1409" i="11"/>
  <c r="J1410" i="11"/>
  <c r="J1411" i="11"/>
  <c r="J1412" i="11"/>
  <c r="J1413" i="11"/>
  <c r="J1414" i="11"/>
  <c r="J1415" i="11"/>
  <c r="J1416" i="11"/>
  <c r="J1417" i="11"/>
  <c r="J1418" i="11"/>
  <c r="J1419" i="11"/>
  <c r="J1420" i="11"/>
  <c r="J1421" i="11"/>
  <c r="J1422" i="11"/>
  <c r="J1423" i="11"/>
  <c r="J1424" i="11"/>
  <c r="J1425" i="11"/>
  <c r="J1426" i="11"/>
  <c r="J1427" i="11"/>
  <c r="J1428" i="11"/>
  <c r="J1429" i="11"/>
  <c r="J1430" i="11"/>
  <c r="J1431" i="11"/>
  <c r="J1432" i="11"/>
  <c r="J1433" i="11"/>
  <c r="J1434" i="11"/>
  <c r="J1435" i="11"/>
  <c r="J1436" i="11"/>
  <c r="J1437" i="11"/>
  <c r="J1438" i="11"/>
  <c r="J1439" i="11"/>
  <c r="J1440" i="11"/>
  <c r="J1441" i="11"/>
  <c r="J1442" i="11"/>
  <c r="J1443" i="11"/>
  <c r="J1444" i="11"/>
  <c r="J1445" i="11"/>
  <c r="J1446" i="11"/>
  <c r="J1447" i="11"/>
  <c r="J1448" i="11"/>
  <c r="J1449" i="11"/>
  <c r="J1450" i="11"/>
  <c r="J1451" i="11"/>
  <c r="J1452" i="11"/>
  <c r="J1453" i="11"/>
  <c r="J1454" i="11"/>
  <c r="J1455" i="11"/>
  <c r="J1456" i="11"/>
  <c r="J1457" i="11"/>
  <c r="J1458" i="11"/>
  <c r="J1459" i="11"/>
  <c r="J1460" i="11"/>
  <c r="J1461" i="11"/>
  <c r="J1462" i="11"/>
  <c r="J1463" i="11"/>
  <c r="J1464" i="11"/>
  <c r="J1465" i="11"/>
  <c r="J1466" i="11"/>
  <c r="J1467" i="11"/>
  <c r="J1468" i="11"/>
  <c r="J1469" i="11"/>
  <c r="J1470" i="11"/>
  <c r="J1471" i="11"/>
  <c r="J1472" i="11"/>
  <c r="J1473" i="11"/>
  <c r="J1474" i="11"/>
  <c r="J1475" i="11"/>
  <c r="J1476" i="11"/>
  <c r="J1477" i="11"/>
  <c r="J1478" i="11"/>
  <c r="J1479" i="11"/>
  <c r="J1480" i="11"/>
  <c r="J1481" i="11"/>
  <c r="J1482" i="11"/>
  <c r="J1483" i="11"/>
  <c r="J1484" i="11"/>
  <c r="J1485" i="11"/>
  <c r="J1486" i="11"/>
  <c r="J1487" i="11"/>
  <c r="J1488" i="11"/>
  <c r="J1489" i="11"/>
  <c r="J1490" i="11"/>
  <c r="J1491" i="11"/>
  <c r="J1492" i="11"/>
  <c r="J1493" i="11"/>
  <c r="J1494" i="11"/>
  <c r="J1495" i="11"/>
  <c r="J1496" i="11"/>
  <c r="J1497" i="11"/>
  <c r="J1498" i="11"/>
  <c r="J1499" i="11"/>
  <c r="J1500" i="11"/>
  <c r="J1501" i="11"/>
  <c r="J1502" i="11"/>
  <c r="J1503" i="11"/>
  <c r="J1504" i="11"/>
  <c r="J1505" i="11"/>
  <c r="J1506" i="11"/>
  <c r="J1507" i="11"/>
  <c r="J1508" i="11"/>
  <c r="J1509" i="11"/>
  <c r="J1510" i="11"/>
  <c r="J1511" i="11"/>
  <c r="J1512" i="11"/>
  <c r="J1513" i="11"/>
  <c r="J1514" i="11"/>
  <c r="J1515" i="11"/>
  <c r="J1516" i="11"/>
  <c r="J1517" i="11"/>
  <c r="J1518" i="11"/>
  <c r="J1519" i="11"/>
  <c r="J1520" i="11"/>
  <c r="J1521" i="11"/>
  <c r="J1522" i="11"/>
  <c r="J1523" i="11"/>
  <c r="J1524" i="11"/>
  <c r="J1525" i="11"/>
  <c r="J1526" i="11"/>
  <c r="J1527" i="11"/>
  <c r="J1528" i="11"/>
  <c r="J1529" i="11"/>
  <c r="J1530" i="11"/>
  <c r="J1531" i="11"/>
  <c r="J1532" i="11"/>
  <c r="J1533" i="11"/>
  <c r="J1534" i="11"/>
  <c r="J1535" i="11"/>
  <c r="J1536" i="11"/>
  <c r="J1537" i="11"/>
  <c r="J1538" i="11"/>
  <c r="J1539" i="11"/>
  <c r="J1540" i="11"/>
  <c r="J1541" i="11"/>
  <c r="J1542" i="11"/>
  <c r="J1543" i="11"/>
  <c r="J1544" i="11"/>
  <c r="J1545" i="11"/>
  <c r="J1546" i="11"/>
  <c r="J1547" i="11"/>
  <c r="J1548" i="11"/>
  <c r="J1549" i="11"/>
  <c r="J1550" i="11"/>
  <c r="J1551" i="11"/>
  <c r="J1552" i="11"/>
  <c r="J1553" i="11"/>
  <c r="J1554" i="11"/>
  <c r="J1555" i="11"/>
  <c r="J1556" i="11"/>
  <c r="J1557" i="11"/>
  <c r="J1558" i="11"/>
  <c r="J1559" i="11"/>
  <c r="J1560" i="11"/>
  <c r="J1561" i="11"/>
  <c r="J1562" i="11"/>
  <c r="J1563" i="11"/>
  <c r="J1564" i="11"/>
  <c r="J1565" i="11"/>
  <c r="J1566" i="11"/>
  <c r="J1567" i="11"/>
  <c r="J1568" i="11"/>
  <c r="J1569" i="11"/>
  <c r="J1570" i="11"/>
  <c r="J1571" i="11"/>
  <c r="J1572" i="11"/>
  <c r="J1573" i="11"/>
  <c r="J1574" i="11"/>
  <c r="J1575" i="11"/>
  <c r="J1576" i="11"/>
  <c r="J1577" i="11"/>
  <c r="J1578" i="11"/>
  <c r="J1579" i="11"/>
  <c r="J1580" i="11"/>
  <c r="J1581" i="11"/>
  <c r="J1582" i="11"/>
  <c r="J1583" i="11"/>
  <c r="J1584" i="11"/>
  <c r="J1585" i="11"/>
  <c r="J1586" i="11"/>
  <c r="J1587" i="11"/>
  <c r="J1588" i="11"/>
  <c r="J1589" i="11"/>
  <c r="J1590" i="11"/>
  <c r="J1591" i="11"/>
  <c r="J1592" i="11"/>
  <c r="J1593" i="11"/>
  <c r="J1594" i="11"/>
  <c r="J1595" i="11"/>
  <c r="J1596" i="11"/>
  <c r="J1597" i="11"/>
  <c r="J1598" i="11"/>
  <c r="J1599" i="11"/>
  <c r="J1600" i="11"/>
  <c r="J1601" i="11"/>
  <c r="J1602" i="11"/>
  <c r="J1603" i="11"/>
  <c r="J1604" i="11"/>
  <c r="J1605" i="11"/>
  <c r="J1606" i="11"/>
  <c r="J1607" i="11"/>
  <c r="J1608" i="11"/>
  <c r="J1609" i="11"/>
  <c r="J1610" i="11"/>
  <c r="J1611" i="11"/>
  <c r="J1612" i="11"/>
  <c r="J1613" i="11"/>
  <c r="J1614" i="11"/>
  <c r="J1615" i="11"/>
  <c r="J1616" i="11"/>
  <c r="J1617" i="11"/>
  <c r="J1618" i="11"/>
  <c r="J1619" i="11"/>
  <c r="J1620" i="11"/>
  <c r="J1621" i="11"/>
  <c r="J1622" i="11"/>
  <c r="J1623" i="11"/>
  <c r="J1624" i="11"/>
  <c r="J1625" i="11"/>
  <c r="J1626" i="11"/>
  <c r="J1627" i="11"/>
  <c r="J1628" i="11"/>
  <c r="J1629" i="11"/>
  <c r="J1630" i="11"/>
  <c r="J1631" i="11"/>
  <c r="J1632" i="11"/>
  <c r="J1633" i="11"/>
  <c r="J1634" i="11"/>
  <c r="J1635" i="11"/>
  <c r="J1636" i="11"/>
  <c r="J1637" i="11"/>
  <c r="J1638" i="11"/>
  <c r="J1639" i="11"/>
  <c r="J1640" i="11"/>
  <c r="J1641" i="11"/>
  <c r="J1642" i="11"/>
  <c r="J1643" i="11"/>
  <c r="J1644" i="11"/>
  <c r="J1645" i="11"/>
  <c r="J1646" i="11"/>
  <c r="J1647" i="11"/>
  <c r="J1648" i="11"/>
  <c r="J1649" i="11"/>
  <c r="J1650" i="11"/>
  <c r="J1651" i="11"/>
  <c r="J1652" i="11"/>
  <c r="J1653" i="11"/>
  <c r="J1654" i="11"/>
  <c r="J1655" i="11"/>
  <c r="J1656" i="11"/>
  <c r="J1657" i="11"/>
  <c r="J1658" i="11"/>
  <c r="J1659" i="11"/>
  <c r="J1660" i="11"/>
  <c r="J1661" i="11"/>
  <c r="J1662" i="11"/>
  <c r="J1663" i="11"/>
  <c r="J1664" i="11"/>
  <c r="J1665" i="11"/>
  <c r="J1666" i="11"/>
  <c r="J1667" i="11"/>
  <c r="J1668" i="11"/>
  <c r="J1669" i="11"/>
  <c r="J1670" i="11"/>
  <c r="J1671" i="11"/>
  <c r="J1672" i="11"/>
  <c r="J1673" i="11"/>
  <c r="J1674" i="11"/>
  <c r="J1675" i="11"/>
  <c r="J1676" i="11"/>
  <c r="J1677" i="11"/>
  <c r="J1678" i="11"/>
  <c r="J1679" i="11"/>
  <c r="J1680" i="11"/>
  <c r="J1681" i="11"/>
  <c r="J1682" i="11"/>
  <c r="J1683" i="11"/>
  <c r="J1684" i="11"/>
  <c r="J1685" i="11"/>
  <c r="J1686" i="11"/>
  <c r="J1687" i="11"/>
  <c r="J1688" i="11"/>
  <c r="J1689" i="11"/>
  <c r="J1690" i="11"/>
  <c r="J1691" i="11"/>
  <c r="J1692" i="11"/>
  <c r="J1693" i="11"/>
  <c r="J1694" i="11"/>
  <c r="J1695" i="11"/>
  <c r="J1696" i="11"/>
  <c r="J1697" i="11"/>
  <c r="J1698" i="11"/>
  <c r="J1699" i="11"/>
  <c r="J1700" i="11"/>
  <c r="J1701" i="11"/>
  <c r="J1702" i="11"/>
  <c r="J1703" i="11"/>
  <c r="J1704" i="11"/>
  <c r="J1705" i="11"/>
  <c r="J1706" i="11"/>
  <c r="J1707" i="11"/>
  <c r="J1708" i="11"/>
  <c r="J1709" i="11"/>
  <c r="J1710" i="11"/>
  <c r="J1711" i="11"/>
  <c r="J1712" i="11"/>
  <c r="J1713" i="11"/>
  <c r="J1714" i="11"/>
  <c r="J1715" i="11"/>
  <c r="J1716" i="11"/>
  <c r="J1717" i="11"/>
  <c r="J1718" i="11"/>
  <c r="J1719" i="11"/>
  <c r="J1720" i="11"/>
  <c r="J1721" i="11"/>
  <c r="J1722" i="11"/>
  <c r="J1723" i="11"/>
  <c r="J1724" i="11"/>
  <c r="J1725" i="11"/>
  <c r="J1726" i="11"/>
  <c r="J1727" i="11"/>
  <c r="J1728" i="11"/>
  <c r="J1729" i="11"/>
  <c r="J1730" i="11"/>
  <c r="J1731" i="11"/>
  <c r="J1732" i="11"/>
  <c r="J1733" i="11"/>
  <c r="J1734" i="11"/>
  <c r="J1735" i="11"/>
  <c r="J1736" i="11"/>
  <c r="J1737" i="11"/>
  <c r="J1738" i="11"/>
  <c r="J1739" i="11"/>
  <c r="J1740" i="11"/>
  <c r="J1741" i="11"/>
  <c r="J1742" i="11"/>
  <c r="J1743" i="11"/>
  <c r="J1744" i="11"/>
  <c r="J1745" i="11"/>
  <c r="J1746" i="11"/>
  <c r="J1747" i="11"/>
  <c r="J1748" i="11"/>
  <c r="J1749" i="11"/>
  <c r="J1750" i="11"/>
  <c r="J1751" i="11"/>
  <c r="J1752" i="11"/>
  <c r="J1753" i="11"/>
  <c r="J1754" i="11"/>
  <c r="J1755" i="11"/>
  <c r="J1756" i="11"/>
  <c r="J1757" i="11"/>
  <c r="J1758" i="11"/>
  <c r="J1759" i="11"/>
  <c r="J1760" i="11"/>
  <c r="J1761" i="11"/>
  <c r="J1762" i="11"/>
  <c r="J1763" i="11"/>
  <c r="J1764" i="11"/>
  <c r="J1765" i="11"/>
  <c r="J1766" i="11"/>
  <c r="J1767" i="11"/>
  <c r="J1768" i="11"/>
  <c r="J1769" i="11"/>
  <c r="J1770" i="11"/>
  <c r="J1771" i="11"/>
  <c r="J1772" i="11"/>
  <c r="J1773" i="11"/>
  <c r="J1774" i="11"/>
  <c r="J1775" i="11"/>
  <c r="J1776" i="11"/>
  <c r="J1777" i="11"/>
  <c r="J1778" i="11"/>
  <c r="J1779" i="11"/>
  <c r="J1780" i="11"/>
  <c r="J1781" i="11"/>
  <c r="J1782" i="11"/>
  <c r="J1783" i="11"/>
  <c r="J1784" i="11"/>
  <c r="J1785" i="11"/>
  <c r="J1786" i="11"/>
  <c r="J1787" i="11"/>
  <c r="J1788" i="11"/>
  <c r="J1789" i="11"/>
  <c r="J1790" i="11"/>
  <c r="J1791" i="11"/>
  <c r="J1792" i="11"/>
  <c r="J1793" i="11"/>
  <c r="J1794" i="11"/>
  <c r="J1795" i="11"/>
  <c r="J1796" i="11"/>
  <c r="J1797" i="11"/>
  <c r="J1798" i="11"/>
  <c r="J1799" i="11"/>
  <c r="J1800" i="11"/>
  <c r="J1801" i="11"/>
  <c r="J1802" i="11"/>
  <c r="J1803" i="11"/>
  <c r="J1804" i="11"/>
  <c r="J1805" i="11"/>
  <c r="J1806" i="11"/>
  <c r="J1807" i="11"/>
  <c r="J1808" i="11"/>
  <c r="J1809" i="11"/>
  <c r="J1810" i="11"/>
  <c r="J1811" i="11"/>
  <c r="J1812" i="11"/>
  <c r="J1813" i="11"/>
  <c r="J1814" i="11"/>
  <c r="J1815" i="11"/>
  <c r="J1816" i="11"/>
  <c r="J1817" i="11"/>
  <c r="J1818" i="11"/>
  <c r="J1819" i="11"/>
  <c r="J1820" i="11"/>
  <c r="J1821" i="11"/>
  <c r="J1822" i="11"/>
  <c r="J1823" i="11"/>
  <c r="J1824" i="11"/>
  <c r="J1825" i="11"/>
  <c r="J1826" i="11"/>
  <c r="J1827" i="11"/>
  <c r="J1828" i="11"/>
  <c r="J1829" i="11"/>
  <c r="J1830" i="11"/>
  <c r="J1831" i="11"/>
  <c r="J1832" i="11"/>
  <c r="J1833" i="11"/>
  <c r="J1834" i="11"/>
  <c r="J1835" i="11"/>
  <c r="J1836" i="11"/>
  <c r="J1837" i="11"/>
  <c r="J1838" i="11"/>
  <c r="J1839" i="11"/>
  <c r="J1840" i="11"/>
  <c r="J1841" i="11"/>
  <c r="J1842" i="11"/>
  <c r="J1843" i="11"/>
  <c r="J1844" i="11"/>
  <c r="J1845" i="11"/>
  <c r="J1846" i="11"/>
  <c r="J1847" i="11"/>
  <c r="J1848" i="11"/>
  <c r="J1849" i="11"/>
  <c r="J1850" i="11"/>
  <c r="J1851" i="11"/>
  <c r="J1852" i="11"/>
  <c r="J1853" i="11"/>
  <c r="J1854" i="11"/>
  <c r="J1855" i="11"/>
  <c r="J1856" i="11"/>
  <c r="J1857" i="11"/>
  <c r="J1858" i="11"/>
  <c r="J1859" i="11"/>
  <c r="J1860" i="11"/>
  <c r="J1861" i="11"/>
  <c r="J1862" i="11"/>
  <c r="J1863" i="11"/>
  <c r="J1864" i="11"/>
  <c r="J1865" i="11"/>
  <c r="J1866" i="11"/>
  <c r="J1867" i="11"/>
  <c r="J1868" i="11"/>
  <c r="J1869" i="11"/>
  <c r="J1870" i="11"/>
  <c r="J1871" i="11"/>
  <c r="J1872" i="11"/>
  <c r="J1873" i="11"/>
  <c r="J1874" i="11"/>
  <c r="J1875" i="11"/>
  <c r="J1876" i="11"/>
  <c r="J1877" i="11"/>
  <c r="J1878" i="11"/>
  <c r="J1879" i="11"/>
  <c r="J1880" i="11"/>
  <c r="J1881" i="11"/>
  <c r="J1882" i="11"/>
  <c r="J1883" i="11"/>
  <c r="J1884" i="11"/>
  <c r="J1885" i="11"/>
  <c r="J1886" i="11"/>
  <c r="J1887" i="11"/>
  <c r="J1888" i="11"/>
  <c r="J1889" i="11"/>
  <c r="J1890" i="11"/>
  <c r="J1891" i="11"/>
  <c r="J1892" i="11"/>
  <c r="J1893" i="11"/>
  <c r="J1894" i="11"/>
  <c r="J1895" i="11"/>
  <c r="J1896" i="11"/>
  <c r="J1897" i="11"/>
  <c r="J1898" i="11"/>
  <c r="J1899" i="11"/>
  <c r="J1900" i="11"/>
  <c r="J1901" i="11"/>
  <c r="J1902" i="11"/>
  <c r="J1903" i="11"/>
  <c r="J1904" i="11"/>
  <c r="J1905" i="11"/>
  <c r="J1906" i="11"/>
  <c r="J1907" i="11"/>
  <c r="J1908" i="11"/>
  <c r="J1909" i="11"/>
  <c r="J1910" i="11"/>
  <c r="J1911" i="11"/>
  <c r="J1912" i="11"/>
  <c r="J1913" i="11"/>
  <c r="J1914" i="11"/>
  <c r="J1915" i="11"/>
  <c r="J1916" i="11"/>
  <c r="J1917" i="11"/>
  <c r="J1918" i="11"/>
  <c r="J1919" i="11"/>
  <c r="J1920" i="11"/>
  <c r="J1921" i="11"/>
  <c r="J1922" i="11"/>
  <c r="J1923" i="11"/>
  <c r="J1924" i="11"/>
  <c r="J1925" i="11"/>
  <c r="J1926" i="11"/>
  <c r="J1927" i="11"/>
  <c r="J1928" i="11"/>
  <c r="J1929" i="11"/>
  <c r="J1930" i="11"/>
  <c r="J1931" i="11"/>
  <c r="J1932" i="11"/>
  <c r="J1933" i="11"/>
  <c r="J1934" i="11"/>
  <c r="J1935" i="11"/>
  <c r="J1936" i="11"/>
  <c r="J1937" i="11"/>
  <c r="J1938" i="11"/>
  <c r="J1939" i="11"/>
  <c r="J1940" i="11"/>
  <c r="J1941" i="11"/>
  <c r="J1942" i="11"/>
  <c r="J1943" i="11"/>
  <c r="J1944" i="11"/>
  <c r="J1945" i="11"/>
  <c r="J1946" i="11"/>
  <c r="J1947" i="11"/>
  <c r="J1948" i="11"/>
  <c r="J1949" i="11"/>
  <c r="J1950" i="11"/>
  <c r="J1951" i="11"/>
  <c r="J1952" i="11"/>
  <c r="J1953" i="11"/>
  <c r="J1954" i="11"/>
  <c r="J1955" i="11"/>
  <c r="J1956" i="11"/>
  <c r="J1957" i="11"/>
  <c r="J1958" i="11"/>
  <c r="J1959" i="11"/>
  <c r="J1960" i="11"/>
  <c r="J1961" i="11"/>
  <c r="J1962" i="11"/>
  <c r="J1963" i="11"/>
  <c r="J1964" i="11"/>
  <c r="J1965" i="11"/>
  <c r="J1966" i="11"/>
  <c r="J1967" i="11"/>
  <c r="J1968" i="11"/>
  <c r="J1969" i="11"/>
  <c r="J1970" i="11"/>
  <c r="J1971" i="11"/>
  <c r="J1972" i="11"/>
  <c r="J1973" i="11"/>
  <c r="J1974" i="11"/>
  <c r="J1975" i="11"/>
  <c r="J1976" i="11"/>
  <c r="J1977" i="11"/>
  <c r="J1978" i="11"/>
  <c r="J1979" i="11"/>
  <c r="J1980" i="11"/>
  <c r="J1981" i="11"/>
  <c r="J1982" i="11"/>
  <c r="J1983" i="11"/>
  <c r="J1984" i="11"/>
  <c r="J1985" i="11"/>
  <c r="J1986" i="11"/>
  <c r="J1987" i="11"/>
  <c r="J1988" i="11"/>
  <c r="J1989" i="11"/>
  <c r="J1990" i="11"/>
  <c r="J1991" i="11"/>
  <c r="J1992" i="11"/>
  <c r="J1993" i="11"/>
  <c r="J1994" i="11"/>
  <c r="J1995" i="11"/>
  <c r="J1996" i="11"/>
  <c r="J1997" i="11"/>
  <c r="J1998" i="11"/>
  <c r="J1999" i="11"/>
  <c r="J2000" i="11"/>
  <c r="J2001" i="11"/>
  <c r="J2002" i="11"/>
  <c r="J2003" i="11"/>
  <c r="J2004" i="11"/>
  <c r="J2005" i="11"/>
  <c r="J2006" i="11"/>
  <c r="J2007" i="11"/>
  <c r="J2008" i="11"/>
  <c r="J2009" i="11"/>
  <c r="J2010" i="11"/>
  <c r="J2011" i="11"/>
  <c r="J2012" i="11"/>
  <c r="J2013" i="11"/>
  <c r="J2014" i="11"/>
  <c r="J2015" i="11"/>
  <c r="J2016" i="11"/>
  <c r="J2017" i="11"/>
  <c r="J2018" i="11"/>
  <c r="J2019" i="11"/>
  <c r="J2020" i="11"/>
  <c r="J2021" i="11"/>
  <c r="J2022" i="11"/>
  <c r="J2023" i="11"/>
  <c r="J2024" i="11"/>
  <c r="J2025" i="11"/>
  <c r="J2026" i="11"/>
  <c r="J2027" i="11"/>
  <c r="J2028" i="11"/>
  <c r="J2029" i="11"/>
  <c r="J2030" i="11"/>
  <c r="J2031" i="11"/>
  <c r="J2032" i="11"/>
  <c r="J2033" i="11"/>
  <c r="J2034" i="11"/>
  <c r="J2035" i="11"/>
  <c r="J2036" i="11"/>
  <c r="J2037" i="11"/>
  <c r="J2038" i="11"/>
  <c r="J2039" i="11"/>
  <c r="J2040" i="11"/>
  <c r="J2041" i="11"/>
  <c r="J2042" i="11"/>
  <c r="J2043" i="11"/>
  <c r="J2044" i="11"/>
  <c r="J2045" i="11"/>
  <c r="J2046" i="11"/>
  <c r="J2047" i="11"/>
  <c r="J2048" i="11"/>
  <c r="J2049" i="11"/>
  <c r="J2050" i="11"/>
  <c r="J2051" i="11"/>
  <c r="J2052" i="11"/>
  <c r="J2053" i="11"/>
  <c r="J2054" i="11"/>
  <c r="J2055" i="11"/>
  <c r="J2056" i="11"/>
  <c r="J2057" i="11"/>
  <c r="J2058" i="11"/>
  <c r="J2059" i="11"/>
  <c r="J2060" i="11"/>
  <c r="J2061" i="11"/>
  <c r="J2062" i="11"/>
  <c r="J2063" i="11"/>
  <c r="J2064" i="11"/>
  <c r="J2065" i="11"/>
  <c r="J2066" i="11"/>
  <c r="J2067" i="11"/>
  <c r="J2068" i="11"/>
  <c r="J2069" i="11"/>
  <c r="J2070" i="11"/>
  <c r="J2071" i="11"/>
  <c r="J2072" i="11"/>
  <c r="J2073" i="11"/>
  <c r="J2074" i="11"/>
  <c r="J2075" i="11"/>
  <c r="J2076" i="11"/>
  <c r="J2077" i="11"/>
  <c r="J2078" i="11"/>
  <c r="J2079" i="11"/>
  <c r="J2080" i="11"/>
  <c r="J2081" i="11"/>
  <c r="J2082" i="11"/>
  <c r="J2083" i="11"/>
  <c r="J2084" i="11"/>
  <c r="J2085" i="11"/>
  <c r="J2086" i="11"/>
  <c r="J2087" i="11"/>
  <c r="J2088" i="11"/>
  <c r="J2089" i="11"/>
  <c r="J2090" i="11"/>
  <c r="J2091" i="11"/>
  <c r="J2092" i="11"/>
  <c r="J2093" i="11"/>
  <c r="J2094" i="11"/>
  <c r="J2095" i="11"/>
  <c r="J2096" i="11"/>
  <c r="J2097" i="11"/>
  <c r="J2098" i="11"/>
  <c r="J2099" i="11"/>
  <c r="J2100" i="11"/>
  <c r="J2101" i="11"/>
  <c r="J2102" i="11"/>
  <c r="J2103" i="11"/>
  <c r="J2104" i="11"/>
  <c r="J2105" i="11"/>
  <c r="J2106" i="11"/>
  <c r="J2107" i="11"/>
  <c r="J2108" i="11"/>
  <c r="J2109" i="11"/>
  <c r="J2110" i="11"/>
  <c r="J2111" i="11"/>
  <c r="J2112" i="11"/>
  <c r="J2113" i="11"/>
  <c r="J2114" i="11"/>
  <c r="J2115" i="11"/>
  <c r="J2116" i="11"/>
  <c r="J2117" i="11"/>
  <c r="J2118" i="11"/>
  <c r="J2119" i="11"/>
  <c r="J2120" i="11"/>
  <c r="J2121" i="11"/>
  <c r="J2122" i="11"/>
  <c r="J2123" i="11"/>
  <c r="J2124" i="11"/>
  <c r="J2125" i="11"/>
  <c r="J2126" i="11"/>
  <c r="J2127" i="11"/>
  <c r="J2128" i="11"/>
  <c r="J2129" i="11"/>
  <c r="J2130" i="11"/>
  <c r="J2131" i="11"/>
  <c r="J2132" i="11"/>
  <c r="J2133" i="11"/>
  <c r="J2134" i="11"/>
  <c r="J2135" i="11"/>
  <c r="J2136" i="11"/>
  <c r="J2137" i="11"/>
  <c r="J2138" i="11"/>
  <c r="J2139" i="11"/>
  <c r="J2140" i="11"/>
  <c r="J2141" i="11"/>
  <c r="J2142" i="11"/>
  <c r="J2143" i="11"/>
  <c r="J2144" i="11"/>
  <c r="J2145" i="11"/>
  <c r="J2146" i="11"/>
  <c r="J2147" i="11"/>
  <c r="J2148" i="11"/>
  <c r="J2149" i="11"/>
  <c r="J2150" i="11"/>
  <c r="J2151" i="11"/>
  <c r="J2152" i="11"/>
  <c r="J2153" i="11"/>
  <c r="J2154" i="11"/>
  <c r="J2155" i="11"/>
  <c r="J2156" i="11"/>
  <c r="J2157" i="11"/>
  <c r="J2158" i="11"/>
  <c r="J2159" i="11"/>
  <c r="J2160" i="11"/>
  <c r="J2161" i="11"/>
  <c r="J2162" i="11"/>
  <c r="J2163" i="11"/>
  <c r="J2164" i="11"/>
  <c r="J2165" i="11"/>
  <c r="J2166" i="11"/>
  <c r="J2167" i="11"/>
  <c r="J2168" i="11"/>
  <c r="J2169" i="11"/>
  <c r="J2170" i="11"/>
  <c r="J2171" i="11"/>
  <c r="J2172" i="11"/>
  <c r="J2173" i="11"/>
  <c r="J2174" i="11"/>
  <c r="J2175" i="11"/>
  <c r="J2176" i="11"/>
  <c r="J2177" i="11"/>
  <c r="J2178" i="11"/>
  <c r="J2179" i="11"/>
  <c r="J2180" i="11"/>
  <c r="J2181" i="11"/>
  <c r="J2182" i="11"/>
  <c r="J2183" i="11"/>
  <c r="J2184" i="11"/>
  <c r="J2185" i="11"/>
  <c r="J2186" i="11"/>
  <c r="J2187" i="11"/>
  <c r="J2188" i="11"/>
  <c r="J2189" i="11"/>
  <c r="J2190" i="11"/>
  <c r="J2191" i="11"/>
  <c r="J2192" i="11"/>
  <c r="J2193" i="11"/>
  <c r="J2194" i="11"/>
  <c r="J2195" i="11"/>
  <c r="J2196" i="11"/>
  <c r="J2197" i="11"/>
  <c r="J2198" i="11"/>
  <c r="J2199" i="11"/>
  <c r="J2200" i="11"/>
  <c r="J2201" i="11"/>
  <c r="J2202" i="11"/>
  <c r="J2203" i="11"/>
  <c r="J2204" i="11"/>
  <c r="J2205" i="11"/>
  <c r="J2206" i="11"/>
  <c r="J2207" i="11"/>
  <c r="J2208" i="11"/>
  <c r="J2209" i="11"/>
  <c r="J2210" i="11"/>
  <c r="J2211" i="11"/>
  <c r="J2212" i="11"/>
  <c r="J2213" i="11"/>
  <c r="J2214" i="11"/>
  <c r="J2215" i="11"/>
  <c r="J2216" i="11"/>
  <c r="J2217" i="11"/>
  <c r="J2218" i="11"/>
  <c r="J2219" i="11"/>
  <c r="J2220" i="11"/>
  <c r="J2221" i="11"/>
  <c r="J2222" i="11"/>
  <c r="J2223" i="11"/>
  <c r="J2224" i="11"/>
  <c r="J2225" i="11"/>
  <c r="J2226" i="11"/>
  <c r="J2227" i="11"/>
  <c r="J2228" i="11"/>
  <c r="J2229" i="11"/>
  <c r="J2230" i="11"/>
  <c r="J2231" i="11"/>
  <c r="J2232" i="11"/>
  <c r="J2233" i="11"/>
  <c r="J2234" i="11"/>
  <c r="J2235" i="11"/>
  <c r="J2236" i="11"/>
  <c r="J2237" i="11"/>
  <c r="J2238" i="11"/>
  <c r="J2239" i="11"/>
  <c r="J2240" i="11"/>
  <c r="J2241" i="11"/>
  <c r="J2242" i="11"/>
  <c r="J2243" i="11"/>
  <c r="J2244" i="11"/>
  <c r="J2245" i="11"/>
  <c r="J2246" i="11"/>
  <c r="J2247" i="11"/>
  <c r="J2248" i="11"/>
  <c r="J2249" i="11"/>
  <c r="J2250" i="11"/>
  <c r="J2251" i="11"/>
  <c r="J2252" i="11"/>
  <c r="J2253" i="11"/>
  <c r="J2254" i="11"/>
  <c r="J2255" i="11"/>
  <c r="J2256" i="11"/>
  <c r="J2257" i="11"/>
  <c r="J2258" i="11"/>
  <c r="J2259" i="11"/>
  <c r="J2260" i="11"/>
  <c r="J2261" i="11"/>
  <c r="J2262" i="11"/>
  <c r="J2263" i="11"/>
  <c r="J2264" i="11"/>
  <c r="J2265" i="11"/>
  <c r="J2266" i="11"/>
  <c r="J2267" i="11"/>
  <c r="J2268" i="11"/>
  <c r="J2269" i="11"/>
  <c r="J2270" i="11"/>
  <c r="J2271" i="11"/>
  <c r="J2272" i="11"/>
  <c r="J2273" i="11"/>
  <c r="J2274" i="11"/>
  <c r="J2275" i="11"/>
  <c r="J2276" i="11"/>
  <c r="J2277" i="11"/>
  <c r="J2278" i="11"/>
  <c r="J2279" i="11"/>
  <c r="J2280" i="11"/>
  <c r="J2281" i="11"/>
  <c r="J2282" i="11"/>
  <c r="J2283" i="11"/>
  <c r="J2284" i="11"/>
  <c r="J2285" i="11"/>
  <c r="J2286" i="11"/>
  <c r="J2287" i="11"/>
  <c r="J2288" i="11"/>
  <c r="J2289" i="11"/>
  <c r="J2290" i="11"/>
  <c r="J2291" i="11"/>
  <c r="J2292" i="11"/>
  <c r="J2293" i="11"/>
  <c r="J2294" i="11"/>
  <c r="J2295" i="11"/>
  <c r="J2296" i="11"/>
  <c r="J2297" i="11"/>
  <c r="J2298" i="11"/>
  <c r="J2299" i="11"/>
  <c r="J2300" i="11"/>
  <c r="J2301" i="11"/>
  <c r="J2302" i="11"/>
  <c r="J2303" i="11"/>
  <c r="J2304" i="11"/>
  <c r="J2305" i="11"/>
  <c r="J2306" i="11"/>
  <c r="J2307" i="11"/>
  <c r="J2308" i="11"/>
  <c r="J2309" i="11"/>
  <c r="J2310" i="11"/>
  <c r="J2311" i="11"/>
  <c r="J2312" i="11"/>
  <c r="J2313" i="11"/>
  <c r="J2314" i="11"/>
  <c r="J2315" i="11"/>
  <c r="J2316" i="11"/>
  <c r="J2317" i="11"/>
  <c r="J2318" i="11"/>
  <c r="J2319" i="11"/>
  <c r="J2320" i="11"/>
  <c r="J2321" i="11"/>
  <c r="J2322" i="11"/>
  <c r="J2323" i="11"/>
  <c r="J2324" i="11"/>
  <c r="J2325" i="11"/>
  <c r="J2326" i="11"/>
  <c r="J2327" i="11"/>
  <c r="J2328" i="11"/>
  <c r="J2329" i="11"/>
  <c r="J2330" i="11"/>
  <c r="J2331" i="11"/>
  <c r="J2332" i="11"/>
  <c r="J2333" i="11"/>
  <c r="J2334" i="11"/>
  <c r="J2335" i="11"/>
  <c r="J2336" i="11"/>
  <c r="J2337" i="11"/>
  <c r="J2338" i="11"/>
  <c r="J2339" i="11"/>
  <c r="J2340" i="11"/>
  <c r="J2341" i="11"/>
  <c r="J2342" i="11"/>
  <c r="J2343" i="11"/>
  <c r="J2344" i="11"/>
  <c r="J2345" i="11"/>
  <c r="J2346" i="11"/>
  <c r="J2347" i="11"/>
  <c r="J2348" i="11"/>
  <c r="J2349" i="11"/>
  <c r="J2350" i="11"/>
  <c r="J2351" i="11"/>
  <c r="J2352" i="11"/>
  <c r="J2353" i="11"/>
  <c r="J2354" i="11"/>
  <c r="J2355" i="11"/>
  <c r="J2356" i="11"/>
  <c r="J2357" i="11"/>
  <c r="J2358" i="11"/>
  <c r="J2359" i="11"/>
  <c r="J2360" i="11"/>
  <c r="J2361" i="11"/>
  <c r="J2362" i="11"/>
  <c r="J2363" i="11"/>
  <c r="J2364" i="11"/>
  <c r="J2365" i="11"/>
  <c r="J2366" i="11"/>
  <c r="J2367" i="11"/>
  <c r="J2368" i="11"/>
  <c r="J2369" i="11"/>
  <c r="J2370" i="11"/>
  <c r="J2371" i="11"/>
  <c r="J2372" i="11"/>
  <c r="J2373" i="11"/>
  <c r="J2374" i="11"/>
  <c r="J2375" i="11"/>
  <c r="J2376" i="11"/>
  <c r="J2377" i="11"/>
  <c r="J2378" i="11"/>
  <c r="J2379" i="11"/>
  <c r="J2380" i="11"/>
  <c r="J2381" i="11"/>
  <c r="J2382" i="11"/>
  <c r="J2383" i="11"/>
  <c r="J2384" i="11"/>
  <c r="J2385" i="11"/>
  <c r="J2386" i="11"/>
  <c r="J2387" i="11"/>
  <c r="J2388" i="11"/>
  <c r="J2389" i="11"/>
  <c r="J2390" i="11"/>
  <c r="J2391" i="11"/>
  <c r="J2392" i="11"/>
  <c r="J2393" i="11"/>
  <c r="J2394" i="11"/>
  <c r="J2395" i="11"/>
  <c r="J2396" i="11"/>
  <c r="J2397" i="11"/>
  <c r="J2398" i="11"/>
  <c r="J2399" i="11"/>
  <c r="J2400" i="11"/>
  <c r="J2401" i="11"/>
  <c r="J2402" i="11"/>
  <c r="J2403" i="11"/>
  <c r="J2404" i="11"/>
  <c r="J2405" i="11"/>
  <c r="J2406" i="11"/>
  <c r="J2407" i="11"/>
  <c r="J2408" i="11"/>
  <c r="J2409" i="11"/>
  <c r="J2410" i="11"/>
  <c r="J2411" i="11"/>
  <c r="J2412" i="11"/>
  <c r="J2413" i="11"/>
  <c r="J2414" i="11"/>
  <c r="J2415" i="11"/>
  <c r="J2416" i="11"/>
  <c r="J2417" i="11"/>
  <c r="J2418" i="11"/>
  <c r="J2419" i="11"/>
  <c r="J2420" i="11"/>
  <c r="J2421" i="11"/>
  <c r="J2422" i="11"/>
  <c r="J2423" i="11"/>
  <c r="J2424" i="11"/>
  <c r="J2425" i="11"/>
  <c r="J2426" i="11"/>
  <c r="J2427" i="11"/>
  <c r="J2428" i="11"/>
  <c r="J2429" i="11"/>
  <c r="J2430" i="11"/>
  <c r="J2431" i="11"/>
  <c r="J2432" i="11"/>
  <c r="J2433" i="11"/>
  <c r="J2434" i="11"/>
  <c r="J2435" i="11"/>
  <c r="J2436" i="11"/>
  <c r="J2437" i="11"/>
  <c r="J2438" i="11"/>
  <c r="J2439" i="11"/>
  <c r="J2440" i="11"/>
  <c r="J2441" i="11"/>
  <c r="J2442" i="11"/>
  <c r="J2443" i="11"/>
  <c r="J2444" i="11"/>
  <c r="J2445" i="11"/>
  <c r="J2446" i="11"/>
  <c r="J2447" i="11"/>
  <c r="J2448" i="11"/>
  <c r="J2449" i="11"/>
  <c r="J2450" i="11"/>
  <c r="J2451" i="11"/>
  <c r="J2452" i="11"/>
  <c r="J2453" i="11"/>
  <c r="J2454" i="11"/>
  <c r="J2455" i="11"/>
  <c r="J2456" i="11"/>
  <c r="J2457" i="11"/>
  <c r="J2458" i="11"/>
  <c r="J2459" i="11"/>
  <c r="J2460" i="11"/>
  <c r="J2461" i="11"/>
  <c r="J2462" i="11"/>
  <c r="J2463" i="11"/>
  <c r="J2464" i="11"/>
  <c r="J2465" i="11"/>
  <c r="J2466" i="11"/>
  <c r="J2467" i="11"/>
  <c r="J2468" i="11"/>
  <c r="J2469" i="11"/>
  <c r="J2470" i="11"/>
  <c r="J2471" i="11"/>
  <c r="J2472" i="11"/>
  <c r="J2473" i="11"/>
  <c r="J2474" i="11"/>
  <c r="J2475" i="11"/>
  <c r="J2476" i="11"/>
  <c r="J2477" i="11"/>
  <c r="J2478" i="11"/>
  <c r="J2479" i="11"/>
  <c r="J2480" i="11"/>
  <c r="J2481" i="11"/>
  <c r="J2482" i="11"/>
  <c r="J2483" i="11"/>
  <c r="J2484" i="11"/>
  <c r="J2485" i="11"/>
  <c r="J2486" i="11"/>
  <c r="J2487" i="11"/>
  <c r="J2488" i="11"/>
  <c r="J2489" i="11"/>
  <c r="J2490" i="11"/>
  <c r="J2491" i="11"/>
  <c r="J2492" i="11"/>
  <c r="J2493" i="11"/>
  <c r="J2494" i="11"/>
  <c r="J2495" i="11"/>
  <c r="J2496" i="11"/>
  <c r="J2497" i="11"/>
  <c r="J2498" i="11"/>
  <c r="J2499" i="11"/>
  <c r="J2500" i="11"/>
  <c r="J2501" i="11"/>
  <c r="J2502" i="11"/>
  <c r="J2503" i="11"/>
  <c r="J2504" i="11"/>
  <c r="J2505" i="11"/>
  <c r="J2506" i="11"/>
  <c r="J2507" i="11"/>
  <c r="J2508" i="11"/>
  <c r="J2509" i="11"/>
  <c r="J2510" i="11"/>
  <c r="J2511" i="11"/>
  <c r="J2512" i="11"/>
  <c r="J2513" i="11"/>
  <c r="J2514" i="11"/>
  <c r="J2515" i="11"/>
  <c r="J2516" i="11"/>
  <c r="J2517" i="11"/>
  <c r="J2518" i="11"/>
  <c r="J2519" i="11"/>
  <c r="J2520" i="11"/>
  <c r="J2521" i="11"/>
  <c r="J2522" i="11"/>
  <c r="J2523" i="11"/>
  <c r="J2524" i="11"/>
  <c r="J2525" i="11"/>
  <c r="J2526" i="11"/>
  <c r="J2527" i="11"/>
  <c r="J2528" i="11"/>
  <c r="J2529" i="11"/>
  <c r="J2530" i="11"/>
  <c r="J2531" i="11"/>
  <c r="J2532" i="11"/>
  <c r="J2533" i="11"/>
  <c r="J2534" i="11"/>
  <c r="J2535" i="11"/>
  <c r="J2536" i="11"/>
  <c r="J2537" i="11"/>
  <c r="J2538" i="11"/>
  <c r="J2539" i="11"/>
  <c r="J2540" i="11"/>
  <c r="J2541" i="11"/>
  <c r="J2542" i="11"/>
  <c r="J2543" i="11"/>
  <c r="J2544" i="11"/>
  <c r="J2545" i="11"/>
  <c r="J2546" i="11"/>
  <c r="J2547" i="11"/>
  <c r="J2548" i="11"/>
  <c r="J2549" i="11"/>
  <c r="J2550" i="11"/>
  <c r="J2551" i="11"/>
  <c r="J2552" i="11"/>
  <c r="J2553" i="11"/>
  <c r="J2554" i="11"/>
  <c r="J2555" i="11"/>
  <c r="J2556" i="11"/>
  <c r="J2557" i="11"/>
  <c r="J2558" i="11"/>
  <c r="J2559" i="11"/>
  <c r="J2560" i="11"/>
  <c r="J2561" i="11"/>
  <c r="J2562" i="11"/>
  <c r="J2563" i="11"/>
  <c r="J2564" i="11"/>
  <c r="J2565" i="11"/>
  <c r="J2566" i="11"/>
  <c r="J2567" i="11"/>
  <c r="J2568" i="11"/>
  <c r="J2569" i="11"/>
  <c r="J2570" i="11"/>
  <c r="J2571" i="11"/>
  <c r="J2572" i="11"/>
  <c r="J2573" i="11"/>
  <c r="J2574" i="11"/>
  <c r="J2575" i="11"/>
  <c r="J2576" i="11"/>
  <c r="J2577" i="11"/>
  <c r="J2578" i="11"/>
  <c r="J2579" i="11"/>
  <c r="J2580" i="11"/>
  <c r="J2581" i="11"/>
  <c r="J2582" i="11"/>
  <c r="J2583" i="11"/>
  <c r="J2584" i="11"/>
  <c r="J2585" i="11"/>
  <c r="J2586" i="11"/>
  <c r="J2587" i="11"/>
  <c r="J2588" i="11"/>
  <c r="J2589" i="11"/>
  <c r="J2590" i="11"/>
  <c r="J2591" i="11"/>
  <c r="J2592" i="11"/>
  <c r="J2593" i="11"/>
  <c r="J2594" i="11"/>
  <c r="J2595" i="11"/>
  <c r="J2596" i="11"/>
  <c r="J2597" i="11"/>
  <c r="J2598" i="11"/>
  <c r="J2599" i="11"/>
  <c r="J2600" i="11"/>
  <c r="J2601" i="11"/>
  <c r="J2602" i="11"/>
  <c r="J2603" i="11"/>
  <c r="J2604" i="11"/>
  <c r="J2605" i="11"/>
  <c r="J2606" i="11"/>
  <c r="J2607" i="11"/>
  <c r="J2608" i="11"/>
  <c r="J2609" i="11"/>
  <c r="J2610" i="11"/>
  <c r="J2611" i="11"/>
  <c r="J2612" i="11"/>
  <c r="J2613" i="11"/>
  <c r="J2614" i="11"/>
  <c r="J2615" i="11"/>
  <c r="J2616" i="11"/>
  <c r="J2617" i="11"/>
  <c r="J2618" i="11"/>
  <c r="J2619" i="11"/>
  <c r="J2620" i="11"/>
  <c r="J2621" i="11"/>
  <c r="J2622" i="11"/>
  <c r="J2623" i="11"/>
  <c r="J2624" i="11"/>
  <c r="J2625" i="11"/>
  <c r="J2626" i="11"/>
  <c r="J2627" i="11"/>
  <c r="J2628" i="11"/>
  <c r="J2629" i="11"/>
  <c r="J2630" i="11"/>
  <c r="J2631" i="11"/>
  <c r="J2632" i="11"/>
  <c r="J2633" i="11"/>
  <c r="J2634" i="11"/>
  <c r="J2635" i="11"/>
  <c r="J2636" i="11"/>
  <c r="J2637" i="11"/>
  <c r="J2638" i="11"/>
  <c r="J2639" i="11"/>
  <c r="J2640" i="11"/>
  <c r="J2641" i="11"/>
  <c r="J2642" i="11"/>
  <c r="J2643" i="11"/>
  <c r="J2644" i="11"/>
  <c r="J2645" i="11"/>
  <c r="J2646" i="11"/>
  <c r="J2647" i="11"/>
  <c r="J2648" i="11"/>
  <c r="J2649" i="11"/>
  <c r="J2650" i="11"/>
  <c r="J2651" i="11"/>
  <c r="J2652" i="11"/>
  <c r="J2653" i="11"/>
  <c r="J2654" i="11"/>
  <c r="J2655" i="11"/>
  <c r="J2656" i="11"/>
  <c r="J2657" i="11"/>
  <c r="J2658" i="11"/>
  <c r="J2659" i="11"/>
  <c r="J2660" i="11"/>
  <c r="J2661" i="11"/>
  <c r="J2662" i="11"/>
  <c r="J2663" i="11"/>
  <c r="J2664" i="11"/>
  <c r="J2665" i="11"/>
  <c r="J2666" i="11"/>
  <c r="J2667" i="11"/>
  <c r="J2668" i="11"/>
  <c r="J2669" i="11"/>
  <c r="J2670" i="11"/>
  <c r="J2671" i="11"/>
  <c r="J2672" i="11"/>
  <c r="J2673" i="11"/>
  <c r="J2674" i="11"/>
  <c r="J2675" i="11"/>
  <c r="J2676" i="11"/>
  <c r="J2677" i="11"/>
  <c r="J2678" i="11"/>
  <c r="J2679" i="11"/>
  <c r="J2680" i="11"/>
  <c r="J2681" i="11"/>
  <c r="J2682" i="11"/>
  <c r="J2683" i="11"/>
  <c r="J2684" i="11"/>
  <c r="J2685" i="11"/>
  <c r="J2686" i="11"/>
  <c r="J2687" i="11"/>
  <c r="J2688" i="11"/>
  <c r="J2689" i="11"/>
  <c r="J2690" i="11"/>
  <c r="J2691" i="11"/>
  <c r="J2692" i="11"/>
  <c r="J2693" i="11"/>
  <c r="J2694" i="11"/>
  <c r="J2695" i="11"/>
  <c r="J2696" i="11"/>
  <c r="J2697" i="11"/>
  <c r="J2698" i="11"/>
  <c r="J2699" i="11"/>
  <c r="J2700" i="11"/>
  <c r="J2701" i="11"/>
  <c r="J2702" i="11"/>
  <c r="J2703" i="11"/>
  <c r="J2704" i="11"/>
  <c r="J2705" i="11"/>
  <c r="J2706" i="11"/>
  <c r="J2707" i="11"/>
  <c r="J2708" i="11"/>
  <c r="J2709" i="11"/>
  <c r="J2710" i="11"/>
  <c r="J2711" i="11"/>
  <c r="J2712" i="11"/>
  <c r="J2713" i="11"/>
  <c r="J2714" i="11"/>
  <c r="J2715" i="11"/>
  <c r="J2716" i="11"/>
  <c r="J2717" i="11"/>
  <c r="J2718" i="11"/>
  <c r="J2719" i="11"/>
  <c r="J2720" i="11"/>
  <c r="J2721" i="11"/>
  <c r="J2722" i="11"/>
  <c r="J2723" i="11"/>
  <c r="J2724" i="11"/>
  <c r="J2725" i="11"/>
  <c r="J2726" i="11"/>
  <c r="J2727" i="11"/>
  <c r="J2728" i="11"/>
  <c r="J2729" i="11"/>
  <c r="J2730" i="11"/>
  <c r="J2731" i="11"/>
  <c r="J2732" i="11"/>
  <c r="J2733" i="11"/>
  <c r="J2734" i="11"/>
  <c r="J2735" i="11"/>
  <c r="J2736" i="11"/>
  <c r="J2737" i="11"/>
  <c r="J2738" i="11"/>
  <c r="J2739" i="11"/>
  <c r="J2740" i="11"/>
  <c r="J2741" i="11"/>
  <c r="J2742" i="11"/>
  <c r="J2743" i="11"/>
  <c r="J2744" i="11"/>
  <c r="J2745" i="11"/>
  <c r="J2746" i="11"/>
  <c r="J2747" i="11"/>
  <c r="J2748" i="11"/>
  <c r="J2749" i="11"/>
  <c r="J2750" i="11"/>
  <c r="J2751" i="11"/>
  <c r="J2752" i="11"/>
  <c r="J2753" i="11"/>
  <c r="J2754" i="11"/>
  <c r="J2755" i="11"/>
  <c r="J2756" i="11"/>
  <c r="J2757" i="11"/>
  <c r="J2758" i="11"/>
  <c r="J2759" i="11"/>
  <c r="J2760" i="11"/>
  <c r="J2761" i="11"/>
  <c r="J2762" i="11"/>
  <c r="J2763" i="11"/>
  <c r="J2764" i="11"/>
  <c r="J2765" i="11"/>
  <c r="J2766" i="11"/>
  <c r="J2767" i="11"/>
  <c r="J2768" i="11"/>
  <c r="J2769" i="11"/>
  <c r="J2770" i="11"/>
  <c r="J2771" i="11"/>
  <c r="J2772" i="11"/>
  <c r="J2773" i="11"/>
  <c r="J2774" i="11"/>
  <c r="J2775" i="11"/>
  <c r="J2776" i="11"/>
  <c r="J2777" i="11"/>
  <c r="J2778" i="11"/>
  <c r="J2779" i="11"/>
  <c r="J2780" i="11"/>
  <c r="J2781" i="11"/>
  <c r="J2782" i="11"/>
  <c r="J2783" i="11"/>
  <c r="J2784" i="11"/>
  <c r="J2785" i="11"/>
  <c r="J2786" i="11"/>
  <c r="J2787" i="11"/>
  <c r="J2788" i="11"/>
  <c r="J2789" i="11"/>
  <c r="J2790" i="11"/>
  <c r="J2791" i="11"/>
  <c r="J2792" i="11"/>
  <c r="J2793" i="11"/>
  <c r="J2794" i="11"/>
  <c r="J2795" i="11"/>
  <c r="J2796" i="11"/>
  <c r="J2797" i="11"/>
  <c r="J2798" i="11"/>
  <c r="J2799" i="11"/>
  <c r="J2800" i="11"/>
  <c r="J2801" i="11"/>
  <c r="J2802" i="11"/>
  <c r="J2803" i="11"/>
  <c r="J2804" i="11"/>
  <c r="J2805" i="11"/>
  <c r="J2806" i="11"/>
  <c r="J2807" i="11"/>
  <c r="J2808" i="11"/>
  <c r="J2809" i="11"/>
  <c r="J2810" i="11"/>
  <c r="J2811" i="11"/>
  <c r="J2812" i="11"/>
  <c r="J2813" i="11"/>
  <c r="J2814" i="11"/>
  <c r="J2815" i="11"/>
  <c r="J2816" i="11"/>
  <c r="J2817" i="11"/>
  <c r="J2818" i="11"/>
  <c r="J2819" i="11"/>
  <c r="J2820" i="11"/>
  <c r="J2821" i="11"/>
  <c r="J2822" i="11"/>
  <c r="J2823" i="11"/>
  <c r="J2824" i="11"/>
  <c r="J2825" i="11"/>
  <c r="J2826" i="11"/>
  <c r="J2827" i="11"/>
  <c r="J2828" i="11"/>
  <c r="J2829" i="11"/>
  <c r="J2830" i="11"/>
  <c r="J2831" i="11"/>
  <c r="J2832" i="11"/>
  <c r="J2833" i="11"/>
  <c r="J2834" i="11"/>
  <c r="J2835" i="11"/>
  <c r="J2836" i="11"/>
  <c r="J2837" i="11"/>
  <c r="J2838" i="11"/>
  <c r="J2839" i="11"/>
  <c r="J2840" i="11"/>
  <c r="J2841" i="11"/>
  <c r="J2842" i="11"/>
  <c r="J2843" i="11"/>
  <c r="J2844" i="11"/>
  <c r="J2845" i="11"/>
  <c r="J2846" i="11"/>
  <c r="J2847" i="11"/>
  <c r="J2848" i="11"/>
  <c r="J2849" i="11"/>
  <c r="J2850" i="11"/>
  <c r="J2851" i="11"/>
  <c r="J2852" i="11"/>
  <c r="J2853" i="11"/>
  <c r="J2854" i="11"/>
  <c r="J2855" i="11"/>
  <c r="J2856" i="11"/>
  <c r="J2857" i="11"/>
  <c r="J2858" i="11"/>
  <c r="J2859" i="11"/>
  <c r="J2860" i="11"/>
  <c r="J2861" i="11"/>
  <c r="J2862" i="11"/>
  <c r="J2863" i="11"/>
  <c r="J2864" i="11"/>
  <c r="J2865" i="11"/>
  <c r="J2866" i="11"/>
  <c r="J2867" i="11"/>
  <c r="J2868" i="11"/>
  <c r="J2869" i="11"/>
  <c r="J2870" i="11"/>
  <c r="J2871" i="11"/>
  <c r="J2872" i="11"/>
  <c r="J2873" i="11"/>
  <c r="J2874" i="11"/>
  <c r="J2875" i="11"/>
  <c r="J2876" i="11"/>
  <c r="J2877" i="11"/>
  <c r="J2878" i="11"/>
  <c r="J2879" i="11"/>
  <c r="J2880" i="11"/>
  <c r="J2881" i="11"/>
  <c r="J2882" i="11"/>
  <c r="J2883" i="11"/>
  <c r="J2884" i="11"/>
  <c r="J2885" i="11"/>
  <c r="J2886" i="11"/>
  <c r="J2887" i="11"/>
  <c r="J2888" i="11"/>
  <c r="J2889" i="11"/>
  <c r="J2890" i="11"/>
  <c r="J2891" i="11"/>
  <c r="J2892" i="11"/>
  <c r="J2893" i="11"/>
  <c r="J2894" i="11"/>
  <c r="J2895" i="11"/>
  <c r="J2896" i="11"/>
  <c r="J2897" i="11"/>
  <c r="J2898" i="11"/>
  <c r="J2899" i="11"/>
  <c r="J2900" i="11"/>
  <c r="J2901" i="11"/>
  <c r="J2902" i="11"/>
  <c r="J2903" i="11"/>
  <c r="J2904" i="11"/>
  <c r="J2905" i="11"/>
  <c r="J2906" i="11"/>
  <c r="J2907" i="11"/>
  <c r="J2908" i="11"/>
  <c r="J2909" i="11"/>
  <c r="J2910" i="11"/>
  <c r="J2911" i="11"/>
  <c r="J2912" i="11"/>
  <c r="J2913" i="11"/>
  <c r="J2914" i="11"/>
  <c r="J2915" i="11"/>
  <c r="J2916" i="11"/>
  <c r="J2917" i="11"/>
  <c r="J2918" i="11"/>
  <c r="J2919" i="11"/>
  <c r="J2920" i="11"/>
  <c r="J2921" i="11"/>
  <c r="J2922" i="11"/>
  <c r="J2923" i="11"/>
  <c r="J2924" i="11"/>
  <c r="J2925" i="11"/>
  <c r="J2926" i="11"/>
  <c r="J2927" i="11"/>
  <c r="J2928" i="11"/>
  <c r="J2929" i="11"/>
  <c r="J2930" i="11"/>
  <c r="J2931" i="11"/>
  <c r="J2932" i="11"/>
  <c r="J2933" i="11"/>
  <c r="J2934" i="11"/>
  <c r="J2935" i="11"/>
  <c r="J2936" i="11"/>
  <c r="J2937" i="11"/>
  <c r="J2938" i="11"/>
  <c r="J2939" i="11"/>
  <c r="J2940" i="11"/>
  <c r="J2941" i="11"/>
  <c r="J2942" i="11"/>
  <c r="J2943" i="11"/>
  <c r="J2944" i="11"/>
  <c r="J2945" i="11"/>
  <c r="J2946" i="11"/>
  <c r="J2947" i="11"/>
  <c r="J2948" i="11"/>
  <c r="J2949" i="11"/>
  <c r="J2950" i="11"/>
  <c r="J2951" i="11"/>
  <c r="J2952" i="11"/>
  <c r="J2953" i="11"/>
  <c r="J2954" i="11"/>
  <c r="J2955" i="11"/>
  <c r="J2956" i="11"/>
  <c r="J2957" i="11"/>
  <c r="J2958" i="11"/>
  <c r="J2959" i="11"/>
  <c r="J2960" i="11"/>
  <c r="J2961" i="11"/>
  <c r="J2962" i="11"/>
  <c r="J2963" i="11"/>
  <c r="J2964" i="11"/>
  <c r="J2965" i="11"/>
  <c r="J2966" i="11"/>
  <c r="J2967" i="11"/>
  <c r="J2968" i="11"/>
  <c r="J2969" i="11"/>
  <c r="J2970" i="11"/>
  <c r="J2971" i="11"/>
  <c r="J2972" i="11"/>
  <c r="J2973" i="11"/>
  <c r="J2974" i="11"/>
  <c r="J2975" i="11"/>
  <c r="J2976" i="11"/>
  <c r="J2977" i="11"/>
  <c r="J2978" i="11"/>
  <c r="J2979" i="11"/>
  <c r="J2980" i="11"/>
  <c r="J2981" i="11"/>
  <c r="J2982" i="11"/>
  <c r="J2983" i="11"/>
  <c r="J2984" i="11"/>
  <c r="J2985" i="11"/>
  <c r="J2986" i="11"/>
  <c r="J2987" i="11"/>
  <c r="J2988" i="11"/>
  <c r="J2989" i="11"/>
  <c r="J2990" i="11"/>
  <c r="J2991" i="11"/>
  <c r="J2992" i="11"/>
  <c r="J2993" i="11"/>
  <c r="J2994" i="11"/>
  <c r="J2995" i="11"/>
  <c r="J2996" i="11"/>
  <c r="J2997" i="11"/>
  <c r="J2998" i="11"/>
  <c r="J2999" i="11"/>
  <c r="J3000" i="11"/>
  <c r="J3001" i="11"/>
  <c r="J3002" i="11"/>
  <c r="J3003" i="11"/>
  <c r="J3004" i="11"/>
  <c r="J3005" i="11"/>
  <c r="J3006" i="11"/>
  <c r="J3007" i="11"/>
  <c r="J3008" i="11"/>
  <c r="J3009" i="11"/>
  <c r="J3010" i="11"/>
  <c r="J3011" i="11"/>
  <c r="J3012" i="11"/>
  <c r="J3013" i="11"/>
  <c r="J3014" i="11"/>
  <c r="J3015" i="11"/>
  <c r="J3016" i="11"/>
  <c r="J3017" i="11"/>
  <c r="J3018" i="11"/>
  <c r="J3019" i="11"/>
  <c r="J3020" i="11"/>
  <c r="J3021" i="11"/>
  <c r="J3022" i="11"/>
  <c r="J3023" i="11"/>
  <c r="J3024" i="11"/>
  <c r="J3025" i="11"/>
  <c r="J3026" i="11"/>
  <c r="J3027" i="11"/>
  <c r="J3028" i="11"/>
  <c r="J3029" i="11"/>
  <c r="J3030" i="11"/>
  <c r="J3031" i="11"/>
  <c r="J3032" i="11"/>
  <c r="J3033" i="11"/>
  <c r="J3034" i="11"/>
  <c r="J3035" i="11"/>
  <c r="J3036" i="11"/>
  <c r="J3037" i="11"/>
  <c r="J3038" i="11"/>
  <c r="J3039" i="11"/>
  <c r="J3040" i="11"/>
  <c r="J3041" i="11"/>
  <c r="J3042" i="11"/>
  <c r="J3043" i="11"/>
  <c r="J3044" i="11"/>
  <c r="J3045" i="11"/>
  <c r="J3046" i="11"/>
  <c r="J3047" i="11"/>
  <c r="J3048" i="11"/>
  <c r="J3049" i="11"/>
  <c r="J3050" i="11"/>
  <c r="J3051" i="11"/>
  <c r="J3052" i="11"/>
  <c r="J3053" i="11"/>
  <c r="J3054" i="11"/>
  <c r="J3055" i="11"/>
  <c r="J3056" i="11"/>
  <c r="J3057" i="11"/>
  <c r="J3058" i="11"/>
  <c r="J3059" i="11"/>
  <c r="J3060" i="11"/>
  <c r="J3061" i="11"/>
  <c r="J3062" i="11"/>
  <c r="J3063" i="11"/>
  <c r="J3064" i="11"/>
  <c r="J3065" i="11"/>
  <c r="J3066" i="11"/>
  <c r="J3067" i="11"/>
  <c r="J3068" i="11"/>
  <c r="J3069" i="11"/>
  <c r="J3070" i="11"/>
  <c r="J3071" i="11"/>
  <c r="J3072" i="11"/>
  <c r="J3073" i="11"/>
  <c r="J3074" i="11"/>
  <c r="J3075" i="11"/>
  <c r="J3076" i="11"/>
  <c r="J3077" i="11"/>
  <c r="J3078" i="11"/>
  <c r="J3079" i="11"/>
  <c r="J3080" i="11"/>
  <c r="J3081" i="11"/>
  <c r="J3082" i="11"/>
  <c r="J3083" i="11"/>
  <c r="J3084" i="11"/>
  <c r="J3085" i="11"/>
  <c r="J3086" i="11"/>
  <c r="J3087" i="11"/>
  <c r="J3088" i="11"/>
  <c r="J3089" i="11"/>
  <c r="J3090" i="11"/>
  <c r="J3091" i="11"/>
  <c r="J3092" i="11"/>
  <c r="J3093" i="11"/>
  <c r="J3094" i="11"/>
  <c r="J3095" i="11"/>
  <c r="J3096" i="11"/>
  <c r="J3097" i="11"/>
  <c r="J3098" i="11"/>
  <c r="J3099" i="11"/>
  <c r="J3100" i="11"/>
  <c r="J3101" i="11"/>
  <c r="J3102" i="11"/>
  <c r="J3103" i="11"/>
  <c r="J3104" i="11"/>
  <c r="J3105" i="11"/>
  <c r="J3106" i="11"/>
  <c r="J3107" i="11"/>
  <c r="J3108" i="11"/>
  <c r="J3109" i="11"/>
  <c r="J3110" i="11"/>
  <c r="J3111" i="11"/>
  <c r="J3112" i="11"/>
  <c r="J3113" i="11"/>
  <c r="J3114" i="11"/>
  <c r="J3115" i="11"/>
  <c r="J3116" i="11"/>
  <c r="J3117" i="11"/>
  <c r="J3118" i="11"/>
  <c r="J3119" i="11"/>
  <c r="J3120" i="11"/>
  <c r="J3121" i="11"/>
  <c r="J3122" i="11"/>
  <c r="J3123" i="11"/>
  <c r="J3124" i="11"/>
  <c r="J3125" i="11"/>
  <c r="J3126" i="11"/>
  <c r="J3127" i="11"/>
  <c r="J3128" i="11"/>
  <c r="J3129" i="11"/>
  <c r="J3130" i="11"/>
  <c r="J3131" i="11"/>
  <c r="J3132" i="11"/>
  <c r="J3133" i="11"/>
  <c r="J3134" i="11"/>
  <c r="J3135" i="11"/>
  <c r="J3136" i="11"/>
  <c r="J3137" i="11"/>
  <c r="J3138" i="11"/>
  <c r="J3139" i="11"/>
  <c r="J3140" i="11"/>
  <c r="J3141" i="11"/>
  <c r="J3142" i="11"/>
  <c r="J3143" i="11"/>
  <c r="J3144" i="11"/>
  <c r="J3145" i="11"/>
  <c r="J3146" i="11"/>
  <c r="J3147" i="11"/>
  <c r="J3148" i="11"/>
  <c r="J3149" i="11"/>
  <c r="J3150" i="11"/>
  <c r="J3151" i="11"/>
  <c r="J3152" i="11"/>
  <c r="J3153" i="11"/>
  <c r="J3154" i="11"/>
  <c r="J3155" i="11"/>
  <c r="J3156" i="11"/>
  <c r="J3157" i="11"/>
  <c r="J3158" i="11"/>
  <c r="J3159" i="11"/>
  <c r="J3160" i="11"/>
  <c r="J3161" i="11"/>
  <c r="J3162" i="11"/>
  <c r="J3163" i="11"/>
  <c r="J3164" i="11"/>
  <c r="J3165" i="11"/>
  <c r="J3166" i="11"/>
  <c r="J3167" i="11"/>
  <c r="J3168" i="11"/>
  <c r="J3169" i="11"/>
  <c r="J3170" i="11"/>
  <c r="J3171" i="11"/>
  <c r="J3172" i="11"/>
  <c r="J3173" i="11"/>
  <c r="J3174" i="11"/>
  <c r="J3175" i="11"/>
  <c r="J3176" i="11"/>
  <c r="J3177" i="11"/>
  <c r="J3178" i="11"/>
  <c r="J3179" i="11"/>
  <c r="J3180" i="11"/>
  <c r="J3181" i="11"/>
  <c r="J3182" i="11"/>
  <c r="J3183" i="11"/>
  <c r="J3184" i="11"/>
  <c r="J3185" i="11"/>
  <c r="J3186" i="11"/>
  <c r="J3187" i="11"/>
  <c r="J3188" i="11"/>
  <c r="J3189" i="11"/>
  <c r="J3190" i="11"/>
  <c r="J3191" i="11"/>
  <c r="J3192" i="11"/>
  <c r="J3193" i="11"/>
  <c r="J3194" i="11"/>
  <c r="J3195" i="11"/>
  <c r="J3196" i="11"/>
  <c r="J3197" i="11"/>
  <c r="J3198" i="11"/>
  <c r="J3199" i="11"/>
  <c r="J3200" i="11"/>
  <c r="J3201" i="11"/>
  <c r="J3202" i="11"/>
  <c r="J3203" i="11"/>
  <c r="J3204" i="11"/>
  <c r="J3205" i="11"/>
  <c r="J3206" i="11"/>
  <c r="J3207" i="11"/>
  <c r="J3208" i="11"/>
  <c r="J3209" i="11"/>
  <c r="J3210" i="11"/>
  <c r="J3211" i="11"/>
  <c r="J3212" i="11"/>
  <c r="J3213" i="11"/>
  <c r="J3214" i="11"/>
  <c r="J3215" i="11"/>
  <c r="J3216" i="11"/>
  <c r="J3217" i="11"/>
  <c r="J3218" i="11"/>
  <c r="J3219" i="11"/>
  <c r="J3220" i="11"/>
  <c r="J3221" i="11"/>
  <c r="J3222" i="11"/>
  <c r="J3223" i="11"/>
  <c r="J3224" i="11"/>
  <c r="J3225" i="11"/>
  <c r="J3226" i="11"/>
  <c r="J3227" i="11"/>
  <c r="J3228" i="11"/>
  <c r="J3229" i="11"/>
  <c r="J3230" i="11"/>
  <c r="J3231" i="11"/>
  <c r="J3232" i="11"/>
  <c r="J3233" i="11"/>
  <c r="J3234" i="11"/>
  <c r="J3235" i="11"/>
  <c r="J3236" i="11"/>
  <c r="J3237" i="11"/>
  <c r="J3238" i="11"/>
  <c r="J3239" i="11"/>
  <c r="J3240" i="11"/>
  <c r="J3241" i="11"/>
  <c r="J3242" i="11"/>
  <c r="J3243" i="11"/>
  <c r="J3244" i="11"/>
  <c r="J3245" i="11"/>
  <c r="J3246" i="11"/>
  <c r="J3247" i="11"/>
  <c r="J3248" i="11"/>
  <c r="J3249" i="11"/>
  <c r="J3250" i="11"/>
  <c r="J3251" i="11"/>
  <c r="J3252" i="11"/>
  <c r="J3253" i="11"/>
  <c r="J3254" i="11"/>
  <c r="J3255" i="11"/>
  <c r="J3256" i="11"/>
  <c r="J3257" i="11"/>
  <c r="J3258" i="11"/>
  <c r="J3259" i="11"/>
  <c r="J3260" i="11"/>
  <c r="J3261" i="11"/>
  <c r="J3262" i="11"/>
  <c r="J3263" i="11"/>
  <c r="J3264" i="11"/>
  <c r="J3265" i="11"/>
  <c r="J3266" i="11"/>
  <c r="J3267" i="11"/>
  <c r="J3268" i="11"/>
  <c r="J3269" i="11"/>
  <c r="J3270" i="11"/>
  <c r="J3271" i="11"/>
  <c r="J3272" i="11"/>
  <c r="J3273" i="11"/>
  <c r="J3274" i="11"/>
  <c r="J3275" i="11"/>
  <c r="J3276" i="11"/>
  <c r="J3277" i="11"/>
  <c r="J3278" i="11"/>
  <c r="J3279" i="11"/>
  <c r="J3280" i="11"/>
  <c r="J3281" i="11"/>
  <c r="J3282" i="11"/>
  <c r="J3283" i="11"/>
  <c r="J3284" i="11"/>
  <c r="J3285" i="11"/>
  <c r="J3286" i="11"/>
  <c r="J3287" i="11"/>
  <c r="J3288" i="11"/>
  <c r="J3289" i="11"/>
  <c r="J3290" i="11"/>
  <c r="J3291" i="11"/>
  <c r="J3292" i="11"/>
  <c r="J3293" i="11"/>
  <c r="J3294" i="11"/>
  <c r="J3295" i="11"/>
  <c r="J3296" i="11"/>
  <c r="J3297" i="11"/>
  <c r="J3298" i="11"/>
  <c r="J3299" i="11"/>
  <c r="J3300" i="11"/>
  <c r="J3301" i="11"/>
  <c r="J3302" i="11"/>
  <c r="J3303" i="11"/>
  <c r="J3304" i="11"/>
  <c r="J3305" i="11"/>
  <c r="J3306" i="11"/>
  <c r="J3307" i="11"/>
  <c r="J3308" i="11"/>
  <c r="J3309" i="11"/>
  <c r="J3310" i="11"/>
  <c r="J3311" i="11"/>
  <c r="J3312" i="11"/>
  <c r="J3313" i="11"/>
  <c r="J3314" i="11"/>
  <c r="J3315" i="11"/>
  <c r="J3316" i="11"/>
  <c r="J3317" i="11"/>
  <c r="J3318" i="11"/>
  <c r="J3319" i="11"/>
  <c r="J3320" i="11"/>
  <c r="J3321" i="11"/>
  <c r="J3322" i="11"/>
  <c r="J3323" i="11"/>
  <c r="J3324" i="11"/>
  <c r="J3325" i="11"/>
  <c r="J3326" i="11"/>
  <c r="J3327" i="11"/>
  <c r="J3328" i="11"/>
  <c r="J3329" i="11"/>
  <c r="J3330" i="11"/>
  <c r="J3331" i="11"/>
  <c r="J3332" i="11"/>
  <c r="J3333" i="11"/>
  <c r="J3334" i="11"/>
  <c r="J3335" i="11"/>
  <c r="J3336" i="11"/>
  <c r="J3337" i="11"/>
  <c r="J3338" i="11"/>
  <c r="J3339" i="11"/>
  <c r="J3340" i="11"/>
  <c r="J3341" i="11"/>
  <c r="J3342" i="11"/>
  <c r="J3343" i="11"/>
  <c r="J3344" i="11"/>
  <c r="J3345" i="11"/>
  <c r="J3346" i="11"/>
  <c r="J3347" i="11"/>
  <c r="J3348" i="11"/>
  <c r="J3349" i="11"/>
  <c r="J3350" i="11"/>
  <c r="J3351" i="11"/>
  <c r="J3352" i="11"/>
  <c r="J3353" i="11"/>
  <c r="J3354" i="11"/>
  <c r="J3355" i="11"/>
  <c r="J3356" i="11"/>
  <c r="J3357" i="11"/>
  <c r="J3358" i="11"/>
  <c r="J3359" i="11"/>
  <c r="J3360" i="11"/>
  <c r="J3361" i="11"/>
  <c r="J3362" i="11"/>
  <c r="J3363" i="11"/>
  <c r="J3364" i="11"/>
  <c r="J3365" i="11"/>
  <c r="J3366" i="11"/>
  <c r="J3367" i="11"/>
  <c r="J3368" i="11"/>
  <c r="J3369" i="11"/>
  <c r="J3370" i="11"/>
  <c r="J3371" i="11"/>
  <c r="J3372" i="11"/>
  <c r="J3373" i="11"/>
  <c r="J3374" i="11"/>
  <c r="J3375" i="11"/>
  <c r="J3376" i="11"/>
  <c r="J3377" i="11"/>
  <c r="J3378" i="11"/>
  <c r="J3379" i="11"/>
  <c r="J3380" i="11"/>
  <c r="J3381" i="11"/>
  <c r="J3382" i="11"/>
  <c r="J3383" i="11"/>
  <c r="J3384" i="11"/>
  <c r="J3385" i="11"/>
  <c r="J3386" i="11"/>
  <c r="J3387" i="11"/>
  <c r="J3388" i="11"/>
  <c r="J3389" i="11"/>
  <c r="J3390" i="11"/>
  <c r="J3391" i="11"/>
  <c r="J3392" i="11"/>
  <c r="J3393" i="11"/>
  <c r="J3394" i="11"/>
  <c r="J3395" i="11"/>
  <c r="J3396" i="11"/>
  <c r="J3397" i="11"/>
  <c r="J3398" i="11"/>
  <c r="J3399" i="11"/>
  <c r="J3400" i="11"/>
  <c r="J3401" i="11"/>
  <c r="J3402" i="11"/>
  <c r="J3403" i="11"/>
  <c r="J3404" i="11"/>
  <c r="J3405" i="11"/>
  <c r="J3406" i="11"/>
  <c r="J3407" i="11"/>
  <c r="J3408" i="11"/>
  <c r="J3409" i="11"/>
  <c r="J3410" i="11"/>
  <c r="J3411" i="11"/>
  <c r="J3412" i="11"/>
  <c r="J3413" i="11"/>
  <c r="J3414" i="11"/>
  <c r="J3415" i="11"/>
  <c r="J3416" i="11"/>
  <c r="J3417" i="11"/>
  <c r="J3418" i="11"/>
  <c r="J3419" i="11"/>
  <c r="J3420" i="11"/>
  <c r="J3421" i="11"/>
  <c r="J3422" i="11"/>
  <c r="J3423" i="11"/>
  <c r="J3424" i="11"/>
  <c r="J3425" i="11"/>
  <c r="J3426" i="11"/>
  <c r="J3427" i="11"/>
  <c r="J3428" i="11"/>
  <c r="J3429" i="11"/>
  <c r="J3430" i="11"/>
  <c r="J3431" i="11"/>
  <c r="J3432" i="11"/>
  <c r="J3433" i="11"/>
  <c r="J3434" i="11"/>
  <c r="J3435" i="11"/>
  <c r="J3436" i="11"/>
  <c r="J3437" i="11"/>
  <c r="J3438" i="11"/>
  <c r="J3439" i="11"/>
  <c r="J3440" i="11"/>
  <c r="J3441" i="11"/>
  <c r="J3442" i="11"/>
  <c r="J3443" i="11"/>
  <c r="J3444" i="11"/>
  <c r="J3445" i="11"/>
  <c r="J3446" i="11"/>
  <c r="J3447" i="11"/>
  <c r="J3448" i="11"/>
  <c r="J3449" i="11"/>
  <c r="J3450" i="11"/>
  <c r="J3451" i="11"/>
  <c r="J3452" i="11"/>
  <c r="J3453" i="11"/>
  <c r="J3454" i="11"/>
  <c r="J3455" i="11"/>
  <c r="J3456" i="11"/>
  <c r="J3457" i="11"/>
  <c r="J3458" i="11"/>
  <c r="J3459" i="11"/>
  <c r="J3460" i="11"/>
  <c r="J3461" i="11"/>
  <c r="J3462" i="11"/>
  <c r="J3463" i="11"/>
  <c r="J3464" i="11"/>
  <c r="J3465" i="11"/>
  <c r="J3466" i="11"/>
  <c r="J3467" i="11"/>
  <c r="J3468" i="11"/>
  <c r="J3469" i="11"/>
  <c r="J3470" i="11"/>
  <c r="J3471" i="11"/>
  <c r="J3472" i="11"/>
  <c r="J3473" i="11"/>
  <c r="J3474" i="11"/>
  <c r="J3475" i="11"/>
  <c r="J3476" i="11"/>
  <c r="J3477" i="11"/>
  <c r="J3478" i="11"/>
  <c r="J3479" i="11"/>
  <c r="J3480" i="11"/>
  <c r="J3481" i="11"/>
  <c r="J3482" i="11"/>
  <c r="J3483" i="11"/>
  <c r="J3484" i="11"/>
  <c r="J3485" i="11"/>
  <c r="J3486" i="11"/>
  <c r="J3487" i="11"/>
  <c r="J3488" i="11"/>
  <c r="J3489" i="11"/>
  <c r="J3490" i="11"/>
  <c r="J3491" i="11"/>
  <c r="J3492" i="11"/>
  <c r="J3493" i="11"/>
  <c r="J3494" i="11"/>
  <c r="J3495" i="11"/>
  <c r="J3496" i="11"/>
  <c r="J3497" i="11"/>
  <c r="J3498" i="11"/>
  <c r="J3499" i="11"/>
  <c r="J3500" i="11"/>
  <c r="J3501" i="11"/>
  <c r="J3502" i="11"/>
  <c r="J3503" i="11"/>
  <c r="J3504" i="11"/>
  <c r="J3505" i="11"/>
  <c r="J3506" i="11"/>
  <c r="J3507" i="11"/>
  <c r="J3508" i="11"/>
  <c r="J3509" i="11"/>
  <c r="J3510" i="11"/>
  <c r="J3511" i="11"/>
  <c r="J3512" i="11"/>
  <c r="J3513" i="11"/>
  <c r="J3514" i="11"/>
  <c r="J3515" i="11"/>
  <c r="J3516" i="11"/>
  <c r="J3517" i="11"/>
  <c r="J3518" i="11"/>
  <c r="J3519" i="11"/>
  <c r="J3520" i="11"/>
  <c r="J3521" i="11"/>
  <c r="J3522" i="11"/>
  <c r="J3523" i="11"/>
  <c r="J3524" i="11"/>
  <c r="J3525" i="11"/>
  <c r="J3526" i="11"/>
  <c r="J3527" i="11"/>
  <c r="J3528" i="11"/>
  <c r="J3529" i="11"/>
  <c r="J3530" i="11"/>
  <c r="J3531" i="11"/>
  <c r="J3532" i="11"/>
  <c r="J3533" i="11"/>
  <c r="J3534" i="11"/>
  <c r="J3535" i="11"/>
  <c r="J3536" i="11"/>
  <c r="J3537" i="11"/>
  <c r="J3538" i="11"/>
  <c r="J3539" i="11"/>
  <c r="J3540" i="11"/>
  <c r="J3541" i="11"/>
  <c r="J3542" i="11"/>
  <c r="J3543" i="11"/>
  <c r="J3544" i="11"/>
  <c r="J3545" i="11"/>
  <c r="J3546" i="11"/>
  <c r="J3547" i="11"/>
  <c r="J3548" i="11"/>
  <c r="J3549" i="11"/>
  <c r="J3550" i="11"/>
  <c r="J3551" i="11"/>
  <c r="J3552" i="11"/>
  <c r="J3553" i="11"/>
  <c r="J3554" i="11"/>
  <c r="J3555" i="11"/>
  <c r="J3556" i="11"/>
  <c r="J3557" i="11"/>
  <c r="J3558" i="11"/>
  <c r="J3559" i="11"/>
  <c r="J3560" i="11"/>
  <c r="J3561" i="11"/>
  <c r="J3562" i="11"/>
  <c r="J3563" i="11"/>
  <c r="J3564" i="11"/>
  <c r="J3565" i="11"/>
  <c r="J3566" i="11"/>
  <c r="J3567" i="11"/>
  <c r="J3568" i="11"/>
  <c r="J3569" i="11"/>
  <c r="J3570" i="11"/>
  <c r="J3571" i="11"/>
  <c r="J3572" i="11"/>
  <c r="J3573" i="11"/>
  <c r="J3574" i="11"/>
  <c r="J3575" i="11"/>
  <c r="J3576" i="11"/>
  <c r="J3577" i="11"/>
  <c r="J3578" i="11"/>
  <c r="J3579" i="11"/>
  <c r="J3580" i="11"/>
  <c r="J3581" i="11"/>
  <c r="J3582" i="11"/>
  <c r="J3583" i="11"/>
  <c r="J3584" i="11"/>
  <c r="J3585" i="11"/>
  <c r="J3586" i="11"/>
  <c r="J3587" i="11"/>
  <c r="J3588" i="11"/>
  <c r="J3589" i="11"/>
  <c r="J3590" i="11"/>
  <c r="J3591" i="11"/>
  <c r="J3592" i="11"/>
  <c r="J3593" i="11"/>
  <c r="J3594" i="11"/>
  <c r="J3595" i="11"/>
  <c r="J3596" i="11"/>
  <c r="J3597" i="11"/>
  <c r="J3598" i="11"/>
  <c r="J3599" i="11"/>
  <c r="J3600" i="11"/>
  <c r="J3601" i="11"/>
  <c r="J3602" i="11"/>
  <c r="J3603" i="11"/>
  <c r="J3604" i="11"/>
  <c r="J3605" i="11"/>
  <c r="J3606" i="11"/>
  <c r="J3607" i="11"/>
  <c r="J3608" i="11"/>
  <c r="J3609" i="11"/>
  <c r="J3610" i="11"/>
  <c r="J3611" i="11"/>
  <c r="J3612" i="11"/>
  <c r="J3613" i="11"/>
  <c r="J3614" i="11"/>
  <c r="J3615" i="11"/>
  <c r="J3616" i="11"/>
  <c r="J3617" i="11"/>
  <c r="J3618" i="11"/>
  <c r="J3619" i="11"/>
  <c r="J3620" i="11"/>
  <c r="J3621" i="11"/>
  <c r="J3622" i="11"/>
  <c r="J3623" i="11"/>
  <c r="J3624" i="11"/>
  <c r="J3625" i="11"/>
  <c r="J3626" i="11"/>
  <c r="J3627" i="11"/>
  <c r="J3628" i="11"/>
  <c r="J3629" i="11"/>
  <c r="J3630" i="11"/>
  <c r="J3631" i="11"/>
  <c r="J3632" i="11"/>
  <c r="J3633" i="11"/>
  <c r="J3634" i="11"/>
  <c r="J3635" i="11"/>
  <c r="J3636" i="11"/>
  <c r="J3637" i="11"/>
  <c r="J3638" i="11"/>
  <c r="J3639" i="11"/>
  <c r="J3640" i="11"/>
  <c r="J3641" i="11"/>
  <c r="J3642" i="11"/>
  <c r="J3643" i="11"/>
  <c r="J3644" i="11"/>
  <c r="J3645" i="11"/>
  <c r="J3646" i="11"/>
  <c r="J3647" i="11"/>
  <c r="J3648" i="11"/>
  <c r="J3649" i="11"/>
  <c r="J3650" i="11"/>
  <c r="J3651" i="11"/>
  <c r="J3652" i="11"/>
  <c r="J3653" i="11"/>
  <c r="J3654" i="11"/>
  <c r="J3655" i="11"/>
  <c r="J3656" i="11"/>
  <c r="J3657" i="11"/>
  <c r="J3658" i="11"/>
  <c r="J3659" i="11"/>
  <c r="J3660" i="11"/>
  <c r="J3661" i="11"/>
  <c r="J3662" i="11"/>
  <c r="J3663" i="11"/>
  <c r="J3664" i="11"/>
  <c r="J3665" i="11"/>
  <c r="J3666" i="11"/>
  <c r="J3667" i="11"/>
  <c r="J3668" i="11"/>
  <c r="J3669" i="11"/>
  <c r="J3670" i="11"/>
  <c r="J3671" i="11"/>
  <c r="J3672" i="11"/>
  <c r="J3673" i="11"/>
  <c r="J3674" i="11"/>
  <c r="J3675" i="11"/>
  <c r="J3676" i="11"/>
  <c r="J3677" i="11"/>
  <c r="J3678" i="11"/>
  <c r="J3679" i="11"/>
  <c r="J3680" i="11"/>
  <c r="J3681" i="11"/>
  <c r="J3682" i="11"/>
  <c r="J3683" i="11"/>
  <c r="J3684" i="11"/>
  <c r="J3685" i="11"/>
  <c r="J3686" i="11"/>
  <c r="J3687" i="11"/>
  <c r="J3688" i="11"/>
  <c r="J3689" i="11"/>
  <c r="J3690" i="11"/>
  <c r="J3691" i="11"/>
  <c r="J3692" i="11"/>
  <c r="J3693" i="11"/>
  <c r="J3694" i="11"/>
  <c r="J3695" i="11"/>
  <c r="J3696" i="11"/>
  <c r="J3697" i="11"/>
  <c r="J3698" i="11"/>
  <c r="J3699" i="11"/>
  <c r="J3700" i="11"/>
  <c r="J3701" i="11"/>
  <c r="J3702" i="11"/>
  <c r="J3703" i="11"/>
  <c r="J3704" i="11"/>
  <c r="J3705" i="11"/>
  <c r="J3706" i="11"/>
  <c r="J3707" i="11"/>
  <c r="J3708" i="11"/>
  <c r="J3709" i="11"/>
  <c r="J3710" i="11"/>
  <c r="J3711" i="11"/>
  <c r="J3712" i="11"/>
  <c r="J3713" i="11"/>
  <c r="J3714" i="11"/>
  <c r="J3715" i="11"/>
  <c r="J3716" i="11"/>
  <c r="J3717" i="11"/>
  <c r="J3718" i="11"/>
  <c r="J3719" i="11"/>
  <c r="J3720" i="11"/>
  <c r="J3721" i="11"/>
  <c r="J3722" i="11"/>
  <c r="J3723" i="11"/>
  <c r="J3724" i="11"/>
  <c r="J3725" i="11"/>
  <c r="J3726" i="11"/>
  <c r="J3727" i="11"/>
  <c r="J3728" i="11"/>
  <c r="J3729" i="11"/>
  <c r="J3730" i="11"/>
  <c r="J3731" i="11"/>
  <c r="J3732" i="11"/>
  <c r="J3733" i="11"/>
  <c r="J3734" i="11"/>
  <c r="J3735" i="11"/>
  <c r="J3736" i="11"/>
  <c r="J3737" i="11"/>
  <c r="J3738" i="11"/>
  <c r="J3739" i="11"/>
  <c r="J3740" i="11"/>
  <c r="J3741" i="11"/>
  <c r="J3742" i="11"/>
  <c r="J3743" i="11"/>
  <c r="J3744" i="11"/>
  <c r="J3745" i="11"/>
  <c r="J3746" i="11"/>
  <c r="J3747" i="11"/>
  <c r="J3748" i="11"/>
  <c r="J3749" i="11"/>
  <c r="J3750" i="11"/>
  <c r="J3751" i="11"/>
  <c r="J3752" i="11"/>
  <c r="J3753" i="11"/>
  <c r="J3754" i="11"/>
  <c r="J3755" i="11"/>
  <c r="J3756" i="11"/>
  <c r="J3757" i="11"/>
  <c r="J3758" i="11"/>
  <c r="J3759" i="11"/>
  <c r="J3760" i="11"/>
  <c r="J3761" i="11"/>
  <c r="J3762" i="11"/>
  <c r="J3763" i="11"/>
  <c r="J3764" i="11"/>
  <c r="J3765" i="11"/>
  <c r="J3766" i="11"/>
  <c r="J3767" i="11"/>
  <c r="J3768" i="11"/>
  <c r="J3769" i="11"/>
  <c r="J3770" i="11"/>
  <c r="J3771" i="11"/>
  <c r="J3772" i="11"/>
  <c r="J3773" i="11"/>
  <c r="J3774" i="11"/>
  <c r="J3775" i="11"/>
  <c r="J3776" i="11"/>
  <c r="J3777" i="11"/>
  <c r="J3778" i="11"/>
  <c r="J3779" i="11"/>
  <c r="J3780" i="11"/>
  <c r="J3781" i="11"/>
  <c r="J3782" i="11"/>
  <c r="J3783" i="11"/>
  <c r="J3784" i="11"/>
  <c r="J3785" i="11"/>
  <c r="J3786" i="11"/>
  <c r="J3787" i="11"/>
  <c r="J3788" i="11"/>
  <c r="J3789" i="11"/>
  <c r="J3790" i="11"/>
  <c r="J3791" i="11"/>
  <c r="J3792" i="11"/>
  <c r="J3793" i="11"/>
  <c r="J3794" i="11"/>
  <c r="J3795" i="11"/>
  <c r="J3796" i="11"/>
  <c r="J3797" i="11"/>
  <c r="J3798" i="11"/>
  <c r="J3799" i="11"/>
  <c r="J3800" i="11"/>
  <c r="J3801" i="11"/>
  <c r="J3802" i="11"/>
  <c r="J3803" i="11"/>
  <c r="J3804" i="11"/>
  <c r="J3805" i="11"/>
  <c r="J3806" i="11"/>
  <c r="J3807" i="11"/>
  <c r="J3808" i="11"/>
  <c r="J3809" i="11"/>
  <c r="J3810" i="11"/>
  <c r="J3811" i="11"/>
  <c r="J3812" i="11"/>
  <c r="J3813" i="11"/>
  <c r="J3814" i="11"/>
  <c r="J3815" i="11"/>
  <c r="J3816" i="11"/>
  <c r="J3817" i="11"/>
  <c r="J3818" i="11"/>
  <c r="J3819" i="11"/>
  <c r="J3820" i="11"/>
  <c r="J3821" i="11"/>
  <c r="J3822" i="11"/>
  <c r="J3823" i="11"/>
  <c r="J3824" i="11"/>
  <c r="J3825" i="11"/>
  <c r="J3826" i="11"/>
  <c r="J3827" i="11"/>
  <c r="J3828" i="11"/>
  <c r="J3829" i="11"/>
  <c r="J3830" i="11"/>
  <c r="J3831" i="11"/>
  <c r="J3832" i="11"/>
  <c r="J3833" i="11"/>
  <c r="J3834" i="11"/>
  <c r="J3835" i="11"/>
  <c r="J3836" i="11"/>
  <c r="J3837" i="11"/>
  <c r="J3838" i="11"/>
  <c r="J3839" i="11"/>
  <c r="J3840" i="11"/>
  <c r="J3841" i="11"/>
  <c r="J3842" i="11"/>
  <c r="J3843" i="11"/>
  <c r="J3844" i="11"/>
  <c r="J3845" i="11"/>
  <c r="J3846" i="11"/>
  <c r="J3847" i="11"/>
  <c r="J3848" i="11"/>
  <c r="J3849" i="11"/>
  <c r="J3850" i="11"/>
  <c r="J3851" i="11"/>
  <c r="J3852" i="11"/>
  <c r="J3853" i="11"/>
  <c r="J3854" i="11"/>
  <c r="J3855" i="11"/>
  <c r="J3856" i="11"/>
  <c r="J3857" i="11"/>
  <c r="J3858" i="11"/>
  <c r="J3859" i="11"/>
  <c r="J3860" i="11"/>
  <c r="J3861" i="11"/>
  <c r="J3862" i="11"/>
  <c r="J3863" i="11"/>
  <c r="J3864" i="11"/>
  <c r="J3865" i="11"/>
  <c r="J3866" i="11"/>
  <c r="J3867" i="11"/>
  <c r="J3868" i="11"/>
  <c r="J3869" i="11"/>
  <c r="J3870" i="11"/>
  <c r="J3871" i="11"/>
  <c r="J3872" i="11"/>
  <c r="J3873" i="11"/>
  <c r="J3874" i="11"/>
  <c r="J3875" i="11"/>
  <c r="J3876" i="11"/>
  <c r="J3877" i="11"/>
  <c r="J3878" i="11"/>
  <c r="J3879" i="11"/>
  <c r="J3880" i="11"/>
  <c r="J3881" i="11"/>
  <c r="J3882" i="11"/>
  <c r="J3883" i="11"/>
  <c r="J3884" i="11"/>
  <c r="J3885" i="11"/>
  <c r="J3886" i="11"/>
  <c r="J3887" i="11"/>
  <c r="J3888" i="11"/>
  <c r="J3889" i="11"/>
  <c r="J3890" i="11"/>
  <c r="J3891" i="11"/>
  <c r="J3892" i="11"/>
  <c r="J3893" i="11"/>
  <c r="J3894" i="11"/>
  <c r="J3895" i="11"/>
  <c r="J3896" i="11"/>
  <c r="J3897" i="11"/>
  <c r="J3898" i="11"/>
  <c r="J3899" i="11"/>
  <c r="J3900" i="11"/>
  <c r="J3901" i="11"/>
  <c r="J3902" i="11"/>
  <c r="J3903" i="11"/>
  <c r="J3904" i="11"/>
  <c r="J3905" i="11"/>
  <c r="J3906" i="11"/>
  <c r="J3907" i="11"/>
  <c r="J3908" i="11"/>
  <c r="J3909" i="11"/>
  <c r="J3910" i="11"/>
  <c r="J3911" i="11"/>
  <c r="J3912" i="11"/>
  <c r="J3913" i="11"/>
  <c r="J3914" i="11"/>
  <c r="J3915" i="11"/>
  <c r="J3916" i="11"/>
  <c r="J3917" i="11"/>
  <c r="J3918" i="11"/>
  <c r="J3919" i="11"/>
  <c r="J3920" i="11"/>
  <c r="J3921" i="11"/>
  <c r="J3922" i="11"/>
  <c r="J3923" i="11"/>
  <c r="J3924" i="11"/>
  <c r="J3925" i="11"/>
  <c r="J3926" i="11"/>
  <c r="J3927" i="11"/>
  <c r="J3928" i="11"/>
  <c r="J3929" i="11"/>
  <c r="J3930" i="11"/>
  <c r="J3931" i="11"/>
  <c r="J3932" i="11"/>
  <c r="J3933" i="11"/>
  <c r="J3934" i="11"/>
  <c r="J3935" i="11"/>
  <c r="J3936" i="11"/>
  <c r="J3937" i="11"/>
  <c r="J3938" i="11"/>
  <c r="J3939" i="11"/>
  <c r="J3940" i="11"/>
  <c r="J3941" i="11"/>
  <c r="J3942" i="11"/>
  <c r="J3943" i="11"/>
  <c r="J3944" i="11"/>
  <c r="J3945" i="11"/>
  <c r="J3946" i="11"/>
  <c r="J3947" i="11"/>
  <c r="J3948" i="11"/>
  <c r="J3949" i="11"/>
  <c r="J3950" i="11"/>
  <c r="J3951" i="11"/>
  <c r="J3952" i="11"/>
  <c r="J3953" i="11"/>
  <c r="J3954" i="11"/>
  <c r="J3955" i="11"/>
  <c r="J3956" i="11"/>
  <c r="J3957" i="11"/>
  <c r="J3958" i="11"/>
  <c r="J3959" i="11"/>
  <c r="J3960" i="11"/>
  <c r="J3961" i="11"/>
  <c r="J3962" i="11"/>
  <c r="J3963" i="11"/>
  <c r="J3964" i="11"/>
  <c r="J3965" i="11"/>
  <c r="J3966" i="11"/>
  <c r="J3967" i="11"/>
  <c r="J3968" i="11"/>
  <c r="J3969" i="11"/>
  <c r="J3970" i="11"/>
  <c r="J3971" i="11"/>
  <c r="J3972" i="11"/>
  <c r="J3973" i="11"/>
  <c r="J3974" i="11"/>
  <c r="J3975" i="11"/>
  <c r="J3976" i="11"/>
  <c r="J3977" i="11"/>
  <c r="J3978" i="11"/>
  <c r="J3979" i="11"/>
  <c r="J3980" i="11"/>
  <c r="J3981" i="11"/>
  <c r="J3982" i="11"/>
  <c r="J3983" i="11"/>
  <c r="J3984" i="11"/>
  <c r="J3985" i="11"/>
  <c r="J3986" i="11"/>
  <c r="J3987" i="11"/>
  <c r="J3988" i="11"/>
  <c r="J3989" i="11"/>
  <c r="J3990" i="11"/>
  <c r="J3991" i="11"/>
  <c r="J3992" i="11"/>
  <c r="J3993" i="11"/>
  <c r="J3994" i="11"/>
  <c r="J3995" i="11"/>
  <c r="J3996" i="11"/>
  <c r="J3997" i="11"/>
  <c r="J3998" i="11"/>
  <c r="J3999" i="11"/>
  <c r="J4000" i="11"/>
  <c r="J4001" i="11"/>
  <c r="J4002" i="11"/>
  <c r="J4003" i="11"/>
  <c r="J4004" i="11"/>
  <c r="J4005" i="11"/>
  <c r="J4006" i="11"/>
  <c r="J4007" i="11"/>
  <c r="J4008" i="11"/>
  <c r="J4009" i="11"/>
  <c r="J4010" i="11"/>
  <c r="J4011" i="11"/>
  <c r="J4012" i="11"/>
  <c r="J4013" i="11"/>
  <c r="J4014" i="11"/>
  <c r="J4015" i="11"/>
  <c r="J4016" i="11"/>
  <c r="J4017" i="11"/>
  <c r="J4018" i="11"/>
  <c r="J4019" i="11"/>
  <c r="J4020" i="11"/>
  <c r="J4021" i="11"/>
  <c r="J4022" i="11"/>
  <c r="J4023" i="11"/>
  <c r="J4024" i="11"/>
  <c r="J4025" i="11"/>
  <c r="J4026" i="11"/>
  <c r="J4027" i="11"/>
  <c r="J4028" i="11"/>
  <c r="J4029" i="11"/>
  <c r="J4030" i="11"/>
  <c r="J4031" i="11"/>
  <c r="J4032" i="11"/>
  <c r="J4033" i="11"/>
  <c r="J4034" i="11"/>
  <c r="J4035" i="11"/>
  <c r="J4036" i="11"/>
  <c r="J4037" i="11"/>
  <c r="J4038" i="11"/>
  <c r="J4039" i="11"/>
  <c r="J4040" i="11"/>
  <c r="J4041" i="11"/>
  <c r="J4042" i="11"/>
  <c r="J4043" i="11"/>
  <c r="J4044" i="11"/>
  <c r="J4045" i="11"/>
  <c r="J4046" i="11"/>
  <c r="J4047" i="11"/>
  <c r="J4048" i="11"/>
  <c r="J4049" i="11"/>
  <c r="J4050" i="11"/>
  <c r="J4051" i="11"/>
  <c r="J4052" i="11"/>
  <c r="J4053" i="11"/>
  <c r="J4054" i="11"/>
  <c r="J4055" i="11"/>
  <c r="J4056" i="11"/>
  <c r="J4057" i="11"/>
  <c r="J4058" i="11"/>
  <c r="J4059" i="11"/>
  <c r="J4060" i="11"/>
  <c r="J4061" i="11"/>
  <c r="J4062" i="11"/>
  <c r="J4063" i="11"/>
  <c r="J4064" i="11"/>
  <c r="J4065" i="11"/>
  <c r="J4066" i="11"/>
  <c r="J4067" i="11"/>
  <c r="J4068" i="11"/>
  <c r="J4069" i="11"/>
  <c r="J4070" i="11"/>
  <c r="J4071" i="11"/>
  <c r="J4072" i="11"/>
  <c r="J4073" i="11"/>
  <c r="J4074" i="11"/>
  <c r="J4075" i="11"/>
  <c r="J4076" i="11"/>
  <c r="J4077" i="11"/>
  <c r="J4078" i="11"/>
  <c r="J4079" i="11"/>
  <c r="J4080" i="11"/>
  <c r="J4081" i="11"/>
  <c r="J4082" i="11"/>
  <c r="J4083" i="11"/>
  <c r="J4084" i="11"/>
  <c r="J4085" i="11"/>
  <c r="J4086" i="11"/>
  <c r="J4087" i="11"/>
  <c r="J4088" i="11"/>
  <c r="J4089" i="11"/>
  <c r="J4090" i="11"/>
  <c r="J4091" i="11"/>
  <c r="J4092" i="11"/>
  <c r="J4093" i="11"/>
  <c r="J4094" i="11"/>
  <c r="J4095" i="11"/>
  <c r="J4096" i="11"/>
  <c r="J4097" i="11"/>
  <c r="J4098" i="11"/>
  <c r="J4099" i="11"/>
  <c r="J4100" i="11"/>
  <c r="J4101" i="11"/>
  <c r="J4102" i="11"/>
  <c r="J4103" i="11"/>
  <c r="J4104" i="11"/>
  <c r="J4105" i="11"/>
  <c r="J4106" i="11"/>
  <c r="J4107" i="11"/>
  <c r="J4108" i="11"/>
  <c r="J4109" i="11"/>
  <c r="J4110" i="11"/>
  <c r="J4111" i="11"/>
  <c r="J4112" i="11"/>
  <c r="J4113" i="11"/>
  <c r="J4114" i="11"/>
  <c r="J4115" i="11"/>
  <c r="J4116" i="11"/>
  <c r="J4117" i="11"/>
  <c r="J4118" i="11"/>
  <c r="J4119" i="11"/>
  <c r="J4120" i="11"/>
  <c r="J4121" i="11"/>
  <c r="J4122" i="11"/>
  <c r="J4123" i="11"/>
  <c r="J4124" i="11"/>
  <c r="J4125" i="11"/>
  <c r="J4126" i="11"/>
  <c r="J4127" i="11"/>
  <c r="J4128" i="11"/>
  <c r="J4129" i="11"/>
  <c r="J4130" i="11"/>
  <c r="J4131" i="11"/>
  <c r="J4132" i="11"/>
  <c r="J4133" i="11"/>
  <c r="J4134" i="11"/>
  <c r="J4135" i="11"/>
  <c r="J4136" i="11"/>
  <c r="J4137" i="11"/>
  <c r="J4138" i="11"/>
  <c r="J4139" i="11"/>
  <c r="J4140" i="11"/>
  <c r="J4141" i="11"/>
  <c r="J4142" i="11"/>
  <c r="J4143" i="11"/>
  <c r="J4144" i="11"/>
  <c r="J4145" i="11"/>
  <c r="J4146" i="11"/>
  <c r="J4147" i="11"/>
  <c r="J4148" i="11"/>
  <c r="J4149" i="11"/>
  <c r="J4150" i="11"/>
  <c r="J4151" i="11"/>
  <c r="J4152" i="11"/>
  <c r="J4153" i="11"/>
  <c r="J4154" i="11"/>
  <c r="J4155" i="11"/>
  <c r="J4156" i="11"/>
  <c r="J4157" i="11"/>
  <c r="J4158" i="11"/>
  <c r="J4159" i="11"/>
  <c r="J4160" i="11"/>
  <c r="J4161" i="11"/>
  <c r="J4162" i="11"/>
  <c r="J4163" i="11"/>
  <c r="J4164" i="11"/>
  <c r="J4165" i="11"/>
  <c r="J4166" i="11"/>
  <c r="J4167" i="11"/>
  <c r="J4168" i="11"/>
  <c r="J4169" i="11"/>
  <c r="J4170" i="11"/>
  <c r="J4171" i="11"/>
  <c r="J4172" i="11"/>
  <c r="J4173" i="11"/>
  <c r="J4174" i="11"/>
  <c r="J4175" i="11"/>
  <c r="J4176" i="11"/>
  <c r="J4177" i="11"/>
  <c r="J4178" i="11"/>
  <c r="J4179" i="11"/>
  <c r="J4180" i="11"/>
  <c r="J4181" i="11"/>
  <c r="J4182" i="11"/>
  <c r="J4183" i="11"/>
  <c r="J4184" i="11"/>
  <c r="J4185" i="11"/>
  <c r="J4186" i="11"/>
  <c r="J4187" i="11"/>
  <c r="J4188" i="11"/>
  <c r="J4189" i="11"/>
  <c r="J4190" i="11"/>
  <c r="J4191" i="11"/>
  <c r="J4192" i="11"/>
  <c r="J4193" i="11"/>
  <c r="J4194" i="11"/>
  <c r="J4195" i="11"/>
  <c r="J4196" i="11"/>
  <c r="J4197" i="11"/>
  <c r="J4198" i="11"/>
  <c r="J4199" i="11"/>
  <c r="J4200" i="11"/>
  <c r="J4201" i="11"/>
  <c r="J4202" i="11"/>
  <c r="J4203" i="11"/>
  <c r="J4204" i="11"/>
  <c r="J4205" i="11"/>
  <c r="J4206" i="11"/>
  <c r="J4207" i="11"/>
  <c r="J4208" i="11"/>
  <c r="J4209" i="11"/>
  <c r="J4210" i="11"/>
  <c r="J4211" i="11"/>
  <c r="J4212" i="11"/>
  <c r="J4213" i="11"/>
  <c r="J4214" i="11"/>
  <c r="J4215" i="11"/>
  <c r="J4216" i="11"/>
  <c r="J4217" i="11"/>
  <c r="J4218" i="11"/>
  <c r="J4219" i="11"/>
  <c r="J4220" i="11"/>
  <c r="J4221" i="11"/>
  <c r="J4222" i="11"/>
  <c r="J4223" i="11"/>
  <c r="J4224" i="11"/>
  <c r="J4225" i="11"/>
  <c r="J4226" i="11"/>
  <c r="J4227" i="11"/>
  <c r="J4228" i="11"/>
  <c r="J4229" i="11"/>
  <c r="J4230" i="11"/>
  <c r="J4231" i="11"/>
  <c r="J4232" i="11"/>
  <c r="J4233" i="11"/>
  <c r="J4234" i="11"/>
  <c r="J4235" i="11"/>
  <c r="J4236" i="11"/>
  <c r="J4237" i="11"/>
  <c r="J4238" i="11"/>
  <c r="J4239" i="11"/>
  <c r="J4240" i="11"/>
  <c r="J4241" i="11"/>
  <c r="J4242" i="11"/>
  <c r="J4243" i="11"/>
  <c r="J4244" i="11"/>
  <c r="J4245" i="11"/>
  <c r="J4246" i="11"/>
  <c r="J4247" i="11"/>
  <c r="J4248" i="11"/>
  <c r="J4249" i="11"/>
  <c r="J4250" i="11"/>
  <c r="J4251" i="11"/>
  <c r="J4252" i="11"/>
  <c r="J4253" i="11"/>
  <c r="J4254" i="11"/>
  <c r="J4255" i="11"/>
  <c r="J4256" i="11"/>
  <c r="J4257" i="11"/>
  <c r="J4258" i="11"/>
  <c r="J4259" i="11"/>
  <c r="J4260" i="11"/>
  <c r="J4261" i="11"/>
  <c r="J4262" i="11"/>
  <c r="J4263" i="11"/>
  <c r="J4264" i="11"/>
  <c r="J4265" i="11"/>
  <c r="J4266" i="11"/>
  <c r="J4267" i="11"/>
  <c r="J4268" i="11"/>
  <c r="J4269" i="11"/>
  <c r="J4270" i="11"/>
  <c r="J4271" i="11"/>
  <c r="J4272" i="11"/>
  <c r="J4273" i="11"/>
  <c r="J4274" i="11"/>
  <c r="J4275" i="11"/>
  <c r="J4276" i="11"/>
  <c r="J4277" i="11"/>
  <c r="J4278" i="11"/>
  <c r="J4279" i="11"/>
  <c r="J4280" i="11"/>
  <c r="J4281" i="11"/>
  <c r="J4282" i="11"/>
  <c r="J4283" i="11"/>
  <c r="J4284" i="11"/>
  <c r="J4285" i="11"/>
  <c r="J4286" i="11"/>
  <c r="J4287" i="11"/>
  <c r="J4288" i="11"/>
  <c r="J4289" i="11"/>
  <c r="J4290" i="11"/>
  <c r="J4291" i="11"/>
  <c r="J4292" i="11"/>
  <c r="J4293" i="11"/>
  <c r="J4294" i="11"/>
  <c r="J4295" i="11"/>
  <c r="J4296" i="11"/>
  <c r="J4297" i="11"/>
  <c r="J4298" i="11"/>
  <c r="J4299" i="11"/>
  <c r="J4300" i="11"/>
  <c r="J4301" i="11"/>
  <c r="J4302" i="11"/>
  <c r="J4303" i="11"/>
  <c r="J4304" i="11"/>
  <c r="J4305" i="11"/>
  <c r="J4306" i="11"/>
  <c r="J4307" i="11"/>
  <c r="J4308" i="11"/>
  <c r="J4309" i="11"/>
  <c r="J4310" i="11"/>
  <c r="J4311" i="11"/>
  <c r="J4312" i="11"/>
  <c r="J4313" i="11"/>
  <c r="J4314" i="11"/>
  <c r="J4315" i="11"/>
  <c r="J4316" i="11"/>
  <c r="J4317" i="11"/>
  <c r="J4318" i="11"/>
  <c r="J4319" i="11"/>
  <c r="J4320" i="11"/>
  <c r="J4321" i="11"/>
  <c r="J4322" i="11"/>
  <c r="J4323" i="11"/>
  <c r="J4324" i="11"/>
  <c r="J4325" i="11"/>
  <c r="J4326" i="11"/>
  <c r="J4327" i="11"/>
  <c r="J4328" i="11"/>
  <c r="J4329" i="11"/>
  <c r="J4330" i="11"/>
  <c r="J4331" i="11"/>
  <c r="J4332" i="11"/>
  <c r="J4333" i="11"/>
  <c r="J4334" i="11"/>
  <c r="J4335" i="11"/>
  <c r="J4336" i="11"/>
  <c r="J4337" i="11"/>
  <c r="J4338" i="11"/>
  <c r="J4339" i="11"/>
  <c r="J4340" i="11"/>
  <c r="J4341" i="11"/>
  <c r="J4342" i="11"/>
  <c r="J4343" i="11"/>
  <c r="J4344" i="11"/>
  <c r="J4345" i="11"/>
  <c r="J4346" i="11"/>
  <c r="J4347" i="11"/>
  <c r="J4348" i="11"/>
  <c r="J4349" i="11"/>
  <c r="J4350" i="11"/>
  <c r="J4351" i="11"/>
  <c r="J4352" i="11"/>
  <c r="J4353" i="11"/>
  <c r="J4354" i="11"/>
  <c r="J4355" i="11"/>
  <c r="J4356" i="11"/>
  <c r="J4357" i="11"/>
  <c r="J4358" i="11"/>
  <c r="J4359" i="11"/>
  <c r="J4360" i="11"/>
  <c r="J4361" i="11"/>
  <c r="J4362" i="11"/>
  <c r="J4363" i="11"/>
  <c r="J4364" i="11"/>
  <c r="J4365" i="11"/>
  <c r="J4366" i="11"/>
  <c r="J4367" i="11"/>
  <c r="J4368" i="11"/>
  <c r="J4369" i="11"/>
  <c r="J4370" i="11"/>
  <c r="J4371" i="11"/>
  <c r="J4372" i="11"/>
  <c r="J4373" i="11"/>
  <c r="J4374" i="11"/>
  <c r="J4375" i="11"/>
  <c r="J4376" i="11"/>
  <c r="J4377" i="11"/>
  <c r="J4378" i="11"/>
  <c r="J4379" i="11"/>
  <c r="J4380" i="11"/>
  <c r="J4381" i="11"/>
  <c r="J4382" i="11"/>
  <c r="J4383" i="11"/>
  <c r="J4384" i="11"/>
  <c r="J4385" i="11"/>
  <c r="J4386" i="11"/>
  <c r="J4387" i="11"/>
  <c r="J4388" i="11"/>
  <c r="J4389" i="11"/>
  <c r="J4390" i="11"/>
  <c r="J4391" i="11"/>
  <c r="J4392" i="11"/>
  <c r="J4393" i="11"/>
  <c r="J4394" i="11"/>
  <c r="J4395" i="11"/>
  <c r="J4396" i="11"/>
  <c r="J4397" i="11"/>
  <c r="J4398" i="11"/>
  <c r="J4399" i="11"/>
  <c r="J4400" i="11"/>
  <c r="J4401" i="11"/>
  <c r="J4402" i="11"/>
  <c r="J4403" i="11"/>
  <c r="J4404" i="11"/>
  <c r="J4405" i="11"/>
  <c r="J4406" i="11"/>
  <c r="J4407" i="11"/>
  <c r="J4408" i="11"/>
  <c r="J4409" i="11"/>
  <c r="J4410" i="11"/>
  <c r="J4411" i="11"/>
  <c r="J4412" i="11"/>
  <c r="J4413" i="11"/>
  <c r="J4414" i="11"/>
  <c r="J4415" i="11"/>
  <c r="J4416" i="11"/>
  <c r="J4417" i="11"/>
  <c r="J4418" i="11"/>
  <c r="J4419" i="11"/>
  <c r="J4420" i="11"/>
  <c r="J4421" i="11"/>
  <c r="J4422" i="11"/>
  <c r="J4423" i="11"/>
  <c r="J4424" i="11"/>
  <c r="J4425" i="11"/>
  <c r="J4426" i="11"/>
  <c r="J4427" i="11"/>
  <c r="J4428" i="11"/>
  <c r="J4429" i="11"/>
  <c r="J4430" i="11"/>
  <c r="J4431" i="11"/>
  <c r="J4432" i="11"/>
  <c r="J4433" i="11"/>
  <c r="J4434" i="11"/>
  <c r="J4435" i="11"/>
  <c r="J4436" i="11"/>
  <c r="J4437" i="11"/>
  <c r="J4438" i="11"/>
  <c r="J4439" i="11"/>
  <c r="J4440" i="11"/>
  <c r="J4441" i="11"/>
  <c r="J4442" i="11"/>
  <c r="J4443" i="11"/>
  <c r="J4444" i="11"/>
  <c r="J4445" i="11"/>
  <c r="J4446" i="11"/>
  <c r="J4447" i="11"/>
  <c r="J4448" i="11"/>
  <c r="J4449" i="11"/>
  <c r="J4450" i="11"/>
  <c r="J4451" i="11"/>
  <c r="J4452" i="11"/>
  <c r="J4453" i="11"/>
  <c r="J4454" i="11"/>
  <c r="J4455" i="11"/>
  <c r="J4456" i="11"/>
  <c r="J4457" i="11"/>
  <c r="J4458" i="11"/>
  <c r="J4459" i="11"/>
  <c r="J4460" i="11"/>
  <c r="J4461" i="11"/>
  <c r="J4462" i="11"/>
  <c r="J4463" i="11"/>
  <c r="J4464" i="11"/>
  <c r="J4465" i="11"/>
  <c r="J4466" i="11"/>
  <c r="J4467" i="11"/>
  <c r="J4468" i="11"/>
  <c r="J4469" i="11"/>
  <c r="J4470" i="11"/>
  <c r="J4471" i="11"/>
  <c r="J4472" i="11"/>
  <c r="J4473" i="11"/>
  <c r="J4474" i="11"/>
  <c r="J4475" i="11"/>
  <c r="J4476" i="11"/>
  <c r="J4477" i="11"/>
  <c r="J4478" i="11"/>
  <c r="J4479" i="11"/>
  <c r="J4480" i="11"/>
  <c r="J4481" i="11"/>
  <c r="J4482" i="11"/>
  <c r="J4483" i="11"/>
  <c r="J4484" i="11"/>
  <c r="J4485" i="11"/>
  <c r="J4486" i="11"/>
  <c r="J4487" i="11"/>
  <c r="J4488" i="11"/>
  <c r="J4489" i="11"/>
  <c r="J4490" i="11"/>
  <c r="J4491" i="11"/>
  <c r="J4492" i="11"/>
  <c r="J4493" i="11"/>
  <c r="J4494" i="11"/>
  <c r="J4495" i="11"/>
  <c r="J4496" i="11"/>
  <c r="J4497" i="11"/>
  <c r="J4498" i="11"/>
  <c r="J4499" i="11"/>
  <c r="J4500" i="11"/>
  <c r="J4501" i="11"/>
  <c r="J4502" i="11"/>
  <c r="J4503" i="11"/>
  <c r="J4504" i="11"/>
  <c r="J4505" i="11"/>
  <c r="J4506" i="11"/>
  <c r="J4507" i="11"/>
  <c r="J4508" i="11"/>
  <c r="J4509" i="11"/>
  <c r="J4510" i="11"/>
  <c r="J4511" i="11"/>
  <c r="J4512" i="11"/>
  <c r="J4513" i="11"/>
  <c r="J4514" i="11"/>
  <c r="J4515" i="11"/>
  <c r="J4516" i="11"/>
  <c r="J4517" i="11"/>
  <c r="J4518" i="11"/>
  <c r="J4519" i="11"/>
  <c r="J4520" i="11"/>
  <c r="J4521" i="11"/>
  <c r="J4522" i="11"/>
  <c r="J4523" i="11"/>
  <c r="J4524" i="11"/>
  <c r="J4525" i="11"/>
  <c r="J4526" i="11"/>
  <c r="J4527" i="11"/>
  <c r="J4528" i="11"/>
  <c r="J4529" i="11"/>
  <c r="J4530" i="11"/>
  <c r="J4531" i="11"/>
  <c r="J4532" i="11"/>
  <c r="J4533" i="11"/>
  <c r="J4534" i="11"/>
  <c r="J4535" i="11"/>
  <c r="J4536" i="11"/>
  <c r="J4537" i="11"/>
  <c r="J4538" i="11"/>
  <c r="J4539" i="11"/>
  <c r="J4540" i="11"/>
  <c r="J4541" i="11"/>
  <c r="J4542" i="11"/>
  <c r="J4543" i="11"/>
  <c r="J4544" i="11"/>
  <c r="J4545" i="11"/>
  <c r="J4546" i="11"/>
  <c r="J4547" i="11"/>
  <c r="J4548" i="11"/>
  <c r="J4549" i="11"/>
  <c r="J4550" i="11"/>
  <c r="J4551" i="11"/>
  <c r="J4552" i="11"/>
  <c r="J4553" i="11"/>
  <c r="J4554" i="11"/>
  <c r="J4555" i="11"/>
  <c r="J4556" i="11"/>
  <c r="J4557" i="11"/>
  <c r="J4558" i="11"/>
  <c r="J4559" i="11"/>
  <c r="J4560" i="11"/>
  <c r="J4561" i="11"/>
  <c r="J4562" i="11"/>
  <c r="J4563" i="11"/>
  <c r="J4564" i="11"/>
  <c r="J4565" i="11"/>
  <c r="J4566" i="11"/>
  <c r="J4567" i="11"/>
  <c r="J4568" i="11"/>
  <c r="J4569" i="11"/>
  <c r="J4570" i="11"/>
  <c r="J4571" i="11"/>
  <c r="J4572" i="11"/>
  <c r="J4573" i="11"/>
  <c r="J4574" i="11"/>
  <c r="J4575" i="11"/>
  <c r="J4576" i="11"/>
  <c r="J4577" i="11"/>
  <c r="J4578" i="11"/>
  <c r="J4579" i="11"/>
  <c r="J4580" i="11"/>
  <c r="J4581" i="11"/>
  <c r="J4582" i="11"/>
  <c r="J4583" i="11"/>
  <c r="J4584" i="11"/>
  <c r="J4585" i="11"/>
  <c r="J4586" i="11"/>
  <c r="J4587" i="11"/>
  <c r="J4588" i="11"/>
  <c r="J4589" i="11"/>
  <c r="J4590" i="11"/>
  <c r="J4591" i="11"/>
  <c r="J4592" i="11"/>
  <c r="J4593" i="11"/>
  <c r="J4594" i="11"/>
  <c r="J4595" i="11"/>
  <c r="J4596" i="11"/>
  <c r="J4597" i="11"/>
  <c r="J4598" i="11"/>
  <c r="J4599" i="11"/>
  <c r="J4600" i="11"/>
  <c r="J4601" i="11"/>
  <c r="J4602" i="11"/>
  <c r="J4603" i="11"/>
  <c r="J4604" i="11"/>
  <c r="J4605" i="11"/>
  <c r="J4606" i="11"/>
  <c r="J4607" i="11"/>
  <c r="J4608" i="11"/>
  <c r="J4609" i="11"/>
  <c r="J4610" i="11"/>
  <c r="J4611" i="11"/>
  <c r="J4612" i="11"/>
  <c r="J4613" i="11"/>
  <c r="J4614" i="11"/>
  <c r="J4615" i="11"/>
  <c r="J4616" i="11"/>
  <c r="J4617" i="11"/>
  <c r="J4618" i="11"/>
  <c r="J4619" i="11"/>
  <c r="J4620" i="11"/>
  <c r="J4621" i="11"/>
  <c r="J4622" i="11"/>
  <c r="J4623" i="11"/>
  <c r="J4624" i="11"/>
  <c r="J4625" i="11"/>
  <c r="J4626" i="11"/>
  <c r="J4627" i="11"/>
  <c r="J4628" i="11"/>
  <c r="J4629" i="11"/>
  <c r="J4630" i="11"/>
  <c r="J4631" i="11"/>
  <c r="J4632" i="11"/>
  <c r="J4633" i="11"/>
  <c r="J4634" i="11"/>
  <c r="J4635" i="11"/>
  <c r="J4636" i="11"/>
  <c r="J4637" i="11"/>
  <c r="J4638" i="11"/>
  <c r="J4639" i="11"/>
  <c r="J4640" i="11"/>
  <c r="J4641" i="11"/>
  <c r="J4642" i="11"/>
  <c r="J4643" i="11"/>
  <c r="J4644" i="11"/>
  <c r="J4645" i="11"/>
  <c r="J4646" i="11"/>
  <c r="J4647" i="11"/>
  <c r="J4648" i="11"/>
  <c r="J4649" i="11"/>
  <c r="J4650" i="11"/>
  <c r="J4651" i="11"/>
  <c r="J4652" i="11"/>
  <c r="J4653" i="11"/>
  <c r="J4654" i="11"/>
  <c r="J4655" i="11"/>
  <c r="J4656" i="11"/>
  <c r="J4657" i="11"/>
  <c r="J4658" i="11"/>
  <c r="J4659" i="11"/>
  <c r="J4660" i="11"/>
  <c r="J4661" i="11"/>
  <c r="J4662" i="11"/>
  <c r="J4663" i="11"/>
  <c r="J4664" i="11"/>
  <c r="J4665" i="11"/>
  <c r="J4666" i="11"/>
  <c r="J4667" i="11"/>
  <c r="J4668" i="11"/>
  <c r="J4669" i="11"/>
  <c r="J4670" i="11"/>
  <c r="J4671" i="11"/>
  <c r="J4672" i="11"/>
  <c r="J4673" i="11"/>
  <c r="J4674" i="11"/>
  <c r="J4675" i="11"/>
  <c r="J4676" i="11"/>
  <c r="J4677" i="11"/>
  <c r="J4678" i="11"/>
  <c r="J4679" i="11"/>
  <c r="J4680" i="11"/>
  <c r="J4681" i="11"/>
  <c r="J4682" i="11"/>
  <c r="J4683" i="11"/>
  <c r="J4684" i="11"/>
  <c r="J4685" i="11"/>
  <c r="J4686" i="11"/>
  <c r="J4687" i="11"/>
  <c r="J4688" i="11"/>
  <c r="J4689" i="11"/>
  <c r="J4690" i="11"/>
  <c r="J4691" i="11"/>
  <c r="J4692" i="11"/>
  <c r="J4693" i="11"/>
  <c r="J4694" i="11"/>
  <c r="J4695" i="11"/>
  <c r="J4696" i="11"/>
  <c r="J4697" i="11"/>
  <c r="J4698" i="11"/>
  <c r="J4699" i="11"/>
  <c r="J4700" i="11"/>
  <c r="J4701" i="11"/>
  <c r="J4702" i="11"/>
  <c r="J4703" i="11"/>
  <c r="J4704" i="11"/>
  <c r="J4705" i="11"/>
  <c r="J4706" i="11"/>
  <c r="J4707" i="11"/>
  <c r="J4708" i="11"/>
  <c r="J4709" i="11"/>
  <c r="J4710" i="11"/>
  <c r="J4711" i="11"/>
  <c r="J4712" i="11"/>
  <c r="J4713" i="11"/>
  <c r="J4714" i="11"/>
  <c r="J4715" i="11"/>
  <c r="J4716" i="11"/>
  <c r="J4717" i="11"/>
  <c r="J4718" i="11"/>
  <c r="J4719" i="11"/>
  <c r="J4720" i="11"/>
  <c r="J4721" i="11"/>
  <c r="J4722" i="11"/>
  <c r="J4723" i="11"/>
  <c r="J4724" i="11"/>
  <c r="J4725" i="11"/>
  <c r="J4726" i="11"/>
  <c r="J4727" i="11"/>
  <c r="J4728" i="11"/>
  <c r="J4729" i="11"/>
  <c r="J4730" i="11"/>
  <c r="J4731" i="11"/>
  <c r="J4732" i="11"/>
  <c r="J4733" i="11"/>
  <c r="J4734" i="11"/>
  <c r="J4735" i="11"/>
  <c r="J4736" i="11"/>
  <c r="J4737" i="11"/>
  <c r="J4738" i="11"/>
  <c r="J4739" i="11"/>
  <c r="J4740" i="11"/>
  <c r="J4741" i="11"/>
  <c r="J4742" i="11"/>
  <c r="J4743" i="11"/>
  <c r="J4744" i="11"/>
  <c r="J4745" i="11"/>
  <c r="J4746" i="11"/>
  <c r="J4747" i="11"/>
  <c r="J4748" i="11"/>
  <c r="J4749" i="11"/>
  <c r="J4750" i="11"/>
  <c r="J4751" i="11"/>
  <c r="J4752" i="11"/>
  <c r="J4753" i="11"/>
  <c r="J4754" i="11"/>
  <c r="J4755" i="11"/>
  <c r="J4756" i="11"/>
  <c r="J4757" i="11"/>
  <c r="J4758" i="11"/>
  <c r="J4759" i="11"/>
  <c r="J4760" i="11"/>
  <c r="J4761" i="11"/>
  <c r="J4762" i="11"/>
  <c r="J4763" i="11"/>
  <c r="J4764" i="11"/>
  <c r="J4765" i="11"/>
  <c r="J4766" i="11"/>
  <c r="J4767" i="11"/>
  <c r="J4768" i="11"/>
  <c r="J4769" i="11"/>
  <c r="J4770" i="11"/>
  <c r="J4771" i="11"/>
  <c r="J4772" i="11"/>
  <c r="J4773" i="11"/>
  <c r="J4774" i="11"/>
  <c r="J4775" i="11"/>
  <c r="J4776" i="11"/>
  <c r="J4777" i="11"/>
  <c r="J4778" i="11"/>
  <c r="J4779" i="11"/>
  <c r="J4780" i="11"/>
  <c r="J4781" i="11"/>
  <c r="J4782" i="11"/>
  <c r="J4783" i="11"/>
  <c r="J4784" i="11"/>
  <c r="J4785" i="11"/>
  <c r="J4786" i="11"/>
  <c r="J4787" i="11"/>
  <c r="J4788" i="11"/>
  <c r="J4789" i="11"/>
  <c r="J4790" i="11"/>
  <c r="J4791" i="11"/>
  <c r="J4792" i="11"/>
  <c r="J4793" i="11"/>
  <c r="J4794" i="11"/>
  <c r="J4795" i="11"/>
  <c r="J4796" i="11"/>
  <c r="J4797" i="11"/>
  <c r="J4798" i="11"/>
  <c r="J4799" i="11"/>
  <c r="J4800" i="11"/>
  <c r="J4801" i="11"/>
  <c r="J4802" i="11"/>
  <c r="J4803" i="11"/>
  <c r="J4804" i="11"/>
  <c r="J4805" i="11"/>
  <c r="J4806" i="11"/>
  <c r="J4807" i="11"/>
  <c r="J4808" i="11"/>
  <c r="J4809" i="11"/>
  <c r="J4810" i="11"/>
  <c r="J4811" i="11"/>
  <c r="J4812" i="11"/>
  <c r="J4813" i="11"/>
  <c r="J4814" i="11"/>
  <c r="J4815" i="11"/>
  <c r="J4816" i="11"/>
  <c r="J4817" i="11"/>
  <c r="J4818" i="11"/>
  <c r="J4819" i="11"/>
  <c r="J4820" i="11"/>
  <c r="J4821" i="11"/>
  <c r="J4822" i="11"/>
  <c r="J4823" i="11"/>
  <c r="J4824" i="11"/>
  <c r="J4825" i="11"/>
  <c r="J4826" i="11"/>
  <c r="J4827" i="11"/>
  <c r="J4828" i="11"/>
  <c r="J4829" i="11"/>
  <c r="J4830" i="11"/>
  <c r="J4831" i="11"/>
  <c r="J4832" i="11"/>
  <c r="J4833" i="11"/>
  <c r="J4834" i="11"/>
  <c r="J4835" i="11"/>
  <c r="J4836" i="11"/>
  <c r="J4837" i="11"/>
  <c r="J4838" i="11"/>
  <c r="J4839" i="11"/>
  <c r="J4840" i="11"/>
  <c r="J4841" i="11"/>
  <c r="J4842" i="11"/>
  <c r="J4843" i="11"/>
  <c r="J4844" i="11"/>
  <c r="J4845" i="11"/>
  <c r="J4846" i="11"/>
  <c r="J4847" i="11"/>
  <c r="J4848" i="11"/>
  <c r="J4849" i="11"/>
  <c r="J4850" i="11"/>
  <c r="J4851" i="11"/>
  <c r="J4852" i="11"/>
  <c r="J4853" i="11"/>
  <c r="J4854" i="11"/>
  <c r="J4855" i="11"/>
  <c r="J4856" i="11"/>
  <c r="J4857" i="11"/>
  <c r="J4858" i="11"/>
  <c r="J4859" i="11"/>
  <c r="J4860" i="11"/>
  <c r="J4861" i="11"/>
  <c r="J4862" i="11"/>
  <c r="J4863" i="11"/>
  <c r="J4864" i="11"/>
  <c r="J4865" i="11"/>
  <c r="J4866" i="11"/>
  <c r="J4867" i="11"/>
  <c r="J4868" i="11"/>
  <c r="J4869" i="11"/>
  <c r="J4870" i="11"/>
  <c r="J4871" i="11"/>
  <c r="J4872" i="11"/>
  <c r="J4873" i="11"/>
  <c r="J4874" i="11"/>
  <c r="J4875" i="11"/>
  <c r="J4876" i="11"/>
  <c r="J4877" i="11"/>
  <c r="J4878" i="11"/>
  <c r="J4879" i="11"/>
  <c r="J4880" i="11"/>
  <c r="J4881" i="11"/>
  <c r="J4882" i="11"/>
  <c r="J4883" i="11"/>
  <c r="J4884" i="11"/>
  <c r="J4885" i="11"/>
  <c r="J4886" i="11"/>
  <c r="J4887" i="11"/>
  <c r="J4888" i="11"/>
  <c r="J4889" i="11"/>
  <c r="J4890" i="11"/>
  <c r="J4891" i="11"/>
  <c r="J4892" i="11"/>
  <c r="J4893" i="11"/>
  <c r="J4894" i="11"/>
  <c r="J4895" i="11"/>
  <c r="J4896" i="11"/>
  <c r="J4897" i="11"/>
  <c r="J4898" i="11"/>
  <c r="J4899" i="11"/>
  <c r="J4900" i="11"/>
  <c r="J4901" i="11"/>
  <c r="J4902" i="11"/>
  <c r="J4903" i="11"/>
  <c r="J4904" i="11"/>
  <c r="J4905" i="11"/>
  <c r="J4906" i="11"/>
  <c r="J4907" i="11"/>
  <c r="J4908" i="11"/>
  <c r="J4909" i="11"/>
  <c r="J4910" i="11"/>
  <c r="J4911" i="11"/>
  <c r="J4912" i="11"/>
  <c r="J4913" i="11"/>
  <c r="J4914" i="11"/>
  <c r="J4915" i="11"/>
  <c r="J4916" i="11"/>
  <c r="J4917" i="11"/>
  <c r="J4918" i="11"/>
  <c r="J4919" i="11"/>
  <c r="J4920" i="11"/>
  <c r="J4921" i="11"/>
  <c r="J4922" i="11"/>
  <c r="J4923" i="11"/>
  <c r="J4924" i="11"/>
  <c r="J4925" i="11"/>
  <c r="J4926" i="11"/>
  <c r="J4927" i="11"/>
  <c r="J4928" i="11"/>
  <c r="J4929" i="11"/>
  <c r="J4930" i="11"/>
  <c r="J4931" i="11"/>
  <c r="J4932" i="11"/>
  <c r="J4933" i="11"/>
  <c r="J4934" i="11"/>
  <c r="J4935" i="11"/>
  <c r="J4936" i="11"/>
  <c r="J4937" i="11"/>
  <c r="J4938" i="11"/>
  <c r="J8" i="11"/>
  <c r="L8" i="11" s="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1538" i="11"/>
  <c r="F1539" i="11"/>
  <c r="F1540" i="11"/>
  <c r="F1541" i="11"/>
  <c r="F1542" i="11"/>
  <c r="F1543" i="11"/>
  <c r="F1544" i="11"/>
  <c r="F1545" i="11"/>
  <c r="F1546" i="11"/>
  <c r="F1547" i="11"/>
  <c r="F1548" i="11"/>
  <c r="F1549" i="11"/>
  <c r="F1550" i="11"/>
  <c r="F1551" i="11"/>
  <c r="F1552" i="11"/>
  <c r="F1553" i="11"/>
  <c r="F1554" i="11"/>
  <c r="F1555" i="11"/>
  <c r="F1556" i="11"/>
  <c r="F1557" i="11"/>
  <c r="F1558" i="11"/>
  <c r="F1559" i="11"/>
  <c r="F1560" i="11"/>
  <c r="F1561" i="11"/>
  <c r="F1562" i="11"/>
  <c r="F1563" i="11"/>
  <c r="F1564" i="11"/>
  <c r="F1565" i="11"/>
  <c r="F1566" i="11"/>
  <c r="F1567" i="11"/>
  <c r="F1568" i="11"/>
  <c r="F1569" i="11"/>
  <c r="F1570" i="11"/>
  <c r="F1571" i="11"/>
  <c r="F1572" i="11"/>
  <c r="F1573" i="11"/>
  <c r="F1574" i="11"/>
  <c r="F1575" i="11"/>
  <c r="F1576" i="11"/>
  <c r="F1577" i="11"/>
  <c r="F1578" i="11"/>
  <c r="F1579" i="11"/>
  <c r="F1580" i="11"/>
  <c r="F1581" i="11"/>
  <c r="F1582" i="11"/>
  <c r="F1583" i="11"/>
  <c r="F1584" i="11"/>
  <c r="F1585" i="11"/>
  <c r="F1586" i="11"/>
  <c r="F1587" i="11"/>
  <c r="F1588" i="11"/>
  <c r="F1589" i="11"/>
  <c r="F1590" i="11"/>
  <c r="F1591" i="11"/>
  <c r="F1592" i="11"/>
  <c r="F1593" i="11"/>
  <c r="F1594" i="11"/>
  <c r="F1595" i="11"/>
  <c r="F1596" i="11"/>
  <c r="F1597" i="11"/>
  <c r="F1598" i="11"/>
  <c r="F1599" i="11"/>
  <c r="F1600" i="11"/>
  <c r="F1601" i="11"/>
  <c r="F1602" i="11"/>
  <c r="F1603" i="11"/>
  <c r="F1604" i="11"/>
  <c r="F1605" i="11"/>
  <c r="F1606" i="11"/>
  <c r="F1607" i="11"/>
  <c r="F1608" i="11"/>
  <c r="F1609" i="11"/>
  <c r="F1610" i="11"/>
  <c r="F1611" i="11"/>
  <c r="F1612" i="11"/>
  <c r="F1613" i="11"/>
  <c r="F1614" i="11"/>
  <c r="F1615" i="11"/>
  <c r="F1616" i="11"/>
  <c r="F1617" i="11"/>
  <c r="F1618" i="11"/>
  <c r="F1619" i="11"/>
  <c r="F1620" i="11"/>
  <c r="F1621" i="11"/>
  <c r="F1622" i="11"/>
  <c r="F1623" i="11"/>
  <c r="F1624" i="11"/>
  <c r="F1625" i="11"/>
  <c r="F1626" i="11"/>
  <c r="F1627" i="11"/>
  <c r="F1628" i="11"/>
  <c r="F1629" i="11"/>
  <c r="F1630" i="11"/>
  <c r="F1631" i="11"/>
  <c r="F1632" i="11"/>
  <c r="F1633" i="11"/>
  <c r="F1634" i="11"/>
  <c r="F1635" i="11"/>
  <c r="F1636" i="11"/>
  <c r="F1637" i="11"/>
  <c r="F1638" i="11"/>
  <c r="F1639" i="11"/>
  <c r="F1640" i="11"/>
  <c r="F1641" i="11"/>
  <c r="F1642" i="11"/>
  <c r="F1643" i="11"/>
  <c r="F1644" i="11"/>
  <c r="F1645" i="11"/>
  <c r="F1646" i="11"/>
  <c r="F1647" i="11"/>
  <c r="F1648" i="11"/>
  <c r="F1649" i="11"/>
  <c r="F1650" i="11"/>
  <c r="F1651" i="11"/>
  <c r="F1652" i="11"/>
  <c r="F1653" i="11"/>
  <c r="F1654" i="11"/>
  <c r="F1655" i="11"/>
  <c r="F1656" i="11"/>
  <c r="F1657" i="11"/>
  <c r="F1658" i="11"/>
  <c r="F1659" i="11"/>
  <c r="F1660" i="11"/>
  <c r="F1661" i="11"/>
  <c r="F1662" i="11"/>
  <c r="F1663" i="11"/>
  <c r="F1664" i="11"/>
  <c r="F1665" i="11"/>
  <c r="F1666" i="11"/>
  <c r="F1667" i="11"/>
  <c r="F1668" i="11"/>
  <c r="F1669" i="11"/>
  <c r="F1670" i="11"/>
  <c r="F1671" i="11"/>
  <c r="F1672" i="11"/>
  <c r="F1673" i="11"/>
  <c r="F1674" i="11"/>
  <c r="F1675" i="11"/>
  <c r="F1676" i="11"/>
  <c r="F1677" i="11"/>
  <c r="F1678" i="11"/>
  <c r="F1679" i="11"/>
  <c r="F1680" i="11"/>
  <c r="F1681" i="11"/>
  <c r="F1682" i="11"/>
  <c r="F1683" i="11"/>
  <c r="F1684" i="11"/>
  <c r="F1685" i="11"/>
  <c r="F1686" i="11"/>
  <c r="F1687" i="11"/>
  <c r="F1688" i="11"/>
  <c r="F1689" i="11"/>
  <c r="F1690" i="11"/>
  <c r="F1691" i="11"/>
  <c r="F1692" i="11"/>
  <c r="F1693" i="11"/>
  <c r="F1694" i="11"/>
  <c r="F1695" i="11"/>
  <c r="F1696" i="11"/>
  <c r="F1697" i="11"/>
  <c r="F1698" i="11"/>
  <c r="F1699" i="11"/>
  <c r="F1700" i="11"/>
  <c r="F1701" i="11"/>
  <c r="F1702" i="11"/>
  <c r="F1703" i="11"/>
  <c r="F1704" i="11"/>
  <c r="F1705" i="11"/>
  <c r="F1706" i="11"/>
  <c r="F1707" i="11"/>
  <c r="F1708" i="11"/>
  <c r="F1709" i="11"/>
  <c r="F1710" i="11"/>
  <c r="F1711" i="11"/>
  <c r="F1712" i="11"/>
  <c r="F1713" i="11"/>
  <c r="F1714" i="11"/>
  <c r="F1715" i="11"/>
  <c r="F1716" i="11"/>
  <c r="F1717" i="11"/>
  <c r="F1718" i="11"/>
  <c r="F1719" i="11"/>
  <c r="F1720" i="11"/>
  <c r="F1721" i="11"/>
  <c r="F1722" i="11"/>
  <c r="F1723" i="11"/>
  <c r="F1724" i="11"/>
  <c r="F1725" i="11"/>
  <c r="F1726" i="11"/>
  <c r="F1727" i="11"/>
  <c r="F1728" i="11"/>
  <c r="F1729" i="11"/>
  <c r="F1730" i="11"/>
  <c r="F1731" i="11"/>
  <c r="F1732" i="11"/>
  <c r="F1733" i="11"/>
  <c r="F1734" i="11"/>
  <c r="F1735" i="11"/>
  <c r="F1736" i="11"/>
  <c r="F1737" i="11"/>
  <c r="F1738" i="11"/>
  <c r="F1739" i="11"/>
  <c r="F1740" i="11"/>
  <c r="F1741" i="11"/>
  <c r="F1742" i="11"/>
  <c r="F1743" i="11"/>
  <c r="F1744" i="11"/>
  <c r="F1745" i="11"/>
  <c r="F1746" i="11"/>
  <c r="F1747" i="11"/>
  <c r="F1748" i="11"/>
  <c r="F1749" i="11"/>
  <c r="F1750" i="11"/>
  <c r="F1751" i="11"/>
  <c r="F1752" i="11"/>
  <c r="F1753" i="11"/>
  <c r="F1754" i="11"/>
  <c r="F1755" i="11"/>
  <c r="F1756" i="11"/>
  <c r="F1757" i="11"/>
  <c r="F1758" i="11"/>
  <c r="F1759" i="11"/>
  <c r="F1760" i="11"/>
  <c r="F1761" i="11"/>
  <c r="F1762" i="11"/>
  <c r="F1763" i="11"/>
  <c r="F1764" i="11"/>
  <c r="F1765" i="11"/>
  <c r="F1766" i="11"/>
  <c r="F1767" i="11"/>
  <c r="F1768" i="11"/>
  <c r="F1769" i="11"/>
  <c r="F1770" i="11"/>
  <c r="F1771" i="11"/>
  <c r="F1772" i="11"/>
  <c r="F1773" i="11"/>
  <c r="F1774" i="11"/>
  <c r="F1775" i="11"/>
  <c r="F1776" i="11"/>
  <c r="F1777" i="11"/>
  <c r="F1778" i="11"/>
  <c r="F1779" i="11"/>
  <c r="F1780" i="11"/>
  <c r="F1781" i="11"/>
  <c r="F1782" i="11"/>
  <c r="F1783" i="11"/>
  <c r="F1784" i="11"/>
  <c r="F1785" i="11"/>
  <c r="F1786" i="11"/>
  <c r="F1787" i="11"/>
  <c r="F1788" i="11"/>
  <c r="F1789" i="11"/>
  <c r="F1790" i="11"/>
  <c r="F1791" i="11"/>
  <c r="F1792" i="11"/>
  <c r="F1793" i="11"/>
  <c r="F1794" i="11"/>
  <c r="F1795" i="11"/>
  <c r="F1796" i="11"/>
  <c r="F1797" i="11"/>
  <c r="F1798" i="11"/>
  <c r="F1799" i="11"/>
  <c r="F1800" i="11"/>
  <c r="F1801" i="11"/>
  <c r="F1802" i="11"/>
  <c r="F1803" i="11"/>
  <c r="F1804" i="11"/>
  <c r="F1805" i="11"/>
  <c r="F1806" i="11"/>
  <c r="F1807" i="11"/>
  <c r="F1808" i="11"/>
  <c r="F1809" i="11"/>
  <c r="F1810" i="11"/>
  <c r="F1811" i="11"/>
  <c r="F1812" i="11"/>
  <c r="F1813" i="11"/>
  <c r="F1814" i="11"/>
  <c r="F1815" i="11"/>
  <c r="F1816" i="11"/>
  <c r="F1817" i="11"/>
  <c r="F1818" i="11"/>
  <c r="F1819" i="11"/>
  <c r="F1820" i="11"/>
  <c r="F1821" i="11"/>
  <c r="F1822" i="11"/>
  <c r="F1823" i="11"/>
  <c r="F1824" i="11"/>
  <c r="F1825" i="11"/>
  <c r="F1826" i="11"/>
  <c r="F1827" i="11"/>
  <c r="F1828" i="11"/>
  <c r="F1829" i="11"/>
  <c r="F1830" i="11"/>
  <c r="F1831" i="11"/>
  <c r="F1832" i="11"/>
  <c r="F1833" i="11"/>
  <c r="F1834" i="11"/>
  <c r="F1835" i="11"/>
  <c r="F1836" i="11"/>
  <c r="F1837" i="11"/>
  <c r="F1838" i="11"/>
  <c r="F1839" i="11"/>
  <c r="F1840" i="11"/>
  <c r="F1841" i="11"/>
  <c r="F1842" i="11"/>
  <c r="F1843" i="11"/>
  <c r="F1844" i="11"/>
  <c r="F1845" i="11"/>
  <c r="F1846" i="11"/>
  <c r="F1847" i="11"/>
  <c r="F1848" i="11"/>
  <c r="F1849" i="11"/>
  <c r="F1850" i="11"/>
  <c r="F1851" i="11"/>
  <c r="F1852" i="11"/>
  <c r="F1853" i="11"/>
  <c r="F1854" i="11"/>
  <c r="F1855" i="11"/>
  <c r="F1856" i="11"/>
  <c r="F1857" i="11"/>
  <c r="F1858" i="11"/>
  <c r="F1859" i="11"/>
  <c r="F1860" i="11"/>
  <c r="F1861" i="11"/>
  <c r="F1862" i="11"/>
  <c r="F1863" i="11"/>
  <c r="F1864" i="11"/>
  <c r="F1865" i="11"/>
  <c r="F1866" i="11"/>
  <c r="F1867" i="11"/>
  <c r="F1868" i="11"/>
  <c r="F1869" i="11"/>
  <c r="F1870" i="11"/>
  <c r="F1871" i="11"/>
  <c r="F1872" i="11"/>
  <c r="F1873" i="11"/>
  <c r="F1874" i="11"/>
  <c r="F1875" i="11"/>
  <c r="F1876" i="11"/>
  <c r="F1877" i="11"/>
  <c r="F1878" i="11"/>
  <c r="F1879" i="11"/>
  <c r="F1880" i="11"/>
  <c r="F1881" i="11"/>
  <c r="F1882" i="11"/>
  <c r="F1883" i="11"/>
  <c r="F1884" i="11"/>
  <c r="F1885" i="11"/>
  <c r="F1886" i="11"/>
  <c r="F1887" i="11"/>
  <c r="F1888" i="11"/>
  <c r="F1889" i="11"/>
  <c r="F1890" i="11"/>
  <c r="F1891" i="11"/>
  <c r="F1892" i="11"/>
  <c r="F1893" i="11"/>
  <c r="F1894" i="11"/>
  <c r="F1895" i="11"/>
  <c r="F1896" i="11"/>
  <c r="F1897" i="11"/>
  <c r="F1898" i="11"/>
  <c r="F1899" i="11"/>
  <c r="F1900" i="11"/>
  <c r="F1901" i="11"/>
  <c r="F1902" i="11"/>
  <c r="F1903" i="11"/>
  <c r="F1904" i="11"/>
  <c r="F1905" i="11"/>
  <c r="F1906" i="11"/>
  <c r="F1907" i="11"/>
  <c r="F1908" i="11"/>
  <c r="F1909" i="11"/>
  <c r="F1910" i="11"/>
  <c r="F1911" i="11"/>
  <c r="F1912" i="11"/>
  <c r="F1913" i="11"/>
  <c r="F1914" i="11"/>
  <c r="F1915" i="11"/>
  <c r="F1916" i="11"/>
  <c r="F1917" i="11"/>
  <c r="F1918" i="11"/>
  <c r="F1919" i="11"/>
  <c r="F1920" i="11"/>
  <c r="F1921" i="11"/>
  <c r="F1922" i="11"/>
  <c r="F1923" i="11"/>
  <c r="F1924" i="11"/>
  <c r="F1925" i="11"/>
  <c r="F1926" i="11"/>
  <c r="F1927" i="11"/>
  <c r="F1928" i="11"/>
  <c r="F1929" i="11"/>
  <c r="F1930" i="11"/>
  <c r="F1931" i="11"/>
  <c r="F1932" i="11"/>
  <c r="F1933" i="11"/>
  <c r="F1934" i="11"/>
  <c r="F1935" i="11"/>
  <c r="F1936" i="11"/>
  <c r="F1937" i="11"/>
  <c r="F1938" i="11"/>
  <c r="F1939" i="11"/>
  <c r="F1940" i="11"/>
  <c r="F1941" i="11"/>
  <c r="F1942" i="11"/>
  <c r="F1943" i="11"/>
  <c r="F1944" i="11"/>
  <c r="F1945" i="11"/>
  <c r="F1946" i="11"/>
  <c r="F1947" i="11"/>
  <c r="F1948" i="11"/>
  <c r="F1949" i="11"/>
  <c r="F1950" i="11"/>
  <c r="F1951" i="11"/>
  <c r="F1952" i="11"/>
  <c r="F1953" i="11"/>
  <c r="F1954" i="11"/>
  <c r="F1955" i="11"/>
  <c r="F1956" i="11"/>
  <c r="F1957" i="11"/>
  <c r="F1958" i="11"/>
  <c r="F1959" i="11"/>
  <c r="F1960" i="11"/>
  <c r="F1961" i="11"/>
  <c r="F1962" i="11"/>
  <c r="F1963" i="11"/>
  <c r="F1964" i="11"/>
  <c r="F1965" i="11"/>
  <c r="F1966" i="11"/>
  <c r="F1967" i="11"/>
  <c r="F1968" i="11"/>
  <c r="F1969" i="11"/>
  <c r="F1970" i="11"/>
  <c r="F1971" i="11"/>
  <c r="F1972" i="11"/>
  <c r="F1973" i="11"/>
  <c r="F1974" i="11"/>
  <c r="F1975" i="11"/>
  <c r="F1976" i="11"/>
  <c r="F1977" i="11"/>
  <c r="F1978" i="11"/>
  <c r="F1979" i="11"/>
  <c r="F1980" i="11"/>
  <c r="F1981" i="11"/>
  <c r="F1982" i="11"/>
  <c r="F1983" i="11"/>
  <c r="F1984" i="11"/>
  <c r="F1985" i="11"/>
  <c r="F1986" i="11"/>
  <c r="F1987" i="11"/>
  <c r="F1988" i="11"/>
  <c r="F1989" i="11"/>
  <c r="F1990" i="11"/>
  <c r="F1991" i="11"/>
  <c r="F1992" i="11"/>
  <c r="F1993" i="11"/>
  <c r="F1994" i="11"/>
  <c r="F1995" i="11"/>
  <c r="F1996" i="11"/>
  <c r="F1997" i="11"/>
  <c r="F1998" i="11"/>
  <c r="F1999" i="11"/>
  <c r="F2000" i="11"/>
  <c r="F2001" i="11"/>
  <c r="F2002" i="11"/>
  <c r="F2003" i="11"/>
  <c r="F2004" i="11"/>
  <c r="F2005" i="11"/>
  <c r="F2006" i="11"/>
  <c r="F2007" i="11"/>
  <c r="F2008" i="11"/>
  <c r="F2009" i="11"/>
  <c r="F2010" i="11"/>
  <c r="F2011" i="11"/>
  <c r="F2012" i="11"/>
  <c r="F2013" i="11"/>
  <c r="F2014" i="11"/>
  <c r="F2015" i="11"/>
  <c r="F2016" i="11"/>
  <c r="F2017" i="11"/>
  <c r="F2018" i="11"/>
  <c r="F2019" i="11"/>
  <c r="F2020" i="11"/>
  <c r="F2021" i="11"/>
  <c r="F2022" i="11"/>
  <c r="F2023" i="11"/>
  <c r="F2024" i="11"/>
  <c r="F2025" i="11"/>
  <c r="F2026" i="11"/>
  <c r="F2027" i="11"/>
  <c r="F2028" i="11"/>
  <c r="F2029" i="11"/>
  <c r="F2030" i="11"/>
  <c r="F2031" i="11"/>
  <c r="F2032" i="11"/>
  <c r="F2033" i="11"/>
  <c r="F2034" i="11"/>
  <c r="F2035" i="11"/>
  <c r="F2036" i="11"/>
  <c r="F2037" i="11"/>
  <c r="F2038" i="11"/>
  <c r="F2039" i="11"/>
  <c r="F2040" i="11"/>
  <c r="F2041" i="11"/>
  <c r="F2042" i="11"/>
  <c r="F2043" i="11"/>
  <c r="F2044" i="11"/>
  <c r="F2045" i="11"/>
  <c r="F2046" i="11"/>
  <c r="F2047" i="11"/>
  <c r="F2048" i="11"/>
  <c r="F2049" i="11"/>
  <c r="F2050" i="11"/>
  <c r="F2051" i="11"/>
  <c r="F2052" i="11"/>
  <c r="F2053" i="11"/>
  <c r="F2054" i="11"/>
  <c r="F2055" i="11"/>
  <c r="F2056" i="11"/>
  <c r="F2057" i="11"/>
  <c r="F2058" i="11"/>
  <c r="F2059" i="11"/>
  <c r="F2060" i="11"/>
  <c r="F2061" i="11"/>
  <c r="F2062" i="11"/>
  <c r="F2063" i="11"/>
  <c r="F2064" i="11"/>
  <c r="F2065" i="11"/>
  <c r="F2066" i="11"/>
  <c r="F2067" i="11"/>
  <c r="F2068" i="11"/>
  <c r="F2069" i="11"/>
  <c r="F2070" i="11"/>
  <c r="F2071" i="11"/>
  <c r="F2072" i="11"/>
  <c r="F2073" i="11"/>
  <c r="F2074" i="11"/>
  <c r="F2075" i="11"/>
  <c r="F2076" i="11"/>
  <c r="F2077" i="11"/>
  <c r="F2078" i="11"/>
  <c r="F2079" i="11"/>
  <c r="F2080" i="11"/>
  <c r="F2081" i="11"/>
  <c r="F2082" i="11"/>
  <c r="F2083" i="11"/>
  <c r="F2084" i="11"/>
  <c r="F2085" i="11"/>
  <c r="F2086" i="11"/>
  <c r="F2087" i="11"/>
  <c r="F2088" i="11"/>
  <c r="F2089" i="11"/>
  <c r="F2090" i="11"/>
  <c r="F2091" i="11"/>
  <c r="F2092" i="11"/>
  <c r="F2093" i="11"/>
  <c r="F2094" i="11"/>
  <c r="F2095" i="11"/>
  <c r="F2096" i="11"/>
  <c r="F2097" i="11"/>
  <c r="F2098" i="11"/>
  <c r="F2099" i="11"/>
  <c r="F2100" i="11"/>
  <c r="F2101" i="11"/>
  <c r="F2102" i="11"/>
  <c r="F2103" i="11"/>
  <c r="F2104" i="11"/>
  <c r="F2105" i="11"/>
  <c r="F2106" i="11"/>
  <c r="F2107" i="11"/>
  <c r="F2108" i="11"/>
  <c r="F2109" i="11"/>
  <c r="F2110" i="11"/>
  <c r="F2111" i="11"/>
  <c r="F2112" i="11"/>
  <c r="F2113" i="11"/>
  <c r="F2114" i="11"/>
  <c r="F2115" i="11"/>
  <c r="F2116" i="11"/>
  <c r="F2117" i="11"/>
  <c r="F2118" i="11"/>
  <c r="F2119" i="11"/>
  <c r="F2120" i="11"/>
  <c r="F2121" i="11"/>
  <c r="F2122" i="11"/>
  <c r="F2123" i="11"/>
  <c r="F2124" i="11"/>
  <c r="F2125" i="11"/>
  <c r="F2126" i="11"/>
  <c r="F2127" i="11"/>
  <c r="F2128" i="11"/>
  <c r="F2129" i="11"/>
  <c r="F2130" i="11"/>
  <c r="F2131" i="11"/>
  <c r="F2132" i="11"/>
  <c r="F2133" i="11"/>
  <c r="F2134" i="11"/>
  <c r="F2135" i="11"/>
  <c r="F2136" i="11"/>
  <c r="F2137" i="11"/>
  <c r="F2138" i="11"/>
  <c r="F2139" i="11"/>
  <c r="F2140" i="11"/>
  <c r="F2141" i="11"/>
  <c r="F2142" i="11"/>
  <c r="F2143" i="11"/>
  <c r="F2144" i="11"/>
  <c r="F2145" i="11"/>
  <c r="F2146" i="11"/>
  <c r="F2147" i="11"/>
  <c r="F2148" i="11"/>
  <c r="F2149" i="11"/>
  <c r="F2150" i="11"/>
  <c r="F2151" i="11"/>
  <c r="F2152" i="11"/>
  <c r="F2153" i="11"/>
  <c r="F2154" i="11"/>
  <c r="F2155" i="11"/>
  <c r="F2156" i="11"/>
  <c r="F2157" i="11"/>
  <c r="F2158" i="11"/>
  <c r="F2159" i="11"/>
  <c r="F2160" i="11"/>
  <c r="F2161" i="11"/>
  <c r="F2162" i="11"/>
  <c r="F2163" i="11"/>
  <c r="F2164" i="11"/>
  <c r="F2165" i="11"/>
  <c r="F2166" i="11"/>
  <c r="F2167" i="11"/>
  <c r="F2168" i="11"/>
  <c r="F2169" i="11"/>
  <c r="F2170" i="11"/>
  <c r="F2171" i="11"/>
  <c r="F2172" i="11"/>
  <c r="F2173" i="11"/>
  <c r="F2174" i="11"/>
  <c r="F2175" i="11"/>
  <c r="F2176" i="11"/>
  <c r="F2177" i="11"/>
  <c r="F2178" i="11"/>
  <c r="F2179" i="11"/>
  <c r="F2180" i="11"/>
  <c r="F2181" i="11"/>
  <c r="F2182" i="11"/>
  <c r="F2183" i="11"/>
  <c r="F2184" i="11"/>
  <c r="F2185" i="11"/>
  <c r="F2186" i="11"/>
  <c r="F2187" i="11"/>
  <c r="F2188" i="11"/>
  <c r="F2189" i="11"/>
  <c r="F2190" i="11"/>
  <c r="F2191" i="11"/>
  <c r="F2192" i="11"/>
  <c r="F2193" i="11"/>
  <c r="F2194" i="11"/>
  <c r="F2195" i="11"/>
  <c r="F2196" i="11"/>
  <c r="F2197" i="11"/>
  <c r="F2198" i="11"/>
  <c r="F2199" i="11"/>
  <c r="F2200" i="11"/>
  <c r="F2201" i="11"/>
  <c r="F2202" i="11"/>
  <c r="F2203" i="11"/>
  <c r="F2204" i="11"/>
  <c r="F2205" i="11"/>
  <c r="F2206" i="11"/>
  <c r="F2207" i="11"/>
  <c r="F2208" i="11"/>
  <c r="F2209" i="11"/>
  <c r="F2210" i="11"/>
  <c r="F2211" i="11"/>
  <c r="F2212" i="11"/>
  <c r="F2213" i="11"/>
  <c r="F2214" i="11"/>
  <c r="F2215" i="11"/>
  <c r="F2216" i="11"/>
  <c r="F2217" i="11"/>
  <c r="F2218" i="11"/>
  <c r="F2219" i="11"/>
  <c r="F2220" i="11"/>
  <c r="F2221" i="11"/>
  <c r="F2222" i="11"/>
  <c r="F2223" i="11"/>
  <c r="F2224" i="11"/>
  <c r="F2225" i="11"/>
  <c r="F2226" i="11"/>
  <c r="F2227" i="11"/>
  <c r="F2228" i="11"/>
  <c r="F2229" i="11"/>
  <c r="F2230" i="11"/>
  <c r="F2231" i="11"/>
  <c r="F2232" i="11"/>
  <c r="F2233" i="11"/>
  <c r="F2234" i="11"/>
  <c r="F2235" i="11"/>
  <c r="F2236" i="11"/>
  <c r="F2237" i="11"/>
  <c r="F2238" i="11"/>
  <c r="F2239" i="11"/>
  <c r="F2240" i="11"/>
  <c r="F2241" i="11"/>
  <c r="F2242" i="11"/>
  <c r="F2243" i="11"/>
  <c r="F2244" i="11"/>
  <c r="F2245" i="11"/>
  <c r="F2246" i="11"/>
  <c r="F2247" i="11"/>
  <c r="F2248" i="11"/>
  <c r="F2249" i="11"/>
  <c r="F2250" i="11"/>
  <c r="F2251" i="11"/>
  <c r="F2252" i="11"/>
  <c r="F2253" i="11"/>
  <c r="F2254" i="11"/>
  <c r="F2255" i="11"/>
  <c r="F2256" i="11"/>
  <c r="F2257" i="11"/>
  <c r="F2258" i="11"/>
  <c r="F2259" i="11"/>
  <c r="F2260" i="11"/>
  <c r="F2261" i="11"/>
  <c r="F2262" i="11"/>
  <c r="F2263" i="11"/>
  <c r="F2264" i="11"/>
  <c r="F2265" i="11"/>
  <c r="F2266" i="11"/>
  <c r="F2267" i="11"/>
  <c r="F2268" i="11"/>
  <c r="F2269" i="11"/>
  <c r="F2270" i="11"/>
  <c r="F2271" i="11"/>
  <c r="F2272" i="11"/>
  <c r="F2273" i="11"/>
  <c r="F2274" i="11"/>
  <c r="F2275" i="11"/>
  <c r="F2276" i="11"/>
  <c r="F2277" i="11"/>
  <c r="F2278" i="11"/>
  <c r="F2279" i="11"/>
  <c r="F2280" i="11"/>
  <c r="F2281" i="11"/>
  <c r="F2282" i="11"/>
  <c r="F2283" i="11"/>
  <c r="F2284" i="11"/>
  <c r="F2285" i="11"/>
  <c r="F2286" i="11"/>
  <c r="F2287" i="11"/>
  <c r="F2288" i="11"/>
  <c r="F2289" i="11"/>
  <c r="F2290" i="11"/>
  <c r="F2291" i="11"/>
  <c r="F2292" i="11"/>
  <c r="F2293" i="11"/>
  <c r="F2294" i="11"/>
  <c r="F2295" i="11"/>
  <c r="F2296" i="11"/>
  <c r="F2297" i="11"/>
  <c r="F2298" i="11"/>
  <c r="F2299" i="11"/>
  <c r="F2300" i="11"/>
  <c r="F2301" i="11"/>
  <c r="F2302" i="11"/>
  <c r="F2303" i="11"/>
  <c r="F2304" i="11"/>
  <c r="F2305" i="11"/>
  <c r="F2306" i="11"/>
  <c r="F2307" i="11"/>
  <c r="F2308" i="11"/>
  <c r="F2309" i="11"/>
  <c r="F2310" i="11"/>
  <c r="F2311" i="11"/>
  <c r="F2312" i="11"/>
  <c r="F2313" i="11"/>
  <c r="F2314" i="11"/>
  <c r="F2315" i="11"/>
  <c r="F2316" i="11"/>
  <c r="F2317" i="11"/>
  <c r="F2318" i="11"/>
  <c r="F2319" i="11"/>
  <c r="F2320" i="11"/>
  <c r="F2321" i="11"/>
  <c r="F2322" i="11"/>
  <c r="F2323" i="11"/>
  <c r="F2324" i="11"/>
  <c r="F2325" i="11"/>
  <c r="F2326" i="11"/>
  <c r="F2327" i="11"/>
  <c r="F2328" i="11"/>
  <c r="F2329" i="11"/>
  <c r="F2330" i="11"/>
  <c r="F2331" i="11"/>
  <c r="F2332" i="11"/>
  <c r="F2333" i="11"/>
  <c r="F2334" i="11"/>
  <c r="F2335" i="11"/>
  <c r="F2336" i="11"/>
  <c r="F2337" i="11"/>
  <c r="F2338" i="11"/>
  <c r="F2339" i="11"/>
  <c r="F2340" i="11"/>
  <c r="F2341" i="11"/>
  <c r="F2342" i="11"/>
  <c r="F2343" i="11"/>
  <c r="F2344" i="11"/>
  <c r="F2345" i="11"/>
  <c r="F2346" i="11"/>
  <c r="F2347" i="11"/>
  <c r="F2348" i="11"/>
  <c r="F2349" i="11"/>
  <c r="F2350" i="11"/>
  <c r="F2351" i="11"/>
  <c r="F2352" i="11"/>
  <c r="F2353" i="11"/>
  <c r="F2354" i="11"/>
  <c r="F2355" i="11"/>
  <c r="F2356" i="11"/>
  <c r="F2357" i="11"/>
  <c r="F2358" i="11"/>
  <c r="F2359" i="11"/>
  <c r="F2360" i="11"/>
  <c r="F2361" i="11"/>
  <c r="F2362" i="11"/>
  <c r="F2363" i="11"/>
  <c r="F2364" i="11"/>
  <c r="F2365" i="11"/>
  <c r="F2366" i="11"/>
  <c r="F2367" i="11"/>
  <c r="F2368" i="11"/>
  <c r="F2369" i="11"/>
  <c r="F2370" i="11"/>
  <c r="F2371" i="11"/>
  <c r="F2372" i="11"/>
  <c r="F2373" i="11"/>
  <c r="F2374" i="11"/>
  <c r="F2375" i="11"/>
  <c r="F2376" i="11"/>
  <c r="F2377" i="11"/>
  <c r="F2378" i="11"/>
  <c r="F2379" i="11"/>
  <c r="F2380" i="11"/>
  <c r="F2381" i="11"/>
  <c r="F2382" i="11"/>
  <c r="F2383" i="11"/>
  <c r="F2384" i="11"/>
  <c r="F2385" i="11"/>
  <c r="F2386" i="11"/>
  <c r="F2387" i="11"/>
  <c r="F2388" i="11"/>
  <c r="F2389" i="11"/>
  <c r="F2390" i="11"/>
  <c r="F2391" i="11"/>
  <c r="F2392" i="11"/>
  <c r="F2393" i="11"/>
  <c r="F2394" i="11"/>
  <c r="F2395" i="11"/>
  <c r="F2396" i="11"/>
  <c r="F2397" i="11"/>
  <c r="F2398" i="11"/>
  <c r="F2399" i="11"/>
  <c r="F2400" i="11"/>
  <c r="F2401" i="11"/>
  <c r="F2402" i="11"/>
  <c r="F2403" i="11"/>
  <c r="F2404" i="11"/>
  <c r="F2405" i="11"/>
  <c r="F2406" i="11"/>
  <c r="F2407" i="11"/>
  <c r="F2408" i="11"/>
  <c r="F2409" i="11"/>
  <c r="F2410" i="11"/>
  <c r="F2411" i="11"/>
  <c r="F2412" i="11"/>
  <c r="F2413" i="11"/>
  <c r="F2414" i="11"/>
  <c r="F2415" i="11"/>
  <c r="F2416" i="11"/>
  <c r="F2417" i="11"/>
  <c r="F2418" i="11"/>
  <c r="F2419" i="11"/>
  <c r="F2420" i="11"/>
  <c r="F2421" i="11"/>
  <c r="F2422" i="11"/>
  <c r="F2423" i="11"/>
  <c r="F2424" i="11"/>
  <c r="F2425" i="11"/>
  <c r="F2426" i="11"/>
  <c r="F2427" i="11"/>
  <c r="F2428" i="11"/>
  <c r="F2429" i="11"/>
  <c r="F2430" i="11"/>
  <c r="F2431" i="11"/>
  <c r="F2432" i="11"/>
  <c r="F2433" i="11"/>
  <c r="F2434" i="11"/>
  <c r="F2435" i="11"/>
  <c r="F2436" i="11"/>
  <c r="F2437" i="11"/>
  <c r="F2438" i="11"/>
  <c r="F2439" i="11"/>
  <c r="F2440" i="11"/>
  <c r="F2441" i="11"/>
  <c r="F2442" i="11"/>
  <c r="F2443" i="11"/>
  <c r="F2444" i="11"/>
  <c r="F2445" i="11"/>
  <c r="F2446" i="11"/>
  <c r="F2447" i="11"/>
  <c r="F2448" i="11"/>
  <c r="F2449" i="11"/>
  <c r="F2450" i="11"/>
  <c r="F2451" i="11"/>
  <c r="F2452" i="11"/>
  <c r="F2453" i="11"/>
  <c r="F2454" i="11"/>
  <c r="F2455" i="11"/>
  <c r="F2456" i="11"/>
  <c r="F2457" i="11"/>
  <c r="F2458" i="11"/>
  <c r="F2459" i="11"/>
  <c r="F2460" i="11"/>
  <c r="F2461" i="11"/>
  <c r="F2462" i="11"/>
  <c r="F2463" i="11"/>
  <c r="F2464" i="11"/>
  <c r="F2465" i="11"/>
  <c r="F2466" i="11"/>
  <c r="F2467" i="11"/>
  <c r="F2468" i="11"/>
  <c r="F2469" i="11"/>
  <c r="F2470" i="11"/>
  <c r="F2471" i="11"/>
  <c r="F2472" i="11"/>
  <c r="F2473" i="11"/>
  <c r="F2474" i="11"/>
  <c r="F2475" i="11"/>
  <c r="F2476" i="11"/>
  <c r="F2477" i="11"/>
  <c r="F2478" i="11"/>
  <c r="F2479" i="11"/>
  <c r="F2480" i="11"/>
  <c r="F2481" i="11"/>
  <c r="F2482" i="11"/>
  <c r="F2483" i="11"/>
  <c r="F2484" i="11"/>
  <c r="F2485" i="11"/>
  <c r="F2486" i="11"/>
  <c r="F2487" i="11"/>
  <c r="F2488" i="11"/>
  <c r="F2489" i="11"/>
  <c r="F2490" i="11"/>
  <c r="F2491" i="11"/>
  <c r="F2492" i="11"/>
  <c r="F2493" i="11"/>
  <c r="F2494" i="11"/>
  <c r="F2495" i="11"/>
  <c r="F2496" i="11"/>
  <c r="F2497" i="11"/>
  <c r="F2498" i="11"/>
  <c r="F2499" i="11"/>
  <c r="F2500" i="11"/>
  <c r="F2501" i="11"/>
  <c r="F2502" i="11"/>
  <c r="F2503" i="11"/>
  <c r="F2504" i="11"/>
  <c r="F2505" i="11"/>
  <c r="F2506" i="11"/>
  <c r="F2507" i="11"/>
  <c r="F2508" i="11"/>
  <c r="F2509" i="11"/>
  <c r="F2510" i="11"/>
  <c r="F2511" i="11"/>
  <c r="F2512" i="11"/>
  <c r="F2513" i="11"/>
  <c r="F2514" i="11"/>
  <c r="F2515" i="11"/>
  <c r="F2516" i="11"/>
  <c r="F2517" i="11"/>
  <c r="F2518" i="11"/>
  <c r="F2519" i="11"/>
  <c r="F2520" i="11"/>
  <c r="F2521" i="11"/>
  <c r="F2522" i="11"/>
  <c r="F2523" i="11"/>
  <c r="F2524" i="11"/>
  <c r="F2525" i="11"/>
  <c r="F2526" i="11"/>
  <c r="F2527" i="11"/>
  <c r="F2528" i="11"/>
  <c r="F2529" i="11"/>
  <c r="F2530" i="11"/>
  <c r="F2531" i="11"/>
  <c r="F2532" i="11"/>
  <c r="F2533" i="11"/>
  <c r="F2534" i="11"/>
  <c r="F2535" i="11"/>
  <c r="F2536" i="11"/>
  <c r="F2537" i="11"/>
  <c r="F2538" i="11"/>
  <c r="F2539" i="11"/>
  <c r="F2540" i="11"/>
  <c r="F2541" i="11"/>
  <c r="F2542" i="11"/>
  <c r="F2543" i="11"/>
  <c r="F2544" i="11"/>
  <c r="F2545" i="11"/>
  <c r="F2546" i="11"/>
  <c r="F2547" i="11"/>
  <c r="F2548" i="11"/>
  <c r="F2549" i="11"/>
  <c r="F2550" i="11"/>
  <c r="F2551" i="11"/>
  <c r="F2552" i="11"/>
  <c r="F2553" i="11"/>
  <c r="F2554" i="11"/>
  <c r="F2555" i="11"/>
  <c r="F2556" i="11"/>
  <c r="F2557" i="11"/>
  <c r="F2558" i="11"/>
  <c r="F2559" i="11"/>
  <c r="F2560" i="11"/>
  <c r="F2561" i="11"/>
  <c r="F2562" i="11"/>
  <c r="F2563" i="11"/>
  <c r="F2564" i="11"/>
  <c r="F2565" i="11"/>
  <c r="F2566" i="11"/>
  <c r="F2567" i="11"/>
  <c r="F2568" i="11"/>
  <c r="F2569" i="11"/>
  <c r="F2570" i="11"/>
  <c r="F2571" i="11"/>
  <c r="F2572" i="11"/>
  <c r="F2573" i="11"/>
  <c r="F2574" i="11"/>
  <c r="F2575" i="11"/>
  <c r="F2576" i="11"/>
  <c r="F2577" i="11"/>
  <c r="F2578" i="11"/>
  <c r="F2579" i="11"/>
  <c r="F2580" i="11"/>
  <c r="F2581" i="11"/>
  <c r="F2582" i="11"/>
  <c r="F2583" i="11"/>
  <c r="F2584" i="11"/>
  <c r="F2585" i="11"/>
  <c r="F2586" i="11"/>
  <c r="F2587" i="11"/>
  <c r="F2588" i="11"/>
  <c r="F2589" i="11"/>
  <c r="F2590" i="11"/>
  <c r="F2591" i="11"/>
  <c r="F2592" i="11"/>
  <c r="F2593" i="11"/>
  <c r="F2594" i="11"/>
  <c r="F2595" i="11"/>
  <c r="F2596" i="11"/>
  <c r="F2597" i="11"/>
  <c r="F2598" i="11"/>
  <c r="F2599" i="11"/>
  <c r="F2600" i="11"/>
  <c r="F2601" i="11"/>
  <c r="F2602" i="11"/>
  <c r="F2603" i="11"/>
  <c r="F2604" i="11"/>
  <c r="F2605" i="11"/>
  <c r="F2606" i="11"/>
  <c r="F2607" i="11"/>
  <c r="F2608" i="11"/>
  <c r="F2609" i="11"/>
  <c r="F2610" i="11"/>
  <c r="F2611" i="11"/>
  <c r="F2612" i="11"/>
  <c r="F2613" i="11"/>
  <c r="F2614" i="11"/>
  <c r="F2615" i="11"/>
  <c r="F2616" i="11"/>
  <c r="F2617" i="11"/>
  <c r="F2618" i="11"/>
  <c r="F2619" i="11"/>
  <c r="F2620" i="11"/>
  <c r="F2621" i="11"/>
  <c r="F2622" i="11"/>
  <c r="F2623" i="11"/>
  <c r="F2624" i="11"/>
  <c r="F2625" i="11"/>
  <c r="F2626" i="11"/>
  <c r="F2627" i="11"/>
  <c r="F2628" i="11"/>
  <c r="F2629" i="11"/>
  <c r="F2630" i="11"/>
  <c r="F2631" i="11"/>
  <c r="F2632" i="11"/>
  <c r="F2633" i="11"/>
  <c r="F2634" i="11"/>
  <c r="F2635" i="11"/>
  <c r="F2636" i="11"/>
  <c r="F2637" i="11"/>
  <c r="F2638" i="11"/>
  <c r="F2639" i="11"/>
  <c r="F2640" i="11"/>
  <c r="F2641" i="11"/>
  <c r="F2642" i="11"/>
  <c r="F2643" i="11"/>
  <c r="F2644" i="11"/>
  <c r="F2645" i="11"/>
  <c r="F2646" i="11"/>
  <c r="F2647" i="11"/>
  <c r="F2648" i="11"/>
  <c r="F2649" i="11"/>
  <c r="F2650" i="11"/>
  <c r="F2651" i="11"/>
  <c r="F2652" i="11"/>
  <c r="F2653" i="11"/>
  <c r="F2654" i="11"/>
  <c r="F2655" i="11"/>
  <c r="F2656" i="11"/>
  <c r="F2657" i="11"/>
  <c r="F2658" i="11"/>
  <c r="F2659" i="11"/>
  <c r="F2660" i="11"/>
  <c r="F2661" i="11"/>
  <c r="F2662" i="11"/>
  <c r="F2663" i="11"/>
  <c r="F2664" i="11"/>
  <c r="F2665" i="11"/>
  <c r="F2666" i="11"/>
  <c r="F2667" i="11"/>
  <c r="F2668" i="11"/>
  <c r="F2669" i="11"/>
  <c r="F2670" i="11"/>
  <c r="F2671" i="11"/>
  <c r="F2672" i="11"/>
  <c r="F2673" i="11"/>
  <c r="F2674" i="11"/>
  <c r="F2675" i="11"/>
  <c r="F2676" i="11"/>
  <c r="F2677" i="11"/>
  <c r="F2678" i="11"/>
  <c r="F2679" i="11"/>
  <c r="F2680" i="11"/>
  <c r="F2681" i="11"/>
  <c r="F2682" i="11"/>
  <c r="F2683" i="11"/>
  <c r="F2684" i="11"/>
  <c r="F2685" i="11"/>
  <c r="F2686" i="11"/>
  <c r="F2687" i="11"/>
  <c r="F2688" i="11"/>
  <c r="F2689" i="11"/>
  <c r="F2690" i="11"/>
  <c r="F2691" i="11"/>
  <c r="F2692" i="11"/>
  <c r="F2693" i="11"/>
  <c r="F2694" i="11"/>
  <c r="F2695" i="11"/>
  <c r="F2696" i="11"/>
  <c r="F2697" i="11"/>
  <c r="F2698" i="11"/>
  <c r="F2699" i="11"/>
  <c r="F2700" i="11"/>
  <c r="F2701" i="11"/>
  <c r="F2702" i="11"/>
  <c r="F2703" i="11"/>
  <c r="F2704" i="11"/>
  <c r="F2705" i="11"/>
  <c r="F2706" i="11"/>
  <c r="F2707" i="11"/>
  <c r="F2708" i="11"/>
  <c r="F2709" i="11"/>
  <c r="F2710" i="11"/>
  <c r="F2711" i="11"/>
  <c r="F2712" i="11"/>
  <c r="F2713" i="11"/>
  <c r="F2714" i="11"/>
  <c r="F2715" i="11"/>
  <c r="F2716" i="11"/>
  <c r="F2717" i="11"/>
  <c r="F2718" i="11"/>
  <c r="F2719" i="11"/>
  <c r="F2720" i="11"/>
  <c r="F2721" i="11"/>
  <c r="F2722" i="11"/>
  <c r="F2723" i="11"/>
  <c r="F2724" i="11"/>
  <c r="F2725" i="11"/>
  <c r="F2726" i="11"/>
  <c r="F2727" i="11"/>
  <c r="F2728" i="11"/>
  <c r="F2729" i="11"/>
  <c r="F2730" i="11"/>
  <c r="F2731" i="11"/>
  <c r="F2732" i="11"/>
  <c r="F2733" i="11"/>
  <c r="F2734" i="11"/>
  <c r="F2735" i="11"/>
  <c r="F2736" i="11"/>
  <c r="F2737" i="11"/>
  <c r="F2738" i="11"/>
  <c r="F2739" i="11"/>
  <c r="F2740" i="11"/>
  <c r="F2741" i="11"/>
  <c r="F2742" i="11"/>
  <c r="F2743" i="11"/>
  <c r="F2744" i="11"/>
  <c r="F2745" i="11"/>
  <c r="F2746" i="11"/>
  <c r="F2747" i="11"/>
  <c r="F2748" i="11"/>
  <c r="F2749" i="11"/>
  <c r="F2750" i="11"/>
  <c r="F2751" i="11"/>
  <c r="F2752" i="11"/>
  <c r="F2753" i="11"/>
  <c r="F2754" i="11"/>
  <c r="F2755" i="11"/>
  <c r="F2756" i="11"/>
  <c r="F2757" i="11"/>
  <c r="F2758" i="11"/>
  <c r="F2759" i="11"/>
  <c r="F2760" i="11"/>
  <c r="F2761" i="11"/>
  <c r="F2762" i="11"/>
  <c r="F2763" i="11"/>
  <c r="F2764" i="11"/>
  <c r="F2765" i="11"/>
  <c r="F2766" i="11"/>
  <c r="F2767" i="11"/>
  <c r="F2768" i="11"/>
  <c r="F2769" i="11"/>
  <c r="F2770" i="11"/>
  <c r="F2771" i="11"/>
  <c r="F2772" i="11"/>
  <c r="F2773" i="11"/>
  <c r="F2774" i="11"/>
  <c r="F2775" i="11"/>
  <c r="F2776" i="11"/>
  <c r="F2777" i="11"/>
  <c r="F2778" i="11"/>
  <c r="F2779" i="11"/>
  <c r="F2780" i="11"/>
  <c r="F2781" i="11"/>
  <c r="F2782" i="11"/>
  <c r="F2783" i="11"/>
  <c r="F2784" i="11"/>
  <c r="F2785" i="11"/>
  <c r="F2786" i="11"/>
  <c r="F2787" i="11"/>
  <c r="F2788" i="11"/>
  <c r="F2789" i="11"/>
  <c r="F2790" i="11"/>
  <c r="F2791" i="11"/>
  <c r="F2792" i="11"/>
  <c r="F2793" i="11"/>
  <c r="F2794" i="11"/>
  <c r="F2795" i="11"/>
  <c r="F2796" i="11"/>
  <c r="F2797" i="11"/>
  <c r="F2798" i="11"/>
  <c r="F2799" i="11"/>
  <c r="F2800" i="11"/>
  <c r="F2801" i="11"/>
  <c r="F2802" i="11"/>
  <c r="F2803" i="11"/>
  <c r="F2804" i="11"/>
  <c r="F2805" i="11"/>
  <c r="F2806" i="11"/>
  <c r="F2807" i="11"/>
  <c r="F2808" i="11"/>
  <c r="F2809" i="11"/>
  <c r="F2810" i="11"/>
  <c r="F2811" i="11"/>
  <c r="F2812" i="11"/>
  <c r="F2813" i="11"/>
  <c r="F2814" i="11"/>
  <c r="F2815" i="11"/>
  <c r="F2816" i="11"/>
  <c r="F2817" i="11"/>
  <c r="F2818" i="11"/>
  <c r="F2819" i="11"/>
  <c r="F2820" i="11"/>
  <c r="F2821" i="11"/>
  <c r="F2822" i="11"/>
  <c r="F2823" i="11"/>
  <c r="F2824" i="11"/>
  <c r="F2825" i="11"/>
  <c r="F2826" i="11"/>
  <c r="F2827" i="11"/>
  <c r="F2828" i="11"/>
  <c r="F2829" i="11"/>
  <c r="F2830" i="11"/>
  <c r="F2831" i="11"/>
  <c r="F2832" i="11"/>
  <c r="F2833" i="11"/>
  <c r="F2834" i="11"/>
  <c r="F2835" i="11"/>
  <c r="F2836" i="11"/>
  <c r="F2837" i="11"/>
  <c r="F2838" i="11"/>
  <c r="F2839" i="11"/>
  <c r="F2840" i="11"/>
  <c r="F2841" i="11"/>
  <c r="F2842" i="11"/>
  <c r="F2843" i="11"/>
  <c r="F2844" i="11"/>
  <c r="F2845" i="11"/>
  <c r="F2846" i="11"/>
  <c r="F2847" i="11"/>
  <c r="F2848" i="11"/>
  <c r="F2849" i="11"/>
  <c r="F2850" i="11"/>
  <c r="F2851" i="11"/>
  <c r="F2852" i="11"/>
  <c r="F2853" i="11"/>
  <c r="F2854" i="11"/>
  <c r="F2855" i="11"/>
  <c r="F2856" i="11"/>
  <c r="F2857" i="11"/>
  <c r="F2858" i="11"/>
  <c r="F2859" i="11"/>
  <c r="F2860" i="11"/>
  <c r="F2861" i="11"/>
  <c r="F2862" i="11"/>
  <c r="F2863" i="11"/>
  <c r="F2864" i="11"/>
  <c r="F2865" i="11"/>
  <c r="F2866" i="11"/>
  <c r="F2867" i="11"/>
  <c r="F2868" i="11"/>
  <c r="F2869" i="11"/>
  <c r="F2870" i="11"/>
  <c r="F2871" i="11"/>
  <c r="F2872" i="11"/>
  <c r="F2873" i="11"/>
  <c r="F2874" i="11"/>
  <c r="F2875" i="11"/>
  <c r="F2876" i="11"/>
  <c r="F2877" i="11"/>
  <c r="F2878" i="11"/>
  <c r="F2879" i="11"/>
  <c r="F2880" i="11"/>
  <c r="F2881" i="11"/>
  <c r="F2882" i="11"/>
  <c r="F2883" i="11"/>
  <c r="F2884" i="11"/>
  <c r="F2885" i="11"/>
  <c r="F2886" i="11"/>
  <c r="F2887" i="11"/>
  <c r="F2888" i="11"/>
  <c r="F2889" i="11"/>
  <c r="F2890" i="11"/>
  <c r="F2891" i="11"/>
  <c r="F2892" i="11"/>
  <c r="F2893" i="11"/>
  <c r="F2894" i="11"/>
  <c r="F2895" i="11"/>
  <c r="F2896" i="11"/>
  <c r="F2897" i="11"/>
  <c r="F2898" i="11"/>
  <c r="F2899" i="11"/>
  <c r="F2900" i="11"/>
  <c r="F2901" i="11"/>
  <c r="F2902" i="11"/>
  <c r="F2903" i="11"/>
  <c r="F2904" i="11"/>
  <c r="F2905" i="11"/>
  <c r="F2906" i="11"/>
  <c r="F2907" i="11"/>
  <c r="F2908" i="11"/>
  <c r="F2909" i="11"/>
  <c r="F2910" i="11"/>
  <c r="F2911" i="11"/>
  <c r="F2912" i="11"/>
  <c r="F2913" i="11"/>
  <c r="F2914" i="11"/>
  <c r="F2915" i="11"/>
  <c r="F2916" i="11"/>
  <c r="F2917" i="11"/>
  <c r="F2918" i="11"/>
  <c r="F2919" i="11"/>
  <c r="F2920" i="11"/>
  <c r="F2921" i="11"/>
  <c r="F2922" i="11"/>
  <c r="F2923" i="11"/>
  <c r="F2924" i="11"/>
  <c r="F2925" i="11"/>
  <c r="F2926" i="11"/>
  <c r="F2927" i="11"/>
  <c r="F2928" i="11"/>
  <c r="F2929" i="11"/>
  <c r="F2930" i="11"/>
  <c r="F2931" i="11"/>
  <c r="F2932" i="11"/>
  <c r="F2933" i="11"/>
  <c r="F2934" i="11"/>
  <c r="F2935" i="11"/>
  <c r="F2936" i="11"/>
  <c r="F2937" i="11"/>
  <c r="F2938" i="11"/>
  <c r="F2939" i="11"/>
  <c r="F2940" i="11"/>
  <c r="F2941" i="11"/>
  <c r="F2942" i="11"/>
  <c r="F2943" i="11"/>
  <c r="F2944" i="11"/>
  <c r="F2945" i="11"/>
  <c r="F2946" i="11"/>
  <c r="F2947" i="11"/>
  <c r="F2948" i="11"/>
  <c r="F2949" i="11"/>
  <c r="F2950" i="11"/>
  <c r="F2951" i="11"/>
  <c r="F2952" i="11"/>
  <c r="F2953" i="11"/>
  <c r="F2954" i="11"/>
  <c r="F2955" i="11"/>
  <c r="F2956" i="11"/>
  <c r="F2957" i="11"/>
  <c r="F2958" i="11"/>
  <c r="F2959" i="11"/>
  <c r="F2960" i="11"/>
  <c r="F2961" i="11"/>
  <c r="F2962" i="11"/>
  <c r="F2963" i="11"/>
  <c r="F2964" i="11"/>
  <c r="F2965" i="11"/>
  <c r="F2966" i="11"/>
  <c r="F2967" i="11"/>
  <c r="F2968" i="11"/>
  <c r="F2969" i="11"/>
  <c r="F2970" i="11"/>
  <c r="F2971" i="11"/>
  <c r="F2972" i="11"/>
  <c r="F2973" i="11"/>
  <c r="F2974" i="11"/>
  <c r="F2975" i="11"/>
  <c r="F2976" i="11"/>
  <c r="F2977" i="11"/>
  <c r="F2978" i="11"/>
  <c r="F2979" i="11"/>
  <c r="F2980" i="11"/>
  <c r="F2981" i="11"/>
  <c r="F2982" i="11"/>
  <c r="F2983" i="11"/>
  <c r="F2984" i="11"/>
  <c r="F2985" i="11"/>
  <c r="F2986" i="11"/>
  <c r="F2987" i="11"/>
  <c r="F2988" i="11"/>
  <c r="F2989" i="11"/>
  <c r="F2990" i="11"/>
  <c r="F2991" i="11"/>
  <c r="F2992" i="11"/>
  <c r="F2993" i="11"/>
  <c r="F2994" i="11"/>
  <c r="F2995" i="11"/>
  <c r="F2996" i="11"/>
  <c r="F2997" i="11"/>
  <c r="F2998" i="11"/>
  <c r="F2999" i="11"/>
  <c r="F3000" i="11"/>
  <c r="F3001" i="11"/>
  <c r="F3002" i="11"/>
  <c r="F3003" i="11"/>
  <c r="F3004" i="11"/>
  <c r="F3005" i="11"/>
  <c r="F3006" i="11"/>
  <c r="F3007" i="11"/>
  <c r="F3008" i="11"/>
  <c r="F3009" i="11"/>
  <c r="F3010" i="11"/>
  <c r="F3011" i="11"/>
  <c r="F3012" i="11"/>
  <c r="F3013" i="11"/>
  <c r="F3014" i="11"/>
  <c r="F3015" i="11"/>
  <c r="F3016" i="11"/>
  <c r="F3017" i="11"/>
  <c r="F3018" i="11"/>
  <c r="F3019" i="11"/>
  <c r="F3020" i="11"/>
  <c r="F3021" i="11"/>
  <c r="F3022" i="11"/>
  <c r="F3023" i="11"/>
  <c r="F3024" i="11"/>
  <c r="F3025" i="11"/>
  <c r="F3026" i="11"/>
  <c r="F3027" i="11"/>
  <c r="F3028" i="11"/>
  <c r="F3029" i="11"/>
  <c r="F3030" i="11"/>
  <c r="F3031" i="11"/>
  <c r="F3032" i="11"/>
  <c r="F3033" i="11"/>
  <c r="F3034" i="11"/>
  <c r="F3035" i="11"/>
  <c r="F3036" i="11"/>
  <c r="F3037" i="11"/>
  <c r="F3038" i="11"/>
  <c r="F3039" i="11"/>
  <c r="F3040" i="11"/>
  <c r="F3041" i="11"/>
  <c r="F3042" i="11"/>
  <c r="F3043" i="11"/>
  <c r="F3044" i="11"/>
  <c r="F3045" i="11"/>
  <c r="F3046" i="11"/>
  <c r="F3047" i="11"/>
  <c r="F3048" i="11"/>
  <c r="F3049" i="11"/>
  <c r="F3050" i="11"/>
  <c r="F3051" i="11"/>
  <c r="F3052" i="11"/>
  <c r="F3053" i="11"/>
  <c r="F3054" i="11"/>
  <c r="F3055" i="11"/>
  <c r="F3056" i="11"/>
  <c r="F3057" i="11"/>
  <c r="F3058" i="11"/>
  <c r="F3059" i="11"/>
  <c r="F3060" i="11"/>
  <c r="F3061" i="11"/>
  <c r="F3062" i="11"/>
  <c r="F3063" i="11"/>
  <c r="F3064" i="11"/>
  <c r="F3065" i="11"/>
  <c r="F3066" i="11"/>
  <c r="F3067" i="11"/>
  <c r="F3068" i="11"/>
  <c r="F3069" i="11"/>
  <c r="F3070" i="11"/>
  <c r="F3071" i="11"/>
  <c r="F3072" i="11"/>
  <c r="F3073" i="11"/>
  <c r="F3074" i="11"/>
  <c r="F3075" i="11"/>
  <c r="F3076" i="11"/>
  <c r="F3077" i="11"/>
  <c r="F3078" i="11"/>
  <c r="F3079" i="11"/>
  <c r="F3080" i="11"/>
  <c r="F3081" i="11"/>
  <c r="F3082" i="11"/>
  <c r="F3083" i="11"/>
  <c r="F3084" i="11"/>
  <c r="F3085" i="11"/>
  <c r="F3086" i="11"/>
  <c r="F3087" i="11"/>
  <c r="F3088" i="11"/>
  <c r="F3089" i="11"/>
  <c r="F3090" i="11"/>
  <c r="F3091" i="11"/>
  <c r="F3092" i="11"/>
  <c r="F3093" i="11"/>
  <c r="F3094" i="11"/>
  <c r="F3095" i="11"/>
  <c r="F3096" i="11"/>
  <c r="F3097" i="11"/>
  <c r="F3098" i="11"/>
  <c r="F3099" i="11"/>
  <c r="F3100" i="11"/>
  <c r="F3101" i="11"/>
  <c r="F3102" i="11"/>
  <c r="F3103" i="11"/>
  <c r="F3104" i="11"/>
  <c r="F3105" i="11"/>
  <c r="F3106" i="11"/>
  <c r="F3107" i="11"/>
  <c r="F3108" i="11"/>
  <c r="F3109" i="11"/>
  <c r="F3110" i="11"/>
  <c r="F3111" i="11"/>
  <c r="F3112" i="11"/>
  <c r="F3113" i="11"/>
  <c r="F3114" i="11"/>
  <c r="F3115" i="11"/>
  <c r="F3116" i="11"/>
  <c r="F3117" i="11"/>
  <c r="F3118" i="11"/>
  <c r="F3119" i="11"/>
  <c r="F3120" i="11"/>
  <c r="F3121" i="11"/>
  <c r="F3122" i="11"/>
  <c r="F3123" i="11"/>
  <c r="F3124" i="11"/>
  <c r="F3125" i="11"/>
  <c r="F3126" i="11"/>
  <c r="F3127" i="11"/>
  <c r="F3128" i="11"/>
  <c r="F3129" i="11"/>
  <c r="F3130" i="11"/>
  <c r="F3131" i="11"/>
  <c r="F3132" i="11"/>
  <c r="F3133" i="11"/>
  <c r="F3134" i="11"/>
  <c r="F3135" i="11"/>
  <c r="F3136" i="11"/>
  <c r="F3137" i="11"/>
  <c r="F3138" i="11"/>
  <c r="F3139" i="11"/>
  <c r="F3140" i="11"/>
  <c r="F3141" i="11"/>
  <c r="F3142" i="11"/>
  <c r="F3143" i="11"/>
  <c r="F3144" i="11"/>
  <c r="F3145" i="11"/>
  <c r="F3146" i="11"/>
  <c r="F3147" i="11"/>
  <c r="F3148" i="11"/>
  <c r="F3149" i="11"/>
  <c r="F3150" i="11"/>
  <c r="F3151" i="11"/>
  <c r="F3152" i="11"/>
  <c r="F3153" i="11"/>
  <c r="F3154" i="11"/>
  <c r="F3155" i="11"/>
  <c r="F3156" i="11"/>
  <c r="F3157" i="11"/>
  <c r="F3158" i="11"/>
  <c r="F3159" i="11"/>
  <c r="F3160" i="11"/>
  <c r="F3161" i="11"/>
  <c r="F3162" i="11"/>
  <c r="F3163" i="11"/>
  <c r="F3164" i="11"/>
  <c r="F3165" i="11"/>
  <c r="F3166" i="11"/>
  <c r="F3167" i="11"/>
  <c r="F3168" i="11"/>
  <c r="F3169" i="11"/>
  <c r="F3170" i="11"/>
  <c r="F3171" i="11"/>
  <c r="F3172" i="11"/>
  <c r="F3173" i="11"/>
  <c r="F3174" i="11"/>
  <c r="F3175" i="11"/>
  <c r="F3176" i="11"/>
  <c r="F3177" i="11"/>
  <c r="F3178" i="11"/>
  <c r="F3179" i="11"/>
  <c r="F3180" i="11"/>
  <c r="F3181" i="11"/>
  <c r="F3182" i="11"/>
  <c r="F3183" i="11"/>
  <c r="F3184" i="11"/>
  <c r="F3185" i="11"/>
  <c r="F3186" i="11"/>
  <c r="F3187" i="11"/>
  <c r="F3188" i="11"/>
  <c r="F3189" i="11"/>
  <c r="F3190" i="11"/>
  <c r="F3191" i="11"/>
  <c r="F3192" i="11"/>
  <c r="F3193" i="11"/>
  <c r="F3194" i="11"/>
  <c r="F3195" i="11"/>
  <c r="F3196" i="11"/>
  <c r="F3197" i="11"/>
  <c r="F3198" i="11"/>
  <c r="F3199" i="11"/>
  <c r="F3200" i="11"/>
  <c r="F3201" i="11"/>
  <c r="F3202" i="11"/>
  <c r="F3203" i="11"/>
  <c r="F3204" i="11"/>
  <c r="F3205" i="11"/>
  <c r="F3206" i="11"/>
  <c r="F3207" i="11"/>
  <c r="F3208" i="11"/>
  <c r="F3209" i="11"/>
  <c r="F3210" i="11"/>
  <c r="F3211" i="11"/>
  <c r="F3212" i="11"/>
  <c r="F3213" i="11"/>
  <c r="F3214" i="11"/>
  <c r="F3215" i="11"/>
  <c r="F3216" i="11"/>
  <c r="F3217" i="11"/>
  <c r="F3218" i="11"/>
  <c r="F3219" i="11"/>
  <c r="F3220" i="11"/>
  <c r="F3221" i="11"/>
  <c r="F3222" i="11"/>
  <c r="F3223" i="11"/>
  <c r="F3224" i="11"/>
  <c r="F3225" i="11"/>
  <c r="F3226" i="11"/>
  <c r="F3227" i="11"/>
  <c r="F3228" i="11"/>
  <c r="F3229" i="11"/>
  <c r="F3230" i="11"/>
  <c r="F3231" i="11"/>
  <c r="F3232" i="11"/>
  <c r="F3233" i="11"/>
  <c r="F3234" i="11"/>
  <c r="F3235" i="11"/>
  <c r="F3236" i="11"/>
  <c r="F3237" i="11"/>
  <c r="F3238" i="11"/>
  <c r="F3239" i="11"/>
  <c r="F3240" i="11"/>
  <c r="F3241" i="11"/>
  <c r="F3242" i="11"/>
  <c r="F3243" i="11"/>
  <c r="F3244" i="11"/>
  <c r="F3245" i="11"/>
  <c r="F3246" i="11"/>
  <c r="F3247" i="11"/>
  <c r="F3248" i="11"/>
  <c r="F3249" i="11"/>
  <c r="F3250" i="11"/>
  <c r="F3251" i="11"/>
  <c r="F3252" i="11"/>
  <c r="F3253" i="11"/>
  <c r="F3254" i="11"/>
  <c r="F3255" i="11"/>
  <c r="F3256" i="11"/>
  <c r="F3257" i="11"/>
  <c r="F3258" i="11"/>
  <c r="F3259" i="11"/>
  <c r="F3260" i="11"/>
  <c r="F3261" i="11"/>
  <c r="F3262" i="11"/>
  <c r="F3263" i="11"/>
  <c r="F3264" i="11"/>
  <c r="F3265" i="11"/>
  <c r="F3266" i="11"/>
  <c r="F3267" i="11"/>
  <c r="F3268" i="11"/>
  <c r="F3269" i="11"/>
  <c r="F3270" i="11"/>
  <c r="F3271" i="11"/>
  <c r="F3272" i="11"/>
  <c r="F3273" i="11"/>
  <c r="F3274" i="11"/>
  <c r="F3275" i="11"/>
  <c r="F3276" i="11"/>
  <c r="F3277" i="11"/>
  <c r="F3278" i="11"/>
  <c r="F3279" i="11"/>
  <c r="F3280" i="11"/>
  <c r="F3281" i="11"/>
  <c r="F3282" i="11"/>
  <c r="F3283" i="11"/>
  <c r="F3284" i="11"/>
  <c r="F3285" i="11"/>
  <c r="F3286" i="11"/>
  <c r="F3287" i="11"/>
  <c r="F3288" i="11"/>
  <c r="F3289" i="11"/>
  <c r="F3290" i="11"/>
  <c r="F3291" i="11"/>
  <c r="F3292" i="11"/>
  <c r="F3293" i="11"/>
  <c r="F3294" i="11"/>
  <c r="F3295" i="11"/>
  <c r="F3296" i="11"/>
  <c r="F3297" i="11"/>
  <c r="F3298" i="11"/>
  <c r="F3299" i="11"/>
  <c r="F3300" i="11"/>
  <c r="F3301" i="11"/>
  <c r="F3302" i="11"/>
  <c r="F3303" i="11"/>
  <c r="F3304" i="11"/>
  <c r="F3305" i="11"/>
  <c r="F3306" i="11"/>
  <c r="F3307" i="11"/>
  <c r="F3308" i="11"/>
  <c r="F3309" i="11"/>
  <c r="F3310" i="11"/>
  <c r="F3311" i="11"/>
  <c r="F3312" i="11"/>
  <c r="F3313" i="11"/>
  <c r="F3314" i="11"/>
  <c r="F3315" i="11"/>
  <c r="F3316" i="11"/>
  <c r="F3317" i="11"/>
  <c r="F3318" i="11"/>
  <c r="F3319" i="11"/>
  <c r="F3320" i="11"/>
  <c r="F3321" i="11"/>
  <c r="F3322" i="11"/>
  <c r="F3323" i="11"/>
  <c r="F3324" i="11"/>
  <c r="F3325" i="11"/>
  <c r="F3326" i="11"/>
  <c r="F3327" i="11"/>
  <c r="F3328" i="11"/>
  <c r="F3329" i="11"/>
  <c r="F3330" i="11"/>
  <c r="F3331" i="11"/>
  <c r="F3332" i="11"/>
  <c r="F3333" i="11"/>
  <c r="F3334" i="11"/>
  <c r="F3335" i="11"/>
  <c r="F3336" i="11"/>
  <c r="F3337" i="11"/>
  <c r="F3338" i="11"/>
  <c r="F3339" i="11"/>
  <c r="F3340" i="11"/>
  <c r="F3341" i="11"/>
  <c r="F3342" i="11"/>
  <c r="F3343" i="11"/>
  <c r="F3344" i="11"/>
  <c r="F3345" i="11"/>
  <c r="F3346" i="11"/>
  <c r="F3347" i="11"/>
  <c r="F3348" i="11"/>
  <c r="F3349" i="11"/>
  <c r="F3350" i="11"/>
  <c r="F3351" i="11"/>
  <c r="F3352" i="11"/>
  <c r="F3353" i="11"/>
  <c r="F3354" i="11"/>
  <c r="F3355" i="11"/>
  <c r="F3356" i="11"/>
  <c r="F3357" i="11"/>
  <c r="F3358" i="11"/>
  <c r="F3359" i="11"/>
  <c r="F3360" i="11"/>
  <c r="F3361" i="11"/>
  <c r="F3362" i="11"/>
  <c r="F3363" i="11"/>
  <c r="F3364" i="11"/>
  <c r="F3365" i="11"/>
  <c r="F3366" i="11"/>
  <c r="F3367" i="11"/>
  <c r="F3368" i="11"/>
  <c r="F3369" i="11"/>
  <c r="F3370" i="11"/>
  <c r="F3371" i="11"/>
  <c r="F3372" i="11"/>
  <c r="F3373" i="11"/>
  <c r="F3374" i="11"/>
  <c r="F3375" i="11"/>
  <c r="F3376" i="11"/>
  <c r="F3377" i="11"/>
  <c r="F3378" i="11"/>
  <c r="F3379" i="11"/>
  <c r="F3380" i="11"/>
  <c r="F3381" i="11"/>
  <c r="F3382" i="11"/>
  <c r="F3383" i="11"/>
  <c r="F3384" i="11"/>
  <c r="F3385" i="11"/>
  <c r="F3386" i="11"/>
  <c r="F3387" i="11"/>
  <c r="F3388" i="11"/>
  <c r="F3389" i="11"/>
  <c r="F3390" i="11"/>
  <c r="F3391" i="11"/>
  <c r="F3392" i="11"/>
  <c r="F3393" i="11"/>
  <c r="F3394" i="11"/>
  <c r="F3395" i="11"/>
  <c r="F3396" i="11"/>
  <c r="F3397" i="11"/>
  <c r="F3398" i="11"/>
  <c r="F3399" i="11"/>
  <c r="F3400" i="11"/>
  <c r="F3401" i="11"/>
  <c r="F3402" i="11"/>
  <c r="F3403" i="11"/>
  <c r="F3404" i="11"/>
  <c r="F3405" i="11"/>
  <c r="F3406" i="11"/>
  <c r="F3407" i="11"/>
  <c r="F3408" i="11"/>
  <c r="F3409" i="11"/>
  <c r="F3410" i="11"/>
  <c r="F3411" i="11"/>
  <c r="F3412" i="11"/>
  <c r="F3413" i="11"/>
  <c r="F3414" i="11"/>
  <c r="F3415" i="11"/>
  <c r="F3416" i="11"/>
  <c r="F3417" i="11"/>
  <c r="F3418" i="11"/>
  <c r="F3419" i="11"/>
  <c r="F3420" i="11"/>
  <c r="F3421" i="11"/>
  <c r="F3422" i="11"/>
  <c r="F3423" i="11"/>
  <c r="F3424" i="11"/>
  <c r="F3425" i="11"/>
  <c r="F3426" i="11"/>
  <c r="F3427" i="11"/>
  <c r="F3428" i="11"/>
  <c r="F3429" i="11"/>
  <c r="F3430" i="11"/>
  <c r="F3431" i="11"/>
  <c r="F3432" i="11"/>
  <c r="F3433" i="11"/>
  <c r="F3434" i="11"/>
  <c r="F3435" i="11"/>
  <c r="F3436" i="11"/>
  <c r="F3437" i="11"/>
  <c r="F3438" i="11"/>
  <c r="F3439" i="11"/>
  <c r="F3440" i="11"/>
  <c r="F3441" i="11"/>
  <c r="F3442" i="11"/>
  <c r="F3443" i="11"/>
  <c r="F3444" i="11"/>
  <c r="F3445" i="11"/>
  <c r="F3446" i="11"/>
  <c r="F3447" i="11"/>
  <c r="F3448" i="11"/>
  <c r="F3449" i="11"/>
  <c r="F3450" i="11"/>
  <c r="F3451" i="11"/>
  <c r="F3452" i="11"/>
  <c r="F3453" i="11"/>
  <c r="F3454" i="11"/>
  <c r="F3455" i="11"/>
  <c r="F3456" i="11"/>
  <c r="F3457" i="11"/>
  <c r="F3458" i="11"/>
  <c r="F3459" i="11"/>
  <c r="F3460" i="11"/>
  <c r="F3461" i="11"/>
  <c r="F3462" i="11"/>
  <c r="F3463" i="11"/>
  <c r="F3464" i="11"/>
  <c r="F3465" i="11"/>
  <c r="F3466" i="11"/>
  <c r="F3467" i="11"/>
  <c r="F3468" i="11"/>
  <c r="F3469" i="11"/>
  <c r="F3470" i="11"/>
  <c r="F3471" i="11"/>
  <c r="F3472" i="11"/>
  <c r="F3473" i="11"/>
  <c r="F3474" i="11"/>
  <c r="F3475" i="11"/>
  <c r="F3476" i="11"/>
  <c r="F3477" i="11"/>
  <c r="F3478" i="11"/>
  <c r="F3479" i="11"/>
  <c r="F3480" i="11"/>
  <c r="F3481" i="11"/>
  <c r="F3482" i="11"/>
  <c r="F3483" i="11"/>
  <c r="F3484" i="11"/>
  <c r="F3485" i="11"/>
  <c r="F3486" i="11"/>
  <c r="F3487" i="11"/>
  <c r="F3488" i="11"/>
  <c r="F3489" i="11"/>
  <c r="F3490" i="11"/>
  <c r="F3491" i="11"/>
  <c r="F3492" i="11"/>
  <c r="F3493" i="11"/>
  <c r="F3494" i="11"/>
  <c r="F3495" i="11"/>
  <c r="F3496" i="11"/>
  <c r="F3497" i="11"/>
  <c r="F3498" i="11"/>
  <c r="F3499" i="11"/>
  <c r="F3500" i="11"/>
  <c r="F3501" i="11"/>
  <c r="F3502" i="11"/>
  <c r="F3503" i="11"/>
  <c r="F3504" i="11"/>
  <c r="F3505" i="11"/>
  <c r="F3506" i="11"/>
  <c r="F3507" i="11"/>
  <c r="F3508" i="11"/>
  <c r="F3509" i="11"/>
  <c r="F3510" i="11"/>
  <c r="F3511" i="11"/>
  <c r="F3512" i="11"/>
  <c r="F3513" i="11"/>
  <c r="F3514" i="11"/>
  <c r="F3515" i="11"/>
  <c r="F3516" i="11"/>
  <c r="F3517" i="11"/>
  <c r="F3518" i="11"/>
  <c r="F3519" i="11"/>
  <c r="F3520" i="11"/>
  <c r="F3521" i="11"/>
  <c r="F3522" i="11"/>
  <c r="F3523" i="11"/>
  <c r="F3524" i="11"/>
  <c r="F3525" i="11"/>
  <c r="F3526" i="11"/>
  <c r="F3527" i="11"/>
  <c r="F3528" i="11"/>
  <c r="F3529" i="11"/>
  <c r="F3530" i="11"/>
  <c r="F3531" i="11"/>
  <c r="F3532" i="11"/>
  <c r="F3533" i="11"/>
  <c r="F3534" i="11"/>
  <c r="F3535" i="11"/>
  <c r="F3536" i="11"/>
  <c r="F3537" i="11"/>
  <c r="F3538" i="11"/>
  <c r="F3539" i="11"/>
  <c r="F3540" i="11"/>
  <c r="F3541" i="11"/>
  <c r="F3542" i="11"/>
  <c r="F3543" i="11"/>
  <c r="F3544" i="11"/>
  <c r="F3545" i="11"/>
  <c r="F3546" i="11"/>
  <c r="F3547" i="11"/>
  <c r="F3548" i="11"/>
  <c r="F3549" i="11"/>
  <c r="F3550" i="11"/>
  <c r="F3551" i="11"/>
  <c r="F3552" i="11"/>
  <c r="F3553" i="11"/>
  <c r="F3554" i="11"/>
  <c r="F3555" i="11"/>
  <c r="F3556" i="11"/>
  <c r="F3557" i="11"/>
  <c r="F3558" i="11"/>
  <c r="F3559" i="11"/>
  <c r="F3560" i="11"/>
  <c r="F3561" i="11"/>
  <c r="F3562" i="11"/>
  <c r="F3563" i="11"/>
  <c r="F3564" i="11"/>
  <c r="F3565" i="11"/>
  <c r="F3566" i="11"/>
  <c r="F3567" i="11"/>
  <c r="F3568" i="11"/>
  <c r="F3569" i="11"/>
  <c r="F3570" i="11"/>
  <c r="F3571" i="11"/>
  <c r="F3572" i="11"/>
  <c r="F3573" i="11"/>
  <c r="F3574" i="11"/>
  <c r="F3575" i="11"/>
  <c r="F3576" i="11"/>
  <c r="F3577" i="11"/>
  <c r="F3578" i="11"/>
  <c r="F3579" i="11"/>
  <c r="F3580" i="11"/>
  <c r="F3581" i="11"/>
  <c r="F3582" i="11"/>
  <c r="F3583" i="11"/>
  <c r="F3584" i="11"/>
  <c r="F3585" i="11"/>
  <c r="F3586" i="11"/>
  <c r="F3587" i="11"/>
  <c r="F3588" i="11"/>
  <c r="F3589" i="11"/>
  <c r="F3590" i="11"/>
  <c r="F3591" i="11"/>
  <c r="F3592" i="11"/>
  <c r="F3593" i="11"/>
  <c r="F3594" i="11"/>
  <c r="F3595" i="11"/>
  <c r="F3596" i="11"/>
  <c r="F3597" i="11"/>
  <c r="F3598" i="11"/>
  <c r="F3599" i="11"/>
  <c r="F3600" i="11"/>
  <c r="F3601" i="11"/>
  <c r="F3602" i="11"/>
  <c r="F3603" i="11"/>
  <c r="F3604" i="11"/>
  <c r="F3605" i="11"/>
  <c r="F3606" i="11"/>
  <c r="F3607" i="11"/>
  <c r="F3608" i="11"/>
  <c r="F3609" i="11"/>
  <c r="F3610" i="11"/>
  <c r="F3611" i="11"/>
  <c r="F3612" i="11"/>
  <c r="F3613" i="11"/>
  <c r="F3614" i="11"/>
  <c r="F3615" i="11"/>
  <c r="F3616" i="11"/>
  <c r="F3617" i="11"/>
  <c r="F3618" i="11"/>
  <c r="F3619" i="11"/>
  <c r="F3620" i="11"/>
  <c r="F3621" i="11"/>
  <c r="F3622" i="11"/>
  <c r="F3623" i="11"/>
  <c r="F3624" i="11"/>
  <c r="F3625" i="11"/>
  <c r="F3626" i="11"/>
  <c r="F3627" i="11"/>
  <c r="F3628" i="11"/>
  <c r="F3629" i="11"/>
  <c r="F3630" i="11"/>
  <c r="F3631" i="11"/>
  <c r="F3632" i="11"/>
  <c r="F3633" i="11"/>
  <c r="F3634" i="11"/>
  <c r="F3635" i="11"/>
  <c r="F3636" i="11"/>
  <c r="F3637" i="11"/>
  <c r="F3638" i="11"/>
  <c r="F3639" i="11"/>
  <c r="F3640" i="11"/>
  <c r="F3641" i="11"/>
  <c r="F3642" i="11"/>
  <c r="F3643" i="11"/>
  <c r="F3644" i="11"/>
  <c r="F3645" i="11"/>
  <c r="F3646" i="11"/>
  <c r="F3647" i="11"/>
  <c r="F3648" i="11"/>
  <c r="F3649" i="11"/>
  <c r="F3650" i="11"/>
  <c r="F3651" i="11"/>
  <c r="F3652" i="11"/>
  <c r="F3653" i="11"/>
  <c r="F3654" i="11"/>
  <c r="F3655" i="11"/>
  <c r="F3656" i="11"/>
  <c r="F3657" i="11"/>
  <c r="F3658" i="11"/>
  <c r="F3659" i="11"/>
  <c r="F3660" i="11"/>
  <c r="F3661" i="11"/>
  <c r="F3662" i="11"/>
  <c r="F3663" i="11"/>
  <c r="F3664" i="11"/>
  <c r="F3665" i="11"/>
  <c r="F3666" i="11"/>
  <c r="F3667" i="11"/>
  <c r="F3668" i="11"/>
  <c r="F3669" i="11"/>
  <c r="F3670" i="11"/>
  <c r="F3671" i="11"/>
  <c r="F3672" i="11"/>
  <c r="F3673" i="11"/>
  <c r="F3674" i="11"/>
  <c r="F3675" i="11"/>
  <c r="F3676" i="11"/>
  <c r="F3677" i="11"/>
  <c r="F3678" i="11"/>
  <c r="F3679" i="11"/>
  <c r="F3680" i="11"/>
  <c r="F3681" i="11"/>
  <c r="F3682" i="11"/>
  <c r="F3683" i="11"/>
  <c r="F3684" i="11"/>
  <c r="F3685" i="11"/>
  <c r="F3686" i="11"/>
  <c r="F3687" i="11"/>
  <c r="F3688" i="11"/>
  <c r="F3689" i="11"/>
  <c r="F3690" i="11"/>
  <c r="F3691" i="11"/>
  <c r="F3692" i="11"/>
  <c r="F3693" i="11"/>
  <c r="F3694" i="11"/>
  <c r="F3695" i="11"/>
  <c r="F3696" i="11"/>
  <c r="F3697" i="11"/>
  <c r="F3698" i="11"/>
  <c r="F3699" i="11"/>
  <c r="F3700" i="11"/>
  <c r="F3701" i="11"/>
  <c r="F3702" i="11"/>
  <c r="F3703" i="11"/>
  <c r="F3704" i="11"/>
  <c r="F3705" i="11"/>
  <c r="F3706" i="11"/>
  <c r="F3707" i="11"/>
  <c r="F3708" i="11"/>
  <c r="F3709" i="11"/>
  <c r="F3710" i="11"/>
  <c r="F3711" i="11"/>
  <c r="F3712" i="11"/>
  <c r="F3713" i="11"/>
  <c r="F3714" i="11"/>
  <c r="F3715" i="11"/>
  <c r="F3716" i="11"/>
  <c r="F3717" i="11"/>
  <c r="F3718" i="11"/>
  <c r="F3719" i="11"/>
  <c r="F3720" i="11"/>
  <c r="F3721" i="11"/>
  <c r="F3722" i="11"/>
  <c r="F3723" i="11"/>
  <c r="F3724" i="11"/>
  <c r="F3725" i="11"/>
  <c r="F3726" i="11"/>
  <c r="F3727" i="11"/>
  <c r="F3728" i="11"/>
  <c r="F3729" i="11"/>
  <c r="F3730" i="11"/>
  <c r="F3731" i="11"/>
  <c r="F3732" i="11"/>
  <c r="F3733" i="11"/>
  <c r="F3734" i="11"/>
  <c r="F3735" i="11"/>
  <c r="F3736" i="11"/>
  <c r="F3737" i="11"/>
  <c r="F3738" i="11"/>
  <c r="F3739" i="11"/>
  <c r="F3740" i="11"/>
  <c r="F3741" i="11"/>
  <c r="F3742" i="11"/>
  <c r="F3743" i="11"/>
  <c r="F3744" i="11"/>
  <c r="F3745" i="11"/>
  <c r="F3746" i="11"/>
  <c r="F3747" i="11"/>
  <c r="F3748" i="11"/>
  <c r="F3749" i="11"/>
  <c r="F3750" i="11"/>
  <c r="F3751" i="11"/>
  <c r="F3752" i="11"/>
  <c r="F3753" i="11"/>
  <c r="F3754" i="11"/>
  <c r="F3755" i="11"/>
  <c r="F3756" i="11"/>
  <c r="F3757" i="11"/>
  <c r="F3758" i="11"/>
  <c r="F3759" i="11"/>
  <c r="F3760" i="11"/>
  <c r="F3761" i="11"/>
  <c r="F3762" i="11"/>
  <c r="F3763" i="11"/>
  <c r="F3764" i="11"/>
  <c r="F3765" i="11"/>
  <c r="F3766" i="11"/>
  <c r="F3767" i="11"/>
  <c r="F3768" i="11"/>
  <c r="F3769" i="11"/>
  <c r="F3770" i="11"/>
  <c r="F3771" i="11"/>
  <c r="F3772" i="11"/>
  <c r="F3773" i="11"/>
  <c r="F3774" i="11"/>
  <c r="F3775" i="11"/>
  <c r="F3776" i="11"/>
  <c r="F3777" i="11"/>
  <c r="F3778" i="11"/>
  <c r="F3779" i="11"/>
  <c r="F3780" i="11"/>
  <c r="F3781" i="11"/>
  <c r="F3782" i="11"/>
  <c r="F3783" i="11"/>
  <c r="F3784" i="11"/>
  <c r="F3785" i="11"/>
  <c r="F3786" i="11"/>
  <c r="F3787" i="11"/>
  <c r="F3788" i="11"/>
  <c r="F3789" i="11"/>
  <c r="F3790" i="11"/>
  <c r="F3791" i="11"/>
  <c r="F3792" i="11"/>
  <c r="F3793" i="11"/>
  <c r="F3794" i="11"/>
  <c r="F3795" i="11"/>
  <c r="F3796" i="11"/>
  <c r="F3797" i="11"/>
  <c r="F3798" i="11"/>
  <c r="F3799" i="11"/>
  <c r="F3800" i="11"/>
  <c r="F3801" i="11"/>
  <c r="F3802" i="11"/>
  <c r="F3803" i="11"/>
  <c r="F3804" i="11"/>
  <c r="F3805" i="11"/>
  <c r="F3806" i="11"/>
  <c r="F3807" i="11"/>
  <c r="F3808" i="11"/>
  <c r="F3809" i="11"/>
  <c r="F3810" i="11"/>
  <c r="F3811" i="11"/>
  <c r="F3812" i="11"/>
  <c r="F3813" i="11"/>
  <c r="F3814" i="11"/>
  <c r="F3815" i="11"/>
  <c r="F3816" i="11"/>
  <c r="F3817" i="11"/>
  <c r="F3818" i="11"/>
  <c r="F3819" i="11"/>
  <c r="F3820" i="11"/>
  <c r="F3821" i="11"/>
  <c r="F3822" i="11"/>
  <c r="F3823" i="11"/>
  <c r="F3824" i="11"/>
  <c r="F3825" i="11"/>
  <c r="F3826" i="11"/>
  <c r="F3827" i="11"/>
  <c r="F3828" i="11"/>
  <c r="F3829" i="11"/>
  <c r="F3830" i="11"/>
  <c r="F3831" i="11"/>
  <c r="F3832" i="11"/>
  <c r="F3833" i="11"/>
  <c r="F3834" i="11"/>
  <c r="F3835" i="11"/>
  <c r="F3836" i="11"/>
  <c r="F3837" i="11"/>
  <c r="F3838" i="11"/>
  <c r="F3839" i="11"/>
  <c r="F3840" i="11"/>
  <c r="F3841" i="11"/>
  <c r="F3842" i="11"/>
  <c r="F3843" i="11"/>
  <c r="F3844" i="11"/>
  <c r="F3845" i="11"/>
  <c r="F3846" i="11"/>
  <c r="F3847" i="11"/>
  <c r="F3848" i="11"/>
  <c r="F3849" i="11"/>
  <c r="F3850" i="11"/>
  <c r="F3851" i="11"/>
  <c r="F3852" i="11"/>
  <c r="F3853" i="11"/>
  <c r="F3854" i="11"/>
  <c r="F3855" i="11"/>
  <c r="F3856" i="11"/>
  <c r="F3857" i="11"/>
  <c r="F3858" i="11"/>
  <c r="F3859" i="11"/>
  <c r="F3860" i="11"/>
  <c r="F3861" i="11"/>
  <c r="F3862" i="11"/>
  <c r="F3863" i="11"/>
  <c r="F3864" i="11"/>
  <c r="F3865" i="11"/>
  <c r="F3866" i="11"/>
  <c r="F3867" i="11"/>
  <c r="F3868" i="11"/>
  <c r="F3869" i="11"/>
  <c r="F3870" i="11"/>
  <c r="F3871" i="11"/>
  <c r="F3872" i="11"/>
  <c r="F3873" i="11"/>
  <c r="F3874" i="11"/>
  <c r="F3875" i="11"/>
  <c r="F3876" i="11"/>
  <c r="F3877" i="11"/>
  <c r="F3878" i="11"/>
  <c r="F3879" i="11"/>
  <c r="F3880" i="11"/>
  <c r="F3881" i="11"/>
  <c r="F3882" i="11"/>
  <c r="F3883" i="11"/>
  <c r="F3884" i="11"/>
  <c r="F3885" i="11"/>
  <c r="F3886" i="11"/>
  <c r="F3887" i="11"/>
  <c r="F3888" i="11"/>
  <c r="F3889" i="11"/>
  <c r="F3890" i="11"/>
  <c r="F3891" i="11"/>
  <c r="F3892" i="11"/>
  <c r="F3893" i="11"/>
  <c r="F3894" i="11"/>
  <c r="F3895" i="11"/>
  <c r="F3896" i="11"/>
  <c r="F3897" i="11"/>
  <c r="F3898" i="11"/>
  <c r="F3899" i="11"/>
  <c r="F3900" i="11"/>
  <c r="F3901" i="11"/>
  <c r="F3902" i="11"/>
  <c r="F3903" i="11"/>
  <c r="F3904" i="11"/>
  <c r="F3905" i="11"/>
  <c r="F3906" i="11"/>
  <c r="F3907" i="11"/>
  <c r="F3908" i="11"/>
  <c r="F3909" i="11"/>
  <c r="F3910" i="11"/>
  <c r="F3911" i="11"/>
  <c r="F3912" i="11"/>
  <c r="F3913" i="11"/>
  <c r="F3914" i="11"/>
  <c r="F3915" i="11"/>
  <c r="F3916" i="11"/>
  <c r="F3917" i="11"/>
  <c r="F3918" i="11"/>
  <c r="F3919" i="11"/>
  <c r="F3920" i="11"/>
  <c r="F3921" i="11"/>
  <c r="F3922" i="11"/>
  <c r="F3923" i="11"/>
  <c r="F3924" i="11"/>
  <c r="F3925" i="11"/>
  <c r="F3926" i="11"/>
  <c r="F3927" i="11"/>
  <c r="F3928" i="11"/>
  <c r="F3929" i="11"/>
  <c r="F3930" i="11"/>
  <c r="F3931" i="11"/>
  <c r="F3932" i="11"/>
  <c r="F3933" i="11"/>
  <c r="F3934" i="11"/>
  <c r="F3935" i="11"/>
  <c r="F3936" i="11"/>
  <c r="F3937" i="11"/>
  <c r="F3938" i="11"/>
  <c r="F3939" i="11"/>
  <c r="F3940" i="11"/>
  <c r="F3941" i="11"/>
  <c r="F3942" i="11"/>
  <c r="F3943" i="11"/>
  <c r="F3944" i="11"/>
  <c r="F3945" i="11"/>
  <c r="F3946" i="11"/>
  <c r="F3947" i="11"/>
  <c r="F3948" i="11"/>
  <c r="F3949" i="11"/>
  <c r="F3950" i="11"/>
  <c r="F3951" i="11"/>
  <c r="F3952" i="11"/>
  <c r="F3953" i="11"/>
  <c r="F3954" i="11"/>
  <c r="F3955" i="11"/>
  <c r="F3956" i="11"/>
  <c r="F3957" i="11"/>
  <c r="F3958" i="11"/>
  <c r="F3959" i="11"/>
  <c r="F3960" i="11"/>
  <c r="F3961" i="11"/>
  <c r="F3962" i="11"/>
  <c r="F3963" i="11"/>
  <c r="F3964" i="11"/>
  <c r="F3965" i="11"/>
  <c r="F3966" i="11"/>
  <c r="F3967" i="11"/>
  <c r="F3968" i="11"/>
  <c r="F3969" i="11"/>
  <c r="F3970" i="11"/>
  <c r="F3971" i="11"/>
  <c r="F3972" i="11"/>
  <c r="F3973" i="11"/>
  <c r="F3974" i="11"/>
  <c r="F3975" i="11"/>
  <c r="F3976" i="11"/>
  <c r="F3977" i="11"/>
  <c r="F3978" i="11"/>
  <c r="F3979" i="11"/>
  <c r="F3980" i="11"/>
  <c r="F3981" i="11"/>
  <c r="F3982" i="11"/>
  <c r="F3983" i="11"/>
  <c r="F3984" i="11"/>
  <c r="F3985" i="11"/>
  <c r="F3986" i="11"/>
  <c r="F3987" i="11"/>
  <c r="F3988" i="11"/>
  <c r="F3989" i="11"/>
  <c r="F3990" i="11"/>
  <c r="F3991" i="11"/>
  <c r="F3992" i="11"/>
  <c r="F3993" i="11"/>
  <c r="F3994" i="11"/>
  <c r="F3995" i="11"/>
  <c r="F3996" i="11"/>
  <c r="F3997" i="11"/>
  <c r="F3998" i="11"/>
  <c r="F3999" i="11"/>
  <c r="F4000" i="11"/>
  <c r="F4001" i="11"/>
  <c r="F4002" i="11"/>
  <c r="F4003" i="11"/>
  <c r="F4004" i="11"/>
  <c r="F4005" i="11"/>
  <c r="F4006" i="11"/>
  <c r="F4007" i="11"/>
  <c r="F4008" i="11"/>
  <c r="F4009" i="11"/>
  <c r="F4010" i="11"/>
  <c r="F4011" i="11"/>
  <c r="F4012" i="11"/>
  <c r="F4013" i="11"/>
  <c r="F4014" i="11"/>
  <c r="F4015" i="11"/>
  <c r="F4016" i="11"/>
  <c r="F4017" i="11"/>
  <c r="F4018" i="11"/>
  <c r="F4019" i="11"/>
  <c r="F4020" i="11"/>
  <c r="F4021" i="11"/>
  <c r="F4022" i="11"/>
  <c r="F4023" i="11"/>
  <c r="F4024" i="11"/>
  <c r="F4025" i="11"/>
  <c r="F4026" i="11"/>
  <c r="F4027" i="11"/>
  <c r="F4028" i="11"/>
  <c r="F4029" i="11"/>
  <c r="F4030" i="11"/>
  <c r="F4031" i="11"/>
  <c r="F4032" i="11"/>
  <c r="F4033" i="11"/>
  <c r="F4034" i="11"/>
  <c r="F4035" i="11"/>
  <c r="F4036" i="11"/>
  <c r="F4037" i="11"/>
  <c r="F4038" i="11"/>
  <c r="F4039" i="11"/>
  <c r="F4040" i="11"/>
  <c r="F4041" i="11"/>
  <c r="F4042" i="11"/>
  <c r="F4043" i="11"/>
  <c r="F4044" i="11"/>
  <c r="F4045" i="11"/>
  <c r="F4046" i="11"/>
  <c r="F4047" i="11"/>
  <c r="F4048" i="11"/>
  <c r="F4049" i="11"/>
  <c r="F4050" i="11"/>
  <c r="F4051" i="11"/>
  <c r="F4052" i="11"/>
  <c r="F4053" i="11"/>
  <c r="F4054" i="11"/>
  <c r="F4055" i="11"/>
  <c r="F4056" i="11"/>
  <c r="F4057" i="11"/>
  <c r="F4058" i="11"/>
  <c r="F4059" i="11"/>
  <c r="F4060" i="11"/>
  <c r="F4061" i="11"/>
  <c r="F4062" i="11"/>
  <c r="F4063" i="11"/>
  <c r="F4064" i="11"/>
  <c r="F4065" i="11"/>
  <c r="F4066" i="11"/>
  <c r="F4067" i="11"/>
  <c r="F4068" i="11"/>
  <c r="F4069" i="11"/>
  <c r="F4070" i="11"/>
  <c r="F4071" i="11"/>
  <c r="F4072" i="11"/>
  <c r="F4073" i="11"/>
  <c r="F4074" i="11"/>
  <c r="F4075" i="11"/>
  <c r="F4076" i="11"/>
  <c r="F4077" i="11"/>
  <c r="F4078" i="11"/>
  <c r="F4079" i="11"/>
  <c r="F4080" i="11"/>
  <c r="F4081" i="11"/>
  <c r="F4082" i="11"/>
  <c r="F4083" i="11"/>
  <c r="F4084" i="11"/>
  <c r="F4085" i="11"/>
  <c r="F4086" i="11"/>
  <c r="F4087" i="11"/>
  <c r="F4088" i="11"/>
  <c r="F4089" i="11"/>
  <c r="F4090" i="11"/>
  <c r="F4091" i="11"/>
  <c r="F4092" i="11"/>
  <c r="F4093" i="11"/>
  <c r="F4094" i="11"/>
  <c r="F4095" i="11"/>
  <c r="F4096" i="11"/>
  <c r="F4097" i="11"/>
  <c r="F4098" i="11"/>
  <c r="F4099" i="11"/>
  <c r="F4100" i="11"/>
  <c r="F4101" i="11"/>
  <c r="F4102" i="11"/>
  <c r="F4103" i="11"/>
  <c r="F4104" i="11"/>
  <c r="F4105" i="11"/>
  <c r="F4106" i="11"/>
  <c r="F4107" i="11"/>
  <c r="F4108" i="11"/>
  <c r="F4109" i="11"/>
  <c r="F4110" i="11"/>
  <c r="F4111" i="11"/>
  <c r="F4112" i="11"/>
  <c r="F4113" i="11"/>
  <c r="F4114" i="11"/>
  <c r="F4115" i="11"/>
  <c r="F4116" i="11"/>
  <c r="F4117" i="11"/>
  <c r="F4118" i="11"/>
  <c r="F4119" i="11"/>
  <c r="F4120" i="11"/>
  <c r="F4121" i="11"/>
  <c r="F4122" i="11"/>
  <c r="F4123" i="11"/>
  <c r="F4124" i="11"/>
  <c r="F4125" i="11"/>
  <c r="F4126" i="11"/>
  <c r="F4127" i="11"/>
  <c r="F4128" i="11"/>
  <c r="F4129" i="11"/>
  <c r="F4130" i="11"/>
  <c r="F4131" i="11"/>
  <c r="F4132" i="11"/>
  <c r="F4133" i="11"/>
  <c r="F4134" i="11"/>
  <c r="F4135" i="11"/>
  <c r="F4136" i="11"/>
  <c r="F4137" i="11"/>
  <c r="F4138" i="11"/>
  <c r="F4139" i="11"/>
  <c r="F4140" i="11"/>
  <c r="F4141" i="11"/>
  <c r="F4142" i="11"/>
  <c r="F4143" i="11"/>
  <c r="F4144" i="11"/>
  <c r="F4145" i="11"/>
  <c r="F4146" i="11"/>
  <c r="F4147" i="11"/>
  <c r="F4148" i="11"/>
  <c r="F4149" i="11"/>
  <c r="F4150" i="11"/>
  <c r="F4151" i="11"/>
  <c r="F4152" i="11"/>
  <c r="F4153" i="11"/>
  <c r="F4154" i="11"/>
  <c r="F4155" i="11"/>
  <c r="F4156" i="11"/>
  <c r="F4157" i="11"/>
  <c r="F4158" i="11"/>
  <c r="F4159" i="11"/>
  <c r="F4160" i="11"/>
  <c r="F4161" i="11"/>
  <c r="F4162" i="11"/>
  <c r="F4163" i="11"/>
  <c r="F4164" i="11"/>
  <c r="F4165" i="11"/>
  <c r="F4166" i="11"/>
  <c r="F4167" i="11"/>
  <c r="F4168" i="11"/>
  <c r="F4169" i="11"/>
  <c r="F4170" i="11"/>
  <c r="F4171" i="11"/>
  <c r="F4172" i="11"/>
  <c r="F4173" i="11"/>
  <c r="F4174" i="11"/>
  <c r="F4175" i="11"/>
  <c r="F4176" i="11"/>
  <c r="F4177" i="11"/>
  <c r="F4178" i="11"/>
  <c r="F4179" i="11"/>
  <c r="F4180" i="11"/>
  <c r="F4181" i="11"/>
  <c r="F4182" i="11"/>
  <c r="F4183" i="11"/>
  <c r="F4184" i="11"/>
  <c r="F4185" i="11"/>
  <c r="F4186" i="11"/>
  <c r="F4187" i="11"/>
  <c r="F4188" i="11"/>
  <c r="F4189" i="11"/>
  <c r="F4190" i="11"/>
  <c r="F4191" i="11"/>
  <c r="F4192" i="11"/>
  <c r="F4193" i="11"/>
  <c r="F4194" i="11"/>
  <c r="F4195" i="11"/>
  <c r="F4196" i="11"/>
  <c r="F4197" i="11"/>
  <c r="F4198" i="11"/>
  <c r="F4199" i="11"/>
  <c r="F4200" i="11"/>
  <c r="F4201" i="11"/>
  <c r="F4202" i="11"/>
  <c r="F4203" i="11"/>
  <c r="F4204" i="11"/>
  <c r="F4205" i="11"/>
  <c r="F4206" i="11"/>
  <c r="F4207" i="11"/>
  <c r="F4208" i="11"/>
  <c r="F4209" i="11"/>
  <c r="F4210" i="11"/>
  <c r="F4211" i="11"/>
  <c r="F4212" i="11"/>
  <c r="F4213" i="11"/>
  <c r="F4214" i="11"/>
  <c r="F4215" i="11"/>
  <c r="F4216" i="11"/>
  <c r="F4217" i="11"/>
  <c r="F4218" i="11"/>
  <c r="F4219" i="11"/>
  <c r="F4220" i="11"/>
  <c r="F4221" i="11"/>
  <c r="F4222" i="11"/>
  <c r="F4223" i="11"/>
  <c r="F4224" i="11"/>
  <c r="F4225" i="11"/>
  <c r="F4226" i="11"/>
  <c r="F4227" i="11"/>
  <c r="F4228" i="11"/>
  <c r="F4229" i="11"/>
  <c r="F4230" i="11"/>
  <c r="F4231" i="11"/>
  <c r="F4232" i="11"/>
  <c r="F4233" i="11"/>
  <c r="F4234" i="11"/>
  <c r="F4235" i="11"/>
  <c r="F4236" i="11"/>
  <c r="F4237" i="11"/>
  <c r="F4238" i="11"/>
  <c r="F4239" i="11"/>
  <c r="F4240" i="11"/>
  <c r="F4241" i="11"/>
  <c r="F4242" i="11"/>
  <c r="F4243" i="11"/>
  <c r="F4244" i="11"/>
  <c r="F4245" i="11"/>
  <c r="F4246" i="11"/>
  <c r="F4247" i="11"/>
  <c r="F4248" i="11"/>
  <c r="F4249" i="11"/>
  <c r="F4250" i="11"/>
  <c r="F4251" i="11"/>
  <c r="F4252" i="11"/>
  <c r="F4253" i="11"/>
  <c r="F4254" i="11"/>
  <c r="F4255" i="11"/>
  <c r="F4256" i="11"/>
  <c r="F4257" i="11"/>
  <c r="F4258" i="11"/>
  <c r="F4259" i="11"/>
  <c r="F4260" i="11"/>
  <c r="F4261" i="11"/>
  <c r="F4262" i="11"/>
  <c r="F4263" i="11"/>
  <c r="F4264" i="11"/>
  <c r="F4265" i="11"/>
  <c r="F4266" i="11"/>
  <c r="F4267" i="11"/>
  <c r="F4268" i="11"/>
  <c r="F4269" i="11"/>
  <c r="F4270" i="11"/>
  <c r="F4271" i="11"/>
  <c r="F4272" i="11"/>
  <c r="F4273" i="11"/>
  <c r="F4274" i="11"/>
  <c r="F4275" i="11"/>
  <c r="F4276" i="11"/>
  <c r="F4277" i="11"/>
  <c r="F4278" i="11"/>
  <c r="F4279" i="11"/>
  <c r="F4280" i="11"/>
  <c r="F4281" i="11"/>
  <c r="F4282" i="11"/>
  <c r="F4283" i="11"/>
  <c r="F4284" i="11"/>
  <c r="F4285" i="11"/>
  <c r="F4286" i="11"/>
  <c r="F4287" i="11"/>
  <c r="F4288" i="11"/>
  <c r="F4289" i="11"/>
  <c r="F4290" i="11"/>
  <c r="F4291" i="11"/>
  <c r="F4292" i="11"/>
  <c r="F4293" i="11"/>
  <c r="F4294" i="11"/>
  <c r="F4295" i="11"/>
  <c r="F4296" i="11"/>
  <c r="F4297" i="11"/>
  <c r="F4298" i="11"/>
  <c r="F4299" i="11"/>
  <c r="F4300" i="11"/>
  <c r="F4301" i="11"/>
  <c r="F4302" i="11"/>
  <c r="F4303" i="11"/>
  <c r="F4304" i="11"/>
  <c r="F4305" i="11"/>
  <c r="F4306" i="11"/>
  <c r="F4307" i="11"/>
  <c r="F4308" i="11"/>
  <c r="F4309" i="11"/>
  <c r="F4310" i="11"/>
  <c r="F4311" i="11"/>
  <c r="F4312" i="11"/>
  <c r="F4313" i="11"/>
  <c r="F4314" i="11"/>
  <c r="F4315" i="11"/>
  <c r="F4316" i="11"/>
  <c r="F4317" i="11"/>
  <c r="F4318" i="11"/>
  <c r="F4319" i="11"/>
  <c r="F4320" i="11"/>
  <c r="F4321" i="11"/>
  <c r="F4322" i="11"/>
  <c r="F4323" i="11"/>
  <c r="F4324" i="11"/>
  <c r="F4325" i="11"/>
  <c r="F4326" i="11"/>
  <c r="F4327" i="11"/>
  <c r="F4328" i="11"/>
  <c r="F4329" i="11"/>
  <c r="F4330" i="11"/>
  <c r="F4331" i="11"/>
  <c r="F4332" i="11"/>
  <c r="F4333" i="11"/>
  <c r="F4334" i="11"/>
  <c r="F4335" i="11"/>
  <c r="F4336" i="11"/>
  <c r="F4337" i="11"/>
  <c r="F4338" i="11"/>
  <c r="F4339" i="11"/>
  <c r="F4340" i="11"/>
  <c r="F4341" i="11"/>
  <c r="F4342" i="11"/>
  <c r="F4343" i="11"/>
  <c r="F4344" i="11"/>
  <c r="F4345" i="11"/>
  <c r="F4346" i="11"/>
  <c r="F4347" i="11"/>
  <c r="F4348" i="11"/>
  <c r="F4349" i="11"/>
  <c r="F4350" i="11"/>
  <c r="F4351" i="11"/>
  <c r="F4352" i="11"/>
  <c r="F4353" i="11"/>
  <c r="F4354" i="11"/>
  <c r="F4355" i="11"/>
  <c r="F4356" i="11"/>
  <c r="F4357" i="11"/>
  <c r="F4358" i="11"/>
  <c r="F4359" i="11"/>
  <c r="F4360" i="11"/>
  <c r="F4361" i="11"/>
  <c r="F4362" i="11"/>
  <c r="F4363" i="11"/>
  <c r="F4364" i="11"/>
  <c r="F4365" i="11"/>
  <c r="F4366" i="11"/>
  <c r="F4367" i="11"/>
  <c r="F4368" i="11"/>
  <c r="F4369" i="11"/>
  <c r="F4370" i="11"/>
  <c r="F4371" i="11"/>
  <c r="F4372" i="11"/>
  <c r="F4373" i="11"/>
  <c r="F4374" i="11"/>
  <c r="F4375" i="11"/>
  <c r="F4376" i="11"/>
  <c r="F4377" i="11"/>
  <c r="F4378" i="11"/>
  <c r="F4379" i="11"/>
  <c r="F4380" i="11"/>
  <c r="F4381" i="11"/>
  <c r="F4382" i="11"/>
  <c r="F4383" i="11"/>
  <c r="F4384" i="11"/>
  <c r="F4385" i="11"/>
  <c r="F4386" i="11"/>
  <c r="F4387" i="11"/>
  <c r="F4388" i="11"/>
  <c r="F4389" i="11"/>
  <c r="F4390" i="11"/>
  <c r="F4391" i="11"/>
  <c r="F4392" i="11"/>
  <c r="F4393" i="11"/>
  <c r="F4394" i="11"/>
  <c r="F4395" i="11"/>
  <c r="F4396" i="11"/>
  <c r="F4397" i="11"/>
  <c r="F4398" i="11"/>
  <c r="F4399" i="11"/>
  <c r="F4400" i="11"/>
  <c r="F4401" i="11"/>
  <c r="F4402" i="11"/>
  <c r="F4403" i="11"/>
  <c r="F4404" i="11"/>
  <c r="F4405" i="11"/>
  <c r="F4406" i="11"/>
  <c r="F4407" i="11"/>
  <c r="F4408" i="11"/>
  <c r="F4409" i="11"/>
  <c r="F4410" i="11"/>
  <c r="F4411" i="11"/>
  <c r="F4412" i="11"/>
  <c r="F4413" i="11"/>
  <c r="F4414" i="11"/>
  <c r="F4415" i="11"/>
  <c r="F4416" i="11"/>
  <c r="F4417" i="11"/>
  <c r="F4418" i="11"/>
  <c r="F4419" i="11"/>
  <c r="F4420" i="11"/>
  <c r="F4421" i="11"/>
  <c r="F4422" i="11"/>
  <c r="F4423" i="11"/>
  <c r="F4424" i="11"/>
  <c r="F4425" i="11"/>
  <c r="F4426" i="11"/>
  <c r="F4427" i="11"/>
  <c r="F4428" i="11"/>
  <c r="F4429" i="11"/>
  <c r="F4430" i="11"/>
  <c r="F4431" i="11"/>
  <c r="F4432" i="11"/>
  <c r="F4433" i="11"/>
  <c r="F4434" i="11"/>
  <c r="F4435" i="11"/>
  <c r="F4436" i="11"/>
  <c r="F4437" i="11"/>
  <c r="F4438" i="11"/>
  <c r="F4439" i="11"/>
  <c r="F4440" i="11"/>
  <c r="F4441" i="11"/>
  <c r="F4442" i="11"/>
  <c r="F4443" i="11"/>
  <c r="F4444" i="11"/>
  <c r="F4445" i="11"/>
  <c r="F4446" i="11"/>
  <c r="F4447" i="11"/>
  <c r="F4448" i="11"/>
  <c r="F4449" i="11"/>
  <c r="F4450" i="11"/>
  <c r="F4451" i="11"/>
  <c r="F4452" i="11"/>
  <c r="F4453" i="11"/>
  <c r="F4454" i="11"/>
  <c r="F4455" i="11"/>
  <c r="F4456" i="11"/>
  <c r="F4457" i="11"/>
  <c r="F4458" i="11"/>
  <c r="F4459" i="11"/>
  <c r="F4460" i="11"/>
  <c r="F4461" i="11"/>
  <c r="F4462" i="11"/>
  <c r="F4463" i="11"/>
  <c r="F4464" i="11"/>
  <c r="F4465" i="11"/>
  <c r="F4466" i="11"/>
  <c r="F4467" i="11"/>
  <c r="F4468" i="11"/>
  <c r="F4469" i="11"/>
  <c r="F4470" i="11"/>
  <c r="F4471" i="11"/>
  <c r="F4472" i="11"/>
  <c r="F4473" i="11"/>
  <c r="F4474" i="11"/>
  <c r="F4475" i="11"/>
  <c r="F4476" i="11"/>
  <c r="F4477" i="11"/>
  <c r="F4478" i="11"/>
  <c r="F4479" i="11"/>
  <c r="F4480" i="11"/>
  <c r="F4481" i="11"/>
  <c r="F4482" i="11"/>
  <c r="F4483" i="11"/>
  <c r="F4484" i="11"/>
  <c r="F4485" i="11"/>
  <c r="F4486" i="11"/>
  <c r="F4487" i="11"/>
  <c r="F4488" i="11"/>
  <c r="F4489" i="11"/>
  <c r="F4490" i="11"/>
  <c r="F4491" i="11"/>
  <c r="F4492" i="11"/>
  <c r="F4493" i="11"/>
  <c r="F4494" i="11"/>
  <c r="F4495" i="11"/>
  <c r="F4496" i="11"/>
  <c r="F4497" i="11"/>
  <c r="F4498" i="11"/>
  <c r="F4499" i="11"/>
  <c r="F4500" i="11"/>
  <c r="F4501" i="11"/>
  <c r="F4502" i="11"/>
  <c r="F4503" i="11"/>
  <c r="F4504" i="11"/>
  <c r="F4505" i="11"/>
  <c r="F4506" i="11"/>
  <c r="F4507" i="11"/>
  <c r="F4508" i="11"/>
  <c r="F4509" i="11"/>
  <c r="F4510" i="11"/>
  <c r="F4511" i="11"/>
  <c r="F4512" i="11"/>
  <c r="F4513" i="11"/>
  <c r="F4514" i="11"/>
  <c r="F4515" i="11"/>
  <c r="F4516" i="11"/>
  <c r="F4517" i="11"/>
  <c r="F4518" i="11"/>
  <c r="F4519" i="11"/>
  <c r="F4520" i="11"/>
  <c r="F4521" i="11"/>
  <c r="F4522" i="11"/>
  <c r="F4523" i="11"/>
  <c r="F4524" i="11"/>
  <c r="F4525" i="11"/>
  <c r="F4526" i="11"/>
  <c r="F4527" i="11"/>
  <c r="F4528" i="11"/>
  <c r="F4529" i="11"/>
  <c r="F4530" i="11"/>
  <c r="F4531" i="11"/>
  <c r="F4532" i="11"/>
  <c r="F4533" i="11"/>
  <c r="F4534" i="11"/>
  <c r="F4535" i="11"/>
  <c r="F4536" i="11"/>
  <c r="F4537" i="11"/>
  <c r="F4538" i="11"/>
  <c r="F4539" i="11"/>
  <c r="F4540" i="11"/>
  <c r="F4541" i="11"/>
  <c r="F4542" i="11"/>
  <c r="F4543" i="11"/>
  <c r="F4544" i="11"/>
  <c r="F4545" i="11"/>
  <c r="F4546" i="11"/>
  <c r="F4547" i="11"/>
  <c r="F4548" i="11"/>
  <c r="F4549" i="11"/>
  <c r="F4550" i="11"/>
  <c r="F4551" i="11"/>
  <c r="F4552" i="11"/>
  <c r="F4553" i="11"/>
  <c r="F4554" i="11"/>
  <c r="F4555" i="11"/>
  <c r="F4556" i="11"/>
  <c r="F4557" i="11"/>
  <c r="F4558" i="11"/>
  <c r="F4559" i="11"/>
  <c r="F4560" i="11"/>
  <c r="F4561" i="11"/>
  <c r="F4562" i="11"/>
  <c r="F4563" i="11"/>
  <c r="F4564" i="11"/>
  <c r="F4565" i="11"/>
  <c r="F4566" i="11"/>
  <c r="F4567" i="11"/>
  <c r="F4568" i="11"/>
  <c r="F4569" i="11"/>
  <c r="F4570" i="11"/>
  <c r="F4571" i="11"/>
  <c r="F4572" i="11"/>
  <c r="F4573" i="11"/>
  <c r="F4574" i="11"/>
  <c r="F4575" i="11"/>
  <c r="F4576" i="11"/>
  <c r="F4577" i="11"/>
  <c r="F4578" i="11"/>
  <c r="F4579" i="11"/>
  <c r="F4580" i="11"/>
  <c r="F4581" i="11"/>
  <c r="F4582" i="11"/>
  <c r="F4583" i="11"/>
  <c r="F4584" i="11"/>
  <c r="F4585" i="11"/>
  <c r="F4586" i="11"/>
  <c r="F4587" i="11"/>
  <c r="F4588" i="11"/>
  <c r="F4589" i="11"/>
  <c r="F4590" i="11"/>
  <c r="F4591" i="11"/>
  <c r="F4592" i="11"/>
  <c r="F4593" i="11"/>
  <c r="F4594" i="11"/>
  <c r="F4595" i="11"/>
  <c r="F4596" i="11"/>
  <c r="F4597" i="11"/>
  <c r="F4598" i="11"/>
  <c r="F4599" i="11"/>
  <c r="F4600" i="11"/>
  <c r="F4601" i="11"/>
  <c r="F4602" i="11"/>
  <c r="F4603" i="11"/>
  <c r="F4604" i="11"/>
  <c r="F4605" i="11"/>
  <c r="F4606" i="11"/>
  <c r="F4607" i="11"/>
  <c r="F4608" i="11"/>
  <c r="F4609" i="11"/>
  <c r="F4610" i="11"/>
  <c r="F4611" i="11"/>
  <c r="F4612" i="11"/>
  <c r="F4613" i="11"/>
  <c r="F4614" i="11"/>
  <c r="F4615" i="11"/>
  <c r="F4616" i="11"/>
  <c r="F4617" i="11"/>
  <c r="F4618" i="11"/>
  <c r="F4619" i="11"/>
  <c r="F4620" i="11"/>
  <c r="F4621" i="11"/>
  <c r="F4622" i="11"/>
  <c r="F4623" i="11"/>
  <c r="F4624" i="11"/>
  <c r="F4625" i="11"/>
  <c r="F4626" i="11"/>
  <c r="F4627" i="11"/>
  <c r="F4628" i="11"/>
  <c r="F4629" i="11"/>
  <c r="F4630" i="11"/>
  <c r="F4631" i="11"/>
  <c r="F4632" i="11"/>
  <c r="F4633" i="11"/>
  <c r="F4634" i="11"/>
  <c r="F4635" i="11"/>
  <c r="F4636" i="11"/>
  <c r="F4637" i="11"/>
  <c r="F4638" i="11"/>
  <c r="F4639" i="11"/>
  <c r="F4640" i="11"/>
  <c r="F4641" i="11"/>
  <c r="F4642" i="11"/>
  <c r="F4643" i="11"/>
  <c r="F4644" i="11"/>
  <c r="F4645" i="11"/>
  <c r="F4646" i="11"/>
  <c r="F4647" i="11"/>
  <c r="F4648" i="11"/>
  <c r="F4649" i="11"/>
  <c r="F4650" i="11"/>
  <c r="F4651" i="11"/>
  <c r="F4652" i="11"/>
  <c r="F4653" i="11"/>
  <c r="F4654" i="11"/>
  <c r="F4655" i="11"/>
  <c r="F4656" i="11"/>
  <c r="F4657" i="11"/>
  <c r="F4658" i="11"/>
  <c r="F4659" i="11"/>
  <c r="F4660" i="11"/>
  <c r="F4661" i="11"/>
  <c r="F4662" i="11"/>
  <c r="F4663" i="11"/>
  <c r="F4664" i="11"/>
  <c r="F4665" i="11"/>
  <c r="F4666" i="11"/>
  <c r="F4667" i="11"/>
  <c r="F4668" i="11"/>
  <c r="F4669" i="11"/>
  <c r="F4670" i="11"/>
  <c r="F4671" i="11"/>
  <c r="F4672" i="11"/>
  <c r="F4673" i="11"/>
  <c r="F4674" i="11"/>
  <c r="F4675" i="11"/>
  <c r="F4676" i="11"/>
  <c r="F4677" i="11"/>
  <c r="F4678" i="11"/>
  <c r="F4679" i="11"/>
  <c r="F4680" i="11"/>
  <c r="F4681" i="11"/>
  <c r="F4682" i="11"/>
  <c r="F4683" i="11"/>
  <c r="F4684" i="11"/>
  <c r="F4685" i="11"/>
  <c r="F4686" i="11"/>
  <c r="F4687" i="11"/>
  <c r="F4688" i="11"/>
  <c r="F4689" i="11"/>
  <c r="F4690" i="11"/>
  <c r="F4691" i="11"/>
  <c r="F4692" i="11"/>
  <c r="F4693" i="11"/>
  <c r="F4694" i="11"/>
  <c r="F4695" i="11"/>
  <c r="F4696" i="11"/>
  <c r="F4697" i="11"/>
  <c r="F4698" i="11"/>
  <c r="F4699" i="11"/>
  <c r="F4700" i="11"/>
  <c r="F4701" i="11"/>
  <c r="F4702" i="11"/>
  <c r="F4703" i="11"/>
  <c r="F4704" i="11"/>
  <c r="F4705" i="11"/>
  <c r="F4706" i="11"/>
  <c r="F4707" i="11"/>
  <c r="F4708" i="11"/>
  <c r="F4709" i="11"/>
  <c r="F4710" i="11"/>
  <c r="F4711" i="11"/>
  <c r="F4712" i="11"/>
  <c r="F4713" i="11"/>
  <c r="F4714" i="11"/>
  <c r="F4715" i="11"/>
  <c r="F4716" i="11"/>
  <c r="F4717" i="11"/>
  <c r="F4718" i="11"/>
  <c r="F4719" i="11"/>
  <c r="F4720" i="11"/>
  <c r="F4721" i="11"/>
  <c r="F4722" i="11"/>
  <c r="F4723" i="11"/>
  <c r="F4724" i="11"/>
  <c r="F4725" i="11"/>
  <c r="F4726" i="11"/>
  <c r="F4727" i="11"/>
  <c r="F4728" i="11"/>
  <c r="F4729" i="11"/>
  <c r="F4730" i="11"/>
  <c r="F4731" i="11"/>
  <c r="F4732" i="11"/>
  <c r="F4733" i="11"/>
  <c r="F4734" i="11"/>
  <c r="F4735" i="11"/>
  <c r="F4736" i="11"/>
  <c r="F4737" i="11"/>
  <c r="F4738" i="11"/>
  <c r="F4739" i="11"/>
  <c r="F4740" i="11"/>
  <c r="F4741" i="11"/>
  <c r="F4742" i="11"/>
  <c r="F4743" i="11"/>
  <c r="F4744" i="11"/>
  <c r="F4745" i="11"/>
  <c r="F4746" i="11"/>
  <c r="F4747" i="11"/>
  <c r="F4748" i="11"/>
  <c r="F4749" i="11"/>
  <c r="F4750" i="11"/>
  <c r="F4751" i="11"/>
  <c r="F4752" i="11"/>
  <c r="F4753" i="11"/>
  <c r="F4754" i="11"/>
  <c r="F4755" i="11"/>
  <c r="F4756" i="11"/>
  <c r="F4757" i="11"/>
  <c r="F4758" i="11"/>
  <c r="F4759" i="11"/>
  <c r="F4760" i="11"/>
  <c r="F4761" i="11"/>
  <c r="F4762" i="11"/>
  <c r="F4763" i="11"/>
  <c r="F4764" i="11"/>
  <c r="F4765" i="11"/>
  <c r="F4766" i="11"/>
  <c r="F4767" i="11"/>
  <c r="F4768" i="11"/>
  <c r="F4769" i="11"/>
  <c r="F4770" i="11"/>
  <c r="F4771" i="11"/>
  <c r="F4772" i="11"/>
  <c r="F4773" i="11"/>
  <c r="F4774" i="11"/>
  <c r="F4775" i="11"/>
  <c r="F4776" i="11"/>
  <c r="F4777" i="11"/>
  <c r="F4778" i="11"/>
  <c r="F4779" i="11"/>
  <c r="F4780" i="11"/>
  <c r="F4781" i="11"/>
  <c r="F4782" i="11"/>
  <c r="F4783" i="11"/>
  <c r="F4784" i="11"/>
  <c r="F4785" i="11"/>
  <c r="F4786" i="11"/>
  <c r="F4787" i="11"/>
  <c r="F4788" i="11"/>
  <c r="F4789" i="11"/>
  <c r="F4790" i="11"/>
  <c r="F4791" i="11"/>
  <c r="F4792" i="11"/>
  <c r="F4793" i="11"/>
  <c r="F4794" i="11"/>
  <c r="F4795" i="11"/>
  <c r="F4796" i="11"/>
  <c r="F4797" i="11"/>
  <c r="F4798" i="11"/>
  <c r="F4799" i="11"/>
  <c r="F4800" i="11"/>
  <c r="F4801" i="11"/>
  <c r="F4802" i="11"/>
  <c r="F4803" i="11"/>
  <c r="F4804" i="11"/>
  <c r="F4805" i="11"/>
  <c r="F4806" i="11"/>
  <c r="F4807" i="11"/>
  <c r="F4808" i="11"/>
  <c r="F4809" i="11"/>
  <c r="F4810" i="11"/>
  <c r="F4811" i="11"/>
  <c r="F4812" i="11"/>
  <c r="F4813" i="11"/>
  <c r="F4814" i="11"/>
  <c r="F4815" i="11"/>
  <c r="F4816" i="11"/>
  <c r="F4817" i="11"/>
  <c r="F4818" i="11"/>
  <c r="F4819" i="11"/>
  <c r="F4820" i="11"/>
  <c r="F4821" i="11"/>
  <c r="F4822" i="11"/>
  <c r="F4823" i="11"/>
  <c r="F4824" i="11"/>
  <c r="F4825" i="11"/>
  <c r="F4826" i="11"/>
  <c r="F4827" i="11"/>
  <c r="F4828" i="11"/>
  <c r="F4829" i="11"/>
  <c r="F4830" i="11"/>
  <c r="F4831" i="11"/>
  <c r="F4832" i="11"/>
  <c r="F4833" i="11"/>
  <c r="F4834" i="11"/>
  <c r="F4835" i="11"/>
  <c r="F4836" i="11"/>
  <c r="F4837" i="11"/>
  <c r="F4838" i="11"/>
  <c r="F4839" i="11"/>
  <c r="F4840" i="11"/>
  <c r="F4841" i="11"/>
  <c r="F4842" i="11"/>
  <c r="F4843" i="11"/>
  <c r="F4844" i="11"/>
  <c r="F4845" i="11"/>
  <c r="F4846" i="11"/>
  <c r="F4847" i="11"/>
  <c r="F4848" i="11"/>
  <c r="F4849" i="11"/>
  <c r="F4850" i="11"/>
  <c r="F4851" i="11"/>
  <c r="F4852" i="11"/>
  <c r="F4853" i="11"/>
  <c r="F4854" i="11"/>
  <c r="F4855" i="11"/>
  <c r="F4856" i="11"/>
  <c r="F4857" i="11"/>
  <c r="F4858" i="11"/>
  <c r="F4859" i="11"/>
  <c r="F4860" i="11"/>
  <c r="F4861" i="11"/>
  <c r="F4862" i="11"/>
  <c r="F4863" i="11"/>
  <c r="F4864" i="11"/>
  <c r="F4865" i="11"/>
  <c r="F4866" i="11"/>
  <c r="F4867" i="11"/>
  <c r="F4868" i="11"/>
  <c r="F4869" i="11"/>
  <c r="F4870" i="11"/>
  <c r="F4871" i="11"/>
  <c r="F4872" i="11"/>
  <c r="F4873" i="11"/>
  <c r="F4874" i="11"/>
  <c r="F4875" i="11"/>
  <c r="F4876" i="11"/>
  <c r="F4877" i="11"/>
  <c r="F4878" i="11"/>
  <c r="F4879" i="11"/>
  <c r="F4880" i="11"/>
  <c r="F4881" i="11"/>
  <c r="F4882" i="11"/>
  <c r="F4883" i="11"/>
  <c r="F4884" i="11"/>
  <c r="F4885" i="11"/>
  <c r="F4886" i="11"/>
  <c r="F4887" i="11"/>
  <c r="F4888" i="11"/>
  <c r="F4889" i="11"/>
  <c r="F4890" i="11"/>
  <c r="F4891" i="11"/>
  <c r="F4892" i="11"/>
  <c r="F4893" i="11"/>
  <c r="F4894" i="11"/>
  <c r="F4895" i="11"/>
  <c r="F4896" i="11"/>
  <c r="F4897" i="11"/>
  <c r="F4898" i="11"/>
  <c r="F4899" i="11"/>
  <c r="F4900" i="11"/>
  <c r="F4901" i="11"/>
  <c r="F4902" i="11"/>
  <c r="F4903" i="11"/>
  <c r="F4904" i="11"/>
  <c r="F4905" i="11"/>
  <c r="F4906" i="11"/>
  <c r="F4907" i="11"/>
  <c r="F4908" i="11"/>
  <c r="F4909" i="11"/>
  <c r="F4910" i="11"/>
  <c r="F4911" i="11"/>
  <c r="F4912" i="11"/>
  <c r="F4913" i="11"/>
  <c r="F4914" i="11"/>
  <c r="F4915" i="11"/>
  <c r="F4916" i="11"/>
  <c r="F4917" i="11"/>
  <c r="F4918" i="11"/>
  <c r="F4919" i="11"/>
  <c r="F4920" i="11"/>
  <c r="F4921" i="11"/>
  <c r="F4922" i="11"/>
  <c r="F4923" i="11"/>
  <c r="F4924" i="11"/>
  <c r="F4925" i="11"/>
  <c r="F4926" i="11"/>
  <c r="F4927" i="11"/>
  <c r="F4928" i="11"/>
  <c r="F4929" i="11"/>
  <c r="F4930" i="11"/>
  <c r="F4931" i="11"/>
  <c r="F4932" i="11"/>
  <c r="F4933" i="11"/>
  <c r="F4934" i="11"/>
  <c r="F4935" i="11"/>
  <c r="F4936" i="11"/>
  <c r="F4937" i="11"/>
  <c r="F4938" i="11"/>
  <c r="F55" i="11"/>
  <c r="A234" i="11"/>
  <c r="C234" i="11"/>
  <c r="D234" i="11"/>
  <c r="E234" i="11"/>
  <c r="G234" i="11"/>
  <c r="H234" i="11"/>
  <c r="I234" i="11"/>
  <c r="A235" i="11"/>
  <c r="C235" i="11"/>
  <c r="D235" i="11"/>
  <c r="E235" i="11"/>
  <c r="G235" i="11"/>
  <c r="H235" i="11"/>
  <c r="I235" i="11"/>
  <c r="A236" i="11"/>
  <c r="C236" i="11"/>
  <c r="D236" i="11"/>
  <c r="E236" i="11"/>
  <c r="G236" i="11"/>
  <c r="H236" i="11"/>
  <c r="I236" i="11"/>
  <c r="A237" i="11"/>
  <c r="C237" i="11"/>
  <c r="D237" i="11"/>
  <c r="E237" i="11"/>
  <c r="G237" i="11"/>
  <c r="H237" i="11"/>
  <c r="I237" i="11"/>
  <c r="A238" i="11"/>
  <c r="C238" i="11"/>
  <c r="D238" i="11"/>
  <c r="E238" i="11"/>
  <c r="G238" i="11"/>
  <c r="H238" i="11"/>
  <c r="I238" i="11"/>
  <c r="A239" i="11"/>
  <c r="C239" i="11"/>
  <c r="D239" i="11"/>
  <c r="E239" i="11"/>
  <c r="G239" i="11"/>
  <c r="H239" i="11"/>
  <c r="I239" i="11"/>
  <c r="A240" i="11"/>
  <c r="C240" i="11"/>
  <c r="D240" i="11"/>
  <c r="E240" i="11"/>
  <c r="G240" i="11"/>
  <c r="H240" i="11"/>
  <c r="I240" i="11"/>
  <c r="A241" i="11"/>
  <c r="C241" i="11"/>
  <c r="D241" i="11"/>
  <c r="E241" i="11"/>
  <c r="G241" i="11"/>
  <c r="H241" i="11"/>
  <c r="I241" i="11"/>
  <c r="A242" i="11"/>
  <c r="C242" i="11"/>
  <c r="D242" i="11"/>
  <c r="E242" i="11"/>
  <c r="G242" i="11"/>
  <c r="H242" i="11"/>
  <c r="I242" i="11"/>
  <c r="A243" i="11"/>
  <c r="C243" i="11"/>
  <c r="D243" i="11"/>
  <c r="E243" i="11"/>
  <c r="G243" i="11"/>
  <c r="H243" i="11"/>
  <c r="I243" i="11"/>
  <c r="A244" i="11"/>
  <c r="C244" i="11"/>
  <c r="D244" i="11"/>
  <c r="E244" i="11"/>
  <c r="G244" i="11"/>
  <c r="H244" i="11"/>
  <c r="I244" i="11"/>
  <c r="A245" i="11"/>
  <c r="C245" i="11"/>
  <c r="D245" i="11"/>
  <c r="E245" i="11"/>
  <c r="G245" i="11"/>
  <c r="H245" i="11"/>
  <c r="I245" i="11"/>
  <c r="A246" i="11"/>
  <c r="C246" i="11"/>
  <c r="D246" i="11"/>
  <c r="E246" i="11"/>
  <c r="G246" i="11"/>
  <c r="H246" i="11"/>
  <c r="I246" i="11"/>
  <c r="A247" i="11"/>
  <c r="C247" i="11"/>
  <c r="D247" i="11"/>
  <c r="E247" i="11"/>
  <c r="G247" i="11"/>
  <c r="H247" i="11"/>
  <c r="I247" i="11"/>
  <c r="A248" i="11"/>
  <c r="C248" i="11"/>
  <c r="D248" i="11"/>
  <c r="E248" i="11"/>
  <c r="G248" i="11"/>
  <c r="H248" i="11"/>
  <c r="I248" i="11"/>
  <c r="A249" i="11"/>
  <c r="C249" i="11"/>
  <c r="D249" i="11"/>
  <c r="E249" i="11"/>
  <c r="G249" i="11"/>
  <c r="H249" i="11"/>
  <c r="I249" i="11"/>
  <c r="A250" i="11"/>
  <c r="C250" i="11"/>
  <c r="D250" i="11"/>
  <c r="E250" i="11"/>
  <c r="G250" i="11"/>
  <c r="H250" i="11"/>
  <c r="I250" i="11"/>
  <c r="A251" i="11"/>
  <c r="C251" i="11"/>
  <c r="D251" i="11"/>
  <c r="E251" i="11"/>
  <c r="G251" i="11"/>
  <c r="H251" i="11"/>
  <c r="I251" i="11"/>
  <c r="A252" i="11"/>
  <c r="C252" i="11"/>
  <c r="D252" i="11"/>
  <c r="E252" i="11"/>
  <c r="G252" i="11"/>
  <c r="H252" i="11"/>
  <c r="I252" i="11"/>
  <c r="A253" i="11"/>
  <c r="C253" i="11"/>
  <c r="D253" i="11"/>
  <c r="E253" i="11"/>
  <c r="G253" i="11"/>
  <c r="H253" i="11"/>
  <c r="I253" i="11"/>
  <c r="A254" i="11"/>
  <c r="C254" i="11"/>
  <c r="D254" i="11"/>
  <c r="E254" i="11"/>
  <c r="G254" i="11"/>
  <c r="H254" i="11"/>
  <c r="I254" i="11"/>
  <c r="A255" i="11"/>
  <c r="C255" i="11"/>
  <c r="D255" i="11"/>
  <c r="E255" i="11"/>
  <c r="G255" i="11"/>
  <c r="H255" i="11"/>
  <c r="I255" i="11"/>
  <c r="A256" i="11"/>
  <c r="C256" i="11"/>
  <c r="D256" i="11"/>
  <c r="E256" i="11"/>
  <c r="G256" i="11"/>
  <c r="H256" i="11"/>
  <c r="I256" i="11"/>
  <c r="A257" i="11"/>
  <c r="C257" i="11"/>
  <c r="D257" i="11"/>
  <c r="E257" i="11"/>
  <c r="G257" i="11"/>
  <c r="H257" i="11"/>
  <c r="I257" i="11"/>
  <c r="A258" i="11"/>
  <c r="C258" i="11"/>
  <c r="D258" i="11"/>
  <c r="E258" i="11"/>
  <c r="G258" i="11"/>
  <c r="H258" i="11"/>
  <c r="I258" i="11"/>
  <c r="A259" i="11"/>
  <c r="C259" i="11"/>
  <c r="D259" i="11"/>
  <c r="E259" i="11"/>
  <c r="G259" i="11"/>
  <c r="H259" i="11"/>
  <c r="I259" i="11"/>
  <c r="A260" i="11"/>
  <c r="C260" i="11"/>
  <c r="D260" i="11"/>
  <c r="E260" i="11"/>
  <c r="G260" i="11"/>
  <c r="H260" i="11"/>
  <c r="I260" i="11"/>
  <c r="A261" i="11"/>
  <c r="C261" i="11"/>
  <c r="D261" i="11"/>
  <c r="E261" i="11"/>
  <c r="G261" i="11"/>
  <c r="H261" i="11"/>
  <c r="I261" i="11"/>
  <c r="A262" i="11"/>
  <c r="C262" i="11"/>
  <c r="D262" i="11"/>
  <c r="E262" i="11"/>
  <c r="G262" i="11"/>
  <c r="H262" i="11"/>
  <c r="I262" i="11"/>
  <c r="A263" i="11"/>
  <c r="C263" i="11"/>
  <c r="D263" i="11"/>
  <c r="E263" i="11"/>
  <c r="G263" i="11"/>
  <c r="H263" i="11"/>
  <c r="I263" i="11"/>
  <c r="A264" i="11"/>
  <c r="C264" i="11"/>
  <c r="D264" i="11"/>
  <c r="E264" i="11"/>
  <c r="G264" i="11"/>
  <c r="H264" i="11"/>
  <c r="I264" i="11"/>
  <c r="A265" i="11"/>
  <c r="C265" i="11"/>
  <c r="D265" i="11"/>
  <c r="E265" i="11"/>
  <c r="G265" i="11"/>
  <c r="H265" i="11"/>
  <c r="I265" i="11"/>
  <c r="A266" i="11"/>
  <c r="C266" i="11"/>
  <c r="D266" i="11"/>
  <c r="E266" i="11"/>
  <c r="G266" i="11"/>
  <c r="H266" i="11"/>
  <c r="I266" i="11"/>
  <c r="A267" i="11"/>
  <c r="C267" i="11"/>
  <c r="D267" i="11"/>
  <c r="E267" i="11"/>
  <c r="G267" i="11"/>
  <c r="H267" i="11"/>
  <c r="I267" i="11"/>
  <c r="A268" i="11"/>
  <c r="C268" i="11"/>
  <c r="D268" i="11"/>
  <c r="E268" i="11"/>
  <c r="G268" i="11"/>
  <c r="H268" i="11"/>
  <c r="I268" i="11"/>
  <c r="A269" i="11"/>
  <c r="C269" i="11"/>
  <c r="D269" i="11"/>
  <c r="E269" i="11"/>
  <c r="G269" i="11"/>
  <c r="H269" i="11"/>
  <c r="I269" i="11"/>
  <c r="A270" i="11"/>
  <c r="C270" i="11"/>
  <c r="D270" i="11"/>
  <c r="E270" i="11"/>
  <c r="G270" i="11"/>
  <c r="H270" i="11"/>
  <c r="I270" i="11"/>
  <c r="A271" i="11"/>
  <c r="C271" i="11"/>
  <c r="D271" i="11"/>
  <c r="E271" i="11"/>
  <c r="G271" i="11"/>
  <c r="H271" i="11"/>
  <c r="I271" i="11"/>
  <c r="A272" i="11"/>
  <c r="C272" i="11"/>
  <c r="D272" i="11"/>
  <c r="E272" i="11"/>
  <c r="G272" i="11"/>
  <c r="H272" i="11"/>
  <c r="I272" i="11"/>
  <c r="A273" i="11"/>
  <c r="C273" i="11"/>
  <c r="D273" i="11"/>
  <c r="E273" i="11"/>
  <c r="G273" i="11"/>
  <c r="H273" i="11"/>
  <c r="I273" i="11"/>
  <c r="A274" i="11"/>
  <c r="C274" i="11"/>
  <c r="D274" i="11"/>
  <c r="E274" i="11"/>
  <c r="G274" i="11"/>
  <c r="H274" i="11"/>
  <c r="I274" i="11"/>
  <c r="A275" i="11"/>
  <c r="C275" i="11"/>
  <c r="D275" i="11"/>
  <c r="E275" i="11"/>
  <c r="G275" i="11"/>
  <c r="H275" i="11"/>
  <c r="I275" i="11"/>
  <c r="A276" i="11"/>
  <c r="C276" i="11"/>
  <c r="D276" i="11"/>
  <c r="E276" i="11"/>
  <c r="G276" i="11"/>
  <c r="H276" i="11"/>
  <c r="I276" i="11"/>
  <c r="A277" i="11"/>
  <c r="C277" i="11"/>
  <c r="D277" i="11"/>
  <c r="E277" i="11"/>
  <c r="G277" i="11"/>
  <c r="H277" i="11"/>
  <c r="I277" i="11"/>
  <c r="A278" i="11"/>
  <c r="C278" i="11"/>
  <c r="D278" i="11"/>
  <c r="E278" i="11"/>
  <c r="G278" i="11"/>
  <c r="H278" i="11"/>
  <c r="I278" i="11"/>
  <c r="A279" i="11"/>
  <c r="C279" i="11"/>
  <c r="D279" i="11"/>
  <c r="E279" i="11"/>
  <c r="G279" i="11"/>
  <c r="H279" i="11"/>
  <c r="I279" i="11"/>
  <c r="A280" i="11"/>
  <c r="C280" i="11"/>
  <c r="D280" i="11"/>
  <c r="E280" i="11"/>
  <c r="G280" i="11"/>
  <c r="H280" i="11"/>
  <c r="I280" i="11"/>
  <c r="A281" i="11"/>
  <c r="C281" i="11"/>
  <c r="D281" i="11"/>
  <c r="E281" i="11"/>
  <c r="G281" i="11"/>
  <c r="H281" i="11"/>
  <c r="I281" i="11"/>
  <c r="A282" i="11"/>
  <c r="C282" i="11"/>
  <c r="D282" i="11"/>
  <c r="E282" i="11"/>
  <c r="G282" i="11"/>
  <c r="H282" i="11"/>
  <c r="I282" i="11"/>
  <c r="A283" i="11"/>
  <c r="C283" i="11"/>
  <c r="D283" i="11"/>
  <c r="E283" i="11"/>
  <c r="G283" i="11"/>
  <c r="H283" i="11"/>
  <c r="I283" i="11"/>
  <c r="A284" i="11"/>
  <c r="C284" i="11"/>
  <c r="D284" i="11"/>
  <c r="E284" i="11"/>
  <c r="G284" i="11"/>
  <c r="H284" i="11"/>
  <c r="I284" i="11"/>
  <c r="A285" i="11"/>
  <c r="C285" i="11"/>
  <c r="D285" i="11"/>
  <c r="E285" i="11"/>
  <c r="G285" i="11"/>
  <c r="H285" i="11"/>
  <c r="I285" i="11"/>
  <c r="A286" i="11"/>
  <c r="C286" i="11"/>
  <c r="D286" i="11"/>
  <c r="E286" i="11"/>
  <c r="G286" i="11"/>
  <c r="H286" i="11"/>
  <c r="I286" i="11"/>
  <c r="A287" i="11"/>
  <c r="C287" i="11"/>
  <c r="D287" i="11"/>
  <c r="E287" i="11"/>
  <c r="G287" i="11"/>
  <c r="H287" i="11"/>
  <c r="I287" i="11"/>
  <c r="A288" i="11"/>
  <c r="C288" i="11"/>
  <c r="D288" i="11"/>
  <c r="E288" i="11"/>
  <c r="G288" i="11"/>
  <c r="H288" i="11"/>
  <c r="I288" i="11"/>
  <c r="A289" i="11"/>
  <c r="C289" i="11"/>
  <c r="D289" i="11"/>
  <c r="E289" i="11"/>
  <c r="G289" i="11"/>
  <c r="H289" i="11"/>
  <c r="I289" i="11"/>
  <c r="A290" i="11"/>
  <c r="C290" i="11"/>
  <c r="D290" i="11"/>
  <c r="E290" i="11"/>
  <c r="G290" i="11"/>
  <c r="H290" i="11"/>
  <c r="I290" i="11"/>
  <c r="A291" i="11"/>
  <c r="C291" i="11"/>
  <c r="D291" i="11"/>
  <c r="E291" i="11"/>
  <c r="G291" i="11"/>
  <c r="H291" i="11"/>
  <c r="I291" i="11"/>
  <c r="A292" i="11"/>
  <c r="C292" i="11"/>
  <c r="D292" i="11"/>
  <c r="E292" i="11"/>
  <c r="G292" i="11"/>
  <c r="H292" i="11"/>
  <c r="I292" i="11"/>
  <c r="A293" i="11"/>
  <c r="C293" i="11"/>
  <c r="D293" i="11"/>
  <c r="E293" i="11"/>
  <c r="G293" i="11"/>
  <c r="H293" i="11"/>
  <c r="I293" i="11"/>
  <c r="A294" i="11"/>
  <c r="C294" i="11"/>
  <c r="D294" i="11"/>
  <c r="E294" i="11"/>
  <c r="G294" i="11"/>
  <c r="H294" i="11"/>
  <c r="I294" i="11"/>
  <c r="A295" i="11"/>
  <c r="C295" i="11"/>
  <c r="D295" i="11"/>
  <c r="E295" i="11"/>
  <c r="G295" i="11"/>
  <c r="H295" i="11"/>
  <c r="I295" i="11"/>
  <c r="A296" i="11"/>
  <c r="C296" i="11"/>
  <c r="D296" i="11"/>
  <c r="E296" i="11"/>
  <c r="G296" i="11"/>
  <c r="H296" i="11"/>
  <c r="I296" i="11"/>
  <c r="A297" i="11"/>
  <c r="C297" i="11"/>
  <c r="D297" i="11"/>
  <c r="E297" i="11"/>
  <c r="G297" i="11"/>
  <c r="H297" i="11"/>
  <c r="I297" i="11"/>
  <c r="A298" i="11"/>
  <c r="C298" i="11"/>
  <c r="D298" i="11"/>
  <c r="E298" i="11"/>
  <c r="G298" i="11"/>
  <c r="H298" i="11"/>
  <c r="I298" i="11"/>
  <c r="A299" i="11"/>
  <c r="C299" i="11"/>
  <c r="D299" i="11"/>
  <c r="E299" i="11"/>
  <c r="G299" i="11"/>
  <c r="H299" i="11"/>
  <c r="I299" i="11"/>
  <c r="A300" i="11"/>
  <c r="C300" i="11"/>
  <c r="D300" i="11"/>
  <c r="E300" i="11"/>
  <c r="G300" i="11"/>
  <c r="H300" i="11"/>
  <c r="I300" i="11"/>
  <c r="A301" i="11"/>
  <c r="C301" i="11"/>
  <c r="D301" i="11"/>
  <c r="E301" i="11"/>
  <c r="G301" i="11"/>
  <c r="H301" i="11"/>
  <c r="I301" i="11"/>
  <c r="A302" i="11"/>
  <c r="C302" i="11"/>
  <c r="D302" i="11"/>
  <c r="E302" i="11"/>
  <c r="G302" i="11"/>
  <c r="H302" i="11"/>
  <c r="I302" i="11"/>
  <c r="A303" i="11"/>
  <c r="C303" i="11"/>
  <c r="D303" i="11"/>
  <c r="E303" i="11"/>
  <c r="G303" i="11"/>
  <c r="H303" i="11"/>
  <c r="I303" i="11"/>
  <c r="A304" i="11"/>
  <c r="C304" i="11"/>
  <c r="D304" i="11"/>
  <c r="E304" i="11"/>
  <c r="G304" i="11"/>
  <c r="H304" i="11"/>
  <c r="I304" i="11"/>
  <c r="A305" i="11"/>
  <c r="C305" i="11"/>
  <c r="D305" i="11"/>
  <c r="E305" i="11"/>
  <c r="G305" i="11"/>
  <c r="H305" i="11"/>
  <c r="I305" i="11"/>
  <c r="A306" i="11"/>
  <c r="C306" i="11"/>
  <c r="D306" i="11"/>
  <c r="E306" i="11"/>
  <c r="G306" i="11"/>
  <c r="H306" i="11"/>
  <c r="I306" i="11"/>
  <c r="A307" i="11"/>
  <c r="C307" i="11"/>
  <c r="D307" i="11"/>
  <c r="E307" i="11"/>
  <c r="G307" i="11"/>
  <c r="H307" i="11"/>
  <c r="I307" i="11"/>
  <c r="A308" i="11"/>
  <c r="C308" i="11"/>
  <c r="D308" i="11"/>
  <c r="E308" i="11"/>
  <c r="G308" i="11"/>
  <c r="H308" i="11"/>
  <c r="I308" i="11"/>
  <c r="A309" i="11"/>
  <c r="C309" i="11"/>
  <c r="D309" i="11"/>
  <c r="E309" i="11"/>
  <c r="G309" i="11"/>
  <c r="H309" i="11"/>
  <c r="I309" i="11"/>
  <c r="A310" i="11"/>
  <c r="C310" i="11"/>
  <c r="D310" i="11"/>
  <c r="E310" i="11"/>
  <c r="G310" i="11"/>
  <c r="H310" i="11"/>
  <c r="I310" i="11"/>
  <c r="A311" i="11"/>
  <c r="C311" i="11"/>
  <c r="D311" i="11"/>
  <c r="E311" i="11"/>
  <c r="G311" i="11"/>
  <c r="H311" i="11"/>
  <c r="I311" i="11"/>
  <c r="A312" i="11"/>
  <c r="C312" i="11"/>
  <c r="D312" i="11"/>
  <c r="E312" i="11"/>
  <c r="G312" i="11"/>
  <c r="H312" i="11"/>
  <c r="I312" i="11"/>
  <c r="A313" i="11"/>
  <c r="C313" i="11"/>
  <c r="D313" i="11"/>
  <c r="E313" i="11"/>
  <c r="G313" i="11"/>
  <c r="H313" i="11"/>
  <c r="I313" i="11"/>
  <c r="A314" i="11"/>
  <c r="C314" i="11"/>
  <c r="D314" i="11"/>
  <c r="E314" i="11"/>
  <c r="G314" i="11"/>
  <c r="H314" i="11"/>
  <c r="I314" i="11"/>
  <c r="A315" i="11"/>
  <c r="C315" i="11"/>
  <c r="D315" i="11"/>
  <c r="E315" i="11"/>
  <c r="G315" i="11"/>
  <c r="H315" i="11"/>
  <c r="I315" i="11"/>
  <c r="A316" i="11"/>
  <c r="C316" i="11"/>
  <c r="D316" i="11"/>
  <c r="E316" i="11"/>
  <c r="G316" i="11"/>
  <c r="H316" i="11"/>
  <c r="I316" i="11"/>
  <c r="A317" i="11"/>
  <c r="C317" i="11"/>
  <c r="D317" i="11"/>
  <c r="E317" i="11"/>
  <c r="G317" i="11"/>
  <c r="H317" i="11"/>
  <c r="I317" i="11"/>
  <c r="A318" i="11"/>
  <c r="C318" i="11"/>
  <c r="D318" i="11"/>
  <c r="E318" i="11"/>
  <c r="G318" i="11"/>
  <c r="H318" i="11"/>
  <c r="I318" i="11"/>
  <c r="A319" i="11"/>
  <c r="C319" i="11"/>
  <c r="D319" i="11"/>
  <c r="E319" i="11"/>
  <c r="G319" i="11"/>
  <c r="H319" i="11"/>
  <c r="I319" i="11"/>
  <c r="A320" i="11"/>
  <c r="C320" i="11"/>
  <c r="D320" i="11"/>
  <c r="E320" i="11"/>
  <c r="G320" i="11"/>
  <c r="H320" i="11"/>
  <c r="I320" i="11"/>
  <c r="A321" i="11"/>
  <c r="C321" i="11"/>
  <c r="D321" i="11"/>
  <c r="E321" i="11"/>
  <c r="G321" i="11"/>
  <c r="H321" i="11"/>
  <c r="I321" i="11"/>
  <c r="A322" i="11"/>
  <c r="C322" i="11"/>
  <c r="D322" i="11"/>
  <c r="E322" i="11"/>
  <c r="G322" i="11"/>
  <c r="H322" i="11"/>
  <c r="I322" i="11"/>
  <c r="A323" i="11"/>
  <c r="C323" i="11"/>
  <c r="D323" i="11"/>
  <c r="E323" i="11"/>
  <c r="G323" i="11"/>
  <c r="H323" i="11"/>
  <c r="I323" i="11"/>
  <c r="A324" i="11"/>
  <c r="C324" i="11"/>
  <c r="D324" i="11"/>
  <c r="E324" i="11"/>
  <c r="G324" i="11"/>
  <c r="H324" i="11"/>
  <c r="I324" i="11"/>
  <c r="A325" i="11"/>
  <c r="C325" i="11"/>
  <c r="D325" i="11"/>
  <c r="E325" i="11"/>
  <c r="G325" i="11"/>
  <c r="H325" i="11"/>
  <c r="I325" i="11"/>
  <c r="A326" i="11"/>
  <c r="C326" i="11"/>
  <c r="D326" i="11"/>
  <c r="E326" i="11"/>
  <c r="G326" i="11"/>
  <c r="H326" i="11"/>
  <c r="I326" i="11"/>
  <c r="A327" i="11"/>
  <c r="C327" i="11"/>
  <c r="D327" i="11"/>
  <c r="E327" i="11"/>
  <c r="G327" i="11"/>
  <c r="H327" i="11"/>
  <c r="I327" i="11"/>
  <c r="A328" i="11"/>
  <c r="C328" i="11"/>
  <c r="D328" i="11"/>
  <c r="E328" i="11"/>
  <c r="G328" i="11"/>
  <c r="H328" i="11"/>
  <c r="I328" i="11"/>
  <c r="A329" i="11"/>
  <c r="C329" i="11"/>
  <c r="D329" i="11"/>
  <c r="E329" i="11"/>
  <c r="G329" i="11"/>
  <c r="H329" i="11"/>
  <c r="I329" i="11"/>
  <c r="A330" i="11"/>
  <c r="C330" i="11"/>
  <c r="D330" i="11"/>
  <c r="E330" i="11"/>
  <c r="G330" i="11"/>
  <c r="H330" i="11"/>
  <c r="I330" i="11"/>
  <c r="A331" i="11"/>
  <c r="C331" i="11"/>
  <c r="D331" i="11"/>
  <c r="E331" i="11"/>
  <c r="G331" i="11"/>
  <c r="H331" i="11"/>
  <c r="I331" i="11"/>
  <c r="A332" i="11"/>
  <c r="C332" i="11"/>
  <c r="D332" i="11"/>
  <c r="E332" i="11"/>
  <c r="G332" i="11"/>
  <c r="H332" i="11"/>
  <c r="I332" i="11"/>
  <c r="A333" i="11"/>
  <c r="C333" i="11"/>
  <c r="D333" i="11"/>
  <c r="E333" i="11"/>
  <c r="G333" i="11"/>
  <c r="H333" i="11"/>
  <c r="I333" i="11"/>
  <c r="A334" i="11"/>
  <c r="C334" i="11"/>
  <c r="D334" i="11"/>
  <c r="E334" i="11"/>
  <c r="G334" i="11"/>
  <c r="H334" i="11"/>
  <c r="I334" i="11"/>
  <c r="A335" i="11"/>
  <c r="C335" i="11"/>
  <c r="D335" i="11"/>
  <c r="E335" i="11"/>
  <c r="G335" i="11"/>
  <c r="H335" i="11"/>
  <c r="I335" i="11"/>
  <c r="A336" i="11"/>
  <c r="C336" i="11"/>
  <c r="D336" i="11"/>
  <c r="E336" i="11"/>
  <c r="G336" i="11"/>
  <c r="H336" i="11"/>
  <c r="I336" i="11"/>
  <c r="A337" i="11"/>
  <c r="C337" i="11"/>
  <c r="D337" i="11"/>
  <c r="E337" i="11"/>
  <c r="G337" i="11"/>
  <c r="H337" i="11"/>
  <c r="I337" i="11"/>
  <c r="A338" i="11"/>
  <c r="C338" i="11"/>
  <c r="D338" i="11"/>
  <c r="E338" i="11"/>
  <c r="G338" i="11"/>
  <c r="H338" i="11"/>
  <c r="I338" i="11"/>
  <c r="A339" i="11"/>
  <c r="C339" i="11"/>
  <c r="D339" i="11"/>
  <c r="E339" i="11"/>
  <c r="G339" i="11"/>
  <c r="H339" i="11"/>
  <c r="I339" i="11"/>
  <c r="A340" i="11"/>
  <c r="C340" i="11"/>
  <c r="D340" i="11"/>
  <c r="E340" i="11"/>
  <c r="G340" i="11"/>
  <c r="H340" i="11"/>
  <c r="I340" i="11"/>
  <c r="A341" i="11"/>
  <c r="C341" i="11"/>
  <c r="D341" i="11"/>
  <c r="E341" i="11"/>
  <c r="G341" i="11"/>
  <c r="H341" i="11"/>
  <c r="I341" i="11"/>
  <c r="A342" i="11"/>
  <c r="C342" i="11"/>
  <c r="D342" i="11"/>
  <c r="E342" i="11"/>
  <c r="G342" i="11"/>
  <c r="H342" i="11"/>
  <c r="I342" i="11"/>
  <c r="A343" i="11"/>
  <c r="C343" i="11"/>
  <c r="D343" i="11"/>
  <c r="E343" i="11"/>
  <c r="G343" i="11"/>
  <c r="H343" i="11"/>
  <c r="I343" i="11"/>
  <c r="A344" i="11"/>
  <c r="C344" i="11"/>
  <c r="D344" i="11"/>
  <c r="E344" i="11"/>
  <c r="G344" i="11"/>
  <c r="H344" i="11"/>
  <c r="I344" i="11"/>
  <c r="A345" i="11"/>
  <c r="C345" i="11"/>
  <c r="D345" i="11"/>
  <c r="E345" i="11"/>
  <c r="G345" i="11"/>
  <c r="H345" i="11"/>
  <c r="I345" i="11"/>
  <c r="A346" i="11"/>
  <c r="C346" i="11"/>
  <c r="D346" i="11"/>
  <c r="E346" i="11"/>
  <c r="G346" i="11"/>
  <c r="H346" i="11"/>
  <c r="I346" i="11"/>
  <c r="A347" i="11"/>
  <c r="C347" i="11"/>
  <c r="D347" i="11"/>
  <c r="E347" i="11"/>
  <c r="G347" i="11"/>
  <c r="H347" i="11"/>
  <c r="I347" i="11"/>
  <c r="A348" i="11"/>
  <c r="C348" i="11"/>
  <c r="D348" i="11"/>
  <c r="E348" i="11"/>
  <c r="G348" i="11"/>
  <c r="H348" i="11"/>
  <c r="I348" i="11"/>
  <c r="A349" i="11"/>
  <c r="C349" i="11"/>
  <c r="D349" i="11"/>
  <c r="E349" i="11"/>
  <c r="G349" i="11"/>
  <c r="H349" i="11"/>
  <c r="I349" i="11"/>
  <c r="A350" i="11"/>
  <c r="C350" i="11"/>
  <c r="D350" i="11"/>
  <c r="E350" i="11"/>
  <c r="G350" i="11"/>
  <c r="H350" i="11"/>
  <c r="I350" i="11"/>
  <c r="A351" i="11"/>
  <c r="C351" i="11"/>
  <c r="D351" i="11"/>
  <c r="E351" i="11"/>
  <c r="G351" i="11"/>
  <c r="H351" i="11"/>
  <c r="I351" i="11"/>
  <c r="A352" i="11"/>
  <c r="C352" i="11"/>
  <c r="D352" i="11"/>
  <c r="E352" i="11"/>
  <c r="G352" i="11"/>
  <c r="H352" i="11"/>
  <c r="I352" i="11"/>
  <c r="A353" i="11"/>
  <c r="C353" i="11"/>
  <c r="D353" i="11"/>
  <c r="E353" i="11"/>
  <c r="G353" i="11"/>
  <c r="H353" i="11"/>
  <c r="I353" i="11"/>
  <c r="A354" i="11"/>
  <c r="C354" i="11"/>
  <c r="D354" i="11"/>
  <c r="E354" i="11"/>
  <c r="G354" i="11"/>
  <c r="H354" i="11"/>
  <c r="I354" i="11"/>
  <c r="A355" i="11"/>
  <c r="C355" i="11"/>
  <c r="D355" i="11"/>
  <c r="E355" i="11"/>
  <c r="G355" i="11"/>
  <c r="H355" i="11"/>
  <c r="I355" i="11"/>
  <c r="A356" i="11"/>
  <c r="C356" i="11"/>
  <c r="D356" i="11"/>
  <c r="E356" i="11"/>
  <c r="G356" i="11"/>
  <c r="H356" i="11"/>
  <c r="I356" i="11"/>
  <c r="A357" i="11"/>
  <c r="C357" i="11"/>
  <c r="D357" i="11"/>
  <c r="E357" i="11"/>
  <c r="G357" i="11"/>
  <c r="H357" i="11"/>
  <c r="I357" i="11"/>
  <c r="A358" i="11"/>
  <c r="C358" i="11"/>
  <c r="D358" i="11"/>
  <c r="E358" i="11"/>
  <c r="G358" i="11"/>
  <c r="H358" i="11"/>
  <c r="I358" i="11"/>
  <c r="A359" i="11"/>
  <c r="C359" i="11"/>
  <c r="D359" i="11"/>
  <c r="E359" i="11"/>
  <c r="G359" i="11"/>
  <c r="H359" i="11"/>
  <c r="I359" i="11"/>
  <c r="A360" i="11"/>
  <c r="C360" i="11"/>
  <c r="D360" i="11"/>
  <c r="E360" i="11"/>
  <c r="G360" i="11"/>
  <c r="H360" i="11"/>
  <c r="I360" i="11"/>
  <c r="A361" i="11"/>
  <c r="C361" i="11"/>
  <c r="D361" i="11"/>
  <c r="E361" i="11"/>
  <c r="G361" i="11"/>
  <c r="H361" i="11"/>
  <c r="I361" i="11"/>
  <c r="A362" i="11"/>
  <c r="C362" i="11"/>
  <c r="D362" i="11"/>
  <c r="E362" i="11"/>
  <c r="G362" i="11"/>
  <c r="H362" i="11"/>
  <c r="I362" i="11"/>
  <c r="A363" i="11"/>
  <c r="C363" i="11"/>
  <c r="D363" i="11"/>
  <c r="E363" i="11"/>
  <c r="G363" i="11"/>
  <c r="H363" i="11"/>
  <c r="I363" i="11"/>
  <c r="A364" i="11"/>
  <c r="C364" i="11"/>
  <c r="D364" i="11"/>
  <c r="E364" i="11"/>
  <c r="G364" i="11"/>
  <c r="H364" i="11"/>
  <c r="I364" i="11"/>
  <c r="A365" i="11"/>
  <c r="C365" i="11"/>
  <c r="D365" i="11"/>
  <c r="E365" i="11"/>
  <c r="G365" i="11"/>
  <c r="H365" i="11"/>
  <c r="I365" i="11"/>
  <c r="A366" i="11"/>
  <c r="C366" i="11"/>
  <c r="D366" i="11"/>
  <c r="E366" i="11"/>
  <c r="G366" i="11"/>
  <c r="H366" i="11"/>
  <c r="I366" i="11"/>
  <c r="A367" i="11"/>
  <c r="C367" i="11"/>
  <c r="D367" i="11"/>
  <c r="E367" i="11"/>
  <c r="G367" i="11"/>
  <c r="H367" i="11"/>
  <c r="I367" i="11"/>
  <c r="A368" i="11"/>
  <c r="C368" i="11"/>
  <c r="D368" i="11"/>
  <c r="E368" i="11"/>
  <c r="G368" i="11"/>
  <c r="H368" i="11"/>
  <c r="I368" i="11"/>
  <c r="A369" i="11"/>
  <c r="C369" i="11"/>
  <c r="D369" i="11"/>
  <c r="E369" i="11"/>
  <c r="G369" i="11"/>
  <c r="H369" i="11"/>
  <c r="I369" i="11"/>
  <c r="A370" i="11"/>
  <c r="C370" i="11"/>
  <c r="D370" i="11"/>
  <c r="E370" i="11"/>
  <c r="G370" i="11"/>
  <c r="H370" i="11"/>
  <c r="I370" i="11"/>
  <c r="A371" i="11"/>
  <c r="C371" i="11"/>
  <c r="D371" i="11"/>
  <c r="E371" i="11"/>
  <c r="G371" i="11"/>
  <c r="H371" i="11"/>
  <c r="I371" i="11"/>
  <c r="A372" i="11"/>
  <c r="C372" i="11"/>
  <c r="D372" i="11"/>
  <c r="E372" i="11"/>
  <c r="G372" i="11"/>
  <c r="H372" i="11"/>
  <c r="I372" i="11"/>
  <c r="A373" i="11"/>
  <c r="C373" i="11"/>
  <c r="D373" i="11"/>
  <c r="E373" i="11"/>
  <c r="G373" i="11"/>
  <c r="H373" i="11"/>
  <c r="I373" i="11"/>
  <c r="A374" i="11"/>
  <c r="C374" i="11"/>
  <c r="D374" i="11"/>
  <c r="E374" i="11"/>
  <c r="G374" i="11"/>
  <c r="H374" i="11"/>
  <c r="I374" i="11"/>
  <c r="A375" i="11"/>
  <c r="C375" i="11"/>
  <c r="D375" i="11"/>
  <c r="E375" i="11"/>
  <c r="G375" i="11"/>
  <c r="H375" i="11"/>
  <c r="I375" i="11"/>
  <c r="A376" i="11"/>
  <c r="C376" i="11"/>
  <c r="D376" i="11"/>
  <c r="E376" i="11"/>
  <c r="G376" i="11"/>
  <c r="H376" i="11"/>
  <c r="I376" i="11"/>
  <c r="A377" i="11"/>
  <c r="C377" i="11"/>
  <c r="D377" i="11"/>
  <c r="E377" i="11"/>
  <c r="G377" i="11"/>
  <c r="H377" i="11"/>
  <c r="I377" i="11"/>
  <c r="A378" i="11"/>
  <c r="C378" i="11"/>
  <c r="D378" i="11"/>
  <c r="E378" i="11"/>
  <c r="G378" i="11"/>
  <c r="H378" i="11"/>
  <c r="I378" i="11"/>
  <c r="A379" i="11"/>
  <c r="C379" i="11"/>
  <c r="D379" i="11"/>
  <c r="E379" i="11"/>
  <c r="G379" i="11"/>
  <c r="H379" i="11"/>
  <c r="I379" i="11"/>
  <c r="A380" i="11"/>
  <c r="C380" i="11"/>
  <c r="D380" i="11"/>
  <c r="E380" i="11"/>
  <c r="G380" i="11"/>
  <c r="H380" i="11"/>
  <c r="I380" i="11"/>
  <c r="A381" i="11"/>
  <c r="C381" i="11"/>
  <c r="D381" i="11"/>
  <c r="E381" i="11"/>
  <c r="G381" i="11"/>
  <c r="H381" i="11"/>
  <c r="I381" i="11"/>
  <c r="A382" i="11"/>
  <c r="C382" i="11"/>
  <c r="D382" i="11"/>
  <c r="E382" i="11"/>
  <c r="G382" i="11"/>
  <c r="H382" i="11"/>
  <c r="I382" i="11"/>
  <c r="A383" i="11"/>
  <c r="C383" i="11"/>
  <c r="D383" i="11"/>
  <c r="E383" i="11"/>
  <c r="G383" i="11"/>
  <c r="H383" i="11"/>
  <c r="I383" i="11"/>
  <c r="A384" i="11"/>
  <c r="C384" i="11"/>
  <c r="D384" i="11"/>
  <c r="E384" i="11"/>
  <c r="G384" i="11"/>
  <c r="H384" i="11"/>
  <c r="I384" i="11"/>
  <c r="A385" i="11"/>
  <c r="C385" i="11"/>
  <c r="D385" i="11"/>
  <c r="E385" i="11"/>
  <c r="G385" i="11"/>
  <c r="H385" i="11"/>
  <c r="I385" i="11"/>
  <c r="A386" i="11"/>
  <c r="C386" i="11"/>
  <c r="D386" i="11"/>
  <c r="E386" i="11"/>
  <c r="G386" i="11"/>
  <c r="H386" i="11"/>
  <c r="I386" i="11"/>
  <c r="A387" i="11"/>
  <c r="C387" i="11"/>
  <c r="D387" i="11"/>
  <c r="E387" i="11"/>
  <c r="G387" i="11"/>
  <c r="H387" i="11"/>
  <c r="I387" i="11"/>
  <c r="A388" i="11"/>
  <c r="C388" i="11"/>
  <c r="D388" i="11"/>
  <c r="E388" i="11"/>
  <c r="G388" i="11"/>
  <c r="H388" i="11"/>
  <c r="I388" i="11"/>
  <c r="A389" i="11"/>
  <c r="C389" i="11"/>
  <c r="D389" i="11"/>
  <c r="E389" i="11"/>
  <c r="G389" i="11"/>
  <c r="H389" i="11"/>
  <c r="I389" i="11"/>
  <c r="A390" i="11"/>
  <c r="C390" i="11"/>
  <c r="D390" i="11"/>
  <c r="E390" i="11"/>
  <c r="G390" i="11"/>
  <c r="H390" i="11"/>
  <c r="I390" i="11"/>
  <c r="A391" i="11"/>
  <c r="C391" i="11"/>
  <c r="D391" i="11"/>
  <c r="E391" i="11"/>
  <c r="G391" i="11"/>
  <c r="H391" i="11"/>
  <c r="I391" i="11"/>
  <c r="A392" i="11"/>
  <c r="C392" i="11"/>
  <c r="D392" i="11"/>
  <c r="E392" i="11"/>
  <c r="G392" i="11"/>
  <c r="H392" i="11"/>
  <c r="I392" i="11"/>
  <c r="A393" i="11"/>
  <c r="C393" i="11"/>
  <c r="D393" i="11"/>
  <c r="E393" i="11"/>
  <c r="G393" i="11"/>
  <c r="H393" i="11"/>
  <c r="I393" i="11"/>
  <c r="A394" i="11"/>
  <c r="C394" i="11"/>
  <c r="D394" i="11"/>
  <c r="E394" i="11"/>
  <c r="G394" i="11"/>
  <c r="H394" i="11"/>
  <c r="I394" i="11"/>
  <c r="A395" i="11"/>
  <c r="C395" i="11"/>
  <c r="D395" i="11"/>
  <c r="E395" i="11"/>
  <c r="G395" i="11"/>
  <c r="H395" i="11"/>
  <c r="I395" i="11"/>
  <c r="A396" i="11"/>
  <c r="C396" i="11"/>
  <c r="D396" i="11"/>
  <c r="E396" i="11"/>
  <c r="G396" i="11"/>
  <c r="H396" i="11"/>
  <c r="I396" i="11"/>
  <c r="A397" i="11"/>
  <c r="C397" i="11"/>
  <c r="D397" i="11"/>
  <c r="E397" i="11"/>
  <c r="G397" i="11"/>
  <c r="H397" i="11"/>
  <c r="I397" i="11"/>
  <c r="A398" i="11"/>
  <c r="C398" i="11"/>
  <c r="D398" i="11"/>
  <c r="E398" i="11"/>
  <c r="G398" i="11"/>
  <c r="H398" i="11"/>
  <c r="I398" i="11"/>
  <c r="A399" i="11"/>
  <c r="C399" i="11"/>
  <c r="D399" i="11"/>
  <c r="E399" i="11"/>
  <c r="G399" i="11"/>
  <c r="H399" i="11"/>
  <c r="I399" i="11"/>
  <c r="A400" i="11"/>
  <c r="C400" i="11"/>
  <c r="D400" i="11"/>
  <c r="E400" i="11"/>
  <c r="G400" i="11"/>
  <c r="H400" i="11"/>
  <c r="I400" i="11"/>
  <c r="A401" i="11"/>
  <c r="C401" i="11"/>
  <c r="D401" i="11"/>
  <c r="E401" i="11"/>
  <c r="G401" i="11"/>
  <c r="H401" i="11"/>
  <c r="I401" i="11"/>
  <c r="A402" i="11"/>
  <c r="C402" i="11"/>
  <c r="D402" i="11"/>
  <c r="E402" i="11"/>
  <c r="G402" i="11"/>
  <c r="H402" i="11"/>
  <c r="I402" i="11"/>
  <c r="A403" i="11"/>
  <c r="C403" i="11"/>
  <c r="D403" i="11"/>
  <c r="E403" i="11"/>
  <c r="G403" i="11"/>
  <c r="H403" i="11"/>
  <c r="I403" i="11"/>
  <c r="A404" i="11"/>
  <c r="C404" i="11"/>
  <c r="D404" i="11"/>
  <c r="E404" i="11"/>
  <c r="G404" i="11"/>
  <c r="H404" i="11"/>
  <c r="I404" i="11"/>
  <c r="A405" i="11"/>
  <c r="C405" i="11"/>
  <c r="D405" i="11"/>
  <c r="E405" i="11"/>
  <c r="G405" i="11"/>
  <c r="H405" i="11"/>
  <c r="I405" i="11"/>
  <c r="A406" i="11"/>
  <c r="C406" i="11"/>
  <c r="D406" i="11"/>
  <c r="E406" i="11"/>
  <c r="G406" i="11"/>
  <c r="H406" i="11"/>
  <c r="I406" i="11"/>
  <c r="A407" i="11"/>
  <c r="C407" i="11"/>
  <c r="D407" i="11"/>
  <c r="E407" i="11"/>
  <c r="G407" i="11"/>
  <c r="H407" i="11"/>
  <c r="I407" i="11"/>
  <c r="A408" i="11"/>
  <c r="C408" i="11"/>
  <c r="D408" i="11"/>
  <c r="E408" i="11"/>
  <c r="G408" i="11"/>
  <c r="H408" i="11"/>
  <c r="I408" i="11"/>
  <c r="A409" i="11"/>
  <c r="C409" i="11"/>
  <c r="D409" i="11"/>
  <c r="E409" i="11"/>
  <c r="G409" i="11"/>
  <c r="H409" i="11"/>
  <c r="I409" i="11"/>
  <c r="A410" i="11"/>
  <c r="C410" i="11"/>
  <c r="D410" i="11"/>
  <c r="E410" i="11"/>
  <c r="G410" i="11"/>
  <c r="H410" i="11"/>
  <c r="I410" i="11"/>
  <c r="A411" i="11"/>
  <c r="C411" i="11"/>
  <c r="D411" i="11"/>
  <c r="E411" i="11"/>
  <c r="G411" i="11"/>
  <c r="H411" i="11"/>
  <c r="I411" i="11"/>
  <c r="A412" i="11"/>
  <c r="C412" i="11"/>
  <c r="D412" i="11"/>
  <c r="E412" i="11"/>
  <c r="G412" i="11"/>
  <c r="H412" i="11"/>
  <c r="I412" i="11"/>
  <c r="A413" i="11"/>
  <c r="C413" i="11"/>
  <c r="D413" i="11"/>
  <c r="E413" i="11"/>
  <c r="G413" i="11"/>
  <c r="H413" i="11"/>
  <c r="I413" i="11"/>
  <c r="A414" i="11"/>
  <c r="C414" i="11"/>
  <c r="D414" i="11"/>
  <c r="E414" i="11"/>
  <c r="G414" i="11"/>
  <c r="H414" i="11"/>
  <c r="I414" i="11"/>
  <c r="A415" i="11"/>
  <c r="C415" i="11"/>
  <c r="D415" i="11"/>
  <c r="E415" i="11"/>
  <c r="G415" i="11"/>
  <c r="H415" i="11"/>
  <c r="I415" i="11"/>
  <c r="A416" i="11"/>
  <c r="C416" i="11"/>
  <c r="D416" i="11"/>
  <c r="E416" i="11"/>
  <c r="G416" i="11"/>
  <c r="H416" i="11"/>
  <c r="I416" i="11"/>
  <c r="A417" i="11"/>
  <c r="C417" i="11"/>
  <c r="D417" i="11"/>
  <c r="E417" i="11"/>
  <c r="G417" i="11"/>
  <c r="H417" i="11"/>
  <c r="I417" i="11"/>
  <c r="A418" i="11"/>
  <c r="C418" i="11"/>
  <c r="D418" i="11"/>
  <c r="E418" i="11"/>
  <c r="G418" i="11"/>
  <c r="H418" i="11"/>
  <c r="I418" i="11"/>
  <c r="A419" i="11"/>
  <c r="C419" i="11"/>
  <c r="D419" i="11"/>
  <c r="E419" i="11"/>
  <c r="G419" i="11"/>
  <c r="H419" i="11"/>
  <c r="I419" i="11"/>
  <c r="A420" i="11"/>
  <c r="C420" i="11"/>
  <c r="D420" i="11"/>
  <c r="E420" i="11"/>
  <c r="G420" i="11"/>
  <c r="H420" i="11"/>
  <c r="I420" i="11"/>
  <c r="A421" i="11"/>
  <c r="C421" i="11"/>
  <c r="D421" i="11"/>
  <c r="E421" i="11"/>
  <c r="G421" i="11"/>
  <c r="H421" i="11"/>
  <c r="I421" i="11"/>
  <c r="A422" i="11"/>
  <c r="C422" i="11"/>
  <c r="D422" i="11"/>
  <c r="E422" i="11"/>
  <c r="G422" i="11"/>
  <c r="H422" i="11"/>
  <c r="I422" i="11"/>
  <c r="A423" i="11"/>
  <c r="C423" i="11"/>
  <c r="D423" i="11"/>
  <c r="E423" i="11"/>
  <c r="G423" i="11"/>
  <c r="H423" i="11"/>
  <c r="I423" i="11"/>
  <c r="A424" i="11"/>
  <c r="C424" i="11"/>
  <c r="D424" i="11"/>
  <c r="E424" i="11"/>
  <c r="G424" i="11"/>
  <c r="H424" i="11"/>
  <c r="I424" i="11"/>
  <c r="A425" i="11"/>
  <c r="C425" i="11"/>
  <c r="D425" i="11"/>
  <c r="E425" i="11"/>
  <c r="G425" i="11"/>
  <c r="H425" i="11"/>
  <c r="I425" i="11"/>
  <c r="A426" i="11"/>
  <c r="C426" i="11"/>
  <c r="D426" i="11"/>
  <c r="E426" i="11"/>
  <c r="G426" i="11"/>
  <c r="H426" i="11"/>
  <c r="I426" i="11"/>
  <c r="A427" i="11"/>
  <c r="C427" i="11"/>
  <c r="D427" i="11"/>
  <c r="E427" i="11"/>
  <c r="G427" i="11"/>
  <c r="H427" i="11"/>
  <c r="I427" i="11"/>
  <c r="A428" i="11"/>
  <c r="C428" i="11"/>
  <c r="D428" i="11"/>
  <c r="E428" i="11"/>
  <c r="G428" i="11"/>
  <c r="H428" i="11"/>
  <c r="I428" i="11"/>
  <c r="A429" i="11"/>
  <c r="C429" i="11"/>
  <c r="D429" i="11"/>
  <c r="E429" i="11"/>
  <c r="G429" i="11"/>
  <c r="H429" i="11"/>
  <c r="I429" i="11"/>
  <c r="A430" i="11"/>
  <c r="C430" i="11"/>
  <c r="D430" i="11"/>
  <c r="E430" i="11"/>
  <c r="G430" i="11"/>
  <c r="H430" i="11"/>
  <c r="I430" i="11"/>
  <c r="A431" i="11"/>
  <c r="C431" i="11"/>
  <c r="D431" i="11"/>
  <c r="E431" i="11"/>
  <c r="G431" i="11"/>
  <c r="H431" i="11"/>
  <c r="I431" i="11"/>
  <c r="A432" i="11"/>
  <c r="C432" i="11"/>
  <c r="D432" i="11"/>
  <c r="E432" i="11"/>
  <c r="G432" i="11"/>
  <c r="H432" i="11"/>
  <c r="I432" i="11"/>
  <c r="A433" i="11"/>
  <c r="C433" i="11"/>
  <c r="D433" i="11"/>
  <c r="E433" i="11"/>
  <c r="G433" i="11"/>
  <c r="H433" i="11"/>
  <c r="I433" i="11"/>
  <c r="A434" i="11"/>
  <c r="C434" i="11"/>
  <c r="D434" i="11"/>
  <c r="E434" i="11"/>
  <c r="G434" i="11"/>
  <c r="H434" i="11"/>
  <c r="I434" i="11"/>
  <c r="A435" i="11"/>
  <c r="C435" i="11"/>
  <c r="D435" i="11"/>
  <c r="E435" i="11"/>
  <c r="G435" i="11"/>
  <c r="H435" i="11"/>
  <c r="I435" i="11"/>
  <c r="A436" i="11"/>
  <c r="C436" i="11"/>
  <c r="D436" i="11"/>
  <c r="E436" i="11"/>
  <c r="G436" i="11"/>
  <c r="H436" i="11"/>
  <c r="I436" i="11"/>
  <c r="A437" i="11"/>
  <c r="C437" i="11"/>
  <c r="D437" i="11"/>
  <c r="E437" i="11"/>
  <c r="G437" i="11"/>
  <c r="H437" i="11"/>
  <c r="I437" i="11"/>
  <c r="A438" i="11"/>
  <c r="C438" i="11"/>
  <c r="D438" i="11"/>
  <c r="E438" i="11"/>
  <c r="G438" i="11"/>
  <c r="H438" i="11"/>
  <c r="I438" i="11"/>
  <c r="A439" i="11"/>
  <c r="C439" i="11"/>
  <c r="D439" i="11"/>
  <c r="E439" i="11"/>
  <c r="G439" i="11"/>
  <c r="H439" i="11"/>
  <c r="I439" i="11"/>
  <c r="A440" i="11"/>
  <c r="C440" i="11"/>
  <c r="D440" i="11"/>
  <c r="E440" i="11"/>
  <c r="G440" i="11"/>
  <c r="H440" i="11"/>
  <c r="I440" i="11"/>
  <c r="A441" i="11"/>
  <c r="C441" i="11"/>
  <c r="D441" i="11"/>
  <c r="E441" i="11"/>
  <c r="G441" i="11"/>
  <c r="H441" i="11"/>
  <c r="I441" i="11"/>
  <c r="A442" i="11"/>
  <c r="C442" i="11"/>
  <c r="D442" i="11"/>
  <c r="E442" i="11"/>
  <c r="G442" i="11"/>
  <c r="H442" i="11"/>
  <c r="I442" i="11"/>
  <c r="A443" i="11"/>
  <c r="C443" i="11"/>
  <c r="D443" i="11"/>
  <c r="E443" i="11"/>
  <c r="G443" i="11"/>
  <c r="H443" i="11"/>
  <c r="I443" i="11"/>
  <c r="A444" i="11"/>
  <c r="C444" i="11"/>
  <c r="D444" i="11"/>
  <c r="E444" i="11"/>
  <c r="G444" i="11"/>
  <c r="H444" i="11"/>
  <c r="I444" i="11"/>
  <c r="A445" i="11"/>
  <c r="C445" i="11"/>
  <c r="D445" i="11"/>
  <c r="E445" i="11"/>
  <c r="G445" i="11"/>
  <c r="H445" i="11"/>
  <c r="I445" i="11"/>
  <c r="A446" i="11"/>
  <c r="C446" i="11"/>
  <c r="D446" i="11"/>
  <c r="E446" i="11"/>
  <c r="G446" i="11"/>
  <c r="H446" i="11"/>
  <c r="I446" i="11"/>
  <c r="A447" i="11"/>
  <c r="C447" i="11"/>
  <c r="D447" i="11"/>
  <c r="E447" i="11"/>
  <c r="G447" i="11"/>
  <c r="H447" i="11"/>
  <c r="I447" i="11"/>
  <c r="A448" i="11"/>
  <c r="C448" i="11"/>
  <c r="D448" i="11"/>
  <c r="E448" i="11"/>
  <c r="G448" i="11"/>
  <c r="H448" i="11"/>
  <c r="I448" i="11"/>
  <c r="A449" i="11"/>
  <c r="C449" i="11"/>
  <c r="D449" i="11"/>
  <c r="E449" i="11"/>
  <c r="G449" i="11"/>
  <c r="H449" i="11"/>
  <c r="I449" i="11"/>
  <c r="A450" i="11"/>
  <c r="C450" i="11"/>
  <c r="D450" i="11"/>
  <c r="E450" i="11"/>
  <c r="G450" i="11"/>
  <c r="H450" i="11"/>
  <c r="I450" i="11"/>
  <c r="A451" i="11"/>
  <c r="C451" i="11"/>
  <c r="D451" i="11"/>
  <c r="E451" i="11"/>
  <c r="G451" i="11"/>
  <c r="H451" i="11"/>
  <c r="I451" i="11"/>
  <c r="A452" i="11"/>
  <c r="C452" i="11"/>
  <c r="D452" i="11"/>
  <c r="E452" i="11"/>
  <c r="G452" i="11"/>
  <c r="H452" i="11"/>
  <c r="I452" i="11"/>
  <c r="A453" i="11"/>
  <c r="C453" i="11"/>
  <c r="D453" i="11"/>
  <c r="E453" i="11"/>
  <c r="G453" i="11"/>
  <c r="H453" i="11"/>
  <c r="I453" i="11"/>
  <c r="A454" i="11"/>
  <c r="C454" i="11"/>
  <c r="D454" i="11"/>
  <c r="E454" i="11"/>
  <c r="G454" i="11"/>
  <c r="H454" i="11"/>
  <c r="I454" i="11"/>
  <c r="A455" i="11"/>
  <c r="C455" i="11"/>
  <c r="D455" i="11"/>
  <c r="E455" i="11"/>
  <c r="G455" i="11"/>
  <c r="H455" i="11"/>
  <c r="I455" i="11"/>
  <c r="A456" i="11"/>
  <c r="C456" i="11"/>
  <c r="D456" i="11"/>
  <c r="E456" i="11"/>
  <c r="G456" i="11"/>
  <c r="H456" i="11"/>
  <c r="I456" i="11"/>
  <c r="A457" i="11"/>
  <c r="C457" i="11"/>
  <c r="D457" i="11"/>
  <c r="E457" i="11"/>
  <c r="G457" i="11"/>
  <c r="H457" i="11"/>
  <c r="I457" i="11"/>
  <c r="A458" i="11"/>
  <c r="C458" i="11"/>
  <c r="D458" i="11"/>
  <c r="E458" i="11"/>
  <c r="G458" i="11"/>
  <c r="H458" i="11"/>
  <c r="I458" i="11"/>
  <c r="A459" i="11"/>
  <c r="C459" i="11"/>
  <c r="D459" i="11"/>
  <c r="E459" i="11"/>
  <c r="G459" i="11"/>
  <c r="H459" i="11"/>
  <c r="I459" i="11"/>
  <c r="A460" i="11"/>
  <c r="C460" i="11"/>
  <c r="D460" i="11"/>
  <c r="E460" i="11"/>
  <c r="G460" i="11"/>
  <c r="H460" i="11"/>
  <c r="I460" i="11"/>
  <c r="A461" i="11"/>
  <c r="C461" i="11"/>
  <c r="D461" i="11"/>
  <c r="E461" i="11"/>
  <c r="G461" i="11"/>
  <c r="H461" i="11"/>
  <c r="I461" i="11"/>
  <c r="A462" i="11"/>
  <c r="C462" i="11"/>
  <c r="D462" i="11"/>
  <c r="E462" i="11"/>
  <c r="G462" i="11"/>
  <c r="H462" i="11"/>
  <c r="I462" i="11"/>
  <c r="A463" i="11"/>
  <c r="C463" i="11"/>
  <c r="D463" i="11"/>
  <c r="E463" i="11"/>
  <c r="G463" i="11"/>
  <c r="H463" i="11"/>
  <c r="I463" i="11"/>
  <c r="A464" i="11"/>
  <c r="C464" i="11"/>
  <c r="D464" i="11"/>
  <c r="E464" i="11"/>
  <c r="G464" i="11"/>
  <c r="H464" i="11"/>
  <c r="I464" i="11"/>
  <c r="A465" i="11"/>
  <c r="C465" i="11"/>
  <c r="D465" i="11"/>
  <c r="E465" i="11"/>
  <c r="G465" i="11"/>
  <c r="H465" i="11"/>
  <c r="I465" i="11"/>
  <c r="A466" i="11"/>
  <c r="C466" i="11"/>
  <c r="D466" i="11"/>
  <c r="E466" i="11"/>
  <c r="G466" i="11"/>
  <c r="H466" i="11"/>
  <c r="I466" i="11"/>
  <c r="A467" i="11"/>
  <c r="C467" i="11"/>
  <c r="D467" i="11"/>
  <c r="E467" i="11"/>
  <c r="G467" i="11"/>
  <c r="H467" i="11"/>
  <c r="I467" i="11"/>
  <c r="A468" i="11"/>
  <c r="C468" i="11"/>
  <c r="D468" i="11"/>
  <c r="E468" i="11"/>
  <c r="G468" i="11"/>
  <c r="H468" i="11"/>
  <c r="I468" i="11"/>
  <c r="A469" i="11"/>
  <c r="C469" i="11"/>
  <c r="D469" i="11"/>
  <c r="E469" i="11"/>
  <c r="G469" i="11"/>
  <c r="H469" i="11"/>
  <c r="I469" i="11"/>
  <c r="A470" i="11"/>
  <c r="C470" i="11"/>
  <c r="D470" i="11"/>
  <c r="E470" i="11"/>
  <c r="G470" i="11"/>
  <c r="H470" i="11"/>
  <c r="I470" i="11"/>
  <c r="A471" i="11"/>
  <c r="C471" i="11"/>
  <c r="D471" i="11"/>
  <c r="E471" i="11"/>
  <c r="G471" i="11"/>
  <c r="H471" i="11"/>
  <c r="I471" i="11"/>
  <c r="A472" i="11"/>
  <c r="C472" i="11"/>
  <c r="D472" i="11"/>
  <c r="E472" i="11"/>
  <c r="G472" i="11"/>
  <c r="H472" i="11"/>
  <c r="I472" i="11"/>
  <c r="A473" i="11"/>
  <c r="C473" i="11"/>
  <c r="D473" i="11"/>
  <c r="E473" i="11"/>
  <c r="G473" i="11"/>
  <c r="H473" i="11"/>
  <c r="I473" i="11"/>
  <c r="A474" i="11"/>
  <c r="C474" i="11"/>
  <c r="D474" i="11"/>
  <c r="E474" i="11"/>
  <c r="G474" i="11"/>
  <c r="H474" i="11"/>
  <c r="I474" i="11"/>
  <c r="A475" i="11"/>
  <c r="C475" i="11"/>
  <c r="D475" i="11"/>
  <c r="E475" i="11"/>
  <c r="G475" i="11"/>
  <c r="H475" i="11"/>
  <c r="I475" i="11"/>
  <c r="A476" i="11"/>
  <c r="C476" i="11"/>
  <c r="D476" i="11"/>
  <c r="E476" i="11"/>
  <c r="G476" i="11"/>
  <c r="H476" i="11"/>
  <c r="I476" i="11"/>
  <c r="A477" i="11"/>
  <c r="C477" i="11"/>
  <c r="D477" i="11"/>
  <c r="E477" i="11"/>
  <c r="G477" i="11"/>
  <c r="H477" i="11"/>
  <c r="I477" i="11"/>
  <c r="A478" i="11"/>
  <c r="C478" i="11"/>
  <c r="D478" i="11"/>
  <c r="E478" i="11"/>
  <c r="G478" i="11"/>
  <c r="H478" i="11"/>
  <c r="I478" i="11"/>
  <c r="A479" i="11"/>
  <c r="C479" i="11"/>
  <c r="D479" i="11"/>
  <c r="E479" i="11"/>
  <c r="G479" i="11"/>
  <c r="H479" i="11"/>
  <c r="I479" i="11"/>
  <c r="A480" i="11"/>
  <c r="C480" i="11"/>
  <c r="D480" i="11"/>
  <c r="E480" i="11"/>
  <c r="G480" i="11"/>
  <c r="H480" i="11"/>
  <c r="I480" i="11"/>
  <c r="A481" i="11"/>
  <c r="C481" i="11"/>
  <c r="D481" i="11"/>
  <c r="E481" i="11"/>
  <c r="G481" i="11"/>
  <c r="H481" i="11"/>
  <c r="I481" i="11"/>
  <c r="A482" i="11"/>
  <c r="C482" i="11"/>
  <c r="D482" i="11"/>
  <c r="E482" i="11"/>
  <c r="G482" i="11"/>
  <c r="H482" i="11"/>
  <c r="I482" i="11"/>
  <c r="A483" i="11"/>
  <c r="C483" i="11"/>
  <c r="D483" i="11"/>
  <c r="E483" i="11"/>
  <c r="G483" i="11"/>
  <c r="H483" i="11"/>
  <c r="I483" i="11"/>
  <c r="A484" i="11"/>
  <c r="C484" i="11"/>
  <c r="D484" i="11"/>
  <c r="E484" i="11"/>
  <c r="G484" i="11"/>
  <c r="H484" i="11"/>
  <c r="I484" i="11"/>
  <c r="A485" i="11"/>
  <c r="C485" i="11"/>
  <c r="D485" i="11"/>
  <c r="E485" i="11"/>
  <c r="G485" i="11"/>
  <c r="H485" i="11"/>
  <c r="I485" i="11"/>
  <c r="A486" i="11"/>
  <c r="C486" i="11"/>
  <c r="D486" i="11"/>
  <c r="E486" i="11"/>
  <c r="G486" i="11"/>
  <c r="H486" i="11"/>
  <c r="I486" i="11"/>
  <c r="A487" i="11"/>
  <c r="C487" i="11"/>
  <c r="D487" i="11"/>
  <c r="E487" i="11"/>
  <c r="G487" i="11"/>
  <c r="H487" i="11"/>
  <c r="I487" i="11"/>
  <c r="A488" i="11"/>
  <c r="C488" i="11"/>
  <c r="D488" i="11"/>
  <c r="E488" i="11"/>
  <c r="G488" i="11"/>
  <c r="H488" i="11"/>
  <c r="I488" i="11"/>
  <c r="A489" i="11"/>
  <c r="C489" i="11"/>
  <c r="D489" i="11"/>
  <c r="E489" i="11"/>
  <c r="G489" i="11"/>
  <c r="H489" i="11"/>
  <c r="I489" i="11"/>
  <c r="A490" i="11"/>
  <c r="C490" i="11"/>
  <c r="D490" i="11"/>
  <c r="E490" i="11"/>
  <c r="G490" i="11"/>
  <c r="H490" i="11"/>
  <c r="I490" i="11"/>
  <c r="A491" i="11"/>
  <c r="C491" i="11"/>
  <c r="D491" i="11"/>
  <c r="E491" i="11"/>
  <c r="G491" i="11"/>
  <c r="H491" i="11"/>
  <c r="I491" i="11"/>
  <c r="A492" i="11"/>
  <c r="C492" i="11"/>
  <c r="D492" i="11"/>
  <c r="E492" i="11"/>
  <c r="G492" i="11"/>
  <c r="H492" i="11"/>
  <c r="I492" i="11"/>
  <c r="A493" i="11"/>
  <c r="C493" i="11"/>
  <c r="D493" i="11"/>
  <c r="E493" i="11"/>
  <c r="G493" i="11"/>
  <c r="H493" i="11"/>
  <c r="I493" i="11"/>
  <c r="A494" i="11"/>
  <c r="C494" i="11"/>
  <c r="D494" i="11"/>
  <c r="E494" i="11"/>
  <c r="G494" i="11"/>
  <c r="H494" i="11"/>
  <c r="I494" i="11"/>
  <c r="A495" i="11"/>
  <c r="C495" i="11"/>
  <c r="D495" i="11"/>
  <c r="E495" i="11"/>
  <c r="G495" i="11"/>
  <c r="H495" i="11"/>
  <c r="I495" i="11"/>
  <c r="A496" i="11"/>
  <c r="C496" i="11"/>
  <c r="D496" i="11"/>
  <c r="E496" i="11"/>
  <c r="G496" i="11"/>
  <c r="H496" i="11"/>
  <c r="I496" i="11"/>
  <c r="A497" i="11"/>
  <c r="C497" i="11"/>
  <c r="D497" i="11"/>
  <c r="E497" i="11"/>
  <c r="G497" i="11"/>
  <c r="H497" i="11"/>
  <c r="I497" i="11"/>
  <c r="A498" i="11"/>
  <c r="C498" i="11"/>
  <c r="D498" i="11"/>
  <c r="E498" i="11"/>
  <c r="G498" i="11"/>
  <c r="H498" i="11"/>
  <c r="I498" i="11"/>
  <c r="A499" i="11"/>
  <c r="C499" i="11"/>
  <c r="D499" i="11"/>
  <c r="E499" i="11"/>
  <c r="G499" i="11"/>
  <c r="H499" i="11"/>
  <c r="I499" i="11"/>
  <c r="A500" i="11"/>
  <c r="C500" i="11"/>
  <c r="D500" i="11"/>
  <c r="E500" i="11"/>
  <c r="G500" i="11"/>
  <c r="H500" i="11"/>
  <c r="I500" i="11"/>
  <c r="A501" i="11"/>
  <c r="C501" i="11"/>
  <c r="D501" i="11"/>
  <c r="E501" i="11"/>
  <c r="G501" i="11"/>
  <c r="H501" i="11"/>
  <c r="I501" i="11"/>
  <c r="A502" i="11"/>
  <c r="C502" i="11"/>
  <c r="D502" i="11"/>
  <c r="E502" i="11"/>
  <c r="G502" i="11"/>
  <c r="H502" i="11"/>
  <c r="I502" i="11"/>
  <c r="A503" i="11"/>
  <c r="C503" i="11"/>
  <c r="D503" i="11"/>
  <c r="E503" i="11"/>
  <c r="G503" i="11"/>
  <c r="H503" i="11"/>
  <c r="I503" i="11"/>
  <c r="A504" i="11"/>
  <c r="C504" i="11"/>
  <c r="D504" i="11"/>
  <c r="E504" i="11"/>
  <c r="G504" i="11"/>
  <c r="H504" i="11"/>
  <c r="I504" i="11"/>
  <c r="A505" i="11"/>
  <c r="C505" i="11"/>
  <c r="D505" i="11"/>
  <c r="E505" i="11"/>
  <c r="G505" i="11"/>
  <c r="H505" i="11"/>
  <c r="I505" i="11"/>
  <c r="A506" i="11"/>
  <c r="C506" i="11"/>
  <c r="D506" i="11"/>
  <c r="E506" i="11"/>
  <c r="G506" i="11"/>
  <c r="H506" i="11"/>
  <c r="I506" i="11"/>
  <c r="A507" i="11"/>
  <c r="C507" i="11"/>
  <c r="D507" i="11"/>
  <c r="E507" i="11"/>
  <c r="G507" i="11"/>
  <c r="H507" i="11"/>
  <c r="I507" i="11"/>
  <c r="A508" i="11"/>
  <c r="C508" i="11"/>
  <c r="D508" i="11"/>
  <c r="E508" i="11"/>
  <c r="G508" i="11"/>
  <c r="H508" i="11"/>
  <c r="I508" i="11"/>
  <c r="A509" i="11"/>
  <c r="C509" i="11"/>
  <c r="D509" i="11"/>
  <c r="E509" i="11"/>
  <c r="G509" i="11"/>
  <c r="H509" i="11"/>
  <c r="I509" i="11"/>
  <c r="A510" i="11"/>
  <c r="C510" i="11"/>
  <c r="D510" i="11"/>
  <c r="E510" i="11"/>
  <c r="G510" i="11"/>
  <c r="H510" i="11"/>
  <c r="I510" i="11"/>
  <c r="A511" i="11"/>
  <c r="C511" i="11"/>
  <c r="D511" i="11"/>
  <c r="E511" i="11"/>
  <c r="G511" i="11"/>
  <c r="H511" i="11"/>
  <c r="I511" i="11"/>
  <c r="A512" i="11"/>
  <c r="C512" i="11"/>
  <c r="D512" i="11"/>
  <c r="E512" i="11"/>
  <c r="G512" i="11"/>
  <c r="H512" i="11"/>
  <c r="I512" i="11"/>
  <c r="A513" i="11"/>
  <c r="C513" i="11"/>
  <c r="D513" i="11"/>
  <c r="E513" i="11"/>
  <c r="G513" i="11"/>
  <c r="H513" i="11"/>
  <c r="I513" i="11"/>
  <c r="A514" i="11"/>
  <c r="C514" i="11"/>
  <c r="D514" i="11"/>
  <c r="E514" i="11"/>
  <c r="G514" i="11"/>
  <c r="H514" i="11"/>
  <c r="I514" i="11"/>
  <c r="A515" i="11"/>
  <c r="C515" i="11"/>
  <c r="D515" i="11"/>
  <c r="E515" i="11"/>
  <c r="G515" i="11"/>
  <c r="H515" i="11"/>
  <c r="I515" i="11"/>
  <c r="A516" i="11"/>
  <c r="C516" i="11"/>
  <c r="D516" i="11"/>
  <c r="E516" i="11"/>
  <c r="G516" i="11"/>
  <c r="H516" i="11"/>
  <c r="I516" i="11"/>
  <c r="A517" i="11"/>
  <c r="C517" i="11"/>
  <c r="D517" i="11"/>
  <c r="E517" i="11"/>
  <c r="G517" i="11"/>
  <c r="H517" i="11"/>
  <c r="I517" i="11"/>
  <c r="A518" i="11"/>
  <c r="C518" i="11"/>
  <c r="D518" i="11"/>
  <c r="E518" i="11"/>
  <c r="G518" i="11"/>
  <c r="H518" i="11"/>
  <c r="I518" i="11"/>
  <c r="A519" i="11"/>
  <c r="C519" i="11"/>
  <c r="D519" i="11"/>
  <c r="E519" i="11"/>
  <c r="G519" i="11"/>
  <c r="H519" i="11"/>
  <c r="I519" i="11"/>
  <c r="A520" i="11"/>
  <c r="C520" i="11"/>
  <c r="D520" i="11"/>
  <c r="E520" i="11"/>
  <c r="G520" i="11"/>
  <c r="H520" i="11"/>
  <c r="I520" i="11"/>
  <c r="A521" i="11"/>
  <c r="C521" i="11"/>
  <c r="D521" i="11"/>
  <c r="E521" i="11"/>
  <c r="G521" i="11"/>
  <c r="H521" i="11"/>
  <c r="I521" i="11"/>
  <c r="A522" i="11"/>
  <c r="C522" i="11"/>
  <c r="D522" i="11"/>
  <c r="E522" i="11"/>
  <c r="G522" i="11"/>
  <c r="H522" i="11"/>
  <c r="I522" i="11"/>
  <c r="A523" i="11"/>
  <c r="C523" i="11"/>
  <c r="D523" i="11"/>
  <c r="E523" i="11"/>
  <c r="G523" i="11"/>
  <c r="H523" i="11"/>
  <c r="I523" i="11"/>
  <c r="A524" i="11"/>
  <c r="C524" i="11"/>
  <c r="D524" i="11"/>
  <c r="E524" i="11"/>
  <c r="G524" i="11"/>
  <c r="H524" i="11"/>
  <c r="I524" i="11"/>
  <c r="A525" i="11"/>
  <c r="C525" i="11"/>
  <c r="D525" i="11"/>
  <c r="E525" i="11"/>
  <c r="G525" i="11"/>
  <c r="H525" i="11"/>
  <c r="I525" i="11"/>
  <c r="A526" i="11"/>
  <c r="C526" i="11"/>
  <c r="D526" i="11"/>
  <c r="E526" i="11"/>
  <c r="G526" i="11"/>
  <c r="H526" i="11"/>
  <c r="I526" i="11"/>
  <c r="A527" i="11"/>
  <c r="C527" i="11"/>
  <c r="D527" i="11"/>
  <c r="E527" i="11"/>
  <c r="G527" i="11"/>
  <c r="H527" i="11"/>
  <c r="I527" i="11"/>
  <c r="A528" i="11"/>
  <c r="C528" i="11"/>
  <c r="D528" i="11"/>
  <c r="E528" i="11"/>
  <c r="G528" i="11"/>
  <c r="H528" i="11"/>
  <c r="I528" i="11"/>
  <c r="A529" i="11"/>
  <c r="C529" i="11"/>
  <c r="D529" i="11"/>
  <c r="E529" i="11"/>
  <c r="G529" i="11"/>
  <c r="H529" i="11"/>
  <c r="I529" i="11"/>
  <c r="A530" i="11"/>
  <c r="C530" i="11"/>
  <c r="D530" i="11"/>
  <c r="E530" i="11"/>
  <c r="G530" i="11"/>
  <c r="H530" i="11"/>
  <c r="I530" i="11"/>
  <c r="A531" i="11"/>
  <c r="C531" i="11"/>
  <c r="D531" i="11"/>
  <c r="E531" i="11"/>
  <c r="G531" i="11"/>
  <c r="H531" i="11"/>
  <c r="I531" i="11"/>
  <c r="A532" i="11"/>
  <c r="C532" i="11"/>
  <c r="D532" i="11"/>
  <c r="E532" i="11"/>
  <c r="G532" i="11"/>
  <c r="H532" i="11"/>
  <c r="I532" i="11"/>
  <c r="A533" i="11"/>
  <c r="C533" i="11"/>
  <c r="D533" i="11"/>
  <c r="E533" i="11"/>
  <c r="G533" i="11"/>
  <c r="H533" i="11"/>
  <c r="I533" i="11"/>
  <c r="A534" i="11"/>
  <c r="C534" i="11"/>
  <c r="D534" i="11"/>
  <c r="E534" i="11"/>
  <c r="G534" i="11"/>
  <c r="H534" i="11"/>
  <c r="I534" i="11"/>
  <c r="A535" i="11"/>
  <c r="C535" i="11"/>
  <c r="D535" i="11"/>
  <c r="E535" i="11"/>
  <c r="G535" i="11"/>
  <c r="H535" i="11"/>
  <c r="I535" i="11"/>
  <c r="A536" i="11"/>
  <c r="C536" i="11"/>
  <c r="D536" i="11"/>
  <c r="E536" i="11"/>
  <c r="G536" i="11"/>
  <c r="H536" i="11"/>
  <c r="I536" i="11"/>
  <c r="A537" i="11"/>
  <c r="C537" i="11"/>
  <c r="D537" i="11"/>
  <c r="E537" i="11"/>
  <c r="G537" i="11"/>
  <c r="H537" i="11"/>
  <c r="I537" i="11"/>
  <c r="A538" i="11"/>
  <c r="C538" i="11"/>
  <c r="D538" i="11"/>
  <c r="E538" i="11"/>
  <c r="G538" i="11"/>
  <c r="H538" i="11"/>
  <c r="I538" i="11"/>
  <c r="A539" i="11"/>
  <c r="C539" i="11"/>
  <c r="D539" i="11"/>
  <c r="E539" i="11"/>
  <c r="G539" i="11"/>
  <c r="H539" i="11"/>
  <c r="I539" i="11"/>
  <c r="A540" i="11"/>
  <c r="C540" i="11"/>
  <c r="D540" i="11"/>
  <c r="E540" i="11"/>
  <c r="G540" i="11"/>
  <c r="H540" i="11"/>
  <c r="I540" i="11"/>
  <c r="A541" i="11"/>
  <c r="C541" i="11"/>
  <c r="D541" i="11"/>
  <c r="E541" i="11"/>
  <c r="G541" i="11"/>
  <c r="H541" i="11"/>
  <c r="I541" i="11"/>
  <c r="A542" i="11"/>
  <c r="C542" i="11"/>
  <c r="D542" i="11"/>
  <c r="E542" i="11"/>
  <c r="G542" i="11"/>
  <c r="H542" i="11"/>
  <c r="I542" i="11"/>
  <c r="A543" i="11"/>
  <c r="C543" i="11"/>
  <c r="D543" i="11"/>
  <c r="E543" i="11"/>
  <c r="G543" i="11"/>
  <c r="H543" i="11"/>
  <c r="I543" i="11"/>
  <c r="A544" i="11"/>
  <c r="C544" i="11"/>
  <c r="D544" i="11"/>
  <c r="E544" i="11"/>
  <c r="G544" i="11"/>
  <c r="H544" i="11"/>
  <c r="I544" i="11"/>
  <c r="A545" i="11"/>
  <c r="C545" i="11"/>
  <c r="D545" i="11"/>
  <c r="E545" i="11"/>
  <c r="G545" i="11"/>
  <c r="H545" i="11"/>
  <c r="I545" i="11"/>
  <c r="A546" i="11"/>
  <c r="C546" i="11"/>
  <c r="D546" i="11"/>
  <c r="E546" i="11"/>
  <c r="G546" i="11"/>
  <c r="H546" i="11"/>
  <c r="I546" i="11"/>
  <c r="A547" i="11"/>
  <c r="C547" i="11"/>
  <c r="D547" i="11"/>
  <c r="E547" i="11"/>
  <c r="G547" i="11"/>
  <c r="H547" i="11"/>
  <c r="I547" i="11"/>
  <c r="A548" i="11"/>
  <c r="C548" i="11"/>
  <c r="D548" i="11"/>
  <c r="E548" i="11"/>
  <c r="G548" i="11"/>
  <c r="H548" i="11"/>
  <c r="I548" i="11"/>
  <c r="A549" i="11"/>
  <c r="C549" i="11"/>
  <c r="D549" i="11"/>
  <c r="E549" i="11"/>
  <c r="G549" i="11"/>
  <c r="H549" i="11"/>
  <c r="I549" i="11"/>
  <c r="A550" i="11"/>
  <c r="C550" i="11"/>
  <c r="D550" i="11"/>
  <c r="E550" i="11"/>
  <c r="G550" i="11"/>
  <c r="H550" i="11"/>
  <c r="I550" i="11"/>
  <c r="A551" i="11"/>
  <c r="C551" i="11"/>
  <c r="D551" i="11"/>
  <c r="E551" i="11"/>
  <c r="G551" i="11"/>
  <c r="H551" i="11"/>
  <c r="I551" i="11"/>
  <c r="A552" i="11"/>
  <c r="C552" i="11"/>
  <c r="D552" i="11"/>
  <c r="E552" i="11"/>
  <c r="G552" i="11"/>
  <c r="H552" i="11"/>
  <c r="I552" i="11"/>
  <c r="A553" i="11"/>
  <c r="C553" i="11"/>
  <c r="D553" i="11"/>
  <c r="E553" i="11"/>
  <c r="G553" i="11"/>
  <c r="H553" i="11"/>
  <c r="I553" i="11"/>
  <c r="A554" i="11"/>
  <c r="C554" i="11"/>
  <c r="D554" i="11"/>
  <c r="E554" i="11"/>
  <c r="G554" i="11"/>
  <c r="H554" i="11"/>
  <c r="I554" i="11"/>
  <c r="A555" i="11"/>
  <c r="C555" i="11"/>
  <c r="D555" i="11"/>
  <c r="E555" i="11"/>
  <c r="G555" i="11"/>
  <c r="H555" i="11"/>
  <c r="I555" i="11"/>
  <c r="A556" i="11"/>
  <c r="C556" i="11"/>
  <c r="D556" i="11"/>
  <c r="E556" i="11"/>
  <c r="G556" i="11"/>
  <c r="H556" i="11"/>
  <c r="I556" i="11"/>
  <c r="A557" i="11"/>
  <c r="C557" i="11"/>
  <c r="D557" i="11"/>
  <c r="E557" i="11"/>
  <c r="G557" i="11"/>
  <c r="H557" i="11"/>
  <c r="I557" i="11"/>
  <c r="A558" i="11"/>
  <c r="C558" i="11"/>
  <c r="D558" i="11"/>
  <c r="E558" i="11"/>
  <c r="G558" i="11"/>
  <c r="H558" i="11"/>
  <c r="I558" i="11"/>
  <c r="A559" i="11"/>
  <c r="C559" i="11"/>
  <c r="D559" i="11"/>
  <c r="E559" i="11"/>
  <c r="G559" i="11"/>
  <c r="H559" i="11"/>
  <c r="I559" i="11"/>
  <c r="A560" i="11"/>
  <c r="C560" i="11"/>
  <c r="D560" i="11"/>
  <c r="E560" i="11"/>
  <c r="G560" i="11"/>
  <c r="H560" i="11"/>
  <c r="I560" i="11"/>
  <c r="A561" i="11"/>
  <c r="C561" i="11"/>
  <c r="D561" i="11"/>
  <c r="E561" i="11"/>
  <c r="G561" i="11"/>
  <c r="H561" i="11"/>
  <c r="I561" i="11"/>
  <c r="A562" i="11"/>
  <c r="C562" i="11"/>
  <c r="D562" i="11"/>
  <c r="E562" i="11"/>
  <c r="G562" i="11"/>
  <c r="H562" i="11"/>
  <c r="I562" i="11"/>
  <c r="A563" i="11"/>
  <c r="C563" i="11"/>
  <c r="D563" i="11"/>
  <c r="E563" i="11"/>
  <c r="G563" i="11"/>
  <c r="H563" i="11"/>
  <c r="I563" i="11"/>
  <c r="A564" i="11"/>
  <c r="C564" i="11"/>
  <c r="D564" i="11"/>
  <c r="E564" i="11"/>
  <c r="G564" i="11"/>
  <c r="H564" i="11"/>
  <c r="I564" i="11"/>
  <c r="A565" i="11"/>
  <c r="C565" i="11"/>
  <c r="D565" i="11"/>
  <c r="E565" i="11"/>
  <c r="G565" i="11"/>
  <c r="H565" i="11"/>
  <c r="I565" i="11"/>
  <c r="A566" i="11"/>
  <c r="C566" i="11"/>
  <c r="D566" i="11"/>
  <c r="E566" i="11"/>
  <c r="G566" i="11"/>
  <c r="H566" i="11"/>
  <c r="I566" i="11"/>
  <c r="A567" i="11"/>
  <c r="C567" i="11"/>
  <c r="D567" i="11"/>
  <c r="E567" i="11"/>
  <c r="G567" i="11"/>
  <c r="H567" i="11"/>
  <c r="I567" i="11"/>
  <c r="A568" i="11"/>
  <c r="C568" i="11"/>
  <c r="D568" i="11"/>
  <c r="E568" i="11"/>
  <c r="G568" i="11"/>
  <c r="H568" i="11"/>
  <c r="I568" i="11"/>
  <c r="A569" i="11"/>
  <c r="C569" i="11"/>
  <c r="D569" i="11"/>
  <c r="E569" i="11"/>
  <c r="G569" i="11"/>
  <c r="H569" i="11"/>
  <c r="I569" i="11"/>
  <c r="A570" i="11"/>
  <c r="C570" i="11"/>
  <c r="D570" i="11"/>
  <c r="E570" i="11"/>
  <c r="G570" i="11"/>
  <c r="H570" i="11"/>
  <c r="I570" i="11"/>
  <c r="A571" i="11"/>
  <c r="C571" i="11"/>
  <c r="D571" i="11"/>
  <c r="E571" i="11"/>
  <c r="G571" i="11"/>
  <c r="H571" i="11"/>
  <c r="I571" i="11"/>
  <c r="A572" i="11"/>
  <c r="C572" i="11"/>
  <c r="D572" i="11"/>
  <c r="E572" i="11"/>
  <c r="G572" i="11"/>
  <c r="H572" i="11"/>
  <c r="I572" i="11"/>
  <c r="A573" i="11"/>
  <c r="C573" i="11"/>
  <c r="D573" i="11"/>
  <c r="E573" i="11"/>
  <c r="G573" i="11"/>
  <c r="H573" i="11"/>
  <c r="I573" i="11"/>
  <c r="A574" i="11"/>
  <c r="C574" i="11"/>
  <c r="D574" i="11"/>
  <c r="E574" i="11"/>
  <c r="G574" i="11"/>
  <c r="H574" i="11"/>
  <c r="I574" i="11"/>
  <c r="A575" i="11"/>
  <c r="C575" i="11"/>
  <c r="D575" i="11"/>
  <c r="E575" i="11"/>
  <c r="G575" i="11"/>
  <c r="H575" i="11"/>
  <c r="I575" i="11"/>
  <c r="A576" i="11"/>
  <c r="C576" i="11"/>
  <c r="D576" i="11"/>
  <c r="E576" i="11"/>
  <c r="G576" i="11"/>
  <c r="H576" i="11"/>
  <c r="I576" i="11"/>
  <c r="A577" i="11"/>
  <c r="C577" i="11"/>
  <c r="D577" i="11"/>
  <c r="E577" i="11"/>
  <c r="G577" i="11"/>
  <c r="H577" i="11"/>
  <c r="I577" i="11"/>
  <c r="A578" i="11"/>
  <c r="C578" i="11"/>
  <c r="D578" i="11"/>
  <c r="E578" i="11"/>
  <c r="G578" i="11"/>
  <c r="H578" i="11"/>
  <c r="I578" i="11"/>
  <c r="A579" i="11"/>
  <c r="C579" i="11"/>
  <c r="D579" i="11"/>
  <c r="E579" i="11"/>
  <c r="G579" i="11"/>
  <c r="H579" i="11"/>
  <c r="I579" i="11"/>
  <c r="A580" i="11"/>
  <c r="C580" i="11"/>
  <c r="D580" i="11"/>
  <c r="E580" i="11"/>
  <c r="G580" i="11"/>
  <c r="H580" i="11"/>
  <c r="I580" i="11"/>
  <c r="A581" i="11"/>
  <c r="C581" i="11"/>
  <c r="D581" i="11"/>
  <c r="E581" i="11"/>
  <c r="G581" i="11"/>
  <c r="H581" i="11"/>
  <c r="I581" i="11"/>
  <c r="A582" i="11"/>
  <c r="C582" i="11"/>
  <c r="D582" i="11"/>
  <c r="E582" i="11"/>
  <c r="G582" i="11"/>
  <c r="H582" i="11"/>
  <c r="I582" i="11"/>
  <c r="A583" i="11"/>
  <c r="C583" i="11"/>
  <c r="D583" i="11"/>
  <c r="E583" i="11"/>
  <c r="G583" i="11"/>
  <c r="H583" i="11"/>
  <c r="I583" i="11"/>
  <c r="A584" i="11"/>
  <c r="C584" i="11"/>
  <c r="D584" i="11"/>
  <c r="E584" i="11"/>
  <c r="G584" i="11"/>
  <c r="H584" i="11"/>
  <c r="I584" i="11"/>
  <c r="A585" i="11"/>
  <c r="C585" i="11"/>
  <c r="D585" i="11"/>
  <c r="E585" i="11"/>
  <c r="G585" i="11"/>
  <c r="H585" i="11"/>
  <c r="I585" i="11"/>
  <c r="A586" i="11"/>
  <c r="C586" i="11"/>
  <c r="D586" i="11"/>
  <c r="E586" i="11"/>
  <c r="G586" i="11"/>
  <c r="H586" i="11"/>
  <c r="I586" i="11"/>
  <c r="A587" i="11"/>
  <c r="C587" i="11"/>
  <c r="D587" i="11"/>
  <c r="E587" i="11"/>
  <c r="G587" i="11"/>
  <c r="H587" i="11"/>
  <c r="I587" i="11"/>
  <c r="A588" i="11"/>
  <c r="C588" i="11"/>
  <c r="D588" i="11"/>
  <c r="E588" i="11"/>
  <c r="G588" i="11"/>
  <c r="H588" i="11"/>
  <c r="I588" i="11"/>
  <c r="A589" i="11"/>
  <c r="C589" i="11"/>
  <c r="D589" i="11"/>
  <c r="E589" i="11"/>
  <c r="G589" i="11"/>
  <c r="H589" i="11"/>
  <c r="I589" i="11"/>
  <c r="A590" i="11"/>
  <c r="C590" i="11"/>
  <c r="D590" i="11"/>
  <c r="E590" i="11"/>
  <c r="G590" i="11"/>
  <c r="H590" i="11"/>
  <c r="I590" i="11"/>
  <c r="A591" i="11"/>
  <c r="C591" i="11"/>
  <c r="D591" i="11"/>
  <c r="E591" i="11"/>
  <c r="G591" i="11"/>
  <c r="H591" i="11"/>
  <c r="I591" i="11"/>
  <c r="A592" i="11"/>
  <c r="C592" i="11"/>
  <c r="D592" i="11"/>
  <c r="E592" i="11"/>
  <c r="G592" i="11"/>
  <c r="H592" i="11"/>
  <c r="I592" i="11"/>
  <c r="A593" i="11"/>
  <c r="C593" i="11"/>
  <c r="D593" i="11"/>
  <c r="E593" i="11"/>
  <c r="G593" i="11"/>
  <c r="H593" i="11"/>
  <c r="I593" i="11"/>
  <c r="A594" i="11"/>
  <c r="C594" i="11"/>
  <c r="D594" i="11"/>
  <c r="E594" i="11"/>
  <c r="G594" i="11"/>
  <c r="H594" i="11"/>
  <c r="I594" i="11"/>
  <c r="A595" i="11"/>
  <c r="C595" i="11"/>
  <c r="D595" i="11"/>
  <c r="E595" i="11"/>
  <c r="G595" i="11"/>
  <c r="H595" i="11"/>
  <c r="I595" i="11"/>
  <c r="A596" i="11"/>
  <c r="C596" i="11"/>
  <c r="D596" i="11"/>
  <c r="E596" i="11"/>
  <c r="G596" i="11"/>
  <c r="H596" i="11"/>
  <c r="I596" i="11"/>
  <c r="A597" i="11"/>
  <c r="C597" i="11"/>
  <c r="D597" i="11"/>
  <c r="E597" i="11"/>
  <c r="G597" i="11"/>
  <c r="H597" i="11"/>
  <c r="I597" i="11"/>
  <c r="A598" i="11"/>
  <c r="C598" i="11"/>
  <c r="D598" i="11"/>
  <c r="E598" i="11"/>
  <c r="G598" i="11"/>
  <c r="H598" i="11"/>
  <c r="I598" i="11"/>
  <c r="A599" i="11"/>
  <c r="C599" i="11"/>
  <c r="D599" i="11"/>
  <c r="E599" i="11"/>
  <c r="G599" i="11"/>
  <c r="H599" i="11"/>
  <c r="I599" i="11"/>
  <c r="A600" i="11"/>
  <c r="C600" i="11"/>
  <c r="D600" i="11"/>
  <c r="E600" i="11"/>
  <c r="G600" i="11"/>
  <c r="H600" i="11"/>
  <c r="I600" i="11"/>
  <c r="A601" i="11"/>
  <c r="C601" i="11"/>
  <c r="D601" i="11"/>
  <c r="E601" i="11"/>
  <c r="G601" i="11"/>
  <c r="H601" i="11"/>
  <c r="I601" i="11"/>
  <c r="A602" i="11"/>
  <c r="C602" i="11"/>
  <c r="D602" i="11"/>
  <c r="E602" i="11"/>
  <c r="G602" i="11"/>
  <c r="H602" i="11"/>
  <c r="I602" i="11"/>
  <c r="A603" i="11"/>
  <c r="C603" i="11"/>
  <c r="D603" i="11"/>
  <c r="E603" i="11"/>
  <c r="G603" i="11"/>
  <c r="H603" i="11"/>
  <c r="I603" i="11"/>
  <c r="A604" i="11"/>
  <c r="C604" i="11"/>
  <c r="D604" i="11"/>
  <c r="E604" i="11"/>
  <c r="G604" i="11"/>
  <c r="H604" i="11"/>
  <c r="I604" i="11"/>
  <c r="A605" i="11"/>
  <c r="C605" i="11"/>
  <c r="D605" i="11"/>
  <c r="E605" i="11"/>
  <c r="G605" i="11"/>
  <c r="H605" i="11"/>
  <c r="I605" i="11"/>
  <c r="A606" i="11"/>
  <c r="C606" i="11"/>
  <c r="D606" i="11"/>
  <c r="E606" i="11"/>
  <c r="G606" i="11"/>
  <c r="H606" i="11"/>
  <c r="I606" i="11"/>
  <c r="A607" i="11"/>
  <c r="C607" i="11"/>
  <c r="D607" i="11"/>
  <c r="E607" i="11"/>
  <c r="G607" i="11"/>
  <c r="H607" i="11"/>
  <c r="I607" i="11"/>
  <c r="A608" i="11"/>
  <c r="C608" i="11"/>
  <c r="D608" i="11"/>
  <c r="E608" i="11"/>
  <c r="G608" i="11"/>
  <c r="H608" i="11"/>
  <c r="I608" i="11"/>
  <c r="A609" i="11"/>
  <c r="C609" i="11"/>
  <c r="D609" i="11"/>
  <c r="E609" i="11"/>
  <c r="G609" i="11"/>
  <c r="H609" i="11"/>
  <c r="I609" i="11"/>
  <c r="A610" i="11"/>
  <c r="C610" i="11"/>
  <c r="D610" i="11"/>
  <c r="E610" i="11"/>
  <c r="G610" i="11"/>
  <c r="H610" i="11"/>
  <c r="I610" i="11"/>
  <c r="A611" i="11"/>
  <c r="C611" i="11"/>
  <c r="D611" i="11"/>
  <c r="E611" i="11"/>
  <c r="G611" i="11"/>
  <c r="H611" i="11"/>
  <c r="I611" i="11"/>
  <c r="A612" i="11"/>
  <c r="C612" i="11"/>
  <c r="D612" i="11"/>
  <c r="E612" i="11"/>
  <c r="G612" i="11"/>
  <c r="H612" i="11"/>
  <c r="I612" i="11"/>
  <c r="A613" i="11"/>
  <c r="C613" i="11"/>
  <c r="D613" i="11"/>
  <c r="E613" i="11"/>
  <c r="G613" i="11"/>
  <c r="H613" i="11"/>
  <c r="I613" i="11"/>
  <c r="A614" i="11"/>
  <c r="C614" i="11"/>
  <c r="D614" i="11"/>
  <c r="E614" i="11"/>
  <c r="G614" i="11"/>
  <c r="H614" i="11"/>
  <c r="I614" i="11"/>
  <c r="A615" i="11"/>
  <c r="C615" i="11"/>
  <c r="D615" i="11"/>
  <c r="E615" i="11"/>
  <c r="G615" i="11"/>
  <c r="H615" i="11"/>
  <c r="I615" i="11"/>
  <c r="A616" i="11"/>
  <c r="C616" i="11"/>
  <c r="D616" i="11"/>
  <c r="E616" i="11"/>
  <c r="G616" i="11"/>
  <c r="H616" i="11"/>
  <c r="I616" i="11"/>
  <c r="A617" i="11"/>
  <c r="C617" i="11"/>
  <c r="D617" i="11"/>
  <c r="E617" i="11"/>
  <c r="G617" i="11"/>
  <c r="H617" i="11"/>
  <c r="I617" i="11"/>
  <c r="A618" i="11"/>
  <c r="C618" i="11"/>
  <c r="D618" i="11"/>
  <c r="E618" i="11"/>
  <c r="G618" i="11"/>
  <c r="H618" i="11"/>
  <c r="I618" i="11"/>
  <c r="A619" i="11"/>
  <c r="C619" i="11"/>
  <c r="D619" i="11"/>
  <c r="E619" i="11"/>
  <c r="G619" i="11"/>
  <c r="H619" i="11"/>
  <c r="I619" i="11"/>
  <c r="A620" i="11"/>
  <c r="C620" i="11"/>
  <c r="D620" i="11"/>
  <c r="E620" i="11"/>
  <c r="G620" i="11"/>
  <c r="H620" i="11"/>
  <c r="I620" i="11"/>
  <c r="A621" i="11"/>
  <c r="C621" i="11"/>
  <c r="D621" i="11"/>
  <c r="E621" i="11"/>
  <c r="G621" i="11"/>
  <c r="H621" i="11"/>
  <c r="I621" i="11"/>
  <c r="A622" i="11"/>
  <c r="C622" i="11"/>
  <c r="D622" i="11"/>
  <c r="E622" i="11"/>
  <c r="G622" i="11"/>
  <c r="H622" i="11"/>
  <c r="I622" i="11"/>
  <c r="A623" i="11"/>
  <c r="C623" i="11"/>
  <c r="D623" i="11"/>
  <c r="E623" i="11"/>
  <c r="G623" i="11"/>
  <c r="H623" i="11"/>
  <c r="I623" i="11"/>
  <c r="A624" i="11"/>
  <c r="C624" i="11"/>
  <c r="D624" i="11"/>
  <c r="E624" i="11"/>
  <c r="G624" i="11"/>
  <c r="H624" i="11"/>
  <c r="I624" i="11"/>
  <c r="A625" i="11"/>
  <c r="C625" i="11"/>
  <c r="D625" i="11"/>
  <c r="E625" i="11"/>
  <c r="G625" i="11"/>
  <c r="H625" i="11"/>
  <c r="I625" i="11"/>
  <c r="A626" i="11"/>
  <c r="C626" i="11"/>
  <c r="D626" i="11"/>
  <c r="E626" i="11"/>
  <c r="G626" i="11"/>
  <c r="H626" i="11"/>
  <c r="I626" i="11"/>
  <c r="A627" i="11"/>
  <c r="C627" i="11"/>
  <c r="D627" i="11"/>
  <c r="E627" i="11"/>
  <c r="G627" i="11"/>
  <c r="H627" i="11"/>
  <c r="I627" i="11"/>
  <c r="A628" i="11"/>
  <c r="C628" i="11"/>
  <c r="D628" i="11"/>
  <c r="E628" i="11"/>
  <c r="G628" i="11"/>
  <c r="H628" i="11"/>
  <c r="I628" i="11"/>
  <c r="A629" i="11"/>
  <c r="C629" i="11"/>
  <c r="D629" i="11"/>
  <c r="E629" i="11"/>
  <c r="G629" i="11"/>
  <c r="H629" i="11"/>
  <c r="I629" i="11"/>
  <c r="A630" i="11"/>
  <c r="C630" i="11"/>
  <c r="D630" i="11"/>
  <c r="E630" i="11"/>
  <c r="G630" i="11"/>
  <c r="H630" i="11"/>
  <c r="I630" i="11"/>
  <c r="A631" i="11"/>
  <c r="C631" i="11"/>
  <c r="D631" i="11"/>
  <c r="E631" i="11"/>
  <c r="G631" i="11"/>
  <c r="H631" i="11"/>
  <c r="I631" i="11"/>
  <c r="A632" i="11"/>
  <c r="C632" i="11"/>
  <c r="D632" i="11"/>
  <c r="E632" i="11"/>
  <c r="G632" i="11"/>
  <c r="H632" i="11"/>
  <c r="I632" i="11"/>
  <c r="A633" i="11"/>
  <c r="C633" i="11"/>
  <c r="D633" i="11"/>
  <c r="E633" i="11"/>
  <c r="G633" i="11"/>
  <c r="H633" i="11"/>
  <c r="I633" i="11"/>
  <c r="A634" i="11"/>
  <c r="C634" i="11"/>
  <c r="D634" i="11"/>
  <c r="E634" i="11"/>
  <c r="G634" i="11"/>
  <c r="H634" i="11"/>
  <c r="I634" i="11"/>
  <c r="A635" i="11"/>
  <c r="C635" i="11"/>
  <c r="D635" i="11"/>
  <c r="E635" i="11"/>
  <c r="G635" i="11"/>
  <c r="H635" i="11"/>
  <c r="I635" i="11"/>
  <c r="A636" i="11"/>
  <c r="C636" i="11"/>
  <c r="D636" i="11"/>
  <c r="E636" i="11"/>
  <c r="G636" i="11"/>
  <c r="H636" i="11"/>
  <c r="I636" i="11"/>
  <c r="A637" i="11"/>
  <c r="C637" i="11"/>
  <c r="D637" i="11"/>
  <c r="E637" i="11"/>
  <c r="G637" i="11"/>
  <c r="H637" i="11"/>
  <c r="I637" i="11"/>
  <c r="A638" i="11"/>
  <c r="C638" i="11"/>
  <c r="D638" i="11"/>
  <c r="E638" i="11"/>
  <c r="G638" i="11"/>
  <c r="H638" i="11"/>
  <c r="I638" i="11"/>
  <c r="A639" i="11"/>
  <c r="C639" i="11"/>
  <c r="D639" i="11"/>
  <c r="E639" i="11"/>
  <c r="G639" i="11"/>
  <c r="H639" i="11"/>
  <c r="I639" i="11"/>
  <c r="A640" i="11"/>
  <c r="C640" i="11"/>
  <c r="D640" i="11"/>
  <c r="E640" i="11"/>
  <c r="G640" i="11"/>
  <c r="H640" i="11"/>
  <c r="I640" i="11"/>
  <c r="A641" i="11"/>
  <c r="C641" i="11"/>
  <c r="D641" i="11"/>
  <c r="E641" i="11"/>
  <c r="G641" i="11"/>
  <c r="H641" i="11"/>
  <c r="I641" i="11"/>
  <c r="A642" i="11"/>
  <c r="C642" i="11"/>
  <c r="D642" i="11"/>
  <c r="E642" i="11"/>
  <c r="G642" i="11"/>
  <c r="H642" i="11"/>
  <c r="I642" i="11"/>
  <c r="A643" i="11"/>
  <c r="C643" i="11"/>
  <c r="D643" i="11"/>
  <c r="E643" i="11"/>
  <c r="G643" i="11"/>
  <c r="H643" i="11"/>
  <c r="I643" i="11"/>
  <c r="A644" i="11"/>
  <c r="C644" i="11"/>
  <c r="D644" i="11"/>
  <c r="E644" i="11"/>
  <c r="G644" i="11"/>
  <c r="H644" i="11"/>
  <c r="I644" i="11"/>
  <c r="A645" i="11"/>
  <c r="C645" i="11"/>
  <c r="D645" i="11"/>
  <c r="E645" i="11"/>
  <c r="G645" i="11"/>
  <c r="H645" i="11"/>
  <c r="I645" i="11"/>
  <c r="A646" i="11"/>
  <c r="C646" i="11"/>
  <c r="D646" i="11"/>
  <c r="E646" i="11"/>
  <c r="G646" i="11"/>
  <c r="H646" i="11"/>
  <c r="I646" i="11"/>
  <c r="A647" i="11"/>
  <c r="C647" i="11"/>
  <c r="D647" i="11"/>
  <c r="E647" i="11"/>
  <c r="G647" i="11"/>
  <c r="H647" i="11"/>
  <c r="I647" i="11"/>
  <c r="A648" i="11"/>
  <c r="C648" i="11"/>
  <c r="D648" i="11"/>
  <c r="E648" i="11"/>
  <c r="G648" i="11"/>
  <c r="H648" i="11"/>
  <c r="I648" i="11"/>
  <c r="A649" i="11"/>
  <c r="C649" i="11"/>
  <c r="D649" i="11"/>
  <c r="E649" i="11"/>
  <c r="G649" i="11"/>
  <c r="H649" i="11"/>
  <c r="I649" i="11"/>
  <c r="A650" i="11"/>
  <c r="C650" i="11"/>
  <c r="D650" i="11"/>
  <c r="E650" i="11"/>
  <c r="G650" i="11"/>
  <c r="H650" i="11"/>
  <c r="I650" i="11"/>
  <c r="A651" i="11"/>
  <c r="C651" i="11"/>
  <c r="D651" i="11"/>
  <c r="E651" i="11"/>
  <c r="G651" i="11"/>
  <c r="H651" i="11"/>
  <c r="I651" i="11"/>
  <c r="A652" i="11"/>
  <c r="C652" i="11"/>
  <c r="D652" i="11"/>
  <c r="E652" i="11"/>
  <c r="G652" i="11"/>
  <c r="H652" i="11"/>
  <c r="I652" i="11"/>
  <c r="A653" i="11"/>
  <c r="C653" i="11"/>
  <c r="D653" i="11"/>
  <c r="E653" i="11"/>
  <c r="G653" i="11"/>
  <c r="H653" i="11"/>
  <c r="I653" i="11"/>
  <c r="A654" i="11"/>
  <c r="C654" i="11"/>
  <c r="D654" i="11"/>
  <c r="E654" i="11"/>
  <c r="G654" i="11"/>
  <c r="H654" i="11"/>
  <c r="I654" i="11"/>
  <c r="A655" i="11"/>
  <c r="C655" i="11"/>
  <c r="D655" i="11"/>
  <c r="E655" i="11"/>
  <c r="G655" i="11"/>
  <c r="H655" i="11"/>
  <c r="I655" i="11"/>
  <c r="A656" i="11"/>
  <c r="C656" i="11"/>
  <c r="D656" i="11"/>
  <c r="E656" i="11"/>
  <c r="G656" i="11"/>
  <c r="H656" i="11"/>
  <c r="I656" i="11"/>
  <c r="A657" i="11"/>
  <c r="C657" i="11"/>
  <c r="D657" i="11"/>
  <c r="E657" i="11"/>
  <c r="G657" i="11"/>
  <c r="H657" i="11"/>
  <c r="I657" i="11"/>
  <c r="A658" i="11"/>
  <c r="C658" i="11"/>
  <c r="D658" i="11"/>
  <c r="E658" i="11"/>
  <c r="G658" i="11"/>
  <c r="H658" i="11"/>
  <c r="I658" i="11"/>
  <c r="A659" i="11"/>
  <c r="C659" i="11"/>
  <c r="D659" i="11"/>
  <c r="E659" i="11"/>
  <c r="G659" i="11"/>
  <c r="H659" i="11"/>
  <c r="I659" i="11"/>
  <c r="A660" i="11"/>
  <c r="C660" i="11"/>
  <c r="D660" i="11"/>
  <c r="E660" i="11"/>
  <c r="G660" i="11"/>
  <c r="H660" i="11"/>
  <c r="I660" i="11"/>
  <c r="A661" i="11"/>
  <c r="C661" i="11"/>
  <c r="D661" i="11"/>
  <c r="E661" i="11"/>
  <c r="G661" i="11"/>
  <c r="H661" i="11"/>
  <c r="I661" i="11"/>
  <c r="A662" i="11"/>
  <c r="C662" i="11"/>
  <c r="D662" i="11"/>
  <c r="E662" i="11"/>
  <c r="G662" i="11"/>
  <c r="H662" i="11"/>
  <c r="I662" i="11"/>
  <c r="A663" i="11"/>
  <c r="C663" i="11"/>
  <c r="D663" i="11"/>
  <c r="E663" i="11"/>
  <c r="G663" i="11"/>
  <c r="H663" i="11"/>
  <c r="I663" i="11"/>
  <c r="A664" i="11"/>
  <c r="C664" i="11"/>
  <c r="D664" i="11"/>
  <c r="E664" i="11"/>
  <c r="G664" i="11"/>
  <c r="H664" i="11"/>
  <c r="I664" i="11"/>
  <c r="A665" i="11"/>
  <c r="C665" i="11"/>
  <c r="D665" i="11"/>
  <c r="E665" i="11"/>
  <c r="G665" i="11"/>
  <c r="H665" i="11"/>
  <c r="I665" i="11"/>
  <c r="A666" i="11"/>
  <c r="C666" i="11"/>
  <c r="D666" i="11"/>
  <c r="E666" i="11"/>
  <c r="G666" i="11"/>
  <c r="H666" i="11"/>
  <c r="I666" i="11"/>
  <c r="A667" i="11"/>
  <c r="C667" i="11"/>
  <c r="D667" i="11"/>
  <c r="E667" i="11"/>
  <c r="G667" i="11"/>
  <c r="H667" i="11"/>
  <c r="I667" i="11"/>
  <c r="A668" i="11"/>
  <c r="C668" i="11"/>
  <c r="D668" i="11"/>
  <c r="E668" i="11"/>
  <c r="G668" i="11"/>
  <c r="H668" i="11"/>
  <c r="I668" i="11"/>
  <c r="A669" i="11"/>
  <c r="C669" i="11"/>
  <c r="D669" i="11"/>
  <c r="E669" i="11"/>
  <c r="G669" i="11"/>
  <c r="H669" i="11"/>
  <c r="I669" i="11"/>
  <c r="A670" i="11"/>
  <c r="C670" i="11"/>
  <c r="D670" i="11"/>
  <c r="E670" i="11"/>
  <c r="G670" i="11"/>
  <c r="H670" i="11"/>
  <c r="I670" i="11"/>
  <c r="A671" i="11"/>
  <c r="C671" i="11"/>
  <c r="D671" i="11"/>
  <c r="E671" i="11"/>
  <c r="G671" i="11"/>
  <c r="H671" i="11"/>
  <c r="I671" i="11"/>
  <c r="A672" i="11"/>
  <c r="C672" i="11"/>
  <c r="D672" i="11"/>
  <c r="E672" i="11"/>
  <c r="G672" i="11"/>
  <c r="H672" i="11"/>
  <c r="I672" i="11"/>
  <c r="A673" i="11"/>
  <c r="C673" i="11"/>
  <c r="D673" i="11"/>
  <c r="E673" i="11"/>
  <c r="G673" i="11"/>
  <c r="H673" i="11"/>
  <c r="I673" i="11"/>
  <c r="A674" i="11"/>
  <c r="C674" i="11"/>
  <c r="D674" i="11"/>
  <c r="E674" i="11"/>
  <c r="G674" i="11"/>
  <c r="H674" i="11"/>
  <c r="I674" i="11"/>
  <c r="A675" i="11"/>
  <c r="C675" i="11"/>
  <c r="D675" i="11"/>
  <c r="E675" i="11"/>
  <c r="G675" i="11"/>
  <c r="H675" i="11"/>
  <c r="I675" i="11"/>
  <c r="A676" i="11"/>
  <c r="C676" i="11"/>
  <c r="D676" i="11"/>
  <c r="E676" i="11"/>
  <c r="G676" i="11"/>
  <c r="H676" i="11"/>
  <c r="I676" i="11"/>
  <c r="A677" i="11"/>
  <c r="C677" i="11"/>
  <c r="D677" i="11"/>
  <c r="E677" i="11"/>
  <c r="G677" i="11"/>
  <c r="H677" i="11"/>
  <c r="I677" i="11"/>
  <c r="A678" i="11"/>
  <c r="C678" i="11"/>
  <c r="D678" i="11"/>
  <c r="E678" i="11"/>
  <c r="G678" i="11"/>
  <c r="H678" i="11"/>
  <c r="I678" i="11"/>
  <c r="A679" i="11"/>
  <c r="C679" i="11"/>
  <c r="D679" i="11"/>
  <c r="E679" i="11"/>
  <c r="G679" i="11"/>
  <c r="H679" i="11"/>
  <c r="I679" i="11"/>
  <c r="A680" i="11"/>
  <c r="C680" i="11"/>
  <c r="D680" i="11"/>
  <c r="E680" i="11"/>
  <c r="G680" i="11"/>
  <c r="H680" i="11"/>
  <c r="I680" i="11"/>
  <c r="A681" i="11"/>
  <c r="C681" i="11"/>
  <c r="D681" i="11"/>
  <c r="E681" i="11"/>
  <c r="G681" i="11"/>
  <c r="H681" i="11"/>
  <c r="I681" i="11"/>
  <c r="A682" i="11"/>
  <c r="C682" i="11"/>
  <c r="D682" i="11"/>
  <c r="E682" i="11"/>
  <c r="G682" i="11"/>
  <c r="H682" i="11"/>
  <c r="I682" i="11"/>
  <c r="A683" i="11"/>
  <c r="C683" i="11"/>
  <c r="D683" i="11"/>
  <c r="E683" i="11"/>
  <c r="G683" i="11"/>
  <c r="H683" i="11"/>
  <c r="I683" i="11"/>
  <c r="A684" i="11"/>
  <c r="C684" i="11"/>
  <c r="D684" i="11"/>
  <c r="E684" i="11"/>
  <c r="G684" i="11"/>
  <c r="H684" i="11"/>
  <c r="I684" i="11"/>
  <c r="A685" i="11"/>
  <c r="C685" i="11"/>
  <c r="D685" i="11"/>
  <c r="E685" i="11"/>
  <c r="G685" i="11"/>
  <c r="H685" i="11"/>
  <c r="I685" i="11"/>
  <c r="A686" i="11"/>
  <c r="C686" i="11"/>
  <c r="D686" i="11"/>
  <c r="E686" i="11"/>
  <c r="G686" i="11"/>
  <c r="H686" i="11"/>
  <c r="I686" i="11"/>
  <c r="A687" i="11"/>
  <c r="C687" i="11"/>
  <c r="D687" i="11"/>
  <c r="E687" i="11"/>
  <c r="G687" i="11"/>
  <c r="H687" i="11"/>
  <c r="I687" i="11"/>
  <c r="A688" i="11"/>
  <c r="C688" i="11"/>
  <c r="D688" i="11"/>
  <c r="E688" i="11"/>
  <c r="G688" i="11"/>
  <c r="H688" i="11"/>
  <c r="I688" i="11"/>
  <c r="A689" i="11"/>
  <c r="C689" i="11"/>
  <c r="D689" i="11"/>
  <c r="E689" i="11"/>
  <c r="G689" i="11"/>
  <c r="H689" i="11"/>
  <c r="I689" i="11"/>
  <c r="A690" i="11"/>
  <c r="C690" i="11"/>
  <c r="D690" i="11"/>
  <c r="E690" i="11"/>
  <c r="G690" i="11"/>
  <c r="H690" i="11"/>
  <c r="I690" i="11"/>
  <c r="A691" i="11"/>
  <c r="C691" i="11"/>
  <c r="D691" i="11"/>
  <c r="E691" i="11"/>
  <c r="G691" i="11"/>
  <c r="H691" i="11"/>
  <c r="I691" i="11"/>
  <c r="A692" i="11"/>
  <c r="C692" i="11"/>
  <c r="D692" i="11"/>
  <c r="E692" i="11"/>
  <c r="G692" i="11"/>
  <c r="H692" i="11"/>
  <c r="I692" i="11"/>
  <c r="A693" i="11"/>
  <c r="C693" i="11"/>
  <c r="D693" i="11"/>
  <c r="E693" i="11"/>
  <c r="G693" i="11"/>
  <c r="H693" i="11"/>
  <c r="I693" i="11"/>
  <c r="A694" i="11"/>
  <c r="C694" i="11"/>
  <c r="D694" i="11"/>
  <c r="E694" i="11"/>
  <c r="G694" i="11"/>
  <c r="H694" i="11"/>
  <c r="I694" i="11"/>
  <c r="A695" i="11"/>
  <c r="C695" i="11"/>
  <c r="D695" i="11"/>
  <c r="E695" i="11"/>
  <c r="G695" i="11"/>
  <c r="H695" i="11"/>
  <c r="I695" i="11"/>
  <c r="A696" i="11"/>
  <c r="C696" i="11"/>
  <c r="D696" i="11"/>
  <c r="E696" i="11"/>
  <c r="G696" i="11"/>
  <c r="H696" i="11"/>
  <c r="I696" i="11"/>
  <c r="A697" i="11"/>
  <c r="C697" i="11"/>
  <c r="D697" i="11"/>
  <c r="E697" i="11"/>
  <c r="G697" i="11"/>
  <c r="H697" i="11"/>
  <c r="I697" i="11"/>
  <c r="A698" i="11"/>
  <c r="C698" i="11"/>
  <c r="D698" i="11"/>
  <c r="E698" i="11"/>
  <c r="G698" i="11"/>
  <c r="H698" i="11"/>
  <c r="I698" i="11"/>
  <c r="A699" i="11"/>
  <c r="C699" i="11"/>
  <c r="D699" i="11"/>
  <c r="E699" i="11"/>
  <c r="G699" i="11"/>
  <c r="H699" i="11"/>
  <c r="I699" i="11"/>
  <c r="A700" i="11"/>
  <c r="C700" i="11"/>
  <c r="D700" i="11"/>
  <c r="E700" i="11"/>
  <c r="G700" i="11"/>
  <c r="H700" i="11"/>
  <c r="I700" i="11"/>
  <c r="A701" i="11"/>
  <c r="C701" i="11"/>
  <c r="D701" i="11"/>
  <c r="E701" i="11"/>
  <c r="G701" i="11"/>
  <c r="H701" i="11"/>
  <c r="I701" i="11"/>
  <c r="A702" i="11"/>
  <c r="C702" i="11"/>
  <c r="D702" i="11"/>
  <c r="E702" i="11"/>
  <c r="G702" i="11"/>
  <c r="H702" i="11"/>
  <c r="I702" i="11"/>
  <c r="A703" i="11"/>
  <c r="C703" i="11"/>
  <c r="D703" i="11"/>
  <c r="E703" i="11"/>
  <c r="G703" i="11"/>
  <c r="H703" i="11"/>
  <c r="I703" i="11"/>
  <c r="A704" i="11"/>
  <c r="C704" i="11"/>
  <c r="D704" i="11"/>
  <c r="E704" i="11"/>
  <c r="G704" i="11"/>
  <c r="H704" i="11"/>
  <c r="I704" i="11"/>
  <c r="A705" i="11"/>
  <c r="C705" i="11"/>
  <c r="D705" i="11"/>
  <c r="E705" i="11"/>
  <c r="G705" i="11"/>
  <c r="H705" i="11"/>
  <c r="I705" i="11"/>
  <c r="A706" i="11"/>
  <c r="C706" i="11"/>
  <c r="D706" i="11"/>
  <c r="E706" i="11"/>
  <c r="G706" i="11"/>
  <c r="H706" i="11"/>
  <c r="I706" i="11"/>
  <c r="A707" i="11"/>
  <c r="C707" i="11"/>
  <c r="D707" i="11"/>
  <c r="E707" i="11"/>
  <c r="G707" i="11"/>
  <c r="H707" i="11"/>
  <c r="I707" i="11"/>
  <c r="A708" i="11"/>
  <c r="C708" i="11"/>
  <c r="D708" i="11"/>
  <c r="E708" i="11"/>
  <c r="G708" i="11"/>
  <c r="H708" i="11"/>
  <c r="I708" i="11"/>
  <c r="A709" i="11"/>
  <c r="C709" i="11"/>
  <c r="D709" i="11"/>
  <c r="E709" i="11"/>
  <c r="G709" i="11"/>
  <c r="H709" i="11"/>
  <c r="I709" i="11"/>
  <c r="A710" i="11"/>
  <c r="C710" i="11"/>
  <c r="D710" i="11"/>
  <c r="E710" i="11"/>
  <c r="G710" i="11"/>
  <c r="H710" i="11"/>
  <c r="I710" i="11"/>
  <c r="A711" i="11"/>
  <c r="C711" i="11"/>
  <c r="D711" i="11"/>
  <c r="E711" i="11"/>
  <c r="G711" i="11"/>
  <c r="H711" i="11"/>
  <c r="I711" i="11"/>
  <c r="A712" i="11"/>
  <c r="C712" i="11"/>
  <c r="D712" i="11"/>
  <c r="E712" i="11"/>
  <c r="G712" i="11"/>
  <c r="H712" i="11"/>
  <c r="I712" i="11"/>
  <c r="A713" i="11"/>
  <c r="C713" i="11"/>
  <c r="D713" i="11"/>
  <c r="E713" i="11"/>
  <c r="G713" i="11"/>
  <c r="H713" i="11"/>
  <c r="I713" i="11"/>
  <c r="A714" i="11"/>
  <c r="C714" i="11"/>
  <c r="D714" i="11"/>
  <c r="E714" i="11"/>
  <c r="G714" i="11"/>
  <c r="H714" i="11"/>
  <c r="I714" i="11"/>
  <c r="A715" i="11"/>
  <c r="C715" i="11"/>
  <c r="D715" i="11"/>
  <c r="E715" i="11"/>
  <c r="G715" i="11"/>
  <c r="H715" i="11"/>
  <c r="I715" i="11"/>
  <c r="A716" i="11"/>
  <c r="C716" i="11"/>
  <c r="D716" i="11"/>
  <c r="E716" i="11"/>
  <c r="G716" i="11"/>
  <c r="H716" i="11"/>
  <c r="I716" i="11"/>
  <c r="A717" i="11"/>
  <c r="C717" i="11"/>
  <c r="D717" i="11"/>
  <c r="E717" i="11"/>
  <c r="G717" i="11"/>
  <c r="H717" i="11"/>
  <c r="I717" i="11"/>
  <c r="A718" i="11"/>
  <c r="C718" i="11"/>
  <c r="D718" i="11"/>
  <c r="E718" i="11"/>
  <c r="G718" i="11"/>
  <c r="H718" i="11"/>
  <c r="I718" i="11"/>
  <c r="A719" i="11"/>
  <c r="C719" i="11"/>
  <c r="D719" i="11"/>
  <c r="E719" i="11"/>
  <c r="G719" i="11"/>
  <c r="H719" i="11"/>
  <c r="I719" i="11"/>
  <c r="A720" i="11"/>
  <c r="C720" i="11"/>
  <c r="D720" i="11"/>
  <c r="E720" i="11"/>
  <c r="G720" i="11"/>
  <c r="H720" i="11"/>
  <c r="I720" i="11"/>
  <c r="A721" i="11"/>
  <c r="C721" i="11"/>
  <c r="D721" i="11"/>
  <c r="E721" i="11"/>
  <c r="G721" i="11"/>
  <c r="H721" i="11"/>
  <c r="I721" i="11"/>
  <c r="A722" i="11"/>
  <c r="C722" i="11"/>
  <c r="D722" i="11"/>
  <c r="E722" i="11"/>
  <c r="G722" i="11"/>
  <c r="H722" i="11"/>
  <c r="I722" i="11"/>
  <c r="A723" i="11"/>
  <c r="C723" i="11"/>
  <c r="D723" i="11"/>
  <c r="E723" i="11"/>
  <c r="G723" i="11"/>
  <c r="H723" i="11"/>
  <c r="I723" i="11"/>
  <c r="A724" i="11"/>
  <c r="C724" i="11"/>
  <c r="D724" i="11"/>
  <c r="E724" i="11"/>
  <c r="G724" i="11"/>
  <c r="H724" i="11"/>
  <c r="I724" i="11"/>
  <c r="A725" i="11"/>
  <c r="C725" i="11"/>
  <c r="D725" i="11"/>
  <c r="E725" i="11"/>
  <c r="G725" i="11"/>
  <c r="H725" i="11"/>
  <c r="I725" i="11"/>
  <c r="A726" i="11"/>
  <c r="C726" i="11"/>
  <c r="D726" i="11"/>
  <c r="E726" i="11"/>
  <c r="G726" i="11"/>
  <c r="H726" i="11"/>
  <c r="I726" i="11"/>
  <c r="A727" i="11"/>
  <c r="C727" i="11"/>
  <c r="D727" i="11"/>
  <c r="E727" i="11"/>
  <c r="G727" i="11"/>
  <c r="H727" i="11"/>
  <c r="I727" i="11"/>
  <c r="A728" i="11"/>
  <c r="C728" i="11"/>
  <c r="D728" i="11"/>
  <c r="E728" i="11"/>
  <c r="G728" i="11"/>
  <c r="H728" i="11"/>
  <c r="I728" i="11"/>
  <c r="A729" i="11"/>
  <c r="C729" i="11"/>
  <c r="D729" i="11"/>
  <c r="E729" i="11"/>
  <c r="G729" i="11"/>
  <c r="H729" i="11"/>
  <c r="I729" i="11"/>
  <c r="A730" i="11"/>
  <c r="C730" i="11"/>
  <c r="D730" i="11"/>
  <c r="E730" i="11"/>
  <c r="G730" i="11"/>
  <c r="H730" i="11"/>
  <c r="I730" i="11"/>
  <c r="A731" i="11"/>
  <c r="C731" i="11"/>
  <c r="D731" i="11"/>
  <c r="E731" i="11"/>
  <c r="G731" i="11"/>
  <c r="H731" i="11"/>
  <c r="I731" i="11"/>
  <c r="A732" i="11"/>
  <c r="C732" i="11"/>
  <c r="D732" i="11"/>
  <c r="E732" i="11"/>
  <c r="G732" i="11"/>
  <c r="H732" i="11"/>
  <c r="I732" i="11"/>
  <c r="A733" i="11"/>
  <c r="C733" i="11"/>
  <c r="D733" i="11"/>
  <c r="E733" i="11"/>
  <c r="G733" i="11"/>
  <c r="H733" i="11"/>
  <c r="I733" i="11"/>
  <c r="A734" i="11"/>
  <c r="C734" i="11"/>
  <c r="D734" i="11"/>
  <c r="E734" i="11"/>
  <c r="G734" i="11"/>
  <c r="H734" i="11"/>
  <c r="I734" i="11"/>
  <c r="A735" i="11"/>
  <c r="C735" i="11"/>
  <c r="D735" i="11"/>
  <c r="E735" i="11"/>
  <c r="G735" i="11"/>
  <c r="H735" i="11"/>
  <c r="I735" i="11"/>
  <c r="A736" i="11"/>
  <c r="C736" i="11"/>
  <c r="D736" i="11"/>
  <c r="E736" i="11"/>
  <c r="G736" i="11"/>
  <c r="H736" i="11"/>
  <c r="I736" i="11"/>
  <c r="A737" i="11"/>
  <c r="C737" i="11"/>
  <c r="D737" i="11"/>
  <c r="E737" i="11"/>
  <c r="G737" i="11"/>
  <c r="H737" i="11"/>
  <c r="I737" i="11"/>
  <c r="A738" i="11"/>
  <c r="C738" i="11"/>
  <c r="D738" i="11"/>
  <c r="E738" i="11"/>
  <c r="G738" i="11"/>
  <c r="H738" i="11"/>
  <c r="I738" i="11"/>
  <c r="A739" i="11"/>
  <c r="C739" i="11"/>
  <c r="D739" i="11"/>
  <c r="E739" i="11"/>
  <c r="G739" i="11"/>
  <c r="H739" i="11"/>
  <c r="I739" i="11"/>
  <c r="A740" i="11"/>
  <c r="C740" i="11"/>
  <c r="D740" i="11"/>
  <c r="E740" i="11"/>
  <c r="G740" i="11"/>
  <c r="H740" i="11"/>
  <c r="I740" i="11"/>
  <c r="A741" i="11"/>
  <c r="C741" i="11"/>
  <c r="D741" i="11"/>
  <c r="E741" i="11"/>
  <c r="G741" i="11"/>
  <c r="H741" i="11"/>
  <c r="I741" i="11"/>
  <c r="A742" i="11"/>
  <c r="C742" i="11"/>
  <c r="D742" i="11"/>
  <c r="E742" i="11"/>
  <c r="G742" i="11"/>
  <c r="H742" i="11"/>
  <c r="I742" i="11"/>
  <c r="A743" i="11"/>
  <c r="C743" i="11"/>
  <c r="D743" i="11"/>
  <c r="E743" i="11"/>
  <c r="G743" i="11"/>
  <c r="H743" i="11"/>
  <c r="I743" i="11"/>
  <c r="A744" i="11"/>
  <c r="C744" i="11"/>
  <c r="D744" i="11"/>
  <c r="E744" i="11"/>
  <c r="G744" i="11"/>
  <c r="H744" i="11"/>
  <c r="I744" i="11"/>
  <c r="A745" i="11"/>
  <c r="C745" i="11"/>
  <c r="D745" i="11"/>
  <c r="E745" i="11"/>
  <c r="G745" i="11"/>
  <c r="H745" i="11"/>
  <c r="I745" i="11"/>
  <c r="A746" i="11"/>
  <c r="C746" i="11"/>
  <c r="D746" i="11"/>
  <c r="E746" i="11"/>
  <c r="G746" i="11"/>
  <c r="H746" i="11"/>
  <c r="I746" i="11"/>
  <c r="A747" i="11"/>
  <c r="C747" i="11"/>
  <c r="D747" i="11"/>
  <c r="E747" i="11"/>
  <c r="G747" i="11"/>
  <c r="H747" i="11"/>
  <c r="I747" i="11"/>
  <c r="A748" i="11"/>
  <c r="C748" i="11"/>
  <c r="D748" i="11"/>
  <c r="E748" i="11"/>
  <c r="G748" i="11"/>
  <c r="H748" i="11"/>
  <c r="I748" i="11"/>
  <c r="A749" i="11"/>
  <c r="C749" i="11"/>
  <c r="D749" i="11"/>
  <c r="E749" i="11"/>
  <c r="G749" i="11"/>
  <c r="H749" i="11"/>
  <c r="I749" i="11"/>
  <c r="A750" i="11"/>
  <c r="C750" i="11"/>
  <c r="D750" i="11"/>
  <c r="E750" i="11"/>
  <c r="G750" i="11"/>
  <c r="H750" i="11"/>
  <c r="I750" i="11"/>
  <c r="A751" i="11"/>
  <c r="C751" i="11"/>
  <c r="D751" i="11"/>
  <c r="E751" i="11"/>
  <c r="G751" i="11"/>
  <c r="H751" i="11"/>
  <c r="I751" i="11"/>
  <c r="A752" i="11"/>
  <c r="C752" i="11"/>
  <c r="D752" i="11"/>
  <c r="E752" i="11"/>
  <c r="G752" i="11"/>
  <c r="H752" i="11"/>
  <c r="I752" i="11"/>
  <c r="A753" i="11"/>
  <c r="C753" i="11"/>
  <c r="D753" i="11"/>
  <c r="E753" i="11"/>
  <c r="G753" i="11"/>
  <c r="H753" i="11"/>
  <c r="I753" i="11"/>
  <c r="A754" i="11"/>
  <c r="C754" i="11"/>
  <c r="D754" i="11"/>
  <c r="E754" i="11"/>
  <c r="G754" i="11"/>
  <c r="H754" i="11"/>
  <c r="I754" i="11"/>
  <c r="A755" i="11"/>
  <c r="C755" i="11"/>
  <c r="D755" i="11"/>
  <c r="E755" i="11"/>
  <c r="G755" i="11"/>
  <c r="H755" i="11"/>
  <c r="I755" i="11"/>
  <c r="A756" i="11"/>
  <c r="C756" i="11"/>
  <c r="D756" i="11"/>
  <c r="E756" i="11"/>
  <c r="G756" i="11"/>
  <c r="H756" i="11"/>
  <c r="I756" i="11"/>
  <c r="A757" i="11"/>
  <c r="C757" i="11"/>
  <c r="D757" i="11"/>
  <c r="E757" i="11"/>
  <c r="G757" i="11"/>
  <c r="H757" i="11"/>
  <c r="I757" i="11"/>
  <c r="A758" i="11"/>
  <c r="C758" i="11"/>
  <c r="D758" i="11"/>
  <c r="E758" i="11"/>
  <c r="G758" i="11"/>
  <c r="H758" i="11"/>
  <c r="I758" i="11"/>
  <c r="A759" i="11"/>
  <c r="C759" i="11"/>
  <c r="D759" i="11"/>
  <c r="E759" i="11"/>
  <c r="G759" i="11"/>
  <c r="H759" i="11"/>
  <c r="I759" i="11"/>
  <c r="A760" i="11"/>
  <c r="C760" i="11"/>
  <c r="D760" i="11"/>
  <c r="E760" i="11"/>
  <c r="G760" i="11"/>
  <c r="H760" i="11"/>
  <c r="I760" i="11"/>
  <c r="A761" i="11"/>
  <c r="C761" i="11"/>
  <c r="D761" i="11"/>
  <c r="E761" i="11"/>
  <c r="G761" i="11"/>
  <c r="H761" i="11"/>
  <c r="I761" i="11"/>
  <c r="A762" i="11"/>
  <c r="C762" i="11"/>
  <c r="D762" i="11"/>
  <c r="E762" i="11"/>
  <c r="G762" i="11"/>
  <c r="H762" i="11"/>
  <c r="I762" i="11"/>
  <c r="A763" i="11"/>
  <c r="C763" i="11"/>
  <c r="D763" i="11"/>
  <c r="E763" i="11"/>
  <c r="G763" i="11"/>
  <c r="H763" i="11"/>
  <c r="I763" i="11"/>
  <c r="A764" i="11"/>
  <c r="C764" i="11"/>
  <c r="D764" i="11"/>
  <c r="E764" i="11"/>
  <c r="G764" i="11"/>
  <c r="H764" i="11"/>
  <c r="I764" i="11"/>
  <c r="A765" i="11"/>
  <c r="C765" i="11"/>
  <c r="D765" i="11"/>
  <c r="E765" i="11"/>
  <c r="G765" i="11"/>
  <c r="H765" i="11"/>
  <c r="I765" i="11"/>
  <c r="A766" i="11"/>
  <c r="C766" i="11"/>
  <c r="D766" i="11"/>
  <c r="E766" i="11"/>
  <c r="G766" i="11"/>
  <c r="H766" i="11"/>
  <c r="I766" i="11"/>
  <c r="A767" i="11"/>
  <c r="C767" i="11"/>
  <c r="D767" i="11"/>
  <c r="E767" i="11"/>
  <c r="G767" i="11"/>
  <c r="H767" i="11"/>
  <c r="I767" i="11"/>
  <c r="A768" i="11"/>
  <c r="C768" i="11"/>
  <c r="D768" i="11"/>
  <c r="E768" i="11"/>
  <c r="G768" i="11"/>
  <c r="H768" i="11"/>
  <c r="I768" i="11"/>
  <c r="A769" i="11"/>
  <c r="C769" i="11"/>
  <c r="D769" i="11"/>
  <c r="E769" i="11"/>
  <c r="G769" i="11"/>
  <c r="H769" i="11"/>
  <c r="I769" i="11"/>
  <c r="A770" i="11"/>
  <c r="C770" i="11"/>
  <c r="D770" i="11"/>
  <c r="E770" i="11"/>
  <c r="G770" i="11"/>
  <c r="H770" i="11"/>
  <c r="I770" i="11"/>
  <c r="A771" i="11"/>
  <c r="C771" i="11"/>
  <c r="D771" i="11"/>
  <c r="E771" i="11"/>
  <c r="G771" i="11"/>
  <c r="H771" i="11"/>
  <c r="I771" i="11"/>
  <c r="A772" i="11"/>
  <c r="C772" i="11"/>
  <c r="D772" i="11"/>
  <c r="E772" i="11"/>
  <c r="G772" i="11"/>
  <c r="H772" i="11"/>
  <c r="I772" i="11"/>
  <c r="A773" i="11"/>
  <c r="C773" i="11"/>
  <c r="D773" i="11"/>
  <c r="E773" i="11"/>
  <c r="G773" i="11"/>
  <c r="H773" i="11"/>
  <c r="I773" i="11"/>
  <c r="A774" i="11"/>
  <c r="C774" i="11"/>
  <c r="D774" i="11"/>
  <c r="E774" i="11"/>
  <c r="G774" i="11"/>
  <c r="H774" i="11"/>
  <c r="I774" i="11"/>
  <c r="A775" i="11"/>
  <c r="C775" i="11"/>
  <c r="D775" i="11"/>
  <c r="E775" i="11"/>
  <c r="G775" i="11"/>
  <c r="H775" i="11"/>
  <c r="I775" i="11"/>
  <c r="A776" i="11"/>
  <c r="C776" i="11"/>
  <c r="D776" i="11"/>
  <c r="E776" i="11"/>
  <c r="G776" i="11"/>
  <c r="H776" i="11"/>
  <c r="I776" i="11"/>
  <c r="A777" i="11"/>
  <c r="C777" i="11"/>
  <c r="D777" i="11"/>
  <c r="E777" i="11"/>
  <c r="G777" i="11"/>
  <c r="H777" i="11"/>
  <c r="I777" i="11"/>
  <c r="A778" i="11"/>
  <c r="C778" i="11"/>
  <c r="D778" i="11"/>
  <c r="E778" i="11"/>
  <c r="G778" i="11"/>
  <c r="H778" i="11"/>
  <c r="I778" i="11"/>
  <c r="A779" i="11"/>
  <c r="C779" i="11"/>
  <c r="D779" i="11"/>
  <c r="E779" i="11"/>
  <c r="G779" i="11"/>
  <c r="H779" i="11"/>
  <c r="I779" i="11"/>
  <c r="A780" i="11"/>
  <c r="C780" i="11"/>
  <c r="D780" i="11"/>
  <c r="E780" i="11"/>
  <c r="G780" i="11"/>
  <c r="H780" i="11"/>
  <c r="I780" i="11"/>
  <c r="A781" i="11"/>
  <c r="C781" i="11"/>
  <c r="D781" i="11"/>
  <c r="E781" i="11"/>
  <c r="G781" i="11"/>
  <c r="H781" i="11"/>
  <c r="I781" i="11"/>
  <c r="A782" i="11"/>
  <c r="C782" i="11"/>
  <c r="D782" i="11"/>
  <c r="E782" i="11"/>
  <c r="G782" i="11"/>
  <c r="H782" i="11"/>
  <c r="I782" i="11"/>
  <c r="A783" i="11"/>
  <c r="C783" i="11"/>
  <c r="D783" i="11"/>
  <c r="E783" i="11"/>
  <c r="G783" i="11"/>
  <c r="H783" i="11"/>
  <c r="I783" i="11"/>
  <c r="A784" i="11"/>
  <c r="C784" i="11"/>
  <c r="D784" i="11"/>
  <c r="E784" i="11"/>
  <c r="G784" i="11"/>
  <c r="H784" i="11"/>
  <c r="I784" i="11"/>
  <c r="A785" i="11"/>
  <c r="C785" i="11"/>
  <c r="D785" i="11"/>
  <c r="E785" i="11"/>
  <c r="G785" i="11"/>
  <c r="H785" i="11"/>
  <c r="I785" i="11"/>
  <c r="A786" i="11"/>
  <c r="C786" i="11"/>
  <c r="D786" i="11"/>
  <c r="E786" i="11"/>
  <c r="G786" i="11"/>
  <c r="H786" i="11"/>
  <c r="I786" i="11"/>
  <c r="A787" i="11"/>
  <c r="C787" i="11"/>
  <c r="D787" i="11"/>
  <c r="E787" i="11"/>
  <c r="G787" i="11"/>
  <c r="H787" i="11"/>
  <c r="I787" i="11"/>
  <c r="A788" i="11"/>
  <c r="C788" i="11"/>
  <c r="D788" i="11"/>
  <c r="E788" i="11"/>
  <c r="G788" i="11"/>
  <c r="H788" i="11"/>
  <c r="I788" i="11"/>
  <c r="A789" i="11"/>
  <c r="C789" i="11"/>
  <c r="D789" i="11"/>
  <c r="E789" i="11"/>
  <c r="G789" i="11"/>
  <c r="H789" i="11"/>
  <c r="I789" i="11"/>
  <c r="A790" i="11"/>
  <c r="C790" i="11"/>
  <c r="D790" i="11"/>
  <c r="E790" i="11"/>
  <c r="G790" i="11"/>
  <c r="H790" i="11"/>
  <c r="I790" i="11"/>
  <c r="A791" i="11"/>
  <c r="C791" i="11"/>
  <c r="D791" i="11"/>
  <c r="E791" i="11"/>
  <c r="G791" i="11"/>
  <c r="H791" i="11"/>
  <c r="I791" i="11"/>
  <c r="A792" i="11"/>
  <c r="C792" i="11"/>
  <c r="D792" i="11"/>
  <c r="E792" i="11"/>
  <c r="G792" i="11"/>
  <c r="H792" i="11"/>
  <c r="I792" i="11"/>
  <c r="A793" i="11"/>
  <c r="C793" i="11"/>
  <c r="D793" i="11"/>
  <c r="E793" i="11"/>
  <c r="G793" i="11"/>
  <c r="H793" i="11"/>
  <c r="I793" i="11"/>
  <c r="A794" i="11"/>
  <c r="C794" i="11"/>
  <c r="D794" i="11"/>
  <c r="E794" i="11"/>
  <c r="G794" i="11"/>
  <c r="H794" i="11"/>
  <c r="I794" i="11"/>
  <c r="A795" i="11"/>
  <c r="C795" i="11"/>
  <c r="D795" i="11"/>
  <c r="E795" i="11"/>
  <c r="G795" i="11"/>
  <c r="H795" i="11"/>
  <c r="I795" i="11"/>
  <c r="A796" i="11"/>
  <c r="C796" i="11"/>
  <c r="D796" i="11"/>
  <c r="E796" i="11"/>
  <c r="G796" i="11"/>
  <c r="H796" i="11"/>
  <c r="I796" i="11"/>
  <c r="A797" i="11"/>
  <c r="C797" i="11"/>
  <c r="D797" i="11"/>
  <c r="E797" i="11"/>
  <c r="G797" i="11"/>
  <c r="H797" i="11"/>
  <c r="I797" i="11"/>
  <c r="A798" i="11"/>
  <c r="C798" i="11"/>
  <c r="D798" i="11"/>
  <c r="E798" i="11"/>
  <c r="G798" i="11"/>
  <c r="H798" i="11"/>
  <c r="I798" i="11"/>
  <c r="A799" i="11"/>
  <c r="C799" i="11"/>
  <c r="D799" i="11"/>
  <c r="E799" i="11"/>
  <c r="G799" i="11"/>
  <c r="H799" i="11"/>
  <c r="I799" i="11"/>
  <c r="A800" i="11"/>
  <c r="C800" i="11"/>
  <c r="D800" i="11"/>
  <c r="E800" i="11"/>
  <c r="G800" i="11"/>
  <c r="H800" i="11"/>
  <c r="I800" i="11"/>
  <c r="A801" i="11"/>
  <c r="C801" i="11"/>
  <c r="D801" i="11"/>
  <c r="E801" i="11"/>
  <c r="G801" i="11"/>
  <c r="H801" i="11"/>
  <c r="I801" i="11"/>
  <c r="A802" i="11"/>
  <c r="C802" i="11"/>
  <c r="D802" i="11"/>
  <c r="E802" i="11"/>
  <c r="G802" i="11"/>
  <c r="H802" i="11"/>
  <c r="I802" i="11"/>
  <c r="A803" i="11"/>
  <c r="C803" i="11"/>
  <c r="D803" i="11"/>
  <c r="E803" i="11"/>
  <c r="G803" i="11"/>
  <c r="H803" i="11"/>
  <c r="I803" i="11"/>
  <c r="A804" i="11"/>
  <c r="C804" i="11"/>
  <c r="D804" i="11"/>
  <c r="E804" i="11"/>
  <c r="G804" i="11"/>
  <c r="H804" i="11"/>
  <c r="I804" i="11"/>
  <c r="A805" i="11"/>
  <c r="C805" i="11"/>
  <c r="D805" i="11"/>
  <c r="E805" i="11"/>
  <c r="G805" i="11"/>
  <c r="H805" i="11"/>
  <c r="I805" i="11"/>
  <c r="A806" i="11"/>
  <c r="C806" i="11"/>
  <c r="D806" i="11"/>
  <c r="E806" i="11"/>
  <c r="G806" i="11"/>
  <c r="H806" i="11"/>
  <c r="I806" i="11"/>
  <c r="A807" i="11"/>
  <c r="C807" i="11"/>
  <c r="D807" i="11"/>
  <c r="E807" i="11"/>
  <c r="G807" i="11"/>
  <c r="H807" i="11"/>
  <c r="I807" i="11"/>
  <c r="A808" i="11"/>
  <c r="C808" i="11"/>
  <c r="D808" i="11"/>
  <c r="E808" i="11"/>
  <c r="G808" i="11"/>
  <c r="H808" i="11"/>
  <c r="I808" i="11"/>
  <c r="A809" i="11"/>
  <c r="C809" i="11"/>
  <c r="D809" i="11"/>
  <c r="E809" i="11"/>
  <c r="G809" i="11"/>
  <c r="H809" i="11"/>
  <c r="I809" i="11"/>
  <c r="A810" i="11"/>
  <c r="C810" i="11"/>
  <c r="D810" i="11"/>
  <c r="E810" i="11"/>
  <c r="G810" i="11"/>
  <c r="H810" i="11"/>
  <c r="I810" i="11"/>
  <c r="A811" i="11"/>
  <c r="C811" i="11"/>
  <c r="D811" i="11"/>
  <c r="E811" i="11"/>
  <c r="G811" i="11"/>
  <c r="H811" i="11"/>
  <c r="I811" i="11"/>
  <c r="A812" i="11"/>
  <c r="C812" i="11"/>
  <c r="D812" i="11"/>
  <c r="E812" i="11"/>
  <c r="G812" i="11"/>
  <c r="H812" i="11"/>
  <c r="I812" i="11"/>
  <c r="A813" i="11"/>
  <c r="C813" i="11"/>
  <c r="D813" i="11"/>
  <c r="E813" i="11"/>
  <c r="G813" i="11"/>
  <c r="H813" i="11"/>
  <c r="I813" i="11"/>
  <c r="A814" i="11"/>
  <c r="C814" i="11"/>
  <c r="D814" i="11"/>
  <c r="E814" i="11"/>
  <c r="G814" i="11"/>
  <c r="H814" i="11"/>
  <c r="I814" i="11"/>
  <c r="A815" i="11"/>
  <c r="C815" i="11"/>
  <c r="D815" i="11"/>
  <c r="E815" i="11"/>
  <c r="G815" i="11"/>
  <c r="H815" i="11"/>
  <c r="I815" i="11"/>
  <c r="A816" i="11"/>
  <c r="C816" i="11"/>
  <c r="D816" i="11"/>
  <c r="E816" i="11"/>
  <c r="G816" i="11"/>
  <c r="H816" i="11"/>
  <c r="I816" i="11"/>
  <c r="A817" i="11"/>
  <c r="C817" i="11"/>
  <c r="D817" i="11"/>
  <c r="E817" i="11"/>
  <c r="G817" i="11"/>
  <c r="H817" i="11"/>
  <c r="I817" i="11"/>
  <c r="A818" i="11"/>
  <c r="C818" i="11"/>
  <c r="D818" i="11"/>
  <c r="E818" i="11"/>
  <c r="G818" i="11"/>
  <c r="H818" i="11"/>
  <c r="I818" i="11"/>
  <c r="A819" i="11"/>
  <c r="C819" i="11"/>
  <c r="D819" i="11"/>
  <c r="E819" i="11"/>
  <c r="G819" i="11"/>
  <c r="H819" i="11"/>
  <c r="I819" i="11"/>
  <c r="A820" i="11"/>
  <c r="C820" i="11"/>
  <c r="D820" i="11"/>
  <c r="E820" i="11"/>
  <c r="G820" i="11"/>
  <c r="H820" i="11"/>
  <c r="I820" i="11"/>
  <c r="A821" i="11"/>
  <c r="C821" i="11"/>
  <c r="D821" i="11"/>
  <c r="E821" i="11"/>
  <c r="G821" i="11"/>
  <c r="H821" i="11"/>
  <c r="I821" i="11"/>
  <c r="A822" i="11"/>
  <c r="C822" i="11"/>
  <c r="D822" i="11"/>
  <c r="E822" i="11"/>
  <c r="G822" i="11"/>
  <c r="H822" i="11"/>
  <c r="I822" i="11"/>
  <c r="A823" i="11"/>
  <c r="C823" i="11"/>
  <c r="D823" i="11"/>
  <c r="E823" i="11"/>
  <c r="G823" i="11"/>
  <c r="H823" i="11"/>
  <c r="I823" i="11"/>
  <c r="A824" i="11"/>
  <c r="C824" i="11"/>
  <c r="D824" i="11"/>
  <c r="E824" i="11"/>
  <c r="G824" i="11"/>
  <c r="H824" i="11"/>
  <c r="I824" i="11"/>
  <c r="A825" i="11"/>
  <c r="C825" i="11"/>
  <c r="D825" i="11"/>
  <c r="E825" i="11"/>
  <c r="G825" i="11"/>
  <c r="H825" i="11"/>
  <c r="I825" i="11"/>
  <c r="A826" i="11"/>
  <c r="C826" i="11"/>
  <c r="D826" i="11"/>
  <c r="E826" i="11"/>
  <c r="G826" i="11"/>
  <c r="H826" i="11"/>
  <c r="I826" i="11"/>
  <c r="A827" i="11"/>
  <c r="C827" i="11"/>
  <c r="D827" i="11"/>
  <c r="E827" i="11"/>
  <c r="G827" i="11"/>
  <c r="H827" i="11"/>
  <c r="I827" i="11"/>
  <c r="A828" i="11"/>
  <c r="C828" i="11"/>
  <c r="D828" i="11"/>
  <c r="E828" i="11"/>
  <c r="G828" i="11"/>
  <c r="H828" i="11"/>
  <c r="I828" i="11"/>
  <c r="A829" i="11"/>
  <c r="C829" i="11"/>
  <c r="D829" i="11"/>
  <c r="E829" i="11"/>
  <c r="G829" i="11"/>
  <c r="H829" i="11"/>
  <c r="I829" i="11"/>
  <c r="A830" i="11"/>
  <c r="C830" i="11"/>
  <c r="D830" i="11"/>
  <c r="E830" i="11"/>
  <c r="G830" i="11"/>
  <c r="H830" i="11"/>
  <c r="I830" i="11"/>
  <c r="A831" i="11"/>
  <c r="C831" i="11"/>
  <c r="D831" i="11"/>
  <c r="E831" i="11"/>
  <c r="G831" i="11"/>
  <c r="H831" i="11"/>
  <c r="I831" i="11"/>
  <c r="A832" i="11"/>
  <c r="C832" i="11"/>
  <c r="D832" i="11"/>
  <c r="E832" i="11"/>
  <c r="G832" i="11"/>
  <c r="H832" i="11"/>
  <c r="I832" i="11"/>
  <c r="A833" i="11"/>
  <c r="C833" i="11"/>
  <c r="D833" i="11"/>
  <c r="E833" i="11"/>
  <c r="G833" i="11"/>
  <c r="H833" i="11"/>
  <c r="I833" i="11"/>
  <c r="A834" i="11"/>
  <c r="C834" i="11"/>
  <c r="D834" i="11"/>
  <c r="E834" i="11"/>
  <c r="G834" i="11"/>
  <c r="H834" i="11"/>
  <c r="I834" i="11"/>
  <c r="A835" i="11"/>
  <c r="C835" i="11"/>
  <c r="D835" i="11"/>
  <c r="E835" i="11"/>
  <c r="G835" i="11"/>
  <c r="H835" i="11"/>
  <c r="I835" i="11"/>
  <c r="A836" i="11"/>
  <c r="C836" i="11"/>
  <c r="D836" i="11"/>
  <c r="E836" i="11"/>
  <c r="G836" i="11"/>
  <c r="H836" i="11"/>
  <c r="I836" i="11"/>
  <c r="A837" i="11"/>
  <c r="C837" i="11"/>
  <c r="D837" i="11"/>
  <c r="E837" i="11"/>
  <c r="G837" i="11"/>
  <c r="H837" i="11"/>
  <c r="I837" i="11"/>
  <c r="A838" i="11"/>
  <c r="C838" i="11"/>
  <c r="D838" i="11"/>
  <c r="E838" i="11"/>
  <c r="G838" i="11"/>
  <c r="H838" i="11"/>
  <c r="I838" i="11"/>
  <c r="A839" i="11"/>
  <c r="C839" i="11"/>
  <c r="D839" i="11"/>
  <c r="E839" i="11"/>
  <c r="G839" i="11"/>
  <c r="H839" i="11"/>
  <c r="I839" i="11"/>
  <c r="A840" i="11"/>
  <c r="C840" i="11"/>
  <c r="D840" i="11"/>
  <c r="E840" i="11"/>
  <c r="G840" i="11"/>
  <c r="H840" i="11"/>
  <c r="I840" i="11"/>
  <c r="A841" i="11"/>
  <c r="C841" i="11"/>
  <c r="D841" i="11"/>
  <c r="E841" i="11"/>
  <c r="G841" i="11"/>
  <c r="H841" i="11"/>
  <c r="I841" i="11"/>
  <c r="A842" i="11"/>
  <c r="C842" i="11"/>
  <c r="D842" i="11"/>
  <c r="E842" i="11"/>
  <c r="G842" i="11"/>
  <c r="H842" i="11"/>
  <c r="I842" i="11"/>
  <c r="A843" i="11"/>
  <c r="C843" i="11"/>
  <c r="D843" i="11"/>
  <c r="E843" i="11"/>
  <c r="G843" i="11"/>
  <c r="H843" i="11"/>
  <c r="I843" i="11"/>
  <c r="A844" i="11"/>
  <c r="C844" i="11"/>
  <c r="D844" i="11"/>
  <c r="E844" i="11"/>
  <c r="G844" i="11"/>
  <c r="H844" i="11"/>
  <c r="I844" i="11"/>
  <c r="A845" i="11"/>
  <c r="C845" i="11"/>
  <c r="D845" i="11"/>
  <c r="E845" i="11"/>
  <c r="G845" i="11"/>
  <c r="H845" i="11"/>
  <c r="I845" i="11"/>
  <c r="A846" i="11"/>
  <c r="C846" i="11"/>
  <c r="D846" i="11"/>
  <c r="E846" i="11"/>
  <c r="G846" i="11"/>
  <c r="H846" i="11"/>
  <c r="I846" i="11"/>
  <c r="A847" i="11"/>
  <c r="C847" i="11"/>
  <c r="D847" i="11"/>
  <c r="E847" i="11"/>
  <c r="G847" i="11"/>
  <c r="H847" i="11"/>
  <c r="I847" i="11"/>
  <c r="A848" i="11"/>
  <c r="C848" i="11"/>
  <c r="D848" i="11"/>
  <c r="E848" i="11"/>
  <c r="G848" i="11"/>
  <c r="H848" i="11"/>
  <c r="I848" i="11"/>
  <c r="A849" i="11"/>
  <c r="C849" i="11"/>
  <c r="D849" i="11"/>
  <c r="E849" i="11"/>
  <c r="G849" i="11"/>
  <c r="H849" i="11"/>
  <c r="I849" i="11"/>
  <c r="A850" i="11"/>
  <c r="C850" i="11"/>
  <c r="D850" i="11"/>
  <c r="E850" i="11"/>
  <c r="G850" i="11"/>
  <c r="H850" i="11"/>
  <c r="I850" i="11"/>
  <c r="A851" i="11"/>
  <c r="C851" i="11"/>
  <c r="D851" i="11"/>
  <c r="E851" i="11"/>
  <c r="G851" i="11"/>
  <c r="H851" i="11"/>
  <c r="I851" i="11"/>
  <c r="A852" i="11"/>
  <c r="C852" i="11"/>
  <c r="D852" i="11"/>
  <c r="E852" i="11"/>
  <c r="G852" i="11"/>
  <c r="H852" i="11"/>
  <c r="I852" i="11"/>
  <c r="A853" i="11"/>
  <c r="C853" i="11"/>
  <c r="D853" i="11"/>
  <c r="E853" i="11"/>
  <c r="G853" i="11"/>
  <c r="H853" i="11"/>
  <c r="I853" i="11"/>
  <c r="A854" i="11"/>
  <c r="C854" i="11"/>
  <c r="D854" i="11"/>
  <c r="E854" i="11"/>
  <c r="G854" i="11"/>
  <c r="H854" i="11"/>
  <c r="I854" i="11"/>
  <c r="A855" i="11"/>
  <c r="C855" i="11"/>
  <c r="D855" i="11"/>
  <c r="E855" i="11"/>
  <c r="G855" i="11"/>
  <c r="H855" i="11"/>
  <c r="I855" i="11"/>
  <c r="A856" i="11"/>
  <c r="C856" i="11"/>
  <c r="D856" i="11"/>
  <c r="E856" i="11"/>
  <c r="G856" i="11"/>
  <c r="H856" i="11"/>
  <c r="I856" i="11"/>
  <c r="A857" i="11"/>
  <c r="C857" i="11"/>
  <c r="D857" i="11"/>
  <c r="E857" i="11"/>
  <c r="G857" i="11"/>
  <c r="H857" i="11"/>
  <c r="I857" i="11"/>
  <c r="A858" i="11"/>
  <c r="C858" i="11"/>
  <c r="D858" i="11"/>
  <c r="E858" i="11"/>
  <c r="G858" i="11"/>
  <c r="H858" i="11"/>
  <c r="I858" i="11"/>
  <c r="A859" i="11"/>
  <c r="C859" i="11"/>
  <c r="D859" i="11"/>
  <c r="E859" i="11"/>
  <c r="G859" i="11"/>
  <c r="H859" i="11"/>
  <c r="I859" i="11"/>
  <c r="A860" i="11"/>
  <c r="C860" i="11"/>
  <c r="D860" i="11"/>
  <c r="E860" i="11"/>
  <c r="G860" i="11"/>
  <c r="H860" i="11"/>
  <c r="I860" i="11"/>
  <c r="A861" i="11"/>
  <c r="C861" i="11"/>
  <c r="D861" i="11"/>
  <c r="E861" i="11"/>
  <c r="G861" i="11"/>
  <c r="H861" i="11"/>
  <c r="I861" i="11"/>
  <c r="A862" i="11"/>
  <c r="C862" i="11"/>
  <c r="D862" i="11"/>
  <c r="E862" i="11"/>
  <c r="G862" i="11"/>
  <c r="H862" i="11"/>
  <c r="I862" i="11"/>
  <c r="A863" i="11"/>
  <c r="C863" i="11"/>
  <c r="D863" i="11"/>
  <c r="E863" i="11"/>
  <c r="G863" i="11"/>
  <c r="H863" i="11"/>
  <c r="I863" i="11"/>
  <c r="A864" i="11"/>
  <c r="C864" i="11"/>
  <c r="D864" i="11"/>
  <c r="E864" i="11"/>
  <c r="G864" i="11"/>
  <c r="H864" i="11"/>
  <c r="I864" i="11"/>
  <c r="A865" i="11"/>
  <c r="C865" i="11"/>
  <c r="D865" i="11"/>
  <c r="E865" i="11"/>
  <c r="G865" i="11"/>
  <c r="H865" i="11"/>
  <c r="I865" i="11"/>
  <c r="A866" i="11"/>
  <c r="C866" i="11"/>
  <c r="D866" i="11"/>
  <c r="E866" i="11"/>
  <c r="G866" i="11"/>
  <c r="H866" i="11"/>
  <c r="I866" i="11"/>
  <c r="A867" i="11"/>
  <c r="C867" i="11"/>
  <c r="D867" i="11"/>
  <c r="E867" i="11"/>
  <c r="G867" i="11"/>
  <c r="H867" i="11"/>
  <c r="I867" i="11"/>
  <c r="A868" i="11"/>
  <c r="C868" i="11"/>
  <c r="D868" i="11"/>
  <c r="E868" i="11"/>
  <c r="G868" i="11"/>
  <c r="H868" i="11"/>
  <c r="I868" i="11"/>
  <c r="A869" i="11"/>
  <c r="C869" i="11"/>
  <c r="D869" i="11"/>
  <c r="E869" i="11"/>
  <c r="G869" i="11"/>
  <c r="H869" i="11"/>
  <c r="I869" i="11"/>
  <c r="A870" i="11"/>
  <c r="C870" i="11"/>
  <c r="D870" i="11"/>
  <c r="E870" i="11"/>
  <c r="G870" i="11"/>
  <c r="H870" i="11"/>
  <c r="I870" i="11"/>
  <c r="A871" i="11"/>
  <c r="C871" i="11"/>
  <c r="D871" i="11"/>
  <c r="E871" i="11"/>
  <c r="G871" i="11"/>
  <c r="H871" i="11"/>
  <c r="I871" i="11"/>
  <c r="A872" i="11"/>
  <c r="C872" i="11"/>
  <c r="D872" i="11"/>
  <c r="E872" i="11"/>
  <c r="G872" i="11"/>
  <c r="H872" i="11"/>
  <c r="I872" i="11"/>
  <c r="A873" i="11"/>
  <c r="C873" i="11"/>
  <c r="D873" i="11"/>
  <c r="E873" i="11"/>
  <c r="G873" i="11"/>
  <c r="H873" i="11"/>
  <c r="I873" i="11"/>
  <c r="A874" i="11"/>
  <c r="C874" i="11"/>
  <c r="D874" i="11"/>
  <c r="E874" i="11"/>
  <c r="G874" i="11"/>
  <c r="H874" i="11"/>
  <c r="I874" i="11"/>
  <c r="A875" i="11"/>
  <c r="C875" i="11"/>
  <c r="D875" i="11"/>
  <c r="E875" i="11"/>
  <c r="G875" i="11"/>
  <c r="H875" i="11"/>
  <c r="I875" i="11"/>
  <c r="A876" i="11"/>
  <c r="C876" i="11"/>
  <c r="D876" i="11"/>
  <c r="E876" i="11"/>
  <c r="G876" i="11"/>
  <c r="H876" i="11"/>
  <c r="I876" i="11"/>
  <c r="A877" i="11"/>
  <c r="C877" i="11"/>
  <c r="D877" i="11"/>
  <c r="E877" i="11"/>
  <c r="G877" i="11"/>
  <c r="H877" i="11"/>
  <c r="I877" i="11"/>
  <c r="A878" i="11"/>
  <c r="C878" i="11"/>
  <c r="D878" i="11"/>
  <c r="E878" i="11"/>
  <c r="G878" i="11"/>
  <c r="H878" i="11"/>
  <c r="I878" i="11"/>
  <c r="A879" i="11"/>
  <c r="C879" i="11"/>
  <c r="D879" i="11"/>
  <c r="E879" i="11"/>
  <c r="G879" i="11"/>
  <c r="H879" i="11"/>
  <c r="I879" i="11"/>
  <c r="A880" i="11"/>
  <c r="C880" i="11"/>
  <c r="D880" i="11"/>
  <c r="E880" i="11"/>
  <c r="G880" i="11"/>
  <c r="H880" i="11"/>
  <c r="I880" i="11"/>
  <c r="A881" i="11"/>
  <c r="C881" i="11"/>
  <c r="D881" i="11"/>
  <c r="E881" i="11"/>
  <c r="G881" i="11"/>
  <c r="H881" i="11"/>
  <c r="I881" i="11"/>
  <c r="A882" i="11"/>
  <c r="C882" i="11"/>
  <c r="D882" i="11"/>
  <c r="E882" i="11"/>
  <c r="G882" i="11"/>
  <c r="H882" i="11"/>
  <c r="I882" i="11"/>
  <c r="A883" i="11"/>
  <c r="C883" i="11"/>
  <c r="D883" i="11"/>
  <c r="E883" i="11"/>
  <c r="G883" i="11"/>
  <c r="H883" i="11"/>
  <c r="I883" i="11"/>
  <c r="A884" i="11"/>
  <c r="C884" i="11"/>
  <c r="D884" i="11"/>
  <c r="E884" i="11"/>
  <c r="G884" i="11"/>
  <c r="H884" i="11"/>
  <c r="I884" i="11"/>
  <c r="A885" i="11"/>
  <c r="C885" i="11"/>
  <c r="D885" i="11"/>
  <c r="E885" i="11"/>
  <c r="G885" i="11"/>
  <c r="H885" i="11"/>
  <c r="I885" i="11"/>
  <c r="A886" i="11"/>
  <c r="C886" i="11"/>
  <c r="D886" i="11"/>
  <c r="E886" i="11"/>
  <c r="G886" i="11"/>
  <c r="H886" i="11"/>
  <c r="I886" i="11"/>
  <c r="A887" i="11"/>
  <c r="C887" i="11"/>
  <c r="D887" i="11"/>
  <c r="E887" i="11"/>
  <c r="G887" i="11"/>
  <c r="H887" i="11"/>
  <c r="I887" i="11"/>
  <c r="A888" i="11"/>
  <c r="C888" i="11"/>
  <c r="D888" i="11"/>
  <c r="E888" i="11"/>
  <c r="G888" i="11"/>
  <c r="H888" i="11"/>
  <c r="I888" i="11"/>
  <c r="A889" i="11"/>
  <c r="C889" i="11"/>
  <c r="D889" i="11"/>
  <c r="E889" i="11"/>
  <c r="G889" i="11"/>
  <c r="H889" i="11"/>
  <c r="I889" i="11"/>
  <c r="A890" i="11"/>
  <c r="C890" i="11"/>
  <c r="D890" i="11"/>
  <c r="E890" i="11"/>
  <c r="G890" i="11"/>
  <c r="H890" i="11"/>
  <c r="I890" i="11"/>
  <c r="A891" i="11"/>
  <c r="C891" i="11"/>
  <c r="D891" i="11"/>
  <c r="E891" i="11"/>
  <c r="G891" i="11"/>
  <c r="H891" i="11"/>
  <c r="I891" i="11"/>
  <c r="A892" i="11"/>
  <c r="C892" i="11"/>
  <c r="D892" i="11"/>
  <c r="E892" i="11"/>
  <c r="G892" i="11"/>
  <c r="H892" i="11"/>
  <c r="I892" i="11"/>
  <c r="A893" i="11"/>
  <c r="C893" i="11"/>
  <c r="D893" i="11"/>
  <c r="E893" i="11"/>
  <c r="G893" i="11"/>
  <c r="H893" i="11"/>
  <c r="I893" i="11"/>
  <c r="A894" i="11"/>
  <c r="C894" i="11"/>
  <c r="D894" i="11"/>
  <c r="E894" i="11"/>
  <c r="G894" i="11"/>
  <c r="H894" i="11"/>
  <c r="I894" i="11"/>
  <c r="A895" i="11"/>
  <c r="C895" i="11"/>
  <c r="D895" i="11"/>
  <c r="E895" i="11"/>
  <c r="G895" i="11"/>
  <c r="H895" i="11"/>
  <c r="I895" i="11"/>
  <c r="A896" i="11"/>
  <c r="C896" i="11"/>
  <c r="D896" i="11"/>
  <c r="E896" i="11"/>
  <c r="G896" i="11"/>
  <c r="H896" i="11"/>
  <c r="I896" i="11"/>
  <c r="A897" i="11"/>
  <c r="C897" i="11"/>
  <c r="D897" i="11"/>
  <c r="E897" i="11"/>
  <c r="G897" i="11"/>
  <c r="H897" i="11"/>
  <c r="I897" i="11"/>
  <c r="A898" i="11"/>
  <c r="C898" i="11"/>
  <c r="D898" i="11"/>
  <c r="E898" i="11"/>
  <c r="G898" i="11"/>
  <c r="H898" i="11"/>
  <c r="I898" i="11"/>
  <c r="A899" i="11"/>
  <c r="C899" i="11"/>
  <c r="D899" i="11"/>
  <c r="E899" i="11"/>
  <c r="G899" i="11"/>
  <c r="H899" i="11"/>
  <c r="I899" i="11"/>
  <c r="A900" i="11"/>
  <c r="C900" i="11"/>
  <c r="D900" i="11"/>
  <c r="E900" i="11"/>
  <c r="G900" i="11"/>
  <c r="H900" i="11"/>
  <c r="I900" i="11"/>
  <c r="A901" i="11"/>
  <c r="C901" i="11"/>
  <c r="D901" i="11"/>
  <c r="E901" i="11"/>
  <c r="G901" i="11"/>
  <c r="H901" i="11"/>
  <c r="I901" i="11"/>
  <c r="A902" i="11"/>
  <c r="C902" i="11"/>
  <c r="D902" i="11"/>
  <c r="E902" i="11"/>
  <c r="G902" i="11"/>
  <c r="H902" i="11"/>
  <c r="I902" i="11"/>
  <c r="A903" i="11"/>
  <c r="C903" i="11"/>
  <c r="D903" i="11"/>
  <c r="E903" i="11"/>
  <c r="G903" i="11"/>
  <c r="H903" i="11"/>
  <c r="I903" i="11"/>
  <c r="A904" i="11"/>
  <c r="C904" i="11"/>
  <c r="D904" i="11"/>
  <c r="E904" i="11"/>
  <c r="G904" i="11"/>
  <c r="H904" i="11"/>
  <c r="I904" i="11"/>
  <c r="A905" i="11"/>
  <c r="C905" i="11"/>
  <c r="D905" i="11"/>
  <c r="E905" i="11"/>
  <c r="G905" i="11"/>
  <c r="H905" i="11"/>
  <c r="I905" i="11"/>
  <c r="A906" i="11"/>
  <c r="C906" i="11"/>
  <c r="D906" i="11"/>
  <c r="E906" i="11"/>
  <c r="G906" i="11"/>
  <c r="H906" i="11"/>
  <c r="I906" i="11"/>
  <c r="A907" i="11"/>
  <c r="C907" i="11"/>
  <c r="D907" i="11"/>
  <c r="E907" i="11"/>
  <c r="G907" i="11"/>
  <c r="H907" i="11"/>
  <c r="I907" i="11"/>
  <c r="A908" i="11"/>
  <c r="C908" i="11"/>
  <c r="D908" i="11"/>
  <c r="E908" i="11"/>
  <c r="G908" i="11"/>
  <c r="H908" i="11"/>
  <c r="I908" i="11"/>
  <c r="A909" i="11"/>
  <c r="C909" i="11"/>
  <c r="D909" i="11"/>
  <c r="E909" i="11"/>
  <c r="G909" i="11"/>
  <c r="H909" i="11"/>
  <c r="I909" i="11"/>
  <c r="A910" i="11"/>
  <c r="C910" i="11"/>
  <c r="D910" i="11"/>
  <c r="E910" i="11"/>
  <c r="G910" i="11"/>
  <c r="H910" i="11"/>
  <c r="I910" i="11"/>
  <c r="A911" i="11"/>
  <c r="C911" i="11"/>
  <c r="D911" i="11"/>
  <c r="E911" i="11"/>
  <c r="G911" i="11"/>
  <c r="H911" i="11"/>
  <c r="I911" i="11"/>
  <c r="A912" i="11"/>
  <c r="C912" i="11"/>
  <c r="D912" i="11"/>
  <c r="E912" i="11"/>
  <c r="G912" i="11"/>
  <c r="H912" i="11"/>
  <c r="I912" i="11"/>
  <c r="A913" i="11"/>
  <c r="C913" i="11"/>
  <c r="D913" i="11"/>
  <c r="E913" i="11"/>
  <c r="G913" i="11"/>
  <c r="H913" i="11"/>
  <c r="I913" i="11"/>
  <c r="A914" i="11"/>
  <c r="C914" i="11"/>
  <c r="D914" i="11"/>
  <c r="E914" i="11"/>
  <c r="G914" i="11"/>
  <c r="H914" i="11"/>
  <c r="I914" i="11"/>
  <c r="A915" i="11"/>
  <c r="C915" i="11"/>
  <c r="D915" i="11"/>
  <c r="E915" i="11"/>
  <c r="G915" i="11"/>
  <c r="H915" i="11"/>
  <c r="I915" i="11"/>
  <c r="A916" i="11"/>
  <c r="C916" i="11"/>
  <c r="D916" i="11"/>
  <c r="E916" i="11"/>
  <c r="G916" i="11"/>
  <c r="H916" i="11"/>
  <c r="I916" i="11"/>
  <c r="A917" i="11"/>
  <c r="C917" i="11"/>
  <c r="D917" i="11"/>
  <c r="E917" i="11"/>
  <c r="G917" i="11"/>
  <c r="H917" i="11"/>
  <c r="I917" i="11"/>
  <c r="A918" i="11"/>
  <c r="C918" i="11"/>
  <c r="D918" i="11"/>
  <c r="E918" i="11"/>
  <c r="G918" i="11"/>
  <c r="H918" i="11"/>
  <c r="I918" i="11"/>
  <c r="A919" i="11"/>
  <c r="C919" i="11"/>
  <c r="D919" i="11"/>
  <c r="E919" i="11"/>
  <c r="G919" i="11"/>
  <c r="H919" i="11"/>
  <c r="I919" i="11"/>
  <c r="A920" i="11"/>
  <c r="C920" i="11"/>
  <c r="D920" i="11"/>
  <c r="E920" i="11"/>
  <c r="G920" i="11"/>
  <c r="H920" i="11"/>
  <c r="I920" i="11"/>
  <c r="A921" i="11"/>
  <c r="C921" i="11"/>
  <c r="D921" i="11"/>
  <c r="E921" i="11"/>
  <c r="G921" i="11"/>
  <c r="H921" i="11"/>
  <c r="I921" i="11"/>
  <c r="A922" i="11"/>
  <c r="C922" i="11"/>
  <c r="D922" i="11"/>
  <c r="E922" i="11"/>
  <c r="G922" i="11"/>
  <c r="H922" i="11"/>
  <c r="I922" i="11"/>
  <c r="A923" i="11"/>
  <c r="C923" i="11"/>
  <c r="D923" i="11"/>
  <c r="E923" i="11"/>
  <c r="G923" i="11"/>
  <c r="H923" i="11"/>
  <c r="I923" i="11"/>
  <c r="A924" i="11"/>
  <c r="C924" i="11"/>
  <c r="D924" i="11"/>
  <c r="E924" i="11"/>
  <c r="G924" i="11"/>
  <c r="H924" i="11"/>
  <c r="I924" i="11"/>
  <c r="A925" i="11"/>
  <c r="C925" i="11"/>
  <c r="D925" i="11"/>
  <c r="E925" i="11"/>
  <c r="G925" i="11"/>
  <c r="H925" i="11"/>
  <c r="I925" i="11"/>
  <c r="A926" i="11"/>
  <c r="C926" i="11"/>
  <c r="D926" i="11"/>
  <c r="E926" i="11"/>
  <c r="G926" i="11"/>
  <c r="H926" i="11"/>
  <c r="I926" i="11"/>
  <c r="A927" i="11"/>
  <c r="C927" i="11"/>
  <c r="D927" i="11"/>
  <c r="E927" i="11"/>
  <c r="G927" i="11"/>
  <c r="H927" i="11"/>
  <c r="I927" i="11"/>
  <c r="A928" i="11"/>
  <c r="C928" i="11"/>
  <c r="D928" i="11"/>
  <c r="E928" i="11"/>
  <c r="G928" i="11"/>
  <c r="H928" i="11"/>
  <c r="I928" i="11"/>
  <c r="A929" i="11"/>
  <c r="C929" i="11"/>
  <c r="D929" i="11"/>
  <c r="E929" i="11"/>
  <c r="G929" i="11"/>
  <c r="H929" i="11"/>
  <c r="I929" i="11"/>
  <c r="A930" i="11"/>
  <c r="C930" i="11"/>
  <c r="D930" i="11"/>
  <c r="E930" i="11"/>
  <c r="G930" i="11"/>
  <c r="H930" i="11"/>
  <c r="I930" i="11"/>
  <c r="A931" i="11"/>
  <c r="C931" i="11"/>
  <c r="D931" i="11"/>
  <c r="E931" i="11"/>
  <c r="G931" i="11"/>
  <c r="H931" i="11"/>
  <c r="I931" i="11"/>
  <c r="A932" i="11"/>
  <c r="C932" i="11"/>
  <c r="D932" i="11"/>
  <c r="E932" i="11"/>
  <c r="G932" i="11"/>
  <c r="H932" i="11"/>
  <c r="I932" i="11"/>
  <c r="A933" i="11"/>
  <c r="C933" i="11"/>
  <c r="D933" i="11"/>
  <c r="E933" i="11"/>
  <c r="G933" i="11"/>
  <c r="H933" i="11"/>
  <c r="I933" i="11"/>
  <c r="A934" i="11"/>
  <c r="C934" i="11"/>
  <c r="D934" i="11"/>
  <c r="E934" i="11"/>
  <c r="G934" i="11"/>
  <c r="H934" i="11"/>
  <c r="I934" i="11"/>
  <c r="A935" i="11"/>
  <c r="C935" i="11"/>
  <c r="D935" i="11"/>
  <c r="E935" i="11"/>
  <c r="G935" i="11"/>
  <c r="H935" i="11"/>
  <c r="I935" i="11"/>
  <c r="A936" i="11"/>
  <c r="C936" i="11"/>
  <c r="D936" i="11"/>
  <c r="E936" i="11"/>
  <c r="G936" i="11"/>
  <c r="H936" i="11"/>
  <c r="I936" i="11"/>
  <c r="A937" i="11"/>
  <c r="C937" i="11"/>
  <c r="D937" i="11"/>
  <c r="E937" i="11"/>
  <c r="G937" i="11"/>
  <c r="H937" i="11"/>
  <c r="I937" i="11"/>
  <c r="A938" i="11"/>
  <c r="C938" i="11"/>
  <c r="D938" i="11"/>
  <c r="E938" i="11"/>
  <c r="G938" i="11"/>
  <c r="H938" i="11"/>
  <c r="I938" i="11"/>
  <c r="A939" i="11"/>
  <c r="C939" i="11"/>
  <c r="D939" i="11"/>
  <c r="E939" i="11"/>
  <c r="G939" i="11"/>
  <c r="H939" i="11"/>
  <c r="I939" i="11"/>
  <c r="A940" i="11"/>
  <c r="C940" i="11"/>
  <c r="D940" i="11"/>
  <c r="E940" i="11"/>
  <c r="G940" i="11"/>
  <c r="H940" i="11"/>
  <c r="I940" i="11"/>
  <c r="A941" i="11"/>
  <c r="C941" i="11"/>
  <c r="D941" i="11"/>
  <c r="E941" i="11"/>
  <c r="G941" i="11"/>
  <c r="H941" i="11"/>
  <c r="I941" i="11"/>
  <c r="A942" i="11"/>
  <c r="C942" i="11"/>
  <c r="D942" i="11"/>
  <c r="E942" i="11"/>
  <c r="G942" i="11"/>
  <c r="H942" i="11"/>
  <c r="I942" i="11"/>
  <c r="A943" i="11"/>
  <c r="C943" i="11"/>
  <c r="D943" i="11"/>
  <c r="E943" i="11"/>
  <c r="G943" i="11"/>
  <c r="H943" i="11"/>
  <c r="I943" i="11"/>
  <c r="A944" i="11"/>
  <c r="C944" i="11"/>
  <c r="D944" i="11"/>
  <c r="E944" i="11"/>
  <c r="G944" i="11"/>
  <c r="H944" i="11"/>
  <c r="I944" i="11"/>
  <c r="A945" i="11"/>
  <c r="C945" i="11"/>
  <c r="D945" i="11"/>
  <c r="E945" i="11"/>
  <c r="G945" i="11"/>
  <c r="H945" i="11"/>
  <c r="I945" i="11"/>
  <c r="A946" i="11"/>
  <c r="C946" i="11"/>
  <c r="D946" i="11"/>
  <c r="E946" i="11"/>
  <c r="G946" i="11"/>
  <c r="H946" i="11"/>
  <c r="I946" i="11"/>
  <c r="A947" i="11"/>
  <c r="C947" i="11"/>
  <c r="D947" i="11"/>
  <c r="E947" i="11"/>
  <c r="G947" i="11"/>
  <c r="H947" i="11"/>
  <c r="I947" i="11"/>
  <c r="A948" i="11"/>
  <c r="C948" i="11"/>
  <c r="D948" i="11"/>
  <c r="E948" i="11"/>
  <c r="G948" i="11"/>
  <c r="H948" i="11"/>
  <c r="I948" i="11"/>
  <c r="A949" i="11"/>
  <c r="C949" i="11"/>
  <c r="D949" i="11"/>
  <c r="E949" i="11"/>
  <c r="G949" i="11"/>
  <c r="H949" i="11"/>
  <c r="I949" i="11"/>
  <c r="A950" i="11"/>
  <c r="C950" i="11"/>
  <c r="D950" i="11"/>
  <c r="E950" i="11"/>
  <c r="G950" i="11"/>
  <c r="H950" i="11"/>
  <c r="I950" i="11"/>
  <c r="A951" i="11"/>
  <c r="C951" i="11"/>
  <c r="D951" i="11"/>
  <c r="E951" i="11"/>
  <c r="G951" i="11"/>
  <c r="H951" i="11"/>
  <c r="I951" i="11"/>
  <c r="A952" i="11"/>
  <c r="C952" i="11"/>
  <c r="D952" i="11"/>
  <c r="E952" i="11"/>
  <c r="G952" i="11"/>
  <c r="H952" i="11"/>
  <c r="I952" i="11"/>
  <c r="A953" i="11"/>
  <c r="C953" i="11"/>
  <c r="D953" i="11"/>
  <c r="E953" i="11"/>
  <c r="G953" i="11"/>
  <c r="H953" i="11"/>
  <c r="I953" i="11"/>
  <c r="A954" i="11"/>
  <c r="C954" i="11"/>
  <c r="D954" i="11"/>
  <c r="E954" i="11"/>
  <c r="G954" i="11"/>
  <c r="H954" i="11"/>
  <c r="I954" i="11"/>
  <c r="A955" i="11"/>
  <c r="C955" i="11"/>
  <c r="D955" i="11"/>
  <c r="E955" i="11"/>
  <c r="G955" i="11"/>
  <c r="H955" i="11"/>
  <c r="I955" i="11"/>
  <c r="A956" i="11"/>
  <c r="C956" i="11"/>
  <c r="D956" i="11"/>
  <c r="E956" i="11"/>
  <c r="G956" i="11"/>
  <c r="H956" i="11"/>
  <c r="I956" i="11"/>
  <c r="A957" i="11"/>
  <c r="C957" i="11"/>
  <c r="D957" i="11"/>
  <c r="E957" i="11"/>
  <c r="G957" i="11"/>
  <c r="H957" i="11"/>
  <c r="I957" i="11"/>
  <c r="A958" i="11"/>
  <c r="C958" i="11"/>
  <c r="D958" i="11"/>
  <c r="E958" i="11"/>
  <c r="G958" i="11"/>
  <c r="H958" i="11"/>
  <c r="I958" i="11"/>
  <c r="A959" i="11"/>
  <c r="C959" i="11"/>
  <c r="D959" i="11"/>
  <c r="E959" i="11"/>
  <c r="G959" i="11"/>
  <c r="H959" i="11"/>
  <c r="I959" i="11"/>
  <c r="A960" i="11"/>
  <c r="C960" i="11"/>
  <c r="D960" i="11"/>
  <c r="E960" i="11"/>
  <c r="G960" i="11"/>
  <c r="H960" i="11"/>
  <c r="I960" i="11"/>
  <c r="A961" i="11"/>
  <c r="C961" i="11"/>
  <c r="D961" i="11"/>
  <c r="E961" i="11"/>
  <c r="G961" i="11"/>
  <c r="H961" i="11"/>
  <c r="I961" i="11"/>
  <c r="A962" i="11"/>
  <c r="C962" i="11"/>
  <c r="D962" i="11"/>
  <c r="E962" i="11"/>
  <c r="G962" i="11"/>
  <c r="H962" i="11"/>
  <c r="I962" i="11"/>
  <c r="A963" i="11"/>
  <c r="C963" i="11"/>
  <c r="D963" i="11"/>
  <c r="E963" i="11"/>
  <c r="G963" i="11"/>
  <c r="H963" i="11"/>
  <c r="I963" i="11"/>
  <c r="A964" i="11"/>
  <c r="C964" i="11"/>
  <c r="D964" i="11"/>
  <c r="E964" i="11"/>
  <c r="G964" i="11"/>
  <c r="H964" i="11"/>
  <c r="I964" i="11"/>
  <c r="A965" i="11"/>
  <c r="C965" i="11"/>
  <c r="D965" i="11"/>
  <c r="E965" i="11"/>
  <c r="G965" i="11"/>
  <c r="H965" i="11"/>
  <c r="I965" i="11"/>
  <c r="A966" i="11"/>
  <c r="C966" i="11"/>
  <c r="D966" i="11"/>
  <c r="E966" i="11"/>
  <c r="G966" i="11"/>
  <c r="H966" i="11"/>
  <c r="I966" i="11"/>
  <c r="A967" i="11"/>
  <c r="C967" i="11"/>
  <c r="D967" i="11"/>
  <c r="E967" i="11"/>
  <c r="G967" i="11"/>
  <c r="H967" i="11"/>
  <c r="I967" i="11"/>
  <c r="A968" i="11"/>
  <c r="C968" i="11"/>
  <c r="D968" i="11"/>
  <c r="E968" i="11"/>
  <c r="G968" i="11"/>
  <c r="H968" i="11"/>
  <c r="I968" i="11"/>
  <c r="A969" i="11"/>
  <c r="C969" i="11"/>
  <c r="D969" i="11"/>
  <c r="E969" i="11"/>
  <c r="G969" i="11"/>
  <c r="H969" i="11"/>
  <c r="I969" i="11"/>
  <c r="A970" i="11"/>
  <c r="C970" i="11"/>
  <c r="D970" i="11"/>
  <c r="E970" i="11"/>
  <c r="G970" i="11"/>
  <c r="H970" i="11"/>
  <c r="I970" i="11"/>
  <c r="A971" i="11"/>
  <c r="C971" i="11"/>
  <c r="D971" i="11"/>
  <c r="E971" i="11"/>
  <c r="G971" i="11"/>
  <c r="H971" i="11"/>
  <c r="I971" i="11"/>
  <c r="A972" i="11"/>
  <c r="C972" i="11"/>
  <c r="D972" i="11"/>
  <c r="E972" i="11"/>
  <c r="G972" i="11"/>
  <c r="H972" i="11"/>
  <c r="I972" i="11"/>
  <c r="A973" i="11"/>
  <c r="C973" i="11"/>
  <c r="D973" i="11"/>
  <c r="E973" i="11"/>
  <c r="G973" i="11"/>
  <c r="H973" i="11"/>
  <c r="I973" i="11"/>
  <c r="A974" i="11"/>
  <c r="C974" i="11"/>
  <c r="D974" i="11"/>
  <c r="E974" i="11"/>
  <c r="G974" i="11"/>
  <c r="H974" i="11"/>
  <c r="I974" i="11"/>
  <c r="A975" i="11"/>
  <c r="C975" i="11"/>
  <c r="D975" i="11"/>
  <c r="E975" i="11"/>
  <c r="G975" i="11"/>
  <c r="H975" i="11"/>
  <c r="I975" i="11"/>
  <c r="A976" i="11"/>
  <c r="C976" i="11"/>
  <c r="D976" i="11"/>
  <c r="E976" i="11"/>
  <c r="G976" i="11"/>
  <c r="H976" i="11"/>
  <c r="I976" i="11"/>
  <c r="A977" i="11"/>
  <c r="C977" i="11"/>
  <c r="D977" i="11"/>
  <c r="E977" i="11"/>
  <c r="G977" i="11"/>
  <c r="H977" i="11"/>
  <c r="I977" i="11"/>
  <c r="A978" i="11"/>
  <c r="C978" i="11"/>
  <c r="D978" i="11"/>
  <c r="E978" i="11"/>
  <c r="G978" i="11"/>
  <c r="H978" i="11"/>
  <c r="I978" i="11"/>
  <c r="A979" i="11"/>
  <c r="C979" i="11"/>
  <c r="D979" i="11"/>
  <c r="E979" i="11"/>
  <c r="G979" i="11"/>
  <c r="H979" i="11"/>
  <c r="I979" i="11"/>
  <c r="A980" i="11"/>
  <c r="C980" i="11"/>
  <c r="D980" i="11"/>
  <c r="E980" i="11"/>
  <c r="G980" i="11"/>
  <c r="H980" i="11"/>
  <c r="I980" i="11"/>
  <c r="A981" i="11"/>
  <c r="C981" i="11"/>
  <c r="D981" i="11"/>
  <c r="E981" i="11"/>
  <c r="G981" i="11"/>
  <c r="H981" i="11"/>
  <c r="I981" i="11"/>
  <c r="A982" i="11"/>
  <c r="C982" i="11"/>
  <c r="D982" i="11"/>
  <c r="E982" i="11"/>
  <c r="G982" i="11"/>
  <c r="H982" i="11"/>
  <c r="I982" i="11"/>
  <c r="A983" i="11"/>
  <c r="C983" i="11"/>
  <c r="D983" i="11"/>
  <c r="E983" i="11"/>
  <c r="G983" i="11"/>
  <c r="H983" i="11"/>
  <c r="I983" i="11"/>
  <c r="A984" i="11"/>
  <c r="C984" i="11"/>
  <c r="D984" i="11"/>
  <c r="E984" i="11"/>
  <c r="G984" i="11"/>
  <c r="H984" i="11"/>
  <c r="I984" i="11"/>
  <c r="A985" i="11"/>
  <c r="C985" i="11"/>
  <c r="D985" i="11"/>
  <c r="E985" i="11"/>
  <c r="G985" i="11"/>
  <c r="H985" i="11"/>
  <c r="I985" i="11"/>
  <c r="A986" i="11"/>
  <c r="C986" i="11"/>
  <c r="D986" i="11"/>
  <c r="E986" i="11"/>
  <c r="G986" i="11"/>
  <c r="H986" i="11"/>
  <c r="I986" i="11"/>
  <c r="A987" i="11"/>
  <c r="C987" i="11"/>
  <c r="D987" i="11"/>
  <c r="E987" i="11"/>
  <c r="G987" i="11"/>
  <c r="H987" i="11"/>
  <c r="I987" i="11"/>
  <c r="A988" i="11"/>
  <c r="C988" i="11"/>
  <c r="D988" i="11"/>
  <c r="E988" i="11"/>
  <c r="G988" i="11"/>
  <c r="H988" i="11"/>
  <c r="I988" i="11"/>
  <c r="A989" i="11"/>
  <c r="C989" i="11"/>
  <c r="D989" i="11"/>
  <c r="E989" i="11"/>
  <c r="G989" i="11"/>
  <c r="H989" i="11"/>
  <c r="I989" i="11"/>
  <c r="A990" i="11"/>
  <c r="C990" i="11"/>
  <c r="D990" i="11"/>
  <c r="E990" i="11"/>
  <c r="G990" i="11"/>
  <c r="H990" i="11"/>
  <c r="I990" i="11"/>
  <c r="A991" i="11"/>
  <c r="C991" i="11"/>
  <c r="D991" i="11"/>
  <c r="E991" i="11"/>
  <c r="G991" i="11"/>
  <c r="H991" i="11"/>
  <c r="I991" i="11"/>
  <c r="A992" i="11"/>
  <c r="C992" i="11"/>
  <c r="D992" i="11"/>
  <c r="E992" i="11"/>
  <c r="G992" i="11"/>
  <c r="H992" i="11"/>
  <c r="I992" i="11"/>
  <c r="A993" i="11"/>
  <c r="C993" i="11"/>
  <c r="D993" i="11"/>
  <c r="E993" i="11"/>
  <c r="G993" i="11"/>
  <c r="H993" i="11"/>
  <c r="I993" i="11"/>
  <c r="A994" i="11"/>
  <c r="C994" i="11"/>
  <c r="D994" i="11"/>
  <c r="E994" i="11"/>
  <c r="G994" i="11"/>
  <c r="H994" i="11"/>
  <c r="I994" i="11"/>
  <c r="A995" i="11"/>
  <c r="C995" i="11"/>
  <c r="D995" i="11"/>
  <c r="E995" i="11"/>
  <c r="G995" i="11"/>
  <c r="H995" i="11"/>
  <c r="I995" i="11"/>
  <c r="A996" i="11"/>
  <c r="C996" i="11"/>
  <c r="D996" i="11"/>
  <c r="E996" i="11"/>
  <c r="G996" i="11"/>
  <c r="H996" i="11"/>
  <c r="I996" i="11"/>
  <c r="A997" i="11"/>
  <c r="C997" i="11"/>
  <c r="D997" i="11"/>
  <c r="E997" i="11"/>
  <c r="G997" i="11"/>
  <c r="H997" i="11"/>
  <c r="I997" i="11"/>
  <c r="A998" i="11"/>
  <c r="C998" i="11"/>
  <c r="D998" i="11"/>
  <c r="E998" i="11"/>
  <c r="G998" i="11"/>
  <c r="H998" i="11"/>
  <c r="I998" i="11"/>
  <c r="A999" i="11"/>
  <c r="C999" i="11"/>
  <c r="D999" i="11"/>
  <c r="E999" i="11"/>
  <c r="G999" i="11"/>
  <c r="H999" i="11"/>
  <c r="I999" i="11"/>
  <c r="A1000" i="11"/>
  <c r="C1000" i="11"/>
  <c r="D1000" i="11"/>
  <c r="E1000" i="11"/>
  <c r="G1000" i="11"/>
  <c r="H1000" i="11"/>
  <c r="I1000" i="11"/>
  <c r="A1001" i="11"/>
  <c r="C1001" i="11"/>
  <c r="D1001" i="11"/>
  <c r="E1001" i="11"/>
  <c r="G1001" i="11"/>
  <c r="H1001" i="11"/>
  <c r="I1001" i="11"/>
  <c r="A1002" i="11"/>
  <c r="C1002" i="11"/>
  <c r="D1002" i="11"/>
  <c r="E1002" i="11"/>
  <c r="G1002" i="11"/>
  <c r="H1002" i="11"/>
  <c r="I1002" i="11"/>
  <c r="A1003" i="11"/>
  <c r="C1003" i="11"/>
  <c r="D1003" i="11"/>
  <c r="E1003" i="11"/>
  <c r="G1003" i="11"/>
  <c r="H1003" i="11"/>
  <c r="I1003" i="11"/>
  <c r="A1004" i="11"/>
  <c r="C1004" i="11"/>
  <c r="D1004" i="11"/>
  <c r="E1004" i="11"/>
  <c r="G1004" i="11"/>
  <c r="H1004" i="11"/>
  <c r="I1004" i="11"/>
  <c r="A1005" i="11"/>
  <c r="C1005" i="11"/>
  <c r="D1005" i="11"/>
  <c r="E1005" i="11"/>
  <c r="G1005" i="11"/>
  <c r="H1005" i="11"/>
  <c r="I1005" i="11"/>
  <c r="A1006" i="11"/>
  <c r="C1006" i="11"/>
  <c r="D1006" i="11"/>
  <c r="E1006" i="11"/>
  <c r="G1006" i="11"/>
  <c r="H1006" i="11"/>
  <c r="I1006" i="11"/>
  <c r="A1007" i="11"/>
  <c r="C1007" i="11"/>
  <c r="D1007" i="11"/>
  <c r="E1007" i="11"/>
  <c r="G1007" i="11"/>
  <c r="H1007" i="11"/>
  <c r="I1007" i="11"/>
  <c r="A1008" i="11"/>
  <c r="C1008" i="11"/>
  <c r="D1008" i="11"/>
  <c r="E1008" i="11"/>
  <c r="G1008" i="11"/>
  <c r="H1008" i="11"/>
  <c r="I1008" i="11"/>
  <c r="A1009" i="11"/>
  <c r="C1009" i="11"/>
  <c r="D1009" i="11"/>
  <c r="E1009" i="11"/>
  <c r="G1009" i="11"/>
  <c r="H1009" i="11"/>
  <c r="I1009" i="11"/>
  <c r="A1010" i="11"/>
  <c r="C1010" i="11"/>
  <c r="D1010" i="11"/>
  <c r="E1010" i="11"/>
  <c r="G1010" i="11"/>
  <c r="H1010" i="11"/>
  <c r="I1010" i="11"/>
  <c r="A1011" i="11"/>
  <c r="C1011" i="11"/>
  <c r="D1011" i="11"/>
  <c r="E1011" i="11"/>
  <c r="G1011" i="11"/>
  <c r="H1011" i="11"/>
  <c r="I1011" i="11"/>
  <c r="A1012" i="11"/>
  <c r="C1012" i="11"/>
  <c r="D1012" i="11"/>
  <c r="E1012" i="11"/>
  <c r="G1012" i="11"/>
  <c r="H1012" i="11"/>
  <c r="I1012" i="11"/>
  <c r="A1013" i="11"/>
  <c r="C1013" i="11"/>
  <c r="D1013" i="11"/>
  <c r="E1013" i="11"/>
  <c r="G1013" i="11"/>
  <c r="H1013" i="11"/>
  <c r="I1013" i="11"/>
  <c r="A1014" i="11"/>
  <c r="C1014" i="11"/>
  <c r="D1014" i="11"/>
  <c r="E1014" i="11"/>
  <c r="G1014" i="11"/>
  <c r="H1014" i="11"/>
  <c r="I1014" i="11"/>
  <c r="A1015" i="11"/>
  <c r="C1015" i="11"/>
  <c r="D1015" i="11"/>
  <c r="E1015" i="11"/>
  <c r="G1015" i="11"/>
  <c r="H1015" i="11"/>
  <c r="I1015" i="11"/>
  <c r="A1016" i="11"/>
  <c r="C1016" i="11"/>
  <c r="D1016" i="11"/>
  <c r="E1016" i="11"/>
  <c r="G1016" i="11"/>
  <c r="H1016" i="11"/>
  <c r="I1016" i="11"/>
  <c r="A1017" i="11"/>
  <c r="C1017" i="11"/>
  <c r="D1017" i="11"/>
  <c r="E1017" i="11"/>
  <c r="G1017" i="11"/>
  <c r="H1017" i="11"/>
  <c r="I1017" i="11"/>
  <c r="A1018" i="11"/>
  <c r="C1018" i="11"/>
  <c r="D1018" i="11"/>
  <c r="E1018" i="11"/>
  <c r="G1018" i="11"/>
  <c r="H1018" i="11"/>
  <c r="I1018" i="11"/>
  <c r="A1019" i="11"/>
  <c r="C1019" i="11"/>
  <c r="D1019" i="11"/>
  <c r="E1019" i="11"/>
  <c r="G1019" i="11"/>
  <c r="H1019" i="11"/>
  <c r="I1019" i="11"/>
  <c r="A1020" i="11"/>
  <c r="C1020" i="11"/>
  <c r="D1020" i="11"/>
  <c r="E1020" i="11"/>
  <c r="G1020" i="11"/>
  <c r="H1020" i="11"/>
  <c r="I1020" i="11"/>
  <c r="A1021" i="11"/>
  <c r="C1021" i="11"/>
  <c r="D1021" i="11"/>
  <c r="E1021" i="11"/>
  <c r="G1021" i="11"/>
  <c r="H1021" i="11"/>
  <c r="I1021" i="11"/>
  <c r="A1022" i="11"/>
  <c r="C1022" i="11"/>
  <c r="D1022" i="11"/>
  <c r="E1022" i="11"/>
  <c r="G1022" i="11"/>
  <c r="H1022" i="11"/>
  <c r="I1022" i="11"/>
  <c r="A1023" i="11"/>
  <c r="C1023" i="11"/>
  <c r="D1023" i="11"/>
  <c r="E1023" i="11"/>
  <c r="G1023" i="11"/>
  <c r="H1023" i="11"/>
  <c r="I1023" i="11"/>
  <c r="A1024" i="11"/>
  <c r="C1024" i="11"/>
  <c r="D1024" i="11"/>
  <c r="E1024" i="11"/>
  <c r="G1024" i="11"/>
  <c r="H1024" i="11"/>
  <c r="I1024" i="11"/>
  <c r="A1025" i="11"/>
  <c r="C1025" i="11"/>
  <c r="D1025" i="11"/>
  <c r="E1025" i="11"/>
  <c r="G1025" i="11"/>
  <c r="H1025" i="11"/>
  <c r="I1025" i="11"/>
  <c r="A1026" i="11"/>
  <c r="C1026" i="11"/>
  <c r="D1026" i="11"/>
  <c r="E1026" i="11"/>
  <c r="G1026" i="11"/>
  <c r="H1026" i="11"/>
  <c r="I1026" i="11"/>
  <c r="A1027" i="11"/>
  <c r="C1027" i="11"/>
  <c r="D1027" i="11"/>
  <c r="E1027" i="11"/>
  <c r="G1027" i="11"/>
  <c r="H1027" i="11"/>
  <c r="I1027" i="11"/>
  <c r="A1028" i="11"/>
  <c r="C1028" i="11"/>
  <c r="D1028" i="11"/>
  <c r="E1028" i="11"/>
  <c r="G1028" i="11"/>
  <c r="H1028" i="11"/>
  <c r="I1028" i="11"/>
  <c r="A1029" i="11"/>
  <c r="C1029" i="11"/>
  <c r="D1029" i="11"/>
  <c r="E1029" i="11"/>
  <c r="G1029" i="11"/>
  <c r="H1029" i="11"/>
  <c r="I1029" i="11"/>
  <c r="A1030" i="11"/>
  <c r="C1030" i="11"/>
  <c r="D1030" i="11"/>
  <c r="E1030" i="11"/>
  <c r="G1030" i="11"/>
  <c r="H1030" i="11"/>
  <c r="I1030" i="11"/>
  <c r="A1031" i="11"/>
  <c r="C1031" i="11"/>
  <c r="D1031" i="11"/>
  <c r="E1031" i="11"/>
  <c r="G1031" i="11"/>
  <c r="H1031" i="11"/>
  <c r="I1031" i="11"/>
  <c r="A1032" i="11"/>
  <c r="C1032" i="11"/>
  <c r="D1032" i="11"/>
  <c r="E1032" i="11"/>
  <c r="G1032" i="11"/>
  <c r="H1032" i="11"/>
  <c r="I1032" i="11"/>
  <c r="A1033" i="11"/>
  <c r="C1033" i="11"/>
  <c r="D1033" i="11"/>
  <c r="E1033" i="11"/>
  <c r="G1033" i="11"/>
  <c r="H1033" i="11"/>
  <c r="I1033" i="11"/>
  <c r="A1034" i="11"/>
  <c r="C1034" i="11"/>
  <c r="D1034" i="11"/>
  <c r="E1034" i="11"/>
  <c r="G1034" i="11"/>
  <c r="H1034" i="11"/>
  <c r="I1034" i="11"/>
  <c r="A1035" i="11"/>
  <c r="C1035" i="11"/>
  <c r="D1035" i="11"/>
  <c r="E1035" i="11"/>
  <c r="G1035" i="11"/>
  <c r="H1035" i="11"/>
  <c r="I1035" i="11"/>
  <c r="A1036" i="11"/>
  <c r="C1036" i="11"/>
  <c r="D1036" i="11"/>
  <c r="E1036" i="11"/>
  <c r="G1036" i="11"/>
  <c r="H1036" i="11"/>
  <c r="I1036" i="11"/>
  <c r="A1037" i="11"/>
  <c r="C1037" i="11"/>
  <c r="D1037" i="11"/>
  <c r="E1037" i="11"/>
  <c r="G1037" i="11"/>
  <c r="H1037" i="11"/>
  <c r="I1037" i="11"/>
  <c r="A1038" i="11"/>
  <c r="C1038" i="11"/>
  <c r="D1038" i="11"/>
  <c r="E1038" i="11"/>
  <c r="G1038" i="11"/>
  <c r="H1038" i="11"/>
  <c r="I1038" i="11"/>
  <c r="A1039" i="11"/>
  <c r="C1039" i="11"/>
  <c r="D1039" i="11"/>
  <c r="E1039" i="11"/>
  <c r="G1039" i="11"/>
  <c r="H1039" i="11"/>
  <c r="I1039" i="11"/>
  <c r="A1040" i="11"/>
  <c r="C1040" i="11"/>
  <c r="D1040" i="11"/>
  <c r="E1040" i="11"/>
  <c r="G1040" i="11"/>
  <c r="H1040" i="11"/>
  <c r="I1040" i="11"/>
  <c r="A1041" i="11"/>
  <c r="C1041" i="11"/>
  <c r="D1041" i="11"/>
  <c r="E1041" i="11"/>
  <c r="G1041" i="11"/>
  <c r="H1041" i="11"/>
  <c r="I1041" i="11"/>
  <c r="A1042" i="11"/>
  <c r="C1042" i="11"/>
  <c r="D1042" i="11"/>
  <c r="E1042" i="11"/>
  <c r="G1042" i="11"/>
  <c r="H1042" i="11"/>
  <c r="I1042" i="11"/>
  <c r="A1043" i="11"/>
  <c r="C1043" i="11"/>
  <c r="D1043" i="11"/>
  <c r="E1043" i="11"/>
  <c r="G1043" i="11"/>
  <c r="H1043" i="11"/>
  <c r="I1043" i="11"/>
  <c r="A1044" i="11"/>
  <c r="C1044" i="11"/>
  <c r="D1044" i="11"/>
  <c r="E1044" i="11"/>
  <c r="G1044" i="11"/>
  <c r="H1044" i="11"/>
  <c r="I1044" i="11"/>
  <c r="A1045" i="11"/>
  <c r="C1045" i="11"/>
  <c r="D1045" i="11"/>
  <c r="E1045" i="11"/>
  <c r="G1045" i="11"/>
  <c r="H1045" i="11"/>
  <c r="I1045" i="11"/>
  <c r="A1046" i="11"/>
  <c r="C1046" i="11"/>
  <c r="D1046" i="11"/>
  <c r="E1046" i="11"/>
  <c r="G1046" i="11"/>
  <c r="H1046" i="11"/>
  <c r="I1046" i="11"/>
  <c r="A1047" i="11"/>
  <c r="C1047" i="11"/>
  <c r="D1047" i="11"/>
  <c r="E1047" i="11"/>
  <c r="G1047" i="11"/>
  <c r="H1047" i="11"/>
  <c r="I1047" i="11"/>
  <c r="A1048" i="11"/>
  <c r="C1048" i="11"/>
  <c r="D1048" i="11"/>
  <c r="E1048" i="11"/>
  <c r="G1048" i="11"/>
  <c r="H1048" i="11"/>
  <c r="I1048" i="11"/>
  <c r="A1049" i="11"/>
  <c r="C1049" i="11"/>
  <c r="D1049" i="11"/>
  <c r="E1049" i="11"/>
  <c r="G1049" i="11"/>
  <c r="H1049" i="11"/>
  <c r="I1049" i="11"/>
  <c r="A1050" i="11"/>
  <c r="C1050" i="11"/>
  <c r="D1050" i="11"/>
  <c r="E1050" i="11"/>
  <c r="G1050" i="11"/>
  <c r="H1050" i="11"/>
  <c r="I1050" i="11"/>
  <c r="A1051" i="11"/>
  <c r="C1051" i="11"/>
  <c r="D1051" i="11"/>
  <c r="E1051" i="11"/>
  <c r="G1051" i="11"/>
  <c r="H1051" i="11"/>
  <c r="I1051" i="11"/>
  <c r="A1052" i="11"/>
  <c r="C1052" i="11"/>
  <c r="D1052" i="11"/>
  <c r="E1052" i="11"/>
  <c r="G1052" i="11"/>
  <c r="H1052" i="11"/>
  <c r="I1052" i="11"/>
  <c r="A1053" i="11"/>
  <c r="C1053" i="11"/>
  <c r="D1053" i="11"/>
  <c r="E1053" i="11"/>
  <c r="G1053" i="11"/>
  <c r="H1053" i="11"/>
  <c r="I1053" i="11"/>
  <c r="A1054" i="11"/>
  <c r="C1054" i="11"/>
  <c r="D1054" i="11"/>
  <c r="E1054" i="11"/>
  <c r="G1054" i="11"/>
  <c r="H1054" i="11"/>
  <c r="I1054" i="11"/>
  <c r="A1055" i="11"/>
  <c r="C1055" i="11"/>
  <c r="D1055" i="11"/>
  <c r="E1055" i="11"/>
  <c r="G1055" i="11"/>
  <c r="H1055" i="11"/>
  <c r="I1055" i="11"/>
  <c r="A1056" i="11"/>
  <c r="C1056" i="11"/>
  <c r="D1056" i="11"/>
  <c r="E1056" i="11"/>
  <c r="G1056" i="11"/>
  <c r="H1056" i="11"/>
  <c r="I1056" i="11"/>
  <c r="A1057" i="11"/>
  <c r="C1057" i="11"/>
  <c r="D1057" i="11"/>
  <c r="E1057" i="11"/>
  <c r="G1057" i="11"/>
  <c r="H1057" i="11"/>
  <c r="I1057" i="11"/>
  <c r="A1058" i="11"/>
  <c r="C1058" i="11"/>
  <c r="D1058" i="11"/>
  <c r="E1058" i="11"/>
  <c r="G1058" i="11"/>
  <c r="H1058" i="11"/>
  <c r="I1058" i="11"/>
  <c r="A1059" i="11"/>
  <c r="C1059" i="11"/>
  <c r="D1059" i="11"/>
  <c r="E1059" i="11"/>
  <c r="G1059" i="11"/>
  <c r="H1059" i="11"/>
  <c r="I1059" i="11"/>
  <c r="A1060" i="11"/>
  <c r="C1060" i="11"/>
  <c r="D1060" i="11"/>
  <c r="E1060" i="11"/>
  <c r="G1060" i="11"/>
  <c r="H1060" i="11"/>
  <c r="I1060" i="11"/>
  <c r="A1061" i="11"/>
  <c r="C1061" i="11"/>
  <c r="D1061" i="11"/>
  <c r="E1061" i="11"/>
  <c r="G1061" i="11"/>
  <c r="H1061" i="11"/>
  <c r="I1061" i="11"/>
  <c r="A1062" i="11"/>
  <c r="C1062" i="11"/>
  <c r="D1062" i="11"/>
  <c r="E1062" i="11"/>
  <c r="G1062" i="11"/>
  <c r="H1062" i="11"/>
  <c r="I1062" i="11"/>
  <c r="A1063" i="11"/>
  <c r="C1063" i="11"/>
  <c r="D1063" i="11"/>
  <c r="E1063" i="11"/>
  <c r="G1063" i="11"/>
  <c r="H1063" i="11"/>
  <c r="I1063" i="11"/>
  <c r="A1064" i="11"/>
  <c r="C1064" i="11"/>
  <c r="D1064" i="11"/>
  <c r="E1064" i="11"/>
  <c r="G1064" i="11"/>
  <c r="H1064" i="11"/>
  <c r="I1064" i="11"/>
  <c r="A1065" i="11"/>
  <c r="C1065" i="11"/>
  <c r="D1065" i="11"/>
  <c r="E1065" i="11"/>
  <c r="G1065" i="11"/>
  <c r="H1065" i="11"/>
  <c r="I1065" i="11"/>
  <c r="A1066" i="11"/>
  <c r="C1066" i="11"/>
  <c r="D1066" i="11"/>
  <c r="E1066" i="11"/>
  <c r="G1066" i="11"/>
  <c r="H1066" i="11"/>
  <c r="I1066" i="11"/>
  <c r="A1067" i="11"/>
  <c r="C1067" i="11"/>
  <c r="D1067" i="11"/>
  <c r="E1067" i="11"/>
  <c r="G1067" i="11"/>
  <c r="H1067" i="11"/>
  <c r="I1067" i="11"/>
  <c r="A1068" i="11"/>
  <c r="C1068" i="11"/>
  <c r="D1068" i="11"/>
  <c r="E1068" i="11"/>
  <c r="G1068" i="11"/>
  <c r="H1068" i="11"/>
  <c r="I1068" i="11"/>
  <c r="A1069" i="11"/>
  <c r="C1069" i="11"/>
  <c r="D1069" i="11"/>
  <c r="E1069" i="11"/>
  <c r="G1069" i="11"/>
  <c r="H1069" i="11"/>
  <c r="I1069" i="11"/>
  <c r="A1070" i="11"/>
  <c r="C1070" i="11"/>
  <c r="D1070" i="11"/>
  <c r="E1070" i="11"/>
  <c r="G1070" i="11"/>
  <c r="H1070" i="11"/>
  <c r="I1070" i="11"/>
  <c r="A1071" i="11"/>
  <c r="C1071" i="11"/>
  <c r="D1071" i="11"/>
  <c r="E1071" i="11"/>
  <c r="G1071" i="11"/>
  <c r="H1071" i="11"/>
  <c r="I1071" i="11"/>
  <c r="A1072" i="11"/>
  <c r="C1072" i="11"/>
  <c r="D1072" i="11"/>
  <c r="E1072" i="11"/>
  <c r="G1072" i="11"/>
  <c r="H1072" i="11"/>
  <c r="I1072" i="11"/>
  <c r="A1073" i="11"/>
  <c r="C1073" i="11"/>
  <c r="D1073" i="11"/>
  <c r="E1073" i="11"/>
  <c r="G1073" i="11"/>
  <c r="H1073" i="11"/>
  <c r="I1073" i="11"/>
  <c r="A1074" i="11"/>
  <c r="C1074" i="11"/>
  <c r="D1074" i="11"/>
  <c r="E1074" i="11"/>
  <c r="G1074" i="11"/>
  <c r="H1074" i="11"/>
  <c r="I1074" i="11"/>
  <c r="A1075" i="11"/>
  <c r="C1075" i="11"/>
  <c r="D1075" i="11"/>
  <c r="E1075" i="11"/>
  <c r="G1075" i="11"/>
  <c r="H1075" i="11"/>
  <c r="I1075" i="11"/>
  <c r="A1076" i="11"/>
  <c r="C1076" i="11"/>
  <c r="D1076" i="11"/>
  <c r="E1076" i="11"/>
  <c r="G1076" i="11"/>
  <c r="H1076" i="11"/>
  <c r="I1076" i="11"/>
  <c r="A1077" i="11"/>
  <c r="C1077" i="11"/>
  <c r="D1077" i="11"/>
  <c r="E1077" i="11"/>
  <c r="G1077" i="11"/>
  <c r="H1077" i="11"/>
  <c r="I1077" i="11"/>
  <c r="A1078" i="11"/>
  <c r="C1078" i="11"/>
  <c r="D1078" i="11"/>
  <c r="E1078" i="11"/>
  <c r="G1078" i="11"/>
  <c r="H1078" i="11"/>
  <c r="I1078" i="11"/>
  <c r="A1079" i="11"/>
  <c r="C1079" i="11"/>
  <c r="D1079" i="11"/>
  <c r="E1079" i="11"/>
  <c r="G1079" i="11"/>
  <c r="H1079" i="11"/>
  <c r="I1079" i="11"/>
  <c r="A1080" i="11"/>
  <c r="C1080" i="11"/>
  <c r="D1080" i="11"/>
  <c r="E1080" i="11"/>
  <c r="G1080" i="11"/>
  <c r="H1080" i="11"/>
  <c r="I1080" i="11"/>
  <c r="A1081" i="11"/>
  <c r="C1081" i="11"/>
  <c r="D1081" i="11"/>
  <c r="E1081" i="11"/>
  <c r="G1081" i="11"/>
  <c r="H1081" i="11"/>
  <c r="I1081" i="11"/>
  <c r="A1082" i="11"/>
  <c r="C1082" i="11"/>
  <c r="D1082" i="11"/>
  <c r="E1082" i="11"/>
  <c r="G1082" i="11"/>
  <c r="H1082" i="11"/>
  <c r="I1082" i="11"/>
  <c r="A1083" i="11"/>
  <c r="C1083" i="11"/>
  <c r="D1083" i="11"/>
  <c r="E1083" i="11"/>
  <c r="G1083" i="11"/>
  <c r="H1083" i="11"/>
  <c r="I1083" i="11"/>
  <c r="A1084" i="11"/>
  <c r="C1084" i="11"/>
  <c r="D1084" i="11"/>
  <c r="E1084" i="11"/>
  <c r="G1084" i="11"/>
  <c r="H1084" i="11"/>
  <c r="I1084" i="11"/>
  <c r="A1085" i="11"/>
  <c r="C1085" i="11"/>
  <c r="D1085" i="11"/>
  <c r="E1085" i="11"/>
  <c r="G1085" i="11"/>
  <c r="H1085" i="11"/>
  <c r="I1085" i="11"/>
  <c r="A1086" i="11"/>
  <c r="C1086" i="11"/>
  <c r="D1086" i="11"/>
  <c r="E1086" i="11"/>
  <c r="G1086" i="11"/>
  <c r="H1086" i="11"/>
  <c r="I1086" i="11"/>
  <c r="A1087" i="11"/>
  <c r="C1087" i="11"/>
  <c r="D1087" i="11"/>
  <c r="E1087" i="11"/>
  <c r="G1087" i="11"/>
  <c r="H1087" i="11"/>
  <c r="I1087" i="11"/>
  <c r="A1088" i="11"/>
  <c r="C1088" i="11"/>
  <c r="D1088" i="11"/>
  <c r="E1088" i="11"/>
  <c r="G1088" i="11"/>
  <c r="H1088" i="11"/>
  <c r="I1088" i="11"/>
  <c r="A1089" i="11"/>
  <c r="C1089" i="11"/>
  <c r="D1089" i="11"/>
  <c r="E1089" i="11"/>
  <c r="G1089" i="11"/>
  <c r="H1089" i="11"/>
  <c r="I1089" i="11"/>
  <c r="A1090" i="11"/>
  <c r="C1090" i="11"/>
  <c r="D1090" i="11"/>
  <c r="E1090" i="11"/>
  <c r="G1090" i="11"/>
  <c r="H1090" i="11"/>
  <c r="I1090" i="11"/>
  <c r="A1091" i="11"/>
  <c r="C1091" i="11"/>
  <c r="D1091" i="11"/>
  <c r="E1091" i="11"/>
  <c r="G1091" i="11"/>
  <c r="H1091" i="11"/>
  <c r="I1091" i="11"/>
  <c r="A1092" i="11"/>
  <c r="C1092" i="11"/>
  <c r="D1092" i="11"/>
  <c r="E1092" i="11"/>
  <c r="G1092" i="11"/>
  <c r="H1092" i="11"/>
  <c r="I1092" i="11"/>
  <c r="A1093" i="11"/>
  <c r="C1093" i="11"/>
  <c r="D1093" i="11"/>
  <c r="E1093" i="11"/>
  <c r="G1093" i="11"/>
  <c r="H1093" i="11"/>
  <c r="I1093" i="11"/>
  <c r="A1094" i="11"/>
  <c r="C1094" i="11"/>
  <c r="D1094" i="11"/>
  <c r="E1094" i="11"/>
  <c r="G1094" i="11"/>
  <c r="H1094" i="11"/>
  <c r="I1094" i="11"/>
  <c r="A1095" i="11"/>
  <c r="C1095" i="11"/>
  <c r="D1095" i="11"/>
  <c r="E1095" i="11"/>
  <c r="G1095" i="11"/>
  <c r="H1095" i="11"/>
  <c r="I1095" i="11"/>
  <c r="A1096" i="11"/>
  <c r="C1096" i="11"/>
  <c r="D1096" i="11"/>
  <c r="E1096" i="11"/>
  <c r="G1096" i="11"/>
  <c r="H1096" i="11"/>
  <c r="I1096" i="11"/>
  <c r="A1097" i="11"/>
  <c r="C1097" i="11"/>
  <c r="D1097" i="11"/>
  <c r="E1097" i="11"/>
  <c r="G1097" i="11"/>
  <c r="H1097" i="11"/>
  <c r="I1097" i="11"/>
  <c r="A1098" i="11"/>
  <c r="C1098" i="11"/>
  <c r="D1098" i="11"/>
  <c r="E1098" i="11"/>
  <c r="G1098" i="11"/>
  <c r="H1098" i="11"/>
  <c r="I1098" i="11"/>
  <c r="A1099" i="11"/>
  <c r="C1099" i="11"/>
  <c r="D1099" i="11"/>
  <c r="E1099" i="11"/>
  <c r="G1099" i="11"/>
  <c r="H1099" i="11"/>
  <c r="I1099" i="11"/>
  <c r="A1100" i="11"/>
  <c r="C1100" i="11"/>
  <c r="D1100" i="11"/>
  <c r="E1100" i="11"/>
  <c r="G1100" i="11"/>
  <c r="H1100" i="11"/>
  <c r="I1100" i="11"/>
  <c r="A1101" i="11"/>
  <c r="C1101" i="11"/>
  <c r="D1101" i="11"/>
  <c r="E1101" i="11"/>
  <c r="G1101" i="11"/>
  <c r="H1101" i="11"/>
  <c r="I1101" i="11"/>
  <c r="A1102" i="11"/>
  <c r="C1102" i="11"/>
  <c r="D1102" i="11"/>
  <c r="E1102" i="11"/>
  <c r="G1102" i="11"/>
  <c r="H1102" i="11"/>
  <c r="I1102" i="11"/>
  <c r="A1103" i="11"/>
  <c r="C1103" i="11"/>
  <c r="D1103" i="11"/>
  <c r="E1103" i="11"/>
  <c r="G1103" i="11"/>
  <c r="H1103" i="11"/>
  <c r="I1103" i="11"/>
  <c r="A1104" i="11"/>
  <c r="C1104" i="11"/>
  <c r="D1104" i="11"/>
  <c r="E1104" i="11"/>
  <c r="G1104" i="11"/>
  <c r="H1104" i="11"/>
  <c r="I1104" i="11"/>
  <c r="A1105" i="11"/>
  <c r="C1105" i="11"/>
  <c r="D1105" i="11"/>
  <c r="E1105" i="11"/>
  <c r="G1105" i="11"/>
  <c r="H1105" i="11"/>
  <c r="I1105" i="11"/>
  <c r="A1106" i="11"/>
  <c r="C1106" i="11"/>
  <c r="D1106" i="11"/>
  <c r="E1106" i="11"/>
  <c r="G1106" i="11"/>
  <c r="H1106" i="11"/>
  <c r="I1106" i="11"/>
  <c r="A1107" i="11"/>
  <c r="C1107" i="11"/>
  <c r="D1107" i="11"/>
  <c r="E1107" i="11"/>
  <c r="G1107" i="11"/>
  <c r="H1107" i="11"/>
  <c r="I1107" i="11"/>
  <c r="A1108" i="11"/>
  <c r="C1108" i="11"/>
  <c r="D1108" i="11"/>
  <c r="E1108" i="11"/>
  <c r="G1108" i="11"/>
  <c r="H1108" i="11"/>
  <c r="I1108" i="11"/>
  <c r="A1109" i="11"/>
  <c r="C1109" i="11"/>
  <c r="D1109" i="11"/>
  <c r="E1109" i="11"/>
  <c r="G1109" i="11"/>
  <c r="H1109" i="11"/>
  <c r="I1109" i="11"/>
  <c r="A1110" i="11"/>
  <c r="C1110" i="11"/>
  <c r="D1110" i="11"/>
  <c r="E1110" i="11"/>
  <c r="G1110" i="11"/>
  <c r="H1110" i="11"/>
  <c r="I1110" i="11"/>
  <c r="A1111" i="11"/>
  <c r="C1111" i="11"/>
  <c r="D1111" i="11"/>
  <c r="E1111" i="11"/>
  <c r="G1111" i="11"/>
  <c r="H1111" i="11"/>
  <c r="I1111" i="11"/>
  <c r="A1112" i="11"/>
  <c r="C1112" i="11"/>
  <c r="D1112" i="11"/>
  <c r="E1112" i="11"/>
  <c r="G1112" i="11"/>
  <c r="H1112" i="11"/>
  <c r="I1112" i="11"/>
  <c r="A1113" i="11"/>
  <c r="C1113" i="11"/>
  <c r="D1113" i="11"/>
  <c r="E1113" i="11"/>
  <c r="G1113" i="11"/>
  <c r="H1113" i="11"/>
  <c r="I1113" i="11"/>
  <c r="A1114" i="11"/>
  <c r="C1114" i="11"/>
  <c r="D1114" i="11"/>
  <c r="E1114" i="11"/>
  <c r="G1114" i="11"/>
  <c r="H1114" i="11"/>
  <c r="I1114" i="11"/>
  <c r="A1115" i="11"/>
  <c r="C1115" i="11"/>
  <c r="D1115" i="11"/>
  <c r="E1115" i="11"/>
  <c r="G1115" i="11"/>
  <c r="H1115" i="11"/>
  <c r="I1115" i="11"/>
  <c r="A1116" i="11"/>
  <c r="C1116" i="11"/>
  <c r="D1116" i="11"/>
  <c r="E1116" i="11"/>
  <c r="G1116" i="11"/>
  <c r="H1116" i="11"/>
  <c r="I1116" i="11"/>
  <c r="A1117" i="11"/>
  <c r="C1117" i="11"/>
  <c r="D1117" i="11"/>
  <c r="E1117" i="11"/>
  <c r="G1117" i="11"/>
  <c r="H1117" i="11"/>
  <c r="I1117" i="11"/>
  <c r="A1118" i="11"/>
  <c r="C1118" i="11"/>
  <c r="D1118" i="11"/>
  <c r="E1118" i="11"/>
  <c r="G1118" i="11"/>
  <c r="H1118" i="11"/>
  <c r="I1118" i="11"/>
  <c r="A1119" i="11"/>
  <c r="C1119" i="11"/>
  <c r="D1119" i="11"/>
  <c r="E1119" i="11"/>
  <c r="G1119" i="11"/>
  <c r="H1119" i="11"/>
  <c r="I1119" i="11"/>
  <c r="A1120" i="11"/>
  <c r="C1120" i="11"/>
  <c r="D1120" i="11"/>
  <c r="E1120" i="11"/>
  <c r="G1120" i="11"/>
  <c r="H1120" i="11"/>
  <c r="I1120" i="11"/>
  <c r="A1121" i="11"/>
  <c r="C1121" i="11"/>
  <c r="D1121" i="11"/>
  <c r="E1121" i="11"/>
  <c r="G1121" i="11"/>
  <c r="H1121" i="11"/>
  <c r="I1121" i="11"/>
  <c r="A1122" i="11"/>
  <c r="C1122" i="11"/>
  <c r="D1122" i="11"/>
  <c r="E1122" i="11"/>
  <c r="G1122" i="11"/>
  <c r="H1122" i="11"/>
  <c r="I1122" i="11"/>
  <c r="A1123" i="11"/>
  <c r="C1123" i="11"/>
  <c r="D1123" i="11"/>
  <c r="E1123" i="11"/>
  <c r="G1123" i="11"/>
  <c r="H1123" i="11"/>
  <c r="I1123" i="11"/>
  <c r="A1124" i="11"/>
  <c r="C1124" i="11"/>
  <c r="D1124" i="11"/>
  <c r="E1124" i="11"/>
  <c r="G1124" i="11"/>
  <c r="H1124" i="11"/>
  <c r="I1124" i="11"/>
  <c r="A1125" i="11"/>
  <c r="C1125" i="11"/>
  <c r="D1125" i="11"/>
  <c r="E1125" i="11"/>
  <c r="G1125" i="11"/>
  <c r="H1125" i="11"/>
  <c r="I1125" i="11"/>
  <c r="A1126" i="11"/>
  <c r="C1126" i="11"/>
  <c r="D1126" i="11"/>
  <c r="E1126" i="11"/>
  <c r="G1126" i="11"/>
  <c r="H1126" i="11"/>
  <c r="I1126" i="11"/>
  <c r="A1127" i="11"/>
  <c r="C1127" i="11"/>
  <c r="D1127" i="11"/>
  <c r="E1127" i="11"/>
  <c r="G1127" i="11"/>
  <c r="H1127" i="11"/>
  <c r="I1127" i="11"/>
  <c r="A1128" i="11"/>
  <c r="C1128" i="11"/>
  <c r="D1128" i="11"/>
  <c r="E1128" i="11"/>
  <c r="G1128" i="11"/>
  <c r="H1128" i="11"/>
  <c r="I1128" i="11"/>
  <c r="A1129" i="11"/>
  <c r="C1129" i="11"/>
  <c r="D1129" i="11"/>
  <c r="E1129" i="11"/>
  <c r="G1129" i="11"/>
  <c r="H1129" i="11"/>
  <c r="I1129" i="11"/>
  <c r="A1130" i="11"/>
  <c r="C1130" i="11"/>
  <c r="D1130" i="11"/>
  <c r="E1130" i="11"/>
  <c r="G1130" i="11"/>
  <c r="H1130" i="11"/>
  <c r="I1130" i="11"/>
  <c r="A1131" i="11"/>
  <c r="C1131" i="11"/>
  <c r="D1131" i="11"/>
  <c r="E1131" i="11"/>
  <c r="G1131" i="11"/>
  <c r="H1131" i="11"/>
  <c r="I1131" i="11"/>
  <c r="A1132" i="11"/>
  <c r="C1132" i="11"/>
  <c r="D1132" i="11"/>
  <c r="E1132" i="11"/>
  <c r="G1132" i="11"/>
  <c r="H1132" i="11"/>
  <c r="I1132" i="11"/>
  <c r="A1133" i="11"/>
  <c r="C1133" i="11"/>
  <c r="D1133" i="11"/>
  <c r="E1133" i="11"/>
  <c r="G1133" i="11"/>
  <c r="H1133" i="11"/>
  <c r="I1133" i="11"/>
  <c r="A1134" i="11"/>
  <c r="C1134" i="11"/>
  <c r="D1134" i="11"/>
  <c r="E1134" i="11"/>
  <c r="G1134" i="11"/>
  <c r="H1134" i="11"/>
  <c r="I1134" i="11"/>
  <c r="A1135" i="11"/>
  <c r="C1135" i="11"/>
  <c r="D1135" i="11"/>
  <c r="E1135" i="11"/>
  <c r="G1135" i="11"/>
  <c r="H1135" i="11"/>
  <c r="I1135" i="11"/>
  <c r="A1136" i="11"/>
  <c r="C1136" i="11"/>
  <c r="D1136" i="11"/>
  <c r="E1136" i="11"/>
  <c r="G1136" i="11"/>
  <c r="H1136" i="11"/>
  <c r="I1136" i="11"/>
  <c r="A1137" i="11"/>
  <c r="C1137" i="11"/>
  <c r="D1137" i="11"/>
  <c r="E1137" i="11"/>
  <c r="G1137" i="11"/>
  <c r="H1137" i="11"/>
  <c r="I1137" i="11"/>
  <c r="A1138" i="11"/>
  <c r="C1138" i="11"/>
  <c r="D1138" i="11"/>
  <c r="E1138" i="11"/>
  <c r="G1138" i="11"/>
  <c r="H1138" i="11"/>
  <c r="I1138" i="11"/>
  <c r="A1139" i="11"/>
  <c r="C1139" i="11"/>
  <c r="D1139" i="11"/>
  <c r="E1139" i="11"/>
  <c r="G1139" i="11"/>
  <c r="H1139" i="11"/>
  <c r="I1139" i="11"/>
  <c r="A1140" i="11"/>
  <c r="C1140" i="11"/>
  <c r="D1140" i="11"/>
  <c r="E1140" i="11"/>
  <c r="G1140" i="11"/>
  <c r="H1140" i="11"/>
  <c r="I1140" i="11"/>
  <c r="A1141" i="11"/>
  <c r="C1141" i="11"/>
  <c r="D1141" i="11"/>
  <c r="E1141" i="11"/>
  <c r="G1141" i="11"/>
  <c r="H1141" i="11"/>
  <c r="I1141" i="11"/>
  <c r="A1142" i="11"/>
  <c r="C1142" i="11"/>
  <c r="D1142" i="11"/>
  <c r="E1142" i="11"/>
  <c r="G1142" i="11"/>
  <c r="H1142" i="11"/>
  <c r="I1142" i="11"/>
  <c r="A1143" i="11"/>
  <c r="C1143" i="11"/>
  <c r="D1143" i="11"/>
  <c r="E1143" i="11"/>
  <c r="G1143" i="11"/>
  <c r="H1143" i="11"/>
  <c r="I1143" i="11"/>
  <c r="A1144" i="11"/>
  <c r="C1144" i="11"/>
  <c r="D1144" i="11"/>
  <c r="E1144" i="11"/>
  <c r="G1144" i="11"/>
  <c r="H1144" i="11"/>
  <c r="I1144" i="11"/>
  <c r="A1145" i="11"/>
  <c r="C1145" i="11"/>
  <c r="D1145" i="11"/>
  <c r="E1145" i="11"/>
  <c r="G1145" i="11"/>
  <c r="H1145" i="11"/>
  <c r="I1145" i="11"/>
  <c r="A1146" i="11"/>
  <c r="C1146" i="11"/>
  <c r="D1146" i="11"/>
  <c r="E1146" i="11"/>
  <c r="G1146" i="11"/>
  <c r="H1146" i="11"/>
  <c r="I1146" i="11"/>
  <c r="A1147" i="11"/>
  <c r="C1147" i="11"/>
  <c r="D1147" i="11"/>
  <c r="E1147" i="11"/>
  <c r="G1147" i="11"/>
  <c r="H1147" i="11"/>
  <c r="I1147" i="11"/>
  <c r="A1148" i="11"/>
  <c r="C1148" i="11"/>
  <c r="D1148" i="11"/>
  <c r="E1148" i="11"/>
  <c r="G1148" i="11"/>
  <c r="H1148" i="11"/>
  <c r="I1148" i="11"/>
  <c r="A1149" i="11"/>
  <c r="C1149" i="11"/>
  <c r="D1149" i="11"/>
  <c r="E1149" i="11"/>
  <c r="G1149" i="11"/>
  <c r="H1149" i="11"/>
  <c r="I1149" i="11"/>
  <c r="A1150" i="11"/>
  <c r="C1150" i="11"/>
  <c r="D1150" i="11"/>
  <c r="E1150" i="11"/>
  <c r="G1150" i="11"/>
  <c r="H1150" i="11"/>
  <c r="I1150" i="11"/>
  <c r="A1151" i="11"/>
  <c r="C1151" i="11"/>
  <c r="D1151" i="11"/>
  <c r="E1151" i="11"/>
  <c r="G1151" i="11"/>
  <c r="H1151" i="11"/>
  <c r="I1151" i="11"/>
  <c r="A1152" i="11"/>
  <c r="C1152" i="11"/>
  <c r="D1152" i="11"/>
  <c r="E1152" i="11"/>
  <c r="G1152" i="11"/>
  <c r="H1152" i="11"/>
  <c r="I1152" i="11"/>
  <c r="A1153" i="11"/>
  <c r="C1153" i="11"/>
  <c r="D1153" i="11"/>
  <c r="E1153" i="11"/>
  <c r="G1153" i="11"/>
  <c r="H1153" i="11"/>
  <c r="I1153" i="11"/>
  <c r="A1154" i="11"/>
  <c r="C1154" i="11"/>
  <c r="D1154" i="11"/>
  <c r="E1154" i="11"/>
  <c r="G1154" i="11"/>
  <c r="H1154" i="11"/>
  <c r="I1154" i="11"/>
  <c r="A1155" i="11"/>
  <c r="C1155" i="11"/>
  <c r="D1155" i="11"/>
  <c r="E1155" i="11"/>
  <c r="G1155" i="11"/>
  <c r="H1155" i="11"/>
  <c r="I1155" i="11"/>
  <c r="A1156" i="11"/>
  <c r="C1156" i="11"/>
  <c r="D1156" i="11"/>
  <c r="E1156" i="11"/>
  <c r="G1156" i="11"/>
  <c r="H1156" i="11"/>
  <c r="I1156" i="11"/>
  <c r="A1157" i="11"/>
  <c r="C1157" i="11"/>
  <c r="D1157" i="11"/>
  <c r="E1157" i="11"/>
  <c r="G1157" i="11"/>
  <c r="H1157" i="11"/>
  <c r="I1157" i="11"/>
  <c r="A1158" i="11"/>
  <c r="C1158" i="11"/>
  <c r="D1158" i="11"/>
  <c r="E1158" i="11"/>
  <c r="G1158" i="11"/>
  <c r="H1158" i="11"/>
  <c r="I1158" i="11"/>
  <c r="A1159" i="11"/>
  <c r="C1159" i="11"/>
  <c r="D1159" i="11"/>
  <c r="E1159" i="11"/>
  <c r="G1159" i="11"/>
  <c r="H1159" i="11"/>
  <c r="I1159" i="11"/>
  <c r="A1160" i="11"/>
  <c r="C1160" i="11"/>
  <c r="D1160" i="11"/>
  <c r="E1160" i="11"/>
  <c r="G1160" i="11"/>
  <c r="H1160" i="11"/>
  <c r="I1160" i="11"/>
  <c r="A1161" i="11"/>
  <c r="C1161" i="11"/>
  <c r="D1161" i="11"/>
  <c r="E1161" i="11"/>
  <c r="G1161" i="11"/>
  <c r="H1161" i="11"/>
  <c r="I1161" i="11"/>
  <c r="A1162" i="11"/>
  <c r="C1162" i="11"/>
  <c r="D1162" i="11"/>
  <c r="E1162" i="11"/>
  <c r="G1162" i="11"/>
  <c r="H1162" i="11"/>
  <c r="I1162" i="11"/>
  <c r="A1163" i="11"/>
  <c r="C1163" i="11"/>
  <c r="D1163" i="11"/>
  <c r="E1163" i="11"/>
  <c r="G1163" i="11"/>
  <c r="H1163" i="11"/>
  <c r="I1163" i="11"/>
  <c r="A1164" i="11"/>
  <c r="C1164" i="11"/>
  <c r="D1164" i="11"/>
  <c r="E1164" i="11"/>
  <c r="G1164" i="11"/>
  <c r="H1164" i="11"/>
  <c r="I1164" i="11"/>
  <c r="A1165" i="11"/>
  <c r="C1165" i="11"/>
  <c r="D1165" i="11"/>
  <c r="E1165" i="11"/>
  <c r="G1165" i="11"/>
  <c r="H1165" i="11"/>
  <c r="I1165" i="11"/>
  <c r="A1166" i="11"/>
  <c r="C1166" i="11"/>
  <c r="D1166" i="11"/>
  <c r="E1166" i="11"/>
  <c r="G1166" i="11"/>
  <c r="H1166" i="11"/>
  <c r="I1166" i="11"/>
  <c r="A1167" i="11"/>
  <c r="C1167" i="11"/>
  <c r="D1167" i="11"/>
  <c r="E1167" i="11"/>
  <c r="G1167" i="11"/>
  <c r="H1167" i="11"/>
  <c r="I1167" i="11"/>
  <c r="A1168" i="11"/>
  <c r="C1168" i="11"/>
  <c r="D1168" i="11"/>
  <c r="E1168" i="11"/>
  <c r="G1168" i="11"/>
  <c r="H1168" i="11"/>
  <c r="I1168" i="11"/>
  <c r="A1169" i="11"/>
  <c r="C1169" i="11"/>
  <c r="D1169" i="11"/>
  <c r="E1169" i="11"/>
  <c r="G1169" i="11"/>
  <c r="H1169" i="11"/>
  <c r="I1169" i="11"/>
  <c r="A1170" i="11"/>
  <c r="C1170" i="11"/>
  <c r="D1170" i="11"/>
  <c r="E1170" i="11"/>
  <c r="G1170" i="11"/>
  <c r="H1170" i="11"/>
  <c r="I1170" i="11"/>
  <c r="A1171" i="11"/>
  <c r="C1171" i="11"/>
  <c r="D1171" i="11"/>
  <c r="E1171" i="11"/>
  <c r="G1171" i="11"/>
  <c r="H1171" i="11"/>
  <c r="I1171" i="11"/>
  <c r="A1172" i="11"/>
  <c r="C1172" i="11"/>
  <c r="D1172" i="11"/>
  <c r="E1172" i="11"/>
  <c r="G1172" i="11"/>
  <c r="H1172" i="11"/>
  <c r="I1172" i="11"/>
  <c r="A1173" i="11"/>
  <c r="C1173" i="11"/>
  <c r="D1173" i="11"/>
  <c r="E1173" i="11"/>
  <c r="G1173" i="11"/>
  <c r="H1173" i="11"/>
  <c r="I1173" i="11"/>
  <c r="A1174" i="11"/>
  <c r="C1174" i="11"/>
  <c r="D1174" i="11"/>
  <c r="E1174" i="11"/>
  <c r="G1174" i="11"/>
  <c r="H1174" i="11"/>
  <c r="I1174" i="11"/>
  <c r="A1175" i="11"/>
  <c r="C1175" i="11"/>
  <c r="D1175" i="11"/>
  <c r="E1175" i="11"/>
  <c r="G1175" i="11"/>
  <c r="H1175" i="11"/>
  <c r="I1175" i="11"/>
  <c r="A1176" i="11"/>
  <c r="C1176" i="11"/>
  <c r="D1176" i="11"/>
  <c r="E1176" i="11"/>
  <c r="G1176" i="11"/>
  <c r="H1176" i="11"/>
  <c r="I1176" i="11"/>
  <c r="A1177" i="11"/>
  <c r="C1177" i="11"/>
  <c r="D1177" i="11"/>
  <c r="E1177" i="11"/>
  <c r="G1177" i="11"/>
  <c r="H1177" i="11"/>
  <c r="I1177" i="11"/>
  <c r="A1178" i="11"/>
  <c r="C1178" i="11"/>
  <c r="D1178" i="11"/>
  <c r="E1178" i="11"/>
  <c r="G1178" i="11"/>
  <c r="H1178" i="11"/>
  <c r="I1178" i="11"/>
  <c r="A1179" i="11"/>
  <c r="C1179" i="11"/>
  <c r="D1179" i="11"/>
  <c r="E1179" i="11"/>
  <c r="G1179" i="11"/>
  <c r="H1179" i="11"/>
  <c r="I1179" i="11"/>
  <c r="A1180" i="11"/>
  <c r="C1180" i="11"/>
  <c r="D1180" i="11"/>
  <c r="E1180" i="11"/>
  <c r="G1180" i="11"/>
  <c r="H1180" i="11"/>
  <c r="I1180" i="11"/>
  <c r="A1181" i="11"/>
  <c r="C1181" i="11"/>
  <c r="D1181" i="11"/>
  <c r="E1181" i="11"/>
  <c r="G1181" i="11"/>
  <c r="H1181" i="11"/>
  <c r="I1181" i="11"/>
  <c r="A1182" i="11"/>
  <c r="C1182" i="11"/>
  <c r="D1182" i="11"/>
  <c r="E1182" i="11"/>
  <c r="G1182" i="11"/>
  <c r="H1182" i="11"/>
  <c r="I1182" i="11"/>
  <c r="A1183" i="11"/>
  <c r="C1183" i="11"/>
  <c r="D1183" i="11"/>
  <c r="E1183" i="11"/>
  <c r="G1183" i="11"/>
  <c r="H1183" i="11"/>
  <c r="I1183" i="11"/>
  <c r="A1184" i="11"/>
  <c r="C1184" i="11"/>
  <c r="D1184" i="11"/>
  <c r="E1184" i="11"/>
  <c r="G1184" i="11"/>
  <c r="H1184" i="11"/>
  <c r="I1184" i="11"/>
  <c r="A1185" i="11"/>
  <c r="C1185" i="11"/>
  <c r="D1185" i="11"/>
  <c r="E1185" i="11"/>
  <c r="G1185" i="11"/>
  <c r="H1185" i="11"/>
  <c r="I1185" i="11"/>
  <c r="A1186" i="11"/>
  <c r="C1186" i="11"/>
  <c r="D1186" i="11"/>
  <c r="E1186" i="11"/>
  <c r="G1186" i="11"/>
  <c r="H1186" i="11"/>
  <c r="I1186" i="11"/>
  <c r="A1187" i="11"/>
  <c r="C1187" i="11"/>
  <c r="D1187" i="11"/>
  <c r="E1187" i="11"/>
  <c r="G1187" i="11"/>
  <c r="H1187" i="11"/>
  <c r="I1187" i="11"/>
  <c r="A1188" i="11"/>
  <c r="C1188" i="11"/>
  <c r="D1188" i="11"/>
  <c r="E1188" i="11"/>
  <c r="G1188" i="11"/>
  <c r="H1188" i="11"/>
  <c r="I1188" i="11"/>
  <c r="A1189" i="11"/>
  <c r="C1189" i="11"/>
  <c r="D1189" i="11"/>
  <c r="E1189" i="11"/>
  <c r="G1189" i="11"/>
  <c r="H1189" i="11"/>
  <c r="I1189" i="11"/>
  <c r="A1190" i="11"/>
  <c r="C1190" i="11"/>
  <c r="D1190" i="11"/>
  <c r="E1190" i="11"/>
  <c r="G1190" i="11"/>
  <c r="H1190" i="11"/>
  <c r="I1190" i="11"/>
  <c r="A1191" i="11"/>
  <c r="C1191" i="11"/>
  <c r="D1191" i="11"/>
  <c r="E1191" i="11"/>
  <c r="G1191" i="11"/>
  <c r="H1191" i="11"/>
  <c r="I1191" i="11"/>
  <c r="A1192" i="11"/>
  <c r="C1192" i="11"/>
  <c r="D1192" i="11"/>
  <c r="E1192" i="11"/>
  <c r="G1192" i="11"/>
  <c r="H1192" i="11"/>
  <c r="I1192" i="11"/>
  <c r="A1193" i="11"/>
  <c r="C1193" i="11"/>
  <c r="D1193" i="11"/>
  <c r="E1193" i="11"/>
  <c r="G1193" i="11"/>
  <c r="H1193" i="11"/>
  <c r="I1193" i="11"/>
  <c r="A1194" i="11"/>
  <c r="C1194" i="11"/>
  <c r="D1194" i="11"/>
  <c r="E1194" i="11"/>
  <c r="G1194" i="11"/>
  <c r="H1194" i="11"/>
  <c r="I1194" i="11"/>
  <c r="A1195" i="11"/>
  <c r="C1195" i="11"/>
  <c r="D1195" i="11"/>
  <c r="E1195" i="11"/>
  <c r="G1195" i="11"/>
  <c r="H1195" i="11"/>
  <c r="I1195" i="11"/>
  <c r="A1196" i="11"/>
  <c r="C1196" i="11"/>
  <c r="D1196" i="11"/>
  <c r="E1196" i="11"/>
  <c r="G1196" i="11"/>
  <c r="H1196" i="11"/>
  <c r="I1196" i="11"/>
  <c r="A1197" i="11"/>
  <c r="C1197" i="11"/>
  <c r="D1197" i="11"/>
  <c r="E1197" i="11"/>
  <c r="G1197" i="11"/>
  <c r="H1197" i="11"/>
  <c r="I1197" i="11"/>
  <c r="A1198" i="11"/>
  <c r="C1198" i="11"/>
  <c r="D1198" i="11"/>
  <c r="E1198" i="11"/>
  <c r="G1198" i="11"/>
  <c r="H1198" i="11"/>
  <c r="I1198" i="11"/>
  <c r="A1199" i="11"/>
  <c r="C1199" i="11"/>
  <c r="D1199" i="11"/>
  <c r="E1199" i="11"/>
  <c r="G1199" i="11"/>
  <c r="H1199" i="11"/>
  <c r="I1199" i="11"/>
  <c r="A1200" i="11"/>
  <c r="C1200" i="11"/>
  <c r="D1200" i="11"/>
  <c r="E1200" i="11"/>
  <c r="G1200" i="11"/>
  <c r="H1200" i="11"/>
  <c r="I1200" i="11"/>
  <c r="A1201" i="11"/>
  <c r="C1201" i="11"/>
  <c r="D1201" i="11"/>
  <c r="E1201" i="11"/>
  <c r="G1201" i="11"/>
  <c r="H1201" i="11"/>
  <c r="I1201" i="11"/>
  <c r="A1202" i="11"/>
  <c r="C1202" i="11"/>
  <c r="D1202" i="11"/>
  <c r="E1202" i="11"/>
  <c r="G1202" i="11"/>
  <c r="H1202" i="11"/>
  <c r="I1202" i="11"/>
  <c r="A1203" i="11"/>
  <c r="C1203" i="11"/>
  <c r="D1203" i="11"/>
  <c r="E1203" i="11"/>
  <c r="G1203" i="11"/>
  <c r="H1203" i="11"/>
  <c r="I1203" i="11"/>
  <c r="A1204" i="11"/>
  <c r="C1204" i="11"/>
  <c r="D1204" i="11"/>
  <c r="E1204" i="11"/>
  <c r="G1204" i="11"/>
  <c r="H1204" i="11"/>
  <c r="I1204" i="11"/>
  <c r="A1205" i="11"/>
  <c r="C1205" i="11"/>
  <c r="D1205" i="11"/>
  <c r="E1205" i="11"/>
  <c r="G1205" i="11"/>
  <c r="H1205" i="11"/>
  <c r="I1205" i="11"/>
  <c r="A1206" i="11"/>
  <c r="C1206" i="11"/>
  <c r="D1206" i="11"/>
  <c r="E1206" i="11"/>
  <c r="G1206" i="11"/>
  <c r="H1206" i="11"/>
  <c r="I1206" i="11"/>
  <c r="A1207" i="11"/>
  <c r="C1207" i="11"/>
  <c r="D1207" i="11"/>
  <c r="E1207" i="11"/>
  <c r="G1207" i="11"/>
  <c r="H1207" i="11"/>
  <c r="I1207" i="11"/>
  <c r="A1208" i="11"/>
  <c r="C1208" i="11"/>
  <c r="D1208" i="11"/>
  <c r="E1208" i="11"/>
  <c r="G1208" i="11"/>
  <c r="H1208" i="11"/>
  <c r="I1208" i="11"/>
  <c r="A1209" i="11"/>
  <c r="C1209" i="11"/>
  <c r="D1209" i="11"/>
  <c r="E1209" i="11"/>
  <c r="G1209" i="11"/>
  <c r="H1209" i="11"/>
  <c r="I1209" i="11"/>
  <c r="A1210" i="11"/>
  <c r="C1210" i="11"/>
  <c r="D1210" i="11"/>
  <c r="E1210" i="11"/>
  <c r="G1210" i="11"/>
  <c r="H1210" i="11"/>
  <c r="I1210" i="11"/>
  <c r="A1211" i="11"/>
  <c r="C1211" i="11"/>
  <c r="D1211" i="11"/>
  <c r="E1211" i="11"/>
  <c r="G1211" i="11"/>
  <c r="H1211" i="11"/>
  <c r="I1211" i="11"/>
  <c r="A1212" i="11"/>
  <c r="C1212" i="11"/>
  <c r="D1212" i="11"/>
  <c r="E1212" i="11"/>
  <c r="G1212" i="11"/>
  <c r="H1212" i="11"/>
  <c r="I1212" i="11"/>
  <c r="A1213" i="11"/>
  <c r="C1213" i="11"/>
  <c r="D1213" i="11"/>
  <c r="E1213" i="11"/>
  <c r="G1213" i="11"/>
  <c r="H1213" i="11"/>
  <c r="I1213" i="11"/>
  <c r="A1214" i="11"/>
  <c r="C1214" i="11"/>
  <c r="D1214" i="11"/>
  <c r="E1214" i="11"/>
  <c r="G1214" i="11"/>
  <c r="H1214" i="11"/>
  <c r="I1214" i="11"/>
  <c r="A1215" i="11"/>
  <c r="C1215" i="11"/>
  <c r="D1215" i="11"/>
  <c r="E1215" i="11"/>
  <c r="G1215" i="11"/>
  <c r="H1215" i="11"/>
  <c r="I1215" i="11"/>
  <c r="A1216" i="11"/>
  <c r="C1216" i="11"/>
  <c r="D1216" i="11"/>
  <c r="E1216" i="11"/>
  <c r="G1216" i="11"/>
  <c r="H1216" i="11"/>
  <c r="I1216" i="11"/>
  <c r="A1217" i="11"/>
  <c r="C1217" i="11"/>
  <c r="D1217" i="11"/>
  <c r="E1217" i="11"/>
  <c r="G1217" i="11"/>
  <c r="H1217" i="11"/>
  <c r="I1217" i="11"/>
  <c r="A1218" i="11"/>
  <c r="C1218" i="11"/>
  <c r="D1218" i="11"/>
  <c r="E1218" i="11"/>
  <c r="G1218" i="11"/>
  <c r="H1218" i="11"/>
  <c r="I1218" i="11"/>
  <c r="A1219" i="11"/>
  <c r="C1219" i="11"/>
  <c r="D1219" i="11"/>
  <c r="E1219" i="11"/>
  <c r="G1219" i="11"/>
  <c r="H1219" i="11"/>
  <c r="I1219" i="11"/>
  <c r="A1220" i="11"/>
  <c r="C1220" i="11"/>
  <c r="D1220" i="11"/>
  <c r="E1220" i="11"/>
  <c r="G1220" i="11"/>
  <c r="H1220" i="11"/>
  <c r="I1220" i="11"/>
  <c r="A1221" i="11"/>
  <c r="C1221" i="11"/>
  <c r="D1221" i="11"/>
  <c r="E1221" i="11"/>
  <c r="G1221" i="11"/>
  <c r="H1221" i="11"/>
  <c r="I1221" i="11"/>
  <c r="A1222" i="11"/>
  <c r="C1222" i="11"/>
  <c r="D1222" i="11"/>
  <c r="E1222" i="11"/>
  <c r="G1222" i="11"/>
  <c r="H1222" i="11"/>
  <c r="I1222" i="11"/>
  <c r="A1223" i="11"/>
  <c r="C1223" i="11"/>
  <c r="D1223" i="11"/>
  <c r="E1223" i="11"/>
  <c r="G1223" i="11"/>
  <c r="H1223" i="11"/>
  <c r="I1223" i="11"/>
  <c r="A1224" i="11"/>
  <c r="C1224" i="11"/>
  <c r="D1224" i="11"/>
  <c r="E1224" i="11"/>
  <c r="G1224" i="11"/>
  <c r="H1224" i="11"/>
  <c r="I1224" i="11"/>
  <c r="A1225" i="11"/>
  <c r="C1225" i="11"/>
  <c r="D1225" i="11"/>
  <c r="E1225" i="11"/>
  <c r="G1225" i="11"/>
  <c r="H1225" i="11"/>
  <c r="I1225" i="11"/>
  <c r="A1226" i="11"/>
  <c r="C1226" i="11"/>
  <c r="D1226" i="11"/>
  <c r="E1226" i="11"/>
  <c r="G1226" i="11"/>
  <c r="H1226" i="11"/>
  <c r="I1226" i="11"/>
  <c r="A1227" i="11"/>
  <c r="C1227" i="11"/>
  <c r="D1227" i="11"/>
  <c r="E1227" i="11"/>
  <c r="G1227" i="11"/>
  <c r="H1227" i="11"/>
  <c r="I1227" i="11"/>
  <c r="A1228" i="11"/>
  <c r="C1228" i="11"/>
  <c r="D1228" i="11"/>
  <c r="E1228" i="11"/>
  <c r="G1228" i="11"/>
  <c r="H1228" i="11"/>
  <c r="I1228" i="11"/>
  <c r="A1229" i="11"/>
  <c r="C1229" i="11"/>
  <c r="D1229" i="11"/>
  <c r="E1229" i="11"/>
  <c r="G1229" i="11"/>
  <c r="H1229" i="11"/>
  <c r="I1229" i="11"/>
  <c r="A1230" i="11"/>
  <c r="C1230" i="11"/>
  <c r="D1230" i="11"/>
  <c r="E1230" i="11"/>
  <c r="G1230" i="11"/>
  <c r="H1230" i="11"/>
  <c r="I1230" i="11"/>
  <c r="A1231" i="11"/>
  <c r="C1231" i="11"/>
  <c r="D1231" i="11"/>
  <c r="E1231" i="11"/>
  <c r="G1231" i="11"/>
  <c r="H1231" i="11"/>
  <c r="I1231" i="11"/>
  <c r="A1232" i="11"/>
  <c r="C1232" i="11"/>
  <c r="D1232" i="11"/>
  <c r="E1232" i="11"/>
  <c r="G1232" i="11"/>
  <c r="H1232" i="11"/>
  <c r="I1232" i="11"/>
  <c r="A1233" i="11"/>
  <c r="C1233" i="11"/>
  <c r="D1233" i="11"/>
  <c r="E1233" i="11"/>
  <c r="G1233" i="11"/>
  <c r="H1233" i="11"/>
  <c r="I1233" i="11"/>
  <c r="A1234" i="11"/>
  <c r="C1234" i="11"/>
  <c r="D1234" i="11"/>
  <c r="E1234" i="11"/>
  <c r="G1234" i="11"/>
  <c r="H1234" i="11"/>
  <c r="I1234" i="11"/>
  <c r="A1235" i="11"/>
  <c r="C1235" i="11"/>
  <c r="D1235" i="11"/>
  <c r="E1235" i="11"/>
  <c r="G1235" i="11"/>
  <c r="H1235" i="11"/>
  <c r="I1235" i="11"/>
  <c r="A1236" i="11"/>
  <c r="C1236" i="11"/>
  <c r="D1236" i="11"/>
  <c r="E1236" i="11"/>
  <c r="G1236" i="11"/>
  <c r="H1236" i="11"/>
  <c r="I1236" i="11"/>
  <c r="A1237" i="11"/>
  <c r="C1237" i="11"/>
  <c r="D1237" i="11"/>
  <c r="E1237" i="11"/>
  <c r="G1237" i="11"/>
  <c r="H1237" i="11"/>
  <c r="I1237" i="11"/>
  <c r="A1238" i="11"/>
  <c r="C1238" i="11"/>
  <c r="D1238" i="11"/>
  <c r="E1238" i="11"/>
  <c r="G1238" i="11"/>
  <c r="H1238" i="11"/>
  <c r="I1238" i="11"/>
  <c r="A1239" i="11"/>
  <c r="C1239" i="11"/>
  <c r="D1239" i="11"/>
  <c r="E1239" i="11"/>
  <c r="G1239" i="11"/>
  <c r="H1239" i="11"/>
  <c r="I1239" i="11"/>
  <c r="A1240" i="11"/>
  <c r="C1240" i="11"/>
  <c r="D1240" i="11"/>
  <c r="E1240" i="11"/>
  <c r="G1240" i="11"/>
  <c r="H1240" i="11"/>
  <c r="I1240" i="11"/>
  <c r="A1241" i="11"/>
  <c r="C1241" i="11"/>
  <c r="D1241" i="11"/>
  <c r="E1241" i="11"/>
  <c r="G1241" i="11"/>
  <c r="H1241" i="11"/>
  <c r="I1241" i="11"/>
  <c r="A1242" i="11"/>
  <c r="C1242" i="11"/>
  <c r="D1242" i="11"/>
  <c r="E1242" i="11"/>
  <c r="G1242" i="11"/>
  <c r="H1242" i="11"/>
  <c r="I1242" i="11"/>
  <c r="A1243" i="11"/>
  <c r="C1243" i="11"/>
  <c r="D1243" i="11"/>
  <c r="E1243" i="11"/>
  <c r="G1243" i="11"/>
  <c r="H1243" i="11"/>
  <c r="I1243" i="11"/>
  <c r="A1244" i="11"/>
  <c r="C1244" i="11"/>
  <c r="D1244" i="11"/>
  <c r="E1244" i="11"/>
  <c r="G1244" i="11"/>
  <c r="H1244" i="11"/>
  <c r="I1244" i="11"/>
  <c r="A1245" i="11"/>
  <c r="C1245" i="11"/>
  <c r="D1245" i="11"/>
  <c r="E1245" i="11"/>
  <c r="G1245" i="11"/>
  <c r="H1245" i="11"/>
  <c r="I1245" i="11"/>
  <c r="A1246" i="11"/>
  <c r="C1246" i="11"/>
  <c r="D1246" i="11"/>
  <c r="E1246" i="11"/>
  <c r="G1246" i="11"/>
  <c r="H1246" i="11"/>
  <c r="I1246" i="11"/>
  <c r="A1247" i="11"/>
  <c r="C1247" i="11"/>
  <c r="D1247" i="11"/>
  <c r="E1247" i="11"/>
  <c r="G1247" i="11"/>
  <c r="H1247" i="11"/>
  <c r="I1247" i="11"/>
  <c r="A1248" i="11"/>
  <c r="C1248" i="11"/>
  <c r="D1248" i="11"/>
  <c r="E1248" i="11"/>
  <c r="G1248" i="11"/>
  <c r="H1248" i="11"/>
  <c r="I1248" i="11"/>
  <c r="A1249" i="11"/>
  <c r="C1249" i="11"/>
  <c r="D1249" i="11"/>
  <c r="E1249" i="11"/>
  <c r="G1249" i="11"/>
  <c r="H1249" i="11"/>
  <c r="I1249" i="11"/>
  <c r="A1250" i="11"/>
  <c r="C1250" i="11"/>
  <c r="D1250" i="11"/>
  <c r="E1250" i="11"/>
  <c r="G1250" i="11"/>
  <c r="H1250" i="11"/>
  <c r="I1250" i="11"/>
  <c r="A1251" i="11"/>
  <c r="C1251" i="11"/>
  <c r="D1251" i="11"/>
  <c r="E1251" i="11"/>
  <c r="G1251" i="11"/>
  <c r="H1251" i="11"/>
  <c r="I1251" i="11"/>
  <c r="A1252" i="11"/>
  <c r="C1252" i="11"/>
  <c r="D1252" i="11"/>
  <c r="E1252" i="11"/>
  <c r="G1252" i="11"/>
  <c r="H1252" i="11"/>
  <c r="I1252" i="11"/>
  <c r="A1253" i="11"/>
  <c r="C1253" i="11"/>
  <c r="D1253" i="11"/>
  <c r="E1253" i="11"/>
  <c r="G1253" i="11"/>
  <c r="H1253" i="11"/>
  <c r="I1253" i="11"/>
  <c r="A1254" i="11"/>
  <c r="C1254" i="11"/>
  <c r="D1254" i="11"/>
  <c r="E1254" i="11"/>
  <c r="G1254" i="11"/>
  <c r="H1254" i="11"/>
  <c r="I1254" i="11"/>
  <c r="A1255" i="11"/>
  <c r="C1255" i="11"/>
  <c r="D1255" i="11"/>
  <c r="E1255" i="11"/>
  <c r="G1255" i="11"/>
  <c r="H1255" i="11"/>
  <c r="I1255" i="11"/>
  <c r="A1256" i="11"/>
  <c r="C1256" i="11"/>
  <c r="D1256" i="11"/>
  <c r="E1256" i="11"/>
  <c r="G1256" i="11"/>
  <c r="H1256" i="11"/>
  <c r="I1256" i="11"/>
  <c r="A1257" i="11"/>
  <c r="C1257" i="11"/>
  <c r="D1257" i="11"/>
  <c r="E1257" i="11"/>
  <c r="G1257" i="11"/>
  <c r="H1257" i="11"/>
  <c r="I1257" i="11"/>
  <c r="A1258" i="11"/>
  <c r="C1258" i="11"/>
  <c r="D1258" i="11"/>
  <c r="E1258" i="11"/>
  <c r="G1258" i="11"/>
  <c r="H1258" i="11"/>
  <c r="I1258" i="11"/>
  <c r="A1259" i="11"/>
  <c r="C1259" i="11"/>
  <c r="D1259" i="11"/>
  <c r="E1259" i="11"/>
  <c r="G1259" i="11"/>
  <c r="H1259" i="11"/>
  <c r="I1259" i="11"/>
  <c r="A1260" i="11"/>
  <c r="C1260" i="11"/>
  <c r="D1260" i="11"/>
  <c r="E1260" i="11"/>
  <c r="G1260" i="11"/>
  <c r="H1260" i="11"/>
  <c r="I1260" i="11"/>
  <c r="A1261" i="11"/>
  <c r="C1261" i="11"/>
  <c r="D1261" i="11"/>
  <c r="E1261" i="11"/>
  <c r="G1261" i="11"/>
  <c r="H1261" i="11"/>
  <c r="I1261" i="11"/>
  <c r="A1262" i="11"/>
  <c r="C1262" i="11"/>
  <c r="D1262" i="11"/>
  <c r="E1262" i="11"/>
  <c r="G1262" i="11"/>
  <c r="H1262" i="11"/>
  <c r="I1262" i="11"/>
  <c r="A1263" i="11"/>
  <c r="C1263" i="11"/>
  <c r="D1263" i="11"/>
  <c r="E1263" i="11"/>
  <c r="G1263" i="11"/>
  <c r="H1263" i="11"/>
  <c r="I1263" i="11"/>
  <c r="A1264" i="11"/>
  <c r="C1264" i="11"/>
  <c r="D1264" i="11"/>
  <c r="E1264" i="11"/>
  <c r="G1264" i="11"/>
  <c r="H1264" i="11"/>
  <c r="I1264" i="11"/>
  <c r="A1265" i="11"/>
  <c r="C1265" i="11"/>
  <c r="D1265" i="11"/>
  <c r="E1265" i="11"/>
  <c r="G1265" i="11"/>
  <c r="H1265" i="11"/>
  <c r="I1265" i="11"/>
  <c r="A1266" i="11"/>
  <c r="C1266" i="11"/>
  <c r="D1266" i="11"/>
  <c r="E1266" i="11"/>
  <c r="G1266" i="11"/>
  <c r="H1266" i="11"/>
  <c r="I1266" i="11"/>
  <c r="A1267" i="11"/>
  <c r="C1267" i="11"/>
  <c r="D1267" i="11"/>
  <c r="E1267" i="11"/>
  <c r="G1267" i="11"/>
  <c r="H1267" i="11"/>
  <c r="I1267" i="11"/>
  <c r="A1268" i="11"/>
  <c r="C1268" i="11"/>
  <c r="D1268" i="11"/>
  <c r="E1268" i="11"/>
  <c r="G1268" i="11"/>
  <c r="H1268" i="11"/>
  <c r="I1268" i="11"/>
  <c r="A1269" i="11"/>
  <c r="C1269" i="11"/>
  <c r="D1269" i="11"/>
  <c r="E1269" i="11"/>
  <c r="G1269" i="11"/>
  <c r="H1269" i="11"/>
  <c r="I1269" i="11"/>
  <c r="A1270" i="11"/>
  <c r="C1270" i="11"/>
  <c r="D1270" i="11"/>
  <c r="E1270" i="11"/>
  <c r="G1270" i="11"/>
  <c r="H1270" i="11"/>
  <c r="I1270" i="11"/>
  <c r="A1271" i="11"/>
  <c r="C1271" i="11"/>
  <c r="D1271" i="11"/>
  <c r="E1271" i="11"/>
  <c r="G1271" i="11"/>
  <c r="H1271" i="11"/>
  <c r="I1271" i="11"/>
  <c r="A1272" i="11"/>
  <c r="C1272" i="11"/>
  <c r="D1272" i="11"/>
  <c r="E1272" i="11"/>
  <c r="G1272" i="11"/>
  <c r="H1272" i="11"/>
  <c r="I1272" i="11"/>
  <c r="A1273" i="11"/>
  <c r="C1273" i="11"/>
  <c r="D1273" i="11"/>
  <c r="E1273" i="11"/>
  <c r="G1273" i="11"/>
  <c r="H1273" i="11"/>
  <c r="I1273" i="11"/>
  <c r="A1274" i="11"/>
  <c r="C1274" i="11"/>
  <c r="D1274" i="11"/>
  <c r="E1274" i="11"/>
  <c r="G1274" i="11"/>
  <c r="H1274" i="11"/>
  <c r="I1274" i="11"/>
  <c r="A1275" i="11"/>
  <c r="C1275" i="11"/>
  <c r="D1275" i="11"/>
  <c r="E1275" i="11"/>
  <c r="G1275" i="11"/>
  <c r="H1275" i="11"/>
  <c r="I1275" i="11"/>
  <c r="A1276" i="11"/>
  <c r="C1276" i="11"/>
  <c r="D1276" i="11"/>
  <c r="E1276" i="11"/>
  <c r="G1276" i="11"/>
  <c r="H1276" i="11"/>
  <c r="I1276" i="11"/>
  <c r="A1277" i="11"/>
  <c r="C1277" i="11"/>
  <c r="D1277" i="11"/>
  <c r="E1277" i="11"/>
  <c r="G1277" i="11"/>
  <c r="H1277" i="11"/>
  <c r="I1277" i="11"/>
  <c r="A1278" i="11"/>
  <c r="C1278" i="11"/>
  <c r="D1278" i="11"/>
  <c r="E1278" i="11"/>
  <c r="G1278" i="11"/>
  <c r="H1278" i="11"/>
  <c r="I1278" i="11"/>
  <c r="A1279" i="11"/>
  <c r="C1279" i="11"/>
  <c r="D1279" i="11"/>
  <c r="E1279" i="11"/>
  <c r="G1279" i="11"/>
  <c r="H1279" i="11"/>
  <c r="I1279" i="11"/>
  <c r="A1280" i="11"/>
  <c r="C1280" i="11"/>
  <c r="D1280" i="11"/>
  <c r="E1280" i="11"/>
  <c r="G1280" i="11"/>
  <c r="H1280" i="11"/>
  <c r="I1280" i="11"/>
  <c r="A1281" i="11"/>
  <c r="C1281" i="11"/>
  <c r="D1281" i="11"/>
  <c r="E1281" i="11"/>
  <c r="G1281" i="11"/>
  <c r="H1281" i="11"/>
  <c r="I1281" i="11"/>
  <c r="A1282" i="11"/>
  <c r="C1282" i="11"/>
  <c r="D1282" i="11"/>
  <c r="E1282" i="11"/>
  <c r="G1282" i="11"/>
  <c r="H1282" i="11"/>
  <c r="I1282" i="11"/>
  <c r="A1283" i="11"/>
  <c r="C1283" i="11"/>
  <c r="D1283" i="11"/>
  <c r="E1283" i="11"/>
  <c r="G1283" i="11"/>
  <c r="H1283" i="11"/>
  <c r="I1283" i="11"/>
  <c r="A1284" i="11"/>
  <c r="C1284" i="11"/>
  <c r="D1284" i="11"/>
  <c r="E1284" i="11"/>
  <c r="G1284" i="11"/>
  <c r="H1284" i="11"/>
  <c r="I1284" i="11"/>
  <c r="A1285" i="11"/>
  <c r="C1285" i="11"/>
  <c r="D1285" i="11"/>
  <c r="E1285" i="11"/>
  <c r="G1285" i="11"/>
  <c r="H1285" i="11"/>
  <c r="I1285" i="11"/>
  <c r="A1286" i="11"/>
  <c r="C1286" i="11"/>
  <c r="D1286" i="11"/>
  <c r="E1286" i="11"/>
  <c r="G1286" i="11"/>
  <c r="H1286" i="11"/>
  <c r="I1286" i="11"/>
  <c r="A1287" i="11"/>
  <c r="C1287" i="11"/>
  <c r="D1287" i="11"/>
  <c r="E1287" i="11"/>
  <c r="G1287" i="11"/>
  <c r="H1287" i="11"/>
  <c r="I1287" i="11"/>
  <c r="A1288" i="11"/>
  <c r="C1288" i="11"/>
  <c r="D1288" i="11"/>
  <c r="E1288" i="11"/>
  <c r="G1288" i="11"/>
  <c r="H1288" i="11"/>
  <c r="I1288" i="11"/>
  <c r="A1289" i="11"/>
  <c r="C1289" i="11"/>
  <c r="D1289" i="11"/>
  <c r="E1289" i="11"/>
  <c r="G1289" i="11"/>
  <c r="H1289" i="11"/>
  <c r="I1289" i="11"/>
  <c r="A1290" i="11"/>
  <c r="C1290" i="11"/>
  <c r="D1290" i="11"/>
  <c r="E1290" i="11"/>
  <c r="G1290" i="11"/>
  <c r="H1290" i="11"/>
  <c r="I1290" i="11"/>
  <c r="A1291" i="11"/>
  <c r="C1291" i="11"/>
  <c r="D1291" i="11"/>
  <c r="E1291" i="11"/>
  <c r="G1291" i="11"/>
  <c r="H1291" i="11"/>
  <c r="I1291" i="11"/>
  <c r="A1292" i="11"/>
  <c r="C1292" i="11"/>
  <c r="D1292" i="11"/>
  <c r="E1292" i="11"/>
  <c r="G1292" i="11"/>
  <c r="H1292" i="11"/>
  <c r="I1292" i="11"/>
  <c r="A1293" i="11"/>
  <c r="C1293" i="11"/>
  <c r="D1293" i="11"/>
  <c r="E1293" i="11"/>
  <c r="G1293" i="11"/>
  <c r="H1293" i="11"/>
  <c r="I1293" i="11"/>
  <c r="A1294" i="11"/>
  <c r="C1294" i="11"/>
  <c r="D1294" i="11"/>
  <c r="E1294" i="11"/>
  <c r="G1294" i="11"/>
  <c r="H1294" i="11"/>
  <c r="I1294" i="11"/>
  <c r="A1295" i="11"/>
  <c r="C1295" i="11"/>
  <c r="D1295" i="11"/>
  <c r="E1295" i="11"/>
  <c r="G1295" i="11"/>
  <c r="H1295" i="11"/>
  <c r="I1295" i="11"/>
  <c r="A1296" i="11"/>
  <c r="C1296" i="11"/>
  <c r="D1296" i="11"/>
  <c r="E1296" i="11"/>
  <c r="G1296" i="11"/>
  <c r="H1296" i="11"/>
  <c r="I1296" i="11"/>
  <c r="A1297" i="11"/>
  <c r="C1297" i="11"/>
  <c r="D1297" i="11"/>
  <c r="E1297" i="11"/>
  <c r="G1297" i="11"/>
  <c r="H1297" i="11"/>
  <c r="I1297" i="11"/>
  <c r="A1298" i="11"/>
  <c r="C1298" i="11"/>
  <c r="D1298" i="11"/>
  <c r="E1298" i="11"/>
  <c r="G1298" i="11"/>
  <c r="H1298" i="11"/>
  <c r="I1298" i="11"/>
  <c r="A1299" i="11"/>
  <c r="C1299" i="11"/>
  <c r="D1299" i="11"/>
  <c r="E1299" i="11"/>
  <c r="G1299" i="11"/>
  <c r="H1299" i="11"/>
  <c r="I1299" i="11"/>
  <c r="A1300" i="11"/>
  <c r="C1300" i="11"/>
  <c r="D1300" i="11"/>
  <c r="E1300" i="11"/>
  <c r="G1300" i="11"/>
  <c r="H1300" i="11"/>
  <c r="I1300" i="11"/>
  <c r="A1301" i="11"/>
  <c r="C1301" i="11"/>
  <c r="D1301" i="11"/>
  <c r="E1301" i="11"/>
  <c r="G1301" i="11"/>
  <c r="H1301" i="11"/>
  <c r="I1301" i="11"/>
  <c r="A1302" i="11"/>
  <c r="C1302" i="11"/>
  <c r="D1302" i="11"/>
  <c r="E1302" i="11"/>
  <c r="G1302" i="11"/>
  <c r="H1302" i="11"/>
  <c r="I1302" i="11"/>
  <c r="A1303" i="11"/>
  <c r="C1303" i="11"/>
  <c r="D1303" i="11"/>
  <c r="E1303" i="11"/>
  <c r="G1303" i="11"/>
  <c r="H1303" i="11"/>
  <c r="I1303" i="11"/>
  <c r="A1304" i="11"/>
  <c r="C1304" i="11"/>
  <c r="D1304" i="11"/>
  <c r="E1304" i="11"/>
  <c r="G1304" i="11"/>
  <c r="H1304" i="11"/>
  <c r="I1304" i="11"/>
  <c r="A1305" i="11"/>
  <c r="C1305" i="11"/>
  <c r="D1305" i="11"/>
  <c r="E1305" i="11"/>
  <c r="G1305" i="11"/>
  <c r="H1305" i="11"/>
  <c r="I1305" i="11"/>
  <c r="A1306" i="11"/>
  <c r="C1306" i="11"/>
  <c r="D1306" i="11"/>
  <c r="E1306" i="11"/>
  <c r="G1306" i="11"/>
  <c r="H1306" i="11"/>
  <c r="I1306" i="11"/>
  <c r="A1307" i="11"/>
  <c r="C1307" i="11"/>
  <c r="D1307" i="11"/>
  <c r="E1307" i="11"/>
  <c r="G1307" i="11"/>
  <c r="H1307" i="11"/>
  <c r="I1307" i="11"/>
  <c r="A1308" i="11"/>
  <c r="C1308" i="11"/>
  <c r="D1308" i="11"/>
  <c r="E1308" i="11"/>
  <c r="G1308" i="11"/>
  <c r="H1308" i="11"/>
  <c r="I1308" i="11"/>
  <c r="A1309" i="11"/>
  <c r="C1309" i="11"/>
  <c r="D1309" i="11"/>
  <c r="E1309" i="11"/>
  <c r="G1309" i="11"/>
  <c r="H1309" i="11"/>
  <c r="I1309" i="11"/>
  <c r="A1310" i="11"/>
  <c r="C1310" i="11"/>
  <c r="D1310" i="11"/>
  <c r="E1310" i="11"/>
  <c r="G1310" i="11"/>
  <c r="H1310" i="11"/>
  <c r="I1310" i="11"/>
  <c r="A1311" i="11"/>
  <c r="C1311" i="11"/>
  <c r="D1311" i="11"/>
  <c r="E1311" i="11"/>
  <c r="G1311" i="11"/>
  <c r="H1311" i="11"/>
  <c r="I1311" i="11"/>
  <c r="A1312" i="11"/>
  <c r="C1312" i="11"/>
  <c r="D1312" i="11"/>
  <c r="E1312" i="11"/>
  <c r="G1312" i="11"/>
  <c r="H1312" i="11"/>
  <c r="I1312" i="11"/>
  <c r="A1313" i="11"/>
  <c r="C1313" i="11"/>
  <c r="D1313" i="11"/>
  <c r="E1313" i="11"/>
  <c r="G1313" i="11"/>
  <c r="H1313" i="11"/>
  <c r="I1313" i="11"/>
  <c r="A1314" i="11"/>
  <c r="C1314" i="11"/>
  <c r="D1314" i="11"/>
  <c r="E1314" i="11"/>
  <c r="G1314" i="11"/>
  <c r="H1314" i="11"/>
  <c r="I1314" i="11"/>
  <c r="A1315" i="11"/>
  <c r="C1315" i="11"/>
  <c r="D1315" i="11"/>
  <c r="E1315" i="11"/>
  <c r="G1315" i="11"/>
  <c r="H1315" i="11"/>
  <c r="I1315" i="11"/>
  <c r="A1316" i="11"/>
  <c r="C1316" i="11"/>
  <c r="D1316" i="11"/>
  <c r="E1316" i="11"/>
  <c r="G1316" i="11"/>
  <c r="H1316" i="11"/>
  <c r="I1316" i="11"/>
  <c r="A1317" i="11"/>
  <c r="C1317" i="11"/>
  <c r="D1317" i="11"/>
  <c r="E1317" i="11"/>
  <c r="G1317" i="11"/>
  <c r="H1317" i="11"/>
  <c r="I1317" i="11"/>
  <c r="A1318" i="11"/>
  <c r="C1318" i="11"/>
  <c r="D1318" i="11"/>
  <c r="E1318" i="11"/>
  <c r="G1318" i="11"/>
  <c r="H1318" i="11"/>
  <c r="I1318" i="11"/>
  <c r="A1319" i="11"/>
  <c r="C1319" i="11"/>
  <c r="D1319" i="11"/>
  <c r="E1319" i="11"/>
  <c r="G1319" i="11"/>
  <c r="H1319" i="11"/>
  <c r="I1319" i="11"/>
  <c r="A1320" i="11"/>
  <c r="C1320" i="11"/>
  <c r="D1320" i="11"/>
  <c r="E1320" i="11"/>
  <c r="G1320" i="11"/>
  <c r="H1320" i="11"/>
  <c r="I1320" i="11"/>
  <c r="A1321" i="11"/>
  <c r="C1321" i="11"/>
  <c r="D1321" i="11"/>
  <c r="E1321" i="11"/>
  <c r="G1321" i="11"/>
  <c r="H1321" i="11"/>
  <c r="I1321" i="11"/>
  <c r="A1322" i="11"/>
  <c r="C1322" i="11"/>
  <c r="D1322" i="11"/>
  <c r="E1322" i="11"/>
  <c r="G1322" i="11"/>
  <c r="H1322" i="11"/>
  <c r="I1322" i="11"/>
  <c r="A1323" i="11"/>
  <c r="C1323" i="11"/>
  <c r="D1323" i="11"/>
  <c r="E1323" i="11"/>
  <c r="G1323" i="11"/>
  <c r="H1323" i="11"/>
  <c r="I1323" i="11"/>
  <c r="A1324" i="11"/>
  <c r="C1324" i="11"/>
  <c r="D1324" i="11"/>
  <c r="E1324" i="11"/>
  <c r="G1324" i="11"/>
  <c r="H1324" i="11"/>
  <c r="I1324" i="11"/>
  <c r="A1325" i="11"/>
  <c r="C1325" i="11"/>
  <c r="D1325" i="11"/>
  <c r="E1325" i="11"/>
  <c r="G1325" i="11"/>
  <c r="H1325" i="11"/>
  <c r="I1325" i="11"/>
  <c r="A1326" i="11"/>
  <c r="C1326" i="11"/>
  <c r="D1326" i="11"/>
  <c r="E1326" i="11"/>
  <c r="G1326" i="11"/>
  <c r="H1326" i="11"/>
  <c r="I1326" i="11"/>
  <c r="A1327" i="11"/>
  <c r="C1327" i="11"/>
  <c r="D1327" i="11"/>
  <c r="E1327" i="11"/>
  <c r="G1327" i="11"/>
  <c r="H1327" i="11"/>
  <c r="I1327" i="11"/>
  <c r="A1328" i="11"/>
  <c r="C1328" i="11"/>
  <c r="D1328" i="11"/>
  <c r="E1328" i="11"/>
  <c r="G1328" i="11"/>
  <c r="H1328" i="11"/>
  <c r="I1328" i="11"/>
  <c r="A1329" i="11"/>
  <c r="C1329" i="11"/>
  <c r="D1329" i="11"/>
  <c r="E1329" i="11"/>
  <c r="G1329" i="11"/>
  <c r="H1329" i="11"/>
  <c r="I1329" i="11"/>
  <c r="A1330" i="11"/>
  <c r="C1330" i="11"/>
  <c r="D1330" i="11"/>
  <c r="E1330" i="11"/>
  <c r="G1330" i="11"/>
  <c r="H1330" i="11"/>
  <c r="I1330" i="11"/>
  <c r="A1331" i="11"/>
  <c r="C1331" i="11"/>
  <c r="D1331" i="11"/>
  <c r="E1331" i="11"/>
  <c r="G1331" i="11"/>
  <c r="H1331" i="11"/>
  <c r="I1331" i="11"/>
  <c r="A1332" i="11"/>
  <c r="C1332" i="11"/>
  <c r="D1332" i="11"/>
  <c r="E1332" i="11"/>
  <c r="G1332" i="11"/>
  <c r="H1332" i="11"/>
  <c r="I1332" i="11"/>
  <c r="A1333" i="11"/>
  <c r="C1333" i="11"/>
  <c r="D1333" i="11"/>
  <c r="E1333" i="11"/>
  <c r="G1333" i="11"/>
  <c r="H1333" i="11"/>
  <c r="I1333" i="11"/>
  <c r="A1334" i="11"/>
  <c r="C1334" i="11"/>
  <c r="D1334" i="11"/>
  <c r="E1334" i="11"/>
  <c r="G1334" i="11"/>
  <c r="H1334" i="11"/>
  <c r="I1334" i="11"/>
  <c r="A1335" i="11"/>
  <c r="C1335" i="11"/>
  <c r="D1335" i="11"/>
  <c r="E1335" i="11"/>
  <c r="G1335" i="11"/>
  <c r="H1335" i="11"/>
  <c r="I1335" i="11"/>
  <c r="A1336" i="11"/>
  <c r="C1336" i="11"/>
  <c r="D1336" i="11"/>
  <c r="E1336" i="11"/>
  <c r="G1336" i="11"/>
  <c r="H1336" i="11"/>
  <c r="I1336" i="11"/>
  <c r="A1337" i="11"/>
  <c r="C1337" i="11"/>
  <c r="D1337" i="11"/>
  <c r="E1337" i="11"/>
  <c r="G1337" i="11"/>
  <c r="H1337" i="11"/>
  <c r="I1337" i="11"/>
  <c r="A1338" i="11"/>
  <c r="C1338" i="11"/>
  <c r="D1338" i="11"/>
  <c r="E1338" i="11"/>
  <c r="G1338" i="11"/>
  <c r="H1338" i="11"/>
  <c r="I1338" i="11"/>
  <c r="A1339" i="11"/>
  <c r="C1339" i="11"/>
  <c r="D1339" i="11"/>
  <c r="E1339" i="11"/>
  <c r="G1339" i="11"/>
  <c r="H1339" i="11"/>
  <c r="I1339" i="11"/>
  <c r="A1340" i="11"/>
  <c r="C1340" i="11"/>
  <c r="D1340" i="11"/>
  <c r="E1340" i="11"/>
  <c r="G1340" i="11"/>
  <c r="H1340" i="11"/>
  <c r="I1340" i="11"/>
  <c r="A1341" i="11"/>
  <c r="C1341" i="11"/>
  <c r="D1341" i="11"/>
  <c r="E1341" i="11"/>
  <c r="G1341" i="11"/>
  <c r="H1341" i="11"/>
  <c r="I1341" i="11"/>
  <c r="A1342" i="11"/>
  <c r="C1342" i="11"/>
  <c r="D1342" i="11"/>
  <c r="E1342" i="11"/>
  <c r="G1342" i="11"/>
  <c r="H1342" i="11"/>
  <c r="I1342" i="11"/>
  <c r="A1343" i="11"/>
  <c r="C1343" i="11"/>
  <c r="D1343" i="11"/>
  <c r="E1343" i="11"/>
  <c r="G1343" i="11"/>
  <c r="H1343" i="11"/>
  <c r="I1343" i="11"/>
  <c r="A1344" i="11"/>
  <c r="C1344" i="11"/>
  <c r="D1344" i="11"/>
  <c r="E1344" i="11"/>
  <c r="G1344" i="11"/>
  <c r="H1344" i="11"/>
  <c r="I1344" i="11"/>
  <c r="A1345" i="11"/>
  <c r="C1345" i="11"/>
  <c r="D1345" i="11"/>
  <c r="E1345" i="11"/>
  <c r="G1345" i="11"/>
  <c r="H1345" i="11"/>
  <c r="I1345" i="11"/>
  <c r="A1346" i="11"/>
  <c r="C1346" i="11"/>
  <c r="D1346" i="11"/>
  <c r="E1346" i="11"/>
  <c r="G1346" i="11"/>
  <c r="H1346" i="11"/>
  <c r="I1346" i="11"/>
  <c r="A1347" i="11"/>
  <c r="C1347" i="11"/>
  <c r="D1347" i="11"/>
  <c r="E1347" i="11"/>
  <c r="G1347" i="11"/>
  <c r="H1347" i="11"/>
  <c r="I1347" i="11"/>
  <c r="A1348" i="11"/>
  <c r="C1348" i="11"/>
  <c r="D1348" i="11"/>
  <c r="E1348" i="11"/>
  <c r="G1348" i="11"/>
  <c r="H1348" i="11"/>
  <c r="I1348" i="11"/>
  <c r="A1349" i="11"/>
  <c r="C1349" i="11"/>
  <c r="D1349" i="11"/>
  <c r="E1349" i="11"/>
  <c r="G1349" i="11"/>
  <c r="H1349" i="11"/>
  <c r="I1349" i="11"/>
  <c r="A1350" i="11"/>
  <c r="C1350" i="11"/>
  <c r="D1350" i="11"/>
  <c r="E1350" i="11"/>
  <c r="G1350" i="11"/>
  <c r="H1350" i="11"/>
  <c r="I1350" i="11"/>
  <c r="A1351" i="11"/>
  <c r="C1351" i="11"/>
  <c r="D1351" i="11"/>
  <c r="E1351" i="11"/>
  <c r="G1351" i="11"/>
  <c r="H1351" i="11"/>
  <c r="I1351" i="11"/>
  <c r="A1352" i="11"/>
  <c r="C1352" i="11"/>
  <c r="D1352" i="11"/>
  <c r="E1352" i="11"/>
  <c r="G1352" i="11"/>
  <c r="H1352" i="11"/>
  <c r="I1352" i="11"/>
  <c r="A1353" i="11"/>
  <c r="C1353" i="11"/>
  <c r="D1353" i="11"/>
  <c r="E1353" i="11"/>
  <c r="G1353" i="11"/>
  <c r="H1353" i="11"/>
  <c r="I1353" i="11"/>
  <c r="A1354" i="11"/>
  <c r="C1354" i="11"/>
  <c r="D1354" i="11"/>
  <c r="E1354" i="11"/>
  <c r="G1354" i="11"/>
  <c r="H1354" i="11"/>
  <c r="I1354" i="11"/>
  <c r="A1355" i="11"/>
  <c r="C1355" i="11"/>
  <c r="D1355" i="11"/>
  <c r="E1355" i="11"/>
  <c r="G1355" i="11"/>
  <c r="H1355" i="11"/>
  <c r="I1355" i="11"/>
  <c r="A1356" i="11"/>
  <c r="C1356" i="11"/>
  <c r="D1356" i="11"/>
  <c r="E1356" i="11"/>
  <c r="G1356" i="11"/>
  <c r="H1356" i="11"/>
  <c r="I1356" i="11"/>
  <c r="A1357" i="11"/>
  <c r="C1357" i="11"/>
  <c r="D1357" i="11"/>
  <c r="E1357" i="11"/>
  <c r="G1357" i="11"/>
  <c r="H1357" i="11"/>
  <c r="I1357" i="11"/>
  <c r="A1358" i="11"/>
  <c r="C1358" i="11"/>
  <c r="D1358" i="11"/>
  <c r="E1358" i="11"/>
  <c r="G1358" i="11"/>
  <c r="H1358" i="11"/>
  <c r="I1358" i="11"/>
  <c r="A1359" i="11"/>
  <c r="C1359" i="11"/>
  <c r="D1359" i="11"/>
  <c r="E1359" i="11"/>
  <c r="G1359" i="11"/>
  <c r="H1359" i="11"/>
  <c r="I1359" i="11"/>
  <c r="A1360" i="11"/>
  <c r="C1360" i="11"/>
  <c r="D1360" i="11"/>
  <c r="E1360" i="11"/>
  <c r="G1360" i="11"/>
  <c r="H1360" i="11"/>
  <c r="I1360" i="11"/>
  <c r="A1361" i="11"/>
  <c r="C1361" i="11"/>
  <c r="D1361" i="11"/>
  <c r="E1361" i="11"/>
  <c r="G1361" i="11"/>
  <c r="H1361" i="11"/>
  <c r="I1361" i="11"/>
  <c r="A1362" i="11"/>
  <c r="C1362" i="11"/>
  <c r="D1362" i="11"/>
  <c r="E1362" i="11"/>
  <c r="G1362" i="11"/>
  <c r="H1362" i="11"/>
  <c r="I1362" i="11"/>
  <c r="A1363" i="11"/>
  <c r="C1363" i="11"/>
  <c r="D1363" i="11"/>
  <c r="E1363" i="11"/>
  <c r="G1363" i="11"/>
  <c r="H1363" i="11"/>
  <c r="I1363" i="11"/>
  <c r="A1364" i="11"/>
  <c r="C1364" i="11"/>
  <c r="D1364" i="11"/>
  <c r="E1364" i="11"/>
  <c r="G1364" i="11"/>
  <c r="H1364" i="11"/>
  <c r="I1364" i="11"/>
  <c r="A1365" i="11"/>
  <c r="C1365" i="11"/>
  <c r="D1365" i="11"/>
  <c r="E1365" i="11"/>
  <c r="G1365" i="11"/>
  <c r="H1365" i="11"/>
  <c r="I1365" i="11"/>
  <c r="A1366" i="11"/>
  <c r="C1366" i="11"/>
  <c r="D1366" i="11"/>
  <c r="E1366" i="11"/>
  <c r="G1366" i="11"/>
  <c r="H1366" i="11"/>
  <c r="I1366" i="11"/>
  <c r="A1367" i="11"/>
  <c r="C1367" i="11"/>
  <c r="D1367" i="11"/>
  <c r="E1367" i="11"/>
  <c r="G1367" i="11"/>
  <c r="H1367" i="11"/>
  <c r="I1367" i="11"/>
  <c r="A1368" i="11"/>
  <c r="C1368" i="11"/>
  <c r="D1368" i="11"/>
  <c r="E1368" i="11"/>
  <c r="G1368" i="11"/>
  <c r="H1368" i="11"/>
  <c r="I1368" i="11"/>
  <c r="A1369" i="11"/>
  <c r="C1369" i="11"/>
  <c r="D1369" i="11"/>
  <c r="E1369" i="11"/>
  <c r="G1369" i="11"/>
  <c r="H1369" i="11"/>
  <c r="I1369" i="11"/>
  <c r="A1370" i="11"/>
  <c r="C1370" i="11"/>
  <c r="D1370" i="11"/>
  <c r="E1370" i="11"/>
  <c r="G1370" i="11"/>
  <c r="H1370" i="11"/>
  <c r="I1370" i="11"/>
  <c r="A1371" i="11"/>
  <c r="C1371" i="11"/>
  <c r="D1371" i="11"/>
  <c r="E1371" i="11"/>
  <c r="G1371" i="11"/>
  <c r="H1371" i="11"/>
  <c r="I1371" i="11"/>
  <c r="A1372" i="11"/>
  <c r="C1372" i="11"/>
  <c r="D1372" i="11"/>
  <c r="E1372" i="11"/>
  <c r="G1372" i="11"/>
  <c r="H1372" i="11"/>
  <c r="I1372" i="11"/>
  <c r="A1373" i="11"/>
  <c r="C1373" i="11"/>
  <c r="D1373" i="11"/>
  <c r="E1373" i="11"/>
  <c r="G1373" i="11"/>
  <c r="H1373" i="11"/>
  <c r="I1373" i="11"/>
  <c r="A1374" i="11"/>
  <c r="C1374" i="11"/>
  <c r="D1374" i="11"/>
  <c r="E1374" i="11"/>
  <c r="G1374" i="11"/>
  <c r="H1374" i="11"/>
  <c r="I1374" i="11"/>
  <c r="A1375" i="11"/>
  <c r="C1375" i="11"/>
  <c r="D1375" i="11"/>
  <c r="E1375" i="11"/>
  <c r="G1375" i="11"/>
  <c r="H1375" i="11"/>
  <c r="I1375" i="11"/>
  <c r="A1376" i="11"/>
  <c r="C1376" i="11"/>
  <c r="D1376" i="11"/>
  <c r="E1376" i="11"/>
  <c r="G1376" i="11"/>
  <c r="H1376" i="11"/>
  <c r="I1376" i="11"/>
  <c r="A1377" i="11"/>
  <c r="C1377" i="11"/>
  <c r="D1377" i="11"/>
  <c r="E1377" i="11"/>
  <c r="G1377" i="11"/>
  <c r="H1377" i="11"/>
  <c r="I1377" i="11"/>
  <c r="A1378" i="11"/>
  <c r="C1378" i="11"/>
  <c r="D1378" i="11"/>
  <c r="E1378" i="11"/>
  <c r="G1378" i="11"/>
  <c r="H1378" i="11"/>
  <c r="I1378" i="11"/>
  <c r="A1379" i="11"/>
  <c r="C1379" i="11"/>
  <c r="D1379" i="11"/>
  <c r="E1379" i="11"/>
  <c r="G1379" i="11"/>
  <c r="H1379" i="11"/>
  <c r="I1379" i="11"/>
  <c r="A1380" i="11"/>
  <c r="C1380" i="11"/>
  <c r="D1380" i="11"/>
  <c r="E1380" i="11"/>
  <c r="G1380" i="11"/>
  <c r="H1380" i="11"/>
  <c r="I1380" i="11"/>
  <c r="A1381" i="11"/>
  <c r="C1381" i="11"/>
  <c r="D1381" i="11"/>
  <c r="E1381" i="11"/>
  <c r="G1381" i="11"/>
  <c r="H1381" i="11"/>
  <c r="I1381" i="11"/>
  <c r="A1382" i="11"/>
  <c r="C1382" i="11"/>
  <c r="D1382" i="11"/>
  <c r="E1382" i="11"/>
  <c r="G1382" i="11"/>
  <c r="H1382" i="11"/>
  <c r="I1382" i="11"/>
  <c r="A1383" i="11"/>
  <c r="C1383" i="11"/>
  <c r="D1383" i="11"/>
  <c r="E1383" i="11"/>
  <c r="G1383" i="11"/>
  <c r="H1383" i="11"/>
  <c r="I1383" i="11"/>
  <c r="A1384" i="11"/>
  <c r="C1384" i="11"/>
  <c r="D1384" i="11"/>
  <c r="E1384" i="11"/>
  <c r="G1384" i="11"/>
  <c r="H1384" i="11"/>
  <c r="I1384" i="11"/>
  <c r="A1385" i="11"/>
  <c r="C1385" i="11"/>
  <c r="D1385" i="11"/>
  <c r="E1385" i="11"/>
  <c r="G1385" i="11"/>
  <c r="H1385" i="11"/>
  <c r="I1385" i="11"/>
  <c r="A1386" i="11"/>
  <c r="C1386" i="11"/>
  <c r="D1386" i="11"/>
  <c r="E1386" i="11"/>
  <c r="G1386" i="11"/>
  <c r="H1386" i="11"/>
  <c r="I1386" i="11"/>
  <c r="A1387" i="11"/>
  <c r="C1387" i="11"/>
  <c r="D1387" i="11"/>
  <c r="E1387" i="11"/>
  <c r="G1387" i="11"/>
  <c r="H1387" i="11"/>
  <c r="I1387" i="11"/>
  <c r="A1388" i="11"/>
  <c r="C1388" i="11"/>
  <c r="D1388" i="11"/>
  <c r="E1388" i="11"/>
  <c r="G1388" i="11"/>
  <c r="H1388" i="11"/>
  <c r="I1388" i="11"/>
  <c r="A1389" i="11"/>
  <c r="C1389" i="11"/>
  <c r="D1389" i="11"/>
  <c r="E1389" i="11"/>
  <c r="G1389" i="11"/>
  <c r="H1389" i="11"/>
  <c r="I1389" i="11"/>
  <c r="A1390" i="11"/>
  <c r="C1390" i="11"/>
  <c r="D1390" i="11"/>
  <c r="E1390" i="11"/>
  <c r="G1390" i="11"/>
  <c r="H1390" i="11"/>
  <c r="I1390" i="11"/>
  <c r="A1391" i="11"/>
  <c r="C1391" i="11"/>
  <c r="D1391" i="11"/>
  <c r="E1391" i="11"/>
  <c r="G1391" i="11"/>
  <c r="H1391" i="11"/>
  <c r="I1391" i="11"/>
  <c r="A1392" i="11"/>
  <c r="C1392" i="11"/>
  <c r="D1392" i="11"/>
  <c r="E1392" i="11"/>
  <c r="G1392" i="11"/>
  <c r="H1392" i="11"/>
  <c r="I1392" i="11"/>
  <c r="A1393" i="11"/>
  <c r="C1393" i="11"/>
  <c r="D1393" i="11"/>
  <c r="E1393" i="11"/>
  <c r="G1393" i="11"/>
  <c r="H1393" i="11"/>
  <c r="I1393" i="11"/>
  <c r="A1394" i="11"/>
  <c r="C1394" i="11"/>
  <c r="D1394" i="11"/>
  <c r="E1394" i="11"/>
  <c r="G1394" i="11"/>
  <c r="H1394" i="11"/>
  <c r="I1394" i="11"/>
  <c r="A1395" i="11"/>
  <c r="C1395" i="11"/>
  <c r="D1395" i="11"/>
  <c r="E1395" i="11"/>
  <c r="G1395" i="11"/>
  <c r="H1395" i="11"/>
  <c r="I1395" i="11"/>
  <c r="A1396" i="11"/>
  <c r="C1396" i="11"/>
  <c r="D1396" i="11"/>
  <c r="E1396" i="11"/>
  <c r="G1396" i="11"/>
  <c r="H1396" i="11"/>
  <c r="I1396" i="11"/>
  <c r="A1397" i="11"/>
  <c r="C1397" i="11"/>
  <c r="D1397" i="11"/>
  <c r="E1397" i="11"/>
  <c r="G1397" i="11"/>
  <c r="H1397" i="11"/>
  <c r="I1397" i="11"/>
  <c r="A1398" i="11"/>
  <c r="C1398" i="11"/>
  <c r="D1398" i="11"/>
  <c r="E1398" i="11"/>
  <c r="G1398" i="11"/>
  <c r="H1398" i="11"/>
  <c r="I1398" i="11"/>
  <c r="A1399" i="11"/>
  <c r="C1399" i="11"/>
  <c r="D1399" i="11"/>
  <c r="E1399" i="11"/>
  <c r="G1399" i="11"/>
  <c r="H1399" i="11"/>
  <c r="I1399" i="11"/>
  <c r="A1400" i="11"/>
  <c r="C1400" i="11"/>
  <c r="D1400" i="11"/>
  <c r="E1400" i="11"/>
  <c r="G1400" i="11"/>
  <c r="H1400" i="11"/>
  <c r="I1400" i="11"/>
  <c r="A1401" i="11"/>
  <c r="C1401" i="11"/>
  <c r="D1401" i="11"/>
  <c r="E1401" i="11"/>
  <c r="G1401" i="11"/>
  <c r="H1401" i="11"/>
  <c r="I1401" i="11"/>
  <c r="A1402" i="11"/>
  <c r="C1402" i="11"/>
  <c r="D1402" i="11"/>
  <c r="E1402" i="11"/>
  <c r="G1402" i="11"/>
  <c r="H1402" i="11"/>
  <c r="I1402" i="11"/>
  <c r="A1403" i="11"/>
  <c r="C1403" i="11"/>
  <c r="D1403" i="11"/>
  <c r="E1403" i="11"/>
  <c r="G1403" i="11"/>
  <c r="H1403" i="11"/>
  <c r="I1403" i="11"/>
  <c r="A1404" i="11"/>
  <c r="C1404" i="11"/>
  <c r="D1404" i="11"/>
  <c r="E1404" i="11"/>
  <c r="G1404" i="11"/>
  <c r="H1404" i="11"/>
  <c r="I1404" i="11"/>
  <c r="A1405" i="11"/>
  <c r="C1405" i="11"/>
  <c r="D1405" i="11"/>
  <c r="E1405" i="11"/>
  <c r="G1405" i="11"/>
  <c r="H1405" i="11"/>
  <c r="I1405" i="11"/>
  <c r="A1406" i="11"/>
  <c r="C1406" i="11"/>
  <c r="D1406" i="11"/>
  <c r="E1406" i="11"/>
  <c r="G1406" i="11"/>
  <c r="H1406" i="11"/>
  <c r="I1406" i="11"/>
  <c r="A1407" i="11"/>
  <c r="C1407" i="11"/>
  <c r="D1407" i="11"/>
  <c r="E1407" i="11"/>
  <c r="G1407" i="11"/>
  <c r="H1407" i="11"/>
  <c r="I1407" i="11"/>
  <c r="A1408" i="11"/>
  <c r="C1408" i="11"/>
  <c r="D1408" i="11"/>
  <c r="E1408" i="11"/>
  <c r="G1408" i="11"/>
  <c r="H1408" i="11"/>
  <c r="I1408" i="11"/>
  <c r="A1409" i="11"/>
  <c r="C1409" i="11"/>
  <c r="D1409" i="11"/>
  <c r="E1409" i="11"/>
  <c r="G1409" i="11"/>
  <c r="H1409" i="11"/>
  <c r="I1409" i="11"/>
  <c r="A1410" i="11"/>
  <c r="C1410" i="11"/>
  <c r="D1410" i="11"/>
  <c r="E1410" i="11"/>
  <c r="G1410" i="11"/>
  <c r="H1410" i="11"/>
  <c r="I1410" i="11"/>
  <c r="A1411" i="11"/>
  <c r="C1411" i="11"/>
  <c r="D1411" i="11"/>
  <c r="E1411" i="11"/>
  <c r="G1411" i="11"/>
  <c r="H1411" i="11"/>
  <c r="I1411" i="11"/>
  <c r="A1412" i="11"/>
  <c r="C1412" i="11"/>
  <c r="D1412" i="11"/>
  <c r="E1412" i="11"/>
  <c r="G1412" i="11"/>
  <c r="H1412" i="11"/>
  <c r="I1412" i="11"/>
  <c r="A1413" i="11"/>
  <c r="C1413" i="11"/>
  <c r="D1413" i="11"/>
  <c r="E1413" i="11"/>
  <c r="G1413" i="11"/>
  <c r="H1413" i="11"/>
  <c r="I1413" i="11"/>
  <c r="A1414" i="11"/>
  <c r="C1414" i="11"/>
  <c r="D1414" i="11"/>
  <c r="E1414" i="11"/>
  <c r="G1414" i="11"/>
  <c r="H1414" i="11"/>
  <c r="I1414" i="11"/>
  <c r="A1415" i="11"/>
  <c r="C1415" i="11"/>
  <c r="D1415" i="11"/>
  <c r="E1415" i="11"/>
  <c r="G1415" i="11"/>
  <c r="H1415" i="11"/>
  <c r="I1415" i="11"/>
  <c r="A1416" i="11"/>
  <c r="C1416" i="11"/>
  <c r="D1416" i="11"/>
  <c r="E1416" i="11"/>
  <c r="G1416" i="11"/>
  <c r="H1416" i="11"/>
  <c r="I1416" i="11"/>
  <c r="A1417" i="11"/>
  <c r="C1417" i="11"/>
  <c r="D1417" i="11"/>
  <c r="E1417" i="11"/>
  <c r="G1417" i="11"/>
  <c r="H1417" i="11"/>
  <c r="I1417" i="11"/>
  <c r="A1418" i="11"/>
  <c r="C1418" i="11"/>
  <c r="D1418" i="11"/>
  <c r="E1418" i="11"/>
  <c r="G1418" i="11"/>
  <c r="H1418" i="11"/>
  <c r="I1418" i="11"/>
  <c r="A1419" i="11"/>
  <c r="C1419" i="11"/>
  <c r="D1419" i="11"/>
  <c r="E1419" i="11"/>
  <c r="G1419" i="11"/>
  <c r="H1419" i="11"/>
  <c r="I1419" i="11"/>
  <c r="A1420" i="11"/>
  <c r="C1420" i="11"/>
  <c r="D1420" i="11"/>
  <c r="E1420" i="11"/>
  <c r="G1420" i="11"/>
  <c r="H1420" i="11"/>
  <c r="I1420" i="11"/>
  <c r="A1421" i="11"/>
  <c r="C1421" i="11"/>
  <c r="D1421" i="11"/>
  <c r="E1421" i="11"/>
  <c r="G1421" i="11"/>
  <c r="H1421" i="11"/>
  <c r="I1421" i="11"/>
  <c r="A1422" i="11"/>
  <c r="C1422" i="11"/>
  <c r="D1422" i="11"/>
  <c r="E1422" i="11"/>
  <c r="G1422" i="11"/>
  <c r="H1422" i="11"/>
  <c r="I1422" i="11"/>
  <c r="A1423" i="11"/>
  <c r="C1423" i="11"/>
  <c r="D1423" i="11"/>
  <c r="E1423" i="11"/>
  <c r="G1423" i="11"/>
  <c r="H1423" i="11"/>
  <c r="I1423" i="11"/>
  <c r="A1424" i="11"/>
  <c r="C1424" i="11"/>
  <c r="D1424" i="11"/>
  <c r="E1424" i="11"/>
  <c r="G1424" i="11"/>
  <c r="H1424" i="11"/>
  <c r="I1424" i="11"/>
  <c r="A1425" i="11"/>
  <c r="C1425" i="11"/>
  <c r="D1425" i="11"/>
  <c r="E1425" i="11"/>
  <c r="G1425" i="11"/>
  <c r="H1425" i="11"/>
  <c r="I1425" i="11"/>
  <c r="A1426" i="11"/>
  <c r="C1426" i="11"/>
  <c r="D1426" i="11"/>
  <c r="E1426" i="11"/>
  <c r="G1426" i="11"/>
  <c r="H1426" i="11"/>
  <c r="I1426" i="11"/>
  <c r="A1427" i="11"/>
  <c r="C1427" i="11"/>
  <c r="D1427" i="11"/>
  <c r="E1427" i="11"/>
  <c r="G1427" i="11"/>
  <c r="H1427" i="11"/>
  <c r="I1427" i="11"/>
  <c r="A1428" i="11"/>
  <c r="C1428" i="11"/>
  <c r="D1428" i="11"/>
  <c r="E1428" i="11"/>
  <c r="G1428" i="11"/>
  <c r="H1428" i="11"/>
  <c r="I1428" i="11"/>
  <c r="A1429" i="11"/>
  <c r="C1429" i="11"/>
  <c r="D1429" i="11"/>
  <c r="E1429" i="11"/>
  <c r="G1429" i="11"/>
  <c r="H1429" i="11"/>
  <c r="I1429" i="11"/>
  <c r="A1430" i="11"/>
  <c r="C1430" i="11"/>
  <c r="D1430" i="11"/>
  <c r="E1430" i="11"/>
  <c r="G1430" i="11"/>
  <c r="H1430" i="11"/>
  <c r="I1430" i="11"/>
  <c r="A1431" i="11"/>
  <c r="C1431" i="11"/>
  <c r="D1431" i="11"/>
  <c r="E1431" i="11"/>
  <c r="G1431" i="11"/>
  <c r="H1431" i="11"/>
  <c r="I1431" i="11"/>
  <c r="A1432" i="11"/>
  <c r="C1432" i="11"/>
  <c r="D1432" i="11"/>
  <c r="E1432" i="11"/>
  <c r="G1432" i="11"/>
  <c r="H1432" i="11"/>
  <c r="I1432" i="11"/>
  <c r="A1433" i="11"/>
  <c r="C1433" i="11"/>
  <c r="D1433" i="11"/>
  <c r="E1433" i="11"/>
  <c r="G1433" i="11"/>
  <c r="H1433" i="11"/>
  <c r="I1433" i="11"/>
  <c r="A1434" i="11"/>
  <c r="C1434" i="11"/>
  <c r="D1434" i="11"/>
  <c r="E1434" i="11"/>
  <c r="G1434" i="11"/>
  <c r="H1434" i="11"/>
  <c r="I1434" i="11"/>
  <c r="A1435" i="11"/>
  <c r="C1435" i="11"/>
  <c r="D1435" i="11"/>
  <c r="E1435" i="11"/>
  <c r="G1435" i="11"/>
  <c r="H1435" i="11"/>
  <c r="I1435" i="11"/>
  <c r="A1436" i="11"/>
  <c r="C1436" i="11"/>
  <c r="D1436" i="11"/>
  <c r="E1436" i="11"/>
  <c r="G1436" i="11"/>
  <c r="H1436" i="11"/>
  <c r="I1436" i="11"/>
  <c r="A1437" i="11"/>
  <c r="C1437" i="11"/>
  <c r="D1437" i="11"/>
  <c r="E1437" i="11"/>
  <c r="G1437" i="11"/>
  <c r="H1437" i="11"/>
  <c r="I1437" i="11"/>
  <c r="A1438" i="11"/>
  <c r="C1438" i="11"/>
  <c r="D1438" i="11"/>
  <c r="E1438" i="11"/>
  <c r="G1438" i="11"/>
  <c r="H1438" i="11"/>
  <c r="I1438" i="11"/>
  <c r="A1439" i="11"/>
  <c r="C1439" i="11"/>
  <c r="D1439" i="11"/>
  <c r="E1439" i="11"/>
  <c r="G1439" i="11"/>
  <c r="H1439" i="11"/>
  <c r="I1439" i="11"/>
  <c r="A1440" i="11"/>
  <c r="C1440" i="11"/>
  <c r="D1440" i="11"/>
  <c r="E1440" i="11"/>
  <c r="G1440" i="11"/>
  <c r="H1440" i="11"/>
  <c r="I1440" i="11"/>
  <c r="A1441" i="11"/>
  <c r="C1441" i="11"/>
  <c r="D1441" i="11"/>
  <c r="E1441" i="11"/>
  <c r="G1441" i="11"/>
  <c r="H1441" i="11"/>
  <c r="I1441" i="11"/>
  <c r="A1442" i="11"/>
  <c r="C1442" i="11"/>
  <c r="D1442" i="11"/>
  <c r="E1442" i="11"/>
  <c r="G1442" i="11"/>
  <c r="H1442" i="11"/>
  <c r="I1442" i="11"/>
  <c r="A1443" i="11"/>
  <c r="C1443" i="11"/>
  <c r="D1443" i="11"/>
  <c r="E1443" i="11"/>
  <c r="G1443" i="11"/>
  <c r="H1443" i="11"/>
  <c r="I1443" i="11"/>
  <c r="A1444" i="11"/>
  <c r="C1444" i="11"/>
  <c r="D1444" i="11"/>
  <c r="E1444" i="11"/>
  <c r="G1444" i="11"/>
  <c r="H1444" i="11"/>
  <c r="I1444" i="11"/>
  <c r="A1445" i="11"/>
  <c r="C1445" i="11"/>
  <c r="D1445" i="11"/>
  <c r="E1445" i="11"/>
  <c r="G1445" i="11"/>
  <c r="H1445" i="11"/>
  <c r="I1445" i="11"/>
  <c r="A1446" i="11"/>
  <c r="C1446" i="11"/>
  <c r="D1446" i="11"/>
  <c r="E1446" i="11"/>
  <c r="G1446" i="11"/>
  <c r="H1446" i="11"/>
  <c r="I1446" i="11"/>
  <c r="A1447" i="11"/>
  <c r="C1447" i="11"/>
  <c r="D1447" i="11"/>
  <c r="E1447" i="11"/>
  <c r="G1447" i="11"/>
  <c r="H1447" i="11"/>
  <c r="I1447" i="11"/>
  <c r="A1448" i="11"/>
  <c r="C1448" i="11"/>
  <c r="D1448" i="11"/>
  <c r="E1448" i="11"/>
  <c r="G1448" i="11"/>
  <c r="H1448" i="11"/>
  <c r="I1448" i="11"/>
  <c r="A1449" i="11"/>
  <c r="C1449" i="11"/>
  <c r="D1449" i="11"/>
  <c r="E1449" i="11"/>
  <c r="G1449" i="11"/>
  <c r="H1449" i="11"/>
  <c r="I1449" i="11"/>
  <c r="A1450" i="11"/>
  <c r="C1450" i="11"/>
  <c r="D1450" i="11"/>
  <c r="E1450" i="11"/>
  <c r="G1450" i="11"/>
  <c r="H1450" i="11"/>
  <c r="I1450" i="11"/>
  <c r="A1451" i="11"/>
  <c r="C1451" i="11"/>
  <c r="D1451" i="11"/>
  <c r="E1451" i="11"/>
  <c r="G1451" i="11"/>
  <c r="H1451" i="11"/>
  <c r="I1451" i="11"/>
  <c r="A1452" i="11"/>
  <c r="C1452" i="11"/>
  <c r="D1452" i="11"/>
  <c r="E1452" i="11"/>
  <c r="G1452" i="11"/>
  <c r="H1452" i="11"/>
  <c r="I1452" i="11"/>
  <c r="A1453" i="11"/>
  <c r="C1453" i="11"/>
  <c r="D1453" i="11"/>
  <c r="E1453" i="11"/>
  <c r="G1453" i="11"/>
  <c r="H1453" i="11"/>
  <c r="I1453" i="11"/>
  <c r="A1454" i="11"/>
  <c r="C1454" i="11"/>
  <c r="D1454" i="11"/>
  <c r="E1454" i="11"/>
  <c r="G1454" i="11"/>
  <c r="H1454" i="11"/>
  <c r="I1454" i="11"/>
  <c r="A1455" i="11"/>
  <c r="C1455" i="11"/>
  <c r="D1455" i="11"/>
  <c r="E1455" i="11"/>
  <c r="G1455" i="11"/>
  <c r="H1455" i="11"/>
  <c r="I1455" i="11"/>
  <c r="A1456" i="11"/>
  <c r="C1456" i="11"/>
  <c r="D1456" i="11"/>
  <c r="E1456" i="11"/>
  <c r="G1456" i="11"/>
  <c r="H1456" i="11"/>
  <c r="I1456" i="11"/>
  <c r="A1457" i="11"/>
  <c r="C1457" i="11"/>
  <c r="D1457" i="11"/>
  <c r="E1457" i="11"/>
  <c r="G1457" i="11"/>
  <c r="H1457" i="11"/>
  <c r="I1457" i="11"/>
  <c r="A1458" i="11"/>
  <c r="C1458" i="11"/>
  <c r="D1458" i="11"/>
  <c r="E1458" i="11"/>
  <c r="G1458" i="11"/>
  <c r="H1458" i="11"/>
  <c r="I1458" i="11"/>
  <c r="A1459" i="11"/>
  <c r="C1459" i="11"/>
  <c r="D1459" i="11"/>
  <c r="E1459" i="11"/>
  <c r="G1459" i="11"/>
  <c r="H1459" i="11"/>
  <c r="I1459" i="11"/>
  <c r="A1460" i="11"/>
  <c r="C1460" i="11"/>
  <c r="D1460" i="11"/>
  <c r="E1460" i="11"/>
  <c r="G1460" i="11"/>
  <c r="H1460" i="11"/>
  <c r="I1460" i="11"/>
  <c r="A1461" i="11"/>
  <c r="C1461" i="11"/>
  <c r="D1461" i="11"/>
  <c r="E1461" i="11"/>
  <c r="G1461" i="11"/>
  <c r="H1461" i="11"/>
  <c r="I1461" i="11"/>
  <c r="A1462" i="11"/>
  <c r="C1462" i="11"/>
  <c r="D1462" i="11"/>
  <c r="E1462" i="11"/>
  <c r="G1462" i="11"/>
  <c r="H1462" i="11"/>
  <c r="I1462" i="11"/>
  <c r="A1463" i="11"/>
  <c r="C1463" i="11"/>
  <c r="D1463" i="11"/>
  <c r="E1463" i="11"/>
  <c r="G1463" i="11"/>
  <c r="H1463" i="11"/>
  <c r="I1463" i="11"/>
  <c r="A1464" i="11"/>
  <c r="C1464" i="11"/>
  <c r="D1464" i="11"/>
  <c r="E1464" i="11"/>
  <c r="G1464" i="11"/>
  <c r="H1464" i="11"/>
  <c r="I1464" i="11"/>
  <c r="A1465" i="11"/>
  <c r="C1465" i="11"/>
  <c r="D1465" i="11"/>
  <c r="E1465" i="11"/>
  <c r="G1465" i="11"/>
  <c r="H1465" i="11"/>
  <c r="I1465" i="11"/>
  <c r="A1466" i="11"/>
  <c r="C1466" i="11"/>
  <c r="D1466" i="11"/>
  <c r="E1466" i="11"/>
  <c r="G1466" i="11"/>
  <c r="H1466" i="11"/>
  <c r="I1466" i="11"/>
  <c r="A1467" i="11"/>
  <c r="C1467" i="11"/>
  <c r="D1467" i="11"/>
  <c r="E1467" i="11"/>
  <c r="G1467" i="11"/>
  <c r="H1467" i="11"/>
  <c r="I1467" i="11"/>
  <c r="A1468" i="11"/>
  <c r="C1468" i="11"/>
  <c r="D1468" i="11"/>
  <c r="E1468" i="11"/>
  <c r="G1468" i="11"/>
  <c r="H1468" i="11"/>
  <c r="I1468" i="11"/>
  <c r="A1469" i="11"/>
  <c r="C1469" i="11"/>
  <c r="D1469" i="11"/>
  <c r="E1469" i="11"/>
  <c r="G1469" i="11"/>
  <c r="H1469" i="11"/>
  <c r="I1469" i="11"/>
  <c r="A1470" i="11"/>
  <c r="C1470" i="11"/>
  <c r="D1470" i="11"/>
  <c r="E1470" i="11"/>
  <c r="G1470" i="11"/>
  <c r="H1470" i="11"/>
  <c r="I1470" i="11"/>
  <c r="A1471" i="11"/>
  <c r="C1471" i="11"/>
  <c r="D1471" i="11"/>
  <c r="E1471" i="11"/>
  <c r="G1471" i="11"/>
  <c r="H1471" i="11"/>
  <c r="I1471" i="11"/>
  <c r="A1472" i="11"/>
  <c r="C1472" i="11"/>
  <c r="D1472" i="11"/>
  <c r="E1472" i="11"/>
  <c r="G1472" i="11"/>
  <c r="H1472" i="11"/>
  <c r="I1472" i="11"/>
  <c r="A1473" i="11"/>
  <c r="C1473" i="11"/>
  <c r="D1473" i="11"/>
  <c r="E1473" i="11"/>
  <c r="G1473" i="11"/>
  <c r="H1473" i="11"/>
  <c r="I1473" i="11"/>
  <c r="A1474" i="11"/>
  <c r="C1474" i="11"/>
  <c r="D1474" i="11"/>
  <c r="E1474" i="11"/>
  <c r="G1474" i="11"/>
  <c r="H1474" i="11"/>
  <c r="I1474" i="11"/>
  <c r="A1475" i="11"/>
  <c r="C1475" i="11"/>
  <c r="D1475" i="11"/>
  <c r="E1475" i="11"/>
  <c r="G1475" i="11"/>
  <c r="H1475" i="11"/>
  <c r="I1475" i="11"/>
  <c r="A1476" i="11"/>
  <c r="C1476" i="11"/>
  <c r="D1476" i="11"/>
  <c r="E1476" i="11"/>
  <c r="G1476" i="11"/>
  <c r="H1476" i="11"/>
  <c r="I1476" i="11"/>
  <c r="A1477" i="11"/>
  <c r="C1477" i="11"/>
  <c r="D1477" i="11"/>
  <c r="E1477" i="11"/>
  <c r="G1477" i="11"/>
  <c r="H1477" i="11"/>
  <c r="I1477" i="11"/>
  <c r="A1478" i="11"/>
  <c r="C1478" i="11"/>
  <c r="D1478" i="11"/>
  <c r="E1478" i="11"/>
  <c r="G1478" i="11"/>
  <c r="H1478" i="11"/>
  <c r="I1478" i="11"/>
  <c r="A1479" i="11"/>
  <c r="C1479" i="11"/>
  <c r="D1479" i="11"/>
  <c r="E1479" i="11"/>
  <c r="G1479" i="11"/>
  <c r="H1479" i="11"/>
  <c r="I1479" i="11"/>
  <c r="A1480" i="11"/>
  <c r="C1480" i="11"/>
  <c r="D1480" i="11"/>
  <c r="E1480" i="11"/>
  <c r="G1480" i="11"/>
  <c r="H1480" i="11"/>
  <c r="I1480" i="11"/>
  <c r="A1481" i="11"/>
  <c r="C1481" i="11"/>
  <c r="D1481" i="11"/>
  <c r="E1481" i="11"/>
  <c r="G1481" i="11"/>
  <c r="H1481" i="11"/>
  <c r="I1481" i="11"/>
  <c r="A1482" i="11"/>
  <c r="C1482" i="11"/>
  <c r="D1482" i="11"/>
  <c r="E1482" i="11"/>
  <c r="G1482" i="11"/>
  <c r="H1482" i="11"/>
  <c r="I1482" i="11"/>
  <c r="A1483" i="11"/>
  <c r="C1483" i="11"/>
  <c r="D1483" i="11"/>
  <c r="E1483" i="11"/>
  <c r="G1483" i="11"/>
  <c r="H1483" i="11"/>
  <c r="I1483" i="11"/>
  <c r="A1484" i="11"/>
  <c r="C1484" i="11"/>
  <c r="D1484" i="11"/>
  <c r="E1484" i="11"/>
  <c r="G1484" i="11"/>
  <c r="H1484" i="11"/>
  <c r="I1484" i="11"/>
  <c r="A1485" i="11"/>
  <c r="C1485" i="11"/>
  <c r="D1485" i="11"/>
  <c r="E1485" i="11"/>
  <c r="G1485" i="11"/>
  <c r="H1485" i="11"/>
  <c r="I1485" i="11"/>
  <c r="A1486" i="11"/>
  <c r="C1486" i="11"/>
  <c r="D1486" i="11"/>
  <c r="E1486" i="11"/>
  <c r="G1486" i="11"/>
  <c r="H1486" i="11"/>
  <c r="I1486" i="11"/>
  <c r="A1487" i="11"/>
  <c r="C1487" i="11"/>
  <c r="D1487" i="11"/>
  <c r="E1487" i="11"/>
  <c r="G1487" i="11"/>
  <c r="H1487" i="11"/>
  <c r="I1487" i="11"/>
  <c r="A1488" i="11"/>
  <c r="C1488" i="11"/>
  <c r="D1488" i="11"/>
  <c r="E1488" i="11"/>
  <c r="G1488" i="11"/>
  <c r="H1488" i="11"/>
  <c r="I1488" i="11"/>
  <c r="A1489" i="11"/>
  <c r="C1489" i="11"/>
  <c r="D1489" i="11"/>
  <c r="E1489" i="11"/>
  <c r="G1489" i="11"/>
  <c r="H1489" i="11"/>
  <c r="I1489" i="11"/>
  <c r="A1490" i="11"/>
  <c r="C1490" i="11"/>
  <c r="D1490" i="11"/>
  <c r="E1490" i="11"/>
  <c r="G1490" i="11"/>
  <c r="H1490" i="11"/>
  <c r="I1490" i="11"/>
  <c r="A1491" i="11"/>
  <c r="C1491" i="11"/>
  <c r="D1491" i="11"/>
  <c r="E1491" i="11"/>
  <c r="G1491" i="11"/>
  <c r="H1491" i="11"/>
  <c r="I1491" i="11"/>
  <c r="A1492" i="11"/>
  <c r="C1492" i="11"/>
  <c r="D1492" i="11"/>
  <c r="E1492" i="11"/>
  <c r="G1492" i="11"/>
  <c r="H1492" i="11"/>
  <c r="I1492" i="11"/>
  <c r="A1493" i="11"/>
  <c r="C1493" i="11"/>
  <c r="D1493" i="11"/>
  <c r="E1493" i="11"/>
  <c r="G1493" i="11"/>
  <c r="H1493" i="11"/>
  <c r="I1493" i="11"/>
  <c r="A1494" i="11"/>
  <c r="C1494" i="11"/>
  <c r="D1494" i="11"/>
  <c r="E1494" i="11"/>
  <c r="G1494" i="11"/>
  <c r="H1494" i="11"/>
  <c r="I1494" i="11"/>
  <c r="A1495" i="11"/>
  <c r="C1495" i="11"/>
  <c r="D1495" i="11"/>
  <c r="E1495" i="11"/>
  <c r="G1495" i="11"/>
  <c r="H1495" i="11"/>
  <c r="I1495" i="11"/>
  <c r="A1496" i="11"/>
  <c r="C1496" i="11"/>
  <c r="D1496" i="11"/>
  <c r="E1496" i="11"/>
  <c r="G1496" i="11"/>
  <c r="H1496" i="11"/>
  <c r="I1496" i="11"/>
  <c r="A1497" i="11"/>
  <c r="C1497" i="11"/>
  <c r="D1497" i="11"/>
  <c r="E1497" i="11"/>
  <c r="G1497" i="11"/>
  <c r="H1497" i="11"/>
  <c r="I1497" i="11"/>
  <c r="A1498" i="11"/>
  <c r="C1498" i="11"/>
  <c r="D1498" i="11"/>
  <c r="E1498" i="11"/>
  <c r="G1498" i="11"/>
  <c r="H1498" i="11"/>
  <c r="I1498" i="11"/>
  <c r="A1499" i="11"/>
  <c r="C1499" i="11"/>
  <c r="D1499" i="11"/>
  <c r="E1499" i="11"/>
  <c r="G1499" i="11"/>
  <c r="H1499" i="11"/>
  <c r="I1499" i="11"/>
  <c r="A1500" i="11"/>
  <c r="C1500" i="11"/>
  <c r="D1500" i="11"/>
  <c r="E1500" i="11"/>
  <c r="G1500" i="11"/>
  <c r="H1500" i="11"/>
  <c r="I1500" i="11"/>
  <c r="A1501" i="11"/>
  <c r="C1501" i="11"/>
  <c r="D1501" i="11"/>
  <c r="E1501" i="11"/>
  <c r="G1501" i="11"/>
  <c r="H1501" i="11"/>
  <c r="I1501" i="11"/>
  <c r="A1502" i="11"/>
  <c r="C1502" i="11"/>
  <c r="D1502" i="11"/>
  <c r="E1502" i="11"/>
  <c r="G1502" i="11"/>
  <c r="H1502" i="11"/>
  <c r="I1502" i="11"/>
  <c r="A1503" i="11"/>
  <c r="C1503" i="11"/>
  <c r="D1503" i="11"/>
  <c r="E1503" i="11"/>
  <c r="G1503" i="11"/>
  <c r="H1503" i="11"/>
  <c r="I1503" i="11"/>
  <c r="A1504" i="11"/>
  <c r="C1504" i="11"/>
  <c r="D1504" i="11"/>
  <c r="E1504" i="11"/>
  <c r="G1504" i="11"/>
  <c r="H1504" i="11"/>
  <c r="I1504" i="11"/>
  <c r="A1505" i="11"/>
  <c r="C1505" i="11"/>
  <c r="D1505" i="11"/>
  <c r="E1505" i="11"/>
  <c r="G1505" i="11"/>
  <c r="H1505" i="11"/>
  <c r="I1505" i="11"/>
  <c r="A1506" i="11"/>
  <c r="C1506" i="11"/>
  <c r="D1506" i="11"/>
  <c r="E1506" i="11"/>
  <c r="G1506" i="11"/>
  <c r="H1506" i="11"/>
  <c r="I1506" i="11"/>
  <c r="A1507" i="11"/>
  <c r="C1507" i="11"/>
  <c r="D1507" i="11"/>
  <c r="E1507" i="11"/>
  <c r="G1507" i="11"/>
  <c r="H1507" i="11"/>
  <c r="I1507" i="11"/>
  <c r="A1508" i="11"/>
  <c r="C1508" i="11"/>
  <c r="D1508" i="11"/>
  <c r="E1508" i="11"/>
  <c r="G1508" i="11"/>
  <c r="H1508" i="11"/>
  <c r="I1508" i="11"/>
  <c r="A1509" i="11"/>
  <c r="C1509" i="11"/>
  <c r="D1509" i="11"/>
  <c r="E1509" i="11"/>
  <c r="G1509" i="11"/>
  <c r="H1509" i="11"/>
  <c r="I1509" i="11"/>
  <c r="A1510" i="11"/>
  <c r="C1510" i="11"/>
  <c r="D1510" i="11"/>
  <c r="E1510" i="11"/>
  <c r="G1510" i="11"/>
  <c r="H1510" i="11"/>
  <c r="I1510" i="11"/>
  <c r="A1511" i="11"/>
  <c r="C1511" i="11"/>
  <c r="D1511" i="11"/>
  <c r="E1511" i="11"/>
  <c r="G1511" i="11"/>
  <c r="H1511" i="11"/>
  <c r="I1511" i="11"/>
  <c r="A1512" i="11"/>
  <c r="C1512" i="11"/>
  <c r="D1512" i="11"/>
  <c r="E1512" i="11"/>
  <c r="G1512" i="11"/>
  <c r="H1512" i="11"/>
  <c r="I1512" i="11"/>
  <c r="A1513" i="11"/>
  <c r="C1513" i="11"/>
  <c r="D1513" i="11"/>
  <c r="E1513" i="11"/>
  <c r="G1513" i="11"/>
  <c r="H1513" i="11"/>
  <c r="I1513" i="11"/>
  <c r="A1514" i="11"/>
  <c r="C1514" i="11"/>
  <c r="D1514" i="11"/>
  <c r="E1514" i="11"/>
  <c r="G1514" i="11"/>
  <c r="H1514" i="11"/>
  <c r="I1514" i="11"/>
  <c r="A1515" i="11"/>
  <c r="C1515" i="11"/>
  <c r="D1515" i="11"/>
  <c r="E1515" i="11"/>
  <c r="G1515" i="11"/>
  <c r="H1515" i="11"/>
  <c r="I1515" i="11"/>
  <c r="A1516" i="11"/>
  <c r="C1516" i="11"/>
  <c r="D1516" i="11"/>
  <c r="E1516" i="11"/>
  <c r="G1516" i="11"/>
  <c r="H1516" i="11"/>
  <c r="I1516" i="11"/>
  <c r="A1517" i="11"/>
  <c r="C1517" i="11"/>
  <c r="D1517" i="11"/>
  <c r="E1517" i="11"/>
  <c r="G1517" i="11"/>
  <c r="H1517" i="11"/>
  <c r="I1517" i="11"/>
  <c r="A1518" i="11"/>
  <c r="C1518" i="11"/>
  <c r="D1518" i="11"/>
  <c r="E1518" i="11"/>
  <c r="G1518" i="11"/>
  <c r="H1518" i="11"/>
  <c r="I1518" i="11"/>
  <c r="A1519" i="11"/>
  <c r="C1519" i="11"/>
  <c r="D1519" i="11"/>
  <c r="E1519" i="11"/>
  <c r="G1519" i="11"/>
  <c r="H1519" i="11"/>
  <c r="I1519" i="11"/>
  <c r="A1520" i="11"/>
  <c r="C1520" i="11"/>
  <c r="D1520" i="11"/>
  <c r="E1520" i="11"/>
  <c r="G1520" i="11"/>
  <c r="H1520" i="11"/>
  <c r="I1520" i="11"/>
  <c r="A1521" i="11"/>
  <c r="C1521" i="11"/>
  <c r="D1521" i="11"/>
  <c r="E1521" i="11"/>
  <c r="G1521" i="11"/>
  <c r="H1521" i="11"/>
  <c r="I1521" i="11"/>
  <c r="A1522" i="11"/>
  <c r="C1522" i="11"/>
  <c r="D1522" i="11"/>
  <c r="E1522" i="11"/>
  <c r="G1522" i="11"/>
  <c r="H1522" i="11"/>
  <c r="I1522" i="11"/>
  <c r="A1523" i="11"/>
  <c r="C1523" i="11"/>
  <c r="D1523" i="11"/>
  <c r="E1523" i="11"/>
  <c r="G1523" i="11"/>
  <c r="H1523" i="11"/>
  <c r="I1523" i="11"/>
  <c r="A1524" i="11"/>
  <c r="C1524" i="11"/>
  <c r="D1524" i="11"/>
  <c r="E1524" i="11"/>
  <c r="G1524" i="11"/>
  <c r="H1524" i="11"/>
  <c r="I1524" i="11"/>
  <c r="A1525" i="11"/>
  <c r="C1525" i="11"/>
  <c r="D1525" i="11"/>
  <c r="E1525" i="11"/>
  <c r="G1525" i="11"/>
  <c r="H1525" i="11"/>
  <c r="I1525" i="11"/>
  <c r="A1526" i="11"/>
  <c r="C1526" i="11"/>
  <c r="D1526" i="11"/>
  <c r="E1526" i="11"/>
  <c r="G1526" i="11"/>
  <c r="H1526" i="11"/>
  <c r="I1526" i="11"/>
  <c r="A1527" i="11"/>
  <c r="C1527" i="11"/>
  <c r="D1527" i="11"/>
  <c r="E1527" i="11"/>
  <c r="G1527" i="11"/>
  <c r="H1527" i="11"/>
  <c r="I1527" i="11"/>
  <c r="A1528" i="11"/>
  <c r="C1528" i="11"/>
  <c r="D1528" i="11"/>
  <c r="E1528" i="11"/>
  <c r="G1528" i="11"/>
  <c r="H1528" i="11"/>
  <c r="I1528" i="11"/>
  <c r="A1529" i="11"/>
  <c r="C1529" i="11"/>
  <c r="D1529" i="11"/>
  <c r="E1529" i="11"/>
  <c r="G1529" i="11"/>
  <c r="H1529" i="11"/>
  <c r="I1529" i="11"/>
  <c r="A1530" i="11"/>
  <c r="C1530" i="11"/>
  <c r="D1530" i="11"/>
  <c r="E1530" i="11"/>
  <c r="G1530" i="11"/>
  <c r="H1530" i="11"/>
  <c r="I1530" i="11"/>
  <c r="A1531" i="11"/>
  <c r="C1531" i="11"/>
  <c r="D1531" i="11"/>
  <c r="E1531" i="11"/>
  <c r="G1531" i="11"/>
  <c r="H1531" i="11"/>
  <c r="I1531" i="11"/>
  <c r="A1532" i="11"/>
  <c r="C1532" i="11"/>
  <c r="D1532" i="11"/>
  <c r="E1532" i="11"/>
  <c r="G1532" i="11"/>
  <c r="H1532" i="11"/>
  <c r="I1532" i="11"/>
  <c r="A1533" i="11"/>
  <c r="C1533" i="11"/>
  <c r="D1533" i="11"/>
  <c r="E1533" i="11"/>
  <c r="G1533" i="11"/>
  <c r="H1533" i="11"/>
  <c r="I1533" i="11"/>
  <c r="A1534" i="11"/>
  <c r="C1534" i="11"/>
  <c r="D1534" i="11"/>
  <c r="E1534" i="11"/>
  <c r="G1534" i="11"/>
  <c r="H1534" i="11"/>
  <c r="I1534" i="11"/>
  <c r="A1535" i="11"/>
  <c r="C1535" i="11"/>
  <c r="D1535" i="11"/>
  <c r="E1535" i="11"/>
  <c r="G1535" i="11"/>
  <c r="H1535" i="11"/>
  <c r="I1535" i="11"/>
  <c r="A1536" i="11"/>
  <c r="C1536" i="11"/>
  <c r="D1536" i="11"/>
  <c r="E1536" i="11"/>
  <c r="G1536" i="11"/>
  <c r="H1536" i="11"/>
  <c r="I1536" i="11"/>
  <c r="A1537" i="11"/>
  <c r="C1537" i="11"/>
  <c r="D1537" i="11"/>
  <c r="E1537" i="11"/>
  <c r="G1537" i="11"/>
  <c r="H1537" i="11"/>
  <c r="I1537" i="11"/>
  <c r="A1538" i="11"/>
  <c r="C1538" i="11"/>
  <c r="D1538" i="11"/>
  <c r="E1538" i="11"/>
  <c r="G1538" i="11"/>
  <c r="H1538" i="11"/>
  <c r="I1538" i="11"/>
  <c r="A1539" i="11"/>
  <c r="C1539" i="11"/>
  <c r="D1539" i="11"/>
  <c r="E1539" i="11"/>
  <c r="G1539" i="11"/>
  <c r="H1539" i="11"/>
  <c r="I1539" i="11"/>
  <c r="A1540" i="11"/>
  <c r="C1540" i="11"/>
  <c r="D1540" i="11"/>
  <c r="E1540" i="11"/>
  <c r="G1540" i="11"/>
  <c r="H1540" i="11"/>
  <c r="I1540" i="11"/>
  <c r="A1541" i="11"/>
  <c r="C1541" i="11"/>
  <c r="D1541" i="11"/>
  <c r="E1541" i="11"/>
  <c r="G1541" i="11"/>
  <c r="H1541" i="11"/>
  <c r="I1541" i="11"/>
  <c r="A1542" i="11"/>
  <c r="C1542" i="11"/>
  <c r="D1542" i="11"/>
  <c r="E1542" i="11"/>
  <c r="G1542" i="11"/>
  <c r="H1542" i="11"/>
  <c r="I1542" i="11"/>
  <c r="A1543" i="11"/>
  <c r="C1543" i="11"/>
  <c r="D1543" i="11"/>
  <c r="E1543" i="11"/>
  <c r="G1543" i="11"/>
  <c r="H1543" i="11"/>
  <c r="I1543" i="11"/>
  <c r="A1544" i="11"/>
  <c r="C1544" i="11"/>
  <c r="D1544" i="11"/>
  <c r="E1544" i="11"/>
  <c r="G1544" i="11"/>
  <c r="H1544" i="11"/>
  <c r="I1544" i="11"/>
  <c r="A1545" i="11"/>
  <c r="C1545" i="11"/>
  <c r="D1545" i="11"/>
  <c r="E1545" i="11"/>
  <c r="G1545" i="11"/>
  <c r="H1545" i="11"/>
  <c r="I1545" i="11"/>
  <c r="A1546" i="11"/>
  <c r="C1546" i="11"/>
  <c r="D1546" i="11"/>
  <c r="E1546" i="11"/>
  <c r="G1546" i="11"/>
  <c r="H1546" i="11"/>
  <c r="I1546" i="11"/>
  <c r="A1547" i="11"/>
  <c r="C1547" i="11"/>
  <c r="D1547" i="11"/>
  <c r="E1547" i="11"/>
  <c r="G1547" i="11"/>
  <c r="H1547" i="11"/>
  <c r="I1547" i="11"/>
  <c r="A1548" i="11"/>
  <c r="C1548" i="11"/>
  <c r="D1548" i="11"/>
  <c r="E1548" i="11"/>
  <c r="G1548" i="11"/>
  <c r="H1548" i="11"/>
  <c r="I1548" i="11"/>
  <c r="A1549" i="11"/>
  <c r="C1549" i="11"/>
  <c r="D1549" i="11"/>
  <c r="E1549" i="11"/>
  <c r="G1549" i="11"/>
  <c r="H1549" i="11"/>
  <c r="I1549" i="11"/>
  <c r="A1550" i="11"/>
  <c r="C1550" i="11"/>
  <c r="D1550" i="11"/>
  <c r="E1550" i="11"/>
  <c r="G1550" i="11"/>
  <c r="H1550" i="11"/>
  <c r="I1550" i="11"/>
  <c r="A1551" i="11"/>
  <c r="C1551" i="11"/>
  <c r="D1551" i="11"/>
  <c r="E1551" i="11"/>
  <c r="G1551" i="11"/>
  <c r="H1551" i="11"/>
  <c r="I1551" i="11"/>
  <c r="A1552" i="11"/>
  <c r="C1552" i="11"/>
  <c r="D1552" i="11"/>
  <c r="E1552" i="11"/>
  <c r="G1552" i="11"/>
  <c r="H1552" i="11"/>
  <c r="I1552" i="11"/>
  <c r="A1553" i="11"/>
  <c r="C1553" i="11"/>
  <c r="D1553" i="11"/>
  <c r="E1553" i="11"/>
  <c r="G1553" i="11"/>
  <c r="H1553" i="11"/>
  <c r="I1553" i="11"/>
  <c r="A1554" i="11"/>
  <c r="C1554" i="11"/>
  <c r="D1554" i="11"/>
  <c r="E1554" i="11"/>
  <c r="G1554" i="11"/>
  <c r="H1554" i="11"/>
  <c r="I1554" i="11"/>
  <c r="A1555" i="11"/>
  <c r="C1555" i="11"/>
  <c r="D1555" i="11"/>
  <c r="E1555" i="11"/>
  <c r="G1555" i="11"/>
  <c r="H1555" i="11"/>
  <c r="I1555" i="11"/>
  <c r="A1556" i="11"/>
  <c r="C1556" i="11"/>
  <c r="D1556" i="11"/>
  <c r="E1556" i="11"/>
  <c r="G1556" i="11"/>
  <c r="H1556" i="11"/>
  <c r="I1556" i="11"/>
  <c r="A1557" i="11"/>
  <c r="C1557" i="11"/>
  <c r="D1557" i="11"/>
  <c r="E1557" i="11"/>
  <c r="G1557" i="11"/>
  <c r="H1557" i="11"/>
  <c r="I1557" i="11"/>
  <c r="A1558" i="11"/>
  <c r="C1558" i="11"/>
  <c r="D1558" i="11"/>
  <c r="E1558" i="11"/>
  <c r="G1558" i="11"/>
  <c r="H1558" i="11"/>
  <c r="I1558" i="11"/>
  <c r="A1559" i="11"/>
  <c r="C1559" i="11"/>
  <c r="D1559" i="11"/>
  <c r="E1559" i="11"/>
  <c r="G1559" i="11"/>
  <c r="H1559" i="11"/>
  <c r="I1559" i="11"/>
  <c r="A1560" i="11"/>
  <c r="C1560" i="11"/>
  <c r="D1560" i="11"/>
  <c r="E1560" i="11"/>
  <c r="G1560" i="11"/>
  <c r="H1560" i="11"/>
  <c r="I1560" i="11"/>
  <c r="A1561" i="11"/>
  <c r="C1561" i="11"/>
  <c r="D1561" i="11"/>
  <c r="E1561" i="11"/>
  <c r="G1561" i="11"/>
  <c r="H1561" i="11"/>
  <c r="I1561" i="11"/>
  <c r="A1562" i="11"/>
  <c r="C1562" i="11"/>
  <c r="D1562" i="11"/>
  <c r="E1562" i="11"/>
  <c r="G1562" i="11"/>
  <c r="H1562" i="11"/>
  <c r="I1562" i="11"/>
  <c r="A1563" i="11"/>
  <c r="C1563" i="11"/>
  <c r="D1563" i="11"/>
  <c r="E1563" i="11"/>
  <c r="G1563" i="11"/>
  <c r="H1563" i="11"/>
  <c r="I1563" i="11"/>
  <c r="A1564" i="11"/>
  <c r="C1564" i="11"/>
  <c r="D1564" i="11"/>
  <c r="E1564" i="11"/>
  <c r="G1564" i="11"/>
  <c r="H1564" i="11"/>
  <c r="I1564" i="11"/>
  <c r="A1565" i="11"/>
  <c r="C1565" i="11"/>
  <c r="D1565" i="11"/>
  <c r="E1565" i="11"/>
  <c r="G1565" i="11"/>
  <c r="H1565" i="11"/>
  <c r="I1565" i="11"/>
  <c r="A1566" i="11"/>
  <c r="C1566" i="11"/>
  <c r="D1566" i="11"/>
  <c r="E1566" i="11"/>
  <c r="G1566" i="11"/>
  <c r="H1566" i="11"/>
  <c r="I1566" i="11"/>
  <c r="A1567" i="11"/>
  <c r="C1567" i="11"/>
  <c r="D1567" i="11"/>
  <c r="E1567" i="11"/>
  <c r="G1567" i="11"/>
  <c r="H1567" i="11"/>
  <c r="I1567" i="11"/>
  <c r="A1568" i="11"/>
  <c r="C1568" i="11"/>
  <c r="D1568" i="11"/>
  <c r="E1568" i="11"/>
  <c r="G1568" i="11"/>
  <c r="H1568" i="11"/>
  <c r="I1568" i="11"/>
  <c r="A1569" i="11"/>
  <c r="C1569" i="11"/>
  <c r="D1569" i="11"/>
  <c r="E1569" i="11"/>
  <c r="G1569" i="11"/>
  <c r="H1569" i="11"/>
  <c r="I1569" i="11"/>
  <c r="A1570" i="11"/>
  <c r="C1570" i="11"/>
  <c r="D1570" i="11"/>
  <c r="E1570" i="11"/>
  <c r="G1570" i="11"/>
  <c r="H1570" i="11"/>
  <c r="I1570" i="11"/>
  <c r="A1571" i="11"/>
  <c r="C1571" i="11"/>
  <c r="D1571" i="11"/>
  <c r="E1571" i="11"/>
  <c r="G1571" i="11"/>
  <c r="H1571" i="11"/>
  <c r="I1571" i="11"/>
  <c r="A1572" i="11"/>
  <c r="C1572" i="11"/>
  <c r="D1572" i="11"/>
  <c r="E1572" i="11"/>
  <c r="G1572" i="11"/>
  <c r="H1572" i="11"/>
  <c r="I1572" i="11"/>
  <c r="A1573" i="11"/>
  <c r="C1573" i="11"/>
  <c r="D1573" i="11"/>
  <c r="E1573" i="11"/>
  <c r="G1573" i="11"/>
  <c r="H1573" i="11"/>
  <c r="I1573" i="11"/>
  <c r="A1574" i="11"/>
  <c r="C1574" i="11"/>
  <c r="D1574" i="11"/>
  <c r="E1574" i="11"/>
  <c r="G1574" i="11"/>
  <c r="H1574" i="11"/>
  <c r="I1574" i="11"/>
  <c r="A1575" i="11"/>
  <c r="C1575" i="11"/>
  <c r="D1575" i="11"/>
  <c r="E1575" i="11"/>
  <c r="G1575" i="11"/>
  <c r="H1575" i="11"/>
  <c r="I1575" i="11"/>
  <c r="A1576" i="11"/>
  <c r="C1576" i="11"/>
  <c r="D1576" i="11"/>
  <c r="E1576" i="11"/>
  <c r="G1576" i="11"/>
  <c r="H1576" i="11"/>
  <c r="I1576" i="11"/>
  <c r="A1577" i="11"/>
  <c r="C1577" i="11"/>
  <c r="D1577" i="11"/>
  <c r="E1577" i="11"/>
  <c r="G1577" i="11"/>
  <c r="H1577" i="11"/>
  <c r="I1577" i="11"/>
  <c r="A1578" i="11"/>
  <c r="C1578" i="11"/>
  <c r="D1578" i="11"/>
  <c r="E1578" i="11"/>
  <c r="G1578" i="11"/>
  <c r="H1578" i="11"/>
  <c r="I1578" i="11"/>
  <c r="A1579" i="11"/>
  <c r="C1579" i="11"/>
  <c r="D1579" i="11"/>
  <c r="E1579" i="11"/>
  <c r="G1579" i="11"/>
  <c r="H1579" i="11"/>
  <c r="I1579" i="11"/>
  <c r="A1580" i="11"/>
  <c r="C1580" i="11"/>
  <c r="D1580" i="11"/>
  <c r="E1580" i="11"/>
  <c r="G1580" i="11"/>
  <c r="H1580" i="11"/>
  <c r="I1580" i="11"/>
  <c r="A1581" i="11"/>
  <c r="C1581" i="11"/>
  <c r="D1581" i="11"/>
  <c r="E1581" i="11"/>
  <c r="G1581" i="11"/>
  <c r="H1581" i="11"/>
  <c r="I1581" i="11"/>
  <c r="A1582" i="11"/>
  <c r="C1582" i="11"/>
  <c r="D1582" i="11"/>
  <c r="E1582" i="11"/>
  <c r="G1582" i="11"/>
  <c r="H1582" i="11"/>
  <c r="I1582" i="11"/>
  <c r="A1583" i="11"/>
  <c r="C1583" i="11"/>
  <c r="D1583" i="11"/>
  <c r="E1583" i="11"/>
  <c r="G1583" i="11"/>
  <c r="H1583" i="11"/>
  <c r="I1583" i="11"/>
  <c r="A1584" i="11"/>
  <c r="C1584" i="11"/>
  <c r="D1584" i="11"/>
  <c r="E1584" i="11"/>
  <c r="G1584" i="11"/>
  <c r="H1584" i="11"/>
  <c r="I1584" i="11"/>
  <c r="A1585" i="11"/>
  <c r="C1585" i="11"/>
  <c r="D1585" i="11"/>
  <c r="E1585" i="11"/>
  <c r="G1585" i="11"/>
  <c r="H1585" i="11"/>
  <c r="I1585" i="11"/>
  <c r="A1586" i="11"/>
  <c r="C1586" i="11"/>
  <c r="D1586" i="11"/>
  <c r="E1586" i="11"/>
  <c r="G1586" i="11"/>
  <c r="H1586" i="11"/>
  <c r="I1586" i="11"/>
  <c r="A1587" i="11"/>
  <c r="C1587" i="11"/>
  <c r="D1587" i="11"/>
  <c r="E1587" i="11"/>
  <c r="G1587" i="11"/>
  <c r="H1587" i="11"/>
  <c r="I1587" i="11"/>
  <c r="A1588" i="11"/>
  <c r="C1588" i="11"/>
  <c r="D1588" i="11"/>
  <c r="E1588" i="11"/>
  <c r="G1588" i="11"/>
  <c r="H1588" i="11"/>
  <c r="I1588" i="11"/>
  <c r="A1589" i="11"/>
  <c r="C1589" i="11"/>
  <c r="D1589" i="11"/>
  <c r="E1589" i="11"/>
  <c r="G1589" i="11"/>
  <c r="H1589" i="11"/>
  <c r="I1589" i="11"/>
  <c r="A1590" i="11"/>
  <c r="C1590" i="11"/>
  <c r="D1590" i="11"/>
  <c r="E1590" i="11"/>
  <c r="G1590" i="11"/>
  <c r="H1590" i="11"/>
  <c r="I1590" i="11"/>
  <c r="A1591" i="11"/>
  <c r="C1591" i="11"/>
  <c r="D1591" i="11"/>
  <c r="E1591" i="11"/>
  <c r="G1591" i="11"/>
  <c r="H1591" i="11"/>
  <c r="I1591" i="11"/>
  <c r="A1592" i="11"/>
  <c r="C1592" i="11"/>
  <c r="D1592" i="11"/>
  <c r="E1592" i="11"/>
  <c r="G1592" i="11"/>
  <c r="H1592" i="11"/>
  <c r="I1592" i="11"/>
  <c r="A1593" i="11"/>
  <c r="C1593" i="11"/>
  <c r="D1593" i="11"/>
  <c r="E1593" i="11"/>
  <c r="G1593" i="11"/>
  <c r="H1593" i="11"/>
  <c r="I1593" i="11"/>
  <c r="A1594" i="11"/>
  <c r="C1594" i="11"/>
  <c r="D1594" i="11"/>
  <c r="E1594" i="11"/>
  <c r="G1594" i="11"/>
  <c r="H1594" i="11"/>
  <c r="I1594" i="11"/>
  <c r="A1595" i="11"/>
  <c r="C1595" i="11"/>
  <c r="D1595" i="11"/>
  <c r="E1595" i="11"/>
  <c r="G1595" i="11"/>
  <c r="H1595" i="11"/>
  <c r="I1595" i="11"/>
  <c r="A1596" i="11"/>
  <c r="C1596" i="11"/>
  <c r="D1596" i="11"/>
  <c r="E1596" i="11"/>
  <c r="G1596" i="11"/>
  <c r="H1596" i="11"/>
  <c r="I1596" i="11"/>
  <c r="A1597" i="11"/>
  <c r="C1597" i="11"/>
  <c r="D1597" i="11"/>
  <c r="E1597" i="11"/>
  <c r="G1597" i="11"/>
  <c r="H1597" i="11"/>
  <c r="I1597" i="11"/>
  <c r="A1598" i="11"/>
  <c r="C1598" i="11"/>
  <c r="D1598" i="11"/>
  <c r="E1598" i="11"/>
  <c r="G1598" i="11"/>
  <c r="H1598" i="11"/>
  <c r="I1598" i="11"/>
  <c r="A1599" i="11"/>
  <c r="C1599" i="11"/>
  <c r="D1599" i="11"/>
  <c r="E1599" i="11"/>
  <c r="G1599" i="11"/>
  <c r="H1599" i="11"/>
  <c r="I1599" i="11"/>
  <c r="A1600" i="11"/>
  <c r="C1600" i="11"/>
  <c r="D1600" i="11"/>
  <c r="E1600" i="11"/>
  <c r="G1600" i="11"/>
  <c r="H1600" i="11"/>
  <c r="I1600" i="11"/>
  <c r="A1601" i="11"/>
  <c r="C1601" i="11"/>
  <c r="D1601" i="11"/>
  <c r="E1601" i="11"/>
  <c r="G1601" i="11"/>
  <c r="H1601" i="11"/>
  <c r="I1601" i="11"/>
  <c r="A1602" i="11"/>
  <c r="C1602" i="11"/>
  <c r="D1602" i="11"/>
  <c r="E1602" i="11"/>
  <c r="G1602" i="11"/>
  <c r="H1602" i="11"/>
  <c r="I1602" i="11"/>
  <c r="A1603" i="11"/>
  <c r="C1603" i="11"/>
  <c r="D1603" i="11"/>
  <c r="E1603" i="11"/>
  <c r="G1603" i="11"/>
  <c r="H1603" i="11"/>
  <c r="I1603" i="11"/>
  <c r="A1604" i="11"/>
  <c r="C1604" i="11"/>
  <c r="D1604" i="11"/>
  <c r="E1604" i="11"/>
  <c r="G1604" i="11"/>
  <c r="H1604" i="11"/>
  <c r="I1604" i="11"/>
  <c r="A1605" i="11"/>
  <c r="C1605" i="11"/>
  <c r="D1605" i="11"/>
  <c r="E1605" i="11"/>
  <c r="G1605" i="11"/>
  <c r="H1605" i="11"/>
  <c r="I1605" i="11"/>
  <c r="A1606" i="11"/>
  <c r="C1606" i="11"/>
  <c r="D1606" i="11"/>
  <c r="E1606" i="11"/>
  <c r="G1606" i="11"/>
  <c r="H1606" i="11"/>
  <c r="I1606" i="11"/>
  <c r="A1607" i="11"/>
  <c r="C1607" i="11"/>
  <c r="D1607" i="11"/>
  <c r="E1607" i="11"/>
  <c r="G1607" i="11"/>
  <c r="H1607" i="11"/>
  <c r="I1607" i="11"/>
  <c r="A1608" i="11"/>
  <c r="C1608" i="11"/>
  <c r="D1608" i="11"/>
  <c r="E1608" i="11"/>
  <c r="G1608" i="11"/>
  <c r="H1608" i="11"/>
  <c r="I1608" i="11"/>
  <c r="A1609" i="11"/>
  <c r="C1609" i="11"/>
  <c r="D1609" i="11"/>
  <c r="E1609" i="11"/>
  <c r="G1609" i="11"/>
  <c r="H1609" i="11"/>
  <c r="I1609" i="11"/>
  <c r="A1610" i="11"/>
  <c r="C1610" i="11"/>
  <c r="D1610" i="11"/>
  <c r="E1610" i="11"/>
  <c r="G1610" i="11"/>
  <c r="H1610" i="11"/>
  <c r="I1610" i="11"/>
  <c r="A1611" i="11"/>
  <c r="C1611" i="11"/>
  <c r="D1611" i="11"/>
  <c r="E1611" i="11"/>
  <c r="G1611" i="11"/>
  <c r="H1611" i="11"/>
  <c r="I1611" i="11"/>
  <c r="A1612" i="11"/>
  <c r="C1612" i="11"/>
  <c r="D1612" i="11"/>
  <c r="E1612" i="11"/>
  <c r="G1612" i="11"/>
  <c r="H1612" i="11"/>
  <c r="I1612" i="11"/>
  <c r="A1613" i="11"/>
  <c r="C1613" i="11"/>
  <c r="D1613" i="11"/>
  <c r="E1613" i="11"/>
  <c r="G1613" i="11"/>
  <c r="H1613" i="11"/>
  <c r="I1613" i="11"/>
  <c r="A1614" i="11"/>
  <c r="C1614" i="11"/>
  <c r="D1614" i="11"/>
  <c r="E1614" i="11"/>
  <c r="G1614" i="11"/>
  <c r="H1614" i="11"/>
  <c r="I1614" i="11"/>
  <c r="A1615" i="11"/>
  <c r="C1615" i="11"/>
  <c r="D1615" i="11"/>
  <c r="E1615" i="11"/>
  <c r="G1615" i="11"/>
  <c r="H1615" i="11"/>
  <c r="I1615" i="11"/>
  <c r="A1616" i="11"/>
  <c r="C1616" i="11"/>
  <c r="D1616" i="11"/>
  <c r="E1616" i="11"/>
  <c r="G1616" i="11"/>
  <c r="H1616" i="11"/>
  <c r="I1616" i="11"/>
  <c r="A1617" i="11"/>
  <c r="C1617" i="11"/>
  <c r="D1617" i="11"/>
  <c r="E1617" i="11"/>
  <c r="G1617" i="11"/>
  <c r="H1617" i="11"/>
  <c r="I1617" i="11"/>
  <c r="A1618" i="11"/>
  <c r="C1618" i="11"/>
  <c r="D1618" i="11"/>
  <c r="E1618" i="11"/>
  <c r="G1618" i="11"/>
  <c r="H1618" i="11"/>
  <c r="I1618" i="11"/>
  <c r="A1619" i="11"/>
  <c r="C1619" i="11"/>
  <c r="D1619" i="11"/>
  <c r="E1619" i="11"/>
  <c r="G1619" i="11"/>
  <c r="H1619" i="11"/>
  <c r="I1619" i="11"/>
  <c r="A1620" i="11"/>
  <c r="C1620" i="11"/>
  <c r="D1620" i="11"/>
  <c r="E1620" i="11"/>
  <c r="G1620" i="11"/>
  <c r="H1620" i="11"/>
  <c r="I1620" i="11"/>
  <c r="A1621" i="11"/>
  <c r="C1621" i="11"/>
  <c r="D1621" i="11"/>
  <c r="E1621" i="11"/>
  <c r="G1621" i="11"/>
  <c r="H1621" i="11"/>
  <c r="I1621" i="11"/>
  <c r="A1622" i="11"/>
  <c r="C1622" i="11"/>
  <c r="D1622" i="11"/>
  <c r="E1622" i="11"/>
  <c r="G1622" i="11"/>
  <c r="H1622" i="11"/>
  <c r="I1622" i="11"/>
  <c r="A1623" i="11"/>
  <c r="C1623" i="11"/>
  <c r="D1623" i="11"/>
  <c r="E1623" i="11"/>
  <c r="G1623" i="11"/>
  <c r="H1623" i="11"/>
  <c r="I1623" i="11"/>
  <c r="A1624" i="11"/>
  <c r="C1624" i="11"/>
  <c r="D1624" i="11"/>
  <c r="E1624" i="11"/>
  <c r="G1624" i="11"/>
  <c r="H1624" i="11"/>
  <c r="I1624" i="11"/>
  <c r="A1625" i="11"/>
  <c r="C1625" i="11"/>
  <c r="D1625" i="11"/>
  <c r="E1625" i="11"/>
  <c r="G1625" i="11"/>
  <c r="H1625" i="11"/>
  <c r="I1625" i="11"/>
  <c r="A1626" i="11"/>
  <c r="C1626" i="11"/>
  <c r="D1626" i="11"/>
  <c r="E1626" i="11"/>
  <c r="G1626" i="11"/>
  <c r="H1626" i="11"/>
  <c r="I1626" i="11"/>
  <c r="A1627" i="11"/>
  <c r="C1627" i="11"/>
  <c r="D1627" i="11"/>
  <c r="E1627" i="11"/>
  <c r="G1627" i="11"/>
  <c r="H1627" i="11"/>
  <c r="I1627" i="11"/>
  <c r="A1628" i="11"/>
  <c r="C1628" i="11"/>
  <c r="D1628" i="11"/>
  <c r="E1628" i="11"/>
  <c r="G1628" i="11"/>
  <c r="H1628" i="11"/>
  <c r="I1628" i="11"/>
  <c r="A1629" i="11"/>
  <c r="C1629" i="11"/>
  <c r="D1629" i="11"/>
  <c r="E1629" i="11"/>
  <c r="G1629" i="11"/>
  <c r="H1629" i="11"/>
  <c r="I1629" i="11"/>
  <c r="A1630" i="11"/>
  <c r="C1630" i="11"/>
  <c r="D1630" i="11"/>
  <c r="E1630" i="11"/>
  <c r="G1630" i="11"/>
  <c r="H1630" i="11"/>
  <c r="I1630" i="11"/>
  <c r="A1631" i="11"/>
  <c r="C1631" i="11"/>
  <c r="D1631" i="11"/>
  <c r="E1631" i="11"/>
  <c r="G1631" i="11"/>
  <c r="H1631" i="11"/>
  <c r="I1631" i="11"/>
  <c r="A1632" i="11"/>
  <c r="C1632" i="11"/>
  <c r="D1632" i="11"/>
  <c r="E1632" i="11"/>
  <c r="G1632" i="11"/>
  <c r="H1632" i="11"/>
  <c r="I1632" i="11"/>
  <c r="A1633" i="11"/>
  <c r="C1633" i="11"/>
  <c r="D1633" i="11"/>
  <c r="E1633" i="11"/>
  <c r="G1633" i="11"/>
  <c r="H1633" i="11"/>
  <c r="I1633" i="11"/>
  <c r="A1634" i="11"/>
  <c r="C1634" i="11"/>
  <c r="D1634" i="11"/>
  <c r="E1634" i="11"/>
  <c r="G1634" i="11"/>
  <c r="H1634" i="11"/>
  <c r="I1634" i="11"/>
  <c r="A1635" i="11"/>
  <c r="C1635" i="11"/>
  <c r="D1635" i="11"/>
  <c r="E1635" i="11"/>
  <c r="G1635" i="11"/>
  <c r="H1635" i="11"/>
  <c r="I1635" i="11"/>
  <c r="A1636" i="11"/>
  <c r="C1636" i="11"/>
  <c r="D1636" i="11"/>
  <c r="E1636" i="11"/>
  <c r="G1636" i="11"/>
  <c r="H1636" i="11"/>
  <c r="I1636" i="11"/>
  <c r="A1637" i="11"/>
  <c r="C1637" i="11"/>
  <c r="D1637" i="11"/>
  <c r="E1637" i="11"/>
  <c r="G1637" i="11"/>
  <c r="H1637" i="11"/>
  <c r="I1637" i="11"/>
  <c r="A1638" i="11"/>
  <c r="C1638" i="11"/>
  <c r="D1638" i="11"/>
  <c r="E1638" i="11"/>
  <c r="G1638" i="11"/>
  <c r="H1638" i="11"/>
  <c r="I1638" i="11"/>
  <c r="A1639" i="11"/>
  <c r="C1639" i="11"/>
  <c r="D1639" i="11"/>
  <c r="E1639" i="11"/>
  <c r="G1639" i="11"/>
  <c r="H1639" i="11"/>
  <c r="I1639" i="11"/>
  <c r="A1640" i="11"/>
  <c r="C1640" i="11"/>
  <c r="D1640" i="11"/>
  <c r="E1640" i="11"/>
  <c r="G1640" i="11"/>
  <c r="H1640" i="11"/>
  <c r="I1640" i="11"/>
  <c r="A1641" i="11"/>
  <c r="C1641" i="11"/>
  <c r="D1641" i="11"/>
  <c r="E1641" i="11"/>
  <c r="G1641" i="11"/>
  <c r="H1641" i="11"/>
  <c r="I1641" i="11"/>
  <c r="A1642" i="11"/>
  <c r="C1642" i="11"/>
  <c r="D1642" i="11"/>
  <c r="E1642" i="11"/>
  <c r="G1642" i="11"/>
  <c r="H1642" i="11"/>
  <c r="I1642" i="11"/>
  <c r="A1643" i="11"/>
  <c r="C1643" i="11"/>
  <c r="D1643" i="11"/>
  <c r="E1643" i="11"/>
  <c r="G1643" i="11"/>
  <c r="H1643" i="11"/>
  <c r="I1643" i="11"/>
  <c r="A1644" i="11"/>
  <c r="C1644" i="11"/>
  <c r="D1644" i="11"/>
  <c r="E1644" i="11"/>
  <c r="G1644" i="11"/>
  <c r="H1644" i="11"/>
  <c r="I1644" i="11"/>
  <c r="A1645" i="11"/>
  <c r="C1645" i="11"/>
  <c r="D1645" i="11"/>
  <c r="E1645" i="11"/>
  <c r="G1645" i="11"/>
  <c r="H1645" i="11"/>
  <c r="I1645" i="11"/>
  <c r="A1646" i="11"/>
  <c r="C1646" i="11"/>
  <c r="D1646" i="11"/>
  <c r="E1646" i="11"/>
  <c r="G1646" i="11"/>
  <c r="H1646" i="11"/>
  <c r="I1646" i="11"/>
  <c r="A1647" i="11"/>
  <c r="C1647" i="11"/>
  <c r="D1647" i="11"/>
  <c r="E1647" i="11"/>
  <c r="G1647" i="11"/>
  <c r="H1647" i="11"/>
  <c r="I1647" i="11"/>
  <c r="A1648" i="11"/>
  <c r="C1648" i="11"/>
  <c r="D1648" i="11"/>
  <c r="E1648" i="11"/>
  <c r="G1648" i="11"/>
  <c r="H1648" i="11"/>
  <c r="I1648" i="11"/>
  <c r="A1649" i="11"/>
  <c r="C1649" i="11"/>
  <c r="D1649" i="11"/>
  <c r="E1649" i="11"/>
  <c r="G1649" i="11"/>
  <c r="H1649" i="11"/>
  <c r="I1649" i="11"/>
  <c r="A1650" i="11"/>
  <c r="C1650" i="11"/>
  <c r="D1650" i="11"/>
  <c r="E1650" i="11"/>
  <c r="G1650" i="11"/>
  <c r="H1650" i="11"/>
  <c r="I1650" i="11"/>
  <c r="A1651" i="11"/>
  <c r="C1651" i="11"/>
  <c r="D1651" i="11"/>
  <c r="E1651" i="11"/>
  <c r="G1651" i="11"/>
  <c r="H1651" i="11"/>
  <c r="I1651" i="11"/>
  <c r="A1652" i="11"/>
  <c r="C1652" i="11"/>
  <c r="D1652" i="11"/>
  <c r="E1652" i="11"/>
  <c r="G1652" i="11"/>
  <c r="H1652" i="11"/>
  <c r="I1652" i="11"/>
  <c r="A1653" i="11"/>
  <c r="C1653" i="11"/>
  <c r="D1653" i="11"/>
  <c r="E1653" i="11"/>
  <c r="G1653" i="11"/>
  <c r="H1653" i="11"/>
  <c r="I1653" i="11"/>
  <c r="A1654" i="11"/>
  <c r="C1654" i="11"/>
  <c r="D1654" i="11"/>
  <c r="E1654" i="11"/>
  <c r="G1654" i="11"/>
  <c r="H1654" i="11"/>
  <c r="I1654" i="11"/>
  <c r="A1655" i="11"/>
  <c r="C1655" i="11"/>
  <c r="D1655" i="11"/>
  <c r="E1655" i="11"/>
  <c r="G1655" i="11"/>
  <c r="H1655" i="11"/>
  <c r="I1655" i="11"/>
  <c r="A1656" i="11"/>
  <c r="C1656" i="11"/>
  <c r="D1656" i="11"/>
  <c r="E1656" i="11"/>
  <c r="G1656" i="11"/>
  <c r="H1656" i="11"/>
  <c r="I1656" i="11"/>
  <c r="A1657" i="11"/>
  <c r="C1657" i="11"/>
  <c r="D1657" i="11"/>
  <c r="E1657" i="11"/>
  <c r="G1657" i="11"/>
  <c r="H1657" i="11"/>
  <c r="I1657" i="11"/>
  <c r="A1658" i="11"/>
  <c r="C1658" i="11"/>
  <c r="D1658" i="11"/>
  <c r="E1658" i="11"/>
  <c r="G1658" i="11"/>
  <c r="H1658" i="11"/>
  <c r="I1658" i="11"/>
  <c r="A1659" i="11"/>
  <c r="C1659" i="11"/>
  <c r="D1659" i="11"/>
  <c r="E1659" i="11"/>
  <c r="G1659" i="11"/>
  <c r="H1659" i="11"/>
  <c r="I1659" i="11"/>
  <c r="A1660" i="11"/>
  <c r="C1660" i="11"/>
  <c r="D1660" i="11"/>
  <c r="E1660" i="11"/>
  <c r="G1660" i="11"/>
  <c r="H1660" i="11"/>
  <c r="I1660" i="11"/>
  <c r="A1661" i="11"/>
  <c r="C1661" i="11"/>
  <c r="D1661" i="11"/>
  <c r="E1661" i="11"/>
  <c r="G1661" i="11"/>
  <c r="H1661" i="11"/>
  <c r="I1661" i="11"/>
  <c r="A1662" i="11"/>
  <c r="C1662" i="11"/>
  <c r="D1662" i="11"/>
  <c r="E1662" i="11"/>
  <c r="G1662" i="11"/>
  <c r="H1662" i="11"/>
  <c r="I1662" i="11"/>
  <c r="A1663" i="11"/>
  <c r="C1663" i="11"/>
  <c r="D1663" i="11"/>
  <c r="E1663" i="11"/>
  <c r="G1663" i="11"/>
  <c r="H1663" i="11"/>
  <c r="I1663" i="11"/>
  <c r="A1664" i="11"/>
  <c r="C1664" i="11"/>
  <c r="D1664" i="11"/>
  <c r="E1664" i="11"/>
  <c r="G1664" i="11"/>
  <c r="H1664" i="11"/>
  <c r="I1664" i="11"/>
  <c r="A1665" i="11"/>
  <c r="C1665" i="11"/>
  <c r="D1665" i="11"/>
  <c r="E1665" i="11"/>
  <c r="G1665" i="11"/>
  <c r="H1665" i="11"/>
  <c r="I1665" i="11"/>
  <c r="A1666" i="11"/>
  <c r="C1666" i="11"/>
  <c r="D1666" i="11"/>
  <c r="E1666" i="11"/>
  <c r="G1666" i="11"/>
  <c r="H1666" i="11"/>
  <c r="I1666" i="11"/>
  <c r="A1667" i="11"/>
  <c r="C1667" i="11"/>
  <c r="D1667" i="11"/>
  <c r="E1667" i="11"/>
  <c r="G1667" i="11"/>
  <c r="H1667" i="11"/>
  <c r="I1667" i="11"/>
  <c r="A1668" i="11"/>
  <c r="C1668" i="11"/>
  <c r="D1668" i="11"/>
  <c r="E1668" i="11"/>
  <c r="G1668" i="11"/>
  <c r="H1668" i="11"/>
  <c r="I1668" i="11"/>
  <c r="A1669" i="11"/>
  <c r="C1669" i="11"/>
  <c r="D1669" i="11"/>
  <c r="E1669" i="11"/>
  <c r="G1669" i="11"/>
  <c r="H1669" i="11"/>
  <c r="I1669" i="11"/>
  <c r="A1670" i="11"/>
  <c r="C1670" i="11"/>
  <c r="D1670" i="11"/>
  <c r="E1670" i="11"/>
  <c r="G1670" i="11"/>
  <c r="H1670" i="11"/>
  <c r="I1670" i="11"/>
  <c r="A1671" i="11"/>
  <c r="C1671" i="11"/>
  <c r="D1671" i="11"/>
  <c r="E1671" i="11"/>
  <c r="G1671" i="11"/>
  <c r="H1671" i="11"/>
  <c r="I1671" i="11"/>
  <c r="A1672" i="11"/>
  <c r="C1672" i="11"/>
  <c r="D1672" i="11"/>
  <c r="E1672" i="11"/>
  <c r="G1672" i="11"/>
  <c r="H1672" i="11"/>
  <c r="I1672" i="11"/>
  <c r="A1673" i="11"/>
  <c r="C1673" i="11"/>
  <c r="D1673" i="11"/>
  <c r="E1673" i="11"/>
  <c r="G1673" i="11"/>
  <c r="H1673" i="11"/>
  <c r="I1673" i="11"/>
  <c r="A1674" i="11"/>
  <c r="C1674" i="11"/>
  <c r="D1674" i="11"/>
  <c r="E1674" i="11"/>
  <c r="G1674" i="11"/>
  <c r="H1674" i="11"/>
  <c r="I1674" i="11"/>
  <c r="A1675" i="11"/>
  <c r="C1675" i="11"/>
  <c r="D1675" i="11"/>
  <c r="E1675" i="11"/>
  <c r="G1675" i="11"/>
  <c r="H1675" i="11"/>
  <c r="I1675" i="11"/>
  <c r="A1676" i="11"/>
  <c r="C1676" i="11"/>
  <c r="D1676" i="11"/>
  <c r="E1676" i="11"/>
  <c r="G1676" i="11"/>
  <c r="H1676" i="11"/>
  <c r="I1676" i="11"/>
  <c r="A1677" i="11"/>
  <c r="C1677" i="11"/>
  <c r="D1677" i="11"/>
  <c r="E1677" i="11"/>
  <c r="G1677" i="11"/>
  <c r="H1677" i="11"/>
  <c r="I1677" i="11"/>
  <c r="A1678" i="11"/>
  <c r="C1678" i="11"/>
  <c r="D1678" i="11"/>
  <c r="E1678" i="11"/>
  <c r="G1678" i="11"/>
  <c r="H1678" i="11"/>
  <c r="I1678" i="11"/>
  <c r="A1679" i="11"/>
  <c r="C1679" i="11"/>
  <c r="D1679" i="11"/>
  <c r="E1679" i="11"/>
  <c r="G1679" i="11"/>
  <c r="H1679" i="11"/>
  <c r="I1679" i="11"/>
  <c r="A1680" i="11"/>
  <c r="C1680" i="11"/>
  <c r="D1680" i="11"/>
  <c r="E1680" i="11"/>
  <c r="G1680" i="11"/>
  <c r="H1680" i="11"/>
  <c r="I1680" i="11"/>
  <c r="A1681" i="11"/>
  <c r="C1681" i="11"/>
  <c r="D1681" i="11"/>
  <c r="E1681" i="11"/>
  <c r="G1681" i="11"/>
  <c r="H1681" i="11"/>
  <c r="I1681" i="11"/>
  <c r="A1682" i="11"/>
  <c r="C1682" i="11"/>
  <c r="D1682" i="11"/>
  <c r="E1682" i="11"/>
  <c r="G1682" i="11"/>
  <c r="H1682" i="11"/>
  <c r="I1682" i="11"/>
  <c r="A1683" i="11"/>
  <c r="C1683" i="11"/>
  <c r="D1683" i="11"/>
  <c r="E1683" i="11"/>
  <c r="G1683" i="11"/>
  <c r="H1683" i="11"/>
  <c r="I1683" i="11"/>
  <c r="A1684" i="11"/>
  <c r="C1684" i="11"/>
  <c r="D1684" i="11"/>
  <c r="E1684" i="11"/>
  <c r="G1684" i="11"/>
  <c r="H1684" i="11"/>
  <c r="I1684" i="11"/>
  <c r="A1685" i="11"/>
  <c r="C1685" i="11"/>
  <c r="D1685" i="11"/>
  <c r="E1685" i="11"/>
  <c r="G1685" i="11"/>
  <c r="H1685" i="11"/>
  <c r="I1685" i="11"/>
  <c r="A1686" i="11"/>
  <c r="C1686" i="11"/>
  <c r="D1686" i="11"/>
  <c r="E1686" i="11"/>
  <c r="G1686" i="11"/>
  <c r="H1686" i="11"/>
  <c r="I1686" i="11"/>
  <c r="A1687" i="11"/>
  <c r="C1687" i="11"/>
  <c r="D1687" i="11"/>
  <c r="E1687" i="11"/>
  <c r="G1687" i="11"/>
  <c r="H1687" i="11"/>
  <c r="I1687" i="11"/>
  <c r="A1688" i="11"/>
  <c r="C1688" i="11"/>
  <c r="D1688" i="11"/>
  <c r="E1688" i="11"/>
  <c r="G1688" i="11"/>
  <c r="H1688" i="11"/>
  <c r="I1688" i="11"/>
  <c r="A1689" i="11"/>
  <c r="C1689" i="11"/>
  <c r="D1689" i="11"/>
  <c r="E1689" i="11"/>
  <c r="G1689" i="11"/>
  <c r="H1689" i="11"/>
  <c r="I1689" i="11"/>
  <c r="A1690" i="11"/>
  <c r="C1690" i="11"/>
  <c r="D1690" i="11"/>
  <c r="E1690" i="11"/>
  <c r="G1690" i="11"/>
  <c r="H1690" i="11"/>
  <c r="I1690" i="11"/>
  <c r="A1691" i="11"/>
  <c r="C1691" i="11"/>
  <c r="D1691" i="11"/>
  <c r="E1691" i="11"/>
  <c r="G1691" i="11"/>
  <c r="H1691" i="11"/>
  <c r="I1691" i="11"/>
  <c r="A1692" i="11"/>
  <c r="C1692" i="11"/>
  <c r="D1692" i="11"/>
  <c r="E1692" i="11"/>
  <c r="G1692" i="11"/>
  <c r="H1692" i="11"/>
  <c r="I1692" i="11"/>
  <c r="A1693" i="11"/>
  <c r="C1693" i="11"/>
  <c r="D1693" i="11"/>
  <c r="E1693" i="11"/>
  <c r="G1693" i="11"/>
  <c r="H1693" i="11"/>
  <c r="I1693" i="11"/>
  <c r="A1694" i="11"/>
  <c r="C1694" i="11"/>
  <c r="D1694" i="11"/>
  <c r="E1694" i="11"/>
  <c r="G1694" i="11"/>
  <c r="H1694" i="11"/>
  <c r="I1694" i="11"/>
  <c r="A1695" i="11"/>
  <c r="C1695" i="11"/>
  <c r="D1695" i="11"/>
  <c r="E1695" i="11"/>
  <c r="G1695" i="11"/>
  <c r="H1695" i="11"/>
  <c r="I1695" i="11"/>
  <c r="A1696" i="11"/>
  <c r="C1696" i="11"/>
  <c r="D1696" i="11"/>
  <c r="E1696" i="11"/>
  <c r="G1696" i="11"/>
  <c r="H1696" i="11"/>
  <c r="I1696" i="11"/>
  <c r="A1697" i="11"/>
  <c r="C1697" i="11"/>
  <c r="D1697" i="11"/>
  <c r="E1697" i="11"/>
  <c r="G1697" i="11"/>
  <c r="H1697" i="11"/>
  <c r="I1697" i="11"/>
  <c r="A1698" i="11"/>
  <c r="C1698" i="11"/>
  <c r="D1698" i="11"/>
  <c r="E1698" i="11"/>
  <c r="G1698" i="11"/>
  <c r="H1698" i="11"/>
  <c r="I1698" i="11"/>
  <c r="A1699" i="11"/>
  <c r="C1699" i="11"/>
  <c r="D1699" i="11"/>
  <c r="E1699" i="11"/>
  <c r="G1699" i="11"/>
  <c r="H1699" i="11"/>
  <c r="I1699" i="11"/>
  <c r="A1700" i="11"/>
  <c r="C1700" i="11"/>
  <c r="D1700" i="11"/>
  <c r="E1700" i="11"/>
  <c r="G1700" i="11"/>
  <c r="H1700" i="11"/>
  <c r="I1700" i="11"/>
  <c r="A1701" i="11"/>
  <c r="C1701" i="11"/>
  <c r="D1701" i="11"/>
  <c r="E1701" i="11"/>
  <c r="G1701" i="11"/>
  <c r="H1701" i="11"/>
  <c r="I1701" i="11"/>
  <c r="A1702" i="11"/>
  <c r="C1702" i="11"/>
  <c r="D1702" i="11"/>
  <c r="E1702" i="11"/>
  <c r="G1702" i="11"/>
  <c r="H1702" i="11"/>
  <c r="I1702" i="11"/>
  <c r="A1703" i="11"/>
  <c r="C1703" i="11"/>
  <c r="D1703" i="11"/>
  <c r="E1703" i="11"/>
  <c r="G1703" i="11"/>
  <c r="H1703" i="11"/>
  <c r="I1703" i="11"/>
  <c r="A1704" i="11"/>
  <c r="C1704" i="11"/>
  <c r="D1704" i="11"/>
  <c r="E1704" i="11"/>
  <c r="G1704" i="11"/>
  <c r="H1704" i="11"/>
  <c r="I1704" i="11"/>
  <c r="A1705" i="11"/>
  <c r="C1705" i="11"/>
  <c r="D1705" i="11"/>
  <c r="E1705" i="11"/>
  <c r="G1705" i="11"/>
  <c r="H1705" i="11"/>
  <c r="I1705" i="11"/>
  <c r="A1706" i="11"/>
  <c r="C1706" i="11"/>
  <c r="D1706" i="11"/>
  <c r="E1706" i="11"/>
  <c r="G1706" i="11"/>
  <c r="H1706" i="11"/>
  <c r="I1706" i="11"/>
  <c r="A1707" i="11"/>
  <c r="C1707" i="11"/>
  <c r="D1707" i="11"/>
  <c r="E1707" i="11"/>
  <c r="G1707" i="11"/>
  <c r="H1707" i="11"/>
  <c r="I1707" i="11"/>
  <c r="A1708" i="11"/>
  <c r="C1708" i="11"/>
  <c r="D1708" i="11"/>
  <c r="E1708" i="11"/>
  <c r="G1708" i="11"/>
  <c r="H1708" i="11"/>
  <c r="I1708" i="11"/>
  <c r="A1709" i="11"/>
  <c r="C1709" i="11"/>
  <c r="D1709" i="11"/>
  <c r="E1709" i="11"/>
  <c r="G1709" i="11"/>
  <c r="H1709" i="11"/>
  <c r="I1709" i="11"/>
  <c r="A1710" i="11"/>
  <c r="C1710" i="11"/>
  <c r="D1710" i="11"/>
  <c r="E1710" i="11"/>
  <c r="G1710" i="11"/>
  <c r="H1710" i="11"/>
  <c r="I1710" i="11"/>
  <c r="A1711" i="11"/>
  <c r="C1711" i="11"/>
  <c r="D1711" i="11"/>
  <c r="E1711" i="11"/>
  <c r="G1711" i="11"/>
  <c r="H1711" i="11"/>
  <c r="I1711" i="11"/>
  <c r="A1712" i="11"/>
  <c r="C1712" i="11"/>
  <c r="D1712" i="11"/>
  <c r="E1712" i="11"/>
  <c r="G1712" i="11"/>
  <c r="H1712" i="11"/>
  <c r="I1712" i="11"/>
  <c r="A1713" i="11"/>
  <c r="C1713" i="11"/>
  <c r="D1713" i="11"/>
  <c r="E1713" i="11"/>
  <c r="G1713" i="11"/>
  <c r="H1713" i="11"/>
  <c r="I1713" i="11"/>
  <c r="A1714" i="11"/>
  <c r="C1714" i="11"/>
  <c r="D1714" i="11"/>
  <c r="E1714" i="11"/>
  <c r="G1714" i="11"/>
  <c r="H1714" i="11"/>
  <c r="I1714" i="11"/>
  <c r="A1715" i="11"/>
  <c r="C1715" i="11"/>
  <c r="D1715" i="11"/>
  <c r="E1715" i="11"/>
  <c r="G1715" i="11"/>
  <c r="H1715" i="11"/>
  <c r="I1715" i="11"/>
  <c r="A1716" i="11"/>
  <c r="C1716" i="11"/>
  <c r="D1716" i="11"/>
  <c r="E1716" i="11"/>
  <c r="G1716" i="11"/>
  <c r="H1716" i="11"/>
  <c r="I1716" i="11"/>
  <c r="A1717" i="11"/>
  <c r="C1717" i="11"/>
  <c r="D1717" i="11"/>
  <c r="E1717" i="11"/>
  <c r="G1717" i="11"/>
  <c r="H1717" i="11"/>
  <c r="I1717" i="11"/>
  <c r="A1718" i="11"/>
  <c r="C1718" i="11"/>
  <c r="D1718" i="11"/>
  <c r="E1718" i="11"/>
  <c r="G1718" i="11"/>
  <c r="H1718" i="11"/>
  <c r="I1718" i="11"/>
  <c r="A1719" i="11"/>
  <c r="C1719" i="11"/>
  <c r="D1719" i="11"/>
  <c r="E1719" i="11"/>
  <c r="G1719" i="11"/>
  <c r="H1719" i="11"/>
  <c r="I1719" i="11"/>
  <c r="A1720" i="11"/>
  <c r="C1720" i="11"/>
  <c r="D1720" i="11"/>
  <c r="E1720" i="11"/>
  <c r="G1720" i="11"/>
  <c r="H1720" i="11"/>
  <c r="I1720" i="11"/>
  <c r="A1721" i="11"/>
  <c r="C1721" i="11"/>
  <c r="D1721" i="11"/>
  <c r="E1721" i="11"/>
  <c r="G1721" i="11"/>
  <c r="H1721" i="11"/>
  <c r="I1721" i="11"/>
  <c r="A1722" i="11"/>
  <c r="C1722" i="11"/>
  <c r="D1722" i="11"/>
  <c r="E1722" i="11"/>
  <c r="G1722" i="11"/>
  <c r="H1722" i="11"/>
  <c r="I1722" i="11"/>
  <c r="A1723" i="11"/>
  <c r="C1723" i="11"/>
  <c r="D1723" i="11"/>
  <c r="E1723" i="11"/>
  <c r="G1723" i="11"/>
  <c r="H1723" i="11"/>
  <c r="I1723" i="11"/>
  <c r="A1724" i="11"/>
  <c r="C1724" i="11"/>
  <c r="D1724" i="11"/>
  <c r="E1724" i="11"/>
  <c r="G1724" i="11"/>
  <c r="H1724" i="11"/>
  <c r="I1724" i="11"/>
  <c r="A1725" i="11"/>
  <c r="C1725" i="11"/>
  <c r="D1725" i="11"/>
  <c r="E1725" i="11"/>
  <c r="G1725" i="11"/>
  <c r="H1725" i="11"/>
  <c r="I1725" i="11"/>
  <c r="A1726" i="11"/>
  <c r="C1726" i="11"/>
  <c r="D1726" i="11"/>
  <c r="E1726" i="11"/>
  <c r="G1726" i="11"/>
  <c r="H1726" i="11"/>
  <c r="I1726" i="11"/>
  <c r="A1727" i="11"/>
  <c r="C1727" i="11"/>
  <c r="D1727" i="11"/>
  <c r="E1727" i="11"/>
  <c r="G1727" i="11"/>
  <c r="H1727" i="11"/>
  <c r="I1727" i="11"/>
  <c r="A1728" i="11"/>
  <c r="C1728" i="11"/>
  <c r="D1728" i="11"/>
  <c r="E1728" i="11"/>
  <c r="G1728" i="11"/>
  <c r="H1728" i="11"/>
  <c r="I1728" i="11"/>
  <c r="A1729" i="11"/>
  <c r="C1729" i="11"/>
  <c r="D1729" i="11"/>
  <c r="E1729" i="11"/>
  <c r="G1729" i="11"/>
  <c r="H1729" i="11"/>
  <c r="I1729" i="11"/>
  <c r="A1730" i="11"/>
  <c r="C1730" i="11"/>
  <c r="D1730" i="11"/>
  <c r="E1730" i="11"/>
  <c r="G1730" i="11"/>
  <c r="H1730" i="11"/>
  <c r="I1730" i="11"/>
  <c r="A1731" i="11"/>
  <c r="C1731" i="11"/>
  <c r="D1731" i="11"/>
  <c r="E1731" i="11"/>
  <c r="G1731" i="11"/>
  <c r="H1731" i="11"/>
  <c r="I1731" i="11"/>
  <c r="A1732" i="11"/>
  <c r="C1732" i="11"/>
  <c r="D1732" i="11"/>
  <c r="E1732" i="11"/>
  <c r="G1732" i="11"/>
  <c r="H1732" i="11"/>
  <c r="I1732" i="11"/>
  <c r="A1733" i="11"/>
  <c r="C1733" i="11"/>
  <c r="D1733" i="11"/>
  <c r="E1733" i="11"/>
  <c r="G1733" i="11"/>
  <c r="H1733" i="11"/>
  <c r="I1733" i="11"/>
  <c r="A1734" i="11"/>
  <c r="C1734" i="11"/>
  <c r="D1734" i="11"/>
  <c r="E1734" i="11"/>
  <c r="G1734" i="11"/>
  <c r="H1734" i="11"/>
  <c r="I1734" i="11"/>
  <c r="A1735" i="11"/>
  <c r="C1735" i="11"/>
  <c r="D1735" i="11"/>
  <c r="E1735" i="11"/>
  <c r="G1735" i="11"/>
  <c r="H1735" i="11"/>
  <c r="I1735" i="11"/>
  <c r="A1736" i="11"/>
  <c r="C1736" i="11"/>
  <c r="D1736" i="11"/>
  <c r="E1736" i="11"/>
  <c r="G1736" i="11"/>
  <c r="H1736" i="11"/>
  <c r="I1736" i="11"/>
  <c r="A1737" i="11"/>
  <c r="C1737" i="11"/>
  <c r="D1737" i="11"/>
  <c r="E1737" i="11"/>
  <c r="G1737" i="11"/>
  <c r="H1737" i="11"/>
  <c r="I1737" i="11"/>
  <c r="A1738" i="11"/>
  <c r="C1738" i="11"/>
  <c r="D1738" i="11"/>
  <c r="E1738" i="11"/>
  <c r="G1738" i="11"/>
  <c r="H1738" i="11"/>
  <c r="I1738" i="11"/>
  <c r="A1739" i="11"/>
  <c r="C1739" i="11"/>
  <c r="D1739" i="11"/>
  <c r="E1739" i="11"/>
  <c r="G1739" i="11"/>
  <c r="H1739" i="11"/>
  <c r="I1739" i="11"/>
  <c r="A1740" i="11"/>
  <c r="C1740" i="11"/>
  <c r="D1740" i="11"/>
  <c r="E1740" i="11"/>
  <c r="G1740" i="11"/>
  <c r="H1740" i="11"/>
  <c r="I1740" i="11"/>
  <c r="A1741" i="11"/>
  <c r="C1741" i="11"/>
  <c r="D1741" i="11"/>
  <c r="E1741" i="11"/>
  <c r="G1741" i="11"/>
  <c r="H1741" i="11"/>
  <c r="I1741" i="11"/>
  <c r="A1742" i="11"/>
  <c r="C1742" i="11"/>
  <c r="D1742" i="11"/>
  <c r="E1742" i="11"/>
  <c r="G1742" i="11"/>
  <c r="H1742" i="11"/>
  <c r="I1742" i="11"/>
  <c r="A1743" i="11"/>
  <c r="C1743" i="11"/>
  <c r="D1743" i="11"/>
  <c r="E1743" i="11"/>
  <c r="G1743" i="11"/>
  <c r="H1743" i="11"/>
  <c r="I1743" i="11"/>
  <c r="A1744" i="11"/>
  <c r="C1744" i="11"/>
  <c r="D1744" i="11"/>
  <c r="E1744" i="11"/>
  <c r="G1744" i="11"/>
  <c r="H1744" i="11"/>
  <c r="I1744" i="11"/>
  <c r="A1745" i="11"/>
  <c r="C1745" i="11"/>
  <c r="D1745" i="11"/>
  <c r="E1745" i="11"/>
  <c r="G1745" i="11"/>
  <c r="H1745" i="11"/>
  <c r="I1745" i="11"/>
  <c r="A1746" i="11"/>
  <c r="C1746" i="11"/>
  <c r="D1746" i="11"/>
  <c r="E1746" i="11"/>
  <c r="G1746" i="11"/>
  <c r="H1746" i="11"/>
  <c r="I1746" i="11"/>
  <c r="A1747" i="11"/>
  <c r="C1747" i="11"/>
  <c r="D1747" i="11"/>
  <c r="E1747" i="11"/>
  <c r="G1747" i="11"/>
  <c r="H1747" i="11"/>
  <c r="I1747" i="11"/>
  <c r="A1748" i="11"/>
  <c r="C1748" i="11"/>
  <c r="D1748" i="11"/>
  <c r="E1748" i="11"/>
  <c r="G1748" i="11"/>
  <c r="H1748" i="11"/>
  <c r="I1748" i="11"/>
  <c r="A1749" i="11"/>
  <c r="C1749" i="11"/>
  <c r="D1749" i="11"/>
  <c r="E1749" i="11"/>
  <c r="G1749" i="11"/>
  <c r="H1749" i="11"/>
  <c r="I1749" i="11"/>
  <c r="A1750" i="11"/>
  <c r="C1750" i="11"/>
  <c r="D1750" i="11"/>
  <c r="E1750" i="11"/>
  <c r="G1750" i="11"/>
  <c r="H1750" i="11"/>
  <c r="I1750" i="11"/>
  <c r="A1751" i="11"/>
  <c r="C1751" i="11"/>
  <c r="D1751" i="11"/>
  <c r="E1751" i="11"/>
  <c r="G1751" i="11"/>
  <c r="H1751" i="11"/>
  <c r="I1751" i="11"/>
  <c r="A1752" i="11"/>
  <c r="C1752" i="11"/>
  <c r="D1752" i="11"/>
  <c r="E1752" i="11"/>
  <c r="G1752" i="11"/>
  <c r="H1752" i="11"/>
  <c r="I1752" i="11"/>
  <c r="A1753" i="11"/>
  <c r="C1753" i="11"/>
  <c r="D1753" i="11"/>
  <c r="E1753" i="11"/>
  <c r="G1753" i="11"/>
  <c r="H1753" i="11"/>
  <c r="I1753" i="11"/>
  <c r="A1754" i="11"/>
  <c r="C1754" i="11"/>
  <c r="D1754" i="11"/>
  <c r="E1754" i="11"/>
  <c r="G1754" i="11"/>
  <c r="H1754" i="11"/>
  <c r="I1754" i="11"/>
  <c r="A1755" i="11"/>
  <c r="C1755" i="11"/>
  <c r="D1755" i="11"/>
  <c r="E1755" i="11"/>
  <c r="G1755" i="11"/>
  <c r="H1755" i="11"/>
  <c r="I1755" i="11"/>
  <c r="A1756" i="11"/>
  <c r="C1756" i="11"/>
  <c r="D1756" i="11"/>
  <c r="E1756" i="11"/>
  <c r="G1756" i="11"/>
  <c r="H1756" i="11"/>
  <c r="I1756" i="11"/>
  <c r="A1757" i="11"/>
  <c r="C1757" i="11"/>
  <c r="D1757" i="11"/>
  <c r="E1757" i="11"/>
  <c r="G1757" i="11"/>
  <c r="H1757" i="11"/>
  <c r="I1757" i="11"/>
  <c r="A1758" i="11"/>
  <c r="C1758" i="11"/>
  <c r="D1758" i="11"/>
  <c r="E1758" i="11"/>
  <c r="G1758" i="11"/>
  <c r="H1758" i="11"/>
  <c r="I1758" i="11"/>
  <c r="A1759" i="11"/>
  <c r="C1759" i="11"/>
  <c r="D1759" i="11"/>
  <c r="E1759" i="11"/>
  <c r="G1759" i="11"/>
  <c r="H1759" i="11"/>
  <c r="I1759" i="11"/>
  <c r="A1760" i="11"/>
  <c r="C1760" i="11"/>
  <c r="D1760" i="11"/>
  <c r="E1760" i="11"/>
  <c r="G1760" i="11"/>
  <c r="H1760" i="11"/>
  <c r="I1760" i="11"/>
  <c r="A1761" i="11"/>
  <c r="C1761" i="11"/>
  <c r="D1761" i="11"/>
  <c r="E1761" i="11"/>
  <c r="G1761" i="11"/>
  <c r="H1761" i="11"/>
  <c r="I1761" i="11"/>
  <c r="A1762" i="11"/>
  <c r="C1762" i="11"/>
  <c r="D1762" i="11"/>
  <c r="E1762" i="11"/>
  <c r="G1762" i="11"/>
  <c r="H1762" i="11"/>
  <c r="I1762" i="11"/>
  <c r="A1763" i="11"/>
  <c r="C1763" i="11"/>
  <c r="D1763" i="11"/>
  <c r="E1763" i="11"/>
  <c r="G1763" i="11"/>
  <c r="H1763" i="11"/>
  <c r="I1763" i="11"/>
  <c r="A1764" i="11"/>
  <c r="C1764" i="11"/>
  <c r="D1764" i="11"/>
  <c r="E1764" i="11"/>
  <c r="G1764" i="11"/>
  <c r="H1764" i="11"/>
  <c r="I1764" i="11"/>
  <c r="A1765" i="11"/>
  <c r="C1765" i="11"/>
  <c r="D1765" i="11"/>
  <c r="E1765" i="11"/>
  <c r="G1765" i="11"/>
  <c r="H1765" i="11"/>
  <c r="I1765" i="11"/>
  <c r="A1766" i="11"/>
  <c r="C1766" i="11"/>
  <c r="D1766" i="11"/>
  <c r="E1766" i="11"/>
  <c r="G1766" i="11"/>
  <c r="H1766" i="11"/>
  <c r="I1766" i="11"/>
  <c r="A1767" i="11"/>
  <c r="C1767" i="11"/>
  <c r="D1767" i="11"/>
  <c r="E1767" i="11"/>
  <c r="G1767" i="11"/>
  <c r="H1767" i="11"/>
  <c r="I1767" i="11"/>
  <c r="A1768" i="11"/>
  <c r="C1768" i="11"/>
  <c r="D1768" i="11"/>
  <c r="E1768" i="11"/>
  <c r="G1768" i="11"/>
  <c r="H1768" i="11"/>
  <c r="I1768" i="11"/>
  <c r="A1769" i="11"/>
  <c r="C1769" i="11"/>
  <c r="D1769" i="11"/>
  <c r="E1769" i="11"/>
  <c r="G1769" i="11"/>
  <c r="H1769" i="11"/>
  <c r="I1769" i="11"/>
  <c r="A1770" i="11"/>
  <c r="C1770" i="11"/>
  <c r="D1770" i="11"/>
  <c r="E1770" i="11"/>
  <c r="G1770" i="11"/>
  <c r="H1770" i="11"/>
  <c r="I1770" i="11"/>
  <c r="A1771" i="11"/>
  <c r="C1771" i="11"/>
  <c r="D1771" i="11"/>
  <c r="E1771" i="11"/>
  <c r="G1771" i="11"/>
  <c r="H1771" i="11"/>
  <c r="I1771" i="11"/>
  <c r="A1772" i="11"/>
  <c r="C1772" i="11"/>
  <c r="D1772" i="11"/>
  <c r="E1772" i="11"/>
  <c r="G1772" i="11"/>
  <c r="H1772" i="11"/>
  <c r="I1772" i="11"/>
  <c r="A1773" i="11"/>
  <c r="C1773" i="11"/>
  <c r="D1773" i="11"/>
  <c r="E1773" i="11"/>
  <c r="G1773" i="11"/>
  <c r="H1773" i="11"/>
  <c r="I1773" i="11"/>
  <c r="A1774" i="11"/>
  <c r="C1774" i="11"/>
  <c r="D1774" i="11"/>
  <c r="E1774" i="11"/>
  <c r="G1774" i="11"/>
  <c r="H1774" i="11"/>
  <c r="I1774" i="11"/>
  <c r="A1775" i="11"/>
  <c r="C1775" i="11"/>
  <c r="D1775" i="11"/>
  <c r="E1775" i="11"/>
  <c r="G1775" i="11"/>
  <c r="H1775" i="11"/>
  <c r="I1775" i="11"/>
  <c r="A1776" i="11"/>
  <c r="C1776" i="11"/>
  <c r="D1776" i="11"/>
  <c r="E1776" i="11"/>
  <c r="G1776" i="11"/>
  <c r="H1776" i="11"/>
  <c r="I1776" i="11"/>
  <c r="A1777" i="11"/>
  <c r="C1777" i="11"/>
  <c r="D1777" i="11"/>
  <c r="E1777" i="11"/>
  <c r="G1777" i="11"/>
  <c r="H1777" i="11"/>
  <c r="I1777" i="11"/>
  <c r="A1778" i="11"/>
  <c r="C1778" i="11"/>
  <c r="D1778" i="11"/>
  <c r="E1778" i="11"/>
  <c r="G1778" i="11"/>
  <c r="H1778" i="11"/>
  <c r="I1778" i="11"/>
  <c r="A1779" i="11"/>
  <c r="C1779" i="11"/>
  <c r="D1779" i="11"/>
  <c r="E1779" i="11"/>
  <c r="G1779" i="11"/>
  <c r="H1779" i="11"/>
  <c r="I1779" i="11"/>
  <c r="A1780" i="11"/>
  <c r="C1780" i="11"/>
  <c r="D1780" i="11"/>
  <c r="E1780" i="11"/>
  <c r="G1780" i="11"/>
  <c r="H1780" i="11"/>
  <c r="I1780" i="11"/>
  <c r="A1781" i="11"/>
  <c r="C1781" i="11"/>
  <c r="D1781" i="11"/>
  <c r="E1781" i="11"/>
  <c r="G1781" i="11"/>
  <c r="H1781" i="11"/>
  <c r="I1781" i="11"/>
  <c r="A1782" i="11"/>
  <c r="C1782" i="11"/>
  <c r="D1782" i="11"/>
  <c r="E1782" i="11"/>
  <c r="G1782" i="11"/>
  <c r="H1782" i="11"/>
  <c r="I1782" i="11"/>
  <c r="A1783" i="11"/>
  <c r="C1783" i="11"/>
  <c r="D1783" i="11"/>
  <c r="E1783" i="11"/>
  <c r="G1783" i="11"/>
  <c r="H1783" i="11"/>
  <c r="I1783" i="11"/>
  <c r="A1784" i="11"/>
  <c r="C1784" i="11"/>
  <c r="D1784" i="11"/>
  <c r="E1784" i="11"/>
  <c r="G1784" i="11"/>
  <c r="H1784" i="11"/>
  <c r="I1784" i="11"/>
  <c r="A1785" i="11"/>
  <c r="C1785" i="11"/>
  <c r="D1785" i="11"/>
  <c r="E1785" i="11"/>
  <c r="G1785" i="11"/>
  <c r="H1785" i="11"/>
  <c r="I1785" i="11"/>
  <c r="A1786" i="11"/>
  <c r="C1786" i="11"/>
  <c r="D1786" i="11"/>
  <c r="E1786" i="11"/>
  <c r="G1786" i="11"/>
  <c r="H1786" i="11"/>
  <c r="I1786" i="11"/>
  <c r="A1787" i="11"/>
  <c r="C1787" i="11"/>
  <c r="D1787" i="11"/>
  <c r="E1787" i="11"/>
  <c r="G1787" i="11"/>
  <c r="H1787" i="11"/>
  <c r="I1787" i="11"/>
  <c r="A1788" i="11"/>
  <c r="C1788" i="11"/>
  <c r="D1788" i="11"/>
  <c r="E1788" i="11"/>
  <c r="G1788" i="11"/>
  <c r="H1788" i="11"/>
  <c r="I1788" i="11"/>
  <c r="A1789" i="11"/>
  <c r="C1789" i="11"/>
  <c r="D1789" i="11"/>
  <c r="E1789" i="11"/>
  <c r="G1789" i="11"/>
  <c r="H1789" i="11"/>
  <c r="I1789" i="11"/>
  <c r="A1790" i="11"/>
  <c r="C1790" i="11"/>
  <c r="D1790" i="11"/>
  <c r="E1790" i="11"/>
  <c r="G1790" i="11"/>
  <c r="H1790" i="11"/>
  <c r="I1790" i="11"/>
  <c r="A1791" i="11"/>
  <c r="C1791" i="11"/>
  <c r="D1791" i="11"/>
  <c r="E1791" i="11"/>
  <c r="G1791" i="11"/>
  <c r="H1791" i="11"/>
  <c r="I1791" i="11"/>
  <c r="A1792" i="11"/>
  <c r="C1792" i="11"/>
  <c r="D1792" i="11"/>
  <c r="E1792" i="11"/>
  <c r="G1792" i="11"/>
  <c r="H1792" i="11"/>
  <c r="I1792" i="11"/>
  <c r="A1793" i="11"/>
  <c r="C1793" i="11"/>
  <c r="D1793" i="11"/>
  <c r="E1793" i="11"/>
  <c r="G1793" i="11"/>
  <c r="H1793" i="11"/>
  <c r="I1793" i="11"/>
  <c r="A1794" i="11"/>
  <c r="C1794" i="11"/>
  <c r="D1794" i="11"/>
  <c r="E1794" i="11"/>
  <c r="G1794" i="11"/>
  <c r="H1794" i="11"/>
  <c r="I1794" i="11"/>
  <c r="A1795" i="11"/>
  <c r="C1795" i="11"/>
  <c r="D1795" i="11"/>
  <c r="E1795" i="11"/>
  <c r="G1795" i="11"/>
  <c r="H1795" i="11"/>
  <c r="I1795" i="11"/>
  <c r="A1796" i="11"/>
  <c r="C1796" i="11"/>
  <c r="D1796" i="11"/>
  <c r="E1796" i="11"/>
  <c r="G1796" i="11"/>
  <c r="H1796" i="11"/>
  <c r="I1796" i="11"/>
  <c r="A1797" i="11"/>
  <c r="C1797" i="11"/>
  <c r="D1797" i="11"/>
  <c r="E1797" i="11"/>
  <c r="G1797" i="11"/>
  <c r="H1797" i="11"/>
  <c r="I1797" i="11"/>
  <c r="A1798" i="11"/>
  <c r="C1798" i="11"/>
  <c r="D1798" i="11"/>
  <c r="E1798" i="11"/>
  <c r="G1798" i="11"/>
  <c r="H1798" i="11"/>
  <c r="I1798" i="11"/>
  <c r="A1799" i="11"/>
  <c r="C1799" i="11"/>
  <c r="D1799" i="11"/>
  <c r="E1799" i="11"/>
  <c r="G1799" i="11"/>
  <c r="H1799" i="11"/>
  <c r="I1799" i="11"/>
  <c r="A1800" i="11"/>
  <c r="C1800" i="11"/>
  <c r="D1800" i="11"/>
  <c r="E1800" i="11"/>
  <c r="G1800" i="11"/>
  <c r="H1800" i="11"/>
  <c r="I1800" i="11"/>
  <c r="A1801" i="11"/>
  <c r="C1801" i="11"/>
  <c r="D1801" i="11"/>
  <c r="E1801" i="11"/>
  <c r="G1801" i="11"/>
  <c r="H1801" i="11"/>
  <c r="I1801" i="11"/>
  <c r="A1802" i="11"/>
  <c r="C1802" i="11"/>
  <c r="D1802" i="11"/>
  <c r="E1802" i="11"/>
  <c r="G1802" i="11"/>
  <c r="H1802" i="11"/>
  <c r="I1802" i="11"/>
  <c r="A1803" i="11"/>
  <c r="C1803" i="11"/>
  <c r="D1803" i="11"/>
  <c r="E1803" i="11"/>
  <c r="G1803" i="11"/>
  <c r="H1803" i="11"/>
  <c r="I1803" i="11"/>
  <c r="A1804" i="11"/>
  <c r="C1804" i="11"/>
  <c r="D1804" i="11"/>
  <c r="E1804" i="11"/>
  <c r="G1804" i="11"/>
  <c r="H1804" i="11"/>
  <c r="I1804" i="11"/>
  <c r="A1805" i="11"/>
  <c r="C1805" i="11"/>
  <c r="D1805" i="11"/>
  <c r="E1805" i="11"/>
  <c r="G1805" i="11"/>
  <c r="H1805" i="11"/>
  <c r="I1805" i="11"/>
  <c r="A1806" i="11"/>
  <c r="C1806" i="11"/>
  <c r="D1806" i="11"/>
  <c r="E1806" i="11"/>
  <c r="G1806" i="11"/>
  <c r="H1806" i="11"/>
  <c r="I1806" i="11"/>
  <c r="A1807" i="11"/>
  <c r="C1807" i="11"/>
  <c r="D1807" i="11"/>
  <c r="E1807" i="11"/>
  <c r="G1807" i="11"/>
  <c r="H1807" i="11"/>
  <c r="I1807" i="11"/>
  <c r="A1808" i="11"/>
  <c r="C1808" i="11"/>
  <c r="D1808" i="11"/>
  <c r="E1808" i="11"/>
  <c r="G1808" i="11"/>
  <c r="H1808" i="11"/>
  <c r="I1808" i="11"/>
  <c r="A1809" i="11"/>
  <c r="C1809" i="11"/>
  <c r="D1809" i="11"/>
  <c r="E1809" i="11"/>
  <c r="G1809" i="11"/>
  <c r="H1809" i="11"/>
  <c r="I1809" i="11"/>
  <c r="A1810" i="11"/>
  <c r="C1810" i="11"/>
  <c r="D1810" i="11"/>
  <c r="E1810" i="11"/>
  <c r="G1810" i="11"/>
  <c r="H1810" i="11"/>
  <c r="I1810" i="11"/>
  <c r="A1811" i="11"/>
  <c r="C1811" i="11"/>
  <c r="D1811" i="11"/>
  <c r="E1811" i="11"/>
  <c r="G1811" i="11"/>
  <c r="H1811" i="11"/>
  <c r="I1811" i="11"/>
  <c r="A1812" i="11"/>
  <c r="C1812" i="11"/>
  <c r="D1812" i="11"/>
  <c r="E1812" i="11"/>
  <c r="G1812" i="11"/>
  <c r="H1812" i="11"/>
  <c r="I1812" i="11"/>
  <c r="A1813" i="11"/>
  <c r="C1813" i="11"/>
  <c r="D1813" i="11"/>
  <c r="E1813" i="11"/>
  <c r="G1813" i="11"/>
  <c r="H1813" i="11"/>
  <c r="I1813" i="11"/>
  <c r="A1814" i="11"/>
  <c r="C1814" i="11"/>
  <c r="D1814" i="11"/>
  <c r="E1814" i="11"/>
  <c r="G1814" i="11"/>
  <c r="H1814" i="11"/>
  <c r="I1814" i="11"/>
  <c r="A1815" i="11"/>
  <c r="C1815" i="11"/>
  <c r="D1815" i="11"/>
  <c r="E1815" i="11"/>
  <c r="G1815" i="11"/>
  <c r="H1815" i="11"/>
  <c r="I1815" i="11"/>
  <c r="A1816" i="11"/>
  <c r="C1816" i="11"/>
  <c r="D1816" i="11"/>
  <c r="E1816" i="11"/>
  <c r="G1816" i="11"/>
  <c r="H1816" i="11"/>
  <c r="I1816" i="11"/>
  <c r="A1817" i="11"/>
  <c r="C1817" i="11"/>
  <c r="D1817" i="11"/>
  <c r="E1817" i="11"/>
  <c r="G1817" i="11"/>
  <c r="H1817" i="11"/>
  <c r="I1817" i="11"/>
  <c r="A1818" i="11"/>
  <c r="C1818" i="11"/>
  <c r="D1818" i="11"/>
  <c r="E1818" i="11"/>
  <c r="G1818" i="11"/>
  <c r="H1818" i="11"/>
  <c r="I1818" i="11"/>
  <c r="A1819" i="11"/>
  <c r="C1819" i="11"/>
  <c r="D1819" i="11"/>
  <c r="E1819" i="11"/>
  <c r="G1819" i="11"/>
  <c r="H1819" i="11"/>
  <c r="I1819" i="11"/>
  <c r="A1820" i="11"/>
  <c r="C1820" i="11"/>
  <c r="D1820" i="11"/>
  <c r="E1820" i="11"/>
  <c r="G1820" i="11"/>
  <c r="H1820" i="11"/>
  <c r="I1820" i="11"/>
  <c r="A1821" i="11"/>
  <c r="C1821" i="11"/>
  <c r="D1821" i="11"/>
  <c r="E1821" i="11"/>
  <c r="G1821" i="11"/>
  <c r="H1821" i="11"/>
  <c r="I1821" i="11"/>
  <c r="A1822" i="11"/>
  <c r="C1822" i="11"/>
  <c r="D1822" i="11"/>
  <c r="E1822" i="11"/>
  <c r="G1822" i="11"/>
  <c r="H1822" i="11"/>
  <c r="I1822" i="11"/>
  <c r="A1823" i="11"/>
  <c r="C1823" i="11"/>
  <c r="D1823" i="11"/>
  <c r="E1823" i="11"/>
  <c r="G1823" i="11"/>
  <c r="H1823" i="11"/>
  <c r="I1823" i="11"/>
  <c r="A1824" i="11"/>
  <c r="C1824" i="11"/>
  <c r="D1824" i="11"/>
  <c r="E1824" i="11"/>
  <c r="G1824" i="11"/>
  <c r="H1824" i="11"/>
  <c r="I1824" i="11"/>
  <c r="A1825" i="11"/>
  <c r="C1825" i="11"/>
  <c r="D1825" i="11"/>
  <c r="E1825" i="11"/>
  <c r="G1825" i="11"/>
  <c r="H1825" i="11"/>
  <c r="I1825" i="11"/>
  <c r="A1826" i="11"/>
  <c r="C1826" i="11"/>
  <c r="D1826" i="11"/>
  <c r="E1826" i="11"/>
  <c r="G1826" i="11"/>
  <c r="H1826" i="11"/>
  <c r="I1826" i="11"/>
  <c r="A1827" i="11"/>
  <c r="C1827" i="11"/>
  <c r="D1827" i="11"/>
  <c r="E1827" i="11"/>
  <c r="G1827" i="11"/>
  <c r="H1827" i="11"/>
  <c r="I1827" i="11"/>
  <c r="A1828" i="11"/>
  <c r="C1828" i="11"/>
  <c r="D1828" i="11"/>
  <c r="E1828" i="11"/>
  <c r="G1828" i="11"/>
  <c r="H1828" i="11"/>
  <c r="I1828" i="11"/>
  <c r="A1829" i="11"/>
  <c r="C1829" i="11"/>
  <c r="D1829" i="11"/>
  <c r="E1829" i="11"/>
  <c r="G1829" i="11"/>
  <c r="H1829" i="11"/>
  <c r="I1829" i="11"/>
  <c r="A1830" i="11"/>
  <c r="C1830" i="11"/>
  <c r="D1830" i="11"/>
  <c r="E1830" i="11"/>
  <c r="G1830" i="11"/>
  <c r="H1830" i="11"/>
  <c r="I1830" i="11"/>
  <c r="A1831" i="11"/>
  <c r="C1831" i="11"/>
  <c r="D1831" i="11"/>
  <c r="E1831" i="11"/>
  <c r="G1831" i="11"/>
  <c r="H1831" i="11"/>
  <c r="I1831" i="11"/>
  <c r="A1832" i="11"/>
  <c r="C1832" i="11"/>
  <c r="D1832" i="11"/>
  <c r="E1832" i="11"/>
  <c r="G1832" i="11"/>
  <c r="H1832" i="11"/>
  <c r="I1832" i="11"/>
  <c r="A1833" i="11"/>
  <c r="C1833" i="11"/>
  <c r="D1833" i="11"/>
  <c r="E1833" i="11"/>
  <c r="G1833" i="11"/>
  <c r="H1833" i="11"/>
  <c r="I1833" i="11"/>
  <c r="A1834" i="11"/>
  <c r="C1834" i="11"/>
  <c r="D1834" i="11"/>
  <c r="E1834" i="11"/>
  <c r="G1834" i="11"/>
  <c r="H1834" i="11"/>
  <c r="I1834" i="11"/>
  <c r="A1835" i="11"/>
  <c r="C1835" i="11"/>
  <c r="D1835" i="11"/>
  <c r="E1835" i="11"/>
  <c r="G1835" i="11"/>
  <c r="H1835" i="11"/>
  <c r="I1835" i="11"/>
  <c r="A1836" i="11"/>
  <c r="C1836" i="11"/>
  <c r="D1836" i="11"/>
  <c r="E1836" i="11"/>
  <c r="G1836" i="11"/>
  <c r="H1836" i="11"/>
  <c r="I1836" i="11"/>
  <c r="A1837" i="11"/>
  <c r="C1837" i="11"/>
  <c r="D1837" i="11"/>
  <c r="E1837" i="11"/>
  <c r="G1837" i="11"/>
  <c r="H1837" i="11"/>
  <c r="I1837" i="11"/>
  <c r="A1838" i="11"/>
  <c r="C1838" i="11"/>
  <c r="D1838" i="11"/>
  <c r="E1838" i="11"/>
  <c r="G1838" i="11"/>
  <c r="H1838" i="11"/>
  <c r="I1838" i="11"/>
  <c r="A1839" i="11"/>
  <c r="C1839" i="11"/>
  <c r="D1839" i="11"/>
  <c r="E1839" i="11"/>
  <c r="G1839" i="11"/>
  <c r="H1839" i="11"/>
  <c r="I1839" i="11"/>
  <c r="A1840" i="11"/>
  <c r="C1840" i="11"/>
  <c r="D1840" i="11"/>
  <c r="E1840" i="11"/>
  <c r="G1840" i="11"/>
  <c r="H1840" i="11"/>
  <c r="I1840" i="11"/>
  <c r="A1841" i="11"/>
  <c r="C1841" i="11"/>
  <c r="D1841" i="11"/>
  <c r="E1841" i="11"/>
  <c r="G1841" i="11"/>
  <c r="H1841" i="11"/>
  <c r="I1841" i="11"/>
  <c r="A1842" i="11"/>
  <c r="C1842" i="11"/>
  <c r="D1842" i="11"/>
  <c r="E1842" i="11"/>
  <c r="G1842" i="11"/>
  <c r="H1842" i="11"/>
  <c r="I1842" i="11"/>
  <c r="A1843" i="11"/>
  <c r="C1843" i="11"/>
  <c r="D1843" i="11"/>
  <c r="E1843" i="11"/>
  <c r="G1843" i="11"/>
  <c r="H1843" i="11"/>
  <c r="I1843" i="11"/>
  <c r="A1844" i="11"/>
  <c r="C1844" i="11"/>
  <c r="D1844" i="11"/>
  <c r="E1844" i="11"/>
  <c r="G1844" i="11"/>
  <c r="H1844" i="11"/>
  <c r="I1844" i="11"/>
  <c r="A1845" i="11"/>
  <c r="C1845" i="11"/>
  <c r="D1845" i="11"/>
  <c r="E1845" i="11"/>
  <c r="G1845" i="11"/>
  <c r="H1845" i="11"/>
  <c r="I1845" i="11"/>
  <c r="A1846" i="11"/>
  <c r="C1846" i="11"/>
  <c r="D1846" i="11"/>
  <c r="E1846" i="11"/>
  <c r="G1846" i="11"/>
  <c r="H1846" i="11"/>
  <c r="I1846" i="11"/>
  <c r="A1847" i="11"/>
  <c r="C1847" i="11"/>
  <c r="D1847" i="11"/>
  <c r="E1847" i="11"/>
  <c r="G1847" i="11"/>
  <c r="H1847" i="11"/>
  <c r="I1847" i="11"/>
  <c r="A1848" i="11"/>
  <c r="C1848" i="11"/>
  <c r="D1848" i="11"/>
  <c r="E1848" i="11"/>
  <c r="G1848" i="11"/>
  <c r="H1848" i="11"/>
  <c r="I1848" i="11"/>
  <c r="A1849" i="11"/>
  <c r="C1849" i="11"/>
  <c r="D1849" i="11"/>
  <c r="E1849" i="11"/>
  <c r="G1849" i="11"/>
  <c r="H1849" i="11"/>
  <c r="I1849" i="11"/>
  <c r="A1850" i="11"/>
  <c r="C1850" i="11"/>
  <c r="D1850" i="11"/>
  <c r="E1850" i="11"/>
  <c r="G1850" i="11"/>
  <c r="H1850" i="11"/>
  <c r="I1850" i="11"/>
  <c r="A1851" i="11"/>
  <c r="C1851" i="11"/>
  <c r="D1851" i="11"/>
  <c r="E1851" i="11"/>
  <c r="G1851" i="11"/>
  <c r="H1851" i="11"/>
  <c r="I1851" i="11"/>
  <c r="A1852" i="11"/>
  <c r="C1852" i="11"/>
  <c r="D1852" i="11"/>
  <c r="E1852" i="11"/>
  <c r="G1852" i="11"/>
  <c r="H1852" i="11"/>
  <c r="I1852" i="11"/>
  <c r="A1853" i="11"/>
  <c r="C1853" i="11"/>
  <c r="D1853" i="11"/>
  <c r="E1853" i="11"/>
  <c r="G1853" i="11"/>
  <c r="H1853" i="11"/>
  <c r="I1853" i="11"/>
  <c r="A1854" i="11"/>
  <c r="C1854" i="11"/>
  <c r="D1854" i="11"/>
  <c r="E1854" i="11"/>
  <c r="G1854" i="11"/>
  <c r="H1854" i="11"/>
  <c r="I1854" i="11"/>
  <c r="A1855" i="11"/>
  <c r="C1855" i="11"/>
  <c r="D1855" i="11"/>
  <c r="E1855" i="11"/>
  <c r="G1855" i="11"/>
  <c r="H1855" i="11"/>
  <c r="I1855" i="11"/>
  <c r="A1856" i="11"/>
  <c r="C1856" i="11"/>
  <c r="D1856" i="11"/>
  <c r="E1856" i="11"/>
  <c r="G1856" i="11"/>
  <c r="H1856" i="11"/>
  <c r="I1856" i="11"/>
  <c r="A1857" i="11"/>
  <c r="C1857" i="11"/>
  <c r="D1857" i="11"/>
  <c r="E1857" i="11"/>
  <c r="G1857" i="11"/>
  <c r="H1857" i="11"/>
  <c r="I1857" i="11"/>
  <c r="A1858" i="11"/>
  <c r="C1858" i="11"/>
  <c r="D1858" i="11"/>
  <c r="E1858" i="11"/>
  <c r="G1858" i="11"/>
  <c r="H1858" i="11"/>
  <c r="I1858" i="11"/>
  <c r="A1859" i="11"/>
  <c r="C1859" i="11"/>
  <c r="D1859" i="11"/>
  <c r="E1859" i="11"/>
  <c r="G1859" i="11"/>
  <c r="H1859" i="11"/>
  <c r="I1859" i="11"/>
  <c r="A1860" i="11"/>
  <c r="C1860" i="11"/>
  <c r="D1860" i="11"/>
  <c r="E1860" i="11"/>
  <c r="G1860" i="11"/>
  <c r="H1860" i="11"/>
  <c r="I1860" i="11"/>
  <c r="A1861" i="11"/>
  <c r="C1861" i="11"/>
  <c r="D1861" i="11"/>
  <c r="E1861" i="11"/>
  <c r="G1861" i="11"/>
  <c r="H1861" i="11"/>
  <c r="I1861" i="11"/>
  <c r="A1862" i="11"/>
  <c r="C1862" i="11"/>
  <c r="D1862" i="11"/>
  <c r="E1862" i="11"/>
  <c r="G1862" i="11"/>
  <c r="H1862" i="11"/>
  <c r="I1862" i="11"/>
  <c r="A1863" i="11"/>
  <c r="C1863" i="11"/>
  <c r="D1863" i="11"/>
  <c r="E1863" i="11"/>
  <c r="G1863" i="11"/>
  <c r="H1863" i="11"/>
  <c r="I1863" i="11"/>
  <c r="A1864" i="11"/>
  <c r="C1864" i="11"/>
  <c r="D1864" i="11"/>
  <c r="E1864" i="11"/>
  <c r="G1864" i="11"/>
  <c r="H1864" i="11"/>
  <c r="I1864" i="11"/>
  <c r="A1865" i="11"/>
  <c r="C1865" i="11"/>
  <c r="D1865" i="11"/>
  <c r="E1865" i="11"/>
  <c r="G1865" i="11"/>
  <c r="H1865" i="11"/>
  <c r="I1865" i="11"/>
  <c r="A1866" i="11"/>
  <c r="C1866" i="11"/>
  <c r="D1866" i="11"/>
  <c r="E1866" i="11"/>
  <c r="G1866" i="11"/>
  <c r="H1866" i="11"/>
  <c r="I1866" i="11"/>
  <c r="A1867" i="11"/>
  <c r="C1867" i="11"/>
  <c r="D1867" i="11"/>
  <c r="E1867" i="11"/>
  <c r="G1867" i="11"/>
  <c r="H1867" i="11"/>
  <c r="I1867" i="11"/>
  <c r="A1868" i="11"/>
  <c r="C1868" i="11"/>
  <c r="D1868" i="11"/>
  <c r="E1868" i="11"/>
  <c r="G1868" i="11"/>
  <c r="H1868" i="11"/>
  <c r="I1868" i="11"/>
  <c r="A1869" i="11"/>
  <c r="C1869" i="11"/>
  <c r="D1869" i="11"/>
  <c r="E1869" i="11"/>
  <c r="G1869" i="11"/>
  <c r="H1869" i="11"/>
  <c r="I1869" i="11"/>
  <c r="A1870" i="11"/>
  <c r="C1870" i="11"/>
  <c r="D1870" i="11"/>
  <c r="E1870" i="11"/>
  <c r="G1870" i="11"/>
  <c r="H1870" i="11"/>
  <c r="I1870" i="11"/>
  <c r="A1871" i="11"/>
  <c r="C1871" i="11"/>
  <c r="D1871" i="11"/>
  <c r="E1871" i="11"/>
  <c r="G1871" i="11"/>
  <c r="H1871" i="11"/>
  <c r="I1871" i="11"/>
  <c r="A1872" i="11"/>
  <c r="C1872" i="11"/>
  <c r="D1872" i="11"/>
  <c r="E1872" i="11"/>
  <c r="G1872" i="11"/>
  <c r="H1872" i="11"/>
  <c r="I1872" i="11"/>
  <c r="A1873" i="11"/>
  <c r="C1873" i="11"/>
  <c r="D1873" i="11"/>
  <c r="E1873" i="11"/>
  <c r="G1873" i="11"/>
  <c r="H1873" i="11"/>
  <c r="I1873" i="11"/>
  <c r="A1874" i="11"/>
  <c r="C1874" i="11"/>
  <c r="D1874" i="11"/>
  <c r="E1874" i="11"/>
  <c r="G1874" i="11"/>
  <c r="H1874" i="11"/>
  <c r="I1874" i="11"/>
  <c r="A1875" i="11"/>
  <c r="C1875" i="11"/>
  <c r="D1875" i="11"/>
  <c r="E1875" i="11"/>
  <c r="G1875" i="11"/>
  <c r="H1875" i="11"/>
  <c r="I1875" i="11"/>
  <c r="A1876" i="11"/>
  <c r="C1876" i="11"/>
  <c r="D1876" i="11"/>
  <c r="E1876" i="11"/>
  <c r="G1876" i="11"/>
  <c r="H1876" i="11"/>
  <c r="I1876" i="11"/>
  <c r="A1877" i="11"/>
  <c r="C1877" i="11"/>
  <c r="D1877" i="11"/>
  <c r="E1877" i="11"/>
  <c r="G1877" i="11"/>
  <c r="H1877" i="11"/>
  <c r="I1877" i="11"/>
  <c r="A1878" i="11"/>
  <c r="C1878" i="11"/>
  <c r="D1878" i="11"/>
  <c r="E1878" i="11"/>
  <c r="G1878" i="11"/>
  <c r="H1878" i="11"/>
  <c r="I1878" i="11"/>
  <c r="A1879" i="11"/>
  <c r="C1879" i="11"/>
  <c r="D1879" i="11"/>
  <c r="E1879" i="11"/>
  <c r="G1879" i="11"/>
  <c r="H1879" i="11"/>
  <c r="I1879" i="11"/>
  <c r="A1880" i="11"/>
  <c r="C1880" i="11"/>
  <c r="D1880" i="11"/>
  <c r="E1880" i="11"/>
  <c r="G1880" i="11"/>
  <c r="H1880" i="11"/>
  <c r="I1880" i="11"/>
  <c r="A1881" i="11"/>
  <c r="C1881" i="11"/>
  <c r="D1881" i="11"/>
  <c r="E1881" i="11"/>
  <c r="G1881" i="11"/>
  <c r="H1881" i="11"/>
  <c r="I1881" i="11"/>
  <c r="A1882" i="11"/>
  <c r="C1882" i="11"/>
  <c r="D1882" i="11"/>
  <c r="E1882" i="11"/>
  <c r="G1882" i="11"/>
  <c r="H1882" i="11"/>
  <c r="I1882" i="11"/>
  <c r="A1883" i="11"/>
  <c r="C1883" i="11"/>
  <c r="D1883" i="11"/>
  <c r="E1883" i="11"/>
  <c r="G1883" i="11"/>
  <c r="H1883" i="11"/>
  <c r="I1883" i="11"/>
  <c r="A1884" i="11"/>
  <c r="C1884" i="11"/>
  <c r="D1884" i="11"/>
  <c r="E1884" i="11"/>
  <c r="G1884" i="11"/>
  <c r="H1884" i="11"/>
  <c r="I1884" i="11"/>
  <c r="A1885" i="11"/>
  <c r="C1885" i="11"/>
  <c r="D1885" i="11"/>
  <c r="E1885" i="11"/>
  <c r="G1885" i="11"/>
  <c r="H1885" i="11"/>
  <c r="I1885" i="11"/>
  <c r="A1886" i="11"/>
  <c r="C1886" i="11"/>
  <c r="D1886" i="11"/>
  <c r="E1886" i="11"/>
  <c r="G1886" i="11"/>
  <c r="H1886" i="11"/>
  <c r="I1886" i="11"/>
  <c r="A1887" i="11"/>
  <c r="C1887" i="11"/>
  <c r="D1887" i="11"/>
  <c r="E1887" i="11"/>
  <c r="G1887" i="11"/>
  <c r="H1887" i="11"/>
  <c r="I1887" i="11"/>
  <c r="A1888" i="11"/>
  <c r="C1888" i="11"/>
  <c r="D1888" i="11"/>
  <c r="E1888" i="11"/>
  <c r="G1888" i="11"/>
  <c r="H1888" i="11"/>
  <c r="I1888" i="11"/>
  <c r="A1889" i="11"/>
  <c r="C1889" i="11"/>
  <c r="D1889" i="11"/>
  <c r="E1889" i="11"/>
  <c r="G1889" i="11"/>
  <c r="H1889" i="11"/>
  <c r="I1889" i="11"/>
  <c r="A1890" i="11"/>
  <c r="C1890" i="11"/>
  <c r="D1890" i="11"/>
  <c r="E1890" i="11"/>
  <c r="G1890" i="11"/>
  <c r="H1890" i="11"/>
  <c r="I1890" i="11"/>
  <c r="A1891" i="11"/>
  <c r="C1891" i="11"/>
  <c r="D1891" i="11"/>
  <c r="E1891" i="11"/>
  <c r="G1891" i="11"/>
  <c r="H1891" i="11"/>
  <c r="I1891" i="11"/>
  <c r="A1892" i="11"/>
  <c r="C1892" i="11"/>
  <c r="D1892" i="11"/>
  <c r="E1892" i="11"/>
  <c r="G1892" i="11"/>
  <c r="H1892" i="11"/>
  <c r="I1892" i="11"/>
  <c r="A1893" i="11"/>
  <c r="C1893" i="11"/>
  <c r="D1893" i="11"/>
  <c r="E1893" i="11"/>
  <c r="G1893" i="11"/>
  <c r="H1893" i="11"/>
  <c r="I1893" i="11"/>
  <c r="A1894" i="11"/>
  <c r="C1894" i="11"/>
  <c r="D1894" i="11"/>
  <c r="E1894" i="11"/>
  <c r="G1894" i="11"/>
  <c r="H1894" i="11"/>
  <c r="I1894" i="11"/>
  <c r="A1895" i="11"/>
  <c r="C1895" i="11"/>
  <c r="D1895" i="11"/>
  <c r="E1895" i="11"/>
  <c r="G1895" i="11"/>
  <c r="H1895" i="11"/>
  <c r="I1895" i="11"/>
  <c r="A1896" i="11"/>
  <c r="C1896" i="11"/>
  <c r="D1896" i="11"/>
  <c r="E1896" i="11"/>
  <c r="G1896" i="11"/>
  <c r="H1896" i="11"/>
  <c r="I1896" i="11"/>
  <c r="A1897" i="11"/>
  <c r="C1897" i="11"/>
  <c r="D1897" i="11"/>
  <c r="E1897" i="11"/>
  <c r="G1897" i="11"/>
  <c r="H1897" i="11"/>
  <c r="I1897" i="11"/>
  <c r="A1898" i="11"/>
  <c r="C1898" i="11"/>
  <c r="D1898" i="11"/>
  <c r="E1898" i="11"/>
  <c r="G1898" i="11"/>
  <c r="H1898" i="11"/>
  <c r="I1898" i="11"/>
  <c r="A1899" i="11"/>
  <c r="C1899" i="11"/>
  <c r="D1899" i="11"/>
  <c r="E1899" i="11"/>
  <c r="G1899" i="11"/>
  <c r="H1899" i="11"/>
  <c r="I1899" i="11"/>
  <c r="A1900" i="11"/>
  <c r="C1900" i="11"/>
  <c r="D1900" i="11"/>
  <c r="E1900" i="11"/>
  <c r="G1900" i="11"/>
  <c r="H1900" i="11"/>
  <c r="I1900" i="11"/>
  <c r="A1901" i="11"/>
  <c r="C1901" i="11"/>
  <c r="D1901" i="11"/>
  <c r="E1901" i="11"/>
  <c r="G1901" i="11"/>
  <c r="H1901" i="11"/>
  <c r="I1901" i="11"/>
  <c r="A1902" i="11"/>
  <c r="C1902" i="11"/>
  <c r="D1902" i="11"/>
  <c r="E1902" i="11"/>
  <c r="G1902" i="11"/>
  <c r="H1902" i="11"/>
  <c r="I1902" i="11"/>
  <c r="A1903" i="11"/>
  <c r="C1903" i="11"/>
  <c r="D1903" i="11"/>
  <c r="E1903" i="11"/>
  <c r="G1903" i="11"/>
  <c r="H1903" i="11"/>
  <c r="I1903" i="11"/>
  <c r="A1904" i="11"/>
  <c r="C1904" i="11"/>
  <c r="D1904" i="11"/>
  <c r="E1904" i="11"/>
  <c r="G1904" i="11"/>
  <c r="H1904" i="11"/>
  <c r="I1904" i="11"/>
  <c r="A1905" i="11"/>
  <c r="C1905" i="11"/>
  <c r="D1905" i="11"/>
  <c r="E1905" i="11"/>
  <c r="G1905" i="11"/>
  <c r="H1905" i="11"/>
  <c r="I1905" i="11"/>
  <c r="A1906" i="11"/>
  <c r="C1906" i="11"/>
  <c r="D1906" i="11"/>
  <c r="E1906" i="11"/>
  <c r="G1906" i="11"/>
  <c r="H1906" i="11"/>
  <c r="I1906" i="11"/>
  <c r="A1907" i="11"/>
  <c r="C1907" i="11"/>
  <c r="D1907" i="11"/>
  <c r="E1907" i="11"/>
  <c r="G1907" i="11"/>
  <c r="H1907" i="11"/>
  <c r="I1907" i="11"/>
  <c r="A1908" i="11"/>
  <c r="C1908" i="11"/>
  <c r="D1908" i="11"/>
  <c r="E1908" i="11"/>
  <c r="G1908" i="11"/>
  <c r="H1908" i="11"/>
  <c r="I1908" i="11"/>
  <c r="A1909" i="11"/>
  <c r="C1909" i="11"/>
  <c r="D1909" i="11"/>
  <c r="E1909" i="11"/>
  <c r="G1909" i="11"/>
  <c r="H1909" i="11"/>
  <c r="I1909" i="11"/>
  <c r="A1910" i="11"/>
  <c r="C1910" i="11"/>
  <c r="D1910" i="11"/>
  <c r="E1910" i="11"/>
  <c r="G1910" i="11"/>
  <c r="H1910" i="11"/>
  <c r="I1910" i="11"/>
  <c r="A1911" i="11"/>
  <c r="C1911" i="11"/>
  <c r="D1911" i="11"/>
  <c r="E1911" i="11"/>
  <c r="G1911" i="11"/>
  <c r="H1911" i="11"/>
  <c r="I1911" i="11"/>
  <c r="A1912" i="11"/>
  <c r="C1912" i="11"/>
  <c r="D1912" i="11"/>
  <c r="E1912" i="11"/>
  <c r="G1912" i="11"/>
  <c r="H1912" i="11"/>
  <c r="I1912" i="11"/>
  <c r="A1913" i="11"/>
  <c r="C1913" i="11"/>
  <c r="D1913" i="11"/>
  <c r="E1913" i="11"/>
  <c r="G1913" i="11"/>
  <c r="H1913" i="11"/>
  <c r="I1913" i="11"/>
  <c r="A1914" i="11"/>
  <c r="C1914" i="11"/>
  <c r="D1914" i="11"/>
  <c r="E1914" i="11"/>
  <c r="G1914" i="11"/>
  <c r="H1914" i="11"/>
  <c r="I1914" i="11"/>
  <c r="A1915" i="11"/>
  <c r="C1915" i="11"/>
  <c r="D1915" i="11"/>
  <c r="E1915" i="11"/>
  <c r="G1915" i="11"/>
  <c r="H1915" i="11"/>
  <c r="I1915" i="11"/>
  <c r="A1916" i="11"/>
  <c r="C1916" i="11"/>
  <c r="D1916" i="11"/>
  <c r="E1916" i="11"/>
  <c r="G1916" i="11"/>
  <c r="H1916" i="11"/>
  <c r="I1916" i="11"/>
  <c r="A1917" i="11"/>
  <c r="C1917" i="11"/>
  <c r="D1917" i="11"/>
  <c r="E1917" i="11"/>
  <c r="G1917" i="11"/>
  <c r="H1917" i="11"/>
  <c r="I1917" i="11"/>
  <c r="A1918" i="11"/>
  <c r="C1918" i="11"/>
  <c r="D1918" i="11"/>
  <c r="E1918" i="11"/>
  <c r="G1918" i="11"/>
  <c r="H1918" i="11"/>
  <c r="I1918" i="11"/>
  <c r="A1919" i="11"/>
  <c r="C1919" i="11"/>
  <c r="D1919" i="11"/>
  <c r="E1919" i="11"/>
  <c r="G1919" i="11"/>
  <c r="H1919" i="11"/>
  <c r="I1919" i="11"/>
  <c r="A1920" i="11"/>
  <c r="C1920" i="11"/>
  <c r="D1920" i="11"/>
  <c r="E1920" i="11"/>
  <c r="G1920" i="11"/>
  <c r="H1920" i="11"/>
  <c r="I1920" i="11"/>
  <c r="A1921" i="11"/>
  <c r="C1921" i="11"/>
  <c r="D1921" i="11"/>
  <c r="E1921" i="11"/>
  <c r="G1921" i="11"/>
  <c r="H1921" i="11"/>
  <c r="I1921" i="11"/>
  <c r="A1922" i="11"/>
  <c r="C1922" i="11"/>
  <c r="D1922" i="11"/>
  <c r="E1922" i="11"/>
  <c r="G1922" i="11"/>
  <c r="H1922" i="11"/>
  <c r="I1922" i="11"/>
  <c r="A1923" i="11"/>
  <c r="C1923" i="11"/>
  <c r="D1923" i="11"/>
  <c r="E1923" i="11"/>
  <c r="G1923" i="11"/>
  <c r="H1923" i="11"/>
  <c r="I1923" i="11"/>
  <c r="A1924" i="11"/>
  <c r="C1924" i="11"/>
  <c r="D1924" i="11"/>
  <c r="E1924" i="11"/>
  <c r="G1924" i="11"/>
  <c r="H1924" i="11"/>
  <c r="I1924" i="11"/>
  <c r="A1925" i="11"/>
  <c r="C1925" i="11"/>
  <c r="D1925" i="11"/>
  <c r="E1925" i="11"/>
  <c r="G1925" i="11"/>
  <c r="H1925" i="11"/>
  <c r="I1925" i="11"/>
  <c r="A1926" i="11"/>
  <c r="C1926" i="11"/>
  <c r="D1926" i="11"/>
  <c r="E1926" i="11"/>
  <c r="G1926" i="11"/>
  <c r="H1926" i="11"/>
  <c r="I1926" i="11"/>
  <c r="A1927" i="11"/>
  <c r="C1927" i="11"/>
  <c r="D1927" i="11"/>
  <c r="E1927" i="11"/>
  <c r="G1927" i="11"/>
  <c r="H1927" i="11"/>
  <c r="I1927" i="11"/>
  <c r="A1928" i="11"/>
  <c r="C1928" i="11"/>
  <c r="D1928" i="11"/>
  <c r="E1928" i="11"/>
  <c r="G1928" i="11"/>
  <c r="H1928" i="11"/>
  <c r="I1928" i="11"/>
  <c r="A1929" i="11"/>
  <c r="C1929" i="11"/>
  <c r="D1929" i="11"/>
  <c r="E1929" i="11"/>
  <c r="G1929" i="11"/>
  <c r="H1929" i="11"/>
  <c r="I1929" i="11"/>
  <c r="A1930" i="11"/>
  <c r="C1930" i="11"/>
  <c r="D1930" i="11"/>
  <c r="E1930" i="11"/>
  <c r="G1930" i="11"/>
  <c r="H1930" i="11"/>
  <c r="I1930" i="11"/>
  <c r="A1931" i="11"/>
  <c r="C1931" i="11"/>
  <c r="D1931" i="11"/>
  <c r="E1931" i="11"/>
  <c r="G1931" i="11"/>
  <c r="H1931" i="11"/>
  <c r="I1931" i="11"/>
  <c r="A1932" i="11"/>
  <c r="C1932" i="11"/>
  <c r="D1932" i="11"/>
  <c r="E1932" i="11"/>
  <c r="G1932" i="11"/>
  <c r="H1932" i="11"/>
  <c r="I1932" i="11"/>
  <c r="A1933" i="11"/>
  <c r="C1933" i="11"/>
  <c r="D1933" i="11"/>
  <c r="E1933" i="11"/>
  <c r="G1933" i="11"/>
  <c r="H1933" i="11"/>
  <c r="I1933" i="11"/>
  <c r="A1934" i="11"/>
  <c r="C1934" i="11"/>
  <c r="D1934" i="11"/>
  <c r="E1934" i="11"/>
  <c r="G1934" i="11"/>
  <c r="H1934" i="11"/>
  <c r="I1934" i="11"/>
  <c r="A1935" i="11"/>
  <c r="C1935" i="11"/>
  <c r="D1935" i="11"/>
  <c r="E1935" i="11"/>
  <c r="G1935" i="11"/>
  <c r="H1935" i="11"/>
  <c r="I1935" i="11"/>
  <c r="A1936" i="11"/>
  <c r="C1936" i="11"/>
  <c r="D1936" i="11"/>
  <c r="E1936" i="11"/>
  <c r="G1936" i="11"/>
  <c r="H1936" i="11"/>
  <c r="I1936" i="11"/>
  <c r="A1937" i="11"/>
  <c r="C1937" i="11"/>
  <c r="D1937" i="11"/>
  <c r="E1937" i="11"/>
  <c r="G1937" i="11"/>
  <c r="H1937" i="11"/>
  <c r="I1937" i="11"/>
  <c r="A1938" i="11"/>
  <c r="C1938" i="11"/>
  <c r="D1938" i="11"/>
  <c r="E1938" i="11"/>
  <c r="G1938" i="11"/>
  <c r="H1938" i="11"/>
  <c r="I1938" i="11"/>
  <c r="A1939" i="11"/>
  <c r="C1939" i="11"/>
  <c r="D1939" i="11"/>
  <c r="E1939" i="11"/>
  <c r="G1939" i="11"/>
  <c r="H1939" i="11"/>
  <c r="I1939" i="11"/>
  <c r="A1940" i="11"/>
  <c r="C1940" i="11"/>
  <c r="D1940" i="11"/>
  <c r="E1940" i="11"/>
  <c r="G1940" i="11"/>
  <c r="H1940" i="11"/>
  <c r="I1940" i="11"/>
  <c r="A1941" i="11"/>
  <c r="C1941" i="11"/>
  <c r="D1941" i="11"/>
  <c r="E1941" i="11"/>
  <c r="G1941" i="11"/>
  <c r="H1941" i="11"/>
  <c r="I1941" i="11"/>
  <c r="A1942" i="11"/>
  <c r="C1942" i="11"/>
  <c r="D1942" i="11"/>
  <c r="E1942" i="11"/>
  <c r="G1942" i="11"/>
  <c r="H1942" i="11"/>
  <c r="I1942" i="11"/>
  <c r="A1943" i="11"/>
  <c r="C1943" i="11"/>
  <c r="D1943" i="11"/>
  <c r="E1943" i="11"/>
  <c r="G1943" i="11"/>
  <c r="H1943" i="11"/>
  <c r="I1943" i="11"/>
  <c r="A1944" i="11"/>
  <c r="C1944" i="11"/>
  <c r="D1944" i="11"/>
  <c r="E1944" i="11"/>
  <c r="G1944" i="11"/>
  <c r="H1944" i="11"/>
  <c r="I1944" i="11"/>
  <c r="A1945" i="11"/>
  <c r="C1945" i="11"/>
  <c r="D1945" i="11"/>
  <c r="E1945" i="11"/>
  <c r="G1945" i="11"/>
  <c r="H1945" i="11"/>
  <c r="I1945" i="11"/>
  <c r="A1946" i="11"/>
  <c r="C1946" i="11"/>
  <c r="D1946" i="11"/>
  <c r="E1946" i="11"/>
  <c r="G1946" i="11"/>
  <c r="H1946" i="11"/>
  <c r="I1946" i="11"/>
  <c r="A1947" i="11"/>
  <c r="C1947" i="11"/>
  <c r="D1947" i="11"/>
  <c r="E1947" i="11"/>
  <c r="G1947" i="11"/>
  <c r="H1947" i="11"/>
  <c r="I1947" i="11"/>
  <c r="A1948" i="11"/>
  <c r="C1948" i="11"/>
  <c r="D1948" i="11"/>
  <c r="E1948" i="11"/>
  <c r="G1948" i="11"/>
  <c r="H1948" i="11"/>
  <c r="I1948" i="11"/>
  <c r="A1949" i="11"/>
  <c r="C1949" i="11"/>
  <c r="D1949" i="11"/>
  <c r="E1949" i="11"/>
  <c r="G1949" i="11"/>
  <c r="H1949" i="11"/>
  <c r="I1949" i="11"/>
  <c r="A1950" i="11"/>
  <c r="C1950" i="11"/>
  <c r="D1950" i="11"/>
  <c r="E1950" i="11"/>
  <c r="G1950" i="11"/>
  <c r="H1950" i="11"/>
  <c r="I1950" i="11"/>
  <c r="A1951" i="11"/>
  <c r="C1951" i="11"/>
  <c r="D1951" i="11"/>
  <c r="E1951" i="11"/>
  <c r="G1951" i="11"/>
  <c r="H1951" i="11"/>
  <c r="I1951" i="11"/>
  <c r="A1952" i="11"/>
  <c r="C1952" i="11"/>
  <c r="D1952" i="11"/>
  <c r="E1952" i="11"/>
  <c r="G1952" i="11"/>
  <c r="H1952" i="11"/>
  <c r="I1952" i="11"/>
  <c r="A1953" i="11"/>
  <c r="C1953" i="11"/>
  <c r="D1953" i="11"/>
  <c r="E1953" i="11"/>
  <c r="G1953" i="11"/>
  <c r="H1953" i="11"/>
  <c r="I1953" i="11"/>
  <c r="A1954" i="11"/>
  <c r="C1954" i="11"/>
  <c r="D1954" i="11"/>
  <c r="E1954" i="11"/>
  <c r="G1954" i="11"/>
  <c r="H1954" i="11"/>
  <c r="I1954" i="11"/>
  <c r="A1955" i="11"/>
  <c r="C1955" i="11"/>
  <c r="D1955" i="11"/>
  <c r="E1955" i="11"/>
  <c r="G1955" i="11"/>
  <c r="H1955" i="11"/>
  <c r="I1955" i="11"/>
  <c r="A1956" i="11"/>
  <c r="C1956" i="11"/>
  <c r="D1956" i="11"/>
  <c r="E1956" i="11"/>
  <c r="G1956" i="11"/>
  <c r="H1956" i="11"/>
  <c r="I1956" i="11"/>
  <c r="A1957" i="11"/>
  <c r="C1957" i="11"/>
  <c r="D1957" i="11"/>
  <c r="E1957" i="11"/>
  <c r="G1957" i="11"/>
  <c r="H1957" i="11"/>
  <c r="I1957" i="11"/>
  <c r="A1958" i="11"/>
  <c r="C1958" i="11"/>
  <c r="D1958" i="11"/>
  <c r="E1958" i="11"/>
  <c r="G1958" i="11"/>
  <c r="H1958" i="11"/>
  <c r="I1958" i="11"/>
  <c r="A1959" i="11"/>
  <c r="C1959" i="11"/>
  <c r="D1959" i="11"/>
  <c r="E1959" i="11"/>
  <c r="G1959" i="11"/>
  <c r="H1959" i="11"/>
  <c r="I1959" i="11"/>
  <c r="A1960" i="11"/>
  <c r="C1960" i="11"/>
  <c r="D1960" i="11"/>
  <c r="E1960" i="11"/>
  <c r="G1960" i="11"/>
  <c r="H1960" i="11"/>
  <c r="I1960" i="11"/>
  <c r="A1961" i="11"/>
  <c r="C1961" i="11"/>
  <c r="D1961" i="11"/>
  <c r="E1961" i="11"/>
  <c r="G1961" i="11"/>
  <c r="H1961" i="11"/>
  <c r="I1961" i="11"/>
  <c r="A1962" i="11"/>
  <c r="C1962" i="11"/>
  <c r="D1962" i="11"/>
  <c r="E1962" i="11"/>
  <c r="G1962" i="11"/>
  <c r="H1962" i="11"/>
  <c r="I1962" i="11"/>
  <c r="A1963" i="11"/>
  <c r="C1963" i="11"/>
  <c r="D1963" i="11"/>
  <c r="E1963" i="11"/>
  <c r="G1963" i="11"/>
  <c r="H1963" i="11"/>
  <c r="I1963" i="11"/>
  <c r="A1964" i="11"/>
  <c r="C1964" i="11"/>
  <c r="D1964" i="11"/>
  <c r="E1964" i="11"/>
  <c r="G1964" i="11"/>
  <c r="H1964" i="11"/>
  <c r="I1964" i="11"/>
  <c r="A1965" i="11"/>
  <c r="C1965" i="11"/>
  <c r="D1965" i="11"/>
  <c r="E1965" i="11"/>
  <c r="G1965" i="11"/>
  <c r="H1965" i="11"/>
  <c r="I1965" i="11"/>
  <c r="A1966" i="11"/>
  <c r="C1966" i="11"/>
  <c r="D1966" i="11"/>
  <c r="E1966" i="11"/>
  <c r="G1966" i="11"/>
  <c r="H1966" i="11"/>
  <c r="I1966" i="11"/>
  <c r="A1967" i="11"/>
  <c r="C1967" i="11"/>
  <c r="D1967" i="11"/>
  <c r="E1967" i="11"/>
  <c r="G1967" i="11"/>
  <c r="H1967" i="11"/>
  <c r="I1967" i="11"/>
  <c r="A1968" i="11"/>
  <c r="C1968" i="11"/>
  <c r="D1968" i="11"/>
  <c r="E1968" i="11"/>
  <c r="G1968" i="11"/>
  <c r="H1968" i="11"/>
  <c r="I1968" i="11"/>
  <c r="A1969" i="11"/>
  <c r="C1969" i="11"/>
  <c r="D1969" i="11"/>
  <c r="E1969" i="11"/>
  <c r="G1969" i="11"/>
  <c r="H1969" i="11"/>
  <c r="I1969" i="11"/>
  <c r="A1970" i="11"/>
  <c r="C1970" i="11"/>
  <c r="D1970" i="11"/>
  <c r="E1970" i="11"/>
  <c r="G1970" i="11"/>
  <c r="H1970" i="11"/>
  <c r="I1970" i="11"/>
  <c r="A1971" i="11"/>
  <c r="C1971" i="11"/>
  <c r="D1971" i="11"/>
  <c r="E1971" i="11"/>
  <c r="G1971" i="11"/>
  <c r="H1971" i="11"/>
  <c r="I1971" i="11"/>
  <c r="A1972" i="11"/>
  <c r="C1972" i="11"/>
  <c r="D1972" i="11"/>
  <c r="E1972" i="11"/>
  <c r="G1972" i="11"/>
  <c r="H1972" i="11"/>
  <c r="I1972" i="11"/>
  <c r="A1973" i="11"/>
  <c r="C1973" i="11"/>
  <c r="D1973" i="11"/>
  <c r="E1973" i="11"/>
  <c r="G1973" i="11"/>
  <c r="H1973" i="11"/>
  <c r="I1973" i="11"/>
  <c r="A1974" i="11"/>
  <c r="C1974" i="11"/>
  <c r="D1974" i="11"/>
  <c r="E1974" i="11"/>
  <c r="G1974" i="11"/>
  <c r="H1974" i="11"/>
  <c r="I1974" i="11"/>
  <c r="A1975" i="11"/>
  <c r="C1975" i="11"/>
  <c r="D1975" i="11"/>
  <c r="E1975" i="11"/>
  <c r="G1975" i="11"/>
  <c r="H1975" i="11"/>
  <c r="I1975" i="11"/>
  <c r="A1976" i="11"/>
  <c r="C1976" i="11"/>
  <c r="D1976" i="11"/>
  <c r="E1976" i="11"/>
  <c r="G1976" i="11"/>
  <c r="H1976" i="11"/>
  <c r="I1976" i="11"/>
  <c r="A1977" i="11"/>
  <c r="C1977" i="11"/>
  <c r="D1977" i="11"/>
  <c r="E1977" i="11"/>
  <c r="G1977" i="11"/>
  <c r="H1977" i="11"/>
  <c r="I1977" i="11"/>
  <c r="A1978" i="11"/>
  <c r="C1978" i="11"/>
  <c r="D1978" i="11"/>
  <c r="E1978" i="11"/>
  <c r="G1978" i="11"/>
  <c r="H1978" i="11"/>
  <c r="I1978" i="11"/>
  <c r="A1979" i="11"/>
  <c r="C1979" i="11"/>
  <c r="D1979" i="11"/>
  <c r="E1979" i="11"/>
  <c r="G1979" i="11"/>
  <c r="H1979" i="11"/>
  <c r="I1979" i="11"/>
  <c r="A1980" i="11"/>
  <c r="C1980" i="11"/>
  <c r="D1980" i="11"/>
  <c r="E1980" i="11"/>
  <c r="G1980" i="11"/>
  <c r="H1980" i="11"/>
  <c r="I1980" i="11"/>
  <c r="A1981" i="11"/>
  <c r="C1981" i="11"/>
  <c r="D1981" i="11"/>
  <c r="E1981" i="11"/>
  <c r="G1981" i="11"/>
  <c r="H1981" i="11"/>
  <c r="I1981" i="11"/>
  <c r="A1982" i="11"/>
  <c r="C1982" i="11"/>
  <c r="D1982" i="11"/>
  <c r="E1982" i="11"/>
  <c r="G1982" i="11"/>
  <c r="H1982" i="11"/>
  <c r="I1982" i="11"/>
  <c r="A1983" i="11"/>
  <c r="C1983" i="11"/>
  <c r="D1983" i="11"/>
  <c r="E1983" i="11"/>
  <c r="G1983" i="11"/>
  <c r="H1983" i="11"/>
  <c r="I1983" i="11"/>
  <c r="A1984" i="11"/>
  <c r="C1984" i="11"/>
  <c r="D1984" i="11"/>
  <c r="E1984" i="11"/>
  <c r="G1984" i="11"/>
  <c r="H1984" i="11"/>
  <c r="I1984" i="11"/>
  <c r="A1985" i="11"/>
  <c r="C1985" i="11"/>
  <c r="D1985" i="11"/>
  <c r="E1985" i="11"/>
  <c r="G1985" i="11"/>
  <c r="H1985" i="11"/>
  <c r="I1985" i="11"/>
  <c r="A1986" i="11"/>
  <c r="C1986" i="11"/>
  <c r="D1986" i="11"/>
  <c r="E1986" i="11"/>
  <c r="G1986" i="11"/>
  <c r="H1986" i="11"/>
  <c r="I1986" i="11"/>
  <c r="A1987" i="11"/>
  <c r="C1987" i="11"/>
  <c r="D1987" i="11"/>
  <c r="E1987" i="11"/>
  <c r="G1987" i="11"/>
  <c r="H1987" i="11"/>
  <c r="I1987" i="11"/>
  <c r="A1988" i="11"/>
  <c r="C1988" i="11"/>
  <c r="D1988" i="11"/>
  <c r="E1988" i="11"/>
  <c r="G1988" i="11"/>
  <c r="H1988" i="11"/>
  <c r="I1988" i="11"/>
  <c r="A1989" i="11"/>
  <c r="C1989" i="11"/>
  <c r="D1989" i="11"/>
  <c r="E1989" i="11"/>
  <c r="G1989" i="11"/>
  <c r="H1989" i="11"/>
  <c r="I1989" i="11"/>
  <c r="A1990" i="11"/>
  <c r="C1990" i="11"/>
  <c r="D1990" i="11"/>
  <c r="E1990" i="11"/>
  <c r="G1990" i="11"/>
  <c r="H1990" i="11"/>
  <c r="I1990" i="11"/>
  <c r="A1991" i="11"/>
  <c r="C1991" i="11"/>
  <c r="D1991" i="11"/>
  <c r="E1991" i="11"/>
  <c r="G1991" i="11"/>
  <c r="H1991" i="11"/>
  <c r="I1991" i="11"/>
  <c r="A1992" i="11"/>
  <c r="C1992" i="11"/>
  <c r="D1992" i="11"/>
  <c r="E1992" i="11"/>
  <c r="G1992" i="11"/>
  <c r="H1992" i="11"/>
  <c r="I1992" i="11"/>
  <c r="A1993" i="11"/>
  <c r="C1993" i="11"/>
  <c r="D1993" i="11"/>
  <c r="E1993" i="11"/>
  <c r="G1993" i="11"/>
  <c r="H1993" i="11"/>
  <c r="I1993" i="11"/>
  <c r="A1994" i="11"/>
  <c r="C1994" i="11"/>
  <c r="D1994" i="11"/>
  <c r="E1994" i="11"/>
  <c r="G1994" i="11"/>
  <c r="H1994" i="11"/>
  <c r="I1994" i="11"/>
  <c r="A1995" i="11"/>
  <c r="C1995" i="11"/>
  <c r="D1995" i="11"/>
  <c r="E1995" i="11"/>
  <c r="G1995" i="11"/>
  <c r="H1995" i="11"/>
  <c r="I1995" i="11"/>
  <c r="A1996" i="11"/>
  <c r="C1996" i="11"/>
  <c r="D1996" i="11"/>
  <c r="E1996" i="11"/>
  <c r="G1996" i="11"/>
  <c r="H1996" i="11"/>
  <c r="I1996" i="11"/>
  <c r="A1997" i="11"/>
  <c r="C1997" i="11"/>
  <c r="D1997" i="11"/>
  <c r="E1997" i="11"/>
  <c r="G1997" i="11"/>
  <c r="H1997" i="11"/>
  <c r="I1997" i="11"/>
  <c r="A1998" i="11"/>
  <c r="C1998" i="11"/>
  <c r="D1998" i="11"/>
  <c r="E1998" i="11"/>
  <c r="G1998" i="11"/>
  <c r="H1998" i="11"/>
  <c r="I1998" i="11"/>
  <c r="A1999" i="11"/>
  <c r="C1999" i="11"/>
  <c r="D1999" i="11"/>
  <c r="E1999" i="11"/>
  <c r="G1999" i="11"/>
  <c r="H1999" i="11"/>
  <c r="I1999" i="11"/>
  <c r="A2000" i="11"/>
  <c r="C2000" i="11"/>
  <c r="D2000" i="11"/>
  <c r="E2000" i="11"/>
  <c r="G2000" i="11"/>
  <c r="H2000" i="11"/>
  <c r="I2000" i="11"/>
  <c r="A2001" i="11"/>
  <c r="C2001" i="11"/>
  <c r="D2001" i="11"/>
  <c r="E2001" i="11"/>
  <c r="G2001" i="11"/>
  <c r="H2001" i="11"/>
  <c r="I2001" i="11"/>
  <c r="A2002" i="11"/>
  <c r="C2002" i="11"/>
  <c r="D2002" i="11"/>
  <c r="E2002" i="11"/>
  <c r="G2002" i="11"/>
  <c r="H2002" i="11"/>
  <c r="I2002" i="11"/>
  <c r="A2003" i="11"/>
  <c r="C2003" i="11"/>
  <c r="D2003" i="11"/>
  <c r="E2003" i="11"/>
  <c r="G2003" i="11"/>
  <c r="H2003" i="11"/>
  <c r="I2003" i="11"/>
  <c r="A2004" i="11"/>
  <c r="C2004" i="11"/>
  <c r="D2004" i="11"/>
  <c r="E2004" i="11"/>
  <c r="G2004" i="11"/>
  <c r="H2004" i="11"/>
  <c r="I2004" i="11"/>
  <c r="A2005" i="11"/>
  <c r="C2005" i="11"/>
  <c r="D2005" i="11"/>
  <c r="E2005" i="11"/>
  <c r="G2005" i="11"/>
  <c r="H2005" i="11"/>
  <c r="I2005" i="11"/>
  <c r="A2006" i="11"/>
  <c r="C2006" i="11"/>
  <c r="D2006" i="11"/>
  <c r="E2006" i="11"/>
  <c r="G2006" i="11"/>
  <c r="H2006" i="11"/>
  <c r="I2006" i="11"/>
  <c r="A2007" i="11"/>
  <c r="C2007" i="11"/>
  <c r="D2007" i="11"/>
  <c r="E2007" i="11"/>
  <c r="G2007" i="11"/>
  <c r="H2007" i="11"/>
  <c r="I2007" i="11"/>
  <c r="A2008" i="11"/>
  <c r="C2008" i="11"/>
  <c r="D2008" i="11"/>
  <c r="E2008" i="11"/>
  <c r="G2008" i="11"/>
  <c r="H2008" i="11"/>
  <c r="I2008" i="11"/>
  <c r="A2009" i="11"/>
  <c r="C2009" i="11"/>
  <c r="D2009" i="11"/>
  <c r="E2009" i="11"/>
  <c r="G2009" i="11"/>
  <c r="H2009" i="11"/>
  <c r="I2009" i="11"/>
  <c r="A2010" i="11"/>
  <c r="C2010" i="11"/>
  <c r="D2010" i="11"/>
  <c r="E2010" i="11"/>
  <c r="G2010" i="11"/>
  <c r="H2010" i="11"/>
  <c r="I2010" i="11"/>
  <c r="A2011" i="11"/>
  <c r="C2011" i="11"/>
  <c r="D2011" i="11"/>
  <c r="E2011" i="11"/>
  <c r="G2011" i="11"/>
  <c r="H2011" i="11"/>
  <c r="I2011" i="11"/>
  <c r="A2012" i="11"/>
  <c r="C2012" i="11"/>
  <c r="D2012" i="11"/>
  <c r="E2012" i="11"/>
  <c r="G2012" i="11"/>
  <c r="H2012" i="11"/>
  <c r="I2012" i="11"/>
  <c r="A2013" i="11"/>
  <c r="C2013" i="11"/>
  <c r="D2013" i="11"/>
  <c r="E2013" i="11"/>
  <c r="G2013" i="11"/>
  <c r="H2013" i="11"/>
  <c r="I2013" i="11"/>
  <c r="A2014" i="11"/>
  <c r="C2014" i="11"/>
  <c r="D2014" i="11"/>
  <c r="E2014" i="11"/>
  <c r="G2014" i="11"/>
  <c r="H2014" i="11"/>
  <c r="I2014" i="11"/>
  <c r="A2015" i="11"/>
  <c r="C2015" i="11"/>
  <c r="D2015" i="11"/>
  <c r="E2015" i="11"/>
  <c r="G2015" i="11"/>
  <c r="H2015" i="11"/>
  <c r="I2015" i="11"/>
  <c r="A2016" i="11"/>
  <c r="C2016" i="11"/>
  <c r="D2016" i="11"/>
  <c r="E2016" i="11"/>
  <c r="G2016" i="11"/>
  <c r="H2016" i="11"/>
  <c r="I2016" i="11"/>
  <c r="A2017" i="11"/>
  <c r="C2017" i="11"/>
  <c r="D2017" i="11"/>
  <c r="E2017" i="11"/>
  <c r="G2017" i="11"/>
  <c r="H2017" i="11"/>
  <c r="I2017" i="11"/>
  <c r="A2018" i="11"/>
  <c r="C2018" i="11"/>
  <c r="D2018" i="11"/>
  <c r="E2018" i="11"/>
  <c r="G2018" i="11"/>
  <c r="H2018" i="11"/>
  <c r="I2018" i="11"/>
  <c r="A2019" i="11"/>
  <c r="C2019" i="11"/>
  <c r="D2019" i="11"/>
  <c r="E2019" i="11"/>
  <c r="G2019" i="11"/>
  <c r="H2019" i="11"/>
  <c r="I2019" i="11"/>
  <c r="A2020" i="11"/>
  <c r="C2020" i="11"/>
  <c r="D2020" i="11"/>
  <c r="E2020" i="11"/>
  <c r="G2020" i="11"/>
  <c r="H2020" i="11"/>
  <c r="I2020" i="11"/>
  <c r="A2021" i="11"/>
  <c r="C2021" i="11"/>
  <c r="D2021" i="11"/>
  <c r="E2021" i="11"/>
  <c r="G2021" i="11"/>
  <c r="H2021" i="11"/>
  <c r="I2021" i="11"/>
  <c r="A2022" i="11"/>
  <c r="C2022" i="11"/>
  <c r="D2022" i="11"/>
  <c r="E2022" i="11"/>
  <c r="G2022" i="11"/>
  <c r="H2022" i="11"/>
  <c r="I2022" i="11"/>
  <c r="A2023" i="11"/>
  <c r="C2023" i="11"/>
  <c r="D2023" i="11"/>
  <c r="E2023" i="11"/>
  <c r="G2023" i="11"/>
  <c r="H2023" i="11"/>
  <c r="I2023" i="11"/>
  <c r="A2024" i="11"/>
  <c r="C2024" i="11"/>
  <c r="D2024" i="11"/>
  <c r="E2024" i="11"/>
  <c r="G2024" i="11"/>
  <c r="H2024" i="11"/>
  <c r="I2024" i="11"/>
  <c r="A2025" i="11"/>
  <c r="C2025" i="11"/>
  <c r="D2025" i="11"/>
  <c r="E2025" i="11"/>
  <c r="G2025" i="11"/>
  <c r="H2025" i="11"/>
  <c r="I2025" i="11"/>
  <c r="A2026" i="11"/>
  <c r="C2026" i="11"/>
  <c r="D2026" i="11"/>
  <c r="E2026" i="11"/>
  <c r="G2026" i="11"/>
  <c r="H2026" i="11"/>
  <c r="I2026" i="11"/>
  <c r="A2027" i="11"/>
  <c r="C2027" i="11"/>
  <c r="D2027" i="11"/>
  <c r="E2027" i="11"/>
  <c r="G2027" i="11"/>
  <c r="H2027" i="11"/>
  <c r="I2027" i="11"/>
  <c r="A2028" i="11"/>
  <c r="C2028" i="11"/>
  <c r="D2028" i="11"/>
  <c r="E2028" i="11"/>
  <c r="G2028" i="11"/>
  <c r="H2028" i="11"/>
  <c r="I2028" i="11"/>
  <c r="A2029" i="11"/>
  <c r="C2029" i="11"/>
  <c r="D2029" i="11"/>
  <c r="E2029" i="11"/>
  <c r="G2029" i="11"/>
  <c r="H2029" i="11"/>
  <c r="I2029" i="11"/>
  <c r="A2030" i="11"/>
  <c r="C2030" i="11"/>
  <c r="D2030" i="11"/>
  <c r="E2030" i="11"/>
  <c r="G2030" i="11"/>
  <c r="H2030" i="11"/>
  <c r="I2030" i="11"/>
  <c r="A2031" i="11"/>
  <c r="C2031" i="11"/>
  <c r="D2031" i="11"/>
  <c r="E2031" i="11"/>
  <c r="G2031" i="11"/>
  <c r="H2031" i="11"/>
  <c r="I2031" i="11"/>
  <c r="A2032" i="11"/>
  <c r="C2032" i="11"/>
  <c r="D2032" i="11"/>
  <c r="E2032" i="11"/>
  <c r="G2032" i="11"/>
  <c r="H2032" i="11"/>
  <c r="I2032" i="11"/>
  <c r="A2033" i="11"/>
  <c r="C2033" i="11"/>
  <c r="D2033" i="11"/>
  <c r="E2033" i="11"/>
  <c r="G2033" i="11"/>
  <c r="H2033" i="11"/>
  <c r="I2033" i="11"/>
  <c r="A2034" i="11"/>
  <c r="C2034" i="11"/>
  <c r="D2034" i="11"/>
  <c r="E2034" i="11"/>
  <c r="G2034" i="11"/>
  <c r="H2034" i="11"/>
  <c r="I2034" i="11"/>
  <c r="A2035" i="11"/>
  <c r="C2035" i="11"/>
  <c r="D2035" i="11"/>
  <c r="E2035" i="11"/>
  <c r="G2035" i="11"/>
  <c r="H2035" i="11"/>
  <c r="I2035" i="11"/>
  <c r="A2036" i="11"/>
  <c r="C2036" i="11"/>
  <c r="D2036" i="11"/>
  <c r="E2036" i="11"/>
  <c r="G2036" i="11"/>
  <c r="H2036" i="11"/>
  <c r="I2036" i="11"/>
  <c r="A2037" i="11"/>
  <c r="C2037" i="11"/>
  <c r="D2037" i="11"/>
  <c r="E2037" i="11"/>
  <c r="G2037" i="11"/>
  <c r="H2037" i="11"/>
  <c r="I2037" i="11"/>
  <c r="A2038" i="11"/>
  <c r="C2038" i="11"/>
  <c r="D2038" i="11"/>
  <c r="E2038" i="11"/>
  <c r="G2038" i="11"/>
  <c r="H2038" i="11"/>
  <c r="I2038" i="11"/>
  <c r="A2039" i="11"/>
  <c r="C2039" i="11"/>
  <c r="D2039" i="11"/>
  <c r="E2039" i="11"/>
  <c r="G2039" i="11"/>
  <c r="H2039" i="11"/>
  <c r="I2039" i="11"/>
  <c r="A2040" i="11"/>
  <c r="C2040" i="11"/>
  <c r="D2040" i="11"/>
  <c r="E2040" i="11"/>
  <c r="G2040" i="11"/>
  <c r="H2040" i="11"/>
  <c r="I2040" i="11"/>
  <c r="A2041" i="11"/>
  <c r="C2041" i="11"/>
  <c r="D2041" i="11"/>
  <c r="E2041" i="11"/>
  <c r="G2041" i="11"/>
  <c r="H2041" i="11"/>
  <c r="I2041" i="11"/>
  <c r="A2042" i="11"/>
  <c r="C2042" i="11"/>
  <c r="D2042" i="11"/>
  <c r="E2042" i="11"/>
  <c r="G2042" i="11"/>
  <c r="H2042" i="11"/>
  <c r="I2042" i="11"/>
  <c r="A2043" i="11"/>
  <c r="C2043" i="11"/>
  <c r="D2043" i="11"/>
  <c r="E2043" i="11"/>
  <c r="G2043" i="11"/>
  <c r="H2043" i="11"/>
  <c r="I2043" i="11"/>
  <c r="A2044" i="11"/>
  <c r="C2044" i="11"/>
  <c r="D2044" i="11"/>
  <c r="E2044" i="11"/>
  <c r="G2044" i="11"/>
  <c r="H2044" i="11"/>
  <c r="I2044" i="11"/>
  <c r="A2045" i="11"/>
  <c r="C2045" i="11"/>
  <c r="D2045" i="11"/>
  <c r="E2045" i="11"/>
  <c r="G2045" i="11"/>
  <c r="H2045" i="11"/>
  <c r="I2045" i="11"/>
  <c r="A2046" i="11"/>
  <c r="C2046" i="11"/>
  <c r="D2046" i="11"/>
  <c r="E2046" i="11"/>
  <c r="G2046" i="11"/>
  <c r="H2046" i="11"/>
  <c r="I2046" i="11"/>
  <c r="A2047" i="11"/>
  <c r="C2047" i="11"/>
  <c r="D2047" i="11"/>
  <c r="E2047" i="11"/>
  <c r="G2047" i="11"/>
  <c r="H2047" i="11"/>
  <c r="I2047" i="11"/>
  <c r="A2048" i="11"/>
  <c r="C2048" i="11"/>
  <c r="D2048" i="11"/>
  <c r="E2048" i="11"/>
  <c r="G2048" i="11"/>
  <c r="H2048" i="11"/>
  <c r="I2048" i="11"/>
  <c r="A2049" i="11"/>
  <c r="C2049" i="11"/>
  <c r="D2049" i="11"/>
  <c r="E2049" i="11"/>
  <c r="G2049" i="11"/>
  <c r="H2049" i="11"/>
  <c r="I2049" i="11"/>
  <c r="A2050" i="11"/>
  <c r="C2050" i="11"/>
  <c r="D2050" i="11"/>
  <c r="E2050" i="11"/>
  <c r="G2050" i="11"/>
  <c r="H2050" i="11"/>
  <c r="I2050" i="11"/>
  <c r="A2051" i="11"/>
  <c r="C2051" i="11"/>
  <c r="D2051" i="11"/>
  <c r="E2051" i="11"/>
  <c r="G2051" i="11"/>
  <c r="H2051" i="11"/>
  <c r="I2051" i="11"/>
  <c r="A2052" i="11"/>
  <c r="C2052" i="11"/>
  <c r="D2052" i="11"/>
  <c r="E2052" i="11"/>
  <c r="G2052" i="11"/>
  <c r="H2052" i="11"/>
  <c r="I2052" i="11"/>
  <c r="A2053" i="11"/>
  <c r="C2053" i="11"/>
  <c r="D2053" i="11"/>
  <c r="E2053" i="11"/>
  <c r="G2053" i="11"/>
  <c r="H2053" i="11"/>
  <c r="I2053" i="11"/>
  <c r="A2054" i="11"/>
  <c r="C2054" i="11"/>
  <c r="D2054" i="11"/>
  <c r="E2054" i="11"/>
  <c r="G2054" i="11"/>
  <c r="H2054" i="11"/>
  <c r="I2054" i="11"/>
  <c r="A2055" i="11"/>
  <c r="C2055" i="11"/>
  <c r="D2055" i="11"/>
  <c r="E2055" i="11"/>
  <c r="G2055" i="11"/>
  <c r="H2055" i="11"/>
  <c r="I2055" i="11"/>
  <c r="A2056" i="11"/>
  <c r="C2056" i="11"/>
  <c r="D2056" i="11"/>
  <c r="E2056" i="11"/>
  <c r="G2056" i="11"/>
  <c r="H2056" i="11"/>
  <c r="I2056" i="11"/>
  <c r="A2057" i="11"/>
  <c r="C2057" i="11"/>
  <c r="D2057" i="11"/>
  <c r="E2057" i="11"/>
  <c r="G2057" i="11"/>
  <c r="H2057" i="11"/>
  <c r="I2057" i="11"/>
  <c r="A2058" i="11"/>
  <c r="C2058" i="11"/>
  <c r="D2058" i="11"/>
  <c r="E2058" i="11"/>
  <c r="G2058" i="11"/>
  <c r="H2058" i="11"/>
  <c r="I2058" i="11"/>
  <c r="A2059" i="11"/>
  <c r="C2059" i="11"/>
  <c r="D2059" i="11"/>
  <c r="E2059" i="11"/>
  <c r="G2059" i="11"/>
  <c r="H2059" i="11"/>
  <c r="I2059" i="11"/>
  <c r="A2060" i="11"/>
  <c r="C2060" i="11"/>
  <c r="D2060" i="11"/>
  <c r="E2060" i="11"/>
  <c r="G2060" i="11"/>
  <c r="H2060" i="11"/>
  <c r="I2060" i="11"/>
  <c r="A2061" i="11"/>
  <c r="C2061" i="11"/>
  <c r="D2061" i="11"/>
  <c r="E2061" i="11"/>
  <c r="G2061" i="11"/>
  <c r="H2061" i="11"/>
  <c r="I2061" i="11"/>
  <c r="A2062" i="11"/>
  <c r="C2062" i="11"/>
  <c r="D2062" i="11"/>
  <c r="E2062" i="11"/>
  <c r="G2062" i="11"/>
  <c r="H2062" i="11"/>
  <c r="I2062" i="11"/>
  <c r="A2063" i="11"/>
  <c r="C2063" i="11"/>
  <c r="D2063" i="11"/>
  <c r="E2063" i="11"/>
  <c r="G2063" i="11"/>
  <c r="H2063" i="11"/>
  <c r="I2063" i="11"/>
  <c r="A2064" i="11"/>
  <c r="C2064" i="11"/>
  <c r="D2064" i="11"/>
  <c r="E2064" i="11"/>
  <c r="G2064" i="11"/>
  <c r="H2064" i="11"/>
  <c r="I2064" i="11"/>
  <c r="A2065" i="11"/>
  <c r="C2065" i="11"/>
  <c r="D2065" i="11"/>
  <c r="E2065" i="11"/>
  <c r="G2065" i="11"/>
  <c r="H2065" i="11"/>
  <c r="I2065" i="11"/>
  <c r="A2066" i="11"/>
  <c r="C2066" i="11"/>
  <c r="D2066" i="11"/>
  <c r="E2066" i="11"/>
  <c r="G2066" i="11"/>
  <c r="H2066" i="11"/>
  <c r="I2066" i="11"/>
  <c r="A2067" i="11"/>
  <c r="C2067" i="11"/>
  <c r="D2067" i="11"/>
  <c r="E2067" i="11"/>
  <c r="G2067" i="11"/>
  <c r="H2067" i="11"/>
  <c r="I2067" i="11"/>
  <c r="A2068" i="11"/>
  <c r="C2068" i="11"/>
  <c r="D2068" i="11"/>
  <c r="E2068" i="11"/>
  <c r="G2068" i="11"/>
  <c r="H2068" i="11"/>
  <c r="I2068" i="11"/>
  <c r="A2069" i="11"/>
  <c r="C2069" i="11"/>
  <c r="D2069" i="11"/>
  <c r="E2069" i="11"/>
  <c r="G2069" i="11"/>
  <c r="H2069" i="11"/>
  <c r="I2069" i="11"/>
  <c r="A2070" i="11"/>
  <c r="C2070" i="11"/>
  <c r="D2070" i="11"/>
  <c r="E2070" i="11"/>
  <c r="G2070" i="11"/>
  <c r="H2070" i="11"/>
  <c r="I2070" i="11"/>
  <c r="A2071" i="11"/>
  <c r="C2071" i="11"/>
  <c r="D2071" i="11"/>
  <c r="E2071" i="11"/>
  <c r="G2071" i="11"/>
  <c r="H2071" i="11"/>
  <c r="I2071" i="11"/>
  <c r="A2072" i="11"/>
  <c r="C2072" i="11"/>
  <c r="D2072" i="11"/>
  <c r="E2072" i="11"/>
  <c r="G2072" i="11"/>
  <c r="H2072" i="11"/>
  <c r="I2072" i="11"/>
  <c r="A2073" i="11"/>
  <c r="C2073" i="11"/>
  <c r="D2073" i="11"/>
  <c r="E2073" i="11"/>
  <c r="G2073" i="11"/>
  <c r="H2073" i="11"/>
  <c r="I2073" i="11"/>
  <c r="A2074" i="11"/>
  <c r="C2074" i="11"/>
  <c r="D2074" i="11"/>
  <c r="E2074" i="11"/>
  <c r="G2074" i="11"/>
  <c r="H2074" i="11"/>
  <c r="I2074" i="11"/>
  <c r="A2075" i="11"/>
  <c r="C2075" i="11"/>
  <c r="D2075" i="11"/>
  <c r="E2075" i="11"/>
  <c r="G2075" i="11"/>
  <c r="H2075" i="11"/>
  <c r="I2075" i="11"/>
  <c r="A2076" i="11"/>
  <c r="C2076" i="11"/>
  <c r="D2076" i="11"/>
  <c r="E2076" i="11"/>
  <c r="G2076" i="11"/>
  <c r="H2076" i="11"/>
  <c r="I2076" i="11"/>
  <c r="A2077" i="11"/>
  <c r="C2077" i="11"/>
  <c r="D2077" i="11"/>
  <c r="E2077" i="11"/>
  <c r="G2077" i="11"/>
  <c r="H2077" i="11"/>
  <c r="I2077" i="11"/>
  <c r="A2078" i="11"/>
  <c r="C2078" i="11"/>
  <c r="D2078" i="11"/>
  <c r="E2078" i="11"/>
  <c r="G2078" i="11"/>
  <c r="H2078" i="11"/>
  <c r="I2078" i="11"/>
  <c r="A2079" i="11"/>
  <c r="C2079" i="11"/>
  <c r="D2079" i="11"/>
  <c r="E2079" i="11"/>
  <c r="G2079" i="11"/>
  <c r="H2079" i="11"/>
  <c r="I2079" i="11"/>
  <c r="A2080" i="11"/>
  <c r="C2080" i="11"/>
  <c r="D2080" i="11"/>
  <c r="E2080" i="11"/>
  <c r="G2080" i="11"/>
  <c r="H2080" i="11"/>
  <c r="I2080" i="11"/>
  <c r="A2081" i="11"/>
  <c r="C2081" i="11"/>
  <c r="D2081" i="11"/>
  <c r="E2081" i="11"/>
  <c r="G2081" i="11"/>
  <c r="H2081" i="11"/>
  <c r="I2081" i="11"/>
  <c r="A2082" i="11"/>
  <c r="C2082" i="11"/>
  <c r="D2082" i="11"/>
  <c r="E2082" i="11"/>
  <c r="G2082" i="11"/>
  <c r="H2082" i="11"/>
  <c r="I2082" i="11"/>
  <c r="A2083" i="11"/>
  <c r="C2083" i="11"/>
  <c r="D2083" i="11"/>
  <c r="E2083" i="11"/>
  <c r="G2083" i="11"/>
  <c r="H2083" i="11"/>
  <c r="I2083" i="11"/>
  <c r="A2084" i="11"/>
  <c r="C2084" i="11"/>
  <c r="D2084" i="11"/>
  <c r="E2084" i="11"/>
  <c r="G2084" i="11"/>
  <c r="H2084" i="11"/>
  <c r="I2084" i="11"/>
  <c r="A2085" i="11"/>
  <c r="C2085" i="11"/>
  <c r="D2085" i="11"/>
  <c r="E2085" i="11"/>
  <c r="G2085" i="11"/>
  <c r="H2085" i="11"/>
  <c r="I2085" i="11"/>
  <c r="A2086" i="11"/>
  <c r="C2086" i="11"/>
  <c r="D2086" i="11"/>
  <c r="E2086" i="11"/>
  <c r="G2086" i="11"/>
  <c r="H2086" i="11"/>
  <c r="I2086" i="11"/>
  <c r="A2087" i="11"/>
  <c r="C2087" i="11"/>
  <c r="D2087" i="11"/>
  <c r="E2087" i="11"/>
  <c r="G2087" i="11"/>
  <c r="H2087" i="11"/>
  <c r="I2087" i="11"/>
  <c r="A2088" i="11"/>
  <c r="C2088" i="11"/>
  <c r="D2088" i="11"/>
  <c r="E2088" i="11"/>
  <c r="G2088" i="11"/>
  <c r="H2088" i="11"/>
  <c r="I2088" i="11"/>
  <c r="A2089" i="11"/>
  <c r="C2089" i="11"/>
  <c r="D2089" i="11"/>
  <c r="E2089" i="11"/>
  <c r="G2089" i="11"/>
  <c r="H2089" i="11"/>
  <c r="I2089" i="11"/>
  <c r="A2090" i="11"/>
  <c r="C2090" i="11"/>
  <c r="D2090" i="11"/>
  <c r="E2090" i="11"/>
  <c r="G2090" i="11"/>
  <c r="H2090" i="11"/>
  <c r="I2090" i="11"/>
  <c r="A2091" i="11"/>
  <c r="C2091" i="11"/>
  <c r="D2091" i="11"/>
  <c r="E2091" i="11"/>
  <c r="G2091" i="11"/>
  <c r="H2091" i="11"/>
  <c r="I2091" i="11"/>
  <c r="A2092" i="11"/>
  <c r="C2092" i="11"/>
  <c r="D2092" i="11"/>
  <c r="E2092" i="11"/>
  <c r="G2092" i="11"/>
  <c r="H2092" i="11"/>
  <c r="I2092" i="11"/>
  <c r="A2093" i="11"/>
  <c r="C2093" i="11"/>
  <c r="D2093" i="11"/>
  <c r="E2093" i="11"/>
  <c r="G2093" i="11"/>
  <c r="H2093" i="11"/>
  <c r="I2093" i="11"/>
  <c r="A2094" i="11"/>
  <c r="C2094" i="11"/>
  <c r="D2094" i="11"/>
  <c r="E2094" i="11"/>
  <c r="G2094" i="11"/>
  <c r="H2094" i="11"/>
  <c r="I2094" i="11"/>
  <c r="A2095" i="11"/>
  <c r="C2095" i="11"/>
  <c r="D2095" i="11"/>
  <c r="E2095" i="11"/>
  <c r="G2095" i="11"/>
  <c r="H2095" i="11"/>
  <c r="I2095" i="11"/>
  <c r="A2096" i="11"/>
  <c r="C2096" i="11"/>
  <c r="D2096" i="11"/>
  <c r="E2096" i="11"/>
  <c r="G2096" i="11"/>
  <c r="H2096" i="11"/>
  <c r="I2096" i="11"/>
  <c r="A2097" i="11"/>
  <c r="C2097" i="11"/>
  <c r="D2097" i="11"/>
  <c r="E2097" i="11"/>
  <c r="G2097" i="11"/>
  <c r="H2097" i="11"/>
  <c r="I2097" i="11"/>
  <c r="A2098" i="11"/>
  <c r="C2098" i="11"/>
  <c r="D2098" i="11"/>
  <c r="E2098" i="11"/>
  <c r="G2098" i="11"/>
  <c r="H2098" i="11"/>
  <c r="I2098" i="11"/>
  <c r="A2099" i="11"/>
  <c r="C2099" i="11"/>
  <c r="D2099" i="11"/>
  <c r="E2099" i="11"/>
  <c r="G2099" i="11"/>
  <c r="H2099" i="11"/>
  <c r="I2099" i="11"/>
  <c r="A2100" i="11"/>
  <c r="C2100" i="11"/>
  <c r="D2100" i="11"/>
  <c r="E2100" i="11"/>
  <c r="G2100" i="11"/>
  <c r="H2100" i="11"/>
  <c r="I2100" i="11"/>
  <c r="A2101" i="11"/>
  <c r="C2101" i="11"/>
  <c r="D2101" i="11"/>
  <c r="E2101" i="11"/>
  <c r="G2101" i="11"/>
  <c r="H2101" i="11"/>
  <c r="I2101" i="11"/>
  <c r="A2102" i="11"/>
  <c r="C2102" i="11"/>
  <c r="D2102" i="11"/>
  <c r="E2102" i="11"/>
  <c r="G2102" i="11"/>
  <c r="H2102" i="11"/>
  <c r="I2102" i="11"/>
  <c r="A2103" i="11"/>
  <c r="C2103" i="11"/>
  <c r="D2103" i="11"/>
  <c r="E2103" i="11"/>
  <c r="G2103" i="11"/>
  <c r="H2103" i="11"/>
  <c r="I2103" i="11"/>
  <c r="A2104" i="11"/>
  <c r="C2104" i="11"/>
  <c r="D2104" i="11"/>
  <c r="E2104" i="11"/>
  <c r="G2104" i="11"/>
  <c r="H2104" i="11"/>
  <c r="I2104" i="11"/>
  <c r="A2105" i="11"/>
  <c r="C2105" i="11"/>
  <c r="D2105" i="11"/>
  <c r="E2105" i="11"/>
  <c r="G2105" i="11"/>
  <c r="H2105" i="11"/>
  <c r="I2105" i="11"/>
  <c r="A2106" i="11"/>
  <c r="C2106" i="11"/>
  <c r="D2106" i="11"/>
  <c r="E2106" i="11"/>
  <c r="G2106" i="11"/>
  <c r="H2106" i="11"/>
  <c r="I2106" i="11"/>
  <c r="A2107" i="11"/>
  <c r="C2107" i="11"/>
  <c r="D2107" i="11"/>
  <c r="E2107" i="11"/>
  <c r="G2107" i="11"/>
  <c r="H2107" i="11"/>
  <c r="I2107" i="11"/>
  <c r="A2108" i="11"/>
  <c r="C2108" i="11"/>
  <c r="D2108" i="11"/>
  <c r="E2108" i="11"/>
  <c r="G2108" i="11"/>
  <c r="H2108" i="11"/>
  <c r="I2108" i="11"/>
  <c r="A2109" i="11"/>
  <c r="C2109" i="11"/>
  <c r="D2109" i="11"/>
  <c r="E2109" i="11"/>
  <c r="G2109" i="11"/>
  <c r="H2109" i="11"/>
  <c r="I2109" i="11"/>
  <c r="A2110" i="11"/>
  <c r="C2110" i="11"/>
  <c r="D2110" i="11"/>
  <c r="E2110" i="11"/>
  <c r="G2110" i="11"/>
  <c r="H2110" i="11"/>
  <c r="I2110" i="11"/>
  <c r="A2111" i="11"/>
  <c r="C2111" i="11"/>
  <c r="D2111" i="11"/>
  <c r="E2111" i="11"/>
  <c r="G2111" i="11"/>
  <c r="H2111" i="11"/>
  <c r="I2111" i="11"/>
  <c r="A2112" i="11"/>
  <c r="C2112" i="11"/>
  <c r="D2112" i="11"/>
  <c r="E2112" i="11"/>
  <c r="G2112" i="11"/>
  <c r="H2112" i="11"/>
  <c r="I2112" i="11"/>
  <c r="A2113" i="11"/>
  <c r="C2113" i="11"/>
  <c r="D2113" i="11"/>
  <c r="E2113" i="11"/>
  <c r="G2113" i="11"/>
  <c r="H2113" i="11"/>
  <c r="I2113" i="11"/>
  <c r="A2114" i="11"/>
  <c r="C2114" i="11"/>
  <c r="D2114" i="11"/>
  <c r="E2114" i="11"/>
  <c r="G2114" i="11"/>
  <c r="H2114" i="11"/>
  <c r="I2114" i="11"/>
  <c r="A2115" i="11"/>
  <c r="C2115" i="11"/>
  <c r="D2115" i="11"/>
  <c r="E2115" i="11"/>
  <c r="G2115" i="11"/>
  <c r="H2115" i="11"/>
  <c r="I2115" i="11"/>
  <c r="A2116" i="11"/>
  <c r="C2116" i="11"/>
  <c r="D2116" i="11"/>
  <c r="E2116" i="11"/>
  <c r="G2116" i="11"/>
  <c r="H2116" i="11"/>
  <c r="I2116" i="11"/>
  <c r="A2117" i="11"/>
  <c r="C2117" i="11"/>
  <c r="D2117" i="11"/>
  <c r="E2117" i="11"/>
  <c r="G2117" i="11"/>
  <c r="H2117" i="11"/>
  <c r="I2117" i="11"/>
  <c r="A2118" i="11"/>
  <c r="C2118" i="11"/>
  <c r="D2118" i="11"/>
  <c r="E2118" i="11"/>
  <c r="G2118" i="11"/>
  <c r="H2118" i="11"/>
  <c r="I2118" i="11"/>
  <c r="A2119" i="11"/>
  <c r="C2119" i="11"/>
  <c r="D2119" i="11"/>
  <c r="E2119" i="11"/>
  <c r="G2119" i="11"/>
  <c r="H2119" i="11"/>
  <c r="I2119" i="11"/>
  <c r="A2120" i="11"/>
  <c r="C2120" i="11"/>
  <c r="D2120" i="11"/>
  <c r="E2120" i="11"/>
  <c r="G2120" i="11"/>
  <c r="H2120" i="11"/>
  <c r="I2120" i="11"/>
  <c r="A2121" i="11"/>
  <c r="C2121" i="11"/>
  <c r="D2121" i="11"/>
  <c r="E2121" i="11"/>
  <c r="G2121" i="11"/>
  <c r="H2121" i="11"/>
  <c r="I2121" i="11"/>
  <c r="A2122" i="11"/>
  <c r="C2122" i="11"/>
  <c r="D2122" i="11"/>
  <c r="E2122" i="11"/>
  <c r="G2122" i="11"/>
  <c r="H2122" i="11"/>
  <c r="I2122" i="11"/>
  <c r="A2123" i="11"/>
  <c r="C2123" i="11"/>
  <c r="D2123" i="11"/>
  <c r="E2123" i="11"/>
  <c r="G2123" i="11"/>
  <c r="H2123" i="11"/>
  <c r="I2123" i="11"/>
  <c r="A2124" i="11"/>
  <c r="C2124" i="11"/>
  <c r="D2124" i="11"/>
  <c r="E2124" i="11"/>
  <c r="G2124" i="11"/>
  <c r="H2124" i="11"/>
  <c r="I2124" i="11"/>
  <c r="A2125" i="11"/>
  <c r="C2125" i="11"/>
  <c r="D2125" i="11"/>
  <c r="E2125" i="11"/>
  <c r="G2125" i="11"/>
  <c r="H2125" i="11"/>
  <c r="I2125" i="11"/>
  <c r="A2126" i="11"/>
  <c r="C2126" i="11"/>
  <c r="D2126" i="11"/>
  <c r="E2126" i="11"/>
  <c r="G2126" i="11"/>
  <c r="H2126" i="11"/>
  <c r="I2126" i="11"/>
  <c r="A2127" i="11"/>
  <c r="C2127" i="11"/>
  <c r="D2127" i="11"/>
  <c r="E2127" i="11"/>
  <c r="G2127" i="11"/>
  <c r="H2127" i="11"/>
  <c r="I2127" i="11"/>
  <c r="A2128" i="11"/>
  <c r="C2128" i="11"/>
  <c r="D2128" i="11"/>
  <c r="E2128" i="11"/>
  <c r="G2128" i="11"/>
  <c r="H2128" i="11"/>
  <c r="I2128" i="11"/>
  <c r="A2129" i="11"/>
  <c r="C2129" i="11"/>
  <c r="D2129" i="11"/>
  <c r="E2129" i="11"/>
  <c r="G2129" i="11"/>
  <c r="H2129" i="11"/>
  <c r="I2129" i="11"/>
  <c r="A2130" i="11"/>
  <c r="C2130" i="11"/>
  <c r="D2130" i="11"/>
  <c r="E2130" i="11"/>
  <c r="G2130" i="11"/>
  <c r="H2130" i="11"/>
  <c r="I2130" i="11"/>
  <c r="A2131" i="11"/>
  <c r="C2131" i="11"/>
  <c r="D2131" i="11"/>
  <c r="E2131" i="11"/>
  <c r="G2131" i="11"/>
  <c r="H2131" i="11"/>
  <c r="I2131" i="11"/>
  <c r="A2132" i="11"/>
  <c r="C2132" i="11"/>
  <c r="D2132" i="11"/>
  <c r="E2132" i="11"/>
  <c r="G2132" i="11"/>
  <c r="H2132" i="11"/>
  <c r="I2132" i="11"/>
  <c r="A2133" i="11"/>
  <c r="C2133" i="11"/>
  <c r="D2133" i="11"/>
  <c r="E2133" i="11"/>
  <c r="G2133" i="11"/>
  <c r="H2133" i="11"/>
  <c r="I2133" i="11"/>
  <c r="A2134" i="11"/>
  <c r="C2134" i="11"/>
  <c r="D2134" i="11"/>
  <c r="E2134" i="11"/>
  <c r="G2134" i="11"/>
  <c r="H2134" i="11"/>
  <c r="I2134" i="11"/>
  <c r="A2135" i="11"/>
  <c r="C2135" i="11"/>
  <c r="D2135" i="11"/>
  <c r="E2135" i="11"/>
  <c r="G2135" i="11"/>
  <c r="H2135" i="11"/>
  <c r="I2135" i="11"/>
  <c r="A2136" i="11"/>
  <c r="C2136" i="11"/>
  <c r="D2136" i="11"/>
  <c r="E2136" i="11"/>
  <c r="G2136" i="11"/>
  <c r="H2136" i="11"/>
  <c r="I2136" i="11"/>
  <c r="A2137" i="11"/>
  <c r="C2137" i="11"/>
  <c r="D2137" i="11"/>
  <c r="E2137" i="11"/>
  <c r="G2137" i="11"/>
  <c r="H2137" i="11"/>
  <c r="I2137" i="11"/>
  <c r="A2138" i="11"/>
  <c r="C2138" i="11"/>
  <c r="D2138" i="11"/>
  <c r="E2138" i="11"/>
  <c r="G2138" i="11"/>
  <c r="H2138" i="11"/>
  <c r="I2138" i="11"/>
  <c r="A2139" i="11"/>
  <c r="C2139" i="11"/>
  <c r="D2139" i="11"/>
  <c r="E2139" i="11"/>
  <c r="G2139" i="11"/>
  <c r="H2139" i="11"/>
  <c r="I2139" i="11"/>
  <c r="A2140" i="11"/>
  <c r="C2140" i="11"/>
  <c r="D2140" i="11"/>
  <c r="E2140" i="11"/>
  <c r="G2140" i="11"/>
  <c r="H2140" i="11"/>
  <c r="I2140" i="11"/>
  <c r="A2141" i="11"/>
  <c r="C2141" i="11"/>
  <c r="D2141" i="11"/>
  <c r="E2141" i="11"/>
  <c r="G2141" i="11"/>
  <c r="H2141" i="11"/>
  <c r="I2141" i="11"/>
  <c r="A2142" i="11"/>
  <c r="C2142" i="11"/>
  <c r="D2142" i="11"/>
  <c r="E2142" i="11"/>
  <c r="G2142" i="11"/>
  <c r="H2142" i="11"/>
  <c r="I2142" i="11"/>
  <c r="A2143" i="11"/>
  <c r="C2143" i="11"/>
  <c r="D2143" i="11"/>
  <c r="E2143" i="11"/>
  <c r="G2143" i="11"/>
  <c r="H2143" i="11"/>
  <c r="I2143" i="11"/>
  <c r="A2144" i="11"/>
  <c r="C2144" i="11"/>
  <c r="D2144" i="11"/>
  <c r="E2144" i="11"/>
  <c r="G2144" i="11"/>
  <c r="H2144" i="11"/>
  <c r="I2144" i="11"/>
  <c r="A2145" i="11"/>
  <c r="C2145" i="11"/>
  <c r="D2145" i="11"/>
  <c r="E2145" i="11"/>
  <c r="G2145" i="11"/>
  <c r="H2145" i="11"/>
  <c r="I2145" i="11"/>
  <c r="A2146" i="11"/>
  <c r="C2146" i="11"/>
  <c r="D2146" i="11"/>
  <c r="E2146" i="11"/>
  <c r="G2146" i="11"/>
  <c r="H2146" i="11"/>
  <c r="I2146" i="11"/>
  <c r="A2147" i="11"/>
  <c r="C2147" i="11"/>
  <c r="D2147" i="11"/>
  <c r="E2147" i="11"/>
  <c r="G2147" i="11"/>
  <c r="H2147" i="11"/>
  <c r="I2147" i="11"/>
  <c r="A2148" i="11"/>
  <c r="C2148" i="11"/>
  <c r="D2148" i="11"/>
  <c r="E2148" i="11"/>
  <c r="G2148" i="11"/>
  <c r="H2148" i="11"/>
  <c r="I2148" i="11"/>
  <c r="A2149" i="11"/>
  <c r="C2149" i="11"/>
  <c r="D2149" i="11"/>
  <c r="E2149" i="11"/>
  <c r="G2149" i="11"/>
  <c r="H2149" i="11"/>
  <c r="I2149" i="11"/>
  <c r="A2150" i="11"/>
  <c r="C2150" i="11"/>
  <c r="D2150" i="11"/>
  <c r="E2150" i="11"/>
  <c r="G2150" i="11"/>
  <c r="H2150" i="11"/>
  <c r="I2150" i="11"/>
  <c r="A2151" i="11"/>
  <c r="C2151" i="11"/>
  <c r="D2151" i="11"/>
  <c r="E2151" i="11"/>
  <c r="G2151" i="11"/>
  <c r="H2151" i="11"/>
  <c r="I2151" i="11"/>
  <c r="A2152" i="11"/>
  <c r="C2152" i="11"/>
  <c r="D2152" i="11"/>
  <c r="E2152" i="11"/>
  <c r="G2152" i="11"/>
  <c r="H2152" i="11"/>
  <c r="I2152" i="11"/>
  <c r="A2153" i="11"/>
  <c r="C2153" i="11"/>
  <c r="D2153" i="11"/>
  <c r="E2153" i="11"/>
  <c r="G2153" i="11"/>
  <c r="H2153" i="11"/>
  <c r="I2153" i="11"/>
  <c r="A2154" i="11"/>
  <c r="C2154" i="11"/>
  <c r="D2154" i="11"/>
  <c r="E2154" i="11"/>
  <c r="G2154" i="11"/>
  <c r="H2154" i="11"/>
  <c r="I2154" i="11"/>
  <c r="A2155" i="11"/>
  <c r="C2155" i="11"/>
  <c r="D2155" i="11"/>
  <c r="E2155" i="11"/>
  <c r="G2155" i="11"/>
  <c r="H2155" i="11"/>
  <c r="I2155" i="11"/>
  <c r="A2156" i="11"/>
  <c r="C2156" i="11"/>
  <c r="D2156" i="11"/>
  <c r="E2156" i="11"/>
  <c r="G2156" i="11"/>
  <c r="H2156" i="11"/>
  <c r="I2156" i="11"/>
  <c r="A2157" i="11"/>
  <c r="C2157" i="11"/>
  <c r="D2157" i="11"/>
  <c r="E2157" i="11"/>
  <c r="G2157" i="11"/>
  <c r="H2157" i="11"/>
  <c r="I2157" i="11"/>
  <c r="A2158" i="11"/>
  <c r="C2158" i="11"/>
  <c r="D2158" i="11"/>
  <c r="E2158" i="11"/>
  <c r="G2158" i="11"/>
  <c r="H2158" i="11"/>
  <c r="I2158" i="11"/>
  <c r="A2159" i="11"/>
  <c r="C2159" i="11"/>
  <c r="D2159" i="11"/>
  <c r="E2159" i="11"/>
  <c r="G2159" i="11"/>
  <c r="H2159" i="11"/>
  <c r="I2159" i="11"/>
  <c r="A2160" i="11"/>
  <c r="C2160" i="11"/>
  <c r="D2160" i="11"/>
  <c r="E2160" i="11"/>
  <c r="G2160" i="11"/>
  <c r="H2160" i="11"/>
  <c r="I2160" i="11"/>
  <c r="A2161" i="11"/>
  <c r="C2161" i="11"/>
  <c r="D2161" i="11"/>
  <c r="E2161" i="11"/>
  <c r="G2161" i="11"/>
  <c r="H2161" i="11"/>
  <c r="I2161" i="11"/>
  <c r="A2162" i="11"/>
  <c r="C2162" i="11"/>
  <c r="D2162" i="11"/>
  <c r="E2162" i="11"/>
  <c r="G2162" i="11"/>
  <c r="H2162" i="11"/>
  <c r="I2162" i="11"/>
  <c r="A2163" i="11"/>
  <c r="C2163" i="11"/>
  <c r="D2163" i="11"/>
  <c r="E2163" i="11"/>
  <c r="G2163" i="11"/>
  <c r="H2163" i="11"/>
  <c r="I2163" i="11"/>
  <c r="A2164" i="11"/>
  <c r="C2164" i="11"/>
  <c r="D2164" i="11"/>
  <c r="E2164" i="11"/>
  <c r="G2164" i="11"/>
  <c r="H2164" i="11"/>
  <c r="I2164" i="11"/>
  <c r="A2165" i="11"/>
  <c r="C2165" i="11"/>
  <c r="D2165" i="11"/>
  <c r="E2165" i="11"/>
  <c r="G2165" i="11"/>
  <c r="H2165" i="11"/>
  <c r="I2165" i="11"/>
  <c r="A2166" i="11"/>
  <c r="C2166" i="11"/>
  <c r="D2166" i="11"/>
  <c r="E2166" i="11"/>
  <c r="G2166" i="11"/>
  <c r="H2166" i="11"/>
  <c r="I2166" i="11"/>
  <c r="A2167" i="11"/>
  <c r="C2167" i="11"/>
  <c r="D2167" i="11"/>
  <c r="E2167" i="11"/>
  <c r="G2167" i="11"/>
  <c r="H2167" i="11"/>
  <c r="I2167" i="11"/>
  <c r="A2168" i="11"/>
  <c r="C2168" i="11"/>
  <c r="D2168" i="11"/>
  <c r="E2168" i="11"/>
  <c r="G2168" i="11"/>
  <c r="H2168" i="11"/>
  <c r="I2168" i="11"/>
  <c r="A2169" i="11"/>
  <c r="C2169" i="11"/>
  <c r="D2169" i="11"/>
  <c r="E2169" i="11"/>
  <c r="G2169" i="11"/>
  <c r="H2169" i="11"/>
  <c r="I2169" i="11"/>
  <c r="A2170" i="11"/>
  <c r="C2170" i="11"/>
  <c r="D2170" i="11"/>
  <c r="E2170" i="11"/>
  <c r="G2170" i="11"/>
  <c r="H2170" i="11"/>
  <c r="I2170" i="11"/>
  <c r="A2171" i="11"/>
  <c r="C2171" i="11"/>
  <c r="D2171" i="11"/>
  <c r="E2171" i="11"/>
  <c r="G2171" i="11"/>
  <c r="H2171" i="11"/>
  <c r="I2171" i="11"/>
  <c r="A2172" i="11"/>
  <c r="C2172" i="11"/>
  <c r="D2172" i="11"/>
  <c r="E2172" i="11"/>
  <c r="G2172" i="11"/>
  <c r="H2172" i="11"/>
  <c r="I2172" i="11"/>
  <c r="A2173" i="11"/>
  <c r="C2173" i="11"/>
  <c r="D2173" i="11"/>
  <c r="E2173" i="11"/>
  <c r="G2173" i="11"/>
  <c r="H2173" i="11"/>
  <c r="I2173" i="11"/>
  <c r="A2174" i="11"/>
  <c r="C2174" i="11"/>
  <c r="D2174" i="11"/>
  <c r="E2174" i="11"/>
  <c r="G2174" i="11"/>
  <c r="H2174" i="11"/>
  <c r="I2174" i="11"/>
  <c r="A2175" i="11"/>
  <c r="C2175" i="11"/>
  <c r="D2175" i="11"/>
  <c r="E2175" i="11"/>
  <c r="G2175" i="11"/>
  <c r="H2175" i="11"/>
  <c r="I2175" i="11"/>
  <c r="A2176" i="11"/>
  <c r="C2176" i="11"/>
  <c r="D2176" i="11"/>
  <c r="E2176" i="11"/>
  <c r="G2176" i="11"/>
  <c r="H2176" i="11"/>
  <c r="I2176" i="11"/>
  <c r="A2177" i="11"/>
  <c r="C2177" i="11"/>
  <c r="D2177" i="11"/>
  <c r="E2177" i="11"/>
  <c r="G2177" i="11"/>
  <c r="H2177" i="11"/>
  <c r="I2177" i="11"/>
  <c r="A2178" i="11"/>
  <c r="C2178" i="11"/>
  <c r="D2178" i="11"/>
  <c r="E2178" i="11"/>
  <c r="G2178" i="11"/>
  <c r="H2178" i="11"/>
  <c r="I2178" i="11"/>
  <c r="A2179" i="11"/>
  <c r="C2179" i="11"/>
  <c r="D2179" i="11"/>
  <c r="E2179" i="11"/>
  <c r="G2179" i="11"/>
  <c r="H2179" i="11"/>
  <c r="I2179" i="11"/>
  <c r="A2180" i="11"/>
  <c r="C2180" i="11"/>
  <c r="D2180" i="11"/>
  <c r="E2180" i="11"/>
  <c r="G2180" i="11"/>
  <c r="H2180" i="11"/>
  <c r="I2180" i="11"/>
  <c r="A2181" i="11"/>
  <c r="C2181" i="11"/>
  <c r="D2181" i="11"/>
  <c r="E2181" i="11"/>
  <c r="G2181" i="11"/>
  <c r="H2181" i="11"/>
  <c r="I2181" i="11"/>
  <c r="A2182" i="11"/>
  <c r="C2182" i="11"/>
  <c r="D2182" i="11"/>
  <c r="E2182" i="11"/>
  <c r="G2182" i="11"/>
  <c r="H2182" i="11"/>
  <c r="I2182" i="11"/>
  <c r="A2183" i="11"/>
  <c r="C2183" i="11"/>
  <c r="D2183" i="11"/>
  <c r="E2183" i="11"/>
  <c r="G2183" i="11"/>
  <c r="H2183" i="11"/>
  <c r="I2183" i="11"/>
  <c r="A2184" i="11"/>
  <c r="C2184" i="11"/>
  <c r="D2184" i="11"/>
  <c r="E2184" i="11"/>
  <c r="G2184" i="11"/>
  <c r="H2184" i="11"/>
  <c r="I2184" i="11"/>
  <c r="A2185" i="11"/>
  <c r="C2185" i="11"/>
  <c r="D2185" i="11"/>
  <c r="E2185" i="11"/>
  <c r="G2185" i="11"/>
  <c r="H2185" i="11"/>
  <c r="I2185" i="11"/>
  <c r="A2186" i="11"/>
  <c r="C2186" i="11"/>
  <c r="D2186" i="11"/>
  <c r="E2186" i="11"/>
  <c r="G2186" i="11"/>
  <c r="H2186" i="11"/>
  <c r="I2186" i="11"/>
  <c r="A2187" i="11"/>
  <c r="C2187" i="11"/>
  <c r="D2187" i="11"/>
  <c r="E2187" i="11"/>
  <c r="G2187" i="11"/>
  <c r="H2187" i="11"/>
  <c r="I2187" i="11"/>
  <c r="A2188" i="11"/>
  <c r="C2188" i="11"/>
  <c r="D2188" i="11"/>
  <c r="E2188" i="11"/>
  <c r="G2188" i="11"/>
  <c r="H2188" i="11"/>
  <c r="I2188" i="11"/>
  <c r="A2189" i="11"/>
  <c r="C2189" i="11"/>
  <c r="D2189" i="11"/>
  <c r="E2189" i="11"/>
  <c r="G2189" i="11"/>
  <c r="H2189" i="11"/>
  <c r="I2189" i="11"/>
  <c r="A2190" i="11"/>
  <c r="C2190" i="11"/>
  <c r="D2190" i="11"/>
  <c r="E2190" i="11"/>
  <c r="G2190" i="11"/>
  <c r="H2190" i="11"/>
  <c r="I2190" i="11"/>
  <c r="A2191" i="11"/>
  <c r="C2191" i="11"/>
  <c r="D2191" i="11"/>
  <c r="E2191" i="11"/>
  <c r="G2191" i="11"/>
  <c r="H2191" i="11"/>
  <c r="I2191" i="11"/>
  <c r="A2192" i="11"/>
  <c r="C2192" i="11"/>
  <c r="D2192" i="11"/>
  <c r="E2192" i="11"/>
  <c r="G2192" i="11"/>
  <c r="H2192" i="11"/>
  <c r="I2192" i="11"/>
  <c r="A2193" i="11"/>
  <c r="C2193" i="11"/>
  <c r="D2193" i="11"/>
  <c r="E2193" i="11"/>
  <c r="G2193" i="11"/>
  <c r="H2193" i="11"/>
  <c r="I2193" i="11"/>
  <c r="A2194" i="11"/>
  <c r="C2194" i="11"/>
  <c r="D2194" i="11"/>
  <c r="E2194" i="11"/>
  <c r="G2194" i="11"/>
  <c r="H2194" i="11"/>
  <c r="I2194" i="11"/>
  <c r="A2195" i="11"/>
  <c r="C2195" i="11"/>
  <c r="D2195" i="11"/>
  <c r="E2195" i="11"/>
  <c r="G2195" i="11"/>
  <c r="H2195" i="11"/>
  <c r="I2195" i="11"/>
  <c r="A2196" i="11"/>
  <c r="C2196" i="11"/>
  <c r="D2196" i="11"/>
  <c r="E2196" i="11"/>
  <c r="G2196" i="11"/>
  <c r="H2196" i="11"/>
  <c r="I2196" i="11"/>
  <c r="A2197" i="11"/>
  <c r="C2197" i="11"/>
  <c r="D2197" i="11"/>
  <c r="E2197" i="11"/>
  <c r="G2197" i="11"/>
  <c r="H2197" i="11"/>
  <c r="I2197" i="11"/>
  <c r="A2198" i="11"/>
  <c r="C2198" i="11"/>
  <c r="D2198" i="11"/>
  <c r="E2198" i="11"/>
  <c r="G2198" i="11"/>
  <c r="H2198" i="11"/>
  <c r="I2198" i="11"/>
  <c r="A2199" i="11"/>
  <c r="C2199" i="11"/>
  <c r="D2199" i="11"/>
  <c r="E2199" i="11"/>
  <c r="G2199" i="11"/>
  <c r="H2199" i="11"/>
  <c r="I2199" i="11"/>
  <c r="A2200" i="11"/>
  <c r="C2200" i="11"/>
  <c r="D2200" i="11"/>
  <c r="E2200" i="11"/>
  <c r="G2200" i="11"/>
  <c r="H2200" i="11"/>
  <c r="I2200" i="11"/>
  <c r="A2201" i="11"/>
  <c r="C2201" i="11"/>
  <c r="D2201" i="11"/>
  <c r="E2201" i="11"/>
  <c r="G2201" i="11"/>
  <c r="H2201" i="11"/>
  <c r="I2201" i="11"/>
  <c r="A2202" i="11"/>
  <c r="C2202" i="11"/>
  <c r="D2202" i="11"/>
  <c r="E2202" i="11"/>
  <c r="G2202" i="11"/>
  <c r="H2202" i="11"/>
  <c r="I2202" i="11"/>
  <c r="A2203" i="11"/>
  <c r="C2203" i="11"/>
  <c r="D2203" i="11"/>
  <c r="E2203" i="11"/>
  <c r="G2203" i="11"/>
  <c r="H2203" i="11"/>
  <c r="I2203" i="11"/>
  <c r="A2204" i="11"/>
  <c r="C2204" i="11"/>
  <c r="D2204" i="11"/>
  <c r="E2204" i="11"/>
  <c r="G2204" i="11"/>
  <c r="H2204" i="11"/>
  <c r="I2204" i="11"/>
  <c r="A2205" i="11"/>
  <c r="C2205" i="11"/>
  <c r="D2205" i="11"/>
  <c r="E2205" i="11"/>
  <c r="G2205" i="11"/>
  <c r="H2205" i="11"/>
  <c r="I2205" i="11"/>
  <c r="A2206" i="11"/>
  <c r="C2206" i="11"/>
  <c r="D2206" i="11"/>
  <c r="E2206" i="11"/>
  <c r="G2206" i="11"/>
  <c r="H2206" i="11"/>
  <c r="I2206" i="11"/>
  <c r="A2207" i="11"/>
  <c r="C2207" i="11"/>
  <c r="D2207" i="11"/>
  <c r="E2207" i="11"/>
  <c r="G2207" i="11"/>
  <c r="H2207" i="11"/>
  <c r="I2207" i="11"/>
  <c r="A2208" i="11"/>
  <c r="C2208" i="11"/>
  <c r="D2208" i="11"/>
  <c r="E2208" i="11"/>
  <c r="G2208" i="11"/>
  <c r="H2208" i="11"/>
  <c r="I2208" i="11"/>
  <c r="A2209" i="11"/>
  <c r="C2209" i="11"/>
  <c r="D2209" i="11"/>
  <c r="E2209" i="11"/>
  <c r="G2209" i="11"/>
  <c r="H2209" i="11"/>
  <c r="I2209" i="11"/>
  <c r="A2210" i="11"/>
  <c r="C2210" i="11"/>
  <c r="D2210" i="11"/>
  <c r="E2210" i="11"/>
  <c r="G2210" i="11"/>
  <c r="H2210" i="11"/>
  <c r="I2210" i="11"/>
  <c r="A2211" i="11"/>
  <c r="C2211" i="11"/>
  <c r="D2211" i="11"/>
  <c r="E2211" i="11"/>
  <c r="G2211" i="11"/>
  <c r="H2211" i="11"/>
  <c r="I2211" i="11"/>
  <c r="A2212" i="11"/>
  <c r="C2212" i="11"/>
  <c r="D2212" i="11"/>
  <c r="E2212" i="11"/>
  <c r="G2212" i="11"/>
  <c r="H2212" i="11"/>
  <c r="I2212" i="11"/>
  <c r="A2213" i="11"/>
  <c r="C2213" i="11"/>
  <c r="D2213" i="11"/>
  <c r="E2213" i="11"/>
  <c r="G2213" i="11"/>
  <c r="H2213" i="11"/>
  <c r="I2213" i="11"/>
  <c r="A2214" i="11"/>
  <c r="C2214" i="11"/>
  <c r="D2214" i="11"/>
  <c r="E2214" i="11"/>
  <c r="G2214" i="11"/>
  <c r="H2214" i="11"/>
  <c r="I2214" i="11"/>
  <c r="A2215" i="11"/>
  <c r="C2215" i="11"/>
  <c r="D2215" i="11"/>
  <c r="E2215" i="11"/>
  <c r="G2215" i="11"/>
  <c r="H2215" i="11"/>
  <c r="I2215" i="11"/>
  <c r="A2216" i="11"/>
  <c r="C2216" i="11"/>
  <c r="D2216" i="11"/>
  <c r="E2216" i="11"/>
  <c r="G2216" i="11"/>
  <c r="H2216" i="11"/>
  <c r="I2216" i="11"/>
  <c r="A2217" i="11"/>
  <c r="C2217" i="11"/>
  <c r="D2217" i="11"/>
  <c r="E2217" i="11"/>
  <c r="G2217" i="11"/>
  <c r="H2217" i="11"/>
  <c r="I2217" i="11"/>
  <c r="A2218" i="11"/>
  <c r="C2218" i="11"/>
  <c r="D2218" i="11"/>
  <c r="E2218" i="11"/>
  <c r="G2218" i="11"/>
  <c r="H2218" i="11"/>
  <c r="I2218" i="11"/>
  <c r="A2219" i="11"/>
  <c r="C2219" i="11"/>
  <c r="D2219" i="11"/>
  <c r="E2219" i="11"/>
  <c r="G2219" i="11"/>
  <c r="H2219" i="11"/>
  <c r="I2219" i="11"/>
  <c r="A2220" i="11"/>
  <c r="C2220" i="11"/>
  <c r="D2220" i="11"/>
  <c r="E2220" i="11"/>
  <c r="G2220" i="11"/>
  <c r="H2220" i="11"/>
  <c r="I2220" i="11"/>
  <c r="A2221" i="11"/>
  <c r="C2221" i="11"/>
  <c r="D2221" i="11"/>
  <c r="E2221" i="11"/>
  <c r="G2221" i="11"/>
  <c r="H2221" i="11"/>
  <c r="I2221" i="11"/>
  <c r="A2222" i="11"/>
  <c r="C2222" i="11"/>
  <c r="D2222" i="11"/>
  <c r="E2222" i="11"/>
  <c r="G2222" i="11"/>
  <c r="H2222" i="11"/>
  <c r="I2222" i="11"/>
  <c r="A2223" i="11"/>
  <c r="C2223" i="11"/>
  <c r="D2223" i="11"/>
  <c r="E2223" i="11"/>
  <c r="G2223" i="11"/>
  <c r="H2223" i="11"/>
  <c r="I2223" i="11"/>
  <c r="A2224" i="11"/>
  <c r="C2224" i="11"/>
  <c r="D2224" i="11"/>
  <c r="E2224" i="11"/>
  <c r="G2224" i="11"/>
  <c r="H2224" i="11"/>
  <c r="I2224" i="11"/>
  <c r="A2225" i="11"/>
  <c r="C2225" i="11"/>
  <c r="D2225" i="11"/>
  <c r="E2225" i="11"/>
  <c r="G2225" i="11"/>
  <c r="H2225" i="11"/>
  <c r="I2225" i="11"/>
  <c r="A2226" i="11"/>
  <c r="C2226" i="11"/>
  <c r="D2226" i="11"/>
  <c r="E2226" i="11"/>
  <c r="G2226" i="11"/>
  <c r="H2226" i="11"/>
  <c r="I2226" i="11"/>
  <c r="A2227" i="11"/>
  <c r="C2227" i="11"/>
  <c r="D2227" i="11"/>
  <c r="E2227" i="11"/>
  <c r="G2227" i="11"/>
  <c r="H2227" i="11"/>
  <c r="I2227" i="11"/>
  <c r="A2228" i="11"/>
  <c r="C2228" i="11"/>
  <c r="D2228" i="11"/>
  <c r="E2228" i="11"/>
  <c r="G2228" i="11"/>
  <c r="H2228" i="11"/>
  <c r="I2228" i="11"/>
  <c r="A2229" i="11"/>
  <c r="C2229" i="11"/>
  <c r="D2229" i="11"/>
  <c r="E2229" i="11"/>
  <c r="G2229" i="11"/>
  <c r="H2229" i="11"/>
  <c r="I2229" i="11"/>
  <c r="A2230" i="11"/>
  <c r="C2230" i="11"/>
  <c r="D2230" i="11"/>
  <c r="E2230" i="11"/>
  <c r="G2230" i="11"/>
  <c r="H2230" i="11"/>
  <c r="I2230" i="11"/>
  <c r="A2231" i="11"/>
  <c r="C2231" i="11"/>
  <c r="D2231" i="11"/>
  <c r="E2231" i="11"/>
  <c r="G2231" i="11"/>
  <c r="H2231" i="11"/>
  <c r="I2231" i="11"/>
  <c r="A2232" i="11"/>
  <c r="C2232" i="11"/>
  <c r="D2232" i="11"/>
  <c r="E2232" i="11"/>
  <c r="G2232" i="11"/>
  <c r="H2232" i="11"/>
  <c r="I2232" i="11"/>
  <c r="A2233" i="11"/>
  <c r="C2233" i="11"/>
  <c r="D2233" i="11"/>
  <c r="E2233" i="11"/>
  <c r="G2233" i="11"/>
  <c r="H2233" i="11"/>
  <c r="I2233" i="11"/>
  <c r="A2234" i="11"/>
  <c r="C2234" i="11"/>
  <c r="D2234" i="11"/>
  <c r="E2234" i="11"/>
  <c r="G2234" i="11"/>
  <c r="H2234" i="11"/>
  <c r="I2234" i="11"/>
  <c r="A2235" i="11"/>
  <c r="C2235" i="11"/>
  <c r="D2235" i="11"/>
  <c r="E2235" i="11"/>
  <c r="G2235" i="11"/>
  <c r="H2235" i="11"/>
  <c r="I2235" i="11"/>
  <c r="A2236" i="11"/>
  <c r="C2236" i="11"/>
  <c r="D2236" i="11"/>
  <c r="E2236" i="11"/>
  <c r="G2236" i="11"/>
  <c r="H2236" i="11"/>
  <c r="I2236" i="11"/>
  <c r="A2237" i="11"/>
  <c r="C2237" i="11"/>
  <c r="D2237" i="11"/>
  <c r="E2237" i="11"/>
  <c r="G2237" i="11"/>
  <c r="H2237" i="11"/>
  <c r="I2237" i="11"/>
  <c r="A2238" i="11"/>
  <c r="C2238" i="11"/>
  <c r="D2238" i="11"/>
  <c r="E2238" i="11"/>
  <c r="G2238" i="11"/>
  <c r="H2238" i="11"/>
  <c r="I2238" i="11"/>
  <c r="A2239" i="11"/>
  <c r="C2239" i="11"/>
  <c r="D2239" i="11"/>
  <c r="E2239" i="11"/>
  <c r="G2239" i="11"/>
  <c r="H2239" i="11"/>
  <c r="I2239" i="11"/>
  <c r="A2240" i="11"/>
  <c r="C2240" i="11"/>
  <c r="D2240" i="11"/>
  <c r="E2240" i="11"/>
  <c r="G2240" i="11"/>
  <c r="H2240" i="11"/>
  <c r="I2240" i="11"/>
  <c r="A2241" i="11"/>
  <c r="C2241" i="11"/>
  <c r="D2241" i="11"/>
  <c r="E2241" i="11"/>
  <c r="G2241" i="11"/>
  <c r="H2241" i="11"/>
  <c r="I2241" i="11"/>
  <c r="A2242" i="11"/>
  <c r="C2242" i="11"/>
  <c r="D2242" i="11"/>
  <c r="E2242" i="11"/>
  <c r="G2242" i="11"/>
  <c r="H2242" i="11"/>
  <c r="I2242" i="11"/>
  <c r="A2243" i="11"/>
  <c r="C2243" i="11"/>
  <c r="D2243" i="11"/>
  <c r="E2243" i="11"/>
  <c r="G2243" i="11"/>
  <c r="H2243" i="11"/>
  <c r="I2243" i="11"/>
  <c r="A2244" i="11"/>
  <c r="C2244" i="11"/>
  <c r="D2244" i="11"/>
  <c r="E2244" i="11"/>
  <c r="G2244" i="11"/>
  <c r="H2244" i="11"/>
  <c r="I2244" i="11"/>
  <c r="A2245" i="11"/>
  <c r="C2245" i="11"/>
  <c r="D2245" i="11"/>
  <c r="E2245" i="11"/>
  <c r="G2245" i="11"/>
  <c r="H2245" i="11"/>
  <c r="I2245" i="11"/>
  <c r="A2246" i="11"/>
  <c r="C2246" i="11"/>
  <c r="D2246" i="11"/>
  <c r="E2246" i="11"/>
  <c r="G2246" i="11"/>
  <c r="H2246" i="11"/>
  <c r="I2246" i="11"/>
  <c r="A2247" i="11"/>
  <c r="C2247" i="11"/>
  <c r="D2247" i="11"/>
  <c r="E2247" i="11"/>
  <c r="G2247" i="11"/>
  <c r="H2247" i="11"/>
  <c r="I2247" i="11"/>
  <c r="A2248" i="11"/>
  <c r="C2248" i="11"/>
  <c r="D2248" i="11"/>
  <c r="E2248" i="11"/>
  <c r="G2248" i="11"/>
  <c r="H2248" i="11"/>
  <c r="I2248" i="11"/>
  <c r="A2249" i="11"/>
  <c r="C2249" i="11"/>
  <c r="D2249" i="11"/>
  <c r="E2249" i="11"/>
  <c r="G2249" i="11"/>
  <c r="H2249" i="11"/>
  <c r="I2249" i="11"/>
  <c r="A2250" i="11"/>
  <c r="C2250" i="11"/>
  <c r="D2250" i="11"/>
  <c r="E2250" i="11"/>
  <c r="G2250" i="11"/>
  <c r="H2250" i="11"/>
  <c r="I2250" i="11"/>
  <c r="A2251" i="11"/>
  <c r="C2251" i="11"/>
  <c r="D2251" i="11"/>
  <c r="E2251" i="11"/>
  <c r="G2251" i="11"/>
  <c r="H2251" i="11"/>
  <c r="I2251" i="11"/>
  <c r="A2252" i="11"/>
  <c r="C2252" i="11"/>
  <c r="D2252" i="11"/>
  <c r="E2252" i="11"/>
  <c r="G2252" i="11"/>
  <c r="H2252" i="11"/>
  <c r="I2252" i="11"/>
  <c r="A2253" i="11"/>
  <c r="C2253" i="11"/>
  <c r="D2253" i="11"/>
  <c r="E2253" i="11"/>
  <c r="G2253" i="11"/>
  <c r="H2253" i="11"/>
  <c r="I2253" i="11"/>
  <c r="A2254" i="11"/>
  <c r="C2254" i="11"/>
  <c r="D2254" i="11"/>
  <c r="E2254" i="11"/>
  <c r="G2254" i="11"/>
  <c r="H2254" i="11"/>
  <c r="I2254" i="11"/>
  <c r="A2255" i="11"/>
  <c r="C2255" i="11"/>
  <c r="D2255" i="11"/>
  <c r="E2255" i="11"/>
  <c r="G2255" i="11"/>
  <c r="H2255" i="11"/>
  <c r="I2255" i="11"/>
  <c r="A2256" i="11"/>
  <c r="C2256" i="11"/>
  <c r="D2256" i="11"/>
  <c r="E2256" i="11"/>
  <c r="G2256" i="11"/>
  <c r="H2256" i="11"/>
  <c r="I2256" i="11"/>
  <c r="A2257" i="11"/>
  <c r="C2257" i="11"/>
  <c r="D2257" i="11"/>
  <c r="E2257" i="11"/>
  <c r="G2257" i="11"/>
  <c r="H2257" i="11"/>
  <c r="I2257" i="11"/>
  <c r="A2258" i="11"/>
  <c r="C2258" i="11"/>
  <c r="D2258" i="11"/>
  <c r="E2258" i="11"/>
  <c r="G2258" i="11"/>
  <c r="H2258" i="11"/>
  <c r="I2258" i="11"/>
  <c r="A2259" i="11"/>
  <c r="C2259" i="11"/>
  <c r="D2259" i="11"/>
  <c r="E2259" i="11"/>
  <c r="G2259" i="11"/>
  <c r="H2259" i="11"/>
  <c r="I2259" i="11"/>
  <c r="A2260" i="11"/>
  <c r="C2260" i="11"/>
  <c r="D2260" i="11"/>
  <c r="E2260" i="11"/>
  <c r="G2260" i="11"/>
  <c r="H2260" i="11"/>
  <c r="I2260" i="11"/>
  <c r="A2261" i="11"/>
  <c r="C2261" i="11"/>
  <c r="D2261" i="11"/>
  <c r="E2261" i="11"/>
  <c r="G2261" i="11"/>
  <c r="H2261" i="11"/>
  <c r="I2261" i="11"/>
  <c r="A2262" i="11"/>
  <c r="C2262" i="11"/>
  <c r="D2262" i="11"/>
  <c r="E2262" i="11"/>
  <c r="G2262" i="11"/>
  <c r="H2262" i="11"/>
  <c r="I2262" i="11"/>
  <c r="A2263" i="11"/>
  <c r="C2263" i="11"/>
  <c r="D2263" i="11"/>
  <c r="E2263" i="11"/>
  <c r="G2263" i="11"/>
  <c r="H2263" i="11"/>
  <c r="I2263" i="11"/>
  <c r="A2264" i="11"/>
  <c r="C2264" i="11"/>
  <c r="D2264" i="11"/>
  <c r="E2264" i="11"/>
  <c r="G2264" i="11"/>
  <c r="H2264" i="11"/>
  <c r="I2264" i="11"/>
  <c r="A2265" i="11"/>
  <c r="C2265" i="11"/>
  <c r="D2265" i="11"/>
  <c r="E2265" i="11"/>
  <c r="G2265" i="11"/>
  <c r="H2265" i="11"/>
  <c r="I2265" i="11"/>
  <c r="A2266" i="11"/>
  <c r="C2266" i="11"/>
  <c r="D2266" i="11"/>
  <c r="E2266" i="11"/>
  <c r="G2266" i="11"/>
  <c r="H2266" i="11"/>
  <c r="I2266" i="11"/>
  <c r="A2267" i="11"/>
  <c r="C2267" i="11"/>
  <c r="D2267" i="11"/>
  <c r="E2267" i="11"/>
  <c r="G2267" i="11"/>
  <c r="H2267" i="11"/>
  <c r="I2267" i="11"/>
  <c r="A2268" i="11"/>
  <c r="C2268" i="11"/>
  <c r="D2268" i="11"/>
  <c r="E2268" i="11"/>
  <c r="G2268" i="11"/>
  <c r="H2268" i="11"/>
  <c r="I2268" i="11"/>
  <c r="A2269" i="11"/>
  <c r="C2269" i="11"/>
  <c r="D2269" i="11"/>
  <c r="E2269" i="11"/>
  <c r="G2269" i="11"/>
  <c r="H2269" i="11"/>
  <c r="I2269" i="11"/>
  <c r="A2270" i="11"/>
  <c r="C2270" i="11"/>
  <c r="D2270" i="11"/>
  <c r="E2270" i="11"/>
  <c r="G2270" i="11"/>
  <c r="H2270" i="11"/>
  <c r="I2270" i="11"/>
  <c r="A2271" i="11"/>
  <c r="C2271" i="11"/>
  <c r="D2271" i="11"/>
  <c r="E2271" i="11"/>
  <c r="G2271" i="11"/>
  <c r="H2271" i="11"/>
  <c r="I2271" i="11"/>
  <c r="A2272" i="11"/>
  <c r="C2272" i="11"/>
  <c r="D2272" i="11"/>
  <c r="E2272" i="11"/>
  <c r="G2272" i="11"/>
  <c r="H2272" i="11"/>
  <c r="I2272" i="11"/>
  <c r="A2273" i="11"/>
  <c r="C2273" i="11"/>
  <c r="D2273" i="11"/>
  <c r="E2273" i="11"/>
  <c r="G2273" i="11"/>
  <c r="H2273" i="11"/>
  <c r="I2273" i="11"/>
  <c r="A2274" i="11"/>
  <c r="C2274" i="11"/>
  <c r="D2274" i="11"/>
  <c r="E2274" i="11"/>
  <c r="G2274" i="11"/>
  <c r="H2274" i="11"/>
  <c r="I2274" i="11"/>
  <c r="A2275" i="11"/>
  <c r="C2275" i="11"/>
  <c r="D2275" i="11"/>
  <c r="E2275" i="11"/>
  <c r="G2275" i="11"/>
  <c r="H2275" i="11"/>
  <c r="I2275" i="11"/>
  <c r="A2276" i="11"/>
  <c r="C2276" i="11"/>
  <c r="D2276" i="11"/>
  <c r="E2276" i="11"/>
  <c r="G2276" i="11"/>
  <c r="H2276" i="11"/>
  <c r="I2276" i="11"/>
  <c r="A2277" i="11"/>
  <c r="C2277" i="11"/>
  <c r="D2277" i="11"/>
  <c r="E2277" i="11"/>
  <c r="G2277" i="11"/>
  <c r="H2277" i="11"/>
  <c r="I2277" i="11"/>
  <c r="A2278" i="11"/>
  <c r="C2278" i="11"/>
  <c r="D2278" i="11"/>
  <c r="E2278" i="11"/>
  <c r="G2278" i="11"/>
  <c r="H2278" i="11"/>
  <c r="I2278" i="11"/>
  <c r="A2279" i="11"/>
  <c r="C2279" i="11"/>
  <c r="D2279" i="11"/>
  <c r="E2279" i="11"/>
  <c r="G2279" i="11"/>
  <c r="H2279" i="11"/>
  <c r="I2279" i="11"/>
  <c r="A2280" i="11"/>
  <c r="C2280" i="11"/>
  <c r="D2280" i="11"/>
  <c r="E2280" i="11"/>
  <c r="G2280" i="11"/>
  <c r="H2280" i="11"/>
  <c r="I2280" i="11"/>
  <c r="A2281" i="11"/>
  <c r="C2281" i="11"/>
  <c r="D2281" i="11"/>
  <c r="E2281" i="11"/>
  <c r="G2281" i="11"/>
  <c r="H2281" i="11"/>
  <c r="I2281" i="11"/>
  <c r="A2282" i="11"/>
  <c r="C2282" i="11"/>
  <c r="D2282" i="11"/>
  <c r="E2282" i="11"/>
  <c r="G2282" i="11"/>
  <c r="H2282" i="11"/>
  <c r="I2282" i="11"/>
  <c r="A2283" i="11"/>
  <c r="C2283" i="11"/>
  <c r="D2283" i="11"/>
  <c r="E2283" i="11"/>
  <c r="G2283" i="11"/>
  <c r="H2283" i="11"/>
  <c r="I2283" i="11"/>
  <c r="A2284" i="11"/>
  <c r="C2284" i="11"/>
  <c r="D2284" i="11"/>
  <c r="E2284" i="11"/>
  <c r="G2284" i="11"/>
  <c r="H2284" i="11"/>
  <c r="I2284" i="11"/>
  <c r="A2285" i="11"/>
  <c r="C2285" i="11"/>
  <c r="D2285" i="11"/>
  <c r="E2285" i="11"/>
  <c r="G2285" i="11"/>
  <c r="H2285" i="11"/>
  <c r="I2285" i="11"/>
  <c r="A2286" i="11"/>
  <c r="C2286" i="11"/>
  <c r="D2286" i="11"/>
  <c r="E2286" i="11"/>
  <c r="G2286" i="11"/>
  <c r="H2286" i="11"/>
  <c r="I2286" i="11"/>
  <c r="A2287" i="11"/>
  <c r="C2287" i="11"/>
  <c r="D2287" i="11"/>
  <c r="E2287" i="11"/>
  <c r="G2287" i="11"/>
  <c r="H2287" i="11"/>
  <c r="I2287" i="11"/>
  <c r="A2288" i="11"/>
  <c r="C2288" i="11"/>
  <c r="D2288" i="11"/>
  <c r="E2288" i="11"/>
  <c r="G2288" i="11"/>
  <c r="H2288" i="11"/>
  <c r="I2288" i="11"/>
  <c r="A2289" i="11"/>
  <c r="C2289" i="11"/>
  <c r="D2289" i="11"/>
  <c r="E2289" i="11"/>
  <c r="G2289" i="11"/>
  <c r="H2289" i="11"/>
  <c r="I2289" i="11"/>
  <c r="A2290" i="11"/>
  <c r="C2290" i="11"/>
  <c r="D2290" i="11"/>
  <c r="E2290" i="11"/>
  <c r="G2290" i="11"/>
  <c r="H2290" i="11"/>
  <c r="I2290" i="11"/>
  <c r="A2291" i="11"/>
  <c r="C2291" i="11"/>
  <c r="D2291" i="11"/>
  <c r="E2291" i="11"/>
  <c r="G2291" i="11"/>
  <c r="H2291" i="11"/>
  <c r="I2291" i="11"/>
  <c r="A2292" i="11"/>
  <c r="C2292" i="11"/>
  <c r="D2292" i="11"/>
  <c r="E2292" i="11"/>
  <c r="G2292" i="11"/>
  <c r="H2292" i="11"/>
  <c r="I2292" i="11"/>
  <c r="A2293" i="11"/>
  <c r="C2293" i="11"/>
  <c r="D2293" i="11"/>
  <c r="E2293" i="11"/>
  <c r="G2293" i="11"/>
  <c r="H2293" i="11"/>
  <c r="I2293" i="11"/>
  <c r="A2294" i="11"/>
  <c r="C2294" i="11"/>
  <c r="D2294" i="11"/>
  <c r="E2294" i="11"/>
  <c r="G2294" i="11"/>
  <c r="H2294" i="11"/>
  <c r="I2294" i="11"/>
  <c r="A2295" i="11"/>
  <c r="C2295" i="11"/>
  <c r="D2295" i="11"/>
  <c r="E2295" i="11"/>
  <c r="G2295" i="11"/>
  <c r="H2295" i="11"/>
  <c r="I2295" i="11"/>
  <c r="A2296" i="11"/>
  <c r="C2296" i="11"/>
  <c r="D2296" i="11"/>
  <c r="E2296" i="11"/>
  <c r="G2296" i="11"/>
  <c r="H2296" i="11"/>
  <c r="I2296" i="11"/>
  <c r="A2297" i="11"/>
  <c r="C2297" i="11"/>
  <c r="D2297" i="11"/>
  <c r="E2297" i="11"/>
  <c r="G2297" i="11"/>
  <c r="H2297" i="11"/>
  <c r="I2297" i="11"/>
  <c r="A2298" i="11"/>
  <c r="C2298" i="11"/>
  <c r="D2298" i="11"/>
  <c r="E2298" i="11"/>
  <c r="G2298" i="11"/>
  <c r="H2298" i="11"/>
  <c r="I2298" i="11"/>
  <c r="A2299" i="11"/>
  <c r="C2299" i="11"/>
  <c r="D2299" i="11"/>
  <c r="E2299" i="11"/>
  <c r="G2299" i="11"/>
  <c r="H2299" i="11"/>
  <c r="I2299" i="11"/>
  <c r="A2300" i="11"/>
  <c r="C2300" i="11"/>
  <c r="D2300" i="11"/>
  <c r="E2300" i="11"/>
  <c r="G2300" i="11"/>
  <c r="H2300" i="11"/>
  <c r="I2300" i="11"/>
  <c r="A2301" i="11"/>
  <c r="C2301" i="11"/>
  <c r="D2301" i="11"/>
  <c r="E2301" i="11"/>
  <c r="G2301" i="11"/>
  <c r="H2301" i="11"/>
  <c r="I2301" i="11"/>
  <c r="A2302" i="11"/>
  <c r="C2302" i="11"/>
  <c r="D2302" i="11"/>
  <c r="E2302" i="11"/>
  <c r="G2302" i="11"/>
  <c r="H2302" i="11"/>
  <c r="I2302" i="11"/>
  <c r="A2303" i="11"/>
  <c r="C2303" i="11"/>
  <c r="D2303" i="11"/>
  <c r="E2303" i="11"/>
  <c r="G2303" i="11"/>
  <c r="H2303" i="11"/>
  <c r="I2303" i="11"/>
  <c r="A2304" i="11"/>
  <c r="C2304" i="11"/>
  <c r="D2304" i="11"/>
  <c r="E2304" i="11"/>
  <c r="G2304" i="11"/>
  <c r="H2304" i="11"/>
  <c r="I2304" i="11"/>
  <c r="A2305" i="11"/>
  <c r="C2305" i="11"/>
  <c r="D2305" i="11"/>
  <c r="E2305" i="11"/>
  <c r="G2305" i="11"/>
  <c r="H2305" i="11"/>
  <c r="I2305" i="11"/>
  <c r="A2306" i="11"/>
  <c r="C2306" i="11"/>
  <c r="D2306" i="11"/>
  <c r="E2306" i="11"/>
  <c r="G2306" i="11"/>
  <c r="H2306" i="11"/>
  <c r="I2306" i="11"/>
  <c r="A2307" i="11"/>
  <c r="C2307" i="11"/>
  <c r="D2307" i="11"/>
  <c r="E2307" i="11"/>
  <c r="G2307" i="11"/>
  <c r="H2307" i="11"/>
  <c r="I2307" i="11"/>
  <c r="A2308" i="11"/>
  <c r="C2308" i="11"/>
  <c r="D2308" i="11"/>
  <c r="E2308" i="11"/>
  <c r="G2308" i="11"/>
  <c r="H2308" i="11"/>
  <c r="I2308" i="11"/>
  <c r="A2309" i="11"/>
  <c r="C2309" i="11"/>
  <c r="D2309" i="11"/>
  <c r="E2309" i="11"/>
  <c r="G2309" i="11"/>
  <c r="H2309" i="11"/>
  <c r="I2309" i="11"/>
  <c r="A2310" i="11"/>
  <c r="C2310" i="11"/>
  <c r="D2310" i="11"/>
  <c r="E2310" i="11"/>
  <c r="G2310" i="11"/>
  <c r="H2310" i="11"/>
  <c r="I2310" i="11"/>
  <c r="A2311" i="11"/>
  <c r="C2311" i="11"/>
  <c r="D2311" i="11"/>
  <c r="E2311" i="11"/>
  <c r="G2311" i="11"/>
  <c r="H2311" i="11"/>
  <c r="I2311" i="11"/>
  <c r="A2312" i="11"/>
  <c r="C2312" i="11"/>
  <c r="D2312" i="11"/>
  <c r="E2312" i="11"/>
  <c r="G2312" i="11"/>
  <c r="H2312" i="11"/>
  <c r="I2312" i="11"/>
  <c r="A2313" i="11"/>
  <c r="C2313" i="11"/>
  <c r="D2313" i="11"/>
  <c r="E2313" i="11"/>
  <c r="G2313" i="11"/>
  <c r="H2313" i="11"/>
  <c r="I2313" i="11"/>
  <c r="A2314" i="11"/>
  <c r="C2314" i="11"/>
  <c r="D2314" i="11"/>
  <c r="E2314" i="11"/>
  <c r="G2314" i="11"/>
  <c r="H2314" i="11"/>
  <c r="I2314" i="11"/>
  <c r="A2315" i="11"/>
  <c r="C2315" i="11"/>
  <c r="D2315" i="11"/>
  <c r="E2315" i="11"/>
  <c r="G2315" i="11"/>
  <c r="H2315" i="11"/>
  <c r="I2315" i="11"/>
  <c r="A2316" i="11"/>
  <c r="C2316" i="11"/>
  <c r="D2316" i="11"/>
  <c r="E2316" i="11"/>
  <c r="G2316" i="11"/>
  <c r="H2316" i="11"/>
  <c r="I2316" i="11"/>
  <c r="A2317" i="11"/>
  <c r="C2317" i="11"/>
  <c r="D2317" i="11"/>
  <c r="E2317" i="11"/>
  <c r="G2317" i="11"/>
  <c r="H2317" i="11"/>
  <c r="I2317" i="11"/>
  <c r="A2318" i="11"/>
  <c r="C2318" i="11"/>
  <c r="D2318" i="11"/>
  <c r="E2318" i="11"/>
  <c r="G2318" i="11"/>
  <c r="H2318" i="11"/>
  <c r="I2318" i="11"/>
  <c r="A2319" i="11"/>
  <c r="C2319" i="11"/>
  <c r="D2319" i="11"/>
  <c r="E2319" i="11"/>
  <c r="G2319" i="11"/>
  <c r="H2319" i="11"/>
  <c r="I2319" i="11"/>
  <c r="A2320" i="11"/>
  <c r="C2320" i="11"/>
  <c r="D2320" i="11"/>
  <c r="E2320" i="11"/>
  <c r="G2320" i="11"/>
  <c r="H2320" i="11"/>
  <c r="I2320" i="11"/>
  <c r="A2321" i="11"/>
  <c r="C2321" i="11"/>
  <c r="D2321" i="11"/>
  <c r="E2321" i="11"/>
  <c r="G2321" i="11"/>
  <c r="H2321" i="11"/>
  <c r="I2321" i="11"/>
  <c r="A2322" i="11"/>
  <c r="C2322" i="11"/>
  <c r="D2322" i="11"/>
  <c r="E2322" i="11"/>
  <c r="G2322" i="11"/>
  <c r="H2322" i="11"/>
  <c r="I2322" i="11"/>
  <c r="A2323" i="11"/>
  <c r="C2323" i="11"/>
  <c r="D2323" i="11"/>
  <c r="E2323" i="11"/>
  <c r="G2323" i="11"/>
  <c r="H2323" i="11"/>
  <c r="I2323" i="11"/>
  <c r="A2324" i="11"/>
  <c r="C2324" i="11"/>
  <c r="D2324" i="11"/>
  <c r="E2324" i="11"/>
  <c r="G2324" i="11"/>
  <c r="H2324" i="11"/>
  <c r="I2324" i="11"/>
  <c r="A2325" i="11"/>
  <c r="C2325" i="11"/>
  <c r="D2325" i="11"/>
  <c r="E2325" i="11"/>
  <c r="G2325" i="11"/>
  <c r="H2325" i="11"/>
  <c r="I2325" i="11"/>
  <c r="A2326" i="11"/>
  <c r="C2326" i="11"/>
  <c r="D2326" i="11"/>
  <c r="E2326" i="11"/>
  <c r="G2326" i="11"/>
  <c r="H2326" i="11"/>
  <c r="I2326" i="11"/>
  <c r="A2327" i="11"/>
  <c r="C2327" i="11"/>
  <c r="D2327" i="11"/>
  <c r="E2327" i="11"/>
  <c r="G2327" i="11"/>
  <c r="H2327" i="11"/>
  <c r="I2327" i="11"/>
  <c r="A2328" i="11"/>
  <c r="C2328" i="11"/>
  <c r="D2328" i="11"/>
  <c r="E2328" i="11"/>
  <c r="G2328" i="11"/>
  <c r="H2328" i="11"/>
  <c r="I2328" i="11"/>
  <c r="A2329" i="11"/>
  <c r="C2329" i="11"/>
  <c r="D2329" i="11"/>
  <c r="E2329" i="11"/>
  <c r="G2329" i="11"/>
  <c r="H2329" i="11"/>
  <c r="I2329" i="11"/>
  <c r="A2330" i="11"/>
  <c r="C2330" i="11"/>
  <c r="D2330" i="11"/>
  <c r="E2330" i="11"/>
  <c r="G2330" i="11"/>
  <c r="H2330" i="11"/>
  <c r="I2330" i="11"/>
  <c r="A2331" i="11"/>
  <c r="C2331" i="11"/>
  <c r="D2331" i="11"/>
  <c r="E2331" i="11"/>
  <c r="G2331" i="11"/>
  <c r="H2331" i="11"/>
  <c r="I2331" i="11"/>
  <c r="A2332" i="11"/>
  <c r="C2332" i="11"/>
  <c r="D2332" i="11"/>
  <c r="E2332" i="11"/>
  <c r="G2332" i="11"/>
  <c r="H2332" i="11"/>
  <c r="I2332" i="11"/>
  <c r="A2333" i="11"/>
  <c r="C2333" i="11"/>
  <c r="D2333" i="11"/>
  <c r="E2333" i="11"/>
  <c r="G2333" i="11"/>
  <c r="H2333" i="11"/>
  <c r="I2333" i="11"/>
  <c r="A2334" i="11"/>
  <c r="C2334" i="11"/>
  <c r="D2334" i="11"/>
  <c r="E2334" i="11"/>
  <c r="G2334" i="11"/>
  <c r="H2334" i="11"/>
  <c r="I2334" i="11"/>
  <c r="A2335" i="11"/>
  <c r="C2335" i="11"/>
  <c r="D2335" i="11"/>
  <c r="E2335" i="11"/>
  <c r="G2335" i="11"/>
  <c r="H2335" i="11"/>
  <c r="I2335" i="11"/>
  <c r="A2336" i="11"/>
  <c r="C2336" i="11"/>
  <c r="D2336" i="11"/>
  <c r="E2336" i="11"/>
  <c r="G2336" i="11"/>
  <c r="H2336" i="11"/>
  <c r="I2336" i="11"/>
  <c r="A2337" i="11"/>
  <c r="C2337" i="11"/>
  <c r="D2337" i="11"/>
  <c r="E2337" i="11"/>
  <c r="G2337" i="11"/>
  <c r="H2337" i="11"/>
  <c r="I2337" i="11"/>
  <c r="A2338" i="11"/>
  <c r="C2338" i="11"/>
  <c r="D2338" i="11"/>
  <c r="E2338" i="11"/>
  <c r="G2338" i="11"/>
  <c r="H2338" i="11"/>
  <c r="I2338" i="11"/>
  <c r="A2339" i="11"/>
  <c r="C2339" i="11"/>
  <c r="D2339" i="11"/>
  <c r="E2339" i="11"/>
  <c r="G2339" i="11"/>
  <c r="H2339" i="11"/>
  <c r="I2339" i="11"/>
  <c r="A2340" i="11"/>
  <c r="C2340" i="11"/>
  <c r="D2340" i="11"/>
  <c r="E2340" i="11"/>
  <c r="G2340" i="11"/>
  <c r="H2340" i="11"/>
  <c r="I2340" i="11"/>
  <c r="A2341" i="11"/>
  <c r="C2341" i="11"/>
  <c r="D2341" i="11"/>
  <c r="E2341" i="11"/>
  <c r="G2341" i="11"/>
  <c r="H2341" i="11"/>
  <c r="I2341" i="11"/>
  <c r="A2342" i="11"/>
  <c r="C2342" i="11"/>
  <c r="D2342" i="11"/>
  <c r="E2342" i="11"/>
  <c r="G2342" i="11"/>
  <c r="H2342" i="11"/>
  <c r="I2342" i="11"/>
  <c r="A2343" i="11"/>
  <c r="C2343" i="11"/>
  <c r="D2343" i="11"/>
  <c r="E2343" i="11"/>
  <c r="G2343" i="11"/>
  <c r="H2343" i="11"/>
  <c r="I2343" i="11"/>
  <c r="A2344" i="11"/>
  <c r="C2344" i="11"/>
  <c r="D2344" i="11"/>
  <c r="E2344" i="11"/>
  <c r="G2344" i="11"/>
  <c r="H2344" i="11"/>
  <c r="I2344" i="11"/>
  <c r="A2345" i="11"/>
  <c r="C2345" i="11"/>
  <c r="D2345" i="11"/>
  <c r="E2345" i="11"/>
  <c r="G2345" i="11"/>
  <c r="H2345" i="11"/>
  <c r="I2345" i="11"/>
  <c r="A2346" i="11"/>
  <c r="C2346" i="11"/>
  <c r="D2346" i="11"/>
  <c r="E2346" i="11"/>
  <c r="G2346" i="11"/>
  <c r="H2346" i="11"/>
  <c r="I2346" i="11"/>
  <c r="A2347" i="11"/>
  <c r="C2347" i="11"/>
  <c r="D2347" i="11"/>
  <c r="E2347" i="11"/>
  <c r="G2347" i="11"/>
  <c r="H2347" i="11"/>
  <c r="I2347" i="11"/>
  <c r="A2348" i="11"/>
  <c r="C2348" i="11"/>
  <c r="D2348" i="11"/>
  <c r="E2348" i="11"/>
  <c r="G2348" i="11"/>
  <c r="H2348" i="11"/>
  <c r="I2348" i="11"/>
  <c r="A2349" i="11"/>
  <c r="C2349" i="11"/>
  <c r="D2349" i="11"/>
  <c r="E2349" i="11"/>
  <c r="G2349" i="11"/>
  <c r="H2349" i="11"/>
  <c r="I2349" i="11"/>
  <c r="A2350" i="11"/>
  <c r="C2350" i="11"/>
  <c r="D2350" i="11"/>
  <c r="E2350" i="11"/>
  <c r="G2350" i="11"/>
  <c r="H2350" i="11"/>
  <c r="I2350" i="11"/>
  <c r="A2351" i="11"/>
  <c r="C2351" i="11"/>
  <c r="D2351" i="11"/>
  <c r="E2351" i="11"/>
  <c r="G2351" i="11"/>
  <c r="H2351" i="11"/>
  <c r="I2351" i="11"/>
  <c r="A2352" i="11"/>
  <c r="C2352" i="11"/>
  <c r="D2352" i="11"/>
  <c r="E2352" i="11"/>
  <c r="G2352" i="11"/>
  <c r="H2352" i="11"/>
  <c r="I2352" i="11"/>
  <c r="A2353" i="11"/>
  <c r="C2353" i="11"/>
  <c r="D2353" i="11"/>
  <c r="E2353" i="11"/>
  <c r="G2353" i="11"/>
  <c r="H2353" i="11"/>
  <c r="I2353" i="11"/>
  <c r="A2354" i="11"/>
  <c r="C2354" i="11"/>
  <c r="D2354" i="11"/>
  <c r="E2354" i="11"/>
  <c r="G2354" i="11"/>
  <c r="H2354" i="11"/>
  <c r="I2354" i="11"/>
  <c r="A2355" i="11"/>
  <c r="C2355" i="11"/>
  <c r="D2355" i="11"/>
  <c r="E2355" i="11"/>
  <c r="G2355" i="11"/>
  <c r="H2355" i="11"/>
  <c r="I2355" i="11"/>
  <c r="A2356" i="11"/>
  <c r="C2356" i="11"/>
  <c r="D2356" i="11"/>
  <c r="E2356" i="11"/>
  <c r="G2356" i="11"/>
  <c r="H2356" i="11"/>
  <c r="I2356" i="11"/>
  <c r="A2357" i="11"/>
  <c r="C2357" i="11"/>
  <c r="D2357" i="11"/>
  <c r="E2357" i="11"/>
  <c r="G2357" i="11"/>
  <c r="H2357" i="11"/>
  <c r="I2357" i="11"/>
  <c r="A2358" i="11"/>
  <c r="C2358" i="11"/>
  <c r="D2358" i="11"/>
  <c r="E2358" i="11"/>
  <c r="G2358" i="11"/>
  <c r="H2358" i="11"/>
  <c r="I2358" i="11"/>
  <c r="A2359" i="11"/>
  <c r="C2359" i="11"/>
  <c r="D2359" i="11"/>
  <c r="E2359" i="11"/>
  <c r="G2359" i="11"/>
  <c r="H2359" i="11"/>
  <c r="I2359" i="11"/>
  <c r="A2360" i="11"/>
  <c r="C2360" i="11"/>
  <c r="D2360" i="11"/>
  <c r="E2360" i="11"/>
  <c r="G2360" i="11"/>
  <c r="H2360" i="11"/>
  <c r="I2360" i="11"/>
  <c r="A2361" i="11"/>
  <c r="C2361" i="11"/>
  <c r="D2361" i="11"/>
  <c r="E2361" i="11"/>
  <c r="G2361" i="11"/>
  <c r="H2361" i="11"/>
  <c r="I2361" i="11"/>
  <c r="A2362" i="11"/>
  <c r="C2362" i="11"/>
  <c r="D2362" i="11"/>
  <c r="E2362" i="11"/>
  <c r="G2362" i="11"/>
  <c r="H2362" i="11"/>
  <c r="I2362" i="11"/>
  <c r="A2363" i="11"/>
  <c r="C2363" i="11"/>
  <c r="D2363" i="11"/>
  <c r="E2363" i="11"/>
  <c r="G2363" i="11"/>
  <c r="H2363" i="11"/>
  <c r="I2363" i="11"/>
  <c r="A2364" i="11"/>
  <c r="C2364" i="11"/>
  <c r="D2364" i="11"/>
  <c r="E2364" i="11"/>
  <c r="G2364" i="11"/>
  <c r="H2364" i="11"/>
  <c r="I2364" i="11"/>
  <c r="A2365" i="11"/>
  <c r="C2365" i="11"/>
  <c r="D2365" i="11"/>
  <c r="E2365" i="11"/>
  <c r="G2365" i="11"/>
  <c r="H2365" i="11"/>
  <c r="I2365" i="11"/>
  <c r="A2366" i="11"/>
  <c r="C2366" i="11"/>
  <c r="D2366" i="11"/>
  <c r="E2366" i="11"/>
  <c r="G2366" i="11"/>
  <c r="H2366" i="11"/>
  <c r="I2366" i="11"/>
  <c r="A2367" i="11"/>
  <c r="C2367" i="11"/>
  <c r="D2367" i="11"/>
  <c r="E2367" i="11"/>
  <c r="G2367" i="11"/>
  <c r="H2367" i="11"/>
  <c r="I2367" i="11"/>
  <c r="A2368" i="11"/>
  <c r="C2368" i="11"/>
  <c r="D2368" i="11"/>
  <c r="E2368" i="11"/>
  <c r="G2368" i="11"/>
  <c r="H2368" i="11"/>
  <c r="I2368" i="11"/>
  <c r="A2369" i="11"/>
  <c r="C2369" i="11"/>
  <c r="D2369" i="11"/>
  <c r="E2369" i="11"/>
  <c r="G2369" i="11"/>
  <c r="H2369" i="11"/>
  <c r="I2369" i="11"/>
  <c r="A2370" i="11"/>
  <c r="C2370" i="11"/>
  <c r="D2370" i="11"/>
  <c r="E2370" i="11"/>
  <c r="G2370" i="11"/>
  <c r="H2370" i="11"/>
  <c r="I2370" i="11"/>
  <c r="A2371" i="11"/>
  <c r="C2371" i="11"/>
  <c r="D2371" i="11"/>
  <c r="E2371" i="11"/>
  <c r="G2371" i="11"/>
  <c r="H2371" i="11"/>
  <c r="I2371" i="11"/>
  <c r="A2372" i="11"/>
  <c r="C2372" i="11"/>
  <c r="D2372" i="11"/>
  <c r="E2372" i="11"/>
  <c r="G2372" i="11"/>
  <c r="H2372" i="11"/>
  <c r="I2372" i="11"/>
  <c r="A2373" i="11"/>
  <c r="C2373" i="11"/>
  <c r="D2373" i="11"/>
  <c r="E2373" i="11"/>
  <c r="G2373" i="11"/>
  <c r="H2373" i="11"/>
  <c r="I2373" i="11"/>
  <c r="A2374" i="11"/>
  <c r="C2374" i="11"/>
  <c r="D2374" i="11"/>
  <c r="E2374" i="11"/>
  <c r="G2374" i="11"/>
  <c r="H2374" i="11"/>
  <c r="I2374" i="11"/>
  <c r="A2375" i="11"/>
  <c r="C2375" i="11"/>
  <c r="D2375" i="11"/>
  <c r="E2375" i="11"/>
  <c r="G2375" i="11"/>
  <c r="H2375" i="11"/>
  <c r="I2375" i="11"/>
  <c r="A2376" i="11"/>
  <c r="C2376" i="11"/>
  <c r="D2376" i="11"/>
  <c r="E2376" i="11"/>
  <c r="G2376" i="11"/>
  <c r="H2376" i="11"/>
  <c r="I2376" i="11"/>
  <c r="A2377" i="11"/>
  <c r="C2377" i="11"/>
  <c r="D2377" i="11"/>
  <c r="E2377" i="11"/>
  <c r="G2377" i="11"/>
  <c r="H2377" i="11"/>
  <c r="I2377" i="11"/>
  <c r="A2378" i="11"/>
  <c r="C2378" i="11"/>
  <c r="D2378" i="11"/>
  <c r="E2378" i="11"/>
  <c r="G2378" i="11"/>
  <c r="H2378" i="11"/>
  <c r="I2378" i="11"/>
  <c r="A2379" i="11"/>
  <c r="C2379" i="11"/>
  <c r="D2379" i="11"/>
  <c r="E2379" i="11"/>
  <c r="G2379" i="11"/>
  <c r="H2379" i="11"/>
  <c r="I2379" i="11"/>
  <c r="A2380" i="11"/>
  <c r="C2380" i="11"/>
  <c r="D2380" i="11"/>
  <c r="E2380" i="11"/>
  <c r="G2380" i="11"/>
  <c r="H2380" i="11"/>
  <c r="I2380" i="11"/>
  <c r="A2381" i="11"/>
  <c r="C2381" i="11"/>
  <c r="D2381" i="11"/>
  <c r="E2381" i="11"/>
  <c r="G2381" i="11"/>
  <c r="H2381" i="11"/>
  <c r="I2381" i="11"/>
  <c r="A2382" i="11"/>
  <c r="C2382" i="11"/>
  <c r="D2382" i="11"/>
  <c r="E2382" i="11"/>
  <c r="G2382" i="11"/>
  <c r="H2382" i="11"/>
  <c r="I2382" i="11"/>
  <c r="A2383" i="11"/>
  <c r="C2383" i="11"/>
  <c r="D2383" i="11"/>
  <c r="E2383" i="11"/>
  <c r="G2383" i="11"/>
  <c r="H2383" i="11"/>
  <c r="I2383" i="11"/>
  <c r="A2384" i="11"/>
  <c r="C2384" i="11"/>
  <c r="D2384" i="11"/>
  <c r="E2384" i="11"/>
  <c r="G2384" i="11"/>
  <c r="H2384" i="11"/>
  <c r="I2384" i="11"/>
  <c r="A2385" i="11"/>
  <c r="C2385" i="11"/>
  <c r="D2385" i="11"/>
  <c r="E2385" i="11"/>
  <c r="G2385" i="11"/>
  <c r="H2385" i="11"/>
  <c r="I2385" i="11"/>
  <c r="A2386" i="11"/>
  <c r="C2386" i="11"/>
  <c r="D2386" i="11"/>
  <c r="E2386" i="11"/>
  <c r="G2386" i="11"/>
  <c r="H2386" i="11"/>
  <c r="I2386" i="11"/>
  <c r="A2387" i="11"/>
  <c r="C2387" i="11"/>
  <c r="D2387" i="11"/>
  <c r="E2387" i="11"/>
  <c r="G2387" i="11"/>
  <c r="H2387" i="11"/>
  <c r="I2387" i="11"/>
  <c r="A2388" i="11"/>
  <c r="C2388" i="11"/>
  <c r="D2388" i="11"/>
  <c r="E2388" i="11"/>
  <c r="G2388" i="11"/>
  <c r="H2388" i="11"/>
  <c r="I2388" i="11"/>
  <c r="A2389" i="11"/>
  <c r="C2389" i="11"/>
  <c r="D2389" i="11"/>
  <c r="E2389" i="11"/>
  <c r="G2389" i="11"/>
  <c r="H2389" i="11"/>
  <c r="I2389" i="11"/>
  <c r="A2390" i="11"/>
  <c r="C2390" i="11"/>
  <c r="D2390" i="11"/>
  <c r="E2390" i="11"/>
  <c r="G2390" i="11"/>
  <c r="H2390" i="11"/>
  <c r="I2390" i="11"/>
  <c r="A2391" i="11"/>
  <c r="C2391" i="11"/>
  <c r="D2391" i="11"/>
  <c r="E2391" i="11"/>
  <c r="G2391" i="11"/>
  <c r="H2391" i="11"/>
  <c r="I2391" i="11"/>
  <c r="A2392" i="11"/>
  <c r="C2392" i="11"/>
  <c r="D2392" i="11"/>
  <c r="E2392" i="11"/>
  <c r="G2392" i="11"/>
  <c r="H2392" i="11"/>
  <c r="I2392" i="11"/>
  <c r="A2393" i="11"/>
  <c r="C2393" i="11"/>
  <c r="D2393" i="11"/>
  <c r="E2393" i="11"/>
  <c r="G2393" i="11"/>
  <c r="H2393" i="11"/>
  <c r="I2393" i="11"/>
  <c r="A2394" i="11"/>
  <c r="C2394" i="11"/>
  <c r="D2394" i="11"/>
  <c r="E2394" i="11"/>
  <c r="G2394" i="11"/>
  <c r="H2394" i="11"/>
  <c r="I2394" i="11"/>
  <c r="A2395" i="11"/>
  <c r="C2395" i="11"/>
  <c r="D2395" i="11"/>
  <c r="E2395" i="11"/>
  <c r="G2395" i="11"/>
  <c r="H2395" i="11"/>
  <c r="I2395" i="11"/>
  <c r="A2396" i="11"/>
  <c r="C2396" i="11"/>
  <c r="D2396" i="11"/>
  <c r="E2396" i="11"/>
  <c r="G2396" i="11"/>
  <c r="H2396" i="11"/>
  <c r="I2396" i="11"/>
  <c r="A2397" i="11"/>
  <c r="C2397" i="11"/>
  <c r="D2397" i="11"/>
  <c r="E2397" i="11"/>
  <c r="G2397" i="11"/>
  <c r="H2397" i="11"/>
  <c r="I2397" i="11"/>
  <c r="A2398" i="11"/>
  <c r="C2398" i="11"/>
  <c r="D2398" i="11"/>
  <c r="E2398" i="11"/>
  <c r="G2398" i="11"/>
  <c r="H2398" i="11"/>
  <c r="I2398" i="11"/>
  <c r="A2399" i="11"/>
  <c r="C2399" i="11"/>
  <c r="D2399" i="11"/>
  <c r="E2399" i="11"/>
  <c r="G2399" i="11"/>
  <c r="H2399" i="11"/>
  <c r="I2399" i="11"/>
  <c r="A2400" i="11"/>
  <c r="C2400" i="11"/>
  <c r="D2400" i="11"/>
  <c r="E2400" i="11"/>
  <c r="G2400" i="11"/>
  <c r="H2400" i="11"/>
  <c r="I2400" i="11"/>
  <c r="A2401" i="11"/>
  <c r="C2401" i="11"/>
  <c r="D2401" i="11"/>
  <c r="E2401" i="11"/>
  <c r="G2401" i="11"/>
  <c r="H2401" i="11"/>
  <c r="I2401" i="11"/>
  <c r="A2402" i="11"/>
  <c r="C2402" i="11"/>
  <c r="D2402" i="11"/>
  <c r="E2402" i="11"/>
  <c r="G2402" i="11"/>
  <c r="H2402" i="11"/>
  <c r="I2402" i="11"/>
  <c r="A2403" i="11"/>
  <c r="C2403" i="11"/>
  <c r="D2403" i="11"/>
  <c r="E2403" i="11"/>
  <c r="G2403" i="11"/>
  <c r="H2403" i="11"/>
  <c r="I2403" i="11"/>
  <c r="A2404" i="11"/>
  <c r="C2404" i="11"/>
  <c r="D2404" i="11"/>
  <c r="E2404" i="11"/>
  <c r="G2404" i="11"/>
  <c r="H2404" i="11"/>
  <c r="I2404" i="11"/>
  <c r="A2405" i="11"/>
  <c r="C2405" i="11"/>
  <c r="D2405" i="11"/>
  <c r="E2405" i="11"/>
  <c r="G2405" i="11"/>
  <c r="H2405" i="11"/>
  <c r="I2405" i="11"/>
  <c r="A2406" i="11"/>
  <c r="C2406" i="11"/>
  <c r="D2406" i="11"/>
  <c r="E2406" i="11"/>
  <c r="G2406" i="11"/>
  <c r="H2406" i="11"/>
  <c r="I2406" i="11"/>
  <c r="A2407" i="11"/>
  <c r="C2407" i="11"/>
  <c r="D2407" i="11"/>
  <c r="E2407" i="11"/>
  <c r="G2407" i="11"/>
  <c r="H2407" i="11"/>
  <c r="I2407" i="11"/>
  <c r="A2408" i="11"/>
  <c r="C2408" i="11"/>
  <c r="D2408" i="11"/>
  <c r="E2408" i="11"/>
  <c r="G2408" i="11"/>
  <c r="H2408" i="11"/>
  <c r="I2408" i="11"/>
  <c r="A2409" i="11"/>
  <c r="C2409" i="11"/>
  <c r="D2409" i="11"/>
  <c r="E2409" i="11"/>
  <c r="G2409" i="11"/>
  <c r="H2409" i="11"/>
  <c r="I2409" i="11"/>
  <c r="A2410" i="11"/>
  <c r="C2410" i="11"/>
  <c r="D2410" i="11"/>
  <c r="E2410" i="11"/>
  <c r="G2410" i="11"/>
  <c r="H2410" i="11"/>
  <c r="I2410" i="11"/>
  <c r="A2411" i="11"/>
  <c r="C2411" i="11"/>
  <c r="D2411" i="11"/>
  <c r="E2411" i="11"/>
  <c r="G2411" i="11"/>
  <c r="H2411" i="11"/>
  <c r="I2411" i="11"/>
  <c r="A2412" i="11"/>
  <c r="C2412" i="11"/>
  <c r="D2412" i="11"/>
  <c r="E2412" i="11"/>
  <c r="G2412" i="11"/>
  <c r="H2412" i="11"/>
  <c r="I2412" i="11"/>
  <c r="A2413" i="11"/>
  <c r="C2413" i="11"/>
  <c r="D2413" i="11"/>
  <c r="E2413" i="11"/>
  <c r="G2413" i="11"/>
  <c r="H2413" i="11"/>
  <c r="I2413" i="11"/>
  <c r="A2414" i="11"/>
  <c r="C2414" i="11"/>
  <c r="D2414" i="11"/>
  <c r="E2414" i="11"/>
  <c r="G2414" i="11"/>
  <c r="H2414" i="11"/>
  <c r="I2414" i="11"/>
  <c r="A2415" i="11"/>
  <c r="C2415" i="11"/>
  <c r="D2415" i="11"/>
  <c r="E2415" i="11"/>
  <c r="G2415" i="11"/>
  <c r="H2415" i="11"/>
  <c r="I2415" i="11"/>
  <c r="A2416" i="11"/>
  <c r="C2416" i="11"/>
  <c r="D2416" i="11"/>
  <c r="E2416" i="11"/>
  <c r="G2416" i="11"/>
  <c r="H2416" i="11"/>
  <c r="I2416" i="11"/>
  <c r="A2417" i="11"/>
  <c r="C2417" i="11"/>
  <c r="D2417" i="11"/>
  <c r="E2417" i="11"/>
  <c r="G2417" i="11"/>
  <c r="H2417" i="11"/>
  <c r="I2417" i="11"/>
  <c r="A2418" i="11"/>
  <c r="C2418" i="11"/>
  <c r="D2418" i="11"/>
  <c r="E2418" i="11"/>
  <c r="G2418" i="11"/>
  <c r="H2418" i="11"/>
  <c r="I2418" i="11"/>
  <c r="A2419" i="11"/>
  <c r="C2419" i="11"/>
  <c r="D2419" i="11"/>
  <c r="E2419" i="11"/>
  <c r="G2419" i="11"/>
  <c r="H2419" i="11"/>
  <c r="I2419" i="11"/>
  <c r="A2420" i="11"/>
  <c r="C2420" i="11"/>
  <c r="D2420" i="11"/>
  <c r="E2420" i="11"/>
  <c r="G2420" i="11"/>
  <c r="H2420" i="11"/>
  <c r="I2420" i="11"/>
  <c r="A2421" i="11"/>
  <c r="C2421" i="11"/>
  <c r="D2421" i="11"/>
  <c r="E2421" i="11"/>
  <c r="G2421" i="11"/>
  <c r="H2421" i="11"/>
  <c r="I2421" i="11"/>
  <c r="A2422" i="11"/>
  <c r="C2422" i="11"/>
  <c r="D2422" i="11"/>
  <c r="E2422" i="11"/>
  <c r="G2422" i="11"/>
  <c r="H2422" i="11"/>
  <c r="I2422" i="11"/>
  <c r="A2423" i="11"/>
  <c r="C2423" i="11"/>
  <c r="D2423" i="11"/>
  <c r="E2423" i="11"/>
  <c r="G2423" i="11"/>
  <c r="H2423" i="11"/>
  <c r="I2423" i="11"/>
  <c r="A2424" i="11"/>
  <c r="C2424" i="11"/>
  <c r="D2424" i="11"/>
  <c r="E2424" i="11"/>
  <c r="G2424" i="11"/>
  <c r="H2424" i="11"/>
  <c r="I2424" i="11"/>
  <c r="A2425" i="11"/>
  <c r="C2425" i="11"/>
  <c r="D2425" i="11"/>
  <c r="E2425" i="11"/>
  <c r="G2425" i="11"/>
  <c r="H2425" i="11"/>
  <c r="I2425" i="11"/>
  <c r="A2426" i="11"/>
  <c r="C2426" i="11"/>
  <c r="D2426" i="11"/>
  <c r="E2426" i="11"/>
  <c r="G2426" i="11"/>
  <c r="H2426" i="11"/>
  <c r="I2426" i="11"/>
  <c r="A2427" i="11"/>
  <c r="C2427" i="11"/>
  <c r="D2427" i="11"/>
  <c r="E2427" i="11"/>
  <c r="G2427" i="11"/>
  <c r="H2427" i="11"/>
  <c r="I2427" i="11"/>
  <c r="A2428" i="11"/>
  <c r="C2428" i="11"/>
  <c r="D2428" i="11"/>
  <c r="E2428" i="11"/>
  <c r="G2428" i="11"/>
  <c r="H2428" i="11"/>
  <c r="I2428" i="11"/>
  <c r="A2429" i="11"/>
  <c r="C2429" i="11"/>
  <c r="D2429" i="11"/>
  <c r="E2429" i="11"/>
  <c r="G2429" i="11"/>
  <c r="H2429" i="11"/>
  <c r="I2429" i="11"/>
  <c r="A2430" i="11"/>
  <c r="C2430" i="11"/>
  <c r="D2430" i="11"/>
  <c r="E2430" i="11"/>
  <c r="G2430" i="11"/>
  <c r="H2430" i="11"/>
  <c r="I2430" i="11"/>
  <c r="A2431" i="11"/>
  <c r="C2431" i="11"/>
  <c r="D2431" i="11"/>
  <c r="E2431" i="11"/>
  <c r="G2431" i="11"/>
  <c r="H2431" i="11"/>
  <c r="I2431" i="11"/>
  <c r="A2432" i="11"/>
  <c r="C2432" i="11"/>
  <c r="D2432" i="11"/>
  <c r="E2432" i="11"/>
  <c r="G2432" i="11"/>
  <c r="H2432" i="11"/>
  <c r="I2432" i="11"/>
  <c r="A2433" i="11"/>
  <c r="C2433" i="11"/>
  <c r="D2433" i="11"/>
  <c r="E2433" i="11"/>
  <c r="G2433" i="11"/>
  <c r="H2433" i="11"/>
  <c r="I2433" i="11"/>
  <c r="A2434" i="11"/>
  <c r="C2434" i="11"/>
  <c r="D2434" i="11"/>
  <c r="E2434" i="11"/>
  <c r="G2434" i="11"/>
  <c r="H2434" i="11"/>
  <c r="I2434" i="11"/>
  <c r="A2435" i="11"/>
  <c r="C2435" i="11"/>
  <c r="D2435" i="11"/>
  <c r="E2435" i="11"/>
  <c r="G2435" i="11"/>
  <c r="H2435" i="11"/>
  <c r="I2435" i="11"/>
  <c r="A2436" i="11"/>
  <c r="C2436" i="11"/>
  <c r="D2436" i="11"/>
  <c r="E2436" i="11"/>
  <c r="G2436" i="11"/>
  <c r="H2436" i="11"/>
  <c r="I2436" i="11"/>
  <c r="A2437" i="11"/>
  <c r="C2437" i="11"/>
  <c r="D2437" i="11"/>
  <c r="E2437" i="11"/>
  <c r="G2437" i="11"/>
  <c r="H2437" i="11"/>
  <c r="I2437" i="11"/>
  <c r="A2438" i="11"/>
  <c r="C2438" i="11"/>
  <c r="D2438" i="11"/>
  <c r="E2438" i="11"/>
  <c r="G2438" i="11"/>
  <c r="H2438" i="11"/>
  <c r="I2438" i="11"/>
  <c r="A2439" i="11"/>
  <c r="C2439" i="11"/>
  <c r="D2439" i="11"/>
  <c r="E2439" i="11"/>
  <c r="G2439" i="11"/>
  <c r="H2439" i="11"/>
  <c r="I2439" i="11"/>
  <c r="A2440" i="11"/>
  <c r="C2440" i="11"/>
  <c r="D2440" i="11"/>
  <c r="E2440" i="11"/>
  <c r="G2440" i="11"/>
  <c r="H2440" i="11"/>
  <c r="I2440" i="11"/>
  <c r="A2441" i="11"/>
  <c r="C2441" i="11"/>
  <c r="D2441" i="11"/>
  <c r="E2441" i="11"/>
  <c r="G2441" i="11"/>
  <c r="H2441" i="11"/>
  <c r="I2441" i="11"/>
  <c r="A2442" i="11"/>
  <c r="C2442" i="11"/>
  <c r="D2442" i="11"/>
  <c r="E2442" i="11"/>
  <c r="G2442" i="11"/>
  <c r="H2442" i="11"/>
  <c r="I2442" i="11"/>
  <c r="A2443" i="11"/>
  <c r="C2443" i="11"/>
  <c r="D2443" i="11"/>
  <c r="E2443" i="11"/>
  <c r="G2443" i="11"/>
  <c r="H2443" i="11"/>
  <c r="I2443" i="11"/>
  <c r="A2444" i="11"/>
  <c r="C2444" i="11"/>
  <c r="D2444" i="11"/>
  <c r="E2444" i="11"/>
  <c r="G2444" i="11"/>
  <c r="H2444" i="11"/>
  <c r="I2444" i="11"/>
  <c r="A2445" i="11"/>
  <c r="C2445" i="11"/>
  <c r="D2445" i="11"/>
  <c r="E2445" i="11"/>
  <c r="G2445" i="11"/>
  <c r="H2445" i="11"/>
  <c r="I2445" i="11"/>
  <c r="A2446" i="11"/>
  <c r="C2446" i="11"/>
  <c r="D2446" i="11"/>
  <c r="E2446" i="11"/>
  <c r="G2446" i="11"/>
  <c r="H2446" i="11"/>
  <c r="I2446" i="11"/>
  <c r="A2447" i="11"/>
  <c r="C2447" i="11"/>
  <c r="D2447" i="11"/>
  <c r="E2447" i="11"/>
  <c r="G2447" i="11"/>
  <c r="H2447" i="11"/>
  <c r="I2447" i="11"/>
  <c r="A2448" i="11"/>
  <c r="C2448" i="11"/>
  <c r="D2448" i="11"/>
  <c r="E2448" i="11"/>
  <c r="G2448" i="11"/>
  <c r="H2448" i="11"/>
  <c r="I2448" i="11"/>
  <c r="A2449" i="11"/>
  <c r="C2449" i="11"/>
  <c r="D2449" i="11"/>
  <c r="E2449" i="11"/>
  <c r="G2449" i="11"/>
  <c r="H2449" i="11"/>
  <c r="I2449" i="11"/>
  <c r="A2450" i="11"/>
  <c r="C2450" i="11"/>
  <c r="D2450" i="11"/>
  <c r="E2450" i="11"/>
  <c r="G2450" i="11"/>
  <c r="H2450" i="11"/>
  <c r="I2450" i="11"/>
  <c r="A2451" i="11"/>
  <c r="C2451" i="11"/>
  <c r="D2451" i="11"/>
  <c r="E2451" i="11"/>
  <c r="G2451" i="11"/>
  <c r="H2451" i="11"/>
  <c r="I2451" i="11"/>
  <c r="A2452" i="11"/>
  <c r="C2452" i="11"/>
  <c r="D2452" i="11"/>
  <c r="E2452" i="11"/>
  <c r="G2452" i="11"/>
  <c r="H2452" i="11"/>
  <c r="I2452" i="11"/>
  <c r="A2453" i="11"/>
  <c r="C2453" i="11"/>
  <c r="D2453" i="11"/>
  <c r="E2453" i="11"/>
  <c r="G2453" i="11"/>
  <c r="H2453" i="11"/>
  <c r="I2453" i="11"/>
  <c r="A2454" i="11"/>
  <c r="C2454" i="11"/>
  <c r="D2454" i="11"/>
  <c r="E2454" i="11"/>
  <c r="G2454" i="11"/>
  <c r="H2454" i="11"/>
  <c r="I2454" i="11"/>
  <c r="A2455" i="11"/>
  <c r="C2455" i="11"/>
  <c r="D2455" i="11"/>
  <c r="E2455" i="11"/>
  <c r="G2455" i="11"/>
  <c r="H2455" i="11"/>
  <c r="I2455" i="11"/>
  <c r="A2456" i="11"/>
  <c r="C2456" i="11"/>
  <c r="D2456" i="11"/>
  <c r="E2456" i="11"/>
  <c r="G2456" i="11"/>
  <c r="H2456" i="11"/>
  <c r="I2456" i="11"/>
  <c r="A2457" i="11"/>
  <c r="C2457" i="11"/>
  <c r="D2457" i="11"/>
  <c r="E2457" i="11"/>
  <c r="G2457" i="11"/>
  <c r="H2457" i="11"/>
  <c r="I2457" i="11"/>
  <c r="A2458" i="11"/>
  <c r="C2458" i="11"/>
  <c r="D2458" i="11"/>
  <c r="E2458" i="11"/>
  <c r="G2458" i="11"/>
  <c r="H2458" i="11"/>
  <c r="I2458" i="11"/>
  <c r="A2459" i="11"/>
  <c r="C2459" i="11"/>
  <c r="D2459" i="11"/>
  <c r="E2459" i="11"/>
  <c r="G2459" i="11"/>
  <c r="H2459" i="11"/>
  <c r="I2459" i="11"/>
  <c r="A2460" i="11"/>
  <c r="C2460" i="11"/>
  <c r="D2460" i="11"/>
  <c r="E2460" i="11"/>
  <c r="G2460" i="11"/>
  <c r="H2460" i="11"/>
  <c r="I2460" i="11"/>
  <c r="A2461" i="11"/>
  <c r="C2461" i="11"/>
  <c r="D2461" i="11"/>
  <c r="E2461" i="11"/>
  <c r="G2461" i="11"/>
  <c r="H2461" i="11"/>
  <c r="I2461" i="11"/>
  <c r="A2462" i="11"/>
  <c r="C2462" i="11"/>
  <c r="D2462" i="11"/>
  <c r="E2462" i="11"/>
  <c r="G2462" i="11"/>
  <c r="H2462" i="11"/>
  <c r="I2462" i="11"/>
  <c r="A2463" i="11"/>
  <c r="C2463" i="11"/>
  <c r="D2463" i="11"/>
  <c r="E2463" i="11"/>
  <c r="G2463" i="11"/>
  <c r="H2463" i="11"/>
  <c r="I2463" i="11"/>
  <c r="A2464" i="11"/>
  <c r="C2464" i="11"/>
  <c r="D2464" i="11"/>
  <c r="E2464" i="11"/>
  <c r="G2464" i="11"/>
  <c r="H2464" i="11"/>
  <c r="I2464" i="11"/>
  <c r="A2465" i="11"/>
  <c r="C2465" i="11"/>
  <c r="D2465" i="11"/>
  <c r="E2465" i="11"/>
  <c r="G2465" i="11"/>
  <c r="H2465" i="11"/>
  <c r="I2465" i="11"/>
  <c r="A2466" i="11"/>
  <c r="C2466" i="11"/>
  <c r="D2466" i="11"/>
  <c r="E2466" i="11"/>
  <c r="G2466" i="11"/>
  <c r="H2466" i="11"/>
  <c r="I2466" i="11"/>
  <c r="A2467" i="11"/>
  <c r="C2467" i="11"/>
  <c r="D2467" i="11"/>
  <c r="E2467" i="11"/>
  <c r="G2467" i="11"/>
  <c r="H2467" i="11"/>
  <c r="I2467" i="11"/>
  <c r="A2468" i="11"/>
  <c r="C2468" i="11"/>
  <c r="D2468" i="11"/>
  <c r="E2468" i="11"/>
  <c r="G2468" i="11"/>
  <c r="H2468" i="11"/>
  <c r="I2468" i="11"/>
  <c r="A2469" i="11"/>
  <c r="C2469" i="11"/>
  <c r="D2469" i="11"/>
  <c r="E2469" i="11"/>
  <c r="G2469" i="11"/>
  <c r="H2469" i="11"/>
  <c r="I2469" i="11"/>
  <c r="A2470" i="11"/>
  <c r="C2470" i="11"/>
  <c r="D2470" i="11"/>
  <c r="E2470" i="11"/>
  <c r="G2470" i="11"/>
  <c r="H2470" i="11"/>
  <c r="I2470" i="11"/>
  <c r="A2471" i="11"/>
  <c r="C2471" i="11"/>
  <c r="D2471" i="11"/>
  <c r="E2471" i="11"/>
  <c r="G2471" i="11"/>
  <c r="H2471" i="11"/>
  <c r="I2471" i="11"/>
  <c r="A2472" i="11"/>
  <c r="C2472" i="11"/>
  <c r="D2472" i="11"/>
  <c r="E2472" i="11"/>
  <c r="G2472" i="11"/>
  <c r="H2472" i="11"/>
  <c r="I2472" i="11"/>
  <c r="A2473" i="11"/>
  <c r="C2473" i="11"/>
  <c r="D2473" i="11"/>
  <c r="E2473" i="11"/>
  <c r="G2473" i="11"/>
  <c r="H2473" i="11"/>
  <c r="I2473" i="11"/>
  <c r="A2474" i="11"/>
  <c r="C2474" i="11"/>
  <c r="D2474" i="11"/>
  <c r="E2474" i="11"/>
  <c r="G2474" i="11"/>
  <c r="H2474" i="11"/>
  <c r="I2474" i="11"/>
  <c r="A2475" i="11"/>
  <c r="C2475" i="11"/>
  <c r="D2475" i="11"/>
  <c r="E2475" i="11"/>
  <c r="G2475" i="11"/>
  <c r="H2475" i="11"/>
  <c r="I2475" i="11"/>
  <c r="A2476" i="11"/>
  <c r="C2476" i="11"/>
  <c r="D2476" i="11"/>
  <c r="E2476" i="11"/>
  <c r="G2476" i="11"/>
  <c r="H2476" i="11"/>
  <c r="I2476" i="11"/>
  <c r="A2477" i="11"/>
  <c r="C2477" i="11"/>
  <c r="D2477" i="11"/>
  <c r="E2477" i="11"/>
  <c r="G2477" i="11"/>
  <c r="H2477" i="11"/>
  <c r="I2477" i="11"/>
  <c r="A2478" i="11"/>
  <c r="C2478" i="11"/>
  <c r="D2478" i="11"/>
  <c r="E2478" i="11"/>
  <c r="G2478" i="11"/>
  <c r="H2478" i="11"/>
  <c r="I2478" i="11"/>
  <c r="A2479" i="11"/>
  <c r="C2479" i="11"/>
  <c r="D2479" i="11"/>
  <c r="E2479" i="11"/>
  <c r="G2479" i="11"/>
  <c r="H2479" i="11"/>
  <c r="I2479" i="11"/>
  <c r="A2480" i="11"/>
  <c r="C2480" i="11"/>
  <c r="D2480" i="11"/>
  <c r="E2480" i="11"/>
  <c r="G2480" i="11"/>
  <c r="H2480" i="11"/>
  <c r="I2480" i="11"/>
  <c r="A2481" i="11"/>
  <c r="C2481" i="11"/>
  <c r="D2481" i="11"/>
  <c r="E2481" i="11"/>
  <c r="G2481" i="11"/>
  <c r="H2481" i="11"/>
  <c r="I2481" i="11"/>
  <c r="A2482" i="11"/>
  <c r="C2482" i="11"/>
  <c r="D2482" i="11"/>
  <c r="E2482" i="11"/>
  <c r="G2482" i="11"/>
  <c r="H2482" i="11"/>
  <c r="I2482" i="11"/>
  <c r="A2483" i="11"/>
  <c r="C2483" i="11"/>
  <c r="D2483" i="11"/>
  <c r="E2483" i="11"/>
  <c r="G2483" i="11"/>
  <c r="H2483" i="11"/>
  <c r="I2483" i="11"/>
  <c r="A2484" i="11"/>
  <c r="C2484" i="11"/>
  <c r="D2484" i="11"/>
  <c r="E2484" i="11"/>
  <c r="G2484" i="11"/>
  <c r="H2484" i="11"/>
  <c r="I2484" i="11"/>
  <c r="A2485" i="11"/>
  <c r="C2485" i="11"/>
  <c r="D2485" i="11"/>
  <c r="E2485" i="11"/>
  <c r="G2485" i="11"/>
  <c r="H2485" i="11"/>
  <c r="I2485" i="11"/>
  <c r="A2486" i="11"/>
  <c r="C2486" i="11"/>
  <c r="D2486" i="11"/>
  <c r="E2486" i="11"/>
  <c r="G2486" i="11"/>
  <c r="H2486" i="11"/>
  <c r="I2486" i="11"/>
  <c r="A2487" i="11"/>
  <c r="C2487" i="11"/>
  <c r="D2487" i="11"/>
  <c r="E2487" i="11"/>
  <c r="G2487" i="11"/>
  <c r="H2487" i="11"/>
  <c r="I2487" i="11"/>
  <c r="A2488" i="11"/>
  <c r="C2488" i="11"/>
  <c r="D2488" i="11"/>
  <c r="E2488" i="11"/>
  <c r="G2488" i="11"/>
  <c r="H2488" i="11"/>
  <c r="I2488" i="11"/>
  <c r="A2489" i="11"/>
  <c r="C2489" i="11"/>
  <c r="D2489" i="11"/>
  <c r="E2489" i="11"/>
  <c r="G2489" i="11"/>
  <c r="H2489" i="11"/>
  <c r="I2489" i="11"/>
  <c r="A2490" i="11"/>
  <c r="C2490" i="11"/>
  <c r="D2490" i="11"/>
  <c r="E2490" i="11"/>
  <c r="G2490" i="11"/>
  <c r="H2490" i="11"/>
  <c r="I2490" i="11"/>
  <c r="A2491" i="11"/>
  <c r="C2491" i="11"/>
  <c r="D2491" i="11"/>
  <c r="E2491" i="11"/>
  <c r="G2491" i="11"/>
  <c r="H2491" i="11"/>
  <c r="I2491" i="11"/>
  <c r="A2492" i="11"/>
  <c r="C2492" i="11"/>
  <c r="D2492" i="11"/>
  <c r="E2492" i="11"/>
  <c r="G2492" i="11"/>
  <c r="H2492" i="11"/>
  <c r="I2492" i="11"/>
  <c r="A2493" i="11"/>
  <c r="C2493" i="11"/>
  <c r="D2493" i="11"/>
  <c r="E2493" i="11"/>
  <c r="G2493" i="11"/>
  <c r="H2493" i="11"/>
  <c r="I2493" i="11"/>
  <c r="A2494" i="11"/>
  <c r="C2494" i="11"/>
  <c r="D2494" i="11"/>
  <c r="E2494" i="11"/>
  <c r="G2494" i="11"/>
  <c r="H2494" i="11"/>
  <c r="I2494" i="11"/>
  <c r="A2495" i="11"/>
  <c r="C2495" i="11"/>
  <c r="D2495" i="11"/>
  <c r="E2495" i="11"/>
  <c r="G2495" i="11"/>
  <c r="H2495" i="11"/>
  <c r="I2495" i="11"/>
  <c r="A2496" i="11"/>
  <c r="C2496" i="11"/>
  <c r="D2496" i="11"/>
  <c r="E2496" i="11"/>
  <c r="G2496" i="11"/>
  <c r="H2496" i="11"/>
  <c r="I2496" i="11"/>
  <c r="A2497" i="11"/>
  <c r="C2497" i="11"/>
  <c r="D2497" i="11"/>
  <c r="E2497" i="11"/>
  <c r="G2497" i="11"/>
  <c r="H2497" i="11"/>
  <c r="I2497" i="11"/>
  <c r="A2498" i="11"/>
  <c r="C2498" i="11"/>
  <c r="D2498" i="11"/>
  <c r="E2498" i="11"/>
  <c r="G2498" i="11"/>
  <c r="H2498" i="11"/>
  <c r="I2498" i="11"/>
  <c r="A2499" i="11"/>
  <c r="C2499" i="11"/>
  <c r="D2499" i="11"/>
  <c r="E2499" i="11"/>
  <c r="G2499" i="11"/>
  <c r="H2499" i="11"/>
  <c r="I2499" i="11"/>
  <c r="A2500" i="11"/>
  <c r="C2500" i="11"/>
  <c r="D2500" i="11"/>
  <c r="E2500" i="11"/>
  <c r="G2500" i="11"/>
  <c r="H2500" i="11"/>
  <c r="I2500" i="11"/>
  <c r="A2501" i="11"/>
  <c r="C2501" i="11"/>
  <c r="D2501" i="11"/>
  <c r="E2501" i="11"/>
  <c r="G2501" i="11"/>
  <c r="H2501" i="11"/>
  <c r="I2501" i="11"/>
  <c r="A2502" i="11"/>
  <c r="C2502" i="11"/>
  <c r="D2502" i="11"/>
  <c r="E2502" i="11"/>
  <c r="G2502" i="11"/>
  <c r="H2502" i="11"/>
  <c r="I2502" i="11"/>
  <c r="A2503" i="11"/>
  <c r="C2503" i="11"/>
  <c r="D2503" i="11"/>
  <c r="E2503" i="11"/>
  <c r="G2503" i="11"/>
  <c r="H2503" i="11"/>
  <c r="I2503" i="11"/>
  <c r="A2504" i="11"/>
  <c r="C2504" i="11"/>
  <c r="D2504" i="11"/>
  <c r="E2504" i="11"/>
  <c r="G2504" i="11"/>
  <c r="H2504" i="11"/>
  <c r="I2504" i="11"/>
  <c r="A2505" i="11"/>
  <c r="C2505" i="11"/>
  <c r="D2505" i="11"/>
  <c r="E2505" i="11"/>
  <c r="G2505" i="11"/>
  <c r="H2505" i="11"/>
  <c r="I2505" i="11"/>
  <c r="A2506" i="11"/>
  <c r="C2506" i="11"/>
  <c r="D2506" i="11"/>
  <c r="E2506" i="11"/>
  <c r="G2506" i="11"/>
  <c r="H2506" i="11"/>
  <c r="I2506" i="11"/>
  <c r="A2507" i="11"/>
  <c r="C2507" i="11"/>
  <c r="D2507" i="11"/>
  <c r="E2507" i="11"/>
  <c r="G2507" i="11"/>
  <c r="H2507" i="11"/>
  <c r="I2507" i="11"/>
  <c r="A2508" i="11"/>
  <c r="C2508" i="11"/>
  <c r="D2508" i="11"/>
  <c r="E2508" i="11"/>
  <c r="G2508" i="11"/>
  <c r="H2508" i="11"/>
  <c r="I2508" i="11"/>
  <c r="A2509" i="11"/>
  <c r="C2509" i="11"/>
  <c r="D2509" i="11"/>
  <c r="E2509" i="11"/>
  <c r="G2509" i="11"/>
  <c r="H2509" i="11"/>
  <c r="I2509" i="11"/>
  <c r="A2510" i="11"/>
  <c r="C2510" i="11"/>
  <c r="D2510" i="11"/>
  <c r="E2510" i="11"/>
  <c r="G2510" i="11"/>
  <c r="H2510" i="11"/>
  <c r="I2510" i="11"/>
  <c r="A2511" i="11"/>
  <c r="C2511" i="11"/>
  <c r="D2511" i="11"/>
  <c r="E2511" i="11"/>
  <c r="G2511" i="11"/>
  <c r="H2511" i="11"/>
  <c r="I2511" i="11"/>
  <c r="A2512" i="11"/>
  <c r="C2512" i="11"/>
  <c r="D2512" i="11"/>
  <c r="E2512" i="11"/>
  <c r="G2512" i="11"/>
  <c r="H2512" i="11"/>
  <c r="I2512" i="11"/>
  <c r="A2513" i="11"/>
  <c r="C2513" i="11"/>
  <c r="D2513" i="11"/>
  <c r="E2513" i="11"/>
  <c r="G2513" i="11"/>
  <c r="H2513" i="11"/>
  <c r="I2513" i="11"/>
  <c r="A2514" i="11"/>
  <c r="C2514" i="11"/>
  <c r="D2514" i="11"/>
  <c r="E2514" i="11"/>
  <c r="G2514" i="11"/>
  <c r="H2514" i="11"/>
  <c r="I2514" i="11"/>
  <c r="A2515" i="11"/>
  <c r="C2515" i="11"/>
  <c r="D2515" i="11"/>
  <c r="E2515" i="11"/>
  <c r="G2515" i="11"/>
  <c r="H2515" i="11"/>
  <c r="I2515" i="11"/>
  <c r="A2516" i="11"/>
  <c r="C2516" i="11"/>
  <c r="D2516" i="11"/>
  <c r="E2516" i="11"/>
  <c r="G2516" i="11"/>
  <c r="H2516" i="11"/>
  <c r="I2516" i="11"/>
  <c r="A2517" i="11"/>
  <c r="C2517" i="11"/>
  <c r="D2517" i="11"/>
  <c r="E2517" i="11"/>
  <c r="G2517" i="11"/>
  <c r="H2517" i="11"/>
  <c r="I2517" i="11"/>
  <c r="A2518" i="11"/>
  <c r="C2518" i="11"/>
  <c r="D2518" i="11"/>
  <c r="E2518" i="11"/>
  <c r="G2518" i="11"/>
  <c r="H2518" i="11"/>
  <c r="I2518" i="11"/>
  <c r="A2519" i="11"/>
  <c r="C2519" i="11"/>
  <c r="D2519" i="11"/>
  <c r="E2519" i="11"/>
  <c r="G2519" i="11"/>
  <c r="H2519" i="11"/>
  <c r="I2519" i="11"/>
  <c r="A2520" i="11"/>
  <c r="C2520" i="11"/>
  <c r="D2520" i="11"/>
  <c r="E2520" i="11"/>
  <c r="G2520" i="11"/>
  <c r="H2520" i="11"/>
  <c r="I2520" i="11"/>
  <c r="A2521" i="11"/>
  <c r="C2521" i="11"/>
  <c r="D2521" i="11"/>
  <c r="E2521" i="11"/>
  <c r="G2521" i="11"/>
  <c r="H2521" i="11"/>
  <c r="I2521" i="11"/>
  <c r="A2522" i="11"/>
  <c r="C2522" i="11"/>
  <c r="D2522" i="11"/>
  <c r="E2522" i="11"/>
  <c r="G2522" i="11"/>
  <c r="H2522" i="11"/>
  <c r="I2522" i="11"/>
  <c r="A2523" i="11"/>
  <c r="C2523" i="11"/>
  <c r="D2523" i="11"/>
  <c r="E2523" i="11"/>
  <c r="G2523" i="11"/>
  <c r="H2523" i="11"/>
  <c r="I2523" i="11"/>
  <c r="A2524" i="11"/>
  <c r="C2524" i="11"/>
  <c r="D2524" i="11"/>
  <c r="E2524" i="11"/>
  <c r="G2524" i="11"/>
  <c r="H2524" i="11"/>
  <c r="I2524" i="11"/>
  <c r="A2525" i="11"/>
  <c r="C2525" i="11"/>
  <c r="D2525" i="11"/>
  <c r="E2525" i="11"/>
  <c r="G2525" i="11"/>
  <c r="H2525" i="11"/>
  <c r="I2525" i="11"/>
  <c r="A2526" i="11"/>
  <c r="C2526" i="11"/>
  <c r="D2526" i="11"/>
  <c r="E2526" i="11"/>
  <c r="G2526" i="11"/>
  <c r="H2526" i="11"/>
  <c r="I2526" i="11"/>
  <c r="A2527" i="11"/>
  <c r="C2527" i="11"/>
  <c r="D2527" i="11"/>
  <c r="E2527" i="11"/>
  <c r="G2527" i="11"/>
  <c r="H2527" i="11"/>
  <c r="I2527" i="11"/>
  <c r="A2528" i="11"/>
  <c r="C2528" i="11"/>
  <c r="D2528" i="11"/>
  <c r="E2528" i="11"/>
  <c r="G2528" i="11"/>
  <c r="H2528" i="11"/>
  <c r="I2528" i="11"/>
  <c r="A2529" i="11"/>
  <c r="C2529" i="11"/>
  <c r="D2529" i="11"/>
  <c r="E2529" i="11"/>
  <c r="G2529" i="11"/>
  <c r="H2529" i="11"/>
  <c r="I2529" i="11"/>
  <c r="A2530" i="11"/>
  <c r="C2530" i="11"/>
  <c r="D2530" i="11"/>
  <c r="E2530" i="11"/>
  <c r="G2530" i="11"/>
  <c r="H2530" i="11"/>
  <c r="I2530" i="11"/>
  <c r="A2531" i="11"/>
  <c r="C2531" i="11"/>
  <c r="D2531" i="11"/>
  <c r="E2531" i="11"/>
  <c r="G2531" i="11"/>
  <c r="H2531" i="11"/>
  <c r="I2531" i="11"/>
  <c r="A2532" i="11"/>
  <c r="C2532" i="11"/>
  <c r="D2532" i="11"/>
  <c r="E2532" i="11"/>
  <c r="G2532" i="11"/>
  <c r="H2532" i="11"/>
  <c r="I2532" i="11"/>
  <c r="A2533" i="11"/>
  <c r="C2533" i="11"/>
  <c r="D2533" i="11"/>
  <c r="E2533" i="11"/>
  <c r="G2533" i="11"/>
  <c r="H2533" i="11"/>
  <c r="I2533" i="11"/>
  <c r="A2534" i="11"/>
  <c r="C2534" i="11"/>
  <c r="D2534" i="11"/>
  <c r="E2534" i="11"/>
  <c r="G2534" i="11"/>
  <c r="H2534" i="11"/>
  <c r="I2534" i="11"/>
  <c r="A2535" i="11"/>
  <c r="C2535" i="11"/>
  <c r="D2535" i="11"/>
  <c r="E2535" i="11"/>
  <c r="G2535" i="11"/>
  <c r="H2535" i="11"/>
  <c r="I2535" i="11"/>
  <c r="A2536" i="11"/>
  <c r="C2536" i="11"/>
  <c r="D2536" i="11"/>
  <c r="E2536" i="11"/>
  <c r="G2536" i="11"/>
  <c r="H2536" i="11"/>
  <c r="I2536" i="11"/>
  <c r="A2537" i="11"/>
  <c r="C2537" i="11"/>
  <c r="D2537" i="11"/>
  <c r="E2537" i="11"/>
  <c r="G2537" i="11"/>
  <c r="H2537" i="11"/>
  <c r="I2537" i="11"/>
  <c r="A2538" i="11"/>
  <c r="C2538" i="11"/>
  <c r="D2538" i="11"/>
  <c r="E2538" i="11"/>
  <c r="G2538" i="11"/>
  <c r="H2538" i="11"/>
  <c r="I2538" i="11"/>
  <c r="A2539" i="11"/>
  <c r="C2539" i="11"/>
  <c r="D2539" i="11"/>
  <c r="E2539" i="11"/>
  <c r="G2539" i="11"/>
  <c r="H2539" i="11"/>
  <c r="I2539" i="11"/>
  <c r="A2540" i="11"/>
  <c r="C2540" i="11"/>
  <c r="D2540" i="11"/>
  <c r="E2540" i="11"/>
  <c r="G2540" i="11"/>
  <c r="H2540" i="11"/>
  <c r="I2540" i="11"/>
  <c r="A2541" i="11"/>
  <c r="C2541" i="11"/>
  <c r="D2541" i="11"/>
  <c r="E2541" i="11"/>
  <c r="G2541" i="11"/>
  <c r="H2541" i="11"/>
  <c r="I2541" i="11"/>
  <c r="A2542" i="11"/>
  <c r="C2542" i="11"/>
  <c r="D2542" i="11"/>
  <c r="E2542" i="11"/>
  <c r="G2542" i="11"/>
  <c r="H2542" i="11"/>
  <c r="I2542" i="11"/>
  <c r="A2543" i="11"/>
  <c r="C2543" i="11"/>
  <c r="D2543" i="11"/>
  <c r="E2543" i="11"/>
  <c r="G2543" i="11"/>
  <c r="H2543" i="11"/>
  <c r="I2543" i="11"/>
  <c r="A2544" i="11"/>
  <c r="C2544" i="11"/>
  <c r="D2544" i="11"/>
  <c r="E2544" i="11"/>
  <c r="G2544" i="11"/>
  <c r="H2544" i="11"/>
  <c r="I2544" i="11"/>
  <c r="A2545" i="11"/>
  <c r="C2545" i="11"/>
  <c r="D2545" i="11"/>
  <c r="E2545" i="11"/>
  <c r="G2545" i="11"/>
  <c r="H2545" i="11"/>
  <c r="I2545" i="11"/>
  <c r="A2546" i="11"/>
  <c r="C2546" i="11"/>
  <c r="D2546" i="11"/>
  <c r="E2546" i="11"/>
  <c r="G2546" i="11"/>
  <c r="H2546" i="11"/>
  <c r="I2546" i="11"/>
  <c r="A2547" i="11"/>
  <c r="C2547" i="11"/>
  <c r="D2547" i="11"/>
  <c r="E2547" i="11"/>
  <c r="G2547" i="11"/>
  <c r="H2547" i="11"/>
  <c r="I2547" i="11"/>
  <c r="A2548" i="11"/>
  <c r="C2548" i="11"/>
  <c r="D2548" i="11"/>
  <c r="E2548" i="11"/>
  <c r="G2548" i="11"/>
  <c r="H2548" i="11"/>
  <c r="I2548" i="11"/>
  <c r="A2549" i="11"/>
  <c r="C2549" i="11"/>
  <c r="D2549" i="11"/>
  <c r="E2549" i="11"/>
  <c r="G2549" i="11"/>
  <c r="H2549" i="11"/>
  <c r="I2549" i="11"/>
  <c r="A2550" i="11"/>
  <c r="C2550" i="11"/>
  <c r="D2550" i="11"/>
  <c r="E2550" i="11"/>
  <c r="G2550" i="11"/>
  <c r="H2550" i="11"/>
  <c r="I2550" i="11"/>
  <c r="A2551" i="11"/>
  <c r="C2551" i="11"/>
  <c r="D2551" i="11"/>
  <c r="E2551" i="11"/>
  <c r="G2551" i="11"/>
  <c r="H2551" i="11"/>
  <c r="I2551" i="11"/>
  <c r="A2552" i="11"/>
  <c r="C2552" i="11"/>
  <c r="D2552" i="11"/>
  <c r="E2552" i="11"/>
  <c r="G2552" i="11"/>
  <c r="H2552" i="11"/>
  <c r="I2552" i="11"/>
  <c r="A2553" i="11"/>
  <c r="C2553" i="11"/>
  <c r="D2553" i="11"/>
  <c r="E2553" i="11"/>
  <c r="G2553" i="11"/>
  <c r="H2553" i="11"/>
  <c r="I2553" i="11"/>
  <c r="A2554" i="11"/>
  <c r="C2554" i="11"/>
  <c r="D2554" i="11"/>
  <c r="E2554" i="11"/>
  <c r="G2554" i="11"/>
  <c r="H2554" i="11"/>
  <c r="I2554" i="11"/>
  <c r="A2555" i="11"/>
  <c r="C2555" i="11"/>
  <c r="D2555" i="11"/>
  <c r="E2555" i="11"/>
  <c r="G2555" i="11"/>
  <c r="H2555" i="11"/>
  <c r="I2555" i="11"/>
  <c r="A2556" i="11"/>
  <c r="C2556" i="11"/>
  <c r="D2556" i="11"/>
  <c r="E2556" i="11"/>
  <c r="G2556" i="11"/>
  <c r="H2556" i="11"/>
  <c r="I2556" i="11"/>
  <c r="A2557" i="11"/>
  <c r="C2557" i="11"/>
  <c r="D2557" i="11"/>
  <c r="E2557" i="11"/>
  <c r="G2557" i="11"/>
  <c r="H2557" i="11"/>
  <c r="I2557" i="11"/>
  <c r="A2558" i="11"/>
  <c r="C2558" i="11"/>
  <c r="D2558" i="11"/>
  <c r="E2558" i="11"/>
  <c r="G2558" i="11"/>
  <c r="H2558" i="11"/>
  <c r="I2558" i="11"/>
  <c r="A2559" i="11"/>
  <c r="C2559" i="11"/>
  <c r="D2559" i="11"/>
  <c r="E2559" i="11"/>
  <c r="G2559" i="11"/>
  <c r="H2559" i="11"/>
  <c r="I2559" i="11"/>
  <c r="A2560" i="11"/>
  <c r="C2560" i="11"/>
  <c r="D2560" i="11"/>
  <c r="E2560" i="11"/>
  <c r="G2560" i="11"/>
  <c r="H2560" i="11"/>
  <c r="I2560" i="11"/>
  <c r="A2561" i="11"/>
  <c r="C2561" i="11"/>
  <c r="D2561" i="11"/>
  <c r="E2561" i="11"/>
  <c r="G2561" i="11"/>
  <c r="H2561" i="11"/>
  <c r="I2561" i="11"/>
  <c r="A2562" i="11"/>
  <c r="C2562" i="11"/>
  <c r="D2562" i="11"/>
  <c r="E2562" i="11"/>
  <c r="G2562" i="11"/>
  <c r="H2562" i="11"/>
  <c r="I2562" i="11"/>
  <c r="A2563" i="11"/>
  <c r="C2563" i="11"/>
  <c r="D2563" i="11"/>
  <c r="E2563" i="11"/>
  <c r="G2563" i="11"/>
  <c r="H2563" i="11"/>
  <c r="I2563" i="11"/>
  <c r="A2564" i="11"/>
  <c r="C2564" i="11"/>
  <c r="D2564" i="11"/>
  <c r="E2564" i="11"/>
  <c r="G2564" i="11"/>
  <c r="H2564" i="11"/>
  <c r="I2564" i="11"/>
  <c r="A2565" i="11"/>
  <c r="C2565" i="11"/>
  <c r="D2565" i="11"/>
  <c r="E2565" i="11"/>
  <c r="G2565" i="11"/>
  <c r="H2565" i="11"/>
  <c r="I2565" i="11"/>
  <c r="A2566" i="11"/>
  <c r="C2566" i="11"/>
  <c r="D2566" i="11"/>
  <c r="E2566" i="11"/>
  <c r="G2566" i="11"/>
  <c r="H2566" i="11"/>
  <c r="I2566" i="11"/>
  <c r="A2567" i="11"/>
  <c r="C2567" i="11"/>
  <c r="D2567" i="11"/>
  <c r="E2567" i="11"/>
  <c r="G2567" i="11"/>
  <c r="H2567" i="11"/>
  <c r="I2567" i="11"/>
  <c r="A2568" i="11"/>
  <c r="C2568" i="11"/>
  <c r="D2568" i="11"/>
  <c r="E2568" i="11"/>
  <c r="G2568" i="11"/>
  <c r="H2568" i="11"/>
  <c r="I2568" i="11"/>
  <c r="A2569" i="11"/>
  <c r="C2569" i="11"/>
  <c r="D2569" i="11"/>
  <c r="E2569" i="11"/>
  <c r="G2569" i="11"/>
  <c r="H2569" i="11"/>
  <c r="I2569" i="11"/>
  <c r="A2570" i="11"/>
  <c r="C2570" i="11"/>
  <c r="D2570" i="11"/>
  <c r="E2570" i="11"/>
  <c r="G2570" i="11"/>
  <c r="H2570" i="11"/>
  <c r="I2570" i="11"/>
  <c r="A2571" i="11"/>
  <c r="C2571" i="11"/>
  <c r="D2571" i="11"/>
  <c r="E2571" i="11"/>
  <c r="G2571" i="11"/>
  <c r="H2571" i="11"/>
  <c r="I2571" i="11"/>
  <c r="A2572" i="11"/>
  <c r="C2572" i="11"/>
  <c r="D2572" i="11"/>
  <c r="E2572" i="11"/>
  <c r="G2572" i="11"/>
  <c r="H2572" i="11"/>
  <c r="I2572" i="11"/>
  <c r="A2573" i="11"/>
  <c r="C2573" i="11"/>
  <c r="D2573" i="11"/>
  <c r="E2573" i="11"/>
  <c r="G2573" i="11"/>
  <c r="H2573" i="11"/>
  <c r="I2573" i="11"/>
  <c r="A2574" i="11"/>
  <c r="C2574" i="11"/>
  <c r="D2574" i="11"/>
  <c r="E2574" i="11"/>
  <c r="G2574" i="11"/>
  <c r="H2574" i="11"/>
  <c r="I2574" i="11"/>
  <c r="A2575" i="11"/>
  <c r="C2575" i="11"/>
  <c r="D2575" i="11"/>
  <c r="E2575" i="11"/>
  <c r="G2575" i="11"/>
  <c r="H2575" i="11"/>
  <c r="I2575" i="11"/>
  <c r="A2576" i="11"/>
  <c r="C2576" i="11"/>
  <c r="D2576" i="11"/>
  <c r="E2576" i="11"/>
  <c r="G2576" i="11"/>
  <c r="H2576" i="11"/>
  <c r="I2576" i="11"/>
  <c r="A2577" i="11"/>
  <c r="C2577" i="11"/>
  <c r="D2577" i="11"/>
  <c r="E2577" i="11"/>
  <c r="G2577" i="11"/>
  <c r="H2577" i="11"/>
  <c r="I2577" i="11"/>
  <c r="A2578" i="11"/>
  <c r="C2578" i="11"/>
  <c r="D2578" i="11"/>
  <c r="E2578" i="11"/>
  <c r="G2578" i="11"/>
  <c r="H2578" i="11"/>
  <c r="I2578" i="11"/>
  <c r="A2579" i="11"/>
  <c r="C2579" i="11"/>
  <c r="D2579" i="11"/>
  <c r="E2579" i="11"/>
  <c r="G2579" i="11"/>
  <c r="H2579" i="11"/>
  <c r="I2579" i="11"/>
  <c r="A2580" i="11"/>
  <c r="C2580" i="11"/>
  <c r="D2580" i="11"/>
  <c r="E2580" i="11"/>
  <c r="G2580" i="11"/>
  <c r="H2580" i="11"/>
  <c r="I2580" i="11"/>
  <c r="A2581" i="11"/>
  <c r="C2581" i="11"/>
  <c r="D2581" i="11"/>
  <c r="E2581" i="11"/>
  <c r="G2581" i="11"/>
  <c r="H2581" i="11"/>
  <c r="I2581" i="11"/>
  <c r="A2582" i="11"/>
  <c r="C2582" i="11"/>
  <c r="D2582" i="11"/>
  <c r="E2582" i="11"/>
  <c r="G2582" i="11"/>
  <c r="H2582" i="11"/>
  <c r="I2582" i="11"/>
  <c r="A2583" i="11"/>
  <c r="C2583" i="11"/>
  <c r="D2583" i="11"/>
  <c r="E2583" i="11"/>
  <c r="G2583" i="11"/>
  <c r="H2583" i="11"/>
  <c r="I2583" i="11"/>
  <c r="A2584" i="11"/>
  <c r="C2584" i="11"/>
  <c r="D2584" i="11"/>
  <c r="E2584" i="11"/>
  <c r="G2584" i="11"/>
  <c r="H2584" i="11"/>
  <c r="I2584" i="11"/>
  <c r="A2585" i="11"/>
  <c r="C2585" i="11"/>
  <c r="D2585" i="11"/>
  <c r="E2585" i="11"/>
  <c r="G2585" i="11"/>
  <c r="H2585" i="11"/>
  <c r="I2585" i="11"/>
  <c r="A2586" i="11"/>
  <c r="C2586" i="11"/>
  <c r="D2586" i="11"/>
  <c r="E2586" i="11"/>
  <c r="G2586" i="11"/>
  <c r="H2586" i="11"/>
  <c r="I2586" i="11"/>
  <c r="A2587" i="11"/>
  <c r="C2587" i="11"/>
  <c r="D2587" i="11"/>
  <c r="E2587" i="11"/>
  <c r="G2587" i="11"/>
  <c r="H2587" i="11"/>
  <c r="I2587" i="11"/>
  <c r="A2588" i="11"/>
  <c r="C2588" i="11"/>
  <c r="D2588" i="11"/>
  <c r="E2588" i="11"/>
  <c r="G2588" i="11"/>
  <c r="H2588" i="11"/>
  <c r="I2588" i="11"/>
  <c r="A2589" i="11"/>
  <c r="C2589" i="11"/>
  <c r="D2589" i="11"/>
  <c r="E2589" i="11"/>
  <c r="G2589" i="11"/>
  <c r="H2589" i="11"/>
  <c r="I2589" i="11"/>
  <c r="A2590" i="11"/>
  <c r="C2590" i="11"/>
  <c r="D2590" i="11"/>
  <c r="E2590" i="11"/>
  <c r="G2590" i="11"/>
  <c r="H2590" i="11"/>
  <c r="I2590" i="11"/>
  <c r="A2591" i="11"/>
  <c r="C2591" i="11"/>
  <c r="D2591" i="11"/>
  <c r="E2591" i="11"/>
  <c r="G2591" i="11"/>
  <c r="H2591" i="11"/>
  <c r="I2591" i="11"/>
  <c r="A2592" i="11"/>
  <c r="C2592" i="11"/>
  <c r="D2592" i="11"/>
  <c r="E2592" i="11"/>
  <c r="G2592" i="11"/>
  <c r="H2592" i="11"/>
  <c r="I2592" i="11"/>
  <c r="A2593" i="11"/>
  <c r="C2593" i="11"/>
  <c r="D2593" i="11"/>
  <c r="E2593" i="11"/>
  <c r="G2593" i="11"/>
  <c r="H2593" i="11"/>
  <c r="I2593" i="11"/>
  <c r="A2594" i="11"/>
  <c r="C2594" i="11"/>
  <c r="D2594" i="11"/>
  <c r="E2594" i="11"/>
  <c r="G2594" i="11"/>
  <c r="H2594" i="11"/>
  <c r="I2594" i="11"/>
  <c r="A2595" i="11"/>
  <c r="C2595" i="11"/>
  <c r="D2595" i="11"/>
  <c r="E2595" i="11"/>
  <c r="G2595" i="11"/>
  <c r="H2595" i="11"/>
  <c r="I2595" i="11"/>
  <c r="A2596" i="11"/>
  <c r="C2596" i="11"/>
  <c r="D2596" i="11"/>
  <c r="E2596" i="11"/>
  <c r="G2596" i="11"/>
  <c r="H2596" i="11"/>
  <c r="I2596" i="11"/>
  <c r="A2597" i="11"/>
  <c r="C2597" i="11"/>
  <c r="D2597" i="11"/>
  <c r="E2597" i="11"/>
  <c r="G2597" i="11"/>
  <c r="H2597" i="11"/>
  <c r="I2597" i="11"/>
  <c r="A2598" i="11"/>
  <c r="C2598" i="11"/>
  <c r="D2598" i="11"/>
  <c r="E2598" i="11"/>
  <c r="G2598" i="11"/>
  <c r="H2598" i="11"/>
  <c r="I2598" i="11"/>
  <c r="A2599" i="11"/>
  <c r="C2599" i="11"/>
  <c r="D2599" i="11"/>
  <c r="E2599" i="11"/>
  <c r="G2599" i="11"/>
  <c r="H2599" i="11"/>
  <c r="I2599" i="11"/>
  <c r="A2600" i="11"/>
  <c r="C2600" i="11"/>
  <c r="D2600" i="11"/>
  <c r="E2600" i="11"/>
  <c r="G2600" i="11"/>
  <c r="H2600" i="11"/>
  <c r="I2600" i="11"/>
  <c r="A2601" i="11"/>
  <c r="C2601" i="11"/>
  <c r="D2601" i="11"/>
  <c r="E2601" i="11"/>
  <c r="G2601" i="11"/>
  <c r="H2601" i="11"/>
  <c r="I2601" i="11"/>
  <c r="A2602" i="11"/>
  <c r="C2602" i="11"/>
  <c r="D2602" i="11"/>
  <c r="E2602" i="11"/>
  <c r="G2602" i="11"/>
  <c r="H2602" i="11"/>
  <c r="I2602" i="11"/>
  <c r="A2603" i="11"/>
  <c r="C2603" i="11"/>
  <c r="D2603" i="11"/>
  <c r="E2603" i="11"/>
  <c r="G2603" i="11"/>
  <c r="H2603" i="11"/>
  <c r="I2603" i="11"/>
  <c r="A2604" i="11"/>
  <c r="C2604" i="11"/>
  <c r="D2604" i="11"/>
  <c r="E2604" i="11"/>
  <c r="G2604" i="11"/>
  <c r="H2604" i="11"/>
  <c r="I2604" i="11"/>
  <c r="A2605" i="11"/>
  <c r="C2605" i="11"/>
  <c r="D2605" i="11"/>
  <c r="E2605" i="11"/>
  <c r="G2605" i="11"/>
  <c r="H2605" i="11"/>
  <c r="I2605" i="11"/>
  <c r="A2606" i="11"/>
  <c r="C2606" i="11"/>
  <c r="D2606" i="11"/>
  <c r="E2606" i="11"/>
  <c r="G2606" i="11"/>
  <c r="H2606" i="11"/>
  <c r="I2606" i="11"/>
  <c r="A2607" i="11"/>
  <c r="C2607" i="11"/>
  <c r="D2607" i="11"/>
  <c r="E2607" i="11"/>
  <c r="G2607" i="11"/>
  <c r="H2607" i="11"/>
  <c r="I2607" i="11"/>
  <c r="A2608" i="11"/>
  <c r="C2608" i="11"/>
  <c r="D2608" i="11"/>
  <c r="E2608" i="11"/>
  <c r="G2608" i="11"/>
  <c r="H2608" i="11"/>
  <c r="I2608" i="11"/>
  <c r="A2609" i="11"/>
  <c r="C2609" i="11"/>
  <c r="D2609" i="11"/>
  <c r="E2609" i="11"/>
  <c r="G2609" i="11"/>
  <c r="H2609" i="11"/>
  <c r="I2609" i="11"/>
  <c r="A2610" i="11"/>
  <c r="C2610" i="11"/>
  <c r="D2610" i="11"/>
  <c r="E2610" i="11"/>
  <c r="G2610" i="11"/>
  <c r="H2610" i="11"/>
  <c r="I2610" i="11"/>
  <c r="A2611" i="11"/>
  <c r="C2611" i="11"/>
  <c r="D2611" i="11"/>
  <c r="E2611" i="11"/>
  <c r="G2611" i="11"/>
  <c r="H2611" i="11"/>
  <c r="I2611" i="11"/>
  <c r="A2612" i="11"/>
  <c r="C2612" i="11"/>
  <c r="D2612" i="11"/>
  <c r="E2612" i="11"/>
  <c r="G2612" i="11"/>
  <c r="H2612" i="11"/>
  <c r="I2612" i="11"/>
  <c r="A2613" i="11"/>
  <c r="C2613" i="11"/>
  <c r="D2613" i="11"/>
  <c r="E2613" i="11"/>
  <c r="G2613" i="11"/>
  <c r="H2613" i="11"/>
  <c r="I2613" i="11"/>
  <c r="A2614" i="11"/>
  <c r="C2614" i="11"/>
  <c r="D2614" i="11"/>
  <c r="E2614" i="11"/>
  <c r="G2614" i="11"/>
  <c r="H2614" i="11"/>
  <c r="I2614" i="11"/>
  <c r="A2615" i="11"/>
  <c r="C2615" i="11"/>
  <c r="D2615" i="11"/>
  <c r="E2615" i="11"/>
  <c r="G2615" i="11"/>
  <c r="H2615" i="11"/>
  <c r="I2615" i="11"/>
  <c r="A2616" i="11"/>
  <c r="C2616" i="11"/>
  <c r="D2616" i="11"/>
  <c r="E2616" i="11"/>
  <c r="G2616" i="11"/>
  <c r="H2616" i="11"/>
  <c r="I2616" i="11"/>
  <c r="A2617" i="11"/>
  <c r="C2617" i="11"/>
  <c r="D2617" i="11"/>
  <c r="E2617" i="11"/>
  <c r="G2617" i="11"/>
  <c r="H2617" i="11"/>
  <c r="I2617" i="11"/>
  <c r="A2618" i="11"/>
  <c r="C2618" i="11"/>
  <c r="D2618" i="11"/>
  <c r="E2618" i="11"/>
  <c r="G2618" i="11"/>
  <c r="H2618" i="11"/>
  <c r="I2618" i="11"/>
  <c r="A2619" i="11"/>
  <c r="C2619" i="11"/>
  <c r="D2619" i="11"/>
  <c r="E2619" i="11"/>
  <c r="G2619" i="11"/>
  <c r="H2619" i="11"/>
  <c r="I2619" i="11"/>
  <c r="A2620" i="11"/>
  <c r="C2620" i="11"/>
  <c r="D2620" i="11"/>
  <c r="E2620" i="11"/>
  <c r="G2620" i="11"/>
  <c r="H2620" i="11"/>
  <c r="I2620" i="11"/>
  <c r="A2621" i="11"/>
  <c r="C2621" i="11"/>
  <c r="D2621" i="11"/>
  <c r="E2621" i="11"/>
  <c r="G2621" i="11"/>
  <c r="H2621" i="11"/>
  <c r="I2621" i="11"/>
  <c r="A2622" i="11"/>
  <c r="C2622" i="11"/>
  <c r="D2622" i="11"/>
  <c r="E2622" i="11"/>
  <c r="G2622" i="11"/>
  <c r="H2622" i="11"/>
  <c r="I2622" i="11"/>
  <c r="A2623" i="11"/>
  <c r="C2623" i="11"/>
  <c r="D2623" i="11"/>
  <c r="E2623" i="11"/>
  <c r="G2623" i="11"/>
  <c r="H2623" i="11"/>
  <c r="I2623" i="11"/>
  <c r="A2624" i="11"/>
  <c r="C2624" i="11"/>
  <c r="D2624" i="11"/>
  <c r="E2624" i="11"/>
  <c r="G2624" i="11"/>
  <c r="H2624" i="11"/>
  <c r="I2624" i="11"/>
  <c r="A2625" i="11"/>
  <c r="C2625" i="11"/>
  <c r="D2625" i="11"/>
  <c r="E2625" i="11"/>
  <c r="G2625" i="11"/>
  <c r="H2625" i="11"/>
  <c r="I2625" i="11"/>
  <c r="A2626" i="11"/>
  <c r="C2626" i="11"/>
  <c r="D2626" i="11"/>
  <c r="E2626" i="11"/>
  <c r="G2626" i="11"/>
  <c r="H2626" i="11"/>
  <c r="I2626" i="11"/>
  <c r="A2627" i="11"/>
  <c r="C2627" i="11"/>
  <c r="D2627" i="11"/>
  <c r="E2627" i="11"/>
  <c r="G2627" i="11"/>
  <c r="H2627" i="11"/>
  <c r="I2627" i="11"/>
  <c r="A2628" i="11"/>
  <c r="C2628" i="11"/>
  <c r="D2628" i="11"/>
  <c r="E2628" i="11"/>
  <c r="G2628" i="11"/>
  <c r="H2628" i="11"/>
  <c r="I2628" i="11"/>
  <c r="A2629" i="11"/>
  <c r="C2629" i="11"/>
  <c r="D2629" i="11"/>
  <c r="E2629" i="11"/>
  <c r="G2629" i="11"/>
  <c r="H2629" i="11"/>
  <c r="I2629" i="11"/>
  <c r="A2630" i="11"/>
  <c r="C2630" i="11"/>
  <c r="D2630" i="11"/>
  <c r="E2630" i="11"/>
  <c r="G2630" i="11"/>
  <c r="H2630" i="11"/>
  <c r="I2630" i="11"/>
  <c r="A2631" i="11"/>
  <c r="C2631" i="11"/>
  <c r="D2631" i="11"/>
  <c r="E2631" i="11"/>
  <c r="G2631" i="11"/>
  <c r="H2631" i="11"/>
  <c r="I2631" i="11"/>
  <c r="A2632" i="11"/>
  <c r="C2632" i="11"/>
  <c r="D2632" i="11"/>
  <c r="E2632" i="11"/>
  <c r="G2632" i="11"/>
  <c r="H2632" i="11"/>
  <c r="I2632" i="11"/>
  <c r="A2633" i="11"/>
  <c r="C2633" i="11"/>
  <c r="D2633" i="11"/>
  <c r="E2633" i="11"/>
  <c r="G2633" i="11"/>
  <c r="H2633" i="11"/>
  <c r="I2633" i="11"/>
  <c r="A2634" i="11"/>
  <c r="C2634" i="11"/>
  <c r="D2634" i="11"/>
  <c r="E2634" i="11"/>
  <c r="G2634" i="11"/>
  <c r="H2634" i="11"/>
  <c r="I2634" i="11"/>
  <c r="A2635" i="11"/>
  <c r="C2635" i="11"/>
  <c r="D2635" i="11"/>
  <c r="E2635" i="11"/>
  <c r="G2635" i="11"/>
  <c r="H2635" i="11"/>
  <c r="I2635" i="11"/>
  <c r="A2636" i="11"/>
  <c r="C2636" i="11"/>
  <c r="D2636" i="11"/>
  <c r="E2636" i="11"/>
  <c r="G2636" i="11"/>
  <c r="H2636" i="11"/>
  <c r="I2636" i="11"/>
  <c r="A2637" i="11"/>
  <c r="C2637" i="11"/>
  <c r="D2637" i="11"/>
  <c r="E2637" i="11"/>
  <c r="G2637" i="11"/>
  <c r="H2637" i="11"/>
  <c r="I2637" i="11"/>
  <c r="A2638" i="11"/>
  <c r="C2638" i="11"/>
  <c r="D2638" i="11"/>
  <c r="E2638" i="11"/>
  <c r="G2638" i="11"/>
  <c r="H2638" i="11"/>
  <c r="I2638" i="11"/>
  <c r="A2639" i="11"/>
  <c r="C2639" i="11"/>
  <c r="D2639" i="11"/>
  <c r="E2639" i="11"/>
  <c r="G2639" i="11"/>
  <c r="H2639" i="11"/>
  <c r="I2639" i="11"/>
  <c r="A2640" i="11"/>
  <c r="C2640" i="11"/>
  <c r="D2640" i="11"/>
  <c r="E2640" i="11"/>
  <c r="G2640" i="11"/>
  <c r="H2640" i="11"/>
  <c r="I2640" i="11"/>
  <c r="A2641" i="11"/>
  <c r="C2641" i="11"/>
  <c r="D2641" i="11"/>
  <c r="E2641" i="11"/>
  <c r="G2641" i="11"/>
  <c r="H2641" i="11"/>
  <c r="I2641" i="11"/>
  <c r="A2642" i="11"/>
  <c r="C2642" i="11"/>
  <c r="D2642" i="11"/>
  <c r="E2642" i="11"/>
  <c r="G2642" i="11"/>
  <c r="H2642" i="11"/>
  <c r="I2642" i="11"/>
  <c r="A2643" i="11"/>
  <c r="C2643" i="11"/>
  <c r="D2643" i="11"/>
  <c r="E2643" i="11"/>
  <c r="G2643" i="11"/>
  <c r="H2643" i="11"/>
  <c r="I2643" i="11"/>
  <c r="A2644" i="11"/>
  <c r="C2644" i="11"/>
  <c r="D2644" i="11"/>
  <c r="E2644" i="11"/>
  <c r="G2644" i="11"/>
  <c r="H2644" i="11"/>
  <c r="I2644" i="11"/>
  <c r="A2645" i="11"/>
  <c r="C2645" i="11"/>
  <c r="D2645" i="11"/>
  <c r="E2645" i="11"/>
  <c r="G2645" i="11"/>
  <c r="H2645" i="11"/>
  <c r="I2645" i="11"/>
  <c r="A2646" i="11"/>
  <c r="C2646" i="11"/>
  <c r="D2646" i="11"/>
  <c r="E2646" i="11"/>
  <c r="G2646" i="11"/>
  <c r="H2646" i="11"/>
  <c r="I2646" i="11"/>
  <c r="A2647" i="11"/>
  <c r="C2647" i="11"/>
  <c r="D2647" i="11"/>
  <c r="E2647" i="11"/>
  <c r="G2647" i="11"/>
  <c r="H2647" i="11"/>
  <c r="I2647" i="11"/>
  <c r="A2648" i="11"/>
  <c r="C2648" i="11"/>
  <c r="D2648" i="11"/>
  <c r="E2648" i="11"/>
  <c r="G2648" i="11"/>
  <c r="H2648" i="11"/>
  <c r="I2648" i="11"/>
  <c r="A2649" i="11"/>
  <c r="C2649" i="11"/>
  <c r="D2649" i="11"/>
  <c r="E2649" i="11"/>
  <c r="G2649" i="11"/>
  <c r="H2649" i="11"/>
  <c r="I2649" i="11"/>
  <c r="A2650" i="11"/>
  <c r="C2650" i="11"/>
  <c r="D2650" i="11"/>
  <c r="E2650" i="11"/>
  <c r="G2650" i="11"/>
  <c r="H2650" i="11"/>
  <c r="I2650" i="11"/>
  <c r="A2651" i="11"/>
  <c r="C2651" i="11"/>
  <c r="D2651" i="11"/>
  <c r="E2651" i="11"/>
  <c r="G2651" i="11"/>
  <c r="H2651" i="11"/>
  <c r="I2651" i="11"/>
  <c r="A2652" i="11"/>
  <c r="C2652" i="11"/>
  <c r="D2652" i="11"/>
  <c r="E2652" i="11"/>
  <c r="G2652" i="11"/>
  <c r="H2652" i="11"/>
  <c r="I2652" i="11"/>
  <c r="A2653" i="11"/>
  <c r="C2653" i="11"/>
  <c r="D2653" i="11"/>
  <c r="E2653" i="11"/>
  <c r="G2653" i="11"/>
  <c r="H2653" i="11"/>
  <c r="I2653" i="11"/>
  <c r="A2654" i="11"/>
  <c r="C2654" i="11"/>
  <c r="D2654" i="11"/>
  <c r="E2654" i="11"/>
  <c r="G2654" i="11"/>
  <c r="H2654" i="11"/>
  <c r="I2654" i="11"/>
  <c r="A2655" i="11"/>
  <c r="C2655" i="11"/>
  <c r="D2655" i="11"/>
  <c r="E2655" i="11"/>
  <c r="G2655" i="11"/>
  <c r="H2655" i="11"/>
  <c r="I2655" i="11"/>
  <c r="A2656" i="11"/>
  <c r="C2656" i="11"/>
  <c r="D2656" i="11"/>
  <c r="E2656" i="11"/>
  <c r="G2656" i="11"/>
  <c r="H2656" i="11"/>
  <c r="I2656" i="11"/>
  <c r="A2657" i="11"/>
  <c r="C2657" i="11"/>
  <c r="D2657" i="11"/>
  <c r="E2657" i="11"/>
  <c r="G2657" i="11"/>
  <c r="H2657" i="11"/>
  <c r="I2657" i="11"/>
  <c r="A2658" i="11"/>
  <c r="C2658" i="11"/>
  <c r="D2658" i="11"/>
  <c r="E2658" i="11"/>
  <c r="G2658" i="11"/>
  <c r="H2658" i="11"/>
  <c r="I2658" i="11"/>
  <c r="A2659" i="11"/>
  <c r="C2659" i="11"/>
  <c r="D2659" i="11"/>
  <c r="E2659" i="11"/>
  <c r="G2659" i="11"/>
  <c r="H2659" i="11"/>
  <c r="I2659" i="11"/>
  <c r="A2660" i="11"/>
  <c r="C2660" i="11"/>
  <c r="D2660" i="11"/>
  <c r="E2660" i="11"/>
  <c r="G2660" i="11"/>
  <c r="H2660" i="11"/>
  <c r="I2660" i="11"/>
  <c r="A2661" i="11"/>
  <c r="C2661" i="11"/>
  <c r="D2661" i="11"/>
  <c r="E2661" i="11"/>
  <c r="G2661" i="11"/>
  <c r="H2661" i="11"/>
  <c r="I2661" i="11"/>
  <c r="A2662" i="11"/>
  <c r="C2662" i="11"/>
  <c r="D2662" i="11"/>
  <c r="E2662" i="11"/>
  <c r="G2662" i="11"/>
  <c r="H2662" i="11"/>
  <c r="I2662" i="11"/>
  <c r="A2663" i="11"/>
  <c r="C2663" i="11"/>
  <c r="D2663" i="11"/>
  <c r="E2663" i="11"/>
  <c r="G2663" i="11"/>
  <c r="H2663" i="11"/>
  <c r="I2663" i="11"/>
  <c r="A2664" i="11"/>
  <c r="C2664" i="11"/>
  <c r="D2664" i="11"/>
  <c r="E2664" i="11"/>
  <c r="G2664" i="11"/>
  <c r="H2664" i="11"/>
  <c r="I2664" i="11"/>
  <c r="A2665" i="11"/>
  <c r="C2665" i="11"/>
  <c r="D2665" i="11"/>
  <c r="E2665" i="11"/>
  <c r="G2665" i="11"/>
  <c r="H2665" i="11"/>
  <c r="I2665" i="11"/>
  <c r="A2666" i="11"/>
  <c r="C2666" i="11"/>
  <c r="D2666" i="11"/>
  <c r="E2666" i="11"/>
  <c r="G2666" i="11"/>
  <c r="H2666" i="11"/>
  <c r="I2666" i="11"/>
  <c r="A2667" i="11"/>
  <c r="C2667" i="11"/>
  <c r="D2667" i="11"/>
  <c r="E2667" i="11"/>
  <c r="G2667" i="11"/>
  <c r="H2667" i="11"/>
  <c r="I2667" i="11"/>
  <c r="A2668" i="11"/>
  <c r="C2668" i="11"/>
  <c r="D2668" i="11"/>
  <c r="E2668" i="11"/>
  <c r="G2668" i="11"/>
  <c r="H2668" i="11"/>
  <c r="I2668" i="11"/>
  <c r="A2669" i="11"/>
  <c r="C2669" i="11"/>
  <c r="D2669" i="11"/>
  <c r="E2669" i="11"/>
  <c r="G2669" i="11"/>
  <c r="H2669" i="11"/>
  <c r="I2669" i="11"/>
  <c r="A2670" i="11"/>
  <c r="C2670" i="11"/>
  <c r="D2670" i="11"/>
  <c r="E2670" i="11"/>
  <c r="G2670" i="11"/>
  <c r="H2670" i="11"/>
  <c r="I2670" i="11"/>
  <c r="A2671" i="11"/>
  <c r="C2671" i="11"/>
  <c r="D2671" i="11"/>
  <c r="E2671" i="11"/>
  <c r="G2671" i="11"/>
  <c r="H2671" i="11"/>
  <c r="I2671" i="11"/>
  <c r="A2672" i="11"/>
  <c r="C2672" i="11"/>
  <c r="D2672" i="11"/>
  <c r="E2672" i="11"/>
  <c r="G2672" i="11"/>
  <c r="H2672" i="11"/>
  <c r="I2672" i="11"/>
  <c r="A2673" i="11"/>
  <c r="C2673" i="11"/>
  <c r="D2673" i="11"/>
  <c r="E2673" i="11"/>
  <c r="G2673" i="11"/>
  <c r="H2673" i="11"/>
  <c r="I2673" i="11"/>
  <c r="A2674" i="11"/>
  <c r="C2674" i="11"/>
  <c r="D2674" i="11"/>
  <c r="E2674" i="11"/>
  <c r="G2674" i="11"/>
  <c r="H2674" i="11"/>
  <c r="I2674" i="11"/>
  <c r="A2675" i="11"/>
  <c r="C2675" i="11"/>
  <c r="D2675" i="11"/>
  <c r="E2675" i="11"/>
  <c r="G2675" i="11"/>
  <c r="H2675" i="11"/>
  <c r="I2675" i="11"/>
  <c r="A2676" i="11"/>
  <c r="C2676" i="11"/>
  <c r="D2676" i="11"/>
  <c r="E2676" i="11"/>
  <c r="G2676" i="11"/>
  <c r="H2676" i="11"/>
  <c r="I2676" i="11"/>
  <c r="A2677" i="11"/>
  <c r="C2677" i="11"/>
  <c r="D2677" i="11"/>
  <c r="E2677" i="11"/>
  <c r="G2677" i="11"/>
  <c r="H2677" i="11"/>
  <c r="I2677" i="11"/>
  <c r="A2678" i="11"/>
  <c r="C2678" i="11"/>
  <c r="D2678" i="11"/>
  <c r="E2678" i="11"/>
  <c r="G2678" i="11"/>
  <c r="H2678" i="11"/>
  <c r="I2678" i="11"/>
  <c r="A2679" i="11"/>
  <c r="C2679" i="11"/>
  <c r="D2679" i="11"/>
  <c r="E2679" i="11"/>
  <c r="G2679" i="11"/>
  <c r="H2679" i="11"/>
  <c r="I2679" i="11"/>
  <c r="A2680" i="11"/>
  <c r="C2680" i="11"/>
  <c r="D2680" i="11"/>
  <c r="E2680" i="11"/>
  <c r="G2680" i="11"/>
  <c r="H2680" i="11"/>
  <c r="I2680" i="11"/>
  <c r="A2681" i="11"/>
  <c r="C2681" i="11"/>
  <c r="D2681" i="11"/>
  <c r="E2681" i="11"/>
  <c r="G2681" i="11"/>
  <c r="H2681" i="11"/>
  <c r="I2681" i="11"/>
  <c r="A2682" i="11"/>
  <c r="C2682" i="11"/>
  <c r="D2682" i="11"/>
  <c r="E2682" i="11"/>
  <c r="G2682" i="11"/>
  <c r="H2682" i="11"/>
  <c r="I2682" i="11"/>
  <c r="A2683" i="11"/>
  <c r="C2683" i="11"/>
  <c r="D2683" i="11"/>
  <c r="E2683" i="11"/>
  <c r="G2683" i="11"/>
  <c r="H2683" i="11"/>
  <c r="I2683" i="11"/>
  <c r="A2684" i="11"/>
  <c r="C2684" i="11"/>
  <c r="D2684" i="11"/>
  <c r="E2684" i="11"/>
  <c r="G2684" i="11"/>
  <c r="H2684" i="11"/>
  <c r="I2684" i="11"/>
  <c r="A2685" i="11"/>
  <c r="C2685" i="11"/>
  <c r="D2685" i="11"/>
  <c r="E2685" i="11"/>
  <c r="G2685" i="11"/>
  <c r="H2685" i="11"/>
  <c r="I2685" i="11"/>
  <c r="A2686" i="11"/>
  <c r="C2686" i="11"/>
  <c r="D2686" i="11"/>
  <c r="E2686" i="11"/>
  <c r="G2686" i="11"/>
  <c r="H2686" i="11"/>
  <c r="I2686" i="11"/>
  <c r="A2687" i="11"/>
  <c r="C2687" i="11"/>
  <c r="D2687" i="11"/>
  <c r="E2687" i="11"/>
  <c r="G2687" i="11"/>
  <c r="H2687" i="11"/>
  <c r="I2687" i="11"/>
  <c r="A2688" i="11"/>
  <c r="C2688" i="11"/>
  <c r="D2688" i="11"/>
  <c r="E2688" i="11"/>
  <c r="G2688" i="11"/>
  <c r="H2688" i="11"/>
  <c r="I2688" i="11"/>
  <c r="A2689" i="11"/>
  <c r="C2689" i="11"/>
  <c r="D2689" i="11"/>
  <c r="E2689" i="11"/>
  <c r="G2689" i="11"/>
  <c r="H2689" i="11"/>
  <c r="I2689" i="11"/>
  <c r="A2690" i="11"/>
  <c r="C2690" i="11"/>
  <c r="D2690" i="11"/>
  <c r="E2690" i="11"/>
  <c r="G2690" i="11"/>
  <c r="H2690" i="11"/>
  <c r="I2690" i="11"/>
  <c r="A2691" i="11"/>
  <c r="C2691" i="11"/>
  <c r="D2691" i="11"/>
  <c r="E2691" i="11"/>
  <c r="G2691" i="11"/>
  <c r="H2691" i="11"/>
  <c r="I2691" i="11"/>
  <c r="A2692" i="11"/>
  <c r="C2692" i="11"/>
  <c r="D2692" i="11"/>
  <c r="E2692" i="11"/>
  <c r="G2692" i="11"/>
  <c r="H2692" i="11"/>
  <c r="I2692" i="11"/>
  <c r="A2693" i="11"/>
  <c r="C2693" i="11"/>
  <c r="D2693" i="11"/>
  <c r="E2693" i="11"/>
  <c r="G2693" i="11"/>
  <c r="H2693" i="11"/>
  <c r="I2693" i="11"/>
  <c r="A2694" i="11"/>
  <c r="C2694" i="11"/>
  <c r="D2694" i="11"/>
  <c r="E2694" i="11"/>
  <c r="G2694" i="11"/>
  <c r="H2694" i="11"/>
  <c r="I2694" i="11"/>
  <c r="A2695" i="11"/>
  <c r="C2695" i="11"/>
  <c r="D2695" i="11"/>
  <c r="E2695" i="11"/>
  <c r="G2695" i="11"/>
  <c r="H2695" i="11"/>
  <c r="I2695" i="11"/>
  <c r="A2696" i="11"/>
  <c r="C2696" i="11"/>
  <c r="D2696" i="11"/>
  <c r="E2696" i="11"/>
  <c r="G2696" i="11"/>
  <c r="H2696" i="11"/>
  <c r="I2696" i="11"/>
  <c r="A2697" i="11"/>
  <c r="C2697" i="11"/>
  <c r="D2697" i="11"/>
  <c r="E2697" i="11"/>
  <c r="G2697" i="11"/>
  <c r="H2697" i="11"/>
  <c r="I2697" i="11"/>
  <c r="A2698" i="11"/>
  <c r="C2698" i="11"/>
  <c r="D2698" i="11"/>
  <c r="E2698" i="11"/>
  <c r="G2698" i="11"/>
  <c r="H2698" i="11"/>
  <c r="I2698" i="11"/>
  <c r="A2699" i="11"/>
  <c r="C2699" i="11"/>
  <c r="D2699" i="11"/>
  <c r="E2699" i="11"/>
  <c r="G2699" i="11"/>
  <c r="H2699" i="11"/>
  <c r="I2699" i="11"/>
  <c r="A2700" i="11"/>
  <c r="C2700" i="11"/>
  <c r="D2700" i="11"/>
  <c r="E2700" i="11"/>
  <c r="G2700" i="11"/>
  <c r="H2700" i="11"/>
  <c r="I2700" i="11"/>
  <c r="A2701" i="11"/>
  <c r="C2701" i="11"/>
  <c r="D2701" i="11"/>
  <c r="E2701" i="11"/>
  <c r="G2701" i="11"/>
  <c r="H2701" i="11"/>
  <c r="I2701" i="11"/>
  <c r="A2702" i="11"/>
  <c r="C2702" i="11"/>
  <c r="D2702" i="11"/>
  <c r="E2702" i="11"/>
  <c r="G2702" i="11"/>
  <c r="H2702" i="11"/>
  <c r="I2702" i="11"/>
  <c r="A2703" i="11"/>
  <c r="C2703" i="11"/>
  <c r="D2703" i="11"/>
  <c r="E2703" i="11"/>
  <c r="G2703" i="11"/>
  <c r="H2703" i="11"/>
  <c r="I2703" i="11"/>
  <c r="A2704" i="11"/>
  <c r="C2704" i="11"/>
  <c r="D2704" i="11"/>
  <c r="E2704" i="11"/>
  <c r="G2704" i="11"/>
  <c r="H2704" i="11"/>
  <c r="I2704" i="11"/>
  <c r="A2705" i="11"/>
  <c r="C2705" i="11"/>
  <c r="D2705" i="11"/>
  <c r="E2705" i="11"/>
  <c r="G2705" i="11"/>
  <c r="H2705" i="11"/>
  <c r="I2705" i="11"/>
  <c r="A2706" i="11"/>
  <c r="C2706" i="11"/>
  <c r="D2706" i="11"/>
  <c r="E2706" i="11"/>
  <c r="G2706" i="11"/>
  <c r="H2706" i="11"/>
  <c r="I2706" i="11"/>
  <c r="A2707" i="11"/>
  <c r="C2707" i="11"/>
  <c r="D2707" i="11"/>
  <c r="E2707" i="11"/>
  <c r="G2707" i="11"/>
  <c r="H2707" i="11"/>
  <c r="I2707" i="11"/>
  <c r="A2708" i="11"/>
  <c r="C2708" i="11"/>
  <c r="D2708" i="11"/>
  <c r="E2708" i="11"/>
  <c r="G2708" i="11"/>
  <c r="H2708" i="11"/>
  <c r="I2708" i="11"/>
  <c r="A2709" i="11"/>
  <c r="C2709" i="11"/>
  <c r="D2709" i="11"/>
  <c r="E2709" i="11"/>
  <c r="G2709" i="11"/>
  <c r="H2709" i="11"/>
  <c r="I2709" i="11"/>
  <c r="A2710" i="11"/>
  <c r="C2710" i="11"/>
  <c r="D2710" i="11"/>
  <c r="E2710" i="11"/>
  <c r="G2710" i="11"/>
  <c r="H2710" i="11"/>
  <c r="I2710" i="11"/>
  <c r="A2711" i="11"/>
  <c r="C2711" i="11"/>
  <c r="D2711" i="11"/>
  <c r="E2711" i="11"/>
  <c r="G2711" i="11"/>
  <c r="H2711" i="11"/>
  <c r="I2711" i="11"/>
  <c r="A2712" i="11"/>
  <c r="C2712" i="11"/>
  <c r="D2712" i="11"/>
  <c r="E2712" i="11"/>
  <c r="G2712" i="11"/>
  <c r="H2712" i="11"/>
  <c r="I2712" i="11"/>
  <c r="A2713" i="11"/>
  <c r="C2713" i="11"/>
  <c r="D2713" i="11"/>
  <c r="E2713" i="11"/>
  <c r="G2713" i="11"/>
  <c r="H2713" i="11"/>
  <c r="I2713" i="11"/>
  <c r="A2714" i="11"/>
  <c r="C2714" i="11"/>
  <c r="D2714" i="11"/>
  <c r="E2714" i="11"/>
  <c r="G2714" i="11"/>
  <c r="H2714" i="11"/>
  <c r="I2714" i="11"/>
  <c r="A2715" i="11"/>
  <c r="C2715" i="11"/>
  <c r="D2715" i="11"/>
  <c r="E2715" i="11"/>
  <c r="G2715" i="11"/>
  <c r="H2715" i="11"/>
  <c r="I2715" i="11"/>
  <c r="A2716" i="11"/>
  <c r="C2716" i="11"/>
  <c r="D2716" i="11"/>
  <c r="E2716" i="11"/>
  <c r="G2716" i="11"/>
  <c r="H2716" i="11"/>
  <c r="I2716" i="11"/>
  <c r="A2717" i="11"/>
  <c r="C2717" i="11"/>
  <c r="D2717" i="11"/>
  <c r="E2717" i="11"/>
  <c r="G2717" i="11"/>
  <c r="H2717" i="11"/>
  <c r="I2717" i="11"/>
  <c r="A2718" i="11"/>
  <c r="C2718" i="11"/>
  <c r="D2718" i="11"/>
  <c r="E2718" i="11"/>
  <c r="G2718" i="11"/>
  <c r="H2718" i="11"/>
  <c r="I2718" i="11"/>
  <c r="A2719" i="11"/>
  <c r="C2719" i="11"/>
  <c r="D2719" i="11"/>
  <c r="E2719" i="11"/>
  <c r="G2719" i="11"/>
  <c r="H2719" i="11"/>
  <c r="I2719" i="11"/>
  <c r="A2720" i="11"/>
  <c r="C2720" i="11"/>
  <c r="D2720" i="11"/>
  <c r="E2720" i="11"/>
  <c r="G2720" i="11"/>
  <c r="H2720" i="11"/>
  <c r="I2720" i="11"/>
  <c r="A2721" i="11"/>
  <c r="C2721" i="11"/>
  <c r="D2721" i="11"/>
  <c r="E2721" i="11"/>
  <c r="G2721" i="11"/>
  <c r="H2721" i="11"/>
  <c r="I2721" i="11"/>
  <c r="A2722" i="11"/>
  <c r="C2722" i="11"/>
  <c r="D2722" i="11"/>
  <c r="E2722" i="11"/>
  <c r="G2722" i="11"/>
  <c r="H2722" i="11"/>
  <c r="I2722" i="11"/>
  <c r="A2723" i="11"/>
  <c r="C2723" i="11"/>
  <c r="D2723" i="11"/>
  <c r="E2723" i="11"/>
  <c r="G2723" i="11"/>
  <c r="H2723" i="11"/>
  <c r="I2723" i="11"/>
  <c r="A2724" i="11"/>
  <c r="C2724" i="11"/>
  <c r="D2724" i="11"/>
  <c r="E2724" i="11"/>
  <c r="G2724" i="11"/>
  <c r="H2724" i="11"/>
  <c r="I2724" i="11"/>
  <c r="A2725" i="11"/>
  <c r="C2725" i="11"/>
  <c r="D2725" i="11"/>
  <c r="E2725" i="11"/>
  <c r="G2725" i="11"/>
  <c r="H2725" i="11"/>
  <c r="I2725" i="11"/>
  <c r="A2726" i="11"/>
  <c r="C2726" i="11"/>
  <c r="D2726" i="11"/>
  <c r="E2726" i="11"/>
  <c r="G2726" i="11"/>
  <c r="H2726" i="11"/>
  <c r="I2726" i="11"/>
  <c r="A2727" i="11"/>
  <c r="C2727" i="11"/>
  <c r="D2727" i="11"/>
  <c r="E2727" i="11"/>
  <c r="G2727" i="11"/>
  <c r="H2727" i="11"/>
  <c r="I2727" i="11"/>
  <c r="A2728" i="11"/>
  <c r="C2728" i="11"/>
  <c r="D2728" i="11"/>
  <c r="E2728" i="11"/>
  <c r="G2728" i="11"/>
  <c r="H2728" i="11"/>
  <c r="I2728" i="11"/>
  <c r="A2729" i="11"/>
  <c r="C2729" i="11"/>
  <c r="D2729" i="11"/>
  <c r="E2729" i="11"/>
  <c r="G2729" i="11"/>
  <c r="H2729" i="11"/>
  <c r="I2729" i="11"/>
  <c r="A2730" i="11"/>
  <c r="C2730" i="11"/>
  <c r="D2730" i="11"/>
  <c r="E2730" i="11"/>
  <c r="G2730" i="11"/>
  <c r="H2730" i="11"/>
  <c r="I2730" i="11"/>
  <c r="A2731" i="11"/>
  <c r="C2731" i="11"/>
  <c r="D2731" i="11"/>
  <c r="E2731" i="11"/>
  <c r="G2731" i="11"/>
  <c r="H2731" i="11"/>
  <c r="I2731" i="11"/>
  <c r="A2732" i="11"/>
  <c r="C2732" i="11"/>
  <c r="D2732" i="11"/>
  <c r="E2732" i="11"/>
  <c r="G2732" i="11"/>
  <c r="H2732" i="11"/>
  <c r="I2732" i="11"/>
  <c r="A2733" i="11"/>
  <c r="C2733" i="11"/>
  <c r="D2733" i="11"/>
  <c r="E2733" i="11"/>
  <c r="G2733" i="11"/>
  <c r="H2733" i="11"/>
  <c r="I2733" i="11"/>
  <c r="A2734" i="11"/>
  <c r="C2734" i="11"/>
  <c r="D2734" i="11"/>
  <c r="E2734" i="11"/>
  <c r="G2734" i="11"/>
  <c r="H2734" i="11"/>
  <c r="I2734" i="11"/>
  <c r="A2735" i="11"/>
  <c r="C2735" i="11"/>
  <c r="D2735" i="11"/>
  <c r="E2735" i="11"/>
  <c r="G2735" i="11"/>
  <c r="H2735" i="11"/>
  <c r="I2735" i="11"/>
  <c r="A2736" i="11"/>
  <c r="C2736" i="11"/>
  <c r="D2736" i="11"/>
  <c r="E2736" i="11"/>
  <c r="G2736" i="11"/>
  <c r="H2736" i="11"/>
  <c r="I2736" i="11"/>
  <c r="A2737" i="11"/>
  <c r="C2737" i="11"/>
  <c r="D2737" i="11"/>
  <c r="E2737" i="11"/>
  <c r="G2737" i="11"/>
  <c r="H2737" i="11"/>
  <c r="I2737" i="11"/>
  <c r="A2738" i="11"/>
  <c r="C2738" i="11"/>
  <c r="D2738" i="11"/>
  <c r="E2738" i="11"/>
  <c r="G2738" i="11"/>
  <c r="H2738" i="11"/>
  <c r="I2738" i="11"/>
  <c r="A2739" i="11"/>
  <c r="C2739" i="11"/>
  <c r="D2739" i="11"/>
  <c r="E2739" i="11"/>
  <c r="G2739" i="11"/>
  <c r="H2739" i="11"/>
  <c r="I2739" i="11"/>
  <c r="A2740" i="11"/>
  <c r="C2740" i="11"/>
  <c r="D2740" i="11"/>
  <c r="E2740" i="11"/>
  <c r="G2740" i="11"/>
  <c r="H2740" i="11"/>
  <c r="I2740" i="11"/>
  <c r="A2741" i="11"/>
  <c r="C2741" i="11"/>
  <c r="D2741" i="11"/>
  <c r="E2741" i="11"/>
  <c r="G2741" i="11"/>
  <c r="H2741" i="11"/>
  <c r="I2741" i="11"/>
  <c r="A2742" i="11"/>
  <c r="C2742" i="11"/>
  <c r="D2742" i="11"/>
  <c r="E2742" i="11"/>
  <c r="G2742" i="11"/>
  <c r="H2742" i="11"/>
  <c r="I2742" i="11"/>
  <c r="A2743" i="11"/>
  <c r="C2743" i="11"/>
  <c r="D2743" i="11"/>
  <c r="E2743" i="11"/>
  <c r="G2743" i="11"/>
  <c r="H2743" i="11"/>
  <c r="I2743" i="11"/>
  <c r="A2744" i="11"/>
  <c r="C2744" i="11"/>
  <c r="D2744" i="11"/>
  <c r="E2744" i="11"/>
  <c r="G2744" i="11"/>
  <c r="H2744" i="11"/>
  <c r="I2744" i="11"/>
  <c r="A2745" i="11"/>
  <c r="C2745" i="11"/>
  <c r="D2745" i="11"/>
  <c r="E2745" i="11"/>
  <c r="G2745" i="11"/>
  <c r="H2745" i="11"/>
  <c r="I2745" i="11"/>
  <c r="A2746" i="11"/>
  <c r="C2746" i="11"/>
  <c r="D2746" i="11"/>
  <c r="E2746" i="11"/>
  <c r="G2746" i="11"/>
  <c r="H2746" i="11"/>
  <c r="I2746" i="11"/>
  <c r="A2747" i="11"/>
  <c r="C2747" i="11"/>
  <c r="D2747" i="11"/>
  <c r="E2747" i="11"/>
  <c r="G2747" i="11"/>
  <c r="H2747" i="11"/>
  <c r="I2747" i="11"/>
  <c r="A2748" i="11"/>
  <c r="C2748" i="11"/>
  <c r="D2748" i="11"/>
  <c r="E2748" i="11"/>
  <c r="G2748" i="11"/>
  <c r="H2748" i="11"/>
  <c r="I2748" i="11"/>
  <c r="A2749" i="11"/>
  <c r="C2749" i="11"/>
  <c r="D2749" i="11"/>
  <c r="E2749" i="11"/>
  <c r="G2749" i="11"/>
  <c r="H2749" i="11"/>
  <c r="I2749" i="11"/>
  <c r="A2750" i="11"/>
  <c r="C2750" i="11"/>
  <c r="D2750" i="11"/>
  <c r="E2750" i="11"/>
  <c r="G2750" i="11"/>
  <c r="H2750" i="11"/>
  <c r="I2750" i="11"/>
  <c r="A2751" i="11"/>
  <c r="C2751" i="11"/>
  <c r="D2751" i="11"/>
  <c r="E2751" i="11"/>
  <c r="G2751" i="11"/>
  <c r="H2751" i="11"/>
  <c r="I2751" i="11"/>
  <c r="A2752" i="11"/>
  <c r="C2752" i="11"/>
  <c r="D2752" i="11"/>
  <c r="E2752" i="11"/>
  <c r="G2752" i="11"/>
  <c r="H2752" i="11"/>
  <c r="I2752" i="11"/>
  <c r="A2753" i="11"/>
  <c r="C2753" i="11"/>
  <c r="D2753" i="11"/>
  <c r="E2753" i="11"/>
  <c r="G2753" i="11"/>
  <c r="H2753" i="11"/>
  <c r="I2753" i="11"/>
  <c r="A2754" i="11"/>
  <c r="C2754" i="11"/>
  <c r="D2754" i="11"/>
  <c r="E2754" i="11"/>
  <c r="G2754" i="11"/>
  <c r="H2754" i="11"/>
  <c r="I2754" i="11"/>
  <c r="A2755" i="11"/>
  <c r="C2755" i="11"/>
  <c r="D2755" i="11"/>
  <c r="E2755" i="11"/>
  <c r="G2755" i="11"/>
  <c r="H2755" i="11"/>
  <c r="I2755" i="11"/>
  <c r="A2756" i="11"/>
  <c r="C2756" i="11"/>
  <c r="D2756" i="11"/>
  <c r="E2756" i="11"/>
  <c r="G2756" i="11"/>
  <c r="H2756" i="11"/>
  <c r="I2756" i="11"/>
  <c r="A2757" i="11"/>
  <c r="C2757" i="11"/>
  <c r="D2757" i="11"/>
  <c r="E2757" i="11"/>
  <c r="G2757" i="11"/>
  <c r="H2757" i="11"/>
  <c r="I2757" i="11"/>
  <c r="A2758" i="11"/>
  <c r="C2758" i="11"/>
  <c r="D2758" i="11"/>
  <c r="E2758" i="11"/>
  <c r="G2758" i="11"/>
  <c r="H2758" i="11"/>
  <c r="I2758" i="11"/>
  <c r="A2759" i="11"/>
  <c r="C2759" i="11"/>
  <c r="D2759" i="11"/>
  <c r="E2759" i="11"/>
  <c r="G2759" i="11"/>
  <c r="H2759" i="11"/>
  <c r="I2759" i="11"/>
  <c r="A2760" i="11"/>
  <c r="C2760" i="11"/>
  <c r="D2760" i="11"/>
  <c r="E2760" i="11"/>
  <c r="G2760" i="11"/>
  <c r="H2760" i="11"/>
  <c r="I2760" i="11"/>
  <c r="A2761" i="11"/>
  <c r="C2761" i="11"/>
  <c r="D2761" i="11"/>
  <c r="E2761" i="11"/>
  <c r="G2761" i="11"/>
  <c r="H2761" i="11"/>
  <c r="I2761" i="11"/>
  <c r="A2762" i="11"/>
  <c r="C2762" i="11"/>
  <c r="D2762" i="11"/>
  <c r="E2762" i="11"/>
  <c r="G2762" i="11"/>
  <c r="H2762" i="11"/>
  <c r="I2762" i="11"/>
  <c r="A2763" i="11"/>
  <c r="C2763" i="11"/>
  <c r="D2763" i="11"/>
  <c r="E2763" i="11"/>
  <c r="G2763" i="11"/>
  <c r="H2763" i="11"/>
  <c r="I2763" i="11"/>
  <c r="A2764" i="11"/>
  <c r="C2764" i="11"/>
  <c r="D2764" i="11"/>
  <c r="E2764" i="11"/>
  <c r="G2764" i="11"/>
  <c r="H2764" i="11"/>
  <c r="I2764" i="11"/>
  <c r="A2765" i="11"/>
  <c r="C2765" i="11"/>
  <c r="D2765" i="11"/>
  <c r="E2765" i="11"/>
  <c r="G2765" i="11"/>
  <c r="H2765" i="11"/>
  <c r="I2765" i="11"/>
  <c r="A2766" i="11"/>
  <c r="C2766" i="11"/>
  <c r="D2766" i="11"/>
  <c r="E2766" i="11"/>
  <c r="G2766" i="11"/>
  <c r="H2766" i="11"/>
  <c r="I2766" i="11"/>
  <c r="A2767" i="11"/>
  <c r="C2767" i="11"/>
  <c r="D2767" i="11"/>
  <c r="E2767" i="11"/>
  <c r="G2767" i="11"/>
  <c r="H2767" i="11"/>
  <c r="I2767" i="11"/>
  <c r="A2768" i="11"/>
  <c r="C2768" i="11"/>
  <c r="D2768" i="11"/>
  <c r="E2768" i="11"/>
  <c r="G2768" i="11"/>
  <c r="H2768" i="11"/>
  <c r="I2768" i="11"/>
  <c r="A2769" i="11"/>
  <c r="C2769" i="11"/>
  <c r="D2769" i="11"/>
  <c r="E2769" i="11"/>
  <c r="G2769" i="11"/>
  <c r="H2769" i="11"/>
  <c r="I2769" i="11"/>
  <c r="A2770" i="11"/>
  <c r="C2770" i="11"/>
  <c r="D2770" i="11"/>
  <c r="E2770" i="11"/>
  <c r="G2770" i="11"/>
  <c r="H2770" i="11"/>
  <c r="I2770" i="11"/>
  <c r="A2771" i="11"/>
  <c r="C2771" i="11"/>
  <c r="D2771" i="11"/>
  <c r="E2771" i="11"/>
  <c r="G2771" i="11"/>
  <c r="H2771" i="11"/>
  <c r="I2771" i="11"/>
  <c r="A2772" i="11"/>
  <c r="C2772" i="11"/>
  <c r="D2772" i="11"/>
  <c r="E2772" i="11"/>
  <c r="G2772" i="11"/>
  <c r="H2772" i="11"/>
  <c r="I2772" i="11"/>
  <c r="A2773" i="11"/>
  <c r="C2773" i="11"/>
  <c r="D2773" i="11"/>
  <c r="E2773" i="11"/>
  <c r="G2773" i="11"/>
  <c r="H2773" i="11"/>
  <c r="I2773" i="11"/>
  <c r="A2774" i="11"/>
  <c r="C2774" i="11"/>
  <c r="D2774" i="11"/>
  <c r="E2774" i="11"/>
  <c r="G2774" i="11"/>
  <c r="H2774" i="11"/>
  <c r="I2774" i="11"/>
  <c r="A2775" i="11"/>
  <c r="C2775" i="11"/>
  <c r="D2775" i="11"/>
  <c r="E2775" i="11"/>
  <c r="G2775" i="11"/>
  <c r="H2775" i="11"/>
  <c r="I2775" i="11"/>
  <c r="A2776" i="11"/>
  <c r="C2776" i="11"/>
  <c r="D2776" i="11"/>
  <c r="E2776" i="11"/>
  <c r="G2776" i="11"/>
  <c r="H2776" i="11"/>
  <c r="I2776" i="11"/>
  <c r="A2777" i="11"/>
  <c r="C2777" i="11"/>
  <c r="D2777" i="11"/>
  <c r="E2777" i="11"/>
  <c r="G2777" i="11"/>
  <c r="H2777" i="11"/>
  <c r="I2777" i="11"/>
  <c r="A2778" i="11"/>
  <c r="C2778" i="11"/>
  <c r="D2778" i="11"/>
  <c r="E2778" i="11"/>
  <c r="G2778" i="11"/>
  <c r="H2778" i="11"/>
  <c r="I2778" i="11"/>
  <c r="A2779" i="11"/>
  <c r="C2779" i="11"/>
  <c r="D2779" i="11"/>
  <c r="E2779" i="11"/>
  <c r="G2779" i="11"/>
  <c r="H2779" i="11"/>
  <c r="I2779" i="11"/>
  <c r="A2780" i="11"/>
  <c r="C2780" i="11"/>
  <c r="D2780" i="11"/>
  <c r="E2780" i="11"/>
  <c r="G2780" i="11"/>
  <c r="H2780" i="11"/>
  <c r="I2780" i="11"/>
  <c r="A2781" i="11"/>
  <c r="C2781" i="11"/>
  <c r="D2781" i="11"/>
  <c r="E2781" i="11"/>
  <c r="G2781" i="11"/>
  <c r="H2781" i="11"/>
  <c r="I2781" i="11"/>
  <c r="A2782" i="11"/>
  <c r="C2782" i="11"/>
  <c r="D2782" i="11"/>
  <c r="E2782" i="11"/>
  <c r="G2782" i="11"/>
  <c r="H2782" i="11"/>
  <c r="I2782" i="11"/>
  <c r="A2783" i="11"/>
  <c r="C2783" i="11"/>
  <c r="D2783" i="11"/>
  <c r="E2783" i="11"/>
  <c r="G2783" i="11"/>
  <c r="H2783" i="11"/>
  <c r="I2783" i="11"/>
  <c r="A2784" i="11"/>
  <c r="C2784" i="11"/>
  <c r="D2784" i="11"/>
  <c r="E2784" i="11"/>
  <c r="G2784" i="11"/>
  <c r="H2784" i="11"/>
  <c r="I2784" i="11"/>
  <c r="A2785" i="11"/>
  <c r="C2785" i="11"/>
  <c r="D2785" i="11"/>
  <c r="E2785" i="11"/>
  <c r="G2785" i="11"/>
  <c r="H2785" i="11"/>
  <c r="I2785" i="11"/>
  <c r="A2786" i="11"/>
  <c r="C2786" i="11"/>
  <c r="D2786" i="11"/>
  <c r="E2786" i="11"/>
  <c r="G2786" i="11"/>
  <c r="H2786" i="11"/>
  <c r="I2786" i="11"/>
  <c r="A2787" i="11"/>
  <c r="C2787" i="11"/>
  <c r="D2787" i="11"/>
  <c r="E2787" i="11"/>
  <c r="G2787" i="11"/>
  <c r="H2787" i="11"/>
  <c r="I2787" i="11"/>
  <c r="A2788" i="11"/>
  <c r="C2788" i="11"/>
  <c r="D2788" i="11"/>
  <c r="E2788" i="11"/>
  <c r="G2788" i="11"/>
  <c r="H2788" i="11"/>
  <c r="I2788" i="11"/>
  <c r="A2789" i="11"/>
  <c r="C2789" i="11"/>
  <c r="D2789" i="11"/>
  <c r="E2789" i="11"/>
  <c r="G2789" i="11"/>
  <c r="H2789" i="11"/>
  <c r="I2789" i="11"/>
  <c r="A2790" i="11"/>
  <c r="C2790" i="11"/>
  <c r="D2790" i="11"/>
  <c r="E2790" i="11"/>
  <c r="G2790" i="11"/>
  <c r="H2790" i="11"/>
  <c r="I2790" i="11"/>
  <c r="A2791" i="11"/>
  <c r="C2791" i="11"/>
  <c r="D2791" i="11"/>
  <c r="E2791" i="11"/>
  <c r="G2791" i="11"/>
  <c r="H2791" i="11"/>
  <c r="I2791" i="11"/>
  <c r="A2792" i="11"/>
  <c r="C2792" i="11"/>
  <c r="D2792" i="11"/>
  <c r="E2792" i="11"/>
  <c r="G2792" i="11"/>
  <c r="H2792" i="11"/>
  <c r="I2792" i="11"/>
  <c r="A2793" i="11"/>
  <c r="C2793" i="11"/>
  <c r="D2793" i="11"/>
  <c r="E2793" i="11"/>
  <c r="G2793" i="11"/>
  <c r="H2793" i="11"/>
  <c r="I2793" i="11"/>
  <c r="A2794" i="11"/>
  <c r="C2794" i="11"/>
  <c r="D2794" i="11"/>
  <c r="E2794" i="11"/>
  <c r="G2794" i="11"/>
  <c r="H2794" i="11"/>
  <c r="I2794" i="11"/>
  <c r="A2795" i="11"/>
  <c r="C2795" i="11"/>
  <c r="D2795" i="11"/>
  <c r="E2795" i="11"/>
  <c r="G2795" i="11"/>
  <c r="H2795" i="11"/>
  <c r="I2795" i="11"/>
  <c r="A2796" i="11"/>
  <c r="C2796" i="11"/>
  <c r="D2796" i="11"/>
  <c r="E2796" i="11"/>
  <c r="G2796" i="11"/>
  <c r="H2796" i="11"/>
  <c r="I2796" i="11"/>
  <c r="A2797" i="11"/>
  <c r="C2797" i="11"/>
  <c r="D2797" i="11"/>
  <c r="E2797" i="11"/>
  <c r="G2797" i="11"/>
  <c r="H2797" i="11"/>
  <c r="I2797" i="11"/>
  <c r="A2798" i="11"/>
  <c r="C2798" i="11"/>
  <c r="D2798" i="11"/>
  <c r="E2798" i="11"/>
  <c r="G2798" i="11"/>
  <c r="H2798" i="11"/>
  <c r="I2798" i="11"/>
  <c r="A2799" i="11"/>
  <c r="C2799" i="11"/>
  <c r="D2799" i="11"/>
  <c r="E2799" i="11"/>
  <c r="G2799" i="11"/>
  <c r="H2799" i="11"/>
  <c r="I2799" i="11"/>
  <c r="A2800" i="11"/>
  <c r="C2800" i="11"/>
  <c r="D2800" i="11"/>
  <c r="E2800" i="11"/>
  <c r="G2800" i="11"/>
  <c r="H2800" i="11"/>
  <c r="I2800" i="11"/>
  <c r="A2801" i="11"/>
  <c r="C2801" i="11"/>
  <c r="D2801" i="11"/>
  <c r="E2801" i="11"/>
  <c r="G2801" i="11"/>
  <c r="H2801" i="11"/>
  <c r="I2801" i="11"/>
  <c r="A2802" i="11"/>
  <c r="C2802" i="11"/>
  <c r="D2802" i="11"/>
  <c r="E2802" i="11"/>
  <c r="G2802" i="11"/>
  <c r="H2802" i="11"/>
  <c r="I2802" i="11"/>
  <c r="A2803" i="11"/>
  <c r="C2803" i="11"/>
  <c r="D2803" i="11"/>
  <c r="E2803" i="11"/>
  <c r="G2803" i="11"/>
  <c r="H2803" i="11"/>
  <c r="I2803" i="11"/>
  <c r="A2804" i="11"/>
  <c r="C2804" i="11"/>
  <c r="D2804" i="11"/>
  <c r="E2804" i="11"/>
  <c r="G2804" i="11"/>
  <c r="H2804" i="11"/>
  <c r="I2804" i="11"/>
  <c r="A2805" i="11"/>
  <c r="C2805" i="11"/>
  <c r="D2805" i="11"/>
  <c r="E2805" i="11"/>
  <c r="G2805" i="11"/>
  <c r="H2805" i="11"/>
  <c r="I2805" i="11"/>
  <c r="A2806" i="11"/>
  <c r="C2806" i="11"/>
  <c r="D2806" i="11"/>
  <c r="E2806" i="11"/>
  <c r="G2806" i="11"/>
  <c r="H2806" i="11"/>
  <c r="I2806" i="11"/>
  <c r="A2807" i="11"/>
  <c r="C2807" i="11"/>
  <c r="D2807" i="11"/>
  <c r="E2807" i="11"/>
  <c r="G2807" i="11"/>
  <c r="H2807" i="11"/>
  <c r="I2807" i="11"/>
  <c r="A2808" i="11"/>
  <c r="C2808" i="11"/>
  <c r="D2808" i="11"/>
  <c r="E2808" i="11"/>
  <c r="G2808" i="11"/>
  <c r="H2808" i="11"/>
  <c r="I2808" i="11"/>
  <c r="A2809" i="11"/>
  <c r="C2809" i="11"/>
  <c r="D2809" i="11"/>
  <c r="E2809" i="11"/>
  <c r="G2809" i="11"/>
  <c r="H2809" i="11"/>
  <c r="I2809" i="11"/>
  <c r="A2810" i="11"/>
  <c r="C2810" i="11"/>
  <c r="D2810" i="11"/>
  <c r="E2810" i="11"/>
  <c r="G2810" i="11"/>
  <c r="H2810" i="11"/>
  <c r="I2810" i="11"/>
  <c r="A2811" i="11"/>
  <c r="C2811" i="11"/>
  <c r="D2811" i="11"/>
  <c r="E2811" i="11"/>
  <c r="G2811" i="11"/>
  <c r="H2811" i="11"/>
  <c r="I2811" i="11"/>
  <c r="A2812" i="11"/>
  <c r="C2812" i="11"/>
  <c r="D2812" i="11"/>
  <c r="E2812" i="11"/>
  <c r="G2812" i="11"/>
  <c r="H2812" i="11"/>
  <c r="I2812" i="11"/>
  <c r="A2813" i="11"/>
  <c r="C2813" i="11"/>
  <c r="D2813" i="11"/>
  <c r="E2813" i="11"/>
  <c r="G2813" i="11"/>
  <c r="H2813" i="11"/>
  <c r="I2813" i="11"/>
  <c r="A2814" i="11"/>
  <c r="C2814" i="11"/>
  <c r="D2814" i="11"/>
  <c r="E2814" i="11"/>
  <c r="G2814" i="11"/>
  <c r="H2814" i="11"/>
  <c r="I2814" i="11"/>
  <c r="A2815" i="11"/>
  <c r="C2815" i="11"/>
  <c r="D2815" i="11"/>
  <c r="E2815" i="11"/>
  <c r="G2815" i="11"/>
  <c r="H2815" i="11"/>
  <c r="I2815" i="11"/>
  <c r="A2816" i="11"/>
  <c r="C2816" i="11"/>
  <c r="D2816" i="11"/>
  <c r="E2816" i="11"/>
  <c r="G2816" i="11"/>
  <c r="H2816" i="11"/>
  <c r="I2816" i="11"/>
  <c r="A2817" i="11"/>
  <c r="C2817" i="11"/>
  <c r="D2817" i="11"/>
  <c r="E2817" i="11"/>
  <c r="G2817" i="11"/>
  <c r="H2817" i="11"/>
  <c r="I2817" i="11"/>
  <c r="A2818" i="11"/>
  <c r="C2818" i="11"/>
  <c r="D2818" i="11"/>
  <c r="E2818" i="11"/>
  <c r="G2818" i="11"/>
  <c r="H2818" i="11"/>
  <c r="I2818" i="11"/>
  <c r="A2819" i="11"/>
  <c r="C2819" i="11"/>
  <c r="D2819" i="11"/>
  <c r="E2819" i="11"/>
  <c r="G2819" i="11"/>
  <c r="H2819" i="11"/>
  <c r="I2819" i="11"/>
  <c r="A2820" i="11"/>
  <c r="C2820" i="11"/>
  <c r="D2820" i="11"/>
  <c r="E2820" i="11"/>
  <c r="G2820" i="11"/>
  <c r="H2820" i="11"/>
  <c r="I2820" i="11"/>
  <c r="A2821" i="11"/>
  <c r="C2821" i="11"/>
  <c r="D2821" i="11"/>
  <c r="E2821" i="11"/>
  <c r="G2821" i="11"/>
  <c r="H2821" i="11"/>
  <c r="I2821" i="11"/>
  <c r="A2822" i="11"/>
  <c r="C2822" i="11"/>
  <c r="D2822" i="11"/>
  <c r="E2822" i="11"/>
  <c r="G2822" i="11"/>
  <c r="H2822" i="11"/>
  <c r="I2822" i="11"/>
  <c r="A2823" i="11"/>
  <c r="C2823" i="11"/>
  <c r="D2823" i="11"/>
  <c r="E2823" i="11"/>
  <c r="G2823" i="11"/>
  <c r="H2823" i="11"/>
  <c r="I2823" i="11"/>
  <c r="A2824" i="11"/>
  <c r="C2824" i="11"/>
  <c r="D2824" i="11"/>
  <c r="E2824" i="11"/>
  <c r="G2824" i="11"/>
  <c r="H2824" i="11"/>
  <c r="I2824" i="11"/>
  <c r="A2825" i="11"/>
  <c r="C2825" i="11"/>
  <c r="D2825" i="11"/>
  <c r="E2825" i="11"/>
  <c r="G2825" i="11"/>
  <c r="H2825" i="11"/>
  <c r="I2825" i="11"/>
  <c r="A2826" i="11"/>
  <c r="C2826" i="11"/>
  <c r="D2826" i="11"/>
  <c r="E2826" i="11"/>
  <c r="G2826" i="11"/>
  <c r="H2826" i="11"/>
  <c r="I2826" i="11"/>
  <c r="A2827" i="11"/>
  <c r="C2827" i="11"/>
  <c r="D2827" i="11"/>
  <c r="E2827" i="11"/>
  <c r="G2827" i="11"/>
  <c r="H2827" i="11"/>
  <c r="I2827" i="11"/>
  <c r="A2828" i="11"/>
  <c r="C2828" i="11"/>
  <c r="D2828" i="11"/>
  <c r="E2828" i="11"/>
  <c r="G2828" i="11"/>
  <c r="H2828" i="11"/>
  <c r="I2828" i="11"/>
  <c r="A2829" i="11"/>
  <c r="C2829" i="11"/>
  <c r="D2829" i="11"/>
  <c r="E2829" i="11"/>
  <c r="G2829" i="11"/>
  <c r="H2829" i="11"/>
  <c r="I2829" i="11"/>
  <c r="A2830" i="11"/>
  <c r="C2830" i="11"/>
  <c r="D2830" i="11"/>
  <c r="E2830" i="11"/>
  <c r="G2830" i="11"/>
  <c r="H2830" i="11"/>
  <c r="I2830" i="11"/>
  <c r="A2831" i="11"/>
  <c r="C2831" i="11"/>
  <c r="D2831" i="11"/>
  <c r="E2831" i="11"/>
  <c r="G2831" i="11"/>
  <c r="H2831" i="11"/>
  <c r="I2831" i="11"/>
  <c r="A2832" i="11"/>
  <c r="C2832" i="11"/>
  <c r="D2832" i="11"/>
  <c r="E2832" i="11"/>
  <c r="G2832" i="11"/>
  <c r="H2832" i="11"/>
  <c r="I2832" i="11"/>
  <c r="A2833" i="11"/>
  <c r="C2833" i="11"/>
  <c r="D2833" i="11"/>
  <c r="E2833" i="11"/>
  <c r="G2833" i="11"/>
  <c r="H2833" i="11"/>
  <c r="I2833" i="11"/>
  <c r="A2834" i="11"/>
  <c r="C2834" i="11"/>
  <c r="D2834" i="11"/>
  <c r="E2834" i="11"/>
  <c r="G2834" i="11"/>
  <c r="H2834" i="11"/>
  <c r="I2834" i="11"/>
  <c r="A2835" i="11"/>
  <c r="C2835" i="11"/>
  <c r="D2835" i="11"/>
  <c r="E2835" i="11"/>
  <c r="G2835" i="11"/>
  <c r="H2835" i="11"/>
  <c r="I2835" i="11"/>
  <c r="A2836" i="11"/>
  <c r="C2836" i="11"/>
  <c r="D2836" i="11"/>
  <c r="E2836" i="11"/>
  <c r="G2836" i="11"/>
  <c r="H2836" i="11"/>
  <c r="I2836" i="11"/>
  <c r="A2837" i="11"/>
  <c r="C2837" i="11"/>
  <c r="D2837" i="11"/>
  <c r="E2837" i="11"/>
  <c r="G2837" i="11"/>
  <c r="H2837" i="11"/>
  <c r="I2837" i="11"/>
  <c r="A2838" i="11"/>
  <c r="C2838" i="11"/>
  <c r="D2838" i="11"/>
  <c r="E2838" i="11"/>
  <c r="G2838" i="11"/>
  <c r="H2838" i="11"/>
  <c r="I2838" i="11"/>
  <c r="A2839" i="11"/>
  <c r="C2839" i="11"/>
  <c r="D2839" i="11"/>
  <c r="E2839" i="11"/>
  <c r="G2839" i="11"/>
  <c r="H2839" i="11"/>
  <c r="I2839" i="11"/>
  <c r="A2840" i="11"/>
  <c r="C2840" i="11"/>
  <c r="D2840" i="11"/>
  <c r="E2840" i="11"/>
  <c r="G2840" i="11"/>
  <c r="H2840" i="11"/>
  <c r="I2840" i="11"/>
  <c r="A2841" i="11"/>
  <c r="C2841" i="11"/>
  <c r="D2841" i="11"/>
  <c r="E2841" i="11"/>
  <c r="G2841" i="11"/>
  <c r="H2841" i="11"/>
  <c r="I2841" i="11"/>
  <c r="A2842" i="11"/>
  <c r="C2842" i="11"/>
  <c r="D2842" i="11"/>
  <c r="E2842" i="11"/>
  <c r="G2842" i="11"/>
  <c r="H2842" i="11"/>
  <c r="I2842" i="11"/>
  <c r="A2843" i="11"/>
  <c r="C2843" i="11"/>
  <c r="D2843" i="11"/>
  <c r="E2843" i="11"/>
  <c r="G2843" i="11"/>
  <c r="H2843" i="11"/>
  <c r="I2843" i="11"/>
  <c r="A2844" i="11"/>
  <c r="C2844" i="11"/>
  <c r="D2844" i="11"/>
  <c r="E2844" i="11"/>
  <c r="G2844" i="11"/>
  <c r="H2844" i="11"/>
  <c r="I2844" i="11"/>
  <c r="A2845" i="11"/>
  <c r="C2845" i="11"/>
  <c r="D2845" i="11"/>
  <c r="E2845" i="11"/>
  <c r="G2845" i="11"/>
  <c r="H2845" i="11"/>
  <c r="I2845" i="11"/>
  <c r="A2846" i="11"/>
  <c r="C2846" i="11"/>
  <c r="D2846" i="11"/>
  <c r="E2846" i="11"/>
  <c r="G2846" i="11"/>
  <c r="H2846" i="11"/>
  <c r="I2846" i="11"/>
  <c r="A2847" i="11"/>
  <c r="C2847" i="11"/>
  <c r="D2847" i="11"/>
  <c r="E2847" i="11"/>
  <c r="G2847" i="11"/>
  <c r="H2847" i="11"/>
  <c r="I2847" i="11"/>
  <c r="A2848" i="11"/>
  <c r="C2848" i="11"/>
  <c r="D2848" i="11"/>
  <c r="E2848" i="11"/>
  <c r="G2848" i="11"/>
  <c r="H2848" i="11"/>
  <c r="I2848" i="11"/>
  <c r="A2849" i="11"/>
  <c r="C2849" i="11"/>
  <c r="D2849" i="11"/>
  <c r="E2849" i="11"/>
  <c r="G2849" i="11"/>
  <c r="H2849" i="11"/>
  <c r="I2849" i="11"/>
  <c r="A2850" i="11"/>
  <c r="C2850" i="11"/>
  <c r="D2850" i="11"/>
  <c r="E2850" i="11"/>
  <c r="G2850" i="11"/>
  <c r="H2850" i="11"/>
  <c r="I2850" i="11"/>
  <c r="A2851" i="11"/>
  <c r="C2851" i="11"/>
  <c r="D2851" i="11"/>
  <c r="E2851" i="11"/>
  <c r="G2851" i="11"/>
  <c r="H2851" i="11"/>
  <c r="I2851" i="11"/>
  <c r="A2852" i="11"/>
  <c r="C2852" i="11"/>
  <c r="D2852" i="11"/>
  <c r="E2852" i="11"/>
  <c r="G2852" i="11"/>
  <c r="H2852" i="11"/>
  <c r="I2852" i="11"/>
  <c r="A2853" i="11"/>
  <c r="C2853" i="11"/>
  <c r="D2853" i="11"/>
  <c r="E2853" i="11"/>
  <c r="G2853" i="11"/>
  <c r="H2853" i="11"/>
  <c r="I2853" i="11"/>
  <c r="A2854" i="11"/>
  <c r="C2854" i="11"/>
  <c r="D2854" i="11"/>
  <c r="E2854" i="11"/>
  <c r="G2854" i="11"/>
  <c r="H2854" i="11"/>
  <c r="I2854" i="11"/>
  <c r="A2855" i="11"/>
  <c r="C2855" i="11"/>
  <c r="D2855" i="11"/>
  <c r="E2855" i="11"/>
  <c r="G2855" i="11"/>
  <c r="H2855" i="11"/>
  <c r="I2855" i="11"/>
  <c r="A2856" i="11"/>
  <c r="C2856" i="11"/>
  <c r="D2856" i="11"/>
  <c r="E2856" i="11"/>
  <c r="G2856" i="11"/>
  <c r="H2856" i="11"/>
  <c r="I2856" i="11"/>
  <c r="A2857" i="11"/>
  <c r="C2857" i="11"/>
  <c r="D2857" i="11"/>
  <c r="E2857" i="11"/>
  <c r="G2857" i="11"/>
  <c r="H2857" i="11"/>
  <c r="I2857" i="11"/>
  <c r="A2858" i="11"/>
  <c r="C2858" i="11"/>
  <c r="D2858" i="11"/>
  <c r="E2858" i="11"/>
  <c r="G2858" i="11"/>
  <c r="H2858" i="11"/>
  <c r="I2858" i="11"/>
  <c r="A2859" i="11"/>
  <c r="C2859" i="11"/>
  <c r="D2859" i="11"/>
  <c r="E2859" i="11"/>
  <c r="G2859" i="11"/>
  <c r="H2859" i="11"/>
  <c r="I2859" i="11"/>
  <c r="A2860" i="11"/>
  <c r="C2860" i="11"/>
  <c r="D2860" i="11"/>
  <c r="E2860" i="11"/>
  <c r="G2860" i="11"/>
  <c r="H2860" i="11"/>
  <c r="I2860" i="11"/>
  <c r="A2861" i="11"/>
  <c r="C2861" i="11"/>
  <c r="D2861" i="11"/>
  <c r="E2861" i="11"/>
  <c r="G2861" i="11"/>
  <c r="H2861" i="11"/>
  <c r="I2861" i="11"/>
  <c r="A2862" i="11"/>
  <c r="C2862" i="11"/>
  <c r="D2862" i="11"/>
  <c r="E2862" i="11"/>
  <c r="G2862" i="11"/>
  <c r="H2862" i="11"/>
  <c r="I2862" i="11"/>
  <c r="A2863" i="11"/>
  <c r="C2863" i="11"/>
  <c r="D2863" i="11"/>
  <c r="E2863" i="11"/>
  <c r="G2863" i="11"/>
  <c r="H2863" i="11"/>
  <c r="I2863" i="11"/>
  <c r="A2864" i="11"/>
  <c r="C2864" i="11"/>
  <c r="D2864" i="11"/>
  <c r="E2864" i="11"/>
  <c r="G2864" i="11"/>
  <c r="H2864" i="11"/>
  <c r="I2864" i="11"/>
  <c r="A2865" i="11"/>
  <c r="C2865" i="11"/>
  <c r="D2865" i="11"/>
  <c r="E2865" i="11"/>
  <c r="G2865" i="11"/>
  <c r="H2865" i="11"/>
  <c r="I2865" i="11"/>
  <c r="A2866" i="11"/>
  <c r="C2866" i="11"/>
  <c r="D2866" i="11"/>
  <c r="E2866" i="11"/>
  <c r="G2866" i="11"/>
  <c r="H2866" i="11"/>
  <c r="I2866" i="11"/>
  <c r="A2867" i="11"/>
  <c r="C2867" i="11"/>
  <c r="D2867" i="11"/>
  <c r="E2867" i="11"/>
  <c r="G2867" i="11"/>
  <c r="H2867" i="11"/>
  <c r="I2867" i="11"/>
  <c r="A2868" i="11"/>
  <c r="C2868" i="11"/>
  <c r="D2868" i="11"/>
  <c r="E2868" i="11"/>
  <c r="G2868" i="11"/>
  <c r="H2868" i="11"/>
  <c r="I2868" i="11"/>
  <c r="A2869" i="11"/>
  <c r="C2869" i="11"/>
  <c r="D2869" i="11"/>
  <c r="E2869" i="11"/>
  <c r="G2869" i="11"/>
  <c r="H2869" i="11"/>
  <c r="I2869" i="11"/>
  <c r="A2870" i="11"/>
  <c r="C2870" i="11"/>
  <c r="D2870" i="11"/>
  <c r="E2870" i="11"/>
  <c r="G2870" i="11"/>
  <c r="H2870" i="11"/>
  <c r="I2870" i="11"/>
  <c r="A2871" i="11"/>
  <c r="C2871" i="11"/>
  <c r="D2871" i="11"/>
  <c r="E2871" i="11"/>
  <c r="G2871" i="11"/>
  <c r="H2871" i="11"/>
  <c r="I2871" i="11"/>
  <c r="A2872" i="11"/>
  <c r="C2872" i="11"/>
  <c r="D2872" i="11"/>
  <c r="E2872" i="11"/>
  <c r="G2872" i="11"/>
  <c r="H2872" i="11"/>
  <c r="I2872" i="11"/>
  <c r="A2873" i="11"/>
  <c r="C2873" i="11"/>
  <c r="D2873" i="11"/>
  <c r="E2873" i="11"/>
  <c r="G2873" i="11"/>
  <c r="H2873" i="11"/>
  <c r="I2873" i="11"/>
  <c r="A2874" i="11"/>
  <c r="C2874" i="11"/>
  <c r="D2874" i="11"/>
  <c r="E2874" i="11"/>
  <c r="G2874" i="11"/>
  <c r="H2874" i="11"/>
  <c r="I2874" i="11"/>
  <c r="A2875" i="11"/>
  <c r="C2875" i="11"/>
  <c r="D2875" i="11"/>
  <c r="E2875" i="11"/>
  <c r="G2875" i="11"/>
  <c r="H2875" i="11"/>
  <c r="I2875" i="11"/>
  <c r="A2876" i="11"/>
  <c r="C2876" i="11"/>
  <c r="D2876" i="11"/>
  <c r="E2876" i="11"/>
  <c r="G2876" i="11"/>
  <c r="H2876" i="11"/>
  <c r="I2876" i="11"/>
  <c r="A2877" i="11"/>
  <c r="C2877" i="11"/>
  <c r="D2877" i="11"/>
  <c r="E2877" i="11"/>
  <c r="G2877" i="11"/>
  <c r="H2877" i="11"/>
  <c r="I2877" i="11"/>
  <c r="A2878" i="11"/>
  <c r="C2878" i="11"/>
  <c r="D2878" i="11"/>
  <c r="E2878" i="11"/>
  <c r="G2878" i="11"/>
  <c r="H2878" i="11"/>
  <c r="I2878" i="11"/>
  <c r="A2879" i="11"/>
  <c r="C2879" i="11"/>
  <c r="D2879" i="11"/>
  <c r="E2879" i="11"/>
  <c r="G2879" i="11"/>
  <c r="H2879" i="11"/>
  <c r="I2879" i="11"/>
  <c r="A2880" i="11"/>
  <c r="C2880" i="11"/>
  <c r="D2880" i="11"/>
  <c r="E2880" i="11"/>
  <c r="G2880" i="11"/>
  <c r="H2880" i="11"/>
  <c r="I2880" i="11"/>
  <c r="A2881" i="11"/>
  <c r="C2881" i="11"/>
  <c r="D2881" i="11"/>
  <c r="E2881" i="11"/>
  <c r="G2881" i="11"/>
  <c r="H2881" i="11"/>
  <c r="I2881" i="11"/>
  <c r="A2882" i="11"/>
  <c r="C2882" i="11"/>
  <c r="D2882" i="11"/>
  <c r="E2882" i="11"/>
  <c r="G2882" i="11"/>
  <c r="H2882" i="11"/>
  <c r="I2882" i="11"/>
  <c r="A2883" i="11"/>
  <c r="C2883" i="11"/>
  <c r="D2883" i="11"/>
  <c r="E2883" i="11"/>
  <c r="G2883" i="11"/>
  <c r="H2883" i="11"/>
  <c r="I2883" i="11"/>
  <c r="A2884" i="11"/>
  <c r="C2884" i="11"/>
  <c r="D2884" i="11"/>
  <c r="E2884" i="11"/>
  <c r="G2884" i="11"/>
  <c r="H2884" i="11"/>
  <c r="I2884" i="11"/>
  <c r="A2885" i="11"/>
  <c r="C2885" i="11"/>
  <c r="D2885" i="11"/>
  <c r="E2885" i="11"/>
  <c r="G2885" i="11"/>
  <c r="H2885" i="11"/>
  <c r="I2885" i="11"/>
  <c r="A2886" i="11"/>
  <c r="C2886" i="11"/>
  <c r="D2886" i="11"/>
  <c r="E2886" i="11"/>
  <c r="G2886" i="11"/>
  <c r="H2886" i="11"/>
  <c r="I2886" i="11"/>
  <c r="A2887" i="11"/>
  <c r="C2887" i="11"/>
  <c r="D2887" i="11"/>
  <c r="E2887" i="11"/>
  <c r="G2887" i="11"/>
  <c r="H2887" i="11"/>
  <c r="I2887" i="11"/>
  <c r="A2888" i="11"/>
  <c r="C2888" i="11"/>
  <c r="D2888" i="11"/>
  <c r="E2888" i="11"/>
  <c r="G2888" i="11"/>
  <c r="H2888" i="11"/>
  <c r="I2888" i="11"/>
  <c r="A2889" i="11"/>
  <c r="C2889" i="11"/>
  <c r="D2889" i="11"/>
  <c r="E2889" i="11"/>
  <c r="G2889" i="11"/>
  <c r="H2889" i="11"/>
  <c r="I2889" i="11"/>
  <c r="A2890" i="11"/>
  <c r="C2890" i="11"/>
  <c r="D2890" i="11"/>
  <c r="E2890" i="11"/>
  <c r="G2890" i="11"/>
  <c r="H2890" i="11"/>
  <c r="I2890" i="11"/>
  <c r="A2891" i="11"/>
  <c r="C2891" i="11"/>
  <c r="D2891" i="11"/>
  <c r="E2891" i="11"/>
  <c r="G2891" i="11"/>
  <c r="H2891" i="11"/>
  <c r="I2891" i="11"/>
  <c r="A2892" i="11"/>
  <c r="C2892" i="11"/>
  <c r="D2892" i="11"/>
  <c r="E2892" i="11"/>
  <c r="G2892" i="11"/>
  <c r="H2892" i="11"/>
  <c r="I2892" i="11"/>
  <c r="A2893" i="11"/>
  <c r="C2893" i="11"/>
  <c r="D2893" i="11"/>
  <c r="E2893" i="11"/>
  <c r="G2893" i="11"/>
  <c r="H2893" i="11"/>
  <c r="I2893" i="11"/>
  <c r="A2894" i="11"/>
  <c r="C2894" i="11"/>
  <c r="D2894" i="11"/>
  <c r="E2894" i="11"/>
  <c r="G2894" i="11"/>
  <c r="H2894" i="11"/>
  <c r="I2894" i="11"/>
  <c r="A2895" i="11"/>
  <c r="C2895" i="11"/>
  <c r="D2895" i="11"/>
  <c r="E2895" i="11"/>
  <c r="G2895" i="11"/>
  <c r="H2895" i="11"/>
  <c r="I2895" i="11"/>
  <c r="A2896" i="11"/>
  <c r="C2896" i="11"/>
  <c r="D2896" i="11"/>
  <c r="E2896" i="11"/>
  <c r="G2896" i="11"/>
  <c r="H2896" i="11"/>
  <c r="I2896" i="11"/>
  <c r="A2897" i="11"/>
  <c r="C2897" i="11"/>
  <c r="D2897" i="11"/>
  <c r="E2897" i="11"/>
  <c r="G2897" i="11"/>
  <c r="H2897" i="11"/>
  <c r="I2897" i="11"/>
  <c r="A2898" i="11"/>
  <c r="C2898" i="11"/>
  <c r="D2898" i="11"/>
  <c r="E2898" i="11"/>
  <c r="G2898" i="11"/>
  <c r="H2898" i="11"/>
  <c r="I2898" i="11"/>
  <c r="A2899" i="11"/>
  <c r="C2899" i="11"/>
  <c r="D2899" i="11"/>
  <c r="E2899" i="11"/>
  <c r="G2899" i="11"/>
  <c r="H2899" i="11"/>
  <c r="I2899" i="11"/>
  <c r="A2900" i="11"/>
  <c r="C2900" i="11"/>
  <c r="D2900" i="11"/>
  <c r="E2900" i="11"/>
  <c r="G2900" i="11"/>
  <c r="H2900" i="11"/>
  <c r="I2900" i="11"/>
  <c r="A2901" i="11"/>
  <c r="C2901" i="11"/>
  <c r="D2901" i="11"/>
  <c r="E2901" i="11"/>
  <c r="G2901" i="11"/>
  <c r="H2901" i="11"/>
  <c r="I2901" i="11"/>
  <c r="A2902" i="11"/>
  <c r="C2902" i="11"/>
  <c r="D2902" i="11"/>
  <c r="E2902" i="11"/>
  <c r="G2902" i="11"/>
  <c r="H2902" i="11"/>
  <c r="I2902" i="11"/>
  <c r="A2903" i="11"/>
  <c r="C2903" i="11"/>
  <c r="D2903" i="11"/>
  <c r="E2903" i="11"/>
  <c r="G2903" i="11"/>
  <c r="H2903" i="11"/>
  <c r="I2903" i="11"/>
  <c r="A2904" i="11"/>
  <c r="C2904" i="11"/>
  <c r="D2904" i="11"/>
  <c r="E2904" i="11"/>
  <c r="G2904" i="11"/>
  <c r="H2904" i="11"/>
  <c r="I2904" i="11"/>
  <c r="A2905" i="11"/>
  <c r="C2905" i="11"/>
  <c r="D2905" i="11"/>
  <c r="E2905" i="11"/>
  <c r="G2905" i="11"/>
  <c r="H2905" i="11"/>
  <c r="I2905" i="11"/>
  <c r="A2906" i="11"/>
  <c r="C2906" i="11"/>
  <c r="D2906" i="11"/>
  <c r="E2906" i="11"/>
  <c r="G2906" i="11"/>
  <c r="H2906" i="11"/>
  <c r="I2906" i="11"/>
  <c r="A2907" i="11"/>
  <c r="C2907" i="11"/>
  <c r="D2907" i="11"/>
  <c r="E2907" i="11"/>
  <c r="G2907" i="11"/>
  <c r="H2907" i="11"/>
  <c r="I2907" i="11"/>
  <c r="A2908" i="11"/>
  <c r="C2908" i="11"/>
  <c r="D2908" i="11"/>
  <c r="E2908" i="11"/>
  <c r="G2908" i="11"/>
  <c r="H2908" i="11"/>
  <c r="I2908" i="11"/>
  <c r="A2909" i="11"/>
  <c r="C2909" i="11"/>
  <c r="D2909" i="11"/>
  <c r="E2909" i="11"/>
  <c r="G2909" i="11"/>
  <c r="H2909" i="11"/>
  <c r="I2909" i="11"/>
  <c r="A2910" i="11"/>
  <c r="C2910" i="11"/>
  <c r="D2910" i="11"/>
  <c r="E2910" i="11"/>
  <c r="G2910" i="11"/>
  <c r="H2910" i="11"/>
  <c r="I2910" i="11"/>
  <c r="A2911" i="11"/>
  <c r="C2911" i="11"/>
  <c r="D2911" i="11"/>
  <c r="E2911" i="11"/>
  <c r="G2911" i="11"/>
  <c r="H2911" i="11"/>
  <c r="I2911" i="11"/>
  <c r="A2912" i="11"/>
  <c r="C2912" i="11"/>
  <c r="D2912" i="11"/>
  <c r="E2912" i="11"/>
  <c r="G2912" i="11"/>
  <c r="H2912" i="11"/>
  <c r="I2912" i="11"/>
  <c r="A2913" i="11"/>
  <c r="C2913" i="11"/>
  <c r="D2913" i="11"/>
  <c r="E2913" i="11"/>
  <c r="G2913" i="11"/>
  <c r="H2913" i="11"/>
  <c r="I2913" i="11"/>
  <c r="A2914" i="11"/>
  <c r="C2914" i="11"/>
  <c r="D2914" i="11"/>
  <c r="E2914" i="11"/>
  <c r="G2914" i="11"/>
  <c r="H2914" i="11"/>
  <c r="I2914" i="11"/>
  <c r="A2915" i="11"/>
  <c r="C2915" i="11"/>
  <c r="D2915" i="11"/>
  <c r="E2915" i="11"/>
  <c r="G2915" i="11"/>
  <c r="H2915" i="11"/>
  <c r="I2915" i="11"/>
  <c r="A2916" i="11"/>
  <c r="C2916" i="11"/>
  <c r="D2916" i="11"/>
  <c r="E2916" i="11"/>
  <c r="G2916" i="11"/>
  <c r="H2916" i="11"/>
  <c r="I2916" i="11"/>
  <c r="A2917" i="11"/>
  <c r="C2917" i="11"/>
  <c r="D2917" i="11"/>
  <c r="E2917" i="11"/>
  <c r="G2917" i="11"/>
  <c r="H2917" i="11"/>
  <c r="I2917" i="11"/>
  <c r="A2918" i="11"/>
  <c r="C2918" i="11"/>
  <c r="D2918" i="11"/>
  <c r="E2918" i="11"/>
  <c r="G2918" i="11"/>
  <c r="H2918" i="11"/>
  <c r="I2918" i="11"/>
  <c r="A2919" i="11"/>
  <c r="C2919" i="11"/>
  <c r="D2919" i="11"/>
  <c r="E2919" i="11"/>
  <c r="G2919" i="11"/>
  <c r="H2919" i="11"/>
  <c r="I2919" i="11"/>
  <c r="A2920" i="11"/>
  <c r="C2920" i="11"/>
  <c r="D2920" i="11"/>
  <c r="E2920" i="11"/>
  <c r="G2920" i="11"/>
  <c r="H2920" i="11"/>
  <c r="I2920" i="11"/>
  <c r="A2921" i="11"/>
  <c r="C2921" i="11"/>
  <c r="D2921" i="11"/>
  <c r="E2921" i="11"/>
  <c r="G2921" i="11"/>
  <c r="H2921" i="11"/>
  <c r="I2921" i="11"/>
  <c r="A2922" i="11"/>
  <c r="C2922" i="11"/>
  <c r="D2922" i="11"/>
  <c r="E2922" i="11"/>
  <c r="G2922" i="11"/>
  <c r="H2922" i="11"/>
  <c r="I2922" i="11"/>
  <c r="A2923" i="11"/>
  <c r="C2923" i="11"/>
  <c r="D2923" i="11"/>
  <c r="E2923" i="11"/>
  <c r="G2923" i="11"/>
  <c r="H2923" i="11"/>
  <c r="I2923" i="11"/>
  <c r="A2924" i="11"/>
  <c r="C2924" i="11"/>
  <c r="D2924" i="11"/>
  <c r="E2924" i="11"/>
  <c r="G2924" i="11"/>
  <c r="H2924" i="11"/>
  <c r="I2924" i="11"/>
  <c r="A2925" i="11"/>
  <c r="C2925" i="11"/>
  <c r="D2925" i="11"/>
  <c r="E2925" i="11"/>
  <c r="G2925" i="11"/>
  <c r="H2925" i="11"/>
  <c r="I2925" i="11"/>
  <c r="A2926" i="11"/>
  <c r="C2926" i="11"/>
  <c r="D2926" i="11"/>
  <c r="E2926" i="11"/>
  <c r="G2926" i="11"/>
  <c r="H2926" i="11"/>
  <c r="I2926" i="11"/>
  <c r="A2927" i="11"/>
  <c r="C2927" i="11"/>
  <c r="D2927" i="11"/>
  <c r="E2927" i="11"/>
  <c r="G2927" i="11"/>
  <c r="H2927" i="11"/>
  <c r="I2927" i="11"/>
  <c r="A2928" i="11"/>
  <c r="C2928" i="11"/>
  <c r="D2928" i="11"/>
  <c r="E2928" i="11"/>
  <c r="G2928" i="11"/>
  <c r="H2928" i="11"/>
  <c r="I2928" i="11"/>
  <c r="A2929" i="11"/>
  <c r="C2929" i="11"/>
  <c r="D2929" i="11"/>
  <c r="E2929" i="11"/>
  <c r="G2929" i="11"/>
  <c r="H2929" i="11"/>
  <c r="I2929" i="11"/>
  <c r="A2930" i="11"/>
  <c r="C2930" i="11"/>
  <c r="D2930" i="11"/>
  <c r="E2930" i="11"/>
  <c r="G2930" i="11"/>
  <c r="H2930" i="11"/>
  <c r="I2930" i="11"/>
  <c r="A2931" i="11"/>
  <c r="C2931" i="11"/>
  <c r="D2931" i="11"/>
  <c r="E2931" i="11"/>
  <c r="G2931" i="11"/>
  <c r="H2931" i="11"/>
  <c r="I2931" i="11"/>
  <c r="A2932" i="11"/>
  <c r="C2932" i="11"/>
  <c r="D2932" i="11"/>
  <c r="E2932" i="11"/>
  <c r="G2932" i="11"/>
  <c r="H2932" i="11"/>
  <c r="I2932" i="11"/>
  <c r="A2933" i="11"/>
  <c r="C2933" i="11"/>
  <c r="D2933" i="11"/>
  <c r="E2933" i="11"/>
  <c r="G2933" i="11"/>
  <c r="H2933" i="11"/>
  <c r="I2933" i="11"/>
  <c r="A2934" i="11"/>
  <c r="C2934" i="11"/>
  <c r="D2934" i="11"/>
  <c r="E2934" i="11"/>
  <c r="G2934" i="11"/>
  <c r="H2934" i="11"/>
  <c r="I2934" i="11"/>
  <c r="A2935" i="11"/>
  <c r="C2935" i="11"/>
  <c r="D2935" i="11"/>
  <c r="E2935" i="11"/>
  <c r="G2935" i="11"/>
  <c r="H2935" i="11"/>
  <c r="I2935" i="11"/>
  <c r="A2936" i="11"/>
  <c r="C2936" i="11"/>
  <c r="D2936" i="11"/>
  <c r="E2936" i="11"/>
  <c r="G2936" i="11"/>
  <c r="H2936" i="11"/>
  <c r="I2936" i="11"/>
  <c r="A2937" i="11"/>
  <c r="C2937" i="11"/>
  <c r="D2937" i="11"/>
  <c r="E2937" i="11"/>
  <c r="G2937" i="11"/>
  <c r="H2937" i="11"/>
  <c r="I2937" i="11"/>
  <c r="A2938" i="11"/>
  <c r="C2938" i="11"/>
  <c r="D2938" i="11"/>
  <c r="E2938" i="11"/>
  <c r="G2938" i="11"/>
  <c r="H2938" i="11"/>
  <c r="I2938" i="11"/>
  <c r="A2939" i="11"/>
  <c r="C2939" i="11"/>
  <c r="D2939" i="11"/>
  <c r="E2939" i="11"/>
  <c r="G2939" i="11"/>
  <c r="H2939" i="11"/>
  <c r="I2939" i="11"/>
  <c r="A2940" i="11"/>
  <c r="C2940" i="11"/>
  <c r="D2940" i="11"/>
  <c r="E2940" i="11"/>
  <c r="G2940" i="11"/>
  <c r="H2940" i="11"/>
  <c r="I2940" i="11"/>
  <c r="A2941" i="11"/>
  <c r="C2941" i="11"/>
  <c r="D2941" i="11"/>
  <c r="E2941" i="11"/>
  <c r="G2941" i="11"/>
  <c r="H2941" i="11"/>
  <c r="I2941" i="11"/>
  <c r="A2942" i="11"/>
  <c r="C2942" i="11"/>
  <c r="D2942" i="11"/>
  <c r="E2942" i="11"/>
  <c r="G2942" i="11"/>
  <c r="H2942" i="11"/>
  <c r="I2942" i="11"/>
  <c r="A2943" i="11"/>
  <c r="C2943" i="11"/>
  <c r="D2943" i="11"/>
  <c r="E2943" i="11"/>
  <c r="G2943" i="11"/>
  <c r="H2943" i="11"/>
  <c r="I2943" i="11"/>
  <c r="A2944" i="11"/>
  <c r="C2944" i="11"/>
  <c r="D2944" i="11"/>
  <c r="E2944" i="11"/>
  <c r="G2944" i="11"/>
  <c r="H2944" i="11"/>
  <c r="I2944" i="11"/>
  <c r="A2945" i="11"/>
  <c r="C2945" i="11"/>
  <c r="D2945" i="11"/>
  <c r="E2945" i="11"/>
  <c r="G2945" i="11"/>
  <c r="H2945" i="11"/>
  <c r="I2945" i="11"/>
  <c r="A2946" i="11"/>
  <c r="C2946" i="11"/>
  <c r="D2946" i="11"/>
  <c r="E2946" i="11"/>
  <c r="G2946" i="11"/>
  <c r="H2946" i="11"/>
  <c r="I2946" i="11"/>
  <c r="A2947" i="11"/>
  <c r="C2947" i="11"/>
  <c r="D2947" i="11"/>
  <c r="E2947" i="11"/>
  <c r="G2947" i="11"/>
  <c r="H2947" i="11"/>
  <c r="I2947" i="11"/>
  <c r="A2948" i="11"/>
  <c r="C2948" i="11"/>
  <c r="D2948" i="11"/>
  <c r="E2948" i="11"/>
  <c r="G2948" i="11"/>
  <c r="H2948" i="11"/>
  <c r="I2948" i="11"/>
  <c r="A2949" i="11"/>
  <c r="C2949" i="11"/>
  <c r="D2949" i="11"/>
  <c r="E2949" i="11"/>
  <c r="G2949" i="11"/>
  <c r="H2949" i="11"/>
  <c r="I2949" i="11"/>
  <c r="A2950" i="11"/>
  <c r="C2950" i="11"/>
  <c r="D2950" i="11"/>
  <c r="E2950" i="11"/>
  <c r="G2950" i="11"/>
  <c r="H2950" i="11"/>
  <c r="I2950" i="11"/>
  <c r="A2951" i="11"/>
  <c r="C2951" i="11"/>
  <c r="D2951" i="11"/>
  <c r="E2951" i="11"/>
  <c r="G2951" i="11"/>
  <c r="H2951" i="11"/>
  <c r="I2951" i="11"/>
  <c r="A2952" i="11"/>
  <c r="C2952" i="11"/>
  <c r="D2952" i="11"/>
  <c r="E2952" i="11"/>
  <c r="G2952" i="11"/>
  <c r="H2952" i="11"/>
  <c r="I2952" i="11"/>
  <c r="A2953" i="11"/>
  <c r="C2953" i="11"/>
  <c r="D2953" i="11"/>
  <c r="E2953" i="11"/>
  <c r="G2953" i="11"/>
  <c r="H2953" i="11"/>
  <c r="I2953" i="11"/>
  <c r="A2954" i="11"/>
  <c r="C2954" i="11"/>
  <c r="D2954" i="11"/>
  <c r="E2954" i="11"/>
  <c r="G2954" i="11"/>
  <c r="H2954" i="11"/>
  <c r="I2954" i="11"/>
  <c r="A2955" i="11"/>
  <c r="C2955" i="11"/>
  <c r="D2955" i="11"/>
  <c r="E2955" i="11"/>
  <c r="G2955" i="11"/>
  <c r="H2955" i="11"/>
  <c r="I2955" i="11"/>
  <c r="A2956" i="11"/>
  <c r="C2956" i="11"/>
  <c r="D2956" i="11"/>
  <c r="E2956" i="11"/>
  <c r="G2956" i="11"/>
  <c r="H2956" i="11"/>
  <c r="I2956" i="11"/>
  <c r="A2957" i="11"/>
  <c r="C2957" i="11"/>
  <c r="D2957" i="11"/>
  <c r="E2957" i="11"/>
  <c r="G2957" i="11"/>
  <c r="H2957" i="11"/>
  <c r="I2957" i="11"/>
  <c r="A2958" i="11"/>
  <c r="C2958" i="11"/>
  <c r="D2958" i="11"/>
  <c r="E2958" i="11"/>
  <c r="G2958" i="11"/>
  <c r="H2958" i="11"/>
  <c r="I2958" i="11"/>
  <c r="A2959" i="11"/>
  <c r="C2959" i="11"/>
  <c r="D2959" i="11"/>
  <c r="E2959" i="11"/>
  <c r="G2959" i="11"/>
  <c r="H2959" i="11"/>
  <c r="I2959" i="11"/>
  <c r="A2960" i="11"/>
  <c r="C2960" i="11"/>
  <c r="D2960" i="11"/>
  <c r="E2960" i="11"/>
  <c r="G2960" i="11"/>
  <c r="H2960" i="11"/>
  <c r="I2960" i="11"/>
  <c r="A2961" i="11"/>
  <c r="C2961" i="11"/>
  <c r="D2961" i="11"/>
  <c r="E2961" i="11"/>
  <c r="G2961" i="11"/>
  <c r="H2961" i="11"/>
  <c r="I2961" i="11"/>
  <c r="A2962" i="11"/>
  <c r="C2962" i="11"/>
  <c r="D2962" i="11"/>
  <c r="E2962" i="11"/>
  <c r="G2962" i="11"/>
  <c r="H2962" i="11"/>
  <c r="I2962" i="11"/>
  <c r="A2963" i="11"/>
  <c r="C2963" i="11"/>
  <c r="D2963" i="11"/>
  <c r="E2963" i="11"/>
  <c r="G2963" i="11"/>
  <c r="H2963" i="11"/>
  <c r="I2963" i="11"/>
  <c r="A2964" i="11"/>
  <c r="C2964" i="11"/>
  <c r="D2964" i="11"/>
  <c r="E2964" i="11"/>
  <c r="G2964" i="11"/>
  <c r="H2964" i="11"/>
  <c r="I2964" i="11"/>
  <c r="A2965" i="11"/>
  <c r="C2965" i="11"/>
  <c r="D2965" i="11"/>
  <c r="E2965" i="11"/>
  <c r="G2965" i="11"/>
  <c r="H2965" i="11"/>
  <c r="I2965" i="11"/>
  <c r="A2966" i="11"/>
  <c r="C2966" i="11"/>
  <c r="D2966" i="11"/>
  <c r="E2966" i="11"/>
  <c r="G2966" i="11"/>
  <c r="H2966" i="11"/>
  <c r="I2966" i="11"/>
  <c r="A2967" i="11"/>
  <c r="C2967" i="11"/>
  <c r="D2967" i="11"/>
  <c r="E2967" i="11"/>
  <c r="G2967" i="11"/>
  <c r="H2967" i="11"/>
  <c r="I2967" i="11"/>
  <c r="A2968" i="11"/>
  <c r="C2968" i="11"/>
  <c r="D2968" i="11"/>
  <c r="E2968" i="11"/>
  <c r="G2968" i="11"/>
  <c r="H2968" i="11"/>
  <c r="I2968" i="11"/>
  <c r="A2969" i="11"/>
  <c r="C2969" i="11"/>
  <c r="D2969" i="11"/>
  <c r="E2969" i="11"/>
  <c r="G2969" i="11"/>
  <c r="H2969" i="11"/>
  <c r="I2969" i="11"/>
  <c r="A2970" i="11"/>
  <c r="C2970" i="11"/>
  <c r="D2970" i="11"/>
  <c r="E2970" i="11"/>
  <c r="G2970" i="11"/>
  <c r="H2970" i="11"/>
  <c r="I2970" i="11"/>
  <c r="A2971" i="11"/>
  <c r="C2971" i="11"/>
  <c r="D2971" i="11"/>
  <c r="E2971" i="11"/>
  <c r="G2971" i="11"/>
  <c r="H2971" i="11"/>
  <c r="I2971" i="11"/>
  <c r="A2972" i="11"/>
  <c r="C2972" i="11"/>
  <c r="D2972" i="11"/>
  <c r="E2972" i="11"/>
  <c r="G2972" i="11"/>
  <c r="H2972" i="11"/>
  <c r="I2972" i="11"/>
  <c r="A2973" i="11"/>
  <c r="C2973" i="11"/>
  <c r="D2973" i="11"/>
  <c r="E2973" i="11"/>
  <c r="G2973" i="11"/>
  <c r="H2973" i="11"/>
  <c r="I2973" i="11"/>
  <c r="A2974" i="11"/>
  <c r="C2974" i="11"/>
  <c r="D2974" i="11"/>
  <c r="E2974" i="11"/>
  <c r="G2974" i="11"/>
  <c r="H2974" i="11"/>
  <c r="I2974" i="11"/>
  <c r="A2975" i="11"/>
  <c r="C2975" i="11"/>
  <c r="D2975" i="11"/>
  <c r="E2975" i="11"/>
  <c r="G2975" i="11"/>
  <c r="H2975" i="11"/>
  <c r="I2975" i="11"/>
  <c r="A2976" i="11"/>
  <c r="C2976" i="11"/>
  <c r="D2976" i="11"/>
  <c r="E2976" i="11"/>
  <c r="G2976" i="11"/>
  <c r="H2976" i="11"/>
  <c r="I2976" i="11"/>
  <c r="A2977" i="11"/>
  <c r="C2977" i="11"/>
  <c r="D2977" i="11"/>
  <c r="E2977" i="11"/>
  <c r="G2977" i="11"/>
  <c r="H2977" i="11"/>
  <c r="I2977" i="11"/>
  <c r="A2978" i="11"/>
  <c r="C2978" i="11"/>
  <c r="D2978" i="11"/>
  <c r="E2978" i="11"/>
  <c r="G2978" i="11"/>
  <c r="H2978" i="11"/>
  <c r="I2978" i="11"/>
  <c r="A2979" i="11"/>
  <c r="C2979" i="11"/>
  <c r="D2979" i="11"/>
  <c r="E2979" i="11"/>
  <c r="G2979" i="11"/>
  <c r="H2979" i="11"/>
  <c r="I2979" i="11"/>
  <c r="A2980" i="11"/>
  <c r="C2980" i="11"/>
  <c r="D2980" i="11"/>
  <c r="E2980" i="11"/>
  <c r="G2980" i="11"/>
  <c r="H2980" i="11"/>
  <c r="I2980" i="11"/>
  <c r="A2981" i="11"/>
  <c r="C2981" i="11"/>
  <c r="D2981" i="11"/>
  <c r="E2981" i="11"/>
  <c r="G2981" i="11"/>
  <c r="H2981" i="11"/>
  <c r="I2981" i="11"/>
  <c r="A2982" i="11"/>
  <c r="C2982" i="11"/>
  <c r="D2982" i="11"/>
  <c r="E2982" i="11"/>
  <c r="G2982" i="11"/>
  <c r="H2982" i="11"/>
  <c r="I2982" i="11"/>
  <c r="A2983" i="11"/>
  <c r="C2983" i="11"/>
  <c r="D2983" i="11"/>
  <c r="E2983" i="11"/>
  <c r="G2983" i="11"/>
  <c r="H2983" i="11"/>
  <c r="I2983" i="11"/>
  <c r="A2984" i="11"/>
  <c r="C2984" i="11"/>
  <c r="D2984" i="11"/>
  <c r="E2984" i="11"/>
  <c r="G2984" i="11"/>
  <c r="H2984" i="11"/>
  <c r="I2984" i="11"/>
  <c r="A2985" i="11"/>
  <c r="C2985" i="11"/>
  <c r="D2985" i="11"/>
  <c r="E2985" i="11"/>
  <c r="G2985" i="11"/>
  <c r="H2985" i="11"/>
  <c r="I2985" i="11"/>
  <c r="A2986" i="11"/>
  <c r="C2986" i="11"/>
  <c r="D2986" i="11"/>
  <c r="E2986" i="11"/>
  <c r="G2986" i="11"/>
  <c r="H2986" i="11"/>
  <c r="I2986" i="11"/>
  <c r="A2987" i="11"/>
  <c r="C2987" i="11"/>
  <c r="D2987" i="11"/>
  <c r="E2987" i="11"/>
  <c r="G2987" i="11"/>
  <c r="H2987" i="11"/>
  <c r="I2987" i="11"/>
  <c r="A2988" i="11"/>
  <c r="C2988" i="11"/>
  <c r="D2988" i="11"/>
  <c r="E2988" i="11"/>
  <c r="G2988" i="11"/>
  <c r="H2988" i="11"/>
  <c r="I2988" i="11"/>
  <c r="A2989" i="11"/>
  <c r="C2989" i="11"/>
  <c r="D2989" i="11"/>
  <c r="E2989" i="11"/>
  <c r="G2989" i="11"/>
  <c r="H2989" i="11"/>
  <c r="I2989" i="11"/>
  <c r="A2990" i="11"/>
  <c r="C2990" i="11"/>
  <c r="D2990" i="11"/>
  <c r="E2990" i="11"/>
  <c r="G2990" i="11"/>
  <c r="H2990" i="11"/>
  <c r="I2990" i="11"/>
  <c r="A2991" i="11"/>
  <c r="C2991" i="11"/>
  <c r="D2991" i="11"/>
  <c r="E2991" i="11"/>
  <c r="G2991" i="11"/>
  <c r="H2991" i="11"/>
  <c r="I2991" i="11"/>
  <c r="A2992" i="11"/>
  <c r="C2992" i="11"/>
  <c r="D2992" i="11"/>
  <c r="E2992" i="11"/>
  <c r="G2992" i="11"/>
  <c r="H2992" i="11"/>
  <c r="I2992" i="11"/>
  <c r="A2993" i="11"/>
  <c r="C2993" i="11"/>
  <c r="D2993" i="11"/>
  <c r="E2993" i="11"/>
  <c r="G2993" i="11"/>
  <c r="H2993" i="11"/>
  <c r="I2993" i="11"/>
  <c r="A2994" i="11"/>
  <c r="C2994" i="11"/>
  <c r="D2994" i="11"/>
  <c r="E2994" i="11"/>
  <c r="G2994" i="11"/>
  <c r="H2994" i="11"/>
  <c r="I2994" i="11"/>
  <c r="A2995" i="11"/>
  <c r="C2995" i="11"/>
  <c r="D2995" i="11"/>
  <c r="E2995" i="11"/>
  <c r="G2995" i="11"/>
  <c r="H2995" i="11"/>
  <c r="I2995" i="11"/>
  <c r="A2996" i="11"/>
  <c r="C2996" i="11"/>
  <c r="D2996" i="11"/>
  <c r="E2996" i="11"/>
  <c r="G2996" i="11"/>
  <c r="H2996" i="11"/>
  <c r="I2996" i="11"/>
  <c r="A2997" i="11"/>
  <c r="C2997" i="11"/>
  <c r="D2997" i="11"/>
  <c r="E2997" i="11"/>
  <c r="G2997" i="11"/>
  <c r="H2997" i="11"/>
  <c r="I2997" i="11"/>
  <c r="A2998" i="11"/>
  <c r="C2998" i="11"/>
  <c r="D2998" i="11"/>
  <c r="E2998" i="11"/>
  <c r="G2998" i="11"/>
  <c r="H2998" i="11"/>
  <c r="I2998" i="11"/>
  <c r="A2999" i="11"/>
  <c r="C2999" i="11"/>
  <c r="D2999" i="11"/>
  <c r="E2999" i="11"/>
  <c r="G2999" i="11"/>
  <c r="H2999" i="11"/>
  <c r="I2999" i="11"/>
  <c r="A3000" i="11"/>
  <c r="C3000" i="11"/>
  <c r="D3000" i="11"/>
  <c r="E3000" i="11"/>
  <c r="G3000" i="11"/>
  <c r="H3000" i="11"/>
  <c r="I3000" i="11"/>
  <c r="A3001" i="11"/>
  <c r="C3001" i="11"/>
  <c r="D3001" i="11"/>
  <c r="E3001" i="11"/>
  <c r="G3001" i="11"/>
  <c r="H3001" i="11"/>
  <c r="I3001" i="11"/>
  <c r="A3002" i="11"/>
  <c r="C3002" i="11"/>
  <c r="D3002" i="11"/>
  <c r="E3002" i="11"/>
  <c r="G3002" i="11"/>
  <c r="H3002" i="11"/>
  <c r="I3002" i="11"/>
  <c r="A3003" i="11"/>
  <c r="C3003" i="11"/>
  <c r="D3003" i="11"/>
  <c r="E3003" i="11"/>
  <c r="G3003" i="11"/>
  <c r="H3003" i="11"/>
  <c r="I3003" i="11"/>
  <c r="A3004" i="11"/>
  <c r="C3004" i="11"/>
  <c r="D3004" i="11"/>
  <c r="E3004" i="11"/>
  <c r="G3004" i="11"/>
  <c r="H3004" i="11"/>
  <c r="I3004" i="11"/>
  <c r="A3005" i="11"/>
  <c r="C3005" i="11"/>
  <c r="D3005" i="11"/>
  <c r="E3005" i="11"/>
  <c r="G3005" i="11"/>
  <c r="H3005" i="11"/>
  <c r="I3005" i="11"/>
  <c r="A3006" i="11"/>
  <c r="C3006" i="11"/>
  <c r="D3006" i="11"/>
  <c r="E3006" i="11"/>
  <c r="G3006" i="11"/>
  <c r="H3006" i="11"/>
  <c r="I3006" i="11"/>
  <c r="A3007" i="11"/>
  <c r="C3007" i="11"/>
  <c r="D3007" i="11"/>
  <c r="E3007" i="11"/>
  <c r="G3007" i="11"/>
  <c r="H3007" i="11"/>
  <c r="I3007" i="11"/>
  <c r="A3008" i="11"/>
  <c r="C3008" i="11"/>
  <c r="D3008" i="11"/>
  <c r="E3008" i="11"/>
  <c r="G3008" i="11"/>
  <c r="H3008" i="11"/>
  <c r="I3008" i="11"/>
  <c r="A3009" i="11"/>
  <c r="C3009" i="11"/>
  <c r="D3009" i="11"/>
  <c r="E3009" i="11"/>
  <c r="G3009" i="11"/>
  <c r="H3009" i="11"/>
  <c r="I3009" i="11"/>
  <c r="A3010" i="11"/>
  <c r="C3010" i="11"/>
  <c r="D3010" i="11"/>
  <c r="E3010" i="11"/>
  <c r="G3010" i="11"/>
  <c r="H3010" i="11"/>
  <c r="I3010" i="11"/>
  <c r="A3011" i="11"/>
  <c r="C3011" i="11"/>
  <c r="D3011" i="11"/>
  <c r="E3011" i="11"/>
  <c r="G3011" i="11"/>
  <c r="H3011" i="11"/>
  <c r="I3011" i="11"/>
  <c r="A3012" i="11"/>
  <c r="C3012" i="11"/>
  <c r="D3012" i="11"/>
  <c r="E3012" i="11"/>
  <c r="G3012" i="11"/>
  <c r="H3012" i="11"/>
  <c r="I3012" i="11"/>
  <c r="A3013" i="11"/>
  <c r="C3013" i="11"/>
  <c r="D3013" i="11"/>
  <c r="E3013" i="11"/>
  <c r="G3013" i="11"/>
  <c r="H3013" i="11"/>
  <c r="I3013" i="11"/>
  <c r="A3014" i="11"/>
  <c r="C3014" i="11"/>
  <c r="D3014" i="11"/>
  <c r="E3014" i="11"/>
  <c r="G3014" i="11"/>
  <c r="H3014" i="11"/>
  <c r="I3014" i="11"/>
  <c r="A3015" i="11"/>
  <c r="C3015" i="11"/>
  <c r="D3015" i="11"/>
  <c r="E3015" i="11"/>
  <c r="G3015" i="11"/>
  <c r="H3015" i="11"/>
  <c r="I3015" i="11"/>
  <c r="A3016" i="11"/>
  <c r="C3016" i="11"/>
  <c r="D3016" i="11"/>
  <c r="E3016" i="11"/>
  <c r="G3016" i="11"/>
  <c r="H3016" i="11"/>
  <c r="I3016" i="11"/>
  <c r="A3017" i="11"/>
  <c r="C3017" i="11"/>
  <c r="D3017" i="11"/>
  <c r="E3017" i="11"/>
  <c r="G3017" i="11"/>
  <c r="H3017" i="11"/>
  <c r="I3017" i="11"/>
  <c r="A3018" i="11"/>
  <c r="C3018" i="11"/>
  <c r="D3018" i="11"/>
  <c r="E3018" i="11"/>
  <c r="G3018" i="11"/>
  <c r="H3018" i="11"/>
  <c r="I3018" i="11"/>
  <c r="A3019" i="11"/>
  <c r="C3019" i="11"/>
  <c r="D3019" i="11"/>
  <c r="E3019" i="11"/>
  <c r="G3019" i="11"/>
  <c r="H3019" i="11"/>
  <c r="I3019" i="11"/>
  <c r="A3020" i="11"/>
  <c r="C3020" i="11"/>
  <c r="D3020" i="11"/>
  <c r="E3020" i="11"/>
  <c r="G3020" i="11"/>
  <c r="H3020" i="11"/>
  <c r="I3020" i="11"/>
  <c r="A3021" i="11"/>
  <c r="C3021" i="11"/>
  <c r="D3021" i="11"/>
  <c r="E3021" i="11"/>
  <c r="G3021" i="11"/>
  <c r="H3021" i="11"/>
  <c r="I3021" i="11"/>
  <c r="A3022" i="11"/>
  <c r="C3022" i="11"/>
  <c r="D3022" i="11"/>
  <c r="E3022" i="11"/>
  <c r="G3022" i="11"/>
  <c r="H3022" i="11"/>
  <c r="I3022" i="11"/>
  <c r="A3023" i="11"/>
  <c r="C3023" i="11"/>
  <c r="D3023" i="11"/>
  <c r="E3023" i="11"/>
  <c r="G3023" i="11"/>
  <c r="H3023" i="11"/>
  <c r="I3023" i="11"/>
  <c r="A3024" i="11"/>
  <c r="C3024" i="11"/>
  <c r="D3024" i="11"/>
  <c r="E3024" i="11"/>
  <c r="G3024" i="11"/>
  <c r="H3024" i="11"/>
  <c r="I3024" i="11"/>
  <c r="A3025" i="11"/>
  <c r="C3025" i="11"/>
  <c r="D3025" i="11"/>
  <c r="E3025" i="11"/>
  <c r="G3025" i="11"/>
  <c r="H3025" i="11"/>
  <c r="I3025" i="11"/>
  <c r="A3026" i="11"/>
  <c r="C3026" i="11"/>
  <c r="D3026" i="11"/>
  <c r="E3026" i="11"/>
  <c r="G3026" i="11"/>
  <c r="H3026" i="11"/>
  <c r="I3026" i="11"/>
  <c r="A3027" i="11"/>
  <c r="C3027" i="11"/>
  <c r="D3027" i="11"/>
  <c r="E3027" i="11"/>
  <c r="G3027" i="11"/>
  <c r="H3027" i="11"/>
  <c r="I3027" i="11"/>
  <c r="A3028" i="11"/>
  <c r="C3028" i="11"/>
  <c r="D3028" i="11"/>
  <c r="E3028" i="11"/>
  <c r="G3028" i="11"/>
  <c r="H3028" i="11"/>
  <c r="I3028" i="11"/>
  <c r="A3029" i="11"/>
  <c r="C3029" i="11"/>
  <c r="D3029" i="11"/>
  <c r="E3029" i="11"/>
  <c r="G3029" i="11"/>
  <c r="H3029" i="11"/>
  <c r="I3029" i="11"/>
  <c r="A3030" i="11"/>
  <c r="C3030" i="11"/>
  <c r="D3030" i="11"/>
  <c r="E3030" i="11"/>
  <c r="G3030" i="11"/>
  <c r="H3030" i="11"/>
  <c r="I3030" i="11"/>
  <c r="A3031" i="11"/>
  <c r="C3031" i="11"/>
  <c r="D3031" i="11"/>
  <c r="E3031" i="11"/>
  <c r="G3031" i="11"/>
  <c r="H3031" i="11"/>
  <c r="I3031" i="11"/>
  <c r="A3032" i="11"/>
  <c r="C3032" i="11"/>
  <c r="D3032" i="11"/>
  <c r="E3032" i="11"/>
  <c r="G3032" i="11"/>
  <c r="H3032" i="11"/>
  <c r="I3032" i="11"/>
  <c r="A3033" i="11"/>
  <c r="C3033" i="11"/>
  <c r="D3033" i="11"/>
  <c r="E3033" i="11"/>
  <c r="G3033" i="11"/>
  <c r="H3033" i="11"/>
  <c r="I3033" i="11"/>
  <c r="A3034" i="11"/>
  <c r="C3034" i="11"/>
  <c r="D3034" i="11"/>
  <c r="E3034" i="11"/>
  <c r="G3034" i="11"/>
  <c r="H3034" i="11"/>
  <c r="I3034" i="11"/>
  <c r="A3035" i="11"/>
  <c r="C3035" i="11"/>
  <c r="D3035" i="11"/>
  <c r="E3035" i="11"/>
  <c r="G3035" i="11"/>
  <c r="H3035" i="11"/>
  <c r="I3035" i="11"/>
  <c r="A3036" i="11"/>
  <c r="C3036" i="11"/>
  <c r="D3036" i="11"/>
  <c r="E3036" i="11"/>
  <c r="G3036" i="11"/>
  <c r="H3036" i="11"/>
  <c r="I3036" i="11"/>
  <c r="A3037" i="11"/>
  <c r="C3037" i="11"/>
  <c r="D3037" i="11"/>
  <c r="E3037" i="11"/>
  <c r="G3037" i="11"/>
  <c r="H3037" i="11"/>
  <c r="I3037" i="11"/>
  <c r="A3038" i="11"/>
  <c r="C3038" i="11"/>
  <c r="D3038" i="11"/>
  <c r="E3038" i="11"/>
  <c r="G3038" i="11"/>
  <c r="H3038" i="11"/>
  <c r="I3038" i="11"/>
  <c r="A3039" i="11"/>
  <c r="C3039" i="11"/>
  <c r="D3039" i="11"/>
  <c r="E3039" i="11"/>
  <c r="G3039" i="11"/>
  <c r="H3039" i="11"/>
  <c r="I3039" i="11"/>
  <c r="A3040" i="11"/>
  <c r="C3040" i="11"/>
  <c r="D3040" i="11"/>
  <c r="E3040" i="11"/>
  <c r="G3040" i="11"/>
  <c r="H3040" i="11"/>
  <c r="I3040" i="11"/>
  <c r="A3041" i="11"/>
  <c r="C3041" i="11"/>
  <c r="D3041" i="11"/>
  <c r="E3041" i="11"/>
  <c r="G3041" i="11"/>
  <c r="H3041" i="11"/>
  <c r="I3041" i="11"/>
  <c r="A3042" i="11"/>
  <c r="C3042" i="11"/>
  <c r="D3042" i="11"/>
  <c r="E3042" i="11"/>
  <c r="G3042" i="11"/>
  <c r="H3042" i="11"/>
  <c r="I3042" i="11"/>
  <c r="A3043" i="11"/>
  <c r="C3043" i="11"/>
  <c r="D3043" i="11"/>
  <c r="E3043" i="11"/>
  <c r="G3043" i="11"/>
  <c r="H3043" i="11"/>
  <c r="I3043" i="11"/>
  <c r="A3044" i="11"/>
  <c r="C3044" i="11"/>
  <c r="D3044" i="11"/>
  <c r="E3044" i="11"/>
  <c r="G3044" i="11"/>
  <c r="H3044" i="11"/>
  <c r="I3044" i="11"/>
  <c r="A3045" i="11"/>
  <c r="C3045" i="11"/>
  <c r="D3045" i="11"/>
  <c r="E3045" i="11"/>
  <c r="G3045" i="11"/>
  <c r="H3045" i="11"/>
  <c r="I3045" i="11"/>
  <c r="A3046" i="11"/>
  <c r="C3046" i="11"/>
  <c r="D3046" i="11"/>
  <c r="E3046" i="11"/>
  <c r="G3046" i="11"/>
  <c r="H3046" i="11"/>
  <c r="I3046" i="11"/>
  <c r="A3047" i="11"/>
  <c r="C3047" i="11"/>
  <c r="D3047" i="11"/>
  <c r="E3047" i="11"/>
  <c r="G3047" i="11"/>
  <c r="H3047" i="11"/>
  <c r="I3047" i="11"/>
  <c r="A3048" i="11"/>
  <c r="C3048" i="11"/>
  <c r="D3048" i="11"/>
  <c r="E3048" i="11"/>
  <c r="G3048" i="11"/>
  <c r="H3048" i="11"/>
  <c r="I3048" i="11"/>
  <c r="A3049" i="11"/>
  <c r="C3049" i="11"/>
  <c r="D3049" i="11"/>
  <c r="E3049" i="11"/>
  <c r="G3049" i="11"/>
  <c r="H3049" i="11"/>
  <c r="I3049" i="11"/>
  <c r="A3050" i="11"/>
  <c r="C3050" i="11"/>
  <c r="D3050" i="11"/>
  <c r="E3050" i="11"/>
  <c r="G3050" i="11"/>
  <c r="H3050" i="11"/>
  <c r="I3050" i="11"/>
  <c r="A3051" i="11"/>
  <c r="C3051" i="11"/>
  <c r="D3051" i="11"/>
  <c r="E3051" i="11"/>
  <c r="G3051" i="11"/>
  <c r="H3051" i="11"/>
  <c r="I3051" i="11"/>
  <c r="A3052" i="11"/>
  <c r="C3052" i="11"/>
  <c r="D3052" i="11"/>
  <c r="E3052" i="11"/>
  <c r="G3052" i="11"/>
  <c r="H3052" i="11"/>
  <c r="I3052" i="11"/>
  <c r="A3053" i="11"/>
  <c r="C3053" i="11"/>
  <c r="D3053" i="11"/>
  <c r="E3053" i="11"/>
  <c r="G3053" i="11"/>
  <c r="H3053" i="11"/>
  <c r="I3053" i="11"/>
  <c r="A3054" i="11"/>
  <c r="C3054" i="11"/>
  <c r="D3054" i="11"/>
  <c r="E3054" i="11"/>
  <c r="G3054" i="11"/>
  <c r="H3054" i="11"/>
  <c r="I3054" i="11"/>
  <c r="A3055" i="11"/>
  <c r="C3055" i="11"/>
  <c r="D3055" i="11"/>
  <c r="E3055" i="11"/>
  <c r="G3055" i="11"/>
  <c r="H3055" i="11"/>
  <c r="I3055" i="11"/>
  <c r="A3056" i="11"/>
  <c r="C3056" i="11"/>
  <c r="D3056" i="11"/>
  <c r="E3056" i="11"/>
  <c r="G3056" i="11"/>
  <c r="H3056" i="11"/>
  <c r="I3056" i="11"/>
  <c r="A3057" i="11"/>
  <c r="C3057" i="11"/>
  <c r="D3057" i="11"/>
  <c r="E3057" i="11"/>
  <c r="G3057" i="11"/>
  <c r="H3057" i="11"/>
  <c r="I3057" i="11"/>
  <c r="A3058" i="11"/>
  <c r="C3058" i="11"/>
  <c r="D3058" i="11"/>
  <c r="E3058" i="11"/>
  <c r="G3058" i="11"/>
  <c r="H3058" i="11"/>
  <c r="I3058" i="11"/>
  <c r="A3059" i="11"/>
  <c r="C3059" i="11"/>
  <c r="D3059" i="11"/>
  <c r="E3059" i="11"/>
  <c r="G3059" i="11"/>
  <c r="H3059" i="11"/>
  <c r="I3059" i="11"/>
  <c r="A3060" i="11"/>
  <c r="C3060" i="11"/>
  <c r="D3060" i="11"/>
  <c r="E3060" i="11"/>
  <c r="G3060" i="11"/>
  <c r="H3060" i="11"/>
  <c r="I3060" i="11"/>
  <c r="A3061" i="11"/>
  <c r="C3061" i="11"/>
  <c r="D3061" i="11"/>
  <c r="E3061" i="11"/>
  <c r="G3061" i="11"/>
  <c r="H3061" i="11"/>
  <c r="I3061" i="11"/>
  <c r="A3062" i="11"/>
  <c r="C3062" i="11"/>
  <c r="D3062" i="11"/>
  <c r="E3062" i="11"/>
  <c r="G3062" i="11"/>
  <c r="H3062" i="11"/>
  <c r="I3062" i="11"/>
  <c r="A3063" i="11"/>
  <c r="C3063" i="11"/>
  <c r="D3063" i="11"/>
  <c r="E3063" i="11"/>
  <c r="G3063" i="11"/>
  <c r="H3063" i="11"/>
  <c r="I3063" i="11"/>
  <c r="A3064" i="11"/>
  <c r="C3064" i="11"/>
  <c r="D3064" i="11"/>
  <c r="E3064" i="11"/>
  <c r="G3064" i="11"/>
  <c r="H3064" i="11"/>
  <c r="I3064" i="11"/>
  <c r="A3065" i="11"/>
  <c r="C3065" i="11"/>
  <c r="D3065" i="11"/>
  <c r="E3065" i="11"/>
  <c r="G3065" i="11"/>
  <c r="H3065" i="11"/>
  <c r="I3065" i="11"/>
  <c r="A3066" i="11"/>
  <c r="C3066" i="11"/>
  <c r="D3066" i="11"/>
  <c r="E3066" i="11"/>
  <c r="G3066" i="11"/>
  <c r="H3066" i="11"/>
  <c r="I3066" i="11"/>
  <c r="A3067" i="11"/>
  <c r="C3067" i="11"/>
  <c r="D3067" i="11"/>
  <c r="E3067" i="11"/>
  <c r="G3067" i="11"/>
  <c r="H3067" i="11"/>
  <c r="I3067" i="11"/>
  <c r="A3068" i="11"/>
  <c r="C3068" i="11"/>
  <c r="D3068" i="11"/>
  <c r="E3068" i="11"/>
  <c r="G3068" i="11"/>
  <c r="H3068" i="11"/>
  <c r="I3068" i="11"/>
  <c r="A3069" i="11"/>
  <c r="C3069" i="11"/>
  <c r="D3069" i="11"/>
  <c r="E3069" i="11"/>
  <c r="G3069" i="11"/>
  <c r="H3069" i="11"/>
  <c r="I3069" i="11"/>
  <c r="A3070" i="11"/>
  <c r="C3070" i="11"/>
  <c r="D3070" i="11"/>
  <c r="E3070" i="11"/>
  <c r="G3070" i="11"/>
  <c r="H3070" i="11"/>
  <c r="I3070" i="11"/>
  <c r="A3071" i="11"/>
  <c r="C3071" i="11"/>
  <c r="D3071" i="11"/>
  <c r="E3071" i="11"/>
  <c r="G3071" i="11"/>
  <c r="H3071" i="11"/>
  <c r="I3071" i="11"/>
  <c r="A3072" i="11"/>
  <c r="C3072" i="11"/>
  <c r="D3072" i="11"/>
  <c r="E3072" i="11"/>
  <c r="G3072" i="11"/>
  <c r="H3072" i="11"/>
  <c r="I3072" i="11"/>
  <c r="A3073" i="11"/>
  <c r="C3073" i="11"/>
  <c r="D3073" i="11"/>
  <c r="E3073" i="11"/>
  <c r="G3073" i="11"/>
  <c r="H3073" i="11"/>
  <c r="I3073" i="11"/>
  <c r="A3074" i="11"/>
  <c r="C3074" i="11"/>
  <c r="D3074" i="11"/>
  <c r="E3074" i="11"/>
  <c r="G3074" i="11"/>
  <c r="H3074" i="11"/>
  <c r="I3074" i="11"/>
  <c r="A3075" i="11"/>
  <c r="C3075" i="11"/>
  <c r="D3075" i="11"/>
  <c r="E3075" i="11"/>
  <c r="G3075" i="11"/>
  <c r="H3075" i="11"/>
  <c r="I3075" i="11"/>
  <c r="A3076" i="11"/>
  <c r="C3076" i="11"/>
  <c r="D3076" i="11"/>
  <c r="E3076" i="11"/>
  <c r="G3076" i="11"/>
  <c r="H3076" i="11"/>
  <c r="I3076" i="11"/>
  <c r="A3077" i="11"/>
  <c r="C3077" i="11"/>
  <c r="D3077" i="11"/>
  <c r="E3077" i="11"/>
  <c r="G3077" i="11"/>
  <c r="H3077" i="11"/>
  <c r="I3077" i="11"/>
  <c r="A3078" i="11"/>
  <c r="C3078" i="11"/>
  <c r="D3078" i="11"/>
  <c r="E3078" i="11"/>
  <c r="G3078" i="11"/>
  <c r="H3078" i="11"/>
  <c r="I3078" i="11"/>
  <c r="A3079" i="11"/>
  <c r="C3079" i="11"/>
  <c r="D3079" i="11"/>
  <c r="E3079" i="11"/>
  <c r="G3079" i="11"/>
  <c r="H3079" i="11"/>
  <c r="I3079" i="11"/>
  <c r="A3080" i="11"/>
  <c r="C3080" i="11"/>
  <c r="D3080" i="11"/>
  <c r="E3080" i="11"/>
  <c r="G3080" i="11"/>
  <c r="H3080" i="11"/>
  <c r="I3080" i="11"/>
  <c r="A3081" i="11"/>
  <c r="C3081" i="11"/>
  <c r="D3081" i="11"/>
  <c r="E3081" i="11"/>
  <c r="G3081" i="11"/>
  <c r="H3081" i="11"/>
  <c r="I3081" i="11"/>
  <c r="A3082" i="11"/>
  <c r="C3082" i="11"/>
  <c r="D3082" i="11"/>
  <c r="E3082" i="11"/>
  <c r="G3082" i="11"/>
  <c r="H3082" i="11"/>
  <c r="I3082" i="11"/>
  <c r="A3083" i="11"/>
  <c r="C3083" i="11"/>
  <c r="D3083" i="11"/>
  <c r="E3083" i="11"/>
  <c r="G3083" i="11"/>
  <c r="H3083" i="11"/>
  <c r="I3083" i="11"/>
  <c r="A3084" i="11"/>
  <c r="C3084" i="11"/>
  <c r="D3084" i="11"/>
  <c r="E3084" i="11"/>
  <c r="G3084" i="11"/>
  <c r="H3084" i="11"/>
  <c r="I3084" i="11"/>
  <c r="A3085" i="11"/>
  <c r="C3085" i="11"/>
  <c r="D3085" i="11"/>
  <c r="E3085" i="11"/>
  <c r="G3085" i="11"/>
  <c r="H3085" i="11"/>
  <c r="I3085" i="11"/>
  <c r="A3086" i="11"/>
  <c r="C3086" i="11"/>
  <c r="D3086" i="11"/>
  <c r="E3086" i="11"/>
  <c r="G3086" i="11"/>
  <c r="H3086" i="11"/>
  <c r="I3086" i="11"/>
  <c r="A3087" i="11"/>
  <c r="C3087" i="11"/>
  <c r="D3087" i="11"/>
  <c r="E3087" i="11"/>
  <c r="G3087" i="11"/>
  <c r="H3087" i="11"/>
  <c r="I3087" i="11"/>
  <c r="A3088" i="11"/>
  <c r="C3088" i="11"/>
  <c r="D3088" i="11"/>
  <c r="E3088" i="11"/>
  <c r="G3088" i="11"/>
  <c r="H3088" i="11"/>
  <c r="I3088" i="11"/>
  <c r="A3089" i="11"/>
  <c r="C3089" i="11"/>
  <c r="D3089" i="11"/>
  <c r="E3089" i="11"/>
  <c r="G3089" i="11"/>
  <c r="H3089" i="11"/>
  <c r="I3089" i="11"/>
  <c r="A3090" i="11"/>
  <c r="C3090" i="11"/>
  <c r="D3090" i="11"/>
  <c r="E3090" i="11"/>
  <c r="G3090" i="11"/>
  <c r="H3090" i="11"/>
  <c r="I3090" i="11"/>
  <c r="A3091" i="11"/>
  <c r="C3091" i="11"/>
  <c r="D3091" i="11"/>
  <c r="E3091" i="11"/>
  <c r="G3091" i="11"/>
  <c r="H3091" i="11"/>
  <c r="I3091" i="11"/>
  <c r="A3092" i="11"/>
  <c r="C3092" i="11"/>
  <c r="D3092" i="11"/>
  <c r="E3092" i="11"/>
  <c r="G3092" i="11"/>
  <c r="H3092" i="11"/>
  <c r="I3092" i="11"/>
  <c r="A3093" i="11"/>
  <c r="C3093" i="11"/>
  <c r="D3093" i="11"/>
  <c r="E3093" i="11"/>
  <c r="G3093" i="11"/>
  <c r="H3093" i="11"/>
  <c r="I3093" i="11"/>
  <c r="A3094" i="11"/>
  <c r="C3094" i="11"/>
  <c r="D3094" i="11"/>
  <c r="E3094" i="11"/>
  <c r="G3094" i="11"/>
  <c r="H3094" i="11"/>
  <c r="I3094" i="11"/>
  <c r="A3095" i="11"/>
  <c r="C3095" i="11"/>
  <c r="D3095" i="11"/>
  <c r="E3095" i="11"/>
  <c r="G3095" i="11"/>
  <c r="H3095" i="11"/>
  <c r="I3095" i="11"/>
  <c r="A3096" i="11"/>
  <c r="C3096" i="11"/>
  <c r="D3096" i="11"/>
  <c r="E3096" i="11"/>
  <c r="G3096" i="11"/>
  <c r="H3096" i="11"/>
  <c r="I3096" i="11"/>
  <c r="A3097" i="11"/>
  <c r="C3097" i="11"/>
  <c r="D3097" i="11"/>
  <c r="E3097" i="11"/>
  <c r="G3097" i="11"/>
  <c r="H3097" i="11"/>
  <c r="I3097" i="11"/>
  <c r="A3098" i="11"/>
  <c r="C3098" i="11"/>
  <c r="D3098" i="11"/>
  <c r="E3098" i="11"/>
  <c r="G3098" i="11"/>
  <c r="H3098" i="11"/>
  <c r="I3098" i="11"/>
  <c r="A3099" i="11"/>
  <c r="C3099" i="11"/>
  <c r="D3099" i="11"/>
  <c r="E3099" i="11"/>
  <c r="G3099" i="11"/>
  <c r="H3099" i="11"/>
  <c r="I3099" i="11"/>
  <c r="A3100" i="11"/>
  <c r="C3100" i="11"/>
  <c r="D3100" i="11"/>
  <c r="E3100" i="11"/>
  <c r="G3100" i="11"/>
  <c r="H3100" i="11"/>
  <c r="I3100" i="11"/>
  <c r="A3101" i="11"/>
  <c r="C3101" i="11"/>
  <c r="D3101" i="11"/>
  <c r="E3101" i="11"/>
  <c r="G3101" i="11"/>
  <c r="H3101" i="11"/>
  <c r="I3101" i="11"/>
  <c r="A3102" i="11"/>
  <c r="C3102" i="11"/>
  <c r="D3102" i="11"/>
  <c r="E3102" i="11"/>
  <c r="G3102" i="11"/>
  <c r="H3102" i="11"/>
  <c r="I3102" i="11"/>
  <c r="A3103" i="11"/>
  <c r="C3103" i="11"/>
  <c r="D3103" i="11"/>
  <c r="E3103" i="11"/>
  <c r="G3103" i="11"/>
  <c r="H3103" i="11"/>
  <c r="I3103" i="11"/>
  <c r="A3104" i="11"/>
  <c r="C3104" i="11"/>
  <c r="D3104" i="11"/>
  <c r="E3104" i="11"/>
  <c r="G3104" i="11"/>
  <c r="H3104" i="11"/>
  <c r="I3104" i="11"/>
  <c r="A3105" i="11"/>
  <c r="C3105" i="11"/>
  <c r="D3105" i="11"/>
  <c r="E3105" i="11"/>
  <c r="G3105" i="11"/>
  <c r="H3105" i="11"/>
  <c r="I3105" i="11"/>
  <c r="A3106" i="11"/>
  <c r="C3106" i="11"/>
  <c r="D3106" i="11"/>
  <c r="E3106" i="11"/>
  <c r="G3106" i="11"/>
  <c r="H3106" i="11"/>
  <c r="I3106" i="11"/>
  <c r="A3107" i="11"/>
  <c r="C3107" i="11"/>
  <c r="D3107" i="11"/>
  <c r="E3107" i="11"/>
  <c r="G3107" i="11"/>
  <c r="H3107" i="11"/>
  <c r="I3107" i="11"/>
  <c r="A3108" i="11"/>
  <c r="C3108" i="11"/>
  <c r="D3108" i="11"/>
  <c r="E3108" i="11"/>
  <c r="G3108" i="11"/>
  <c r="H3108" i="11"/>
  <c r="I3108" i="11"/>
  <c r="A3109" i="11"/>
  <c r="C3109" i="11"/>
  <c r="D3109" i="11"/>
  <c r="E3109" i="11"/>
  <c r="G3109" i="11"/>
  <c r="H3109" i="11"/>
  <c r="I3109" i="11"/>
  <c r="A3110" i="11"/>
  <c r="C3110" i="11"/>
  <c r="D3110" i="11"/>
  <c r="E3110" i="11"/>
  <c r="G3110" i="11"/>
  <c r="H3110" i="11"/>
  <c r="I3110" i="11"/>
  <c r="A3111" i="11"/>
  <c r="C3111" i="11"/>
  <c r="D3111" i="11"/>
  <c r="E3111" i="11"/>
  <c r="G3111" i="11"/>
  <c r="H3111" i="11"/>
  <c r="I3111" i="11"/>
  <c r="A3112" i="11"/>
  <c r="C3112" i="11"/>
  <c r="D3112" i="11"/>
  <c r="E3112" i="11"/>
  <c r="G3112" i="11"/>
  <c r="H3112" i="11"/>
  <c r="I3112" i="11"/>
  <c r="A3113" i="11"/>
  <c r="C3113" i="11"/>
  <c r="D3113" i="11"/>
  <c r="E3113" i="11"/>
  <c r="G3113" i="11"/>
  <c r="H3113" i="11"/>
  <c r="I3113" i="11"/>
  <c r="A3114" i="11"/>
  <c r="C3114" i="11"/>
  <c r="D3114" i="11"/>
  <c r="E3114" i="11"/>
  <c r="G3114" i="11"/>
  <c r="H3114" i="11"/>
  <c r="I3114" i="11"/>
  <c r="A3115" i="11"/>
  <c r="C3115" i="11"/>
  <c r="D3115" i="11"/>
  <c r="E3115" i="11"/>
  <c r="G3115" i="11"/>
  <c r="H3115" i="11"/>
  <c r="I3115" i="11"/>
  <c r="A3116" i="11"/>
  <c r="C3116" i="11"/>
  <c r="D3116" i="11"/>
  <c r="E3116" i="11"/>
  <c r="G3116" i="11"/>
  <c r="H3116" i="11"/>
  <c r="I3116" i="11"/>
  <c r="A3117" i="11"/>
  <c r="C3117" i="11"/>
  <c r="D3117" i="11"/>
  <c r="E3117" i="11"/>
  <c r="G3117" i="11"/>
  <c r="H3117" i="11"/>
  <c r="I3117" i="11"/>
  <c r="A3118" i="11"/>
  <c r="C3118" i="11"/>
  <c r="D3118" i="11"/>
  <c r="E3118" i="11"/>
  <c r="G3118" i="11"/>
  <c r="H3118" i="11"/>
  <c r="I3118" i="11"/>
  <c r="A3119" i="11"/>
  <c r="C3119" i="11"/>
  <c r="D3119" i="11"/>
  <c r="E3119" i="11"/>
  <c r="G3119" i="11"/>
  <c r="H3119" i="11"/>
  <c r="I3119" i="11"/>
  <c r="A3120" i="11"/>
  <c r="C3120" i="11"/>
  <c r="D3120" i="11"/>
  <c r="E3120" i="11"/>
  <c r="G3120" i="11"/>
  <c r="H3120" i="11"/>
  <c r="I3120" i="11"/>
  <c r="A3121" i="11"/>
  <c r="C3121" i="11"/>
  <c r="D3121" i="11"/>
  <c r="E3121" i="11"/>
  <c r="G3121" i="11"/>
  <c r="H3121" i="11"/>
  <c r="I3121" i="11"/>
  <c r="A3122" i="11"/>
  <c r="C3122" i="11"/>
  <c r="D3122" i="11"/>
  <c r="E3122" i="11"/>
  <c r="G3122" i="11"/>
  <c r="H3122" i="11"/>
  <c r="I3122" i="11"/>
  <c r="A3123" i="11"/>
  <c r="C3123" i="11"/>
  <c r="D3123" i="11"/>
  <c r="E3123" i="11"/>
  <c r="G3123" i="11"/>
  <c r="H3123" i="11"/>
  <c r="I3123" i="11"/>
  <c r="A3124" i="11"/>
  <c r="C3124" i="11"/>
  <c r="D3124" i="11"/>
  <c r="E3124" i="11"/>
  <c r="G3124" i="11"/>
  <c r="H3124" i="11"/>
  <c r="I3124" i="11"/>
  <c r="A3125" i="11"/>
  <c r="C3125" i="11"/>
  <c r="D3125" i="11"/>
  <c r="E3125" i="11"/>
  <c r="G3125" i="11"/>
  <c r="H3125" i="11"/>
  <c r="I3125" i="11"/>
  <c r="A3126" i="11"/>
  <c r="C3126" i="11"/>
  <c r="D3126" i="11"/>
  <c r="E3126" i="11"/>
  <c r="G3126" i="11"/>
  <c r="H3126" i="11"/>
  <c r="I3126" i="11"/>
  <c r="A3127" i="11"/>
  <c r="C3127" i="11"/>
  <c r="D3127" i="11"/>
  <c r="E3127" i="11"/>
  <c r="G3127" i="11"/>
  <c r="H3127" i="11"/>
  <c r="I3127" i="11"/>
  <c r="A3128" i="11"/>
  <c r="C3128" i="11"/>
  <c r="D3128" i="11"/>
  <c r="E3128" i="11"/>
  <c r="G3128" i="11"/>
  <c r="H3128" i="11"/>
  <c r="I3128" i="11"/>
  <c r="A3129" i="11"/>
  <c r="C3129" i="11"/>
  <c r="D3129" i="11"/>
  <c r="E3129" i="11"/>
  <c r="G3129" i="11"/>
  <c r="H3129" i="11"/>
  <c r="I3129" i="11"/>
  <c r="A3130" i="11"/>
  <c r="C3130" i="11"/>
  <c r="D3130" i="11"/>
  <c r="E3130" i="11"/>
  <c r="G3130" i="11"/>
  <c r="H3130" i="11"/>
  <c r="I3130" i="11"/>
  <c r="A3131" i="11"/>
  <c r="C3131" i="11"/>
  <c r="D3131" i="11"/>
  <c r="E3131" i="11"/>
  <c r="G3131" i="11"/>
  <c r="H3131" i="11"/>
  <c r="I3131" i="11"/>
  <c r="A3132" i="11"/>
  <c r="C3132" i="11"/>
  <c r="D3132" i="11"/>
  <c r="E3132" i="11"/>
  <c r="G3132" i="11"/>
  <c r="H3132" i="11"/>
  <c r="I3132" i="11"/>
  <c r="A3133" i="11"/>
  <c r="C3133" i="11"/>
  <c r="D3133" i="11"/>
  <c r="E3133" i="11"/>
  <c r="G3133" i="11"/>
  <c r="H3133" i="11"/>
  <c r="I3133" i="11"/>
  <c r="A3134" i="11"/>
  <c r="C3134" i="11"/>
  <c r="D3134" i="11"/>
  <c r="E3134" i="11"/>
  <c r="G3134" i="11"/>
  <c r="H3134" i="11"/>
  <c r="I3134" i="11"/>
  <c r="A3135" i="11"/>
  <c r="C3135" i="11"/>
  <c r="D3135" i="11"/>
  <c r="E3135" i="11"/>
  <c r="G3135" i="11"/>
  <c r="H3135" i="11"/>
  <c r="I3135" i="11"/>
  <c r="A3136" i="11"/>
  <c r="C3136" i="11"/>
  <c r="D3136" i="11"/>
  <c r="E3136" i="11"/>
  <c r="G3136" i="11"/>
  <c r="H3136" i="11"/>
  <c r="I3136" i="11"/>
  <c r="A3137" i="11"/>
  <c r="C3137" i="11"/>
  <c r="D3137" i="11"/>
  <c r="E3137" i="11"/>
  <c r="G3137" i="11"/>
  <c r="H3137" i="11"/>
  <c r="I3137" i="11"/>
  <c r="A3138" i="11"/>
  <c r="C3138" i="11"/>
  <c r="D3138" i="11"/>
  <c r="E3138" i="11"/>
  <c r="G3138" i="11"/>
  <c r="H3138" i="11"/>
  <c r="I3138" i="11"/>
  <c r="A3139" i="11"/>
  <c r="C3139" i="11"/>
  <c r="D3139" i="11"/>
  <c r="E3139" i="11"/>
  <c r="G3139" i="11"/>
  <c r="H3139" i="11"/>
  <c r="I3139" i="11"/>
  <c r="A3140" i="11"/>
  <c r="C3140" i="11"/>
  <c r="D3140" i="11"/>
  <c r="E3140" i="11"/>
  <c r="G3140" i="11"/>
  <c r="H3140" i="11"/>
  <c r="I3140" i="11"/>
  <c r="A3141" i="11"/>
  <c r="C3141" i="11"/>
  <c r="D3141" i="11"/>
  <c r="E3141" i="11"/>
  <c r="G3141" i="11"/>
  <c r="H3141" i="11"/>
  <c r="I3141" i="11"/>
  <c r="A3142" i="11"/>
  <c r="C3142" i="11"/>
  <c r="D3142" i="11"/>
  <c r="E3142" i="11"/>
  <c r="G3142" i="11"/>
  <c r="H3142" i="11"/>
  <c r="I3142" i="11"/>
  <c r="A3143" i="11"/>
  <c r="C3143" i="11"/>
  <c r="D3143" i="11"/>
  <c r="E3143" i="11"/>
  <c r="G3143" i="11"/>
  <c r="H3143" i="11"/>
  <c r="I3143" i="11"/>
  <c r="A3144" i="11"/>
  <c r="C3144" i="11"/>
  <c r="D3144" i="11"/>
  <c r="E3144" i="11"/>
  <c r="G3144" i="11"/>
  <c r="H3144" i="11"/>
  <c r="I3144" i="11"/>
  <c r="A3145" i="11"/>
  <c r="C3145" i="11"/>
  <c r="D3145" i="11"/>
  <c r="E3145" i="11"/>
  <c r="G3145" i="11"/>
  <c r="H3145" i="11"/>
  <c r="I3145" i="11"/>
  <c r="A3146" i="11"/>
  <c r="C3146" i="11"/>
  <c r="D3146" i="11"/>
  <c r="E3146" i="11"/>
  <c r="G3146" i="11"/>
  <c r="H3146" i="11"/>
  <c r="I3146" i="11"/>
  <c r="A3147" i="11"/>
  <c r="C3147" i="11"/>
  <c r="D3147" i="11"/>
  <c r="E3147" i="11"/>
  <c r="G3147" i="11"/>
  <c r="H3147" i="11"/>
  <c r="I3147" i="11"/>
  <c r="A3148" i="11"/>
  <c r="C3148" i="11"/>
  <c r="D3148" i="11"/>
  <c r="E3148" i="11"/>
  <c r="G3148" i="11"/>
  <c r="H3148" i="11"/>
  <c r="I3148" i="11"/>
  <c r="A3149" i="11"/>
  <c r="C3149" i="11"/>
  <c r="D3149" i="11"/>
  <c r="E3149" i="11"/>
  <c r="G3149" i="11"/>
  <c r="H3149" i="11"/>
  <c r="I3149" i="11"/>
  <c r="A3150" i="11"/>
  <c r="C3150" i="11"/>
  <c r="D3150" i="11"/>
  <c r="E3150" i="11"/>
  <c r="G3150" i="11"/>
  <c r="H3150" i="11"/>
  <c r="I3150" i="11"/>
  <c r="A3151" i="11"/>
  <c r="C3151" i="11"/>
  <c r="D3151" i="11"/>
  <c r="E3151" i="11"/>
  <c r="G3151" i="11"/>
  <c r="H3151" i="11"/>
  <c r="I3151" i="11"/>
  <c r="A3152" i="11"/>
  <c r="C3152" i="11"/>
  <c r="D3152" i="11"/>
  <c r="E3152" i="11"/>
  <c r="G3152" i="11"/>
  <c r="H3152" i="11"/>
  <c r="I3152" i="11"/>
  <c r="A3153" i="11"/>
  <c r="C3153" i="11"/>
  <c r="D3153" i="11"/>
  <c r="E3153" i="11"/>
  <c r="G3153" i="11"/>
  <c r="H3153" i="11"/>
  <c r="I3153" i="11"/>
  <c r="A3154" i="11"/>
  <c r="C3154" i="11"/>
  <c r="D3154" i="11"/>
  <c r="E3154" i="11"/>
  <c r="G3154" i="11"/>
  <c r="H3154" i="11"/>
  <c r="I3154" i="11"/>
  <c r="A3155" i="11"/>
  <c r="C3155" i="11"/>
  <c r="D3155" i="11"/>
  <c r="E3155" i="11"/>
  <c r="G3155" i="11"/>
  <c r="H3155" i="11"/>
  <c r="I3155" i="11"/>
  <c r="A3156" i="11"/>
  <c r="C3156" i="11"/>
  <c r="D3156" i="11"/>
  <c r="E3156" i="11"/>
  <c r="G3156" i="11"/>
  <c r="H3156" i="11"/>
  <c r="I3156" i="11"/>
  <c r="A3157" i="11"/>
  <c r="C3157" i="11"/>
  <c r="D3157" i="11"/>
  <c r="E3157" i="11"/>
  <c r="G3157" i="11"/>
  <c r="H3157" i="11"/>
  <c r="I3157" i="11"/>
  <c r="A3158" i="11"/>
  <c r="C3158" i="11"/>
  <c r="D3158" i="11"/>
  <c r="E3158" i="11"/>
  <c r="G3158" i="11"/>
  <c r="H3158" i="11"/>
  <c r="I3158" i="11"/>
  <c r="A3159" i="11"/>
  <c r="C3159" i="11"/>
  <c r="D3159" i="11"/>
  <c r="E3159" i="11"/>
  <c r="G3159" i="11"/>
  <c r="H3159" i="11"/>
  <c r="I3159" i="11"/>
  <c r="A3160" i="11"/>
  <c r="C3160" i="11"/>
  <c r="D3160" i="11"/>
  <c r="E3160" i="11"/>
  <c r="G3160" i="11"/>
  <c r="H3160" i="11"/>
  <c r="I3160" i="11"/>
  <c r="A3161" i="11"/>
  <c r="C3161" i="11"/>
  <c r="D3161" i="11"/>
  <c r="E3161" i="11"/>
  <c r="G3161" i="11"/>
  <c r="H3161" i="11"/>
  <c r="I3161" i="11"/>
  <c r="A3162" i="11"/>
  <c r="C3162" i="11"/>
  <c r="D3162" i="11"/>
  <c r="E3162" i="11"/>
  <c r="G3162" i="11"/>
  <c r="H3162" i="11"/>
  <c r="I3162" i="11"/>
  <c r="A3163" i="11"/>
  <c r="C3163" i="11"/>
  <c r="D3163" i="11"/>
  <c r="E3163" i="11"/>
  <c r="G3163" i="11"/>
  <c r="H3163" i="11"/>
  <c r="I3163" i="11"/>
  <c r="A3164" i="11"/>
  <c r="C3164" i="11"/>
  <c r="D3164" i="11"/>
  <c r="E3164" i="11"/>
  <c r="G3164" i="11"/>
  <c r="H3164" i="11"/>
  <c r="I3164" i="11"/>
  <c r="A3165" i="11"/>
  <c r="C3165" i="11"/>
  <c r="D3165" i="11"/>
  <c r="E3165" i="11"/>
  <c r="G3165" i="11"/>
  <c r="H3165" i="11"/>
  <c r="I3165" i="11"/>
  <c r="A3166" i="11"/>
  <c r="C3166" i="11"/>
  <c r="D3166" i="11"/>
  <c r="E3166" i="11"/>
  <c r="G3166" i="11"/>
  <c r="H3166" i="11"/>
  <c r="I3166" i="11"/>
  <c r="A3167" i="11"/>
  <c r="C3167" i="11"/>
  <c r="D3167" i="11"/>
  <c r="E3167" i="11"/>
  <c r="G3167" i="11"/>
  <c r="H3167" i="11"/>
  <c r="I3167" i="11"/>
  <c r="A3168" i="11"/>
  <c r="C3168" i="11"/>
  <c r="D3168" i="11"/>
  <c r="E3168" i="11"/>
  <c r="G3168" i="11"/>
  <c r="H3168" i="11"/>
  <c r="I3168" i="11"/>
  <c r="A3169" i="11"/>
  <c r="C3169" i="11"/>
  <c r="D3169" i="11"/>
  <c r="E3169" i="11"/>
  <c r="G3169" i="11"/>
  <c r="H3169" i="11"/>
  <c r="I3169" i="11"/>
  <c r="A3170" i="11"/>
  <c r="C3170" i="11"/>
  <c r="D3170" i="11"/>
  <c r="E3170" i="11"/>
  <c r="G3170" i="11"/>
  <c r="H3170" i="11"/>
  <c r="I3170" i="11"/>
  <c r="A3171" i="11"/>
  <c r="C3171" i="11"/>
  <c r="D3171" i="11"/>
  <c r="E3171" i="11"/>
  <c r="G3171" i="11"/>
  <c r="H3171" i="11"/>
  <c r="I3171" i="11"/>
  <c r="A3172" i="11"/>
  <c r="C3172" i="11"/>
  <c r="D3172" i="11"/>
  <c r="E3172" i="11"/>
  <c r="G3172" i="11"/>
  <c r="H3172" i="11"/>
  <c r="I3172" i="11"/>
  <c r="A3173" i="11"/>
  <c r="C3173" i="11"/>
  <c r="D3173" i="11"/>
  <c r="E3173" i="11"/>
  <c r="G3173" i="11"/>
  <c r="H3173" i="11"/>
  <c r="I3173" i="11"/>
  <c r="A3174" i="11"/>
  <c r="C3174" i="11"/>
  <c r="D3174" i="11"/>
  <c r="E3174" i="11"/>
  <c r="G3174" i="11"/>
  <c r="H3174" i="11"/>
  <c r="I3174" i="11"/>
  <c r="A3175" i="11"/>
  <c r="C3175" i="11"/>
  <c r="D3175" i="11"/>
  <c r="E3175" i="11"/>
  <c r="G3175" i="11"/>
  <c r="H3175" i="11"/>
  <c r="I3175" i="11"/>
  <c r="A3176" i="11"/>
  <c r="C3176" i="11"/>
  <c r="D3176" i="11"/>
  <c r="E3176" i="11"/>
  <c r="G3176" i="11"/>
  <c r="H3176" i="11"/>
  <c r="I3176" i="11"/>
  <c r="A3177" i="11"/>
  <c r="C3177" i="11"/>
  <c r="D3177" i="11"/>
  <c r="E3177" i="11"/>
  <c r="G3177" i="11"/>
  <c r="H3177" i="11"/>
  <c r="I3177" i="11"/>
  <c r="A3178" i="11"/>
  <c r="C3178" i="11"/>
  <c r="D3178" i="11"/>
  <c r="E3178" i="11"/>
  <c r="G3178" i="11"/>
  <c r="H3178" i="11"/>
  <c r="I3178" i="11"/>
  <c r="A3179" i="11"/>
  <c r="C3179" i="11"/>
  <c r="D3179" i="11"/>
  <c r="E3179" i="11"/>
  <c r="G3179" i="11"/>
  <c r="H3179" i="11"/>
  <c r="I3179" i="11"/>
  <c r="A3180" i="11"/>
  <c r="C3180" i="11"/>
  <c r="D3180" i="11"/>
  <c r="E3180" i="11"/>
  <c r="G3180" i="11"/>
  <c r="H3180" i="11"/>
  <c r="I3180" i="11"/>
  <c r="A3181" i="11"/>
  <c r="C3181" i="11"/>
  <c r="D3181" i="11"/>
  <c r="E3181" i="11"/>
  <c r="G3181" i="11"/>
  <c r="H3181" i="11"/>
  <c r="I3181" i="11"/>
  <c r="A3182" i="11"/>
  <c r="C3182" i="11"/>
  <c r="D3182" i="11"/>
  <c r="E3182" i="11"/>
  <c r="G3182" i="11"/>
  <c r="H3182" i="11"/>
  <c r="I3182" i="11"/>
  <c r="A3183" i="11"/>
  <c r="C3183" i="11"/>
  <c r="D3183" i="11"/>
  <c r="E3183" i="11"/>
  <c r="G3183" i="11"/>
  <c r="H3183" i="11"/>
  <c r="I3183" i="11"/>
  <c r="A3184" i="11"/>
  <c r="C3184" i="11"/>
  <c r="D3184" i="11"/>
  <c r="E3184" i="11"/>
  <c r="G3184" i="11"/>
  <c r="H3184" i="11"/>
  <c r="I3184" i="11"/>
  <c r="A3185" i="11"/>
  <c r="C3185" i="11"/>
  <c r="D3185" i="11"/>
  <c r="E3185" i="11"/>
  <c r="G3185" i="11"/>
  <c r="H3185" i="11"/>
  <c r="I3185" i="11"/>
  <c r="A3186" i="11"/>
  <c r="C3186" i="11"/>
  <c r="D3186" i="11"/>
  <c r="E3186" i="11"/>
  <c r="G3186" i="11"/>
  <c r="H3186" i="11"/>
  <c r="I3186" i="11"/>
  <c r="A3187" i="11"/>
  <c r="C3187" i="11"/>
  <c r="D3187" i="11"/>
  <c r="E3187" i="11"/>
  <c r="G3187" i="11"/>
  <c r="H3187" i="11"/>
  <c r="I3187" i="11"/>
  <c r="A3188" i="11"/>
  <c r="C3188" i="11"/>
  <c r="D3188" i="11"/>
  <c r="E3188" i="11"/>
  <c r="G3188" i="11"/>
  <c r="H3188" i="11"/>
  <c r="I3188" i="11"/>
  <c r="A3189" i="11"/>
  <c r="C3189" i="11"/>
  <c r="D3189" i="11"/>
  <c r="E3189" i="11"/>
  <c r="G3189" i="11"/>
  <c r="H3189" i="11"/>
  <c r="I3189" i="11"/>
  <c r="A3190" i="11"/>
  <c r="C3190" i="11"/>
  <c r="D3190" i="11"/>
  <c r="E3190" i="11"/>
  <c r="G3190" i="11"/>
  <c r="H3190" i="11"/>
  <c r="I3190" i="11"/>
  <c r="A3191" i="11"/>
  <c r="C3191" i="11"/>
  <c r="D3191" i="11"/>
  <c r="E3191" i="11"/>
  <c r="G3191" i="11"/>
  <c r="H3191" i="11"/>
  <c r="I3191" i="11"/>
  <c r="A3192" i="11"/>
  <c r="C3192" i="11"/>
  <c r="D3192" i="11"/>
  <c r="E3192" i="11"/>
  <c r="G3192" i="11"/>
  <c r="H3192" i="11"/>
  <c r="I3192" i="11"/>
  <c r="A3193" i="11"/>
  <c r="C3193" i="11"/>
  <c r="D3193" i="11"/>
  <c r="E3193" i="11"/>
  <c r="G3193" i="11"/>
  <c r="H3193" i="11"/>
  <c r="I3193" i="11"/>
  <c r="A3194" i="11"/>
  <c r="C3194" i="11"/>
  <c r="D3194" i="11"/>
  <c r="E3194" i="11"/>
  <c r="G3194" i="11"/>
  <c r="H3194" i="11"/>
  <c r="I3194" i="11"/>
  <c r="A3195" i="11"/>
  <c r="C3195" i="11"/>
  <c r="D3195" i="11"/>
  <c r="E3195" i="11"/>
  <c r="G3195" i="11"/>
  <c r="H3195" i="11"/>
  <c r="I3195" i="11"/>
  <c r="A3196" i="11"/>
  <c r="C3196" i="11"/>
  <c r="D3196" i="11"/>
  <c r="E3196" i="11"/>
  <c r="G3196" i="11"/>
  <c r="H3196" i="11"/>
  <c r="I3196" i="11"/>
  <c r="A3197" i="11"/>
  <c r="C3197" i="11"/>
  <c r="D3197" i="11"/>
  <c r="E3197" i="11"/>
  <c r="G3197" i="11"/>
  <c r="H3197" i="11"/>
  <c r="I3197" i="11"/>
  <c r="A3198" i="11"/>
  <c r="C3198" i="11"/>
  <c r="D3198" i="11"/>
  <c r="E3198" i="11"/>
  <c r="G3198" i="11"/>
  <c r="H3198" i="11"/>
  <c r="I3198" i="11"/>
  <c r="A3199" i="11"/>
  <c r="C3199" i="11"/>
  <c r="D3199" i="11"/>
  <c r="E3199" i="11"/>
  <c r="G3199" i="11"/>
  <c r="H3199" i="11"/>
  <c r="I3199" i="11"/>
  <c r="A3200" i="11"/>
  <c r="C3200" i="11"/>
  <c r="D3200" i="11"/>
  <c r="E3200" i="11"/>
  <c r="G3200" i="11"/>
  <c r="H3200" i="11"/>
  <c r="I3200" i="11"/>
  <c r="A3201" i="11"/>
  <c r="C3201" i="11"/>
  <c r="D3201" i="11"/>
  <c r="E3201" i="11"/>
  <c r="G3201" i="11"/>
  <c r="H3201" i="11"/>
  <c r="I3201" i="11"/>
  <c r="A3202" i="11"/>
  <c r="C3202" i="11"/>
  <c r="D3202" i="11"/>
  <c r="E3202" i="11"/>
  <c r="G3202" i="11"/>
  <c r="H3202" i="11"/>
  <c r="I3202" i="11"/>
  <c r="A3203" i="11"/>
  <c r="C3203" i="11"/>
  <c r="D3203" i="11"/>
  <c r="E3203" i="11"/>
  <c r="G3203" i="11"/>
  <c r="H3203" i="11"/>
  <c r="I3203" i="11"/>
  <c r="A3204" i="11"/>
  <c r="C3204" i="11"/>
  <c r="D3204" i="11"/>
  <c r="E3204" i="11"/>
  <c r="G3204" i="11"/>
  <c r="H3204" i="11"/>
  <c r="I3204" i="11"/>
  <c r="A3205" i="11"/>
  <c r="C3205" i="11"/>
  <c r="D3205" i="11"/>
  <c r="E3205" i="11"/>
  <c r="G3205" i="11"/>
  <c r="H3205" i="11"/>
  <c r="I3205" i="11"/>
  <c r="A3206" i="11"/>
  <c r="C3206" i="11"/>
  <c r="D3206" i="11"/>
  <c r="E3206" i="11"/>
  <c r="G3206" i="11"/>
  <c r="H3206" i="11"/>
  <c r="I3206" i="11"/>
  <c r="A3207" i="11"/>
  <c r="C3207" i="11"/>
  <c r="D3207" i="11"/>
  <c r="E3207" i="11"/>
  <c r="G3207" i="11"/>
  <c r="H3207" i="11"/>
  <c r="I3207" i="11"/>
  <c r="A3208" i="11"/>
  <c r="C3208" i="11"/>
  <c r="D3208" i="11"/>
  <c r="E3208" i="11"/>
  <c r="G3208" i="11"/>
  <c r="H3208" i="11"/>
  <c r="I3208" i="11"/>
  <c r="A3209" i="11"/>
  <c r="C3209" i="11"/>
  <c r="D3209" i="11"/>
  <c r="E3209" i="11"/>
  <c r="G3209" i="11"/>
  <c r="H3209" i="11"/>
  <c r="I3209" i="11"/>
  <c r="A3210" i="11"/>
  <c r="C3210" i="11"/>
  <c r="D3210" i="11"/>
  <c r="E3210" i="11"/>
  <c r="G3210" i="11"/>
  <c r="H3210" i="11"/>
  <c r="I3210" i="11"/>
  <c r="A3211" i="11"/>
  <c r="C3211" i="11"/>
  <c r="D3211" i="11"/>
  <c r="E3211" i="11"/>
  <c r="G3211" i="11"/>
  <c r="H3211" i="11"/>
  <c r="I3211" i="11"/>
  <c r="A3212" i="11"/>
  <c r="C3212" i="11"/>
  <c r="D3212" i="11"/>
  <c r="E3212" i="11"/>
  <c r="G3212" i="11"/>
  <c r="H3212" i="11"/>
  <c r="I3212" i="11"/>
  <c r="A3213" i="11"/>
  <c r="C3213" i="11"/>
  <c r="D3213" i="11"/>
  <c r="E3213" i="11"/>
  <c r="G3213" i="11"/>
  <c r="H3213" i="11"/>
  <c r="I3213" i="11"/>
  <c r="A3214" i="11"/>
  <c r="C3214" i="11"/>
  <c r="D3214" i="11"/>
  <c r="E3214" i="11"/>
  <c r="G3214" i="11"/>
  <c r="H3214" i="11"/>
  <c r="I3214" i="11"/>
  <c r="A3215" i="11"/>
  <c r="C3215" i="11"/>
  <c r="D3215" i="11"/>
  <c r="E3215" i="11"/>
  <c r="G3215" i="11"/>
  <c r="H3215" i="11"/>
  <c r="I3215" i="11"/>
  <c r="A3216" i="11"/>
  <c r="C3216" i="11"/>
  <c r="D3216" i="11"/>
  <c r="E3216" i="11"/>
  <c r="G3216" i="11"/>
  <c r="H3216" i="11"/>
  <c r="I3216" i="11"/>
  <c r="A3217" i="11"/>
  <c r="C3217" i="11"/>
  <c r="D3217" i="11"/>
  <c r="E3217" i="11"/>
  <c r="G3217" i="11"/>
  <c r="H3217" i="11"/>
  <c r="I3217" i="11"/>
  <c r="A3218" i="11"/>
  <c r="C3218" i="11"/>
  <c r="D3218" i="11"/>
  <c r="E3218" i="11"/>
  <c r="G3218" i="11"/>
  <c r="H3218" i="11"/>
  <c r="I3218" i="11"/>
  <c r="A3219" i="11"/>
  <c r="C3219" i="11"/>
  <c r="D3219" i="11"/>
  <c r="E3219" i="11"/>
  <c r="G3219" i="11"/>
  <c r="H3219" i="11"/>
  <c r="I3219" i="11"/>
  <c r="A3220" i="11"/>
  <c r="C3220" i="11"/>
  <c r="D3220" i="11"/>
  <c r="E3220" i="11"/>
  <c r="G3220" i="11"/>
  <c r="H3220" i="11"/>
  <c r="I3220" i="11"/>
  <c r="A3221" i="11"/>
  <c r="C3221" i="11"/>
  <c r="D3221" i="11"/>
  <c r="E3221" i="11"/>
  <c r="G3221" i="11"/>
  <c r="H3221" i="11"/>
  <c r="I3221" i="11"/>
  <c r="A3222" i="11"/>
  <c r="C3222" i="11"/>
  <c r="D3222" i="11"/>
  <c r="E3222" i="11"/>
  <c r="G3222" i="11"/>
  <c r="H3222" i="11"/>
  <c r="I3222" i="11"/>
  <c r="A3223" i="11"/>
  <c r="C3223" i="11"/>
  <c r="D3223" i="11"/>
  <c r="E3223" i="11"/>
  <c r="G3223" i="11"/>
  <c r="H3223" i="11"/>
  <c r="I3223" i="11"/>
  <c r="A3224" i="11"/>
  <c r="C3224" i="11"/>
  <c r="D3224" i="11"/>
  <c r="E3224" i="11"/>
  <c r="G3224" i="11"/>
  <c r="H3224" i="11"/>
  <c r="I3224" i="11"/>
  <c r="A3225" i="11"/>
  <c r="C3225" i="11"/>
  <c r="D3225" i="11"/>
  <c r="E3225" i="11"/>
  <c r="G3225" i="11"/>
  <c r="H3225" i="11"/>
  <c r="I3225" i="11"/>
  <c r="A3226" i="11"/>
  <c r="C3226" i="11"/>
  <c r="D3226" i="11"/>
  <c r="E3226" i="11"/>
  <c r="G3226" i="11"/>
  <c r="H3226" i="11"/>
  <c r="I3226" i="11"/>
  <c r="A3227" i="11"/>
  <c r="C3227" i="11"/>
  <c r="D3227" i="11"/>
  <c r="E3227" i="11"/>
  <c r="G3227" i="11"/>
  <c r="H3227" i="11"/>
  <c r="I3227" i="11"/>
  <c r="A3228" i="11"/>
  <c r="C3228" i="11"/>
  <c r="D3228" i="11"/>
  <c r="E3228" i="11"/>
  <c r="G3228" i="11"/>
  <c r="H3228" i="11"/>
  <c r="I3228" i="11"/>
  <c r="A3229" i="11"/>
  <c r="C3229" i="11"/>
  <c r="D3229" i="11"/>
  <c r="E3229" i="11"/>
  <c r="G3229" i="11"/>
  <c r="H3229" i="11"/>
  <c r="I3229" i="11"/>
  <c r="A3230" i="11"/>
  <c r="C3230" i="11"/>
  <c r="D3230" i="11"/>
  <c r="E3230" i="11"/>
  <c r="G3230" i="11"/>
  <c r="H3230" i="11"/>
  <c r="I3230" i="11"/>
  <c r="A3231" i="11"/>
  <c r="C3231" i="11"/>
  <c r="D3231" i="11"/>
  <c r="E3231" i="11"/>
  <c r="G3231" i="11"/>
  <c r="H3231" i="11"/>
  <c r="I3231" i="11"/>
  <c r="A3232" i="11"/>
  <c r="C3232" i="11"/>
  <c r="D3232" i="11"/>
  <c r="E3232" i="11"/>
  <c r="G3232" i="11"/>
  <c r="H3232" i="11"/>
  <c r="I3232" i="11"/>
  <c r="A3233" i="11"/>
  <c r="C3233" i="11"/>
  <c r="D3233" i="11"/>
  <c r="E3233" i="11"/>
  <c r="G3233" i="11"/>
  <c r="H3233" i="11"/>
  <c r="I3233" i="11"/>
  <c r="A3234" i="11"/>
  <c r="C3234" i="11"/>
  <c r="D3234" i="11"/>
  <c r="E3234" i="11"/>
  <c r="G3234" i="11"/>
  <c r="H3234" i="11"/>
  <c r="I3234" i="11"/>
  <c r="A3235" i="11"/>
  <c r="C3235" i="11"/>
  <c r="D3235" i="11"/>
  <c r="E3235" i="11"/>
  <c r="G3235" i="11"/>
  <c r="H3235" i="11"/>
  <c r="I3235" i="11"/>
  <c r="A3236" i="11"/>
  <c r="C3236" i="11"/>
  <c r="D3236" i="11"/>
  <c r="E3236" i="11"/>
  <c r="G3236" i="11"/>
  <c r="H3236" i="11"/>
  <c r="I3236" i="11"/>
  <c r="A3237" i="11"/>
  <c r="C3237" i="11"/>
  <c r="D3237" i="11"/>
  <c r="E3237" i="11"/>
  <c r="G3237" i="11"/>
  <c r="H3237" i="11"/>
  <c r="I3237" i="11"/>
  <c r="A3238" i="11"/>
  <c r="C3238" i="11"/>
  <c r="D3238" i="11"/>
  <c r="E3238" i="11"/>
  <c r="G3238" i="11"/>
  <c r="H3238" i="11"/>
  <c r="I3238" i="11"/>
  <c r="A3239" i="11"/>
  <c r="C3239" i="11"/>
  <c r="D3239" i="11"/>
  <c r="E3239" i="11"/>
  <c r="G3239" i="11"/>
  <c r="H3239" i="11"/>
  <c r="I3239" i="11"/>
  <c r="A3240" i="11"/>
  <c r="C3240" i="11"/>
  <c r="D3240" i="11"/>
  <c r="E3240" i="11"/>
  <c r="G3240" i="11"/>
  <c r="H3240" i="11"/>
  <c r="I3240" i="11"/>
  <c r="A3241" i="11"/>
  <c r="C3241" i="11"/>
  <c r="D3241" i="11"/>
  <c r="E3241" i="11"/>
  <c r="G3241" i="11"/>
  <c r="H3241" i="11"/>
  <c r="I3241" i="11"/>
  <c r="A3242" i="11"/>
  <c r="C3242" i="11"/>
  <c r="D3242" i="11"/>
  <c r="E3242" i="11"/>
  <c r="G3242" i="11"/>
  <c r="H3242" i="11"/>
  <c r="I3242" i="11"/>
  <c r="A3243" i="11"/>
  <c r="C3243" i="11"/>
  <c r="D3243" i="11"/>
  <c r="E3243" i="11"/>
  <c r="G3243" i="11"/>
  <c r="H3243" i="11"/>
  <c r="I3243" i="11"/>
  <c r="A3244" i="11"/>
  <c r="C3244" i="11"/>
  <c r="D3244" i="11"/>
  <c r="E3244" i="11"/>
  <c r="G3244" i="11"/>
  <c r="H3244" i="11"/>
  <c r="I3244" i="11"/>
  <c r="A3245" i="11"/>
  <c r="C3245" i="11"/>
  <c r="D3245" i="11"/>
  <c r="E3245" i="11"/>
  <c r="G3245" i="11"/>
  <c r="H3245" i="11"/>
  <c r="I3245" i="11"/>
  <c r="A3246" i="11"/>
  <c r="C3246" i="11"/>
  <c r="D3246" i="11"/>
  <c r="E3246" i="11"/>
  <c r="G3246" i="11"/>
  <c r="H3246" i="11"/>
  <c r="I3246" i="11"/>
  <c r="A3247" i="11"/>
  <c r="C3247" i="11"/>
  <c r="D3247" i="11"/>
  <c r="E3247" i="11"/>
  <c r="G3247" i="11"/>
  <c r="H3247" i="11"/>
  <c r="I3247" i="11"/>
  <c r="A3248" i="11"/>
  <c r="C3248" i="11"/>
  <c r="D3248" i="11"/>
  <c r="E3248" i="11"/>
  <c r="G3248" i="11"/>
  <c r="H3248" i="11"/>
  <c r="I3248" i="11"/>
  <c r="A3249" i="11"/>
  <c r="C3249" i="11"/>
  <c r="D3249" i="11"/>
  <c r="E3249" i="11"/>
  <c r="G3249" i="11"/>
  <c r="H3249" i="11"/>
  <c r="I3249" i="11"/>
  <c r="A3250" i="11"/>
  <c r="C3250" i="11"/>
  <c r="D3250" i="11"/>
  <c r="E3250" i="11"/>
  <c r="G3250" i="11"/>
  <c r="H3250" i="11"/>
  <c r="I3250" i="11"/>
  <c r="A3251" i="11"/>
  <c r="C3251" i="11"/>
  <c r="D3251" i="11"/>
  <c r="E3251" i="11"/>
  <c r="G3251" i="11"/>
  <c r="H3251" i="11"/>
  <c r="I3251" i="11"/>
  <c r="A3252" i="11"/>
  <c r="C3252" i="11"/>
  <c r="D3252" i="11"/>
  <c r="E3252" i="11"/>
  <c r="G3252" i="11"/>
  <c r="H3252" i="11"/>
  <c r="I3252" i="11"/>
  <c r="A3253" i="11"/>
  <c r="C3253" i="11"/>
  <c r="D3253" i="11"/>
  <c r="E3253" i="11"/>
  <c r="G3253" i="11"/>
  <c r="H3253" i="11"/>
  <c r="I3253" i="11"/>
  <c r="A3254" i="11"/>
  <c r="C3254" i="11"/>
  <c r="D3254" i="11"/>
  <c r="E3254" i="11"/>
  <c r="G3254" i="11"/>
  <c r="H3254" i="11"/>
  <c r="I3254" i="11"/>
  <c r="A3255" i="11"/>
  <c r="C3255" i="11"/>
  <c r="D3255" i="11"/>
  <c r="E3255" i="11"/>
  <c r="G3255" i="11"/>
  <c r="H3255" i="11"/>
  <c r="I3255" i="11"/>
  <c r="A3256" i="11"/>
  <c r="C3256" i="11"/>
  <c r="D3256" i="11"/>
  <c r="E3256" i="11"/>
  <c r="G3256" i="11"/>
  <c r="H3256" i="11"/>
  <c r="I3256" i="11"/>
  <c r="A3257" i="11"/>
  <c r="C3257" i="11"/>
  <c r="D3257" i="11"/>
  <c r="E3257" i="11"/>
  <c r="G3257" i="11"/>
  <c r="H3257" i="11"/>
  <c r="I3257" i="11"/>
  <c r="A3258" i="11"/>
  <c r="C3258" i="11"/>
  <c r="D3258" i="11"/>
  <c r="E3258" i="11"/>
  <c r="G3258" i="11"/>
  <c r="H3258" i="11"/>
  <c r="I3258" i="11"/>
  <c r="A3259" i="11"/>
  <c r="C3259" i="11"/>
  <c r="D3259" i="11"/>
  <c r="E3259" i="11"/>
  <c r="G3259" i="11"/>
  <c r="H3259" i="11"/>
  <c r="I3259" i="11"/>
  <c r="A3260" i="11"/>
  <c r="C3260" i="11"/>
  <c r="D3260" i="11"/>
  <c r="E3260" i="11"/>
  <c r="G3260" i="11"/>
  <c r="H3260" i="11"/>
  <c r="I3260" i="11"/>
  <c r="A3261" i="11"/>
  <c r="C3261" i="11"/>
  <c r="D3261" i="11"/>
  <c r="E3261" i="11"/>
  <c r="G3261" i="11"/>
  <c r="H3261" i="11"/>
  <c r="I3261" i="11"/>
  <c r="A3262" i="11"/>
  <c r="C3262" i="11"/>
  <c r="D3262" i="11"/>
  <c r="E3262" i="11"/>
  <c r="G3262" i="11"/>
  <c r="H3262" i="11"/>
  <c r="I3262" i="11"/>
  <c r="A3263" i="11"/>
  <c r="C3263" i="11"/>
  <c r="D3263" i="11"/>
  <c r="E3263" i="11"/>
  <c r="G3263" i="11"/>
  <c r="H3263" i="11"/>
  <c r="I3263" i="11"/>
  <c r="A3264" i="11"/>
  <c r="C3264" i="11"/>
  <c r="D3264" i="11"/>
  <c r="E3264" i="11"/>
  <c r="G3264" i="11"/>
  <c r="H3264" i="11"/>
  <c r="I3264" i="11"/>
  <c r="A3265" i="11"/>
  <c r="C3265" i="11"/>
  <c r="D3265" i="11"/>
  <c r="E3265" i="11"/>
  <c r="G3265" i="11"/>
  <c r="H3265" i="11"/>
  <c r="I3265" i="11"/>
  <c r="A3266" i="11"/>
  <c r="C3266" i="11"/>
  <c r="D3266" i="11"/>
  <c r="E3266" i="11"/>
  <c r="G3266" i="11"/>
  <c r="H3266" i="11"/>
  <c r="I3266" i="11"/>
  <c r="A3267" i="11"/>
  <c r="C3267" i="11"/>
  <c r="D3267" i="11"/>
  <c r="E3267" i="11"/>
  <c r="G3267" i="11"/>
  <c r="H3267" i="11"/>
  <c r="I3267" i="11"/>
  <c r="A3268" i="11"/>
  <c r="C3268" i="11"/>
  <c r="D3268" i="11"/>
  <c r="E3268" i="11"/>
  <c r="G3268" i="11"/>
  <c r="H3268" i="11"/>
  <c r="I3268" i="11"/>
  <c r="A3269" i="11"/>
  <c r="C3269" i="11"/>
  <c r="D3269" i="11"/>
  <c r="E3269" i="11"/>
  <c r="G3269" i="11"/>
  <c r="H3269" i="11"/>
  <c r="I3269" i="11"/>
  <c r="A3270" i="11"/>
  <c r="C3270" i="11"/>
  <c r="D3270" i="11"/>
  <c r="E3270" i="11"/>
  <c r="G3270" i="11"/>
  <c r="H3270" i="11"/>
  <c r="I3270" i="11"/>
  <c r="A3271" i="11"/>
  <c r="C3271" i="11"/>
  <c r="D3271" i="11"/>
  <c r="E3271" i="11"/>
  <c r="G3271" i="11"/>
  <c r="H3271" i="11"/>
  <c r="I3271" i="11"/>
  <c r="A3272" i="11"/>
  <c r="C3272" i="11"/>
  <c r="D3272" i="11"/>
  <c r="E3272" i="11"/>
  <c r="G3272" i="11"/>
  <c r="H3272" i="11"/>
  <c r="I3272" i="11"/>
  <c r="A3273" i="11"/>
  <c r="C3273" i="11"/>
  <c r="D3273" i="11"/>
  <c r="E3273" i="11"/>
  <c r="G3273" i="11"/>
  <c r="H3273" i="11"/>
  <c r="I3273" i="11"/>
  <c r="A3274" i="11"/>
  <c r="C3274" i="11"/>
  <c r="D3274" i="11"/>
  <c r="E3274" i="11"/>
  <c r="G3274" i="11"/>
  <c r="H3274" i="11"/>
  <c r="I3274" i="11"/>
  <c r="A3275" i="11"/>
  <c r="C3275" i="11"/>
  <c r="D3275" i="11"/>
  <c r="E3275" i="11"/>
  <c r="G3275" i="11"/>
  <c r="H3275" i="11"/>
  <c r="I3275" i="11"/>
  <c r="A3276" i="11"/>
  <c r="C3276" i="11"/>
  <c r="D3276" i="11"/>
  <c r="E3276" i="11"/>
  <c r="G3276" i="11"/>
  <c r="H3276" i="11"/>
  <c r="I3276" i="11"/>
  <c r="A3277" i="11"/>
  <c r="C3277" i="11"/>
  <c r="D3277" i="11"/>
  <c r="E3277" i="11"/>
  <c r="G3277" i="11"/>
  <c r="H3277" i="11"/>
  <c r="I3277" i="11"/>
  <c r="A3278" i="11"/>
  <c r="C3278" i="11"/>
  <c r="D3278" i="11"/>
  <c r="E3278" i="11"/>
  <c r="G3278" i="11"/>
  <c r="H3278" i="11"/>
  <c r="I3278" i="11"/>
  <c r="A3279" i="11"/>
  <c r="C3279" i="11"/>
  <c r="D3279" i="11"/>
  <c r="E3279" i="11"/>
  <c r="G3279" i="11"/>
  <c r="H3279" i="11"/>
  <c r="I3279" i="11"/>
  <c r="A3280" i="11"/>
  <c r="C3280" i="11"/>
  <c r="D3280" i="11"/>
  <c r="E3280" i="11"/>
  <c r="G3280" i="11"/>
  <c r="H3280" i="11"/>
  <c r="I3280" i="11"/>
  <c r="A3281" i="11"/>
  <c r="C3281" i="11"/>
  <c r="D3281" i="11"/>
  <c r="E3281" i="11"/>
  <c r="G3281" i="11"/>
  <c r="H3281" i="11"/>
  <c r="I3281" i="11"/>
  <c r="A3282" i="11"/>
  <c r="C3282" i="11"/>
  <c r="D3282" i="11"/>
  <c r="E3282" i="11"/>
  <c r="G3282" i="11"/>
  <c r="H3282" i="11"/>
  <c r="I3282" i="11"/>
  <c r="A3283" i="11"/>
  <c r="C3283" i="11"/>
  <c r="D3283" i="11"/>
  <c r="E3283" i="11"/>
  <c r="G3283" i="11"/>
  <c r="H3283" i="11"/>
  <c r="I3283" i="11"/>
  <c r="A3284" i="11"/>
  <c r="C3284" i="11"/>
  <c r="D3284" i="11"/>
  <c r="E3284" i="11"/>
  <c r="G3284" i="11"/>
  <c r="H3284" i="11"/>
  <c r="I3284" i="11"/>
  <c r="A3285" i="11"/>
  <c r="C3285" i="11"/>
  <c r="D3285" i="11"/>
  <c r="E3285" i="11"/>
  <c r="G3285" i="11"/>
  <c r="H3285" i="11"/>
  <c r="I3285" i="11"/>
  <c r="A3286" i="11"/>
  <c r="C3286" i="11"/>
  <c r="D3286" i="11"/>
  <c r="E3286" i="11"/>
  <c r="G3286" i="11"/>
  <c r="H3286" i="11"/>
  <c r="I3286" i="11"/>
  <c r="A3287" i="11"/>
  <c r="C3287" i="11"/>
  <c r="D3287" i="11"/>
  <c r="E3287" i="11"/>
  <c r="G3287" i="11"/>
  <c r="H3287" i="11"/>
  <c r="I3287" i="11"/>
  <c r="A3288" i="11"/>
  <c r="C3288" i="11"/>
  <c r="D3288" i="11"/>
  <c r="E3288" i="11"/>
  <c r="G3288" i="11"/>
  <c r="H3288" i="11"/>
  <c r="I3288" i="11"/>
  <c r="A3289" i="11"/>
  <c r="C3289" i="11"/>
  <c r="D3289" i="11"/>
  <c r="E3289" i="11"/>
  <c r="G3289" i="11"/>
  <c r="H3289" i="11"/>
  <c r="I3289" i="11"/>
  <c r="A3290" i="11"/>
  <c r="C3290" i="11"/>
  <c r="D3290" i="11"/>
  <c r="E3290" i="11"/>
  <c r="G3290" i="11"/>
  <c r="H3290" i="11"/>
  <c r="I3290" i="11"/>
  <c r="A3291" i="11"/>
  <c r="C3291" i="11"/>
  <c r="D3291" i="11"/>
  <c r="E3291" i="11"/>
  <c r="G3291" i="11"/>
  <c r="H3291" i="11"/>
  <c r="I3291" i="11"/>
  <c r="A3292" i="11"/>
  <c r="C3292" i="11"/>
  <c r="D3292" i="11"/>
  <c r="E3292" i="11"/>
  <c r="G3292" i="11"/>
  <c r="H3292" i="11"/>
  <c r="I3292" i="11"/>
  <c r="A3293" i="11"/>
  <c r="C3293" i="11"/>
  <c r="D3293" i="11"/>
  <c r="E3293" i="11"/>
  <c r="G3293" i="11"/>
  <c r="H3293" i="11"/>
  <c r="I3293" i="11"/>
  <c r="A3294" i="11"/>
  <c r="C3294" i="11"/>
  <c r="D3294" i="11"/>
  <c r="E3294" i="11"/>
  <c r="G3294" i="11"/>
  <c r="H3294" i="11"/>
  <c r="I3294" i="11"/>
  <c r="A3295" i="11"/>
  <c r="C3295" i="11"/>
  <c r="D3295" i="11"/>
  <c r="E3295" i="11"/>
  <c r="G3295" i="11"/>
  <c r="H3295" i="11"/>
  <c r="I3295" i="11"/>
  <c r="A3296" i="11"/>
  <c r="C3296" i="11"/>
  <c r="D3296" i="11"/>
  <c r="E3296" i="11"/>
  <c r="G3296" i="11"/>
  <c r="H3296" i="11"/>
  <c r="I3296" i="11"/>
  <c r="A3297" i="11"/>
  <c r="C3297" i="11"/>
  <c r="D3297" i="11"/>
  <c r="E3297" i="11"/>
  <c r="G3297" i="11"/>
  <c r="H3297" i="11"/>
  <c r="I3297" i="11"/>
  <c r="A3298" i="11"/>
  <c r="C3298" i="11"/>
  <c r="D3298" i="11"/>
  <c r="E3298" i="11"/>
  <c r="G3298" i="11"/>
  <c r="H3298" i="11"/>
  <c r="I3298" i="11"/>
  <c r="A3299" i="11"/>
  <c r="C3299" i="11"/>
  <c r="D3299" i="11"/>
  <c r="E3299" i="11"/>
  <c r="G3299" i="11"/>
  <c r="H3299" i="11"/>
  <c r="I3299" i="11"/>
  <c r="A3300" i="11"/>
  <c r="C3300" i="11"/>
  <c r="D3300" i="11"/>
  <c r="E3300" i="11"/>
  <c r="G3300" i="11"/>
  <c r="H3300" i="11"/>
  <c r="I3300" i="11"/>
  <c r="A3301" i="11"/>
  <c r="C3301" i="11"/>
  <c r="D3301" i="11"/>
  <c r="E3301" i="11"/>
  <c r="G3301" i="11"/>
  <c r="H3301" i="11"/>
  <c r="I3301" i="11"/>
  <c r="A3302" i="11"/>
  <c r="C3302" i="11"/>
  <c r="D3302" i="11"/>
  <c r="E3302" i="11"/>
  <c r="G3302" i="11"/>
  <c r="H3302" i="11"/>
  <c r="I3302" i="11"/>
  <c r="A3303" i="11"/>
  <c r="C3303" i="11"/>
  <c r="D3303" i="11"/>
  <c r="E3303" i="11"/>
  <c r="G3303" i="11"/>
  <c r="H3303" i="11"/>
  <c r="I3303" i="11"/>
  <c r="A3304" i="11"/>
  <c r="C3304" i="11"/>
  <c r="D3304" i="11"/>
  <c r="E3304" i="11"/>
  <c r="G3304" i="11"/>
  <c r="H3304" i="11"/>
  <c r="I3304" i="11"/>
  <c r="A3305" i="11"/>
  <c r="C3305" i="11"/>
  <c r="D3305" i="11"/>
  <c r="E3305" i="11"/>
  <c r="G3305" i="11"/>
  <c r="H3305" i="11"/>
  <c r="I3305" i="11"/>
  <c r="A3306" i="11"/>
  <c r="C3306" i="11"/>
  <c r="D3306" i="11"/>
  <c r="E3306" i="11"/>
  <c r="G3306" i="11"/>
  <c r="H3306" i="11"/>
  <c r="I3306" i="11"/>
  <c r="A3307" i="11"/>
  <c r="C3307" i="11"/>
  <c r="D3307" i="11"/>
  <c r="E3307" i="11"/>
  <c r="G3307" i="11"/>
  <c r="H3307" i="11"/>
  <c r="I3307" i="11"/>
  <c r="A3308" i="11"/>
  <c r="C3308" i="11"/>
  <c r="D3308" i="11"/>
  <c r="E3308" i="11"/>
  <c r="G3308" i="11"/>
  <c r="H3308" i="11"/>
  <c r="I3308" i="11"/>
  <c r="A3309" i="11"/>
  <c r="C3309" i="11"/>
  <c r="D3309" i="11"/>
  <c r="E3309" i="11"/>
  <c r="G3309" i="11"/>
  <c r="H3309" i="11"/>
  <c r="I3309" i="11"/>
  <c r="A3310" i="11"/>
  <c r="C3310" i="11"/>
  <c r="D3310" i="11"/>
  <c r="E3310" i="11"/>
  <c r="G3310" i="11"/>
  <c r="H3310" i="11"/>
  <c r="I3310" i="11"/>
  <c r="A3311" i="11"/>
  <c r="C3311" i="11"/>
  <c r="D3311" i="11"/>
  <c r="E3311" i="11"/>
  <c r="G3311" i="11"/>
  <c r="H3311" i="11"/>
  <c r="I3311" i="11"/>
  <c r="A3312" i="11"/>
  <c r="C3312" i="11"/>
  <c r="D3312" i="11"/>
  <c r="E3312" i="11"/>
  <c r="G3312" i="11"/>
  <c r="H3312" i="11"/>
  <c r="I3312" i="11"/>
  <c r="A3313" i="11"/>
  <c r="C3313" i="11"/>
  <c r="D3313" i="11"/>
  <c r="E3313" i="11"/>
  <c r="G3313" i="11"/>
  <c r="H3313" i="11"/>
  <c r="I3313" i="11"/>
  <c r="A3314" i="11"/>
  <c r="C3314" i="11"/>
  <c r="D3314" i="11"/>
  <c r="E3314" i="11"/>
  <c r="G3314" i="11"/>
  <c r="H3314" i="11"/>
  <c r="I3314" i="11"/>
  <c r="A3315" i="11"/>
  <c r="C3315" i="11"/>
  <c r="D3315" i="11"/>
  <c r="E3315" i="11"/>
  <c r="G3315" i="11"/>
  <c r="H3315" i="11"/>
  <c r="I3315" i="11"/>
  <c r="A3316" i="11"/>
  <c r="C3316" i="11"/>
  <c r="D3316" i="11"/>
  <c r="E3316" i="11"/>
  <c r="G3316" i="11"/>
  <c r="H3316" i="11"/>
  <c r="I3316" i="11"/>
  <c r="A3317" i="11"/>
  <c r="C3317" i="11"/>
  <c r="D3317" i="11"/>
  <c r="E3317" i="11"/>
  <c r="G3317" i="11"/>
  <c r="H3317" i="11"/>
  <c r="I3317" i="11"/>
  <c r="A3318" i="11"/>
  <c r="C3318" i="11"/>
  <c r="D3318" i="11"/>
  <c r="E3318" i="11"/>
  <c r="G3318" i="11"/>
  <c r="H3318" i="11"/>
  <c r="I3318" i="11"/>
  <c r="A3319" i="11"/>
  <c r="C3319" i="11"/>
  <c r="D3319" i="11"/>
  <c r="E3319" i="11"/>
  <c r="G3319" i="11"/>
  <c r="H3319" i="11"/>
  <c r="I3319" i="11"/>
  <c r="A3320" i="11"/>
  <c r="C3320" i="11"/>
  <c r="D3320" i="11"/>
  <c r="E3320" i="11"/>
  <c r="G3320" i="11"/>
  <c r="H3320" i="11"/>
  <c r="I3320" i="11"/>
  <c r="A3321" i="11"/>
  <c r="C3321" i="11"/>
  <c r="D3321" i="11"/>
  <c r="E3321" i="11"/>
  <c r="G3321" i="11"/>
  <c r="H3321" i="11"/>
  <c r="I3321" i="11"/>
  <c r="A3322" i="11"/>
  <c r="C3322" i="11"/>
  <c r="D3322" i="11"/>
  <c r="E3322" i="11"/>
  <c r="G3322" i="11"/>
  <c r="H3322" i="11"/>
  <c r="I3322" i="11"/>
  <c r="A3323" i="11"/>
  <c r="C3323" i="11"/>
  <c r="D3323" i="11"/>
  <c r="E3323" i="11"/>
  <c r="G3323" i="11"/>
  <c r="H3323" i="11"/>
  <c r="I3323" i="11"/>
  <c r="A3324" i="11"/>
  <c r="C3324" i="11"/>
  <c r="D3324" i="11"/>
  <c r="E3324" i="11"/>
  <c r="G3324" i="11"/>
  <c r="H3324" i="11"/>
  <c r="I3324" i="11"/>
  <c r="A3325" i="11"/>
  <c r="C3325" i="11"/>
  <c r="D3325" i="11"/>
  <c r="E3325" i="11"/>
  <c r="G3325" i="11"/>
  <c r="H3325" i="11"/>
  <c r="I3325" i="11"/>
  <c r="A3326" i="11"/>
  <c r="C3326" i="11"/>
  <c r="D3326" i="11"/>
  <c r="E3326" i="11"/>
  <c r="G3326" i="11"/>
  <c r="H3326" i="11"/>
  <c r="I3326" i="11"/>
  <c r="A3327" i="11"/>
  <c r="C3327" i="11"/>
  <c r="D3327" i="11"/>
  <c r="E3327" i="11"/>
  <c r="G3327" i="11"/>
  <c r="H3327" i="11"/>
  <c r="I3327" i="11"/>
  <c r="A3328" i="11"/>
  <c r="C3328" i="11"/>
  <c r="D3328" i="11"/>
  <c r="E3328" i="11"/>
  <c r="G3328" i="11"/>
  <c r="H3328" i="11"/>
  <c r="I3328" i="11"/>
  <c r="A3329" i="11"/>
  <c r="C3329" i="11"/>
  <c r="D3329" i="11"/>
  <c r="E3329" i="11"/>
  <c r="G3329" i="11"/>
  <c r="H3329" i="11"/>
  <c r="I3329" i="11"/>
  <c r="A3330" i="11"/>
  <c r="C3330" i="11"/>
  <c r="D3330" i="11"/>
  <c r="E3330" i="11"/>
  <c r="G3330" i="11"/>
  <c r="H3330" i="11"/>
  <c r="I3330" i="11"/>
  <c r="A3331" i="11"/>
  <c r="C3331" i="11"/>
  <c r="D3331" i="11"/>
  <c r="E3331" i="11"/>
  <c r="G3331" i="11"/>
  <c r="H3331" i="11"/>
  <c r="I3331" i="11"/>
  <c r="A3332" i="11"/>
  <c r="C3332" i="11"/>
  <c r="D3332" i="11"/>
  <c r="E3332" i="11"/>
  <c r="G3332" i="11"/>
  <c r="H3332" i="11"/>
  <c r="I3332" i="11"/>
  <c r="A3333" i="11"/>
  <c r="C3333" i="11"/>
  <c r="D3333" i="11"/>
  <c r="E3333" i="11"/>
  <c r="G3333" i="11"/>
  <c r="H3333" i="11"/>
  <c r="I3333" i="11"/>
  <c r="A3334" i="11"/>
  <c r="C3334" i="11"/>
  <c r="D3334" i="11"/>
  <c r="E3334" i="11"/>
  <c r="G3334" i="11"/>
  <c r="H3334" i="11"/>
  <c r="I3334" i="11"/>
  <c r="A3335" i="11"/>
  <c r="C3335" i="11"/>
  <c r="D3335" i="11"/>
  <c r="E3335" i="11"/>
  <c r="G3335" i="11"/>
  <c r="H3335" i="11"/>
  <c r="I3335" i="11"/>
  <c r="A3336" i="11"/>
  <c r="C3336" i="11"/>
  <c r="D3336" i="11"/>
  <c r="E3336" i="11"/>
  <c r="G3336" i="11"/>
  <c r="H3336" i="11"/>
  <c r="I3336" i="11"/>
  <c r="A3337" i="11"/>
  <c r="C3337" i="11"/>
  <c r="D3337" i="11"/>
  <c r="E3337" i="11"/>
  <c r="G3337" i="11"/>
  <c r="H3337" i="11"/>
  <c r="I3337" i="11"/>
  <c r="A3338" i="11"/>
  <c r="C3338" i="11"/>
  <c r="D3338" i="11"/>
  <c r="E3338" i="11"/>
  <c r="G3338" i="11"/>
  <c r="H3338" i="11"/>
  <c r="I3338" i="11"/>
  <c r="A3339" i="11"/>
  <c r="C3339" i="11"/>
  <c r="D3339" i="11"/>
  <c r="E3339" i="11"/>
  <c r="G3339" i="11"/>
  <c r="H3339" i="11"/>
  <c r="I3339" i="11"/>
  <c r="A3340" i="11"/>
  <c r="C3340" i="11"/>
  <c r="D3340" i="11"/>
  <c r="E3340" i="11"/>
  <c r="G3340" i="11"/>
  <c r="H3340" i="11"/>
  <c r="I3340" i="11"/>
  <c r="A3341" i="11"/>
  <c r="C3341" i="11"/>
  <c r="D3341" i="11"/>
  <c r="E3341" i="11"/>
  <c r="G3341" i="11"/>
  <c r="H3341" i="11"/>
  <c r="I3341" i="11"/>
  <c r="A3342" i="11"/>
  <c r="C3342" i="11"/>
  <c r="D3342" i="11"/>
  <c r="E3342" i="11"/>
  <c r="G3342" i="11"/>
  <c r="H3342" i="11"/>
  <c r="I3342" i="11"/>
  <c r="A3343" i="11"/>
  <c r="C3343" i="11"/>
  <c r="D3343" i="11"/>
  <c r="E3343" i="11"/>
  <c r="G3343" i="11"/>
  <c r="H3343" i="11"/>
  <c r="I3343" i="11"/>
  <c r="A3344" i="11"/>
  <c r="C3344" i="11"/>
  <c r="D3344" i="11"/>
  <c r="E3344" i="11"/>
  <c r="G3344" i="11"/>
  <c r="H3344" i="11"/>
  <c r="I3344" i="11"/>
  <c r="A3345" i="11"/>
  <c r="C3345" i="11"/>
  <c r="D3345" i="11"/>
  <c r="E3345" i="11"/>
  <c r="G3345" i="11"/>
  <c r="H3345" i="11"/>
  <c r="I3345" i="11"/>
  <c r="A3346" i="11"/>
  <c r="C3346" i="11"/>
  <c r="D3346" i="11"/>
  <c r="E3346" i="11"/>
  <c r="G3346" i="11"/>
  <c r="H3346" i="11"/>
  <c r="I3346" i="11"/>
  <c r="A3347" i="11"/>
  <c r="C3347" i="11"/>
  <c r="D3347" i="11"/>
  <c r="E3347" i="11"/>
  <c r="G3347" i="11"/>
  <c r="H3347" i="11"/>
  <c r="I3347" i="11"/>
  <c r="A3348" i="11"/>
  <c r="C3348" i="11"/>
  <c r="D3348" i="11"/>
  <c r="E3348" i="11"/>
  <c r="G3348" i="11"/>
  <c r="H3348" i="11"/>
  <c r="I3348" i="11"/>
  <c r="A3349" i="11"/>
  <c r="C3349" i="11"/>
  <c r="D3349" i="11"/>
  <c r="E3349" i="11"/>
  <c r="G3349" i="11"/>
  <c r="H3349" i="11"/>
  <c r="I3349" i="11"/>
  <c r="A3350" i="11"/>
  <c r="C3350" i="11"/>
  <c r="D3350" i="11"/>
  <c r="E3350" i="11"/>
  <c r="G3350" i="11"/>
  <c r="H3350" i="11"/>
  <c r="I3350" i="11"/>
  <c r="A3351" i="11"/>
  <c r="C3351" i="11"/>
  <c r="D3351" i="11"/>
  <c r="E3351" i="11"/>
  <c r="G3351" i="11"/>
  <c r="H3351" i="11"/>
  <c r="I3351" i="11"/>
  <c r="A3352" i="11"/>
  <c r="C3352" i="11"/>
  <c r="D3352" i="11"/>
  <c r="E3352" i="11"/>
  <c r="G3352" i="11"/>
  <c r="H3352" i="11"/>
  <c r="I3352" i="11"/>
  <c r="A3353" i="11"/>
  <c r="C3353" i="11"/>
  <c r="D3353" i="11"/>
  <c r="E3353" i="11"/>
  <c r="G3353" i="11"/>
  <c r="H3353" i="11"/>
  <c r="I3353" i="11"/>
  <c r="A3354" i="11"/>
  <c r="C3354" i="11"/>
  <c r="D3354" i="11"/>
  <c r="E3354" i="11"/>
  <c r="G3354" i="11"/>
  <c r="H3354" i="11"/>
  <c r="I3354" i="11"/>
  <c r="A3355" i="11"/>
  <c r="C3355" i="11"/>
  <c r="D3355" i="11"/>
  <c r="E3355" i="11"/>
  <c r="G3355" i="11"/>
  <c r="H3355" i="11"/>
  <c r="I3355" i="11"/>
  <c r="A3356" i="11"/>
  <c r="C3356" i="11"/>
  <c r="D3356" i="11"/>
  <c r="E3356" i="11"/>
  <c r="G3356" i="11"/>
  <c r="H3356" i="11"/>
  <c r="I3356" i="11"/>
  <c r="A3357" i="11"/>
  <c r="C3357" i="11"/>
  <c r="D3357" i="11"/>
  <c r="E3357" i="11"/>
  <c r="G3357" i="11"/>
  <c r="H3357" i="11"/>
  <c r="I3357" i="11"/>
  <c r="A3358" i="11"/>
  <c r="C3358" i="11"/>
  <c r="D3358" i="11"/>
  <c r="E3358" i="11"/>
  <c r="G3358" i="11"/>
  <c r="H3358" i="11"/>
  <c r="I3358" i="11"/>
  <c r="A3359" i="11"/>
  <c r="C3359" i="11"/>
  <c r="D3359" i="11"/>
  <c r="E3359" i="11"/>
  <c r="G3359" i="11"/>
  <c r="H3359" i="11"/>
  <c r="I3359" i="11"/>
  <c r="A3360" i="11"/>
  <c r="C3360" i="11"/>
  <c r="D3360" i="11"/>
  <c r="E3360" i="11"/>
  <c r="G3360" i="11"/>
  <c r="H3360" i="11"/>
  <c r="I3360" i="11"/>
  <c r="A3361" i="11"/>
  <c r="C3361" i="11"/>
  <c r="D3361" i="11"/>
  <c r="E3361" i="11"/>
  <c r="G3361" i="11"/>
  <c r="H3361" i="11"/>
  <c r="I3361" i="11"/>
  <c r="A3362" i="11"/>
  <c r="C3362" i="11"/>
  <c r="D3362" i="11"/>
  <c r="E3362" i="11"/>
  <c r="G3362" i="11"/>
  <c r="H3362" i="11"/>
  <c r="I3362" i="11"/>
  <c r="A3363" i="11"/>
  <c r="C3363" i="11"/>
  <c r="D3363" i="11"/>
  <c r="E3363" i="11"/>
  <c r="G3363" i="11"/>
  <c r="H3363" i="11"/>
  <c r="I3363" i="11"/>
  <c r="A3364" i="11"/>
  <c r="C3364" i="11"/>
  <c r="D3364" i="11"/>
  <c r="E3364" i="11"/>
  <c r="G3364" i="11"/>
  <c r="H3364" i="11"/>
  <c r="I3364" i="11"/>
  <c r="A3365" i="11"/>
  <c r="C3365" i="11"/>
  <c r="D3365" i="11"/>
  <c r="E3365" i="11"/>
  <c r="G3365" i="11"/>
  <c r="H3365" i="11"/>
  <c r="I3365" i="11"/>
  <c r="A3366" i="11"/>
  <c r="C3366" i="11"/>
  <c r="D3366" i="11"/>
  <c r="E3366" i="11"/>
  <c r="G3366" i="11"/>
  <c r="H3366" i="11"/>
  <c r="I3366" i="11"/>
  <c r="A3367" i="11"/>
  <c r="C3367" i="11"/>
  <c r="D3367" i="11"/>
  <c r="E3367" i="11"/>
  <c r="G3367" i="11"/>
  <c r="H3367" i="11"/>
  <c r="I3367" i="11"/>
  <c r="A3368" i="11"/>
  <c r="C3368" i="11"/>
  <c r="D3368" i="11"/>
  <c r="E3368" i="11"/>
  <c r="G3368" i="11"/>
  <c r="H3368" i="11"/>
  <c r="I3368" i="11"/>
  <c r="A3369" i="11"/>
  <c r="C3369" i="11"/>
  <c r="D3369" i="11"/>
  <c r="E3369" i="11"/>
  <c r="G3369" i="11"/>
  <c r="H3369" i="11"/>
  <c r="I3369" i="11"/>
  <c r="A3370" i="11"/>
  <c r="C3370" i="11"/>
  <c r="D3370" i="11"/>
  <c r="E3370" i="11"/>
  <c r="G3370" i="11"/>
  <c r="H3370" i="11"/>
  <c r="I3370" i="11"/>
  <c r="A3371" i="11"/>
  <c r="C3371" i="11"/>
  <c r="D3371" i="11"/>
  <c r="E3371" i="11"/>
  <c r="G3371" i="11"/>
  <c r="H3371" i="11"/>
  <c r="I3371" i="11"/>
  <c r="A3372" i="11"/>
  <c r="C3372" i="11"/>
  <c r="D3372" i="11"/>
  <c r="E3372" i="11"/>
  <c r="G3372" i="11"/>
  <c r="H3372" i="11"/>
  <c r="I3372" i="11"/>
  <c r="A3373" i="11"/>
  <c r="C3373" i="11"/>
  <c r="D3373" i="11"/>
  <c r="E3373" i="11"/>
  <c r="G3373" i="11"/>
  <c r="H3373" i="11"/>
  <c r="I3373" i="11"/>
  <c r="A3374" i="11"/>
  <c r="C3374" i="11"/>
  <c r="D3374" i="11"/>
  <c r="E3374" i="11"/>
  <c r="G3374" i="11"/>
  <c r="H3374" i="11"/>
  <c r="I3374" i="11"/>
  <c r="A3375" i="11"/>
  <c r="C3375" i="11"/>
  <c r="D3375" i="11"/>
  <c r="E3375" i="11"/>
  <c r="G3375" i="11"/>
  <c r="H3375" i="11"/>
  <c r="I3375" i="11"/>
  <c r="A3376" i="11"/>
  <c r="C3376" i="11"/>
  <c r="D3376" i="11"/>
  <c r="E3376" i="11"/>
  <c r="G3376" i="11"/>
  <c r="H3376" i="11"/>
  <c r="I3376" i="11"/>
  <c r="A3377" i="11"/>
  <c r="C3377" i="11"/>
  <c r="D3377" i="11"/>
  <c r="E3377" i="11"/>
  <c r="G3377" i="11"/>
  <c r="H3377" i="11"/>
  <c r="I3377" i="11"/>
  <c r="A3378" i="11"/>
  <c r="C3378" i="11"/>
  <c r="D3378" i="11"/>
  <c r="E3378" i="11"/>
  <c r="G3378" i="11"/>
  <c r="H3378" i="11"/>
  <c r="I3378" i="11"/>
  <c r="A3379" i="11"/>
  <c r="C3379" i="11"/>
  <c r="D3379" i="11"/>
  <c r="E3379" i="11"/>
  <c r="G3379" i="11"/>
  <c r="H3379" i="11"/>
  <c r="I3379" i="11"/>
  <c r="A3380" i="11"/>
  <c r="C3380" i="11"/>
  <c r="D3380" i="11"/>
  <c r="E3380" i="11"/>
  <c r="G3380" i="11"/>
  <c r="H3380" i="11"/>
  <c r="I3380" i="11"/>
  <c r="A3381" i="11"/>
  <c r="C3381" i="11"/>
  <c r="D3381" i="11"/>
  <c r="E3381" i="11"/>
  <c r="G3381" i="11"/>
  <c r="H3381" i="11"/>
  <c r="I3381" i="11"/>
  <c r="A3382" i="11"/>
  <c r="C3382" i="11"/>
  <c r="D3382" i="11"/>
  <c r="E3382" i="11"/>
  <c r="G3382" i="11"/>
  <c r="H3382" i="11"/>
  <c r="I3382" i="11"/>
  <c r="A3383" i="11"/>
  <c r="C3383" i="11"/>
  <c r="D3383" i="11"/>
  <c r="E3383" i="11"/>
  <c r="G3383" i="11"/>
  <c r="H3383" i="11"/>
  <c r="I3383" i="11"/>
  <c r="A3384" i="11"/>
  <c r="C3384" i="11"/>
  <c r="D3384" i="11"/>
  <c r="E3384" i="11"/>
  <c r="G3384" i="11"/>
  <c r="H3384" i="11"/>
  <c r="I3384" i="11"/>
  <c r="A3385" i="11"/>
  <c r="C3385" i="11"/>
  <c r="D3385" i="11"/>
  <c r="E3385" i="11"/>
  <c r="G3385" i="11"/>
  <c r="H3385" i="11"/>
  <c r="I3385" i="11"/>
  <c r="A3386" i="11"/>
  <c r="C3386" i="11"/>
  <c r="D3386" i="11"/>
  <c r="E3386" i="11"/>
  <c r="G3386" i="11"/>
  <c r="H3386" i="11"/>
  <c r="I3386" i="11"/>
  <c r="A3387" i="11"/>
  <c r="C3387" i="11"/>
  <c r="D3387" i="11"/>
  <c r="E3387" i="11"/>
  <c r="G3387" i="11"/>
  <c r="H3387" i="11"/>
  <c r="I3387" i="11"/>
  <c r="A3388" i="11"/>
  <c r="C3388" i="11"/>
  <c r="D3388" i="11"/>
  <c r="E3388" i="11"/>
  <c r="G3388" i="11"/>
  <c r="H3388" i="11"/>
  <c r="I3388" i="11"/>
  <c r="A3389" i="11"/>
  <c r="C3389" i="11"/>
  <c r="D3389" i="11"/>
  <c r="E3389" i="11"/>
  <c r="G3389" i="11"/>
  <c r="H3389" i="11"/>
  <c r="I3389" i="11"/>
  <c r="A3390" i="11"/>
  <c r="C3390" i="11"/>
  <c r="D3390" i="11"/>
  <c r="E3390" i="11"/>
  <c r="G3390" i="11"/>
  <c r="H3390" i="11"/>
  <c r="I3390" i="11"/>
  <c r="A3391" i="11"/>
  <c r="C3391" i="11"/>
  <c r="D3391" i="11"/>
  <c r="E3391" i="11"/>
  <c r="G3391" i="11"/>
  <c r="H3391" i="11"/>
  <c r="I3391" i="11"/>
  <c r="A3392" i="11"/>
  <c r="C3392" i="11"/>
  <c r="D3392" i="11"/>
  <c r="E3392" i="11"/>
  <c r="G3392" i="11"/>
  <c r="H3392" i="11"/>
  <c r="I3392" i="11"/>
  <c r="A3393" i="11"/>
  <c r="C3393" i="11"/>
  <c r="D3393" i="11"/>
  <c r="E3393" i="11"/>
  <c r="G3393" i="11"/>
  <c r="H3393" i="11"/>
  <c r="I3393" i="11"/>
  <c r="A3394" i="11"/>
  <c r="C3394" i="11"/>
  <c r="D3394" i="11"/>
  <c r="E3394" i="11"/>
  <c r="G3394" i="11"/>
  <c r="H3394" i="11"/>
  <c r="I3394" i="11"/>
  <c r="A3395" i="11"/>
  <c r="C3395" i="11"/>
  <c r="D3395" i="11"/>
  <c r="E3395" i="11"/>
  <c r="G3395" i="11"/>
  <c r="H3395" i="11"/>
  <c r="I3395" i="11"/>
  <c r="A3396" i="11"/>
  <c r="C3396" i="11"/>
  <c r="D3396" i="11"/>
  <c r="E3396" i="11"/>
  <c r="G3396" i="11"/>
  <c r="H3396" i="11"/>
  <c r="I3396" i="11"/>
  <c r="A3397" i="11"/>
  <c r="C3397" i="11"/>
  <c r="D3397" i="11"/>
  <c r="E3397" i="11"/>
  <c r="G3397" i="11"/>
  <c r="H3397" i="11"/>
  <c r="I3397" i="11"/>
  <c r="A3398" i="11"/>
  <c r="C3398" i="11"/>
  <c r="D3398" i="11"/>
  <c r="E3398" i="11"/>
  <c r="G3398" i="11"/>
  <c r="H3398" i="11"/>
  <c r="I3398" i="11"/>
  <c r="A3399" i="11"/>
  <c r="C3399" i="11"/>
  <c r="D3399" i="11"/>
  <c r="E3399" i="11"/>
  <c r="G3399" i="11"/>
  <c r="H3399" i="11"/>
  <c r="I3399" i="11"/>
  <c r="A3400" i="11"/>
  <c r="C3400" i="11"/>
  <c r="D3400" i="11"/>
  <c r="E3400" i="11"/>
  <c r="G3400" i="11"/>
  <c r="H3400" i="11"/>
  <c r="I3400" i="11"/>
  <c r="A3401" i="11"/>
  <c r="C3401" i="11"/>
  <c r="D3401" i="11"/>
  <c r="E3401" i="11"/>
  <c r="G3401" i="11"/>
  <c r="H3401" i="11"/>
  <c r="I3401" i="11"/>
  <c r="A3402" i="11"/>
  <c r="C3402" i="11"/>
  <c r="D3402" i="11"/>
  <c r="E3402" i="11"/>
  <c r="G3402" i="11"/>
  <c r="H3402" i="11"/>
  <c r="I3402" i="11"/>
  <c r="A3403" i="11"/>
  <c r="C3403" i="11"/>
  <c r="D3403" i="11"/>
  <c r="E3403" i="11"/>
  <c r="G3403" i="11"/>
  <c r="H3403" i="11"/>
  <c r="I3403" i="11"/>
  <c r="A3404" i="11"/>
  <c r="C3404" i="11"/>
  <c r="D3404" i="11"/>
  <c r="E3404" i="11"/>
  <c r="G3404" i="11"/>
  <c r="H3404" i="11"/>
  <c r="I3404" i="11"/>
  <c r="A3405" i="11"/>
  <c r="C3405" i="11"/>
  <c r="D3405" i="11"/>
  <c r="E3405" i="11"/>
  <c r="G3405" i="11"/>
  <c r="H3405" i="11"/>
  <c r="I3405" i="11"/>
  <c r="A3406" i="11"/>
  <c r="C3406" i="11"/>
  <c r="D3406" i="11"/>
  <c r="E3406" i="11"/>
  <c r="G3406" i="11"/>
  <c r="H3406" i="11"/>
  <c r="I3406" i="11"/>
  <c r="A3407" i="11"/>
  <c r="C3407" i="11"/>
  <c r="D3407" i="11"/>
  <c r="E3407" i="11"/>
  <c r="G3407" i="11"/>
  <c r="H3407" i="11"/>
  <c r="I3407" i="11"/>
  <c r="A3408" i="11"/>
  <c r="C3408" i="11"/>
  <c r="D3408" i="11"/>
  <c r="E3408" i="11"/>
  <c r="G3408" i="11"/>
  <c r="H3408" i="11"/>
  <c r="I3408" i="11"/>
  <c r="A3409" i="11"/>
  <c r="C3409" i="11"/>
  <c r="D3409" i="11"/>
  <c r="E3409" i="11"/>
  <c r="G3409" i="11"/>
  <c r="H3409" i="11"/>
  <c r="I3409" i="11"/>
  <c r="A3410" i="11"/>
  <c r="C3410" i="11"/>
  <c r="D3410" i="11"/>
  <c r="E3410" i="11"/>
  <c r="G3410" i="11"/>
  <c r="H3410" i="11"/>
  <c r="I3410" i="11"/>
  <c r="A3411" i="11"/>
  <c r="C3411" i="11"/>
  <c r="D3411" i="11"/>
  <c r="E3411" i="11"/>
  <c r="G3411" i="11"/>
  <c r="H3411" i="11"/>
  <c r="I3411" i="11"/>
  <c r="A3412" i="11"/>
  <c r="C3412" i="11"/>
  <c r="D3412" i="11"/>
  <c r="E3412" i="11"/>
  <c r="G3412" i="11"/>
  <c r="H3412" i="11"/>
  <c r="I3412" i="11"/>
  <c r="A3413" i="11"/>
  <c r="C3413" i="11"/>
  <c r="D3413" i="11"/>
  <c r="E3413" i="11"/>
  <c r="G3413" i="11"/>
  <c r="H3413" i="11"/>
  <c r="I3413" i="11"/>
  <c r="A3414" i="11"/>
  <c r="C3414" i="11"/>
  <c r="D3414" i="11"/>
  <c r="E3414" i="11"/>
  <c r="G3414" i="11"/>
  <c r="H3414" i="11"/>
  <c r="I3414" i="11"/>
  <c r="A3415" i="11"/>
  <c r="C3415" i="11"/>
  <c r="D3415" i="11"/>
  <c r="E3415" i="11"/>
  <c r="G3415" i="11"/>
  <c r="H3415" i="11"/>
  <c r="I3415" i="11"/>
  <c r="A3416" i="11"/>
  <c r="C3416" i="11"/>
  <c r="D3416" i="11"/>
  <c r="E3416" i="11"/>
  <c r="G3416" i="11"/>
  <c r="H3416" i="11"/>
  <c r="I3416" i="11"/>
  <c r="A3417" i="11"/>
  <c r="C3417" i="11"/>
  <c r="D3417" i="11"/>
  <c r="E3417" i="11"/>
  <c r="G3417" i="11"/>
  <c r="H3417" i="11"/>
  <c r="I3417" i="11"/>
  <c r="A3418" i="11"/>
  <c r="C3418" i="11"/>
  <c r="D3418" i="11"/>
  <c r="E3418" i="11"/>
  <c r="G3418" i="11"/>
  <c r="H3418" i="11"/>
  <c r="I3418" i="11"/>
  <c r="A3419" i="11"/>
  <c r="C3419" i="11"/>
  <c r="D3419" i="11"/>
  <c r="E3419" i="11"/>
  <c r="G3419" i="11"/>
  <c r="H3419" i="11"/>
  <c r="I3419" i="11"/>
  <c r="A3420" i="11"/>
  <c r="C3420" i="11"/>
  <c r="D3420" i="11"/>
  <c r="E3420" i="11"/>
  <c r="G3420" i="11"/>
  <c r="H3420" i="11"/>
  <c r="I3420" i="11"/>
  <c r="A3421" i="11"/>
  <c r="C3421" i="11"/>
  <c r="D3421" i="11"/>
  <c r="E3421" i="11"/>
  <c r="G3421" i="11"/>
  <c r="H3421" i="11"/>
  <c r="I3421" i="11"/>
  <c r="A3422" i="11"/>
  <c r="C3422" i="11"/>
  <c r="D3422" i="11"/>
  <c r="E3422" i="11"/>
  <c r="G3422" i="11"/>
  <c r="H3422" i="11"/>
  <c r="I3422" i="11"/>
  <c r="A3423" i="11"/>
  <c r="C3423" i="11"/>
  <c r="D3423" i="11"/>
  <c r="E3423" i="11"/>
  <c r="G3423" i="11"/>
  <c r="H3423" i="11"/>
  <c r="I3423" i="11"/>
  <c r="A3424" i="11"/>
  <c r="C3424" i="11"/>
  <c r="D3424" i="11"/>
  <c r="E3424" i="11"/>
  <c r="G3424" i="11"/>
  <c r="H3424" i="11"/>
  <c r="I3424" i="11"/>
  <c r="A3425" i="11"/>
  <c r="C3425" i="11"/>
  <c r="D3425" i="11"/>
  <c r="E3425" i="11"/>
  <c r="G3425" i="11"/>
  <c r="H3425" i="11"/>
  <c r="I3425" i="11"/>
  <c r="A3426" i="11"/>
  <c r="C3426" i="11"/>
  <c r="D3426" i="11"/>
  <c r="E3426" i="11"/>
  <c r="G3426" i="11"/>
  <c r="H3426" i="11"/>
  <c r="I3426" i="11"/>
  <c r="A3427" i="11"/>
  <c r="C3427" i="11"/>
  <c r="D3427" i="11"/>
  <c r="E3427" i="11"/>
  <c r="G3427" i="11"/>
  <c r="H3427" i="11"/>
  <c r="I3427" i="11"/>
  <c r="A3428" i="11"/>
  <c r="C3428" i="11"/>
  <c r="D3428" i="11"/>
  <c r="E3428" i="11"/>
  <c r="G3428" i="11"/>
  <c r="H3428" i="11"/>
  <c r="I3428" i="11"/>
  <c r="A3429" i="11"/>
  <c r="C3429" i="11"/>
  <c r="D3429" i="11"/>
  <c r="E3429" i="11"/>
  <c r="G3429" i="11"/>
  <c r="H3429" i="11"/>
  <c r="I3429" i="11"/>
  <c r="A3430" i="11"/>
  <c r="C3430" i="11"/>
  <c r="D3430" i="11"/>
  <c r="E3430" i="11"/>
  <c r="G3430" i="11"/>
  <c r="H3430" i="11"/>
  <c r="I3430" i="11"/>
  <c r="A3431" i="11"/>
  <c r="C3431" i="11"/>
  <c r="D3431" i="11"/>
  <c r="E3431" i="11"/>
  <c r="G3431" i="11"/>
  <c r="H3431" i="11"/>
  <c r="I3431" i="11"/>
  <c r="A3432" i="11"/>
  <c r="C3432" i="11"/>
  <c r="D3432" i="11"/>
  <c r="E3432" i="11"/>
  <c r="G3432" i="11"/>
  <c r="H3432" i="11"/>
  <c r="I3432" i="11"/>
  <c r="A3433" i="11"/>
  <c r="C3433" i="11"/>
  <c r="D3433" i="11"/>
  <c r="E3433" i="11"/>
  <c r="G3433" i="11"/>
  <c r="H3433" i="11"/>
  <c r="I3433" i="11"/>
  <c r="A3434" i="11"/>
  <c r="C3434" i="11"/>
  <c r="D3434" i="11"/>
  <c r="E3434" i="11"/>
  <c r="G3434" i="11"/>
  <c r="H3434" i="11"/>
  <c r="I3434" i="11"/>
  <c r="A3435" i="11"/>
  <c r="C3435" i="11"/>
  <c r="D3435" i="11"/>
  <c r="E3435" i="11"/>
  <c r="G3435" i="11"/>
  <c r="H3435" i="11"/>
  <c r="I3435" i="11"/>
  <c r="A3436" i="11"/>
  <c r="C3436" i="11"/>
  <c r="D3436" i="11"/>
  <c r="E3436" i="11"/>
  <c r="G3436" i="11"/>
  <c r="H3436" i="11"/>
  <c r="I3436" i="11"/>
  <c r="A3437" i="11"/>
  <c r="C3437" i="11"/>
  <c r="D3437" i="11"/>
  <c r="E3437" i="11"/>
  <c r="G3437" i="11"/>
  <c r="H3437" i="11"/>
  <c r="I3437" i="11"/>
  <c r="A3438" i="11"/>
  <c r="C3438" i="11"/>
  <c r="D3438" i="11"/>
  <c r="E3438" i="11"/>
  <c r="G3438" i="11"/>
  <c r="H3438" i="11"/>
  <c r="I3438" i="11"/>
  <c r="A3439" i="11"/>
  <c r="C3439" i="11"/>
  <c r="D3439" i="11"/>
  <c r="E3439" i="11"/>
  <c r="G3439" i="11"/>
  <c r="H3439" i="11"/>
  <c r="I3439" i="11"/>
  <c r="A3440" i="11"/>
  <c r="C3440" i="11"/>
  <c r="D3440" i="11"/>
  <c r="E3440" i="11"/>
  <c r="G3440" i="11"/>
  <c r="H3440" i="11"/>
  <c r="I3440" i="11"/>
  <c r="A3441" i="11"/>
  <c r="C3441" i="11"/>
  <c r="D3441" i="11"/>
  <c r="E3441" i="11"/>
  <c r="G3441" i="11"/>
  <c r="H3441" i="11"/>
  <c r="I3441" i="11"/>
  <c r="A3442" i="11"/>
  <c r="C3442" i="11"/>
  <c r="D3442" i="11"/>
  <c r="E3442" i="11"/>
  <c r="G3442" i="11"/>
  <c r="H3442" i="11"/>
  <c r="I3442" i="11"/>
  <c r="A3443" i="11"/>
  <c r="C3443" i="11"/>
  <c r="D3443" i="11"/>
  <c r="E3443" i="11"/>
  <c r="G3443" i="11"/>
  <c r="H3443" i="11"/>
  <c r="I3443" i="11"/>
  <c r="A3444" i="11"/>
  <c r="C3444" i="11"/>
  <c r="D3444" i="11"/>
  <c r="E3444" i="11"/>
  <c r="G3444" i="11"/>
  <c r="H3444" i="11"/>
  <c r="I3444" i="11"/>
  <c r="A3445" i="11"/>
  <c r="C3445" i="11"/>
  <c r="D3445" i="11"/>
  <c r="E3445" i="11"/>
  <c r="G3445" i="11"/>
  <c r="H3445" i="11"/>
  <c r="I3445" i="11"/>
  <c r="A3446" i="11"/>
  <c r="C3446" i="11"/>
  <c r="D3446" i="11"/>
  <c r="E3446" i="11"/>
  <c r="G3446" i="11"/>
  <c r="H3446" i="11"/>
  <c r="I3446" i="11"/>
  <c r="A3447" i="11"/>
  <c r="C3447" i="11"/>
  <c r="D3447" i="11"/>
  <c r="E3447" i="11"/>
  <c r="G3447" i="11"/>
  <c r="H3447" i="11"/>
  <c r="I3447" i="11"/>
  <c r="A3448" i="11"/>
  <c r="C3448" i="11"/>
  <c r="D3448" i="11"/>
  <c r="E3448" i="11"/>
  <c r="G3448" i="11"/>
  <c r="H3448" i="11"/>
  <c r="I3448" i="11"/>
  <c r="A3449" i="11"/>
  <c r="C3449" i="11"/>
  <c r="D3449" i="11"/>
  <c r="E3449" i="11"/>
  <c r="G3449" i="11"/>
  <c r="H3449" i="11"/>
  <c r="I3449" i="11"/>
  <c r="A3450" i="11"/>
  <c r="C3450" i="11"/>
  <c r="D3450" i="11"/>
  <c r="E3450" i="11"/>
  <c r="G3450" i="11"/>
  <c r="H3450" i="11"/>
  <c r="I3450" i="11"/>
  <c r="A3451" i="11"/>
  <c r="C3451" i="11"/>
  <c r="D3451" i="11"/>
  <c r="E3451" i="11"/>
  <c r="G3451" i="11"/>
  <c r="H3451" i="11"/>
  <c r="I3451" i="11"/>
  <c r="A3452" i="11"/>
  <c r="C3452" i="11"/>
  <c r="D3452" i="11"/>
  <c r="E3452" i="11"/>
  <c r="G3452" i="11"/>
  <c r="H3452" i="11"/>
  <c r="I3452" i="11"/>
  <c r="A3453" i="11"/>
  <c r="C3453" i="11"/>
  <c r="D3453" i="11"/>
  <c r="E3453" i="11"/>
  <c r="G3453" i="11"/>
  <c r="H3453" i="11"/>
  <c r="I3453" i="11"/>
  <c r="A3454" i="11"/>
  <c r="C3454" i="11"/>
  <c r="D3454" i="11"/>
  <c r="E3454" i="11"/>
  <c r="G3454" i="11"/>
  <c r="H3454" i="11"/>
  <c r="I3454" i="11"/>
  <c r="A3455" i="11"/>
  <c r="C3455" i="11"/>
  <c r="D3455" i="11"/>
  <c r="E3455" i="11"/>
  <c r="G3455" i="11"/>
  <c r="H3455" i="11"/>
  <c r="I3455" i="11"/>
  <c r="A3456" i="11"/>
  <c r="C3456" i="11"/>
  <c r="D3456" i="11"/>
  <c r="E3456" i="11"/>
  <c r="G3456" i="11"/>
  <c r="H3456" i="11"/>
  <c r="I3456" i="11"/>
  <c r="A3457" i="11"/>
  <c r="C3457" i="11"/>
  <c r="D3457" i="11"/>
  <c r="E3457" i="11"/>
  <c r="G3457" i="11"/>
  <c r="H3457" i="11"/>
  <c r="I3457" i="11"/>
  <c r="A3458" i="11"/>
  <c r="C3458" i="11"/>
  <c r="D3458" i="11"/>
  <c r="E3458" i="11"/>
  <c r="G3458" i="11"/>
  <c r="H3458" i="11"/>
  <c r="I3458" i="11"/>
  <c r="A3459" i="11"/>
  <c r="C3459" i="11"/>
  <c r="D3459" i="11"/>
  <c r="E3459" i="11"/>
  <c r="G3459" i="11"/>
  <c r="H3459" i="11"/>
  <c r="I3459" i="11"/>
  <c r="A3460" i="11"/>
  <c r="C3460" i="11"/>
  <c r="D3460" i="11"/>
  <c r="E3460" i="11"/>
  <c r="G3460" i="11"/>
  <c r="H3460" i="11"/>
  <c r="I3460" i="11"/>
  <c r="A3461" i="11"/>
  <c r="C3461" i="11"/>
  <c r="D3461" i="11"/>
  <c r="E3461" i="11"/>
  <c r="G3461" i="11"/>
  <c r="H3461" i="11"/>
  <c r="I3461" i="11"/>
  <c r="A3462" i="11"/>
  <c r="C3462" i="11"/>
  <c r="D3462" i="11"/>
  <c r="E3462" i="11"/>
  <c r="G3462" i="11"/>
  <c r="H3462" i="11"/>
  <c r="I3462" i="11"/>
  <c r="A3463" i="11"/>
  <c r="C3463" i="11"/>
  <c r="D3463" i="11"/>
  <c r="E3463" i="11"/>
  <c r="G3463" i="11"/>
  <c r="H3463" i="11"/>
  <c r="I3463" i="11"/>
  <c r="A3464" i="11"/>
  <c r="C3464" i="11"/>
  <c r="D3464" i="11"/>
  <c r="E3464" i="11"/>
  <c r="G3464" i="11"/>
  <c r="H3464" i="11"/>
  <c r="I3464" i="11"/>
  <c r="A3465" i="11"/>
  <c r="C3465" i="11"/>
  <c r="D3465" i="11"/>
  <c r="E3465" i="11"/>
  <c r="G3465" i="11"/>
  <c r="H3465" i="11"/>
  <c r="I3465" i="11"/>
  <c r="A3466" i="11"/>
  <c r="C3466" i="11"/>
  <c r="D3466" i="11"/>
  <c r="E3466" i="11"/>
  <c r="G3466" i="11"/>
  <c r="H3466" i="11"/>
  <c r="I3466" i="11"/>
  <c r="A3467" i="11"/>
  <c r="C3467" i="11"/>
  <c r="D3467" i="11"/>
  <c r="E3467" i="11"/>
  <c r="G3467" i="11"/>
  <c r="H3467" i="11"/>
  <c r="I3467" i="11"/>
  <c r="A3468" i="11"/>
  <c r="C3468" i="11"/>
  <c r="D3468" i="11"/>
  <c r="E3468" i="11"/>
  <c r="G3468" i="11"/>
  <c r="H3468" i="11"/>
  <c r="I3468" i="11"/>
  <c r="A3469" i="11"/>
  <c r="C3469" i="11"/>
  <c r="D3469" i="11"/>
  <c r="E3469" i="11"/>
  <c r="G3469" i="11"/>
  <c r="H3469" i="11"/>
  <c r="I3469" i="11"/>
  <c r="A3470" i="11"/>
  <c r="C3470" i="11"/>
  <c r="D3470" i="11"/>
  <c r="E3470" i="11"/>
  <c r="G3470" i="11"/>
  <c r="H3470" i="11"/>
  <c r="I3470" i="11"/>
  <c r="A3471" i="11"/>
  <c r="C3471" i="11"/>
  <c r="D3471" i="11"/>
  <c r="E3471" i="11"/>
  <c r="G3471" i="11"/>
  <c r="H3471" i="11"/>
  <c r="I3471" i="11"/>
  <c r="A3472" i="11"/>
  <c r="C3472" i="11"/>
  <c r="D3472" i="11"/>
  <c r="E3472" i="11"/>
  <c r="G3472" i="11"/>
  <c r="H3472" i="11"/>
  <c r="I3472" i="11"/>
  <c r="A3473" i="11"/>
  <c r="C3473" i="11"/>
  <c r="D3473" i="11"/>
  <c r="E3473" i="11"/>
  <c r="G3473" i="11"/>
  <c r="H3473" i="11"/>
  <c r="I3473" i="11"/>
  <c r="A3474" i="11"/>
  <c r="C3474" i="11"/>
  <c r="D3474" i="11"/>
  <c r="E3474" i="11"/>
  <c r="G3474" i="11"/>
  <c r="H3474" i="11"/>
  <c r="I3474" i="11"/>
  <c r="A3475" i="11"/>
  <c r="C3475" i="11"/>
  <c r="D3475" i="11"/>
  <c r="E3475" i="11"/>
  <c r="G3475" i="11"/>
  <c r="H3475" i="11"/>
  <c r="I3475" i="11"/>
  <c r="A3476" i="11"/>
  <c r="C3476" i="11"/>
  <c r="D3476" i="11"/>
  <c r="E3476" i="11"/>
  <c r="G3476" i="11"/>
  <c r="H3476" i="11"/>
  <c r="I3476" i="11"/>
  <c r="A3477" i="11"/>
  <c r="C3477" i="11"/>
  <c r="D3477" i="11"/>
  <c r="E3477" i="11"/>
  <c r="G3477" i="11"/>
  <c r="H3477" i="11"/>
  <c r="I3477" i="11"/>
  <c r="A3478" i="11"/>
  <c r="C3478" i="11"/>
  <c r="D3478" i="11"/>
  <c r="E3478" i="11"/>
  <c r="G3478" i="11"/>
  <c r="H3478" i="11"/>
  <c r="I3478" i="11"/>
  <c r="A3479" i="11"/>
  <c r="C3479" i="11"/>
  <c r="D3479" i="11"/>
  <c r="E3479" i="11"/>
  <c r="G3479" i="11"/>
  <c r="H3479" i="11"/>
  <c r="I3479" i="11"/>
  <c r="A3480" i="11"/>
  <c r="C3480" i="11"/>
  <c r="D3480" i="11"/>
  <c r="E3480" i="11"/>
  <c r="G3480" i="11"/>
  <c r="H3480" i="11"/>
  <c r="I3480" i="11"/>
  <c r="A3481" i="11"/>
  <c r="C3481" i="11"/>
  <c r="D3481" i="11"/>
  <c r="E3481" i="11"/>
  <c r="G3481" i="11"/>
  <c r="H3481" i="11"/>
  <c r="I3481" i="11"/>
  <c r="A3482" i="11"/>
  <c r="C3482" i="11"/>
  <c r="D3482" i="11"/>
  <c r="E3482" i="11"/>
  <c r="G3482" i="11"/>
  <c r="H3482" i="11"/>
  <c r="I3482" i="11"/>
  <c r="A3483" i="11"/>
  <c r="C3483" i="11"/>
  <c r="D3483" i="11"/>
  <c r="E3483" i="11"/>
  <c r="G3483" i="11"/>
  <c r="H3483" i="11"/>
  <c r="I3483" i="11"/>
  <c r="A3484" i="11"/>
  <c r="C3484" i="11"/>
  <c r="D3484" i="11"/>
  <c r="E3484" i="11"/>
  <c r="G3484" i="11"/>
  <c r="H3484" i="11"/>
  <c r="I3484" i="11"/>
  <c r="A3485" i="11"/>
  <c r="C3485" i="11"/>
  <c r="D3485" i="11"/>
  <c r="E3485" i="11"/>
  <c r="G3485" i="11"/>
  <c r="H3485" i="11"/>
  <c r="I3485" i="11"/>
  <c r="A3486" i="11"/>
  <c r="C3486" i="11"/>
  <c r="D3486" i="11"/>
  <c r="E3486" i="11"/>
  <c r="G3486" i="11"/>
  <c r="H3486" i="11"/>
  <c r="I3486" i="11"/>
  <c r="A3487" i="11"/>
  <c r="C3487" i="11"/>
  <c r="D3487" i="11"/>
  <c r="E3487" i="11"/>
  <c r="G3487" i="11"/>
  <c r="H3487" i="11"/>
  <c r="I3487" i="11"/>
  <c r="A3488" i="11"/>
  <c r="C3488" i="11"/>
  <c r="D3488" i="11"/>
  <c r="E3488" i="11"/>
  <c r="G3488" i="11"/>
  <c r="H3488" i="11"/>
  <c r="I3488" i="11"/>
  <c r="A3489" i="11"/>
  <c r="C3489" i="11"/>
  <c r="D3489" i="11"/>
  <c r="E3489" i="11"/>
  <c r="G3489" i="11"/>
  <c r="H3489" i="11"/>
  <c r="I3489" i="11"/>
  <c r="A3490" i="11"/>
  <c r="C3490" i="11"/>
  <c r="D3490" i="11"/>
  <c r="E3490" i="11"/>
  <c r="G3490" i="11"/>
  <c r="H3490" i="11"/>
  <c r="I3490" i="11"/>
  <c r="A3491" i="11"/>
  <c r="C3491" i="11"/>
  <c r="D3491" i="11"/>
  <c r="E3491" i="11"/>
  <c r="G3491" i="11"/>
  <c r="H3491" i="11"/>
  <c r="I3491" i="11"/>
  <c r="A3492" i="11"/>
  <c r="C3492" i="11"/>
  <c r="D3492" i="11"/>
  <c r="E3492" i="11"/>
  <c r="G3492" i="11"/>
  <c r="H3492" i="11"/>
  <c r="I3492" i="11"/>
  <c r="A3493" i="11"/>
  <c r="C3493" i="11"/>
  <c r="D3493" i="11"/>
  <c r="E3493" i="11"/>
  <c r="G3493" i="11"/>
  <c r="H3493" i="11"/>
  <c r="I3493" i="11"/>
  <c r="A3494" i="11"/>
  <c r="C3494" i="11"/>
  <c r="D3494" i="11"/>
  <c r="E3494" i="11"/>
  <c r="G3494" i="11"/>
  <c r="H3494" i="11"/>
  <c r="I3494" i="11"/>
  <c r="A3495" i="11"/>
  <c r="C3495" i="11"/>
  <c r="D3495" i="11"/>
  <c r="E3495" i="11"/>
  <c r="G3495" i="11"/>
  <c r="H3495" i="11"/>
  <c r="I3495" i="11"/>
  <c r="A3496" i="11"/>
  <c r="C3496" i="11"/>
  <c r="D3496" i="11"/>
  <c r="E3496" i="11"/>
  <c r="G3496" i="11"/>
  <c r="H3496" i="11"/>
  <c r="I3496" i="11"/>
  <c r="A3497" i="11"/>
  <c r="C3497" i="11"/>
  <c r="D3497" i="11"/>
  <c r="E3497" i="11"/>
  <c r="G3497" i="11"/>
  <c r="H3497" i="11"/>
  <c r="I3497" i="11"/>
  <c r="A3498" i="11"/>
  <c r="C3498" i="11"/>
  <c r="D3498" i="11"/>
  <c r="E3498" i="11"/>
  <c r="G3498" i="11"/>
  <c r="H3498" i="11"/>
  <c r="I3498" i="11"/>
  <c r="A3499" i="11"/>
  <c r="C3499" i="11"/>
  <c r="D3499" i="11"/>
  <c r="E3499" i="11"/>
  <c r="G3499" i="11"/>
  <c r="H3499" i="11"/>
  <c r="I3499" i="11"/>
  <c r="A3500" i="11"/>
  <c r="C3500" i="11"/>
  <c r="D3500" i="11"/>
  <c r="E3500" i="11"/>
  <c r="G3500" i="11"/>
  <c r="H3500" i="11"/>
  <c r="I3500" i="11"/>
  <c r="A3501" i="11"/>
  <c r="C3501" i="11"/>
  <c r="D3501" i="11"/>
  <c r="E3501" i="11"/>
  <c r="G3501" i="11"/>
  <c r="H3501" i="11"/>
  <c r="I3501" i="11"/>
  <c r="A3502" i="11"/>
  <c r="C3502" i="11"/>
  <c r="D3502" i="11"/>
  <c r="E3502" i="11"/>
  <c r="G3502" i="11"/>
  <c r="H3502" i="11"/>
  <c r="I3502" i="11"/>
  <c r="A3503" i="11"/>
  <c r="C3503" i="11"/>
  <c r="D3503" i="11"/>
  <c r="E3503" i="11"/>
  <c r="G3503" i="11"/>
  <c r="H3503" i="11"/>
  <c r="I3503" i="11"/>
  <c r="A3504" i="11"/>
  <c r="C3504" i="11"/>
  <c r="D3504" i="11"/>
  <c r="E3504" i="11"/>
  <c r="G3504" i="11"/>
  <c r="H3504" i="11"/>
  <c r="I3504" i="11"/>
  <c r="A3505" i="11"/>
  <c r="C3505" i="11"/>
  <c r="D3505" i="11"/>
  <c r="E3505" i="11"/>
  <c r="G3505" i="11"/>
  <c r="H3505" i="11"/>
  <c r="I3505" i="11"/>
  <c r="A3506" i="11"/>
  <c r="C3506" i="11"/>
  <c r="D3506" i="11"/>
  <c r="E3506" i="11"/>
  <c r="G3506" i="11"/>
  <c r="H3506" i="11"/>
  <c r="I3506" i="11"/>
  <c r="A3507" i="11"/>
  <c r="C3507" i="11"/>
  <c r="D3507" i="11"/>
  <c r="E3507" i="11"/>
  <c r="G3507" i="11"/>
  <c r="H3507" i="11"/>
  <c r="I3507" i="11"/>
  <c r="A3508" i="11"/>
  <c r="C3508" i="11"/>
  <c r="D3508" i="11"/>
  <c r="E3508" i="11"/>
  <c r="G3508" i="11"/>
  <c r="H3508" i="11"/>
  <c r="I3508" i="11"/>
  <c r="A3509" i="11"/>
  <c r="C3509" i="11"/>
  <c r="D3509" i="11"/>
  <c r="E3509" i="11"/>
  <c r="G3509" i="11"/>
  <c r="H3509" i="11"/>
  <c r="I3509" i="11"/>
  <c r="A3510" i="11"/>
  <c r="C3510" i="11"/>
  <c r="D3510" i="11"/>
  <c r="E3510" i="11"/>
  <c r="G3510" i="11"/>
  <c r="H3510" i="11"/>
  <c r="I3510" i="11"/>
  <c r="A3511" i="11"/>
  <c r="C3511" i="11"/>
  <c r="D3511" i="11"/>
  <c r="E3511" i="11"/>
  <c r="G3511" i="11"/>
  <c r="H3511" i="11"/>
  <c r="I3511" i="11"/>
  <c r="A3512" i="11"/>
  <c r="C3512" i="11"/>
  <c r="D3512" i="11"/>
  <c r="E3512" i="11"/>
  <c r="G3512" i="11"/>
  <c r="H3512" i="11"/>
  <c r="I3512" i="11"/>
  <c r="A3513" i="11"/>
  <c r="C3513" i="11"/>
  <c r="D3513" i="11"/>
  <c r="E3513" i="11"/>
  <c r="G3513" i="11"/>
  <c r="H3513" i="11"/>
  <c r="I3513" i="11"/>
  <c r="A3514" i="11"/>
  <c r="C3514" i="11"/>
  <c r="D3514" i="11"/>
  <c r="E3514" i="11"/>
  <c r="G3514" i="11"/>
  <c r="H3514" i="11"/>
  <c r="I3514" i="11"/>
  <c r="A3515" i="11"/>
  <c r="C3515" i="11"/>
  <c r="D3515" i="11"/>
  <c r="E3515" i="11"/>
  <c r="G3515" i="11"/>
  <c r="H3515" i="11"/>
  <c r="I3515" i="11"/>
  <c r="A3516" i="11"/>
  <c r="C3516" i="11"/>
  <c r="D3516" i="11"/>
  <c r="E3516" i="11"/>
  <c r="G3516" i="11"/>
  <c r="H3516" i="11"/>
  <c r="I3516" i="11"/>
  <c r="A3517" i="11"/>
  <c r="C3517" i="11"/>
  <c r="D3517" i="11"/>
  <c r="E3517" i="11"/>
  <c r="G3517" i="11"/>
  <c r="H3517" i="11"/>
  <c r="I3517" i="11"/>
  <c r="A3518" i="11"/>
  <c r="C3518" i="11"/>
  <c r="D3518" i="11"/>
  <c r="E3518" i="11"/>
  <c r="G3518" i="11"/>
  <c r="H3518" i="11"/>
  <c r="I3518" i="11"/>
  <c r="A3519" i="11"/>
  <c r="C3519" i="11"/>
  <c r="D3519" i="11"/>
  <c r="E3519" i="11"/>
  <c r="G3519" i="11"/>
  <c r="H3519" i="11"/>
  <c r="I3519" i="11"/>
  <c r="A3520" i="11"/>
  <c r="C3520" i="11"/>
  <c r="D3520" i="11"/>
  <c r="E3520" i="11"/>
  <c r="G3520" i="11"/>
  <c r="H3520" i="11"/>
  <c r="I3520" i="11"/>
  <c r="A3521" i="11"/>
  <c r="C3521" i="11"/>
  <c r="D3521" i="11"/>
  <c r="E3521" i="11"/>
  <c r="G3521" i="11"/>
  <c r="H3521" i="11"/>
  <c r="I3521" i="11"/>
  <c r="A3522" i="11"/>
  <c r="C3522" i="11"/>
  <c r="D3522" i="11"/>
  <c r="E3522" i="11"/>
  <c r="G3522" i="11"/>
  <c r="H3522" i="11"/>
  <c r="I3522" i="11"/>
  <c r="A3523" i="11"/>
  <c r="C3523" i="11"/>
  <c r="D3523" i="11"/>
  <c r="E3523" i="11"/>
  <c r="G3523" i="11"/>
  <c r="H3523" i="11"/>
  <c r="I3523" i="11"/>
  <c r="A3524" i="11"/>
  <c r="C3524" i="11"/>
  <c r="D3524" i="11"/>
  <c r="E3524" i="11"/>
  <c r="G3524" i="11"/>
  <c r="H3524" i="11"/>
  <c r="I3524" i="11"/>
  <c r="A3525" i="11"/>
  <c r="C3525" i="11"/>
  <c r="D3525" i="11"/>
  <c r="E3525" i="11"/>
  <c r="G3525" i="11"/>
  <c r="H3525" i="11"/>
  <c r="I3525" i="11"/>
  <c r="A3526" i="11"/>
  <c r="C3526" i="11"/>
  <c r="D3526" i="11"/>
  <c r="E3526" i="11"/>
  <c r="G3526" i="11"/>
  <c r="H3526" i="11"/>
  <c r="I3526" i="11"/>
  <c r="A3527" i="11"/>
  <c r="C3527" i="11"/>
  <c r="D3527" i="11"/>
  <c r="E3527" i="11"/>
  <c r="G3527" i="11"/>
  <c r="H3527" i="11"/>
  <c r="I3527" i="11"/>
  <c r="A3528" i="11"/>
  <c r="C3528" i="11"/>
  <c r="D3528" i="11"/>
  <c r="E3528" i="11"/>
  <c r="G3528" i="11"/>
  <c r="H3528" i="11"/>
  <c r="I3528" i="11"/>
  <c r="A3529" i="11"/>
  <c r="C3529" i="11"/>
  <c r="D3529" i="11"/>
  <c r="E3529" i="11"/>
  <c r="G3529" i="11"/>
  <c r="H3529" i="11"/>
  <c r="I3529" i="11"/>
  <c r="A3530" i="11"/>
  <c r="C3530" i="11"/>
  <c r="D3530" i="11"/>
  <c r="E3530" i="11"/>
  <c r="G3530" i="11"/>
  <c r="H3530" i="11"/>
  <c r="I3530" i="11"/>
  <c r="A3531" i="11"/>
  <c r="C3531" i="11"/>
  <c r="D3531" i="11"/>
  <c r="E3531" i="11"/>
  <c r="G3531" i="11"/>
  <c r="H3531" i="11"/>
  <c r="I3531" i="11"/>
  <c r="A3532" i="11"/>
  <c r="C3532" i="11"/>
  <c r="D3532" i="11"/>
  <c r="E3532" i="11"/>
  <c r="G3532" i="11"/>
  <c r="H3532" i="11"/>
  <c r="I3532" i="11"/>
  <c r="A3533" i="11"/>
  <c r="C3533" i="11"/>
  <c r="D3533" i="11"/>
  <c r="E3533" i="11"/>
  <c r="G3533" i="11"/>
  <c r="H3533" i="11"/>
  <c r="I3533" i="11"/>
  <c r="A3534" i="11"/>
  <c r="C3534" i="11"/>
  <c r="D3534" i="11"/>
  <c r="E3534" i="11"/>
  <c r="G3534" i="11"/>
  <c r="H3534" i="11"/>
  <c r="I3534" i="11"/>
  <c r="A3535" i="11"/>
  <c r="C3535" i="11"/>
  <c r="D3535" i="11"/>
  <c r="E3535" i="11"/>
  <c r="G3535" i="11"/>
  <c r="H3535" i="11"/>
  <c r="I3535" i="11"/>
  <c r="A3536" i="11"/>
  <c r="C3536" i="11"/>
  <c r="D3536" i="11"/>
  <c r="E3536" i="11"/>
  <c r="G3536" i="11"/>
  <c r="H3536" i="11"/>
  <c r="I3536" i="11"/>
  <c r="A3537" i="11"/>
  <c r="C3537" i="11"/>
  <c r="D3537" i="11"/>
  <c r="E3537" i="11"/>
  <c r="G3537" i="11"/>
  <c r="H3537" i="11"/>
  <c r="I3537" i="11"/>
  <c r="A3538" i="11"/>
  <c r="C3538" i="11"/>
  <c r="D3538" i="11"/>
  <c r="E3538" i="11"/>
  <c r="G3538" i="11"/>
  <c r="H3538" i="11"/>
  <c r="I3538" i="11"/>
  <c r="A3539" i="11"/>
  <c r="C3539" i="11"/>
  <c r="D3539" i="11"/>
  <c r="E3539" i="11"/>
  <c r="G3539" i="11"/>
  <c r="H3539" i="11"/>
  <c r="I3539" i="11"/>
  <c r="A3540" i="11"/>
  <c r="C3540" i="11"/>
  <c r="D3540" i="11"/>
  <c r="E3540" i="11"/>
  <c r="G3540" i="11"/>
  <c r="H3540" i="11"/>
  <c r="I3540" i="11"/>
  <c r="A3541" i="11"/>
  <c r="C3541" i="11"/>
  <c r="D3541" i="11"/>
  <c r="E3541" i="11"/>
  <c r="G3541" i="11"/>
  <c r="H3541" i="11"/>
  <c r="I3541" i="11"/>
  <c r="A3542" i="11"/>
  <c r="C3542" i="11"/>
  <c r="D3542" i="11"/>
  <c r="E3542" i="11"/>
  <c r="G3542" i="11"/>
  <c r="H3542" i="11"/>
  <c r="I3542" i="11"/>
  <c r="A3543" i="11"/>
  <c r="C3543" i="11"/>
  <c r="D3543" i="11"/>
  <c r="E3543" i="11"/>
  <c r="G3543" i="11"/>
  <c r="H3543" i="11"/>
  <c r="I3543" i="11"/>
  <c r="A3544" i="11"/>
  <c r="C3544" i="11"/>
  <c r="D3544" i="11"/>
  <c r="E3544" i="11"/>
  <c r="G3544" i="11"/>
  <c r="H3544" i="11"/>
  <c r="I3544" i="11"/>
  <c r="A3545" i="11"/>
  <c r="C3545" i="11"/>
  <c r="D3545" i="11"/>
  <c r="E3545" i="11"/>
  <c r="G3545" i="11"/>
  <c r="H3545" i="11"/>
  <c r="I3545" i="11"/>
  <c r="A3546" i="11"/>
  <c r="C3546" i="11"/>
  <c r="D3546" i="11"/>
  <c r="E3546" i="11"/>
  <c r="G3546" i="11"/>
  <c r="H3546" i="11"/>
  <c r="I3546" i="11"/>
  <c r="A3547" i="11"/>
  <c r="C3547" i="11"/>
  <c r="D3547" i="11"/>
  <c r="E3547" i="11"/>
  <c r="G3547" i="11"/>
  <c r="H3547" i="11"/>
  <c r="I3547" i="11"/>
  <c r="A3548" i="11"/>
  <c r="C3548" i="11"/>
  <c r="D3548" i="11"/>
  <c r="E3548" i="11"/>
  <c r="G3548" i="11"/>
  <c r="H3548" i="11"/>
  <c r="I3548" i="11"/>
  <c r="A3549" i="11"/>
  <c r="C3549" i="11"/>
  <c r="D3549" i="11"/>
  <c r="E3549" i="11"/>
  <c r="G3549" i="11"/>
  <c r="H3549" i="11"/>
  <c r="I3549" i="11"/>
  <c r="A3550" i="11"/>
  <c r="C3550" i="11"/>
  <c r="D3550" i="11"/>
  <c r="E3550" i="11"/>
  <c r="G3550" i="11"/>
  <c r="H3550" i="11"/>
  <c r="I3550" i="11"/>
  <c r="A3551" i="11"/>
  <c r="C3551" i="11"/>
  <c r="D3551" i="11"/>
  <c r="E3551" i="11"/>
  <c r="G3551" i="11"/>
  <c r="H3551" i="11"/>
  <c r="I3551" i="11"/>
  <c r="A3552" i="11"/>
  <c r="C3552" i="11"/>
  <c r="D3552" i="11"/>
  <c r="E3552" i="11"/>
  <c r="G3552" i="11"/>
  <c r="H3552" i="11"/>
  <c r="I3552" i="11"/>
  <c r="A3553" i="11"/>
  <c r="C3553" i="11"/>
  <c r="D3553" i="11"/>
  <c r="E3553" i="11"/>
  <c r="G3553" i="11"/>
  <c r="H3553" i="11"/>
  <c r="I3553" i="11"/>
  <c r="A3554" i="11"/>
  <c r="C3554" i="11"/>
  <c r="D3554" i="11"/>
  <c r="E3554" i="11"/>
  <c r="G3554" i="11"/>
  <c r="H3554" i="11"/>
  <c r="I3554" i="11"/>
  <c r="A3555" i="11"/>
  <c r="C3555" i="11"/>
  <c r="D3555" i="11"/>
  <c r="E3555" i="11"/>
  <c r="G3555" i="11"/>
  <c r="H3555" i="11"/>
  <c r="I3555" i="11"/>
  <c r="A3556" i="11"/>
  <c r="C3556" i="11"/>
  <c r="D3556" i="11"/>
  <c r="E3556" i="11"/>
  <c r="G3556" i="11"/>
  <c r="H3556" i="11"/>
  <c r="I3556" i="11"/>
  <c r="A3557" i="11"/>
  <c r="C3557" i="11"/>
  <c r="D3557" i="11"/>
  <c r="E3557" i="11"/>
  <c r="G3557" i="11"/>
  <c r="H3557" i="11"/>
  <c r="I3557" i="11"/>
  <c r="A3558" i="11"/>
  <c r="C3558" i="11"/>
  <c r="D3558" i="11"/>
  <c r="E3558" i="11"/>
  <c r="G3558" i="11"/>
  <c r="H3558" i="11"/>
  <c r="I3558" i="11"/>
  <c r="A3559" i="11"/>
  <c r="C3559" i="11"/>
  <c r="D3559" i="11"/>
  <c r="E3559" i="11"/>
  <c r="G3559" i="11"/>
  <c r="H3559" i="11"/>
  <c r="I3559" i="11"/>
  <c r="A3560" i="11"/>
  <c r="C3560" i="11"/>
  <c r="D3560" i="11"/>
  <c r="E3560" i="11"/>
  <c r="G3560" i="11"/>
  <c r="H3560" i="11"/>
  <c r="I3560" i="11"/>
  <c r="A3561" i="11"/>
  <c r="C3561" i="11"/>
  <c r="D3561" i="11"/>
  <c r="E3561" i="11"/>
  <c r="G3561" i="11"/>
  <c r="H3561" i="11"/>
  <c r="I3561" i="11"/>
  <c r="A3562" i="11"/>
  <c r="C3562" i="11"/>
  <c r="D3562" i="11"/>
  <c r="E3562" i="11"/>
  <c r="G3562" i="11"/>
  <c r="H3562" i="11"/>
  <c r="I3562" i="11"/>
  <c r="A3563" i="11"/>
  <c r="C3563" i="11"/>
  <c r="D3563" i="11"/>
  <c r="E3563" i="11"/>
  <c r="G3563" i="11"/>
  <c r="H3563" i="11"/>
  <c r="I3563" i="11"/>
  <c r="A3564" i="11"/>
  <c r="C3564" i="11"/>
  <c r="D3564" i="11"/>
  <c r="E3564" i="11"/>
  <c r="G3564" i="11"/>
  <c r="H3564" i="11"/>
  <c r="I3564" i="11"/>
  <c r="A3565" i="11"/>
  <c r="C3565" i="11"/>
  <c r="D3565" i="11"/>
  <c r="E3565" i="11"/>
  <c r="G3565" i="11"/>
  <c r="H3565" i="11"/>
  <c r="I3565" i="11"/>
  <c r="A3566" i="11"/>
  <c r="C3566" i="11"/>
  <c r="D3566" i="11"/>
  <c r="E3566" i="11"/>
  <c r="G3566" i="11"/>
  <c r="H3566" i="11"/>
  <c r="I3566" i="11"/>
  <c r="A3567" i="11"/>
  <c r="C3567" i="11"/>
  <c r="D3567" i="11"/>
  <c r="E3567" i="11"/>
  <c r="G3567" i="11"/>
  <c r="H3567" i="11"/>
  <c r="I3567" i="11"/>
  <c r="A3568" i="11"/>
  <c r="C3568" i="11"/>
  <c r="D3568" i="11"/>
  <c r="E3568" i="11"/>
  <c r="G3568" i="11"/>
  <c r="H3568" i="11"/>
  <c r="I3568" i="11"/>
  <c r="A3569" i="11"/>
  <c r="C3569" i="11"/>
  <c r="D3569" i="11"/>
  <c r="E3569" i="11"/>
  <c r="G3569" i="11"/>
  <c r="H3569" i="11"/>
  <c r="I3569" i="11"/>
  <c r="A3570" i="11"/>
  <c r="C3570" i="11"/>
  <c r="D3570" i="11"/>
  <c r="E3570" i="11"/>
  <c r="G3570" i="11"/>
  <c r="H3570" i="11"/>
  <c r="I3570" i="11"/>
  <c r="A3571" i="11"/>
  <c r="C3571" i="11"/>
  <c r="D3571" i="11"/>
  <c r="E3571" i="11"/>
  <c r="G3571" i="11"/>
  <c r="H3571" i="11"/>
  <c r="I3571" i="11"/>
  <c r="A3572" i="11"/>
  <c r="C3572" i="11"/>
  <c r="D3572" i="11"/>
  <c r="E3572" i="11"/>
  <c r="G3572" i="11"/>
  <c r="H3572" i="11"/>
  <c r="I3572" i="11"/>
  <c r="A3573" i="11"/>
  <c r="C3573" i="11"/>
  <c r="D3573" i="11"/>
  <c r="E3573" i="11"/>
  <c r="G3573" i="11"/>
  <c r="H3573" i="11"/>
  <c r="I3573" i="11"/>
  <c r="A3574" i="11"/>
  <c r="C3574" i="11"/>
  <c r="D3574" i="11"/>
  <c r="E3574" i="11"/>
  <c r="G3574" i="11"/>
  <c r="H3574" i="11"/>
  <c r="I3574" i="11"/>
  <c r="A3575" i="11"/>
  <c r="C3575" i="11"/>
  <c r="D3575" i="11"/>
  <c r="E3575" i="11"/>
  <c r="G3575" i="11"/>
  <c r="H3575" i="11"/>
  <c r="I3575" i="11"/>
  <c r="A3576" i="11"/>
  <c r="C3576" i="11"/>
  <c r="D3576" i="11"/>
  <c r="E3576" i="11"/>
  <c r="G3576" i="11"/>
  <c r="H3576" i="11"/>
  <c r="I3576" i="11"/>
  <c r="A3577" i="11"/>
  <c r="C3577" i="11"/>
  <c r="D3577" i="11"/>
  <c r="E3577" i="11"/>
  <c r="G3577" i="11"/>
  <c r="H3577" i="11"/>
  <c r="I3577" i="11"/>
  <c r="A3578" i="11"/>
  <c r="C3578" i="11"/>
  <c r="D3578" i="11"/>
  <c r="E3578" i="11"/>
  <c r="G3578" i="11"/>
  <c r="H3578" i="11"/>
  <c r="I3578" i="11"/>
  <c r="A3579" i="11"/>
  <c r="C3579" i="11"/>
  <c r="D3579" i="11"/>
  <c r="E3579" i="11"/>
  <c r="G3579" i="11"/>
  <c r="H3579" i="11"/>
  <c r="I3579" i="11"/>
  <c r="A3580" i="11"/>
  <c r="C3580" i="11"/>
  <c r="D3580" i="11"/>
  <c r="E3580" i="11"/>
  <c r="G3580" i="11"/>
  <c r="H3580" i="11"/>
  <c r="I3580" i="11"/>
  <c r="A3581" i="11"/>
  <c r="C3581" i="11"/>
  <c r="D3581" i="11"/>
  <c r="E3581" i="11"/>
  <c r="G3581" i="11"/>
  <c r="H3581" i="11"/>
  <c r="I3581" i="11"/>
  <c r="A3582" i="11"/>
  <c r="C3582" i="11"/>
  <c r="D3582" i="11"/>
  <c r="E3582" i="11"/>
  <c r="G3582" i="11"/>
  <c r="H3582" i="11"/>
  <c r="I3582" i="11"/>
  <c r="A3583" i="11"/>
  <c r="C3583" i="11"/>
  <c r="D3583" i="11"/>
  <c r="E3583" i="11"/>
  <c r="G3583" i="11"/>
  <c r="H3583" i="11"/>
  <c r="I3583" i="11"/>
  <c r="A3584" i="11"/>
  <c r="C3584" i="11"/>
  <c r="D3584" i="11"/>
  <c r="E3584" i="11"/>
  <c r="G3584" i="11"/>
  <c r="H3584" i="11"/>
  <c r="I3584" i="11"/>
  <c r="A3585" i="11"/>
  <c r="C3585" i="11"/>
  <c r="D3585" i="11"/>
  <c r="E3585" i="11"/>
  <c r="G3585" i="11"/>
  <c r="H3585" i="11"/>
  <c r="I3585" i="11"/>
  <c r="A3586" i="11"/>
  <c r="C3586" i="11"/>
  <c r="D3586" i="11"/>
  <c r="E3586" i="11"/>
  <c r="G3586" i="11"/>
  <c r="H3586" i="11"/>
  <c r="I3586" i="11"/>
  <c r="A3587" i="11"/>
  <c r="C3587" i="11"/>
  <c r="D3587" i="11"/>
  <c r="E3587" i="11"/>
  <c r="G3587" i="11"/>
  <c r="H3587" i="11"/>
  <c r="I3587" i="11"/>
  <c r="A3588" i="11"/>
  <c r="C3588" i="11"/>
  <c r="D3588" i="11"/>
  <c r="E3588" i="11"/>
  <c r="G3588" i="11"/>
  <c r="H3588" i="11"/>
  <c r="I3588" i="11"/>
  <c r="A3589" i="11"/>
  <c r="C3589" i="11"/>
  <c r="D3589" i="11"/>
  <c r="E3589" i="11"/>
  <c r="G3589" i="11"/>
  <c r="H3589" i="11"/>
  <c r="I3589" i="11"/>
  <c r="A3590" i="11"/>
  <c r="C3590" i="11"/>
  <c r="D3590" i="11"/>
  <c r="E3590" i="11"/>
  <c r="G3590" i="11"/>
  <c r="H3590" i="11"/>
  <c r="I3590" i="11"/>
  <c r="A3591" i="11"/>
  <c r="C3591" i="11"/>
  <c r="D3591" i="11"/>
  <c r="E3591" i="11"/>
  <c r="G3591" i="11"/>
  <c r="H3591" i="11"/>
  <c r="I3591" i="11"/>
  <c r="A3592" i="11"/>
  <c r="C3592" i="11"/>
  <c r="D3592" i="11"/>
  <c r="E3592" i="11"/>
  <c r="G3592" i="11"/>
  <c r="H3592" i="11"/>
  <c r="I3592" i="11"/>
  <c r="A3593" i="11"/>
  <c r="C3593" i="11"/>
  <c r="D3593" i="11"/>
  <c r="E3593" i="11"/>
  <c r="G3593" i="11"/>
  <c r="H3593" i="11"/>
  <c r="I3593" i="11"/>
  <c r="A3594" i="11"/>
  <c r="C3594" i="11"/>
  <c r="D3594" i="11"/>
  <c r="E3594" i="11"/>
  <c r="G3594" i="11"/>
  <c r="H3594" i="11"/>
  <c r="I3594" i="11"/>
  <c r="A3595" i="11"/>
  <c r="C3595" i="11"/>
  <c r="D3595" i="11"/>
  <c r="E3595" i="11"/>
  <c r="G3595" i="11"/>
  <c r="H3595" i="11"/>
  <c r="I3595" i="11"/>
  <c r="A3596" i="11"/>
  <c r="C3596" i="11"/>
  <c r="D3596" i="11"/>
  <c r="E3596" i="11"/>
  <c r="G3596" i="11"/>
  <c r="H3596" i="11"/>
  <c r="I3596" i="11"/>
  <c r="A3597" i="11"/>
  <c r="C3597" i="11"/>
  <c r="D3597" i="11"/>
  <c r="E3597" i="11"/>
  <c r="G3597" i="11"/>
  <c r="H3597" i="11"/>
  <c r="I3597" i="11"/>
  <c r="A3598" i="11"/>
  <c r="C3598" i="11"/>
  <c r="D3598" i="11"/>
  <c r="E3598" i="11"/>
  <c r="G3598" i="11"/>
  <c r="H3598" i="11"/>
  <c r="I3598" i="11"/>
  <c r="A3599" i="11"/>
  <c r="C3599" i="11"/>
  <c r="D3599" i="11"/>
  <c r="E3599" i="11"/>
  <c r="G3599" i="11"/>
  <c r="H3599" i="11"/>
  <c r="I3599" i="11"/>
  <c r="A3600" i="11"/>
  <c r="C3600" i="11"/>
  <c r="D3600" i="11"/>
  <c r="E3600" i="11"/>
  <c r="G3600" i="11"/>
  <c r="H3600" i="11"/>
  <c r="I3600" i="11"/>
  <c r="A3601" i="11"/>
  <c r="C3601" i="11"/>
  <c r="D3601" i="11"/>
  <c r="E3601" i="11"/>
  <c r="G3601" i="11"/>
  <c r="H3601" i="11"/>
  <c r="I3601" i="11"/>
  <c r="A3602" i="11"/>
  <c r="C3602" i="11"/>
  <c r="D3602" i="11"/>
  <c r="E3602" i="11"/>
  <c r="G3602" i="11"/>
  <c r="H3602" i="11"/>
  <c r="I3602" i="11"/>
  <c r="A3603" i="11"/>
  <c r="C3603" i="11"/>
  <c r="D3603" i="11"/>
  <c r="E3603" i="11"/>
  <c r="G3603" i="11"/>
  <c r="H3603" i="11"/>
  <c r="I3603" i="11"/>
  <c r="A3604" i="11"/>
  <c r="C3604" i="11"/>
  <c r="D3604" i="11"/>
  <c r="E3604" i="11"/>
  <c r="G3604" i="11"/>
  <c r="H3604" i="11"/>
  <c r="I3604" i="11"/>
  <c r="A3605" i="11"/>
  <c r="C3605" i="11"/>
  <c r="D3605" i="11"/>
  <c r="E3605" i="11"/>
  <c r="G3605" i="11"/>
  <c r="H3605" i="11"/>
  <c r="I3605" i="11"/>
  <c r="A3606" i="11"/>
  <c r="C3606" i="11"/>
  <c r="D3606" i="11"/>
  <c r="E3606" i="11"/>
  <c r="G3606" i="11"/>
  <c r="H3606" i="11"/>
  <c r="I3606" i="11"/>
  <c r="A3607" i="11"/>
  <c r="C3607" i="11"/>
  <c r="D3607" i="11"/>
  <c r="E3607" i="11"/>
  <c r="G3607" i="11"/>
  <c r="H3607" i="11"/>
  <c r="I3607" i="11"/>
  <c r="A3608" i="11"/>
  <c r="C3608" i="11"/>
  <c r="D3608" i="11"/>
  <c r="E3608" i="11"/>
  <c r="G3608" i="11"/>
  <c r="H3608" i="11"/>
  <c r="I3608" i="11"/>
  <c r="A3609" i="11"/>
  <c r="C3609" i="11"/>
  <c r="D3609" i="11"/>
  <c r="E3609" i="11"/>
  <c r="G3609" i="11"/>
  <c r="H3609" i="11"/>
  <c r="I3609" i="11"/>
  <c r="A3610" i="11"/>
  <c r="C3610" i="11"/>
  <c r="D3610" i="11"/>
  <c r="E3610" i="11"/>
  <c r="G3610" i="11"/>
  <c r="H3610" i="11"/>
  <c r="I3610" i="11"/>
  <c r="A3611" i="11"/>
  <c r="C3611" i="11"/>
  <c r="D3611" i="11"/>
  <c r="E3611" i="11"/>
  <c r="G3611" i="11"/>
  <c r="H3611" i="11"/>
  <c r="I3611" i="11"/>
  <c r="A3612" i="11"/>
  <c r="C3612" i="11"/>
  <c r="D3612" i="11"/>
  <c r="E3612" i="11"/>
  <c r="G3612" i="11"/>
  <c r="H3612" i="11"/>
  <c r="I3612" i="11"/>
  <c r="A3613" i="11"/>
  <c r="C3613" i="11"/>
  <c r="D3613" i="11"/>
  <c r="E3613" i="11"/>
  <c r="G3613" i="11"/>
  <c r="H3613" i="11"/>
  <c r="I3613" i="11"/>
  <c r="A3614" i="11"/>
  <c r="C3614" i="11"/>
  <c r="D3614" i="11"/>
  <c r="E3614" i="11"/>
  <c r="G3614" i="11"/>
  <c r="H3614" i="11"/>
  <c r="I3614" i="11"/>
  <c r="A3615" i="11"/>
  <c r="C3615" i="11"/>
  <c r="D3615" i="11"/>
  <c r="E3615" i="11"/>
  <c r="G3615" i="11"/>
  <c r="H3615" i="11"/>
  <c r="I3615" i="11"/>
  <c r="A3616" i="11"/>
  <c r="C3616" i="11"/>
  <c r="D3616" i="11"/>
  <c r="E3616" i="11"/>
  <c r="G3616" i="11"/>
  <c r="H3616" i="11"/>
  <c r="I3616" i="11"/>
  <c r="A3617" i="11"/>
  <c r="C3617" i="11"/>
  <c r="D3617" i="11"/>
  <c r="E3617" i="11"/>
  <c r="G3617" i="11"/>
  <c r="H3617" i="11"/>
  <c r="I3617" i="11"/>
  <c r="A3618" i="11"/>
  <c r="C3618" i="11"/>
  <c r="D3618" i="11"/>
  <c r="E3618" i="11"/>
  <c r="G3618" i="11"/>
  <c r="H3618" i="11"/>
  <c r="I3618" i="11"/>
  <c r="A3619" i="11"/>
  <c r="C3619" i="11"/>
  <c r="D3619" i="11"/>
  <c r="E3619" i="11"/>
  <c r="G3619" i="11"/>
  <c r="H3619" i="11"/>
  <c r="I3619" i="11"/>
  <c r="A3620" i="11"/>
  <c r="C3620" i="11"/>
  <c r="D3620" i="11"/>
  <c r="E3620" i="11"/>
  <c r="G3620" i="11"/>
  <c r="H3620" i="11"/>
  <c r="I3620" i="11"/>
  <c r="A3621" i="11"/>
  <c r="C3621" i="11"/>
  <c r="D3621" i="11"/>
  <c r="E3621" i="11"/>
  <c r="G3621" i="11"/>
  <c r="H3621" i="11"/>
  <c r="I3621" i="11"/>
  <c r="A3622" i="11"/>
  <c r="C3622" i="11"/>
  <c r="D3622" i="11"/>
  <c r="E3622" i="11"/>
  <c r="G3622" i="11"/>
  <c r="H3622" i="11"/>
  <c r="I3622" i="11"/>
  <c r="A3623" i="11"/>
  <c r="C3623" i="11"/>
  <c r="D3623" i="11"/>
  <c r="E3623" i="11"/>
  <c r="G3623" i="11"/>
  <c r="H3623" i="11"/>
  <c r="I3623" i="11"/>
  <c r="A3624" i="11"/>
  <c r="C3624" i="11"/>
  <c r="D3624" i="11"/>
  <c r="E3624" i="11"/>
  <c r="G3624" i="11"/>
  <c r="H3624" i="11"/>
  <c r="I3624" i="11"/>
  <c r="A3625" i="11"/>
  <c r="C3625" i="11"/>
  <c r="D3625" i="11"/>
  <c r="E3625" i="11"/>
  <c r="G3625" i="11"/>
  <c r="H3625" i="11"/>
  <c r="I3625" i="11"/>
  <c r="A3626" i="11"/>
  <c r="C3626" i="11"/>
  <c r="D3626" i="11"/>
  <c r="E3626" i="11"/>
  <c r="G3626" i="11"/>
  <c r="H3626" i="11"/>
  <c r="I3626" i="11"/>
  <c r="A3627" i="11"/>
  <c r="C3627" i="11"/>
  <c r="D3627" i="11"/>
  <c r="E3627" i="11"/>
  <c r="G3627" i="11"/>
  <c r="H3627" i="11"/>
  <c r="I3627" i="11"/>
  <c r="A3628" i="11"/>
  <c r="C3628" i="11"/>
  <c r="D3628" i="11"/>
  <c r="E3628" i="11"/>
  <c r="G3628" i="11"/>
  <c r="H3628" i="11"/>
  <c r="I3628" i="11"/>
  <c r="A3629" i="11"/>
  <c r="C3629" i="11"/>
  <c r="D3629" i="11"/>
  <c r="E3629" i="11"/>
  <c r="G3629" i="11"/>
  <c r="H3629" i="11"/>
  <c r="I3629" i="11"/>
  <c r="A3630" i="11"/>
  <c r="C3630" i="11"/>
  <c r="D3630" i="11"/>
  <c r="E3630" i="11"/>
  <c r="G3630" i="11"/>
  <c r="H3630" i="11"/>
  <c r="I3630" i="11"/>
  <c r="A3631" i="11"/>
  <c r="C3631" i="11"/>
  <c r="D3631" i="11"/>
  <c r="E3631" i="11"/>
  <c r="G3631" i="11"/>
  <c r="H3631" i="11"/>
  <c r="I3631" i="11"/>
  <c r="A3632" i="11"/>
  <c r="C3632" i="11"/>
  <c r="D3632" i="11"/>
  <c r="E3632" i="11"/>
  <c r="G3632" i="11"/>
  <c r="H3632" i="11"/>
  <c r="I3632" i="11"/>
  <c r="A3633" i="11"/>
  <c r="C3633" i="11"/>
  <c r="D3633" i="11"/>
  <c r="E3633" i="11"/>
  <c r="G3633" i="11"/>
  <c r="H3633" i="11"/>
  <c r="I3633" i="11"/>
  <c r="A3634" i="11"/>
  <c r="C3634" i="11"/>
  <c r="D3634" i="11"/>
  <c r="E3634" i="11"/>
  <c r="G3634" i="11"/>
  <c r="H3634" i="11"/>
  <c r="I3634" i="11"/>
  <c r="A3635" i="11"/>
  <c r="C3635" i="11"/>
  <c r="D3635" i="11"/>
  <c r="E3635" i="11"/>
  <c r="G3635" i="11"/>
  <c r="H3635" i="11"/>
  <c r="I3635" i="11"/>
  <c r="A3636" i="11"/>
  <c r="C3636" i="11"/>
  <c r="D3636" i="11"/>
  <c r="E3636" i="11"/>
  <c r="G3636" i="11"/>
  <c r="H3636" i="11"/>
  <c r="I3636" i="11"/>
  <c r="A3637" i="11"/>
  <c r="C3637" i="11"/>
  <c r="D3637" i="11"/>
  <c r="E3637" i="11"/>
  <c r="G3637" i="11"/>
  <c r="H3637" i="11"/>
  <c r="I3637" i="11"/>
  <c r="A3638" i="11"/>
  <c r="C3638" i="11"/>
  <c r="D3638" i="11"/>
  <c r="E3638" i="11"/>
  <c r="G3638" i="11"/>
  <c r="H3638" i="11"/>
  <c r="I3638" i="11"/>
  <c r="A3639" i="11"/>
  <c r="C3639" i="11"/>
  <c r="D3639" i="11"/>
  <c r="E3639" i="11"/>
  <c r="G3639" i="11"/>
  <c r="H3639" i="11"/>
  <c r="I3639" i="11"/>
  <c r="A3640" i="11"/>
  <c r="C3640" i="11"/>
  <c r="D3640" i="11"/>
  <c r="E3640" i="11"/>
  <c r="G3640" i="11"/>
  <c r="H3640" i="11"/>
  <c r="I3640" i="11"/>
  <c r="A3641" i="11"/>
  <c r="C3641" i="11"/>
  <c r="D3641" i="11"/>
  <c r="E3641" i="11"/>
  <c r="G3641" i="11"/>
  <c r="H3641" i="11"/>
  <c r="I3641" i="11"/>
  <c r="A3642" i="11"/>
  <c r="C3642" i="11"/>
  <c r="D3642" i="11"/>
  <c r="E3642" i="11"/>
  <c r="G3642" i="11"/>
  <c r="H3642" i="11"/>
  <c r="I3642" i="11"/>
  <c r="A3643" i="11"/>
  <c r="C3643" i="11"/>
  <c r="D3643" i="11"/>
  <c r="E3643" i="11"/>
  <c r="G3643" i="11"/>
  <c r="H3643" i="11"/>
  <c r="I3643" i="11"/>
  <c r="A3644" i="11"/>
  <c r="C3644" i="11"/>
  <c r="D3644" i="11"/>
  <c r="E3644" i="11"/>
  <c r="G3644" i="11"/>
  <c r="H3644" i="11"/>
  <c r="I3644" i="11"/>
  <c r="A3645" i="11"/>
  <c r="C3645" i="11"/>
  <c r="D3645" i="11"/>
  <c r="E3645" i="11"/>
  <c r="G3645" i="11"/>
  <c r="H3645" i="11"/>
  <c r="I3645" i="11"/>
  <c r="A3646" i="11"/>
  <c r="C3646" i="11"/>
  <c r="D3646" i="11"/>
  <c r="E3646" i="11"/>
  <c r="G3646" i="11"/>
  <c r="H3646" i="11"/>
  <c r="I3646" i="11"/>
  <c r="A3647" i="11"/>
  <c r="C3647" i="11"/>
  <c r="D3647" i="11"/>
  <c r="E3647" i="11"/>
  <c r="G3647" i="11"/>
  <c r="H3647" i="11"/>
  <c r="I3647" i="11"/>
  <c r="A3648" i="11"/>
  <c r="C3648" i="11"/>
  <c r="D3648" i="11"/>
  <c r="E3648" i="11"/>
  <c r="G3648" i="11"/>
  <c r="H3648" i="11"/>
  <c r="I3648" i="11"/>
  <c r="A3649" i="11"/>
  <c r="C3649" i="11"/>
  <c r="D3649" i="11"/>
  <c r="E3649" i="11"/>
  <c r="G3649" i="11"/>
  <c r="H3649" i="11"/>
  <c r="I3649" i="11"/>
  <c r="A3650" i="11"/>
  <c r="C3650" i="11"/>
  <c r="D3650" i="11"/>
  <c r="E3650" i="11"/>
  <c r="G3650" i="11"/>
  <c r="H3650" i="11"/>
  <c r="I3650" i="11"/>
  <c r="A3651" i="11"/>
  <c r="C3651" i="11"/>
  <c r="D3651" i="11"/>
  <c r="E3651" i="11"/>
  <c r="G3651" i="11"/>
  <c r="H3651" i="11"/>
  <c r="I3651" i="11"/>
  <c r="A3652" i="11"/>
  <c r="C3652" i="11"/>
  <c r="D3652" i="11"/>
  <c r="E3652" i="11"/>
  <c r="G3652" i="11"/>
  <c r="H3652" i="11"/>
  <c r="I3652" i="11"/>
  <c r="A3653" i="11"/>
  <c r="C3653" i="11"/>
  <c r="D3653" i="11"/>
  <c r="E3653" i="11"/>
  <c r="G3653" i="11"/>
  <c r="H3653" i="11"/>
  <c r="I3653" i="11"/>
  <c r="A3654" i="11"/>
  <c r="C3654" i="11"/>
  <c r="D3654" i="11"/>
  <c r="E3654" i="11"/>
  <c r="G3654" i="11"/>
  <c r="H3654" i="11"/>
  <c r="I3654" i="11"/>
  <c r="A3655" i="11"/>
  <c r="C3655" i="11"/>
  <c r="D3655" i="11"/>
  <c r="E3655" i="11"/>
  <c r="G3655" i="11"/>
  <c r="H3655" i="11"/>
  <c r="I3655" i="11"/>
  <c r="A3656" i="11"/>
  <c r="C3656" i="11"/>
  <c r="D3656" i="11"/>
  <c r="E3656" i="11"/>
  <c r="G3656" i="11"/>
  <c r="H3656" i="11"/>
  <c r="I3656" i="11"/>
  <c r="A3657" i="11"/>
  <c r="C3657" i="11"/>
  <c r="D3657" i="11"/>
  <c r="E3657" i="11"/>
  <c r="G3657" i="11"/>
  <c r="H3657" i="11"/>
  <c r="I3657" i="11"/>
  <c r="A3658" i="11"/>
  <c r="C3658" i="11"/>
  <c r="D3658" i="11"/>
  <c r="E3658" i="11"/>
  <c r="G3658" i="11"/>
  <c r="H3658" i="11"/>
  <c r="I3658" i="11"/>
  <c r="A3659" i="11"/>
  <c r="C3659" i="11"/>
  <c r="D3659" i="11"/>
  <c r="E3659" i="11"/>
  <c r="G3659" i="11"/>
  <c r="H3659" i="11"/>
  <c r="I3659" i="11"/>
  <c r="A3660" i="11"/>
  <c r="C3660" i="11"/>
  <c r="D3660" i="11"/>
  <c r="E3660" i="11"/>
  <c r="G3660" i="11"/>
  <c r="H3660" i="11"/>
  <c r="I3660" i="11"/>
  <c r="A3661" i="11"/>
  <c r="C3661" i="11"/>
  <c r="D3661" i="11"/>
  <c r="E3661" i="11"/>
  <c r="G3661" i="11"/>
  <c r="H3661" i="11"/>
  <c r="I3661" i="11"/>
  <c r="A3662" i="11"/>
  <c r="C3662" i="11"/>
  <c r="D3662" i="11"/>
  <c r="E3662" i="11"/>
  <c r="G3662" i="11"/>
  <c r="H3662" i="11"/>
  <c r="I3662" i="11"/>
  <c r="A3663" i="11"/>
  <c r="C3663" i="11"/>
  <c r="D3663" i="11"/>
  <c r="E3663" i="11"/>
  <c r="G3663" i="11"/>
  <c r="H3663" i="11"/>
  <c r="I3663" i="11"/>
  <c r="A3664" i="11"/>
  <c r="C3664" i="11"/>
  <c r="D3664" i="11"/>
  <c r="E3664" i="11"/>
  <c r="G3664" i="11"/>
  <c r="H3664" i="11"/>
  <c r="I3664" i="11"/>
  <c r="A3665" i="11"/>
  <c r="C3665" i="11"/>
  <c r="D3665" i="11"/>
  <c r="E3665" i="11"/>
  <c r="G3665" i="11"/>
  <c r="H3665" i="11"/>
  <c r="I3665" i="11"/>
  <c r="A3666" i="11"/>
  <c r="C3666" i="11"/>
  <c r="D3666" i="11"/>
  <c r="E3666" i="11"/>
  <c r="G3666" i="11"/>
  <c r="H3666" i="11"/>
  <c r="I3666" i="11"/>
  <c r="A3667" i="11"/>
  <c r="C3667" i="11"/>
  <c r="D3667" i="11"/>
  <c r="E3667" i="11"/>
  <c r="G3667" i="11"/>
  <c r="H3667" i="11"/>
  <c r="I3667" i="11"/>
  <c r="A3668" i="11"/>
  <c r="C3668" i="11"/>
  <c r="D3668" i="11"/>
  <c r="E3668" i="11"/>
  <c r="G3668" i="11"/>
  <c r="H3668" i="11"/>
  <c r="I3668" i="11"/>
  <c r="A3669" i="11"/>
  <c r="C3669" i="11"/>
  <c r="D3669" i="11"/>
  <c r="E3669" i="11"/>
  <c r="G3669" i="11"/>
  <c r="H3669" i="11"/>
  <c r="I3669" i="11"/>
  <c r="A3670" i="11"/>
  <c r="C3670" i="11"/>
  <c r="D3670" i="11"/>
  <c r="E3670" i="11"/>
  <c r="G3670" i="11"/>
  <c r="H3670" i="11"/>
  <c r="I3670" i="11"/>
  <c r="A3671" i="11"/>
  <c r="C3671" i="11"/>
  <c r="D3671" i="11"/>
  <c r="E3671" i="11"/>
  <c r="G3671" i="11"/>
  <c r="H3671" i="11"/>
  <c r="I3671" i="11"/>
  <c r="A3672" i="11"/>
  <c r="C3672" i="11"/>
  <c r="D3672" i="11"/>
  <c r="E3672" i="11"/>
  <c r="G3672" i="11"/>
  <c r="H3672" i="11"/>
  <c r="I3672" i="11"/>
  <c r="A3673" i="11"/>
  <c r="C3673" i="11"/>
  <c r="D3673" i="11"/>
  <c r="E3673" i="11"/>
  <c r="G3673" i="11"/>
  <c r="H3673" i="11"/>
  <c r="I3673" i="11"/>
  <c r="A3674" i="11"/>
  <c r="C3674" i="11"/>
  <c r="D3674" i="11"/>
  <c r="E3674" i="11"/>
  <c r="G3674" i="11"/>
  <c r="H3674" i="11"/>
  <c r="I3674" i="11"/>
  <c r="A3675" i="11"/>
  <c r="C3675" i="11"/>
  <c r="D3675" i="11"/>
  <c r="E3675" i="11"/>
  <c r="G3675" i="11"/>
  <c r="H3675" i="11"/>
  <c r="I3675" i="11"/>
  <c r="A3676" i="11"/>
  <c r="C3676" i="11"/>
  <c r="D3676" i="11"/>
  <c r="E3676" i="11"/>
  <c r="G3676" i="11"/>
  <c r="H3676" i="11"/>
  <c r="I3676" i="11"/>
  <c r="A3677" i="11"/>
  <c r="C3677" i="11"/>
  <c r="D3677" i="11"/>
  <c r="E3677" i="11"/>
  <c r="G3677" i="11"/>
  <c r="H3677" i="11"/>
  <c r="I3677" i="11"/>
  <c r="A3678" i="11"/>
  <c r="C3678" i="11"/>
  <c r="D3678" i="11"/>
  <c r="E3678" i="11"/>
  <c r="G3678" i="11"/>
  <c r="H3678" i="11"/>
  <c r="I3678" i="11"/>
  <c r="A3679" i="11"/>
  <c r="C3679" i="11"/>
  <c r="D3679" i="11"/>
  <c r="E3679" i="11"/>
  <c r="G3679" i="11"/>
  <c r="H3679" i="11"/>
  <c r="I3679" i="11"/>
  <c r="A3680" i="11"/>
  <c r="C3680" i="11"/>
  <c r="D3680" i="11"/>
  <c r="E3680" i="11"/>
  <c r="G3680" i="11"/>
  <c r="H3680" i="11"/>
  <c r="I3680" i="11"/>
  <c r="A3681" i="11"/>
  <c r="C3681" i="11"/>
  <c r="D3681" i="11"/>
  <c r="E3681" i="11"/>
  <c r="G3681" i="11"/>
  <c r="H3681" i="11"/>
  <c r="I3681" i="11"/>
  <c r="A3682" i="11"/>
  <c r="C3682" i="11"/>
  <c r="D3682" i="11"/>
  <c r="E3682" i="11"/>
  <c r="G3682" i="11"/>
  <c r="H3682" i="11"/>
  <c r="I3682" i="11"/>
  <c r="A3683" i="11"/>
  <c r="C3683" i="11"/>
  <c r="D3683" i="11"/>
  <c r="E3683" i="11"/>
  <c r="G3683" i="11"/>
  <c r="H3683" i="11"/>
  <c r="I3683" i="11"/>
  <c r="A3684" i="11"/>
  <c r="C3684" i="11"/>
  <c r="D3684" i="11"/>
  <c r="E3684" i="11"/>
  <c r="G3684" i="11"/>
  <c r="H3684" i="11"/>
  <c r="I3684" i="11"/>
  <c r="A3685" i="11"/>
  <c r="C3685" i="11"/>
  <c r="D3685" i="11"/>
  <c r="E3685" i="11"/>
  <c r="G3685" i="11"/>
  <c r="H3685" i="11"/>
  <c r="I3685" i="11"/>
  <c r="A3686" i="11"/>
  <c r="C3686" i="11"/>
  <c r="D3686" i="11"/>
  <c r="E3686" i="11"/>
  <c r="G3686" i="11"/>
  <c r="H3686" i="11"/>
  <c r="I3686" i="11"/>
  <c r="A3687" i="11"/>
  <c r="C3687" i="11"/>
  <c r="D3687" i="11"/>
  <c r="E3687" i="11"/>
  <c r="G3687" i="11"/>
  <c r="H3687" i="11"/>
  <c r="I3687" i="11"/>
  <c r="A3688" i="11"/>
  <c r="C3688" i="11"/>
  <c r="D3688" i="11"/>
  <c r="E3688" i="11"/>
  <c r="G3688" i="11"/>
  <c r="H3688" i="11"/>
  <c r="I3688" i="11"/>
  <c r="A3689" i="11"/>
  <c r="C3689" i="11"/>
  <c r="D3689" i="11"/>
  <c r="E3689" i="11"/>
  <c r="G3689" i="11"/>
  <c r="H3689" i="11"/>
  <c r="I3689" i="11"/>
  <c r="A3690" i="11"/>
  <c r="C3690" i="11"/>
  <c r="D3690" i="11"/>
  <c r="E3690" i="11"/>
  <c r="G3690" i="11"/>
  <c r="H3690" i="11"/>
  <c r="I3690" i="11"/>
  <c r="A3691" i="11"/>
  <c r="C3691" i="11"/>
  <c r="D3691" i="11"/>
  <c r="E3691" i="11"/>
  <c r="G3691" i="11"/>
  <c r="H3691" i="11"/>
  <c r="I3691" i="11"/>
  <c r="A3692" i="11"/>
  <c r="C3692" i="11"/>
  <c r="D3692" i="11"/>
  <c r="E3692" i="11"/>
  <c r="G3692" i="11"/>
  <c r="H3692" i="11"/>
  <c r="I3692" i="11"/>
  <c r="A3693" i="11"/>
  <c r="C3693" i="11"/>
  <c r="D3693" i="11"/>
  <c r="E3693" i="11"/>
  <c r="G3693" i="11"/>
  <c r="H3693" i="11"/>
  <c r="I3693" i="11"/>
  <c r="A3694" i="11"/>
  <c r="C3694" i="11"/>
  <c r="D3694" i="11"/>
  <c r="E3694" i="11"/>
  <c r="G3694" i="11"/>
  <c r="H3694" i="11"/>
  <c r="I3694" i="11"/>
  <c r="A3695" i="11"/>
  <c r="C3695" i="11"/>
  <c r="D3695" i="11"/>
  <c r="E3695" i="11"/>
  <c r="G3695" i="11"/>
  <c r="H3695" i="11"/>
  <c r="I3695" i="11"/>
  <c r="A3696" i="11"/>
  <c r="C3696" i="11"/>
  <c r="D3696" i="11"/>
  <c r="E3696" i="11"/>
  <c r="G3696" i="11"/>
  <c r="H3696" i="11"/>
  <c r="I3696" i="11"/>
  <c r="A3697" i="11"/>
  <c r="C3697" i="11"/>
  <c r="D3697" i="11"/>
  <c r="E3697" i="11"/>
  <c r="G3697" i="11"/>
  <c r="H3697" i="11"/>
  <c r="I3697" i="11"/>
  <c r="A3698" i="11"/>
  <c r="C3698" i="11"/>
  <c r="D3698" i="11"/>
  <c r="E3698" i="11"/>
  <c r="G3698" i="11"/>
  <c r="H3698" i="11"/>
  <c r="I3698" i="11"/>
  <c r="A3699" i="11"/>
  <c r="C3699" i="11"/>
  <c r="D3699" i="11"/>
  <c r="E3699" i="11"/>
  <c r="G3699" i="11"/>
  <c r="H3699" i="11"/>
  <c r="I3699" i="11"/>
  <c r="A3700" i="11"/>
  <c r="C3700" i="11"/>
  <c r="D3700" i="11"/>
  <c r="E3700" i="11"/>
  <c r="G3700" i="11"/>
  <c r="H3700" i="11"/>
  <c r="I3700" i="11"/>
  <c r="A3701" i="11"/>
  <c r="C3701" i="11"/>
  <c r="D3701" i="11"/>
  <c r="E3701" i="11"/>
  <c r="G3701" i="11"/>
  <c r="H3701" i="11"/>
  <c r="I3701" i="11"/>
  <c r="A3702" i="11"/>
  <c r="C3702" i="11"/>
  <c r="D3702" i="11"/>
  <c r="E3702" i="11"/>
  <c r="G3702" i="11"/>
  <c r="H3702" i="11"/>
  <c r="I3702" i="11"/>
  <c r="A3703" i="11"/>
  <c r="C3703" i="11"/>
  <c r="D3703" i="11"/>
  <c r="E3703" i="11"/>
  <c r="G3703" i="11"/>
  <c r="H3703" i="11"/>
  <c r="I3703" i="11"/>
  <c r="A3704" i="11"/>
  <c r="C3704" i="11"/>
  <c r="D3704" i="11"/>
  <c r="E3704" i="11"/>
  <c r="G3704" i="11"/>
  <c r="H3704" i="11"/>
  <c r="I3704" i="11"/>
  <c r="A3705" i="11"/>
  <c r="C3705" i="11"/>
  <c r="D3705" i="11"/>
  <c r="E3705" i="11"/>
  <c r="G3705" i="11"/>
  <c r="H3705" i="11"/>
  <c r="I3705" i="11"/>
  <c r="A3706" i="11"/>
  <c r="C3706" i="11"/>
  <c r="D3706" i="11"/>
  <c r="E3706" i="11"/>
  <c r="G3706" i="11"/>
  <c r="H3706" i="11"/>
  <c r="I3706" i="11"/>
  <c r="A3707" i="11"/>
  <c r="C3707" i="11"/>
  <c r="D3707" i="11"/>
  <c r="E3707" i="11"/>
  <c r="G3707" i="11"/>
  <c r="H3707" i="11"/>
  <c r="I3707" i="11"/>
  <c r="A3708" i="11"/>
  <c r="C3708" i="11"/>
  <c r="D3708" i="11"/>
  <c r="E3708" i="11"/>
  <c r="G3708" i="11"/>
  <c r="H3708" i="11"/>
  <c r="I3708" i="11"/>
  <c r="A3709" i="11"/>
  <c r="C3709" i="11"/>
  <c r="D3709" i="11"/>
  <c r="E3709" i="11"/>
  <c r="G3709" i="11"/>
  <c r="H3709" i="11"/>
  <c r="I3709" i="11"/>
  <c r="A3710" i="11"/>
  <c r="C3710" i="11"/>
  <c r="D3710" i="11"/>
  <c r="E3710" i="11"/>
  <c r="G3710" i="11"/>
  <c r="H3710" i="11"/>
  <c r="I3710" i="11"/>
  <c r="A3711" i="11"/>
  <c r="C3711" i="11"/>
  <c r="D3711" i="11"/>
  <c r="E3711" i="11"/>
  <c r="G3711" i="11"/>
  <c r="H3711" i="11"/>
  <c r="I3711" i="11"/>
  <c r="A3712" i="11"/>
  <c r="C3712" i="11"/>
  <c r="D3712" i="11"/>
  <c r="E3712" i="11"/>
  <c r="G3712" i="11"/>
  <c r="H3712" i="11"/>
  <c r="I3712" i="11"/>
  <c r="A3713" i="11"/>
  <c r="C3713" i="11"/>
  <c r="D3713" i="11"/>
  <c r="E3713" i="11"/>
  <c r="G3713" i="11"/>
  <c r="H3713" i="11"/>
  <c r="I3713" i="11"/>
  <c r="A3714" i="11"/>
  <c r="C3714" i="11"/>
  <c r="D3714" i="11"/>
  <c r="E3714" i="11"/>
  <c r="G3714" i="11"/>
  <c r="H3714" i="11"/>
  <c r="I3714" i="11"/>
  <c r="A3715" i="11"/>
  <c r="C3715" i="11"/>
  <c r="D3715" i="11"/>
  <c r="E3715" i="11"/>
  <c r="G3715" i="11"/>
  <c r="H3715" i="11"/>
  <c r="I3715" i="11"/>
  <c r="A3716" i="11"/>
  <c r="C3716" i="11"/>
  <c r="D3716" i="11"/>
  <c r="E3716" i="11"/>
  <c r="G3716" i="11"/>
  <c r="H3716" i="11"/>
  <c r="I3716" i="11"/>
  <c r="A3717" i="11"/>
  <c r="C3717" i="11"/>
  <c r="D3717" i="11"/>
  <c r="E3717" i="11"/>
  <c r="G3717" i="11"/>
  <c r="H3717" i="11"/>
  <c r="I3717" i="11"/>
  <c r="A3718" i="11"/>
  <c r="C3718" i="11"/>
  <c r="D3718" i="11"/>
  <c r="E3718" i="11"/>
  <c r="G3718" i="11"/>
  <c r="H3718" i="11"/>
  <c r="I3718" i="11"/>
  <c r="A3719" i="11"/>
  <c r="C3719" i="11"/>
  <c r="D3719" i="11"/>
  <c r="E3719" i="11"/>
  <c r="G3719" i="11"/>
  <c r="H3719" i="11"/>
  <c r="I3719" i="11"/>
  <c r="A3720" i="11"/>
  <c r="C3720" i="11"/>
  <c r="D3720" i="11"/>
  <c r="E3720" i="11"/>
  <c r="G3720" i="11"/>
  <c r="H3720" i="11"/>
  <c r="I3720" i="11"/>
  <c r="A3721" i="11"/>
  <c r="C3721" i="11"/>
  <c r="D3721" i="11"/>
  <c r="E3721" i="11"/>
  <c r="G3721" i="11"/>
  <c r="H3721" i="11"/>
  <c r="I3721" i="11"/>
  <c r="A3722" i="11"/>
  <c r="C3722" i="11"/>
  <c r="D3722" i="11"/>
  <c r="E3722" i="11"/>
  <c r="G3722" i="11"/>
  <c r="H3722" i="11"/>
  <c r="I3722" i="11"/>
  <c r="A3723" i="11"/>
  <c r="C3723" i="11"/>
  <c r="D3723" i="11"/>
  <c r="E3723" i="11"/>
  <c r="G3723" i="11"/>
  <c r="H3723" i="11"/>
  <c r="I3723" i="11"/>
  <c r="A3724" i="11"/>
  <c r="C3724" i="11"/>
  <c r="D3724" i="11"/>
  <c r="E3724" i="11"/>
  <c r="G3724" i="11"/>
  <c r="H3724" i="11"/>
  <c r="I3724" i="11"/>
  <c r="A3725" i="11"/>
  <c r="C3725" i="11"/>
  <c r="D3725" i="11"/>
  <c r="E3725" i="11"/>
  <c r="G3725" i="11"/>
  <c r="H3725" i="11"/>
  <c r="I3725" i="11"/>
  <c r="A3726" i="11"/>
  <c r="C3726" i="11"/>
  <c r="D3726" i="11"/>
  <c r="E3726" i="11"/>
  <c r="G3726" i="11"/>
  <c r="H3726" i="11"/>
  <c r="I3726" i="11"/>
  <c r="A3727" i="11"/>
  <c r="C3727" i="11"/>
  <c r="D3727" i="11"/>
  <c r="E3727" i="11"/>
  <c r="G3727" i="11"/>
  <c r="H3727" i="11"/>
  <c r="I3727" i="11"/>
  <c r="A3728" i="11"/>
  <c r="C3728" i="11"/>
  <c r="D3728" i="11"/>
  <c r="E3728" i="11"/>
  <c r="G3728" i="11"/>
  <c r="H3728" i="11"/>
  <c r="I3728" i="11"/>
  <c r="A3729" i="11"/>
  <c r="C3729" i="11"/>
  <c r="D3729" i="11"/>
  <c r="E3729" i="11"/>
  <c r="G3729" i="11"/>
  <c r="H3729" i="11"/>
  <c r="I3729" i="11"/>
  <c r="A3730" i="11"/>
  <c r="C3730" i="11"/>
  <c r="D3730" i="11"/>
  <c r="E3730" i="11"/>
  <c r="G3730" i="11"/>
  <c r="H3730" i="11"/>
  <c r="I3730" i="11"/>
  <c r="A3731" i="11"/>
  <c r="C3731" i="11"/>
  <c r="D3731" i="11"/>
  <c r="E3731" i="11"/>
  <c r="G3731" i="11"/>
  <c r="H3731" i="11"/>
  <c r="I3731" i="11"/>
  <c r="A3732" i="11"/>
  <c r="C3732" i="11"/>
  <c r="D3732" i="11"/>
  <c r="E3732" i="11"/>
  <c r="G3732" i="11"/>
  <c r="H3732" i="11"/>
  <c r="I3732" i="11"/>
  <c r="A3733" i="11"/>
  <c r="C3733" i="11"/>
  <c r="D3733" i="11"/>
  <c r="E3733" i="11"/>
  <c r="G3733" i="11"/>
  <c r="H3733" i="11"/>
  <c r="I3733" i="11"/>
  <c r="A3734" i="11"/>
  <c r="C3734" i="11"/>
  <c r="D3734" i="11"/>
  <c r="E3734" i="11"/>
  <c r="G3734" i="11"/>
  <c r="H3734" i="11"/>
  <c r="I3734" i="11"/>
  <c r="A3735" i="11"/>
  <c r="C3735" i="11"/>
  <c r="D3735" i="11"/>
  <c r="E3735" i="11"/>
  <c r="G3735" i="11"/>
  <c r="H3735" i="11"/>
  <c r="I3735" i="11"/>
  <c r="A3736" i="11"/>
  <c r="C3736" i="11"/>
  <c r="D3736" i="11"/>
  <c r="E3736" i="11"/>
  <c r="G3736" i="11"/>
  <c r="H3736" i="11"/>
  <c r="I3736" i="11"/>
  <c r="A3737" i="11"/>
  <c r="C3737" i="11"/>
  <c r="D3737" i="11"/>
  <c r="E3737" i="11"/>
  <c r="G3737" i="11"/>
  <c r="H3737" i="11"/>
  <c r="I3737" i="11"/>
  <c r="A3738" i="11"/>
  <c r="C3738" i="11"/>
  <c r="D3738" i="11"/>
  <c r="E3738" i="11"/>
  <c r="G3738" i="11"/>
  <c r="H3738" i="11"/>
  <c r="I3738" i="11"/>
  <c r="A3739" i="11"/>
  <c r="C3739" i="11"/>
  <c r="D3739" i="11"/>
  <c r="E3739" i="11"/>
  <c r="G3739" i="11"/>
  <c r="H3739" i="11"/>
  <c r="I3739" i="11"/>
  <c r="A3740" i="11"/>
  <c r="C3740" i="11"/>
  <c r="D3740" i="11"/>
  <c r="E3740" i="11"/>
  <c r="G3740" i="11"/>
  <c r="H3740" i="11"/>
  <c r="I3740" i="11"/>
  <c r="A3741" i="11"/>
  <c r="C3741" i="11"/>
  <c r="D3741" i="11"/>
  <c r="E3741" i="11"/>
  <c r="G3741" i="11"/>
  <c r="H3741" i="11"/>
  <c r="I3741" i="11"/>
  <c r="A3742" i="11"/>
  <c r="C3742" i="11"/>
  <c r="D3742" i="11"/>
  <c r="E3742" i="11"/>
  <c r="G3742" i="11"/>
  <c r="H3742" i="11"/>
  <c r="I3742" i="11"/>
  <c r="A3743" i="11"/>
  <c r="C3743" i="11"/>
  <c r="D3743" i="11"/>
  <c r="E3743" i="11"/>
  <c r="G3743" i="11"/>
  <c r="H3743" i="11"/>
  <c r="I3743" i="11"/>
  <c r="A3744" i="11"/>
  <c r="C3744" i="11"/>
  <c r="D3744" i="11"/>
  <c r="E3744" i="11"/>
  <c r="G3744" i="11"/>
  <c r="H3744" i="11"/>
  <c r="I3744" i="11"/>
  <c r="A3745" i="11"/>
  <c r="C3745" i="11"/>
  <c r="D3745" i="11"/>
  <c r="E3745" i="11"/>
  <c r="G3745" i="11"/>
  <c r="H3745" i="11"/>
  <c r="I3745" i="11"/>
  <c r="A3746" i="11"/>
  <c r="C3746" i="11"/>
  <c r="D3746" i="11"/>
  <c r="E3746" i="11"/>
  <c r="G3746" i="11"/>
  <c r="H3746" i="11"/>
  <c r="I3746" i="11"/>
  <c r="A3747" i="11"/>
  <c r="C3747" i="11"/>
  <c r="D3747" i="11"/>
  <c r="E3747" i="11"/>
  <c r="G3747" i="11"/>
  <c r="H3747" i="11"/>
  <c r="I3747" i="11"/>
  <c r="A3748" i="11"/>
  <c r="C3748" i="11"/>
  <c r="D3748" i="11"/>
  <c r="E3748" i="11"/>
  <c r="G3748" i="11"/>
  <c r="H3748" i="11"/>
  <c r="I3748" i="11"/>
  <c r="A3749" i="11"/>
  <c r="C3749" i="11"/>
  <c r="D3749" i="11"/>
  <c r="E3749" i="11"/>
  <c r="G3749" i="11"/>
  <c r="H3749" i="11"/>
  <c r="I3749" i="11"/>
  <c r="A3750" i="11"/>
  <c r="C3750" i="11"/>
  <c r="D3750" i="11"/>
  <c r="E3750" i="11"/>
  <c r="G3750" i="11"/>
  <c r="H3750" i="11"/>
  <c r="I3750" i="11"/>
  <c r="A3751" i="11"/>
  <c r="C3751" i="11"/>
  <c r="D3751" i="11"/>
  <c r="E3751" i="11"/>
  <c r="G3751" i="11"/>
  <c r="H3751" i="11"/>
  <c r="I3751" i="11"/>
  <c r="A3752" i="11"/>
  <c r="C3752" i="11"/>
  <c r="D3752" i="11"/>
  <c r="E3752" i="11"/>
  <c r="G3752" i="11"/>
  <c r="H3752" i="11"/>
  <c r="I3752" i="11"/>
  <c r="A3753" i="11"/>
  <c r="C3753" i="11"/>
  <c r="D3753" i="11"/>
  <c r="E3753" i="11"/>
  <c r="G3753" i="11"/>
  <c r="H3753" i="11"/>
  <c r="I3753" i="11"/>
  <c r="A3754" i="11"/>
  <c r="C3754" i="11"/>
  <c r="D3754" i="11"/>
  <c r="E3754" i="11"/>
  <c r="G3754" i="11"/>
  <c r="H3754" i="11"/>
  <c r="I3754" i="11"/>
  <c r="A3755" i="11"/>
  <c r="C3755" i="11"/>
  <c r="D3755" i="11"/>
  <c r="E3755" i="11"/>
  <c r="G3755" i="11"/>
  <c r="H3755" i="11"/>
  <c r="I3755" i="11"/>
  <c r="A3756" i="11"/>
  <c r="C3756" i="11"/>
  <c r="D3756" i="11"/>
  <c r="E3756" i="11"/>
  <c r="G3756" i="11"/>
  <c r="H3756" i="11"/>
  <c r="I3756" i="11"/>
  <c r="A3757" i="11"/>
  <c r="C3757" i="11"/>
  <c r="D3757" i="11"/>
  <c r="E3757" i="11"/>
  <c r="G3757" i="11"/>
  <c r="H3757" i="11"/>
  <c r="I3757" i="11"/>
  <c r="A3758" i="11"/>
  <c r="C3758" i="11"/>
  <c r="D3758" i="11"/>
  <c r="E3758" i="11"/>
  <c r="G3758" i="11"/>
  <c r="H3758" i="11"/>
  <c r="I3758" i="11"/>
  <c r="A3759" i="11"/>
  <c r="C3759" i="11"/>
  <c r="D3759" i="11"/>
  <c r="E3759" i="11"/>
  <c r="G3759" i="11"/>
  <c r="H3759" i="11"/>
  <c r="I3759" i="11"/>
  <c r="A3760" i="11"/>
  <c r="C3760" i="11"/>
  <c r="D3760" i="11"/>
  <c r="E3760" i="11"/>
  <c r="G3760" i="11"/>
  <c r="H3760" i="11"/>
  <c r="I3760" i="11"/>
  <c r="A3761" i="11"/>
  <c r="C3761" i="11"/>
  <c r="D3761" i="11"/>
  <c r="E3761" i="11"/>
  <c r="G3761" i="11"/>
  <c r="H3761" i="11"/>
  <c r="I3761" i="11"/>
  <c r="A3762" i="11"/>
  <c r="C3762" i="11"/>
  <c r="D3762" i="11"/>
  <c r="E3762" i="11"/>
  <c r="G3762" i="11"/>
  <c r="H3762" i="11"/>
  <c r="I3762" i="11"/>
  <c r="A3763" i="11"/>
  <c r="C3763" i="11"/>
  <c r="D3763" i="11"/>
  <c r="E3763" i="11"/>
  <c r="G3763" i="11"/>
  <c r="H3763" i="11"/>
  <c r="I3763" i="11"/>
  <c r="A3764" i="11"/>
  <c r="C3764" i="11"/>
  <c r="D3764" i="11"/>
  <c r="E3764" i="11"/>
  <c r="G3764" i="11"/>
  <c r="H3764" i="11"/>
  <c r="I3764" i="11"/>
  <c r="A3765" i="11"/>
  <c r="C3765" i="11"/>
  <c r="D3765" i="11"/>
  <c r="E3765" i="11"/>
  <c r="G3765" i="11"/>
  <c r="H3765" i="11"/>
  <c r="I3765" i="11"/>
  <c r="A3766" i="11"/>
  <c r="C3766" i="11"/>
  <c r="D3766" i="11"/>
  <c r="E3766" i="11"/>
  <c r="G3766" i="11"/>
  <c r="H3766" i="11"/>
  <c r="I3766" i="11"/>
  <c r="A3767" i="11"/>
  <c r="C3767" i="11"/>
  <c r="D3767" i="11"/>
  <c r="E3767" i="11"/>
  <c r="G3767" i="11"/>
  <c r="H3767" i="11"/>
  <c r="I3767" i="11"/>
  <c r="A3768" i="11"/>
  <c r="C3768" i="11"/>
  <c r="D3768" i="11"/>
  <c r="E3768" i="11"/>
  <c r="G3768" i="11"/>
  <c r="H3768" i="11"/>
  <c r="I3768" i="11"/>
  <c r="A3769" i="11"/>
  <c r="C3769" i="11"/>
  <c r="D3769" i="11"/>
  <c r="E3769" i="11"/>
  <c r="G3769" i="11"/>
  <c r="H3769" i="11"/>
  <c r="I3769" i="11"/>
  <c r="A3770" i="11"/>
  <c r="C3770" i="11"/>
  <c r="D3770" i="11"/>
  <c r="E3770" i="11"/>
  <c r="G3770" i="11"/>
  <c r="H3770" i="11"/>
  <c r="I3770" i="11"/>
  <c r="A3771" i="11"/>
  <c r="C3771" i="11"/>
  <c r="D3771" i="11"/>
  <c r="E3771" i="11"/>
  <c r="G3771" i="11"/>
  <c r="H3771" i="11"/>
  <c r="I3771" i="11"/>
  <c r="A3772" i="11"/>
  <c r="C3772" i="11"/>
  <c r="D3772" i="11"/>
  <c r="E3772" i="11"/>
  <c r="G3772" i="11"/>
  <c r="H3772" i="11"/>
  <c r="I3772" i="11"/>
  <c r="A3773" i="11"/>
  <c r="C3773" i="11"/>
  <c r="D3773" i="11"/>
  <c r="E3773" i="11"/>
  <c r="G3773" i="11"/>
  <c r="H3773" i="11"/>
  <c r="I3773" i="11"/>
  <c r="A3774" i="11"/>
  <c r="C3774" i="11"/>
  <c r="D3774" i="11"/>
  <c r="E3774" i="11"/>
  <c r="G3774" i="11"/>
  <c r="H3774" i="11"/>
  <c r="I3774" i="11"/>
  <c r="A3775" i="11"/>
  <c r="C3775" i="11"/>
  <c r="D3775" i="11"/>
  <c r="E3775" i="11"/>
  <c r="G3775" i="11"/>
  <c r="H3775" i="11"/>
  <c r="I3775" i="11"/>
  <c r="A3776" i="11"/>
  <c r="C3776" i="11"/>
  <c r="D3776" i="11"/>
  <c r="E3776" i="11"/>
  <c r="G3776" i="11"/>
  <c r="H3776" i="11"/>
  <c r="I3776" i="11"/>
  <c r="A3777" i="11"/>
  <c r="C3777" i="11"/>
  <c r="D3777" i="11"/>
  <c r="E3777" i="11"/>
  <c r="G3777" i="11"/>
  <c r="H3777" i="11"/>
  <c r="I3777" i="11"/>
  <c r="A3778" i="11"/>
  <c r="C3778" i="11"/>
  <c r="D3778" i="11"/>
  <c r="E3778" i="11"/>
  <c r="G3778" i="11"/>
  <c r="H3778" i="11"/>
  <c r="I3778" i="11"/>
  <c r="A3779" i="11"/>
  <c r="C3779" i="11"/>
  <c r="D3779" i="11"/>
  <c r="E3779" i="11"/>
  <c r="G3779" i="11"/>
  <c r="H3779" i="11"/>
  <c r="I3779" i="11"/>
  <c r="A3780" i="11"/>
  <c r="C3780" i="11"/>
  <c r="D3780" i="11"/>
  <c r="E3780" i="11"/>
  <c r="G3780" i="11"/>
  <c r="H3780" i="11"/>
  <c r="I3780" i="11"/>
  <c r="A3781" i="11"/>
  <c r="C3781" i="11"/>
  <c r="D3781" i="11"/>
  <c r="E3781" i="11"/>
  <c r="G3781" i="11"/>
  <c r="H3781" i="11"/>
  <c r="I3781" i="11"/>
  <c r="A3782" i="11"/>
  <c r="C3782" i="11"/>
  <c r="D3782" i="11"/>
  <c r="E3782" i="11"/>
  <c r="G3782" i="11"/>
  <c r="H3782" i="11"/>
  <c r="I3782" i="11"/>
  <c r="A3783" i="11"/>
  <c r="C3783" i="11"/>
  <c r="D3783" i="11"/>
  <c r="E3783" i="11"/>
  <c r="G3783" i="11"/>
  <c r="H3783" i="11"/>
  <c r="I3783" i="11"/>
  <c r="A3784" i="11"/>
  <c r="C3784" i="11"/>
  <c r="D3784" i="11"/>
  <c r="E3784" i="11"/>
  <c r="G3784" i="11"/>
  <c r="H3784" i="11"/>
  <c r="I3784" i="11"/>
  <c r="A3785" i="11"/>
  <c r="C3785" i="11"/>
  <c r="D3785" i="11"/>
  <c r="E3785" i="11"/>
  <c r="G3785" i="11"/>
  <c r="H3785" i="11"/>
  <c r="I3785" i="11"/>
  <c r="A3786" i="11"/>
  <c r="C3786" i="11"/>
  <c r="D3786" i="11"/>
  <c r="E3786" i="11"/>
  <c r="G3786" i="11"/>
  <c r="H3786" i="11"/>
  <c r="I3786" i="11"/>
  <c r="A3787" i="11"/>
  <c r="C3787" i="11"/>
  <c r="D3787" i="11"/>
  <c r="E3787" i="11"/>
  <c r="G3787" i="11"/>
  <c r="H3787" i="11"/>
  <c r="I3787" i="11"/>
  <c r="A3788" i="11"/>
  <c r="C3788" i="11"/>
  <c r="D3788" i="11"/>
  <c r="E3788" i="11"/>
  <c r="G3788" i="11"/>
  <c r="H3788" i="11"/>
  <c r="I3788" i="11"/>
  <c r="A3789" i="11"/>
  <c r="C3789" i="11"/>
  <c r="D3789" i="11"/>
  <c r="E3789" i="11"/>
  <c r="G3789" i="11"/>
  <c r="H3789" i="11"/>
  <c r="I3789" i="11"/>
  <c r="A3790" i="11"/>
  <c r="C3790" i="11"/>
  <c r="D3790" i="11"/>
  <c r="E3790" i="11"/>
  <c r="G3790" i="11"/>
  <c r="H3790" i="11"/>
  <c r="I3790" i="11"/>
  <c r="A3791" i="11"/>
  <c r="C3791" i="11"/>
  <c r="D3791" i="11"/>
  <c r="E3791" i="11"/>
  <c r="G3791" i="11"/>
  <c r="H3791" i="11"/>
  <c r="I3791" i="11"/>
  <c r="A3792" i="11"/>
  <c r="C3792" i="11"/>
  <c r="D3792" i="11"/>
  <c r="E3792" i="11"/>
  <c r="G3792" i="11"/>
  <c r="H3792" i="11"/>
  <c r="I3792" i="11"/>
  <c r="A3793" i="11"/>
  <c r="C3793" i="11"/>
  <c r="D3793" i="11"/>
  <c r="E3793" i="11"/>
  <c r="G3793" i="11"/>
  <c r="H3793" i="11"/>
  <c r="I3793" i="11"/>
  <c r="A3794" i="11"/>
  <c r="C3794" i="11"/>
  <c r="D3794" i="11"/>
  <c r="E3794" i="11"/>
  <c r="G3794" i="11"/>
  <c r="H3794" i="11"/>
  <c r="I3794" i="11"/>
  <c r="A3795" i="11"/>
  <c r="C3795" i="11"/>
  <c r="D3795" i="11"/>
  <c r="E3795" i="11"/>
  <c r="G3795" i="11"/>
  <c r="H3795" i="11"/>
  <c r="I3795" i="11"/>
  <c r="A3796" i="11"/>
  <c r="C3796" i="11"/>
  <c r="D3796" i="11"/>
  <c r="E3796" i="11"/>
  <c r="G3796" i="11"/>
  <c r="H3796" i="11"/>
  <c r="I3796" i="11"/>
  <c r="A3797" i="11"/>
  <c r="C3797" i="11"/>
  <c r="D3797" i="11"/>
  <c r="E3797" i="11"/>
  <c r="G3797" i="11"/>
  <c r="H3797" i="11"/>
  <c r="I3797" i="11"/>
  <c r="A3798" i="11"/>
  <c r="C3798" i="11"/>
  <c r="D3798" i="11"/>
  <c r="E3798" i="11"/>
  <c r="G3798" i="11"/>
  <c r="H3798" i="11"/>
  <c r="I3798" i="11"/>
  <c r="A3799" i="11"/>
  <c r="C3799" i="11"/>
  <c r="D3799" i="11"/>
  <c r="E3799" i="11"/>
  <c r="G3799" i="11"/>
  <c r="H3799" i="11"/>
  <c r="I3799" i="11"/>
  <c r="A3800" i="11"/>
  <c r="C3800" i="11"/>
  <c r="D3800" i="11"/>
  <c r="E3800" i="11"/>
  <c r="G3800" i="11"/>
  <c r="H3800" i="11"/>
  <c r="I3800" i="11"/>
  <c r="A3801" i="11"/>
  <c r="C3801" i="11"/>
  <c r="D3801" i="11"/>
  <c r="E3801" i="11"/>
  <c r="G3801" i="11"/>
  <c r="H3801" i="11"/>
  <c r="I3801" i="11"/>
  <c r="A3802" i="11"/>
  <c r="C3802" i="11"/>
  <c r="D3802" i="11"/>
  <c r="E3802" i="11"/>
  <c r="G3802" i="11"/>
  <c r="H3802" i="11"/>
  <c r="I3802" i="11"/>
  <c r="A3803" i="11"/>
  <c r="C3803" i="11"/>
  <c r="D3803" i="11"/>
  <c r="E3803" i="11"/>
  <c r="G3803" i="11"/>
  <c r="H3803" i="11"/>
  <c r="I3803" i="11"/>
  <c r="A3804" i="11"/>
  <c r="C3804" i="11"/>
  <c r="D3804" i="11"/>
  <c r="E3804" i="11"/>
  <c r="G3804" i="11"/>
  <c r="H3804" i="11"/>
  <c r="I3804" i="11"/>
  <c r="A3805" i="11"/>
  <c r="C3805" i="11"/>
  <c r="D3805" i="11"/>
  <c r="E3805" i="11"/>
  <c r="G3805" i="11"/>
  <c r="H3805" i="11"/>
  <c r="I3805" i="11"/>
  <c r="A3806" i="11"/>
  <c r="C3806" i="11"/>
  <c r="D3806" i="11"/>
  <c r="E3806" i="11"/>
  <c r="G3806" i="11"/>
  <c r="H3806" i="11"/>
  <c r="I3806" i="11"/>
  <c r="A3807" i="11"/>
  <c r="C3807" i="11"/>
  <c r="D3807" i="11"/>
  <c r="E3807" i="11"/>
  <c r="G3807" i="11"/>
  <c r="H3807" i="11"/>
  <c r="I3807" i="11"/>
  <c r="A3808" i="11"/>
  <c r="C3808" i="11"/>
  <c r="D3808" i="11"/>
  <c r="E3808" i="11"/>
  <c r="G3808" i="11"/>
  <c r="H3808" i="11"/>
  <c r="I3808" i="11"/>
  <c r="A3809" i="11"/>
  <c r="C3809" i="11"/>
  <c r="D3809" i="11"/>
  <c r="E3809" i="11"/>
  <c r="G3809" i="11"/>
  <c r="H3809" i="11"/>
  <c r="I3809" i="11"/>
  <c r="A3810" i="11"/>
  <c r="C3810" i="11"/>
  <c r="D3810" i="11"/>
  <c r="E3810" i="11"/>
  <c r="G3810" i="11"/>
  <c r="H3810" i="11"/>
  <c r="I3810" i="11"/>
  <c r="A3811" i="11"/>
  <c r="C3811" i="11"/>
  <c r="D3811" i="11"/>
  <c r="E3811" i="11"/>
  <c r="G3811" i="11"/>
  <c r="H3811" i="11"/>
  <c r="I3811" i="11"/>
  <c r="A3812" i="11"/>
  <c r="C3812" i="11"/>
  <c r="D3812" i="11"/>
  <c r="E3812" i="11"/>
  <c r="G3812" i="11"/>
  <c r="H3812" i="11"/>
  <c r="I3812" i="11"/>
  <c r="A3813" i="11"/>
  <c r="C3813" i="11"/>
  <c r="D3813" i="11"/>
  <c r="E3813" i="11"/>
  <c r="G3813" i="11"/>
  <c r="H3813" i="11"/>
  <c r="I3813" i="11"/>
  <c r="A3814" i="11"/>
  <c r="C3814" i="11"/>
  <c r="D3814" i="11"/>
  <c r="E3814" i="11"/>
  <c r="G3814" i="11"/>
  <c r="H3814" i="11"/>
  <c r="I3814" i="11"/>
  <c r="A3815" i="11"/>
  <c r="C3815" i="11"/>
  <c r="D3815" i="11"/>
  <c r="E3815" i="11"/>
  <c r="G3815" i="11"/>
  <c r="H3815" i="11"/>
  <c r="I3815" i="11"/>
  <c r="A3816" i="11"/>
  <c r="C3816" i="11"/>
  <c r="D3816" i="11"/>
  <c r="E3816" i="11"/>
  <c r="G3816" i="11"/>
  <c r="H3816" i="11"/>
  <c r="I3816" i="11"/>
  <c r="A3817" i="11"/>
  <c r="C3817" i="11"/>
  <c r="D3817" i="11"/>
  <c r="E3817" i="11"/>
  <c r="G3817" i="11"/>
  <c r="H3817" i="11"/>
  <c r="I3817" i="11"/>
  <c r="A3818" i="11"/>
  <c r="C3818" i="11"/>
  <c r="D3818" i="11"/>
  <c r="E3818" i="11"/>
  <c r="G3818" i="11"/>
  <c r="H3818" i="11"/>
  <c r="I3818" i="11"/>
  <c r="A3819" i="11"/>
  <c r="C3819" i="11"/>
  <c r="D3819" i="11"/>
  <c r="E3819" i="11"/>
  <c r="G3819" i="11"/>
  <c r="H3819" i="11"/>
  <c r="I3819" i="11"/>
  <c r="A3820" i="11"/>
  <c r="C3820" i="11"/>
  <c r="D3820" i="11"/>
  <c r="E3820" i="11"/>
  <c r="G3820" i="11"/>
  <c r="H3820" i="11"/>
  <c r="I3820" i="11"/>
  <c r="A3821" i="11"/>
  <c r="C3821" i="11"/>
  <c r="D3821" i="11"/>
  <c r="E3821" i="11"/>
  <c r="G3821" i="11"/>
  <c r="H3821" i="11"/>
  <c r="I3821" i="11"/>
  <c r="A3822" i="11"/>
  <c r="C3822" i="11"/>
  <c r="D3822" i="11"/>
  <c r="E3822" i="11"/>
  <c r="G3822" i="11"/>
  <c r="H3822" i="11"/>
  <c r="I3822" i="11"/>
  <c r="A3823" i="11"/>
  <c r="C3823" i="11"/>
  <c r="D3823" i="11"/>
  <c r="E3823" i="11"/>
  <c r="G3823" i="11"/>
  <c r="H3823" i="11"/>
  <c r="I3823" i="11"/>
  <c r="A3824" i="11"/>
  <c r="C3824" i="11"/>
  <c r="D3824" i="11"/>
  <c r="E3824" i="11"/>
  <c r="G3824" i="11"/>
  <c r="H3824" i="11"/>
  <c r="I3824" i="11"/>
  <c r="A3825" i="11"/>
  <c r="C3825" i="11"/>
  <c r="D3825" i="11"/>
  <c r="E3825" i="11"/>
  <c r="G3825" i="11"/>
  <c r="H3825" i="11"/>
  <c r="I3825" i="11"/>
  <c r="A3826" i="11"/>
  <c r="C3826" i="11"/>
  <c r="D3826" i="11"/>
  <c r="E3826" i="11"/>
  <c r="G3826" i="11"/>
  <c r="H3826" i="11"/>
  <c r="I3826" i="11"/>
  <c r="A3827" i="11"/>
  <c r="C3827" i="11"/>
  <c r="D3827" i="11"/>
  <c r="E3827" i="11"/>
  <c r="G3827" i="11"/>
  <c r="H3827" i="11"/>
  <c r="I3827" i="11"/>
  <c r="A3828" i="11"/>
  <c r="C3828" i="11"/>
  <c r="D3828" i="11"/>
  <c r="E3828" i="11"/>
  <c r="G3828" i="11"/>
  <c r="H3828" i="11"/>
  <c r="I3828" i="11"/>
  <c r="A3829" i="11"/>
  <c r="C3829" i="11"/>
  <c r="D3829" i="11"/>
  <c r="E3829" i="11"/>
  <c r="G3829" i="11"/>
  <c r="H3829" i="11"/>
  <c r="I3829" i="11"/>
  <c r="A3830" i="11"/>
  <c r="C3830" i="11"/>
  <c r="D3830" i="11"/>
  <c r="E3830" i="11"/>
  <c r="G3830" i="11"/>
  <c r="H3830" i="11"/>
  <c r="I3830" i="11"/>
  <c r="A3831" i="11"/>
  <c r="C3831" i="11"/>
  <c r="D3831" i="11"/>
  <c r="E3831" i="11"/>
  <c r="G3831" i="11"/>
  <c r="H3831" i="11"/>
  <c r="I3831" i="11"/>
  <c r="A3832" i="11"/>
  <c r="C3832" i="11"/>
  <c r="D3832" i="11"/>
  <c r="E3832" i="11"/>
  <c r="G3832" i="11"/>
  <c r="H3832" i="11"/>
  <c r="I3832" i="11"/>
  <c r="A3833" i="11"/>
  <c r="C3833" i="11"/>
  <c r="D3833" i="11"/>
  <c r="E3833" i="11"/>
  <c r="G3833" i="11"/>
  <c r="H3833" i="11"/>
  <c r="I3833" i="11"/>
  <c r="A3834" i="11"/>
  <c r="C3834" i="11"/>
  <c r="D3834" i="11"/>
  <c r="E3834" i="11"/>
  <c r="G3834" i="11"/>
  <c r="H3834" i="11"/>
  <c r="I3834" i="11"/>
  <c r="A3835" i="11"/>
  <c r="C3835" i="11"/>
  <c r="D3835" i="11"/>
  <c r="E3835" i="11"/>
  <c r="G3835" i="11"/>
  <c r="H3835" i="11"/>
  <c r="I3835" i="11"/>
  <c r="A3836" i="11"/>
  <c r="C3836" i="11"/>
  <c r="D3836" i="11"/>
  <c r="E3836" i="11"/>
  <c r="G3836" i="11"/>
  <c r="H3836" i="11"/>
  <c r="I3836" i="11"/>
  <c r="A3837" i="11"/>
  <c r="C3837" i="11"/>
  <c r="D3837" i="11"/>
  <c r="E3837" i="11"/>
  <c r="G3837" i="11"/>
  <c r="H3837" i="11"/>
  <c r="I3837" i="11"/>
  <c r="A3838" i="11"/>
  <c r="C3838" i="11"/>
  <c r="D3838" i="11"/>
  <c r="E3838" i="11"/>
  <c r="G3838" i="11"/>
  <c r="H3838" i="11"/>
  <c r="I3838" i="11"/>
  <c r="A3839" i="11"/>
  <c r="C3839" i="11"/>
  <c r="D3839" i="11"/>
  <c r="E3839" i="11"/>
  <c r="G3839" i="11"/>
  <c r="H3839" i="11"/>
  <c r="I3839" i="11"/>
  <c r="A3840" i="11"/>
  <c r="C3840" i="11"/>
  <c r="D3840" i="11"/>
  <c r="E3840" i="11"/>
  <c r="G3840" i="11"/>
  <c r="H3840" i="11"/>
  <c r="I3840" i="11"/>
  <c r="A3841" i="11"/>
  <c r="C3841" i="11"/>
  <c r="D3841" i="11"/>
  <c r="E3841" i="11"/>
  <c r="G3841" i="11"/>
  <c r="H3841" i="11"/>
  <c r="I3841" i="11"/>
  <c r="A3842" i="11"/>
  <c r="C3842" i="11"/>
  <c r="D3842" i="11"/>
  <c r="E3842" i="11"/>
  <c r="G3842" i="11"/>
  <c r="H3842" i="11"/>
  <c r="I3842" i="11"/>
  <c r="A3843" i="11"/>
  <c r="C3843" i="11"/>
  <c r="D3843" i="11"/>
  <c r="E3843" i="11"/>
  <c r="G3843" i="11"/>
  <c r="H3843" i="11"/>
  <c r="I3843" i="11"/>
  <c r="A3844" i="11"/>
  <c r="C3844" i="11"/>
  <c r="D3844" i="11"/>
  <c r="E3844" i="11"/>
  <c r="G3844" i="11"/>
  <c r="H3844" i="11"/>
  <c r="I3844" i="11"/>
  <c r="A3845" i="11"/>
  <c r="C3845" i="11"/>
  <c r="D3845" i="11"/>
  <c r="E3845" i="11"/>
  <c r="G3845" i="11"/>
  <c r="H3845" i="11"/>
  <c r="I3845" i="11"/>
  <c r="A3846" i="11"/>
  <c r="C3846" i="11"/>
  <c r="D3846" i="11"/>
  <c r="E3846" i="11"/>
  <c r="G3846" i="11"/>
  <c r="H3846" i="11"/>
  <c r="I3846" i="11"/>
  <c r="A3847" i="11"/>
  <c r="C3847" i="11"/>
  <c r="D3847" i="11"/>
  <c r="E3847" i="11"/>
  <c r="G3847" i="11"/>
  <c r="H3847" i="11"/>
  <c r="I3847" i="11"/>
  <c r="A3848" i="11"/>
  <c r="C3848" i="11"/>
  <c r="D3848" i="11"/>
  <c r="E3848" i="11"/>
  <c r="G3848" i="11"/>
  <c r="H3848" i="11"/>
  <c r="I3848" i="11"/>
  <c r="A3849" i="11"/>
  <c r="C3849" i="11"/>
  <c r="D3849" i="11"/>
  <c r="E3849" i="11"/>
  <c r="G3849" i="11"/>
  <c r="H3849" i="11"/>
  <c r="I3849" i="11"/>
  <c r="A3850" i="11"/>
  <c r="C3850" i="11"/>
  <c r="D3850" i="11"/>
  <c r="E3850" i="11"/>
  <c r="G3850" i="11"/>
  <c r="H3850" i="11"/>
  <c r="I3850" i="11"/>
  <c r="A3851" i="11"/>
  <c r="C3851" i="11"/>
  <c r="D3851" i="11"/>
  <c r="E3851" i="11"/>
  <c r="G3851" i="11"/>
  <c r="H3851" i="11"/>
  <c r="I3851" i="11"/>
  <c r="A3852" i="11"/>
  <c r="C3852" i="11"/>
  <c r="D3852" i="11"/>
  <c r="E3852" i="11"/>
  <c r="G3852" i="11"/>
  <c r="H3852" i="11"/>
  <c r="I3852" i="11"/>
  <c r="A3853" i="11"/>
  <c r="C3853" i="11"/>
  <c r="D3853" i="11"/>
  <c r="E3853" i="11"/>
  <c r="G3853" i="11"/>
  <c r="H3853" i="11"/>
  <c r="I3853" i="11"/>
  <c r="A3854" i="11"/>
  <c r="C3854" i="11"/>
  <c r="D3854" i="11"/>
  <c r="E3854" i="11"/>
  <c r="G3854" i="11"/>
  <c r="H3854" i="11"/>
  <c r="I3854" i="11"/>
  <c r="A3855" i="11"/>
  <c r="C3855" i="11"/>
  <c r="D3855" i="11"/>
  <c r="E3855" i="11"/>
  <c r="G3855" i="11"/>
  <c r="H3855" i="11"/>
  <c r="I3855" i="11"/>
  <c r="A3856" i="11"/>
  <c r="C3856" i="11"/>
  <c r="D3856" i="11"/>
  <c r="E3856" i="11"/>
  <c r="G3856" i="11"/>
  <c r="H3856" i="11"/>
  <c r="I3856" i="11"/>
  <c r="A3857" i="11"/>
  <c r="C3857" i="11"/>
  <c r="D3857" i="11"/>
  <c r="E3857" i="11"/>
  <c r="G3857" i="11"/>
  <c r="H3857" i="11"/>
  <c r="I3857" i="11"/>
  <c r="A3858" i="11"/>
  <c r="C3858" i="11"/>
  <c r="D3858" i="11"/>
  <c r="E3858" i="11"/>
  <c r="G3858" i="11"/>
  <c r="H3858" i="11"/>
  <c r="I3858" i="11"/>
  <c r="A3859" i="11"/>
  <c r="C3859" i="11"/>
  <c r="D3859" i="11"/>
  <c r="E3859" i="11"/>
  <c r="G3859" i="11"/>
  <c r="H3859" i="11"/>
  <c r="I3859" i="11"/>
  <c r="A3860" i="11"/>
  <c r="C3860" i="11"/>
  <c r="D3860" i="11"/>
  <c r="E3860" i="11"/>
  <c r="G3860" i="11"/>
  <c r="H3860" i="11"/>
  <c r="I3860" i="11"/>
  <c r="A3861" i="11"/>
  <c r="C3861" i="11"/>
  <c r="D3861" i="11"/>
  <c r="E3861" i="11"/>
  <c r="G3861" i="11"/>
  <c r="H3861" i="11"/>
  <c r="I3861" i="11"/>
  <c r="A3862" i="11"/>
  <c r="C3862" i="11"/>
  <c r="D3862" i="11"/>
  <c r="E3862" i="11"/>
  <c r="G3862" i="11"/>
  <c r="H3862" i="11"/>
  <c r="I3862" i="11"/>
  <c r="A3863" i="11"/>
  <c r="C3863" i="11"/>
  <c r="D3863" i="11"/>
  <c r="E3863" i="11"/>
  <c r="G3863" i="11"/>
  <c r="H3863" i="11"/>
  <c r="I3863" i="11"/>
  <c r="A3864" i="11"/>
  <c r="C3864" i="11"/>
  <c r="D3864" i="11"/>
  <c r="E3864" i="11"/>
  <c r="G3864" i="11"/>
  <c r="H3864" i="11"/>
  <c r="I3864" i="11"/>
  <c r="A3865" i="11"/>
  <c r="C3865" i="11"/>
  <c r="D3865" i="11"/>
  <c r="E3865" i="11"/>
  <c r="G3865" i="11"/>
  <c r="H3865" i="11"/>
  <c r="I3865" i="11"/>
  <c r="A3866" i="11"/>
  <c r="C3866" i="11"/>
  <c r="D3866" i="11"/>
  <c r="E3866" i="11"/>
  <c r="G3866" i="11"/>
  <c r="H3866" i="11"/>
  <c r="I3866" i="11"/>
  <c r="A3867" i="11"/>
  <c r="C3867" i="11"/>
  <c r="D3867" i="11"/>
  <c r="E3867" i="11"/>
  <c r="G3867" i="11"/>
  <c r="H3867" i="11"/>
  <c r="I3867" i="11"/>
  <c r="A3868" i="11"/>
  <c r="C3868" i="11"/>
  <c r="D3868" i="11"/>
  <c r="E3868" i="11"/>
  <c r="G3868" i="11"/>
  <c r="H3868" i="11"/>
  <c r="I3868" i="11"/>
  <c r="A3869" i="11"/>
  <c r="C3869" i="11"/>
  <c r="D3869" i="11"/>
  <c r="E3869" i="11"/>
  <c r="G3869" i="11"/>
  <c r="H3869" i="11"/>
  <c r="I3869" i="11"/>
  <c r="A3870" i="11"/>
  <c r="C3870" i="11"/>
  <c r="D3870" i="11"/>
  <c r="E3870" i="11"/>
  <c r="G3870" i="11"/>
  <c r="H3870" i="11"/>
  <c r="I3870" i="11"/>
  <c r="A3871" i="11"/>
  <c r="C3871" i="11"/>
  <c r="D3871" i="11"/>
  <c r="E3871" i="11"/>
  <c r="G3871" i="11"/>
  <c r="H3871" i="11"/>
  <c r="I3871" i="11"/>
  <c r="A3872" i="11"/>
  <c r="C3872" i="11"/>
  <c r="D3872" i="11"/>
  <c r="E3872" i="11"/>
  <c r="G3872" i="11"/>
  <c r="H3872" i="11"/>
  <c r="I3872" i="11"/>
  <c r="A3873" i="11"/>
  <c r="C3873" i="11"/>
  <c r="D3873" i="11"/>
  <c r="E3873" i="11"/>
  <c r="G3873" i="11"/>
  <c r="H3873" i="11"/>
  <c r="I3873" i="11"/>
  <c r="A3874" i="11"/>
  <c r="C3874" i="11"/>
  <c r="D3874" i="11"/>
  <c r="E3874" i="11"/>
  <c r="G3874" i="11"/>
  <c r="H3874" i="11"/>
  <c r="I3874" i="11"/>
  <c r="A3875" i="11"/>
  <c r="C3875" i="11"/>
  <c r="D3875" i="11"/>
  <c r="E3875" i="11"/>
  <c r="G3875" i="11"/>
  <c r="H3875" i="11"/>
  <c r="I3875" i="11"/>
  <c r="A3876" i="11"/>
  <c r="C3876" i="11"/>
  <c r="D3876" i="11"/>
  <c r="E3876" i="11"/>
  <c r="G3876" i="11"/>
  <c r="H3876" i="11"/>
  <c r="I3876" i="11"/>
  <c r="A3877" i="11"/>
  <c r="C3877" i="11"/>
  <c r="D3877" i="11"/>
  <c r="E3877" i="11"/>
  <c r="G3877" i="11"/>
  <c r="H3877" i="11"/>
  <c r="I3877" i="11"/>
  <c r="A3878" i="11"/>
  <c r="C3878" i="11"/>
  <c r="D3878" i="11"/>
  <c r="E3878" i="11"/>
  <c r="G3878" i="11"/>
  <c r="H3878" i="11"/>
  <c r="I3878" i="11"/>
  <c r="A3879" i="11"/>
  <c r="C3879" i="11"/>
  <c r="D3879" i="11"/>
  <c r="E3879" i="11"/>
  <c r="G3879" i="11"/>
  <c r="H3879" i="11"/>
  <c r="I3879" i="11"/>
  <c r="A3880" i="11"/>
  <c r="C3880" i="11"/>
  <c r="D3880" i="11"/>
  <c r="E3880" i="11"/>
  <c r="G3880" i="11"/>
  <c r="H3880" i="11"/>
  <c r="I3880" i="11"/>
  <c r="A3881" i="11"/>
  <c r="C3881" i="11"/>
  <c r="D3881" i="11"/>
  <c r="E3881" i="11"/>
  <c r="G3881" i="11"/>
  <c r="H3881" i="11"/>
  <c r="I3881" i="11"/>
  <c r="A3882" i="11"/>
  <c r="C3882" i="11"/>
  <c r="D3882" i="11"/>
  <c r="E3882" i="11"/>
  <c r="G3882" i="11"/>
  <c r="H3882" i="11"/>
  <c r="I3882" i="11"/>
  <c r="A3883" i="11"/>
  <c r="C3883" i="11"/>
  <c r="D3883" i="11"/>
  <c r="E3883" i="11"/>
  <c r="G3883" i="11"/>
  <c r="H3883" i="11"/>
  <c r="I3883" i="11"/>
  <c r="A3884" i="11"/>
  <c r="C3884" i="11"/>
  <c r="D3884" i="11"/>
  <c r="E3884" i="11"/>
  <c r="G3884" i="11"/>
  <c r="H3884" i="11"/>
  <c r="I3884" i="11"/>
  <c r="A3885" i="11"/>
  <c r="C3885" i="11"/>
  <c r="D3885" i="11"/>
  <c r="E3885" i="11"/>
  <c r="G3885" i="11"/>
  <c r="H3885" i="11"/>
  <c r="I3885" i="11"/>
  <c r="A3886" i="11"/>
  <c r="C3886" i="11"/>
  <c r="D3886" i="11"/>
  <c r="E3886" i="11"/>
  <c r="G3886" i="11"/>
  <c r="H3886" i="11"/>
  <c r="I3886" i="11"/>
  <c r="A3887" i="11"/>
  <c r="C3887" i="11"/>
  <c r="D3887" i="11"/>
  <c r="E3887" i="11"/>
  <c r="G3887" i="11"/>
  <c r="H3887" i="11"/>
  <c r="I3887" i="11"/>
  <c r="A3888" i="11"/>
  <c r="C3888" i="11"/>
  <c r="D3888" i="11"/>
  <c r="E3888" i="11"/>
  <c r="G3888" i="11"/>
  <c r="H3888" i="11"/>
  <c r="I3888" i="11"/>
  <c r="A3889" i="11"/>
  <c r="C3889" i="11"/>
  <c r="D3889" i="11"/>
  <c r="E3889" i="11"/>
  <c r="G3889" i="11"/>
  <c r="H3889" i="11"/>
  <c r="I3889" i="11"/>
  <c r="A3890" i="11"/>
  <c r="C3890" i="11"/>
  <c r="D3890" i="11"/>
  <c r="E3890" i="11"/>
  <c r="G3890" i="11"/>
  <c r="H3890" i="11"/>
  <c r="I3890" i="11"/>
  <c r="A3891" i="11"/>
  <c r="C3891" i="11"/>
  <c r="D3891" i="11"/>
  <c r="E3891" i="11"/>
  <c r="G3891" i="11"/>
  <c r="H3891" i="11"/>
  <c r="I3891" i="11"/>
  <c r="A3892" i="11"/>
  <c r="C3892" i="11"/>
  <c r="D3892" i="11"/>
  <c r="E3892" i="11"/>
  <c r="G3892" i="11"/>
  <c r="H3892" i="11"/>
  <c r="I3892" i="11"/>
  <c r="A3893" i="11"/>
  <c r="C3893" i="11"/>
  <c r="D3893" i="11"/>
  <c r="E3893" i="11"/>
  <c r="G3893" i="11"/>
  <c r="H3893" i="11"/>
  <c r="I3893" i="11"/>
  <c r="A3894" i="11"/>
  <c r="C3894" i="11"/>
  <c r="D3894" i="11"/>
  <c r="E3894" i="11"/>
  <c r="G3894" i="11"/>
  <c r="H3894" i="11"/>
  <c r="I3894" i="11"/>
  <c r="A3895" i="11"/>
  <c r="C3895" i="11"/>
  <c r="D3895" i="11"/>
  <c r="E3895" i="11"/>
  <c r="G3895" i="11"/>
  <c r="H3895" i="11"/>
  <c r="I3895" i="11"/>
  <c r="A3896" i="11"/>
  <c r="C3896" i="11"/>
  <c r="D3896" i="11"/>
  <c r="E3896" i="11"/>
  <c r="G3896" i="11"/>
  <c r="H3896" i="11"/>
  <c r="I3896" i="11"/>
  <c r="A3897" i="11"/>
  <c r="C3897" i="11"/>
  <c r="D3897" i="11"/>
  <c r="E3897" i="11"/>
  <c r="G3897" i="11"/>
  <c r="H3897" i="11"/>
  <c r="I3897" i="11"/>
  <c r="A3898" i="11"/>
  <c r="C3898" i="11"/>
  <c r="D3898" i="11"/>
  <c r="E3898" i="11"/>
  <c r="G3898" i="11"/>
  <c r="H3898" i="11"/>
  <c r="I3898" i="11"/>
  <c r="A3899" i="11"/>
  <c r="C3899" i="11"/>
  <c r="D3899" i="11"/>
  <c r="E3899" i="11"/>
  <c r="G3899" i="11"/>
  <c r="H3899" i="11"/>
  <c r="I3899" i="11"/>
  <c r="A3900" i="11"/>
  <c r="C3900" i="11"/>
  <c r="D3900" i="11"/>
  <c r="E3900" i="11"/>
  <c r="G3900" i="11"/>
  <c r="H3900" i="11"/>
  <c r="I3900" i="11"/>
  <c r="A3901" i="11"/>
  <c r="C3901" i="11"/>
  <c r="D3901" i="11"/>
  <c r="E3901" i="11"/>
  <c r="G3901" i="11"/>
  <c r="H3901" i="11"/>
  <c r="I3901" i="11"/>
  <c r="A3902" i="11"/>
  <c r="C3902" i="11"/>
  <c r="D3902" i="11"/>
  <c r="E3902" i="11"/>
  <c r="G3902" i="11"/>
  <c r="H3902" i="11"/>
  <c r="I3902" i="11"/>
  <c r="A3903" i="11"/>
  <c r="C3903" i="11"/>
  <c r="D3903" i="11"/>
  <c r="E3903" i="11"/>
  <c r="G3903" i="11"/>
  <c r="H3903" i="11"/>
  <c r="I3903" i="11"/>
  <c r="A3904" i="11"/>
  <c r="C3904" i="11"/>
  <c r="D3904" i="11"/>
  <c r="E3904" i="11"/>
  <c r="G3904" i="11"/>
  <c r="H3904" i="11"/>
  <c r="I3904" i="11"/>
  <c r="A3905" i="11"/>
  <c r="C3905" i="11"/>
  <c r="D3905" i="11"/>
  <c r="E3905" i="11"/>
  <c r="G3905" i="11"/>
  <c r="H3905" i="11"/>
  <c r="I3905" i="11"/>
  <c r="A3906" i="11"/>
  <c r="C3906" i="11"/>
  <c r="D3906" i="11"/>
  <c r="E3906" i="11"/>
  <c r="G3906" i="11"/>
  <c r="H3906" i="11"/>
  <c r="I3906" i="11"/>
  <c r="A3907" i="11"/>
  <c r="C3907" i="11"/>
  <c r="D3907" i="11"/>
  <c r="E3907" i="11"/>
  <c r="G3907" i="11"/>
  <c r="H3907" i="11"/>
  <c r="I3907" i="11"/>
  <c r="A3908" i="11"/>
  <c r="C3908" i="11"/>
  <c r="D3908" i="11"/>
  <c r="E3908" i="11"/>
  <c r="G3908" i="11"/>
  <c r="H3908" i="11"/>
  <c r="I3908" i="11"/>
  <c r="A3909" i="11"/>
  <c r="C3909" i="11"/>
  <c r="D3909" i="11"/>
  <c r="E3909" i="11"/>
  <c r="G3909" i="11"/>
  <c r="H3909" i="11"/>
  <c r="I3909" i="11"/>
  <c r="A3910" i="11"/>
  <c r="C3910" i="11"/>
  <c r="D3910" i="11"/>
  <c r="E3910" i="11"/>
  <c r="G3910" i="11"/>
  <c r="H3910" i="11"/>
  <c r="I3910" i="11"/>
  <c r="A3911" i="11"/>
  <c r="C3911" i="11"/>
  <c r="D3911" i="11"/>
  <c r="E3911" i="11"/>
  <c r="G3911" i="11"/>
  <c r="H3911" i="11"/>
  <c r="I3911" i="11"/>
  <c r="A3912" i="11"/>
  <c r="C3912" i="11"/>
  <c r="D3912" i="11"/>
  <c r="E3912" i="11"/>
  <c r="G3912" i="11"/>
  <c r="H3912" i="11"/>
  <c r="I3912" i="11"/>
  <c r="A3913" i="11"/>
  <c r="C3913" i="11"/>
  <c r="D3913" i="11"/>
  <c r="E3913" i="11"/>
  <c r="G3913" i="11"/>
  <c r="H3913" i="11"/>
  <c r="I3913" i="11"/>
  <c r="A3914" i="11"/>
  <c r="C3914" i="11"/>
  <c r="D3914" i="11"/>
  <c r="E3914" i="11"/>
  <c r="G3914" i="11"/>
  <c r="H3914" i="11"/>
  <c r="I3914" i="11"/>
  <c r="A3915" i="11"/>
  <c r="C3915" i="11"/>
  <c r="D3915" i="11"/>
  <c r="E3915" i="11"/>
  <c r="G3915" i="11"/>
  <c r="H3915" i="11"/>
  <c r="I3915" i="11"/>
  <c r="A3916" i="11"/>
  <c r="C3916" i="11"/>
  <c r="D3916" i="11"/>
  <c r="E3916" i="11"/>
  <c r="G3916" i="11"/>
  <c r="H3916" i="11"/>
  <c r="I3916" i="11"/>
  <c r="A3917" i="11"/>
  <c r="C3917" i="11"/>
  <c r="D3917" i="11"/>
  <c r="E3917" i="11"/>
  <c r="G3917" i="11"/>
  <c r="H3917" i="11"/>
  <c r="I3917" i="11"/>
  <c r="A3918" i="11"/>
  <c r="C3918" i="11"/>
  <c r="D3918" i="11"/>
  <c r="E3918" i="11"/>
  <c r="G3918" i="11"/>
  <c r="H3918" i="11"/>
  <c r="I3918" i="11"/>
  <c r="A3919" i="11"/>
  <c r="C3919" i="11"/>
  <c r="D3919" i="11"/>
  <c r="E3919" i="11"/>
  <c r="G3919" i="11"/>
  <c r="H3919" i="11"/>
  <c r="I3919" i="11"/>
  <c r="A3920" i="11"/>
  <c r="C3920" i="11"/>
  <c r="D3920" i="11"/>
  <c r="E3920" i="11"/>
  <c r="G3920" i="11"/>
  <c r="H3920" i="11"/>
  <c r="I3920" i="11"/>
  <c r="A3921" i="11"/>
  <c r="C3921" i="11"/>
  <c r="D3921" i="11"/>
  <c r="E3921" i="11"/>
  <c r="G3921" i="11"/>
  <c r="H3921" i="11"/>
  <c r="I3921" i="11"/>
  <c r="A3922" i="11"/>
  <c r="C3922" i="11"/>
  <c r="D3922" i="11"/>
  <c r="E3922" i="11"/>
  <c r="G3922" i="11"/>
  <c r="H3922" i="11"/>
  <c r="I3922" i="11"/>
  <c r="A3923" i="11"/>
  <c r="C3923" i="11"/>
  <c r="D3923" i="11"/>
  <c r="E3923" i="11"/>
  <c r="G3923" i="11"/>
  <c r="H3923" i="11"/>
  <c r="I3923" i="11"/>
  <c r="A3924" i="11"/>
  <c r="C3924" i="11"/>
  <c r="D3924" i="11"/>
  <c r="E3924" i="11"/>
  <c r="G3924" i="11"/>
  <c r="H3924" i="11"/>
  <c r="I3924" i="11"/>
  <c r="A3925" i="11"/>
  <c r="C3925" i="11"/>
  <c r="D3925" i="11"/>
  <c r="E3925" i="11"/>
  <c r="G3925" i="11"/>
  <c r="H3925" i="11"/>
  <c r="I3925" i="11"/>
  <c r="A3926" i="11"/>
  <c r="C3926" i="11"/>
  <c r="D3926" i="11"/>
  <c r="E3926" i="11"/>
  <c r="G3926" i="11"/>
  <c r="H3926" i="11"/>
  <c r="I3926" i="11"/>
  <c r="A3927" i="11"/>
  <c r="C3927" i="11"/>
  <c r="D3927" i="11"/>
  <c r="E3927" i="11"/>
  <c r="G3927" i="11"/>
  <c r="H3927" i="11"/>
  <c r="I3927" i="11"/>
  <c r="A3928" i="11"/>
  <c r="C3928" i="11"/>
  <c r="D3928" i="11"/>
  <c r="E3928" i="11"/>
  <c r="G3928" i="11"/>
  <c r="H3928" i="11"/>
  <c r="I3928" i="11"/>
  <c r="A3929" i="11"/>
  <c r="C3929" i="11"/>
  <c r="D3929" i="11"/>
  <c r="E3929" i="11"/>
  <c r="G3929" i="11"/>
  <c r="H3929" i="11"/>
  <c r="I3929" i="11"/>
  <c r="A3930" i="11"/>
  <c r="C3930" i="11"/>
  <c r="D3930" i="11"/>
  <c r="E3930" i="11"/>
  <c r="G3930" i="11"/>
  <c r="H3930" i="11"/>
  <c r="I3930" i="11"/>
  <c r="A3931" i="11"/>
  <c r="C3931" i="11"/>
  <c r="D3931" i="11"/>
  <c r="E3931" i="11"/>
  <c r="G3931" i="11"/>
  <c r="H3931" i="11"/>
  <c r="I3931" i="11"/>
  <c r="A3932" i="11"/>
  <c r="C3932" i="11"/>
  <c r="D3932" i="11"/>
  <c r="E3932" i="11"/>
  <c r="G3932" i="11"/>
  <c r="H3932" i="11"/>
  <c r="I3932" i="11"/>
  <c r="A3933" i="11"/>
  <c r="C3933" i="11"/>
  <c r="D3933" i="11"/>
  <c r="E3933" i="11"/>
  <c r="G3933" i="11"/>
  <c r="H3933" i="11"/>
  <c r="I3933" i="11"/>
  <c r="A3934" i="11"/>
  <c r="C3934" i="11"/>
  <c r="D3934" i="11"/>
  <c r="E3934" i="11"/>
  <c r="G3934" i="11"/>
  <c r="H3934" i="11"/>
  <c r="I3934" i="11"/>
  <c r="A3935" i="11"/>
  <c r="C3935" i="11"/>
  <c r="D3935" i="11"/>
  <c r="E3935" i="11"/>
  <c r="G3935" i="11"/>
  <c r="H3935" i="11"/>
  <c r="I3935" i="11"/>
  <c r="A3936" i="11"/>
  <c r="C3936" i="11"/>
  <c r="D3936" i="11"/>
  <c r="E3936" i="11"/>
  <c r="G3936" i="11"/>
  <c r="H3936" i="11"/>
  <c r="I3936" i="11"/>
  <c r="A3937" i="11"/>
  <c r="C3937" i="11"/>
  <c r="D3937" i="11"/>
  <c r="E3937" i="11"/>
  <c r="G3937" i="11"/>
  <c r="H3937" i="11"/>
  <c r="I3937" i="11"/>
  <c r="A3938" i="11"/>
  <c r="C3938" i="11"/>
  <c r="D3938" i="11"/>
  <c r="E3938" i="11"/>
  <c r="G3938" i="11"/>
  <c r="H3938" i="11"/>
  <c r="I3938" i="11"/>
  <c r="A3939" i="11"/>
  <c r="C3939" i="11"/>
  <c r="D3939" i="11"/>
  <c r="E3939" i="11"/>
  <c r="G3939" i="11"/>
  <c r="H3939" i="11"/>
  <c r="I3939" i="11"/>
  <c r="A3940" i="11"/>
  <c r="C3940" i="11"/>
  <c r="D3940" i="11"/>
  <c r="E3940" i="11"/>
  <c r="G3940" i="11"/>
  <c r="H3940" i="11"/>
  <c r="I3940" i="11"/>
  <c r="A3941" i="11"/>
  <c r="C3941" i="11"/>
  <c r="D3941" i="11"/>
  <c r="E3941" i="11"/>
  <c r="G3941" i="11"/>
  <c r="H3941" i="11"/>
  <c r="I3941" i="11"/>
  <c r="A3942" i="11"/>
  <c r="C3942" i="11"/>
  <c r="D3942" i="11"/>
  <c r="E3942" i="11"/>
  <c r="G3942" i="11"/>
  <c r="H3942" i="11"/>
  <c r="I3942" i="11"/>
  <c r="A3943" i="11"/>
  <c r="C3943" i="11"/>
  <c r="D3943" i="11"/>
  <c r="E3943" i="11"/>
  <c r="G3943" i="11"/>
  <c r="H3943" i="11"/>
  <c r="I3943" i="11"/>
  <c r="A3944" i="11"/>
  <c r="C3944" i="11"/>
  <c r="D3944" i="11"/>
  <c r="E3944" i="11"/>
  <c r="G3944" i="11"/>
  <c r="H3944" i="11"/>
  <c r="I3944" i="11"/>
  <c r="A3945" i="11"/>
  <c r="C3945" i="11"/>
  <c r="D3945" i="11"/>
  <c r="E3945" i="11"/>
  <c r="G3945" i="11"/>
  <c r="H3945" i="11"/>
  <c r="I3945" i="11"/>
  <c r="A3946" i="11"/>
  <c r="C3946" i="11"/>
  <c r="D3946" i="11"/>
  <c r="E3946" i="11"/>
  <c r="G3946" i="11"/>
  <c r="H3946" i="11"/>
  <c r="I3946" i="11"/>
  <c r="A3947" i="11"/>
  <c r="C3947" i="11"/>
  <c r="D3947" i="11"/>
  <c r="E3947" i="11"/>
  <c r="G3947" i="11"/>
  <c r="H3947" i="11"/>
  <c r="I3947" i="11"/>
  <c r="A3948" i="11"/>
  <c r="C3948" i="11"/>
  <c r="D3948" i="11"/>
  <c r="E3948" i="11"/>
  <c r="G3948" i="11"/>
  <c r="H3948" i="11"/>
  <c r="I3948" i="11"/>
  <c r="A3949" i="11"/>
  <c r="C3949" i="11"/>
  <c r="D3949" i="11"/>
  <c r="E3949" i="11"/>
  <c r="G3949" i="11"/>
  <c r="H3949" i="11"/>
  <c r="I3949" i="11"/>
  <c r="A3950" i="11"/>
  <c r="C3950" i="11"/>
  <c r="D3950" i="11"/>
  <c r="E3950" i="11"/>
  <c r="G3950" i="11"/>
  <c r="H3950" i="11"/>
  <c r="I3950" i="11"/>
  <c r="A3951" i="11"/>
  <c r="C3951" i="11"/>
  <c r="D3951" i="11"/>
  <c r="E3951" i="11"/>
  <c r="G3951" i="11"/>
  <c r="H3951" i="11"/>
  <c r="I3951" i="11"/>
  <c r="A3952" i="11"/>
  <c r="C3952" i="11"/>
  <c r="D3952" i="11"/>
  <c r="E3952" i="11"/>
  <c r="G3952" i="11"/>
  <c r="H3952" i="11"/>
  <c r="I3952" i="11"/>
  <c r="A3953" i="11"/>
  <c r="C3953" i="11"/>
  <c r="D3953" i="11"/>
  <c r="E3953" i="11"/>
  <c r="G3953" i="11"/>
  <c r="H3953" i="11"/>
  <c r="I3953" i="11"/>
  <c r="A3954" i="11"/>
  <c r="C3954" i="11"/>
  <c r="D3954" i="11"/>
  <c r="E3954" i="11"/>
  <c r="G3954" i="11"/>
  <c r="H3954" i="11"/>
  <c r="I3954" i="11"/>
  <c r="A3955" i="11"/>
  <c r="C3955" i="11"/>
  <c r="D3955" i="11"/>
  <c r="E3955" i="11"/>
  <c r="G3955" i="11"/>
  <c r="H3955" i="11"/>
  <c r="I3955" i="11"/>
  <c r="A3956" i="11"/>
  <c r="C3956" i="11"/>
  <c r="D3956" i="11"/>
  <c r="E3956" i="11"/>
  <c r="G3956" i="11"/>
  <c r="H3956" i="11"/>
  <c r="I3956" i="11"/>
  <c r="A3957" i="11"/>
  <c r="C3957" i="11"/>
  <c r="D3957" i="11"/>
  <c r="E3957" i="11"/>
  <c r="G3957" i="11"/>
  <c r="H3957" i="11"/>
  <c r="I3957" i="11"/>
  <c r="A3958" i="11"/>
  <c r="C3958" i="11"/>
  <c r="D3958" i="11"/>
  <c r="E3958" i="11"/>
  <c r="G3958" i="11"/>
  <c r="H3958" i="11"/>
  <c r="I3958" i="11"/>
  <c r="A3959" i="11"/>
  <c r="C3959" i="11"/>
  <c r="D3959" i="11"/>
  <c r="E3959" i="11"/>
  <c r="G3959" i="11"/>
  <c r="H3959" i="11"/>
  <c r="I3959" i="11"/>
  <c r="A3960" i="11"/>
  <c r="C3960" i="11"/>
  <c r="D3960" i="11"/>
  <c r="E3960" i="11"/>
  <c r="G3960" i="11"/>
  <c r="H3960" i="11"/>
  <c r="I3960" i="11"/>
  <c r="A3961" i="11"/>
  <c r="C3961" i="11"/>
  <c r="D3961" i="11"/>
  <c r="E3961" i="11"/>
  <c r="G3961" i="11"/>
  <c r="H3961" i="11"/>
  <c r="I3961" i="11"/>
  <c r="A3962" i="11"/>
  <c r="C3962" i="11"/>
  <c r="D3962" i="11"/>
  <c r="E3962" i="11"/>
  <c r="G3962" i="11"/>
  <c r="H3962" i="11"/>
  <c r="I3962" i="11"/>
  <c r="A3963" i="11"/>
  <c r="C3963" i="11"/>
  <c r="D3963" i="11"/>
  <c r="E3963" i="11"/>
  <c r="G3963" i="11"/>
  <c r="H3963" i="11"/>
  <c r="I3963" i="11"/>
  <c r="A3964" i="11"/>
  <c r="C3964" i="11"/>
  <c r="D3964" i="11"/>
  <c r="E3964" i="11"/>
  <c r="G3964" i="11"/>
  <c r="H3964" i="11"/>
  <c r="I3964" i="11"/>
  <c r="A3965" i="11"/>
  <c r="C3965" i="11"/>
  <c r="D3965" i="11"/>
  <c r="E3965" i="11"/>
  <c r="G3965" i="11"/>
  <c r="H3965" i="11"/>
  <c r="I3965" i="11"/>
  <c r="A3966" i="11"/>
  <c r="C3966" i="11"/>
  <c r="D3966" i="11"/>
  <c r="E3966" i="11"/>
  <c r="G3966" i="11"/>
  <c r="H3966" i="11"/>
  <c r="I3966" i="11"/>
  <c r="A3967" i="11"/>
  <c r="C3967" i="11"/>
  <c r="D3967" i="11"/>
  <c r="E3967" i="11"/>
  <c r="G3967" i="11"/>
  <c r="H3967" i="11"/>
  <c r="I3967" i="11"/>
  <c r="A3968" i="11"/>
  <c r="C3968" i="11"/>
  <c r="D3968" i="11"/>
  <c r="E3968" i="11"/>
  <c r="G3968" i="11"/>
  <c r="H3968" i="11"/>
  <c r="I3968" i="11"/>
  <c r="A3969" i="11"/>
  <c r="C3969" i="11"/>
  <c r="D3969" i="11"/>
  <c r="E3969" i="11"/>
  <c r="G3969" i="11"/>
  <c r="H3969" i="11"/>
  <c r="I3969" i="11"/>
  <c r="A3970" i="11"/>
  <c r="C3970" i="11"/>
  <c r="D3970" i="11"/>
  <c r="E3970" i="11"/>
  <c r="G3970" i="11"/>
  <c r="H3970" i="11"/>
  <c r="I3970" i="11"/>
  <c r="A3971" i="11"/>
  <c r="C3971" i="11"/>
  <c r="D3971" i="11"/>
  <c r="E3971" i="11"/>
  <c r="G3971" i="11"/>
  <c r="H3971" i="11"/>
  <c r="I3971" i="11"/>
  <c r="A3972" i="11"/>
  <c r="C3972" i="11"/>
  <c r="D3972" i="11"/>
  <c r="E3972" i="11"/>
  <c r="G3972" i="11"/>
  <c r="H3972" i="11"/>
  <c r="I3972" i="11"/>
  <c r="A3973" i="11"/>
  <c r="C3973" i="11"/>
  <c r="D3973" i="11"/>
  <c r="E3973" i="11"/>
  <c r="G3973" i="11"/>
  <c r="H3973" i="11"/>
  <c r="I3973" i="11"/>
  <c r="A3974" i="11"/>
  <c r="C3974" i="11"/>
  <c r="D3974" i="11"/>
  <c r="E3974" i="11"/>
  <c r="G3974" i="11"/>
  <c r="H3974" i="11"/>
  <c r="I3974" i="11"/>
  <c r="A3975" i="11"/>
  <c r="C3975" i="11"/>
  <c r="D3975" i="11"/>
  <c r="E3975" i="11"/>
  <c r="G3975" i="11"/>
  <c r="H3975" i="11"/>
  <c r="I3975" i="11"/>
  <c r="A3976" i="11"/>
  <c r="C3976" i="11"/>
  <c r="D3976" i="11"/>
  <c r="E3976" i="11"/>
  <c r="G3976" i="11"/>
  <c r="H3976" i="11"/>
  <c r="I3976" i="11"/>
  <c r="A3977" i="11"/>
  <c r="C3977" i="11"/>
  <c r="D3977" i="11"/>
  <c r="E3977" i="11"/>
  <c r="G3977" i="11"/>
  <c r="H3977" i="11"/>
  <c r="I3977" i="11"/>
  <c r="A3978" i="11"/>
  <c r="C3978" i="11"/>
  <c r="D3978" i="11"/>
  <c r="E3978" i="11"/>
  <c r="G3978" i="11"/>
  <c r="H3978" i="11"/>
  <c r="I3978" i="11"/>
  <c r="A3979" i="11"/>
  <c r="C3979" i="11"/>
  <c r="D3979" i="11"/>
  <c r="E3979" i="11"/>
  <c r="G3979" i="11"/>
  <c r="H3979" i="11"/>
  <c r="I3979" i="11"/>
  <c r="A3980" i="11"/>
  <c r="C3980" i="11"/>
  <c r="D3980" i="11"/>
  <c r="E3980" i="11"/>
  <c r="G3980" i="11"/>
  <c r="H3980" i="11"/>
  <c r="I3980" i="11"/>
  <c r="A3981" i="11"/>
  <c r="C3981" i="11"/>
  <c r="D3981" i="11"/>
  <c r="E3981" i="11"/>
  <c r="G3981" i="11"/>
  <c r="H3981" i="11"/>
  <c r="I3981" i="11"/>
  <c r="A3982" i="11"/>
  <c r="C3982" i="11"/>
  <c r="D3982" i="11"/>
  <c r="E3982" i="11"/>
  <c r="G3982" i="11"/>
  <c r="H3982" i="11"/>
  <c r="I3982" i="11"/>
  <c r="A3983" i="11"/>
  <c r="C3983" i="11"/>
  <c r="D3983" i="11"/>
  <c r="E3983" i="11"/>
  <c r="G3983" i="11"/>
  <c r="H3983" i="11"/>
  <c r="I3983" i="11"/>
  <c r="A3984" i="11"/>
  <c r="C3984" i="11"/>
  <c r="D3984" i="11"/>
  <c r="E3984" i="11"/>
  <c r="G3984" i="11"/>
  <c r="H3984" i="11"/>
  <c r="I3984" i="11"/>
  <c r="A3985" i="11"/>
  <c r="C3985" i="11"/>
  <c r="D3985" i="11"/>
  <c r="E3985" i="11"/>
  <c r="G3985" i="11"/>
  <c r="H3985" i="11"/>
  <c r="I3985" i="11"/>
  <c r="A3986" i="11"/>
  <c r="C3986" i="11"/>
  <c r="D3986" i="11"/>
  <c r="E3986" i="11"/>
  <c r="G3986" i="11"/>
  <c r="H3986" i="11"/>
  <c r="I3986" i="11"/>
  <c r="A3987" i="11"/>
  <c r="C3987" i="11"/>
  <c r="D3987" i="11"/>
  <c r="E3987" i="11"/>
  <c r="G3987" i="11"/>
  <c r="H3987" i="11"/>
  <c r="I3987" i="11"/>
  <c r="A3988" i="11"/>
  <c r="C3988" i="11"/>
  <c r="D3988" i="11"/>
  <c r="E3988" i="11"/>
  <c r="G3988" i="11"/>
  <c r="H3988" i="11"/>
  <c r="I3988" i="11"/>
  <c r="A3989" i="11"/>
  <c r="C3989" i="11"/>
  <c r="D3989" i="11"/>
  <c r="E3989" i="11"/>
  <c r="G3989" i="11"/>
  <c r="H3989" i="11"/>
  <c r="I3989" i="11"/>
  <c r="A3990" i="11"/>
  <c r="C3990" i="11"/>
  <c r="D3990" i="11"/>
  <c r="E3990" i="11"/>
  <c r="G3990" i="11"/>
  <c r="H3990" i="11"/>
  <c r="I3990" i="11"/>
  <c r="A3991" i="11"/>
  <c r="C3991" i="11"/>
  <c r="D3991" i="11"/>
  <c r="E3991" i="11"/>
  <c r="G3991" i="11"/>
  <c r="H3991" i="11"/>
  <c r="I3991" i="11"/>
  <c r="A3992" i="11"/>
  <c r="C3992" i="11"/>
  <c r="D3992" i="11"/>
  <c r="E3992" i="11"/>
  <c r="G3992" i="11"/>
  <c r="H3992" i="11"/>
  <c r="I3992" i="11"/>
  <c r="A3993" i="11"/>
  <c r="C3993" i="11"/>
  <c r="D3993" i="11"/>
  <c r="E3993" i="11"/>
  <c r="G3993" i="11"/>
  <c r="H3993" i="11"/>
  <c r="I3993" i="11"/>
  <c r="A3994" i="11"/>
  <c r="C3994" i="11"/>
  <c r="D3994" i="11"/>
  <c r="E3994" i="11"/>
  <c r="G3994" i="11"/>
  <c r="H3994" i="11"/>
  <c r="I3994" i="11"/>
  <c r="A3995" i="11"/>
  <c r="C3995" i="11"/>
  <c r="D3995" i="11"/>
  <c r="E3995" i="11"/>
  <c r="G3995" i="11"/>
  <c r="H3995" i="11"/>
  <c r="I3995" i="11"/>
  <c r="A3996" i="11"/>
  <c r="C3996" i="11"/>
  <c r="D3996" i="11"/>
  <c r="E3996" i="11"/>
  <c r="G3996" i="11"/>
  <c r="H3996" i="11"/>
  <c r="I3996" i="11"/>
  <c r="A3997" i="11"/>
  <c r="C3997" i="11"/>
  <c r="D3997" i="11"/>
  <c r="E3997" i="11"/>
  <c r="G3997" i="11"/>
  <c r="H3997" i="11"/>
  <c r="I3997" i="11"/>
  <c r="A3998" i="11"/>
  <c r="C3998" i="11"/>
  <c r="D3998" i="11"/>
  <c r="E3998" i="11"/>
  <c r="G3998" i="11"/>
  <c r="H3998" i="11"/>
  <c r="I3998" i="11"/>
  <c r="A3999" i="11"/>
  <c r="C3999" i="11"/>
  <c r="D3999" i="11"/>
  <c r="E3999" i="11"/>
  <c r="G3999" i="11"/>
  <c r="H3999" i="11"/>
  <c r="I3999" i="11"/>
  <c r="A4000" i="11"/>
  <c r="C4000" i="11"/>
  <c r="D4000" i="11"/>
  <c r="E4000" i="11"/>
  <c r="G4000" i="11"/>
  <c r="H4000" i="11"/>
  <c r="I4000" i="11"/>
  <c r="A4001" i="11"/>
  <c r="C4001" i="11"/>
  <c r="D4001" i="11"/>
  <c r="E4001" i="11"/>
  <c r="G4001" i="11"/>
  <c r="H4001" i="11"/>
  <c r="I4001" i="11"/>
  <c r="A4002" i="11"/>
  <c r="C4002" i="11"/>
  <c r="D4002" i="11"/>
  <c r="E4002" i="11"/>
  <c r="G4002" i="11"/>
  <c r="H4002" i="11"/>
  <c r="I4002" i="11"/>
  <c r="A4003" i="11"/>
  <c r="C4003" i="11"/>
  <c r="D4003" i="11"/>
  <c r="E4003" i="11"/>
  <c r="G4003" i="11"/>
  <c r="H4003" i="11"/>
  <c r="I4003" i="11"/>
  <c r="A4004" i="11"/>
  <c r="C4004" i="11"/>
  <c r="D4004" i="11"/>
  <c r="E4004" i="11"/>
  <c r="G4004" i="11"/>
  <c r="H4004" i="11"/>
  <c r="I4004" i="11"/>
  <c r="A4005" i="11"/>
  <c r="C4005" i="11"/>
  <c r="D4005" i="11"/>
  <c r="E4005" i="11"/>
  <c r="G4005" i="11"/>
  <c r="H4005" i="11"/>
  <c r="I4005" i="11"/>
  <c r="A4006" i="11"/>
  <c r="C4006" i="11"/>
  <c r="D4006" i="11"/>
  <c r="E4006" i="11"/>
  <c r="G4006" i="11"/>
  <c r="H4006" i="11"/>
  <c r="I4006" i="11"/>
  <c r="A4007" i="11"/>
  <c r="C4007" i="11"/>
  <c r="D4007" i="11"/>
  <c r="E4007" i="11"/>
  <c r="G4007" i="11"/>
  <c r="H4007" i="11"/>
  <c r="I4007" i="11"/>
  <c r="A4008" i="11"/>
  <c r="C4008" i="11"/>
  <c r="D4008" i="11"/>
  <c r="E4008" i="11"/>
  <c r="G4008" i="11"/>
  <c r="H4008" i="11"/>
  <c r="I4008" i="11"/>
  <c r="A4009" i="11"/>
  <c r="C4009" i="11"/>
  <c r="D4009" i="11"/>
  <c r="E4009" i="11"/>
  <c r="G4009" i="11"/>
  <c r="H4009" i="11"/>
  <c r="I4009" i="11"/>
  <c r="A4010" i="11"/>
  <c r="C4010" i="11"/>
  <c r="D4010" i="11"/>
  <c r="E4010" i="11"/>
  <c r="G4010" i="11"/>
  <c r="H4010" i="11"/>
  <c r="I4010" i="11"/>
  <c r="A4011" i="11"/>
  <c r="C4011" i="11"/>
  <c r="D4011" i="11"/>
  <c r="E4011" i="11"/>
  <c r="G4011" i="11"/>
  <c r="H4011" i="11"/>
  <c r="I4011" i="11"/>
  <c r="A4012" i="11"/>
  <c r="C4012" i="11"/>
  <c r="D4012" i="11"/>
  <c r="E4012" i="11"/>
  <c r="G4012" i="11"/>
  <c r="H4012" i="11"/>
  <c r="I4012" i="11"/>
  <c r="A4013" i="11"/>
  <c r="C4013" i="11"/>
  <c r="D4013" i="11"/>
  <c r="E4013" i="11"/>
  <c r="G4013" i="11"/>
  <c r="H4013" i="11"/>
  <c r="I4013" i="11"/>
  <c r="A4014" i="11"/>
  <c r="C4014" i="11"/>
  <c r="D4014" i="11"/>
  <c r="E4014" i="11"/>
  <c r="G4014" i="11"/>
  <c r="H4014" i="11"/>
  <c r="I4014" i="11"/>
  <c r="A4015" i="11"/>
  <c r="C4015" i="11"/>
  <c r="D4015" i="11"/>
  <c r="E4015" i="11"/>
  <c r="G4015" i="11"/>
  <c r="H4015" i="11"/>
  <c r="I4015" i="11"/>
  <c r="A4016" i="11"/>
  <c r="C4016" i="11"/>
  <c r="D4016" i="11"/>
  <c r="E4016" i="11"/>
  <c r="G4016" i="11"/>
  <c r="H4016" i="11"/>
  <c r="I4016" i="11"/>
  <c r="A4017" i="11"/>
  <c r="C4017" i="11"/>
  <c r="D4017" i="11"/>
  <c r="E4017" i="11"/>
  <c r="G4017" i="11"/>
  <c r="H4017" i="11"/>
  <c r="I4017" i="11"/>
  <c r="A4018" i="11"/>
  <c r="C4018" i="11"/>
  <c r="D4018" i="11"/>
  <c r="E4018" i="11"/>
  <c r="G4018" i="11"/>
  <c r="H4018" i="11"/>
  <c r="I4018" i="11"/>
  <c r="A4019" i="11"/>
  <c r="C4019" i="11"/>
  <c r="D4019" i="11"/>
  <c r="E4019" i="11"/>
  <c r="G4019" i="11"/>
  <c r="H4019" i="11"/>
  <c r="I4019" i="11"/>
  <c r="A4020" i="11"/>
  <c r="C4020" i="11"/>
  <c r="D4020" i="11"/>
  <c r="E4020" i="11"/>
  <c r="G4020" i="11"/>
  <c r="H4020" i="11"/>
  <c r="I4020" i="11"/>
  <c r="A4021" i="11"/>
  <c r="C4021" i="11"/>
  <c r="D4021" i="11"/>
  <c r="E4021" i="11"/>
  <c r="G4021" i="11"/>
  <c r="H4021" i="11"/>
  <c r="I4021" i="11"/>
  <c r="A4022" i="11"/>
  <c r="C4022" i="11"/>
  <c r="D4022" i="11"/>
  <c r="E4022" i="11"/>
  <c r="G4022" i="11"/>
  <c r="H4022" i="11"/>
  <c r="I4022" i="11"/>
  <c r="A4023" i="11"/>
  <c r="C4023" i="11"/>
  <c r="D4023" i="11"/>
  <c r="E4023" i="11"/>
  <c r="G4023" i="11"/>
  <c r="H4023" i="11"/>
  <c r="I4023" i="11"/>
  <c r="A4024" i="11"/>
  <c r="C4024" i="11"/>
  <c r="D4024" i="11"/>
  <c r="E4024" i="11"/>
  <c r="G4024" i="11"/>
  <c r="H4024" i="11"/>
  <c r="I4024" i="11"/>
  <c r="A4025" i="11"/>
  <c r="C4025" i="11"/>
  <c r="D4025" i="11"/>
  <c r="E4025" i="11"/>
  <c r="G4025" i="11"/>
  <c r="H4025" i="11"/>
  <c r="I4025" i="11"/>
  <c r="A4026" i="11"/>
  <c r="C4026" i="11"/>
  <c r="D4026" i="11"/>
  <c r="E4026" i="11"/>
  <c r="G4026" i="11"/>
  <c r="H4026" i="11"/>
  <c r="I4026" i="11"/>
  <c r="A4027" i="11"/>
  <c r="C4027" i="11"/>
  <c r="D4027" i="11"/>
  <c r="E4027" i="11"/>
  <c r="G4027" i="11"/>
  <c r="H4027" i="11"/>
  <c r="I4027" i="11"/>
  <c r="A4028" i="11"/>
  <c r="C4028" i="11"/>
  <c r="D4028" i="11"/>
  <c r="E4028" i="11"/>
  <c r="G4028" i="11"/>
  <c r="H4028" i="11"/>
  <c r="I4028" i="11"/>
  <c r="A4029" i="11"/>
  <c r="C4029" i="11"/>
  <c r="D4029" i="11"/>
  <c r="E4029" i="11"/>
  <c r="G4029" i="11"/>
  <c r="H4029" i="11"/>
  <c r="I4029" i="11"/>
  <c r="A4030" i="11"/>
  <c r="C4030" i="11"/>
  <c r="D4030" i="11"/>
  <c r="E4030" i="11"/>
  <c r="G4030" i="11"/>
  <c r="H4030" i="11"/>
  <c r="I4030" i="11"/>
  <c r="A4031" i="11"/>
  <c r="C4031" i="11"/>
  <c r="D4031" i="11"/>
  <c r="E4031" i="11"/>
  <c r="G4031" i="11"/>
  <c r="H4031" i="11"/>
  <c r="I4031" i="11"/>
  <c r="A4032" i="11"/>
  <c r="C4032" i="11"/>
  <c r="D4032" i="11"/>
  <c r="E4032" i="11"/>
  <c r="G4032" i="11"/>
  <c r="H4032" i="11"/>
  <c r="I4032" i="11"/>
  <c r="A4033" i="11"/>
  <c r="C4033" i="11"/>
  <c r="D4033" i="11"/>
  <c r="E4033" i="11"/>
  <c r="G4033" i="11"/>
  <c r="H4033" i="11"/>
  <c r="I4033" i="11"/>
  <c r="A4034" i="11"/>
  <c r="C4034" i="11"/>
  <c r="D4034" i="11"/>
  <c r="E4034" i="11"/>
  <c r="G4034" i="11"/>
  <c r="H4034" i="11"/>
  <c r="I4034" i="11"/>
  <c r="A4035" i="11"/>
  <c r="C4035" i="11"/>
  <c r="D4035" i="11"/>
  <c r="E4035" i="11"/>
  <c r="G4035" i="11"/>
  <c r="H4035" i="11"/>
  <c r="I4035" i="11"/>
  <c r="A4036" i="11"/>
  <c r="C4036" i="11"/>
  <c r="D4036" i="11"/>
  <c r="E4036" i="11"/>
  <c r="G4036" i="11"/>
  <c r="H4036" i="11"/>
  <c r="I4036" i="11"/>
  <c r="A4037" i="11"/>
  <c r="C4037" i="11"/>
  <c r="D4037" i="11"/>
  <c r="E4037" i="11"/>
  <c r="G4037" i="11"/>
  <c r="H4037" i="11"/>
  <c r="I4037" i="11"/>
  <c r="A4038" i="11"/>
  <c r="C4038" i="11"/>
  <c r="D4038" i="11"/>
  <c r="E4038" i="11"/>
  <c r="G4038" i="11"/>
  <c r="H4038" i="11"/>
  <c r="I4038" i="11"/>
  <c r="A4039" i="11"/>
  <c r="C4039" i="11"/>
  <c r="D4039" i="11"/>
  <c r="E4039" i="11"/>
  <c r="G4039" i="11"/>
  <c r="H4039" i="11"/>
  <c r="I4039" i="11"/>
  <c r="A4040" i="11"/>
  <c r="C4040" i="11"/>
  <c r="D4040" i="11"/>
  <c r="E4040" i="11"/>
  <c r="G4040" i="11"/>
  <c r="H4040" i="11"/>
  <c r="I4040" i="11"/>
  <c r="A4041" i="11"/>
  <c r="C4041" i="11"/>
  <c r="D4041" i="11"/>
  <c r="E4041" i="11"/>
  <c r="G4041" i="11"/>
  <c r="H4041" i="11"/>
  <c r="I4041" i="11"/>
  <c r="A4042" i="11"/>
  <c r="C4042" i="11"/>
  <c r="D4042" i="11"/>
  <c r="E4042" i="11"/>
  <c r="G4042" i="11"/>
  <c r="H4042" i="11"/>
  <c r="I4042" i="11"/>
  <c r="A4043" i="11"/>
  <c r="C4043" i="11"/>
  <c r="D4043" i="11"/>
  <c r="E4043" i="11"/>
  <c r="G4043" i="11"/>
  <c r="H4043" i="11"/>
  <c r="I4043" i="11"/>
  <c r="A4044" i="11"/>
  <c r="C4044" i="11"/>
  <c r="D4044" i="11"/>
  <c r="E4044" i="11"/>
  <c r="G4044" i="11"/>
  <c r="H4044" i="11"/>
  <c r="I4044" i="11"/>
  <c r="A4045" i="11"/>
  <c r="C4045" i="11"/>
  <c r="D4045" i="11"/>
  <c r="E4045" i="11"/>
  <c r="G4045" i="11"/>
  <c r="H4045" i="11"/>
  <c r="I4045" i="11"/>
  <c r="A4046" i="11"/>
  <c r="C4046" i="11"/>
  <c r="D4046" i="11"/>
  <c r="E4046" i="11"/>
  <c r="G4046" i="11"/>
  <c r="H4046" i="11"/>
  <c r="I4046" i="11"/>
  <c r="A4047" i="11"/>
  <c r="C4047" i="11"/>
  <c r="D4047" i="11"/>
  <c r="E4047" i="11"/>
  <c r="G4047" i="11"/>
  <c r="H4047" i="11"/>
  <c r="I4047" i="11"/>
  <c r="A4048" i="11"/>
  <c r="C4048" i="11"/>
  <c r="D4048" i="11"/>
  <c r="E4048" i="11"/>
  <c r="G4048" i="11"/>
  <c r="H4048" i="11"/>
  <c r="I4048" i="11"/>
  <c r="A4049" i="11"/>
  <c r="C4049" i="11"/>
  <c r="D4049" i="11"/>
  <c r="E4049" i="11"/>
  <c r="G4049" i="11"/>
  <c r="H4049" i="11"/>
  <c r="I4049" i="11"/>
  <c r="A4050" i="11"/>
  <c r="C4050" i="11"/>
  <c r="D4050" i="11"/>
  <c r="E4050" i="11"/>
  <c r="G4050" i="11"/>
  <c r="H4050" i="11"/>
  <c r="I4050" i="11"/>
  <c r="A4051" i="11"/>
  <c r="C4051" i="11"/>
  <c r="D4051" i="11"/>
  <c r="E4051" i="11"/>
  <c r="G4051" i="11"/>
  <c r="H4051" i="11"/>
  <c r="I4051" i="11"/>
  <c r="A4052" i="11"/>
  <c r="C4052" i="11"/>
  <c r="D4052" i="11"/>
  <c r="E4052" i="11"/>
  <c r="G4052" i="11"/>
  <c r="H4052" i="11"/>
  <c r="I4052" i="11"/>
  <c r="A4053" i="11"/>
  <c r="C4053" i="11"/>
  <c r="D4053" i="11"/>
  <c r="E4053" i="11"/>
  <c r="G4053" i="11"/>
  <c r="H4053" i="11"/>
  <c r="I4053" i="11"/>
  <c r="A4054" i="11"/>
  <c r="C4054" i="11"/>
  <c r="D4054" i="11"/>
  <c r="E4054" i="11"/>
  <c r="G4054" i="11"/>
  <c r="H4054" i="11"/>
  <c r="I4054" i="11"/>
  <c r="A4055" i="11"/>
  <c r="C4055" i="11"/>
  <c r="D4055" i="11"/>
  <c r="E4055" i="11"/>
  <c r="G4055" i="11"/>
  <c r="H4055" i="11"/>
  <c r="I4055" i="11"/>
  <c r="A4056" i="11"/>
  <c r="C4056" i="11"/>
  <c r="D4056" i="11"/>
  <c r="E4056" i="11"/>
  <c r="G4056" i="11"/>
  <c r="H4056" i="11"/>
  <c r="I4056" i="11"/>
  <c r="A4057" i="11"/>
  <c r="C4057" i="11"/>
  <c r="D4057" i="11"/>
  <c r="E4057" i="11"/>
  <c r="G4057" i="11"/>
  <c r="H4057" i="11"/>
  <c r="I4057" i="11"/>
  <c r="A4058" i="11"/>
  <c r="C4058" i="11"/>
  <c r="D4058" i="11"/>
  <c r="E4058" i="11"/>
  <c r="G4058" i="11"/>
  <c r="H4058" i="11"/>
  <c r="I4058" i="11"/>
  <c r="A4059" i="11"/>
  <c r="C4059" i="11"/>
  <c r="D4059" i="11"/>
  <c r="E4059" i="11"/>
  <c r="G4059" i="11"/>
  <c r="H4059" i="11"/>
  <c r="I4059" i="11"/>
  <c r="A4060" i="11"/>
  <c r="C4060" i="11"/>
  <c r="D4060" i="11"/>
  <c r="E4060" i="11"/>
  <c r="G4060" i="11"/>
  <c r="H4060" i="11"/>
  <c r="I4060" i="11"/>
  <c r="A4061" i="11"/>
  <c r="C4061" i="11"/>
  <c r="D4061" i="11"/>
  <c r="E4061" i="11"/>
  <c r="G4061" i="11"/>
  <c r="H4061" i="11"/>
  <c r="I4061" i="11"/>
  <c r="A4062" i="11"/>
  <c r="C4062" i="11"/>
  <c r="D4062" i="11"/>
  <c r="E4062" i="11"/>
  <c r="G4062" i="11"/>
  <c r="H4062" i="11"/>
  <c r="I4062" i="11"/>
  <c r="A4063" i="11"/>
  <c r="C4063" i="11"/>
  <c r="D4063" i="11"/>
  <c r="E4063" i="11"/>
  <c r="G4063" i="11"/>
  <c r="H4063" i="11"/>
  <c r="I4063" i="11"/>
  <c r="A4064" i="11"/>
  <c r="C4064" i="11"/>
  <c r="D4064" i="11"/>
  <c r="E4064" i="11"/>
  <c r="G4064" i="11"/>
  <c r="H4064" i="11"/>
  <c r="I4064" i="11"/>
  <c r="A4065" i="11"/>
  <c r="C4065" i="11"/>
  <c r="D4065" i="11"/>
  <c r="E4065" i="11"/>
  <c r="G4065" i="11"/>
  <c r="H4065" i="11"/>
  <c r="I4065" i="11"/>
  <c r="A4066" i="11"/>
  <c r="C4066" i="11"/>
  <c r="D4066" i="11"/>
  <c r="E4066" i="11"/>
  <c r="G4066" i="11"/>
  <c r="H4066" i="11"/>
  <c r="I4066" i="11"/>
  <c r="A4067" i="11"/>
  <c r="C4067" i="11"/>
  <c r="D4067" i="11"/>
  <c r="E4067" i="11"/>
  <c r="G4067" i="11"/>
  <c r="H4067" i="11"/>
  <c r="I4067" i="11"/>
  <c r="A4068" i="11"/>
  <c r="C4068" i="11"/>
  <c r="D4068" i="11"/>
  <c r="E4068" i="11"/>
  <c r="G4068" i="11"/>
  <c r="H4068" i="11"/>
  <c r="I4068" i="11"/>
  <c r="A4069" i="11"/>
  <c r="C4069" i="11"/>
  <c r="D4069" i="11"/>
  <c r="E4069" i="11"/>
  <c r="G4069" i="11"/>
  <c r="H4069" i="11"/>
  <c r="I4069" i="11"/>
  <c r="A4070" i="11"/>
  <c r="C4070" i="11"/>
  <c r="D4070" i="11"/>
  <c r="E4070" i="11"/>
  <c r="G4070" i="11"/>
  <c r="H4070" i="11"/>
  <c r="I4070" i="11"/>
  <c r="A4071" i="11"/>
  <c r="C4071" i="11"/>
  <c r="D4071" i="11"/>
  <c r="E4071" i="11"/>
  <c r="G4071" i="11"/>
  <c r="H4071" i="11"/>
  <c r="I4071" i="11"/>
  <c r="A4072" i="11"/>
  <c r="C4072" i="11"/>
  <c r="D4072" i="11"/>
  <c r="E4072" i="11"/>
  <c r="G4072" i="11"/>
  <c r="H4072" i="11"/>
  <c r="I4072" i="11"/>
  <c r="A4073" i="11"/>
  <c r="C4073" i="11"/>
  <c r="D4073" i="11"/>
  <c r="E4073" i="11"/>
  <c r="G4073" i="11"/>
  <c r="H4073" i="11"/>
  <c r="I4073" i="11"/>
  <c r="A4074" i="11"/>
  <c r="C4074" i="11"/>
  <c r="D4074" i="11"/>
  <c r="E4074" i="11"/>
  <c r="G4074" i="11"/>
  <c r="H4074" i="11"/>
  <c r="I4074" i="11"/>
  <c r="A4075" i="11"/>
  <c r="C4075" i="11"/>
  <c r="D4075" i="11"/>
  <c r="E4075" i="11"/>
  <c r="G4075" i="11"/>
  <c r="H4075" i="11"/>
  <c r="I4075" i="11"/>
  <c r="A4076" i="11"/>
  <c r="C4076" i="11"/>
  <c r="D4076" i="11"/>
  <c r="E4076" i="11"/>
  <c r="G4076" i="11"/>
  <c r="H4076" i="11"/>
  <c r="I4076" i="11"/>
  <c r="A4077" i="11"/>
  <c r="C4077" i="11"/>
  <c r="D4077" i="11"/>
  <c r="E4077" i="11"/>
  <c r="G4077" i="11"/>
  <c r="H4077" i="11"/>
  <c r="I4077" i="11"/>
  <c r="A4078" i="11"/>
  <c r="C4078" i="11"/>
  <c r="D4078" i="11"/>
  <c r="E4078" i="11"/>
  <c r="G4078" i="11"/>
  <c r="H4078" i="11"/>
  <c r="I4078" i="11"/>
  <c r="A4079" i="11"/>
  <c r="C4079" i="11"/>
  <c r="D4079" i="11"/>
  <c r="E4079" i="11"/>
  <c r="G4079" i="11"/>
  <c r="H4079" i="11"/>
  <c r="I4079" i="11"/>
  <c r="A4080" i="11"/>
  <c r="C4080" i="11"/>
  <c r="D4080" i="11"/>
  <c r="E4080" i="11"/>
  <c r="G4080" i="11"/>
  <c r="H4080" i="11"/>
  <c r="I4080" i="11"/>
  <c r="A4081" i="11"/>
  <c r="C4081" i="11"/>
  <c r="D4081" i="11"/>
  <c r="E4081" i="11"/>
  <c r="G4081" i="11"/>
  <c r="H4081" i="11"/>
  <c r="I4081" i="11"/>
  <c r="A4082" i="11"/>
  <c r="C4082" i="11"/>
  <c r="D4082" i="11"/>
  <c r="E4082" i="11"/>
  <c r="G4082" i="11"/>
  <c r="H4082" i="11"/>
  <c r="I4082" i="11"/>
  <c r="A4083" i="11"/>
  <c r="C4083" i="11"/>
  <c r="D4083" i="11"/>
  <c r="E4083" i="11"/>
  <c r="G4083" i="11"/>
  <c r="H4083" i="11"/>
  <c r="I4083" i="11"/>
  <c r="A4084" i="11"/>
  <c r="C4084" i="11"/>
  <c r="D4084" i="11"/>
  <c r="E4084" i="11"/>
  <c r="G4084" i="11"/>
  <c r="H4084" i="11"/>
  <c r="I4084" i="11"/>
  <c r="A4085" i="11"/>
  <c r="C4085" i="11"/>
  <c r="D4085" i="11"/>
  <c r="E4085" i="11"/>
  <c r="G4085" i="11"/>
  <c r="H4085" i="11"/>
  <c r="I4085" i="11"/>
  <c r="A4086" i="11"/>
  <c r="C4086" i="11"/>
  <c r="D4086" i="11"/>
  <c r="E4086" i="11"/>
  <c r="G4086" i="11"/>
  <c r="H4086" i="11"/>
  <c r="I4086" i="11"/>
  <c r="A4087" i="11"/>
  <c r="C4087" i="11"/>
  <c r="D4087" i="11"/>
  <c r="E4087" i="11"/>
  <c r="G4087" i="11"/>
  <c r="H4087" i="11"/>
  <c r="I4087" i="11"/>
  <c r="A4088" i="11"/>
  <c r="C4088" i="11"/>
  <c r="D4088" i="11"/>
  <c r="E4088" i="11"/>
  <c r="G4088" i="11"/>
  <c r="H4088" i="11"/>
  <c r="I4088" i="11"/>
  <c r="A4089" i="11"/>
  <c r="C4089" i="11"/>
  <c r="D4089" i="11"/>
  <c r="E4089" i="11"/>
  <c r="G4089" i="11"/>
  <c r="H4089" i="11"/>
  <c r="I4089" i="11"/>
  <c r="A4090" i="11"/>
  <c r="C4090" i="11"/>
  <c r="D4090" i="11"/>
  <c r="E4090" i="11"/>
  <c r="G4090" i="11"/>
  <c r="H4090" i="11"/>
  <c r="I4090" i="11"/>
  <c r="A4091" i="11"/>
  <c r="C4091" i="11"/>
  <c r="D4091" i="11"/>
  <c r="E4091" i="11"/>
  <c r="G4091" i="11"/>
  <c r="H4091" i="11"/>
  <c r="I4091" i="11"/>
  <c r="A4092" i="11"/>
  <c r="C4092" i="11"/>
  <c r="D4092" i="11"/>
  <c r="E4092" i="11"/>
  <c r="G4092" i="11"/>
  <c r="H4092" i="11"/>
  <c r="I4092" i="11"/>
  <c r="A4093" i="11"/>
  <c r="C4093" i="11"/>
  <c r="D4093" i="11"/>
  <c r="E4093" i="11"/>
  <c r="G4093" i="11"/>
  <c r="H4093" i="11"/>
  <c r="I4093" i="11"/>
  <c r="A4094" i="11"/>
  <c r="C4094" i="11"/>
  <c r="D4094" i="11"/>
  <c r="E4094" i="11"/>
  <c r="G4094" i="11"/>
  <c r="H4094" i="11"/>
  <c r="I4094" i="11"/>
  <c r="A4095" i="11"/>
  <c r="C4095" i="11"/>
  <c r="D4095" i="11"/>
  <c r="E4095" i="11"/>
  <c r="G4095" i="11"/>
  <c r="H4095" i="11"/>
  <c r="I4095" i="11"/>
  <c r="A4096" i="11"/>
  <c r="C4096" i="11"/>
  <c r="D4096" i="11"/>
  <c r="E4096" i="11"/>
  <c r="G4096" i="11"/>
  <c r="H4096" i="11"/>
  <c r="I4096" i="11"/>
  <c r="A4097" i="11"/>
  <c r="C4097" i="11"/>
  <c r="D4097" i="11"/>
  <c r="E4097" i="11"/>
  <c r="G4097" i="11"/>
  <c r="H4097" i="11"/>
  <c r="I4097" i="11"/>
  <c r="A4098" i="11"/>
  <c r="C4098" i="11"/>
  <c r="D4098" i="11"/>
  <c r="E4098" i="11"/>
  <c r="G4098" i="11"/>
  <c r="H4098" i="11"/>
  <c r="I4098" i="11"/>
  <c r="A4099" i="11"/>
  <c r="C4099" i="11"/>
  <c r="D4099" i="11"/>
  <c r="E4099" i="11"/>
  <c r="G4099" i="11"/>
  <c r="H4099" i="11"/>
  <c r="I4099" i="11"/>
  <c r="A4100" i="11"/>
  <c r="C4100" i="11"/>
  <c r="D4100" i="11"/>
  <c r="E4100" i="11"/>
  <c r="G4100" i="11"/>
  <c r="H4100" i="11"/>
  <c r="I4100" i="11"/>
  <c r="A4101" i="11"/>
  <c r="C4101" i="11"/>
  <c r="D4101" i="11"/>
  <c r="E4101" i="11"/>
  <c r="G4101" i="11"/>
  <c r="H4101" i="11"/>
  <c r="I4101" i="11"/>
  <c r="A4102" i="11"/>
  <c r="C4102" i="11"/>
  <c r="D4102" i="11"/>
  <c r="E4102" i="11"/>
  <c r="G4102" i="11"/>
  <c r="H4102" i="11"/>
  <c r="I4102" i="11"/>
  <c r="A4103" i="11"/>
  <c r="C4103" i="11"/>
  <c r="D4103" i="11"/>
  <c r="E4103" i="11"/>
  <c r="G4103" i="11"/>
  <c r="H4103" i="11"/>
  <c r="I4103" i="11"/>
  <c r="A4104" i="11"/>
  <c r="C4104" i="11"/>
  <c r="D4104" i="11"/>
  <c r="E4104" i="11"/>
  <c r="G4104" i="11"/>
  <c r="H4104" i="11"/>
  <c r="I4104" i="11"/>
  <c r="A4105" i="11"/>
  <c r="C4105" i="11"/>
  <c r="D4105" i="11"/>
  <c r="E4105" i="11"/>
  <c r="G4105" i="11"/>
  <c r="H4105" i="11"/>
  <c r="I4105" i="11"/>
  <c r="A4106" i="11"/>
  <c r="C4106" i="11"/>
  <c r="D4106" i="11"/>
  <c r="E4106" i="11"/>
  <c r="G4106" i="11"/>
  <c r="H4106" i="11"/>
  <c r="I4106" i="11"/>
  <c r="A4107" i="11"/>
  <c r="C4107" i="11"/>
  <c r="D4107" i="11"/>
  <c r="E4107" i="11"/>
  <c r="G4107" i="11"/>
  <c r="H4107" i="11"/>
  <c r="I4107" i="11"/>
  <c r="A4108" i="11"/>
  <c r="C4108" i="11"/>
  <c r="D4108" i="11"/>
  <c r="E4108" i="11"/>
  <c r="G4108" i="11"/>
  <c r="H4108" i="11"/>
  <c r="I4108" i="11"/>
  <c r="A4109" i="11"/>
  <c r="C4109" i="11"/>
  <c r="D4109" i="11"/>
  <c r="E4109" i="11"/>
  <c r="G4109" i="11"/>
  <c r="H4109" i="11"/>
  <c r="I4109" i="11"/>
  <c r="A4110" i="11"/>
  <c r="C4110" i="11"/>
  <c r="D4110" i="11"/>
  <c r="E4110" i="11"/>
  <c r="G4110" i="11"/>
  <c r="H4110" i="11"/>
  <c r="I4110" i="11"/>
  <c r="A4111" i="11"/>
  <c r="C4111" i="11"/>
  <c r="D4111" i="11"/>
  <c r="E4111" i="11"/>
  <c r="G4111" i="11"/>
  <c r="H4111" i="11"/>
  <c r="I4111" i="11"/>
  <c r="A4112" i="11"/>
  <c r="C4112" i="11"/>
  <c r="D4112" i="11"/>
  <c r="E4112" i="11"/>
  <c r="G4112" i="11"/>
  <c r="H4112" i="11"/>
  <c r="I4112" i="11"/>
  <c r="A4113" i="11"/>
  <c r="C4113" i="11"/>
  <c r="D4113" i="11"/>
  <c r="E4113" i="11"/>
  <c r="G4113" i="11"/>
  <c r="H4113" i="11"/>
  <c r="I4113" i="11"/>
  <c r="A4114" i="11"/>
  <c r="C4114" i="11"/>
  <c r="D4114" i="11"/>
  <c r="E4114" i="11"/>
  <c r="G4114" i="11"/>
  <c r="H4114" i="11"/>
  <c r="I4114" i="11"/>
  <c r="A4115" i="11"/>
  <c r="C4115" i="11"/>
  <c r="D4115" i="11"/>
  <c r="E4115" i="11"/>
  <c r="G4115" i="11"/>
  <c r="H4115" i="11"/>
  <c r="I4115" i="11"/>
  <c r="A4116" i="11"/>
  <c r="C4116" i="11"/>
  <c r="D4116" i="11"/>
  <c r="E4116" i="11"/>
  <c r="G4116" i="11"/>
  <c r="H4116" i="11"/>
  <c r="I4116" i="11"/>
  <c r="A4117" i="11"/>
  <c r="C4117" i="11"/>
  <c r="D4117" i="11"/>
  <c r="E4117" i="11"/>
  <c r="G4117" i="11"/>
  <c r="H4117" i="11"/>
  <c r="I4117" i="11"/>
  <c r="A4118" i="11"/>
  <c r="C4118" i="11"/>
  <c r="D4118" i="11"/>
  <c r="E4118" i="11"/>
  <c r="G4118" i="11"/>
  <c r="H4118" i="11"/>
  <c r="I4118" i="11"/>
  <c r="A4119" i="11"/>
  <c r="C4119" i="11"/>
  <c r="D4119" i="11"/>
  <c r="E4119" i="11"/>
  <c r="G4119" i="11"/>
  <c r="H4119" i="11"/>
  <c r="I4119" i="11"/>
  <c r="A4120" i="11"/>
  <c r="C4120" i="11"/>
  <c r="D4120" i="11"/>
  <c r="E4120" i="11"/>
  <c r="G4120" i="11"/>
  <c r="H4120" i="11"/>
  <c r="I4120" i="11"/>
  <c r="A4121" i="11"/>
  <c r="C4121" i="11"/>
  <c r="D4121" i="11"/>
  <c r="E4121" i="11"/>
  <c r="G4121" i="11"/>
  <c r="H4121" i="11"/>
  <c r="I4121" i="11"/>
  <c r="A4122" i="11"/>
  <c r="C4122" i="11"/>
  <c r="D4122" i="11"/>
  <c r="E4122" i="11"/>
  <c r="G4122" i="11"/>
  <c r="H4122" i="11"/>
  <c r="I4122" i="11"/>
  <c r="A4123" i="11"/>
  <c r="C4123" i="11"/>
  <c r="D4123" i="11"/>
  <c r="E4123" i="11"/>
  <c r="G4123" i="11"/>
  <c r="H4123" i="11"/>
  <c r="I4123" i="11"/>
  <c r="A4124" i="11"/>
  <c r="C4124" i="11"/>
  <c r="D4124" i="11"/>
  <c r="E4124" i="11"/>
  <c r="G4124" i="11"/>
  <c r="H4124" i="11"/>
  <c r="I4124" i="11"/>
  <c r="A4125" i="11"/>
  <c r="C4125" i="11"/>
  <c r="D4125" i="11"/>
  <c r="E4125" i="11"/>
  <c r="G4125" i="11"/>
  <c r="H4125" i="11"/>
  <c r="I4125" i="11"/>
  <c r="A4126" i="11"/>
  <c r="C4126" i="11"/>
  <c r="D4126" i="11"/>
  <c r="E4126" i="11"/>
  <c r="G4126" i="11"/>
  <c r="H4126" i="11"/>
  <c r="I4126" i="11"/>
  <c r="A4127" i="11"/>
  <c r="C4127" i="11"/>
  <c r="D4127" i="11"/>
  <c r="E4127" i="11"/>
  <c r="G4127" i="11"/>
  <c r="H4127" i="11"/>
  <c r="I4127" i="11"/>
  <c r="A4128" i="11"/>
  <c r="C4128" i="11"/>
  <c r="D4128" i="11"/>
  <c r="E4128" i="11"/>
  <c r="G4128" i="11"/>
  <c r="H4128" i="11"/>
  <c r="I4128" i="11"/>
  <c r="A4129" i="11"/>
  <c r="C4129" i="11"/>
  <c r="D4129" i="11"/>
  <c r="E4129" i="11"/>
  <c r="G4129" i="11"/>
  <c r="H4129" i="11"/>
  <c r="I4129" i="11"/>
  <c r="A4130" i="11"/>
  <c r="C4130" i="11"/>
  <c r="D4130" i="11"/>
  <c r="E4130" i="11"/>
  <c r="G4130" i="11"/>
  <c r="H4130" i="11"/>
  <c r="I4130" i="11"/>
  <c r="A4131" i="11"/>
  <c r="C4131" i="11"/>
  <c r="D4131" i="11"/>
  <c r="E4131" i="11"/>
  <c r="G4131" i="11"/>
  <c r="H4131" i="11"/>
  <c r="I4131" i="11"/>
  <c r="A4132" i="11"/>
  <c r="C4132" i="11"/>
  <c r="D4132" i="11"/>
  <c r="E4132" i="11"/>
  <c r="G4132" i="11"/>
  <c r="H4132" i="11"/>
  <c r="I4132" i="11"/>
  <c r="A4133" i="11"/>
  <c r="C4133" i="11"/>
  <c r="D4133" i="11"/>
  <c r="E4133" i="11"/>
  <c r="G4133" i="11"/>
  <c r="H4133" i="11"/>
  <c r="I4133" i="11"/>
  <c r="A4134" i="11"/>
  <c r="C4134" i="11"/>
  <c r="D4134" i="11"/>
  <c r="E4134" i="11"/>
  <c r="G4134" i="11"/>
  <c r="H4134" i="11"/>
  <c r="I4134" i="11"/>
  <c r="A4135" i="11"/>
  <c r="C4135" i="11"/>
  <c r="D4135" i="11"/>
  <c r="E4135" i="11"/>
  <c r="G4135" i="11"/>
  <c r="H4135" i="11"/>
  <c r="I4135" i="11"/>
  <c r="A4136" i="11"/>
  <c r="C4136" i="11"/>
  <c r="D4136" i="11"/>
  <c r="E4136" i="11"/>
  <c r="G4136" i="11"/>
  <c r="H4136" i="11"/>
  <c r="I4136" i="11"/>
  <c r="A4137" i="11"/>
  <c r="C4137" i="11"/>
  <c r="D4137" i="11"/>
  <c r="E4137" i="11"/>
  <c r="G4137" i="11"/>
  <c r="H4137" i="11"/>
  <c r="I4137" i="11"/>
  <c r="A4138" i="11"/>
  <c r="C4138" i="11"/>
  <c r="D4138" i="11"/>
  <c r="E4138" i="11"/>
  <c r="G4138" i="11"/>
  <c r="H4138" i="11"/>
  <c r="I4138" i="11"/>
  <c r="A4139" i="11"/>
  <c r="C4139" i="11"/>
  <c r="D4139" i="11"/>
  <c r="E4139" i="11"/>
  <c r="G4139" i="11"/>
  <c r="H4139" i="11"/>
  <c r="I4139" i="11"/>
  <c r="A4140" i="11"/>
  <c r="C4140" i="11"/>
  <c r="D4140" i="11"/>
  <c r="E4140" i="11"/>
  <c r="G4140" i="11"/>
  <c r="H4140" i="11"/>
  <c r="I4140" i="11"/>
  <c r="A4141" i="11"/>
  <c r="C4141" i="11"/>
  <c r="D4141" i="11"/>
  <c r="E4141" i="11"/>
  <c r="G4141" i="11"/>
  <c r="H4141" i="11"/>
  <c r="I4141" i="11"/>
  <c r="A4142" i="11"/>
  <c r="C4142" i="11"/>
  <c r="D4142" i="11"/>
  <c r="E4142" i="11"/>
  <c r="G4142" i="11"/>
  <c r="H4142" i="11"/>
  <c r="I4142" i="11"/>
  <c r="A4143" i="11"/>
  <c r="C4143" i="11"/>
  <c r="D4143" i="11"/>
  <c r="E4143" i="11"/>
  <c r="G4143" i="11"/>
  <c r="H4143" i="11"/>
  <c r="I4143" i="11"/>
  <c r="A4144" i="11"/>
  <c r="C4144" i="11"/>
  <c r="D4144" i="11"/>
  <c r="E4144" i="11"/>
  <c r="G4144" i="11"/>
  <c r="H4144" i="11"/>
  <c r="I4144" i="11"/>
  <c r="A4145" i="11"/>
  <c r="C4145" i="11"/>
  <c r="D4145" i="11"/>
  <c r="E4145" i="11"/>
  <c r="G4145" i="11"/>
  <c r="H4145" i="11"/>
  <c r="I4145" i="11"/>
  <c r="A4146" i="11"/>
  <c r="C4146" i="11"/>
  <c r="D4146" i="11"/>
  <c r="E4146" i="11"/>
  <c r="G4146" i="11"/>
  <c r="H4146" i="11"/>
  <c r="I4146" i="11"/>
  <c r="A4147" i="11"/>
  <c r="C4147" i="11"/>
  <c r="D4147" i="11"/>
  <c r="E4147" i="11"/>
  <c r="G4147" i="11"/>
  <c r="H4147" i="11"/>
  <c r="I4147" i="11"/>
  <c r="A4148" i="11"/>
  <c r="C4148" i="11"/>
  <c r="D4148" i="11"/>
  <c r="E4148" i="11"/>
  <c r="G4148" i="11"/>
  <c r="H4148" i="11"/>
  <c r="I4148" i="11"/>
  <c r="A4149" i="11"/>
  <c r="C4149" i="11"/>
  <c r="D4149" i="11"/>
  <c r="E4149" i="11"/>
  <c r="G4149" i="11"/>
  <c r="H4149" i="11"/>
  <c r="I4149" i="11"/>
  <c r="A4150" i="11"/>
  <c r="C4150" i="11"/>
  <c r="D4150" i="11"/>
  <c r="E4150" i="11"/>
  <c r="G4150" i="11"/>
  <c r="H4150" i="11"/>
  <c r="I4150" i="11"/>
  <c r="A4151" i="11"/>
  <c r="C4151" i="11"/>
  <c r="D4151" i="11"/>
  <c r="E4151" i="11"/>
  <c r="G4151" i="11"/>
  <c r="H4151" i="11"/>
  <c r="I4151" i="11"/>
  <c r="A4152" i="11"/>
  <c r="C4152" i="11"/>
  <c r="D4152" i="11"/>
  <c r="E4152" i="11"/>
  <c r="G4152" i="11"/>
  <c r="H4152" i="11"/>
  <c r="I4152" i="11"/>
  <c r="A4153" i="11"/>
  <c r="C4153" i="11"/>
  <c r="D4153" i="11"/>
  <c r="E4153" i="11"/>
  <c r="G4153" i="11"/>
  <c r="H4153" i="11"/>
  <c r="I4153" i="11"/>
  <c r="A4154" i="11"/>
  <c r="C4154" i="11"/>
  <c r="D4154" i="11"/>
  <c r="E4154" i="11"/>
  <c r="G4154" i="11"/>
  <c r="H4154" i="11"/>
  <c r="I4154" i="11"/>
  <c r="A4155" i="11"/>
  <c r="C4155" i="11"/>
  <c r="D4155" i="11"/>
  <c r="E4155" i="11"/>
  <c r="G4155" i="11"/>
  <c r="H4155" i="11"/>
  <c r="I4155" i="11"/>
  <c r="A4156" i="11"/>
  <c r="C4156" i="11"/>
  <c r="D4156" i="11"/>
  <c r="E4156" i="11"/>
  <c r="G4156" i="11"/>
  <c r="H4156" i="11"/>
  <c r="I4156" i="11"/>
  <c r="A4157" i="11"/>
  <c r="C4157" i="11"/>
  <c r="D4157" i="11"/>
  <c r="E4157" i="11"/>
  <c r="G4157" i="11"/>
  <c r="H4157" i="11"/>
  <c r="I4157" i="11"/>
  <c r="A4158" i="11"/>
  <c r="C4158" i="11"/>
  <c r="D4158" i="11"/>
  <c r="E4158" i="11"/>
  <c r="G4158" i="11"/>
  <c r="H4158" i="11"/>
  <c r="I4158" i="11"/>
  <c r="A4159" i="11"/>
  <c r="C4159" i="11"/>
  <c r="D4159" i="11"/>
  <c r="E4159" i="11"/>
  <c r="G4159" i="11"/>
  <c r="H4159" i="11"/>
  <c r="I4159" i="11"/>
  <c r="A4160" i="11"/>
  <c r="C4160" i="11"/>
  <c r="D4160" i="11"/>
  <c r="E4160" i="11"/>
  <c r="G4160" i="11"/>
  <c r="H4160" i="11"/>
  <c r="I4160" i="11"/>
  <c r="A4161" i="11"/>
  <c r="C4161" i="11"/>
  <c r="D4161" i="11"/>
  <c r="E4161" i="11"/>
  <c r="G4161" i="11"/>
  <c r="H4161" i="11"/>
  <c r="I4161" i="11"/>
  <c r="A4162" i="11"/>
  <c r="C4162" i="11"/>
  <c r="D4162" i="11"/>
  <c r="E4162" i="11"/>
  <c r="G4162" i="11"/>
  <c r="H4162" i="11"/>
  <c r="I4162" i="11"/>
  <c r="A4163" i="11"/>
  <c r="C4163" i="11"/>
  <c r="D4163" i="11"/>
  <c r="E4163" i="11"/>
  <c r="G4163" i="11"/>
  <c r="H4163" i="11"/>
  <c r="I4163" i="11"/>
  <c r="A4164" i="11"/>
  <c r="C4164" i="11"/>
  <c r="D4164" i="11"/>
  <c r="E4164" i="11"/>
  <c r="G4164" i="11"/>
  <c r="H4164" i="11"/>
  <c r="I4164" i="11"/>
  <c r="A4165" i="11"/>
  <c r="C4165" i="11"/>
  <c r="D4165" i="11"/>
  <c r="E4165" i="11"/>
  <c r="G4165" i="11"/>
  <c r="H4165" i="11"/>
  <c r="I4165" i="11"/>
  <c r="A4166" i="11"/>
  <c r="C4166" i="11"/>
  <c r="D4166" i="11"/>
  <c r="E4166" i="11"/>
  <c r="G4166" i="11"/>
  <c r="H4166" i="11"/>
  <c r="I4166" i="11"/>
  <c r="A4167" i="11"/>
  <c r="C4167" i="11"/>
  <c r="D4167" i="11"/>
  <c r="E4167" i="11"/>
  <c r="G4167" i="11"/>
  <c r="H4167" i="11"/>
  <c r="I4167" i="11"/>
  <c r="A4168" i="11"/>
  <c r="C4168" i="11"/>
  <c r="D4168" i="11"/>
  <c r="E4168" i="11"/>
  <c r="G4168" i="11"/>
  <c r="H4168" i="11"/>
  <c r="I4168" i="11"/>
  <c r="A4169" i="11"/>
  <c r="C4169" i="11"/>
  <c r="D4169" i="11"/>
  <c r="E4169" i="11"/>
  <c r="G4169" i="11"/>
  <c r="H4169" i="11"/>
  <c r="I4169" i="11"/>
  <c r="A4170" i="11"/>
  <c r="C4170" i="11"/>
  <c r="D4170" i="11"/>
  <c r="E4170" i="11"/>
  <c r="G4170" i="11"/>
  <c r="H4170" i="11"/>
  <c r="I4170" i="11"/>
  <c r="A4171" i="11"/>
  <c r="C4171" i="11"/>
  <c r="D4171" i="11"/>
  <c r="E4171" i="11"/>
  <c r="G4171" i="11"/>
  <c r="H4171" i="11"/>
  <c r="I4171" i="11"/>
  <c r="A4172" i="11"/>
  <c r="C4172" i="11"/>
  <c r="D4172" i="11"/>
  <c r="E4172" i="11"/>
  <c r="G4172" i="11"/>
  <c r="H4172" i="11"/>
  <c r="I4172" i="11"/>
  <c r="A4173" i="11"/>
  <c r="C4173" i="11"/>
  <c r="D4173" i="11"/>
  <c r="E4173" i="11"/>
  <c r="G4173" i="11"/>
  <c r="H4173" i="11"/>
  <c r="I4173" i="11"/>
  <c r="A4174" i="11"/>
  <c r="C4174" i="11"/>
  <c r="D4174" i="11"/>
  <c r="E4174" i="11"/>
  <c r="G4174" i="11"/>
  <c r="H4174" i="11"/>
  <c r="I4174" i="11"/>
  <c r="A4175" i="11"/>
  <c r="C4175" i="11"/>
  <c r="D4175" i="11"/>
  <c r="E4175" i="11"/>
  <c r="G4175" i="11"/>
  <c r="H4175" i="11"/>
  <c r="I4175" i="11"/>
  <c r="A4176" i="11"/>
  <c r="C4176" i="11"/>
  <c r="D4176" i="11"/>
  <c r="E4176" i="11"/>
  <c r="G4176" i="11"/>
  <c r="H4176" i="11"/>
  <c r="I4176" i="11"/>
  <c r="A4177" i="11"/>
  <c r="C4177" i="11"/>
  <c r="D4177" i="11"/>
  <c r="E4177" i="11"/>
  <c r="G4177" i="11"/>
  <c r="H4177" i="11"/>
  <c r="I4177" i="11"/>
  <c r="A4178" i="11"/>
  <c r="C4178" i="11"/>
  <c r="D4178" i="11"/>
  <c r="E4178" i="11"/>
  <c r="G4178" i="11"/>
  <c r="H4178" i="11"/>
  <c r="I4178" i="11"/>
  <c r="A4179" i="11"/>
  <c r="C4179" i="11"/>
  <c r="D4179" i="11"/>
  <c r="E4179" i="11"/>
  <c r="G4179" i="11"/>
  <c r="H4179" i="11"/>
  <c r="I4179" i="11"/>
  <c r="A4180" i="11"/>
  <c r="C4180" i="11"/>
  <c r="D4180" i="11"/>
  <c r="E4180" i="11"/>
  <c r="G4180" i="11"/>
  <c r="H4180" i="11"/>
  <c r="I4180" i="11"/>
  <c r="A4181" i="11"/>
  <c r="C4181" i="11"/>
  <c r="D4181" i="11"/>
  <c r="E4181" i="11"/>
  <c r="G4181" i="11"/>
  <c r="H4181" i="11"/>
  <c r="I4181" i="11"/>
  <c r="A4182" i="11"/>
  <c r="C4182" i="11"/>
  <c r="D4182" i="11"/>
  <c r="E4182" i="11"/>
  <c r="G4182" i="11"/>
  <c r="H4182" i="11"/>
  <c r="I4182" i="11"/>
  <c r="A4183" i="11"/>
  <c r="C4183" i="11"/>
  <c r="D4183" i="11"/>
  <c r="E4183" i="11"/>
  <c r="G4183" i="11"/>
  <c r="H4183" i="11"/>
  <c r="I4183" i="11"/>
  <c r="A4184" i="11"/>
  <c r="C4184" i="11"/>
  <c r="D4184" i="11"/>
  <c r="E4184" i="11"/>
  <c r="G4184" i="11"/>
  <c r="H4184" i="11"/>
  <c r="I4184" i="11"/>
  <c r="A4185" i="11"/>
  <c r="C4185" i="11"/>
  <c r="D4185" i="11"/>
  <c r="E4185" i="11"/>
  <c r="G4185" i="11"/>
  <c r="H4185" i="11"/>
  <c r="I4185" i="11"/>
  <c r="A4186" i="11"/>
  <c r="C4186" i="11"/>
  <c r="D4186" i="11"/>
  <c r="E4186" i="11"/>
  <c r="G4186" i="11"/>
  <c r="H4186" i="11"/>
  <c r="I4186" i="11"/>
  <c r="A4187" i="11"/>
  <c r="C4187" i="11"/>
  <c r="D4187" i="11"/>
  <c r="E4187" i="11"/>
  <c r="G4187" i="11"/>
  <c r="H4187" i="11"/>
  <c r="I4187" i="11"/>
  <c r="A4188" i="11"/>
  <c r="C4188" i="11"/>
  <c r="D4188" i="11"/>
  <c r="E4188" i="11"/>
  <c r="G4188" i="11"/>
  <c r="H4188" i="11"/>
  <c r="I4188" i="11"/>
  <c r="A4189" i="11"/>
  <c r="C4189" i="11"/>
  <c r="D4189" i="11"/>
  <c r="E4189" i="11"/>
  <c r="G4189" i="11"/>
  <c r="H4189" i="11"/>
  <c r="I4189" i="11"/>
  <c r="A4190" i="11"/>
  <c r="C4190" i="11"/>
  <c r="D4190" i="11"/>
  <c r="E4190" i="11"/>
  <c r="G4190" i="11"/>
  <c r="H4190" i="11"/>
  <c r="I4190" i="11"/>
  <c r="A4191" i="11"/>
  <c r="C4191" i="11"/>
  <c r="D4191" i="11"/>
  <c r="E4191" i="11"/>
  <c r="G4191" i="11"/>
  <c r="H4191" i="11"/>
  <c r="I4191" i="11"/>
  <c r="A4192" i="11"/>
  <c r="C4192" i="11"/>
  <c r="D4192" i="11"/>
  <c r="E4192" i="11"/>
  <c r="G4192" i="11"/>
  <c r="H4192" i="11"/>
  <c r="I4192" i="11"/>
  <c r="A4193" i="11"/>
  <c r="C4193" i="11"/>
  <c r="D4193" i="11"/>
  <c r="E4193" i="11"/>
  <c r="G4193" i="11"/>
  <c r="H4193" i="11"/>
  <c r="I4193" i="11"/>
  <c r="A4194" i="11"/>
  <c r="C4194" i="11"/>
  <c r="D4194" i="11"/>
  <c r="E4194" i="11"/>
  <c r="G4194" i="11"/>
  <c r="H4194" i="11"/>
  <c r="I4194" i="11"/>
  <c r="A4195" i="11"/>
  <c r="C4195" i="11"/>
  <c r="D4195" i="11"/>
  <c r="E4195" i="11"/>
  <c r="G4195" i="11"/>
  <c r="H4195" i="11"/>
  <c r="I4195" i="11"/>
  <c r="A4196" i="11"/>
  <c r="C4196" i="11"/>
  <c r="D4196" i="11"/>
  <c r="E4196" i="11"/>
  <c r="G4196" i="11"/>
  <c r="H4196" i="11"/>
  <c r="I4196" i="11"/>
  <c r="A4197" i="11"/>
  <c r="C4197" i="11"/>
  <c r="D4197" i="11"/>
  <c r="E4197" i="11"/>
  <c r="G4197" i="11"/>
  <c r="H4197" i="11"/>
  <c r="I4197" i="11"/>
  <c r="A4198" i="11"/>
  <c r="C4198" i="11"/>
  <c r="D4198" i="11"/>
  <c r="E4198" i="11"/>
  <c r="G4198" i="11"/>
  <c r="H4198" i="11"/>
  <c r="I4198" i="11"/>
  <c r="A4199" i="11"/>
  <c r="C4199" i="11"/>
  <c r="D4199" i="11"/>
  <c r="E4199" i="11"/>
  <c r="G4199" i="11"/>
  <c r="H4199" i="11"/>
  <c r="I4199" i="11"/>
  <c r="A4200" i="11"/>
  <c r="C4200" i="11"/>
  <c r="D4200" i="11"/>
  <c r="E4200" i="11"/>
  <c r="G4200" i="11"/>
  <c r="H4200" i="11"/>
  <c r="I4200" i="11"/>
  <c r="A4201" i="11"/>
  <c r="C4201" i="11"/>
  <c r="D4201" i="11"/>
  <c r="E4201" i="11"/>
  <c r="G4201" i="11"/>
  <c r="H4201" i="11"/>
  <c r="I4201" i="11"/>
  <c r="A4202" i="11"/>
  <c r="C4202" i="11"/>
  <c r="D4202" i="11"/>
  <c r="E4202" i="11"/>
  <c r="G4202" i="11"/>
  <c r="H4202" i="11"/>
  <c r="I4202" i="11"/>
  <c r="A4203" i="11"/>
  <c r="C4203" i="11"/>
  <c r="D4203" i="11"/>
  <c r="E4203" i="11"/>
  <c r="G4203" i="11"/>
  <c r="H4203" i="11"/>
  <c r="I4203" i="11"/>
  <c r="A4204" i="11"/>
  <c r="C4204" i="11"/>
  <c r="D4204" i="11"/>
  <c r="E4204" i="11"/>
  <c r="G4204" i="11"/>
  <c r="H4204" i="11"/>
  <c r="I4204" i="11"/>
  <c r="A4205" i="11"/>
  <c r="C4205" i="11"/>
  <c r="D4205" i="11"/>
  <c r="E4205" i="11"/>
  <c r="G4205" i="11"/>
  <c r="H4205" i="11"/>
  <c r="I4205" i="11"/>
  <c r="A4206" i="11"/>
  <c r="C4206" i="11"/>
  <c r="D4206" i="11"/>
  <c r="E4206" i="11"/>
  <c r="G4206" i="11"/>
  <c r="H4206" i="11"/>
  <c r="I4206" i="11"/>
  <c r="A4207" i="11"/>
  <c r="C4207" i="11"/>
  <c r="D4207" i="11"/>
  <c r="E4207" i="11"/>
  <c r="G4207" i="11"/>
  <c r="H4207" i="11"/>
  <c r="I4207" i="11"/>
  <c r="A4208" i="11"/>
  <c r="C4208" i="11"/>
  <c r="D4208" i="11"/>
  <c r="E4208" i="11"/>
  <c r="G4208" i="11"/>
  <c r="H4208" i="11"/>
  <c r="I4208" i="11"/>
  <c r="A4209" i="11"/>
  <c r="C4209" i="11"/>
  <c r="D4209" i="11"/>
  <c r="E4209" i="11"/>
  <c r="G4209" i="11"/>
  <c r="H4209" i="11"/>
  <c r="I4209" i="11"/>
  <c r="A4210" i="11"/>
  <c r="C4210" i="11"/>
  <c r="D4210" i="11"/>
  <c r="E4210" i="11"/>
  <c r="G4210" i="11"/>
  <c r="H4210" i="11"/>
  <c r="I4210" i="11"/>
  <c r="A4211" i="11"/>
  <c r="C4211" i="11"/>
  <c r="D4211" i="11"/>
  <c r="E4211" i="11"/>
  <c r="G4211" i="11"/>
  <c r="H4211" i="11"/>
  <c r="I4211" i="11"/>
  <c r="A4212" i="11"/>
  <c r="C4212" i="11"/>
  <c r="D4212" i="11"/>
  <c r="E4212" i="11"/>
  <c r="G4212" i="11"/>
  <c r="H4212" i="11"/>
  <c r="I4212" i="11"/>
  <c r="A4213" i="11"/>
  <c r="C4213" i="11"/>
  <c r="D4213" i="11"/>
  <c r="E4213" i="11"/>
  <c r="G4213" i="11"/>
  <c r="H4213" i="11"/>
  <c r="I4213" i="11"/>
  <c r="A4214" i="11"/>
  <c r="C4214" i="11"/>
  <c r="D4214" i="11"/>
  <c r="E4214" i="11"/>
  <c r="G4214" i="11"/>
  <c r="H4214" i="11"/>
  <c r="I4214" i="11"/>
  <c r="A4215" i="11"/>
  <c r="C4215" i="11"/>
  <c r="D4215" i="11"/>
  <c r="E4215" i="11"/>
  <c r="G4215" i="11"/>
  <c r="H4215" i="11"/>
  <c r="I4215" i="11"/>
  <c r="A4216" i="11"/>
  <c r="C4216" i="11"/>
  <c r="D4216" i="11"/>
  <c r="E4216" i="11"/>
  <c r="G4216" i="11"/>
  <c r="H4216" i="11"/>
  <c r="I4216" i="11"/>
  <c r="A4217" i="11"/>
  <c r="C4217" i="11"/>
  <c r="D4217" i="11"/>
  <c r="E4217" i="11"/>
  <c r="G4217" i="11"/>
  <c r="H4217" i="11"/>
  <c r="I4217" i="11"/>
  <c r="A4218" i="11"/>
  <c r="C4218" i="11"/>
  <c r="D4218" i="11"/>
  <c r="E4218" i="11"/>
  <c r="G4218" i="11"/>
  <c r="H4218" i="11"/>
  <c r="I4218" i="11"/>
  <c r="A4219" i="11"/>
  <c r="C4219" i="11"/>
  <c r="D4219" i="11"/>
  <c r="E4219" i="11"/>
  <c r="G4219" i="11"/>
  <c r="H4219" i="11"/>
  <c r="I4219" i="11"/>
  <c r="A4220" i="11"/>
  <c r="C4220" i="11"/>
  <c r="D4220" i="11"/>
  <c r="E4220" i="11"/>
  <c r="G4220" i="11"/>
  <c r="H4220" i="11"/>
  <c r="I4220" i="11"/>
  <c r="A4221" i="11"/>
  <c r="C4221" i="11"/>
  <c r="D4221" i="11"/>
  <c r="E4221" i="11"/>
  <c r="G4221" i="11"/>
  <c r="H4221" i="11"/>
  <c r="I4221" i="11"/>
  <c r="A4222" i="11"/>
  <c r="C4222" i="11"/>
  <c r="D4222" i="11"/>
  <c r="E4222" i="11"/>
  <c r="G4222" i="11"/>
  <c r="H4222" i="11"/>
  <c r="I4222" i="11"/>
  <c r="A4223" i="11"/>
  <c r="C4223" i="11"/>
  <c r="D4223" i="11"/>
  <c r="E4223" i="11"/>
  <c r="G4223" i="11"/>
  <c r="H4223" i="11"/>
  <c r="I4223" i="11"/>
  <c r="A4224" i="11"/>
  <c r="C4224" i="11"/>
  <c r="D4224" i="11"/>
  <c r="E4224" i="11"/>
  <c r="G4224" i="11"/>
  <c r="H4224" i="11"/>
  <c r="I4224" i="11"/>
  <c r="A4225" i="11"/>
  <c r="C4225" i="11"/>
  <c r="D4225" i="11"/>
  <c r="E4225" i="11"/>
  <c r="G4225" i="11"/>
  <c r="H4225" i="11"/>
  <c r="I4225" i="11"/>
  <c r="A4226" i="11"/>
  <c r="C4226" i="11"/>
  <c r="D4226" i="11"/>
  <c r="E4226" i="11"/>
  <c r="G4226" i="11"/>
  <c r="H4226" i="11"/>
  <c r="I4226" i="11"/>
  <c r="A4227" i="11"/>
  <c r="C4227" i="11"/>
  <c r="D4227" i="11"/>
  <c r="E4227" i="11"/>
  <c r="G4227" i="11"/>
  <c r="H4227" i="11"/>
  <c r="I4227" i="11"/>
  <c r="A4228" i="11"/>
  <c r="C4228" i="11"/>
  <c r="D4228" i="11"/>
  <c r="E4228" i="11"/>
  <c r="G4228" i="11"/>
  <c r="H4228" i="11"/>
  <c r="I4228" i="11"/>
  <c r="A4229" i="11"/>
  <c r="C4229" i="11"/>
  <c r="D4229" i="11"/>
  <c r="E4229" i="11"/>
  <c r="G4229" i="11"/>
  <c r="H4229" i="11"/>
  <c r="I4229" i="11"/>
  <c r="A4230" i="11"/>
  <c r="C4230" i="11"/>
  <c r="D4230" i="11"/>
  <c r="E4230" i="11"/>
  <c r="G4230" i="11"/>
  <c r="H4230" i="11"/>
  <c r="I4230" i="11"/>
  <c r="A4231" i="11"/>
  <c r="C4231" i="11"/>
  <c r="D4231" i="11"/>
  <c r="E4231" i="11"/>
  <c r="G4231" i="11"/>
  <c r="H4231" i="11"/>
  <c r="I4231" i="11"/>
  <c r="A4232" i="11"/>
  <c r="C4232" i="11"/>
  <c r="D4232" i="11"/>
  <c r="E4232" i="11"/>
  <c r="G4232" i="11"/>
  <c r="H4232" i="11"/>
  <c r="I4232" i="11"/>
  <c r="A4233" i="11"/>
  <c r="C4233" i="11"/>
  <c r="D4233" i="11"/>
  <c r="E4233" i="11"/>
  <c r="G4233" i="11"/>
  <c r="H4233" i="11"/>
  <c r="I4233" i="11"/>
  <c r="A4234" i="11"/>
  <c r="C4234" i="11"/>
  <c r="D4234" i="11"/>
  <c r="E4234" i="11"/>
  <c r="G4234" i="11"/>
  <c r="H4234" i="11"/>
  <c r="I4234" i="11"/>
  <c r="A4235" i="11"/>
  <c r="C4235" i="11"/>
  <c r="D4235" i="11"/>
  <c r="E4235" i="11"/>
  <c r="G4235" i="11"/>
  <c r="H4235" i="11"/>
  <c r="I4235" i="11"/>
  <c r="A4236" i="11"/>
  <c r="C4236" i="11"/>
  <c r="D4236" i="11"/>
  <c r="E4236" i="11"/>
  <c r="G4236" i="11"/>
  <c r="H4236" i="11"/>
  <c r="I4236" i="11"/>
  <c r="A4237" i="11"/>
  <c r="C4237" i="11"/>
  <c r="D4237" i="11"/>
  <c r="E4237" i="11"/>
  <c r="G4237" i="11"/>
  <c r="H4237" i="11"/>
  <c r="I4237" i="11"/>
  <c r="A4238" i="11"/>
  <c r="C4238" i="11"/>
  <c r="D4238" i="11"/>
  <c r="E4238" i="11"/>
  <c r="G4238" i="11"/>
  <c r="H4238" i="11"/>
  <c r="I4238" i="11"/>
  <c r="A4239" i="11"/>
  <c r="C4239" i="11"/>
  <c r="D4239" i="11"/>
  <c r="E4239" i="11"/>
  <c r="G4239" i="11"/>
  <c r="H4239" i="11"/>
  <c r="I4239" i="11"/>
  <c r="A4240" i="11"/>
  <c r="C4240" i="11"/>
  <c r="D4240" i="11"/>
  <c r="E4240" i="11"/>
  <c r="G4240" i="11"/>
  <c r="H4240" i="11"/>
  <c r="I4240" i="11"/>
  <c r="A4241" i="11"/>
  <c r="C4241" i="11"/>
  <c r="D4241" i="11"/>
  <c r="E4241" i="11"/>
  <c r="G4241" i="11"/>
  <c r="H4241" i="11"/>
  <c r="I4241" i="11"/>
  <c r="A4242" i="11"/>
  <c r="C4242" i="11"/>
  <c r="D4242" i="11"/>
  <c r="E4242" i="11"/>
  <c r="G4242" i="11"/>
  <c r="H4242" i="11"/>
  <c r="I4242" i="11"/>
  <c r="A4243" i="11"/>
  <c r="C4243" i="11"/>
  <c r="D4243" i="11"/>
  <c r="E4243" i="11"/>
  <c r="G4243" i="11"/>
  <c r="H4243" i="11"/>
  <c r="I4243" i="11"/>
  <c r="A4244" i="11"/>
  <c r="C4244" i="11"/>
  <c r="D4244" i="11"/>
  <c r="E4244" i="11"/>
  <c r="G4244" i="11"/>
  <c r="H4244" i="11"/>
  <c r="I4244" i="11"/>
  <c r="A4245" i="11"/>
  <c r="C4245" i="11"/>
  <c r="D4245" i="11"/>
  <c r="E4245" i="11"/>
  <c r="G4245" i="11"/>
  <c r="H4245" i="11"/>
  <c r="I4245" i="11"/>
  <c r="A4246" i="11"/>
  <c r="C4246" i="11"/>
  <c r="D4246" i="11"/>
  <c r="E4246" i="11"/>
  <c r="G4246" i="11"/>
  <c r="H4246" i="11"/>
  <c r="I4246" i="11"/>
  <c r="A4247" i="11"/>
  <c r="C4247" i="11"/>
  <c r="D4247" i="11"/>
  <c r="E4247" i="11"/>
  <c r="G4247" i="11"/>
  <c r="H4247" i="11"/>
  <c r="I4247" i="11"/>
  <c r="A4248" i="11"/>
  <c r="C4248" i="11"/>
  <c r="D4248" i="11"/>
  <c r="E4248" i="11"/>
  <c r="G4248" i="11"/>
  <c r="H4248" i="11"/>
  <c r="I4248" i="11"/>
  <c r="A4249" i="11"/>
  <c r="C4249" i="11"/>
  <c r="D4249" i="11"/>
  <c r="E4249" i="11"/>
  <c r="G4249" i="11"/>
  <c r="H4249" i="11"/>
  <c r="I4249" i="11"/>
  <c r="A4250" i="11"/>
  <c r="C4250" i="11"/>
  <c r="D4250" i="11"/>
  <c r="E4250" i="11"/>
  <c r="G4250" i="11"/>
  <c r="H4250" i="11"/>
  <c r="I4250" i="11"/>
  <c r="A4251" i="11"/>
  <c r="C4251" i="11"/>
  <c r="D4251" i="11"/>
  <c r="E4251" i="11"/>
  <c r="G4251" i="11"/>
  <c r="H4251" i="11"/>
  <c r="I4251" i="11"/>
  <c r="A4252" i="11"/>
  <c r="C4252" i="11"/>
  <c r="D4252" i="11"/>
  <c r="E4252" i="11"/>
  <c r="G4252" i="11"/>
  <c r="H4252" i="11"/>
  <c r="I4252" i="11"/>
  <c r="A4253" i="11"/>
  <c r="C4253" i="11"/>
  <c r="D4253" i="11"/>
  <c r="E4253" i="11"/>
  <c r="G4253" i="11"/>
  <c r="H4253" i="11"/>
  <c r="I4253" i="11"/>
  <c r="A4254" i="11"/>
  <c r="C4254" i="11"/>
  <c r="D4254" i="11"/>
  <c r="E4254" i="11"/>
  <c r="G4254" i="11"/>
  <c r="H4254" i="11"/>
  <c r="I4254" i="11"/>
  <c r="A4255" i="11"/>
  <c r="C4255" i="11"/>
  <c r="D4255" i="11"/>
  <c r="E4255" i="11"/>
  <c r="G4255" i="11"/>
  <c r="H4255" i="11"/>
  <c r="I4255" i="11"/>
  <c r="A4256" i="11"/>
  <c r="C4256" i="11"/>
  <c r="D4256" i="11"/>
  <c r="E4256" i="11"/>
  <c r="G4256" i="11"/>
  <c r="H4256" i="11"/>
  <c r="I4256" i="11"/>
  <c r="A4257" i="11"/>
  <c r="C4257" i="11"/>
  <c r="D4257" i="11"/>
  <c r="E4257" i="11"/>
  <c r="G4257" i="11"/>
  <c r="H4257" i="11"/>
  <c r="I4257" i="11"/>
  <c r="A4258" i="11"/>
  <c r="C4258" i="11"/>
  <c r="D4258" i="11"/>
  <c r="E4258" i="11"/>
  <c r="G4258" i="11"/>
  <c r="H4258" i="11"/>
  <c r="I4258" i="11"/>
  <c r="A4259" i="11"/>
  <c r="C4259" i="11"/>
  <c r="D4259" i="11"/>
  <c r="E4259" i="11"/>
  <c r="G4259" i="11"/>
  <c r="H4259" i="11"/>
  <c r="I4259" i="11"/>
  <c r="A4260" i="11"/>
  <c r="C4260" i="11"/>
  <c r="D4260" i="11"/>
  <c r="E4260" i="11"/>
  <c r="G4260" i="11"/>
  <c r="H4260" i="11"/>
  <c r="I4260" i="11"/>
  <c r="A4261" i="11"/>
  <c r="C4261" i="11"/>
  <c r="D4261" i="11"/>
  <c r="E4261" i="11"/>
  <c r="G4261" i="11"/>
  <c r="H4261" i="11"/>
  <c r="I4261" i="11"/>
  <c r="A4262" i="11"/>
  <c r="C4262" i="11"/>
  <c r="D4262" i="11"/>
  <c r="E4262" i="11"/>
  <c r="G4262" i="11"/>
  <c r="H4262" i="11"/>
  <c r="I4262" i="11"/>
  <c r="A4263" i="11"/>
  <c r="C4263" i="11"/>
  <c r="D4263" i="11"/>
  <c r="E4263" i="11"/>
  <c r="G4263" i="11"/>
  <c r="H4263" i="11"/>
  <c r="I4263" i="11"/>
  <c r="A4264" i="11"/>
  <c r="C4264" i="11"/>
  <c r="D4264" i="11"/>
  <c r="E4264" i="11"/>
  <c r="G4264" i="11"/>
  <c r="H4264" i="11"/>
  <c r="I4264" i="11"/>
  <c r="A4265" i="11"/>
  <c r="C4265" i="11"/>
  <c r="D4265" i="11"/>
  <c r="E4265" i="11"/>
  <c r="G4265" i="11"/>
  <c r="H4265" i="11"/>
  <c r="I4265" i="11"/>
  <c r="A4266" i="11"/>
  <c r="C4266" i="11"/>
  <c r="D4266" i="11"/>
  <c r="E4266" i="11"/>
  <c r="G4266" i="11"/>
  <c r="H4266" i="11"/>
  <c r="I4266" i="11"/>
  <c r="A4267" i="11"/>
  <c r="C4267" i="11"/>
  <c r="D4267" i="11"/>
  <c r="E4267" i="11"/>
  <c r="G4267" i="11"/>
  <c r="H4267" i="11"/>
  <c r="I4267" i="11"/>
  <c r="A4268" i="11"/>
  <c r="C4268" i="11"/>
  <c r="D4268" i="11"/>
  <c r="E4268" i="11"/>
  <c r="G4268" i="11"/>
  <c r="H4268" i="11"/>
  <c r="I4268" i="11"/>
  <c r="A4269" i="11"/>
  <c r="C4269" i="11"/>
  <c r="D4269" i="11"/>
  <c r="E4269" i="11"/>
  <c r="G4269" i="11"/>
  <c r="H4269" i="11"/>
  <c r="I4269" i="11"/>
  <c r="A4270" i="11"/>
  <c r="C4270" i="11"/>
  <c r="D4270" i="11"/>
  <c r="E4270" i="11"/>
  <c r="G4270" i="11"/>
  <c r="H4270" i="11"/>
  <c r="I4270" i="11"/>
  <c r="A4271" i="11"/>
  <c r="C4271" i="11"/>
  <c r="D4271" i="11"/>
  <c r="E4271" i="11"/>
  <c r="G4271" i="11"/>
  <c r="H4271" i="11"/>
  <c r="I4271" i="11"/>
  <c r="A4272" i="11"/>
  <c r="C4272" i="11"/>
  <c r="D4272" i="11"/>
  <c r="E4272" i="11"/>
  <c r="G4272" i="11"/>
  <c r="H4272" i="11"/>
  <c r="I4272" i="11"/>
  <c r="A4273" i="11"/>
  <c r="C4273" i="11"/>
  <c r="D4273" i="11"/>
  <c r="E4273" i="11"/>
  <c r="G4273" i="11"/>
  <c r="H4273" i="11"/>
  <c r="I4273" i="11"/>
  <c r="A4274" i="11"/>
  <c r="C4274" i="11"/>
  <c r="D4274" i="11"/>
  <c r="E4274" i="11"/>
  <c r="G4274" i="11"/>
  <c r="H4274" i="11"/>
  <c r="I4274" i="11"/>
  <c r="A4275" i="11"/>
  <c r="C4275" i="11"/>
  <c r="D4275" i="11"/>
  <c r="E4275" i="11"/>
  <c r="G4275" i="11"/>
  <c r="H4275" i="11"/>
  <c r="I4275" i="11"/>
  <c r="A4276" i="11"/>
  <c r="C4276" i="11"/>
  <c r="D4276" i="11"/>
  <c r="E4276" i="11"/>
  <c r="G4276" i="11"/>
  <c r="H4276" i="11"/>
  <c r="I4276" i="11"/>
  <c r="A4277" i="11"/>
  <c r="C4277" i="11"/>
  <c r="D4277" i="11"/>
  <c r="E4277" i="11"/>
  <c r="G4277" i="11"/>
  <c r="H4277" i="11"/>
  <c r="I4277" i="11"/>
  <c r="A4278" i="11"/>
  <c r="C4278" i="11"/>
  <c r="D4278" i="11"/>
  <c r="E4278" i="11"/>
  <c r="G4278" i="11"/>
  <c r="H4278" i="11"/>
  <c r="I4278" i="11"/>
  <c r="A4279" i="11"/>
  <c r="C4279" i="11"/>
  <c r="D4279" i="11"/>
  <c r="E4279" i="11"/>
  <c r="G4279" i="11"/>
  <c r="H4279" i="11"/>
  <c r="I4279" i="11"/>
  <c r="A4280" i="11"/>
  <c r="C4280" i="11"/>
  <c r="D4280" i="11"/>
  <c r="E4280" i="11"/>
  <c r="G4280" i="11"/>
  <c r="H4280" i="11"/>
  <c r="I4280" i="11"/>
  <c r="A4281" i="11"/>
  <c r="C4281" i="11"/>
  <c r="D4281" i="11"/>
  <c r="E4281" i="11"/>
  <c r="G4281" i="11"/>
  <c r="H4281" i="11"/>
  <c r="I4281" i="11"/>
  <c r="A4282" i="11"/>
  <c r="C4282" i="11"/>
  <c r="D4282" i="11"/>
  <c r="E4282" i="11"/>
  <c r="G4282" i="11"/>
  <c r="H4282" i="11"/>
  <c r="I4282" i="11"/>
  <c r="A4283" i="11"/>
  <c r="C4283" i="11"/>
  <c r="D4283" i="11"/>
  <c r="E4283" i="11"/>
  <c r="G4283" i="11"/>
  <c r="H4283" i="11"/>
  <c r="I4283" i="11"/>
  <c r="A4284" i="11"/>
  <c r="C4284" i="11"/>
  <c r="D4284" i="11"/>
  <c r="E4284" i="11"/>
  <c r="G4284" i="11"/>
  <c r="H4284" i="11"/>
  <c r="I4284" i="11"/>
  <c r="A4285" i="11"/>
  <c r="C4285" i="11"/>
  <c r="D4285" i="11"/>
  <c r="E4285" i="11"/>
  <c r="G4285" i="11"/>
  <c r="H4285" i="11"/>
  <c r="I4285" i="11"/>
  <c r="A4286" i="11"/>
  <c r="C4286" i="11"/>
  <c r="D4286" i="11"/>
  <c r="E4286" i="11"/>
  <c r="G4286" i="11"/>
  <c r="H4286" i="11"/>
  <c r="I4286" i="11"/>
  <c r="A4287" i="11"/>
  <c r="C4287" i="11"/>
  <c r="D4287" i="11"/>
  <c r="E4287" i="11"/>
  <c r="G4287" i="11"/>
  <c r="H4287" i="11"/>
  <c r="I4287" i="11"/>
  <c r="A4288" i="11"/>
  <c r="C4288" i="11"/>
  <c r="D4288" i="11"/>
  <c r="E4288" i="11"/>
  <c r="G4288" i="11"/>
  <c r="H4288" i="11"/>
  <c r="I4288" i="11"/>
  <c r="A4289" i="11"/>
  <c r="C4289" i="11"/>
  <c r="D4289" i="11"/>
  <c r="E4289" i="11"/>
  <c r="G4289" i="11"/>
  <c r="H4289" i="11"/>
  <c r="I4289" i="11"/>
  <c r="A4290" i="11"/>
  <c r="C4290" i="11"/>
  <c r="D4290" i="11"/>
  <c r="E4290" i="11"/>
  <c r="G4290" i="11"/>
  <c r="H4290" i="11"/>
  <c r="I4290" i="11"/>
  <c r="A4291" i="11"/>
  <c r="C4291" i="11"/>
  <c r="D4291" i="11"/>
  <c r="E4291" i="11"/>
  <c r="G4291" i="11"/>
  <c r="H4291" i="11"/>
  <c r="I4291" i="11"/>
  <c r="A4292" i="11"/>
  <c r="C4292" i="11"/>
  <c r="D4292" i="11"/>
  <c r="E4292" i="11"/>
  <c r="G4292" i="11"/>
  <c r="H4292" i="11"/>
  <c r="I4292" i="11"/>
  <c r="A4293" i="11"/>
  <c r="C4293" i="11"/>
  <c r="D4293" i="11"/>
  <c r="E4293" i="11"/>
  <c r="G4293" i="11"/>
  <c r="H4293" i="11"/>
  <c r="I4293" i="11"/>
  <c r="A4294" i="11"/>
  <c r="C4294" i="11"/>
  <c r="D4294" i="11"/>
  <c r="E4294" i="11"/>
  <c r="G4294" i="11"/>
  <c r="H4294" i="11"/>
  <c r="I4294" i="11"/>
  <c r="A4295" i="11"/>
  <c r="C4295" i="11"/>
  <c r="D4295" i="11"/>
  <c r="E4295" i="11"/>
  <c r="G4295" i="11"/>
  <c r="H4295" i="11"/>
  <c r="I4295" i="11"/>
  <c r="A4296" i="11"/>
  <c r="C4296" i="11"/>
  <c r="D4296" i="11"/>
  <c r="E4296" i="11"/>
  <c r="G4296" i="11"/>
  <c r="H4296" i="11"/>
  <c r="I4296" i="11"/>
  <c r="A4297" i="11"/>
  <c r="C4297" i="11"/>
  <c r="D4297" i="11"/>
  <c r="E4297" i="11"/>
  <c r="G4297" i="11"/>
  <c r="H4297" i="11"/>
  <c r="I4297" i="11"/>
  <c r="A4298" i="11"/>
  <c r="C4298" i="11"/>
  <c r="D4298" i="11"/>
  <c r="E4298" i="11"/>
  <c r="G4298" i="11"/>
  <c r="H4298" i="11"/>
  <c r="I4298" i="11"/>
  <c r="A4299" i="11"/>
  <c r="C4299" i="11"/>
  <c r="D4299" i="11"/>
  <c r="E4299" i="11"/>
  <c r="G4299" i="11"/>
  <c r="H4299" i="11"/>
  <c r="I4299" i="11"/>
  <c r="A4300" i="11"/>
  <c r="C4300" i="11"/>
  <c r="D4300" i="11"/>
  <c r="E4300" i="11"/>
  <c r="G4300" i="11"/>
  <c r="H4300" i="11"/>
  <c r="I4300" i="11"/>
  <c r="A4301" i="11"/>
  <c r="C4301" i="11"/>
  <c r="D4301" i="11"/>
  <c r="E4301" i="11"/>
  <c r="G4301" i="11"/>
  <c r="H4301" i="11"/>
  <c r="I4301" i="11"/>
  <c r="A4302" i="11"/>
  <c r="C4302" i="11"/>
  <c r="D4302" i="11"/>
  <c r="E4302" i="11"/>
  <c r="G4302" i="11"/>
  <c r="H4302" i="11"/>
  <c r="I4302" i="11"/>
  <c r="A4303" i="11"/>
  <c r="C4303" i="11"/>
  <c r="D4303" i="11"/>
  <c r="E4303" i="11"/>
  <c r="G4303" i="11"/>
  <c r="H4303" i="11"/>
  <c r="I4303" i="11"/>
  <c r="A4304" i="11"/>
  <c r="C4304" i="11"/>
  <c r="D4304" i="11"/>
  <c r="E4304" i="11"/>
  <c r="G4304" i="11"/>
  <c r="H4304" i="11"/>
  <c r="I4304" i="11"/>
  <c r="A4305" i="11"/>
  <c r="C4305" i="11"/>
  <c r="D4305" i="11"/>
  <c r="E4305" i="11"/>
  <c r="G4305" i="11"/>
  <c r="H4305" i="11"/>
  <c r="I4305" i="11"/>
  <c r="A4306" i="11"/>
  <c r="C4306" i="11"/>
  <c r="D4306" i="11"/>
  <c r="E4306" i="11"/>
  <c r="G4306" i="11"/>
  <c r="H4306" i="11"/>
  <c r="I4306" i="11"/>
  <c r="A4307" i="11"/>
  <c r="C4307" i="11"/>
  <c r="D4307" i="11"/>
  <c r="E4307" i="11"/>
  <c r="G4307" i="11"/>
  <c r="H4307" i="11"/>
  <c r="I4307" i="11"/>
  <c r="A4308" i="11"/>
  <c r="C4308" i="11"/>
  <c r="D4308" i="11"/>
  <c r="E4308" i="11"/>
  <c r="G4308" i="11"/>
  <c r="H4308" i="11"/>
  <c r="I4308" i="11"/>
  <c r="A4309" i="11"/>
  <c r="C4309" i="11"/>
  <c r="D4309" i="11"/>
  <c r="E4309" i="11"/>
  <c r="G4309" i="11"/>
  <c r="H4309" i="11"/>
  <c r="I4309" i="11"/>
  <c r="A4310" i="11"/>
  <c r="C4310" i="11"/>
  <c r="D4310" i="11"/>
  <c r="E4310" i="11"/>
  <c r="G4310" i="11"/>
  <c r="H4310" i="11"/>
  <c r="I4310" i="11"/>
  <c r="A4311" i="11"/>
  <c r="C4311" i="11"/>
  <c r="D4311" i="11"/>
  <c r="E4311" i="11"/>
  <c r="G4311" i="11"/>
  <c r="H4311" i="11"/>
  <c r="I4311" i="11"/>
  <c r="A4312" i="11"/>
  <c r="C4312" i="11"/>
  <c r="D4312" i="11"/>
  <c r="E4312" i="11"/>
  <c r="G4312" i="11"/>
  <c r="H4312" i="11"/>
  <c r="I4312" i="11"/>
  <c r="A4313" i="11"/>
  <c r="C4313" i="11"/>
  <c r="D4313" i="11"/>
  <c r="E4313" i="11"/>
  <c r="G4313" i="11"/>
  <c r="H4313" i="11"/>
  <c r="I4313" i="11"/>
  <c r="A4314" i="11"/>
  <c r="C4314" i="11"/>
  <c r="D4314" i="11"/>
  <c r="E4314" i="11"/>
  <c r="G4314" i="11"/>
  <c r="H4314" i="11"/>
  <c r="I4314" i="11"/>
  <c r="A4315" i="11"/>
  <c r="C4315" i="11"/>
  <c r="D4315" i="11"/>
  <c r="E4315" i="11"/>
  <c r="G4315" i="11"/>
  <c r="H4315" i="11"/>
  <c r="I4315" i="11"/>
  <c r="A4316" i="11"/>
  <c r="C4316" i="11"/>
  <c r="D4316" i="11"/>
  <c r="E4316" i="11"/>
  <c r="G4316" i="11"/>
  <c r="H4316" i="11"/>
  <c r="I4316" i="11"/>
  <c r="A4317" i="11"/>
  <c r="C4317" i="11"/>
  <c r="D4317" i="11"/>
  <c r="E4317" i="11"/>
  <c r="G4317" i="11"/>
  <c r="H4317" i="11"/>
  <c r="I4317" i="11"/>
  <c r="A4318" i="11"/>
  <c r="C4318" i="11"/>
  <c r="D4318" i="11"/>
  <c r="E4318" i="11"/>
  <c r="G4318" i="11"/>
  <c r="H4318" i="11"/>
  <c r="I4318" i="11"/>
  <c r="A4319" i="11"/>
  <c r="C4319" i="11"/>
  <c r="D4319" i="11"/>
  <c r="E4319" i="11"/>
  <c r="G4319" i="11"/>
  <c r="H4319" i="11"/>
  <c r="I4319" i="11"/>
  <c r="A4320" i="11"/>
  <c r="C4320" i="11"/>
  <c r="D4320" i="11"/>
  <c r="E4320" i="11"/>
  <c r="G4320" i="11"/>
  <c r="H4320" i="11"/>
  <c r="I4320" i="11"/>
  <c r="A4321" i="11"/>
  <c r="C4321" i="11"/>
  <c r="D4321" i="11"/>
  <c r="E4321" i="11"/>
  <c r="G4321" i="11"/>
  <c r="H4321" i="11"/>
  <c r="I4321" i="11"/>
  <c r="A4322" i="11"/>
  <c r="C4322" i="11"/>
  <c r="D4322" i="11"/>
  <c r="E4322" i="11"/>
  <c r="G4322" i="11"/>
  <c r="H4322" i="11"/>
  <c r="I4322" i="11"/>
  <c r="A4323" i="11"/>
  <c r="C4323" i="11"/>
  <c r="D4323" i="11"/>
  <c r="E4323" i="11"/>
  <c r="G4323" i="11"/>
  <c r="H4323" i="11"/>
  <c r="I4323" i="11"/>
  <c r="A4324" i="11"/>
  <c r="C4324" i="11"/>
  <c r="D4324" i="11"/>
  <c r="E4324" i="11"/>
  <c r="G4324" i="11"/>
  <c r="H4324" i="11"/>
  <c r="I4324" i="11"/>
  <c r="A4325" i="11"/>
  <c r="C4325" i="11"/>
  <c r="D4325" i="11"/>
  <c r="E4325" i="11"/>
  <c r="G4325" i="11"/>
  <c r="H4325" i="11"/>
  <c r="I4325" i="11"/>
  <c r="A4326" i="11"/>
  <c r="C4326" i="11"/>
  <c r="D4326" i="11"/>
  <c r="E4326" i="11"/>
  <c r="G4326" i="11"/>
  <c r="H4326" i="11"/>
  <c r="I4326" i="11"/>
  <c r="A4327" i="11"/>
  <c r="C4327" i="11"/>
  <c r="D4327" i="11"/>
  <c r="E4327" i="11"/>
  <c r="G4327" i="11"/>
  <c r="H4327" i="11"/>
  <c r="I4327" i="11"/>
  <c r="A4328" i="11"/>
  <c r="C4328" i="11"/>
  <c r="D4328" i="11"/>
  <c r="E4328" i="11"/>
  <c r="G4328" i="11"/>
  <c r="H4328" i="11"/>
  <c r="I4328" i="11"/>
  <c r="A4329" i="11"/>
  <c r="C4329" i="11"/>
  <c r="D4329" i="11"/>
  <c r="E4329" i="11"/>
  <c r="G4329" i="11"/>
  <c r="H4329" i="11"/>
  <c r="I4329" i="11"/>
  <c r="A4330" i="11"/>
  <c r="C4330" i="11"/>
  <c r="D4330" i="11"/>
  <c r="E4330" i="11"/>
  <c r="G4330" i="11"/>
  <c r="H4330" i="11"/>
  <c r="I4330" i="11"/>
  <c r="A4331" i="11"/>
  <c r="C4331" i="11"/>
  <c r="D4331" i="11"/>
  <c r="E4331" i="11"/>
  <c r="G4331" i="11"/>
  <c r="H4331" i="11"/>
  <c r="I4331" i="11"/>
  <c r="A4332" i="11"/>
  <c r="C4332" i="11"/>
  <c r="D4332" i="11"/>
  <c r="E4332" i="11"/>
  <c r="G4332" i="11"/>
  <c r="H4332" i="11"/>
  <c r="I4332" i="11"/>
  <c r="A4333" i="11"/>
  <c r="C4333" i="11"/>
  <c r="D4333" i="11"/>
  <c r="E4333" i="11"/>
  <c r="G4333" i="11"/>
  <c r="H4333" i="11"/>
  <c r="I4333" i="11"/>
  <c r="A4334" i="11"/>
  <c r="C4334" i="11"/>
  <c r="D4334" i="11"/>
  <c r="E4334" i="11"/>
  <c r="G4334" i="11"/>
  <c r="H4334" i="11"/>
  <c r="I4334" i="11"/>
  <c r="A4335" i="11"/>
  <c r="C4335" i="11"/>
  <c r="D4335" i="11"/>
  <c r="E4335" i="11"/>
  <c r="G4335" i="11"/>
  <c r="H4335" i="11"/>
  <c r="I4335" i="11"/>
  <c r="A4336" i="11"/>
  <c r="C4336" i="11"/>
  <c r="D4336" i="11"/>
  <c r="E4336" i="11"/>
  <c r="G4336" i="11"/>
  <c r="H4336" i="11"/>
  <c r="I4336" i="11"/>
  <c r="A4337" i="11"/>
  <c r="C4337" i="11"/>
  <c r="D4337" i="11"/>
  <c r="E4337" i="11"/>
  <c r="G4337" i="11"/>
  <c r="H4337" i="11"/>
  <c r="I4337" i="11"/>
  <c r="A4338" i="11"/>
  <c r="C4338" i="11"/>
  <c r="D4338" i="11"/>
  <c r="E4338" i="11"/>
  <c r="G4338" i="11"/>
  <c r="H4338" i="11"/>
  <c r="I4338" i="11"/>
  <c r="A4339" i="11"/>
  <c r="C4339" i="11"/>
  <c r="D4339" i="11"/>
  <c r="E4339" i="11"/>
  <c r="G4339" i="11"/>
  <c r="H4339" i="11"/>
  <c r="I4339" i="11"/>
  <c r="A4340" i="11"/>
  <c r="C4340" i="11"/>
  <c r="D4340" i="11"/>
  <c r="E4340" i="11"/>
  <c r="G4340" i="11"/>
  <c r="H4340" i="11"/>
  <c r="I4340" i="11"/>
  <c r="A4341" i="11"/>
  <c r="C4341" i="11"/>
  <c r="D4341" i="11"/>
  <c r="E4341" i="11"/>
  <c r="G4341" i="11"/>
  <c r="H4341" i="11"/>
  <c r="I4341" i="11"/>
  <c r="A4342" i="11"/>
  <c r="C4342" i="11"/>
  <c r="D4342" i="11"/>
  <c r="E4342" i="11"/>
  <c r="G4342" i="11"/>
  <c r="H4342" i="11"/>
  <c r="I4342" i="11"/>
  <c r="A4343" i="11"/>
  <c r="C4343" i="11"/>
  <c r="D4343" i="11"/>
  <c r="E4343" i="11"/>
  <c r="G4343" i="11"/>
  <c r="H4343" i="11"/>
  <c r="I4343" i="11"/>
  <c r="A4344" i="11"/>
  <c r="C4344" i="11"/>
  <c r="D4344" i="11"/>
  <c r="E4344" i="11"/>
  <c r="G4344" i="11"/>
  <c r="H4344" i="11"/>
  <c r="I4344" i="11"/>
  <c r="A4345" i="11"/>
  <c r="C4345" i="11"/>
  <c r="D4345" i="11"/>
  <c r="E4345" i="11"/>
  <c r="G4345" i="11"/>
  <c r="H4345" i="11"/>
  <c r="I4345" i="11"/>
  <c r="A4346" i="11"/>
  <c r="C4346" i="11"/>
  <c r="D4346" i="11"/>
  <c r="E4346" i="11"/>
  <c r="G4346" i="11"/>
  <c r="H4346" i="11"/>
  <c r="I4346" i="11"/>
  <c r="A4347" i="11"/>
  <c r="C4347" i="11"/>
  <c r="D4347" i="11"/>
  <c r="E4347" i="11"/>
  <c r="G4347" i="11"/>
  <c r="H4347" i="11"/>
  <c r="I4347" i="11"/>
  <c r="A4348" i="11"/>
  <c r="C4348" i="11"/>
  <c r="D4348" i="11"/>
  <c r="E4348" i="11"/>
  <c r="G4348" i="11"/>
  <c r="H4348" i="11"/>
  <c r="I4348" i="11"/>
  <c r="A4349" i="11"/>
  <c r="C4349" i="11"/>
  <c r="D4349" i="11"/>
  <c r="E4349" i="11"/>
  <c r="G4349" i="11"/>
  <c r="H4349" i="11"/>
  <c r="I4349" i="11"/>
  <c r="A4350" i="11"/>
  <c r="C4350" i="11"/>
  <c r="D4350" i="11"/>
  <c r="E4350" i="11"/>
  <c r="G4350" i="11"/>
  <c r="H4350" i="11"/>
  <c r="I4350" i="11"/>
  <c r="A4351" i="11"/>
  <c r="C4351" i="11"/>
  <c r="D4351" i="11"/>
  <c r="E4351" i="11"/>
  <c r="G4351" i="11"/>
  <c r="H4351" i="11"/>
  <c r="I4351" i="11"/>
  <c r="A4352" i="11"/>
  <c r="C4352" i="11"/>
  <c r="D4352" i="11"/>
  <c r="E4352" i="11"/>
  <c r="G4352" i="11"/>
  <c r="H4352" i="11"/>
  <c r="I4352" i="11"/>
  <c r="A4353" i="11"/>
  <c r="C4353" i="11"/>
  <c r="D4353" i="11"/>
  <c r="E4353" i="11"/>
  <c r="G4353" i="11"/>
  <c r="H4353" i="11"/>
  <c r="I4353" i="11"/>
  <c r="A4354" i="11"/>
  <c r="C4354" i="11"/>
  <c r="D4354" i="11"/>
  <c r="E4354" i="11"/>
  <c r="G4354" i="11"/>
  <c r="H4354" i="11"/>
  <c r="I4354" i="11"/>
  <c r="A4355" i="11"/>
  <c r="C4355" i="11"/>
  <c r="D4355" i="11"/>
  <c r="E4355" i="11"/>
  <c r="G4355" i="11"/>
  <c r="H4355" i="11"/>
  <c r="I4355" i="11"/>
  <c r="A4356" i="11"/>
  <c r="C4356" i="11"/>
  <c r="D4356" i="11"/>
  <c r="E4356" i="11"/>
  <c r="G4356" i="11"/>
  <c r="H4356" i="11"/>
  <c r="I4356" i="11"/>
  <c r="A4357" i="11"/>
  <c r="C4357" i="11"/>
  <c r="D4357" i="11"/>
  <c r="E4357" i="11"/>
  <c r="G4357" i="11"/>
  <c r="H4357" i="11"/>
  <c r="I4357" i="11"/>
  <c r="A4358" i="11"/>
  <c r="C4358" i="11"/>
  <c r="D4358" i="11"/>
  <c r="E4358" i="11"/>
  <c r="G4358" i="11"/>
  <c r="H4358" i="11"/>
  <c r="I4358" i="11"/>
  <c r="A4359" i="11"/>
  <c r="C4359" i="11"/>
  <c r="D4359" i="11"/>
  <c r="E4359" i="11"/>
  <c r="G4359" i="11"/>
  <c r="H4359" i="11"/>
  <c r="I4359" i="11"/>
  <c r="A4360" i="11"/>
  <c r="C4360" i="11"/>
  <c r="D4360" i="11"/>
  <c r="E4360" i="11"/>
  <c r="G4360" i="11"/>
  <c r="H4360" i="11"/>
  <c r="I4360" i="11"/>
  <c r="A4361" i="11"/>
  <c r="C4361" i="11"/>
  <c r="D4361" i="11"/>
  <c r="E4361" i="11"/>
  <c r="G4361" i="11"/>
  <c r="H4361" i="11"/>
  <c r="I4361" i="11"/>
  <c r="A4362" i="11"/>
  <c r="C4362" i="11"/>
  <c r="D4362" i="11"/>
  <c r="E4362" i="11"/>
  <c r="G4362" i="11"/>
  <c r="H4362" i="11"/>
  <c r="I4362" i="11"/>
  <c r="A4363" i="11"/>
  <c r="C4363" i="11"/>
  <c r="D4363" i="11"/>
  <c r="E4363" i="11"/>
  <c r="G4363" i="11"/>
  <c r="H4363" i="11"/>
  <c r="I4363" i="11"/>
  <c r="A4364" i="11"/>
  <c r="C4364" i="11"/>
  <c r="D4364" i="11"/>
  <c r="E4364" i="11"/>
  <c r="G4364" i="11"/>
  <c r="H4364" i="11"/>
  <c r="I4364" i="11"/>
  <c r="A4365" i="11"/>
  <c r="C4365" i="11"/>
  <c r="D4365" i="11"/>
  <c r="E4365" i="11"/>
  <c r="G4365" i="11"/>
  <c r="H4365" i="11"/>
  <c r="I4365" i="11"/>
  <c r="A4366" i="11"/>
  <c r="C4366" i="11"/>
  <c r="D4366" i="11"/>
  <c r="E4366" i="11"/>
  <c r="G4366" i="11"/>
  <c r="H4366" i="11"/>
  <c r="I4366" i="11"/>
  <c r="A4367" i="11"/>
  <c r="C4367" i="11"/>
  <c r="D4367" i="11"/>
  <c r="E4367" i="11"/>
  <c r="G4367" i="11"/>
  <c r="H4367" i="11"/>
  <c r="I4367" i="11"/>
  <c r="A4368" i="11"/>
  <c r="C4368" i="11"/>
  <c r="D4368" i="11"/>
  <c r="E4368" i="11"/>
  <c r="G4368" i="11"/>
  <c r="H4368" i="11"/>
  <c r="I4368" i="11"/>
  <c r="A4369" i="11"/>
  <c r="C4369" i="11"/>
  <c r="D4369" i="11"/>
  <c r="E4369" i="11"/>
  <c r="G4369" i="11"/>
  <c r="H4369" i="11"/>
  <c r="I4369" i="11"/>
  <c r="A4370" i="11"/>
  <c r="C4370" i="11"/>
  <c r="D4370" i="11"/>
  <c r="E4370" i="11"/>
  <c r="G4370" i="11"/>
  <c r="H4370" i="11"/>
  <c r="I4370" i="11"/>
  <c r="A4371" i="11"/>
  <c r="C4371" i="11"/>
  <c r="D4371" i="11"/>
  <c r="E4371" i="11"/>
  <c r="G4371" i="11"/>
  <c r="H4371" i="11"/>
  <c r="I4371" i="11"/>
  <c r="A4372" i="11"/>
  <c r="C4372" i="11"/>
  <c r="D4372" i="11"/>
  <c r="E4372" i="11"/>
  <c r="G4372" i="11"/>
  <c r="H4372" i="11"/>
  <c r="I4372" i="11"/>
  <c r="A4373" i="11"/>
  <c r="C4373" i="11"/>
  <c r="D4373" i="11"/>
  <c r="E4373" i="11"/>
  <c r="G4373" i="11"/>
  <c r="H4373" i="11"/>
  <c r="I4373" i="11"/>
  <c r="A4374" i="11"/>
  <c r="C4374" i="11"/>
  <c r="D4374" i="11"/>
  <c r="E4374" i="11"/>
  <c r="G4374" i="11"/>
  <c r="H4374" i="11"/>
  <c r="I4374" i="11"/>
  <c r="A4375" i="11"/>
  <c r="C4375" i="11"/>
  <c r="D4375" i="11"/>
  <c r="E4375" i="11"/>
  <c r="G4375" i="11"/>
  <c r="H4375" i="11"/>
  <c r="I4375" i="11"/>
  <c r="A4376" i="11"/>
  <c r="C4376" i="11"/>
  <c r="D4376" i="11"/>
  <c r="E4376" i="11"/>
  <c r="G4376" i="11"/>
  <c r="H4376" i="11"/>
  <c r="I4376" i="11"/>
  <c r="A4377" i="11"/>
  <c r="C4377" i="11"/>
  <c r="D4377" i="11"/>
  <c r="E4377" i="11"/>
  <c r="G4377" i="11"/>
  <c r="H4377" i="11"/>
  <c r="I4377" i="11"/>
  <c r="A4378" i="11"/>
  <c r="C4378" i="11"/>
  <c r="D4378" i="11"/>
  <c r="E4378" i="11"/>
  <c r="G4378" i="11"/>
  <c r="H4378" i="11"/>
  <c r="I4378" i="11"/>
  <c r="A4379" i="11"/>
  <c r="C4379" i="11"/>
  <c r="D4379" i="11"/>
  <c r="E4379" i="11"/>
  <c r="G4379" i="11"/>
  <c r="H4379" i="11"/>
  <c r="I4379" i="11"/>
  <c r="A4380" i="11"/>
  <c r="C4380" i="11"/>
  <c r="D4380" i="11"/>
  <c r="E4380" i="11"/>
  <c r="G4380" i="11"/>
  <c r="H4380" i="11"/>
  <c r="I4380" i="11"/>
  <c r="A4381" i="11"/>
  <c r="C4381" i="11"/>
  <c r="D4381" i="11"/>
  <c r="E4381" i="11"/>
  <c r="G4381" i="11"/>
  <c r="H4381" i="11"/>
  <c r="I4381" i="11"/>
  <c r="A4382" i="11"/>
  <c r="C4382" i="11"/>
  <c r="D4382" i="11"/>
  <c r="E4382" i="11"/>
  <c r="G4382" i="11"/>
  <c r="H4382" i="11"/>
  <c r="I4382" i="11"/>
  <c r="A4383" i="11"/>
  <c r="C4383" i="11"/>
  <c r="D4383" i="11"/>
  <c r="E4383" i="11"/>
  <c r="G4383" i="11"/>
  <c r="H4383" i="11"/>
  <c r="I4383" i="11"/>
  <c r="A4384" i="11"/>
  <c r="C4384" i="11"/>
  <c r="D4384" i="11"/>
  <c r="E4384" i="11"/>
  <c r="G4384" i="11"/>
  <c r="H4384" i="11"/>
  <c r="I4384" i="11"/>
  <c r="A4385" i="11"/>
  <c r="C4385" i="11"/>
  <c r="D4385" i="11"/>
  <c r="E4385" i="11"/>
  <c r="G4385" i="11"/>
  <c r="H4385" i="11"/>
  <c r="I4385" i="11"/>
  <c r="A4386" i="11"/>
  <c r="C4386" i="11"/>
  <c r="D4386" i="11"/>
  <c r="E4386" i="11"/>
  <c r="G4386" i="11"/>
  <c r="H4386" i="11"/>
  <c r="I4386" i="11"/>
  <c r="A4387" i="11"/>
  <c r="C4387" i="11"/>
  <c r="D4387" i="11"/>
  <c r="E4387" i="11"/>
  <c r="G4387" i="11"/>
  <c r="H4387" i="11"/>
  <c r="I4387" i="11"/>
  <c r="A4388" i="11"/>
  <c r="C4388" i="11"/>
  <c r="D4388" i="11"/>
  <c r="E4388" i="11"/>
  <c r="G4388" i="11"/>
  <c r="H4388" i="11"/>
  <c r="I4388" i="11"/>
  <c r="A4389" i="11"/>
  <c r="C4389" i="11"/>
  <c r="D4389" i="11"/>
  <c r="E4389" i="11"/>
  <c r="G4389" i="11"/>
  <c r="H4389" i="11"/>
  <c r="I4389" i="11"/>
  <c r="A4390" i="11"/>
  <c r="C4390" i="11"/>
  <c r="D4390" i="11"/>
  <c r="E4390" i="11"/>
  <c r="G4390" i="11"/>
  <c r="H4390" i="11"/>
  <c r="I4390" i="11"/>
  <c r="A4391" i="11"/>
  <c r="C4391" i="11"/>
  <c r="D4391" i="11"/>
  <c r="E4391" i="11"/>
  <c r="G4391" i="11"/>
  <c r="H4391" i="11"/>
  <c r="I4391" i="11"/>
  <c r="A4392" i="11"/>
  <c r="C4392" i="11"/>
  <c r="D4392" i="11"/>
  <c r="E4392" i="11"/>
  <c r="G4392" i="11"/>
  <c r="H4392" i="11"/>
  <c r="I4392" i="11"/>
  <c r="A4393" i="11"/>
  <c r="C4393" i="11"/>
  <c r="D4393" i="11"/>
  <c r="E4393" i="11"/>
  <c r="G4393" i="11"/>
  <c r="H4393" i="11"/>
  <c r="I4393" i="11"/>
  <c r="A4394" i="11"/>
  <c r="C4394" i="11"/>
  <c r="D4394" i="11"/>
  <c r="E4394" i="11"/>
  <c r="G4394" i="11"/>
  <c r="H4394" i="11"/>
  <c r="I4394" i="11"/>
  <c r="A4395" i="11"/>
  <c r="C4395" i="11"/>
  <c r="D4395" i="11"/>
  <c r="E4395" i="11"/>
  <c r="G4395" i="11"/>
  <c r="H4395" i="11"/>
  <c r="I4395" i="11"/>
  <c r="A4396" i="11"/>
  <c r="C4396" i="11"/>
  <c r="D4396" i="11"/>
  <c r="E4396" i="11"/>
  <c r="G4396" i="11"/>
  <c r="H4396" i="11"/>
  <c r="I4396" i="11"/>
  <c r="A4397" i="11"/>
  <c r="C4397" i="11"/>
  <c r="D4397" i="11"/>
  <c r="E4397" i="11"/>
  <c r="G4397" i="11"/>
  <c r="H4397" i="11"/>
  <c r="I4397" i="11"/>
  <c r="A4398" i="11"/>
  <c r="C4398" i="11"/>
  <c r="D4398" i="11"/>
  <c r="E4398" i="11"/>
  <c r="G4398" i="11"/>
  <c r="H4398" i="11"/>
  <c r="I4398" i="11"/>
  <c r="A4399" i="11"/>
  <c r="C4399" i="11"/>
  <c r="D4399" i="11"/>
  <c r="E4399" i="11"/>
  <c r="G4399" i="11"/>
  <c r="H4399" i="11"/>
  <c r="I4399" i="11"/>
  <c r="A4400" i="11"/>
  <c r="C4400" i="11"/>
  <c r="D4400" i="11"/>
  <c r="E4400" i="11"/>
  <c r="G4400" i="11"/>
  <c r="H4400" i="11"/>
  <c r="I4400" i="11"/>
  <c r="A4401" i="11"/>
  <c r="C4401" i="11"/>
  <c r="D4401" i="11"/>
  <c r="E4401" i="11"/>
  <c r="G4401" i="11"/>
  <c r="H4401" i="11"/>
  <c r="I4401" i="11"/>
  <c r="A4402" i="11"/>
  <c r="C4402" i="11"/>
  <c r="D4402" i="11"/>
  <c r="E4402" i="11"/>
  <c r="G4402" i="11"/>
  <c r="H4402" i="11"/>
  <c r="I4402" i="11"/>
  <c r="A4403" i="11"/>
  <c r="C4403" i="11"/>
  <c r="D4403" i="11"/>
  <c r="E4403" i="11"/>
  <c r="G4403" i="11"/>
  <c r="H4403" i="11"/>
  <c r="I4403" i="11"/>
  <c r="A4404" i="11"/>
  <c r="C4404" i="11"/>
  <c r="D4404" i="11"/>
  <c r="E4404" i="11"/>
  <c r="G4404" i="11"/>
  <c r="H4404" i="11"/>
  <c r="I4404" i="11"/>
  <c r="A4405" i="11"/>
  <c r="C4405" i="11"/>
  <c r="D4405" i="11"/>
  <c r="E4405" i="11"/>
  <c r="G4405" i="11"/>
  <c r="H4405" i="11"/>
  <c r="I4405" i="11"/>
  <c r="A4406" i="11"/>
  <c r="C4406" i="11"/>
  <c r="D4406" i="11"/>
  <c r="E4406" i="11"/>
  <c r="G4406" i="11"/>
  <c r="H4406" i="11"/>
  <c r="I4406" i="11"/>
  <c r="A4407" i="11"/>
  <c r="C4407" i="11"/>
  <c r="D4407" i="11"/>
  <c r="E4407" i="11"/>
  <c r="G4407" i="11"/>
  <c r="H4407" i="11"/>
  <c r="I4407" i="11"/>
  <c r="A4408" i="11"/>
  <c r="C4408" i="11"/>
  <c r="D4408" i="11"/>
  <c r="E4408" i="11"/>
  <c r="G4408" i="11"/>
  <c r="H4408" i="11"/>
  <c r="I4408" i="11"/>
  <c r="A4409" i="11"/>
  <c r="C4409" i="11"/>
  <c r="D4409" i="11"/>
  <c r="E4409" i="11"/>
  <c r="G4409" i="11"/>
  <c r="H4409" i="11"/>
  <c r="I4409" i="11"/>
  <c r="A4410" i="11"/>
  <c r="C4410" i="11"/>
  <c r="D4410" i="11"/>
  <c r="E4410" i="11"/>
  <c r="G4410" i="11"/>
  <c r="H4410" i="11"/>
  <c r="I4410" i="11"/>
  <c r="A4411" i="11"/>
  <c r="C4411" i="11"/>
  <c r="D4411" i="11"/>
  <c r="E4411" i="11"/>
  <c r="G4411" i="11"/>
  <c r="H4411" i="11"/>
  <c r="I4411" i="11"/>
  <c r="A4412" i="11"/>
  <c r="C4412" i="11"/>
  <c r="D4412" i="11"/>
  <c r="E4412" i="11"/>
  <c r="G4412" i="11"/>
  <c r="H4412" i="11"/>
  <c r="I4412" i="11"/>
  <c r="A4413" i="11"/>
  <c r="C4413" i="11"/>
  <c r="D4413" i="11"/>
  <c r="E4413" i="11"/>
  <c r="G4413" i="11"/>
  <c r="H4413" i="11"/>
  <c r="I4413" i="11"/>
  <c r="A4414" i="11"/>
  <c r="C4414" i="11"/>
  <c r="D4414" i="11"/>
  <c r="E4414" i="11"/>
  <c r="G4414" i="11"/>
  <c r="H4414" i="11"/>
  <c r="I4414" i="11"/>
  <c r="A4415" i="11"/>
  <c r="C4415" i="11"/>
  <c r="D4415" i="11"/>
  <c r="E4415" i="11"/>
  <c r="G4415" i="11"/>
  <c r="H4415" i="11"/>
  <c r="I4415" i="11"/>
  <c r="A4416" i="11"/>
  <c r="C4416" i="11"/>
  <c r="D4416" i="11"/>
  <c r="E4416" i="11"/>
  <c r="G4416" i="11"/>
  <c r="H4416" i="11"/>
  <c r="I4416" i="11"/>
  <c r="A4417" i="11"/>
  <c r="C4417" i="11"/>
  <c r="D4417" i="11"/>
  <c r="E4417" i="11"/>
  <c r="G4417" i="11"/>
  <c r="H4417" i="11"/>
  <c r="I4417" i="11"/>
  <c r="A4418" i="11"/>
  <c r="C4418" i="11"/>
  <c r="D4418" i="11"/>
  <c r="E4418" i="11"/>
  <c r="G4418" i="11"/>
  <c r="H4418" i="11"/>
  <c r="I4418" i="11"/>
  <c r="A4419" i="11"/>
  <c r="C4419" i="11"/>
  <c r="D4419" i="11"/>
  <c r="E4419" i="11"/>
  <c r="G4419" i="11"/>
  <c r="H4419" i="11"/>
  <c r="I4419" i="11"/>
  <c r="A4420" i="11"/>
  <c r="C4420" i="11"/>
  <c r="D4420" i="11"/>
  <c r="E4420" i="11"/>
  <c r="G4420" i="11"/>
  <c r="H4420" i="11"/>
  <c r="I4420" i="11"/>
  <c r="A4421" i="11"/>
  <c r="C4421" i="11"/>
  <c r="D4421" i="11"/>
  <c r="E4421" i="11"/>
  <c r="G4421" i="11"/>
  <c r="H4421" i="11"/>
  <c r="I4421" i="11"/>
  <c r="A4422" i="11"/>
  <c r="C4422" i="11"/>
  <c r="D4422" i="11"/>
  <c r="E4422" i="11"/>
  <c r="G4422" i="11"/>
  <c r="H4422" i="11"/>
  <c r="I4422" i="11"/>
  <c r="A4423" i="11"/>
  <c r="C4423" i="11"/>
  <c r="D4423" i="11"/>
  <c r="E4423" i="11"/>
  <c r="G4423" i="11"/>
  <c r="H4423" i="11"/>
  <c r="I4423" i="11"/>
  <c r="A4424" i="11"/>
  <c r="C4424" i="11"/>
  <c r="D4424" i="11"/>
  <c r="E4424" i="11"/>
  <c r="G4424" i="11"/>
  <c r="H4424" i="11"/>
  <c r="I4424" i="11"/>
  <c r="A4425" i="11"/>
  <c r="C4425" i="11"/>
  <c r="D4425" i="11"/>
  <c r="E4425" i="11"/>
  <c r="G4425" i="11"/>
  <c r="H4425" i="11"/>
  <c r="I4425" i="11"/>
  <c r="A4426" i="11"/>
  <c r="C4426" i="11"/>
  <c r="D4426" i="11"/>
  <c r="E4426" i="11"/>
  <c r="G4426" i="11"/>
  <c r="H4426" i="11"/>
  <c r="I4426" i="11"/>
  <c r="A4427" i="11"/>
  <c r="C4427" i="11"/>
  <c r="D4427" i="11"/>
  <c r="E4427" i="11"/>
  <c r="G4427" i="11"/>
  <c r="H4427" i="11"/>
  <c r="I4427" i="11"/>
  <c r="A4428" i="11"/>
  <c r="C4428" i="11"/>
  <c r="D4428" i="11"/>
  <c r="E4428" i="11"/>
  <c r="G4428" i="11"/>
  <c r="H4428" i="11"/>
  <c r="I4428" i="11"/>
  <c r="A4429" i="11"/>
  <c r="C4429" i="11"/>
  <c r="D4429" i="11"/>
  <c r="E4429" i="11"/>
  <c r="G4429" i="11"/>
  <c r="H4429" i="11"/>
  <c r="I4429" i="11"/>
  <c r="A4430" i="11"/>
  <c r="C4430" i="11"/>
  <c r="D4430" i="11"/>
  <c r="E4430" i="11"/>
  <c r="G4430" i="11"/>
  <c r="H4430" i="11"/>
  <c r="I4430" i="11"/>
  <c r="A4431" i="11"/>
  <c r="C4431" i="11"/>
  <c r="D4431" i="11"/>
  <c r="E4431" i="11"/>
  <c r="G4431" i="11"/>
  <c r="H4431" i="11"/>
  <c r="I4431" i="11"/>
  <c r="A4432" i="11"/>
  <c r="C4432" i="11"/>
  <c r="D4432" i="11"/>
  <c r="E4432" i="11"/>
  <c r="G4432" i="11"/>
  <c r="H4432" i="11"/>
  <c r="I4432" i="11"/>
  <c r="A4433" i="11"/>
  <c r="C4433" i="11"/>
  <c r="D4433" i="11"/>
  <c r="E4433" i="11"/>
  <c r="G4433" i="11"/>
  <c r="H4433" i="11"/>
  <c r="I4433" i="11"/>
  <c r="A4434" i="11"/>
  <c r="C4434" i="11"/>
  <c r="D4434" i="11"/>
  <c r="E4434" i="11"/>
  <c r="G4434" i="11"/>
  <c r="H4434" i="11"/>
  <c r="I4434" i="11"/>
  <c r="A4435" i="11"/>
  <c r="C4435" i="11"/>
  <c r="D4435" i="11"/>
  <c r="E4435" i="11"/>
  <c r="G4435" i="11"/>
  <c r="H4435" i="11"/>
  <c r="I4435" i="11"/>
  <c r="A4436" i="11"/>
  <c r="C4436" i="11"/>
  <c r="D4436" i="11"/>
  <c r="E4436" i="11"/>
  <c r="G4436" i="11"/>
  <c r="H4436" i="11"/>
  <c r="I4436" i="11"/>
  <c r="A4437" i="11"/>
  <c r="C4437" i="11"/>
  <c r="D4437" i="11"/>
  <c r="E4437" i="11"/>
  <c r="G4437" i="11"/>
  <c r="H4437" i="11"/>
  <c r="I4437" i="11"/>
  <c r="A4438" i="11"/>
  <c r="C4438" i="11"/>
  <c r="D4438" i="11"/>
  <c r="E4438" i="11"/>
  <c r="G4438" i="11"/>
  <c r="H4438" i="11"/>
  <c r="I4438" i="11"/>
  <c r="A4439" i="11"/>
  <c r="C4439" i="11"/>
  <c r="D4439" i="11"/>
  <c r="E4439" i="11"/>
  <c r="G4439" i="11"/>
  <c r="H4439" i="11"/>
  <c r="I4439" i="11"/>
  <c r="A4440" i="11"/>
  <c r="C4440" i="11"/>
  <c r="D4440" i="11"/>
  <c r="E4440" i="11"/>
  <c r="G4440" i="11"/>
  <c r="H4440" i="11"/>
  <c r="I4440" i="11"/>
  <c r="A4441" i="11"/>
  <c r="C4441" i="11"/>
  <c r="D4441" i="11"/>
  <c r="E4441" i="11"/>
  <c r="G4441" i="11"/>
  <c r="H4441" i="11"/>
  <c r="I4441" i="11"/>
  <c r="A4442" i="11"/>
  <c r="C4442" i="11"/>
  <c r="D4442" i="11"/>
  <c r="E4442" i="11"/>
  <c r="G4442" i="11"/>
  <c r="H4442" i="11"/>
  <c r="I4442" i="11"/>
  <c r="A4443" i="11"/>
  <c r="C4443" i="11"/>
  <c r="D4443" i="11"/>
  <c r="E4443" i="11"/>
  <c r="G4443" i="11"/>
  <c r="H4443" i="11"/>
  <c r="I4443" i="11"/>
  <c r="A4444" i="11"/>
  <c r="C4444" i="11"/>
  <c r="D4444" i="11"/>
  <c r="E4444" i="11"/>
  <c r="G4444" i="11"/>
  <c r="H4444" i="11"/>
  <c r="I4444" i="11"/>
  <c r="A4445" i="11"/>
  <c r="C4445" i="11"/>
  <c r="D4445" i="11"/>
  <c r="E4445" i="11"/>
  <c r="G4445" i="11"/>
  <c r="H4445" i="11"/>
  <c r="I4445" i="11"/>
  <c r="A4446" i="11"/>
  <c r="C4446" i="11"/>
  <c r="D4446" i="11"/>
  <c r="E4446" i="11"/>
  <c r="G4446" i="11"/>
  <c r="H4446" i="11"/>
  <c r="I4446" i="11"/>
  <c r="A4447" i="11"/>
  <c r="C4447" i="11"/>
  <c r="D4447" i="11"/>
  <c r="E4447" i="11"/>
  <c r="G4447" i="11"/>
  <c r="H4447" i="11"/>
  <c r="I4447" i="11"/>
  <c r="A4448" i="11"/>
  <c r="C4448" i="11"/>
  <c r="D4448" i="11"/>
  <c r="E4448" i="11"/>
  <c r="G4448" i="11"/>
  <c r="H4448" i="11"/>
  <c r="I4448" i="11"/>
  <c r="A4449" i="11"/>
  <c r="C4449" i="11"/>
  <c r="D4449" i="11"/>
  <c r="E4449" i="11"/>
  <c r="G4449" i="11"/>
  <c r="H4449" i="11"/>
  <c r="I4449" i="11"/>
  <c r="A4450" i="11"/>
  <c r="C4450" i="11"/>
  <c r="D4450" i="11"/>
  <c r="E4450" i="11"/>
  <c r="G4450" i="11"/>
  <c r="H4450" i="11"/>
  <c r="I4450" i="11"/>
  <c r="A4451" i="11"/>
  <c r="C4451" i="11"/>
  <c r="D4451" i="11"/>
  <c r="E4451" i="11"/>
  <c r="G4451" i="11"/>
  <c r="H4451" i="11"/>
  <c r="I4451" i="11"/>
  <c r="A4452" i="11"/>
  <c r="C4452" i="11"/>
  <c r="D4452" i="11"/>
  <c r="E4452" i="11"/>
  <c r="G4452" i="11"/>
  <c r="H4452" i="11"/>
  <c r="I4452" i="11"/>
  <c r="A4453" i="11"/>
  <c r="C4453" i="11"/>
  <c r="D4453" i="11"/>
  <c r="E4453" i="11"/>
  <c r="G4453" i="11"/>
  <c r="H4453" i="11"/>
  <c r="I4453" i="11"/>
  <c r="A4454" i="11"/>
  <c r="C4454" i="11"/>
  <c r="D4454" i="11"/>
  <c r="E4454" i="11"/>
  <c r="G4454" i="11"/>
  <c r="H4454" i="11"/>
  <c r="I4454" i="11"/>
  <c r="A4455" i="11"/>
  <c r="C4455" i="11"/>
  <c r="D4455" i="11"/>
  <c r="E4455" i="11"/>
  <c r="G4455" i="11"/>
  <c r="H4455" i="11"/>
  <c r="I4455" i="11"/>
  <c r="A4456" i="11"/>
  <c r="C4456" i="11"/>
  <c r="D4456" i="11"/>
  <c r="E4456" i="11"/>
  <c r="G4456" i="11"/>
  <c r="H4456" i="11"/>
  <c r="I4456" i="11"/>
  <c r="A4457" i="11"/>
  <c r="C4457" i="11"/>
  <c r="D4457" i="11"/>
  <c r="E4457" i="11"/>
  <c r="G4457" i="11"/>
  <c r="H4457" i="11"/>
  <c r="I4457" i="11"/>
  <c r="A4458" i="11"/>
  <c r="C4458" i="11"/>
  <c r="D4458" i="11"/>
  <c r="E4458" i="11"/>
  <c r="G4458" i="11"/>
  <c r="H4458" i="11"/>
  <c r="I4458" i="11"/>
  <c r="A4459" i="11"/>
  <c r="C4459" i="11"/>
  <c r="D4459" i="11"/>
  <c r="E4459" i="11"/>
  <c r="G4459" i="11"/>
  <c r="H4459" i="11"/>
  <c r="I4459" i="11"/>
  <c r="A4460" i="11"/>
  <c r="C4460" i="11"/>
  <c r="D4460" i="11"/>
  <c r="E4460" i="11"/>
  <c r="G4460" i="11"/>
  <c r="H4460" i="11"/>
  <c r="I4460" i="11"/>
  <c r="A4461" i="11"/>
  <c r="C4461" i="11"/>
  <c r="D4461" i="11"/>
  <c r="E4461" i="11"/>
  <c r="G4461" i="11"/>
  <c r="H4461" i="11"/>
  <c r="I4461" i="11"/>
  <c r="A4462" i="11"/>
  <c r="C4462" i="11"/>
  <c r="D4462" i="11"/>
  <c r="E4462" i="11"/>
  <c r="G4462" i="11"/>
  <c r="H4462" i="11"/>
  <c r="I4462" i="11"/>
  <c r="A4463" i="11"/>
  <c r="C4463" i="11"/>
  <c r="D4463" i="11"/>
  <c r="E4463" i="11"/>
  <c r="G4463" i="11"/>
  <c r="H4463" i="11"/>
  <c r="I4463" i="11"/>
  <c r="A4464" i="11"/>
  <c r="C4464" i="11"/>
  <c r="D4464" i="11"/>
  <c r="E4464" i="11"/>
  <c r="G4464" i="11"/>
  <c r="H4464" i="11"/>
  <c r="I4464" i="11"/>
  <c r="A4465" i="11"/>
  <c r="C4465" i="11"/>
  <c r="D4465" i="11"/>
  <c r="E4465" i="11"/>
  <c r="G4465" i="11"/>
  <c r="H4465" i="11"/>
  <c r="I4465" i="11"/>
  <c r="A4466" i="11"/>
  <c r="C4466" i="11"/>
  <c r="D4466" i="11"/>
  <c r="E4466" i="11"/>
  <c r="G4466" i="11"/>
  <c r="H4466" i="11"/>
  <c r="I4466" i="11"/>
  <c r="A4467" i="11"/>
  <c r="C4467" i="11"/>
  <c r="D4467" i="11"/>
  <c r="E4467" i="11"/>
  <c r="G4467" i="11"/>
  <c r="H4467" i="11"/>
  <c r="I4467" i="11"/>
  <c r="A4468" i="11"/>
  <c r="C4468" i="11"/>
  <c r="D4468" i="11"/>
  <c r="E4468" i="11"/>
  <c r="G4468" i="11"/>
  <c r="H4468" i="11"/>
  <c r="I4468" i="11"/>
  <c r="A4469" i="11"/>
  <c r="C4469" i="11"/>
  <c r="D4469" i="11"/>
  <c r="E4469" i="11"/>
  <c r="G4469" i="11"/>
  <c r="H4469" i="11"/>
  <c r="I4469" i="11"/>
  <c r="A4470" i="11"/>
  <c r="C4470" i="11"/>
  <c r="D4470" i="11"/>
  <c r="E4470" i="11"/>
  <c r="G4470" i="11"/>
  <c r="H4470" i="11"/>
  <c r="I4470" i="11"/>
  <c r="A4471" i="11"/>
  <c r="C4471" i="11"/>
  <c r="D4471" i="11"/>
  <c r="E4471" i="11"/>
  <c r="G4471" i="11"/>
  <c r="H4471" i="11"/>
  <c r="I4471" i="11"/>
  <c r="A4472" i="11"/>
  <c r="C4472" i="11"/>
  <c r="D4472" i="11"/>
  <c r="E4472" i="11"/>
  <c r="G4472" i="11"/>
  <c r="H4472" i="11"/>
  <c r="I4472" i="11"/>
  <c r="A4473" i="11"/>
  <c r="C4473" i="11"/>
  <c r="D4473" i="11"/>
  <c r="E4473" i="11"/>
  <c r="G4473" i="11"/>
  <c r="H4473" i="11"/>
  <c r="I4473" i="11"/>
  <c r="A4474" i="11"/>
  <c r="C4474" i="11"/>
  <c r="D4474" i="11"/>
  <c r="E4474" i="11"/>
  <c r="G4474" i="11"/>
  <c r="H4474" i="11"/>
  <c r="I4474" i="11"/>
  <c r="A4475" i="11"/>
  <c r="C4475" i="11"/>
  <c r="D4475" i="11"/>
  <c r="E4475" i="11"/>
  <c r="G4475" i="11"/>
  <c r="H4475" i="11"/>
  <c r="I4475" i="11"/>
  <c r="A4476" i="11"/>
  <c r="C4476" i="11"/>
  <c r="D4476" i="11"/>
  <c r="E4476" i="11"/>
  <c r="G4476" i="11"/>
  <c r="H4476" i="11"/>
  <c r="I4476" i="11"/>
  <c r="A4477" i="11"/>
  <c r="C4477" i="11"/>
  <c r="D4477" i="11"/>
  <c r="E4477" i="11"/>
  <c r="G4477" i="11"/>
  <c r="H4477" i="11"/>
  <c r="I4477" i="11"/>
  <c r="A4478" i="11"/>
  <c r="C4478" i="11"/>
  <c r="D4478" i="11"/>
  <c r="E4478" i="11"/>
  <c r="G4478" i="11"/>
  <c r="H4478" i="11"/>
  <c r="I4478" i="11"/>
  <c r="A4479" i="11"/>
  <c r="C4479" i="11"/>
  <c r="D4479" i="11"/>
  <c r="E4479" i="11"/>
  <c r="G4479" i="11"/>
  <c r="H4479" i="11"/>
  <c r="I4479" i="11"/>
  <c r="A4480" i="11"/>
  <c r="C4480" i="11"/>
  <c r="D4480" i="11"/>
  <c r="E4480" i="11"/>
  <c r="G4480" i="11"/>
  <c r="H4480" i="11"/>
  <c r="I4480" i="11"/>
  <c r="A4481" i="11"/>
  <c r="C4481" i="11"/>
  <c r="D4481" i="11"/>
  <c r="E4481" i="11"/>
  <c r="G4481" i="11"/>
  <c r="H4481" i="11"/>
  <c r="I4481" i="11"/>
  <c r="A4482" i="11"/>
  <c r="C4482" i="11"/>
  <c r="D4482" i="11"/>
  <c r="E4482" i="11"/>
  <c r="G4482" i="11"/>
  <c r="H4482" i="11"/>
  <c r="I4482" i="11"/>
  <c r="A4483" i="11"/>
  <c r="C4483" i="11"/>
  <c r="D4483" i="11"/>
  <c r="E4483" i="11"/>
  <c r="G4483" i="11"/>
  <c r="H4483" i="11"/>
  <c r="I4483" i="11"/>
  <c r="A4484" i="11"/>
  <c r="C4484" i="11"/>
  <c r="D4484" i="11"/>
  <c r="E4484" i="11"/>
  <c r="G4484" i="11"/>
  <c r="H4484" i="11"/>
  <c r="I4484" i="11"/>
  <c r="A4485" i="11"/>
  <c r="C4485" i="11"/>
  <c r="D4485" i="11"/>
  <c r="E4485" i="11"/>
  <c r="G4485" i="11"/>
  <c r="H4485" i="11"/>
  <c r="I4485" i="11"/>
  <c r="A4486" i="11"/>
  <c r="C4486" i="11"/>
  <c r="D4486" i="11"/>
  <c r="E4486" i="11"/>
  <c r="G4486" i="11"/>
  <c r="H4486" i="11"/>
  <c r="I4486" i="11"/>
  <c r="A4487" i="11"/>
  <c r="C4487" i="11"/>
  <c r="D4487" i="11"/>
  <c r="E4487" i="11"/>
  <c r="G4487" i="11"/>
  <c r="H4487" i="11"/>
  <c r="I4487" i="11"/>
  <c r="A4488" i="11"/>
  <c r="C4488" i="11"/>
  <c r="D4488" i="11"/>
  <c r="E4488" i="11"/>
  <c r="G4488" i="11"/>
  <c r="H4488" i="11"/>
  <c r="I4488" i="11"/>
  <c r="A4489" i="11"/>
  <c r="C4489" i="11"/>
  <c r="D4489" i="11"/>
  <c r="E4489" i="11"/>
  <c r="G4489" i="11"/>
  <c r="H4489" i="11"/>
  <c r="I4489" i="11"/>
  <c r="A4490" i="11"/>
  <c r="C4490" i="11"/>
  <c r="D4490" i="11"/>
  <c r="E4490" i="11"/>
  <c r="G4490" i="11"/>
  <c r="H4490" i="11"/>
  <c r="I4490" i="11"/>
  <c r="A4491" i="11"/>
  <c r="C4491" i="11"/>
  <c r="D4491" i="11"/>
  <c r="E4491" i="11"/>
  <c r="G4491" i="11"/>
  <c r="H4491" i="11"/>
  <c r="I4491" i="11"/>
  <c r="A4492" i="11"/>
  <c r="C4492" i="11"/>
  <c r="D4492" i="11"/>
  <c r="E4492" i="11"/>
  <c r="G4492" i="11"/>
  <c r="H4492" i="11"/>
  <c r="I4492" i="11"/>
  <c r="A4493" i="11"/>
  <c r="C4493" i="11"/>
  <c r="D4493" i="11"/>
  <c r="E4493" i="11"/>
  <c r="G4493" i="11"/>
  <c r="H4493" i="11"/>
  <c r="I4493" i="11"/>
  <c r="A4494" i="11"/>
  <c r="C4494" i="11"/>
  <c r="D4494" i="11"/>
  <c r="E4494" i="11"/>
  <c r="G4494" i="11"/>
  <c r="H4494" i="11"/>
  <c r="I4494" i="11"/>
  <c r="A4495" i="11"/>
  <c r="C4495" i="11"/>
  <c r="D4495" i="11"/>
  <c r="E4495" i="11"/>
  <c r="G4495" i="11"/>
  <c r="H4495" i="11"/>
  <c r="I4495" i="11"/>
  <c r="A4496" i="11"/>
  <c r="C4496" i="11"/>
  <c r="D4496" i="11"/>
  <c r="E4496" i="11"/>
  <c r="G4496" i="11"/>
  <c r="H4496" i="11"/>
  <c r="I4496" i="11"/>
  <c r="A4497" i="11"/>
  <c r="C4497" i="11"/>
  <c r="D4497" i="11"/>
  <c r="E4497" i="11"/>
  <c r="G4497" i="11"/>
  <c r="H4497" i="11"/>
  <c r="I4497" i="11"/>
  <c r="A4498" i="11"/>
  <c r="C4498" i="11"/>
  <c r="D4498" i="11"/>
  <c r="E4498" i="11"/>
  <c r="G4498" i="11"/>
  <c r="H4498" i="11"/>
  <c r="I4498" i="11"/>
  <c r="A4499" i="11"/>
  <c r="C4499" i="11"/>
  <c r="D4499" i="11"/>
  <c r="E4499" i="11"/>
  <c r="G4499" i="11"/>
  <c r="H4499" i="11"/>
  <c r="I4499" i="11"/>
  <c r="A4500" i="11"/>
  <c r="C4500" i="11"/>
  <c r="D4500" i="11"/>
  <c r="E4500" i="11"/>
  <c r="G4500" i="11"/>
  <c r="H4500" i="11"/>
  <c r="I4500" i="11"/>
  <c r="A4501" i="11"/>
  <c r="C4501" i="11"/>
  <c r="D4501" i="11"/>
  <c r="E4501" i="11"/>
  <c r="G4501" i="11"/>
  <c r="H4501" i="11"/>
  <c r="I4501" i="11"/>
  <c r="A4502" i="11"/>
  <c r="C4502" i="11"/>
  <c r="D4502" i="11"/>
  <c r="E4502" i="11"/>
  <c r="G4502" i="11"/>
  <c r="H4502" i="11"/>
  <c r="I4502" i="11"/>
  <c r="A4503" i="11"/>
  <c r="C4503" i="11"/>
  <c r="D4503" i="11"/>
  <c r="E4503" i="11"/>
  <c r="G4503" i="11"/>
  <c r="H4503" i="11"/>
  <c r="I4503" i="11"/>
  <c r="A4504" i="11"/>
  <c r="C4504" i="11"/>
  <c r="D4504" i="11"/>
  <c r="E4504" i="11"/>
  <c r="G4504" i="11"/>
  <c r="H4504" i="11"/>
  <c r="I4504" i="11"/>
  <c r="A4505" i="11"/>
  <c r="C4505" i="11"/>
  <c r="D4505" i="11"/>
  <c r="E4505" i="11"/>
  <c r="G4505" i="11"/>
  <c r="H4505" i="11"/>
  <c r="I4505" i="11"/>
  <c r="A4506" i="11"/>
  <c r="C4506" i="11"/>
  <c r="D4506" i="11"/>
  <c r="E4506" i="11"/>
  <c r="G4506" i="11"/>
  <c r="H4506" i="11"/>
  <c r="I4506" i="11"/>
  <c r="A4507" i="11"/>
  <c r="C4507" i="11"/>
  <c r="D4507" i="11"/>
  <c r="E4507" i="11"/>
  <c r="G4507" i="11"/>
  <c r="H4507" i="11"/>
  <c r="I4507" i="11"/>
  <c r="A4508" i="11"/>
  <c r="C4508" i="11"/>
  <c r="D4508" i="11"/>
  <c r="E4508" i="11"/>
  <c r="G4508" i="11"/>
  <c r="H4508" i="11"/>
  <c r="I4508" i="11"/>
  <c r="A4509" i="11"/>
  <c r="C4509" i="11"/>
  <c r="D4509" i="11"/>
  <c r="E4509" i="11"/>
  <c r="G4509" i="11"/>
  <c r="H4509" i="11"/>
  <c r="I4509" i="11"/>
  <c r="A4510" i="11"/>
  <c r="C4510" i="11"/>
  <c r="D4510" i="11"/>
  <c r="E4510" i="11"/>
  <c r="G4510" i="11"/>
  <c r="H4510" i="11"/>
  <c r="I4510" i="11"/>
  <c r="A4511" i="11"/>
  <c r="C4511" i="11"/>
  <c r="D4511" i="11"/>
  <c r="E4511" i="11"/>
  <c r="G4511" i="11"/>
  <c r="H4511" i="11"/>
  <c r="I4511" i="11"/>
  <c r="A4512" i="11"/>
  <c r="C4512" i="11"/>
  <c r="D4512" i="11"/>
  <c r="E4512" i="11"/>
  <c r="G4512" i="11"/>
  <c r="H4512" i="11"/>
  <c r="I4512" i="11"/>
  <c r="A4513" i="11"/>
  <c r="C4513" i="11"/>
  <c r="D4513" i="11"/>
  <c r="E4513" i="11"/>
  <c r="G4513" i="11"/>
  <c r="H4513" i="11"/>
  <c r="I4513" i="11"/>
  <c r="A4514" i="11"/>
  <c r="C4514" i="11"/>
  <c r="D4514" i="11"/>
  <c r="E4514" i="11"/>
  <c r="G4514" i="11"/>
  <c r="H4514" i="11"/>
  <c r="I4514" i="11"/>
  <c r="A4515" i="11"/>
  <c r="C4515" i="11"/>
  <c r="D4515" i="11"/>
  <c r="E4515" i="11"/>
  <c r="G4515" i="11"/>
  <c r="H4515" i="11"/>
  <c r="I4515" i="11"/>
  <c r="A4516" i="11"/>
  <c r="C4516" i="11"/>
  <c r="D4516" i="11"/>
  <c r="E4516" i="11"/>
  <c r="G4516" i="11"/>
  <c r="H4516" i="11"/>
  <c r="I4516" i="11"/>
  <c r="A4517" i="11"/>
  <c r="C4517" i="11"/>
  <c r="D4517" i="11"/>
  <c r="E4517" i="11"/>
  <c r="G4517" i="11"/>
  <c r="H4517" i="11"/>
  <c r="I4517" i="11"/>
  <c r="A4518" i="11"/>
  <c r="C4518" i="11"/>
  <c r="D4518" i="11"/>
  <c r="E4518" i="11"/>
  <c r="G4518" i="11"/>
  <c r="H4518" i="11"/>
  <c r="I4518" i="11"/>
  <c r="A4519" i="11"/>
  <c r="C4519" i="11"/>
  <c r="D4519" i="11"/>
  <c r="E4519" i="11"/>
  <c r="G4519" i="11"/>
  <c r="H4519" i="11"/>
  <c r="I4519" i="11"/>
  <c r="A4520" i="11"/>
  <c r="C4520" i="11"/>
  <c r="D4520" i="11"/>
  <c r="E4520" i="11"/>
  <c r="G4520" i="11"/>
  <c r="H4520" i="11"/>
  <c r="I4520" i="11"/>
  <c r="A4521" i="11"/>
  <c r="C4521" i="11"/>
  <c r="D4521" i="11"/>
  <c r="E4521" i="11"/>
  <c r="G4521" i="11"/>
  <c r="H4521" i="11"/>
  <c r="I4521" i="11"/>
  <c r="A4522" i="11"/>
  <c r="C4522" i="11"/>
  <c r="D4522" i="11"/>
  <c r="E4522" i="11"/>
  <c r="G4522" i="11"/>
  <c r="H4522" i="11"/>
  <c r="I4522" i="11"/>
  <c r="A4523" i="11"/>
  <c r="C4523" i="11"/>
  <c r="D4523" i="11"/>
  <c r="E4523" i="11"/>
  <c r="G4523" i="11"/>
  <c r="H4523" i="11"/>
  <c r="I4523" i="11"/>
  <c r="A4524" i="11"/>
  <c r="C4524" i="11"/>
  <c r="D4524" i="11"/>
  <c r="E4524" i="11"/>
  <c r="G4524" i="11"/>
  <c r="H4524" i="11"/>
  <c r="I4524" i="11"/>
  <c r="A4525" i="11"/>
  <c r="C4525" i="11"/>
  <c r="D4525" i="11"/>
  <c r="E4525" i="11"/>
  <c r="G4525" i="11"/>
  <c r="H4525" i="11"/>
  <c r="I4525" i="11"/>
  <c r="A4526" i="11"/>
  <c r="C4526" i="11"/>
  <c r="D4526" i="11"/>
  <c r="E4526" i="11"/>
  <c r="G4526" i="11"/>
  <c r="H4526" i="11"/>
  <c r="I4526" i="11"/>
  <c r="A4527" i="11"/>
  <c r="C4527" i="11"/>
  <c r="D4527" i="11"/>
  <c r="E4527" i="11"/>
  <c r="G4527" i="11"/>
  <c r="H4527" i="11"/>
  <c r="I4527" i="11"/>
  <c r="A4528" i="11"/>
  <c r="C4528" i="11"/>
  <c r="D4528" i="11"/>
  <c r="E4528" i="11"/>
  <c r="G4528" i="11"/>
  <c r="H4528" i="11"/>
  <c r="I4528" i="11"/>
  <c r="A4529" i="11"/>
  <c r="C4529" i="11"/>
  <c r="D4529" i="11"/>
  <c r="E4529" i="11"/>
  <c r="G4529" i="11"/>
  <c r="H4529" i="11"/>
  <c r="I4529" i="11"/>
  <c r="A4530" i="11"/>
  <c r="C4530" i="11"/>
  <c r="D4530" i="11"/>
  <c r="E4530" i="11"/>
  <c r="G4530" i="11"/>
  <c r="H4530" i="11"/>
  <c r="I4530" i="11"/>
  <c r="A4531" i="11"/>
  <c r="C4531" i="11"/>
  <c r="D4531" i="11"/>
  <c r="E4531" i="11"/>
  <c r="G4531" i="11"/>
  <c r="H4531" i="11"/>
  <c r="I4531" i="11"/>
  <c r="A4532" i="11"/>
  <c r="C4532" i="11"/>
  <c r="D4532" i="11"/>
  <c r="E4532" i="11"/>
  <c r="G4532" i="11"/>
  <c r="H4532" i="11"/>
  <c r="I4532" i="11"/>
  <c r="A4533" i="11"/>
  <c r="C4533" i="11"/>
  <c r="D4533" i="11"/>
  <c r="E4533" i="11"/>
  <c r="G4533" i="11"/>
  <c r="H4533" i="11"/>
  <c r="I4533" i="11"/>
  <c r="A4534" i="11"/>
  <c r="C4534" i="11"/>
  <c r="D4534" i="11"/>
  <c r="E4534" i="11"/>
  <c r="G4534" i="11"/>
  <c r="H4534" i="11"/>
  <c r="I4534" i="11"/>
  <c r="A4535" i="11"/>
  <c r="C4535" i="11"/>
  <c r="D4535" i="11"/>
  <c r="E4535" i="11"/>
  <c r="G4535" i="11"/>
  <c r="H4535" i="11"/>
  <c r="I4535" i="11"/>
  <c r="A4536" i="11"/>
  <c r="C4536" i="11"/>
  <c r="D4536" i="11"/>
  <c r="E4536" i="11"/>
  <c r="G4536" i="11"/>
  <c r="H4536" i="11"/>
  <c r="I4536" i="11"/>
  <c r="A4537" i="11"/>
  <c r="C4537" i="11"/>
  <c r="D4537" i="11"/>
  <c r="E4537" i="11"/>
  <c r="G4537" i="11"/>
  <c r="H4537" i="11"/>
  <c r="I4537" i="11"/>
  <c r="A4538" i="11"/>
  <c r="C4538" i="11"/>
  <c r="D4538" i="11"/>
  <c r="E4538" i="11"/>
  <c r="G4538" i="11"/>
  <c r="H4538" i="11"/>
  <c r="I4538" i="11"/>
  <c r="A4539" i="11"/>
  <c r="C4539" i="11"/>
  <c r="D4539" i="11"/>
  <c r="E4539" i="11"/>
  <c r="G4539" i="11"/>
  <c r="H4539" i="11"/>
  <c r="I4539" i="11"/>
  <c r="A4540" i="11"/>
  <c r="C4540" i="11"/>
  <c r="D4540" i="11"/>
  <c r="E4540" i="11"/>
  <c r="G4540" i="11"/>
  <c r="H4540" i="11"/>
  <c r="I4540" i="11"/>
  <c r="A4541" i="11"/>
  <c r="C4541" i="11"/>
  <c r="D4541" i="11"/>
  <c r="E4541" i="11"/>
  <c r="G4541" i="11"/>
  <c r="H4541" i="11"/>
  <c r="I4541" i="11"/>
  <c r="A4542" i="11"/>
  <c r="C4542" i="11"/>
  <c r="D4542" i="11"/>
  <c r="E4542" i="11"/>
  <c r="G4542" i="11"/>
  <c r="H4542" i="11"/>
  <c r="I4542" i="11"/>
  <c r="A4543" i="11"/>
  <c r="C4543" i="11"/>
  <c r="D4543" i="11"/>
  <c r="E4543" i="11"/>
  <c r="G4543" i="11"/>
  <c r="H4543" i="11"/>
  <c r="I4543" i="11"/>
  <c r="A4544" i="11"/>
  <c r="C4544" i="11"/>
  <c r="D4544" i="11"/>
  <c r="E4544" i="11"/>
  <c r="G4544" i="11"/>
  <c r="H4544" i="11"/>
  <c r="I4544" i="11"/>
  <c r="A4545" i="11"/>
  <c r="C4545" i="11"/>
  <c r="D4545" i="11"/>
  <c r="E4545" i="11"/>
  <c r="G4545" i="11"/>
  <c r="H4545" i="11"/>
  <c r="I4545" i="11"/>
  <c r="A4546" i="11"/>
  <c r="C4546" i="11"/>
  <c r="D4546" i="11"/>
  <c r="E4546" i="11"/>
  <c r="G4546" i="11"/>
  <c r="H4546" i="11"/>
  <c r="I4546" i="11"/>
  <c r="A4547" i="11"/>
  <c r="C4547" i="11"/>
  <c r="D4547" i="11"/>
  <c r="E4547" i="11"/>
  <c r="G4547" i="11"/>
  <c r="H4547" i="11"/>
  <c r="I4547" i="11"/>
  <c r="A4548" i="11"/>
  <c r="C4548" i="11"/>
  <c r="D4548" i="11"/>
  <c r="E4548" i="11"/>
  <c r="G4548" i="11"/>
  <c r="H4548" i="11"/>
  <c r="I4548" i="11"/>
  <c r="A4549" i="11"/>
  <c r="C4549" i="11"/>
  <c r="D4549" i="11"/>
  <c r="E4549" i="11"/>
  <c r="G4549" i="11"/>
  <c r="H4549" i="11"/>
  <c r="I4549" i="11"/>
  <c r="A4550" i="11"/>
  <c r="C4550" i="11"/>
  <c r="D4550" i="11"/>
  <c r="E4550" i="11"/>
  <c r="G4550" i="11"/>
  <c r="H4550" i="11"/>
  <c r="I4550" i="11"/>
  <c r="A4551" i="11"/>
  <c r="C4551" i="11"/>
  <c r="D4551" i="11"/>
  <c r="E4551" i="11"/>
  <c r="G4551" i="11"/>
  <c r="H4551" i="11"/>
  <c r="I4551" i="11"/>
  <c r="A4552" i="11"/>
  <c r="C4552" i="11"/>
  <c r="D4552" i="11"/>
  <c r="E4552" i="11"/>
  <c r="G4552" i="11"/>
  <c r="H4552" i="11"/>
  <c r="I4552" i="11"/>
  <c r="A4553" i="11"/>
  <c r="C4553" i="11"/>
  <c r="D4553" i="11"/>
  <c r="E4553" i="11"/>
  <c r="G4553" i="11"/>
  <c r="H4553" i="11"/>
  <c r="I4553" i="11"/>
  <c r="A4554" i="11"/>
  <c r="C4554" i="11"/>
  <c r="D4554" i="11"/>
  <c r="E4554" i="11"/>
  <c r="G4554" i="11"/>
  <c r="H4554" i="11"/>
  <c r="I4554" i="11"/>
  <c r="A4555" i="11"/>
  <c r="C4555" i="11"/>
  <c r="D4555" i="11"/>
  <c r="E4555" i="11"/>
  <c r="G4555" i="11"/>
  <c r="H4555" i="11"/>
  <c r="I4555" i="11"/>
  <c r="A4556" i="11"/>
  <c r="C4556" i="11"/>
  <c r="D4556" i="11"/>
  <c r="E4556" i="11"/>
  <c r="G4556" i="11"/>
  <c r="H4556" i="11"/>
  <c r="I4556" i="11"/>
  <c r="A4557" i="11"/>
  <c r="C4557" i="11"/>
  <c r="D4557" i="11"/>
  <c r="E4557" i="11"/>
  <c r="G4557" i="11"/>
  <c r="H4557" i="11"/>
  <c r="I4557" i="11"/>
  <c r="A4558" i="11"/>
  <c r="C4558" i="11"/>
  <c r="D4558" i="11"/>
  <c r="E4558" i="11"/>
  <c r="G4558" i="11"/>
  <c r="H4558" i="11"/>
  <c r="I4558" i="11"/>
  <c r="A4559" i="11"/>
  <c r="C4559" i="11"/>
  <c r="D4559" i="11"/>
  <c r="E4559" i="11"/>
  <c r="G4559" i="11"/>
  <c r="H4559" i="11"/>
  <c r="I4559" i="11"/>
  <c r="A4560" i="11"/>
  <c r="C4560" i="11"/>
  <c r="D4560" i="11"/>
  <c r="E4560" i="11"/>
  <c r="G4560" i="11"/>
  <c r="H4560" i="11"/>
  <c r="I4560" i="11"/>
  <c r="A4561" i="11"/>
  <c r="C4561" i="11"/>
  <c r="D4561" i="11"/>
  <c r="E4561" i="11"/>
  <c r="G4561" i="11"/>
  <c r="H4561" i="11"/>
  <c r="I4561" i="11"/>
  <c r="A4562" i="11"/>
  <c r="C4562" i="11"/>
  <c r="D4562" i="11"/>
  <c r="E4562" i="11"/>
  <c r="G4562" i="11"/>
  <c r="H4562" i="11"/>
  <c r="I4562" i="11"/>
  <c r="A4563" i="11"/>
  <c r="C4563" i="11"/>
  <c r="D4563" i="11"/>
  <c r="E4563" i="11"/>
  <c r="G4563" i="11"/>
  <c r="H4563" i="11"/>
  <c r="I4563" i="11"/>
  <c r="A4564" i="11"/>
  <c r="C4564" i="11"/>
  <c r="D4564" i="11"/>
  <c r="E4564" i="11"/>
  <c r="G4564" i="11"/>
  <c r="H4564" i="11"/>
  <c r="I4564" i="11"/>
  <c r="A4565" i="11"/>
  <c r="C4565" i="11"/>
  <c r="D4565" i="11"/>
  <c r="E4565" i="11"/>
  <c r="G4565" i="11"/>
  <c r="H4565" i="11"/>
  <c r="I4565" i="11"/>
  <c r="A4566" i="11"/>
  <c r="C4566" i="11"/>
  <c r="D4566" i="11"/>
  <c r="E4566" i="11"/>
  <c r="G4566" i="11"/>
  <c r="H4566" i="11"/>
  <c r="I4566" i="11"/>
  <c r="A4567" i="11"/>
  <c r="C4567" i="11"/>
  <c r="D4567" i="11"/>
  <c r="E4567" i="11"/>
  <c r="G4567" i="11"/>
  <c r="H4567" i="11"/>
  <c r="I4567" i="11"/>
  <c r="A4568" i="11"/>
  <c r="C4568" i="11"/>
  <c r="D4568" i="11"/>
  <c r="E4568" i="11"/>
  <c r="G4568" i="11"/>
  <c r="H4568" i="11"/>
  <c r="I4568" i="11"/>
  <c r="A4569" i="11"/>
  <c r="C4569" i="11"/>
  <c r="D4569" i="11"/>
  <c r="E4569" i="11"/>
  <c r="G4569" i="11"/>
  <c r="H4569" i="11"/>
  <c r="I4569" i="11"/>
  <c r="A4570" i="11"/>
  <c r="C4570" i="11"/>
  <c r="D4570" i="11"/>
  <c r="E4570" i="11"/>
  <c r="G4570" i="11"/>
  <c r="H4570" i="11"/>
  <c r="I4570" i="11"/>
  <c r="A4571" i="11"/>
  <c r="C4571" i="11"/>
  <c r="D4571" i="11"/>
  <c r="E4571" i="11"/>
  <c r="G4571" i="11"/>
  <c r="H4571" i="11"/>
  <c r="I4571" i="11"/>
  <c r="A4572" i="11"/>
  <c r="C4572" i="11"/>
  <c r="D4572" i="11"/>
  <c r="E4572" i="11"/>
  <c r="G4572" i="11"/>
  <c r="H4572" i="11"/>
  <c r="I4572" i="11"/>
  <c r="A4573" i="11"/>
  <c r="C4573" i="11"/>
  <c r="D4573" i="11"/>
  <c r="E4573" i="11"/>
  <c r="G4573" i="11"/>
  <c r="H4573" i="11"/>
  <c r="I4573" i="11"/>
  <c r="A4574" i="11"/>
  <c r="C4574" i="11"/>
  <c r="D4574" i="11"/>
  <c r="E4574" i="11"/>
  <c r="G4574" i="11"/>
  <c r="H4574" i="11"/>
  <c r="I4574" i="11"/>
  <c r="A4575" i="11"/>
  <c r="C4575" i="11"/>
  <c r="D4575" i="11"/>
  <c r="E4575" i="11"/>
  <c r="G4575" i="11"/>
  <c r="H4575" i="11"/>
  <c r="I4575" i="11"/>
  <c r="A4576" i="11"/>
  <c r="C4576" i="11"/>
  <c r="D4576" i="11"/>
  <c r="E4576" i="11"/>
  <c r="G4576" i="11"/>
  <c r="H4576" i="11"/>
  <c r="I4576" i="11"/>
  <c r="A4577" i="11"/>
  <c r="C4577" i="11"/>
  <c r="D4577" i="11"/>
  <c r="E4577" i="11"/>
  <c r="G4577" i="11"/>
  <c r="H4577" i="11"/>
  <c r="I4577" i="11"/>
  <c r="A4578" i="11"/>
  <c r="C4578" i="11"/>
  <c r="D4578" i="11"/>
  <c r="E4578" i="11"/>
  <c r="G4578" i="11"/>
  <c r="H4578" i="11"/>
  <c r="I4578" i="11"/>
  <c r="A4579" i="11"/>
  <c r="C4579" i="11"/>
  <c r="D4579" i="11"/>
  <c r="E4579" i="11"/>
  <c r="G4579" i="11"/>
  <c r="H4579" i="11"/>
  <c r="I4579" i="11"/>
  <c r="A4580" i="11"/>
  <c r="C4580" i="11"/>
  <c r="D4580" i="11"/>
  <c r="E4580" i="11"/>
  <c r="G4580" i="11"/>
  <c r="H4580" i="11"/>
  <c r="I4580" i="11"/>
  <c r="A4581" i="11"/>
  <c r="C4581" i="11"/>
  <c r="D4581" i="11"/>
  <c r="E4581" i="11"/>
  <c r="G4581" i="11"/>
  <c r="H4581" i="11"/>
  <c r="I4581" i="11"/>
  <c r="A4582" i="11"/>
  <c r="C4582" i="11"/>
  <c r="D4582" i="11"/>
  <c r="E4582" i="11"/>
  <c r="G4582" i="11"/>
  <c r="H4582" i="11"/>
  <c r="I4582" i="11"/>
  <c r="A4583" i="11"/>
  <c r="C4583" i="11"/>
  <c r="D4583" i="11"/>
  <c r="E4583" i="11"/>
  <c r="G4583" i="11"/>
  <c r="H4583" i="11"/>
  <c r="I4583" i="11"/>
  <c r="A4584" i="11"/>
  <c r="C4584" i="11"/>
  <c r="D4584" i="11"/>
  <c r="E4584" i="11"/>
  <c r="G4584" i="11"/>
  <c r="H4584" i="11"/>
  <c r="I4584" i="11"/>
  <c r="A4585" i="11"/>
  <c r="C4585" i="11"/>
  <c r="D4585" i="11"/>
  <c r="E4585" i="11"/>
  <c r="G4585" i="11"/>
  <c r="H4585" i="11"/>
  <c r="I4585" i="11"/>
  <c r="A4586" i="11"/>
  <c r="C4586" i="11"/>
  <c r="D4586" i="11"/>
  <c r="E4586" i="11"/>
  <c r="G4586" i="11"/>
  <c r="H4586" i="11"/>
  <c r="I4586" i="11"/>
  <c r="A4587" i="11"/>
  <c r="C4587" i="11"/>
  <c r="D4587" i="11"/>
  <c r="E4587" i="11"/>
  <c r="G4587" i="11"/>
  <c r="H4587" i="11"/>
  <c r="I4587" i="11"/>
  <c r="A4588" i="11"/>
  <c r="C4588" i="11"/>
  <c r="D4588" i="11"/>
  <c r="E4588" i="11"/>
  <c r="G4588" i="11"/>
  <c r="H4588" i="11"/>
  <c r="I4588" i="11"/>
  <c r="A4589" i="11"/>
  <c r="C4589" i="11"/>
  <c r="D4589" i="11"/>
  <c r="E4589" i="11"/>
  <c r="G4589" i="11"/>
  <c r="H4589" i="11"/>
  <c r="I4589" i="11"/>
  <c r="A4590" i="11"/>
  <c r="C4590" i="11"/>
  <c r="D4590" i="11"/>
  <c r="E4590" i="11"/>
  <c r="G4590" i="11"/>
  <c r="H4590" i="11"/>
  <c r="I4590" i="11"/>
  <c r="A4591" i="11"/>
  <c r="C4591" i="11"/>
  <c r="D4591" i="11"/>
  <c r="E4591" i="11"/>
  <c r="G4591" i="11"/>
  <c r="H4591" i="11"/>
  <c r="I4591" i="11"/>
  <c r="A4592" i="11"/>
  <c r="C4592" i="11"/>
  <c r="D4592" i="11"/>
  <c r="E4592" i="11"/>
  <c r="G4592" i="11"/>
  <c r="H4592" i="11"/>
  <c r="I4592" i="11"/>
  <c r="A4593" i="11"/>
  <c r="C4593" i="11"/>
  <c r="D4593" i="11"/>
  <c r="E4593" i="11"/>
  <c r="G4593" i="11"/>
  <c r="H4593" i="11"/>
  <c r="I4593" i="11"/>
  <c r="A4594" i="11"/>
  <c r="C4594" i="11"/>
  <c r="D4594" i="11"/>
  <c r="E4594" i="11"/>
  <c r="G4594" i="11"/>
  <c r="H4594" i="11"/>
  <c r="I4594" i="11"/>
  <c r="A4595" i="11"/>
  <c r="C4595" i="11"/>
  <c r="D4595" i="11"/>
  <c r="E4595" i="11"/>
  <c r="G4595" i="11"/>
  <c r="H4595" i="11"/>
  <c r="I4595" i="11"/>
  <c r="A4596" i="11"/>
  <c r="C4596" i="11"/>
  <c r="D4596" i="11"/>
  <c r="E4596" i="11"/>
  <c r="G4596" i="11"/>
  <c r="H4596" i="11"/>
  <c r="I4596" i="11"/>
  <c r="A4597" i="11"/>
  <c r="C4597" i="11"/>
  <c r="D4597" i="11"/>
  <c r="E4597" i="11"/>
  <c r="G4597" i="11"/>
  <c r="H4597" i="11"/>
  <c r="I4597" i="11"/>
  <c r="A4598" i="11"/>
  <c r="C4598" i="11"/>
  <c r="D4598" i="11"/>
  <c r="E4598" i="11"/>
  <c r="G4598" i="11"/>
  <c r="H4598" i="11"/>
  <c r="I4598" i="11"/>
  <c r="A4599" i="11"/>
  <c r="C4599" i="11"/>
  <c r="D4599" i="11"/>
  <c r="E4599" i="11"/>
  <c r="G4599" i="11"/>
  <c r="H4599" i="11"/>
  <c r="I4599" i="11"/>
  <c r="A4600" i="11"/>
  <c r="C4600" i="11"/>
  <c r="D4600" i="11"/>
  <c r="E4600" i="11"/>
  <c r="G4600" i="11"/>
  <c r="H4600" i="11"/>
  <c r="I4600" i="11"/>
  <c r="A4601" i="11"/>
  <c r="C4601" i="11"/>
  <c r="D4601" i="11"/>
  <c r="E4601" i="11"/>
  <c r="G4601" i="11"/>
  <c r="H4601" i="11"/>
  <c r="I4601" i="11"/>
  <c r="A4602" i="11"/>
  <c r="C4602" i="11"/>
  <c r="D4602" i="11"/>
  <c r="E4602" i="11"/>
  <c r="G4602" i="11"/>
  <c r="H4602" i="11"/>
  <c r="I4602" i="11"/>
  <c r="A4603" i="11"/>
  <c r="C4603" i="11"/>
  <c r="D4603" i="11"/>
  <c r="E4603" i="11"/>
  <c r="G4603" i="11"/>
  <c r="H4603" i="11"/>
  <c r="I4603" i="11"/>
  <c r="A4604" i="11"/>
  <c r="C4604" i="11"/>
  <c r="D4604" i="11"/>
  <c r="E4604" i="11"/>
  <c r="G4604" i="11"/>
  <c r="H4604" i="11"/>
  <c r="I4604" i="11"/>
  <c r="A4605" i="11"/>
  <c r="C4605" i="11"/>
  <c r="D4605" i="11"/>
  <c r="E4605" i="11"/>
  <c r="G4605" i="11"/>
  <c r="H4605" i="11"/>
  <c r="I4605" i="11"/>
  <c r="A4606" i="11"/>
  <c r="C4606" i="11"/>
  <c r="D4606" i="11"/>
  <c r="E4606" i="11"/>
  <c r="G4606" i="11"/>
  <c r="H4606" i="11"/>
  <c r="I4606" i="11"/>
  <c r="A4607" i="11"/>
  <c r="C4607" i="11"/>
  <c r="D4607" i="11"/>
  <c r="E4607" i="11"/>
  <c r="G4607" i="11"/>
  <c r="H4607" i="11"/>
  <c r="I4607" i="11"/>
  <c r="A4608" i="11"/>
  <c r="C4608" i="11"/>
  <c r="D4608" i="11"/>
  <c r="E4608" i="11"/>
  <c r="G4608" i="11"/>
  <c r="H4608" i="11"/>
  <c r="I4608" i="11"/>
  <c r="A4609" i="11"/>
  <c r="C4609" i="11"/>
  <c r="D4609" i="11"/>
  <c r="E4609" i="11"/>
  <c r="G4609" i="11"/>
  <c r="H4609" i="11"/>
  <c r="I4609" i="11"/>
  <c r="A4610" i="11"/>
  <c r="C4610" i="11"/>
  <c r="D4610" i="11"/>
  <c r="E4610" i="11"/>
  <c r="G4610" i="11"/>
  <c r="H4610" i="11"/>
  <c r="I4610" i="11"/>
  <c r="A4611" i="11"/>
  <c r="C4611" i="11"/>
  <c r="D4611" i="11"/>
  <c r="E4611" i="11"/>
  <c r="G4611" i="11"/>
  <c r="H4611" i="11"/>
  <c r="I4611" i="11"/>
  <c r="A4612" i="11"/>
  <c r="C4612" i="11"/>
  <c r="D4612" i="11"/>
  <c r="E4612" i="11"/>
  <c r="G4612" i="11"/>
  <c r="H4612" i="11"/>
  <c r="I4612" i="11"/>
  <c r="A4613" i="11"/>
  <c r="C4613" i="11"/>
  <c r="D4613" i="11"/>
  <c r="E4613" i="11"/>
  <c r="G4613" i="11"/>
  <c r="H4613" i="11"/>
  <c r="I4613" i="11"/>
  <c r="A4614" i="11"/>
  <c r="C4614" i="11"/>
  <c r="D4614" i="11"/>
  <c r="E4614" i="11"/>
  <c r="G4614" i="11"/>
  <c r="H4614" i="11"/>
  <c r="I4614" i="11"/>
  <c r="A4615" i="11"/>
  <c r="C4615" i="11"/>
  <c r="D4615" i="11"/>
  <c r="E4615" i="11"/>
  <c r="G4615" i="11"/>
  <c r="H4615" i="11"/>
  <c r="I4615" i="11"/>
  <c r="A4616" i="11"/>
  <c r="C4616" i="11"/>
  <c r="D4616" i="11"/>
  <c r="E4616" i="11"/>
  <c r="G4616" i="11"/>
  <c r="H4616" i="11"/>
  <c r="I4616" i="11"/>
  <c r="A4617" i="11"/>
  <c r="C4617" i="11"/>
  <c r="D4617" i="11"/>
  <c r="E4617" i="11"/>
  <c r="G4617" i="11"/>
  <c r="H4617" i="11"/>
  <c r="I4617" i="11"/>
  <c r="A4618" i="11"/>
  <c r="C4618" i="11"/>
  <c r="D4618" i="11"/>
  <c r="E4618" i="11"/>
  <c r="G4618" i="11"/>
  <c r="H4618" i="11"/>
  <c r="I4618" i="11"/>
  <c r="A4619" i="11"/>
  <c r="C4619" i="11"/>
  <c r="D4619" i="11"/>
  <c r="E4619" i="11"/>
  <c r="G4619" i="11"/>
  <c r="H4619" i="11"/>
  <c r="I4619" i="11"/>
  <c r="A4620" i="11"/>
  <c r="C4620" i="11"/>
  <c r="D4620" i="11"/>
  <c r="E4620" i="11"/>
  <c r="G4620" i="11"/>
  <c r="H4620" i="11"/>
  <c r="I4620" i="11"/>
  <c r="A4621" i="11"/>
  <c r="C4621" i="11"/>
  <c r="D4621" i="11"/>
  <c r="E4621" i="11"/>
  <c r="G4621" i="11"/>
  <c r="H4621" i="11"/>
  <c r="I4621" i="11"/>
  <c r="A4622" i="11"/>
  <c r="C4622" i="11"/>
  <c r="D4622" i="11"/>
  <c r="E4622" i="11"/>
  <c r="G4622" i="11"/>
  <c r="H4622" i="11"/>
  <c r="I4622" i="11"/>
  <c r="A4623" i="11"/>
  <c r="C4623" i="11"/>
  <c r="D4623" i="11"/>
  <c r="E4623" i="11"/>
  <c r="G4623" i="11"/>
  <c r="H4623" i="11"/>
  <c r="I4623" i="11"/>
  <c r="A4624" i="11"/>
  <c r="C4624" i="11"/>
  <c r="D4624" i="11"/>
  <c r="E4624" i="11"/>
  <c r="G4624" i="11"/>
  <c r="H4624" i="11"/>
  <c r="I4624" i="11"/>
  <c r="A4625" i="11"/>
  <c r="C4625" i="11"/>
  <c r="D4625" i="11"/>
  <c r="E4625" i="11"/>
  <c r="G4625" i="11"/>
  <c r="H4625" i="11"/>
  <c r="I4625" i="11"/>
  <c r="A4626" i="11"/>
  <c r="C4626" i="11"/>
  <c r="D4626" i="11"/>
  <c r="E4626" i="11"/>
  <c r="G4626" i="11"/>
  <c r="H4626" i="11"/>
  <c r="I4626" i="11"/>
  <c r="A4627" i="11"/>
  <c r="C4627" i="11"/>
  <c r="D4627" i="11"/>
  <c r="E4627" i="11"/>
  <c r="G4627" i="11"/>
  <c r="H4627" i="11"/>
  <c r="I4627" i="11"/>
  <c r="A4628" i="11"/>
  <c r="C4628" i="11"/>
  <c r="D4628" i="11"/>
  <c r="E4628" i="11"/>
  <c r="G4628" i="11"/>
  <c r="H4628" i="11"/>
  <c r="I4628" i="11"/>
  <c r="A4629" i="11"/>
  <c r="C4629" i="11"/>
  <c r="D4629" i="11"/>
  <c r="E4629" i="11"/>
  <c r="G4629" i="11"/>
  <c r="H4629" i="11"/>
  <c r="I4629" i="11"/>
  <c r="A4630" i="11"/>
  <c r="C4630" i="11"/>
  <c r="D4630" i="11"/>
  <c r="E4630" i="11"/>
  <c r="G4630" i="11"/>
  <c r="H4630" i="11"/>
  <c r="I4630" i="11"/>
  <c r="A4631" i="11"/>
  <c r="C4631" i="11"/>
  <c r="D4631" i="11"/>
  <c r="E4631" i="11"/>
  <c r="G4631" i="11"/>
  <c r="H4631" i="11"/>
  <c r="I4631" i="11"/>
  <c r="A4632" i="11"/>
  <c r="C4632" i="11"/>
  <c r="D4632" i="11"/>
  <c r="E4632" i="11"/>
  <c r="G4632" i="11"/>
  <c r="H4632" i="11"/>
  <c r="I4632" i="11"/>
  <c r="A4633" i="11"/>
  <c r="C4633" i="11"/>
  <c r="D4633" i="11"/>
  <c r="E4633" i="11"/>
  <c r="G4633" i="11"/>
  <c r="H4633" i="11"/>
  <c r="I4633" i="11"/>
  <c r="A4634" i="11"/>
  <c r="C4634" i="11"/>
  <c r="D4634" i="11"/>
  <c r="E4634" i="11"/>
  <c r="G4634" i="11"/>
  <c r="H4634" i="11"/>
  <c r="I4634" i="11"/>
  <c r="A4635" i="11"/>
  <c r="C4635" i="11"/>
  <c r="D4635" i="11"/>
  <c r="E4635" i="11"/>
  <c r="G4635" i="11"/>
  <c r="H4635" i="11"/>
  <c r="I4635" i="11"/>
  <c r="A4636" i="11"/>
  <c r="C4636" i="11"/>
  <c r="D4636" i="11"/>
  <c r="E4636" i="11"/>
  <c r="G4636" i="11"/>
  <c r="H4636" i="11"/>
  <c r="I4636" i="11"/>
  <c r="A4637" i="11"/>
  <c r="C4637" i="11"/>
  <c r="D4637" i="11"/>
  <c r="E4637" i="11"/>
  <c r="G4637" i="11"/>
  <c r="H4637" i="11"/>
  <c r="I4637" i="11"/>
  <c r="A4638" i="11"/>
  <c r="C4638" i="11"/>
  <c r="D4638" i="11"/>
  <c r="E4638" i="11"/>
  <c r="G4638" i="11"/>
  <c r="H4638" i="11"/>
  <c r="I4638" i="11"/>
  <c r="A4639" i="11"/>
  <c r="C4639" i="11"/>
  <c r="D4639" i="11"/>
  <c r="E4639" i="11"/>
  <c r="G4639" i="11"/>
  <c r="H4639" i="11"/>
  <c r="I4639" i="11"/>
  <c r="A4640" i="11"/>
  <c r="C4640" i="11"/>
  <c r="D4640" i="11"/>
  <c r="E4640" i="11"/>
  <c r="G4640" i="11"/>
  <c r="H4640" i="11"/>
  <c r="I4640" i="11"/>
  <c r="A4641" i="11"/>
  <c r="C4641" i="11"/>
  <c r="D4641" i="11"/>
  <c r="E4641" i="11"/>
  <c r="G4641" i="11"/>
  <c r="H4641" i="11"/>
  <c r="I4641" i="11"/>
  <c r="A4642" i="11"/>
  <c r="C4642" i="11"/>
  <c r="D4642" i="11"/>
  <c r="E4642" i="11"/>
  <c r="G4642" i="11"/>
  <c r="H4642" i="11"/>
  <c r="I4642" i="11"/>
  <c r="A4643" i="11"/>
  <c r="C4643" i="11"/>
  <c r="D4643" i="11"/>
  <c r="E4643" i="11"/>
  <c r="G4643" i="11"/>
  <c r="H4643" i="11"/>
  <c r="I4643" i="11"/>
  <c r="A4644" i="11"/>
  <c r="C4644" i="11"/>
  <c r="D4644" i="11"/>
  <c r="E4644" i="11"/>
  <c r="G4644" i="11"/>
  <c r="H4644" i="11"/>
  <c r="I4644" i="11"/>
  <c r="A4645" i="11"/>
  <c r="C4645" i="11"/>
  <c r="D4645" i="11"/>
  <c r="E4645" i="11"/>
  <c r="G4645" i="11"/>
  <c r="H4645" i="11"/>
  <c r="I4645" i="11"/>
  <c r="A4646" i="11"/>
  <c r="C4646" i="11"/>
  <c r="D4646" i="11"/>
  <c r="E4646" i="11"/>
  <c r="G4646" i="11"/>
  <c r="H4646" i="11"/>
  <c r="I4646" i="11"/>
  <c r="A4647" i="11"/>
  <c r="C4647" i="11"/>
  <c r="D4647" i="11"/>
  <c r="E4647" i="11"/>
  <c r="G4647" i="11"/>
  <c r="H4647" i="11"/>
  <c r="I4647" i="11"/>
  <c r="A4648" i="11"/>
  <c r="C4648" i="11"/>
  <c r="D4648" i="11"/>
  <c r="E4648" i="11"/>
  <c r="G4648" i="11"/>
  <c r="H4648" i="11"/>
  <c r="I4648" i="11"/>
  <c r="A4649" i="11"/>
  <c r="C4649" i="11"/>
  <c r="D4649" i="11"/>
  <c r="E4649" i="11"/>
  <c r="G4649" i="11"/>
  <c r="H4649" i="11"/>
  <c r="I4649" i="11"/>
  <c r="A4650" i="11"/>
  <c r="C4650" i="11"/>
  <c r="D4650" i="11"/>
  <c r="E4650" i="11"/>
  <c r="G4650" i="11"/>
  <c r="H4650" i="11"/>
  <c r="I4650" i="11"/>
  <c r="A4651" i="11"/>
  <c r="C4651" i="11"/>
  <c r="D4651" i="11"/>
  <c r="E4651" i="11"/>
  <c r="G4651" i="11"/>
  <c r="H4651" i="11"/>
  <c r="I4651" i="11"/>
  <c r="A4652" i="11"/>
  <c r="C4652" i="11"/>
  <c r="D4652" i="11"/>
  <c r="E4652" i="11"/>
  <c r="G4652" i="11"/>
  <c r="H4652" i="11"/>
  <c r="I4652" i="11"/>
  <c r="A4653" i="11"/>
  <c r="C4653" i="11"/>
  <c r="D4653" i="11"/>
  <c r="E4653" i="11"/>
  <c r="G4653" i="11"/>
  <c r="H4653" i="11"/>
  <c r="I4653" i="11"/>
  <c r="A4654" i="11"/>
  <c r="C4654" i="11"/>
  <c r="D4654" i="11"/>
  <c r="E4654" i="11"/>
  <c r="G4654" i="11"/>
  <c r="H4654" i="11"/>
  <c r="I4654" i="11"/>
  <c r="A4655" i="11"/>
  <c r="C4655" i="11"/>
  <c r="D4655" i="11"/>
  <c r="E4655" i="11"/>
  <c r="G4655" i="11"/>
  <c r="H4655" i="11"/>
  <c r="I4655" i="11"/>
  <c r="A4656" i="11"/>
  <c r="C4656" i="11"/>
  <c r="D4656" i="11"/>
  <c r="E4656" i="11"/>
  <c r="G4656" i="11"/>
  <c r="H4656" i="11"/>
  <c r="I4656" i="11"/>
  <c r="A4657" i="11"/>
  <c r="C4657" i="11"/>
  <c r="D4657" i="11"/>
  <c r="E4657" i="11"/>
  <c r="G4657" i="11"/>
  <c r="H4657" i="11"/>
  <c r="I4657" i="11"/>
  <c r="A4658" i="11"/>
  <c r="C4658" i="11"/>
  <c r="D4658" i="11"/>
  <c r="E4658" i="11"/>
  <c r="G4658" i="11"/>
  <c r="H4658" i="11"/>
  <c r="I4658" i="11"/>
  <c r="A4659" i="11"/>
  <c r="C4659" i="11"/>
  <c r="D4659" i="11"/>
  <c r="E4659" i="11"/>
  <c r="G4659" i="11"/>
  <c r="H4659" i="11"/>
  <c r="I4659" i="11"/>
  <c r="A4660" i="11"/>
  <c r="C4660" i="11"/>
  <c r="D4660" i="11"/>
  <c r="E4660" i="11"/>
  <c r="G4660" i="11"/>
  <c r="H4660" i="11"/>
  <c r="I4660" i="11"/>
  <c r="A4661" i="11"/>
  <c r="C4661" i="11"/>
  <c r="D4661" i="11"/>
  <c r="E4661" i="11"/>
  <c r="G4661" i="11"/>
  <c r="H4661" i="11"/>
  <c r="I4661" i="11"/>
  <c r="A4662" i="11"/>
  <c r="C4662" i="11"/>
  <c r="D4662" i="11"/>
  <c r="E4662" i="11"/>
  <c r="G4662" i="11"/>
  <c r="H4662" i="11"/>
  <c r="I4662" i="11"/>
  <c r="A4663" i="11"/>
  <c r="C4663" i="11"/>
  <c r="D4663" i="11"/>
  <c r="E4663" i="11"/>
  <c r="G4663" i="11"/>
  <c r="H4663" i="11"/>
  <c r="I4663" i="11"/>
  <c r="A4664" i="11"/>
  <c r="C4664" i="11"/>
  <c r="D4664" i="11"/>
  <c r="E4664" i="11"/>
  <c r="G4664" i="11"/>
  <c r="H4664" i="11"/>
  <c r="I4664" i="11"/>
  <c r="A4665" i="11"/>
  <c r="C4665" i="11"/>
  <c r="D4665" i="11"/>
  <c r="E4665" i="11"/>
  <c r="G4665" i="11"/>
  <c r="H4665" i="11"/>
  <c r="I4665" i="11"/>
  <c r="A4666" i="11"/>
  <c r="C4666" i="11"/>
  <c r="D4666" i="11"/>
  <c r="E4666" i="11"/>
  <c r="G4666" i="11"/>
  <c r="H4666" i="11"/>
  <c r="I4666" i="11"/>
  <c r="A4667" i="11"/>
  <c r="C4667" i="11"/>
  <c r="D4667" i="11"/>
  <c r="E4667" i="11"/>
  <c r="G4667" i="11"/>
  <c r="H4667" i="11"/>
  <c r="I4667" i="11"/>
  <c r="A4668" i="11"/>
  <c r="C4668" i="11"/>
  <c r="D4668" i="11"/>
  <c r="E4668" i="11"/>
  <c r="G4668" i="11"/>
  <c r="H4668" i="11"/>
  <c r="I4668" i="11"/>
  <c r="A4669" i="11"/>
  <c r="C4669" i="11"/>
  <c r="D4669" i="11"/>
  <c r="E4669" i="11"/>
  <c r="G4669" i="11"/>
  <c r="H4669" i="11"/>
  <c r="I4669" i="11"/>
  <c r="A4670" i="11"/>
  <c r="C4670" i="11"/>
  <c r="D4670" i="11"/>
  <c r="E4670" i="11"/>
  <c r="G4670" i="11"/>
  <c r="H4670" i="11"/>
  <c r="I4670" i="11"/>
  <c r="A4671" i="11"/>
  <c r="C4671" i="11"/>
  <c r="D4671" i="11"/>
  <c r="E4671" i="11"/>
  <c r="G4671" i="11"/>
  <c r="H4671" i="11"/>
  <c r="I4671" i="11"/>
  <c r="A4672" i="11"/>
  <c r="C4672" i="11"/>
  <c r="D4672" i="11"/>
  <c r="E4672" i="11"/>
  <c r="G4672" i="11"/>
  <c r="H4672" i="11"/>
  <c r="I4672" i="11"/>
  <c r="A4673" i="11"/>
  <c r="C4673" i="11"/>
  <c r="D4673" i="11"/>
  <c r="E4673" i="11"/>
  <c r="G4673" i="11"/>
  <c r="H4673" i="11"/>
  <c r="I4673" i="11"/>
  <c r="A4674" i="11"/>
  <c r="C4674" i="11"/>
  <c r="D4674" i="11"/>
  <c r="E4674" i="11"/>
  <c r="G4674" i="11"/>
  <c r="H4674" i="11"/>
  <c r="I4674" i="11"/>
  <c r="A4675" i="11"/>
  <c r="C4675" i="11"/>
  <c r="D4675" i="11"/>
  <c r="E4675" i="11"/>
  <c r="G4675" i="11"/>
  <c r="H4675" i="11"/>
  <c r="I4675" i="11"/>
  <c r="A4676" i="11"/>
  <c r="C4676" i="11"/>
  <c r="D4676" i="11"/>
  <c r="E4676" i="11"/>
  <c r="G4676" i="11"/>
  <c r="H4676" i="11"/>
  <c r="I4676" i="11"/>
  <c r="A4677" i="11"/>
  <c r="C4677" i="11"/>
  <c r="D4677" i="11"/>
  <c r="E4677" i="11"/>
  <c r="G4677" i="11"/>
  <c r="H4677" i="11"/>
  <c r="I4677" i="11"/>
  <c r="A4678" i="11"/>
  <c r="C4678" i="11"/>
  <c r="D4678" i="11"/>
  <c r="E4678" i="11"/>
  <c r="G4678" i="11"/>
  <c r="H4678" i="11"/>
  <c r="I4678" i="11"/>
  <c r="A4679" i="11"/>
  <c r="C4679" i="11"/>
  <c r="D4679" i="11"/>
  <c r="E4679" i="11"/>
  <c r="G4679" i="11"/>
  <c r="H4679" i="11"/>
  <c r="I4679" i="11"/>
  <c r="A4680" i="11"/>
  <c r="C4680" i="11"/>
  <c r="D4680" i="11"/>
  <c r="E4680" i="11"/>
  <c r="G4680" i="11"/>
  <c r="H4680" i="11"/>
  <c r="I4680" i="11"/>
  <c r="A4681" i="11"/>
  <c r="C4681" i="11"/>
  <c r="D4681" i="11"/>
  <c r="E4681" i="11"/>
  <c r="G4681" i="11"/>
  <c r="H4681" i="11"/>
  <c r="I4681" i="11"/>
  <c r="A4682" i="11"/>
  <c r="C4682" i="11"/>
  <c r="D4682" i="11"/>
  <c r="E4682" i="11"/>
  <c r="G4682" i="11"/>
  <c r="H4682" i="11"/>
  <c r="I4682" i="11"/>
  <c r="A4683" i="11"/>
  <c r="C4683" i="11"/>
  <c r="D4683" i="11"/>
  <c r="E4683" i="11"/>
  <c r="G4683" i="11"/>
  <c r="H4683" i="11"/>
  <c r="I4683" i="11"/>
  <c r="A4684" i="11"/>
  <c r="C4684" i="11"/>
  <c r="D4684" i="11"/>
  <c r="E4684" i="11"/>
  <c r="G4684" i="11"/>
  <c r="H4684" i="11"/>
  <c r="I4684" i="11"/>
  <c r="A4685" i="11"/>
  <c r="C4685" i="11"/>
  <c r="D4685" i="11"/>
  <c r="E4685" i="11"/>
  <c r="G4685" i="11"/>
  <c r="H4685" i="11"/>
  <c r="I4685" i="11"/>
  <c r="A4686" i="11"/>
  <c r="C4686" i="11"/>
  <c r="D4686" i="11"/>
  <c r="E4686" i="11"/>
  <c r="G4686" i="11"/>
  <c r="H4686" i="11"/>
  <c r="I4686" i="11"/>
  <c r="A4687" i="11"/>
  <c r="C4687" i="11"/>
  <c r="D4687" i="11"/>
  <c r="E4687" i="11"/>
  <c r="G4687" i="11"/>
  <c r="H4687" i="11"/>
  <c r="I4687" i="11"/>
  <c r="A4688" i="11"/>
  <c r="C4688" i="11"/>
  <c r="D4688" i="11"/>
  <c r="E4688" i="11"/>
  <c r="G4688" i="11"/>
  <c r="H4688" i="11"/>
  <c r="I4688" i="11"/>
  <c r="A4689" i="11"/>
  <c r="C4689" i="11"/>
  <c r="D4689" i="11"/>
  <c r="E4689" i="11"/>
  <c r="G4689" i="11"/>
  <c r="H4689" i="11"/>
  <c r="I4689" i="11"/>
  <c r="A4690" i="11"/>
  <c r="C4690" i="11"/>
  <c r="D4690" i="11"/>
  <c r="E4690" i="11"/>
  <c r="G4690" i="11"/>
  <c r="H4690" i="11"/>
  <c r="I4690" i="11"/>
  <c r="A4691" i="11"/>
  <c r="C4691" i="11"/>
  <c r="D4691" i="11"/>
  <c r="E4691" i="11"/>
  <c r="G4691" i="11"/>
  <c r="H4691" i="11"/>
  <c r="I4691" i="11"/>
  <c r="A4692" i="11"/>
  <c r="C4692" i="11"/>
  <c r="D4692" i="11"/>
  <c r="E4692" i="11"/>
  <c r="G4692" i="11"/>
  <c r="H4692" i="11"/>
  <c r="I4692" i="11"/>
  <c r="A4693" i="11"/>
  <c r="C4693" i="11"/>
  <c r="D4693" i="11"/>
  <c r="E4693" i="11"/>
  <c r="G4693" i="11"/>
  <c r="H4693" i="11"/>
  <c r="I4693" i="11"/>
  <c r="A4694" i="11"/>
  <c r="C4694" i="11"/>
  <c r="D4694" i="11"/>
  <c r="E4694" i="11"/>
  <c r="G4694" i="11"/>
  <c r="H4694" i="11"/>
  <c r="I4694" i="11"/>
  <c r="A4695" i="11"/>
  <c r="C4695" i="11"/>
  <c r="D4695" i="11"/>
  <c r="E4695" i="11"/>
  <c r="G4695" i="11"/>
  <c r="H4695" i="11"/>
  <c r="I4695" i="11"/>
  <c r="A4696" i="11"/>
  <c r="C4696" i="11"/>
  <c r="D4696" i="11"/>
  <c r="E4696" i="11"/>
  <c r="G4696" i="11"/>
  <c r="H4696" i="11"/>
  <c r="I4696" i="11"/>
  <c r="A4697" i="11"/>
  <c r="C4697" i="11"/>
  <c r="D4697" i="11"/>
  <c r="E4697" i="11"/>
  <c r="G4697" i="11"/>
  <c r="H4697" i="11"/>
  <c r="I4697" i="11"/>
  <c r="A4698" i="11"/>
  <c r="C4698" i="11"/>
  <c r="D4698" i="11"/>
  <c r="E4698" i="11"/>
  <c r="G4698" i="11"/>
  <c r="H4698" i="11"/>
  <c r="I4698" i="11"/>
  <c r="A4699" i="11"/>
  <c r="C4699" i="11"/>
  <c r="D4699" i="11"/>
  <c r="E4699" i="11"/>
  <c r="G4699" i="11"/>
  <c r="H4699" i="11"/>
  <c r="I4699" i="11"/>
  <c r="A4700" i="11"/>
  <c r="C4700" i="11"/>
  <c r="D4700" i="11"/>
  <c r="E4700" i="11"/>
  <c r="G4700" i="11"/>
  <c r="H4700" i="11"/>
  <c r="I4700" i="11"/>
  <c r="A4701" i="11"/>
  <c r="C4701" i="11"/>
  <c r="D4701" i="11"/>
  <c r="E4701" i="11"/>
  <c r="G4701" i="11"/>
  <c r="H4701" i="11"/>
  <c r="I4701" i="11"/>
  <c r="A4702" i="11"/>
  <c r="C4702" i="11"/>
  <c r="D4702" i="11"/>
  <c r="E4702" i="11"/>
  <c r="G4702" i="11"/>
  <c r="H4702" i="11"/>
  <c r="I4702" i="11"/>
  <c r="A4703" i="11"/>
  <c r="C4703" i="11"/>
  <c r="D4703" i="11"/>
  <c r="E4703" i="11"/>
  <c r="G4703" i="11"/>
  <c r="H4703" i="11"/>
  <c r="I4703" i="11"/>
  <c r="A4704" i="11"/>
  <c r="C4704" i="11"/>
  <c r="D4704" i="11"/>
  <c r="E4704" i="11"/>
  <c r="G4704" i="11"/>
  <c r="H4704" i="11"/>
  <c r="I4704" i="11"/>
  <c r="A4705" i="11"/>
  <c r="C4705" i="11"/>
  <c r="D4705" i="11"/>
  <c r="E4705" i="11"/>
  <c r="G4705" i="11"/>
  <c r="H4705" i="11"/>
  <c r="I4705" i="11"/>
  <c r="A4706" i="11"/>
  <c r="C4706" i="11"/>
  <c r="D4706" i="11"/>
  <c r="E4706" i="11"/>
  <c r="G4706" i="11"/>
  <c r="H4706" i="11"/>
  <c r="I4706" i="11"/>
  <c r="A4707" i="11"/>
  <c r="C4707" i="11"/>
  <c r="D4707" i="11"/>
  <c r="E4707" i="11"/>
  <c r="G4707" i="11"/>
  <c r="H4707" i="11"/>
  <c r="I4707" i="11"/>
  <c r="A4708" i="11"/>
  <c r="C4708" i="11"/>
  <c r="D4708" i="11"/>
  <c r="E4708" i="11"/>
  <c r="G4708" i="11"/>
  <c r="H4708" i="11"/>
  <c r="I4708" i="11"/>
  <c r="A4709" i="11"/>
  <c r="C4709" i="11"/>
  <c r="D4709" i="11"/>
  <c r="E4709" i="11"/>
  <c r="G4709" i="11"/>
  <c r="H4709" i="11"/>
  <c r="I4709" i="11"/>
  <c r="A4710" i="11"/>
  <c r="C4710" i="11"/>
  <c r="D4710" i="11"/>
  <c r="E4710" i="11"/>
  <c r="G4710" i="11"/>
  <c r="H4710" i="11"/>
  <c r="I4710" i="11"/>
  <c r="A4711" i="11"/>
  <c r="C4711" i="11"/>
  <c r="D4711" i="11"/>
  <c r="E4711" i="11"/>
  <c r="G4711" i="11"/>
  <c r="H4711" i="11"/>
  <c r="I4711" i="11"/>
  <c r="A4712" i="11"/>
  <c r="C4712" i="11"/>
  <c r="D4712" i="11"/>
  <c r="E4712" i="11"/>
  <c r="G4712" i="11"/>
  <c r="H4712" i="11"/>
  <c r="I4712" i="11"/>
  <c r="A4713" i="11"/>
  <c r="C4713" i="11"/>
  <c r="D4713" i="11"/>
  <c r="E4713" i="11"/>
  <c r="G4713" i="11"/>
  <c r="H4713" i="11"/>
  <c r="I4713" i="11"/>
  <c r="A4714" i="11"/>
  <c r="C4714" i="11"/>
  <c r="D4714" i="11"/>
  <c r="E4714" i="11"/>
  <c r="G4714" i="11"/>
  <c r="H4714" i="11"/>
  <c r="I4714" i="11"/>
  <c r="A4715" i="11"/>
  <c r="C4715" i="11"/>
  <c r="D4715" i="11"/>
  <c r="E4715" i="11"/>
  <c r="G4715" i="11"/>
  <c r="H4715" i="11"/>
  <c r="I4715" i="11"/>
  <c r="A4716" i="11"/>
  <c r="C4716" i="11"/>
  <c r="D4716" i="11"/>
  <c r="E4716" i="11"/>
  <c r="G4716" i="11"/>
  <c r="H4716" i="11"/>
  <c r="I4716" i="11"/>
  <c r="A4717" i="11"/>
  <c r="C4717" i="11"/>
  <c r="D4717" i="11"/>
  <c r="E4717" i="11"/>
  <c r="G4717" i="11"/>
  <c r="H4717" i="11"/>
  <c r="I4717" i="11"/>
  <c r="A4718" i="11"/>
  <c r="C4718" i="11"/>
  <c r="D4718" i="11"/>
  <c r="E4718" i="11"/>
  <c r="G4718" i="11"/>
  <c r="H4718" i="11"/>
  <c r="I4718" i="11"/>
  <c r="A4719" i="11"/>
  <c r="C4719" i="11"/>
  <c r="D4719" i="11"/>
  <c r="E4719" i="11"/>
  <c r="G4719" i="11"/>
  <c r="H4719" i="11"/>
  <c r="I4719" i="11"/>
  <c r="A4720" i="11"/>
  <c r="C4720" i="11"/>
  <c r="D4720" i="11"/>
  <c r="E4720" i="11"/>
  <c r="G4720" i="11"/>
  <c r="H4720" i="11"/>
  <c r="I4720" i="11"/>
  <c r="A4721" i="11"/>
  <c r="C4721" i="11"/>
  <c r="D4721" i="11"/>
  <c r="E4721" i="11"/>
  <c r="G4721" i="11"/>
  <c r="H4721" i="11"/>
  <c r="I4721" i="11"/>
  <c r="A4722" i="11"/>
  <c r="C4722" i="11"/>
  <c r="D4722" i="11"/>
  <c r="E4722" i="11"/>
  <c r="G4722" i="11"/>
  <c r="H4722" i="11"/>
  <c r="I4722" i="11"/>
  <c r="A4723" i="11"/>
  <c r="C4723" i="11"/>
  <c r="D4723" i="11"/>
  <c r="E4723" i="11"/>
  <c r="G4723" i="11"/>
  <c r="H4723" i="11"/>
  <c r="I4723" i="11"/>
  <c r="A4724" i="11"/>
  <c r="C4724" i="11"/>
  <c r="D4724" i="11"/>
  <c r="E4724" i="11"/>
  <c r="G4724" i="11"/>
  <c r="H4724" i="11"/>
  <c r="I4724" i="11"/>
  <c r="A4725" i="11"/>
  <c r="C4725" i="11"/>
  <c r="D4725" i="11"/>
  <c r="E4725" i="11"/>
  <c r="G4725" i="11"/>
  <c r="H4725" i="11"/>
  <c r="I4725" i="11"/>
  <c r="A4726" i="11"/>
  <c r="C4726" i="11"/>
  <c r="D4726" i="11"/>
  <c r="E4726" i="11"/>
  <c r="G4726" i="11"/>
  <c r="H4726" i="11"/>
  <c r="I4726" i="11"/>
  <c r="A4727" i="11"/>
  <c r="C4727" i="11"/>
  <c r="D4727" i="11"/>
  <c r="E4727" i="11"/>
  <c r="G4727" i="11"/>
  <c r="H4727" i="11"/>
  <c r="I4727" i="11"/>
  <c r="A4728" i="11"/>
  <c r="C4728" i="11"/>
  <c r="D4728" i="11"/>
  <c r="E4728" i="11"/>
  <c r="G4728" i="11"/>
  <c r="H4728" i="11"/>
  <c r="I4728" i="11"/>
  <c r="A4729" i="11"/>
  <c r="C4729" i="11"/>
  <c r="D4729" i="11"/>
  <c r="E4729" i="11"/>
  <c r="G4729" i="11"/>
  <c r="H4729" i="11"/>
  <c r="I4729" i="11"/>
  <c r="A4730" i="11"/>
  <c r="C4730" i="11"/>
  <c r="D4730" i="11"/>
  <c r="E4730" i="11"/>
  <c r="G4730" i="11"/>
  <c r="H4730" i="11"/>
  <c r="I4730" i="11"/>
  <c r="A4731" i="11"/>
  <c r="C4731" i="11"/>
  <c r="D4731" i="11"/>
  <c r="E4731" i="11"/>
  <c r="G4731" i="11"/>
  <c r="H4731" i="11"/>
  <c r="I4731" i="11"/>
  <c r="A4732" i="11"/>
  <c r="C4732" i="11"/>
  <c r="D4732" i="11"/>
  <c r="E4732" i="11"/>
  <c r="G4732" i="11"/>
  <c r="H4732" i="11"/>
  <c r="I4732" i="11"/>
  <c r="A4733" i="11"/>
  <c r="C4733" i="11"/>
  <c r="D4733" i="11"/>
  <c r="E4733" i="11"/>
  <c r="G4733" i="11"/>
  <c r="H4733" i="11"/>
  <c r="I4733" i="11"/>
  <c r="A4734" i="11"/>
  <c r="C4734" i="11"/>
  <c r="D4734" i="11"/>
  <c r="E4734" i="11"/>
  <c r="G4734" i="11"/>
  <c r="H4734" i="11"/>
  <c r="I4734" i="11"/>
  <c r="A4735" i="11"/>
  <c r="C4735" i="11"/>
  <c r="D4735" i="11"/>
  <c r="E4735" i="11"/>
  <c r="G4735" i="11"/>
  <c r="H4735" i="11"/>
  <c r="I4735" i="11"/>
  <c r="A4736" i="11"/>
  <c r="C4736" i="11"/>
  <c r="D4736" i="11"/>
  <c r="E4736" i="11"/>
  <c r="G4736" i="11"/>
  <c r="H4736" i="11"/>
  <c r="I4736" i="11"/>
  <c r="A4737" i="11"/>
  <c r="C4737" i="11"/>
  <c r="D4737" i="11"/>
  <c r="E4737" i="11"/>
  <c r="G4737" i="11"/>
  <c r="H4737" i="11"/>
  <c r="I4737" i="11"/>
  <c r="A4738" i="11"/>
  <c r="C4738" i="11"/>
  <c r="D4738" i="11"/>
  <c r="E4738" i="11"/>
  <c r="G4738" i="11"/>
  <c r="H4738" i="11"/>
  <c r="I4738" i="11"/>
  <c r="A4739" i="11"/>
  <c r="C4739" i="11"/>
  <c r="D4739" i="11"/>
  <c r="E4739" i="11"/>
  <c r="G4739" i="11"/>
  <c r="H4739" i="11"/>
  <c r="I4739" i="11"/>
  <c r="A4740" i="11"/>
  <c r="C4740" i="11"/>
  <c r="D4740" i="11"/>
  <c r="E4740" i="11"/>
  <c r="G4740" i="11"/>
  <c r="H4740" i="11"/>
  <c r="I4740" i="11"/>
  <c r="A4741" i="11"/>
  <c r="C4741" i="11"/>
  <c r="D4741" i="11"/>
  <c r="E4741" i="11"/>
  <c r="G4741" i="11"/>
  <c r="H4741" i="11"/>
  <c r="I4741" i="11"/>
  <c r="A4742" i="11"/>
  <c r="C4742" i="11"/>
  <c r="D4742" i="11"/>
  <c r="E4742" i="11"/>
  <c r="G4742" i="11"/>
  <c r="H4742" i="11"/>
  <c r="I4742" i="11"/>
  <c r="A4743" i="11"/>
  <c r="C4743" i="11"/>
  <c r="D4743" i="11"/>
  <c r="E4743" i="11"/>
  <c r="G4743" i="11"/>
  <c r="H4743" i="11"/>
  <c r="I4743" i="11"/>
  <c r="A4744" i="11"/>
  <c r="C4744" i="11"/>
  <c r="D4744" i="11"/>
  <c r="E4744" i="11"/>
  <c r="G4744" i="11"/>
  <c r="H4744" i="11"/>
  <c r="I4744" i="11"/>
  <c r="A4745" i="11"/>
  <c r="C4745" i="11"/>
  <c r="D4745" i="11"/>
  <c r="E4745" i="11"/>
  <c r="G4745" i="11"/>
  <c r="H4745" i="11"/>
  <c r="I4745" i="11"/>
  <c r="A4746" i="11"/>
  <c r="C4746" i="11"/>
  <c r="D4746" i="11"/>
  <c r="E4746" i="11"/>
  <c r="G4746" i="11"/>
  <c r="H4746" i="11"/>
  <c r="I4746" i="11"/>
  <c r="A4747" i="11"/>
  <c r="C4747" i="11"/>
  <c r="D4747" i="11"/>
  <c r="E4747" i="11"/>
  <c r="G4747" i="11"/>
  <c r="H4747" i="11"/>
  <c r="I4747" i="11"/>
  <c r="A4748" i="11"/>
  <c r="C4748" i="11"/>
  <c r="D4748" i="11"/>
  <c r="E4748" i="11"/>
  <c r="G4748" i="11"/>
  <c r="H4748" i="11"/>
  <c r="I4748" i="11"/>
  <c r="A4749" i="11"/>
  <c r="C4749" i="11"/>
  <c r="D4749" i="11"/>
  <c r="E4749" i="11"/>
  <c r="G4749" i="11"/>
  <c r="H4749" i="11"/>
  <c r="I4749" i="11"/>
  <c r="A4750" i="11"/>
  <c r="C4750" i="11"/>
  <c r="D4750" i="11"/>
  <c r="E4750" i="11"/>
  <c r="G4750" i="11"/>
  <c r="H4750" i="11"/>
  <c r="I4750" i="11"/>
  <c r="A4751" i="11"/>
  <c r="C4751" i="11"/>
  <c r="D4751" i="11"/>
  <c r="E4751" i="11"/>
  <c r="G4751" i="11"/>
  <c r="H4751" i="11"/>
  <c r="I4751" i="11"/>
  <c r="A4752" i="11"/>
  <c r="C4752" i="11"/>
  <c r="D4752" i="11"/>
  <c r="E4752" i="11"/>
  <c r="G4752" i="11"/>
  <c r="H4752" i="11"/>
  <c r="I4752" i="11"/>
  <c r="A4753" i="11"/>
  <c r="C4753" i="11"/>
  <c r="D4753" i="11"/>
  <c r="E4753" i="11"/>
  <c r="G4753" i="11"/>
  <c r="H4753" i="11"/>
  <c r="I4753" i="11"/>
  <c r="A4754" i="11"/>
  <c r="C4754" i="11"/>
  <c r="D4754" i="11"/>
  <c r="E4754" i="11"/>
  <c r="G4754" i="11"/>
  <c r="H4754" i="11"/>
  <c r="I4754" i="11"/>
  <c r="A4755" i="11"/>
  <c r="C4755" i="11"/>
  <c r="D4755" i="11"/>
  <c r="E4755" i="11"/>
  <c r="G4755" i="11"/>
  <c r="H4755" i="11"/>
  <c r="I4755" i="11"/>
  <c r="A4756" i="11"/>
  <c r="C4756" i="11"/>
  <c r="D4756" i="11"/>
  <c r="E4756" i="11"/>
  <c r="G4756" i="11"/>
  <c r="H4756" i="11"/>
  <c r="I4756" i="11"/>
  <c r="A4757" i="11"/>
  <c r="C4757" i="11"/>
  <c r="D4757" i="11"/>
  <c r="E4757" i="11"/>
  <c r="G4757" i="11"/>
  <c r="H4757" i="11"/>
  <c r="I4757" i="11"/>
  <c r="A4758" i="11"/>
  <c r="C4758" i="11"/>
  <c r="D4758" i="11"/>
  <c r="E4758" i="11"/>
  <c r="G4758" i="11"/>
  <c r="H4758" i="11"/>
  <c r="I4758" i="11"/>
  <c r="A4759" i="11"/>
  <c r="C4759" i="11"/>
  <c r="D4759" i="11"/>
  <c r="E4759" i="11"/>
  <c r="G4759" i="11"/>
  <c r="H4759" i="11"/>
  <c r="I4759" i="11"/>
  <c r="A4760" i="11"/>
  <c r="C4760" i="11"/>
  <c r="D4760" i="11"/>
  <c r="E4760" i="11"/>
  <c r="G4760" i="11"/>
  <c r="H4760" i="11"/>
  <c r="I4760" i="11"/>
  <c r="A4761" i="11"/>
  <c r="C4761" i="11"/>
  <c r="D4761" i="11"/>
  <c r="E4761" i="11"/>
  <c r="G4761" i="11"/>
  <c r="H4761" i="11"/>
  <c r="I4761" i="11"/>
  <c r="A4762" i="11"/>
  <c r="C4762" i="11"/>
  <c r="D4762" i="11"/>
  <c r="E4762" i="11"/>
  <c r="G4762" i="11"/>
  <c r="H4762" i="11"/>
  <c r="I4762" i="11"/>
  <c r="A4763" i="11"/>
  <c r="C4763" i="11"/>
  <c r="D4763" i="11"/>
  <c r="E4763" i="11"/>
  <c r="G4763" i="11"/>
  <c r="H4763" i="11"/>
  <c r="I4763" i="11"/>
  <c r="A4764" i="11"/>
  <c r="C4764" i="11"/>
  <c r="D4764" i="11"/>
  <c r="E4764" i="11"/>
  <c r="G4764" i="11"/>
  <c r="H4764" i="11"/>
  <c r="I4764" i="11"/>
  <c r="A4765" i="11"/>
  <c r="C4765" i="11"/>
  <c r="D4765" i="11"/>
  <c r="E4765" i="11"/>
  <c r="G4765" i="11"/>
  <c r="H4765" i="11"/>
  <c r="I4765" i="11"/>
  <c r="A4766" i="11"/>
  <c r="C4766" i="11"/>
  <c r="D4766" i="11"/>
  <c r="E4766" i="11"/>
  <c r="G4766" i="11"/>
  <c r="H4766" i="11"/>
  <c r="I4766" i="11"/>
  <c r="A4767" i="11"/>
  <c r="C4767" i="11"/>
  <c r="D4767" i="11"/>
  <c r="E4767" i="11"/>
  <c r="G4767" i="11"/>
  <c r="H4767" i="11"/>
  <c r="I4767" i="11"/>
  <c r="A4768" i="11"/>
  <c r="C4768" i="11"/>
  <c r="D4768" i="11"/>
  <c r="E4768" i="11"/>
  <c r="G4768" i="11"/>
  <c r="H4768" i="11"/>
  <c r="I4768" i="11"/>
  <c r="A4769" i="11"/>
  <c r="C4769" i="11"/>
  <c r="D4769" i="11"/>
  <c r="E4769" i="11"/>
  <c r="G4769" i="11"/>
  <c r="H4769" i="11"/>
  <c r="I4769" i="11"/>
  <c r="A4770" i="11"/>
  <c r="C4770" i="11"/>
  <c r="D4770" i="11"/>
  <c r="E4770" i="11"/>
  <c r="G4770" i="11"/>
  <c r="H4770" i="11"/>
  <c r="I4770" i="11"/>
  <c r="A4771" i="11"/>
  <c r="C4771" i="11"/>
  <c r="D4771" i="11"/>
  <c r="E4771" i="11"/>
  <c r="G4771" i="11"/>
  <c r="H4771" i="11"/>
  <c r="I4771" i="11"/>
  <c r="A4772" i="11"/>
  <c r="C4772" i="11"/>
  <c r="D4772" i="11"/>
  <c r="E4772" i="11"/>
  <c r="G4772" i="11"/>
  <c r="H4772" i="11"/>
  <c r="I4772" i="11"/>
  <c r="A4773" i="11"/>
  <c r="C4773" i="11"/>
  <c r="D4773" i="11"/>
  <c r="E4773" i="11"/>
  <c r="G4773" i="11"/>
  <c r="H4773" i="11"/>
  <c r="I4773" i="11"/>
  <c r="A4774" i="11"/>
  <c r="C4774" i="11"/>
  <c r="D4774" i="11"/>
  <c r="E4774" i="11"/>
  <c r="G4774" i="11"/>
  <c r="H4774" i="11"/>
  <c r="I4774" i="11"/>
  <c r="A4775" i="11"/>
  <c r="C4775" i="11"/>
  <c r="D4775" i="11"/>
  <c r="E4775" i="11"/>
  <c r="G4775" i="11"/>
  <c r="H4775" i="11"/>
  <c r="I4775" i="11"/>
  <c r="A4776" i="11"/>
  <c r="C4776" i="11"/>
  <c r="D4776" i="11"/>
  <c r="E4776" i="11"/>
  <c r="G4776" i="11"/>
  <c r="H4776" i="11"/>
  <c r="I4776" i="11"/>
  <c r="A4777" i="11"/>
  <c r="C4777" i="11"/>
  <c r="D4777" i="11"/>
  <c r="E4777" i="11"/>
  <c r="G4777" i="11"/>
  <c r="H4777" i="11"/>
  <c r="I4777" i="11"/>
  <c r="A4778" i="11"/>
  <c r="C4778" i="11"/>
  <c r="D4778" i="11"/>
  <c r="E4778" i="11"/>
  <c r="G4778" i="11"/>
  <c r="H4778" i="11"/>
  <c r="I4778" i="11"/>
  <c r="A4779" i="11"/>
  <c r="C4779" i="11"/>
  <c r="D4779" i="11"/>
  <c r="E4779" i="11"/>
  <c r="G4779" i="11"/>
  <c r="H4779" i="11"/>
  <c r="I4779" i="11"/>
  <c r="A4780" i="11"/>
  <c r="C4780" i="11"/>
  <c r="D4780" i="11"/>
  <c r="E4780" i="11"/>
  <c r="G4780" i="11"/>
  <c r="H4780" i="11"/>
  <c r="I4780" i="11"/>
  <c r="A4781" i="11"/>
  <c r="C4781" i="11"/>
  <c r="D4781" i="11"/>
  <c r="E4781" i="11"/>
  <c r="G4781" i="11"/>
  <c r="H4781" i="11"/>
  <c r="I4781" i="11"/>
  <c r="A4782" i="11"/>
  <c r="C4782" i="11"/>
  <c r="D4782" i="11"/>
  <c r="E4782" i="11"/>
  <c r="G4782" i="11"/>
  <c r="H4782" i="11"/>
  <c r="I4782" i="11"/>
  <c r="A4783" i="11"/>
  <c r="C4783" i="11"/>
  <c r="D4783" i="11"/>
  <c r="E4783" i="11"/>
  <c r="G4783" i="11"/>
  <c r="H4783" i="11"/>
  <c r="I4783" i="11"/>
  <c r="A4784" i="11"/>
  <c r="C4784" i="11"/>
  <c r="D4784" i="11"/>
  <c r="E4784" i="11"/>
  <c r="G4784" i="11"/>
  <c r="H4784" i="11"/>
  <c r="I4784" i="11"/>
  <c r="A4785" i="11"/>
  <c r="C4785" i="11"/>
  <c r="D4785" i="11"/>
  <c r="E4785" i="11"/>
  <c r="G4785" i="11"/>
  <c r="H4785" i="11"/>
  <c r="I4785" i="11"/>
  <c r="A4786" i="11"/>
  <c r="C4786" i="11"/>
  <c r="D4786" i="11"/>
  <c r="E4786" i="11"/>
  <c r="G4786" i="11"/>
  <c r="H4786" i="11"/>
  <c r="I4786" i="11"/>
  <c r="A4787" i="11"/>
  <c r="C4787" i="11"/>
  <c r="D4787" i="11"/>
  <c r="E4787" i="11"/>
  <c r="G4787" i="11"/>
  <c r="H4787" i="11"/>
  <c r="I4787" i="11"/>
  <c r="A4788" i="11"/>
  <c r="C4788" i="11"/>
  <c r="D4788" i="11"/>
  <c r="E4788" i="11"/>
  <c r="G4788" i="11"/>
  <c r="H4788" i="11"/>
  <c r="I4788" i="11"/>
  <c r="A4789" i="11"/>
  <c r="C4789" i="11"/>
  <c r="D4789" i="11"/>
  <c r="E4789" i="11"/>
  <c r="G4789" i="11"/>
  <c r="H4789" i="11"/>
  <c r="I4789" i="11"/>
  <c r="A4790" i="11"/>
  <c r="C4790" i="11"/>
  <c r="D4790" i="11"/>
  <c r="E4790" i="11"/>
  <c r="G4790" i="11"/>
  <c r="H4790" i="11"/>
  <c r="I4790" i="11"/>
  <c r="A4791" i="11"/>
  <c r="C4791" i="11"/>
  <c r="D4791" i="11"/>
  <c r="E4791" i="11"/>
  <c r="G4791" i="11"/>
  <c r="H4791" i="11"/>
  <c r="I4791" i="11"/>
  <c r="A4792" i="11"/>
  <c r="C4792" i="11"/>
  <c r="D4792" i="11"/>
  <c r="E4792" i="11"/>
  <c r="G4792" i="11"/>
  <c r="H4792" i="11"/>
  <c r="I4792" i="11"/>
  <c r="A4793" i="11"/>
  <c r="C4793" i="11"/>
  <c r="D4793" i="11"/>
  <c r="E4793" i="11"/>
  <c r="G4793" i="11"/>
  <c r="H4793" i="11"/>
  <c r="I4793" i="11"/>
  <c r="A4794" i="11"/>
  <c r="C4794" i="11"/>
  <c r="D4794" i="11"/>
  <c r="E4794" i="11"/>
  <c r="G4794" i="11"/>
  <c r="H4794" i="11"/>
  <c r="I4794" i="11"/>
  <c r="A4795" i="11"/>
  <c r="C4795" i="11"/>
  <c r="D4795" i="11"/>
  <c r="E4795" i="11"/>
  <c r="G4795" i="11"/>
  <c r="H4795" i="11"/>
  <c r="I4795" i="11"/>
  <c r="A4796" i="11"/>
  <c r="C4796" i="11"/>
  <c r="D4796" i="11"/>
  <c r="E4796" i="11"/>
  <c r="G4796" i="11"/>
  <c r="H4796" i="11"/>
  <c r="I4796" i="11"/>
  <c r="A4797" i="11"/>
  <c r="C4797" i="11"/>
  <c r="D4797" i="11"/>
  <c r="E4797" i="11"/>
  <c r="G4797" i="11"/>
  <c r="H4797" i="11"/>
  <c r="I4797" i="11"/>
  <c r="A4798" i="11"/>
  <c r="C4798" i="11"/>
  <c r="D4798" i="11"/>
  <c r="E4798" i="11"/>
  <c r="G4798" i="11"/>
  <c r="H4798" i="11"/>
  <c r="I4798" i="11"/>
  <c r="A4799" i="11"/>
  <c r="C4799" i="11"/>
  <c r="D4799" i="11"/>
  <c r="E4799" i="11"/>
  <c r="G4799" i="11"/>
  <c r="H4799" i="11"/>
  <c r="I4799" i="11"/>
  <c r="A4800" i="11"/>
  <c r="C4800" i="11"/>
  <c r="D4800" i="11"/>
  <c r="E4800" i="11"/>
  <c r="G4800" i="11"/>
  <c r="H4800" i="11"/>
  <c r="I4800" i="11"/>
  <c r="A4801" i="11"/>
  <c r="C4801" i="11"/>
  <c r="D4801" i="11"/>
  <c r="E4801" i="11"/>
  <c r="G4801" i="11"/>
  <c r="H4801" i="11"/>
  <c r="I4801" i="11"/>
  <c r="A4802" i="11"/>
  <c r="C4802" i="11"/>
  <c r="D4802" i="11"/>
  <c r="E4802" i="11"/>
  <c r="G4802" i="11"/>
  <c r="H4802" i="11"/>
  <c r="I4802" i="11"/>
  <c r="A4803" i="11"/>
  <c r="C4803" i="11"/>
  <c r="D4803" i="11"/>
  <c r="E4803" i="11"/>
  <c r="G4803" i="11"/>
  <c r="H4803" i="11"/>
  <c r="I4803" i="11"/>
  <c r="A4804" i="11"/>
  <c r="C4804" i="11"/>
  <c r="D4804" i="11"/>
  <c r="E4804" i="11"/>
  <c r="G4804" i="11"/>
  <c r="H4804" i="11"/>
  <c r="I4804" i="11"/>
  <c r="A4805" i="11"/>
  <c r="C4805" i="11"/>
  <c r="D4805" i="11"/>
  <c r="E4805" i="11"/>
  <c r="G4805" i="11"/>
  <c r="H4805" i="11"/>
  <c r="I4805" i="11"/>
  <c r="A4806" i="11"/>
  <c r="C4806" i="11"/>
  <c r="D4806" i="11"/>
  <c r="E4806" i="11"/>
  <c r="G4806" i="11"/>
  <c r="H4806" i="11"/>
  <c r="I4806" i="11"/>
  <c r="A4807" i="11"/>
  <c r="C4807" i="11"/>
  <c r="D4807" i="11"/>
  <c r="E4807" i="11"/>
  <c r="G4807" i="11"/>
  <c r="H4807" i="11"/>
  <c r="I4807" i="11"/>
  <c r="A4808" i="11"/>
  <c r="C4808" i="11"/>
  <c r="D4808" i="11"/>
  <c r="E4808" i="11"/>
  <c r="G4808" i="11"/>
  <c r="H4808" i="11"/>
  <c r="I4808" i="11"/>
  <c r="A4809" i="11"/>
  <c r="C4809" i="11"/>
  <c r="D4809" i="11"/>
  <c r="E4809" i="11"/>
  <c r="G4809" i="11"/>
  <c r="H4809" i="11"/>
  <c r="I4809" i="11"/>
  <c r="A4810" i="11"/>
  <c r="C4810" i="11"/>
  <c r="D4810" i="11"/>
  <c r="E4810" i="11"/>
  <c r="G4810" i="11"/>
  <c r="H4810" i="11"/>
  <c r="I4810" i="11"/>
  <c r="A4811" i="11"/>
  <c r="C4811" i="11"/>
  <c r="D4811" i="11"/>
  <c r="E4811" i="11"/>
  <c r="G4811" i="11"/>
  <c r="H4811" i="11"/>
  <c r="I4811" i="11"/>
  <c r="A4812" i="11"/>
  <c r="C4812" i="11"/>
  <c r="D4812" i="11"/>
  <c r="E4812" i="11"/>
  <c r="G4812" i="11"/>
  <c r="H4812" i="11"/>
  <c r="I4812" i="11"/>
  <c r="A4813" i="11"/>
  <c r="C4813" i="11"/>
  <c r="D4813" i="11"/>
  <c r="E4813" i="11"/>
  <c r="G4813" i="11"/>
  <c r="H4813" i="11"/>
  <c r="I4813" i="11"/>
  <c r="A4814" i="11"/>
  <c r="C4814" i="11"/>
  <c r="D4814" i="11"/>
  <c r="E4814" i="11"/>
  <c r="G4814" i="11"/>
  <c r="H4814" i="11"/>
  <c r="I4814" i="11"/>
  <c r="A4815" i="11"/>
  <c r="C4815" i="11"/>
  <c r="D4815" i="11"/>
  <c r="E4815" i="11"/>
  <c r="G4815" i="11"/>
  <c r="H4815" i="11"/>
  <c r="I4815" i="11"/>
  <c r="A4816" i="11"/>
  <c r="C4816" i="11"/>
  <c r="D4816" i="11"/>
  <c r="E4816" i="11"/>
  <c r="G4816" i="11"/>
  <c r="H4816" i="11"/>
  <c r="I4816" i="11"/>
  <c r="A4817" i="11"/>
  <c r="C4817" i="11"/>
  <c r="D4817" i="11"/>
  <c r="E4817" i="11"/>
  <c r="G4817" i="11"/>
  <c r="H4817" i="11"/>
  <c r="I4817" i="11"/>
  <c r="A4818" i="11"/>
  <c r="C4818" i="11"/>
  <c r="D4818" i="11"/>
  <c r="E4818" i="11"/>
  <c r="G4818" i="11"/>
  <c r="H4818" i="11"/>
  <c r="I4818" i="11"/>
  <c r="A4819" i="11"/>
  <c r="C4819" i="11"/>
  <c r="D4819" i="11"/>
  <c r="E4819" i="11"/>
  <c r="G4819" i="11"/>
  <c r="H4819" i="11"/>
  <c r="I4819" i="11"/>
  <c r="A4820" i="11"/>
  <c r="C4820" i="11"/>
  <c r="D4820" i="11"/>
  <c r="E4820" i="11"/>
  <c r="G4820" i="11"/>
  <c r="H4820" i="11"/>
  <c r="I4820" i="11"/>
  <c r="A4821" i="11"/>
  <c r="C4821" i="11"/>
  <c r="D4821" i="11"/>
  <c r="E4821" i="11"/>
  <c r="G4821" i="11"/>
  <c r="H4821" i="11"/>
  <c r="I4821" i="11"/>
  <c r="A4822" i="11"/>
  <c r="C4822" i="11"/>
  <c r="D4822" i="11"/>
  <c r="E4822" i="11"/>
  <c r="G4822" i="11"/>
  <c r="H4822" i="11"/>
  <c r="I4822" i="11"/>
  <c r="A4823" i="11"/>
  <c r="C4823" i="11"/>
  <c r="D4823" i="11"/>
  <c r="E4823" i="11"/>
  <c r="G4823" i="11"/>
  <c r="H4823" i="11"/>
  <c r="I4823" i="11"/>
  <c r="A4824" i="11"/>
  <c r="C4824" i="11"/>
  <c r="D4824" i="11"/>
  <c r="E4824" i="11"/>
  <c r="G4824" i="11"/>
  <c r="H4824" i="11"/>
  <c r="I4824" i="11"/>
  <c r="A4825" i="11"/>
  <c r="C4825" i="11"/>
  <c r="D4825" i="11"/>
  <c r="E4825" i="11"/>
  <c r="G4825" i="11"/>
  <c r="H4825" i="11"/>
  <c r="I4825" i="11"/>
  <c r="A4826" i="11"/>
  <c r="C4826" i="11"/>
  <c r="D4826" i="11"/>
  <c r="E4826" i="11"/>
  <c r="G4826" i="11"/>
  <c r="H4826" i="11"/>
  <c r="I4826" i="11"/>
  <c r="A4827" i="11"/>
  <c r="C4827" i="11"/>
  <c r="D4827" i="11"/>
  <c r="E4827" i="11"/>
  <c r="G4827" i="11"/>
  <c r="H4827" i="11"/>
  <c r="I4827" i="11"/>
  <c r="A4828" i="11"/>
  <c r="C4828" i="11"/>
  <c r="D4828" i="11"/>
  <c r="E4828" i="11"/>
  <c r="G4828" i="11"/>
  <c r="H4828" i="11"/>
  <c r="I4828" i="11"/>
  <c r="A4829" i="11"/>
  <c r="C4829" i="11"/>
  <c r="D4829" i="11"/>
  <c r="E4829" i="11"/>
  <c r="G4829" i="11"/>
  <c r="H4829" i="11"/>
  <c r="I4829" i="11"/>
  <c r="A4830" i="11"/>
  <c r="C4830" i="11"/>
  <c r="D4830" i="11"/>
  <c r="E4830" i="11"/>
  <c r="G4830" i="11"/>
  <c r="H4830" i="11"/>
  <c r="I4830" i="11"/>
  <c r="A4831" i="11"/>
  <c r="C4831" i="11"/>
  <c r="D4831" i="11"/>
  <c r="E4831" i="11"/>
  <c r="G4831" i="11"/>
  <c r="H4831" i="11"/>
  <c r="I4831" i="11"/>
  <c r="A4832" i="11"/>
  <c r="C4832" i="11"/>
  <c r="D4832" i="11"/>
  <c r="E4832" i="11"/>
  <c r="G4832" i="11"/>
  <c r="H4832" i="11"/>
  <c r="I4832" i="11"/>
  <c r="A4833" i="11"/>
  <c r="C4833" i="11"/>
  <c r="D4833" i="11"/>
  <c r="E4833" i="11"/>
  <c r="G4833" i="11"/>
  <c r="H4833" i="11"/>
  <c r="I4833" i="11"/>
  <c r="A4834" i="11"/>
  <c r="C4834" i="11"/>
  <c r="D4834" i="11"/>
  <c r="E4834" i="11"/>
  <c r="G4834" i="11"/>
  <c r="H4834" i="11"/>
  <c r="I4834" i="11"/>
  <c r="A4835" i="11"/>
  <c r="C4835" i="11"/>
  <c r="D4835" i="11"/>
  <c r="E4835" i="11"/>
  <c r="G4835" i="11"/>
  <c r="H4835" i="11"/>
  <c r="I4835" i="11"/>
  <c r="A4836" i="11"/>
  <c r="C4836" i="11"/>
  <c r="D4836" i="11"/>
  <c r="E4836" i="11"/>
  <c r="G4836" i="11"/>
  <c r="H4836" i="11"/>
  <c r="I4836" i="11"/>
  <c r="A4837" i="11"/>
  <c r="C4837" i="11"/>
  <c r="D4837" i="11"/>
  <c r="E4837" i="11"/>
  <c r="G4837" i="11"/>
  <c r="H4837" i="11"/>
  <c r="I4837" i="11"/>
  <c r="A4838" i="11"/>
  <c r="C4838" i="11"/>
  <c r="D4838" i="11"/>
  <c r="E4838" i="11"/>
  <c r="G4838" i="11"/>
  <c r="H4838" i="11"/>
  <c r="I4838" i="11"/>
  <c r="A4839" i="11"/>
  <c r="C4839" i="11"/>
  <c r="D4839" i="11"/>
  <c r="E4839" i="11"/>
  <c r="G4839" i="11"/>
  <c r="H4839" i="11"/>
  <c r="I4839" i="11"/>
  <c r="A4840" i="11"/>
  <c r="C4840" i="11"/>
  <c r="D4840" i="11"/>
  <c r="E4840" i="11"/>
  <c r="G4840" i="11"/>
  <c r="H4840" i="11"/>
  <c r="I4840" i="11"/>
  <c r="A4841" i="11"/>
  <c r="C4841" i="11"/>
  <c r="D4841" i="11"/>
  <c r="E4841" i="11"/>
  <c r="G4841" i="11"/>
  <c r="H4841" i="11"/>
  <c r="I4841" i="11"/>
  <c r="A4842" i="11"/>
  <c r="C4842" i="11"/>
  <c r="D4842" i="11"/>
  <c r="E4842" i="11"/>
  <c r="G4842" i="11"/>
  <c r="H4842" i="11"/>
  <c r="I4842" i="11"/>
  <c r="A4843" i="11"/>
  <c r="C4843" i="11"/>
  <c r="D4843" i="11"/>
  <c r="E4843" i="11"/>
  <c r="G4843" i="11"/>
  <c r="H4843" i="11"/>
  <c r="I4843" i="11"/>
  <c r="A4844" i="11"/>
  <c r="C4844" i="11"/>
  <c r="D4844" i="11"/>
  <c r="E4844" i="11"/>
  <c r="G4844" i="11"/>
  <c r="H4844" i="11"/>
  <c r="I4844" i="11"/>
  <c r="A4845" i="11"/>
  <c r="C4845" i="11"/>
  <c r="D4845" i="11"/>
  <c r="E4845" i="11"/>
  <c r="G4845" i="11"/>
  <c r="H4845" i="11"/>
  <c r="I4845" i="11"/>
  <c r="A4846" i="11"/>
  <c r="C4846" i="11"/>
  <c r="D4846" i="11"/>
  <c r="E4846" i="11"/>
  <c r="G4846" i="11"/>
  <c r="H4846" i="11"/>
  <c r="I4846" i="11"/>
  <c r="A4847" i="11"/>
  <c r="C4847" i="11"/>
  <c r="D4847" i="11"/>
  <c r="E4847" i="11"/>
  <c r="G4847" i="11"/>
  <c r="H4847" i="11"/>
  <c r="I4847" i="11"/>
  <c r="A4848" i="11"/>
  <c r="C4848" i="11"/>
  <c r="D4848" i="11"/>
  <c r="E4848" i="11"/>
  <c r="G4848" i="11"/>
  <c r="H4848" i="11"/>
  <c r="I4848" i="11"/>
  <c r="A4849" i="11"/>
  <c r="C4849" i="11"/>
  <c r="D4849" i="11"/>
  <c r="E4849" i="11"/>
  <c r="G4849" i="11"/>
  <c r="H4849" i="11"/>
  <c r="I4849" i="11"/>
  <c r="A4850" i="11"/>
  <c r="C4850" i="11"/>
  <c r="D4850" i="11"/>
  <c r="E4850" i="11"/>
  <c r="G4850" i="11"/>
  <c r="H4850" i="11"/>
  <c r="I4850" i="11"/>
  <c r="A4851" i="11"/>
  <c r="C4851" i="11"/>
  <c r="D4851" i="11"/>
  <c r="E4851" i="11"/>
  <c r="G4851" i="11"/>
  <c r="H4851" i="11"/>
  <c r="I4851" i="11"/>
  <c r="A4852" i="11"/>
  <c r="C4852" i="11"/>
  <c r="D4852" i="11"/>
  <c r="E4852" i="11"/>
  <c r="G4852" i="11"/>
  <c r="H4852" i="11"/>
  <c r="I4852" i="11"/>
  <c r="A4853" i="11"/>
  <c r="C4853" i="11"/>
  <c r="D4853" i="11"/>
  <c r="E4853" i="11"/>
  <c r="G4853" i="11"/>
  <c r="H4853" i="11"/>
  <c r="I4853" i="11"/>
  <c r="A4854" i="11"/>
  <c r="C4854" i="11"/>
  <c r="D4854" i="11"/>
  <c r="E4854" i="11"/>
  <c r="G4854" i="11"/>
  <c r="H4854" i="11"/>
  <c r="I4854" i="11"/>
  <c r="A4855" i="11"/>
  <c r="C4855" i="11"/>
  <c r="D4855" i="11"/>
  <c r="E4855" i="11"/>
  <c r="G4855" i="11"/>
  <c r="H4855" i="11"/>
  <c r="I4855" i="11"/>
  <c r="A4856" i="11"/>
  <c r="C4856" i="11"/>
  <c r="D4856" i="11"/>
  <c r="E4856" i="11"/>
  <c r="G4856" i="11"/>
  <c r="H4856" i="11"/>
  <c r="I4856" i="11"/>
  <c r="A4857" i="11"/>
  <c r="C4857" i="11"/>
  <c r="D4857" i="11"/>
  <c r="E4857" i="11"/>
  <c r="G4857" i="11"/>
  <c r="H4857" i="11"/>
  <c r="I4857" i="11"/>
  <c r="A4858" i="11"/>
  <c r="C4858" i="11"/>
  <c r="D4858" i="11"/>
  <c r="E4858" i="11"/>
  <c r="G4858" i="11"/>
  <c r="H4858" i="11"/>
  <c r="I4858" i="11"/>
  <c r="A4859" i="11"/>
  <c r="C4859" i="11"/>
  <c r="D4859" i="11"/>
  <c r="E4859" i="11"/>
  <c r="G4859" i="11"/>
  <c r="H4859" i="11"/>
  <c r="I4859" i="11"/>
  <c r="A4860" i="11"/>
  <c r="C4860" i="11"/>
  <c r="D4860" i="11"/>
  <c r="E4860" i="11"/>
  <c r="G4860" i="11"/>
  <c r="H4860" i="11"/>
  <c r="I4860" i="11"/>
  <c r="A4861" i="11"/>
  <c r="C4861" i="11"/>
  <c r="D4861" i="11"/>
  <c r="E4861" i="11"/>
  <c r="G4861" i="11"/>
  <c r="H4861" i="11"/>
  <c r="I4861" i="11"/>
  <c r="A4862" i="11"/>
  <c r="C4862" i="11"/>
  <c r="D4862" i="11"/>
  <c r="E4862" i="11"/>
  <c r="G4862" i="11"/>
  <c r="H4862" i="11"/>
  <c r="I4862" i="11"/>
  <c r="A4863" i="11"/>
  <c r="C4863" i="11"/>
  <c r="D4863" i="11"/>
  <c r="E4863" i="11"/>
  <c r="G4863" i="11"/>
  <c r="H4863" i="11"/>
  <c r="I4863" i="11"/>
  <c r="A4864" i="11"/>
  <c r="C4864" i="11"/>
  <c r="D4864" i="11"/>
  <c r="E4864" i="11"/>
  <c r="G4864" i="11"/>
  <c r="H4864" i="11"/>
  <c r="I4864" i="11"/>
  <c r="A4865" i="11"/>
  <c r="C4865" i="11"/>
  <c r="D4865" i="11"/>
  <c r="E4865" i="11"/>
  <c r="G4865" i="11"/>
  <c r="H4865" i="11"/>
  <c r="I4865" i="11"/>
  <c r="A4866" i="11"/>
  <c r="C4866" i="11"/>
  <c r="D4866" i="11"/>
  <c r="E4866" i="11"/>
  <c r="G4866" i="11"/>
  <c r="H4866" i="11"/>
  <c r="I4866" i="11"/>
  <c r="A4867" i="11"/>
  <c r="C4867" i="11"/>
  <c r="D4867" i="11"/>
  <c r="E4867" i="11"/>
  <c r="G4867" i="11"/>
  <c r="H4867" i="11"/>
  <c r="I4867" i="11"/>
  <c r="A4868" i="11"/>
  <c r="C4868" i="11"/>
  <c r="D4868" i="11"/>
  <c r="E4868" i="11"/>
  <c r="G4868" i="11"/>
  <c r="H4868" i="11"/>
  <c r="I4868" i="11"/>
  <c r="A4869" i="11"/>
  <c r="C4869" i="11"/>
  <c r="D4869" i="11"/>
  <c r="E4869" i="11"/>
  <c r="G4869" i="11"/>
  <c r="H4869" i="11"/>
  <c r="I4869" i="11"/>
  <c r="A4870" i="11"/>
  <c r="C4870" i="11"/>
  <c r="D4870" i="11"/>
  <c r="E4870" i="11"/>
  <c r="G4870" i="11"/>
  <c r="H4870" i="11"/>
  <c r="I4870" i="11"/>
  <c r="A4871" i="11"/>
  <c r="C4871" i="11"/>
  <c r="D4871" i="11"/>
  <c r="E4871" i="11"/>
  <c r="G4871" i="11"/>
  <c r="H4871" i="11"/>
  <c r="I4871" i="11"/>
  <c r="A4872" i="11"/>
  <c r="C4872" i="11"/>
  <c r="D4872" i="11"/>
  <c r="E4872" i="11"/>
  <c r="G4872" i="11"/>
  <c r="H4872" i="11"/>
  <c r="I4872" i="11"/>
  <c r="A4873" i="11"/>
  <c r="C4873" i="11"/>
  <c r="D4873" i="11"/>
  <c r="E4873" i="11"/>
  <c r="G4873" i="11"/>
  <c r="H4873" i="11"/>
  <c r="I4873" i="11"/>
  <c r="A4874" i="11"/>
  <c r="C4874" i="11"/>
  <c r="D4874" i="11"/>
  <c r="E4874" i="11"/>
  <c r="G4874" i="11"/>
  <c r="H4874" i="11"/>
  <c r="I4874" i="11"/>
  <c r="A4875" i="11"/>
  <c r="C4875" i="11"/>
  <c r="D4875" i="11"/>
  <c r="E4875" i="11"/>
  <c r="G4875" i="11"/>
  <c r="H4875" i="11"/>
  <c r="I4875" i="11"/>
  <c r="A4876" i="11"/>
  <c r="C4876" i="11"/>
  <c r="D4876" i="11"/>
  <c r="E4876" i="11"/>
  <c r="G4876" i="11"/>
  <c r="H4876" i="11"/>
  <c r="I4876" i="11"/>
  <c r="A4877" i="11"/>
  <c r="C4877" i="11"/>
  <c r="D4877" i="11"/>
  <c r="E4877" i="11"/>
  <c r="G4877" i="11"/>
  <c r="H4877" i="11"/>
  <c r="I4877" i="11"/>
  <c r="A4878" i="11"/>
  <c r="C4878" i="11"/>
  <c r="D4878" i="11"/>
  <c r="E4878" i="11"/>
  <c r="G4878" i="11"/>
  <c r="H4878" i="11"/>
  <c r="I4878" i="11"/>
  <c r="A4879" i="11"/>
  <c r="C4879" i="11"/>
  <c r="D4879" i="11"/>
  <c r="E4879" i="11"/>
  <c r="G4879" i="11"/>
  <c r="H4879" i="11"/>
  <c r="I4879" i="11"/>
  <c r="A4880" i="11"/>
  <c r="C4880" i="11"/>
  <c r="D4880" i="11"/>
  <c r="E4880" i="11"/>
  <c r="G4880" i="11"/>
  <c r="H4880" i="11"/>
  <c r="I4880" i="11"/>
  <c r="A4881" i="11"/>
  <c r="C4881" i="11"/>
  <c r="D4881" i="11"/>
  <c r="E4881" i="11"/>
  <c r="G4881" i="11"/>
  <c r="H4881" i="11"/>
  <c r="I4881" i="11"/>
  <c r="A4882" i="11"/>
  <c r="C4882" i="11"/>
  <c r="D4882" i="11"/>
  <c r="E4882" i="11"/>
  <c r="G4882" i="11"/>
  <c r="H4882" i="11"/>
  <c r="I4882" i="11"/>
  <c r="A4883" i="11"/>
  <c r="C4883" i="11"/>
  <c r="D4883" i="11"/>
  <c r="E4883" i="11"/>
  <c r="G4883" i="11"/>
  <c r="H4883" i="11"/>
  <c r="I4883" i="11"/>
  <c r="A4884" i="11"/>
  <c r="C4884" i="11"/>
  <c r="D4884" i="11"/>
  <c r="E4884" i="11"/>
  <c r="G4884" i="11"/>
  <c r="H4884" i="11"/>
  <c r="I4884" i="11"/>
  <c r="A4885" i="11"/>
  <c r="C4885" i="11"/>
  <c r="D4885" i="11"/>
  <c r="E4885" i="11"/>
  <c r="G4885" i="11"/>
  <c r="H4885" i="11"/>
  <c r="I4885" i="11"/>
  <c r="A4886" i="11"/>
  <c r="C4886" i="11"/>
  <c r="D4886" i="11"/>
  <c r="E4886" i="11"/>
  <c r="G4886" i="11"/>
  <c r="H4886" i="11"/>
  <c r="I4886" i="11"/>
  <c r="A4887" i="11"/>
  <c r="C4887" i="11"/>
  <c r="D4887" i="11"/>
  <c r="E4887" i="11"/>
  <c r="G4887" i="11"/>
  <c r="H4887" i="11"/>
  <c r="I4887" i="11"/>
  <c r="A4888" i="11"/>
  <c r="C4888" i="11"/>
  <c r="D4888" i="11"/>
  <c r="E4888" i="11"/>
  <c r="G4888" i="11"/>
  <c r="H4888" i="11"/>
  <c r="I4888" i="11"/>
  <c r="A4889" i="11"/>
  <c r="C4889" i="11"/>
  <c r="D4889" i="11"/>
  <c r="E4889" i="11"/>
  <c r="G4889" i="11"/>
  <c r="H4889" i="11"/>
  <c r="I4889" i="11"/>
  <c r="A4890" i="11"/>
  <c r="C4890" i="11"/>
  <c r="D4890" i="11"/>
  <c r="E4890" i="11"/>
  <c r="G4890" i="11"/>
  <c r="H4890" i="11"/>
  <c r="I4890" i="11"/>
  <c r="A4891" i="11"/>
  <c r="C4891" i="11"/>
  <c r="D4891" i="11"/>
  <c r="E4891" i="11"/>
  <c r="G4891" i="11"/>
  <c r="H4891" i="11"/>
  <c r="I4891" i="11"/>
  <c r="A4892" i="11"/>
  <c r="C4892" i="11"/>
  <c r="D4892" i="11"/>
  <c r="E4892" i="11"/>
  <c r="G4892" i="11"/>
  <c r="H4892" i="11"/>
  <c r="I4892" i="11"/>
  <c r="A4893" i="11"/>
  <c r="C4893" i="11"/>
  <c r="D4893" i="11"/>
  <c r="E4893" i="11"/>
  <c r="G4893" i="11"/>
  <c r="H4893" i="11"/>
  <c r="I4893" i="11"/>
  <c r="A4894" i="11"/>
  <c r="C4894" i="11"/>
  <c r="D4894" i="11"/>
  <c r="E4894" i="11"/>
  <c r="G4894" i="11"/>
  <c r="H4894" i="11"/>
  <c r="I4894" i="11"/>
  <c r="A4895" i="11"/>
  <c r="C4895" i="11"/>
  <c r="D4895" i="11"/>
  <c r="E4895" i="11"/>
  <c r="G4895" i="11"/>
  <c r="H4895" i="11"/>
  <c r="I4895" i="11"/>
  <c r="A4896" i="11"/>
  <c r="C4896" i="11"/>
  <c r="D4896" i="11"/>
  <c r="E4896" i="11"/>
  <c r="G4896" i="11"/>
  <c r="H4896" i="11"/>
  <c r="I4896" i="11"/>
  <c r="A4897" i="11"/>
  <c r="C4897" i="11"/>
  <c r="D4897" i="11"/>
  <c r="E4897" i="11"/>
  <c r="G4897" i="11"/>
  <c r="H4897" i="11"/>
  <c r="I4897" i="11"/>
  <c r="A4898" i="11"/>
  <c r="C4898" i="11"/>
  <c r="D4898" i="11"/>
  <c r="E4898" i="11"/>
  <c r="G4898" i="11"/>
  <c r="H4898" i="11"/>
  <c r="I4898" i="11"/>
  <c r="A4899" i="11"/>
  <c r="C4899" i="11"/>
  <c r="D4899" i="11"/>
  <c r="E4899" i="11"/>
  <c r="G4899" i="11"/>
  <c r="H4899" i="11"/>
  <c r="I4899" i="11"/>
  <c r="A4900" i="11"/>
  <c r="C4900" i="11"/>
  <c r="D4900" i="11"/>
  <c r="E4900" i="11"/>
  <c r="G4900" i="11"/>
  <c r="H4900" i="11"/>
  <c r="I4900" i="11"/>
  <c r="A4901" i="11"/>
  <c r="C4901" i="11"/>
  <c r="D4901" i="11"/>
  <c r="E4901" i="11"/>
  <c r="G4901" i="11"/>
  <c r="H4901" i="11"/>
  <c r="I4901" i="11"/>
  <c r="A4902" i="11"/>
  <c r="C4902" i="11"/>
  <c r="D4902" i="11"/>
  <c r="E4902" i="11"/>
  <c r="G4902" i="11"/>
  <c r="H4902" i="11"/>
  <c r="I4902" i="11"/>
  <c r="A4903" i="11"/>
  <c r="C4903" i="11"/>
  <c r="D4903" i="11"/>
  <c r="E4903" i="11"/>
  <c r="G4903" i="11"/>
  <c r="H4903" i="11"/>
  <c r="I4903" i="11"/>
  <c r="A4904" i="11"/>
  <c r="C4904" i="11"/>
  <c r="D4904" i="11"/>
  <c r="E4904" i="11"/>
  <c r="G4904" i="11"/>
  <c r="H4904" i="11"/>
  <c r="I4904" i="11"/>
  <c r="A4905" i="11"/>
  <c r="C4905" i="11"/>
  <c r="D4905" i="11"/>
  <c r="E4905" i="11"/>
  <c r="G4905" i="11"/>
  <c r="H4905" i="11"/>
  <c r="I4905" i="11"/>
  <c r="A4906" i="11"/>
  <c r="C4906" i="11"/>
  <c r="D4906" i="11"/>
  <c r="E4906" i="11"/>
  <c r="G4906" i="11"/>
  <c r="H4906" i="11"/>
  <c r="I4906" i="11"/>
  <c r="A4907" i="11"/>
  <c r="C4907" i="11"/>
  <c r="D4907" i="11"/>
  <c r="E4907" i="11"/>
  <c r="G4907" i="11"/>
  <c r="H4907" i="11"/>
  <c r="I4907" i="11"/>
  <c r="A4908" i="11"/>
  <c r="C4908" i="11"/>
  <c r="D4908" i="11"/>
  <c r="E4908" i="11"/>
  <c r="G4908" i="11"/>
  <c r="H4908" i="11"/>
  <c r="I4908" i="11"/>
  <c r="A4909" i="11"/>
  <c r="C4909" i="11"/>
  <c r="D4909" i="11"/>
  <c r="E4909" i="11"/>
  <c r="G4909" i="11"/>
  <c r="H4909" i="11"/>
  <c r="I4909" i="11"/>
  <c r="A4910" i="11"/>
  <c r="C4910" i="11"/>
  <c r="D4910" i="11"/>
  <c r="E4910" i="11"/>
  <c r="G4910" i="11"/>
  <c r="H4910" i="11"/>
  <c r="I4910" i="11"/>
  <c r="A4911" i="11"/>
  <c r="C4911" i="11"/>
  <c r="D4911" i="11"/>
  <c r="E4911" i="11"/>
  <c r="G4911" i="11"/>
  <c r="H4911" i="11"/>
  <c r="I4911" i="11"/>
  <c r="A4912" i="11"/>
  <c r="C4912" i="11"/>
  <c r="D4912" i="11"/>
  <c r="E4912" i="11"/>
  <c r="G4912" i="11"/>
  <c r="H4912" i="11"/>
  <c r="I4912" i="11"/>
  <c r="A4913" i="11"/>
  <c r="C4913" i="11"/>
  <c r="D4913" i="11"/>
  <c r="E4913" i="11"/>
  <c r="G4913" i="11"/>
  <c r="H4913" i="11"/>
  <c r="I4913" i="11"/>
  <c r="A4914" i="11"/>
  <c r="C4914" i="11"/>
  <c r="D4914" i="11"/>
  <c r="E4914" i="11"/>
  <c r="G4914" i="11"/>
  <c r="H4914" i="11"/>
  <c r="I4914" i="11"/>
  <c r="A4915" i="11"/>
  <c r="C4915" i="11"/>
  <c r="D4915" i="11"/>
  <c r="E4915" i="11"/>
  <c r="G4915" i="11"/>
  <c r="H4915" i="11"/>
  <c r="I4915" i="11"/>
  <c r="A4916" i="11"/>
  <c r="C4916" i="11"/>
  <c r="D4916" i="11"/>
  <c r="E4916" i="11"/>
  <c r="G4916" i="11"/>
  <c r="H4916" i="11"/>
  <c r="I4916" i="11"/>
  <c r="A4917" i="11"/>
  <c r="C4917" i="11"/>
  <c r="D4917" i="11"/>
  <c r="E4917" i="11"/>
  <c r="G4917" i="11"/>
  <c r="H4917" i="11"/>
  <c r="I4917" i="11"/>
  <c r="A4918" i="11"/>
  <c r="C4918" i="11"/>
  <c r="D4918" i="11"/>
  <c r="E4918" i="11"/>
  <c r="G4918" i="11"/>
  <c r="H4918" i="11"/>
  <c r="I4918" i="11"/>
  <c r="A4919" i="11"/>
  <c r="C4919" i="11"/>
  <c r="D4919" i="11"/>
  <c r="E4919" i="11"/>
  <c r="G4919" i="11"/>
  <c r="H4919" i="11"/>
  <c r="I4919" i="11"/>
  <c r="A4920" i="11"/>
  <c r="C4920" i="11"/>
  <c r="D4920" i="11"/>
  <c r="E4920" i="11"/>
  <c r="G4920" i="11"/>
  <c r="H4920" i="11"/>
  <c r="I4920" i="11"/>
  <c r="A4921" i="11"/>
  <c r="C4921" i="11"/>
  <c r="D4921" i="11"/>
  <c r="E4921" i="11"/>
  <c r="G4921" i="11"/>
  <c r="H4921" i="11"/>
  <c r="I4921" i="11"/>
  <c r="A4922" i="11"/>
  <c r="C4922" i="11"/>
  <c r="D4922" i="11"/>
  <c r="E4922" i="11"/>
  <c r="G4922" i="11"/>
  <c r="H4922" i="11"/>
  <c r="I4922" i="11"/>
  <c r="A4923" i="11"/>
  <c r="C4923" i="11"/>
  <c r="D4923" i="11"/>
  <c r="E4923" i="11"/>
  <c r="G4923" i="11"/>
  <c r="H4923" i="11"/>
  <c r="I4923" i="11"/>
  <c r="A4924" i="11"/>
  <c r="C4924" i="11"/>
  <c r="D4924" i="11"/>
  <c r="E4924" i="11"/>
  <c r="G4924" i="11"/>
  <c r="H4924" i="11"/>
  <c r="I4924" i="11"/>
  <c r="A4925" i="11"/>
  <c r="C4925" i="11"/>
  <c r="D4925" i="11"/>
  <c r="E4925" i="11"/>
  <c r="G4925" i="11"/>
  <c r="H4925" i="11"/>
  <c r="I4925" i="11"/>
  <c r="A4926" i="11"/>
  <c r="C4926" i="11"/>
  <c r="D4926" i="11"/>
  <c r="E4926" i="11"/>
  <c r="G4926" i="11"/>
  <c r="H4926" i="11"/>
  <c r="I4926" i="11"/>
  <c r="A4927" i="11"/>
  <c r="C4927" i="11"/>
  <c r="D4927" i="11"/>
  <c r="E4927" i="11"/>
  <c r="G4927" i="11"/>
  <c r="H4927" i="11"/>
  <c r="I4927" i="11"/>
  <c r="A4928" i="11"/>
  <c r="C4928" i="11"/>
  <c r="D4928" i="11"/>
  <c r="E4928" i="11"/>
  <c r="G4928" i="11"/>
  <c r="H4928" i="11"/>
  <c r="I4928" i="11"/>
  <c r="A4929" i="11"/>
  <c r="C4929" i="11"/>
  <c r="D4929" i="11"/>
  <c r="E4929" i="11"/>
  <c r="G4929" i="11"/>
  <c r="H4929" i="11"/>
  <c r="I4929" i="11"/>
  <c r="A4930" i="11"/>
  <c r="C4930" i="11"/>
  <c r="D4930" i="11"/>
  <c r="E4930" i="11"/>
  <c r="G4930" i="11"/>
  <c r="H4930" i="11"/>
  <c r="I4930" i="11"/>
  <c r="A4931" i="11"/>
  <c r="C4931" i="11"/>
  <c r="D4931" i="11"/>
  <c r="E4931" i="11"/>
  <c r="G4931" i="11"/>
  <c r="H4931" i="11"/>
  <c r="I4931" i="11"/>
  <c r="A4932" i="11"/>
  <c r="C4932" i="11"/>
  <c r="D4932" i="11"/>
  <c r="E4932" i="11"/>
  <c r="G4932" i="11"/>
  <c r="H4932" i="11"/>
  <c r="I4932" i="11"/>
  <c r="A4933" i="11"/>
  <c r="C4933" i="11"/>
  <c r="D4933" i="11"/>
  <c r="E4933" i="11"/>
  <c r="G4933" i="11"/>
  <c r="H4933" i="11"/>
  <c r="I4933" i="11"/>
  <c r="A4934" i="11"/>
  <c r="C4934" i="11"/>
  <c r="D4934" i="11"/>
  <c r="E4934" i="11"/>
  <c r="G4934" i="11"/>
  <c r="H4934" i="11"/>
  <c r="I4934" i="11"/>
  <c r="A4935" i="11"/>
  <c r="C4935" i="11"/>
  <c r="D4935" i="11"/>
  <c r="E4935" i="11"/>
  <c r="G4935" i="11"/>
  <c r="H4935" i="11"/>
  <c r="I4935" i="11"/>
  <c r="A4936" i="11"/>
  <c r="C4936" i="11"/>
  <c r="D4936" i="11"/>
  <c r="E4936" i="11"/>
  <c r="G4936" i="11"/>
  <c r="H4936" i="11"/>
  <c r="I4936" i="11"/>
  <c r="A4937" i="11"/>
  <c r="C4937" i="11"/>
  <c r="D4937" i="11"/>
  <c r="E4937" i="11"/>
  <c r="G4937" i="11"/>
  <c r="H4937" i="11"/>
  <c r="I4937" i="11"/>
  <c r="A4938" i="11"/>
  <c r="C4938" i="11"/>
  <c r="D4938" i="11"/>
  <c r="E4938" i="11"/>
  <c r="G4938" i="11"/>
  <c r="H4938" i="11"/>
  <c r="I4938" i="11"/>
  <c r="A56" i="11"/>
  <c r="C56" i="11"/>
  <c r="D56" i="11"/>
  <c r="E56" i="11"/>
  <c r="G56" i="11"/>
  <c r="H56" i="11"/>
  <c r="I56" i="11"/>
  <c r="A57" i="11"/>
  <c r="C57" i="11"/>
  <c r="D57" i="11"/>
  <c r="E57" i="11"/>
  <c r="G57" i="11"/>
  <c r="H57" i="11"/>
  <c r="I57" i="11"/>
  <c r="A58" i="11"/>
  <c r="C58" i="11"/>
  <c r="D58" i="11"/>
  <c r="E58" i="11"/>
  <c r="G58" i="11"/>
  <c r="H58" i="11"/>
  <c r="I58" i="11"/>
  <c r="A59" i="11"/>
  <c r="C59" i="11"/>
  <c r="D59" i="11"/>
  <c r="E59" i="11"/>
  <c r="G59" i="11"/>
  <c r="H59" i="11"/>
  <c r="I59" i="11"/>
  <c r="A60" i="11"/>
  <c r="C60" i="11"/>
  <c r="D60" i="11"/>
  <c r="E60" i="11"/>
  <c r="G60" i="11"/>
  <c r="H60" i="11"/>
  <c r="I60" i="11"/>
  <c r="A61" i="11"/>
  <c r="C61" i="11"/>
  <c r="D61" i="11"/>
  <c r="E61" i="11"/>
  <c r="G61" i="11"/>
  <c r="H61" i="11"/>
  <c r="I61" i="11"/>
  <c r="A62" i="11"/>
  <c r="C62" i="11"/>
  <c r="D62" i="11"/>
  <c r="E62" i="11"/>
  <c r="G62" i="11"/>
  <c r="H62" i="11"/>
  <c r="I62" i="11"/>
  <c r="A63" i="11"/>
  <c r="C63" i="11"/>
  <c r="D63" i="11"/>
  <c r="E63" i="11"/>
  <c r="G63" i="11"/>
  <c r="H63" i="11"/>
  <c r="I63" i="11"/>
  <c r="A64" i="11"/>
  <c r="C64" i="11"/>
  <c r="D64" i="11"/>
  <c r="E64" i="11"/>
  <c r="G64" i="11"/>
  <c r="H64" i="11"/>
  <c r="I64" i="11"/>
  <c r="A65" i="11"/>
  <c r="C65" i="11"/>
  <c r="D65" i="11"/>
  <c r="E65" i="11"/>
  <c r="G65" i="11"/>
  <c r="H65" i="11"/>
  <c r="I65" i="11"/>
  <c r="A66" i="11"/>
  <c r="C66" i="11"/>
  <c r="D66" i="11"/>
  <c r="E66" i="11"/>
  <c r="G66" i="11"/>
  <c r="H66" i="11"/>
  <c r="I66" i="11"/>
  <c r="A67" i="11"/>
  <c r="C67" i="11"/>
  <c r="D67" i="11"/>
  <c r="E67" i="11"/>
  <c r="G67" i="11"/>
  <c r="H67" i="11"/>
  <c r="I67" i="11"/>
  <c r="A68" i="11"/>
  <c r="C68" i="11"/>
  <c r="D68" i="11"/>
  <c r="E68" i="11"/>
  <c r="G68" i="11"/>
  <c r="H68" i="11"/>
  <c r="I68" i="11"/>
  <c r="A69" i="11"/>
  <c r="C69" i="11"/>
  <c r="D69" i="11"/>
  <c r="E69" i="11"/>
  <c r="G69" i="11"/>
  <c r="H69" i="11"/>
  <c r="I69" i="11"/>
  <c r="A70" i="11"/>
  <c r="C70" i="11"/>
  <c r="D70" i="11"/>
  <c r="E70" i="11"/>
  <c r="G70" i="11"/>
  <c r="H70" i="11"/>
  <c r="I70" i="11"/>
  <c r="A71" i="11"/>
  <c r="C71" i="11"/>
  <c r="D71" i="11"/>
  <c r="E71" i="11"/>
  <c r="G71" i="11"/>
  <c r="H71" i="11"/>
  <c r="I71" i="11"/>
  <c r="A72" i="11"/>
  <c r="C72" i="11"/>
  <c r="D72" i="11"/>
  <c r="E72" i="11"/>
  <c r="G72" i="11"/>
  <c r="H72" i="11"/>
  <c r="I72" i="11"/>
  <c r="A73" i="11"/>
  <c r="C73" i="11"/>
  <c r="D73" i="11"/>
  <c r="E73" i="11"/>
  <c r="G73" i="11"/>
  <c r="H73" i="11"/>
  <c r="I73" i="11"/>
  <c r="A74" i="11"/>
  <c r="C74" i="11"/>
  <c r="D74" i="11"/>
  <c r="E74" i="11"/>
  <c r="G74" i="11"/>
  <c r="H74" i="11"/>
  <c r="I74" i="11"/>
  <c r="A75" i="11"/>
  <c r="C75" i="11"/>
  <c r="D75" i="11"/>
  <c r="E75" i="11"/>
  <c r="G75" i="11"/>
  <c r="H75" i="11"/>
  <c r="I75" i="11"/>
  <c r="A76" i="11"/>
  <c r="C76" i="11"/>
  <c r="D76" i="11"/>
  <c r="E76" i="11"/>
  <c r="G76" i="11"/>
  <c r="H76" i="11"/>
  <c r="I76" i="11"/>
  <c r="A77" i="11"/>
  <c r="C77" i="11"/>
  <c r="D77" i="11"/>
  <c r="E77" i="11"/>
  <c r="G77" i="11"/>
  <c r="H77" i="11"/>
  <c r="I77" i="11"/>
  <c r="A78" i="11"/>
  <c r="C78" i="11"/>
  <c r="D78" i="11"/>
  <c r="E78" i="11"/>
  <c r="G78" i="11"/>
  <c r="H78" i="11"/>
  <c r="I78" i="11"/>
  <c r="A79" i="11"/>
  <c r="C79" i="11"/>
  <c r="D79" i="11"/>
  <c r="E79" i="11"/>
  <c r="G79" i="11"/>
  <c r="H79" i="11"/>
  <c r="I79" i="11"/>
  <c r="A80" i="11"/>
  <c r="C80" i="11"/>
  <c r="D80" i="11"/>
  <c r="E80" i="11"/>
  <c r="G80" i="11"/>
  <c r="H80" i="11"/>
  <c r="I80" i="11"/>
  <c r="A81" i="11"/>
  <c r="C81" i="11"/>
  <c r="D81" i="11"/>
  <c r="E81" i="11"/>
  <c r="G81" i="11"/>
  <c r="H81" i="11"/>
  <c r="I81" i="11"/>
  <c r="A82" i="11"/>
  <c r="C82" i="11"/>
  <c r="D82" i="11"/>
  <c r="E82" i="11"/>
  <c r="G82" i="11"/>
  <c r="H82" i="11"/>
  <c r="I82" i="11"/>
  <c r="A83" i="11"/>
  <c r="C83" i="11"/>
  <c r="D83" i="11"/>
  <c r="E83" i="11"/>
  <c r="G83" i="11"/>
  <c r="H83" i="11"/>
  <c r="I83" i="11"/>
  <c r="A84" i="11"/>
  <c r="C84" i="11"/>
  <c r="D84" i="11"/>
  <c r="E84" i="11"/>
  <c r="G84" i="11"/>
  <c r="H84" i="11"/>
  <c r="I84" i="11"/>
  <c r="A85" i="11"/>
  <c r="C85" i="11"/>
  <c r="D85" i="11"/>
  <c r="E85" i="11"/>
  <c r="G85" i="11"/>
  <c r="H85" i="11"/>
  <c r="I85" i="11"/>
  <c r="A86" i="11"/>
  <c r="C86" i="11"/>
  <c r="D86" i="11"/>
  <c r="E86" i="11"/>
  <c r="G86" i="11"/>
  <c r="H86" i="11"/>
  <c r="I86" i="11"/>
  <c r="A87" i="11"/>
  <c r="C87" i="11"/>
  <c r="D87" i="11"/>
  <c r="E87" i="11"/>
  <c r="G87" i="11"/>
  <c r="H87" i="11"/>
  <c r="I87" i="11"/>
  <c r="A88" i="11"/>
  <c r="C88" i="11"/>
  <c r="D88" i="11"/>
  <c r="E88" i="11"/>
  <c r="G88" i="11"/>
  <c r="H88" i="11"/>
  <c r="I88" i="11"/>
  <c r="A89" i="11"/>
  <c r="C89" i="11"/>
  <c r="D89" i="11"/>
  <c r="E89" i="11"/>
  <c r="G89" i="11"/>
  <c r="H89" i="11"/>
  <c r="I89" i="11"/>
  <c r="A90" i="11"/>
  <c r="C90" i="11"/>
  <c r="D90" i="11"/>
  <c r="E90" i="11"/>
  <c r="G90" i="11"/>
  <c r="H90" i="11"/>
  <c r="I90" i="11"/>
  <c r="A91" i="11"/>
  <c r="C91" i="11"/>
  <c r="D91" i="11"/>
  <c r="E91" i="11"/>
  <c r="G91" i="11"/>
  <c r="H91" i="11"/>
  <c r="I91" i="11"/>
  <c r="A92" i="11"/>
  <c r="C92" i="11"/>
  <c r="D92" i="11"/>
  <c r="E92" i="11"/>
  <c r="G92" i="11"/>
  <c r="H92" i="11"/>
  <c r="I92" i="11"/>
  <c r="A93" i="11"/>
  <c r="C93" i="11"/>
  <c r="D93" i="11"/>
  <c r="E93" i="11"/>
  <c r="G93" i="11"/>
  <c r="H93" i="11"/>
  <c r="I93" i="11"/>
  <c r="A94" i="11"/>
  <c r="C94" i="11"/>
  <c r="D94" i="11"/>
  <c r="E94" i="11"/>
  <c r="G94" i="11"/>
  <c r="H94" i="11"/>
  <c r="I94" i="11"/>
  <c r="A95" i="11"/>
  <c r="C95" i="11"/>
  <c r="D95" i="11"/>
  <c r="E95" i="11"/>
  <c r="G95" i="11"/>
  <c r="H95" i="11"/>
  <c r="I95" i="11"/>
  <c r="A96" i="11"/>
  <c r="C96" i="11"/>
  <c r="D96" i="11"/>
  <c r="E96" i="11"/>
  <c r="G96" i="11"/>
  <c r="H96" i="11"/>
  <c r="I96" i="11"/>
  <c r="A97" i="11"/>
  <c r="C97" i="11"/>
  <c r="D97" i="11"/>
  <c r="E97" i="11"/>
  <c r="G97" i="11"/>
  <c r="H97" i="11"/>
  <c r="I97" i="11"/>
  <c r="A98" i="11"/>
  <c r="C98" i="11"/>
  <c r="D98" i="11"/>
  <c r="E98" i="11"/>
  <c r="G98" i="11"/>
  <c r="H98" i="11"/>
  <c r="I98" i="11"/>
  <c r="A99" i="11"/>
  <c r="C99" i="11"/>
  <c r="D99" i="11"/>
  <c r="E99" i="11"/>
  <c r="G99" i="11"/>
  <c r="H99" i="11"/>
  <c r="I99" i="11"/>
  <c r="A100" i="11"/>
  <c r="C100" i="11"/>
  <c r="D100" i="11"/>
  <c r="E100" i="11"/>
  <c r="G100" i="11"/>
  <c r="H100" i="11"/>
  <c r="I100" i="11"/>
  <c r="A101" i="11"/>
  <c r="C101" i="11"/>
  <c r="D101" i="11"/>
  <c r="E101" i="11"/>
  <c r="G101" i="11"/>
  <c r="H101" i="11"/>
  <c r="I101" i="11"/>
  <c r="A102" i="11"/>
  <c r="C102" i="11"/>
  <c r="D102" i="11"/>
  <c r="E102" i="11"/>
  <c r="G102" i="11"/>
  <c r="H102" i="11"/>
  <c r="I102" i="11"/>
  <c r="A103" i="11"/>
  <c r="C103" i="11"/>
  <c r="D103" i="11"/>
  <c r="E103" i="11"/>
  <c r="G103" i="11"/>
  <c r="H103" i="11"/>
  <c r="I103" i="11"/>
  <c r="A104" i="11"/>
  <c r="C104" i="11"/>
  <c r="D104" i="11"/>
  <c r="E104" i="11"/>
  <c r="G104" i="11"/>
  <c r="H104" i="11"/>
  <c r="I104" i="11"/>
  <c r="A105" i="11"/>
  <c r="C105" i="11"/>
  <c r="D105" i="11"/>
  <c r="E105" i="11"/>
  <c r="G105" i="11"/>
  <c r="H105" i="11"/>
  <c r="I105" i="11"/>
  <c r="A106" i="11"/>
  <c r="C106" i="11"/>
  <c r="D106" i="11"/>
  <c r="E106" i="11"/>
  <c r="G106" i="11"/>
  <c r="H106" i="11"/>
  <c r="I106" i="11"/>
  <c r="A107" i="11"/>
  <c r="C107" i="11"/>
  <c r="D107" i="11"/>
  <c r="E107" i="11"/>
  <c r="G107" i="11"/>
  <c r="H107" i="11"/>
  <c r="I107" i="11"/>
  <c r="A108" i="11"/>
  <c r="C108" i="11"/>
  <c r="D108" i="11"/>
  <c r="E108" i="11"/>
  <c r="G108" i="11"/>
  <c r="H108" i="11"/>
  <c r="I108" i="11"/>
  <c r="A109" i="11"/>
  <c r="C109" i="11"/>
  <c r="D109" i="11"/>
  <c r="E109" i="11"/>
  <c r="G109" i="11"/>
  <c r="H109" i="11"/>
  <c r="I109" i="11"/>
  <c r="A110" i="11"/>
  <c r="C110" i="11"/>
  <c r="D110" i="11"/>
  <c r="E110" i="11"/>
  <c r="G110" i="11"/>
  <c r="H110" i="11"/>
  <c r="I110" i="11"/>
  <c r="A111" i="11"/>
  <c r="C111" i="11"/>
  <c r="D111" i="11"/>
  <c r="E111" i="11"/>
  <c r="G111" i="11"/>
  <c r="H111" i="11"/>
  <c r="I111" i="11"/>
  <c r="A112" i="11"/>
  <c r="C112" i="11"/>
  <c r="D112" i="11"/>
  <c r="E112" i="11"/>
  <c r="G112" i="11"/>
  <c r="H112" i="11"/>
  <c r="I112" i="11"/>
  <c r="A113" i="11"/>
  <c r="C113" i="11"/>
  <c r="D113" i="11"/>
  <c r="E113" i="11"/>
  <c r="G113" i="11"/>
  <c r="H113" i="11"/>
  <c r="I113" i="11"/>
  <c r="A114" i="11"/>
  <c r="C114" i="11"/>
  <c r="D114" i="11"/>
  <c r="E114" i="11"/>
  <c r="G114" i="11"/>
  <c r="H114" i="11"/>
  <c r="I114" i="11"/>
  <c r="A115" i="11"/>
  <c r="C115" i="11"/>
  <c r="D115" i="11"/>
  <c r="E115" i="11"/>
  <c r="G115" i="11"/>
  <c r="H115" i="11"/>
  <c r="I115" i="11"/>
  <c r="A116" i="11"/>
  <c r="C116" i="11"/>
  <c r="D116" i="11"/>
  <c r="E116" i="11"/>
  <c r="G116" i="11"/>
  <c r="H116" i="11"/>
  <c r="I116" i="11"/>
  <c r="A117" i="11"/>
  <c r="C117" i="11"/>
  <c r="D117" i="11"/>
  <c r="E117" i="11"/>
  <c r="G117" i="11"/>
  <c r="H117" i="11"/>
  <c r="I117" i="11"/>
  <c r="A118" i="11"/>
  <c r="C118" i="11"/>
  <c r="D118" i="11"/>
  <c r="E118" i="11"/>
  <c r="G118" i="11"/>
  <c r="H118" i="11"/>
  <c r="I118" i="11"/>
  <c r="A119" i="11"/>
  <c r="C119" i="11"/>
  <c r="D119" i="11"/>
  <c r="E119" i="11"/>
  <c r="G119" i="11"/>
  <c r="H119" i="11"/>
  <c r="I119" i="11"/>
  <c r="A120" i="11"/>
  <c r="C120" i="11"/>
  <c r="D120" i="11"/>
  <c r="E120" i="11"/>
  <c r="G120" i="11"/>
  <c r="H120" i="11"/>
  <c r="I120" i="11"/>
  <c r="A121" i="11"/>
  <c r="C121" i="11"/>
  <c r="D121" i="11"/>
  <c r="E121" i="11"/>
  <c r="G121" i="11"/>
  <c r="H121" i="11"/>
  <c r="I121" i="11"/>
  <c r="A122" i="11"/>
  <c r="C122" i="11"/>
  <c r="D122" i="11"/>
  <c r="E122" i="11"/>
  <c r="G122" i="11"/>
  <c r="H122" i="11"/>
  <c r="I122" i="11"/>
  <c r="A123" i="11"/>
  <c r="C123" i="11"/>
  <c r="D123" i="11"/>
  <c r="E123" i="11"/>
  <c r="G123" i="11"/>
  <c r="H123" i="11"/>
  <c r="I123" i="11"/>
  <c r="A124" i="11"/>
  <c r="C124" i="11"/>
  <c r="D124" i="11"/>
  <c r="E124" i="11"/>
  <c r="G124" i="11"/>
  <c r="H124" i="11"/>
  <c r="I124" i="11"/>
  <c r="A125" i="11"/>
  <c r="C125" i="11"/>
  <c r="D125" i="11"/>
  <c r="E125" i="11"/>
  <c r="G125" i="11"/>
  <c r="H125" i="11"/>
  <c r="I125" i="11"/>
  <c r="A126" i="11"/>
  <c r="C126" i="11"/>
  <c r="D126" i="11"/>
  <c r="E126" i="11"/>
  <c r="G126" i="11"/>
  <c r="H126" i="11"/>
  <c r="I126" i="11"/>
  <c r="A127" i="11"/>
  <c r="C127" i="11"/>
  <c r="D127" i="11"/>
  <c r="E127" i="11"/>
  <c r="G127" i="11"/>
  <c r="H127" i="11"/>
  <c r="I127" i="11"/>
  <c r="A128" i="11"/>
  <c r="C128" i="11"/>
  <c r="D128" i="11"/>
  <c r="E128" i="11"/>
  <c r="G128" i="11"/>
  <c r="H128" i="11"/>
  <c r="I128" i="11"/>
  <c r="A129" i="11"/>
  <c r="C129" i="11"/>
  <c r="D129" i="11"/>
  <c r="E129" i="11"/>
  <c r="G129" i="11"/>
  <c r="H129" i="11"/>
  <c r="I129" i="11"/>
  <c r="A130" i="11"/>
  <c r="C130" i="11"/>
  <c r="D130" i="11"/>
  <c r="E130" i="11"/>
  <c r="G130" i="11"/>
  <c r="H130" i="11"/>
  <c r="I130" i="11"/>
  <c r="A131" i="11"/>
  <c r="C131" i="11"/>
  <c r="D131" i="11"/>
  <c r="E131" i="11"/>
  <c r="G131" i="11"/>
  <c r="H131" i="11"/>
  <c r="I131" i="11"/>
  <c r="A132" i="11"/>
  <c r="C132" i="11"/>
  <c r="D132" i="11"/>
  <c r="E132" i="11"/>
  <c r="G132" i="11"/>
  <c r="H132" i="11"/>
  <c r="I132" i="11"/>
  <c r="A133" i="11"/>
  <c r="C133" i="11"/>
  <c r="D133" i="11"/>
  <c r="E133" i="11"/>
  <c r="G133" i="11"/>
  <c r="H133" i="11"/>
  <c r="I133" i="11"/>
  <c r="A134" i="11"/>
  <c r="C134" i="11"/>
  <c r="D134" i="11"/>
  <c r="E134" i="11"/>
  <c r="G134" i="11"/>
  <c r="H134" i="11"/>
  <c r="I134" i="11"/>
  <c r="A135" i="11"/>
  <c r="C135" i="11"/>
  <c r="D135" i="11"/>
  <c r="E135" i="11"/>
  <c r="G135" i="11"/>
  <c r="H135" i="11"/>
  <c r="I135" i="11"/>
  <c r="A136" i="11"/>
  <c r="C136" i="11"/>
  <c r="D136" i="11"/>
  <c r="E136" i="11"/>
  <c r="G136" i="11"/>
  <c r="H136" i="11"/>
  <c r="I136" i="11"/>
  <c r="A137" i="11"/>
  <c r="C137" i="11"/>
  <c r="D137" i="11"/>
  <c r="E137" i="11"/>
  <c r="G137" i="11"/>
  <c r="H137" i="11"/>
  <c r="I137" i="11"/>
  <c r="A138" i="11"/>
  <c r="C138" i="11"/>
  <c r="D138" i="11"/>
  <c r="E138" i="11"/>
  <c r="G138" i="11"/>
  <c r="H138" i="11"/>
  <c r="I138" i="11"/>
  <c r="A139" i="11"/>
  <c r="C139" i="11"/>
  <c r="D139" i="11"/>
  <c r="E139" i="11"/>
  <c r="G139" i="11"/>
  <c r="H139" i="11"/>
  <c r="I139" i="11"/>
  <c r="A140" i="11"/>
  <c r="C140" i="11"/>
  <c r="D140" i="11"/>
  <c r="E140" i="11"/>
  <c r="G140" i="11"/>
  <c r="H140" i="11"/>
  <c r="I140" i="11"/>
  <c r="A141" i="11"/>
  <c r="C141" i="11"/>
  <c r="D141" i="11"/>
  <c r="E141" i="11"/>
  <c r="G141" i="11"/>
  <c r="H141" i="11"/>
  <c r="I141" i="11"/>
  <c r="A142" i="11"/>
  <c r="C142" i="11"/>
  <c r="D142" i="11"/>
  <c r="E142" i="11"/>
  <c r="G142" i="11"/>
  <c r="H142" i="11"/>
  <c r="I142" i="11"/>
  <c r="A143" i="11"/>
  <c r="C143" i="11"/>
  <c r="D143" i="11"/>
  <c r="E143" i="11"/>
  <c r="G143" i="11"/>
  <c r="H143" i="11"/>
  <c r="I143" i="11"/>
  <c r="A144" i="11"/>
  <c r="C144" i="11"/>
  <c r="D144" i="11"/>
  <c r="E144" i="11"/>
  <c r="G144" i="11"/>
  <c r="H144" i="11"/>
  <c r="I144" i="11"/>
  <c r="A145" i="11"/>
  <c r="C145" i="11"/>
  <c r="D145" i="11"/>
  <c r="E145" i="11"/>
  <c r="G145" i="11"/>
  <c r="H145" i="11"/>
  <c r="I145" i="11"/>
  <c r="A146" i="11"/>
  <c r="C146" i="11"/>
  <c r="D146" i="11"/>
  <c r="E146" i="11"/>
  <c r="G146" i="11"/>
  <c r="H146" i="11"/>
  <c r="I146" i="11"/>
  <c r="A147" i="11"/>
  <c r="C147" i="11"/>
  <c r="D147" i="11"/>
  <c r="E147" i="11"/>
  <c r="G147" i="11"/>
  <c r="H147" i="11"/>
  <c r="I147" i="11"/>
  <c r="A148" i="11"/>
  <c r="C148" i="11"/>
  <c r="D148" i="11"/>
  <c r="E148" i="11"/>
  <c r="G148" i="11"/>
  <c r="H148" i="11"/>
  <c r="I148" i="11"/>
  <c r="A149" i="11"/>
  <c r="C149" i="11"/>
  <c r="D149" i="11"/>
  <c r="E149" i="11"/>
  <c r="G149" i="11"/>
  <c r="H149" i="11"/>
  <c r="I149" i="11"/>
  <c r="A150" i="11"/>
  <c r="C150" i="11"/>
  <c r="D150" i="11"/>
  <c r="E150" i="11"/>
  <c r="G150" i="11"/>
  <c r="H150" i="11"/>
  <c r="I150" i="11"/>
  <c r="A151" i="11"/>
  <c r="C151" i="11"/>
  <c r="D151" i="11"/>
  <c r="E151" i="11"/>
  <c r="G151" i="11"/>
  <c r="H151" i="11"/>
  <c r="I151" i="11"/>
  <c r="A152" i="11"/>
  <c r="C152" i="11"/>
  <c r="D152" i="11"/>
  <c r="E152" i="11"/>
  <c r="G152" i="11"/>
  <c r="H152" i="11"/>
  <c r="I152" i="11"/>
  <c r="A153" i="11"/>
  <c r="C153" i="11"/>
  <c r="D153" i="11"/>
  <c r="E153" i="11"/>
  <c r="G153" i="11"/>
  <c r="H153" i="11"/>
  <c r="I153" i="11"/>
  <c r="A154" i="11"/>
  <c r="C154" i="11"/>
  <c r="D154" i="11"/>
  <c r="E154" i="11"/>
  <c r="G154" i="11"/>
  <c r="H154" i="11"/>
  <c r="I154" i="11"/>
  <c r="A155" i="11"/>
  <c r="C155" i="11"/>
  <c r="D155" i="11"/>
  <c r="E155" i="11"/>
  <c r="G155" i="11"/>
  <c r="H155" i="11"/>
  <c r="I155" i="11"/>
  <c r="A156" i="11"/>
  <c r="C156" i="11"/>
  <c r="D156" i="11"/>
  <c r="E156" i="11"/>
  <c r="G156" i="11"/>
  <c r="H156" i="11"/>
  <c r="I156" i="11"/>
  <c r="A157" i="11"/>
  <c r="C157" i="11"/>
  <c r="D157" i="11"/>
  <c r="E157" i="11"/>
  <c r="G157" i="11"/>
  <c r="H157" i="11"/>
  <c r="I157" i="11"/>
  <c r="A158" i="11"/>
  <c r="C158" i="11"/>
  <c r="D158" i="11"/>
  <c r="E158" i="11"/>
  <c r="G158" i="11"/>
  <c r="H158" i="11"/>
  <c r="I158" i="11"/>
  <c r="A159" i="11"/>
  <c r="C159" i="11"/>
  <c r="D159" i="11"/>
  <c r="E159" i="11"/>
  <c r="G159" i="11"/>
  <c r="H159" i="11"/>
  <c r="I159" i="11"/>
  <c r="A160" i="11"/>
  <c r="C160" i="11"/>
  <c r="D160" i="11"/>
  <c r="E160" i="11"/>
  <c r="G160" i="11"/>
  <c r="H160" i="11"/>
  <c r="I160" i="11"/>
  <c r="A161" i="11"/>
  <c r="C161" i="11"/>
  <c r="D161" i="11"/>
  <c r="E161" i="11"/>
  <c r="G161" i="11"/>
  <c r="H161" i="11"/>
  <c r="I161" i="11"/>
  <c r="A162" i="11"/>
  <c r="C162" i="11"/>
  <c r="D162" i="11"/>
  <c r="E162" i="11"/>
  <c r="G162" i="11"/>
  <c r="H162" i="11"/>
  <c r="I162" i="11"/>
  <c r="A163" i="11"/>
  <c r="C163" i="11"/>
  <c r="D163" i="11"/>
  <c r="E163" i="11"/>
  <c r="G163" i="11"/>
  <c r="H163" i="11"/>
  <c r="I163" i="11"/>
  <c r="A164" i="11"/>
  <c r="C164" i="11"/>
  <c r="D164" i="11"/>
  <c r="E164" i="11"/>
  <c r="G164" i="11"/>
  <c r="H164" i="11"/>
  <c r="I164" i="11"/>
  <c r="A165" i="11"/>
  <c r="C165" i="11"/>
  <c r="D165" i="11"/>
  <c r="E165" i="11"/>
  <c r="G165" i="11"/>
  <c r="H165" i="11"/>
  <c r="I165" i="11"/>
  <c r="A166" i="11"/>
  <c r="C166" i="11"/>
  <c r="D166" i="11"/>
  <c r="E166" i="11"/>
  <c r="G166" i="11"/>
  <c r="H166" i="11"/>
  <c r="I166" i="11"/>
  <c r="A167" i="11"/>
  <c r="C167" i="11"/>
  <c r="D167" i="11"/>
  <c r="E167" i="11"/>
  <c r="G167" i="11"/>
  <c r="H167" i="11"/>
  <c r="I167" i="11"/>
  <c r="A168" i="11"/>
  <c r="C168" i="11"/>
  <c r="D168" i="11"/>
  <c r="E168" i="11"/>
  <c r="G168" i="11"/>
  <c r="H168" i="11"/>
  <c r="I168" i="11"/>
  <c r="A169" i="11"/>
  <c r="C169" i="11"/>
  <c r="D169" i="11"/>
  <c r="E169" i="11"/>
  <c r="G169" i="11"/>
  <c r="H169" i="11"/>
  <c r="I169" i="11"/>
  <c r="A170" i="11"/>
  <c r="C170" i="11"/>
  <c r="D170" i="11"/>
  <c r="E170" i="11"/>
  <c r="G170" i="11"/>
  <c r="H170" i="11"/>
  <c r="I170" i="11"/>
  <c r="A171" i="11"/>
  <c r="C171" i="11"/>
  <c r="D171" i="11"/>
  <c r="E171" i="11"/>
  <c r="G171" i="11"/>
  <c r="H171" i="11"/>
  <c r="I171" i="11"/>
  <c r="A172" i="11"/>
  <c r="C172" i="11"/>
  <c r="D172" i="11"/>
  <c r="E172" i="11"/>
  <c r="G172" i="11"/>
  <c r="H172" i="11"/>
  <c r="I172" i="11"/>
  <c r="A173" i="11"/>
  <c r="C173" i="11"/>
  <c r="D173" i="11"/>
  <c r="E173" i="11"/>
  <c r="G173" i="11"/>
  <c r="H173" i="11"/>
  <c r="I173" i="11"/>
  <c r="A174" i="11"/>
  <c r="C174" i="11"/>
  <c r="D174" i="11"/>
  <c r="E174" i="11"/>
  <c r="G174" i="11"/>
  <c r="H174" i="11"/>
  <c r="I174" i="11"/>
  <c r="A175" i="11"/>
  <c r="C175" i="11"/>
  <c r="D175" i="11"/>
  <c r="E175" i="11"/>
  <c r="G175" i="11"/>
  <c r="H175" i="11"/>
  <c r="I175" i="11"/>
  <c r="A176" i="11"/>
  <c r="C176" i="11"/>
  <c r="D176" i="11"/>
  <c r="E176" i="11"/>
  <c r="G176" i="11"/>
  <c r="H176" i="11"/>
  <c r="I176" i="11"/>
  <c r="A177" i="11"/>
  <c r="C177" i="11"/>
  <c r="D177" i="11"/>
  <c r="E177" i="11"/>
  <c r="G177" i="11"/>
  <c r="H177" i="11"/>
  <c r="I177" i="11"/>
  <c r="A178" i="11"/>
  <c r="C178" i="11"/>
  <c r="D178" i="11"/>
  <c r="E178" i="11"/>
  <c r="G178" i="11"/>
  <c r="H178" i="11"/>
  <c r="I178" i="11"/>
  <c r="A179" i="11"/>
  <c r="C179" i="11"/>
  <c r="D179" i="11"/>
  <c r="E179" i="11"/>
  <c r="G179" i="11"/>
  <c r="H179" i="11"/>
  <c r="I179" i="11"/>
  <c r="A180" i="11"/>
  <c r="C180" i="11"/>
  <c r="D180" i="11"/>
  <c r="E180" i="11"/>
  <c r="G180" i="11"/>
  <c r="H180" i="11"/>
  <c r="I180" i="11"/>
  <c r="A181" i="11"/>
  <c r="C181" i="11"/>
  <c r="D181" i="11"/>
  <c r="E181" i="11"/>
  <c r="G181" i="11"/>
  <c r="H181" i="11"/>
  <c r="I181" i="11"/>
  <c r="A182" i="11"/>
  <c r="C182" i="11"/>
  <c r="D182" i="11"/>
  <c r="E182" i="11"/>
  <c r="G182" i="11"/>
  <c r="H182" i="11"/>
  <c r="I182" i="11"/>
  <c r="A183" i="11"/>
  <c r="C183" i="11"/>
  <c r="D183" i="11"/>
  <c r="E183" i="11"/>
  <c r="G183" i="11"/>
  <c r="H183" i="11"/>
  <c r="I183" i="11"/>
  <c r="A184" i="11"/>
  <c r="C184" i="11"/>
  <c r="D184" i="11"/>
  <c r="E184" i="11"/>
  <c r="G184" i="11"/>
  <c r="H184" i="11"/>
  <c r="I184" i="11"/>
  <c r="A185" i="11"/>
  <c r="C185" i="11"/>
  <c r="D185" i="11"/>
  <c r="E185" i="11"/>
  <c r="G185" i="11"/>
  <c r="H185" i="11"/>
  <c r="I185" i="11"/>
  <c r="A186" i="11"/>
  <c r="C186" i="11"/>
  <c r="D186" i="11"/>
  <c r="E186" i="11"/>
  <c r="G186" i="11"/>
  <c r="H186" i="11"/>
  <c r="I186" i="11"/>
  <c r="A187" i="11"/>
  <c r="C187" i="11"/>
  <c r="D187" i="11"/>
  <c r="E187" i="11"/>
  <c r="G187" i="11"/>
  <c r="H187" i="11"/>
  <c r="I187" i="11"/>
  <c r="A188" i="11"/>
  <c r="C188" i="11"/>
  <c r="D188" i="11"/>
  <c r="E188" i="11"/>
  <c r="G188" i="11"/>
  <c r="H188" i="11"/>
  <c r="I188" i="11"/>
  <c r="A189" i="11"/>
  <c r="C189" i="11"/>
  <c r="D189" i="11"/>
  <c r="E189" i="11"/>
  <c r="G189" i="11"/>
  <c r="H189" i="11"/>
  <c r="I189" i="11"/>
  <c r="A190" i="11"/>
  <c r="C190" i="11"/>
  <c r="D190" i="11"/>
  <c r="E190" i="11"/>
  <c r="G190" i="11"/>
  <c r="H190" i="11"/>
  <c r="I190" i="11"/>
  <c r="A191" i="11"/>
  <c r="C191" i="11"/>
  <c r="D191" i="11"/>
  <c r="E191" i="11"/>
  <c r="G191" i="11"/>
  <c r="H191" i="11"/>
  <c r="I191" i="11"/>
  <c r="A192" i="11"/>
  <c r="C192" i="11"/>
  <c r="D192" i="11"/>
  <c r="E192" i="11"/>
  <c r="G192" i="11"/>
  <c r="H192" i="11"/>
  <c r="I192" i="11"/>
  <c r="A193" i="11"/>
  <c r="C193" i="11"/>
  <c r="D193" i="11"/>
  <c r="E193" i="11"/>
  <c r="G193" i="11"/>
  <c r="H193" i="11"/>
  <c r="I193" i="11"/>
  <c r="A194" i="11"/>
  <c r="C194" i="11"/>
  <c r="D194" i="11"/>
  <c r="E194" i="11"/>
  <c r="G194" i="11"/>
  <c r="H194" i="11"/>
  <c r="I194" i="11"/>
  <c r="A195" i="11"/>
  <c r="C195" i="11"/>
  <c r="D195" i="11"/>
  <c r="E195" i="11"/>
  <c r="G195" i="11"/>
  <c r="H195" i="11"/>
  <c r="I195" i="11"/>
  <c r="A196" i="11"/>
  <c r="C196" i="11"/>
  <c r="D196" i="11"/>
  <c r="E196" i="11"/>
  <c r="G196" i="11"/>
  <c r="H196" i="11"/>
  <c r="I196" i="11"/>
  <c r="A197" i="11"/>
  <c r="C197" i="11"/>
  <c r="D197" i="11"/>
  <c r="E197" i="11"/>
  <c r="G197" i="11"/>
  <c r="H197" i="11"/>
  <c r="I197" i="11"/>
  <c r="A198" i="11"/>
  <c r="C198" i="11"/>
  <c r="D198" i="11"/>
  <c r="E198" i="11"/>
  <c r="G198" i="11"/>
  <c r="H198" i="11"/>
  <c r="I198" i="11"/>
  <c r="A199" i="11"/>
  <c r="C199" i="11"/>
  <c r="D199" i="11"/>
  <c r="E199" i="11"/>
  <c r="G199" i="11"/>
  <c r="H199" i="11"/>
  <c r="I199" i="11"/>
  <c r="A200" i="11"/>
  <c r="C200" i="11"/>
  <c r="D200" i="11"/>
  <c r="E200" i="11"/>
  <c r="G200" i="11"/>
  <c r="H200" i="11"/>
  <c r="I200" i="11"/>
  <c r="A201" i="11"/>
  <c r="C201" i="11"/>
  <c r="D201" i="11"/>
  <c r="E201" i="11"/>
  <c r="G201" i="11"/>
  <c r="H201" i="11"/>
  <c r="I201" i="11"/>
  <c r="A202" i="11"/>
  <c r="C202" i="11"/>
  <c r="D202" i="11"/>
  <c r="E202" i="11"/>
  <c r="G202" i="11"/>
  <c r="H202" i="11"/>
  <c r="I202" i="11"/>
  <c r="A203" i="11"/>
  <c r="C203" i="11"/>
  <c r="D203" i="11"/>
  <c r="E203" i="11"/>
  <c r="G203" i="11"/>
  <c r="H203" i="11"/>
  <c r="I203" i="11"/>
  <c r="A204" i="11"/>
  <c r="C204" i="11"/>
  <c r="D204" i="11"/>
  <c r="E204" i="11"/>
  <c r="G204" i="11"/>
  <c r="H204" i="11"/>
  <c r="I204" i="11"/>
  <c r="A205" i="11"/>
  <c r="C205" i="11"/>
  <c r="D205" i="11"/>
  <c r="E205" i="11"/>
  <c r="G205" i="11"/>
  <c r="H205" i="11"/>
  <c r="I205" i="11"/>
  <c r="A206" i="11"/>
  <c r="C206" i="11"/>
  <c r="D206" i="11"/>
  <c r="E206" i="11"/>
  <c r="G206" i="11"/>
  <c r="H206" i="11"/>
  <c r="I206" i="11"/>
  <c r="A207" i="11"/>
  <c r="C207" i="11"/>
  <c r="D207" i="11"/>
  <c r="E207" i="11"/>
  <c r="G207" i="11"/>
  <c r="H207" i="11"/>
  <c r="I207" i="11"/>
  <c r="A208" i="11"/>
  <c r="C208" i="11"/>
  <c r="D208" i="11"/>
  <c r="E208" i="11"/>
  <c r="G208" i="11"/>
  <c r="H208" i="11"/>
  <c r="I208" i="11"/>
  <c r="A209" i="11"/>
  <c r="C209" i="11"/>
  <c r="D209" i="11"/>
  <c r="E209" i="11"/>
  <c r="G209" i="11"/>
  <c r="H209" i="11"/>
  <c r="I209" i="11"/>
  <c r="A210" i="11"/>
  <c r="C210" i="11"/>
  <c r="D210" i="11"/>
  <c r="E210" i="11"/>
  <c r="G210" i="11"/>
  <c r="H210" i="11"/>
  <c r="I210" i="11"/>
  <c r="A211" i="11"/>
  <c r="C211" i="11"/>
  <c r="D211" i="11"/>
  <c r="E211" i="11"/>
  <c r="G211" i="11"/>
  <c r="H211" i="11"/>
  <c r="I211" i="11"/>
  <c r="A212" i="11"/>
  <c r="C212" i="11"/>
  <c r="D212" i="11"/>
  <c r="E212" i="11"/>
  <c r="G212" i="11"/>
  <c r="H212" i="11"/>
  <c r="I212" i="11"/>
  <c r="A213" i="11"/>
  <c r="C213" i="11"/>
  <c r="D213" i="11"/>
  <c r="E213" i="11"/>
  <c r="G213" i="11"/>
  <c r="H213" i="11"/>
  <c r="I213" i="11"/>
  <c r="A214" i="11"/>
  <c r="C214" i="11"/>
  <c r="D214" i="11"/>
  <c r="E214" i="11"/>
  <c r="G214" i="11"/>
  <c r="H214" i="11"/>
  <c r="I214" i="11"/>
  <c r="A215" i="11"/>
  <c r="C215" i="11"/>
  <c r="D215" i="11"/>
  <c r="E215" i="11"/>
  <c r="G215" i="11"/>
  <c r="H215" i="11"/>
  <c r="I215" i="11"/>
  <c r="A216" i="11"/>
  <c r="C216" i="11"/>
  <c r="D216" i="11"/>
  <c r="E216" i="11"/>
  <c r="G216" i="11"/>
  <c r="H216" i="11"/>
  <c r="I216" i="11"/>
  <c r="A217" i="11"/>
  <c r="C217" i="11"/>
  <c r="D217" i="11"/>
  <c r="E217" i="11"/>
  <c r="G217" i="11"/>
  <c r="H217" i="11"/>
  <c r="I217" i="11"/>
  <c r="A218" i="11"/>
  <c r="C218" i="11"/>
  <c r="D218" i="11"/>
  <c r="E218" i="11"/>
  <c r="G218" i="11"/>
  <c r="H218" i="11"/>
  <c r="I218" i="11"/>
  <c r="A219" i="11"/>
  <c r="C219" i="11"/>
  <c r="D219" i="11"/>
  <c r="E219" i="11"/>
  <c r="G219" i="11"/>
  <c r="H219" i="11"/>
  <c r="I219" i="11"/>
  <c r="A220" i="11"/>
  <c r="C220" i="11"/>
  <c r="D220" i="11"/>
  <c r="E220" i="11"/>
  <c r="G220" i="11"/>
  <c r="H220" i="11"/>
  <c r="I220" i="11"/>
  <c r="A221" i="11"/>
  <c r="C221" i="11"/>
  <c r="D221" i="11"/>
  <c r="E221" i="11"/>
  <c r="G221" i="11"/>
  <c r="H221" i="11"/>
  <c r="I221" i="11"/>
  <c r="A222" i="11"/>
  <c r="C222" i="11"/>
  <c r="D222" i="11"/>
  <c r="E222" i="11"/>
  <c r="G222" i="11"/>
  <c r="H222" i="11"/>
  <c r="I222" i="11"/>
  <c r="A223" i="11"/>
  <c r="C223" i="11"/>
  <c r="D223" i="11"/>
  <c r="E223" i="11"/>
  <c r="G223" i="11"/>
  <c r="H223" i="11"/>
  <c r="I223" i="11"/>
  <c r="A224" i="11"/>
  <c r="C224" i="11"/>
  <c r="D224" i="11"/>
  <c r="E224" i="11"/>
  <c r="G224" i="11"/>
  <c r="H224" i="11"/>
  <c r="I224" i="11"/>
  <c r="A225" i="11"/>
  <c r="C225" i="11"/>
  <c r="D225" i="11"/>
  <c r="E225" i="11"/>
  <c r="G225" i="11"/>
  <c r="H225" i="11"/>
  <c r="I225" i="11"/>
  <c r="A226" i="11"/>
  <c r="C226" i="11"/>
  <c r="D226" i="11"/>
  <c r="E226" i="11"/>
  <c r="G226" i="11"/>
  <c r="H226" i="11"/>
  <c r="I226" i="11"/>
  <c r="A227" i="11"/>
  <c r="C227" i="11"/>
  <c r="D227" i="11"/>
  <c r="E227" i="11"/>
  <c r="G227" i="11"/>
  <c r="H227" i="11"/>
  <c r="I227" i="11"/>
  <c r="A228" i="11"/>
  <c r="C228" i="11"/>
  <c r="D228" i="11"/>
  <c r="E228" i="11"/>
  <c r="G228" i="11"/>
  <c r="H228" i="11"/>
  <c r="I228" i="11"/>
  <c r="A229" i="11"/>
  <c r="C229" i="11"/>
  <c r="D229" i="11"/>
  <c r="E229" i="11"/>
  <c r="G229" i="11"/>
  <c r="H229" i="11"/>
  <c r="I229" i="11"/>
  <c r="A230" i="11"/>
  <c r="C230" i="11"/>
  <c r="D230" i="11"/>
  <c r="E230" i="11"/>
  <c r="G230" i="11"/>
  <c r="H230" i="11"/>
  <c r="I230" i="11"/>
  <c r="A231" i="11"/>
  <c r="C231" i="11"/>
  <c r="D231" i="11"/>
  <c r="E231" i="11"/>
  <c r="G231" i="11"/>
  <c r="H231" i="11"/>
  <c r="I231" i="11"/>
  <c r="A232" i="11"/>
  <c r="C232" i="11"/>
  <c r="D232" i="11"/>
  <c r="E232" i="11"/>
  <c r="G232" i="11"/>
  <c r="H232" i="11"/>
  <c r="I232" i="11"/>
  <c r="A233" i="11"/>
  <c r="C233" i="11"/>
  <c r="D233" i="11"/>
  <c r="E233" i="11"/>
  <c r="G233" i="11"/>
  <c r="H233" i="11"/>
  <c r="I233" i="11"/>
  <c r="I55" i="11"/>
  <c r="H55" i="11"/>
  <c r="G55" i="11"/>
  <c r="D55" i="11"/>
  <c r="E55" i="11"/>
  <c r="C55" i="11"/>
  <c r="A55" i="11"/>
  <c r="K46" i="24" l="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8" i="11"/>
  <c r="A10" i="11"/>
  <c r="F10" i="11"/>
  <c r="N10" i="11" s="1"/>
  <c r="G10" i="11"/>
  <c r="H10" i="11"/>
  <c r="I10" i="11"/>
  <c r="J10" i="11"/>
  <c r="A11" i="11"/>
  <c r="F11" i="11"/>
  <c r="N11" i="11" s="1"/>
  <c r="G11" i="11"/>
  <c r="H11" i="11"/>
  <c r="I11" i="11"/>
  <c r="J11" i="11"/>
  <c r="A12" i="11"/>
  <c r="F12" i="11"/>
  <c r="S12" i="11" s="1"/>
  <c r="G12" i="11"/>
  <c r="H12" i="11"/>
  <c r="I12" i="11"/>
  <c r="J12" i="11"/>
  <c r="A13" i="11"/>
  <c r="F13" i="11"/>
  <c r="S13" i="11" s="1"/>
  <c r="G13" i="11"/>
  <c r="H13" i="11"/>
  <c r="I13" i="11"/>
  <c r="J13" i="11"/>
  <c r="A14" i="11"/>
  <c r="F14" i="11"/>
  <c r="S14" i="11" s="1"/>
  <c r="G14" i="11"/>
  <c r="H14" i="11"/>
  <c r="I14" i="11"/>
  <c r="J14" i="11"/>
  <c r="A15" i="11"/>
  <c r="F15" i="11"/>
  <c r="S15" i="11" s="1"/>
  <c r="G15" i="11"/>
  <c r="H15" i="11"/>
  <c r="I15" i="11"/>
  <c r="J15" i="11"/>
  <c r="A16" i="11"/>
  <c r="F16" i="11"/>
  <c r="S16" i="11" s="1"/>
  <c r="G16" i="11"/>
  <c r="H16" i="11"/>
  <c r="I16" i="11"/>
  <c r="J16" i="11"/>
  <c r="A17" i="11"/>
  <c r="F17" i="11"/>
  <c r="S17" i="11" s="1"/>
  <c r="G17" i="11"/>
  <c r="H17" i="11"/>
  <c r="I17" i="11"/>
  <c r="J17" i="11"/>
  <c r="A18" i="11"/>
  <c r="F18" i="11"/>
  <c r="N18" i="11" s="1"/>
  <c r="G18" i="11"/>
  <c r="H18" i="11"/>
  <c r="I18" i="11"/>
  <c r="J18" i="11"/>
  <c r="A19" i="11"/>
  <c r="F19" i="11"/>
  <c r="S19" i="11" s="1"/>
  <c r="G19" i="11"/>
  <c r="H19" i="11"/>
  <c r="I19" i="11"/>
  <c r="J19" i="11"/>
  <c r="A20" i="11"/>
  <c r="F20" i="11"/>
  <c r="S20" i="11" s="1"/>
  <c r="G20" i="11"/>
  <c r="H20" i="11"/>
  <c r="I20" i="11"/>
  <c r="J20" i="11"/>
  <c r="A21" i="11"/>
  <c r="F21" i="11"/>
  <c r="S21" i="11" s="1"/>
  <c r="G21" i="11"/>
  <c r="H21" i="11"/>
  <c r="I21" i="11"/>
  <c r="J21" i="11"/>
  <c r="A22" i="11"/>
  <c r="F22" i="11"/>
  <c r="S22" i="11" s="1"/>
  <c r="G22" i="11"/>
  <c r="H22" i="11"/>
  <c r="I22" i="11"/>
  <c r="J22" i="11"/>
  <c r="A23" i="11"/>
  <c r="F23" i="11"/>
  <c r="S23" i="11" s="1"/>
  <c r="G23" i="11"/>
  <c r="H23" i="11"/>
  <c r="I23" i="11"/>
  <c r="J23" i="11"/>
  <c r="A24" i="11"/>
  <c r="F24" i="11"/>
  <c r="N24" i="11" s="1"/>
  <c r="G24" i="11"/>
  <c r="H24" i="11"/>
  <c r="I24" i="11"/>
  <c r="J24" i="11"/>
  <c r="A25" i="11"/>
  <c r="F25" i="11"/>
  <c r="N25" i="11" s="1"/>
  <c r="G25" i="11"/>
  <c r="H25" i="11"/>
  <c r="I25" i="11"/>
  <c r="J25" i="11"/>
  <c r="A26" i="11"/>
  <c r="F26" i="11"/>
  <c r="N26" i="11" s="1"/>
  <c r="G26" i="11"/>
  <c r="H26" i="11"/>
  <c r="I26" i="11"/>
  <c r="J26" i="11"/>
  <c r="A27" i="11"/>
  <c r="F27" i="11"/>
  <c r="G27" i="11"/>
  <c r="H27" i="11"/>
  <c r="I27" i="11"/>
  <c r="J27" i="11"/>
  <c r="A28" i="11"/>
  <c r="F28" i="11"/>
  <c r="N28" i="11" s="1"/>
  <c r="G28" i="11"/>
  <c r="H28" i="11"/>
  <c r="I28" i="11"/>
  <c r="J28" i="11"/>
  <c r="A29" i="11"/>
  <c r="F29" i="11"/>
  <c r="S29" i="11" s="1"/>
  <c r="G29" i="11"/>
  <c r="H29" i="11"/>
  <c r="I29" i="11"/>
  <c r="J29" i="11"/>
  <c r="A30" i="11"/>
  <c r="F30" i="11"/>
  <c r="N30" i="11" s="1"/>
  <c r="G30" i="11"/>
  <c r="H30" i="11"/>
  <c r="I30" i="11"/>
  <c r="J30" i="11"/>
  <c r="A31" i="11"/>
  <c r="F31" i="11"/>
  <c r="S31" i="11" s="1"/>
  <c r="G31" i="11"/>
  <c r="H31" i="11"/>
  <c r="I31" i="11"/>
  <c r="J31" i="11"/>
  <c r="A32" i="11"/>
  <c r="F32" i="11"/>
  <c r="N32" i="11" s="1"/>
  <c r="G32" i="11"/>
  <c r="H32" i="11"/>
  <c r="I32" i="11"/>
  <c r="J32" i="11"/>
  <c r="A33" i="11"/>
  <c r="F33" i="11"/>
  <c r="N33" i="11" s="1"/>
  <c r="G33" i="11"/>
  <c r="H33" i="11"/>
  <c r="I33" i="11"/>
  <c r="J33" i="11"/>
  <c r="A34" i="11"/>
  <c r="F34" i="11"/>
  <c r="N34" i="11" s="1"/>
  <c r="G34" i="11"/>
  <c r="H34" i="11"/>
  <c r="I34" i="11"/>
  <c r="J34" i="11"/>
  <c r="A35" i="11"/>
  <c r="F35" i="11"/>
  <c r="N35" i="11" s="1"/>
  <c r="G35" i="11"/>
  <c r="H35" i="11"/>
  <c r="I35" i="11"/>
  <c r="J35" i="11"/>
  <c r="A36" i="11"/>
  <c r="F36" i="11"/>
  <c r="S36" i="11" s="1"/>
  <c r="G36" i="11"/>
  <c r="H36" i="11"/>
  <c r="I36" i="11"/>
  <c r="J36" i="11"/>
  <c r="A37" i="11"/>
  <c r="F37" i="11"/>
  <c r="N37" i="11" s="1"/>
  <c r="G37" i="11"/>
  <c r="H37" i="11"/>
  <c r="I37" i="11"/>
  <c r="J37" i="11"/>
  <c r="A38" i="11"/>
  <c r="F38" i="11"/>
  <c r="N38" i="11" s="1"/>
  <c r="G38" i="11"/>
  <c r="H38" i="11"/>
  <c r="I38" i="11"/>
  <c r="J38" i="11"/>
  <c r="A39" i="11"/>
  <c r="F39" i="11"/>
  <c r="S39" i="11" s="1"/>
  <c r="G39" i="11"/>
  <c r="H39" i="11"/>
  <c r="I39" i="11"/>
  <c r="J39" i="11"/>
  <c r="A40" i="11"/>
  <c r="F40" i="11"/>
  <c r="S40" i="11" s="1"/>
  <c r="G40" i="11"/>
  <c r="H40" i="11"/>
  <c r="I40" i="11"/>
  <c r="J40" i="11"/>
  <c r="A41" i="11"/>
  <c r="F41" i="11"/>
  <c r="N41" i="11" s="1"/>
  <c r="G41" i="11"/>
  <c r="H41" i="11"/>
  <c r="I41" i="11"/>
  <c r="J41" i="11"/>
  <c r="A42" i="11"/>
  <c r="F42" i="11"/>
  <c r="N42" i="11" s="1"/>
  <c r="G42" i="11"/>
  <c r="H42" i="11"/>
  <c r="I42" i="11"/>
  <c r="J42" i="11"/>
  <c r="A43" i="11"/>
  <c r="F43" i="11"/>
  <c r="S43" i="11" s="1"/>
  <c r="G43" i="11"/>
  <c r="H43" i="11"/>
  <c r="I43" i="11"/>
  <c r="J43" i="11"/>
  <c r="A44" i="11"/>
  <c r="F44" i="11"/>
  <c r="N44" i="11" s="1"/>
  <c r="G44" i="11"/>
  <c r="H44" i="11"/>
  <c r="I44" i="11"/>
  <c r="J44" i="11"/>
  <c r="A45" i="11"/>
  <c r="F45" i="11"/>
  <c r="N45" i="11" s="1"/>
  <c r="G45" i="11"/>
  <c r="H45" i="11"/>
  <c r="I45" i="11"/>
  <c r="J45" i="11"/>
  <c r="A46" i="11"/>
  <c r="F46" i="11"/>
  <c r="S46" i="11" s="1"/>
  <c r="G46" i="11"/>
  <c r="H46" i="11"/>
  <c r="I46" i="11"/>
  <c r="J46" i="11"/>
  <c r="A47" i="11"/>
  <c r="F47" i="11"/>
  <c r="N47" i="11" s="1"/>
  <c r="G47" i="11"/>
  <c r="H47" i="11"/>
  <c r="I47" i="11"/>
  <c r="J47" i="11"/>
  <c r="A48" i="11"/>
  <c r="F48" i="11"/>
  <c r="S48" i="11" s="1"/>
  <c r="G48" i="11"/>
  <c r="H48" i="11"/>
  <c r="I48" i="11"/>
  <c r="J48" i="11"/>
  <c r="A49" i="11"/>
  <c r="F49" i="11"/>
  <c r="S49" i="11" s="1"/>
  <c r="G49" i="11"/>
  <c r="H49" i="11"/>
  <c r="I49" i="11"/>
  <c r="J49" i="11"/>
  <c r="A50" i="11"/>
  <c r="F50" i="11"/>
  <c r="S50" i="11" s="1"/>
  <c r="G50" i="11"/>
  <c r="H50" i="11"/>
  <c r="I50" i="11"/>
  <c r="J50" i="11"/>
  <c r="E31" i="24"/>
  <c r="E29" i="24"/>
  <c r="S11" i="11" l="1"/>
  <c r="L11" i="11"/>
  <c r="K11" i="11"/>
  <c r="K24" i="11"/>
  <c r="L24" i="11"/>
  <c r="L20" i="11"/>
  <c r="K20" i="11"/>
  <c r="K16" i="11"/>
  <c r="L16" i="11"/>
  <c r="L12" i="11"/>
  <c r="K12" i="11"/>
  <c r="L41" i="11"/>
  <c r="K41" i="11"/>
  <c r="L37" i="11"/>
  <c r="K37" i="11"/>
  <c r="L33" i="11"/>
  <c r="K33" i="11"/>
  <c r="L29" i="11"/>
  <c r="K29" i="11"/>
  <c r="L25" i="11"/>
  <c r="K25" i="11"/>
  <c r="L21" i="11"/>
  <c r="K21" i="11"/>
  <c r="L17" i="11"/>
  <c r="K17" i="11"/>
  <c r="L13" i="11"/>
  <c r="K13" i="11"/>
  <c r="L45" i="11"/>
  <c r="K45" i="11"/>
  <c r="L42" i="11"/>
  <c r="K42" i="11"/>
  <c r="K30" i="11"/>
  <c r="L30" i="11"/>
  <c r="L26" i="11"/>
  <c r="K26" i="11"/>
  <c r="K22" i="11"/>
  <c r="L22" i="11"/>
  <c r="L18" i="11"/>
  <c r="K18" i="11"/>
  <c r="K14" i="11"/>
  <c r="L14" i="11"/>
  <c r="K48" i="11"/>
  <c r="L48" i="11"/>
  <c r="L44" i="11"/>
  <c r="K44" i="11"/>
  <c r="K32" i="11"/>
  <c r="L32" i="11"/>
  <c r="L49" i="11"/>
  <c r="K49" i="11"/>
  <c r="L50" i="11"/>
  <c r="K50" i="11"/>
  <c r="K46" i="11"/>
  <c r="L46" i="11"/>
  <c r="K38" i="11"/>
  <c r="L38" i="11"/>
  <c r="L34" i="11"/>
  <c r="K34" i="11"/>
  <c r="L10" i="11"/>
  <c r="K10" i="11"/>
  <c r="K40" i="11"/>
  <c r="L40" i="11"/>
  <c r="L36" i="11"/>
  <c r="K36" i="11"/>
  <c r="L28" i="11"/>
  <c r="K28" i="11"/>
  <c r="K47" i="11"/>
  <c r="L47" i="11"/>
  <c r="L43" i="11"/>
  <c r="K43" i="11"/>
  <c r="K39" i="11"/>
  <c r="L39" i="11"/>
  <c r="L35" i="11"/>
  <c r="K35" i="11"/>
  <c r="K31" i="11"/>
  <c r="L31" i="11"/>
  <c r="L27" i="11"/>
  <c r="K27" i="11"/>
  <c r="K23" i="11"/>
  <c r="L23" i="11"/>
  <c r="L19" i="11"/>
  <c r="K19" i="11"/>
  <c r="K15" i="11"/>
  <c r="L15" i="11"/>
  <c r="M11" i="11"/>
  <c r="M36" i="11"/>
  <c r="M32" i="11"/>
  <c r="M38" i="11"/>
  <c r="O38" i="11" s="1"/>
  <c r="M14" i="11"/>
  <c r="M24" i="11"/>
  <c r="O24" i="11" s="1"/>
  <c r="M20" i="11"/>
  <c r="M16" i="11"/>
  <c r="M37" i="11"/>
  <c r="O37" i="11" s="1"/>
  <c r="M50" i="11"/>
  <c r="M46" i="11"/>
  <c r="M10" i="11"/>
  <c r="O10" i="11" s="1"/>
  <c r="M44" i="11"/>
  <c r="M40" i="11"/>
  <c r="M47" i="11"/>
  <c r="O47" i="11" s="1"/>
  <c r="M39" i="11"/>
  <c r="M31" i="11"/>
  <c r="M19" i="11"/>
  <c r="M15" i="11"/>
  <c r="S35" i="11"/>
  <c r="N36" i="11"/>
  <c r="S28" i="11"/>
  <c r="N29" i="11"/>
  <c r="M48" i="11"/>
  <c r="M45" i="11"/>
  <c r="O45" i="11" s="1"/>
  <c r="M29" i="11"/>
  <c r="M28" i="11"/>
  <c r="N48" i="11"/>
  <c r="S33" i="11"/>
  <c r="S18" i="11"/>
  <c r="S38" i="11"/>
  <c r="N13" i="11"/>
  <c r="N39" i="11"/>
  <c r="W6" i="11"/>
  <c r="X8" i="11" s="1"/>
  <c r="M18" i="11"/>
  <c r="O18" i="11" s="1"/>
  <c r="N40" i="11"/>
  <c r="M34" i="11"/>
  <c r="M17" i="11"/>
  <c r="S26" i="11"/>
  <c r="N16" i="11"/>
  <c r="M42" i="11"/>
  <c r="O42" i="11" s="1"/>
  <c r="N15" i="11"/>
  <c r="M33" i="11"/>
  <c r="O33" i="11" s="1"/>
  <c r="S47" i="11"/>
  <c r="S42" i="11"/>
  <c r="N20" i="11"/>
  <c r="O20" i="11" s="1"/>
  <c r="M49" i="11"/>
  <c r="M21" i="11"/>
  <c r="M13" i="11"/>
  <c r="M12" i="11"/>
  <c r="S41" i="11"/>
  <c r="S34" i="11"/>
  <c r="S25" i="11"/>
  <c r="N14" i="11"/>
  <c r="O14" i="11" s="1"/>
  <c r="M43" i="11"/>
  <c r="M35" i="11"/>
  <c r="M27" i="11"/>
  <c r="M26" i="11"/>
  <c r="S32" i="11"/>
  <c r="S10" i="11"/>
  <c r="S45" i="11"/>
  <c r="S37" i="11"/>
  <c r="N23" i="11"/>
  <c r="N17" i="11"/>
  <c r="M23" i="11"/>
  <c r="M41" i="11"/>
  <c r="O41" i="11" s="1"/>
  <c r="M25" i="11"/>
  <c r="N46" i="11"/>
  <c r="S44" i="11"/>
  <c r="N31" i="11"/>
  <c r="S30" i="11"/>
  <c r="N22" i="11"/>
  <c r="M30" i="11"/>
  <c r="M22" i="11"/>
  <c r="O11" i="11"/>
  <c r="N49" i="11"/>
  <c r="N27" i="11"/>
  <c r="S27" i="11"/>
  <c r="S24" i="11"/>
  <c r="N43" i="11"/>
  <c r="N50" i="11"/>
  <c r="N12" i="11"/>
  <c r="N21" i="11"/>
  <c r="N19" i="11"/>
  <c r="O16" i="11" l="1"/>
  <c r="O31" i="11"/>
  <c r="O50" i="11"/>
  <c r="O36" i="11"/>
  <c r="O15" i="11"/>
  <c r="O40" i="11"/>
  <c r="O19" i="11"/>
  <c r="O29" i="11"/>
  <c r="O48" i="11"/>
  <c r="O22" i="11"/>
  <c r="O13" i="11"/>
  <c r="O17" i="11"/>
  <c r="O30" i="11"/>
  <c r="O34" i="11"/>
  <c r="O25" i="11"/>
  <c r="O43" i="11"/>
  <c r="O32" i="11"/>
  <c r="O12" i="11"/>
  <c r="O46" i="11"/>
  <c r="O23" i="11"/>
  <c r="O21" i="11"/>
  <c r="O27" i="11"/>
  <c r="O35" i="11"/>
  <c r="O26" i="11"/>
  <c r="O39" i="11"/>
  <c r="O28" i="11"/>
  <c r="O49" i="11"/>
  <c r="O44" i="11"/>
  <c r="A9" i="11" l="1"/>
  <c r="F9" i="11"/>
  <c r="G9" i="11"/>
  <c r="H9" i="11"/>
  <c r="I9" i="11"/>
  <c r="J9" i="11"/>
  <c r="I8" i="11"/>
  <c r="H8" i="11"/>
  <c r="G8" i="11"/>
  <c r="F8" i="11"/>
  <c r="K8" i="11" s="1"/>
  <c r="M8" i="11"/>
  <c r="A8" i="11"/>
  <c r="E4" i="24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3" i="24"/>
  <c r="L9" i="11" l="1"/>
  <c r="K9" i="11"/>
  <c r="M9" i="11"/>
  <c r="G3070" i="28"/>
  <c r="G3071" i="28" s="1"/>
  <c r="G3069" i="28"/>
  <c r="G3068" i="28"/>
  <c r="G3067" i="28"/>
  <c r="G3066" i="28"/>
  <c r="G3065" i="28"/>
  <c r="G3064" i="28"/>
  <c r="G3063" i="28"/>
  <c r="J3061" i="28"/>
  <c r="J3062" i="28" s="1"/>
  <c r="G3061" i="28"/>
  <c r="G3062" i="28" s="1"/>
  <c r="J3060" i="28"/>
  <c r="J3059" i="28"/>
  <c r="G3059" i="28"/>
  <c r="G3060" i="28" s="1"/>
  <c r="G3058" i="28"/>
  <c r="J3057" i="28"/>
  <c r="J3058" i="28" s="1"/>
  <c r="G3057" i="28"/>
  <c r="G3052" i="28"/>
  <c r="G3051" i="28"/>
  <c r="G3050" i="28"/>
  <c r="G3049" i="28"/>
  <c r="G3048" i="28"/>
  <c r="G3047" i="28"/>
  <c r="G3046" i="28"/>
  <c r="G3045" i="28"/>
  <c r="G3044" i="28"/>
  <c r="G3043" i="28"/>
  <c r="G3042" i="28"/>
  <c r="G3041" i="28"/>
  <c r="G3040" i="28"/>
  <c r="G3039" i="28"/>
  <c r="G3038" i="28"/>
  <c r="B3038" i="28"/>
  <c r="B3039" i="28" s="1"/>
  <c r="B3040" i="28" s="1"/>
  <c r="B3041" i="28" s="1"/>
  <c r="B3042" i="28" s="1"/>
  <c r="B3043" i="28" s="1"/>
  <c r="B3044" i="28" s="1"/>
  <c r="B3045" i="28" s="1"/>
  <c r="B3046" i="28" s="1"/>
  <c r="B3047" i="28" s="1"/>
  <c r="B3048" i="28" s="1"/>
  <c r="B3049" i="28" s="1"/>
  <c r="B3050" i="28" s="1"/>
  <c r="B3051" i="28" s="1"/>
  <c r="B3052" i="28" s="1"/>
  <c r="G3037" i="28"/>
  <c r="G3036" i="28"/>
  <c r="G3035" i="28"/>
  <c r="B3035" i="28"/>
  <c r="B3036" i="28" s="1"/>
  <c r="B3037" i="28" s="1"/>
  <c r="G3034" i="28"/>
  <c r="G3030" i="28"/>
  <c r="B3030" i="28"/>
  <c r="G3029" i="28"/>
  <c r="B3029" i="28"/>
  <c r="J3028" i="28"/>
  <c r="G3028" i="28"/>
  <c r="B3028" i="28"/>
  <c r="J3027" i="28"/>
  <c r="G3027" i="28"/>
  <c r="J3022" i="28"/>
  <c r="G3022" i="28"/>
  <c r="D3022" i="28"/>
  <c r="J3021" i="28"/>
  <c r="G3021" i="28"/>
  <c r="D3021" i="28"/>
  <c r="J3020" i="28"/>
  <c r="G3020" i="28"/>
  <c r="D3020" i="28"/>
  <c r="J3019" i="28"/>
  <c r="G3019" i="28"/>
  <c r="D3019" i="28"/>
  <c r="J3018" i="28"/>
  <c r="G3018" i="28"/>
  <c r="D3018" i="28"/>
  <c r="J3017" i="28"/>
  <c r="G3017" i="28"/>
  <c r="D3017" i="28"/>
  <c r="J3016" i="28"/>
  <c r="G3016" i="28"/>
  <c r="D3016" i="28"/>
  <c r="J3015" i="28"/>
  <c r="G3015" i="28"/>
  <c r="D3015" i="28"/>
  <c r="J3014" i="28"/>
  <c r="G3014" i="28"/>
  <c r="D3014" i="28"/>
  <c r="J3013" i="28"/>
  <c r="G3013" i="28"/>
  <c r="D3013" i="28"/>
  <c r="J3012" i="28"/>
  <c r="G3012" i="28"/>
  <c r="D3012" i="28"/>
  <c r="J3011" i="28"/>
  <c r="G3011" i="28"/>
  <c r="D3011" i="28"/>
  <c r="J3010" i="28"/>
  <c r="G3010" i="28"/>
  <c r="D3010" i="28"/>
  <c r="J3009" i="28"/>
  <c r="G3009" i="28"/>
  <c r="D3009" i="28"/>
  <c r="J3008" i="28"/>
  <c r="G3008" i="28"/>
  <c r="D3008" i="28"/>
  <c r="J3007" i="28"/>
  <c r="G3007" i="28"/>
  <c r="D3007" i="28"/>
  <c r="J3006" i="28"/>
  <c r="G3006" i="28"/>
  <c r="D3006" i="28"/>
  <c r="J3005" i="28"/>
  <c r="G3005" i="28"/>
  <c r="D3005" i="28"/>
  <c r="J3004" i="28"/>
  <c r="G3004" i="28"/>
  <c r="D3004" i="28"/>
  <c r="J3003" i="28"/>
  <c r="G3003" i="28"/>
  <c r="D3003" i="28"/>
  <c r="J3002" i="28"/>
  <c r="G3002" i="28"/>
  <c r="D3002" i="28"/>
  <c r="J3001" i="28"/>
  <c r="G3001" i="28"/>
  <c r="D3001" i="28"/>
  <c r="J3000" i="28"/>
  <c r="G3000" i="28"/>
  <c r="D3000" i="28"/>
  <c r="J2999" i="28"/>
  <c r="G2999" i="28"/>
  <c r="D2999" i="28"/>
  <c r="J2998" i="28"/>
  <c r="G2998" i="28"/>
  <c r="D2998" i="28"/>
  <c r="J2997" i="28"/>
  <c r="G2997" i="28"/>
  <c r="D2997" i="28"/>
  <c r="J2996" i="28"/>
  <c r="G2996" i="28"/>
  <c r="D2996" i="28"/>
  <c r="J2995" i="28"/>
  <c r="G2995" i="28"/>
  <c r="D2995" i="28"/>
  <c r="J2994" i="28"/>
  <c r="G2994" i="28"/>
  <c r="D2994" i="28"/>
  <c r="J2993" i="28"/>
  <c r="G2993" i="28"/>
  <c r="D2993" i="28"/>
  <c r="J2992" i="28"/>
  <c r="G2992" i="28"/>
  <c r="D2992" i="28"/>
  <c r="J2991" i="28"/>
  <c r="G2991" i="28"/>
  <c r="D2991" i="28"/>
  <c r="J2990" i="28"/>
  <c r="G2990" i="28"/>
  <c r="D2990" i="28"/>
  <c r="J2989" i="28"/>
  <c r="G2989" i="28"/>
  <c r="D2989" i="28"/>
  <c r="J2988" i="28"/>
  <c r="G2988" i="28"/>
  <c r="D2988" i="28"/>
  <c r="J2987" i="28"/>
  <c r="G2987" i="28"/>
  <c r="D2987" i="28"/>
  <c r="J2986" i="28"/>
  <c r="G2986" i="28"/>
  <c r="D2986" i="28"/>
  <c r="J2985" i="28"/>
  <c r="G2985" i="28"/>
  <c r="D2985" i="28"/>
  <c r="J2984" i="28"/>
  <c r="G2984" i="28"/>
  <c r="D2984" i="28"/>
  <c r="J2983" i="28"/>
  <c r="G2983" i="28"/>
  <c r="D2983" i="28"/>
  <c r="J2982" i="28"/>
  <c r="G2982" i="28"/>
  <c r="D2982" i="28"/>
  <c r="J2981" i="28"/>
  <c r="G2981" i="28"/>
  <c r="D2981" i="28"/>
  <c r="J2980" i="28"/>
  <c r="G2980" i="28"/>
  <c r="D2980" i="28"/>
  <c r="J2979" i="28"/>
  <c r="G2979" i="28"/>
  <c r="D2979" i="28"/>
  <c r="J2978" i="28"/>
  <c r="G2978" i="28"/>
  <c r="D2978" i="28"/>
  <c r="J2977" i="28"/>
  <c r="G2977" i="28"/>
  <c r="D2977" i="28"/>
  <c r="J2976" i="28"/>
  <c r="G2976" i="28"/>
  <c r="D2976" i="28"/>
  <c r="J2975" i="28"/>
  <c r="G2975" i="28"/>
  <c r="D2975" i="28"/>
  <c r="B2975" i="28"/>
  <c r="B2976" i="28" s="1"/>
  <c r="B2977" i="28" s="1"/>
  <c r="B2978" i="28" s="1"/>
  <c r="B2979" i="28" s="1"/>
  <c r="B2980" i="28" s="1"/>
  <c r="B2981" i="28" s="1"/>
  <c r="B2982" i="28" s="1"/>
  <c r="B2983" i="28" s="1"/>
  <c r="B2984" i="28" s="1"/>
  <c r="B2985" i="28" s="1"/>
  <c r="B2986" i="28" s="1"/>
  <c r="B2987" i="28" s="1"/>
  <c r="B2988" i="28" s="1"/>
  <c r="B2989" i="28" s="1"/>
  <c r="B2990" i="28" s="1"/>
  <c r="B2991" i="28" s="1"/>
  <c r="B2992" i="28" s="1"/>
  <c r="B2993" i="28" s="1"/>
  <c r="B2994" i="28" s="1"/>
  <c r="B2995" i="28" s="1"/>
  <c r="B2996" i="28" s="1"/>
  <c r="B2997" i="28" s="1"/>
  <c r="B2998" i="28" s="1"/>
  <c r="B2999" i="28" s="1"/>
  <c r="B3000" i="28" s="1"/>
  <c r="B3001" i="28" s="1"/>
  <c r="B3002" i="28" s="1"/>
  <c r="B3003" i="28" s="1"/>
  <c r="B3004" i="28" s="1"/>
  <c r="B3005" i="28" s="1"/>
  <c r="B3006" i="28" s="1"/>
  <c r="B3007" i="28" s="1"/>
  <c r="B3008" i="28" s="1"/>
  <c r="B3009" i="28" s="1"/>
  <c r="B3010" i="28" s="1"/>
  <c r="B3011" i="28" s="1"/>
  <c r="B3012" i="28" s="1"/>
  <c r="B3013" i="28" s="1"/>
  <c r="B3014" i="28" s="1"/>
  <c r="B3015" i="28" s="1"/>
  <c r="B3016" i="28" s="1"/>
  <c r="B3017" i="28" s="1"/>
  <c r="B3018" i="28" s="1"/>
  <c r="B3019" i="28" s="1"/>
  <c r="B3020" i="28" s="1"/>
  <c r="B3021" i="28" s="1"/>
  <c r="B3022" i="28" s="1"/>
  <c r="J2974" i="28"/>
  <c r="G2974" i="28"/>
  <c r="D2974" i="28"/>
  <c r="J2973" i="28"/>
  <c r="G2973" i="28"/>
  <c r="D2973" i="28"/>
  <c r="J2972" i="28"/>
  <c r="G2972" i="28"/>
  <c r="D2972" i="28"/>
  <c r="J2971" i="28"/>
  <c r="G2971" i="28"/>
  <c r="D2971" i="28"/>
  <c r="J2970" i="28"/>
  <c r="G2970" i="28"/>
  <c r="D2970" i="28"/>
  <c r="J2969" i="28"/>
  <c r="G2969" i="28"/>
  <c r="D2969" i="28"/>
  <c r="J2968" i="28"/>
  <c r="G2968" i="28"/>
  <c r="D2968" i="28"/>
  <c r="J2967" i="28"/>
  <c r="G2967" i="28"/>
  <c r="D2967" i="28"/>
  <c r="J2966" i="28"/>
  <c r="G2966" i="28"/>
  <c r="D2966" i="28"/>
  <c r="J2965" i="28"/>
  <c r="G2965" i="28"/>
  <c r="D2965" i="28"/>
  <c r="J2964" i="28"/>
  <c r="G2964" i="28"/>
  <c r="D2964" i="28"/>
  <c r="J2963" i="28"/>
  <c r="G2963" i="28"/>
  <c r="D2963" i="28"/>
  <c r="J2962" i="28"/>
  <c r="G2962" i="28"/>
  <c r="D2962" i="28"/>
  <c r="J2961" i="28"/>
  <c r="G2961" i="28"/>
  <c r="D2961" i="28"/>
  <c r="J2960" i="28"/>
  <c r="G2960" i="28"/>
  <c r="D2960" i="28"/>
  <c r="J2959" i="28"/>
  <c r="G2959" i="28"/>
  <c r="D2959" i="28"/>
  <c r="J2958" i="28"/>
  <c r="G2958" i="28"/>
  <c r="D2958" i="28"/>
  <c r="J2957" i="28"/>
  <c r="G2957" i="28"/>
  <c r="D2957" i="28"/>
  <c r="J2956" i="28"/>
  <c r="G2956" i="28"/>
  <c r="D2956" i="28"/>
  <c r="J2955" i="28"/>
  <c r="G2955" i="28"/>
  <c r="D2955" i="28"/>
  <c r="J2954" i="28"/>
  <c r="G2954" i="28"/>
  <c r="D2954" i="28"/>
  <c r="J2953" i="28"/>
  <c r="G2953" i="28"/>
  <c r="D2953" i="28"/>
  <c r="J2952" i="28"/>
  <c r="G2952" i="28"/>
  <c r="D2952" i="28"/>
  <c r="J2951" i="28"/>
  <c r="G2951" i="28"/>
  <c r="D2951" i="28"/>
  <c r="J2950" i="28"/>
  <c r="G2950" i="28"/>
  <c r="D2950" i="28"/>
  <c r="J2949" i="28"/>
  <c r="G2949" i="28"/>
  <c r="D2949" i="28"/>
  <c r="J2948" i="28"/>
  <c r="G2948" i="28"/>
  <c r="D2948" i="28"/>
  <c r="J2947" i="28"/>
  <c r="G2947" i="28"/>
  <c r="D2947" i="28"/>
  <c r="J2946" i="28"/>
  <c r="G2946" i="28"/>
  <c r="D2946" i="28"/>
  <c r="J2945" i="28"/>
  <c r="G2945" i="28"/>
  <c r="D2945" i="28"/>
  <c r="J2944" i="28"/>
  <c r="G2944" i="28"/>
  <c r="D2944" i="28"/>
  <c r="J2943" i="28"/>
  <c r="G2943" i="28"/>
  <c r="D2943" i="28"/>
  <c r="J2942" i="28"/>
  <c r="G2942" i="28"/>
  <c r="D2942" i="28"/>
  <c r="J2941" i="28"/>
  <c r="G2941" i="28"/>
  <c r="D2941" i="28"/>
  <c r="J2940" i="28"/>
  <c r="G2940" i="28"/>
  <c r="D2940" i="28"/>
  <c r="J2939" i="28"/>
  <c r="G2939" i="28"/>
  <c r="D2939" i="28"/>
  <c r="J2938" i="28"/>
  <c r="G2938" i="28"/>
  <c r="D2938" i="28"/>
  <c r="J2937" i="28"/>
  <c r="G2937" i="28"/>
  <c r="D2937" i="28"/>
  <c r="J2936" i="28"/>
  <c r="G2936" i="28"/>
  <c r="D2936" i="28"/>
  <c r="J2935" i="28"/>
  <c r="G2935" i="28"/>
  <c r="D2935" i="28"/>
  <c r="J2934" i="28"/>
  <c r="G2934" i="28"/>
  <c r="D2934" i="28"/>
  <c r="J2933" i="28"/>
  <c r="G2933" i="28"/>
  <c r="D2933" i="28"/>
  <c r="J2932" i="28"/>
  <c r="G2932" i="28"/>
  <c r="D2932" i="28"/>
  <c r="J2931" i="28"/>
  <c r="G2931" i="28"/>
  <c r="D2931" i="28"/>
  <c r="J2930" i="28"/>
  <c r="G2930" i="28"/>
  <c r="D2930" i="28"/>
  <c r="J2929" i="28"/>
  <c r="G2929" i="28"/>
  <c r="D2929" i="28"/>
  <c r="J2928" i="28"/>
  <c r="G2928" i="28"/>
  <c r="D2928" i="28"/>
  <c r="J2927" i="28"/>
  <c r="G2927" i="28"/>
  <c r="D2927" i="28"/>
  <c r="J2926" i="28"/>
  <c r="G2926" i="28"/>
  <c r="D2926" i="28"/>
  <c r="J2925" i="28"/>
  <c r="G2925" i="28"/>
  <c r="D2925" i="28"/>
  <c r="J2924" i="28"/>
  <c r="G2924" i="28"/>
  <c r="D2924" i="28"/>
  <c r="J2923" i="28"/>
  <c r="G2923" i="28"/>
  <c r="D2923" i="28"/>
  <c r="J2922" i="28"/>
  <c r="G2922" i="28"/>
  <c r="D2922" i="28"/>
  <c r="J2921" i="28"/>
  <c r="G2921" i="28"/>
  <c r="D2921" i="28"/>
  <c r="J2920" i="28"/>
  <c r="G2920" i="28"/>
  <c r="D2920" i="28"/>
  <c r="J2919" i="28"/>
  <c r="G2919" i="28"/>
  <c r="D2919" i="28"/>
  <c r="J2918" i="28"/>
  <c r="G2918" i="28"/>
  <c r="D2918" i="28"/>
  <c r="J2917" i="28"/>
  <c r="G2917" i="28"/>
  <c r="D2917" i="28"/>
  <c r="J2916" i="28"/>
  <c r="G2916" i="28"/>
  <c r="D2916" i="28"/>
  <c r="J2915" i="28"/>
  <c r="G2915" i="28"/>
  <c r="D2915" i="28"/>
  <c r="J2914" i="28"/>
  <c r="G2914" i="28"/>
  <c r="D2914" i="28"/>
  <c r="J2913" i="28"/>
  <c r="G2913" i="28"/>
  <c r="D2913" i="28"/>
  <c r="J2912" i="28"/>
  <c r="G2912" i="28"/>
  <c r="D2912" i="28"/>
  <c r="J2911" i="28"/>
  <c r="G2911" i="28"/>
  <c r="D2911" i="28"/>
  <c r="B2911" i="28"/>
  <c r="B2912" i="28" s="1"/>
  <c r="B2913" i="28" s="1"/>
  <c r="B2914" i="28" s="1"/>
  <c r="B2915" i="28" s="1"/>
  <c r="B2916" i="28" s="1"/>
  <c r="B2917" i="28" s="1"/>
  <c r="B2918" i="28" s="1"/>
  <c r="B2919" i="28" s="1"/>
  <c r="B2920" i="28" s="1"/>
  <c r="B2921" i="28" s="1"/>
  <c r="B2922" i="28" s="1"/>
  <c r="B2923" i="28" s="1"/>
  <c r="B2924" i="28" s="1"/>
  <c r="B2925" i="28" s="1"/>
  <c r="B2926" i="28" s="1"/>
  <c r="B2927" i="28" s="1"/>
  <c r="B2928" i="28" s="1"/>
  <c r="B2929" i="28" s="1"/>
  <c r="B2930" i="28" s="1"/>
  <c r="B2931" i="28" s="1"/>
  <c r="B2932" i="28" s="1"/>
  <c r="B2933" i="28" s="1"/>
  <c r="B2934" i="28" s="1"/>
  <c r="B2935" i="28" s="1"/>
  <c r="B2936" i="28" s="1"/>
  <c r="B2937" i="28" s="1"/>
  <c r="B2938" i="28" s="1"/>
  <c r="B2939" i="28" s="1"/>
  <c r="B2940" i="28" s="1"/>
  <c r="B2941" i="28" s="1"/>
  <c r="B2942" i="28" s="1"/>
  <c r="B2943" i="28" s="1"/>
  <c r="B2944" i="28" s="1"/>
  <c r="B2945" i="28" s="1"/>
  <c r="B2946" i="28" s="1"/>
  <c r="B2947" i="28" s="1"/>
  <c r="B2948" i="28" s="1"/>
  <c r="B2949" i="28" s="1"/>
  <c r="B2950" i="28" s="1"/>
  <c r="B2951" i="28" s="1"/>
  <c r="B2952" i="28" s="1"/>
  <c r="B2953" i="28" s="1"/>
  <c r="B2954" i="28" s="1"/>
  <c r="B2955" i="28" s="1"/>
  <c r="B2956" i="28" s="1"/>
  <c r="B2957" i="28" s="1"/>
  <c r="B2958" i="28" s="1"/>
  <c r="B2959" i="28" s="1"/>
  <c r="B2960" i="28" s="1"/>
  <c r="B2961" i="28" s="1"/>
  <c r="B2962" i="28" s="1"/>
  <c r="B2963" i="28" s="1"/>
  <c r="B2964" i="28" s="1"/>
  <c r="B2965" i="28" s="1"/>
  <c r="B2966" i="28" s="1"/>
  <c r="B2967" i="28" s="1"/>
  <c r="B2968" i="28" s="1"/>
  <c r="B2969" i="28" s="1"/>
  <c r="B2970" i="28" s="1"/>
  <c r="B2971" i="28" s="1"/>
  <c r="B2972" i="28" s="1"/>
  <c r="B2973" i="28" s="1"/>
  <c r="B2974" i="28" s="1"/>
  <c r="J2910" i="28"/>
  <c r="G2910" i="28"/>
  <c r="D2910" i="28"/>
  <c r="J2909" i="28"/>
  <c r="G2909" i="28"/>
  <c r="D2909" i="28"/>
  <c r="J2908" i="28"/>
  <c r="G2908" i="28"/>
  <c r="D2908" i="28"/>
  <c r="J2907" i="28"/>
  <c r="G2907" i="28"/>
  <c r="D2907" i="28"/>
  <c r="B2907" i="28"/>
  <c r="B2908" i="28" s="1"/>
  <c r="B2909" i="28" s="1"/>
  <c r="B2910" i="28" s="1"/>
  <c r="J2906" i="28"/>
  <c r="G2906" i="28"/>
  <c r="D2906" i="28"/>
  <c r="J2905" i="28"/>
  <c r="G2905" i="28"/>
  <c r="D2905" i="28"/>
  <c r="J2904" i="28"/>
  <c r="G2904" i="28"/>
  <c r="D2904" i="28"/>
  <c r="J2903" i="28"/>
  <c r="G2903" i="28"/>
  <c r="D2903" i="28"/>
  <c r="J2902" i="28"/>
  <c r="G2902" i="28"/>
  <c r="D2902" i="28"/>
  <c r="J2901" i="28"/>
  <c r="G2901" i="28"/>
  <c r="D2901" i="28"/>
  <c r="J2900" i="28"/>
  <c r="G2900" i="28"/>
  <c r="D2900" i="28"/>
  <c r="J2899" i="28"/>
  <c r="G2899" i="28"/>
  <c r="D2899" i="28"/>
  <c r="B2899" i="28"/>
  <c r="B2900" i="28" s="1"/>
  <c r="B2901" i="28" s="1"/>
  <c r="B2902" i="28" s="1"/>
  <c r="B2903" i="28" s="1"/>
  <c r="B2904" i="28" s="1"/>
  <c r="B2905" i="28" s="1"/>
  <c r="B2906" i="28" s="1"/>
  <c r="J2898" i="28"/>
  <c r="G2898" i="28"/>
  <c r="D2898" i="28"/>
  <c r="G2894" i="28"/>
  <c r="H2893" i="28"/>
  <c r="G2893" i="28"/>
  <c r="G2892" i="28"/>
  <c r="H2892" i="28" s="1"/>
  <c r="G2891" i="28"/>
  <c r="H2891" i="28" s="1"/>
  <c r="H2890" i="28"/>
  <c r="G2890" i="28"/>
  <c r="G2889" i="28"/>
  <c r="H2889" i="28" s="1"/>
  <c r="G2888" i="28"/>
  <c r="G2887" i="28"/>
  <c r="G2886" i="28"/>
  <c r="G2885" i="28"/>
  <c r="G2884" i="28"/>
  <c r="G2883" i="28"/>
  <c r="G2882" i="28"/>
  <c r="G2881" i="28"/>
  <c r="G2880" i="28"/>
  <c r="G2879" i="28"/>
  <c r="G2878" i="28"/>
  <c r="G2877" i="28"/>
  <c r="G2876" i="28"/>
  <c r="G2875" i="28"/>
  <c r="G2874" i="28"/>
  <c r="G2873" i="28"/>
  <c r="G2872" i="28"/>
  <c r="B2872" i="28"/>
  <c r="B2873" i="28" s="1"/>
  <c r="B2874" i="28" s="1"/>
  <c r="B2875" i="28" s="1"/>
  <c r="B2876" i="28" s="1"/>
  <c r="B2877" i="28" s="1"/>
  <c r="B2878" i="28" s="1"/>
  <c r="B2879" i="28" s="1"/>
  <c r="B2880" i="28" s="1"/>
  <c r="B2881" i="28" s="1"/>
  <c r="B2882" i="28" s="1"/>
  <c r="B2883" i="28" s="1"/>
  <c r="B2884" i="28" s="1"/>
  <c r="B2885" i="28" s="1"/>
  <c r="B2886" i="28" s="1"/>
  <c r="B2887" i="28" s="1"/>
  <c r="B2888" i="28" s="1"/>
  <c r="B2889" i="28" s="1"/>
  <c r="B2890" i="28" s="1"/>
  <c r="B2891" i="28" s="1"/>
  <c r="B2892" i="28" s="1"/>
  <c r="B2893" i="28" s="1"/>
  <c r="B2894" i="28" s="1"/>
  <c r="G2871" i="28"/>
  <c r="G2870" i="28"/>
  <c r="B2870" i="28"/>
  <c r="B2871" i="28" s="1"/>
  <c r="G2869" i="28"/>
  <c r="B2869" i="28"/>
  <c r="G2868" i="28"/>
  <c r="J2864" i="28"/>
  <c r="G2864" i="28"/>
  <c r="H2864" i="28" s="1"/>
  <c r="D2864" i="28"/>
  <c r="J2863" i="28"/>
  <c r="G2863" i="28"/>
  <c r="H2863" i="28" s="1"/>
  <c r="D2863" i="28"/>
  <c r="J2862" i="28"/>
  <c r="H2862" i="28"/>
  <c r="G2862" i="28"/>
  <c r="D2862" i="28"/>
  <c r="J2861" i="28"/>
  <c r="G2861" i="28"/>
  <c r="H2861" i="28" s="1"/>
  <c r="D2861" i="28"/>
  <c r="J2860" i="28"/>
  <c r="H2860" i="28"/>
  <c r="G2860" i="28"/>
  <c r="D2860" i="28"/>
  <c r="J2859" i="28"/>
  <c r="H2859" i="28"/>
  <c r="G2859" i="28"/>
  <c r="D2859" i="28"/>
  <c r="J2858" i="28"/>
  <c r="G2858" i="28"/>
  <c r="H2858" i="28" s="1"/>
  <c r="D2858" i="28"/>
  <c r="J2857" i="28"/>
  <c r="H2857" i="28"/>
  <c r="G2857" i="28"/>
  <c r="D2857" i="28"/>
  <c r="J2856" i="28"/>
  <c r="G2856" i="28"/>
  <c r="H2856" i="28" s="1"/>
  <c r="D2856" i="28"/>
  <c r="J2855" i="28"/>
  <c r="G2855" i="28"/>
  <c r="H2855" i="28" s="1"/>
  <c r="D2855" i="28"/>
  <c r="J2854" i="28"/>
  <c r="H2854" i="28"/>
  <c r="G2854" i="28"/>
  <c r="D2854" i="28"/>
  <c r="J2853" i="28"/>
  <c r="H2853" i="28"/>
  <c r="G2853" i="28"/>
  <c r="D2853" i="28"/>
  <c r="J2852" i="28"/>
  <c r="H2852" i="28"/>
  <c r="G2852" i="28"/>
  <c r="D2852" i="28"/>
  <c r="J2851" i="28"/>
  <c r="G2851" i="28"/>
  <c r="H2851" i="28" s="1"/>
  <c r="D2851" i="28"/>
  <c r="J2850" i="28"/>
  <c r="G2850" i="28"/>
  <c r="H2850" i="28" s="1"/>
  <c r="D2850" i="28"/>
  <c r="J2849" i="28"/>
  <c r="H2849" i="28"/>
  <c r="G2849" i="28"/>
  <c r="D2849" i="28"/>
  <c r="J2848" i="28"/>
  <c r="G2848" i="28"/>
  <c r="H2848" i="28" s="1"/>
  <c r="D2848" i="28"/>
  <c r="J2847" i="28"/>
  <c r="G2847" i="28"/>
  <c r="H2847" i="28" s="1"/>
  <c r="D2847" i="28"/>
  <c r="J2846" i="28"/>
  <c r="H2846" i="28"/>
  <c r="G2846" i="28"/>
  <c r="D2846" i="28"/>
  <c r="J2845" i="28"/>
  <c r="H2845" i="28"/>
  <c r="G2845" i="28"/>
  <c r="D2845" i="28"/>
  <c r="J2844" i="28"/>
  <c r="H2844" i="28"/>
  <c r="G2844" i="28"/>
  <c r="D2844" i="28"/>
  <c r="J2843" i="28"/>
  <c r="H2843" i="28"/>
  <c r="G2843" i="28"/>
  <c r="D2843" i="28"/>
  <c r="J2842" i="28"/>
  <c r="G2842" i="28"/>
  <c r="H2842" i="28" s="1"/>
  <c r="D2842" i="28"/>
  <c r="J2841" i="28"/>
  <c r="H2841" i="28"/>
  <c r="G2841" i="28"/>
  <c r="D2841" i="28"/>
  <c r="J2840" i="28"/>
  <c r="G2840" i="28"/>
  <c r="H2840" i="28" s="1"/>
  <c r="D2840" i="28"/>
  <c r="J2839" i="28"/>
  <c r="G2839" i="28"/>
  <c r="H2839" i="28" s="1"/>
  <c r="D2839" i="28"/>
  <c r="J2838" i="28"/>
  <c r="H2838" i="28"/>
  <c r="G2838" i="28"/>
  <c r="D2838" i="28"/>
  <c r="J2837" i="28"/>
  <c r="H2837" i="28"/>
  <c r="G2837" i="28"/>
  <c r="D2837" i="28"/>
  <c r="J2836" i="28"/>
  <c r="H2836" i="28"/>
  <c r="G2836" i="28"/>
  <c r="D2836" i="28"/>
  <c r="J2835" i="28"/>
  <c r="H2835" i="28"/>
  <c r="G2835" i="28"/>
  <c r="D2835" i="28"/>
  <c r="J2834" i="28"/>
  <c r="G2834" i="28"/>
  <c r="H2834" i="28" s="1"/>
  <c r="D2834" i="28"/>
  <c r="J2833" i="28"/>
  <c r="H2833" i="28"/>
  <c r="G2833" i="28"/>
  <c r="D2833" i="28"/>
  <c r="J2832" i="28"/>
  <c r="G2832" i="28"/>
  <c r="H2832" i="28" s="1"/>
  <c r="D2832" i="28"/>
  <c r="J2831" i="28"/>
  <c r="G2831" i="28"/>
  <c r="H2831" i="28" s="1"/>
  <c r="D2831" i="28"/>
  <c r="J2830" i="28"/>
  <c r="H2830" i="28"/>
  <c r="G2830" i="28"/>
  <c r="D2830" i="28"/>
  <c r="J2829" i="28"/>
  <c r="G2829" i="28"/>
  <c r="H2829" i="28" s="1"/>
  <c r="D2829" i="28"/>
  <c r="J2828" i="28"/>
  <c r="H2828" i="28"/>
  <c r="G2828" i="28"/>
  <c r="D2828" i="28"/>
  <c r="J2827" i="28"/>
  <c r="H2827" i="28"/>
  <c r="G2827" i="28"/>
  <c r="D2827" i="28"/>
  <c r="J2826" i="28"/>
  <c r="G2826" i="28"/>
  <c r="H2826" i="28" s="1"/>
  <c r="D2826" i="28"/>
  <c r="J2825" i="28"/>
  <c r="H2825" i="28"/>
  <c r="G2825" i="28"/>
  <c r="D2825" i="28"/>
  <c r="J2824" i="28"/>
  <c r="H2824" i="28"/>
  <c r="G2824" i="28"/>
  <c r="D2824" i="28"/>
  <c r="J2823" i="28"/>
  <c r="G2823" i="28"/>
  <c r="H2823" i="28" s="1"/>
  <c r="D2823" i="28"/>
  <c r="J2822" i="28"/>
  <c r="H2822" i="28"/>
  <c r="G2822" i="28"/>
  <c r="D2822" i="28"/>
  <c r="J2821" i="28"/>
  <c r="G2821" i="28"/>
  <c r="H2821" i="28" s="1"/>
  <c r="D2821" i="28"/>
  <c r="J2820" i="28"/>
  <c r="H2820" i="28"/>
  <c r="G2820" i="28"/>
  <c r="D2820" i="28"/>
  <c r="J2819" i="28"/>
  <c r="H2819" i="28"/>
  <c r="G2819" i="28"/>
  <c r="D2819" i="28"/>
  <c r="J2818" i="28"/>
  <c r="H2818" i="28"/>
  <c r="G2818" i="28"/>
  <c r="D2818" i="28"/>
  <c r="J2817" i="28"/>
  <c r="G2817" i="28"/>
  <c r="H2817" i="28" s="1"/>
  <c r="D2817" i="28"/>
  <c r="J2816" i="28"/>
  <c r="G2816" i="28"/>
  <c r="H2816" i="28" s="1"/>
  <c r="D2816" i="28"/>
  <c r="J2815" i="28"/>
  <c r="G2815" i="28"/>
  <c r="H2815" i="28" s="1"/>
  <c r="D2815" i="28"/>
  <c r="J2814" i="28"/>
  <c r="H2814" i="28"/>
  <c r="G2814" i="28"/>
  <c r="D2814" i="28"/>
  <c r="J2813" i="28"/>
  <c r="G2813" i="28"/>
  <c r="H2813" i="28" s="1"/>
  <c r="D2813" i="28"/>
  <c r="J2812" i="28"/>
  <c r="H2812" i="28"/>
  <c r="G2812" i="28"/>
  <c r="D2812" i="28"/>
  <c r="J2811" i="28"/>
  <c r="H2811" i="28"/>
  <c r="G2811" i="28"/>
  <c r="D2811" i="28"/>
  <c r="J2810" i="28"/>
  <c r="H2810" i="28"/>
  <c r="G2810" i="28"/>
  <c r="D2810" i="28"/>
  <c r="J2809" i="28"/>
  <c r="G2809" i="28"/>
  <c r="H2809" i="28" s="1"/>
  <c r="D2809" i="28"/>
  <c r="J2808" i="28"/>
  <c r="H2808" i="28"/>
  <c r="G2808" i="28"/>
  <c r="D2808" i="28"/>
  <c r="J2807" i="28"/>
  <c r="G2807" i="28"/>
  <c r="H2807" i="28" s="1"/>
  <c r="D2807" i="28"/>
  <c r="J2806" i="28"/>
  <c r="H2806" i="28"/>
  <c r="G2806" i="28"/>
  <c r="D2806" i="28"/>
  <c r="J2805" i="28"/>
  <c r="G2805" i="28"/>
  <c r="H2805" i="28" s="1"/>
  <c r="D2805" i="28"/>
  <c r="B2805" i="28"/>
  <c r="B2806" i="28" s="1"/>
  <c r="B2807" i="28" s="1"/>
  <c r="B2808" i="28" s="1"/>
  <c r="B2809" i="28" s="1"/>
  <c r="B2810" i="28" s="1"/>
  <c r="B2811" i="28" s="1"/>
  <c r="B2812" i="28" s="1"/>
  <c r="B2813" i="28" s="1"/>
  <c r="B2814" i="28" s="1"/>
  <c r="B2815" i="28" s="1"/>
  <c r="B2816" i="28" s="1"/>
  <c r="B2817" i="28" s="1"/>
  <c r="B2818" i="28" s="1"/>
  <c r="B2819" i="28" s="1"/>
  <c r="B2820" i="28" s="1"/>
  <c r="B2821" i="28" s="1"/>
  <c r="B2822" i="28" s="1"/>
  <c r="B2823" i="28" s="1"/>
  <c r="B2824" i="28" s="1"/>
  <c r="B2825" i="28" s="1"/>
  <c r="B2826" i="28" s="1"/>
  <c r="B2827" i="28" s="1"/>
  <c r="B2828" i="28" s="1"/>
  <c r="B2829" i="28" s="1"/>
  <c r="B2830" i="28" s="1"/>
  <c r="B2831" i="28" s="1"/>
  <c r="B2832" i="28" s="1"/>
  <c r="B2833" i="28" s="1"/>
  <c r="B2834" i="28" s="1"/>
  <c r="B2835" i="28" s="1"/>
  <c r="B2836" i="28" s="1"/>
  <c r="B2837" i="28" s="1"/>
  <c r="B2838" i="28" s="1"/>
  <c r="B2839" i="28" s="1"/>
  <c r="B2840" i="28" s="1"/>
  <c r="B2841" i="28" s="1"/>
  <c r="B2842" i="28" s="1"/>
  <c r="B2843" i="28" s="1"/>
  <c r="B2844" i="28" s="1"/>
  <c r="J2804" i="28"/>
  <c r="H2804" i="28"/>
  <c r="G2804" i="28"/>
  <c r="D2804" i="28"/>
  <c r="G2799" i="28"/>
  <c r="D2799" i="28"/>
  <c r="G2798" i="28"/>
  <c r="D2798" i="28"/>
  <c r="G2797" i="28"/>
  <c r="D2797" i="28"/>
  <c r="G2796" i="28"/>
  <c r="D2796" i="28"/>
  <c r="G2795" i="28"/>
  <c r="D2795" i="28"/>
  <c r="G2794" i="28"/>
  <c r="D2794" i="28"/>
  <c r="G2793" i="28"/>
  <c r="D2793" i="28"/>
  <c r="G2792" i="28"/>
  <c r="D2792" i="28"/>
  <c r="G2791" i="28"/>
  <c r="D2791" i="28"/>
  <c r="G2790" i="28"/>
  <c r="D2790" i="28"/>
  <c r="G2789" i="28"/>
  <c r="D2789" i="28"/>
  <c r="G2788" i="28"/>
  <c r="D2788" i="28"/>
  <c r="G2787" i="28"/>
  <c r="D2787" i="28"/>
  <c r="G2786" i="28"/>
  <c r="D2786" i="28"/>
  <c r="G2785" i="28"/>
  <c r="D2785" i="28"/>
  <c r="J2784" i="28"/>
  <c r="G2784" i="28"/>
  <c r="D2784" i="28"/>
  <c r="J2783" i="28"/>
  <c r="G2783" i="28"/>
  <c r="D2783" i="28"/>
  <c r="J2782" i="28"/>
  <c r="G2782" i="28"/>
  <c r="D2782" i="28"/>
  <c r="J2781" i="28"/>
  <c r="G2781" i="28"/>
  <c r="D2781" i="28"/>
  <c r="J2780" i="28"/>
  <c r="G2780" i="28"/>
  <c r="D2780" i="28"/>
  <c r="J2779" i="28"/>
  <c r="G2779" i="28"/>
  <c r="D2779" i="28"/>
  <c r="J2778" i="28"/>
  <c r="G2778" i="28"/>
  <c r="D2778" i="28"/>
  <c r="J2777" i="28"/>
  <c r="G2777" i="28"/>
  <c r="D2777" i="28"/>
  <c r="J2776" i="28"/>
  <c r="G2776" i="28"/>
  <c r="D2776" i="28"/>
  <c r="J2775" i="28"/>
  <c r="G2775" i="28"/>
  <c r="D2775" i="28"/>
  <c r="J2774" i="28"/>
  <c r="G2774" i="28"/>
  <c r="D2774" i="28"/>
  <c r="J2773" i="28"/>
  <c r="G2773" i="28"/>
  <c r="D2773" i="28"/>
  <c r="J2772" i="28"/>
  <c r="G2772" i="28"/>
  <c r="D2772" i="28"/>
  <c r="J2771" i="28"/>
  <c r="G2771" i="28"/>
  <c r="D2771" i="28"/>
  <c r="J2770" i="28"/>
  <c r="G2770" i="28"/>
  <c r="D2770" i="28"/>
  <c r="J2769" i="28"/>
  <c r="G2769" i="28"/>
  <c r="D2769" i="28"/>
  <c r="J2768" i="28"/>
  <c r="G2768" i="28"/>
  <c r="D2768" i="28"/>
  <c r="J2767" i="28"/>
  <c r="G2767" i="28"/>
  <c r="D2767" i="28"/>
  <c r="J2766" i="28"/>
  <c r="G2766" i="28"/>
  <c r="D2766" i="28"/>
  <c r="J2765" i="28"/>
  <c r="G2765" i="28"/>
  <c r="D2765" i="28"/>
  <c r="J2764" i="28"/>
  <c r="G2764" i="28"/>
  <c r="D2764" i="28"/>
  <c r="J2763" i="28"/>
  <c r="G2763" i="28"/>
  <c r="D2763" i="28"/>
  <c r="J2762" i="28"/>
  <c r="G2762" i="28"/>
  <c r="D2762" i="28"/>
  <c r="J2761" i="28"/>
  <c r="G2761" i="28"/>
  <c r="D2761" i="28"/>
  <c r="J2760" i="28"/>
  <c r="G2760" i="28"/>
  <c r="D2760" i="28"/>
  <c r="J2759" i="28"/>
  <c r="G2759" i="28"/>
  <c r="D2759" i="28"/>
  <c r="J2758" i="28"/>
  <c r="G2758" i="28"/>
  <c r="D2758" i="28"/>
  <c r="J2757" i="28"/>
  <c r="G2757" i="28"/>
  <c r="D2757" i="28"/>
  <c r="J2756" i="28"/>
  <c r="G2756" i="28"/>
  <c r="D2756" i="28"/>
  <c r="J2755" i="28"/>
  <c r="G2755" i="28"/>
  <c r="D2755" i="28"/>
  <c r="J2754" i="28"/>
  <c r="G2754" i="28"/>
  <c r="D2754" i="28"/>
  <c r="J2753" i="28"/>
  <c r="G2753" i="28"/>
  <c r="J2752" i="28"/>
  <c r="G2752" i="28"/>
  <c r="D2752" i="28"/>
  <c r="J2751" i="28"/>
  <c r="G2751" i="28"/>
  <c r="B2751" i="28"/>
  <c r="B2752" i="28" s="1"/>
  <c r="B2753" i="28" s="1"/>
  <c r="B2754" i="28" s="1"/>
  <c r="B2755" i="28" s="1"/>
  <c r="B2756" i="28" s="1"/>
  <c r="B2757" i="28" s="1"/>
  <c r="B2758" i="28" s="1"/>
  <c r="B2759" i="28" s="1"/>
  <c r="B2760" i="28" s="1"/>
  <c r="B2761" i="28" s="1"/>
  <c r="B2762" i="28" s="1"/>
  <c r="B2763" i="28" s="1"/>
  <c r="B2764" i="28" s="1"/>
  <c r="B2765" i="28" s="1"/>
  <c r="B2766" i="28" s="1"/>
  <c r="B2767" i="28" s="1"/>
  <c r="B2768" i="28" s="1"/>
  <c r="B2769" i="28" s="1"/>
  <c r="B2770" i="28" s="1"/>
  <c r="B2771" i="28" s="1"/>
  <c r="B2772" i="28" s="1"/>
  <c r="B2773" i="28" s="1"/>
  <c r="B2774" i="28" s="1"/>
  <c r="B2775" i="28" s="1"/>
  <c r="B2776" i="28" s="1"/>
  <c r="B2777" i="28" s="1"/>
  <c r="B2778" i="28" s="1"/>
  <c r="B2779" i="28" s="1"/>
  <c r="B2780" i="28" s="1"/>
  <c r="B2781" i="28" s="1"/>
  <c r="B2782" i="28" s="1"/>
  <c r="B2783" i="28" s="1"/>
  <c r="B2784" i="28" s="1"/>
  <c r="B2785" i="28" s="1"/>
  <c r="B2786" i="28" s="1"/>
  <c r="B2787" i="28" s="1"/>
  <c r="B2788" i="28" s="1"/>
  <c r="B2789" i="28" s="1"/>
  <c r="B2790" i="28" s="1"/>
  <c r="B2791" i="28" s="1"/>
  <c r="B2792" i="28" s="1"/>
  <c r="B2793" i="28" s="1"/>
  <c r="B2794" i="28" s="1"/>
  <c r="B2795" i="28" s="1"/>
  <c r="B2796" i="28" s="1"/>
  <c r="B2797" i="28" s="1"/>
  <c r="B2798" i="28" s="1"/>
  <c r="B2799" i="28" s="1"/>
  <c r="J2750" i="28"/>
  <c r="G2750" i="28"/>
  <c r="D2750" i="28"/>
  <c r="G2746" i="28"/>
  <c r="G2745" i="28"/>
  <c r="G2744" i="28"/>
  <c r="G2740" i="28"/>
  <c r="D2740" i="28"/>
  <c r="G2739" i="28"/>
  <c r="D2739" i="28"/>
  <c r="G2738" i="28"/>
  <c r="D2738" i="28"/>
  <c r="G2737" i="28"/>
  <c r="D2737" i="28"/>
  <c r="G2736" i="28"/>
  <c r="D2736" i="28"/>
  <c r="G2735" i="28"/>
  <c r="D2735" i="28"/>
  <c r="G2734" i="28"/>
  <c r="D2734" i="28"/>
  <c r="J2729" i="28"/>
  <c r="G2729" i="28"/>
  <c r="D2729" i="28"/>
  <c r="J2728" i="28"/>
  <c r="G2728" i="28"/>
  <c r="D2728" i="28"/>
  <c r="J2727" i="28"/>
  <c r="G2727" i="28"/>
  <c r="D2727" i="28"/>
  <c r="B2727" i="28"/>
  <c r="B2728" i="28" s="1"/>
  <c r="B2729" i="28" s="1"/>
  <c r="J2726" i="28"/>
  <c r="G2726" i="28"/>
  <c r="D2726" i="28"/>
  <c r="J2725" i="28"/>
  <c r="G2725" i="28"/>
  <c r="D2725" i="28"/>
  <c r="J2724" i="28"/>
  <c r="G2724" i="28"/>
  <c r="D2724" i="28"/>
  <c r="J2723" i="28"/>
  <c r="G2723" i="28"/>
  <c r="D2723" i="28"/>
  <c r="B2723" i="28"/>
  <c r="B2724" i="28" s="1"/>
  <c r="B2725" i="28" s="1"/>
  <c r="B2726" i="28" s="1"/>
  <c r="J2722" i="28"/>
  <c r="G2722" i="28"/>
  <c r="D2722" i="28"/>
  <c r="J2719" i="28"/>
  <c r="G2719" i="28"/>
  <c r="D2719" i="28"/>
  <c r="J2718" i="28"/>
  <c r="G2718" i="28"/>
  <c r="D2718" i="28"/>
  <c r="J2717" i="28"/>
  <c r="G2717" i="28"/>
  <c r="D2717" i="28"/>
  <c r="J2716" i="28"/>
  <c r="G2716" i="28"/>
  <c r="D2716" i="28"/>
  <c r="J2715" i="28"/>
  <c r="G2715" i="28"/>
  <c r="D2715" i="28"/>
  <c r="J2714" i="28"/>
  <c r="G2714" i="28"/>
  <c r="D2714" i="28"/>
  <c r="J2713" i="28"/>
  <c r="G2713" i="28"/>
  <c r="D2713" i="28"/>
  <c r="J2712" i="28"/>
  <c r="G2712" i="28"/>
  <c r="D2712" i="28"/>
  <c r="J2711" i="28"/>
  <c r="G2711" i="28"/>
  <c r="D2711" i="28"/>
  <c r="J2710" i="28"/>
  <c r="G2710" i="28"/>
  <c r="D2710" i="28"/>
  <c r="J2709" i="28"/>
  <c r="G2709" i="28"/>
  <c r="D2709" i="28"/>
  <c r="J2708" i="28"/>
  <c r="G2708" i="28"/>
  <c r="D2708" i="28"/>
  <c r="J2707" i="28"/>
  <c r="G2707" i="28"/>
  <c r="D2707" i="28"/>
  <c r="J2706" i="28"/>
  <c r="G2706" i="28"/>
  <c r="D2706" i="28"/>
  <c r="J2705" i="28"/>
  <c r="G2705" i="28"/>
  <c r="D2705" i="28"/>
  <c r="J2704" i="28"/>
  <c r="G2704" i="28"/>
  <c r="D2704" i="28"/>
  <c r="J2703" i="28"/>
  <c r="G2703" i="28"/>
  <c r="D2703" i="28"/>
  <c r="J2702" i="28"/>
  <c r="G2702" i="28"/>
  <c r="D2702" i="28"/>
  <c r="J2701" i="28"/>
  <c r="G2701" i="28"/>
  <c r="D2701" i="28"/>
  <c r="J2700" i="28"/>
  <c r="G2700" i="28"/>
  <c r="D2700" i="28"/>
  <c r="J2699" i="28"/>
  <c r="G2699" i="28"/>
  <c r="D2699" i="28"/>
  <c r="J2698" i="28"/>
  <c r="G2698" i="28"/>
  <c r="D2698" i="28"/>
  <c r="J2697" i="28"/>
  <c r="G2697" i="28"/>
  <c r="D2697" i="28"/>
  <c r="J2696" i="28"/>
  <c r="G2696" i="28"/>
  <c r="D2696" i="28"/>
  <c r="J2695" i="28"/>
  <c r="G2695" i="28"/>
  <c r="D2695" i="28"/>
  <c r="J2694" i="28"/>
  <c r="G2694" i="28"/>
  <c r="D2694" i="28"/>
  <c r="J2693" i="28"/>
  <c r="G2693" i="28"/>
  <c r="D2693" i="28"/>
  <c r="J2692" i="28"/>
  <c r="G2692" i="28"/>
  <c r="D2692" i="28"/>
  <c r="J2691" i="28"/>
  <c r="G2691" i="28"/>
  <c r="D2691" i="28"/>
  <c r="J2690" i="28"/>
  <c r="G2690" i="28"/>
  <c r="D2690" i="28"/>
  <c r="J2689" i="28"/>
  <c r="G2689" i="28"/>
  <c r="D2689" i="28"/>
  <c r="J2688" i="28"/>
  <c r="G2688" i="28"/>
  <c r="D2688" i="28"/>
  <c r="J2687" i="28"/>
  <c r="G2687" i="28"/>
  <c r="D2687" i="28"/>
  <c r="J2686" i="28"/>
  <c r="G2686" i="28"/>
  <c r="D2686" i="28"/>
  <c r="J2685" i="28"/>
  <c r="G2685" i="28"/>
  <c r="D2685" i="28"/>
  <c r="J2684" i="28"/>
  <c r="G2684" i="28"/>
  <c r="D2684" i="28"/>
  <c r="J2683" i="28"/>
  <c r="G2683" i="28"/>
  <c r="D2683" i="28"/>
  <c r="J2682" i="28"/>
  <c r="G2682" i="28"/>
  <c r="D2682" i="28"/>
  <c r="J2681" i="28"/>
  <c r="G2681" i="28"/>
  <c r="D2681" i="28"/>
  <c r="J2680" i="28"/>
  <c r="G2680" i="28"/>
  <c r="D2680" i="28"/>
  <c r="J2679" i="28"/>
  <c r="G2679" i="28"/>
  <c r="D2679" i="28"/>
  <c r="J2678" i="28"/>
  <c r="G2678" i="28"/>
  <c r="D2678" i="28"/>
  <c r="J2677" i="28"/>
  <c r="G2677" i="28"/>
  <c r="D2677" i="28"/>
  <c r="J2676" i="28"/>
  <c r="G2676" i="28"/>
  <c r="D2676" i="28"/>
  <c r="J2675" i="28"/>
  <c r="G2675" i="28"/>
  <c r="D2675" i="28"/>
  <c r="J2674" i="28"/>
  <c r="G2674" i="28"/>
  <c r="D2674" i="28"/>
  <c r="J2673" i="28"/>
  <c r="G2673" i="28"/>
  <c r="D2673" i="28"/>
  <c r="J2672" i="28"/>
  <c r="G2672" i="28"/>
  <c r="D2672" i="28"/>
  <c r="J2671" i="28"/>
  <c r="G2671" i="28"/>
  <c r="D2671" i="28"/>
  <c r="J2670" i="28"/>
  <c r="G2670" i="28"/>
  <c r="D2670" i="28"/>
  <c r="J2669" i="28"/>
  <c r="G2669" i="28"/>
  <c r="D2669" i="28"/>
  <c r="J2668" i="28"/>
  <c r="G2668" i="28"/>
  <c r="D2668" i="28"/>
  <c r="J2667" i="28"/>
  <c r="G2667" i="28"/>
  <c r="D2667" i="28"/>
  <c r="J2666" i="28"/>
  <c r="G2666" i="28"/>
  <c r="D2666" i="28"/>
  <c r="J2665" i="28"/>
  <c r="G2665" i="28"/>
  <c r="D2665" i="28"/>
  <c r="J2664" i="28"/>
  <c r="G2664" i="28"/>
  <c r="D2664" i="28"/>
  <c r="J2663" i="28"/>
  <c r="G2663" i="28"/>
  <c r="D2663" i="28"/>
  <c r="J2662" i="28"/>
  <c r="G2662" i="28"/>
  <c r="D2662" i="28"/>
  <c r="J2661" i="28"/>
  <c r="G2661" i="28"/>
  <c r="D2661" i="28"/>
  <c r="J2660" i="28"/>
  <c r="G2660" i="28"/>
  <c r="D2660" i="28"/>
  <c r="J2659" i="28"/>
  <c r="G2659" i="28"/>
  <c r="D2659" i="28"/>
  <c r="J2658" i="28"/>
  <c r="G2658" i="28"/>
  <c r="D2658" i="28"/>
  <c r="J2657" i="28"/>
  <c r="G2657" i="28"/>
  <c r="D2657" i="28"/>
  <c r="J2656" i="28"/>
  <c r="G2656" i="28"/>
  <c r="D2656" i="28"/>
  <c r="J2655" i="28"/>
  <c r="G2655" i="28"/>
  <c r="D2655" i="28"/>
  <c r="J2654" i="28"/>
  <c r="G2654" i="28"/>
  <c r="D2654" i="28"/>
  <c r="J2653" i="28"/>
  <c r="G2653" i="28"/>
  <c r="D2653" i="28"/>
  <c r="J2652" i="28"/>
  <c r="G2652" i="28"/>
  <c r="D2652" i="28"/>
  <c r="J2651" i="28"/>
  <c r="G2651" i="28"/>
  <c r="D2651" i="28"/>
  <c r="J2650" i="28"/>
  <c r="G2650" i="28"/>
  <c r="D2650" i="28"/>
  <c r="J2649" i="28"/>
  <c r="G2649" i="28"/>
  <c r="D2649" i="28"/>
  <c r="J2648" i="28"/>
  <c r="G2648" i="28"/>
  <c r="D2648" i="28"/>
  <c r="J2647" i="28"/>
  <c r="G2647" i="28"/>
  <c r="D2647" i="28"/>
  <c r="J2646" i="28"/>
  <c r="G2646" i="28"/>
  <c r="D2646" i="28"/>
  <c r="J2645" i="28"/>
  <c r="G2645" i="28"/>
  <c r="D2645" i="28"/>
  <c r="J2644" i="28"/>
  <c r="G2644" i="28"/>
  <c r="D2644" i="28"/>
  <c r="J2643" i="28"/>
  <c r="G2643" i="28"/>
  <c r="D2643" i="28"/>
  <c r="J2642" i="28"/>
  <c r="G2642" i="28"/>
  <c r="D2642" i="28"/>
  <c r="J2641" i="28"/>
  <c r="G2641" i="28"/>
  <c r="D2641" i="28"/>
  <c r="J2640" i="28"/>
  <c r="G2640" i="28"/>
  <c r="D2640" i="28"/>
  <c r="J2639" i="28"/>
  <c r="G2639" i="28"/>
  <c r="D2639" i="28"/>
  <c r="J2638" i="28"/>
  <c r="G2638" i="28"/>
  <c r="D2638" i="28"/>
  <c r="J2637" i="28"/>
  <c r="G2637" i="28"/>
  <c r="D2637" i="28"/>
  <c r="J2636" i="28"/>
  <c r="G2636" i="28"/>
  <c r="D2636" i="28"/>
  <c r="J2635" i="28"/>
  <c r="G2635" i="28"/>
  <c r="D2635" i="28"/>
  <c r="J2634" i="28"/>
  <c r="G2634" i="28"/>
  <c r="D2634" i="28"/>
  <c r="J2633" i="28"/>
  <c r="G2633" i="28"/>
  <c r="D2633" i="28"/>
  <c r="J2632" i="28"/>
  <c r="G2632" i="28"/>
  <c r="D2632" i="28"/>
  <c r="J2631" i="28"/>
  <c r="G2631" i="28"/>
  <c r="D2631" i="28"/>
  <c r="J2630" i="28"/>
  <c r="G2630" i="28"/>
  <c r="D2630" i="28"/>
  <c r="J2629" i="28"/>
  <c r="G2629" i="28"/>
  <c r="D2629" i="28"/>
  <c r="J2628" i="28"/>
  <c r="G2628" i="28"/>
  <c r="D2628" i="28"/>
  <c r="J2627" i="28"/>
  <c r="G2627" i="28"/>
  <c r="D2627" i="28"/>
  <c r="J2626" i="28"/>
  <c r="G2626" i="28"/>
  <c r="D2626" i="28"/>
  <c r="J2625" i="28"/>
  <c r="G2625" i="28"/>
  <c r="D2625" i="28"/>
  <c r="J2624" i="28"/>
  <c r="G2624" i="28"/>
  <c r="D2624" i="28"/>
  <c r="J2623" i="28"/>
  <c r="G2623" i="28"/>
  <c r="D2623" i="28"/>
  <c r="J2622" i="28"/>
  <c r="G2622" i="28"/>
  <c r="D2622" i="28"/>
  <c r="J2621" i="28"/>
  <c r="G2621" i="28"/>
  <c r="D2621" i="28"/>
  <c r="J2620" i="28"/>
  <c r="G2620" i="28"/>
  <c r="D2620" i="28"/>
  <c r="J2619" i="28"/>
  <c r="G2619" i="28"/>
  <c r="D2619" i="28"/>
  <c r="J2618" i="28"/>
  <c r="G2618" i="28"/>
  <c r="D2618" i="28"/>
  <c r="J2617" i="28"/>
  <c r="G2617" i="28"/>
  <c r="D2617" i="28"/>
  <c r="J2616" i="28"/>
  <c r="G2616" i="28"/>
  <c r="D2616" i="28"/>
  <c r="J2615" i="28"/>
  <c r="G2615" i="28"/>
  <c r="D2615" i="28"/>
  <c r="B2615" i="28"/>
  <c r="B2616" i="28" s="1"/>
  <c r="B2617" i="28" s="1"/>
  <c r="B2618" i="28" s="1"/>
  <c r="B2619" i="28" s="1"/>
  <c r="B2620" i="28" s="1"/>
  <c r="B2621" i="28" s="1"/>
  <c r="B2622" i="28" s="1"/>
  <c r="B2623" i="28" s="1"/>
  <c r="B2624" i="28" s="1"/>
  <c r="B2625" i="28" s="1"/>
  <c r="B2626" i="28" s="1"/>
  <c r="B2627" i="28" s="1"/>
  <c r="B2628" i="28" s="1"/>
  <c r="B2629" i="28" s="1"/>
  <c r="B2630" i="28" s="1"/>
  <c r="B2631" i="28" s="1"/>
  <c r="B2632" i="28" s="1"/>
  <c r="B2633" i="28" s="1"/>
  <c r="B2634" i="28" s="1"/>
  <c r="B2635" i="28" s="1"/>
  <c r="B2636" i="28" s="1"/>
  <c r="B2637" i="28" s="1"/>
  <c r="B2638" i="28" s="1"/>
  <c r="B2639" i="28" s="1"/>
  <c r="B2640" i="28" s="1"/>
  <c r="B2641" i="28" s="1"/>
  <c r="B2642" i="28" s="1"/>
  <c r="B2643" i="28" s="1"/>
  <c r="B2644" i="28" s="1"/>
  <c r="B2645" i="28" s="1"/>
  <c r="B2646" i="28" s="1"/>
  <c r="B2647" i="28" s="1"/>
  <c r="B2648" i="28" s="1"/>
  <c r="B2649" i="28" s="1"/>
  <c r="B2650" i="28" s="1"/>
  <c r="B2651" i="28" s="1"/>
  <c r="B2652" i="28" s="1"/>
  <c r="B2653" i="28" s="1"/>
  <c r="B2654" i="28" s="1"/>
  <c r="B2655" i="28" s="1"/>
  <c r="B2656" i="28" s="1"/>
  <c r="B2657" i="28" s="1"/>
  <c r="B2658" i="28" s="1"/>
  <c r="B2659" i="28" s="1"/>
  <c r="B2660" i="28" s="1"/>
  <c r="B2661" i="28" s="1"/>
  <c r="B2662" i="28" s="1"/>
  <c r="B2663" i="28" s="1"/>
  <c r="B2664" i="28" s="1"/>
  <c r="B2665" i="28" s="1"/>
  <c r="B2666" i="28" s="1"/>
  <c r="B2667" i="28" s="1"/>
  <c r="B2668" i="28" s="1"/>
  <c r="B2669" i="28" s="1"/>
  <c r="B2670" i="28" s="1"/>
  <c r="B2671" i="28" s="1"/>
  <c r="B2672" i="28" s="1"/>
  <c r="B2673" i="28" s="1"/>
  <c r="B2674" i="28" s="1"/>
  <c r="B2675" i="28" s="1"/>
  <c r="B2676" i="28" s="1"/>
  <c r="B2677" i="28" s="1"/>
  <c r="B2678" i="28" s="1"/>
  <c r="B2679" i="28" s="1"/>
  <c r="B2680" i="28" s="1"/>
  <c r="B2681" i="28" s="1"/>
  <c r="B2682" i="28" s="1"/>
  <c r="B2683" i="28" s="1"/>
  <c r="B2684" i="28" s="1"/>
  <c r="B2685" i="28" s="1"/>
  <c r="B2686" i="28" s="1"/>
  <c r="B2687" i="28" s="1"/>
  <c r="B2688" i="28" s="1"/>
  <c r="B2689" i="28" s="1"/>
  <c r="B2690" i="28" s="1"/>
  <c r="B2691" i="28" s="1"/>
  <c r="B2692" i="28" s="1"/>
  <c r="B2693" i="28" s="1"/>
  <c r="B2694" i="28" s="1"/>
  <c r="B2695" i="28" s="1"/>
  <c r="B2696" i="28" s="1"/>
  <c r="B2697" i="28" s="1"/>
  <c r="B2698" i="28" s="1"/>
  <c r="B2699" i="28" s="1"/>
  <c r="B2700" i="28" s="1"/>
  <c r="B2701" i="28" s="1"/>
  <c r="B2702" i="28" s="1"/>
  <c r="B2703" i="28" s="1"/>
  <c r="B2704" i="28" s="1"/>
  <c r="B2705" i="28" s="1"/>
  <c r="B2706" i="28" s="1"/>
  <c r="B2707" i="28" s="1"/>
  <c r="B2708" i="28" s="1"/>
  <c r="B2709" i="28" s="1"/>
  <c r="B2710" i="28" s="1"/>
  <c r="B2711" i="28" s="1"/>
  <c r="B2712" i="28" s="1"/>
  <c r="B2713" i="28" s="1"/>
  <c r="B2714" i="28" s="1"/>
  <c r="B2715" i="28" s="1"/>
  <c r="B2716" i="28" s="1"/>
  <c r="B2717" i="28" s="1"/>
  <c r="B2718" i="28" s="1"/>
  <c r="B2719" i="28" s="1"/>
  <c r="J2614" i="28"/>
  <c r="G2614" i="28"/>
  <c r="D2614" i="28"/>
  <c r="J2613" i="28"/>
  <c r="G2613" i="28"/>
  <c r="D2613" i="28"/>
  <c r="J2612" i="28"/>
  <c r="G2612" i="28"/>
  <c r="D2612" i="28"/>
  <c r="J2611" i="28"/>
  <c r="G2611" i="28"/>
  <c r="D2611" i="28"/>
  <c r="J2610" i="28"/>
  <c r="G2610" i="28"/>
  <c r="D2610" i="28"/>
  <c r="J2609" i="28"/>
  <c r="G2609" i="28"/>
  <c r="D2609" i="28"/>
  <c r="J2608" i="28"/>
  <c r="G2608" i="28"/>
  <c r="D2608" i="28"/>
  <c r="J2607" i="28"/>
  <c r="G2607" i="28"/>
  <c r="D2607" i="28"/>
  <c r="B2607" i="28"/>
  <c r="B2608" i="28" s="1"/>
  <c r="B2609" i="28" s="1"/>
  <c r="B2610" i="28" s="1"/>
  <c r="B2611" i="28" s="1"/>
  <c r="B2612" i="28" s="1"/>
  <c r="B2613" i="28" s="1"/>
  <c r="B2614" i="28" s="1"/>
  <c r="J2606" i="28"/>
  <c r="G2606" i="28"/>
  <c r="D2606" i="28"/>
  <c r="J2605" i="28"/>
  <c r="G2605" i="28"/>
  <c r="D2605" i="28"/>
  <c r="J2604" i="28"/>
  <c r="G2604" i="28"/>
  <c r="D2604" i="28"/>
  <c r="J2603" i="28"/>
  <c r="G2603" i="28"/>
  <c r="D2603" i="28"/>
  <c r="B2603" i="28"/>
  <c r="B2604" i="28" s="1"/>
  <c r="B2605" i="28" s="1"/>
  <c r="B2606" i="28" s="1"/>
  <c r="J2602" i="28"/>
  <c r="G2602" i="28"/>
  <c r="D2602" i="28"/>
  <c r="B2602" i="28"/>
  <c r="J2601" i="28"/>
  <c r="G2601" i="28"/>
  <c r="D2601" i="28"/>
  <c r="Q2600" i="28"/>
  <c r="J2596" i="28"/>
  <c r="G2596" i="28"/>
  <c r="F2596" i="28"/>
  <c r="D2596" i="28"/>
  <c r="J2595" i="28"/>
  <c r="G2595" i="28"/>
  <c r="F2595" i="28"/>
  <c r="D2595" i="28"/>
  <c r="J2594" i="28"/>
  <c r="G2594" i="28"/>
  <c r="F2594" i="28"/>
  <c r="D2594" i="28"/>
  <c r="J2593" i="28"/>
  <c r="G2593" i="28"/>
  <c r="F2593" i="28"/>
  <c r="D2593" i="28"/>
  <c r="J2592" i="28"/>
  <c r="G2592" i="28"/>
  <c r="F2592" i="28"/>
  <c r="D2592" i="28"/>
  <c r="J2591" i="28"/>
  <c r="G2591" i="28"/>
  <c r="F2591" i="28"/>
  <c r="D2591" i="28"/>
  <c r="J2590" i="28"/>
  <c r="G2590" i="28"/>
  <c r="F2590" i="28"/>
  <c r="D2590" i="28"/>
  <c r="J2589" i="28"/>
  <c r="G2589" i="28"/>
  <c r="F2589" i="28"/>
  <c r="D2589" i="28"/>
  <c r="J2588" i="28"/>
  <c r="G2588" i="28"/>
  <c r="F2588" i="28"/>
  <c r="D2588" i="28"/>
  <c r="J2587" i="28"/>
  <c r="G2587" i="28"/>
  <c r="F2587" i="28"/>
  <c r="D2587" i="28"/>
  <c r="J2586" i="28"/>
  <c r="G2586" i="28"/>
  <c r="F2586" i="28"/>
  <c r="D2586" i="28"/>
  <c r="J2585" i="28"/>
  <c r="G2585" i="28"/>
  <c r="F2585" i="28"/>
  <c r="D2585" i="28"/>
  <c r="J2584" i="28"/>
  <c r="G2584" i="28"/>
  <c r="F2584" i="28"/>
  <c r="D2584" i="28"/>
  <c r="J2583" i="28"/>
  <c r="G2583" i="28"/>
  <c r="F2583" i="28"/>
  <c r="D2583" i="28"/>
  <c r="J2582" i="28"/>
  <c r="G2582" i="28"/>
  <c r="F2582" i="28"/>
  <c r="D2582" i="28"/>
  <c r="J2581" i="28"/>
  <c r="G2581" i="28"/>
  <c r="F2581" i="28"/>
  <c r="D2581" i="28"/>
  <c r="J2580" i="28"/>
  <c r="G2580" i="28"/>
  <c r="F2580" i="28"/>
  <c r="D2580" i="28"/>
  <c r="J2579" i="28"/>
  <c r="G2579" i="28"/>
  <c r="F2579" i="28"/>
  <c r="D2579" i="28"/>
  <c r="J2578" i="28"/>
  <c r="G2578" i="28"/>
  <c r="F2578" i="28"/>
  <c r="D2578" i="28"/>
  <c r="J2577" i="28"/>
  <c r="G2577" i="28"/>
  <c r="F2577" i="28"/>
  <c r="D2577" i="28"/>
  <c r="J2576" i="28"/>
  <c r="G2576" i="28"/>
  <c r="F2576" i="28"/>
  <c r="D2576" i="28"/>
  <c r="J2575" i="28"/>
  <c r="G2575" i="28"/>
  <c r="F2575" i="28"/>
  <c r="D2575" i="28"/>
  <c r="J2574" i="28"/>
  <c r="G2574" i="28"/>
  <c r="F2574" i="28"/>
  <c r="D2574" i="28"/>
  <c r="J2573" i="28"/>
  <c r="G2573" i="28"/>
  <c r="F2573" i="28"/>
  <c r="D2573" i="28"/>
  <c r="J2572" i="28"/>
  <c r="G2572" i="28"/>
  <c r="F2572" i="28"/>
  <c r="D2572" i="28"/>
  <c r="J2571" i="28"/>
  <c r="G2571" i="28"/>
  <c r="F2571" i="28"/>
  <c r="D2571" i="28"/>
  <c r="J2570" i="28"/>
  <c r="G2570" i="28"/>
  <c r="F2570" i="28"/>
  <c r="D2570" i="28"/>
  <c r="J2569" i="28"/>
  <c r="G2569" i="28"/>
  <c r="F2569" i="28"/>
  <c r="D2569" i="28"/>
  <c r="J2568" i="28"/>
  <c r="G2568" i="28"/>
  <c r="F2568" i="28"/>
  <c r="D2568" i="28"/>
  <c r="J2567" i="28"/>
  <c r="G2567" i="28"/>
  <c r="F2567" i="28"/>
  <c r="D2567" i="28"/>
  <c r="J2566" i="28"/>
  <c r="G2566" i="28"/>
  <c r="F2566" i="28"/>
  <c r="D2566" i="28"/>
  <c r="J2565" i="28"/>
  <c r="G2565" i="28"/>
  <c r="F2565" i="28"/>
  <c r="D2565" i="28"/>
  <c r="J2564" i="28"/>
  <c r="G2564" i="28"/>
  <c r="F2564" i="28"/>
  <c r="D2564" i="28"/>
  <c r="J2563" i="28"/>
  <c r="G2563" i="28"/>
  <c r="F2563" i="28"/>
  <c r="D2563" i="28"/>
  <c r="J2562" i="28"/>
  <c r="G2562" i="28"/>
  <c r="F2562" i="28"/>
  <c r="D2562" i="28"/>
  <c r="J2561" i="28"/>
  <c r="G2561" i="28"/>
  <c r="F2561" i="28"/>
  <c r="D2561" i="28"/>
  <c r="J2560" i="28"/>
  <c r="G2560" i="28"/>
  <c r="F2560" i="28"/>
  <c r="D2560" i="28"/>
  <c r="J2559" i="28"/>
  <c r="G2559" i="28"/>
  <c r="F2559" i="28"/>
  <c r="D2559" i="28"/>
  <c r="J2558" i="28"/>
  <c r="G2558" i="28"/>
  <c r="F2558" i="28"/>
  <c r="D2558" i="28"/>
  <c r="J2557" i="28"/>
  <c r="G2557" i="28"/>
  <c r="F2557" i="28"/>
  <c r="D2557" i="28"/>
  <c r="J2556" i="28"/>
  <c r="G2556" i="28"/>
  <c r="F2556" i="28"/>
  <c r="D2556" i="28"/>
  <c r="J2555" i="28"/>
  <c r="G2555" i="28"/>
  <c r="F2555" i="28"/>
  <c r="D2555" i="28"/>
  <c r="J2554" i="28"/>
  <c r="G2554" i="28"/>
  <c r="F2554" i="28"/>
  <c r="D2554" i="28"/>
  <c r="J2553" i="28"/>
  <c r="G2553" i="28"/>
  <c r="F2553" i="28"/>
  <c r="D2553" i="28"/>
  <c r="J2552" i="28"/>
  <c r="G2552" i="28"/>
  <c r="F2552" i="28"/>
  <c r="D2552" i="28"/>
  <c r="J2551" i="28"/>
  <c r="G2551" i="28"/>
  <c r="F2551" i="28"/>
  <c r="D2551" i="28"/>
  <c r="J2550" i="28"/>
  <c r="G2550" i="28"/>
  <c r="F2550" i="28"/>
  <c r="D2550" i="28"/>
  <c r="J2549" i="28"/>
  <c r="G2549" i="28"/>
  <c r="F2549" i="28"/>
  <c r="D2549" i="28"/>
  <c r="J2548" i="28"/>
  <c r="G2548" i="28"/>
  <c r="F2548" i="28"/>
  <c r="D2548" i="28"/>
  <c r="J2547" i="28"/>
  <c r="G2547" i="28"/>
  <c r="F2547" i="28"/>
  <c r="D2547" i="28"/>
  <c r="J2546" i="28"/>
  <c r="G2546" i="28"/>
  <c r="F2546" i="28"/>
  <c r="D2546" i="28"/>
  <c r="J2545" i="28"/>
  <c r="G2545" i="28"/>
  <c r="F2545" i="28"/>
  <c r="D2545" i="28"/>
  <c r="J2544" i="28"/>
  <c r="G2544" i="28"/>
  <c r="F2544" i="28"/>
  <c r="D2544" i="28"/>
  <c r="J2543" i="28"/>
  <c r="G2543" i="28"/>
  <c r="F2543" i="28"/>
  <c r="D2543" i="28"/>
  <c r="J2542" i="28"/>
  <c r="G2542" i="28"/>
  <c r="F2542" i="28"/>
  <c r="D2542" i="28"/>
  <c r="J2541" i="28"/>
  <c r="G2541" i="28"/>
  <c r="F2541" i="28"/>
  <c r="D2541" i="28"/>
  <c r="J2540" i="28"/>
  <c r="G2540" i="28"/>
  <c r="F2540" i="28"/>
  <c r="D2540" i="28"/>
  <c r="J2539" i="28"/>
  <c r="G2539" i="28"/>
  <c r="F2539" i="28"/>
  <c r="D2539" i="28"/>
  <c r="J2538" i="28"/>
  <c r="G2538" i="28"/>
  <c r="F2538" i="28"/>
  <c r="D2538" i="28"/>
  <c r="J2537" i="28"/>
  <c r="G2537" i="28"/>
  <c r="F2537" i="28"/>
  <c r="D2537" i="28"/>
  <c r="J2536" i="28"/>
  <c r="G2536" i="28"/>
  <c r="F2536" i="28"/>
  <c r="D2536" i="28"/>
  <c r="J2535" i="28"/>
  <c r="G2535" i="28"/>
  <c r="F2535" i="28"/>
  <c r="D2535" i="28"/>
  <c r="J2534" i="28"/>
  <c r="G2534" i="28"/>
  <c r="F2534" i="28"/>
  <c r="D2534" i="28"/>
  <c r="J2533" i="28"/>
  <c r="G2533" i="28"/>
  <c r="F2533" i="28"/>
  <c r="D2533" i="28"/>
  <c r="J2532" i="28"/>
  <c r="G2532" i="28"/>
  <c r="F2532" i="28"/>
  <c r="D2532" i="28"/>
  <c r="J2531" i="28"/>
  <c r="G2531" i="28"/>
  <c r="F2531" i="28"/>
  <c r="D2531" i="28"/>
  <c r="J2530" i="28"/>
  <c r="G2530" i="28"/>
  <c r="F2530" i="28"/>
  <c r="D2530" i="28"/>
  <c r="J2529" i="28"/>
  <c r="G2529" i="28"/>
  <c r="F2529" i="28"/>
  <c r="D2529" i="28"/>
  <c r="J2528" i="28"/>
  <c r="G2528" i="28"/>
  <c r="F2528" i="28"/>
  <c r="D2528" i="28"/>
  <c r="J2527" i="28"/>
  <c r="G2527" i="28"/>
  <c r="F2527" i="28"/>
  <c r="D2527" i="28"/>
  <c r="J2526" i="28"/>
  <c r="G2526" i="28"/>
  <c r="F2526" i="28"/>
  <c r="D2526" i="28"/>
  <c r="J2525" i="28"/>
  <c r="G2525" i="28"/>
  <c r="F2525" i="28"/>
  <c r="D2525" i="28"/>
  <c r="J2524" i="28"/>
  <c r="G2524" i="28"/>
  <c r="F2524" i="28"/>
  <c r="D2524" i="28"/>
  <c r="J2523" i="28"/>
  <c r="G2523" i="28"/>
  <c r="F2523" i="28"/>
  <c r="D2523" i="28"/>
  <c r="J2522" i="28"/>
  <c r="G2522" i="28"/>
  <c r="F2522" i="28"/>
  <c r="D2522" i="28"/>
  <c r="J2521" i="28"/>
  <c r="G2521" i="28"/>
  <c r="F2521" i="28"/>
  <c r="D2521" i="28"/>
  <c r="J2520" i="28"/>
  <c r="G2520" i="28"/>
  <c r="F2520" i="28"/>
  <c r="D2520" i="28"/>
  <c r="J2519" i="28"/>
  <c r="G2519" i="28"/>
  <c r="F2519" i="28"/>
  <c r="D2519" i="28"/>
  <c r="J2518" i="28"/>
  <c r="G2518" i="28"/>
  <c r="F2518" i="28"/>
  <c r="D2518" i="28"/>
  <c r="J2517" i="28"/>
  <c r="G2517" i="28"/>
  <c r="F2517" i="28"/>
  <c r="D2517" i="28"/>
  <c r="J2516" i="28"/>
  <c r="G2516" i="28"/>
  <c r="F2516" i="28"/>
  <c r="D2516" i="28"/>
  <c r="J2515" i="28"/>
  <c r="G2515" i="28"/>
  <c r="F2515" i="28"/>
  <c r="D2515" i="28"/>
  <c r="J2514" i="28"/>
  <c r="G2514" i="28"/>
  <c r="F2514" i="28"/>
  <c r="D2514" i="28"/>
  <c r="J2513" i="28"/>
  <c r="G2513" i="28"/>
  <c r="F2513" i="28"/>
  <c r="D2513" i="28"/>
  <c r="J2512" i="28"/>
  <c r="G2512" i="28"/>
  <c r="F2512" i="28"/>
  <c r="D2512" i="28"/>
  <c r="J2511" i="28"/>
  <c r="G2511" i="28"/>
  <c r="F2511" i="28"/>
  <c r="D2511" i="28"/>
  <c r="J2510" i="28"/>
  <c r="G2510" i="28"/>
  <c r="F2510" i="28"/>
  <c r="D2510" i="28"/>
  <c r="J2509" i="28"/>
  <c r="G2509" i="28"/>
  <c r="F2509" i="28"/>
  <c r="D2509" i="28"/>
  <c r="J2508" i="28"/>
  <c r="G2508" i="28"/>
  <c r="F2508" i="28"/>
  <c r="D2508" i="28"/>
  <c r="J2507" i="28"/>
  <c r="G2507" i="28"/>
  <c r="F2507" i="28"/>
  <c r="D2507" i="28"/>
  <c r="J2506" i="28"/>
  <c r="G2506" i="28"/>
  <c r="F2506" i="28"/>
  <c r="D2506" i="28"/>
  <c r="J2505" i="28"/>
  <c r="G2505" i="28"/>
  <c r="F2505" i="28"/>
  <c r="D2505" i="28"/>
  <c r="J2504" i="28"/>
  <c r="G2504" i="28"/>
  <c r="F2504" i="28"/>
  <c r="D2504" i="28"/>
  <c r="J2503" i="28"/>
  <c r="G2503" i="28"/>
  <c r="F2503" i="28"/>
  <c r="D2503" i="28"/>
  <c r="J2502" i="28"/>
  <c r="G2502" i="28"/>
  <c r="F2502" i="28"/>
  <c r="D2502" i="28"/>
  <c r="J2501" i="28"/>
  <c r="G2501" i="28"/>
  <c r="F2501" i="28"/>
  <c r="D2501" i="28"/>
  <c r="J2500" i="28"/>
  <c r="G2500" i="28"/>
  <c r="F2500" i="28"/>
  <c r="D2500" i="28"/>
  <c r="J2499" i="28"/>
  <c r="G2499" i="28"/>
  <c r="F2499" i="28"/>
  <c r="D2499" i="28"/>
  <c r="J2498" i="28"/>
  <c r="G2498" i="28"/>
  <c r="F2498" i="28"/>
  <c r="D2498" i="28"/>
  <c r="J2497" i="28"/>
  <c r="G2497" i="28"/>
  <c r="F2497" i="28"/>
  <c r="D2497" i="28"/>
  <c r="J2496" i="28"/>
  <c r="G2496" i="28"/>
  <c r="F2496" i="28"/>
  <c r="D2496" i="28"/>
  <c r="J2495" i="28"/>
  <c r="G2495" i="28"/>
  <c r="F2495" i="28"/>
  <c r="D2495" i="28"/>
  <c r="J2494" i="28"/>
  <c r="G2494" i="28"/>
  <c r="F2494" i="28"/>
  <c r="D2494" i="28"/>
  <c r="J2493" i="28"/>
  <c r="G2493" i="28"/>
  <c r="F2493" i="28"/>
  <c r="D2493" i="28"/>
  <c r="J2492" i="28"/>
  <c r="G2492" i="28"/>
  <c r="F2492" i="28"/>
  <c r="D2492" i="28"/>
  <c r="J2491" i="28"/>
  <c r="G2491" i="28"/>
  <c r="F2491" i="28"/>
  <c r="D2491" i="28"/>
  <c r="J2490" i="28"/>
  <c r="G2490" i="28"/>
  <c r="F2490" i="28"/>
  <c r="D2490" i="28"/>
  <c r="J2489" i="28"/>
  <c r="G2489" i="28"/>
  <c r="F2489" i="28"/>
  <c r="D2489" i="28"/>
  <c r="J2488" i="28"/>
  <c r="G2488" i="28"/>
  <c r="F2488" i="28"/>
  <c r="D2488" i="28"/>
  <c r="J2487" i="28"/>
  <c r="G2487" i="28"/>
  <c r="F2487" i="28"/>
  <c r="D2487" i="28"/>
  <c r="J2486" i="28"/>
  <c r="G2486" i="28"/>
  <c r="F2486" i="28"/>
  <c r="D2486" i="28"/>
  <c r="J2485" i="28"/>
  <c r="G2485" i="28"/>
  <c r="F2485" i="28"/>
  <c r="D2485" i="28"/>
  <c r="J2484" i="28"/>
  <c r="G2484" i="28"/>
  <c r="F2484" i="28"/>
  <c r="D2484" i="28"/>
  <c r="J2483" i="28"/>
  <c r="G2483" i="28"/>
  <c r="F2483" i="28"/>
  <c r="D2483" i="28"/>
  <c r="J2482" i="28"/>
  <c r="G2482" i="28"/>
  <c r="F2482" i="28"/>
  <c r="D2482" i="28"/>
  <c r="J2481" i="28"/>
  <c r="G2481" i="28"/>
  <c r="F2481" i="28"/>
  <c r="D2481" i="28"/>
  <c r="J2480" i="28"/>
  <c r="G2480" i="28"/>
  <c r="F2480" i="28"/>
  <c r="D2480" i="28"/>
  <c r="J2479" i="28"/>
  <c r="G2479" i="28"/>
  <c r="F2479" i="28"/>
  <c r="D2479" i="28"/>
  <c r="J2478" i="28"/>
  <c r="G2478" i="28"/>
  <c r="F2478" i="28"/>
  <c r="D2478" i="28"/>
  <c r="J2477" i="28"/>
  <c r="G2477" i="28"/>
  <c r="F2477" i="28"/>
  <c r="D2477" i="28"/>
  <c r="J2476" i="28"/>
  <c r="G2476" i="28"/>
  <c r="F2476" i="28"/>
  <c r="D2476" i="28"/>
  <c r="J2475" i="28"/>
  <c r="G2475" i="28"/>
  <c r="F2475" i="28"/>
  <c r="D2475" i="28"/>
  <c r="J2474" i="28"/>
  <c r="G2474" i="28"/>
  <c r="F2474" i="28"/>
  <c r="D2474" i="28"/>
  <c r="J2473" i="28"/>
  <c r="G2473" i="28"/>
  <c r="F2473" i="28"/>
  <c r="D2473" i="28"/>
  <c r="J2472" i="28"/>
  <c r="G2472" i="28"/>
  <c r="F2472" i="28"/>
  <c r="D2472" i="28"/>
  <c r="J2471" i="28"/>
  <c r="G2471" i="28"/>
  <c r="F2471" i="28"/>
  <c r="D2471" i="28"/>
  <c r="J2470" i="28"/>
  <c r="G2470" i="28"/>
  <c r="F2470" i="28"/>
  <c r="D2470" i="28"/>
  <c r="J2469" i="28"/>
  <c r="G2469" i="28"/>
  <c r="F2469" i="28"/>
  <c r="D2469" i="28"/>
  <c r="J2468" i="28"/>
  <c r="G2468" i="28"/>
  <c r="F2468" i="28"/>
  <c r="D2468" i="28"/>
  <c r="J2467" i="28"/>
  <c r="G2467" i="28"/>
  <c r="F2467" i="28"/>
  <c r="D2467" i="28"/>
  <c r="J2466" i="28"/>
  <c r="G2466" i="28"/>
  <c r="F2466" i="28"/>
  <c r="D2466" i="28"/>
  <c r="J2465" i="28"/>
  <c r="G2465" i="28"/>
  <c r="F2465" i="28"/>
  <c r="D2465" i="28"/>
  <c r="J2464" i="28"/>
  <c r="G2464" i="28"/>
  <c r="F2464" i="28"/>
  <c r="D2464" i="28"/>
  <c r="J2463" i="28"/>
  <c r="G2463" i="28"/>
  <c r="F2463" i="28"/>
  <c r="D2463" i="28"/>
  <c r="J2462" i="28"/>
  <c r="G2462" i="28"/>
  <c r="F2462" i="28"/>
  <c r="D2462" i="28"/>
  <c r="J2461" i="28"/>
  <c r="G2461" i="28"/>
  <c r="F2461" i="28"/>
  <c r="D2461" i="28"/>
  <c r="J2460" i="28"/>
  <c r="G2460" i="28"/>
  <c r="F2460" i="28"/>
  <c r="D2460" i="28"/>
  <c r="J2459" i="28"/>
  <c r="G2459" i="28"/>
  <c r="F2459" i="28"/>
  <c r="D2459" i="28"/>
  <c r="J2458" i="28"/>
  <c r="G2458" i="28"/>
  <c r="F2458" i="28"/>
  <c r="D2458" i="28"/>
  <c r="J2457" i="28"/>
  <c r="G2457" i="28"/>
  <c r="F2457" i="28"/>
  <c r="D2457" i="28"/>
  <c r="J2456" i="28"/>
  <c r="G2456" i="28"/>
  <c r="F2456" i="28"/>
  <c r="D2456" i="28"/>
  <c r="J2455" i="28"/>
  <c r="G2455" i="28"/>
  <c r="F2455" i="28"/>
  <c r="D2455" i="28"/>
  <c r="J2454" i="28"/>
  <c r="G2454" i="28"/>
  <c r="F2454" i="28"/>
  <c r="D2454" i="28"/>
  <c r="J2453" i="28"/>
  <c r="G2453" i="28"/>
  <c r="F2453" i="28"/>
  <c r="D2453" i="28"/>
  <c r="J2452" i="28"/>
  <c r="G2452" i="28"/>
  <c r="F2452" i="28"/>
  <c r="D2452" i="28"/>
  <c r="J2451" i="28"/>
  <c r="G2451" i="28"/>
  <c r="F2451" i="28"/>
  <c r="D2451" i="28"/>
  <c r="J2450" i="28"/>
  <c r="G2450" i="28"/>
  <c r="F2450" i="28"/>
  <c r="D2450" i="28"/>
  <c r="J2449" i="28"/>
  <c r="G2449" i="28"/>
  <c r="F2449" i="28"/>
  <c r="D2449" i="28"/>
  <c r="J2448" i="28"/>
  <c r="G2448" i="28"/>
  <c r="F2448" i="28"/>
  <c r="D2448" i="28"/>
  <c r="J2447" i="28"/>
  <c r="G2447" i="28"/>
  <c r="F2447" i="28"/>
  <c r="D2447" i="28"/>
  <c r="J2446" i="28"/>
  <c r="G2446" i="28"/>
  <c r="F2446" i="28"/>
  <c r="D2446" i="28"/>
  <c r="J2445" i="28"/>
  <c r="G2445" i="28"/>
  <c r="F2445" i="28"/>
  <c r="D2445" i="28"/>
  <c r="J2444" i="28"/>
  <c r="G2444" i="28"/>
  <c r="F2444" i="28"/>
  <c r="D2444" i="28"/>
  <c r="J2443" i="28"/>
  <c r="G2443" i="28"/>
  <c r="F2443" i="28"/>
  <c r="D2443" i="28"/>
  <c r="J2442" i="28"/>
  <c r="G2442" i="28"/>
  <c r="F2442" i="28"/>
  <c r="D2442" i="28"/>
  <c r="J2441" i="28"/>
  <c r="G2441" i="28"/>
  <c r="F2441" i="28"/>
  <c r="D2441" i="28"/>
  <c r="J2440" i="28"/>
  <c r="G2440" i="28"/>
  <c r="F2440" i="28"/>
  <c r="D2440" i="28"/>
  <c r="J2439" i="28"/>
  <c r="G2439" i="28"/>
  <c r="F2439" i="28"/>
  <c r="D2439" i="28"/>
  <c r="J2438" i="28"/>
  <c r="G2438" i="28"/>
  <c r="F2438" i="28"/>
  <c r="D2438" i="28"/>
  <c r="J2437" i="28"/>
  <c r="G2437" i="28"/>
  <c r="F2437" i="28"/>
  <c r="D2437" i="28"/>
  <c r="J2436" i="28"/>
  <c r="G2436" i="28"/>
  <c r="F2436" i="28"/>
  <c r="D2436" i="28"/>
  <c r="J2435" i="28"/>
  <c r="G2435" i="28"/>
  <c r="F2435" i="28"/>
  <c r="D2435" i="28"/>
  <c r="J2434" i="28"/>
  <c r="G2434" i="28"/>
  <c r="F2434" i="28"/>
  <c r="D2434" i="28"/>
  <c r="J2433" i="28"/>
  <c r="G2433" i="28"/>
  <c r="F2433" i="28"/>
  <c r="D2433" i="28"/>
  <c r="J2432" i="28"/>
  <c r="G2432" i="28"/>
  <c r="F2432" i="28"/>
  <c r="D2432" i="28"/>
  <c r="J2431" i="28"/>
  <c r="G2431" i="28"/>
  <c r="F2431" i="28"/>
  <c r="D2431" i="28"/>
  <c r="J2430" i="28"/>
  <c r="G2430" i="28"/>
  <c r="F2430" i="28"/>
  <c r="D2430" i="28"/>
  <c r="J2429" i="28"/>
  <c r="G2429" i="28"/>
  <c r="F2429" i="28"/>
  <c r="D2429" i="28"/>
  <c r="J2428" i="28"/>
  <c r="G2428" i="28"/>
  <c r="F2428" i="28"/>
  <c r="D2428" i="28"/>
  <c r="J2427" i="28"/>
  <c r="G2427" i="28"/>
  <c r="F2427" i="28"/>
  <c r="D2427" i="28"/>
  <c r="J2426" i="28"/>
  <c r="G2426" i="28"/>
  <c r="F2426" i="28"/>
  <c r="D2426" i="28"/>
  <c r="J2425" i="28"/>
  <c r="G2425" i="28"/>
  <c r="F2425" i="28"/>
  <c r="D2425" i="28"/>
  <c r="J2424" i="28"/>
  <c r="G2424" i="28"/>
  <c r="F2424" i="28"/>
  <c r="D2424" i="28"/>
  <c r="J2423" i="28"/>
  <c r="G2423" i="28"/>
  <c r="F2423" i="28"/>
  <c r="D2423" i="28"/>
  <c r="J2422" i="28"/>
  <c r="G2422" i="28"/>
  <c r="F2422" i="28"/>
  <c r="D2422" i="28"/>
  <c r="J2421" i="28"/>
  <c r="G2421" i="28"/>
  <c r="F2421" i="28"/>
  <c r="D2421" i="28"/>
  <c r="J2420" i="28"/>
  <c r="G2420" i="28"/>
  <c r="F2420" i="28"/>
  <c r="D2420" i="28"/>
  <c r="J2419" i="28"/>
  <c r="G2419" i="28"/>
  <c r="F2419" i="28"/>
  <c r="D2419" i="28"/>
  <c r="J2418" i="28"/>
  <c r="G2418" i="28"/>
  <c r="F2418" i="28"/>
  <c r="D2418" i="28"/>
  <c r="J2417" i="28"/>
  <c r="G2417" i="28"/>
  <c r="F2417" i="28"/>
  <c r="D2417" i="28"/>
  <c r="J2416" i="28"/>
  <c r="G2416" i="28"/>
  <c r="F2416" i="28"/>
  <c r="D2416" i="28"/>
  <c r="J2415" i="28"/>
  <c r="G2415" i="28"/>
  <c r="F2415" i="28"/>
  <c r="D2415" i="28"/>
  <c r="J2414" i="28"/>
  <c r="G2414" i="28"/>
  <c r="F2414" i="28"/>
  <c r="D2414" i="28"/>
  <c r="J2413" i="28"/>
  <c r="G2413" i="28"/>
  <c r="F2413" i="28"/>
  <c r="D2413" i="28"/>
  <c r="J2412" i="28"/>
  <c r="G2412" i="28"/>
  <c r="F2412" i="28"/>
  <c r="D2412" i="28"/>
  <c r="J2411" i="28"/>
  <c r="G2411" i="28"/>
  <c r="F2411" i="28"/>
  <c r="D2411" i="28"/>
  <c r="J2410" i="28"/>
  <c r="G2410" i="28"/>
  <c r="F2410" i="28"/>
  <c r="D2410" i="28"/>
  <c r="J2409" i="28"/>
  <c r="G2409" i="28"/>
  <c r="F2409" i="28"/>
  <c r="D2409" i="28"/>
  <c r="J2408" i="28"/>
  <c r="G2408" i="28"/>
  <c r="F2408" i="28"/>
  <c r="D2408" i="28"/>
  <c r="J2407" i="28"/>
  <c r="G2407" i="28"/>
  <c r="F2407" i="28"/>
  <c r="D2407" i="28"/>
  <c r="J2406" i="28"/>
  <c r="G2406" i="28"/>
  <c r="F2406" i="28"/>
  <c r="D2406" i="28"/>
  <c r="J2405" i="28"/>
  <c r="G2405" i="28"/>
  <c r="F2405" i="28"/>
  <c r="D2405" i="28"/>
  <c r="J2404" i="28"/>
  <c r="G2404" i="28"/>
  <c r="F2404" i="28"/>
  <c r="D2404" i="28"/>
  <c r="J2403" i="28"/>
  <c r="G2403" i="28"/>
  <c r="F2403" i="28"/>
  <c r="D2403" i="28"/>
  <c r="J2402" i="28"/>
  <c r="G2402" i="28"/>
  <c r="F2402" i="28"/>
  <c r="D2402" i="28"/>
  <c r="J2401" i="28"/>
  <c r="G2401" i="28"/>
  <c r="F2401" i="28"/>
  <c r="D2401" i="28"/>
  <c r="J2400" i="28"/>
  <c r="G2400" i="28"/>
  <c r="F2400" i="28"/>
  <c r="D2400" i="28"/>
  <c r="J2399" i="28"/>
  <c r="G2399" i="28"/>
  <c r="F2399" i="28"/>
  <c r="D2399" i="28"/>
  <c r="J2398" i="28"/>
  <c r="G2398" i="28"/>
  <c r="F2398" i="28"/>
  <c r="D2398" i="28"/>
  <c r="J2397" i="28"/>
  <c r="G2397" i="28"/>
  <c r="F2397" i="28"/>
  <c r="D2397" i="28"/>
  <c r="J2396" i="28"/>
  <c r="G2396" i="28"/>
  <c r="F2396" i="28"/>
  <c r="D2396" i="28"/>
  <c r="J2395" i="28"/>
  <c r="G2395" i="28"/>
  <c r="F2395" i="28"/>
  <c r="D2395" i="28"/>
  <c r="J2394" i="28"/>
  <c r="G2394" i="28"/>
  <c r="F2394" i="28"/>
  <c r="D2394" i="28"/>
  <c r="J2393" i="28"/>
  <c r="G2393" i="28"/>
  <c r="F2393" i="28"/>
  <c r="D2393" i="28"/>
  <c r="J2392" i="28"/>
  <c r="G2392" i="28"/>
  <c r="F2392" i="28"/>
  <c r="D2392" i="28"/>
  <c r="J2391" i="28"/>
  <c r="G2391" i="28"/>
  <c r="F2391" i="28"/>
  <c r="D2391" i="28"/>
  <c r="J2390" i="28"/>
  <c r="G2390" i="28"/>
  <c r="F2390" i="28"/>
  <c r="D2390" i="28"/>
  <c r="J2389" i="28"/>
  <c r="G2389" i="28"/>
  <c r="F2389" i="28"/>
  <c r="D2389" i="28"/>
  <c r="J2388" i="28"/>
  <c r="G2388" i="28"/>
  <c r="F2388" i="28"/>
  <c r="D2388" i="28"/>
  <c r="J2387" i="28"/>
  <c r="G2387" i="28"/>
  <c r="F2387" i="28"/>
  <c r="D2387" i="28"/>
  <c r="J2386" i="28"/>
  <c r="G2386" i="28"/>
  <c r="F2386" i="28"/>
  <c r="D2386" i="28"/>
  <c r="J2385" i="28"/>
  <c r="G2385" i="28"/>
  <c r="F2385" i="28"/>
  <c r="D2385" i="28"/>
  <c r="J2384" i="28"/>
  <c r="G2384" i="28"/>
  <c r="F2384" i="28"/>
  <c r="D2384" i="28"/>
  <c r="J2383" i="28"/>
  <c r="G2383" i="28"/>
  <c r="F2383" i="28"/>
  <c r="D2383" i="28"/>
  <c r="J2382" i="28"/>
  <c r="G2382" i="28"/>
  <c r="F2382" i="28"/>
  <c r="D2382" i="28"/>
  <c r="J2381" i="28"/>
  <c r="G2381" i="28"/>
  <c r="F2381" i="28"/>
  <c r="D2381" i="28"/>
  <c r="J2380" i="28"/>
  <c r="G2380" i="28"/>
  <c r="F2380" i="28"/>
  <c r="D2380" i="28"/>
  <c r="J2379" i="28"/>
  <c r="G2379" i="28"/>
  <c r="F2379" i="28"/>
  <c r="D2379" i="28"/>
  <c r="J2378" i="28"/>
  <c r="G2378" i="28"/>
  <c r="F2378" i="28"/>
  <c r="D2378" i="28"/>
  <c r="J2377" i="28"/>
  <c r="G2377" i="28"/>
  <c r="F2377" i="28"/>
  <c r="D2377" i="28"/>
  <c r="J2376" i="28"/>
  <c r="G2376" i="28"/>
  <c r="F2376" i="28"/>
  <c r="D2376" i="28"/>
  <c r="J2375" i="28"/>
  <c r="G2375" i="28"/>
  <c r="F2375" i="28"/>
  <c r="D2375" i="28"/>
  <c r="J2374" i="28"/>
  <c r="G2374" i="28"/>
  <c r="F2374" i="28"/>
  <c r="D2374" i="28"/>
  <c r="J2373" i="28"/>
  <c r="G2373" i="28"/>
  <c r="F2373" i="28"/>
  <c r="D2373" i="28"/>
  <c r="J2372" i="28"/>
  <c r="G2372" i="28"/>
  <c r="F2372" i="28"/>
  <c r="D2372" i="28"/>
  <c r="J2371" i="28"/>
  <c r="G2371" i="28"/>
  <c r="F2371" i="28"/>
  <c r="D2371" i="28"/>
  <c r="J2370" i="28"/>
  <c r="G2370" i="28"/>
  <c r="F2370" i="28"/>
  <c r="D2370" i="28"/>
  <c r="J2369" i="28"/>
  <c r="G2369" i="28"/>
  <c r="F2369" i="28"/>
  <c r="D2369" i="28"/>
  <c r="J2368" i="28"/>
  <c r="G2368" i="28"/>
  <c r="F2368" i="28"/>
  <c r="D2368" i="28"/>
  <c r="J2367" i="28"/>
  <c r="G2367" i="28"/>
  <c r="F2367" i="28"/>
  <c r="D2367" i="28"/>
  <c r="J2366" i="28"/>
  <c r="G2366" i="28"/>
  <c r="F2366" i="28"/>
  <c r="D2366" i="28"/>
  <c r="J2365" i="28"/>
  <c r="G2365" i="28"/>
  <c r="F2365" i="28"/>
  <c r="D2365" i="28"/>
  <c r="J2364" i="28"/>
  <c r="G2364" i="28"/>
  <c r="F2364" i="28"/>
  <c r="D2364" i="28"/>
  <c r="J2363" i="28"/>
  <c r="G2363" i="28"/>
  <c r="F2363" i="28"/>
  <c r="D2363" i="28"/>
  <c r="J2362" i="28"/>
  <c r="G2362" i="28"/>
  <c r="F2362" i="28"/>
  <c r="D2362" i="28"/>
  <c r="J2361" i="28"/>
  <c r="G2361" i="28"/>
  <c r="F2361" i="28"/>
  <c r="D2361" i="28"/>
  <c r="J2360" i="28"/>
  <c r="G2360" i="28"/>
  <c r="F2360" i="28"/>
  <c r="D2360" i="28"/>
  <c r="J2359" i="28"/>
  <c r="G2359" i="28"/>
  <c r="F2359" i="28"/>
  <c r="D2359" i="28"/>
  <c r="J2358" i="28"/>
  <c r="G2358" i="28"/>
  <c r="F2358" i="28"/>
  <c r="D2358" i="28"/>
  <c r="J2357" i="28"/>
  <c r="G2357" i="28"/>
  <c r="F2357" i="28"/>
  <c r="D2357" i="28"/>
  <c r="J2356" i="28"/>
  <c r="G2356" i="28"/>
  <c r="F2356" i="28"/>
  <c r="D2356" i="28"/>
  <c r="J2355" i="28"/>
  <c r="G2355" i="28"/>
  <c r="F2355" i="28"/>
  <c r="D2355" i="28"/>
  <c r="J2354" i="28"/>
  <c r="G2354" i="28"/>
  <c r="F2354" i="28"/>
  <c r="D2354" i="28"/>
  <c r="J2353" i="28"/>
  <c r="G2353" i="28"/>
  <c r="F2353" i="28"/>
  <c r="D2353" i="28"/>
  <c r="J2352" i="28"/>
  <c r="G2352" i="28"/>
  <c r="F2352" i="28"/>
  <c r="D2352" i="28"/>
  <c r="J2351" i="28"/>
  <c r="G2351" i="28"/>
  <c r="F2351" i="28"/>
  <c r="D2351" i="28"/>
  <c r="J2350" i="28"/>
  <c r="G2350" i="28"/>
  <c r="F2350" i="28"/>
  <c r="D2350" i="28"/>
  <c r="J2349" i="28"/>
  <c r="G2349" i="28"/>
  <c r="F2349" i="28"/>
  <c r="D2349" i="28"/>
  <c r="J2348" i="28"/>
  <c r="G2348" i="28"/>
  <c r="F2348" i="28"/>
  <c r="D2348" i="28"/>
  <c r="J2347" i="28"/>
  <c r="G2347" i="28"/>
  <c r="F2347" i="28"/>
  <c r="D2347" i="28"/>
  <c r="J2346" i="28"/>
  <c r="G2346" i="28"/>
  <c r="F2346" i="28"/>
  <c r="D2346" i="28"/>
  <c r="J2345" i="28"/>
  <c r="G2345" i="28"/>
  <c r="F2345" i="28"/>
  <c r="D2345" i="28"/>
  <c r="J2344" i="28"/>
  <c r="G2344" i="28"/>
  <c r="F2344" i="28"/>
  <c r="D2344" i="28"/>
  <c r="J2343" i="28"/>
  <c r="G2343" i="28"/>
  <c r="F2343" i="28"/>
  <c r="D2343" i="28"/>
  <c r="J2342" i="28"/>
  <c r="G2342" i="28"/>
  <c r="F2342" i="28"/>
  <c r="D2342" i="28"/>
  <c r="J2341" i="28"/>
  <c r="G2341" i="28"/>
  <c r="F2341" i="28"/>
  <c r="D2341" i="28"/>
  <c r="J2340" i="28"/>
  <c r="G2340" i="28"/>
  <c r="F2340" i="28"/>
  <c r="D2340" i="28"/>
  <c r="J2339" i="28"/>
  <c r="G2339" i="28"/>
  <c r="F2339" i="28"/>
  <c r="D2339" i="28"/>
  <c r="J2338" i="28"/>
  <c r="G2338" i="28"/>
  <c r="F2338" i="28"/>
  <c r="D2338" i="28"/>
  <c r="J2337" i="28"/>
  <c r="G2337" i="28"/>
  <c r="F2337" i="28"/>
  <c r="D2337" i="28"/>
  <c r="J2336" i="28"/>
  <c r="G2336" i="28"/>
  <c r="F2336" i="28"/>
  <c r="D2336" i="28"/>
  <c r="J2335" i="28"/>
  <c r="G2335" i="28"/>
  <c r="F2335" i="28"/>
  <c r="D2335" i="28"/>
  <c r="J2334" i="28"/>
  <c r="G2334" i="28"/>
  <c r="F2334" i="28"/>
  <c r="D2334" i="28"/>
  <c r="J2333" i="28"/>
  <c r="G2333" i="28"/>
  <c r="F2333" i="28"/>
  <c r="D2333" i="28"/>
  <c r="J2332" i="28"/>
  <c r="G2332" i="28"/>
  <c r="F2332" i="28"/>
  <c r="D2332" i="28"/>
  <c r="J2331" i="28"/>
  <c r="G2331" i="28"/>
  <c r="F2331" i="28"/>
  <c r="D2331" i="28"/>
  <c r="J2330" i="28"/>
  <c r="G2330" i="28"/>
  <c r="F2330" i="28"/>
  <c r="D2330" i="28"/>
  <c r="J2329" i="28"/>
  <c r="G2329" i="28"/>
  <c r="F2329" i="28"/>
  <c r="D2329" i="28"/>
  <c r="J2328" i="28"/>
  <c r="G2328" i="28"/>
  <c r="F2328" i="28"/>
  <c r="D2328" i="28"/>
  <c r="J2327" i="28"/>
  <c r="G2327" i="28"/>
  <c r="F2327" i="28"/>
  <c r="D2327" i="28"/>
  <c r="J2326" i="28"/>
  <c r="G2326" i="28"/>
  <c r="F2326" i="28"/>
  <c r="D2326" i="28"/>
  <c r="J2325" i="28"/>
  <c r="G2325" i="28"/>
  <c r="F2325" i="28"/>
  <c r="D2325" i="28"/>
  <c r="J2324" i="28"/>
  <c r="G2324" i="28"/>
  <c r="F2324" i="28"/>
  <c r="D2324" i="28"/>
  <c r="J2323" i="28"/>
  <c r="G2323" i="28"/>
  <c r="F2323" i="28"/>
  <c r="D2323" i="28"/>
  <c r="J2322" i="28"/>
  <c r="G2322" i="28"/>
  <c r="F2322" i="28"/>
  <c r="D2322" i="28"/>
  <c r="J2321" i="28"/>
  <c r="G2321" i="28"/>
  <c r="F2321" i="28"/>
  <c r="D2321" i="28"/>
  <c r="J2320" i="28"/>
  <c r="G2320" i="28"/>
  <c r="F2320" i="28"/>
  <c r="D2320" i="28"/>
  <c r="J2319" i="28"/>
  <c r="G2319" i="28"/>
  <c r="F2319" i="28"/>
  <c r="D2319" i="28"/>
  <c r="J2318" i="28"/>
  <c r="G2318" i="28"/>
  <c r="F2318" i="28"/>
  <c r="D2318" i="28"/>
  <c r="J2317" i="28"/>
  <c r="G2317" i="28"/>
  <c r="F2317" i="28"/>
  <c r="D2317" i="28"/>
  <c r="J2316" i="28"/>
  <c r="G2316" i="28"/>
  <c r="F2316" i="28"/>
  <c r="D2316" i="28"/>
  <c r="J2315" i="28"/>
  <c r="G2315" i="28"/>
  <c r="F2315" i="28"/>
  <c r="D2315" i="28"/>
  <c r="J2314" i="28"/>
  <c r="G2314" i="28"/>
  <c r="F2314" i="28"/>
  <c r="D2314" i="28"/>
  <c r="J2313" i="28"/>
  <c r="G2313" i="28"/>
  <c r="F2313" i="28"/>
  <c r="D2313" i="28"/>
  <c r="J2312" i="28"/>
  <c r="G2312" i="28"/>
  <c r="F2312" i="28"/>
  <c r="D2312" i="28"/>
  <c r="J2311" i="28"/>
  <c r="G2311" i="28"/>
  <c r="F2311" i="28"/>
  <c r="D2311" i="28"/>
  <c r="J2310" i="28"/>
  <c r="G2310" i="28"/>
  <c r="F2310" i="28"/>
  <c r="D2310" i="28"/>
  <c r="J2309" i="28"/>
  <c r="G2309" i="28"/>
  <c r="F2309" i="28"/>
  <c r="D2309" i="28"/>
  <c r="J2308" i="28"/>
  <c r="G2308" i="28"/>
  <c r="F2308" i="28"/>
  <c r="D2308" i="28"/>
  <c r="J2307" i="28"/>
  <c r="G2307" i="28"/>
  <c r="F2307" i="28"/>
  <c r="D2307" i="28"/>
  <c r="J2306" i="28"/>
  <c r="G2306" i="28"/>
  <c r="F2306" i="28"/>
  <c r="D2306" i="28"/>
  <c r="J2305" i="28"/>
  <c r="G2305" i="28"/>
  <c r="F2305" i="28"/>
  <c r="D2305" i="28"/>
  <c r="J2304" i="28"/>
  <c r="G2304" i="28"/>
  <c r="F2304" i="28"/>
  <c r="D2304" i="28"/>
  <c r="J2303" i="28"/>
  <c r="G2303" i="28"/>
  <c r="F2303" i="28"/>
  <c r="D2303" i="28"/>
  <c r="J2302" i="28"/>
  <c r="G2302" i="28"/>
  <c r="F2302" i="28"/>
  <c r="D2302" i="28"/>
  <c r="J2301" i="28"/>
  <c r="G2301" i="28"/>
  <c r="F2301" i="28"/>
  <c r="D2301" i="28"/>
  <c r="J2300" i="28"/>
  <c r="G2300" i="28"/>
  <c r="F2300" i="28"/>
  <c r="D2300" i="28"/>
  <c r="J2299" i="28"/>
  <c r="G2299" i="28"/>
  <c r="F2299" i="28"/>
  <c r="D2299" i="28"/>
  <c r="J2298" i="28"/>
  <c r="G2298" i="28"/>
  <c r="F2298" i="28"/>
  <c r="D2298" i="28"/>
  <c r="J2297" i="28"/>
  <c r="G2297" i="28"/>
  <c r="F2297" i="28"/>
  <c r="D2297" i="28"/>
  <c r="J2296" i="28"/>
  <c r="G2296" i="28"/>
  <c r="F2296" i="28"/>
  <c r="D2296" i="28"/>
  <c r="J2295" i="28"/>
  <c r="G2295" i="28"/>
  <c r="F2295" i="28"/>
  <c r="D2295" i="28"/>
  <c r="J2294" i="28"/>
  <c r="G2294" i="28"/>
  <c r="F2294" i="28"/>
  <c r="D2294" i="28"/>
  <c r="J2293" i="28"/>
  <c r="G2293" i="28"/>
  <c r="F2293" i="28"/>
  <c r="D2293" i="28"/>
  <c r="J2292" i="28"/>
  <c r="G2292" i="28"/>
  <c r="F2292" i="28"/>
  <c r="D2292" i="28"/>
  <c r="J2291" i="28"/>
  <c r="G2291" i="28"/>
  <c r="F2291" i="28"/>
  <c r="D2291" i="28"/>
  <c r="J2290" i="28"/>
  <c r="G2290" i="28"/>
  <c r="F2290" i="28"/>
  <c r="D2290" i="28"/>
  <c r="J2289" i="28"/>
  <c r="G2289" i="28"/>
  <c r="F2289" i="28"/>
  <c r="D2289" i="28"/>
  <c r="J2288" i="28"/>
  <c r="G2288" i="28"/>
  <c r="F2288" i="28"/>
  <c r="D2288" i="28"/>
  <c r="J2287" i="28"/>
  <c r="G2287" i="28"/>
  <c r="F2287" i="28"/>
  <c r="D2287" i="28"/>
  <c r="J2286" i="28"/>
  <c r="G2286" i="28"/>
  <c r="F2286" i="28"/>
  <c r="D2286" i="28"/>
  <c r="J2285" i="28"/>
  <c r="G2285" i="28"/>
  <c r="F2285" i="28"/>
  <c r="D2285" i="28"/>
  <c r="J2284" i="28"/>
  <c r="G2284" i="28"/>
  <c r="F2284" i="28"/>
  <c r="D2284" i="28"/>
  <c r="J2283" i="28"/>
  <c r="G2283" i="28"/>
  <c r="F2283" i="28"/>
  <c r="D2283" i="28"/>
  <c r="J2282" i="28"/>
  <c r="G2282" i="28"/>
  <c r="F2282" i="28"/>
  <c r="D2282" i="28"/>
  <c r="J2281" i="28"/>
  <c r="G2281" i="28"/>
  <c r="F2281" i="28"/>
  <c r="D2281" i="28"/>
  <c r="J2280" i="28"/>
  <c r="G2280" i="28"/>
  <c r="F2280" i="28"/>
  <c r="D2280" i="28"/>
  <c r="J2279" i="28"/>
  <c r="G2279" i="28"/>
  <c r="F2279" i="28"/>
  <c r="D2279" i="28"/>
  <c r="J2278" i="28"/>
  <c r="G2278" i="28"/>
  <c r="F2278" i="28"/>
  <c r="D2278" i="28"/>
  <c r="J2277" i="28"/>
  <c r="G2277" i="28"/>
  <c r="F2277" i="28"/>
  <c r="D2277" i="28"/>
  <c r="J2276" i="28"/>
  <c r="G2276" i="28"/>
  <c r="F2276" i="28"/>
  <c r="D2276" i="28"/>
  <c r="J2275" i="28"/>
  <c r="G2275" i="28"/>
  <c r="F2275" i="28"/>
  <c r="D2275" i="28"/>
  <c r="J2274" i="28"/>
  <c r="G2274" i="28"/>
  <c r="F2274" i="28"/>
  <c r="D2274" i="28"/>
  <c r="J2273" i="28"/>
  <c r="G2273" i="28"/>
  <c r="F2273" i="28"/>
  <c r="D2273" i="28"/>
  <c r="J2272" i="28"/>
  <c r="G2272" i="28"/>
  <c r="F2272" i="28"/>
  <c r="D2272" i="28"/>
  <c r="J2271" i="28"/>
  <c r="G2271" i="28"/>
  <c r="F2271" i="28"/>
  <c r="D2271" i="28"/>
  <c r="J2270" i="28"/>
  <c r="G2270" i="28"/>
  <c r="F2270" i="28"/>
  <c r="D2270" i="28"/>
  <c r="J2269" i="28"/>
  <c r="G2269" i="28"/>
  <c r="F2269" i="28"/>
  <c r="D2269" i="28"/>
  <c r="J2268" i="28"/>
  <c r="G2268" i="28"/>
  <c r="F2268" i="28"/>
  <c r="D2268" i="28"/>
  <c r="J2267" i="28"/>
  <c r="G2267" i="28"/>
  <c r="F2267" i="28"/>
  <c r="D2267" i="28"/>
  <c r="J2266" i="28"/>
  <c r="G2266" i="28"/>
  <c r="F2266" i="28"/>
  <c r="D2266" i="28"/>
  <c r="J2265" i="28"/>
  <c r="G2265" i="28"/>
  <c r="F2265" i="28"/>
  <c r="D2265" i="28"/>
  <c r="J2264" i="28"/>
  <c r="G2264" i="28"/>
  <c r="F2264" i="28"/>
  <c r="D2264" i="28"/>
  <c r="J2263" i="28"/>
  <c r="G2263" i="28"/>
  <c r="F2263" i="28"/>
  <c r="D2263" i="28"/>
  <c r="J2262" i="28"/>
  <c r="G2262" i="28"/>
  <c r="F2262" i="28"/>
  <c r="D2262" i="28"/>
  <c r="J2261" i="28"/>
  <c r="G2261" i="28"/>
  <c r="F2261" i="28"/>
  <c r="D2261" i="28"/>
  <c r="J2260" i="28"/>
  <c r="G2260" i="28"/>
  <c r="F2260" i="28"/>
  <c r="D2260" i="28"/>
  <c r="J2259" i="28"/>
  <c r="G2259" i="28"/>
  <c r="F2259" i="28"/>
  <c r="D2259" i="28"/>
  <c r="J2258" i="28"/>
  <c r="G2258" i="28"/>
  <c r="F2258" i="28"/>
  <c r="D2258" i="28"/>
  <c r="J2257" i="28"/>
  <c r="G2257" i="28"/>
  <c r="F2257" i="28"/>
  <c r="D2257" i="28"/>
  <c r="J2256" i="28"/>
  <c r="G2256" i="28"/>
  <c r="F2256" i="28"/>
  <c r="D2256" i="28"/>
  <c r="J2255" i="28"/>
  <c r="G2255" i="28"/>
  <c r="F2255" i="28"/>
  <c r="D2255" i="28"/>
  <c r="J2254" i="28"/>
  <c r="G2254" i="28"/>
  <c r="F2254" i="28"/>
  <c r="D2254" i="28"/>
  <c r="J2253" i="28"/>
  <c r="G2253" i="28"/>
  <c r="F2253" i="28"/>
  <c r="D2253" i="28"/>
  <c r="J2252" i="28"/>
  <c r="G2252" i="28"/>
  <c r="F2252" i="28"/>
  <c r="D2252" i="28"/>
  <c r="J2251" i="28"/>
  <c r="G2251" i="28"/>
  <c r="F2251" i="28"/>
  <c r="D2251" i="28"/>
  <c r="J2250" i="28"/>
  <c r="G2250" i="28"/>
  <c r="F2250" i="28"/>
  <c r="D2250" i="28"/>
  <c r="J2249" i="28"/>
  <c r="G2249" i="28"/>
  <c r="F2249" i="28"/>
  <c r="D2249" i="28"/>
  <c r="J2248" i="28"/>
  <c r="G2248" i="28"/>
  <c r="F2248" i="28"/>
  <c r="D2248" i="28"/>
  <c r="J2247" i="28"/>
  <c r="G2247" i="28"/>
  <c r="F2247" i="28"/>
  <c r="D2247" i="28"/>
  <c r="J2246" i="28"/>
  <c r="G2246" i="28"/>
  <c r="F2246" i="28"/>
  <c r="D2246" i="28"/>
  <c r="J2245" i="28"/>
  <c r="G2245" i="28"/>
  <c r="F2245" i="28"/>
  <c r="D2245" i="28"/>
  <c r="J2244" i="28"/>
  <c r="G2244" i="28"/>
  <c r="F2244" i="28"/>
  <c r="D2244" i="28"/>
  <c r="J2243" i="28"/>
  <c r="G2243" i="28"/>
  <c r="F2243" i="28"/>
  <c r="D2243" i="28"/>
  <c r="J2242" i="28"/>
  <c r="G2242" i="28"/>
  <c r="F2242" i="28"/>
  <c r="D2242" i="28"/>
  <c r="J2241" i="28"/>
  <c r="G2241" i="28"/>
  <c r="F2241" i="28"/>
  <c r="D2241" i="28"/>
  <c r="J2240" i="28"/>
  <c r="G2240" i="28"/>
  <c r="F2240" i="28"/>
  <c r="D2240" i="28"/>
  <c r="J2239" i="28"/>
  <c r="G2239" i="28"/>
  <c r="F2239" i="28"/>
  <c r="D2239" i="28"/>
  <c r="J2238" i="28"/>
  <c r="G2238" i="28"/>
  <c r="F2238" i="28"/>
  <c r="D2238" i="28"/>
  <c r="J2237" i="28"/>
  <c r="G2237" i="28"/>
  <c r="F2237" i="28"/>
  <c r="D2237" i="28"/>
  <c r="J2236" i="28"/>
  <c r="G2236" i="28"/>
  <c r="F2236" i="28"/>
  <c r="D2236" i="28"/>
  <c r="J2235" i="28"/>
  <c r="G2235" i="28"/>
  <c r="F2235" i="28"/>
  <c r="D2235" i="28"/>
  <c r="J2234" i="28"/>
  <c r="G2234" i="28"/>
  <c r="F2234" i="28"/>
  <c r="D2234" i="28"/>
  <c r="J2233" i="28"/>
  <c r="G2233" i="28"/>
  <c r="F2233" i="28"/>
  <c r="D2233" i="28"/>
  <c r="J2232" i="28"/>
  <c r="G2232" i="28"/>
  <c r="F2232" i="28"/>
  <c r="D2232" i="28"/>
  <c r="J2231" i="28"/>
  <c r="G2231" i="28"/>
  <c r="F2231" i="28"/>
  <c r="D2231" i="28"/>
  <c r="J2230" i="28"/>
  <c r="G2230" i="28"/>
  <c r="F2230" i="28"/>
  <c r="D2230" i="28"/>
  <c r="J2229" i="28"/>
  <c r="G2229" i="28"/>
  <c r="F2229" i="28"/>
  <c r="D2229" i="28"/>
  <c r="J2228" i="28"/>
  <c r="G2228" i="28"/>
  <c r="F2228" i="28"/>
  <c r="D2228" i="28"/>
  <c r="J2227" i="28"/>
  <c r="G2227" i="28"/>
  <c r="F2227" i="28"/>
  <c r="D2227" i="28"/>
  <c r="J2226" i="28"/>
  <c r="G2226" i="28"/>
  <c r="F2226" i="28"/>
  <c r="D2226" i="28"/>
  <c r="J2225" i="28"/>
  <c r="G2225" i="28"/>
  <c r="F2225" i="28"/>
  <c r="D2225" i="28"/>
  <c r="J2224" i="28"/>
  <c r="G2224" i="28"/>
  <c r="F2224" i="28"/>
  <c r="D2224" i="28"/>
  <c r="J2223" i="28"/>
  <c r="G2223" i="28"/>
  <c r="F2223" i="28"/>
  <c r="D2223" i="28"/>
  <c r="B2223" i="28"/>
  <c r="B2224" i="28" s="1"/>
  <c r="B2225" i="28" s="1"/>
  <c r="B2226" i="28" s="1"/>
  <c r="B2227" i="28" s="1"/>
  <c r="B2228" i="28" s="1"/>
  <c r="B2229" i="28" s="1"/>
  <c r="B2230" i="28" s="1"/>
  <c r="B2231" i="28" s="1"/>
  <c r="B2232" i="28" s="1"/>
  <c r="B2233" i="28" s="1"/>
  <c r="B2234" i="28" s="1"/>
  <c r="B2235" i="28" s="1"/>
  <c r="B2236" i="28" s="1"/>
  <c r="B2237" i="28" s="1"/>
  <c r="B2238" i="28" s="1"/>
  <c r="B2239" i="28" s="1"/>
  <c r="B2240" i="28" s="1"/>
  <c r="B2241" i="28" s="1"/>
  <c r="B2242" i="28" s="1"/>
  <c r="B2243" i="28" s="1"/>
  <c r="B2244" i="28" s="1"/>
  <c r="B2245" i="28" s="1"/>
  <c r="B2246" i="28" s="1"/>
  <c r="B2247" i="28" s="1"/>
  <c r="B2248" i="28" s="1"/>
  <c r="B2249" i="28" s="1"/>
  <c r="B2250" i="28" s="1"/>
  <c r="B2251" i="28" s="1"/>
  <c r="B2252" i="28" s="1"/>
  <c r="B2253" i="28" s="1"/>
  <c r="B2254" i="28" s="1"/>
  <c r="B2255" i="28" s="1"/>
  <c r="B2256" i="28" s="1"/>
  <c r="B2257" i="28" s="1"/>
  <c r="B2258" i="28" s="1"/>
  <c r="B2259" i="28" s="1"/>
  <c r="B2260" i="28" s="1"/>
  <c r="B2261" i="28" s="1"/>
  <c r="B2262" i="28" s="1"/>
  <c r="B2263" i="28" s="1"/>
  <c r="B2264" i="28" s="1"/>
  <c r="B2265" i="28" s="1"/>
  <c r="B2266" i="28" s="1"/>
  <c r="B2267" i="28" s="1"/>
  <c r="B2268" i="28" s="1"/>
  <c r="B2269" i="28" s="1"/>
  <c r="B2270" i="28" s="1"/>
  <c r="B2271" i="28" s="1"/>
  <c r="B2272" i="28" s="1"/>
  <c r="B2273" i="28" s="1"/>
  <c r="B2274" i="28" s="1"/>
  <c r="B2275" i="28" s="1"/>
  <c r="B2276" i="28" s="1"/>
  <c r="B2277" i="28" s="1"/>
  <c r="B2278" i="28" s="1"/>
  <c r="B2279" i="28" s="1"/>
  <c r="B2280" i="28" s="1"/>
  <c r="B2281" i="28" s="1"/>
  <c r="B2282" i="28" s="1"/>
  <c r="B2283" i="28" s="1"/>
  <c r="B2284" i="28" s="1"/>
  <c r="B2285" i="28" s="1"/>
  <c r="B2286" i="28" s="1"/>
  <c r="B2287" i="28" s="1"/>
  <c r="B2288" i="28" s="1"/>
  <c r="B2289" i="28" s="1"/>
  <c r="B2290" i="28" s="1"/>
  <c r="B2291" i="28" s="1"/>
  <c r="B2292" i="28" s="1"/>
  <c r="B2293" i="28" s="1"/>
  <c r="B2294" i="28" s="1"/>
  <c r="B2295" i="28" s="1"/>
  <c r="B2296" i="28" s="1"/>
  <c r="B2297" i="28" s="1"/>
  <c r="B2298" i="28" s="1"/>
  <c r="B2299" i="28" s="1"/>
  <c r="B2300" i="28" s="1"/>
  <c r="B2301" i="28" s="1"/>
  <c r="B2302" i="28" s="1"/>
  <c r="B2303" i="28" s="1"/>
  <c r="B2304" i="28" s="1"/>
  <c r="B2305" i="28" s="1"/>
  <c r="B2306" i="28" s="1"/>
  <c r="B2307" i="28" s="1"/>
  <c r="B2308" i="28" s="1"/>
  <c r="B2309" i="28" s="1"/>
  <c r="B2310" i="28" s="1"/>
  <c r="B2311" i="28" s="1"/>
  <c r="B2312" i="28" s="1"/>
  <c r="B2313" i="28" s="1"/>
  <c r="B2314" i="28" s="1"/>
  <c r="B2315" i="28" s="1"/>
  <c r="B2316" i="28" s="1"/>
  <c r="B2317" i="28" s="1"/>
  <c r="B2318" i="28" s="1"/>
  <c r="B2319" i="28" s="1"/>
  <c r="B2320" i="28" s="1"/>
  <c r="B2321" i="28" s="1"/>
  <c r="B2322" i="28" s="1"/>
  <c r="B2323" i="28" s="1"/>
  <c r="B2324" i="28" s="1"/>
  <c r="B2325" i="28" s="1"/>
  <c r="B2326" i="28" s="1"/>
  <c r="B2327" i="28" s="1"/>
  <c r="B2328" i="28" s="1"/>
  <c r="B2329" i="28" s="1"/>
  <c r="B2330" i="28" s="1"/>
  <c r="B2331" i="28" s="1"/>
  <c r="B2332" i="28" s="1"/>
  <c r="B2333" i="28" s="1"/>
  <c r="B2334" i="28" s="1"/>
  <c r="B2335" i="28" s="1"/>
  <c r="B2336" i="28" s="1"/>
  <c r="B2337" i="28" s="1"/>
  <c r="B2338" i="28" s="1"/>
  <c r="B2339" i="28" s="1"/>
  <c r="B2340" i="28" s="1"/>
  <c r="B2341" i="28" s="1"/>
  <c r="B2342" i="28" s="1"/>
  <c r="B2343" i="28" s="1"/>
  <c r="B2344" i="28" s="1"/>
  <c r="B2345" i="28" s="1"/>
  <c r="B2346" i="28" s="1"/>
  <c r="B2347" i="28" s="1"/>
  <c r="B2348" i="28" s="1"/>
  <c r="B2349" i="28" s="1"/>
  <c r="B2350" i="28" s="1"/>
  <c r="B2351" i="28" s="1"/>
  <c r="B2352" i="28" s="1"/>
  <c r="B2353" i="28" s="1"/>
  <c r="B2354" i="28" s="1"/>
  <c r="B2355" i="28" s="1"/>
  <c r="B2356" i="28" s="1"/>
  <c r="B2357" i="28" s="1"/>
  <c r="B2358" i="28" s="1"/>
  <c r="B2359" i="28" s="1"/>
  <c r="B2360" i="28" s="1"/>
  <c r="B2361" i="28" s="1"/>
  <c r="B2362" i="28" s="1"/>
  <c r="B2363" i="28" s="1"/>
  <c r="B2364" i="28" s="1"/>
  <c r="B2365" i="28" s="1"/>
  <c r="B2366" i="28" s="1"/>
  <c r="B2367" i="28" s="1"/>
  <c r="B2368" i="28" s="1"/>
  <c r="B2369" i="28" s="1"/>
  <c r="B2370" i="28" s="1"/>
  <c r="B2371" i="28" s="1"/>
  <c r="B2372" i="28" s="1"/>
  <c r="B2373" i="28" s="1"/>
  <c r="B2374" i="28" s="1"/>
  <c r="B2375" i="28" s="1"/>
  <c r="B2376" i="28" s="1"/>
  <c r="B2377" i="28" s="1"/>
  <c r="B2378" i="28" s="1"/>
  <c r="B2379" i="28" s="1"/>
  <c r="B2380" i="28" s="1"/>
  <c r="B2381" i="28" s="1"/>
  <c r="B2382" i="28" s="1"/>
  <c r="B2383" i="28" s="1"/>
  <c r="B2384" i="28" s="1"/>
  <c r="B2385" i="28" s="1"/>
  <c r="B2386" i="28" s="1"/>
  <c r="B2387" i="28" s="1"/>
  <c r="B2388" i="28" s="1"/>
  <c r="B2389" i="28" s="1"/>
  <c r="B2390" i="28" s="1"/>
  <c r="B2391" i="28" s="1"/>
  <c r="B2392" i="28" s="1"/>
  <c r="B2393" i="28" s="1"/>
  <c r="B2394" i="28" s="1"/>
  <c r="B2395" i="28" s="1"/>
  <c r="B2396" i="28" s="1"/>
  <c r="B2397" i="28" s="1"/>
  <c r="B2398" i="28" s="1"/>
  <c r="B2399" i="28" s="1"/>
  <c r="B2400" i="28" s="1"/>
  <c r="B2401" i="28" s="1"/>
  <c r="B2402" i="28" s="1"/>
  <c r="B2403" i="28" s="1"/>
  <c r="B2404" i="28" s="1"/>
  <c r="B2405" i="28" s="1"/>
  <c r="B2406" i="28" s="1"/>
  <c r="B2407" i="28" s="1"/>
  <c r="B2408" i="28" s="1"/>
  <c r="B2409" i="28" s="1"/>
  <c r="B2410" i="28" s="1"/>
  <c r="B2411" i="28" s="1"/>
  <c r="B2412" i="28" s="1"/>
  <c r="B2413" i="28" s="1"/>
  <c r="B2414" i="28" s="1"/>
  <c r="B2415" i="28" s="1"/>
  <c r="B2416" i="28" s="1"/>
  <c r="B2417" i="28" s="1"/>
  <c r="B2418" i="28" s="1"/>
  <c r="B2419" i="28" s="1"/>
  <c r="B2420" i="28" s="1"/>
  <c r="B2421" i="28" s="1"/>
  <c r="B2422" i="28" s="1"/>
  <c r="B2423" i="28" s="1"/>
  <c r="B2424" i="28" s="1"/>
  <c r="B2425" i="28" s="1"/>
  <c r="B2426" i="28" s="1"/>
  <c r="B2427" i="28" s="1"/>
  <c r="B2428" i="28" s="1"/>
  <c r="B2429" i="28" s="1"/>
  <c r="B2430" i="28" s="1"/>
  <c r="B2431" i="28" s="1"/>
  <c r="B2432" i="28" s="1"/>
  <c r="B2433" i="28" s="1"/>
  <c r="B2434" i="28" s="1"/>
  <c r="B2435" i="28" s="1"/>
  <c r="B2436" i="28" s="1"/>
  <c r="B2437" i="28" s="1"/>
  <c r="B2438" i="28" s="1"/>
  <c r="B2439" i="28" s="1"/>
  <c r="B2440" i="28" s="1"/>
  <c r="B2441" i="28" s="1"/>
  <c r="B2442" i="28" s="1"/>
  <c r="B2443" i="28" s="1"/>
  <c r="B2444" i="28" s="1"/>
  <c r="B2445" i="28" s="1"/>
  <c r="B2446" i="28" s="1"/>
  <c r="B2447" i="28" s="1"/>
  <c r="B2448" i="28" s="1"/>
  <c r="B2449" i="28" s="1"/>
  <c r="B2450" i="28" s="1"/>
  <c r="B2451" i="28" s="1"/>
  <c r="B2452" i="28" s="1"/>
  <c r="B2453" i="28" s="1"/>
  <c r="B2454" i="28" s="1"/>
  <c r="B2455" i="28" s="1"/>
  <c r="B2456" i="28" s="1"/>
  <c r="B2457" i="28" s="1"/>
  <c r="B2458" i="28" s="1"/>
  <c r="B2459" i="28" s="1"/>
  <c r="B2460" i="28" s="1"/>
  <c r="B2461" i="28" s="1"/>
  <c r="B2462" i="28" s="1"/>
  <c r="B2463" i="28" s="1"/>
  <c r="B2464" i="28" s="1"/>
  <c r="B2465" i="28" s="1"/>
  <c r="B2466" i="28" s="1"/>
  <c r="B2467" i="28" s="1"/>
  <c r="B2468" i="28" s="1"/>
  <c r="B2469" i="28" s="1"/>
  <c r="B2470" i="28" s="1"/>
  <c r="B2471" i="28" s="1"/>
  <c r="B2472" i="28" s="1"/>
  <c r="B2473" i="28" s="1"/>
  <c r="B2474" i="28" s="1"/>
  <c r="B2475" i="28" s="1"/>
  <c r="B2476" i="28" s="1"/>
  <c r="B2477" i="28" s="1"/>
  <c r="B2478" i="28" s="1"/>
  <c r="B2479" i="28" s="1"/>
  <c r="B2480" i="28" s="1"/>
  <c r="B2481" i="28" s="1"/>
  <c r="B2482" i="28" s="1"/>
  <c r="B2483" i="28" s="1"/>
  <c r="B2484" i="28" s="1"/>
  <c r="B2485" i="28" s="1"/>
  <c r="B2486" i="28" s="1"/>
  <c r="B2487" i="28" s="1"/>
  <c r="B2488" i="28" s="1"/>
  <c r="B2489" i="28" s="1"/>
  <c r="B2490" i="28" s="1"/>
  <c r="B2491" i="28" s="1"/>
  <c r="B2492" i="28" s="1"/>
  <c r="B2493" i="28" s="1"/>
  <c r="B2494" i="28" s="1"/>
  <c r="B2495" i="28" s="1"/>
  <c r="B2496" i="28" s="1"/>
  <c r="B2497" i="28" s="1"/>
  <c r="B2498" i="28" s="1"/>
  <c r="B2499" i="28" s="1"/>
  <c r="B2500" i="28" s="1"/>
  <c r="B2501" i="28" s="1"/>
  <c r="B2502" i="28" s="1"/>
  <c r="B2503" i="28" s="1"/>
  <c r="B2504" i="28" s="1"/>
  <c r="B2505" i="28" s="1"/>
  <c r="B2506" i="28" s="1"/>
  <c r="B2507" i="28" s="1"/>
  <c r="B2508" i="28" s="1"/>
  <c r="B2509" i="28" s="1"/>
  <c r="B2510" i="28" s="1"/>
  <c r="B2511" i="28" s="1"/>
  <c r="B2512" i="28" s="1"/>
  <c r="B2513" i="28" s="1"/>
  <c r="B2514" i="28" s="1"/>
  <c r="B2515" i="28" s="1"/>
  <c r="B2516" i="28" s="1"/>
  <c r="B2517" i="28" s="1"/>
  <c r="B2518" i="28" s="1"/>
  <c r="B2519" i="28" s="1"/>
  <c r="B2520" i="28" s="1"/>
  <c r="B2521" i="28" s="1"/>
  <c r="B2522" i="28" s="1"/>
  <c r="B2523" i="28" s="1"/>
  <c r="B2524" i="28" s="1"/>
  <c r="B2525" i="28" s="1"/>
  <c r="B2526" i="28" s="1"/>
  <c r="B2527" i="28" s="1"/>
  <c r="B2528" i="28" s="1"/>
  <c r="B2529" i="28" s="1"/>
  <c r="B2530" i="28" s="1"/>
  <c r="B2531" i="28" s="1"/>
  <c r="B2532" i="28" s="1"/>
  <c r="B2533" i="28" s="1"/>
  <c r="B2534" i="28" s="1"/>
  <c r="B2535" i="28" s="1"/>
  <c r="B2536" i="28" s="1"/>
  <c r="B2537" i="28" s="1"/>
  <c r="B2538" i="28" s="1"/>
  <c r="B2539" i="28" s="1"/>
  <c r="B2540" i="28" s="1"/>
  <c r="B2541" i="28" s="1"/>
  <c r="B2542" i="28" s="1"/>
  <c r="B2543" i="28" s="1"/>
  <c r="B2544" i="28" s="1"/>
  <c r="B2545" i="28" s="1"/>
  <c r="B2546" i="28" s="1"/>
  <c r="B2547" i="28" s="1"/>
  <c r="B2548" i="28" s="1"/>
  <c r="B2549" i="28" s="1"/>
  <c r="B2550" i="28" s="1"/>
  <c r="B2551" i="28" s="1"/>
  <c r="B2552" i="28" s="1"/>
  <c r="B2553" i="28" s="1"/>
  <c r="B2554" i="28" s="1"/>
  <c r="B2555" i="28" s="1"/>
  <c r="B2556" i="28" s="1"/>
  <c r="B2557" i="28" s="1"/>
  <c r="B2558" i="28" s="1"/>
  <c r="B2559" i="28" s="1"/>
  <c r="B2560" i="28" s="1"/>
  <c r="B2561" i="28" s="1"/>
  <c r="B2562" i="28" s="1"/>
  <c r="B2563" i="28" s="1"/>
  <c r="B2564" i="28" s="1"/>
  <c r="B2565" i="28" s="1"/>
  <c r="B2566" i="28" s="1"/>
  <c r="B2567" i="28" s="1"/>
  <c r="B2568" i="28" s="1"/>
  <c r="B2569" i="28" s="1"/>
  <c r="B2570" i="28" s="1"/>
  <c r="B2571" i="28" s="1"/>
  <c r="B2572" i="28" s="1"/>
  <c r="B2573" i="28" s="1"/>
  <c r="B2574" i="28" s="1"/>
  <c r="B2575" i="28" s="1"/>
  <c r="B2576" i="28" s="1"/>
  <c r="B2577" i="28" s="1"/>
  <c r="B2578" i="28" s="1"/>
  <c r="B2579" i="28" s="1"/>
  <c r="B2580" i="28" s="1"/>
  <c r="B2581" i="28" s="1"/>
  <c r="B2582" i="28" s="1"/>
  <c r="B2583" i="28" s="1"/>
  <c r="B2584" i="28" s="1"/>
  <c r="B2585" i="28" s="1"/>
  <c r="B2586" i="28" s="1"/>
  <c r="B2587" i="28" s="1"/>
  <c r="B2588" i="28" s="1"/>
  <c r="B2589" i="28" s="1"/>
  <c r="B2590" i="28" s="1"/>
  <c r="B2591" i="28" s="1"/>
  <c r="B2592" i="28" s="1"/>
  <c r="B2593" i="28" s="1"/>
  <c r="B2594" i="28" s="1"/>
  <c r="B2595" i="28" s="1"/>
  <c r="B2596" i="28" s="1"/>
  <c r="J2222" i="28"/>
  <c r="G2222" i="28"/>
  <c r="F2222" i="28"/>
  <c r="D2222" i="28"/>
  <c r="J2221" i="28"/>
  <c r="G2221" i="28"/>
  <c r="F2221" i="28"/>
  <c r="D2221" i="28"/>
  <c r="J2220" i="28"/>
  <c r="G2220" i="28"/>
  <c r="F2220" i="28"/>
  <c r="D2220" i="28"/>
  <c r="J2219" i="28"/>
  <c r="G2219" i="28"/>
  <c r="F2219" i="28"/>
  <c r="D2219" i="28"/>
  <c r="J2218" i="28"/>
  <c r="G2218" i="28"/>
  <c r="F2218" i="28"/>
  <c r="D2218" i="28"/>
  <c r="J2217" i="28"/>
  <c r="G2217" i="28"/>
  <c r="F2217" i="28"/>
  <c r="D2217" i="28"/>
  <c r="J2216" i="28"/>
  <c r="G2216" i="28"/>
  <c r="F2216" i="28"/>
  <c r="D2216" i="28"/>
  <c r="J2215" i="28"/>
  <c r="G2215" i="28"/>
  <c r="F2215" i="28"/>
  <c r="D2215" i="28"/>
  <c r="J2214" i="28"/>
  <c r="G2214" i="28"/>
  <c r="F2214" i="28"/>
  <c r="D2214" i="28"/>
  <c r="J2213" i="28"/>
  <c r="G2213" i="28"/>
  <c r="F2213" i="28"/>
  <c r="D2213" i="28"/>
  <c r="J2212" i="28"/>
  <c r="G2212" i="28"/>
  <c r="F2212" i="28"/>
  <c r="D2212" i="28"/>
  <c r="J2211" i="28"/>
  <c r="G2211" i="28"/>
  <c r="F2211" i="28"/>
  <c r="D2211" i="28"/>
  <c r="J2210" i="28"/>
  <c r="G2210" i="28"/>
  <c r="F2210" i="28"/>
  <c r="D2210" i="28"/>
  <c r="J2209" i="28"/>
  <c r="G2209" i="28"/>
  <c r="F2209" i="28"/>
  <c r="D2209" i="28"/>
  <c r="J2208" i="28"/>
  <c r="G2208" i="28"/>
  <c r="F2208" i="28"/>
  <c r="D2208" i="28"/>
  <c r="J2207" i="28"/>
  <c r="G2207" i="28"/>
  <c r="F2207" i="28"/>
  <c r="D2207" i="28"/>
  <c r="J2206" i="28"/>
  <c r="G2206" i="28"/>
  <c r="F2206" i="28"/>
  <c r="D2206" i="28"/>
  <c r="J2205" i="28"/>
  <c r="G2205" i="28"/>
  <c r="F2205" i="28"/>
  <c r="D2205" i="28"/>
  <c r="J2204" i="28"/>
  <c r="G2204" i="28"/>
  <c r="F2204" i="28"/>
  <c r="D2204" i="28"/>
  <c r="J2203" i="28"/>
  <c r="G2203" i="28"/>
  <c r="F2203" i="28"/>
  <c r="D2203" i="28"/>
  <c r="J2202" i="28"/>
  <c r="G2202" i="28"/>
  <c r="F2202" i="28"/>
  <c r="D2202" i="28"/>
  <c r="J2201" i="28"/>
  <c r="G2201" i="28"/>
  <c r="F2201" i="28"/>
  <c r="D2201" i="28"/>
  <c r="J2200" i="28"/>
  <c r="G2200" i="28"/>
  <c r="F2200" i="28"/>
  <c r="D2200" i="28"/>
  <c r="J2199" i="28"/>
  <c r="G2199" i="28"/>
  <c r="F2199" i="28"/>
  <c r="D2199" i="28"/>
  <c r="J2198" i="28"/>
  <c r="G2198" i="28"/>
  <c r="F2198" i="28"/>
  <c r="D2198" i="28"/>
  <c r="J2197" i="28"/>
  <c r="G2197" i="28"/>
  <c r="F2197" i="28"/>
  <c r="D2197" i="28"/>
  <c r="J2196" i="28"/>
  <c r="G2196" i="28"/>
  <c r="F2196" i="28"/>
  <c r="D2196" i="28"/>
  <c r="J2195" i="28"/>
  <c r="G2195" i="28"/>
  <c r="F2195" i="28"/>
  <c r="D2195" i="28"/>
  <c r="J2194" i="28"/>
  <c r="G2194" i="28"/>
  <c r="F2194" i="28"/>
  <c r="D2194" i="28"/>
  <c r="J2193" i="28"/>
  <c r="G2193" i="28"/>
  <c r="F2193" i="28"/>
  <c r="D2193" i="28"/>
  <c r="J2192" i="28"/>
  <c r="G2192" i="28"/>
  <c r="F2192" i="28"/>
  <c r="D2192" i="28"/>
  <c r="J2191" i="28"/>
  <c r="G2191" i="28"/>
  <c r="F2191" i="28"/>
  <c r="D2191" i="28"/>
  <c r="J2190" i="28"/>
  <c r="G2190" i="28"/>
  <c r="F2190" i="28"/>
  <c r="D2190" i="28"/>
  <c r="B2190" i="28"/>
  <c r="B2191" i="28" s="1"/>
  <c r="B2192" i="28" s="1"/>
  <c r="B2193" i="28" s="1"/>
  <c r="B2194" i="28" s="1"/>
  <c r="B2195" i="28" s="1"/>
  <c r="B2196" i="28" s="1"/>
  <c r="B2197" i="28" s="1"/>
  <c r="B2198" i="28" s="1"/>
  <c r="B2199" i="28" s="1"/>
  <c r="B2200" i="28" s="1"/>
  <c r="B2201" i="28" s="1"/>
  <c r="B2202" i="28" s="1"/>
  <c r="B2203" i="28" s="1"/>
  <c r="B2204" i="28" s="1"/>
  <c r="B2205" i="28" s="1"/>
  <c r="B2206" i="28" s="1"/>
  <c r="B2207" i="28" s="1"/>
  <c r="B2208" i="28" s="1"/>
  <c r="B2209" i="28" s="1"/>
  <c r="B2210" i="28" s="1"/>
  <c r="B2211" i="28" s="1"/>
  <c r="B2212" i="28" s="1"/>
  <c r="B2213" i="28" s="1"/>
  <c r="B2214" i="28" s="1"/>
  <c r="B2215" i="28" s="1"/>
  <c r="B2216" i="28" s="1"/>
  <c r="B2217" i="28" s="1"/>
  <c r="B2218" i="28" s="1"/>
  <c r="B2219" i="28" s="1"/>
  <c r="B2220" i="28" s="1"/>
  <c r="B2221" i="28" s="1"/>
  <c r="B2222" i="28" s="1"/>
  <c r="J2189" i="28"/>
  <c r="G2189" i="28"/>
  <c r="F2189" i="28"/>
  <c r="D2189" i="28"/>
  <c r="J2188" i="28"/>
  <c r="G2188" i="28"/>
  <c r="F2188" i="28"/>
  <c r="D2188" i="28"/>
  <c r="J2187" i="28"/>
  <c r="G2187" i="28"/>
  <c r="F2187" i="28"/>
  <c r="D2187" i="28"/>
  <c r="J2186" i="28"/>
  <c r="G2186" i="28"/>
  <c r="F2186" i="28"/>
  <c r="D2186" i="28"/>
  <c r="J2185" i="28"/>
  <c r="G2185" i="28"/>
  <c r="F2185" i="28"/>
  <c r="D2185" i="28"/>
  <c r="J2184" i="28"/>
  <c r="G2184" i="28"/>
  <c r="F2184" i="28"/>
  <c r="D2184" i="28"/>
  <c r="J2183" i="28"/>
  <c r="G2183" i="28"/>
  <c r="F2183" i="28"/>
  <c r="D2183" i="28"/>
  <c r="J2182" i="28"/>
  <c r="G2182" i="28"/>
  <c r="F2182" i="28"/>
  <c r="D2182" i="28"/>
  <c r="J2181" i="28"/>
  <c r="G2181" i="28"/>
  <c r="F2181" i="28"/>
  <c r="D2181" i="28"/>
  <c r="J2180" i="28"/>
  <c r="G2180" i="28"/>
  <c r="F2180" i="28"/>
  <c r="D2180" i="28"/>
  <c r="J2179" i="28"/>
  <c r="G2179" i="28"/>
  <c r="F2179" i="28"/>
  <c r="D2179" i="28"/>
  <c r="J2178" i="28"/>
  <c r="G2178" i="28"/>
  <c r="F2178" i="28"/>
  <c r="D2178" i="28"/>
  <c r="J2177" i="28"/>
  <c r="G2177" i="28"/>
  <c r="F2177" i="28"/>
  <c r="D2177" i="28"/>
  <c r="J2176" i="28"/>
  <c r="G2176" i="28"/>
  <c r="F2176" i="28"/>
  <c r="D2176" i="28"/>
  <c r="J2175" i="28"/>
  <c r="G2175" i="28"/>
  <c r="F2175" i="28"/>
  <c r="D2175" i="28"/>
  <c r="J2174" i="28"/>
  <c r="G2174" i="28"/>
  <c r="F2174" i="28"/>
  <c r="D2174" i="28"/>
  <c r="J2173" i="28"/>
  <c r="G2173" i="28"/>
  <c r="F2173" i="28"/>
  <c r="D2173" i="28"/>
  <c r="J2172" i="28"/>
  <c r="G2172" i="28"/>
  <c r="F2172" i="28"/>
  <c r="D2172" i="28"/>
  <c r="J2171" i="28"/>
  <c r="G2171" i="28"/>
  <c r="F2171" i="28"/>
  <c r="D2171" i="28"/>
  <c r="J2170" i="28"/>
  <c r="G2170" i="28"/>
  <c r="F2170" i="28"/>
  <c r="D2170" i="28"/>
  <c r="J2169" i="28"/>
  <c r="G2169" i="28"/>
  <c r="F2169" i="28"/>
  <c r="D2169" i="28"/>
  <c r="J2168" i="28"/>
  <c r="G2168" i="28"/>
  <c r="F2168" i="28"/>
  <c r="D2168" i="28"/>
  <c r="J2167" i="28"/>
  <c r="G2167" i="28"/>
  <c r="F2167" i="28"/>
  <c r="D2167" i="28"/>
  <c r="J2166" i="28"/>
  <c r="G2166" i="28"/>
  <c r="F2166" i="28"/>
  <c r="D2166" i="28"/>
  <c r="J2165" i="28"/>
  <c r="G2165" i="28"/>
  <c r="F2165" i="28"/>
  <c r="D2165" i="28"/>
  <c r="J2164" i="28"/>
  <c r="G2164" i="28"/>
  <c r="F2164" i="28"/>
  <c r="D2164" i="28"/>
  <c r="J2163" i="28"/>
  <c r="G2163" i="28"/>
  <c r="F2163" i="28"/>
  <c r="D2163" i="28"/>
  <c r="J2162" i="28"/>
  <c r="G2162" i="28"/>
  <c r="F2162" i="28"/>
  <c r="D2162" i="28"/>
  <c r="J2161" i="28"/>
  <c r="G2161" i="28"/>
  <c r="F2161" i="28"/>
  <c r="D2161" i="28"/>
  <c r="J2160" i="28"/>
  <c r="G2160" i="28"/>
  <c r="F2160" i="28"/>
  <c r="D2160" i="28"/>
  <c r="J2159" i="28"/>
  <c r="G2159" i="28"/>
  <c r="F2159" i="28"/>
  <c r="D2159" i="28"/>
  <c r="J2158" i="28"/>
  <c r="G2158" i="28"/>
  <c r="F2158" i="28"/>
  <c r="D2158" i="28"/>
  <c r="J2157" i="28"/>
  <c r="G2157" i="28"/>
  <c r="F2157" i="28"/>
  <c r="D2157" i="28"/>
  <c r="J2156" i="28"/>
  <c r="G2156" i="28"/>
  <c r="F2156" i="28"/>
  <c r="D2156" i="28"/>
  <c r="J2155" i="28"/>
  <c r="G2155" i="28"/>
  <c r="F2155" i="28"/>
  <c r="D2155" i="28"/>
  <c r="J2154" i="28"/>
  <c r="G2154" i="28"/>
  <c r="F2154" i="28"/>
  <c r="D2154" i="28"/>
  <c r="J2153" i="28"/>
  <c r="G2153" i="28"/>
  <c r="F2153" i="28"/>
  <c r="D2153" i="28"/>
  <c r="J2152" i="28"/>
  <c r="G2152" i="28"/>
  <c r="F2152" i="28"/>
  <c r="D2152" i="28"/>
  <c r="J2151" i="28"/>
  <c r="G2151" i="28"/>
  <c r="F2151" i="28"/>
  <c r="D2151" i="28"/>
  <c r="J2150" i="28"/>
  <c r="G2150" i="28"/>
  <c r="F2150" i="28"/>
  <c r="D2150" i="28"/>
  <c r="J2149" i="28"/>
  <c r="G2149" i="28"/>
  <c r="F2149" i="28"/>
  <c r="D2149" i="28"/>
  <c r="J2148" i="28"/>
  <c r="G2148" i="28"/>
  <c r="F2148" i="28"/>
  <c r="D2148" i="28"/>
  <c r="J2147" i="28"/>
  <c r="G2147" i="28"/>
  <c r="F2147" i="28"/>
  <c r="D2147" i="28"/>
  <c r="J2146" i="28"/>
  <c r="G2146" i="28"/>
  <c r="F2146" i="28"/>
  <c r="D2146" i="28"/>
  <c r="J2145" i="28"/>
  <c r="G2145" i="28"/>
  <c r="F2145" i="28"/>
  <c r="D2145" i="28"/>
  <c r="J2144" i="28"/>
  <c r="G2144" i="28"/>
  <c r="F2144" i="28"/>
  <c r="D2144" i="28"/>
  <c r="J2143" i="28"/>
  <c r="G2143" i="28"/>
  <c r="F2143" i="28"/>
  <c r="D2143" i="28"/>
  <c r="J2142" i="28"/>
  <c r="G2142" i="28"/>
  <c r="F2142" i="28"/>
  <c r="D2142" i="28"/>
  <c r="J2141" i="28"/>
  <c r="G2141" i="28"/>
  <c r="F2141" i="28"/>
  <c r="D2141" i="28"/>
  <c r="J2140" i="28"/>
  <c r="G2140" i="28"/>
  <c r="F2140" i="28"/>
  <c r="D2140" i="28"/>
  <c r="J2139" i="28"/>
  <c r="G2139" i="28"/>
  <c r="F2139" i="28"/>
  <c r="D2139" i="28"/>
  <c r="J2138" i="28"/>
  <c r="G2138" i="28"/>
  <c r="F2138" i="28"/>
  <c r="D2138" i="28"/>
  <c r="J2137" i="28"/>
  <c r="G2137" i="28"/>
  <c r="F2137" i="28"/>
  <c r="D2137" i="28"/>
  <c r="J2136" i="28"/>
  <c r="G2136" i="28"/>
  <c r="F2136" i="28"/>
  <c r="D2136" i="28"/>
  <c r="J2135" i="28"/>
  <c r="G2135" i="28"/>
  <c r="F2135" i="28"/>
  <c r="D2135" i="28"/>
  <c r="J2134" i="28"/>
  <c r="G2134" i="28"/>
  <c r="F2134" i="28"/>
  <c r="D2134" i="28"/>
  <c r="J2133" i="28"/>
  <c r="G2133" i="28"/>
  <c r="F2133" i="28"/>
  <c r="D2133" i="28"/>
  <c r="J2132" i="28"/>
  <c r="G2132" i="28"/>
  <c r="F2132" i="28"/>
  <c r="D2132" i="28"/>
  <c r="J2131" i="28"/>
  <c r="G2131" i="28"/>
  <c r="F2131" i="28"/>
  <c r="D2131" i="28"/>
  <c r="J2130" i="28"/>
  <c r="G2130" i="28"/>
  <c r="F2130" i="28"/>
  <c r="D2130" i="28"/>
  <c r="J2129" i="28"/>
  <c r="G2129" i="28"/>
  <c r="F2129" i="28"/>
  <c r="D2129" i="28"/>
  <c r="J2128" i="28"/>
  <c r="G2128" i="28"/>
  <c r="F2128" i="28"/>
  <c r="D2128" i="28"/>
  <c r="J2127" i="28"/>
  <c r="G2127" i="28"/>
  <c r="F2127" i="28"/>
  <c r="D2127" i="28"/>
  <c r="J2126" i="28"/>
  <c r="G2126" i="28"/>
  <c r="F2126" i="28"/>
  <c r="D2126" i="28"/>
  <c r="J2125" i="28"/>
  <c r="G2125" i="28"/>
  <c r="F2125" i="28"/>
  <c r="D2125" i="28"/>
  <c r="J2124" i="28"/>
  <c r="G2124" i="28"/>
  <c r="F2124" i="28"/>
  <c r="D2124" i="28"/>
  <c r="J2123" i="28"/>
  <c r="G2123" i="28"/>
  <c r="F2123" i="28"/>
  <c r="D2123" i="28"/>
  <c r="J2122" i="28"/>
  <c r="G2122" i="28"/>
  <c r="F2122" i="28"/>
  <c r="D2122" i="28"/>
  <c r="J2121" i="28"/>
  <c r="G2121" i="28"/>
  <c r="F2121" i="28"/>
  <c r="D2121" i="28"/>
  <c r="J2120" i="28"/>
  <c r="G2120" i="28"/>
  <c r="F2120" i="28"/>
  <c r="D2120" i="28"/>
  <c r="J2119" i="28"/>
  <c r="G2119" i="28"/>
  <c r="F2119" i="28"/>
  <c r="D2119" i="28"/>
  <c r="J2118" i="28"/>
  <c r="G2118" i="28"/>
  <c r="F2118" i="28"/>
  <c r="D2118" i="28"/>
  <c r="J2117" i="28"/>
  <c r="G2117" i="28"/>
  <c r="F2117" i="28"/>
  <c r="D2117" i="28"/>
  <c r="J2116" i="28"/>
  <c r="G2116" i="28"/>
  <c r="F2116" i="28"/>
  <c r="D2116" i="28"/>
  <c r="J2115" i="28"/>
  <c r="G2115" i="28"/>
  <c r="F2115" i="28"/>
  <c r="D2115" i="28"/>
  <c r="B2115" i="28"/>
  <c r="B2116" i="28" s="1"/>
  <c r="B2117" i="28" s="1"/>
  <c r="B2118" i="28" s="1"/>
  <c r="B2119" i="28" s="1"/>
  <c r="B2120" i="28" s="1"/>
  <c r="B2121" i="28" s="1"/>
  <c r="B2122" i="28" s="1"/>
  <c r="B2123" i="28" s="1"/>
  <c r="B2124" i="28" s="1"/>
  <c r="B2125" i="28" s="1"/>
  <c r="B2126" i="28" s="1"/>
  <c r="B2127" i="28" s="1"/>
  <c r="B2128" i="28" s="1"/>
  <c r="B2129" i="28" s="1"/>
  <c r="B2130" i="28" s="1"/>
  <c r="B2131" i="28" s="1"/>
  <c r="B2132" i="28" s="1"/>
  <c r="B2133" i="28" s="1"/>
  <c r="B2134" i="28" s="1"/>
  <c r="B2135" i="28" s="1"/>
  <c r="B2136" i="28" s="1"/>
  <c r="B2137" i="28" s="1"/>
  <c r="B2138" i="28" s="1"/>
  <c r="B2139" i="28" s="1"/>
  <c r="B2140" i="28" s="1"/>
  <c r="B2141" i="28" s="1"/>
  <c r="B2142" i="28" s="1"/>
  <c r="B2143" i="28" s="1"/>
  <c r="B2144" i="28" s="1"/>
  <c r="B2145" i="28" s="1"/>
  <c r="B2146" i="28" s="1"/>
  <c r="B2147" i="28" s="1"/>
  <c r="B2148" i="28" s="1"/>
  <c r="B2149" i="28" s="1"/>
  <c r="B2150" i="28" s="1"/>
  <c r="B2151" i="28" s="1"/>
  <c r="B2152" i="28" s="1"/>
  <c r="B2153" i="28" s="1"/>
  <c r="B2154" i="28" s="1"/>
  <c r="B2155" i="28" s="1"/>
  <c r="B2156" i="28" s="1"/>
  <c r="B2157" i="28" s="1"/>
  <c r="B2158" i="28" s="1"/>
  <c r="B2159" i="28" s="1"/>
  <c r="B2160" i="28" s="1"/>
  <c r="B2161" i="28" s="1"/>
  <c r="B2162" i="28" s="1"/>
  <c r="B2163" i="28" s="1"/>
  <c r="B2164" i="28" s="1"/>
  <c r="B2165" i="28" s="1"/>
  <c r="B2166" i="28" s="1"/>
  <c r="B2167" i="28" s="1"/>
  <c r="B2168" i="28" s="1"/>
  <c r="B2169" i="28" s="1"/>
  <c r="B2170" i="28" s="1"/>
  <c r="B2171" i="28" s="1"/>
  <c r="B2172" i="28" s="1"/>
  <c r="B2173" i="28" s="1"/>
  <c r="B2174" i="28" s="1"/>
  <c r="B2175" i="28" s="1"/>
  <c r="B2176" i="28" s="1"/>
  <c r="B2177" i="28" s="1"/>
  <c r="B2178" i="28" s="1"/>
  <c r="B2179" i="28" s="1"/>
  <c r="B2180" i="28" s="1"/>
  <c r="B2181" i="28" s="1"/>
  <c r="B2182" i="28" s="1"/>
  <c r="B2183" i="28" s="1"/>
  <c r="B2184" i="28" s="1"/>
  <c r="B2185" i="28" s="1"/>
  <c r="B2186" i="28" s="1"/>
  <c r="B2187" i="28" s="1"/>
  <c r="B2188" i="28" s="1"/>
  <c r="B2189" i="28" s="1"/>
  <c r="J2114" i="28"/>
  <c r="G2114" i="28"/>
  <c r="F2114" i="28"/>
  <c r="D2114" i="28"/>
  <c r="J2113" i="28"/>
  <c r="G2113" i="28"/>
  <c r="F2113" i="28"/>
  <c r="D2113" i="28"/>
  <c r="J2112" i="28"/>
  <c r="G2112" i="28"/>
  <c r="F2112" i="28"/>
  <c r="D2112" i="28"/>
  <c r="J2111" i="28"/>
  <c r="G2111" i="28"/>
  <c r="F2111" i="28"/>
  <c r="D2111" i="28"/>
  <c r="J2110" i="28"/>
  <c r="G2110" i="28"/>
  <c r="F2110" i="28"/>
  <c r="D2110" i="28"/>
  <c r="J2109" i="28"/>
  <c r="G2109" i="28"/>
  <c r="F2109" i="28"/>
  <c r="D2109" i="28"/>
  <c r="J2108" i="28"/>
  <c r="G2108" i="28"/>
  <c r="F2108" i="28"/>
  <c r="D2108" i="28"/>
  <c r="J2107" i="28"/>
  <c r="G2107" i="28"/>
  <c r="F2107" i="28"/>
  <c r="D2107" i="28"/>
  <c r="J2106" i="28"/>
  <c r="G2106" i="28"/>
  <c r="F2106" i="28"/>
  <c r="D2106" i="28"/>
  <c r="J2105" i="28"/>
  <c r="G2105" i="28"/>
  <c r="F2105" i="28"/>
  <c r="D2105" i="28"/>
  <c r="J2104" i="28"/>
  <c r="G2104" i="28"/>
  <c r="F2104" i="28"/>
  <c r="D2104" i="28"/>
  <c r="J2103" i="28"/>
  <c r="G2103" i="28"/>
  <c r="F2103" i="28"/>
  <c r="D2103" i="28"/>
  <c r="J2102" i="28"/>
  <c r="G2102" i="28"/>
  <c r="F2102" i="28"/>
  <c r="D2102" i="28"/>
  <c r="J2101" i="28"/>
  <c r="G2101" i="28"/>
  <c r="F2101" i="28"/>
  <c r="D2101" i="28"/>
  <c r="J2100" i="28"/>
  <c r="G2100" i="28"/>
  <c r="F2100" i="28"/>
  <c r="D2100" i="28"/>
  <c r="J2099" i="28"/>
  <c r="G2099" i="28"/>
  <c r="F2099" i="28"/>
  <c r="D2099" i="28"/>
  <c r="J2098" i="28"/>
  <c r="G2098" i="28"/>
  <c r="F2098" i="28"/>
  <c r="D2098" i="28"/>
  <c r="J2097" i="28"/>
  <c r="G2097" i="28"/>
  <c r="F2097" i="28"/>
  <c r="D2097" i="28"/>
  <c r="J2096" i="28"/>
  <c r="G2096" i="28"/>
  <c r="F2096" i="28"/>
  <c r="D2096" i="28"/>
  <c r="J2095" i="28"/>
  <c r="G2095" i="28"/>
  <c r="F2095" i="28"/>
  <c r="D2095" i="28"/>
  <c r="J2094" i="28"/>
  <c r="G2094" i="28"/>
  <c r="F2094" i="28"/>
  <c r="D2094" i="28"/>
  <c r="J2093" i="28"/>
  <c r="G2093" i="28"/>
  <c r="F2093" i="28"/>
  <c r="D2093" i="28"/>
  <c r="J2092" i="28"/>
  <c r="G2092" i="28"/>
  <c r="F2092" i="28"/>
  <c r="D2092" i="28"/>
  <c r="J2091" i="28"/>
  <c r="G2091" i="28"/>
  <c r="F2091" i="28"/>
  <c r="D2091" i="28"/>
  <c r="J2090" i="28"/>
  <c r="G2090" i="28"/>
  <c r="F2090" i="28"/>
  <c r="D2090" i="28"/>
  <c r="J2089" i="28"/>
  <c r="G2089" i="28"/>
  <c r="F2089" i="28"/>
  <c r="D2089" i="28"/>
  <c r="J2088" i="28"/>
  <c r="G2088" i="28"/>
  <c r="F2088" i="28"/>
  <c r="D2088" i="28"/>
  <c r="J2087" i="28"/>
  <c r="G2087" i="28"/>
  <c r="F2087" i="28"/>
  <c r="D2087" i="28"/>
  <c r="J2086" i="28"/>
  <c r="G2086" i="28"/>
  <c r="F2086" i="28"/>
  <c r="D2086" i="28"/>
  <c r="J2085" i="28"/>
  <c r="G2085" i="28"/>
  <c r="F2085" i="28"/>
  <c r="D2085" i="28"/>
  <c r="J2084" i="28"/>
  <c r="G2084" i="28"/>
  <c r="F2084" i="28"/>
  <c r="D2084" i="28"/>
  <c r="J2083" i="28"/>
  <c r="G2083" i="28"/>
  <c r="F2083" i="28"/>
  <c r="D2083" i="28"/>
  <c r="J2082" i="28"/>
  <c r="G2082" i="28"/>
  <c r="F2082" i="28"/>
  <c r="D2082" i="28"/>
  <c r="J2081" i="28"/>
  <c r="G2081" i="28"/>
  <c r="F2081" i="28"/>
  <c r="D2081" i="28"/>
  <c r="J2080" i="28"/>
  <c r="G2080" i="28"/>
  <c r="F2080" i="28"/>
  <c r="D2080" i="28"/>
  <c r="J2079" i="28"/>
  <c r="G2079" i="28"/>
  <c r="F2079" i="28"/>
  <c r="D2079" i="28"/>
  <c r="J2078" i="28"/>
  <c r="G2078" i="28"/>
  <c r="F2078" i="28"/>
  <c r="D2078" i="28"/>
  <c r="J2077" i="28"/>
  <c r="G2077" i="28"/>
  <c r="F2077" i="28"/>
  <c r="D2077" i="28"/>
  <c r="J2076" i="28"/>
  <c r="G2076" i="28"/>
  <c r="F2076" i="28"/>
  <c r="D2076" i="28"/>
  <c r="J2075" i="28"/>
  <c r="G2075" i="28"/>
  <c r="F2075" i="28"/>
  <c r="D2075" i="28"/>
  <c r="J2074" i="28"/>
  <c r="G2074" i="28"/>
  <c r="F2074" i="28"/>
  <c r="D2074" i="28"/>
  <c r="J2073" i="28"/>
  <c r="G2073" i="28"/>
  <c r="F2073" i="28"/>
  <c r="D2073" i="28"/>
  <c r="J2072" i="28"/>
  <c r="G2072" i="28"/>
  <c r="F2072" i="28"/>
  <c r="D2072" i="28"/>
  <c r="J2071" i="28"/>
  <c r="G2071" i="28"/>
  <c r="F2071" i="28"/>
  <c r="D2071" i="28"/>
  <c r="J2070" i="28"/>
  <c r="G2070" i="28"/>
  <c r="F2070" i="28"/>
  <c r="D2070" i="28"/>
  <c r="J2069" i="28"/>
  <c r="G2069" i="28"/>
  <c r="F2069" i="28"/>
  <c r="D2069" i="28"/>
  <c r="J2068" i="28"/>
  <c r="G2068" i="28"/>
  <c r="F2068" i="28"/>
  <c r="D2068" i="28"/>
  <c r="J2067" i="28"/>
  <c r="G2067" i="28"/>
  <c r="F2067" i="28"/>
  <c r="D2067" i="28"/>
  <c r="J2066" i="28"/>
  <c r="G2066" i="28"/>
  <c r="F2066" i="28"/>
  <c r="D2066" i="28"/>
  <c r="J2065" i="28"/>
  <c r="G2065" i="28"/>
  <c r="F2065" i="28"/>
  <c r="D2065" i="28"/>
  <c r="J2064" i="28"/>
  <c r="G2064" i="28"/>
  <c r="F2064" i="28"/>
  <c r="D2064" i="28"/>
  <c r="J2063" i="28"/>
  <c r="G2063" i="28"/>
  <c r="F2063" i="28"/>
  <c r="D2063" i="28"/>
  <c r="J2062" i="28"/>
  <c r="G2062" i="28"/>
  <c r="F2062" i="28"/>
  <c r="D2062" i="28"/>
  <c r="J2061" i="28"/>
  <c r="G2061" i="28"/>
  <c r="F2061" i="28"/>
  <c r="D2061" i="28"/>
  <c r="J2060" i="28"/>
  <c r="G2060" i="28"/>
  <c r="F2060" i="28"/>
  <c r="D2060" i="28"/>
  <c r="J2059" i="28"/>
  <c r="G2059" i="28"/>
  <c r="F2059" i="28"/>
  <c r="D2059" i="28"/>
  <c r="J2058" i="28"/>
  <c r="G2058" i="28"/>
  <c r="F2058" i="28"/>
  <c r="D2058" i="28"/>
  <c r="J2057" i="28"/>
  <c r="G2057" i="28"/>
  <c r="F2057" i="28"/>
  <c r="D2057" i="28"/>
  <c r="J2056" i="28"/>
  <c r="G2056" i="28"/>
  <c r="F2056" i="28"/>
  <c r="D2056" i="28"/>
  <c r="J2055" i="28"/>
  <c r="G2055" i="28"/>
  <c r="F2055" i="28"/>
  <c r="D2055" i="28"/>
  <c r="J2054" i="28"/>
  <c r="G2054" i="28"/>
  <c r="F2054" i="28"/>
  <c r="D2054" i="28"/>
  <c r="J2053" i="28"/>
  <c r="G2053" i="28"/>
  <c r="F2053" i="28"/>
  <c r="D2053" i="28"/>
  <c r="J2052" i="28"/>
  <c r="G2052" i="28"/>
  <c r="F2052" i="28"/>
  <c r="D2052" i="28"/>
  <c r="J2051" i="28"/>
  <c r="G2051" i="28"/>
  <c r="F2051" i="28"/>
  <c r="D2051" i="28"/>
  <c r="J2050" i="28"/>
  <c r="G2050" i="28"/>
  <c r="F2050" i="28"/>
  <c r="D2050" i="28"/>
  <c r="J2049" i="28"/>
  <c r="G2049" i="28"/>
  <c r="F2049" i="28"/>
  <c r="D2049" i="28"/>
  <c r="J2048" i="28"/>
  <c r="G2048" i="28"/>
  <c r="F2048" i="28"/>
  <c r="D2048" i="28"/>
  <c r="J2047" i="28"/>
  <c r="G2047" i="28"/>
  <c r="F2047" i="28"/>
  <c r="D2047" i="28"/>
  <c r="J2046" i="28"/>
  <c r="G2046" i="28"/>
  <c r="F2046" i="28"/>
  <c r="D2046" i="28"/>
  <c r="J2045" i="28"/>
  <c r="G2045" i="28"/>
  <c r="F2045" i="28"/>
  <c r="D2045" i="28"/>
  <c r="J2044" i="28"/>
  <c r="G2044" i="28"/>
  <c r="F2044" i="28"/>
  <c r="D2044" i="28"/>
  <c r="J2043" i="28"/>
  <c r="G2043" i="28"/>
  <c r="F2043" i="28"/>
  <c r="D2043" i="28"/>
  <c r="J2042" i="28"/>
  <c r="G2042" i="28"/>
  <c r="F2042" i="28"/>
  <c r="D2042" i="28"/>
  <c r="J2041" i="28"/>
  <c r="G2041" i="28"/>
  <c r="F2041" i="28"/>
  <c r="D2041" i="28"/>
  <c r="J2040" i="28"/>
  <c r="G2040" i="28"/>
  <c r="F2040" i="28"/>
  <c r="D2040" i="28"/>
  <c r="J2039" i="28"/>
  <c r="G2039" i="28"/>
  <c r="F2039" i="28"/>
  <c r="D2039" i="28"/>
  <c r="J2038" i="28"/>
  <c r="G2038" i="28"/>
  <c r="F2038" i="28"/>
  <c r="D2038" i="28"/>
  <c r="J2037" i="28"/>
  <c r="G2037" i="28"/>
  <c r="F2037" i="28"/>
  <c r="D2037" i="28"/>
  <c r="J2036" i="28"/>
  <c r="G2036" i="28"/>
  <c r="F2036" i="28"/>
  <c r="D2036" i="28"/>
  <c r="J2035" i="28"/>
  <c r="G2035" i="28"/>
  <c r="F2035" i="28"/>
  <c r="D2035" i="28"/>
  <c r="B2035" i="28"/>
  <c r="B2036" i="28" s="1"/>
  <c r="B2037" i="28" s="1"/>
  <c r="B2038" i="28" s="1"/>
  <c r="B2039" i="28" s="1"/>
  <c r="B2040" i="28" s="1"/>
  <c r="B2041" i="28" s="1"/>
  <c r="B2042" i="28" s="1"/>
  <c r="B2043" i="28" s="1"/>
  <c r="B2044" i="28" s="1"/>
  <c r="B2045" i="28" s="1"/>
  <c r="B2046" i="28" s="1"/>
  <c r="B2047" i="28" s="1"/>
  <c r="B2048" i="28" s="1"/>
  <c r="B2049" i="28" s="1"/>
  <c r="B2050" i="28" s="1"/>
  <c r="B2051" i="28" s="1"/>
  <c r="B2052" i="28" s="1"/>
  <c r="B2053" i="28" s="1"/>
  <c r="B2054" i="28" s="1"/>
  <c r="B2055" i="28" s="1"/>
  <c r="B2056" i="28" s="1"/>
  <c r="B2057" i="28" s="1"/>
  <c r="B2058" i="28" s="1"/>
  <c r="B2059" i="28" s="1"/>
  <c r="B2060" i="28" s="1"/>
  <c r="B2061" i="28" s="1"/>
  <c r="B2062" i="28" s="1"/>
  <c r="B2063" i="28" s="1"/>
  <c r="B2064" i="28" s="1"/>
  <c r="B2065" i="28" s="1"/>
  <c r="B2066" i="28" s="1"/>
  <c r="B2067" i="28" s="1"/>
  <c r="B2068" i="28" s="1"/>
  <c r="B2069" i="28" s="1"/>
  <c r="B2070" i="28" s="1"/>
  <c r="B2071" i="28" s="1"/>
  <c r="B2072" i="28" s="1"/>
  <c r="B2073" i="28" s="1"/>
  <c r="B2074" i="28" s="1"/>
  <c r="B2075" i="28" s="1"/>
  <c r="B2076" i="28" s="1"/>
  <c r="B2077" i="28" s="1"/>
  <c r="B2078" i="28" s="1"/>
  <c r="B2079" i="28" s="1"/>
  <c r="B2080" i="28" s="1"/>
  <c r="B2081" i="28" s="1"/>
  <c r="B2082" i="28" s="1"/>
  <c r="B2083" i="28" s="1"/>
  <c r="B2084" i="28" s="1"/>
  <c r="B2085" i="28" s="1"/>
  <c r="B2086" i="28" s="1"/>
  <c r="B2087" i="28" s="1"/>
  <c r="B2088" i="28" s="1"/>
  <c r="B2089" i="28" s="1"/>
  <c r="B2090" i="28" s="1"/>
  <c r="B2091" i="28" s="1"/>
  <c r="B2092" i="28" s="1"/>
  <c r="B2093" i="28" s="1"/>
  <c r="B2094" i="28" s="1"/>
  <c r="B2095" i="28" s="1"/>
  <c r="B2096" i="28" s="1"/>
  <c r="B2097" i="28" s="1"/>
  <c r="B2098" i="28" s="1"/>
  <c r="B2099" i="28" s="1"/>
  <c r="B2100" i="28" s="1"/>
  <c r="B2101" i="28" s="1"/>
  <c r="B2102" i="28" s="1"/>
  <c r="B2103" i="28" s="1"/>
  <c r="B2104" i="28" s="1"/>
  <c r="B2105" i="28" s="1"/>
  <c r="B2106" i="28" s="1"/>
  <c r="B2107" i="28" s="1"/>
  <c r="B2108" i="28" s="1"/>
  <c r="B2109" i="28" s="1"/>
  <c r="B2110" i="28" s="1"/>
  <c r="B2111" i="28" s="1"/>
  <c r="B2112" i="28" s="1"/>
  <c r="B2113" i="28" s="1"/>
  <c r="B2114" i="28" s="1"/>
  <c r="J2034" i="28"/>
  <c r="G2034" i="28"/>
  <c r="F2034" i="28"/>
  <c r="D2034" i="28"/>
  <c r="J2033" i="28"/>
  <c r="G2033" i="28"/>
  <c r="F2033" i="28"/>
  <c r="D2033" i="28"/>
  <c r="J2032" i="28"/>
  <c r="G2032" i="28"/>
  <c r="F2032" i="28"/>
  <c r="D2032" i="28"/>
  <c r="J2031" i="28"/>
  <c r="G2031" i="28"/>
  <c r="F2031" i="28"/>
  <c r="D2031" i="28"/>
  <c r="J2030" i="28"/>
  <c r="G2030" i="28"/>
  <c r="F2030" i="28"/>
  <c r="D2030" i="28"/>
  <c r="J2029" i="28"/>
  <c r="G2029" i="28"/>
  <c r="F2029" i="28"/>
  <c r="D2029" i="28"/>
  <c r="J2028" i="28"/>
  <c r="G2028" i="28"/>
  <c r="F2028" i="28"/>
  <c r="D2028" i="28"/>
  <c r="B2028" i="28"/>
  <c r="B2029" i="28" s="1"/>
  <c r="B2030" i="28" s="1"/>
  <c r="B2031" i="28" s="1"/>
  <c r="B2032" i="28" s="1"/>
  <c r="B2033" i="28" s="1"/>
  <c r="B2034" i="28" s="1"/>
  <c r="J2027" i="28"/>
  <c r="G2027" i="28"/>
  <c r="F2027" i="28"/>
  <c r="D2027" i="28"/>
  <c r="J2026" i="28"/>
  <c r="G2026" i="28"/>
  <c r="F2026" i="28"/>
  <c r="D2026" i="28"/>
  <c r="B2026" i="28"/>
  <c r="B2027" i="28" s="1"/>
  <c r="J2025" i="28"/>
  <c r="G2025" i="28"/>
  <c r="F2025" i="28"/>
  <c r="D2025" i="28"/>
  <c r="J2019" i="28"/>
  <c r="D2019" i="28"/>
  <c r="J2018" i="28"/>
  <c r="D2018" i="28"/>
  <c r="J2017" i="28"/>
  <c r="D2017" i="28"/>
  <c r="J2016" i="28"/>
  <c r="D2016" i="28"/>
  <c r="J2015" i="28"/>
  <c r="D2015" i="28"/>
  <c r="J2014" i="28"/>
  <c r="D2014" i="28"/>
  <c r="J2013" i="28"/>
  <c r="D2013" i="28"/>
  <c r="J2012" i="28"/>
  <c r="D2012" i="28"/>
  <c r="J2011" i="28"/>
  <c r="D2011" i="28"/>
  <c r="J2010" i="28"/>
  <c r="D2010" i="28"/>
  <c r="J2009" i="28"/>
  <c r="D2009" i="28"/>
  <c r="J2008" i="28"/>
  <c r="D2008" i="28"/>
  <c r="J2007" i="28"/>
  <c r="D2007" i="28"/>
  <c r="J2006" i="28"/>
  <c r="D2006" i="28"/>
  <c r="J2005" i="28"/>
  <c r="D2005" i="28"/>
  <c r="J2004" i="28"/>
  <c r="D2004" i="28"/>
  <c r="J2003" i="28"/>
  <c r="D2003" i="28"/>
  <c r="J2002" i="28"/>
  <c r="D2002" i="28"/>
  <c r="J2001" i="28"/>
  <c r="D2001" i="28"/>
  <c r="J2000" i="28"/>
  <c r="D2000" i="28"/>
  <c r="J1999" i="28"/>
  <c r="D1999" i="28"/>
  <c r="J1998" i="28"/>
  <c r="D1998" i="28"/>
  <c r="J1997" i="28"/>
  <c r="D1997" i="28"/>
  <c r="J1996" i="28"/>
  <c r="D1996" i="28"/>
  <c r="J1995" i="28"/>
  <c r="D1995" i="28"/>
  <c r="J1994" i="28"/>
  <c r="D1994" i="28"/>
  <c r="J1993" i="28"/>
  <c r="D1993" i="28"/>
  <c r="J1992" i="28"/>
  <c r="D1992" i="28"/>
  <c r="J1991" i="28"/>
  <c r="D1991" i="28"/>
  <c r="J1990" i="28"/>
  <c r="D1990" i="28"/>
  <c r="J1989" i="28"/>
  <c r="D1989" i="28"/>
  <c r="J1988" i="28"/>
  <c r="D1988" i="28"/>
  <c r="J1987" i="28"/>
  <c r="D1987" i="28"/>
  <c r="J1986" i="28"/>
  <c r="D1986" i="28"/>
  <c r="J1985" i="28"/>
  <c r="D1985" i="28"/>
  <c r="J1984" i="28"/>
  <c r="D1984" i="28"/>
  <c r="J1983" i="28"/>
  <c r="D1983" i="28"/>
  <c r="J1982" i="28"/>
  <c r="D1982" i="28"/>
  <c r="J1981" i="28"/>
  <c r="D1981" i="28"/>
  <c r="J1980" i="28"/>
  <c r="D1980" i="28"/>
  <c r="J1979" i="28"/>
  <c r="D1979" i="28"/>
  <c r="J1978" i="28"/>
  <c r="D1978" i="28"/>
  <c r="J1977" i="28"/>
  <c r="D1977" i="28"/>
  <c r="J1976" i="28"/>
  <c r="D1976" i="28"/>
  <c r="J1975" i="28"/>
  <c r="D1975" i="28"/>
  <c r="J1974" i="28"/>
  <c r="D1974" i="28"/>
  <c r="J1973" i="28"/>
  <c r="D1973" i="28"/>
  <c r="J1972" i="28"/>
  <c r="D1972" i="28"/>
  <c r="J1971" i="28"/>
  <c r="D1971" i="28"/>
  <c r="J1970" i="28"/>
  <c r="D1970" i="28"/>
  <c r="J1969" i="28"/>
  <c r="D1969" i="28"/>
  <c r="J1968" i="28"/>
  <c r="D1968" i="28"/>
  <c r="J1967" i="28"/>
  <c r="D1967" i="28"/>
  <c r="J1966" i="28"/>
  <c r="D1966" i="28"/>
  <c r="J1965" i="28"/>
  <c r="D1965" i="28"/>
  <c r="J1964" i="28"/>
  <c r="D1964" i="28"/>
  <c r="J1963" i="28"/>
  <c r="D1963" i="28"/>
  <c r="J1962" i="28"/>
  <c r="D1962" i="28"/>
  <c r="J1961" i="28"/>
  <c r="D1961" i="28"/>
  <c r="J1960" i="28"/>
  <c r="D1960" i="28"/>
  <c r="J1959" i="28"/>
  <c r="D1959" i="28"/>
  <c r="J1958" i="28"/>
  <c r="D1958" i="28"/>
  <c r="J1957" i="28"/>
  <c r="D1957" i="28"/>
  <c r="J1956" i="28"/>
  <c r="D1956" i="28"/>
  <c r="J1955" i="28"/>
  <c r="D1955" i="28"/>
  <c r="J1954" i="28"/>
  <c r="D1954" i="28"/>
  <c r="J1953" i="28"/>
  <c r="D1953" i="28"/>
  <c r="J1952" i="28"/>
  <c r="D1952" i="28"/>
  <c r="J1951" i="28"/>
  <c r="D1951" i="28"/>
  <c r="J1950" i="28"/>
  <c r="D1950" i="28"/>
  <c r="J1949" i="28"/>
  <c r="D1949" i="28"/>
  <c r="J1948" i="28"/>
  <c r="D1948" i="28"/>
  <c r="J1947" i="28"/>
  <c r="D1947" i="28"/>
  <c r="J1946" i="28"/>
  <c r="D1946" i="28"/>
  <c r="J1945" i="28"/>
  <c r="D1945" i="28"/>
  <c r="J1944" i="28"/>
  <c r="D1944" i="28"/>
  <c r="J1943" i="28"/>
  <c r="D1943" i="28"/>
  <c r="J1942" i="28"/>
  <c r="D1942" i="28"/>
  <c r="J1941" i="28"/>
  <c r="D1941" i="28"/>
  <c r="J1940" i="28"/>
  <c r="D1940" i="28"/>
  <c r="J1939" i="28"/>
  <c r="D1939" i="28"/>
  <c r="J1938" i="28"/>
  <c r="D1938" i="28"/>
  <c r="J1937" i="28"/>
  <c r="D1937" i="28"/>
  <c r="J1936" i="28"/>
  <c r="D1936" i="28"/>
  <c r="J1935" i="28"/>
  <c r="D1935" i="28"/>
  <c r="J1934" i="28"/>
  <c r="D1934" i="28"/>
  <c r="J1933" i="28"/>
  <c r="D1933" i="28"/>
  <c r="J1932" i="28"/>
  <c r="D1932" i="28"/>
  <c r="J1931" i="28"/>
  <c r="D1931" i="28"/>
  <c r="J1930" i="28"/>
  <c r="D1930" i="28"/>
  <c r="J1929" i="28"/>
  <c r="D1929" i="28"/>
  <c r="J1928" i="28"/>
  <c r="D1928" i="28"/>
  <c r="J1927" i="28"/>
  <c r="D1927" i="28"/>
  <c r="J1926" i="28"/>
  <c r="D1926" i="28"/>
  <c r="J1925" i="28"/>
  <c r="D1925" i="28"/>
  <c r="J1924" i="28"/>
  <c r="D1924" i="28"/>
  <c r="J1923" i="28"/>
  <c r="D1923" i="28"/>
  <c r="J1922" i="28"/>
  <c r="D1922" i="28"/>
  <c r="J1921" i="28"/>
  <c r="D1921" i="28"/>
  <c r="J1920" i="28"/>
  <c r="D1920" i="28"/>
  <c r="J1919" i="28"/>
  <c r="D1919" i="28"/>
  <c r="J1918" i="28"/>
  <c r="D1918" i="28"/>
  <c r="J1917" i="28"/>
  <c r="D1917" i="28"/>
  <c r="J1916" i="28"/>
  <c r="D1916" i="28"/>
  <c r="J1915" i="28"/>
  <c r="D1915" i="28"/>
  <c r="J1914" i="28"/>
  <c r="D1914" i="28"/>
  <c r="J1913" i="28"/>
  <c r="D1913" i="28"/>
  <c r="J1912" i="28"/>
  <c r="D1912" i="28"/>
  <c r="J1911" i="28"/>
  <c r="D1911" i="28"/>
  <c r="J1910" i="28"/>
  <c r="D1910" i="28"/>
  <c r="J1909" i="28"/>
  <c r="D1909" i="28"/>
  <c r="J1908" i="28"/>
  <c r="D1908" i="28"/>
  <c r="J1907" i="28"/>
  <c r="D1907" i="28"/>
  <c r="J1906" i="28"/>
  <c r="D1906" i="28"/>
  <c r="J1905" i="28"/>
  <c r="D1905" i="28"/>
  <c r="J1904" i="28"/>
  <c r="D1904" i="28"/>
  <c r="J1903" i="28"/>
  <c r="D1903" i="28"/>
  <c r="J1902" i="28"/>
  <c r="D1902" i="28"/>
  <c r="J1901" i="28"/>
  <c r="D1901" i="28"/>
  <c r="J1900" i="28"/>
  <c r="D1900" i="28"/>
  <c r="J1899" i="28"/>
  <c r="D1899" i="28"/>
  <c r="J1898" i="28"/>
  <c r="D1898" i="28"/>
  <c r="J1897" i="28"/>
  <c r="D1897" i="28"/>
  <c r="J1896" i="28"/>
  <c r="D1896" i="28"/>
  <c r="J1895" i="28"/>
  <c r="D1895" i="28"/>
  <c r="J1894" i="28"/>
  <c r="D1894" i="28"/>
  <c r="J1893" i="28"/>
  <c r="D1893" i="28"/>
  <c r="J1892" i="28"/>
  <c r="D1892" i="28"/>
  <c r="J1891" i="28"/>
  <c r="D1891" i="28"/>
  <c r="J1890" i="28"/>
  <c r="D1890" i="28"/>
  <c r="J1889" i="28"/>
  <c r="D1889" i="28"/>
  <c r="J1888" i="28"/>
  <c r="D1888" i="28"/>
  <c r="J1887" i="28"/>
  <c r="D1887" i="28"/>
  <c r="J1886" i="28"/>
  <c r="D1886" i="28"/>
  <c r="J1885" i="28"/>
  <c r="D1885" i="28"/>
  <c r="J1884" i="28"/>
  <c r="D1884" i="28"/>
  <c r="J1883" i="28"/>
  <c r="D1883" i="28"/>
  <c r="J1882" i="28"/>
  <c r="D1882" i="28"/>
  <c r="J1881" i="28"/>
  <c r="D1881" i="28"/>
  <c r="J1880" i="28"/>
  <c r="D1880" i="28"/>
  <c r="J1879" i="28"/>
  <c r="D1879" i="28"/>
  <c r="J1878" i="28"/>
  <c r="D1878" i="28"/>
  <c r="J1877" i="28"/>
  <c r="D1877" i="28"/>
  <c r="J1876" i="28"/>
  <c r="D1876" i="28"/>
  <c r="J1875" i="28"/>
  <c r="D1875" i="28"/>
  <c r="J1874" i="28"/>
  <c r="D1874" i="28"/>
  <c r="J1873" i="28"/>
  <c r="D1873" i="28"/>
  <c r="J1872" i="28"/>
  <c r="D1872" i="28"/>
  <c r="J1871" i="28"/>
  <c r="D1871" i="28"/>
  <c r="J1870" i="28"/>
  <c r="D1870" i="28"/>
  <c r="J1869" i="28"/>
  <c r="D1869" i="28"/>
  <c r="J1868" i="28"/>
  <c r="D1868" i="28"/>
  <c r="J1867" i="28"/>
  <c r="D1867" i="28"/>
  <c r="J1866" i="28"/>
  <c r="D1866" i="28"/>
  <c r="J1865" i="28"/>
  <c r="D1865" i="28"/>
  <c r="J1864" i="28"/>
  <c r="D1864" i="28"/>
  <c r="J1863" i="28"/>
  <c r="D1863" i="28"/>
  <c r="J1862" i="28"/>
  <c r="D1862" i="28"/>
  <c r="J1861" i="28"/>
  <c r="D1861" i="28"/>
  <c r="J1860" i="28"/>
  <c r="D1860" i="28"/>
  <c r="J1859" i="28"/>
  <c r="D1859" i="28"/>
  <c r="J1858" i="28"/>
  <c r="D1858" i="28"/>
  <c r="J1857" i="28"/>
  <c r="D1857" i="28"/>
  <c r="J1856" i="28"/>
  <c r="D1856" i="28"/>
  <c r="J1855" i="28"/>
  <c r="D1855" i="28"/>
  <c r="J1854" i="28"/>
  <c r="D1854" i="28"/>
  <c r="J1853" i="28"/>
  <c r="D1853" i="28"/>
  <c r="J1852" i="28"/>
  <c r="D1852" i="28"/>
  <c r="J1851" i="28"/>
  <c r="D1851" i="28"/>
  <c r="J1850" i="28"/>
  <c r="D1850" i="28"/>
  <c r="J1849" i="28"/>
  <c r="D1849" i="28"/>
  <c r="J1848" i="28"/>
  <c r="D1848" i="28"/>
  <c r="J1847" i="28"/>
  <c r="D1847" i="28"/>
  <c r="J1846" i="28"/>
  <c r="D1846" i="28"/>
  <c r="J1845" i="28"/>
  <c r="D1845" i="28"/>
  <c r="J1844" i="28"/>
  <c r="D1844" i="28"/>
  <c r="J1843" i="28"/>
  <c r="D1843" i="28"/>
  <c r="J1842" i="28"/>
  <c r="D1842" i="28"/>
  <c r="J1841" i="28"/>
  <c r="D1841" i="28"/>
  <c r="J1840" i="28"/>
  <c r="D1840" i="28"/>
  <c r="J1839" i="28"/>
  <c r="D1839" i="28"/>
  <c r="J1838" i="28"/>
  <c r="D1838" i="28"/>
  <c r="J1837" i="28"/>
  <c r="D1837" i="28"/>
  <c r="J1836" i="28"/>
  <c r="D1836" i="28"/>
  <c r="J1835" i="28"/>
  <c r="D1835" i="28"/>
  <c r="J1834" i="28"/>
  <c r="D1834" i="28"/>
  <c r="J1833" i="28"/>
  <c r="D1833" i="28"/>
  <c r="J1832" i="28"/>
  <c r="D1832" i="28"/>
  <c r="J1831" i="28"/>
  <c r="D1831" i="28"/>
  <c r="J1830" i="28"/>
  <c r="D1830" i="28"/>
  <c r="J1829" i="28"/>
  <c r="D1829" i="28"/>
  <c r="J1828" i="28"/>
  <c r="D1828" i="28"/>
  <c r="J1827" i="28"/>
  <c r="D1827" i="28"/>
  <c r="J1826" i="28"/>
  <c r="D1826" i="28"/>
  <c r="J1825" i="28"/>
  <c r="D1825" i="28"/>
  <c r="J1824" i="28"/>
  <c r="D1824" i="28"/>
  <c r="J1823" i="28"/>
  <c r="D1823" i="28"/>
  <c r="J1822" i="28"/>
  <c r="D1822" i="28"/>
  <c r="J1821" i="28"/>
  <c r="D1821" i="28"/>
  <c r="J1820" i="28"/>
  <c r="D1820" i="28"/>
  <c r="J1819" i="28"/>
  <c r="D1819" i="28"/>
  <c r="J1818" i="28"/>
  <c r="D1818" i="28"/>
  <c r="J1817" i="28"/>
  <c r="D1817" i="28"/>
  <c r="J1816" i="28"/>
  <c r="D1816" i="28"/>
  <c r="J1815" i="28"/>
  <c r="D1815" i="28"/>
  <c r="J1814" i="28"/>
  <c r="D1814" i="28"/>
  <c r="J1813" i="28"/>
  <c r="D1813" i="28"/>
  <c r="J1812" i="28"/>
  <c r="D1812" i="28"/>
  <c r="J1811" i="28"/>
  <c r="D1811" i="28"/>
  <c r="J1810" i="28"/>
  <c r="D1810" i="28"/>
  <c r="J1809" i="28"/>
  <c r="D1809" i="28"/>
  <c r="J1808" i="28"/>
  <c r="D1808" i="28"/>
  <c r="J1807" i="28"/>
  <c r="D1807" i="28"/>
  <c r="J1806" i="28"/>
  <c r="D1806" i="28"/>
  <c r="J1805" i="28"/>
  <c r="D1805" i="28"/>
  <c r="J1804" i="28"/>
  <c r="D1804" i="28"/>
  <c r="J1803" i="28"/>
  <c r="D1803" i="28"/>
  <c r="J1802" i="28"/>
  <c r="D1802" i="28"/>
  <c r="J1801" i="28"/>
  <c r="D1801" i="28"/>
  <c r="J1800" i="28"/>
  <c r="D1800" i="28"/>
  <c r="J1799" i="28"/>
  <c r="D1799" i="28"/>
  <c r="J1798" i="28"/>
  <c r="D1798" i="28"/>
  <c r="J1797" i="28"/>
  <c r="D1797" i="28"/>
  <c r="J1796" i="28"/>
  <c r="D1796" i="28"/>
  <c r="J1795" i="28"/>
  <c r="D1795" i="28"/>
  <c r="J1794" i="28"/>
  <c r="D1794" i="28"/>
  <c r="J1793" i="28"/>
  <c r="D1793" i="28"/>
  <c r="J1792" i="28"/>
  <c r="D1792" i="28"/>
  <c r="J1791" i="28"/>
  <c r="D1791" i="28"/>
  <c r="J1790" i="28"/>
  <c r="D1790" i="28"/>
  <c r="J1789" i="28"/>
  <c r="D1789" i="28"/>
  <c r="J1788" i="28"/>
  <c r="D1788" i="28"/>
  <c r="J1787" i="28"/>
  <c r="D1787" i="28"/>
  <c r="J1786" i="28"/>
  <c r="D1786" i="28"/>
  <c r="J1785" i="28"/>
  <c r="D1785" i="28"/>
  <c r="J1784" i="28"/>
  <c r="D1784" i="28"/>
  <c r="J1783" i="28"/>
  <c r="D1783" i="28"/>
  <c r="J1782" i="28"/>
  <c r="D1782" i="28"/>
  <c r="J1781" i="28"/>
  <c r="D1781" i="28"/>
  <c r="J1780" i="28"/>
  <c r="D1780" i="28"/>
  <c r="J1779" i="28"/>
  <c r="D1779" i="28"/>
  <c r="J1778" i="28"/>
  <c r="D1778" i="28"/>
  <c r="J1777" i="28"/>
  <c r="D1777" i="28"/>
  <c r="J1776" i="28"/>
  <c r="D1776" i="28"/>
  <c r="J1775" i="28"/>
  <c r="D1775" i="28"/>
  <c r="J1774" i="28"/>
  <c r="D1774" i="28"/>
  <c r="J1773" i="28"/>
  <c r="D1773" i="28"/>
  <c r="J1772" i="28"/>
  <c r="D1772" i="28"/>
  <c r="J1771" i="28"/>
  <c r="D1771" i="28"/>
  <c r="J1770" i="28"/>
  <c r="D1770" i="28"/>
  <c r="J1769" i="28"/>
  <c r="D1769" i="28"/>
  <c r="J1768" i="28"/>
  <c r="D1768" i="28"/>
  <c r="J1767" i="28"/>
  <c r="D1767" i="28"/>
  <c r="J1766" i="28"/>
  <c r="D1766" i="28"/>
  <c r="J1765" i="28"/>
  <c r="D1765" i="28"/>
  <c r="J1764" i="28"/>
  <c r="D1764" i="28"/>
  <c r="J1763" i="28"/>
  <c r="D1763" i="28"/>
  <c r="J1762" i="28"/>
  <c r="D1762" i="28"/>
  <c r="J1761" i="28"/>
  <c r="D1761" i="28"/>
  <c r="J1760" i="28"/>
  <c r="D1760" i="28"/>
  <c r="J1759" i="28"/>
  <c r="D1759" i="28"/>
  <c r="J1758" i="28"/>
  <c r="D1758" i="28"/>
  <c r="J1757" i="28"/>
  <c r="D1757" i="28"/>
  <c r="J1756" i="28"/>
  <c r="D1756" i="28"/>
  <c r="J1755" i="28"/>
  <c r="D1755" i="28"/>
  <c r="J1754" i="28"/>
  <c r="D1754" i="28"/>
  <c r="J1753" i="28"/>
  <c r="D1753" i="28"/>
  <c r="J1752" i="28"/>
  <c r="D1752" i="28"/>
  <c r="J1751" i="28"/>
  <c r="D1751" i="28"/>
  <c r="J1750" i="28"/>
  <c r="D1750" i="28"/>
  <c r="J1749" i="28"/>
  <c r="D1749" i="28"/>
  <c r="J1748" i="28"/>
  <c r="D1748" i="28"/>
  <c r="J1747" i="28"/>
  <c r="D1747" i="28"/>
  <c r="J1746" i="28"/>
  <c r="D1746" i="28"/>
  <c r="J1745" i="28"/>
  <c r="D1745" i="28"/>
  <c r="J1744" i="28"/>
  <c r="D1744" i="28"/>
  <c r="J1743" i="28"/>
  <c r="D1743" i="28"/>
  <c r="J1742" i="28"/>
  <c r="D1742" i="28"/>
  <c r="J1741" i="28"/>
  <c r="D1741" i="28"/>
  <c r="J1740" i="28"/>
  <c r="D1740" i="28"/>
  <c r="J1739" i="28"/>
  <c r="D1739" i="28"/>
  <c r="J1738" i="28"/>
  <c r="D1738" i="28"/>
  <c r="J1737" i="28"/>
  <c r="D1737" i="28"/>
  <c r="J1736" i="28"/>
  <c r="D1736" i="28"/>
  <c r="J1735" i="28"/>
  <c r="D1735" i="28"/>
  <c r="J1734" i="28"/>
  <c r="D1734" i="28"/>
  <c r="J1733" i="28"/>
  <c r="D1733" i="28"/>
  <c r="J1732" i="28"/>
  <c r="D1732" i="28"/>
  <c r="J1731" i="28"/>
  <c r="D1731" i="28"/>
  <c r="J1730" i="28"/>
  <c r="D1730" i="28"/>
  <c r="J1729" i="28"/>
  <c r="D1729" i="28"/>
  <c r="J1728" i="28"/>
  <c r="D1728" i="28"/>
  <c r="J1727" i="28"/>
  <c r="D1727" i="28"/>
  <c r="J1726" i="28"/>
  <c r="D1726" i="28"/>
  <c r="J1725" i="28"/>
  <c r="D1725" i="28"/>
  <c r="J1724" i="28"/>
  <c r="D1724" i="28"/>
  <c r="J1723" i="28"/>
  <c r="D1723" i="28"/>
  <c r="J1722" i="28"/>
  <c r="D1722" i="28"/>
  <c r="J1721" i="28"/>
  <c r="D1721" i="28"/>
  <c r="J1720" i="28"/>
  <c r="D1720" i="28"/>
  <c r="J1719" i="28"/>
  <c r="D1719" i="28"/>
  <c r="J1718" i="28"/>
  <c r="D1718" i="28"/>
  <c r="J1717" i="28"/>
  <c r="D1717" i="28"/>
  <c r="J1716" i="28"/>
  <c r="D1716" i="28"/>
  <c r="J1715" i="28"/>
  <c r="D1715" i="28"/>
  <c r="J1714" i="28"/>
  <c r="D1714" i="28"/>
  <c r="J1713" i="28"/>
  <c r="D1713" i="28"/>
  <c r="J1712" i="28"/>
  <c r="D1712" i="28"/>
  <c r="J1711" i="28"/>
  <c r="D1711" i="28"/>
  <c r="J1710" i="28"/>
  <c r="D1710" i="28"/>
  <c r="J1709" i="28"/>
  <c r="D1709" i="28"/>
  <c r="J1708" i="28"/>
  <c r="D1708" i="28"/>
  <c r="J1707" i="28"/>
  <c r="D1707" i="28"/>
  <c r="J1706" i="28"/>
  <c r="D1706" i="28"/>
  <c r="J1705" i="28"/>
  <c r="D1705" i="28"/>
  <c r="J1704" i="28"/>
  <c r="D1704" i="28"/>
  <c r="J1703" i="28"/>
  <c r="D1703" i="28"/>
  <c r="J1702" i="28"/>
  <c r="D1702" i="28"/>
  <c r="J1701" i="28"/>
  <c r="D1701" i="28"/>
  <c r="J1700" i="28"/>
  <c r="D1700" i="28"/>
  <c r="J1699" i="28"/>
  <c r="D1699" i="28"/>
  <c r="J1698" i="28"/>
  <c r="D1698" i="28"/>
  <c r="J1697" i="28"/>
  <c r="D1697" i="28"/>
  <c r="J1696" i="28"/>
  <c r="D1696" i="28"/>
  <c r="J1695" i="28"/>
  <c r="D1695" i="28"/>
  <c r="J1694" i="28"/>
  <c r="D1694" i="28"/>
  <c r="J1693" i="28"/>
  <c r="D1693" i="28"/>
  <c r="J1692" i="28"/>
  <c r="D1692" i="28"/>
  <c r="J1691" i="28"/>
  <c r="D1691" i="28"/>
  <c r="J1690" i="28"/>
  <c r="D1690" i="28"/>
  <c r="J1689" i="28"/>
  <c r="D1689" i="28"/>
  <c r="J1688" i="28"/>
  <c r="D1688" i="28"/>
  <c r="J1687" i="28"/>
  <c r="D1687" i="28"/>
  <c r="J1686" i="28"/>
  <c r="D1686" i="28"/>
  <c r="J1685" i="28"/>
  <c r="D1685" i="28"/>
  <c r="J1684" i="28"/>
  <c r="D1684" i="28"/>
  <c r="J1683" i="28"/>
  <c r="D1683" i="28"/>
  <c r="J1682" i="28"/>
  <c r="D1682" i="28"/>
  <c r="J1681" i="28"/>
  <c r="D1681" i="28"/>
  <c r="J1680" i="28"/>
  <c r="D1680" i="28"/>
  <c r="J1679" i="28"/>
  <c r="D1679" i="28"/>
  <c r="J1678" i="28"/>
  <c r="D1678" i="28"/>
  <c r="J1677" i="28"/>
  <c r="D1677" i="28"/>
  <c r="J1676" i="28"/>
  <c r="D1676" i="28"/>
  <c r="J1675" i="28"/>
  <c r="D1675" i="28"/>
  <c r="J1674" i="28"/>
  <c r="D1674" i="28"/>
  <c r="J1673" i="28"/>
  <c r="D1673" i="28"/>
  <c r="J1672" i="28"/>
  <c r="D1672" i="28"/>
  <c r="J1671" i="28"/>
  <c r="D1671" i="28"/>
  <c r="J1670" i="28"/>
  <c r="D1670" i="28"/>
  <c r="J1669" i="28"/>
  <c r="D1669" i="28"/>
  <c r="J1668" i="28"/>
  <c r="D1668" i="28"/>
  <c r="J1667" i="28"/>
  <c r="D1667" i="28"/>
  <c r="J1666" i="28"/>
  <c r="D1666" i="28"/>
  <c r="J1665" i="28"/>
  <c r="D1665" i="28"/>
  <c r="J1664" i="28"/>
  <c r="D1664" i="28"/>
  <c r="J1663" i="28"/>
  <c r="D1663" i="28"/>
  <c r="J1662" i="28"/>
  <c r="D1662" i="28"/>
  <c r="J1661" i="28"/>
  <c r="D1661" i="28"/>
  <c r="J1660" i="28"/>
  <c r="D1660" i="28"/>
  <c r="J1659" i="28"/>
  <c r="D1659" i="28"/>
  <c r="J1658" i="28"/>
  <c r="D1658" i="28"/>
  <c r="J1657" i="28"/>
  <c r="D1657" i="28"/>
  <c r="J1656" i="28"/>
  <c r="D1656" i="28"/>
  <c r="J1655" i="28"/>
  <c r="D1655" i="28"/>
  <c r="J1654" i="28"/>
  <c r="D1654" i="28"/>
  <c r="J1653" i="28"/>
  <c r="D1653" i="28"/>
  <c r="J1652" i="28"/>
  <c r="D1652" i="28"/>
  <c r="J1651" i="28"/>
  <c r="D1651" i="28"/>
  <c r="J1650" i="28"/>
  <c r="D1650" i="28"/>
  <c r="J1649" i="28"/>
  <c r="D1649" i="28"/>
  <c r="J1648" i="28"/>
  <c r="D1648" i="28"/>
  <c r="J1647" i="28"/>
  <c r="D1647" i="28"/>
  <c r="J1646" i="28"/>
  <c r="D1646" i="28"/>
  <c r="J1645" i="28"/>
  <c r="D1645" i="28"/>
  <c r="J1644" i="28"/>
  <c r="D1644" i="28"/>
  <c r="J1643" i="28"/>
  <c r="D1643" i="28"/>
  <c r="J1642" i="28"/>
  <c r="D1642" i="28"/>
  <c r="J1641" i="28"/>
  <c r="D1641" i="28"/>
  <c r="J1640" i="28"/>
  <c r="D1640" i="28"/>
  <c r="J1639" i="28"/>
  <c r="D1639" i="28"/>
  <c r="J1638" i="28"/>
  <c r="D1638" i="28"/>
  <c r="J1637" i="28"/>
  <c r="D1637" i="28"/>
  <c r="J1636" i="28"/>
  <c r="D1636" i="28"/>
  <c r="J1635" i="28"/>
  <c r="D1635" i="28"/>
  <c r="J1634" i="28"/>
  <c r="D1634" i="28"/>
  <c r="J1633" i="28"/>
  <c r="D1633" i="28"/>
  <c r="J1632" i="28"/>
  <c r="D1632" i="28"/>
  <c r="J1631" i="28"/>
  <c r="D1631" i="28"/>
  <c r="J1630" i="28"/>
  <c r="D1630" i="28"/>
  <c r="J1629" i="28"/>
  <c r="D1629" i="28"/>
  <c r="J1628" i="28"/>
  <c r="D1628" i="28"/>
  <c r="J1627" i="28"/>
  <c r="D1627" i="28"/>
  <c r="J1626" i="28"/>
  <c r="D1626" i="28"/>
  <c r="J1625" i="28"/>
  <c r="D1625" i="28"/>
  <c r="J1624" i="28"/>
  <c r="D1624" i="28"/>
  <c r="J1623" i="28"/>
  <c r="D1623" i="28"/>
  <c r="J1622" i="28"/>
  <c r="D1622" i="28"/>
  <c r="J1621" i="28"/>
  <c r="D1621" i="28"/>
  <c r="J1620" i="28"/>
  <c r="D1620" i="28"/>
  <c r="J1619" i="28"/>
  <c r="D1619" i="28"/>
  <c r="J1618" i="28"/>
  <c r="D1618" i="28"/>
  <c r="J1617" i="28"/>
  <c r="D1617" i="28"/>
  <c r="J1616" i="28"/>
  <c r="D1616" i="28"/>
  <c r="J1615" i="28"/>
  <c r="D1615" i="28"/>
  <c r="J1614" i="28"/>
  <c r="D1614" i="28"/>
  <c r="J1613" i="28"/>
  <c r="D1613" i="28"/>
  <c r="J1612" i="28"/>
  <c r="D1612" i="28"/>
  <c r="J1611" i="28"/>
  <c r="D1611" i="28"/>
  <c r="J1610" i="28"/>
  <c r="D1610" i="28"/>
  <c r="J1609" i="28"/>
  <c r="D1609" i="28"/>
  <c r="J1608" i="28"/>
  <c r="D1608" i="28"/>
  <c r="J1607" i="28"/>
  <c r="D1607" i="28"/>
  <c r="J1606" i="28"/>
  <c r="D1606" i="28"/>
  <c r="J1605" i="28"/>
  <c r="D1605" i="28"/>
  <c r="J1604" i="28"/>
  <c r="D1604" i="28"/>
  <c r="J1603" i="28"/>
  <c r="D1603" i="28"/>
  <c r="J1602" i="28"/>
  <c r="D1602" i="28"/>
  <c r="J1601" i="28"/>
  <c r="D1601" i="28"/>
  <c r="J1600" i="28"/>
  <c r="D1600" i="28"/>
  <c r="J1599" i="28"/>
  <c r="D1599" i="28"/>
  <c r="J1598" i="28"/>
  <c r="D1598" i="28"/>
  <c r="J1597" i="28"/>
  <c r="D1597" i="28"/>
  <c r="J1596" i="28"/>
  <c r="G1596" i="28"/>
  <c r="D1596" i="28"/>
  <c r="J1595" i="28"/>
  <c r="D1595" i="28"/>
  <c r="J1594" i="28"/>
  <c r="D1594" i="28"/>
  <c r="J1593" i="28"/>
  <c r="D1593" i="28"/>
  <c r="J1592" i="28"/>
  <c r="D1592" i="28"/>
  <c r="J1591" i="28"/>
  <c r="D1591" i="28"/>
  <c r="J1590" i="28"/>
  <c r="D1590" i="28"/>
  <c r="J1589" i="28"/>
  <c r="D1589" i="28"/>
  <c r="J1588" i="28"/>
  <c r="D1588" i="28"/>
  <c r="J1587" i="28"/>
  <c r="D1587" i="28"/>
  <c r="J1586" i="28"/>
  <c r="D1586" i="28"/>
  <c r="J1585" i="28"/>
  <c r="D1585" i="28"/>
  <c r="J1584" i="28"/>
  <c r="D1584" i="28"/>
  <c r="J1583" i="28"/>
  <c r="D1583" i="28"/>
  <c r="J1582" i="28"/>
  <c r="D1582" i="28"/>
  <c r="J1581" i="28"/>
  <c r="D1581" i="28"/>
  <c r="J1580" i="28"/>
  <c r="D1580" i="28"/>
  <c r="J1579" i="28"/>
  <c r="D1579" i="28"/>
  <c r="J1578" i="28"/>
  <c r="D1578" i="28"/>
  <c r="J1577" i="28"/>
  <c r="D1577" i="28"/>
  <c r="J1576" i="28"/>
  <c r="D1576" i="28"/>
  <c r="J1575" i="28"/>
  <c r="D1575" i="28"/>
  <c r="J1574" i="28"/>
  <c r="D1574" i="28"/>
  <c r="J1573" i="28"/>
  <c r="D1573" i="28"/>
  <c r="J1572" i="28"/>
  <c r="D1572" i="28"/>
  <c r="J1571" i="28"/>
  <c r="D1571" i="28"/>
  <c r="J1570" i="28"/>
  <c r="D1570" i="28"/>
  <c r="J1569" i="28"/>
  <c r="D1569" i="28"/>
  <c r="J1568" i="28"/>
  <c r="D1568" i="28"/>
  <c r="J1567" i="28"/>
  <c r="D1567" i="28"/>
  <c r="J1566" i="28"/>
  <c r="D1566" i="28"/>
  <c r="J1565" i="28"/>
  <c r="D1565" i="28"/>
  <c r="J1564" i="28"/>
  <c r="D1564" i="28"/>
  <c r="J1563" i="28"/>
  <c r="D1563" i="28"/>
  <c r="J1562" i="28"/>
  <c r="D1562" i="28"/>
  <c r="J1561" i="28"/>
  <c r="D1561" i="28"/>
  <c r="J1560" i="28"/>
  <c r="D1560" i="28"/>
  <c r="J1559" i="28"/>
  <c r="D1559" i="28"/>
  <c r="J1558" i="28"/>
  <c r="D1558" i="28"/>
  <c r="J1557" i="28"/>
  <c r="D1557" i="28"/>
  <c r="J1556" i="28"/>
  <c r="D1556" i="28"/>
  <c r="J1555" i="28"/>
  <c r="D1555" i="28"/>
  <c r="J1554" i="28"/>
  <c r="D1554" i="28"/>
  <c r="J1553" i="28"/>
  <c r="D1553" i="28"/>
  <c r="J1552" i="28"/>
  <c r="D1552" i="28"/>
  <c r="J1551" i="28"/>
  <c r="D1551" i="28"/>
  <c r="J1550" i="28"/>
  <c r="D1550" i="28"/>
  <c r="J1549" i="28"/>
  <c r="D1549" i="28"/>
  <c r="J1548" i="28"/>
  <c r="D1548" i="28"/>
  <c r="J1547" i="28"/>
  <c r="D1547" i="28"/>
  <c r="J1546" i="28"/>
  <c r="D1546" i="28"/>
  <c r="J1545" i="28"/>
  <c r="D1545" i="28"/>
  <c r="J1544" i="28"/>
  <c r="D1544" i="28"/>
  <c r="J1543" i="28"/>
  <c r="D1543" i="28"/>
  <c r="J1542" i="28"/>
  <c r="D1542" i="28"/>
  <c r="J1541" i="28"/>
  <c r="D1541" i="28"/>
  <c r="J1540" i="28"/>
  <c r="D1540" i="28"/>
  <c r="J1539" i="28"/>
  <c r="D1539" i="28"/>
  <c r="J1538" i="28"/>
  <c r="D1538" i="28"/>
  <c r="J1537" i="28"/>
  <c r="D1537" i="28"/>
  <c r="J1536" i="28"/>
  <c r="D1536" i="28"/>
  <c r="J1535" i="28"/>
  <c r="D1535" i="28"/>
  <c r="J1534" i="28"/>
  <c r="D1534" i="28"/>
  <c r="J1533" i="28"/>
  <c r="D1533" i="28"/>
  <c r="J1532" i="28"/>
  <c r="D1532" i="28"/>
  <c r="J1531" i="28"/>
  <c r="D1531" i="28"/>
  <c r="J1530" i="28"/>
  <c r="D1530" i="28"/>
  <c r="J1529" i="28"/>
  <c r="D1529" i="28"/>
  <c r="J1528" i="28"/>
  <c r="D1528" i="28"/>
  <c r="J1527" i="28"/>
  <c r="D1527" i="28"/>
  <c r="J1526" i="28"/>
  <c r="D1526" i="28"/>
  <c r="J1525" i="28"/>
  <c r="D1525" i="28"/>
  <c r="J1524" i="28"/>
  <c r="D1524" i="28"/>
  <c r="J1523" i="28"/>
  <c r="D1523" i="28"/>
  <c r="J1522" i="28"/>
  <c r="D1522" i="28"/>
  <c r="J1521" i="28"/>
  <c r="D1521" i="28"/>
  <c r="J1520" i="28"/>
  <c r="D1520" i="28"/>
  <c r="J1519" i="28"/>
  <c r="D1519" i="28"/>
  <c r="J1518" i="28"/>
  <c r="D1518" i="28"/>
  <c r="J1517" i="28"/>
  <c r="D1517" i="28"/>
  <c r="J1516" i="28"/>
  <c r="D1516" i="28"/>
  <c r="J1515" i="28"/>
  <c r="D1515" i="28"/>
  <c r="J1514" i="28"/>
  <c r="D1514" i="28"/>
  <c r="J1513" i="28"/>
  <c r="D1513" i="28"/>
  <c r="J1512" i="28"/>
  <c r="D1512" i="28"/>
  <c r="J1511" i="28"/>
  <c r="D1511" i="28"/>
  <c r="J1510" i="28"/>
  <c r="D1510" i="28"/>
  <c r="J1509" i="28"/>
  <c r="D1509" i="28"/>
  <c r="J1508" i="28"/>
  <c r="D1508" i="28"/>
  <c r="J1507" i="28"/>
  <c r="D1507" i="28"/>
  <c r="J1506" i="28"/>
  <c r="D1506" i="28"/>
  <c r="J1505" i="28"/>
  <c r="D1505" i="28"/>
  <c r="J1504" i="28"/>
  <c r="D1504" i="28"/>
  <c r="J1503" i="28"/>
  <c r="D1503" i="28"/>
  <c r="J1502" i="28"/>
  <c r="D1502" i="28"/>
  <c r="J1501" i="28"/>
  <c r="D1501" i="28"/>
  <c r="J1500" i="28"/>
  <c r="D1500" i="28"/>
  <c r="J1499" i="28"/>
  <c r="D1499" i="28"/>
  <c r="J1498" i="28"/>
  <c r="D1498" i="28"/>
  <c r="J1497" i="28"/>
  <c r="D1497" i="28"/>
  <c r="J1496" i="28"/>
  <c r="D1496" i="28"/>
  <c r="J1495" i="28"/>
  <c r="D1495" i="28"/>
  <c r="J1494" i="28"/>
  <c r="D1494" i="28"/>
  <c r="J1493" i="28"/>
  <c r="D1493" i="28"/>
  <c r="J1492" i="28"/>
  <c r="D1492" i="28"/>
  <c r="J1491" i="28"/>
  <c r="D1491" i="28"/>
  <c r="J1490" i="28"/>
  <c r="D1490" i="28"/>
  <c r="J1489" i="28"/>
  <c r="D1489" i="28"/>
  <c r="J1488" i="28"/>
  <c r="D1488" i="28"/>
  <c r="J1487" i="28"/>
  <c r="D1487" i="28"/>
  <c r="J1486" i="28"/>
  <c r="D1486" i="28"/>
  <c r="J1485" i="28"/>
  <c r="D1485" i="28"/>
  <c r="J1484" i="28"/>
  <c r="D1484" i="28"/>
  <c r="J1483" i="28"/>
  <c r="D1483" i="28"/>
  <c r="J1482" i="28"/>
  <c r="D1482" i="28"/>
  <c r="J1481" i="28"/>
  <c r="D1481" i="28"/>
  <c r="J1480" i="28"/>
  <c r="D1480" i="28"/>
  <c r="J1479" i="28"/>
  <c r="D1479" i="28"/>
  <c r="J1478" i="28"/>
  <c r="D1478" i="28"/>
  <c r="J1477" i="28"/>
  <c r="D1477" i="28"/>
  <c r="J1476" i="28"/>
  <c r="D1476" i="28"/>
  <c r="J1475" i="28"/>
  <c r="D1475" i="28"/>
  <c r="J1474" i="28"/>
  <c r="D1474" i="28"/>
  <c r="J1473" i="28"/>
  <c r="D1473" i="28"/>
  <c r="J1472" i="28"/>
  <c r="D1472" i="28"/>
  <c r="J1471" i="28"/>
  <c r="D1471" i="28"/>
  <c r="J1470" i="28"/>
  <c r="D1470" i="28"/>
  <c r="J1469" i="28"/>
  <c r="D1469" i="28"/>
  <c r="J1468" i="28"/>
  <c r="D1468" i="28"/>
  <c r="J1467" i="28"/>
  <c r="D1467" i="28"/>
  <c r="J1466" i="28"/>
  <c r="D1466" i="28"/>
  <c r="J1465" i="28"/>
  <c r="D1465" i="28"/>
  <c r="J1464" i="28"/>
  <c r="D1464" i="28"/>
  <c r="J1463" i="28"/>
  <c r="D1463" i="28"/>
  <c r="J1462" i="28"/>
  <c r="D1462" i="28"/>
  <c r="J1461" i="28"/>
  <c r="D1461" i="28"/>
  <c r="J1460" i="28"/>
  <c r="D1460" i="28"/>
  <c r="J1459" i="28"/>
  <c r="D1459" i="28"/>
  <c r="J1458" i="28"/>
  <c r="D1458" i="28"/>
  <c r="J1457" i="28"/>
  <c r="D1457" i="28"/>
  <c r="J1456" i="28"/>
  <c r="D1456" i="28"/>
  <c r="J1455" i="28"/>
  <c r="D1455" i="28"/>
  <c r="J1454" i="28"/>
  <c r="D1454" i="28"/>
  <c r="J1453" i="28"/>
  <c r="D1453" i="28"/>
  <c r="J1452" i="28"/>
  <c r="D1452" i="28"/>
  <c r="J1451" i="28"/>
  <c r="D1451" i="28"/>
  <c r="J1450" i="28"/>
  <c r="D1450" i="28"/>
  <c r="J1449" i="28"/>
  <c r="D1449" i="28"/>
  <c r="J1448" i="28"/>
  <c r="D1448" i="28"/>
  <c r="J1447" i="28"/>
  <c r="D1447" i="28"/>
  <c r="J1446" i="28"/>
  <c r="D1446" i="28"/>
  <c r="J1445" i="28"/>
  <c r="D1445" i="28"/>
  <c r="J1444" i="28"/>
  <c r="D1444" i="28"/>
  <c r="J1443" i="28"/>
  <c r="D1443" i="28"/>
  <c r="J1442" i="28"/>
  <c r="D1442" i="28"/>
  <c r="J1441" i="28"/>
  <c r="D1441" i="28"/>
  <c r="J1440" i="28"/>
  <c r="D1440" i="28"/>
  <c r="J1439" i="28"/>
  <c r="D1439" i="28"/>
  <c r="J1438" i="28"/>
  <c r="D1438" i="28"/>
  <c r="J1437" i="28"/>
  <c r="D1437" i="28"/>
  <c r="J1436" i="28"/>
  <c r="D1436" i="28"/>
  <c r="J1435" i="28"/>
  <c r="D1435" i="28"/>
  <c r="J1434" i="28"/>
  <c r="D1434" i="28"/>
  <c r="J1433" i="28"/>
  <c r="D1433" i="28"/>
  <c r="J1432" i="28"/>
  <c r="D1432" i="28"/>
  <c r="J1431" i="28"/>
  <c r="D1431" i="28"/>
  <c r="J1430" i="28"/>
  <c r="D1430" i="28"/>
  <c r="J1429" i="28"/>
  <c r="D1429" i="28"/>
  <c r="J1428" i="28"/>
  <c r="D1428" i="28"/>
  <c r="J1427" i="28"/>
  <c r="D1427" i="28"/>
  <c r="J1426" i="28"/>
  <c r="D1426" i="28"/>
  <c r="J1425" i="28"/>
  <c r="D1425" i="28"/>
  <c r="J1424" i="28"/>
  <c r="D1424" i="28"/>
  <c r="J1423" i="28"/>
  <c r="D1423" i="28"/>
  <c r="J1422" i="28"/>
  <c r="D1422" i="28"/>
  <c r="J1421" i="28"/>
  <c r="D1421" i="28"/>
  <c r="J1420" i="28"/>
  <c r="D1420" i="28"/>
  <c r="J1419" i="28"/>
  <c r="D1419" i="28"/>
  <c r="J1418" i="28"/>
  <c r="D1418" i="28"/>
  <c r="J1417" i="28"/>
  <c r="D1417" i="28"/>
  <c r="J1416" i="28"/>
  <c r="D1416" i="28"/>
  <c r="J1415" i="28"/>
  <c r="D1415" i="28"/>
  <c r="J1414" i="28"/>
  <c r="D1414" i="28"/>
  <c r="J1413" i="28"/>
  <c r="D1413" i="28"/>
  <c r="J1412" i="28"/>
  <c r="D1412" i="28"/>
  <c r="J1411" i="28"/>
  <c r="D1411" i="28"/>
  <c r="J1410" i="28"/>
  <c r="D1410" i="28"/>
  <c r="J1409" i="28"/>
  <c r="D1409" i="28"/>
  <c r="J1408" i="28"/>
  <c r="D1408" i="28"/>
  <c r="J1407" i="28"/>
  <c r="D1407" i="28"/>
  <c r="J1406" i="28"/>
  <c r="D1406" i="28"/>
  <c r="J1405" i="28"/>
  <c r="D1405" i="28"/>
  <c r="J1404" i="28"/>
  <c r="D1404" i="28"/>
  <c r="J1403" i="28"/>
  <c r="D1403" i="28"/>
  <c r="J1402" i="28"/>
  <c r="D1402" i="28"/>
  <c r="J1401" i="28"/>
  <c r="D1401" i="28"/>
  <c r="J1400" i="28"/>
  <c r="D1400" i="28"/>
  <c r="J1399" i="28"/>
  <c r="D1399" i="28"/>
  <c r="J1398" i="28"/>
  <c r="D1398" i="28"/>
  <c r="J1397" i="28"/>
  <c r="D1397" i="28"/>
  <c r="J1396" i="28"/>
  <c r="D1396" i="28"/>
  <c r="J1395" i="28"/>
  <c r="D1395" i="28"/>
  <c r="J1394" i="28"/>
  <c r="D1394" i="28"/>
  <c r="J1393" i="28"/>
  <c r="D1393" i="28"/>
  <c r="J1392" i="28"/>
  <c r="D1392" i="28"/>
  <c r="J1391" i="28"/>
  <c r="D1391" i="28"/>
  <c r="J1390" i="28"/>
  <c r="D1390" i="28"/>
  <c r="J1389" i="28"/>
  <c r="D1389" i="28"/>
  <c r="J1388" i="28"/>
  <c r="D1388" i="28"/>
  <c r="J1387" i="28"/>
  <c r="D1387" i="28"/>
  <c r="J1386" i="28"/>
  <c r="D1386" i="28"/>
  <c r="J1385" i="28"/>
  <c r="D1385" i="28"/>
  <c r="J1384" i="28"/>
  <c r="D1384" i="28"/>
  <c r="J1383" i="28"/>
  <c r="D1383" i="28"/>
  <c r="J1382" i="28"/>
  <c r="D1382" i="28"/>
  <c r="J1381" i="28"/>
  <c r="D1381" i="28"/>
  <c r="J1380" i="28"/>
  <c r="D1380" i="28"/>
  <c r="J1379" i="28"/>
  <c r="D1379" i="28"/>
  <c r="J1378" i="28"/>
  <c r="D1378" i="28"/>
  <c r="J1377" i="28"/>
  <c r="D1377" i="28"/>
  <c r="J1376" i="28"/>
  <c r="D1376" i="28"/>
  <c r="J1375" i="28"/>
  <c r="D1375" i="28"/>
  <c r="J1374" i="28"/>
  <c r="D1374" i="28"/>
  <c r="J1373" i="28"/>
  <c r="D1373" i="28"/>
  <c r="J1372" i="28"/>
  <c r="D1372" i="28"/>
  <c r="J1371" i="28"/>
  <c r="D1371" i="28"/>
  <c r="J1370" i="28"/>
  <c r="D1370" i="28"/>
  <c r="J1369" i="28"/>
  <c r="D1369" i="28"/>
  <c r="J1368" i="28"/>
  <c r="D1368" i="28"/>
  <c r="J1367" i="28"/>
  <c r="D1367" i="28"/>
  <c r="J1366" i="28"/>
  <c r="D1366" i="28"/>
  <c r="J1365" i="28"/>
  <c r="D1365" i="28"/>
  <c r="J1364" i="28"/>
  <c r="D1364" i="28"/>
  <c r="J1363" i="28"/>
  <c r="D1363" i="28"/>
  <c r="J1362" i="28"/>
  <c r="D1362" i="28"/>
  <c r="J1361" i="28"/>
  <c r="D1361" i="28"/>
  <c r="J1360" i="28"/>
  <c r="D1360" i="28"/>
  <c r="J1359" i="28"/>
  <c r="D1359" i="28"/>
  <c r="J1358" i="28"/>
  <c r="D1358" i="28"/>
  <c r="J1357" i="28"/>
  <c r="D1357" i="28"/>
  <c r="J1356" i="28"/>
  <c r="D1356" i="28"/>
  <c r="J1355" i="28"/>
  <c r="D1355" i="28"/>
  <c r="J1354" i="28"/>
  <c r="D1354" i="28"/>
  <c r="J1353" i="28"/>
  <c r="D1353" i="28"/>
  <c r="J1352" i="28"/>
  <c r="D1352" i="28"/>
  <c r="J1351" i="28"/>
  <c r="D1351" i="28"/>
  <c r="J1350" i="28"/>
  <c r="D1350" i="28"/>
  <c r="J1349" i="28"/>
  <c r="D1349" i="28"/>
  <c r="J1348" i="28"/>
  <c r="D1348" i="28"/>
  <c r="J1347" i="28"/>
  <c r="D1347" i="28"/>
  <c r="J1346" i="28"/>
  <c r="D1346" i="28"/>
  <c r="J1345" i="28"/>
  <c r="D1345" i="28"/>
  <c r="J1344" i="28"/>
  <c r="D1344" i="28"/>
  <c r="J1343" i="28"/>
  <c r="D1343" i="28"/>
  <c r="J1342" i="28"/>
  <c r="D1342" i="28"/>
  <c r="J1341" i="28"/>
  <c r="D1341" i="28"/>
  <c r="J1340" i="28"/>
  <c r="D1340" i="28"/>
  <c r="J1339" i="28"/>
  <c r="D1339" i="28"/>
  <c r="J1338" i="28"/>
  <c r="D1338" i="28"/>
  <c r="J1337" i="28"/>
  <c r="D1337" i="28"/>
  <c r="J1336" i="28"/>
  <c r="D1336" i="28"/>
  <c r="J1335" i="28"/>
  <c r="D1335" i="28"/>
  <c r="J1334" i="28"/>
  <c r="D1334" i="28"/>
  <c r="J1333" i="28"/>
  <c r="D1333" i="28"/>
  <c r="J1332" i="28"/>
  <c r="D1332" i="28"/>
  <c r="J1331" i="28"/>
  <c r="D1331" i="28"/>
  <c r="J1330" i="28"/>
  <c r="D1330" i="28"/>
  <c r="J1329" i="28"/>
  <c r="D1329" i="28"/>
  <c r="J1328" i="28"/>
  <c r="D1328" i="28"/>
  <c r="J1327" i="28"/>
  <c r="D1327" i="28"/>
  <c r="J1326" i="28"/>
  <c r="D1326" i="28"/>
  <c r="J1325" i="28"/>
  <c r="D1325" i="28"/>
  <c r="J1324" i="28"/>
  <c r="D1324" i="28"/>
  <c r="J1323" i="28"/>
  <c r="D1323" i="28"/>
  <c r="J1322" i="28"/>
  <c r="D1322" i="28"/>
  <c r="J1321" i="28"/>
  <c r="D1321" i="28"/>
  <c r="J1320" i="28"/>
  <c r="D1320" i="28"/>
  <c r="J1319" i="28"/>
  <c r="D1319" i="28"/>
  <c r="J1318" i="28"/>
  <c r="D1318" i="28"/>
  <c r="J1317" i="28"/>
  <c r="D1317" i="28"/>
  <c r="J1316" i="28"/>
  <c r="D1316" i="28"/>
  <c r="J1315" i="28"/>
  <c r="D1315" i="28"/>
  <c r="J1314" i="28"/>
  <c r="D1314" i="28"/>
  <c r="J1313" i="28"/>
  <c r="D1313" i="28"/>
  <c r="J1312" i="28"/>
  <c r="D1312" i="28"/>
  <c r="J1311" i="28"/>
  <c r="D1311" i="28"/>
  <c r="J1310" i="28"/>
  <c r="D1310" i="28"/>
  <c r="J1309" i="28"/>
  <c r="D1309" i="28"/>
  <c r="J1308" i="28"/>
  <c r="D1308" i="28"/>
  <c r="J1307" i="28"/>
  <c r="D1307" i="28"/>
  <c r="J1306" i="28"/>
  <c r="D1306" i="28"/>
  <c r="J1305" i="28"/>
  <c r="D1305" i="28"/>
  <c r="J1304" i="28"/>
  <c r="D1304" i="28"/>
  <c r="J1303" i="28"/>
  <c r="D1303" i="28"/>
  <c r="J1302" i="28"/>
  <c r="D1302" i="28"/>
  <c r="J1301" i="28"/>
  <c r="D1301" i="28"/>
  <c r="J1300" i="28"/>
  <c r="D1300" i="28"/>
  <c r="J1299" i="28"/>
  <c r="D1299" i="28"/>
  <c r="J1298" i="28"/>
  <c r="D1298" i="28"/>
  <c r="J1297" i="28"/>
  <c r="D1297" i="28"/>
  <c r="J1296" i="28"/>
  <c r="D1296" i="28"/>
  <c r="J1295" i="28"/>
  <c r="D1295" i="28"/>
  <c r="J1294" i="28"/>
  <c r="D1294" i="28"/>
  <c r="J1293" i="28"/>
  <c r="D1293" i="28"/>
  <c r="J1292" i="28"/>
  <c r="D1292" i="28"/>
  <c r="J1291" i="28"/>
  <c r="D1291" i="28"/>
  <c r="J1290" i="28"/>
  <c r="D1290" i="28"/>
  <c r="J1289" i="28"/>
  <c r="D1289" i="28"/>
  <c r="J1288" i="28"/>
  <c r="D1288" i="28"/>
  <c r="J1287" i="28"/>
  <c r="D1287" i="28"/>
  <c r="J1286" i="28"/>
  <c r="D1286" i="28"/>
  <c r="J1285" i="28"/>
  <c r="D1285" i="28"/>
  <c r="J1284" i="28"/>
  <c r="D1284" i="28"/>
  <c r="J1283" i="28"/>
  <c r="D1283" i="28"/>
  <c r="J1282" i="28"/>
  <c r="D1282" i="28"/>
  <c r="J1281" i="28"/>
  <c r="D1281" i="28"/>
  <c r="J1280" i="28"/>
  <c r="D1280" i="28"/>
  <c r="J1279" i="28"/>
  <c r="D1279" i="28"/>
  <c r="J1278" i="28"/>
  <c r="D1278" i="28"/>
  <c r="J1277" i="28"/>
  <c r="D1277" i="28"/>
  <c r="J1276" i="28"/>
  <c r="D1276" i="28"/>
  <c r="J1275" i="28"/>
  <c r="D1275" i="28"/>
  <c r="J1274" i="28"/>
  <c r="D1274" i="28"/>
  <c r="J1273" i="28"/>
  <c r="D1273" i="28"/>
  <c r="J1272" i="28"/>
  <c r="D1272" i="28"/>
  <c r="J1271" i="28"/>
  <c r="D1271" i="28"/>
  <c r="J1270" i="28"/>
  <c r="D1270" i="28"/>
  <c r="J1269" i="28"/>
  <c r="D1269" i="28"/>
  <c r="J1268" i="28"/>
  <c r="D1268" i="28"/>
  <c r="J1267" i="28"/>
  <c r="D1267" i="28"/>
  <c r="J1266" i="28"/>
  <c r="D1266" i="28"/>
  <c r="J1265" i="28"/>
  <c r="D1265" i="28"/>
  <c r="J1264" i="28"/>
  <c r="D1264" i="28"/>
  <c r="J1263" i="28"/>
  <c r="D1263" i="28"/>
  <c r="J1262" i="28"/>
  <c r="D1262" i="28"/>
  <c r="J1261" i="28"/>
  <c r="D1261" i="28"/>
  <c r="J1260" i="28"/>
  <c r="D1260" i="28"/>
  <c r="J1259" i="28"/>
  <c r="D1259" i="28"/>
  <c r="J1258" i="28"/>
  <c r="D1258" i="28"/>
  <c r="J1257" i="28"/>
  <c r="D1257" i="28"/>
  <c r="J1256" i="28"/>
  <c r="D1256" i="28"/>
  <c r="J1255" i="28"/>
  <c r="D1255" i="28"/>
  <c r="J1254" i="28"/>
  <c r="D1254" i="28"/>
  <c r="J1253" i="28"/>
  <c r="D1253" i="28"/>
  <c r="J1252" i="28"/>
  <c r="D1252" i="28"/>
  <c r="J1251" i="28"/>
  <c r="D1251" i="28"/>
  <c r="J1250" i="28"/>
  <c r="D1250" i="28"/>
  <c r="J1249" i="28"/>
  <c r="D1249" i="28"/>
  <c r="J1248" i="28"/>
  <c r="D1248" i="28"/>
  <c r="J1247" i="28"/>
  <c r="D1247" i="28"/>
  <c r="J1246" i="28"/>
  <c r="D1246" i="28"/>
  <c r="J1245" i="28"/>
  <c r="D1245" i="28"/>
  <c r="J1244" i="28"/>
  <c r="D1244" i="28"/>
  <c r="J1243" i="28"/>
  <c r="D1243" i="28"/>
  <c r="J1242" i="28"/>
  <c r="D1242" i="28"/>
  <c r="J1241" i="28"/>
  <c r="D1241" i="28"/>
  <c r="J1240" i="28"/>
  <c r="D1240" i="28"/>
  <c r="J1239" i="28"/>
  <c r="D1239" i="28"/>
  <c r="J1238" i="28"/>
  <c r="D1238" i="28"/>
  <c r="J1237" i="28"/>
  <c r="D1237" i="28"/>
  <c r="J1236" i="28"/>
  <c r="D1236" i="28"/>
  <c r="J1235" i="28"/>
  <c r="D1235" i="28"/>
  <c r="J1234" i="28"/>
  <c r="D1234" i="28"/>
  <c r="J1233" i="28"/>
  <c r="D1233" i="28"/>
  <c r="J1232" i="28"/>
  <c r="D1232" i="28"/>
  <c r="J1231" i="28"/>
  <c r="D1231" i="28"/>
  <c r="J1230" i="28"/>
  <c r="D1230" i="28"/>
  <c r="J1229" i="28"/>
  <c r="D1229" i="28"/>
  <c r="J1228" i="28"/>
  <c r="D1228" i="28"/>
  <c r="J1227" i="28"/>
  <c r="D1227" i="28"/>
  <c r="J1226" i="28"/>
  <c r="D1226" i="28"/>
  <c r="J1225" i="28"/>
  <c r="D1225" i="28"/>
  <c r="J1224" i="28"/>
  <c r="D1224" i="28"/>
  <c r="J1223" i="28"/>
  <c r="D1223" i="28"/>
  <c r="J1222" i="28"/>
  <c r="D1222" i="28"/>
  <c r="J1221" i="28"/>
  <c r="D1221" i="28"/>
  <c r="J1220" i="28"/>
  <c r="D1220" i="28"/>
  <c r="J1219" i="28"/>
  <c r="D1219" i="28"/>
  <c r="J1218" i="28"/>
  <c r="D1218" i="28"/>
  <c r="J1217" i="28"/>
  <c r="D1217" i="28"/>
  <c r="J1216" i="28"/>
  <c r="D1216" i="28"/>
  <c r="J1215" i="28"/>
  <c r="D1215" i="28"/>
  <c r="J1214" i="28"/>
  <c r="D1214" i="28"/>
  <c r="J1213" i="28"/>
  <c r="D1213" i="28"/>
  <c r="J1212" i="28"/>
  <c r="G1212" i="28"/>
  <c r="D1212" i="28"/>
  <c r="J1211" i="28"/>
  <c r="D1211" i="28"/>
  <c r="J1210" i="28"/>
  <c r="D1210" i="28"/>
  <c r="J1209" i="28"/>
  <c r="D1209" i="28"/>
  <c r="J1208" i="28"/>
  <c r="D1208" i="28"/>
  <c r="J1207" i="28"/>
  <c r="D1207" i="28"/>
  <c r="J1206" i="28"/>
  <c r="D1206" i="28"/>
  <c r="J1205" i="28"/>
  <c r="D1205" i="28"/>
  <c r="J1204" i="28"/>
  <c r="D1204" i="28"/>
  <c r="J1203" i="28"/>
  <c r="D1203" i="28"/>
  <c r="J1202" i="28"/>
  <c r="D1202" i="28"/>
  <c r="J1201" i="28"/>
  <c r="D1201" i="28"/>
  <c r="J1200" i="28"/>
  <c r="D1200" i="28"/>
  <c r="J1199" i="28"/>
  <c r="D1199" i="28"/>
  <c r="J1198" i="28"/>
  <c r="D1198" i="28"/>
  <c r="J1197" i="28"/>
  <c r="D1197" i="28"/>
  <c r="J1196" i="28"/>
  <c r="D1196" i="28"/>
  <c r="J1195" i="28"/>
  <c r="D1195" i="28"/>
  <c r="J1194" i="28"/>
  <c r="D1194" i="28"/>
  <c r="J1193" i="28"/>
  <c r="D1193" i="28"/>
  <c r="J1192" i="28"/>
  <c r="D1192" i="28"/>
  <c r="J1191" i="28"/>
  <c r="D1191" i="28"/>
  <c r="J1190" i="28"/>
  <c r="D1190" i="28"/>
  <c r="J1189" i="28"/>
  <c r="D1189" i="28"/>
  <c r="J1188" i="28"/>
  <c r="D1188" i="28"/>
  <c r="J1187" i="28"/>
  <c r="D1187" i="28"/>
  <c r="J1186" i="28"/>
  <c r="D1186" i="28"/>
  <c r="J1185" i="28"/>
  <c r="D1185" i="28"/>
  <c r="J1184" i="28"/>
  <c r="D1184" i="28"/>
  <c r="J1183" i="28"/>
  <c r="D1183" i="28"/>
  <c r="J1182" i="28"/>
  <c r="D1182" i="28"/>
  <c r="J1181" i="28"/>
  <c r="D1181" i="28"/>
  <c r="J1180" i="28"/>
  <c r="D1180" i="28"/>
  <c r="J1179" i="28"/>
  <c r="D1179" i="28"/>
  <c r="J1178" i="28"/>
  <c r="D1178" i="28"/>
  <c r="J1177" i="28"/>
  <c r="D1177" i="28"/>
  <c r="J1176" i="28"/>
  <c r="D1176" i="28"/>
  <c r="J1175" i="28"/>
  <c r="D1175" i="28"/>
  <c r="J1174" i="28"/>
  <c r="D1174" i="28"/>
  <c r="J1173" i="28"/>
  <c r="D1173" i="28"/>
  <c r="J1172" i="28"/>
  <c r="D1172" i="28"/>
  <c r="J1171" i="28"/>
  <c r="D1171" i="28"/>
  <c r="J1170" i="28"/>
  <c r="D1170" i="28"/>
  <c r="J1169" i="28"/>
  <c r="D1169" i="28"/>
  <c r="J1168" i="28"/>
  <c r="D1168" i="28"/>
  <c r="J1167" i="28"/>
  <c r="D1167" i="28"/>
  <c r="J1166" i="28"/>
  <c r="D1166" i="28"/>
  <c r="J1165" i="28"/>
  <c r="D1165" i="28"/>
  <c r="J1164" i="28"/>
  <c r="D1164" i="28"/>
  <c r="J1163" i="28"/>
  <c r="D1163" i="28"/>
  <c r="J1162" i="28"/>
  <c r="D1162" i="28"/>
  <c r="J1161" i="28"/>
  <c r="D1161" i="28"/>
  <c r="J1160" i="28"/>
  <c r="D1160" i="28"/>
  <c r="J1159" i="28"/>
  <c r="D1159" i="28"/>
  <c r="J1158" i="28"/>
  <c r="D1158" i="28"/>
  <c r="J1157" i="28"/>
  <c r="D1157" i="28"/>
  <c r="J1156" i="28"/>
  <c r="D1156" i="28"/>
  <c r="J1155" i="28"/>
  <c r="D1155" i="28"/>
  <c r="J1154" i="28"/>
  <c r="D1154" i="28"/>
  <c r="J1153" i="28"/>
  <c r="D1153" i="28"/>
  <c r="J1152" i="28"/>
  <c r="D1152" i="28"/>
  <c r="J1151" i="28"/>
  <c r="D1151" i="28"/>
  <c r="J1150" i="28"/>
  <c r="D1150" i="28"/>
  <c r="J1149" i="28"/>
  <c r="D1149" i="28"/>
  <c r="J1148" i="28"/>
  <c r="D1148" i="28"/>
  <c r="J1147" i="28"/>
  <c r="D1147" i="28"/>
  <c r="J1146" i="28"/>
  <c r="D1146" i="28"/>
  <c r="J1145" i="28"/>
  <c r="D1145" i="28"/>
  <c r="J1144" i="28"/>
  <c r="D1144" i="28"/>
  <c r="J1143" i="28"/>
  <c r="D1143" i="28"/>
  <c r="J1142" i="28"/>
  <c r="D1142" i="28"/>
  <c r="J1141" i="28"/>
  <c r="D1141" i="28"/>
  <c r="J1140" i="28"/>
  <c r="D1140" i="28"/>
  <c r="J1139" i="28"/>
  <c r="D1139" i="28"/>
  <c r="J1138" i="28"/>
  <c r="D1138" i="28"/>
  <c r="J1137" i="28"/>
  <c r="D1137" i="28"/>
  <c r="J1136" i="28"/>
  <c r="D1136" i="28"/>
  <c r="J1135" i="28"/>
  <c r="D1135" i="28"/>
  <c r="J1134" i="28"/>
  <c r="D1134" i="28"/>
  <c r="J1133" i="28"/>
  <c r="D1133" i="28"/>
  <c r="J1132" i="28"/>
  <c r="D1132" i="28"/>
  <c r="J1131" i="28"/>
  <c r="D1131" i="28"/>
  <c r="J1130" i="28"/>
  <c r="D1130" i="28"/>
  <c r="J1129" i="28"/>
  <c r="D1129" i="28"/>
  <c r="J1128" i="28"/>
  <c r="D1128" i="28"/>
  <c r="J1127" i="28"/>
  <c r="D1127" i="28"/>
  <c r="J1126" i="28"/>
  <c r="D1126" i="28"/>
  <c r="J1125" i="28"/>
  <c r="D1125" i="28"/>
  <c r="J1124" i="28"/>
  <c r="D1124" i="28"/>
  <c r="J1123" i="28"/>
  <c r="D1123" i="28"/>
  <c r="J1122" i="28"/>
  <c r="D1122" i="28"/>
  <c r="J1121" i="28"/>
  <c r="D1121" i="28"/>
  <c r="J1120" i="28"/>
  <c r="D1120" i="28"/>
  <c r="J1119" i="28"/>
  <c r="D1119" i="28"/>
  <c r="J1118" i="28"/>
  <c r="D1118" i="28"/>
  <c r="J1117" i="28"/>
  <c r="D1117" i="28"/>
  <c r="J1116" i="28"/>
  <c r="D1116" i="28"/>
  <c r="J1115" i="28"/>
  <c r="D1115" i="28"/>
  <c r="J1114" i="28"/>
  <c r="D1114" i="28"/>
  <c r="J1113" i="28"/>
  <c r="D1113" i="28"/>
  <c r="J1112" i="28"/>
  <c r="D1112" i="28"/>
  <c r="J1111" i="28"/>
  <c r="D1111" i="28"/>
  <c r="J1110" i="28"/>
  <c r="D1110" i="28"/>
  <c r="J1109" i="28"/>
  <c r="D1109" i="28"/>
  <c r="J1108" i="28"/>
  <c r="D1108" i="28"/>
  <c r="J1107" i="28"/>
  <c r="D1107" i="28"/>
  <c r="J1106" i="28"/>
  <c r="D1106" i="28"/>
  <c r="J1105" i="28"/>
  <c r="D1105" i="28"/>
  <c r="J1104" i="28"/>
  <c r="D1104" i="28"/>
  <c r="J1103" i="28"/>
  <c r="D1103" i="28"/>
  <c r="J1102" i="28"/>
  <c r="D1102" i="28"/>
  <c r="J1101" i="28"/>
  <c r="D1101" i="28"/>
  <c r="J1100" i="28"/>
  <c r="D1100" i="28"/>
  <c r="J1099" i="28"/>
  <c r="D1099" i="28"/>
  <c r="J1098" i="28"/>
  <c r="D1098" i="28"/>
  <c r="J1097" i="28"/>
  <c r="D1097" i="28"/>
  <c r="J1096" i="28"/>
  <c r="D1096" i="28"/>
  <c r="J1095" i="28"/>
  <c r="D1095" i="28"/>
  <c r="J1094" i="28"/>
  <c r="D1094" i="28"/>
  <c r="J1093" i="28"/>
  <c r="D1093" i="28"/>
  <c r="J1092" i="28"/>
  <c r="D1092" i="28"/>
  <c r="J1091" i="28"/>
  <c r="D1091" i="28"/>
  <c r="J1090" i="28"/>
  <c r="D1090" i="28"/>
  <c r="J1089" i="28"/>
  <c r="D1089" i="28"/>
  <c r="J1088" i="28"/>
  <c r="D1088" i="28"/>
  <c r="J1087" i="28"/>
  <c r="D1087" i="28"/>
  <c r="J1086" i="28"/>
  <c r="D1086" i="28"/>
  <c r="J1085" i="28"/>
  <c r="D1085" i="28"/>
  <c r="J1084" i="28"/>
  <c r="D1084" i="28"/>
  <c r="J1083" i="28"/>
  <c r="D1083" i="28"/>
  <c r="J1082" i="28"/>
  <c r="D1082" i="28"/>
  <c r="J1081" i="28"/>
  <c r="D1081" i="28"/>
  <c r="J1080" i="28"/>
  <c r="D1080" i="28"/>
  <c r="J1079" i="28"/>
  <c r="D1079" i="28"/>
  <c r="J1078" i="28"/>
  <c r="D1078" i="28"/>
  <c r="J1077" i="28"/>
  <c r="D1077" i="28"/>
  <c r="J1076" i="28"/>
  <c r="D1076" i="28"/>
  <c r="J1075" i="28"/>
  <c r="D1075" i="28"/>
  <c r="J1074" i="28"/>
  <c r="D1074" i="28"/>
  <c r="J1073" i="28"/>
  <c r="D1073" i="28"/>
  <c r="J1072" i="28"/>
  <c r="D1072" i="28"/>
  <c r="J1071" i="28"/>
  <c r="D1071" i="28"/>
  <c r="J1070" i="28"/>
  <c r="D1070" i="28"/>
  <c r="J1069" i="28"/>
  <c r="D1069" i="28"/>
  <c r="J1068" i="28"/>
  <c r="D1068" i="28"/>
  <c r="J1067" i="28"/>
  <c r="D1067" i="28"/>
  <c r="J1066" i="28"/>
  <c r="D1066" i="28"/>
  <c r="J1065" i="28"/>
  <c r="D1065" i="28"/>
  <c r="J1064" i="28"/>
  <c r="D1064" i="28"/>
  <c r="J1063" i="28"/>
  <c r="D1063" i="28"/>
  <c r="J1062" i="28"/>
  <c r="D1062" i="28"/>
  <c r="J1061" i="28"/>
  <c r="D1061" i="28"/>
  <c r="J1060" i="28"/>
  <c r="D1060" i="28"/>
  <c r="J1059" i="28"/>
  <c r="D1059" i="28"/>
  <c r="J1058" i="28"/>
  <c r="D1058" i="28"/>
  <c r="J1057" i="28"/>
  <c r="D1057" i="28"/>
  <c r="J1056" i="28"/>
  <c r="D1056" i="28"/>
  <c r="J1055" i="28"/>
  <c r="D1055" i="28"/>
  <c r="J1054" i="28"/>
  <c r="D1054" i="28"/>
  <c r="J1053" i="28"/>
  <c r="D1053" i="28"/>
  <c r="J1052" i="28"/>
  <c r="D1052" i="28"/>
  <c r="J1051" i="28"/>
  <c r="D1051" i="28"/>
  <c r="J1050" i="28"/>
  <c r="D1050" i="28"/>
  <c r="J1049" i="28"/>
  <c r="D1049" i="28"/>
  <c r="J1048" i="28"/>
  <c r="D1048" i="28"/>
  <c r="J1047" i="28"/>
  <c r="D1047" i="28"/>
  <c r="J1046" i="28"/>
  <c r="D1046" i="28"/>
  <c r="J1045" i="28"/>
  <c r="D1045" i="28"/>
  <c r="J1044" i="28"/>
  <c r="D1044" i="28"/>
  <c r="J1043" i="28"/>
  <c r="D1043" i="28"/>
  <c r="J1042" i="28"/>
  <c r="D1042" i="28"/>
  <c r="J1041" i="28"/>
  <c r="D1041" i="28"/>
  <c r="J1040" i="28"/>
  <c r="D1040" i="28"/>
  <c r="J1039" i="28"/>
  <c r="D1039" i="28"/>
  <c r="J1038" i="28"/>
  <c r="D1038" i="28"/>
  <c r="J1037" i="28"/>
  <c r="D1037" i="28"/>
  <c r="J1036" i="28"/>
  <c r="D1036" i="28"/>
  <c r="J1035" i="28"/>
  <c r="D1035" i="28"/>
  <c r="J1034" i="28"/>
  <c r="D1034" i="28"/>
  <c r="J1033" i="28"/>
  <c r="D1033" i="28"/>
  <c r="J1032" i="28"/>
  <c r="D1032" i="28"/>
  <c r="J1031" i="28"/>
  <c r="D1031" i="28"/>
  <c r="J1030" i="28"/>
  <c r="D1030" i="28"/>
  <c r="J1029" i="28"/>
  <c r="D1029" i="28"/>
  <c r="J1028" i="28"/>
  <c r="D1028" i="28"/>
  <c r="J1027" i="28"/>
  <c r="D1027" i="28"/>
  <c r="J1026" i="28"/>
  <c r="D1026" i="28"/>
  <c r="J1025" i="28"/>
  <c r="D1025" i="28"/>
  <c r="J1024" i="28"/>
  <c r="D1024" i="28"/>
  <c r="J1023" i="28"/>
  <c r="D1023" i="28"/>
  <c r="J1022" i="28"/>
  <c r="D1022" i="28"/>
  <c r="J1021" i="28"/>
  <c r="D1021" i="28"/>
  <c r="J1020" i="28"/>
  <c r="D1020" i="28"/>
  <c r="J1019" i="28"/>
  <c r="D1019" i="28"/>
  <c r="J1018" i="28"/>
  <c r="D1018" i="28"/>
  <c r="J1017" i="28"/>
  <c r="D1017" i="28"/>
  <c r="J1016" i="28"/>
  <c r="D1016" i="28"/>
  <c r="J1015" i="28"/>
  <c r="D1015" i="28"/>
  <c r="J1014" i="28"/>
  <c r="D1014" i="28"/>
  <c r="J1013" i="28"/>
  <c r="D1013" i="28"/>
  <c r="J1012" i="28"/>
  <c r="D1012" i="28"/>
  <c r="J1011" i="28"/>
  <c r="D1011" i="28"/>
  <c r="J1010" i="28"/>
  <c r="D1010" i="28"/>
  <c r="J1009" i="28"/>
  <c r="D1009" i="28"/>
  <c r="J1008" i="28"/>
  <c r="D1008" i="28"/>
  <c r="J1007" i="28"/>
  <c r="D1007" i="28"/>
  <c r="J1006" i="28"/>
  <c r="D1006" i="28"/>
  <c r="J1005" i="28"/>
  <c r="D1005" i="28"/>
  <c r="J1004" i="28"/>
  <c r="D1004" i="28"/>
  <c r="J1003" i="28"/>
  <c r="D1003" i="28"/>
  <c r="J1002" i="28"/>
  <c r="D1002" i="28"/>
  <c r="J1001" i="28"/>
  <c r="D1001" i="28"/>
  <c r="J1000" i="28"/>
  <c r="D1000" i="28"/>
  <c r="J999" i="28"/>
  <c r="D999" i="28"/>
  <c r="J998" i="28"/>
  <c r="D998" i="28"/>
  <c r="J997" i="28"/>
  <c r="D997" i="28"/>
  <c r="J996" i="28"/>
  <c r="D996" i="28"/>
  <c r="J995" i="28"/>
  <c r="D995" i="28"/>
  <c r="J994" i="28"/>
  <c r="D994" i="28"/>
  <c r="J993" i="28"/>
  <c r="D993" i="28"/>
  <c r="J992" i="28"/>
  <c r="D992" i="28"/>
  <c r="J991" i="28"/>
  <c r="D991" i="28"/>
  <c r="J990" i="28"/>
  <c r="D990" i="28"/>
  <c r="J989" i="28"/>
  <c r="D989" i="28"/>
  <c r="J988" i="28"/>
  <c r="D988" i="28"/>
  <c r="J987" i="28"/>
  <c r="D987" i="28"/>
  <c r="J986" i="28"/>
  <c r="D986" i="28"/>
  <c r="J985" i="28"/>
  <c r="D985" i="28"/>
  <c r="J984" i="28"/>
  <c r="D984" i="28"/>
  <c r="J983" i="28"/>
  <c r="D983" i="28"/>
  <c r="J982" i="28"/>
  <c r="D982" i="28"/>
  <c r="J981" i="28"/>
  <c r="D981" i="28"/>
  <c r="J980" i="28"/>
  <c r="D980" i="28"/>
  <c r="J979" i="28"/>
  <c r="D979" i="28"/>
  <c r="J978" i="28"/>
  <c r="D978" i="28"/>
  <c r="J977" i="28"/>
  <c r="D977" i="28"/>
  <c r="J976" i="28"/>
  <c r="D976" i="28"/>
  <c r="J975" i="28"/>
  <c r="D975" i="28"/>
  <c r="J974" i="28"/>
  <c r="D974" i="28"/>
  <c r="J973" i="28"/>
  <c r="D973" i="28"/>
  <c r="J972" i="28"/>
  <c r="D972" i="28"/>
  <c r="J971" i="28"/>
  <c r="D971" i="28"/>
  <c r="J970" i="28"/>
  <c r="D970" i="28"/>
  <c r="J969" i="28"/>
  <c r="D969" i="28"/>
  <c r="J968" i="28"/>
  <c r="D968" i="28"/>
  <c r="J967" i="28"/>
  <c r="D967" i="28"/>
  <c r="J966" i="28"/>
  <c r="D966" i="28"/>
  <c r="J965" i="28"/>
  <c r="D965" i="28"/>
  <c r="J964" i="28"/>
  <c r="D964" i="28"/>
  <c r="J963" i="28"/>
  <c r="D963" i="28"/>
  <c r="J962" i="28"/>
  <c r="D962" i="28"/>
  <c r="J961" i="28"/>
  <c r="D961" i="28"/>
  <c r="J960" i="28"/>
  <c r="D960" i="28"/>
  <c r="J959" i="28"/>
  <c r="D959" i="28"/>
  <c r="J958" i="28"/>
  <c r="D958" i="28"/>
  <c r="J957" i="28"/>
  <c r="D957" i="28"/>
  <c r="J956" i="28"/>
  <c r="D956" i="28"/>
  <c r="J955" i="28"/>
  <c r="D955" i="28"/>
  <c r="J954" i="28"/>
  <c r="D954" i="28"/>
  <c r="J953" i="28"/>
  <c r="D953" i="28"/>
  <c r="J952" i="28"/>
  <c r="D952" i="28"/>
  <c r="J951" i="28"/>
  <c r="D951" i="28"/>
  <c r="J950" i="28"/>
  <c r="D950" i="28"/>
  <c r="J949" i="28"/>
  <c r="D949" i="28"/>
  <c r="J948" i="28"/>
  <c r="D948" i="28"/>
  <c r="J947" i="28"/>
  <c r="D947" i="28"/>
  <c r="J946" i="28"/>
  <c r="D946" i="28"/>
  <c r="J945" i="28"/>
  <c r="D945" i="28"/>
  <c r="J944" i="28"/>
  <c r="D944" i="28"/>
  <c r="J943" i="28"/>
  <c r="D943" i="28"/>
  <c r="J942" i="28"/>
  <c r="D942" i="28"/>
  <c r="J941" i="28"/>
  <c r="D941" i="28"/>
  <c r="J940" i="28"/>
  <c r="D940" i="28"/>
  <c r="J939" i="28"/>
  <c r="D939" i="28"/>
  <c r="J938" i="28"/>
  <c r="D938" i="28"/>
  <c r="J937" i="28"/>
  <c r="D937" i="28"/>
  <c r="J936" i="28"/>
  <c r="D936" i="28"/>
  <c r="J935" i="28"/>
  <c r="D935" i="28"/>
  <c r="J934" i="28"/>
  <c r="D934" i="28"/>
  <c r="J933" i="28"/>
  <c r="D933" i="28"/>
  <c r="J932" i="28"/>
  <c r="D932" i="28"/>
  <c r="J931" i="28"/>
  <c r="D931" i="28"/>
  <c r="J930" i="28"/>
  <c r="D930" i="28"/>
  <c r="J929" i="28"/>
  <c r="D929" i="28"/>
  <c r="J928" i="28"/>
  <c r="D928" i="28"/>
  <c r="J927" i="28"/>
  <c r="D927" i="28"/>
  <c r="J926" i="28"/>
  <c r="D926" i="28"/>
  <c r="J925" i="28"/>
  <c r="D925" i="28"/>
  <c r="J924" i="28"/>
  <c r="D924" i="28"/>
  <c r="J923" i="28"/>
  <c r="D923" i="28"/>
  <c r="J922" i="28"/>
  <c r="D922" i="28"/>
  <c r="J921" i="28"/>
  <c r="D921" i="28"/>
  <c r="J920" i="28"/>
  <c r="D920" i="28"/>
  <c r="J919" i="28"/>
  <c r="D919" i="28"/>
  <c r="J918" i="28"/>
  <c r="D918" i="28"/>
  <c r="J917" i="28"/>
  <c r="D917" i="28"/>
  <c r="J916" i="28"/>
  <c r="D916" i="28"/>
  <c r="J915" i="28"/>
  <c r="D915" i="28"/>
  <c r="J914" i="28"/>
  <c r="D914" i="28"/>
  <c r="J913" i="28"/>
  <c r="D913" i="28"/>
  <c r="J912" i="28"/>
  <c r="D912" i="28"/>
  <c r="J911" i="28"/>
  <c r="D911" i="28"/>
  <c r="J910" i="28"/>
  <c r="D910" i="28"/>
  <c r="J909" i="28"/>
  <c r="D909" i="28"/>
  <c r="J908" i="28"/>
  <c r="D908" i="28"/>
  <c r="J907" i="28"/>
  <c r="D907" i="28"/>
  <c r="J906" i="28"/>
  <c r="D906" i="28"/>
  <c r="J905" i="28"/>
  <c r="D905" i="28"/>
  <c r="J904" i="28"/>
  <c r="D904" i="28"/>
  <c r="J903" i="28"/>
  <c r="D903" i="28"/>
  <c r="J902" i="28"/>
  <c r="D902" i="28"/>
  <c r="J901" i="28"/>
  <c r="D901" i="28"/>
  <c r="J900" i="28"/>
  <c r="D900" i="28"/>
  <c r="J899" i="28"/>
  <c r="D899" i="28"/>
  <c r="J898" i="28"/>
  <c r="D898" i="28"/>
  <c r="J897" i="28"/>
  <c r="D897" i="28"/>
  <c r="J896" i="28"/>
  <c r="D896" i="28"/>
  <c r="J895" i="28"/>
  <c r="D895" i="28"/>
  <c r="J894" i="28"/>
  <c r="D894" i="28"/>
  <c r="J893" i="28"/>
  <c r="D893" i="28"/>
  <c r="J892" i="28"/>
  <c r="D892" i="28"/>
  <c r="J891" i="28"/>
  <c r="D891" i="28"/>
  <c r="J890" i="28"/>
  <c r="D890" i="28"/>
  <c r="J889" i="28"/>
  <c r="D889" i="28"/>
  <c r="J888" i="28"/>
  <c r="D888" i="28"/>
  <c r="J887" i="28"/>
  <c r="D887" i="28"/>
  <c r="J886" i="28"/>
  <c r="D886" i="28"/>
  <c r="J885" i="28"/>
  <c r="D885" i="28"/>
  <c r="J884" i="28"/>
  <c r="D884" i="28"/>
  <c r="J883" i="28"/>
  <c r="D883" i="28"/>
  <c r="J882" i="28"/>
  <c r="D882" i="28"/>
  <c r="J881" i="28"/>
  <c r="D881" i="28"/>
  <c r="J880" i="28"/>
  <c r="D880" i="28"/>
  <c r="J879" i="28"/>
  <c r="D879" i="28"/>
  <c r="J878" i="28"/>
  <c r="D878" i="28"/>
  <c r="J877" i="28"/>
  <c r="D877" i="28"/>
  <c r="J876" i="28"/>
  <c r="D876" i="28"/>
  <c r="J875" i="28"/>
  <c r="D875" i="28"/>
  <c r="J874" i="28"/>
  <c r="D874" i="28"/>
  <c r="J873" i="28"/>
  <c r="D873" i="28"/>
  <c r="J872" i="28"/>
  <c r="D872" i="28"/>
  <c r="J871" i="28"/>
  <c r="D871" i="28"/>
  <c r="J870" i="28"/>
  <c r="D870" i="28"/>
  <c r="J869" i="28"/>
  <c r="D869" i="28"/>
  <c r="J868" i="28"/>
  <c r="D868" i="28"/>
  <c r="J867" i="28"/>
  <c r="D867" i="28"/>
  <c r="J866" i="28"/>
  <c r="D866" i="28"/>
  <c r="J865" i="28"/>
  <c r="D865" i="28"/>
  <c r="J864" i="28"/>
  <c r="D864" i="28"/>
  <c r="J863" i="28"/>
  <c r="D863" i="28"/>
  <c r="J862" i="28"/>
  <c r="D862" i="28"/>
  <c r="J861" i="28"/>
  <c r="D861" i="28"/>
  <c r="J860" i="28"/>
  <c r="D860" i="28"/>
  <c r="J859" i="28"/>
  <c r="D859" i="28"/>
  <c r="J858" i="28"/>
  <c r="D858" i="28"/>
  <c r="J857" i="28"/>
  <c r="D857" i="28"/>
  <c r="J856" i="28"/>
  <c r="D856" i="28"/>
  <c r="J855" i="28"/>
  <c r="D855" i="28"/>
  <c r="J854" i="28"/>
  <c r="D854" i="28"/>
  <c r="J853" i="28"/>
  <c r="D853" i="28"/>
  <c r="J852" i="28"/>
  <c r="D852" i="28"/>
  <c r="J851" i="28"/>
  <c r="D851" i="28"/>
  <c r="J850" i="28"/>
  <c r="D850" i="28"/>
  <c r="J849" i="28"/>
  <c r="D849" i="28"/>
  <c r="J848" i="28"/>
  <c r="D848" i="28"/>
  <c r="J847" i="28"/>
  <c r="D847" i="28"/>
  <c r="J846" i="28"/>
  <c r="D846" i="28"/>
  <c r="J845" i="28"/>
  <c r="D845" i="28"/>
  <c r="J844" i="28"/>
  <c r="D844" i="28"/>
  <c r="J843" i="28"/>
  <c r="D843" i="28"/>
  <c r="J842" i="28"/>
  <c r="D842" i="28"/>
  <c r="J841" i="28"/>
  <c r="D841" i="28"/>
  <c r="J840" i="28"/>
  <c r="D840" i="28"/>
  <c r="J839" i="28"/>
  <c r="D839" i="28"/>
  <c r="J838" i="28"/>
  <c r="D838" i="28"/>
  <c r="J837" i="28"/>
  <c r="D837" i="28"/>
  <c r="J836" i="28"/>
  <c r="D836" i="28"/>
  <c r="J835" i="28"/>
  <c r="D835" i="28"/>
  <c r="J834" i="28"/>
  <c r="D834" i="28"/>
  <c r="J833" i="28"/>
  <c r="D833" i="28"/>
  <c r="J832" i="28"/>
  <c r="D832" i="28"/>
  <c r="J831" i="28"/>
  <c r="D831" i="28"/>
  <c r="J830" i="28"/>
  <c r="D830" i="28"/>
  <c r="J829" i="28"/>
  <c r="D829" i="28"/>
  <c r="J828" i="28"/>
  <c r="D828" i="28"/>
  <c r="J827" i="28"/>
  <c r="D827" i="28"/>
  <c r="J826" i="28"/>
  <c r="D826" i="28"/>
  <c r="J825" i="28"/>
  <c r="D825" i="28"/>
  <c r="J824" i="28"/>
  <c r="D824" i="28"/>
  <c r="J823" i="28"/>
  <c r="D823" i="28"/>
  <c r="J822" i="28"/>
  <c r="D822" i="28"/>
  <c r="J821" i="28"/>
  <c r="D821" i="28"/>
  <c r="J820" i="28"/>
  <c r="D820" i="28"/>
  <c r="J819" i="28"/>
  <c r="D819" i="28"/>
  <c r="J818" i="28"/>
  <c r="D818" i="28"/>
  <c r="J817" i="28"/>
  <c r="D817" i="28"/>
  <c r="J816" i="28"/>
  <c r="D816" i="28"/>
  <c r="J815" i="28"/>
  <c r="D815" i="28"/>
  <c r="J814" i="28"/>
  <c r="D814" i="28"/>
  <c r="J813" i="28"/>
  <c r="D813" i="28"/>
  <c r="J812" i="28"/>
  <c r="D812" i="28"/>
  <c r="J811" i="28"/>
  <c r="D811" i="28"/>
  <c r="J810" i="28"/>
  <c r="D810" i="28"/>
  <c r="J809" i="28"/>
  <c r="D809" i="28"/>
  <c r="J808" i="28"/>
  <c r="D808" i="28"/>
  <c r="J807" i="28"/>
  <c r="D807" i="28"/>
  <c r="J806" i="28"/>
  <c r="D806" i="28"/>
  <c r="J805" i="28"/>
  <c r="D805" i="28"/>
  <c r="J804" i="28"/>
  <c r="D804" i="28"/>
  <c r="J803" i="28"/>
  <c r="D803" i="28"/>
  <c r="J802" i="28"/>
  <c r="D802" i="28"/>
  <c r="J801" i="28"/>
  <c r="D801" i="28"/>
  <c r="J800" i="28"/>
  <c r="D800" i="28"/>
  <c r="J799" i="28"/>
  <c r="D799" i="28"/>
  <c r="J798" i="28"/>
  <c r="D798" i="28"/>
  <c r="J797" i="28"/>
  <c r="D797" i="28"/>
  <c r="J796" i="28"/>
  <c r="D796" i="28"/>
  <c r="J795" i="28"/>
  <c r="G795" i="28"/>
  <c r="D795" i="28"/>
  <c r="J794" i="28"/>
  <c r="D794" i="28"/>
  <c r="J793" i="28"/>
  <c r="D793" i="28"/>
  <c r="J792" i="28"/>
  <c r="D792" i="28"/>
  <c r="J791" i="28"/>
  <c r="D791" i="28"/>
  <c r="J790" i="28"/>
  <c r="D790" i="28"/>
  <c r="J789" i="28"/>
  <c r="D789" i="28"/>
  <c r="J788" i="28"/>
  <c r="D788" i="28"/>
  <c r="J787" i="28"/>
  <c r="D787" i="28"/>
  <c r="J786" i="28"/>
  <c r="D786" i="28"/>
  <c r="J785" i="28"/>
  <c r="D785" i="28"/>
  <c r="J784" i="28"/>
  <c r="D784" i="28"/>
  <c r="J783" i="28"/>
  <c r="D783" i="28"/>
  <c r="J782" i="28"/>
  <c r="D782" i="28"/>
  <c r="J781" i="28"/>
  <c r="D781" i="28"/>
  <c r="J780" i="28"/>
  <c r="D780" i="28"/>
  <c r="J779" i="28"/>
  <c r="D779" i="28"/>
  <c r="J778" i="28"/>
  <c r="D778" i="28"/>
  <c r="J777" i="28"/>
  <c r="D777" i="28"/>
  <c r="J776" i="28"/>
  <c r="D776" i="28"/>
  <c r="J775" i="28"/>
  <c r="D775" i="28"/>
  <c r="J774" i="28"/>
  <c r="D774" i="28"/>
  <c r="J773" i="28"/>
  <c r="D773" i="28"/>
  <c r="J772" i="28"/>
  <c r="D772" i="28"/>
  <c r="J771" i="28"/>
  <c r="D771" i="28"/>
  <c r="J770" i="28"/>
  <c r="D770" i="28"/>
  <c r="J769" i="28"/>
  <c r="D769" i="28"/>
  <c r="J768" i="28"/>
  <c r="D768" i="28"/>
  <c r="J767" i="28"/>
  <c r="D767" i="28"/>
  <c r="J766" i="28"/>
  <c r="D766" i="28"/>
  <c r="J765" i="28"/>
  <c r="D765" i="28"/>
  <c r="J764" i="28"/>
  <c r="D764" i="28"/>
  <c r="J763" i="28"/>
  <c r="D763" i="28"/>
  <c r="J762" i="28"/>
  <c r="D762" i="28"/>
  <c r="J761" i="28"/>
  <c r="D761" i="28"/>
  <c r="J760" i="28"/>
  <c r="D760" i="28"/>
  <c r="J759" i="28"/>
  <c r="D759" i="28"/>
  <c r="J758" i="28"/>
  <c r="D758" i="28"/>
  <c r="J757" i="28"/>
  <c r="D757" i="28"/>
  <c r="J756" i="28"/>
  <c r="D756" i="28"/>
  <c r="J755" i="28"/>
  <c r="D755" i="28"/>
  <c r="J754" i="28"/>
  <c r="D754" i="28"/>
  <c r="J753" i="28"/>
  <c r="D753" i="28"/>
  <c r="J752" i="28"/>
  <c r="D752" i="28"/>
  <c r="J751" i="28"/>
  <c r="D751" i="28"/>
  <c r="J750" i="28"/>
  <c r="D750" i="28"/>
  <c r="J749" i="28"/>
  <c r="D749" i="28"/>
  <c r="J748" i="28"/>
  <c r="D748" i="28"/>
  <c r="J747" i="28"/>
  <c r="D747" i="28"/>
  <c r="J746" i="28"/>
  <c r="D746" i="28"/>
  <c r="J745" i="28"/>
  <c r="D745" i="28"/>
  <c r="J744" i="28"/>
  <c r="D744" i="28"/>
  <c r="J743" i="28"/>
  <c r="D743" i="28"/>
  <c r="J742" i="28"/>
  <c r="D742" i="28"/>
  <c r="J741" i="28"/>
  <c r="G741" i="28"/>
  <c r="D741" i="28"/>
  <c r="J740" i="28"/>
  <c r="D740" i="28"/>
  <c r="J739" i="28"/>
  <c r="D739" i="28"/>
  <c r="J738" i="28"/>
  <c r="D738" i="28"/>
  <c r="J737" i="28"/>
  <c r="D737" i="28"/>
  <c r="J736" i="28"/>
  <c r="D736" i="28"/>
  <c r="J735" i="28"/>
  <c r="D735" i="28"/>
  <c r="J734" i="28"/>
  <c r="D734" i="28"/>
  <c r="J733" i="28"/>
  <c r="D733" i="28"/>
  <c r="J732" i="28"/>
  <c r="D732" i="28"/>
  <c r="J731" i="28"/>
  <c r="D731" i="28"/>
  <c r="J730" i="28"/>
  <c r="D730" i="28"/>
  <c r="J729" i="28"/>
  <c r="G729" i="28"/>
  <c r="D729" i="28"/>
  <c r="J728" i="28"/>
  <c r="D728" i="28"/>
  <c r="J727" i="28"/>
  <c r="D727" i="28"/>
  <c r="J726" i="28"/>
  <c r="D726" i="28"/>
  <c r="J725" i="28"/>
  <c r="D725" i="28"/>
  <c r="J724" i="28"/>
  <c r="D724" i="28"/>
  <c r="J723" i="28"/>
  <c r="D723" i="28"/>
  <c r="J722" i="28"/>
  <c r="D722" i="28"/>
  <c r="J721" i="28"/>
  <c r="D721" i="28"/>
  <c r="J720" i="28"/>
  <c r="D720" i="28"/>
  <c r="J719" i="28"/>
  <c r="D719" i="28"/>
  <c r="J718" i="28"/>
  <c r="D718" i="28"/>
  <c r="J717" i="28"/>
  <c r="D717" i="28"/>
  <c r="J716" i="28"/>
  <c r="D716" i="28"/>
  <c r="J715" i="28"/>
  <c r="G715" i="28"/>
  <c r="D715" i="28"/>
  <c r="J714" i="28"/>
  <c r="D714" i="28"/>
  <c r="J713" i="28"/>
  <c r="D713" i="28"/>
  <c r="J712" i="28"/>
  <c r="D712" i="28"/>
  <c r="J711" i="28"/>
  <c r="D711" i="28"/>
  <c r="J710" i="28"/>
  <c r="D710" i="28"/>
  <c r="J709" i="28"/>
  <c r="D709" i="28"/>
  <c r="J708" i="28"/>
  <c r="D708" i="28"/>
  <c r="J707" i="28"/>
  <c r="D707" i="28"/>
  <c r="J706" i="28"/>
  <c r="D706" i="28"/>
  <c r="J705" i="28"/>
  <c r="D705" i="28"/>
  <c r="J704" i="28"/>
  <c r="D704" i="28"/>
  <c r="J703" i="28"/>
  <c r="D703" i="28"/>
  <c r="J702" i="28"/>
  <c r="D702" i="28"/>
  <c r="J701" i="28"/>
  <c r="D701" i="28"/>
  <c r="J700" i="28"/>
  <c r="D700" i="28"/>
  <c r="J699" i="28"/>
  <c r="D699" i="28"/>
  <c r="J698" i="28"/>
  <c r="D698" i="28"/>
  <c r="J697" i="28"/>
  <c r="D697" i="28"/>
  <c r="J696" i="28"/>
  <c r="D696" i="28"/>
  <c r="J695" i="28"/>
  <c r="D695" i="28"/>
  <c r="J694" i="28"/>
  <c r="D694" i="28"/>
  <c r="J693" i="28"/>
  <c r="D693" i="28"/>
  <c r="J692" i="28"/>
  <c r="D692" i="28"/>
  <c r="J691" i="28"/>
  <c r="D691" i="28"/>
  <c r="J690" i="28"/>
  <c r="D690" i="28"/>
  <c r="J689" i="28"/>
  <c r="D689" i="28"/>
  <c r="J688" i="28"/>
  <c r="D688" i="28"/>
  <c r="J687" i="28"/>
  <c r="D687" i="28"/>
  <c r="J686" i="28"/>
  <c r="D686" i="28"/>
  <c r="J685" i="28"/>
  <c r="D685" i="28"/>
  <c r="J684" i="28"/>
  <c r="D684" i="28"/>
  <c r="J683" i="28"/>
  <c r="D683" i="28"/>
  <c r="J682" i="28"/>
  <c r="D682" i="28"/>
  <c r="J681" i="28"/>
  <c r="D681" i="28"/>
  <c r="J680" i="28"/>
  <c r="D680" i="28"/>
  <c r="J679" i="28"/>
  <c r="D679" i="28"/>
  <c r="J678" i="28"/>
  <c r="D678" i="28"/>
  <c r="J677" i="28"/>
  <c r="G677" i="28"/>
  <c r="D677" i="28"/>
  <c r="J676" i="28"/>
  <c r="D676" i="28"/>
  <c r="J675" i="28"/>
  <c r="D675" i="28"/>
  <c r="J674" i="28"/>
  <c r="D674" i="28"/>
  <c r="J673" i="28"/>
  <c r="D673" i="28"/>
  <c r="J672" i="28"/>
  <c r="D672" i="28"/>
  <c r="J671" i="28"/>
  <c r="D671" i="28"/>
  <c r="J670" i="28"/>
  <c r="D670" i="28"/>
  <c r="J669" i="28"/>
  <c r="D669" i="28"/>
  <c r="J668" i="28"/>
  <c r="D668" i="28"/>
  <c r="J667" i="28"/>
  <c r="D667" i="28"/>
  <c r="J666" i="28"/>
  <c r="D666" i="28"/>
  <c r="J665" i="28"/>
  <c r="D665" i="28"/>
  <c r="J664" i="28"/>
  <c r="D664" i="28"/>
  <c r="J663" i="28"/>
  <c r="D663" i="28"/>
  <c r="J662" i="28"/>
  <c r="D662" i="28"/>
  <c r="J661" i="28"/>
  <c r="D661" i="28"/>
  <c r="J660" i="28"/>
  <c r="D660" i="28"/>
  <c r="J659" i="28"/>
  <c r="D659" i="28"/>
  <c r="J658" i="28"/>
  <c r="D658" i="28"/>
  <c r="J657" i="28"/>
  <c r="D657" i="28"/>
  <c r="J656" i="28"/>
  <c r="D656" i="28"/>
  <c r="J655" i="28"/>
  <c r="D655" i="28"/>
  <c r="J654" i="28"/>
  <c r="D654" i="28"/>
  <c r="J653" i="28"/>
  <c r="D653" i="28"/>
  <c r="J652" i="28"/>
  <c r="D652" i="28"/>
  <c r="J651" i="28"/>
  <c r="G651" i="28"/>
  <c r="D651" i="28"/>
  <c r="J650" i="28"/>
  <c r="D650" i="28"/>
  <c r="J649" i="28"/>
  <c r="D649" i="28"/>
  <c r="J648" i="28"/>
  <c r="D648" i="28"/>
  <c r="J647" i="28"/>
  <c r="D647" i="28"/>
  <c r="J646" i="28"/>
  <c r="D646" i="28"/>
  <c r="J645" i="28"/>
  <c r="D645" i="28"/>
  <c r="J644" i="28"/>
  <c r="D644" i="28"/>
  <c r="J643" i="28"/>
  <c r="D643" i="28"/>
  <c r="J642" i="28"/>
  <c r="D642" i="28"/>
  <c r="J641" i="28"/>
  <c r="D641" i="28"/>
  <c r="J640" i="28"/>
  <c r="D640" i="28"/>
  <c r="J639" i="28"/>
  <c r="D639" i="28"/>
  <c r="J638" i="28"/>
  <c r="D638" i="28"/>
  <c r="J637" i="28"/>
  <c r="D637" i="28"/>
  <c r="J636" i="28"/>
  <c r="D636" i="28"/>
  <c r="J635" i="28"/>
  <c r="D635" i="28"/>
  <c r="J634" i="28"/>
  <c r="D634" i="28"/>
  <c r="J633" i="28"/>
  <c r="D633" i="28"/>
  <c r="J632" i="28"/>
  <c r="D632" i="28"/>
  <c r="J631" i="28"/>
  <c r="D631" i="28"/>
  <c r="J630" i="28"/>
  <c r="D630" i="28"/>
  <c r="J629" i="28"/>
  <c r="D629" i="28"/>
  <c r="J628" i="28"/>
  <c r="D628" i="28"/>
  <c r="J627" i="28"/>
  <c r="D627" i="28"/>
  <c r="J626" i="28"/>
  <c r="D626" i="28"/>
  <c r="J625" i="28"/>
  <c r="D625" i="28"/>
  <c r="J624" i="28"/>
  <c r="D624" i="28"/>
  <c r="J623" i="28"/>
  <c r="D623" i="28"/>
  <c r="J622" i="28"/>
  <c r="D622" i="28"/>
  <c r="J621" i="28"/>
  <c r="D621" i="28"/>
  <c r="J620" i="28"/>
  <c r="D620" i="28"/>
  <c r="J619" i="28"/>
  <c r="D619" i="28"/>
  <c r="J618" i="28"/>
  <c r="D618" i="28"/>
  <c r="J617" i="28"/>
  <c r="D617" i="28"/>
  <c r="J616" i="28"/>
  <c r="D616" i="28"/>
  <c r="J615" i="28"/>
  <c r="D615" i="28"/>
  <c r="J614" i="28"/>
  <c r="D614" i="28"/>
  <c r="J613" i="28"/>
  <c r="D613" i="28"/>
  <c r="J612" i="28"/>
  <c r="D612" i="28"/>
  <c r="J611" i="28"/>
  <c r="D611" i="28"/>
  <c r="J610" i="28"/>
  <c r="D610" i="28"/>
  <c r="J609" i="28"/>
  <c r="D609" i="28"/>
  <c r="J608" i="28"/>
  <c r="D608" i="28"/>
  <c r="J607" i="28"/>
  <c r="D607" i="28"/>
  <c r="J606" i="28"/>
  <c r="D606" i="28"/>
  <c r="J605" i="28"/>
  <c r="D605" i="28"/>
  <c r="J604" i="28"/>
  <c r="D604" i="28"/>
  <c r="J603" i="28"/>
  <c r="D603" i="28"/>
  <c r="J602" i="28"/>
  <c r="D602" i="28"/>
  <c r="J601" i="28"/>
  <c r="D601" i="28"/>
  <c r="J600" i="28"/>
  <c r="D600" i="28"/>
  <c r="J599" i="28"/>
  <c r="D599" i="28"/>
  <c r="J598" i="28"/>
  <c r="D598" i="28"/>
  <c r="J597" i="28"/>
  <c r="D597" i="28"/>
  <c r="J596" i="28"/>
  <c r="D596" i="28"/>
  <c r="J595" i="28"/>
  <c r="D595" i="28"/>
  <c r="J594" i="28"/>
  <c r="D594" i="28"/>
  <c r="J593" i="28"/>
  <c r="D593" i="28"/>
  <c r="J592" i="28"/>
  <c r="D592" i="28"/>
  <c r="J591" i="28"/>
  <c r="D591" i="28"/>
  <c r="J590" i="28"/>
  <c r="D590" i="28"/>
  <c r="J589" i="28"/>
  <c r="D589" i="28"/>
  <c r="J588" i="28"/>
  <c r="D588" i="28"/>
  <c r="J587" i="28"/>
  <c r="D587" i="28"/>
  <c r="J586" i="28"/>
  <c r="D586" i="28"/>
  <c r="J585" i="28"/>
  <c r="D585" i="28"/>
  <c r="J584" i="28"/>
  <c r="D584" i="28"/>
  <c r="J583" i="28"/>
  <c r="D583" i="28"/>
  <c r="J582" i="28"/>
  <c r="D582" i="28"/>
  <c r="J581" i="28"/>
  <c r="D581" i="28"/>
  <c r="J580" i="28"/>
  <c r="D580" i="28"/>
  <c r="J579" i="28"/>
  <c r="D579" i="28"/>
  <c r="J578" i="28"/>
  <c r="D578" i="28"/>
  <c r="J577" i="28"/>
  <c r="D577" i="28"/>
  <c r="J576" i="28"/>
  <c r="D576" i="28"/>
  <c r="J575" i="28"/>
  <c r="D575" i="28"/>
  <c r="J574" i="28"/>
  <c r="D574" i="28"/>
  <c r="J573" i="28"/>
  <c r="D573" i="28"/>
  <c r="J572" i="28"/>
  <c r="D572" i="28"/>
  <c r="J571" i="28"/>
  <c r="D571" i="28"/>
  <c r="J570" i="28"/>
  <c r="D570" i="28"/>
  <c r="J569" i="28"/>
  <c r="D569" i="28"/>
  <c r="J568" i="28"/>
  <c r="D568" i="28"/>
  <c r="J567" i="28"/>
  <c r="D567" i="28"/>
  <c r="J566" i="28"/>
  <c r="D566" i="28"/>
  <c r="J565" i="28"/>
  <c r="D565" i="28"/>
  <c r="J564" i="28"/>
  <c r="D564" i="28"/>
  <c r="J563" i="28"/>
  <c r="D563" i="28"/>
  <c r="J562" i="28"/>
  <c r="D562" i="28"/>
  <c r="J561" i="28"/>
  <c r="D561" i="28"/>
  <c r="J560" i="28"/>
  <c r="D560" i="28"/>
  <c r="J559" i="28"/>
  <c r="D559" i="28"/>
  <c r="J558" i="28"/>
  <c r="D558" i="28"/>
  <c r="J557" i="28"/>
  <c r="D557" i="28"/>
  <c r="J556" i="28"/>
  <c r="D556" i="28"/>
  <c r="J555" i="28"/>
  <c r="D555" i="28"/>
  <c r="J554" i="28"/>
  <c r="D554" i="28"/>
  <c r="J553" i="28"/>
  <c r="D553" i="28"/>
  <c r="J552" i="28"/>
  <c r="D552" i="28"/>
  <c r="J551" i="28"/>
  <c r="D551" i="28"/>
  <c r="J550" i="28"/>
  <c r="D550" i="28"/>
  <c r="J549" i="28"/>
  <c r="D549" i="28"/>
  <c r="J548" i="28"/>
  <c r="D548" i="28"/>
  <c r="J547" i="28"/>
  <c r="D547" i="28"/>
  <c r="J546" i="28"/>
  <c r="D546" i="28"/>
  <c r="J545" i="28"/>
  <c r="G545" i="28"/>
  <c r="D545" i="28"/>
  <c r="J544" i="28"/>
  <c r="D544" i="28"/>
  <c r="J543" i="28"/>
  <c r="D543" i="28"/>
  <c r="J542" i="28"/>
  <c r="D542" i="28"/>
  <c r="J541" i="28"/>
  <c r="D541" i="28"/>
  <c r="J540" i="28"/>
  <c r="D540" i="28"/>
  <c r="J539" i="28"/>
  <c r="D539" i="28"/>
  <c r="J538" i="28"/>
  <c r="D538" i="28"/>
  <c r="J537" i="28"/>
  <c r="D537" i="28"/>
  <c r="J536" i="28"/>
  <c r="D536" i="28"/>
  <c r="J535" i="28"/>
  <c r="D535" i="28"/>
  <c r="J534" i="28"/>
  <c r="D534" i="28"/>
  <c r="J533" i="28"/>
  <c r="D533" i="28"/>
  <c r="J532" i="28"/>
  <c r="D532" i="28"/>
  <c r="J531" i="28"/>
  <c r="D531" i="28"/>
  <c r="J530" i="28"/>
  <c r="D530" i="28"/>
  <c r="J529" i="28"/>
  <c r="D529" i="28"/>
  <c r="J528" i="28"/>
  <c r="D528" i="28"/>
  <c r="J527" i="28"/>
  <c r="D527" i="28"/>
  <c r="J526" i="28"/>
  <c r="D526" i="28"/>
  <c r="J525" i="28"/>
  <c r="D525" i="28"/>
  <c r="J524" i="28"/>
  <c r="D524" i="28"/>
  <c r="J523" i="28"/>
  <c r="D523" i="28"/>
  <c r="J522" i="28"/>
  <c r="D522" i="28"/>
  <c r="J521" i="28"/>
  <c r="D521" i="28"/>
  <c r="J520" i="28"/>
  <c r="D520" i="28"/>
  <c r="J519" i="28"/>
  <c r="D519" i="28"/>
  <c r="J518" i="28"/>
  <c r="D518" i="28"/>
  <c r="J517" i="28"/>
  <c r="D517" i="28"/>
  <c r="J516" i="28"/>
  <c r="D516" i="28"/>
  <c r="J515" i="28"/>
  <c r="D515" i="28"/>
  <c r="J514" i="28"/>
  <c r="D514" i="28"/>
  <c r="J513" i="28"/>
  <c r="D513" i="28"/>
  <c r="J512" i="28"/>
  <c r="D512" i="28"/>
  <c r="J511" i="28"/>
  <c r="D511" i="28"/>
  <c r="J510" i="28"/>
  <c r="D510" i="28"/>
  <c r="J509" i="28"/>
  <c r="D509" i="28"/>
  <c r="J508" i="28"/>
  <c r="D508" i="28"/>
  <c r="J507" i="28"/>
  <c r="D507" i="28"/>
  <c r="J506" i="28"/>
  <c r="D506" i="28"/>
  <c r="J505" i="28"/>
  <c r="D505" i="28"/>
  <c r="J504" i="28"/>
  <c r="D504" i="28"/>
  <c r="J503" i="28"/>
  <c r="D503" i="28"/>
  <c r="J502" i="28"/>
  <c r="D502" i="28"/>
  <c r="J501" i="28"/>
  <c r="D501" i="28"/>
  <c r="J500" i="28"/>
  <c r="D500" i="28"/>
  <c r="J499" i="28"/>
  <c r="D499" i="28"/>
  <c r="J498" i="28"/>
  <c r="D498" i="28"/>
  <c r="J497" i="28"/>
  <c r="D497" i="28"/>
  <c r="J496" i="28"/>
  <c r="D496" i="28"/>
  <c r="J495" i="28"/>
  <c r="D495" i="28"/>
  <c r="J494" i="28"/>
  <c r="D494" i="28"/>
  <c r="J493" i="28"/>
  <c r="D493" i="28"/>
  <c r="J492" i="28"/>
  <c r="D492" i="28"/>
  <c r="J491" i="28"/>
  <c r="D491" i="28"/>
  <c r="J490" i="28"/>
  <c r="D490" i="28"/>
  <c r="J489" i="28"/>
  <c r="D489" i="28"/>
  <c r="J488" i="28"/>
  <c r="D488" i="28"/>
  <c r="J487" i="28"/>
  <c r="D487" i="28"/>
  <c r="J486" i="28"/>
  <c r="D486" i="28"/>
  <c r="J485" i="28"/>
  <c r="D485" i="28"/>
  <c r="J484" i="28"/>
  <c r="D484" i="28"/>
  <c r="J483" i="28"/>
  <c r="D483" i="28"/>
  <c r="J482" i="28"/>
  <c r="D482" i="28"/>
  <c r="J481" i="28"/>
  <c r="G481" i="28"/>
  <c r="D481" i="28"/>
  <c r="J480" i="28"/>
  <c r="D480" i="28"/>
  <c r="J479" i="28"/>
  <c r="D479" i="28"/>
  <c r="J478" i="28"/>
  <c r="D478" i="28"/>
  <c r="J477" i="28"/>
  <c r="D477" i="28"/>
  <c r="J476" i="28"/>
  <c r="D476" i="28"/>
  <c r="J475" i="28"/>
  <c r="D475" i="28"/>
  <c r="J474" i="28"/>
  <c r="D474" i="28"/>
  <c r="J473" i="28"/>
  <c r="D473" i="28"/>
  <c r="J472" i="28"/>
  <c r="D472" i="28"/>
  <c r="J471" i="28"/>
  <c r="D471" i="28"/>
  <c r="J470" i="28"/>
  <c r="D470" i="28"/>
  <c r="J469" i="28"/>
  <c r="D469" i="28"/>
  <c r="J468" i="28"/>
  <c r="D468" i="28"/>
  <c r="J467" i="28"/>
  <c r="D467" i="28"/>
  <c r="J466" i="28"/>
  <c r="D466" i="28"/>
  <c r="J465" i="28"/>
  <c r="D465" i="28"/>
  <c r="J464" i="28"/>
  <c r="D464" i="28"/>
  <c r="J463" i="28"/>
  <c r="D463" i="28"/>
  <c r="J462" i="28"/>
  <c r="D462" i="28"/>
  <c r="J461" i="28"/>
  <c r="D461" i="28"/>
  <c r="J460" i="28"/>
  <c r="D460" i="28"/>
  <c r="J459" i="28"/>
  <c r="D459" i="28"/>
  <c r="J458" i="28"/>
  <c r="D458" i="28"/>
  <c r="J457" i="28"/>
  <c r="D457" i="28"/>
  <c r="J456" i="28"/>
  <c r="D456" i="28"/>
  <c r="J455" i="28"/>
  <c r="D455" i="28"/>
  <c r="J454" i="28"/>
  <c r="D454" i="28"/>
  <c r="J453" i="28"/>
  <c r="D453" i="28"/>
  <c r="J452" i="28"/>
  <c r="D452" i="28"/>
  <c r="J451" i="28"/>
  <c r="G451" i="28"/>
  <c r="D451" i="28"/>
  <c r="J450" i="28"/>
  <c r="D450" i="28"/>
  <c r="J449" i="28"/>
  <c r="D449" i="28"/>
  <c r="J448" i="28"/>
  <c r="D448" i="28"/>
  <c r="J447" i="28"/>
  <c r="D447" i="28"/>
  <c r="J446" i="28"/>
  <c r="D446" i="28"/>
  <c r="J445" i="28"/>
  <c r="G445" i="28"/>
  <c r="D445" i="28"/>
  <c r="J444" i="28"/>
  <c r="D444" i="28"/>
  <c r="J443" i="28"/>
  <c r="D443" i="28"/>
  <c r="J442" i="28"/>
  <c r="D442" i="28"/>
  <c r="J441" i="28"/>
  <c r="D441" i="28"/>
  <c r="J440" i="28"/>
  <c r="D440" i="28"/>
  <c r="J439" i="28"/>
  <c r="D439" i="28"/>
  <c r="J438" i="28"/>
  <c r="D438" i="28"/>
  <c r="J437" i="28"/>
  <c r="D437" i="28"/>
  <c r="J436" i="28"/>
  <c r="D436" i="28"/>
  <c r="J435" i="28"/>
  <c r="D435" i="28"/>
  <c r="J434" i="28"/>
  <c r="D434" i="28"/>
  <c r="J433" i="28"/>
  <c r="D433" i="28"/>
  <c r="J432" i="28"/>
  <c r="D432" i="28"/>
  <c r="J431" i="28"/>
  <c r="D431" i="28"/>
  <c r="J430" i="28"/>
  <c r="D430" i="28"/>
  <c r="J429" i="28"/>
  <c r="D429" i="28"/>
  <c r="J428" i="28"/>
  <c r="D428" i="28"/>
  <c r="J427" i="28"/>
  <c r="D427" i="28"/>
  <c r="J426" i="28"/>
  <c r="D426" i="28"/>
  <c r="J425" i="28"/>
  <c r="D425" i="28"/>
  <c r="J424" i="28"/>
  <c r="D424" i="28"/>
  <c r="J423" i="28"/>
  <c r="D423" i="28"/>
  <c r="J422" i="28"/>
  <c r="D422" i="28"/>
  <c r="J421" i="28"/>
  <c r="D421" i="28"/>
  <c r="J420" i="28"/>
  <c r="D420" i="28"/>
  <c r="J419" i="28"/>
  <c r="D419" i="28"/>
  <c r="J418" i="28"/>
  <c r="D418" i="28"/>
  <c r="J417" i="28"/>
  <c r="G417" i="28"/>
  <c r="D417" i="28"/>
  <c r="J416" i="28"/>
  <c r="D416" i="28"/>
  <c r="J415" i="28"/>
  <c r="D415" i="28"/>
  <c r="J414" i="28"/>
  <c r="D414" i="28"/>
  <c r="J413" i="28"/>
  <c r="D413" i="28"/>
  <c r="J412" i="28"/>
  <c r="D412" i="28"/>
  <c r="J411" i="28"/>
  <c r="D411" i="28"/>
  <c r="J410" i="28"/>
  <c r="D410" i="28"/>
  <c r="J409" i="28"/>
  <c r="G409" i="28"/>
  <c r="D409" i="28"/>
  <c r="J408" i="28"/>
  <c r="D408" i="28"/>
  <c r="J407" i="28"/>
  <c r="D407" i="28"/>
  <c r="J406" i="28"/>
  <c r="D406" i="28"/>
  <c r="J405" i="28"/>
  <c r="D405" i="28"/>
  <c r="J404" i="28"/>
  <c r="D404" i="28"/>
  <c r="J403" i="28"/>
  <c r="D403" i="28"/>
  <c r="J402" i="28"/>
  <c r="D402" i="28"/>
  <c r="J401" i="28"/>
  <c r="D401" i="28"/>
  <c r="J400" i="28"/>
  <c r="D400" i="28"/>
  <c r="J399" i="28"/>
  <c r="D399" i="28"/>
  <c r="J398" i="28"/>
  <c r="D398" i="28"/>
  <c r="J397" i="28"/>
  <c r="D397" i="28"/>
  <c r="J396" i="28"/>
  <c r="D396" i="28"/>
  <c r="J395" i="28"/>
  <c r="D395" i="28"/>
  <c r="J394" i="28"/>
  <c r="D394" i="28"/>
  <c r="J393" i="28"/>
  <c r="D393" i="28"/>
  <c r="J392" i="28"/>
  <c r="D392" i="28"/>
  <c r="J391" i="28"/>
  <c r="D391" i="28"/>
  <c r="J390" i="28"/>
  <c r="D390" i="28"/>
  <c r="J389" i="28"/>
  <c r="G389" i="28"/>
  <c r="D389" i="28"/>
  <c r="J388" i="28"/>
  <c r="D388" i="28"/>
  <c r="J387" i="28"/>
  <c r="G387" i="28"/>
  <c r="D387" i="28"/>
  <c r="J386" i="28"/>
  <c r="D386" i="28"/>
  <c r="J385" i="28"/>
  <c r="D385" i="28"/>
  <c r="J384" i="28"/>
  <c r="D384" i="28"/>
  <c r="J383" i="28"/>
  <c r="D383" i="28"/>
  <c r="J382" i="28"/>
  <c r="D382" i="28"/>
  <c r="J381" i="28"/>
  <c r="D381" i="28"/>
  <c r="J380" i="28"/>
  <c r="D380" i="28"/>
  <c r="J379" i="28"/>
  <c r="D379" i="28"/>
  <c r="J378" i="28"/>
  <c r="D378" i="28"/>
  <c r="J377" i="28"/>
  <c r="D377" i="28"/>
  <c r="J376" i="28"/>
  <c r="D376" i="28"/>
  <c r="J375" i="28"/>
  <c r="D375" i="28"/>
  <c r="J374" i="28"/>
  <c r="D374" i="28"/>
  <c r="J373" i="28"/>
  <c r="D373" i="28"/>
  <c r="J372" i="28"/>
  <c r="D372" i="28"/>
  <c r="J371" i="28"/>
  <c r="D371" i="28"/>
  <c r="J370" i="28"/>
  <c r="D370" i="28"/>
  <c r="J369" i="28"/>
  <c r="D369" i="28"/>
  <c r="J368" i="28"/>
  <c r="D368" i="28"/>
  <c r="J367" i="28"/>
  <c r="D367" i="28"/>
  <c r="J366" i="28"/>
  <c r="D366" i="28"/>
  <c r="J365" i="28"/>
  <c r="G365" i="28"/>
  <c r="D365" i="28"/>
  <c r="J364" i="28"/>
  <c r="D364" i="28"/>
  <c r="J363" i="28"/>
  <c r="D363" i="28"/>
  <c r="J362" i="28"/>
  <c r="D362" i="28"/>
  <c r="J361" i="28"/>
  <c r="G361" i="28"/>
  <c r="D361" i="28"/>
  <c r="J360" i="28"/>
  <c r="D360" i="28"/>
  <c r="J359" i="28"/>
  <c r="D359" i="28"/>
  <c r="J358" i="28"/>
  <c r="D358" i="28"/>
  <c r="J357" i="28"/>
  <c r="D357" i="28"/>
  <c r="J356" i="28"/>
  <c r="D356" i="28"/>
  <c r="J355" i="28"/>
  <c r="D355" i="28"/>
  <c r="J354" i="28"/>
  <c r="D354" i="28"/>
  <c r="J353" i="28"/>
  <c r="D353" i="28"/>
  <c r="J352" i="28"/>
  <c r="D352" i="28"/>
  <c r="J351" i="28"/>
  <c r="D351" i="28"/>
  <c r="J350" i="28"/>
  <c r="D350" i="28"/>
  <c r="J349" i="28"/>
  <c r="D349" i="28"/>
  <c r="J348" i="28"/>
  <c r="D348" i="28"/>
  <c r="J347" i="28"/>
  <c r="G347" i="28"/>
  <c r="D347" i="28"/>
  <c r="J346" i="28"/>
  <c r="D346" i="28"/>
  <c r="J345" i="28"/>
  <c r="D345" i="28"/>
  <c r="J344" i="28"/>
  <c r="D344" i="28"/>
  <c r="J343" i="28"/>
  <c r="D343" i="28"/>
  <c r="J342" i="28"/>
  <c r="D342" i="28"/>
  <c r="J341" i="28"/>
  <c r="D341" i="28"/>
  <c r="J340" i="28"/>
  <c r="D340" i="28"/>
  <c r="J339" i="28"/>
  <c r="G339" i="28"/>
  <c r="D339" i="28"/>
  <c r="J338" i="28"/>
  <c r="D338" i="28"/>
  <c r="J337" i="28"/>
  <c r="D337" i="28"/>
  <c r="J336" i="28"/>
  <c r="D336" i="28"/>
  <c r="J335" i="28"/>
  <c r="D335" i="28"/>
  <c r="J334" i="28"/>
  <c r="D334" i="28"/>
  <c r="J333" i="28"/>
  <c r="G333" i="28"/>
  <c r="D333" i="28"/>
  <c r="J332" i="28"/>
  <c r="D332" i="28"/>
  <c r="J331" i="28"/>
  <c r="D331" i="28"/>
  <c r="J330" i="28"/>
  <c r="D330" i="28"/>
  <c r="J329" i="28"/>
  <c r="D329" i="28"/>
  <c r="J328" i="28"/>
  <c r="D328" i="28"/>
  <c r="J327" i="28"/>
  <c r="D327" i="28"/>
  <c r="J326" i="28"/>
  <c r="D326" i="28"/>
  <c r="J325" i="28"/>
  <c r="D325" i="28"/>
  <c r="J324" i="28"/>
  <c r="D324" i="28"/>
  <c r="J323" i="28"/>
  <c r="D323" i="28"/>
  <c r="J322" i="28"/>
  <c r="D322" i="28"/>
  <c r="J321" i="28"/>
  <c r="D321" i="28"/>
  <c r="J320" i="28"/>
  <c r="D320" i="28"/>
  <c r="J319" i="28"/>
  <c r="D319" i="28"/>
  <c r="J318" i="28"/>
  <c r="D318" i="28"/>
  <c r="J317" i="28"/>
  <c r="D317" i="28"/>
  <c r="J316" i="28"/>
  <c r="D316" i="28"/>
  <c r="J315" i="28"/>
  <c r="G315" i="28"/>
  <c r="D315" i="28"/>
  <c r="J314" i="28"/>
  <c r="D314" i="28"/>
  <c r="J313" i="28"/>
  <c r="D313" i="28"/>
  <c r="J312" i="28"/>
  <c r="D312" i="28"/>
  <c r="J311" i="28"/>
  <c r="G311" i="28"/>
  <c r="D311" i="28"/>
  <c r="J310" i="28"/>
  <c r="D310" i="28"/>
  <c r="J309" i="28"/>
  <c r="D309" i="28"/>
  <c r="J308" i="28"/>
  <c r="D308" i="28"/>
  <c r="J307" i="28"/>
  <c r="D307" i="28"/>
  <c r="J306" i="28"/>
  <c r="D306" i="28"/>
  <c r="J305" i="28"/>
  <c r="D305" i="28"/>
  <c r="J304" i="28"/>
  <c r="D304" i="28"/>
  <c r="J303" i="28"/>
  <c r="D303" i="28"/>
  <c r="J302" i="28"/>
  <c r="D302" i="28"/>
  <c r="J301" i="28"/>
  <c r="D301" i="28"/>
  <c r="J300" i="28"/>
  <c r="D300" i="28"/>
  <c r="J299" i="28"/>
  <c r="D299" i="28"/>
  <c r="J298" i="28"/>
  <c r="D298" i="28"/>
  <c r="J297" i="28"/>
  <c r="G297" i="28"/>
  <c r="D297" i="28"/>
  <c r="J296" i="28"/>
  <c r="D296" i="28"/>
  <c r="J295" i="28"/>
  <c r="D295" i="28"/>
  <c r="J294" i="28"/>
  <c r="D294" i="28"/>
  <c r="J293" i="28"/>
  <c r="D293" i="28"/>
  <c r="J292" i="28"/>
  <c r="D292" i="28"/>
  <c r="J291" i="28"/>
  <c r="D291" i="28"/>
  <c r="J290" i="28"/>
  <c r="D290" i="28"/>
  <c r="J289" i="28"/>
  <c r="D289" i="28"/>
  <c r="J288" i="28"/>
  <c r="D288" i="28"/>
  <c r="J287" i="28"/>
  <c r="D287" i="28"/>
  <c r="J286" i="28"/>
  <c r="D286" i="28"/>
  <c r="J285" i="28"/>
  <c r="D285" i="28"/>
  <c r="J284" i="28"/>
  <c r="D284" i="28"/>
  <c r="J283" i="28"/>
  <c r="G283" i="28"/>
  <c r="D283" i="28"/>
  <c r="J282" i="28"/>
  <c r="D282" i="28"/>
  <c r="J281" i="28"/>
  <c r="D281" i="28"/>
  <c r="J280" i="28"/>
  <c r="D280" i="28"/>
  <c r="J279" i="28"/>
  <c r="D279" i="28"/>
  <c r="J278" i="28"/>
  <c r="D278" i="28"/>
  <c r="J277" i="28"/>
  <c r="G277" i="28"/>
  <c r="D277" i="28"/>
  <c r="J276" i="28"/>
  <c r="D276" i="28"/>
  <c r="J275" i="28"/>
  <c r="D275" i="28"/>
  <c r="J274" i="28"/>
  <c r="D274" i="28"/>
  <c r="J273" i="28"/>
  <c r="D273" i="28"/>
  <c r="J272" i="28"/>
  <c r="D272" i="28"/>
  <c r="J271" i="28"/>
  <c r="D271" i="28"/>
  <c r="J270" i="28"/>
  <c r="D270" i="28"/>
  <c r="J269" i="28"/>
  <c r="D269" i="28"/>
  <c r="J268" i="28"/>
  <c r="D268" i="28"/>
  <c r="J267" i="28"/>
  <c r="D267" i="28"/>
  <c r="J266" i="28"/>
  <c r="D266" i="28"/>
  <c r="J265" i="28"/>
  <c r="D265" i="28"/>
  <c r="J264" i="28"/>
  <c r="D264" i="28"/>
  <c r="J263" i="28"/>
  <c r="D263" i="28"/>
  <c r="J262" i="28"/>
  <c r="D262" i="28"/>
  <c r="J261" i="28"/>
  <c r="D261" i="28"/>
  <c r="J260" i="28"/>
  <c r="D260" i="28"/>
  <c r="J259" i="28"/>
  <c r="G259" i="28"/>
  <c r="D259" i="28"/>
  <c r="J258" i="28"/>
  <c r="D258" i="28"/>
  <c r="J257" i="28"/>
  <c r="D257" i="28"/>
  <c r="J256" i="28"/>
  <c r="D256" i="28"/>
  <c r="J255" i="28"/>
  <c r="D255" i="28"/>
  <c r="J254" i="28"/>
  <c r="D254" i="28"/>
  <c r="J253" i="28"/>
  <c r="G253" i="28"/>
  <c r="D253" i="28"/>
  <c r="J252" i="28"/>
  <c r="D252" i="28"/>
  <c r="J251" i="28"/>
  <c r="G251" i="28"/>
  <c r="D251" i="28"/>
  <c r="J250" i="28"/>
  <c r="D250" i="28"/>
  <c r="J249" i="28"/>
  <c r="D249" i="28"/>
  <c r="J248" i="28"/>
  <c r="D248" i="28"/>
  <c r="J247" i="28"/>
  <c r="D247" i="28"/>
  <c r="J246" i="28"/>
  <c r="D246" i="28"/>
  <c r="J245" i="28"/>
  <c r="D245" i="28"/>
  <c r="J244" i="28"/>
  <c r="D244" i="28"/>
  <c r="J243" i="28"/>
  <c r="G243" i="28"/>
  <c r="D243" i="28"/>
  <c r="J242" i="28"/>
  <c r="D242" i="28"/>
  <c r="J241" i="28"/>
  <c r="D241" i="28"/>
  <c r="J240" i="28"/>
  <c r="D240" i="28"/>
  <c r="J239" i="28"/>
  <c r="D239" i="28"/>
  <c r="J238" i="28"/>
  <c r="D238" i="28"/>
  <c r="J237" i="28"/>
  <c r="D237" i="28"/>
  <c r="J236" i="28"/>
  <c r="D236" i="28"/>
  <c r="J235" i="28"/>
  <c r="D235" i="28"/>
  <c r="J234" i="28"/>
  <c r="D234" i="28"/>
  <c r="J233" i="28"/>
  <c r="D233" i="28"/>
  <c r="J232" i="28"/>
  <c r="D232" i="28"/>
  <c r="J231" i="28"/>
  <c r="D231" i="28"/>
  <c r="J230" i="28"/>
  <c r="D230" i="28"/>
  <c r="J229" i="28"/>
  <c r="D229" i="28"/>
  <c r="J228" i="28"/>
  <c r="D228" i="28"/>
  <c r="J227" i="28"/>
  <c r="G227" i="28"/>
  <c r="D227" i="28"/>
  <c r="J226" i="28"/>
  <c r="D226" i="28"/>
  <c r="J225" i="28"/>
  <c r="D225" i="28"/>
  <c r="J224" i="28"/>
  <c r="D224" i="28"/>
  <c r="J223" i="28"/>
  <c r="G223" i="28"/>
  <c r="D223" i="28"/>
  <c r="J222" i="28"/>
  <c r="D222" i="28"/>
  <c r="J221" i="28"/>
  <c r="D221" i="28"/>
  <c r="J220" i="28"/>
  <c r="D220" i="28"/>
  <c r="J219" i="28"/>
  <c r="D219" i="28"/>
  <c r="J218" i="28"/>
  <c r="D218" i="28"/>
  <c r="J217" i="28"/>
  <c r="D217" i="28"/>
  <c r="J216" i="28"/>
  <c r="D216" i="28"/>
  <c r="J215" i="28"/>
  <c r="D215" i="28"/>
  <c r="J214" i="28"/>
  <c r="D214" i="28"/>
  <c r="J213" i="28"/>
  <c r="G213" i="28"/>
  <c r="D213" i="28"/>
  <c r="J212" i="28"/>
  <c r="D212" i="28"/>
  <c r="J211" i="28"/>
  <c r="D211" i="28"/>
  <c r="J210" i="28"/>
  <c r="D210" i="28"/>
  <c r="J209" i="28"/>
  <c r="D209" i="28"/>
  <c r="J208" i="28"/>
  <c r="D208" i="28"/>
  <c r="J207" i="28"/>
  <c r="D207" i="28"/>
  <c r="J206" i="28"/>
  <c r="D206" i="28"/>
  <c r="J205" i="28"/>
  <c r="G205" i="28"/>
  <c r="D205" i="28"/>
  <c r="J204" i="28"/>
  <c r="D204" i="28"/>
  <c r="J203" i="28"/>
  <c r="G203" i="28"/>
  <c r="D203" i="28"/>
  <c r="J202" i="28"/>
  <c r="D202" i="28"/>
  <c r="J201" i="28"/>
  <c r="D201" i="28"/>
  <c r="J200" i="28"/>
  <c r="D200" i="28"/>
  <c r="J199" i="28"/>
  <c r="D199" i="28"/>
  <c r="J198" i="28"/>
  <c r="D198" i="28"/>
  <c r="J197" i="28"/>
  <c r="G197" i="28"/>
  <c r="D197" i="28"/>
  <c r="J196" i="28"/>
  <c r="D196" i="28"/>
  <c r="J195" i="28"/>
  <c r="G195" i="28"/>
  <c r="D195" i="28"/>
  <c r="J194" i="28"/>
  <c r="D194" i="28"/>
  <c r="J193" i="28"/>
  <c r="D193" i="28"/>
  <c r="J192" i="28"/>
  <c r="D192" i="28"/>
  <c r="J191" i="28"/>
  <c r="D191" i="28"/>
  <c r="J190" i="28"/>
  <c r="D190" i="28"/>
  <c r="J189" i="28"/>
  <c r="G189" i="28"/>
  <c r="D189" i="28"/>
  <c r="J188" i="28"/>
  <c r="D188" i="28"/>
  <c r="J187" i="28"/>
  <c r="D187" i="28"/>
  <c r="J186" i="28"/>
  <c r="D186" i="28"/>
  <c r="J185" i="28"/>
  <c r="D185" i="28"/>
  <c r="J184" i="28"/>
  <c r="D184" i="28"/>
  <c r="J183" i="28"/>
  <c r="D183" i="28"/>
  <c r="J182" i="28"/>
  <c r="D182" i="28"/>
  <c r="J181" i="28"/>
  <c r="G181" i="28"/>
  <c r="D181" i="28"/>
  <c r="J180" i="28"/>
  <c r="D180" i="28"/>
  <c r="J179" i="28"/>
  <c r="G179" i="28"/>
  <c r="D179" i="28"/>
  <c r="J178" i="28"/>
  <c r="D178" i="28"/>
  <c r="J177" i="28"/>
  <c r="D177" i="28"/>
  <c r="J176" i="28"/>
  <c r="D176" i="28"/>
  <c r="J175" i="28"/>
  <c r="D175" i="28"/>
  <c r="J174" i="28"/>
  <c r="D174" i="28"/>
  <c r="J173" i="28"/>
  <c r="G173" i="28"/>
  <c r="D173" i="28"/>
  <c r="J172" i="28"/>
  <c r="D172" i="28"/>
  <c r="J171" i="28"/>
  <c r="D171" i="28"/>
  <c r="J170" i="28"/>
  <c r="D170" i="28"/>
  <c r="J169" i="28"/>
  <c r="D169" i="28"/>
  <c r="J168" i="28"/>
  <c r="D168" i="28"/>
  <c r="J167" i="28"/>
  <c r="G167" i="28"/>
  <c r="D167" i="28"/>
  <c r="J166" i="28"/>
  <c r="D166" i="28"/>
  <c r="J165" i="28"/>
  <c r="G165" i="28"/>
  <c r="D165" i="28"/>
  <c r="J164" i="28"/>
  <c r="D164" i="28"/>
  <c r="J163" i="28"/>
  <c r="G163" i="28"/>
  <c r="D163" i="28"/>
  <c r="J162" i="28"/>
  <c r="D162" i="28"/>
  <c r="J161" i="28"/>
  <c r="D161" i="28"/>
  <c r="J160" i="28"/>
  <c r="D160" i="28"/>
  <c r="J159" i="28"/>
  <c r="D159" i="28"/>
  <c r="J158" i="28"/>
  <c r="D158" i="28"/>
  <c r="J157" i="28"/>
  <c r="D157" i="28"/>
  <c r="J156" i="28"/>
  <c r="D156" i="28"/>
  <c r="J155" i="28"/>
  <c r="G155" i="28"/>
  <c r="D155" i="28"/>
  <c r="J154" i="28"/>
  <c r="D154" i="28"/>
  <c r="J153" i="28"/>
  <c r="D153" i="28"/>
  <c r="J152" i="28"/>
  <c r="D152" i="28"/>
  <c r="J151" i="28"/>
  <c r="G151" i="28"/>
  <c r="D151" i="28"/>
  <c r="J150" i="28"/>
  <c r="D150" i="28"/>
  <c r="J149" i="28"/>
  <c r="G149" i="28"/>
  <c r="D149" i="28"/>
  <c r="J148" i="28"/>
  <c r="D148" i="28"/>
  <c r="J147" i="28"/>
  <c r="G147" i="28"/>
  <c r="D147" i="28"/>
  <c r="J146" i="28"/>
  <c r="D146" i="28"/>
  <c r="J145" i="28"/>
  <c r="G145" i="28"/>
  <c r="D145" i="28"/>
  <c r="J144" i="28"/>
  <c r="D144" i="28"/>
  <c r="J143" i="28"/>
  <c r="G143" i="28"/>
  <c r="D143" i="28"/>
  <c r="J142" i="28"/>
  <c r="D142" i="28"/>
  <c r="J141" i="28"/>
  <c r="G141" i="28"/>
  <c r="D141" i="28"/>
  <c r="J140" i="28"/>
  <c r="D140" i="28"/>
  <c r="J139" i="28"/>
  <c r="D139" i="28"/>
  <c r="J138" i="28"/>
  <c r="D138" i="28"/>
  <c r="J137" i="28"/>
  <c r="D137" i="28"/>
  <c r="J136" i="28"/>
  <c r="D136" i="28"/>
  <c r="J135" i="28"/>
  <c r="G135" i="28"/>
  <c r="D135" i="28"/>
  <c r="J134" i="28"/>
  <c r="D134" i="28"/>
  <c r="J133" i="28"/>
  <c r="G133" i="28"/>
  <c r="D133" i="28"/>
  <c r="J132" i="28"/>
  <c r="D132" i="28"/>
  <c r="J131" i="28"/>
  <c r="D131" i="28"/>
  <c r="J130" i="28"/>
  <c r="D130" i="28"/>
  <c r="J129" i="28"/>
  <c r="G129" i="28"/>
  <c r="D129" i="28"/>
  <c r="J128" i="28"/>
  <c r="D128" i="28"/>
  <c r="J127" i="28"/>
  <c r="D127" i="28"/>
  <c r="J126" i="28"/>
  <c r="D126" i="28"/>
  <c r="J125" i="28"/>
  <c r="D125" i="28"/>
  <c r="J124" i="28"/>
  <c r="D124" i="28"/>
  <c r="J123" i="28"/>
  <c r="G123" i="28"/>
  <c r="D123" i="28"/>
  <c r="J122" i="28"/>
  <c r="D122" i="28"/>
  <c r="J121" i="28"/>
  <c r="D121" i="28"/>
  <c r="J120" i="28"/>
  <c r="D120" i="28"/>
  <c r="J119" i="28"/>
  <c r="D119" i="28"/>
  <c r="J118" i="28"/>
  <c r="D118" i="28"/>
  <c r="J117" i="28"/>
  <c r="G117" i="28"/>
  <c r="D117" i="28"/>
  <c r="J116" i="28"/>
  <c r="D116" i="28"/>
  <c r="J115" i="28"/>
  <c r="G115" i="28"/>
  <c r="D115" i="28"/>
  <c r="J114" i="28"/>
  <c r="D114" i="28"/>
  <c r="J113" i="28"/>
  <c r="D113" i="28"/>
  <c r="J112" i="28"/>
  <c r="D112" i="28"/>
  <c r="J111" i="28"/>
  <c r="G111" i="28"/>
  <c r="D111" i="28"/>
  <c r="J110" i="28"/>
  <c r="D110" i="28"/>
  <c r="J109" i="28"/>
  <c r="G109" i="28"/>
  <c r="D109" i="28"/>
  <c r="J108" i="28"/>
  <c r="D108" i="28"/>
  <c r="J107" i="28"/>
  <c r="D107" i="28"/>
  <c r="J106" i="28"/>
  <c r="D106" i="28"/>
  <c r="J105" i="28"/>
  <c r="D105" i="28"/>
  <c r="J104" i="28"/>
  <c r="D104" i="28"/>
  <c r="J103" i="28"/>
  <c r="G103" i="28"/>
  <c r="D103" i="28"/>
  <c r="J102" i="28"/>
  <c r="D102" i="28"/>
  <c r="J101" i="28"/>
  <c r="D101" i="28"/>
  <c r="J100" i="28"/>
  <c r="D100" i="28"/>
  <c r="J99" i="28"/>
  <c r="G99" i="28"/>
  <c r="D99" i="28"/>
  <c r="J98" i="28"/>
  <c r="D98" i="28"/>
  <c r="J97" i="28"/>
  <c r="G97" i="28"/>
  <c r="D97" i="28"/>
  <c r="J96" i="28"/>
  <c r="D96" i="28"/>
  <c r="J95" i="28"/>
  <c r="D95" i="28"/>
  <c r="J94" i="28"/>
  <c r="D94" i="28"/>
  <c r="J93" i="28"/>
  <c r="D93" i="28"/>
  <c r="J92" i="28"/>
  <c r="D92" i="28"/>
  <c r="J91" i="28"/>
  <c r="G91" i="28"/>
  <c r="D91" i="28"/>
  <c r="J90" i="28"/>
  <c r="D90" i="28"/>
  <c r="J89" i="28"/>
  <c r="D89" i="28"/>
  <c r="J88" i="28"/>
  <c r="D88" i="28"/>
  <c r="J87" i="28"/>
  <c r="G87" i="28"/>
  <c r="D87" i="28"/>
  <c r="J86" i="28"/>
  <c r="D86" i="28"/>
  <c r="J85" i="28"/>
  <c r="G85" i="28"/>
  <c r="D85" i="28"/>
  <c r="J84" i="28"/>
  <c r="D84" i="28"/>
  <c r="J83" i="28"/>
  <c r="G83" i="28"/>
  <c r="D83" i="28"/>
  <c r="J82" i="28"/>
  <c r="D82" i="28"/>
  <c r="J81" i="28"/>
  <c r="D81" i="28"/>
  <c r="J80" i="28"/>
  <c r="D80" i="28"/>
  <c r="J79" i="28"/>
  <c r="G79" i="28"/>
  <c r="D79" i="28"/>
  <c r="J78" i="28"/>
  <c r="D78" i="28"/>
  <c r="J77" i="28"/>
  <c r="G77" i="28"/>
  <c r="D77" i="28"/>
  <c r="J76" i="28"/>
  <c r="D76" i="28"/>
  <c r="J75" i="28"/>
  <c r="G75" i="28"/>
  <c r="D75" i="28"/>
  <c r="J74" i="28"/>
  <c r="D74" i="28"/>
  <c r="J73" i="28"/>
  <c r="D73" i="28"/>
  <c r="J72" i="28"/>
  <c r="D72" i="28"/>
  <c r="J71" i="28"/>
  <c r="G71" i="28"/>
  <c r="D71" i="28"/>
  <c r="J70" i="28"/>
  <c r="D70" i="28"/>
  <c r="J69" i="28"/>
  <c r="D69" i="28"/>
  <c r="J68" i="28"/>
  <c r="D68" i="28"/>
  <c r="J67" i="28"/>
  <c r="D67" i="28"/>
  <c r="J66" i="28"/>
  <c r="D66" i="28"/>
  <c r="J65" i="28"/>
  <c r="G65" i="28"/>
  <c r="D65" i="28"/>
  <c r="J64" i="28"/>
  <c r="D64" i="28"/>
  <c r="J63" i="28"/>
  <c r="G63" i="28"/>
  <c r="D63" i="28"/>
  <c r="J62" i="28"/>
  <c r="D62" i="28"/>
  <c r="J61" i="28"/>
  <c r="G61" i="28"/>
  <c r="D61" i="28"/>
  <c r="J60" i="28"/>
  <c r="D60" i="28"/>
  <c r="J59" i="28"/>
  <c r="G59" i="28"/>
  <c r="D59" i="28"/>
  <c r="J58" i="28"/>
  <c r="D58" i="28"/>
  <c r="J57" i="28"/>
  <c r="D57" i="28"/>
  <c r="J56" i="28"/>
  <c r="D56" i="28"/>
  <c r="J55" i="28"/>
  <c r="G55" i="28"/>
  <c r="D55" i="28"/>
  <c r="J54" i="28"/>
  <c r="D54" i="28"/>
  <c r="J53" i="28"/>
  <c r="G53" i="28"/>
  <c r="D53" i="28"/>
  <c r="J52" i="28"/>
  <c r="D52" i="28"/>
  <c r="J51" i="28"/>
  <c r="G51" i="28"/>
  <c r="D51" i="28"/>
  <c r="J50" i="28"/>
  <c r="D50" i="28"/>
  <c r="J49" i="28"/>
  <c r="G49" i="28"/>
  <c r="D49" i="28"/>
  <c r="J48" i="28"/>
  <c r="D48" i="28"/>
  <c r="J47" i="28"/>
  <c r="G47" i="28"/>
  <c r="D47" i="28"/>
  <c r="J46" i="28"/>
  <c r="D46" i="28"/>
  <c r="J45" i="28"/>
  <c r="G45" i="28"/>
  <c r="D45" i="28"/>
  <c r="J44" i="28"/>
  <c r="D44" i="28"/>
  <c r="J43" i="28"/>
  <c r="G43" i="28"/>
  <c r="D43" i="28"/>
  <c r="J42" i="28"/>
  <c r="D42" i="28"/>
  <c r="J41" i="28"/>
  <c r="D41" i="28"/>
  <c r="J40" i="28"/>
  <c r="D40" i="28"/>
  <c r="J39" i="28"/>
  <c r="G39" i="28"/>
  <c r="D39" i="28"/>
  <c r="J38" i="28"/>
  <c r="D38" i="28"/>
  <c r="J37" i="28"/>
  <c r="G37" i="28"/>
  <c r="D37" i="28"/>
  <c r="J36" i="28"/>
  <c r="D36" i="28"/>
  <c r="J35" i="28"/>
  <c r="D35" i="28"/>
  <c r="J34" i="28"/>
  <c r="D34" i="28"/>
  <c r="J33" i="28"/>
  <c r="G33" i="28"/>
  <c r="D33" i="28"/>
  <c r="J32" i="28"/>
  <c r="D32" i="28"/>
  <c r="J31" i="28"/>
  <c r="G31" i="28"/>
  <c r="D31" i="28"/>
  <c r="J30" i="28"/>
  <c r="D30" i="28"/>
  <c r="J29" i="28"/>
  <c r="G29" i="28"/>
  <c r="D29" i="28"/>
  <c r="J28" i="28"/>
  <c r="D28" i="28"/>
  <c r="J27" i="28"/>
  <c r="G27" i="28"/>
  <c r="D27" i="28"/>
  <c r="J26" i="28"/>
  <c r="D26" i="28"/>
  <c r="J25" i="28"/>
  <c r="G25" i="28"/>
  <c r="D25" i="28"/>
  <c r="J24" i="28"/>
  <c r="D24" i="28"/>
  <c r="J23" i="28"/>
  <c r="G23" i="28"/>
  <c r="D23" i="28"/>
  <c r="J22" i="28"/>
  <c r="D22" i="28"/>
  <c r="J21" i="28"/>
  <c r="D21" i="28"/>
  <c r="J20" i="28"/>
  <c r="D20" i="28"/>
  <c r="J19" i="28"/>
  <c r="G19" i="28"/>
  <c r="D19" i="28"/>
  <c r="J18" i="28"/>
  <c r="D18" i="28"/>
  <c r="B18" i="28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B309" i="28" s="1"/>
  <c r="B310" i="28" s="1"/>
  <c r="B311" i="28" s="1"/>
  <c r="B312" i="28" s="1"/>
  <c r="B313" i="28" s="1"/>
  <c r="B314" i="28" s="1"/>
  <c r="B315" i="28" s="1"/>
  <c r="B316" i="28" s="1"/>
  <c r="B317" i="28" s="1"/>
  <c r="B318" i="28" s="1"/>
  <c r="B319" i="28" s="1"/>
  <c r="B320" i="28" s="1"/>
  <c r="B321" i="28" s="1"/>
  <c r="B322" i="28" s="1"/>
  <c r="B323" i="28" s="1"/>
  <c r="B324" i="28" s="1"/>
  <c r="B325" i="28" s="1"/>
  <c r="B326" i="28" s="1"/>
  <c r="B327" i="28" s="1"/>
  <c r="B328" i="28" s="1"/>
  <c r="B329" i="28" s="1"/>
  <c r="B330" i="28" s="1"/>
  <c r="B331" i="28" s="1"/>
  <c r="B332" i="28" s="1"/>
  <c r="B333" i="28" s="1"/>
  <c r="B334" i="28" s="1"/>
  <c r="B335" i="28" s="1"/>
  <c r="B336" i="28" s="1"/>
  <c r="B337" i="28" s="1"/>
  <c r="B338" i="28" s="1"/>
  <c r="B339" i="28" s="1"/>
  <c r="B340" i="28" s="1"/>
  <c r="B341" i="28" s="1"/>
  <c r="B342" i="28" s="1"/>
  <c r="B343" i="28" s="1"/>
  <c r="B344" i="28" s="1"/>
  <c r="B345" i="28" s="1"/>
  <c r="B346" i="28" s="1"/>
  <c r="B347" i="28" s="1"/>
  <c r="B348" i="28" s="1"/>
  <c r="B349" i="28" s="1"/>
  <c r="B350" i="28" s="1"/>
  <c r="B351" i="28" s="1"/>
  <c r="B352" i="28" s="1"/>
  <c r="B353" i="28" s="1"/>
  <c r="B354" i="28" s="1"/>
  <c r="B355" i="28" s="1"/>
  <c r="B356" i="28" s="1"/>
  <c r="B357" i="28" s="1"/>
  <c r="B358" i="28" s="1"/>
  <c r="B359" i="28" s="1"/>
  <c r="B360" i="28" s="1"/>
  <c r="B361" i="28" s="1"/>
  <c r="B362" i="28" s="1"/>
  <c r="B363" i="28" s="1"/>
  <c r="B364" i="28" s="1"/>
  <c r="B365" i="28" s="1"/>
  <c r="B366" i="28" s="1"/>
  <c r="B367" i="28" s="1"/>
  <c r="B368" i="28" s="1"/>
  <c r="B369" i="28" s="1"/>
  <c r="B370" i="28" s="1"/>
  <c r="B371" i="28" s="1"/>
  <c r="B372" i="28" s="1"/>
  <c r="B373" i="28" s="1"/>
  <c r="B374" i="28" s="1"/>
  <c r="B375" i="28" s="1"/>
  <c r="B376" i="28" s="1"/>
  <c r="B377" i="28" s="1"/>
  <c r="B378" i="28" s="1"/>
  <c r="B379" i="28" s="1"/>
  <c r="B380" i="28" s="1"/>
  <c r="B381" i="28" s="1"/>
  <c r="B382" i="28" s="1"/>
  <c r="B383" i="28" s="1"/>
  <c r="B384" i="28" s="1"/>
  <c r="B385" i="28" s="1"/>
  <c r="B386" i="28" s="1"/>
  <c r="B387" i="28" s="1"/>
  <c r="B388" i="28" s="1"/>
  <c r="B389" i="28" s="1"/>
  <c r="B390" i="28" s="1"/>
  <c r="B391" i="28" s="1"/>
  <c r="B392" i="28" s="1"/>
  <c r="B393" i="28" s="1"/>
  <c r="B394" i="28" s="1"/>
  <c r="B395" i="28" s="1"/>
  <c r="B396" i="28" s="1"/>
  <c r="B397" i="28" s="1"/>
  <c r="B398" i="28" s="1"/>
  <c r="B399" i="28" s="1"/>
  <c r="B400" i="28" s="1"/>
  <c r="B401" i="28" s="1"/>
  <c r="B402" i="28" s="1"/>
  <c r="B403" i="28" s="1"/>
  <c r="B404" i="28" s="1"/>
  <c r="B405" i="28" s="1"/>
  <c r="B406" i="28" s="1"/>
  <c r="B407" i="28" s="1"/>
  <c r="B408" i="28" s="1"/>
  <c r="B409" i="28" s="1"/>
  <c r="B410" i="28" s="1"/>
  <c r="B411" i="28" s="1"/>
  <c r="B412" i="28" s="1"/>
  <c r="B413" i="28" s="1"/>
  <c r="B414" i="28" s="1"/>
  <c r="B415" i="28" s="1"/>
  <c r="B416" i="28" s="1"/>
  <c r="B417" i="28" s="1"/>
  <c r="B418" i="28" s="1"/>
  <c r="B419" i="28" s="1"/>
  <c r="B420" i="28" s="1"/>
  <c r="B421" i="28" s="1"/>
  <c r="B422" i="28" s="1"/>
  <c r="B423" i="28" s="1"/>
  <c r="B424" i="28" s="1"/>
  <c r="B425" i="28" s="1"/>
  <c r="B426" i="28" s="1"/>
  <c r="B427" i="28" s="1"/>
  <c r="B428" i="28" s="1"/>
  <c r="B429" i="28" s="1"/>
  <c r="B430" i="28" s="1"/>
  <c r="B431" i="28" s="1"/>
  <c r="B432" i="28" s="1"/>
  <c r="B433" i="28" s="1"/>
  <c r="B434" i="28" s="1"/>
  <c r="B435" i="28" s="1"/>
  <c r="B436" i="28" s="1"/>
  <c r="B437" i="28" s="1"/>
  <c r="B438" i="28" s="1"/>
  <c r="B439" i="28" s="1"/>
  <c r="B440" i="28" s="1"/>
  <c r="B441" i="28" s="1"/>
  <c r="B442" i="28" s="1"/>
  <c r="B443" i="28" s="1"/>
  <c r="B444" i="28" s="1"/>
  <c r="B445" i="28" s="1"/>
  <c r="B446" i="28" s="1"/>
  <c r="B447" i="28" s="1"/>
  <c r="B448" i="28" s="1"/>
  <c r="B449" i="28" s="1"/>
  <c r="B450" i="28" s="1"/>
  <c r="B451" i="28" s="1"/>
  <c r="B452" i="28" s="1"/>
  <c r="B453" i="28" s="1"/>
  <c r="B454" i="28" s="1"/>
  <c r="B455" i="28" s="1"/>
  <c r="B456" i="28" s="1"/>
  <c r="B457" i="28" s="1"/>
  <c r="B458" i="28" s="1"/>
  <c r="B459" i="28" s="1"/>
  <c r="B460" i="28" s="1"/>
  <c r="B461" i="28" s="1"/>
  <c r="B462" i="28" s="1"/>
  <c r="B463" i="28" s="1"/>
  <c r="B464" i="28" s="1"/>
  <c r="B465" i="28" s="1"/>
  <c r="B466" i="28" s="1"/>
  <c r="B467" i="28" s="1"/>
  <c r="B468" i="28" s="1"/>
  <c r="B469" i="28" s="1"/>
  <c r="B470" i="28" s="1"/>
  <c r="B471" i="28" s="1"/>
  <c r="B472" i="28" s="1"/>
  <c r="B473" i="28" s="1"/>
  <c r="B474" i="28" s="1"/>
  <c r="B475" i="28" s="1"/>
  <c r="B476" i="28" s="1"/>
  <c r="B477" i="28" s="1"/>
  <c r="B478" i="28" s="1"/>
  <c r="B479" i="28" s="1"/>
  <c r="B480" i="28" s="1"/>
  <c r="B481" i="28" s="1"/>
  <c r="B482" i="28" s="1"/>
  <c r="B483" i="28" s="1"/>
  <c r="B484" i="28" s="1"/>
  <c r="B485" i="28" s="1"/>
  <c r="B486" i="28" s="1"/>
  <c r="B487" i="28" s="1"/>
  <c r="B488" i="28" s="1"/>
  <c r="B489" i="28" s="1"/>
  <c r="B490" i="28" s="1"/>
  <c r="B491" i="28" s="1"/>
  <c r="B492" i="28" s="1"/>
  <c r="B493" i="28" s="1"/>
  <c r="B494" i="28" s="1"/>
  <c r="B495" i="28" s="1"/>
  <c r="B496" i="28" s="1"/>
  <c r="B497" i="28" s="1"/>
  <c r="B498" i="28" s="1"/>
  <c r="B499" i="28" s="1"/>
  <c r="B500" i="28" s="1"/>
  <c r="B501" i="28" s="1"/>
  <c r="B502" i="28" s="1"/>
  <c r="B503" i="28" s="1"/>
  <c r="B504" i="28" s="1"/>
  <c r="B505" i="28" s="1"/>
  <c r="B506" i="28" s="1"/>
  <c r="B507" i="28" s="1"/>
  <c r="B508" i="28" s="1"/>
  <c r="B509" i="28" s="1"/>
  <c r="B510" i="28" s="1"/>
  <c r="B511" i="28" s="1"/>
  <c r="B512" i="28" s="1"/>
  <c r="B513" i="28" s="1"/>
  <c r="B514" i="28" s="1"/>
  <c r="B515" i="28" s="1"/>
  <c r="B516" i="28" s="1"/>
  <c r="B517" i="28" s="1"/>
  <c r="B518" i="28" s="1"/>
  <c r="B519" i="28" s="1"/>
  <c r="B520" i="28" s="1"/>
  <c r="B521" i="28" s="1"/>
  <c r="B522" i="28" s="1"/>
  <c r="B523" i="28" s="1"/>
  <c r="B524" i="28" s="1"/>
  <c r="B525" i="28" s="1"/>
  <c r="B526" i="28" s="1"/>
  <c r="B527" i="28" s="1"/>
  <c r="B528" i="28" s="1"/>
  <c r="B529" i="28" s="1"/>
  <c r="B530" i="28" s="1"/>
  <c r="B531" i="28" s="1"/>
  <c r="B532" i="28" s="1"/>
  <c r="B533" i="28" s="1"/>
  <c r="B534" i="28" s="1"/>
  <c r="B535" i="28" s="1"/>
  <c r="B536" i="28" s="1"/>
  <c r="B537" i="28" s="1"/>
  <c r="B538" i="28" s="1"/>
  <c r="B539" i="28" s="1"/>
  <c r="B540" i="28" s="1"/>
  <c r="B541" i="28" s="1"/>
  <c r="B542" i="28" s="1"/>
  <c r="B543" i="28" s="1"/>
  <c r="B544" i="28" s="1"/>
  <c r="B545" i="28" s="1"/>
  <c r="B546" i="28" s="1"/>
  <c r="B547" i="28" s="1"/>
  <c r="B548" i="28" s="1"/>
  <c r="B549" i="28" s="1"/>
  <c r="B550" i="28" s="1"/>
  <c r="B551" i="28" s="1"/>
  <c r="B552" i="28" s="1"/>
  <c r="B553" i="28" s="1"/>
  <c r="B554" i="28" s="1"/>
  <c r="B555" i="28" s="1"/>
  <c r="B556" i="28" s="1"/>
  <c r="B557" i="28" s="1"/>
  <c r="B558" i="28" s="1"/>
  <c r="B559" i="28" s="1"/>
  <c r="B560" i="28" s="1"/>
  <c r="B561" i="28" s="1"/>
  <c r="B562" i="28" s="1"/>
  <c r="B563" i="28" s="1"/>
  <c r="B564" i="28" s="1"/>
  <c r="B565" i="28" s="1"/>
  <c r="B566" i="28" s="1"/>
  <c r="B567" i="28" s="1"/>
  <c r="B568" i="28" s="1"/>
  <c r="B569" i="28" s="1"/>
  <c r="B570" i="28" s="1"/>
  <c r="B571" i="28" s="1"/>
  <c r="B572" i="28" s="1"/>
  <c r="B573" i="28" s="1"/>
  <c r="B574" i="28" s="1"/>
  <c r="B575" i="28" s="1"/>
  <c r="B576" i="28" s="1"/>
  <c r="B577" i="28" s="1"/>
  <c r="B578" i="28" s="1"/>
  <c r="B579" i="28" s="1"/>
  <c r="B580" i="28" s="1"/>
  <c r="B581" i="28" s="1"/>
  <c r="B582" i="28" s="1"/>
  <c r="B583" i="28" s="1"/>
  <c r="B584" i="28" s="1"/>
  <c r="B585" i="28" s="1"/>
  <c r="B586" i="28" s="1"/>
  <c r="B587" i="28" s="1"/>
  <c r="B588" i="28" s="1"/>
  <c r="B589" i="28" s="1"/>
  <c r="B590" i="28" s="1"/>
  <c r="B591" i="28" s="1"/>
  <c r="B592" i="28" s="1"/>
  <c r="B593" i="28" s="1"/>
  <c r="B594" i="28" s="1"/>
  <c r="B595" i="28" s="1"/>
  <c r="B596" i="28" s="1"/>
  <c r="B597" i="28" s="1"/>
  <c r="B598" i="28" s="1"/>
  <c r="B599" i="28" s="1"/>
  <c r="B600" i="28" s="1"/>
  <c r="B601" i="28" s="1"/>
  <c r="B602" i="28" s="1"/>
  <c r="B603" i="28" s="1"/>
  <c r="B604" i="28" s="1"/>
  <c r="B605" i="28" s="1"/>
  <c r="B606" i="28" s="1"/>
  <c r="B607" i="28" s="1"/>
  <c r="B608" i="28" s="1"/>
  <c r="B609" i="28" s="1"/>
  <c r="B610" i="28" s="1"/>
  <c r="B611" i="28" s="1"/>
  <c r="B612" i="28" s="1"/>
  <c r="B613" i="28" s="1"/>
  <c r="B614" i="28" s="1"/>
  <c r="B615" i="28" s="1"/>
  <c r="B616" i="28" s="1"/>
  <c r="B617" i="28" s="1"/>
  <c r="B618" i="28" s="1"/>
  <c r="B619" i="28" s="1"/>
  <c r="B620" i="28" s="1"/>
  <c r="B621" i="28" s="1"/>
  <c r="B622" i="28" s="1"/>
  <c r="B623" i="28" s="1"/>
  <c r="B624" i="28" s="1"/>
  <c r="B625" i="28" s="1"/>
  <c r="B626" i="28" s="1"/>
  <c r="B627" i="28" s="1"/>
  <c r="B628" i="28" s="1"/>
  <c r="B629" i="28" s="1"/>
  <c r="B630" i="28" s="1"/>
  <c r="B631" i="28" s="1"/>
  <c r="B632" i="28" s="1"/>
  <c r="B633" i="28" s="1"/>
  <c r="B634" i="28" s="1"/>
  <c r="B635" i="28" s="1"/>
  <c r="B636" i="28" s="1"/>
  <c r="B637" i="28" s="1"/>
  <c r="B638" i="28" s="1"/>
  <c r="B639" i="28" s="1"/>
  <c r="B640" i="28" s="1"/>
  <c r="B641" i="28" s="1"/>
  <c r="B642" i="28" s="1"/>
  <c r="B643" i="28" s="1"/>
  <c r="B644" i="28" s="1"/>
  <c r="B645" i="28" s="1"/>
  <c r="B646" i="28" s="1"/>
  <c r="B647" i="28" s="1"/>
  <c r="B648" i="28" s="1"/>
  <c r="B649" i="28" s="1"/>
  <c r="B650" i="28" s="1"/>
  <c r="B651" i="28" s="1"/>
  <c r="B652" i="28" s="1"/>
  <c r="B653" i="28" s="1"/>
  <c r="B654" i="28" s="1"/>
  <c r="B655" i="28" s="1"/>
  <c r="B656" i="28" s="1"/>
  <c r="B657" i="28" s="1"/>
  <c r="B658" i="28" s="1"/>
  <c r="B659" i="28" s="1"/>
  <c r="B660" i="28" s="1"/>
  <c r="B661" i="28" s="1"/>
  <c r="B662" i="28" s="1"/>
  <c r="B663" i="28" s="1"/>
  <c r="B664" i="28" s="1"/>
  <c r="B665" i="28" s="1"/>
  <c r="B666" i="28" s="1"/>
  <c r="B667" i="28" s="1"/>
  <c r="B668" i="28" s="1"/>
  <c r="B669" i="28" s="1"/>
  <c r="B670" i="28" s="1"/>
  <c r="B671" i="28" s="1"/>
  <c r="B672" i="28" s="1"/>
  <c r="B673" i="28" s="1"/>
  <c r="B674" i="28" s="1"/>
  <c r="B675" i="28" s="1"/>
  <c r="B676" i="28" s="1"/>
  <c r="B677" i="28" s="1"/>
  <c r="B678" i="28" s="1"/>
  <c r="B679" i="28" s="1"/>
  <c r="B680" i="28" s="1"/>
  <c r="B681" i="28" s="1"/>
  <c r="B682" i="28" s="1"/>
  <c r="B683" i="28" s="1"/>
  <c r="B684" i="28" s="1"/>
  <c r="B685" i="28" s="1"/>
  <c r="B686" i="28" s="1"/>
  <c r="B687" i="28" s="1"/>
  <c r="B688" i="28" s="1"/>
  <c r="B689" i="28" s="1"/>
  <c r="B690" i="28" s="1"/>
  <c r="B691" i="28" s="1"/>
  <c r="B692" i="28" s="1"/>
  <c r="B693" i="28" s="1"/>
  <c r="B694" i="28" s="1"/>
  <c r="B695" i="28" s="1"/>
  <c r="B696" i="28" s="1"/>
  <c r="B697" i="28" s="1"/>
  <c r="B698" i="28" s="1"/>
  <c r="B699" i="28" s="1"/>
  <c r="B700" i="28" s="1"/>
  <c r="B701" i="28" s="1"/>
  <c r="B702" i="28" s="1"/>
  <c r="B703" i="28" s="1"/>
  <c r="B704" i="28" s="1"/>
  <c r="B705" i="28" s="1"/>
  <c r="B706" i="28" s="1"/>
  <c r="B707" i="28" s="1"/>
  <c r="B708" i="28" s="1"/>
  <c r="B709" i="28" s="1"/>
  <c r="B710" i="28" s="1"/>
  <c r="B711" i="28" s="1"/>
  <c r="B712" i="28" s="1"/>
  <c r="B713" i="28" s="1"/>
  <c r="B714" i="28" s="1"/>
  <c r="B715" i="28" s="1"/>
  <c r="B716" i="28" s="1"/>
  <c r="B717" i="28" s="1"/>
  <c r="B718" i="28" s="1"/>
  <c r="B719" i="28" s="1"/>
  <c r="B720" i="28" s="1"/>
  <c r="B721" i="28" s="1"/>
  <c r="B722" i="28" s="1"/>
  <c r="B723" i="28" s="1"/>
  <c r="B724" i="28" s="1"/>
  <c r="B725" i="28" s="1"/>
  <c r="B726" i="28" s="1"/>
  <c r="B727" i="28" s="1"/>
  <c r="B728" i="28" s="1"/>
  <c r="B729" i="28" s="1"/>
  <c r="B730" i="28" s="1"/>
  <c r="B731" i="28" s="1"/>
  <c r="B732" i="28" s="1"/>
  <c r="B733" i="28" s="1"/>
  <c r="B734" i="28" s="1"/>
  <c r="B735" i="28" s="1"/>
  <c r="B736" i="28" s="1"/>
  <c r="B737" i="28" s="1"/>
  <c r="B738" i="28" s="1"/>
  <c r="B739" i="28" s="1"/>
  <c r="B740" i="28" s="1"/>
  <c r="B741" i="28" s="1"/>
  <c r="B742" i="28" s="1"/>
  <c r="B743" i="28" s="1"/>
  <c r="B744" i="28" s="1"/>
  <c r="B745" i="28" s="1"/>
  <c r="B746" i="28" s="1"/>
  <c r="B747" i="28" s="1"/>
  <c r="B748" i="28" s="1"/>
  <c r="B749" i="28" s="1"/>
  <c r="B750" i="28" s="1"/>
  <c r="B751" i="28" s="1"/>
  <c r="B752" i="28" s="1"/>
  <c r="B753" i="28" s="1"/>
  <c r="B754" i="28" s="1"/>
  <c r="B755" i="28" s="1"/>
  <c r="B756" i="28" s="1"/>
  <c r="B757" i="28" s="1"/>
  <c r="B758" i="28" s="1"/>
  <c r="B759" i="28" s="1"/>
  <c r="B760" i="28" s="1"/>
  <c r="B761" i="28" s="1"/>
  <c r="B762" i="28" s="1"/>
  <c r="B763" i="28" s="1"/>
  <c r="B764" i="28" s="1"/>
  <c r="B765" i="28" s="1"/>
  <c r="B766" i="28" s="1"/>
  <c r="B767" i="28" s="1"/>
  <c r="B768" i="28" s="1"/>
  <c r="B769" i="28" s="1"/>
  <c r="B770" i="28" s="1"/>
  <c r="B771" i="28" s="1"/>
  <c r="B772" i="28" s="1"/>
  <c r="B773" i="28" s="1"/>
  <c r="B774" i="28" s="1"/>
  <c r="B775" i="28" s="1"/>
  <c r="B776" i="28" s="1"/>
  <c r="B777" i="28" s="1"/>
  <c r="B778" i="28" s="1"/>
  <c r="B779" i="28" s="1"/>
  <c r="B780" i="28" s="1"/>
  <c r="B781" i="28" s="1"/>
  <c r="B782" i="28" s="1"/>
  <c r="B783" i="28" s="1"/>
  <c r="B784" i="28" s="1"/>
  <c r="B785" i="28" s="1"/>
  <c r="B786" i="28" s="1"/>
  <c r="B787" i="28" s="1"/>
  <c r="B788" i="28" s="1"/>
  <c r="B789" i="28" s="1"/>
  <c r="B790" i="28" s="1"/>
  <c r="B791" i="28" s="1"/>
  <c r="B792" i="28" s="1"/>
  <c r="B793" i="28" s="1"/>
  <c r="B794" i="28" s="1"/>
  <c r="B795" i="28" s="1"/>
  <c r="B796" i="28" s="1"/>
  <c r="B797" i="28" s="1"/>
  <c r="B798" i="28" s="1"/>
  <c r="B799" i="28" s="1"/>
  <c r="B800" i="28" s="1"/>
  <c r="B801" i="28" s="1"/>
  <c r="B802" i="28" s="1"/>
  <c r="B803" i="28" s="1"/>
  <c r="B804" i="28" s="1"/>
  <c r="B805" i="28" s="1"/>
  <c r="B806" i="28" s="1"/>
  <c r="B807" i="28" s="1"/>
  <c r="B808" i="28" s="1"/>
  <c r="B809" i="28" s="1"/>
  <c r="B810" i="28" s="1"/>
  <c r="B811" i="28" s="1"/>
  <c r="B812" i="28" s="1"/>
  <c r="B813" i="28" s="1"/>
  <c r="B814" i="28" s="1"/>
  <c r="B815" i="28" s="1"/>
  <c r="B816" i="28" s="1"/>
  <c r="B817" i="28" s="1"/>
  <c r="B818" i="28" s="1"/>
  <c r="B819" i="28" s="1"/>
  <c r="B820" i="28" s="1"/>
  <c r="B821" i="28" s="1"/>
  <c r="B822" i="28" s="1"/>
  <c r="B823" i="28" s="1"/>
  <c r="B824" i="28" s="1"/>
  <c r="B825" i="28" s="1"/>
  <c r="B826" i="28" s="1"/>
  <c r="B827" i="28" s="1"/>
  <c r="B828" i="28" s="1"/>
  <c r="B829" i="28" s="1"/>
  <c r="B830" i="28" s="1"/>
  <c r="B831" i="28" s="1"/>
  <c r="B832" i="28" s="1"/>
  <c r="B833" i="28" s="1"/>
  <c r="B834" i="28" s="1"/>
  <c r="B835" i="28" s="1"/>
  <c r="B836" i="28" s="1"/>
  <c r="B837" i="28" s="1"/>
  <c r="B838" i="28" s="1"/>
  <c r="B839" i="28" s="1"/>
  <c r="B840" i="28" s="1"/>
  <c r="B841" i="28" s="1"/>
  <c r="B842" i="28" s="1"/>
  <c r="B843" i="28" s="1"/>
  <c r="B844" i="28" s="1"/>
  <c r="B845" i="28" s="1"/>
  <c r="B846" i="28" s="1"/>
  <c r="B847" i="28" s="1"/>
  <c r="B848" i="28" s="1"/>
  <c r="B849" i="28" s="1"/>
  <c r="B850" i="28" s="1"/>
  <c r="B851" i="28" s="1"/>
  <c r="B852" i="28" s="1"/>
  <c r="B853" i="28" s="1"/>
  <c r="B854" i="28" s="1"/>
  <c r="B855" i="28" s="1"/>
  <c r="B856" i="28" s="1"/>
  <c r="B857" i="28" s="1"/>
  <c r="B858" i="28" s="1"/>
  <c r="B859" i="28" s="1"/>
  <c r="B860" i="28" s="1"/>
  <c r="B861" i="28" s="1"/>
  <c r="B862" i="28" s="1"/>
  <c r="B863" i="28" s="1"/>
  <c r="B864" i="28" s="1"/>
  <c r="B865" i="28" s="1"/>
  <c r="B866" i="28" s="1"/>
  <c r="B867" i="28" s="1"/>
  <c r="B868" i="28" s="1"/>
  <c r="B869" i="28" s="1"/>
  <c r="B870" i="28" s="1"/>
  <c r="B871" i="28" s="1"/>
  <c r="B872" i="28" s="1"/>
  <c r="B873" i="28" s="1"/>
  <c r="B874" i="28" s="1"/>
  <c r="B875" i="28" s="1"/>
  <c r="B876" i="28" s="1"/>
  <c r="B877" i="28" s="1"/>
  <c r="B878" i="28" s="1"/>
  <c r="B879" i="28" s="1"/>
  <c r="B880" i="28" s="1"/>
  <c r="B881" i="28" s="1"/>
  <c r="B882" i="28" s="1"/>
  <c r="B883" i="28" s="1"/>
  <c r="B884" i="28" s="1"/>
  <c r="B885" i="28" s="1"/>
  <c r="B886" i="28" s="1"/>
  <c r="B887" i="28" s="1"/>
  <c r="B888" i="28" s="1"/>
  <c r="B889" i="28" s="1"/>
  <c r="B890" i="28" s="1"/>
  <c r="B891" i="28" s="1"/>
  <c r="B892" i="28" s="1"/>
  <c r="B893" i="28" s="1"/>
  <c r="B894" i="28" s="1"/>
  <c r="B895" i="28" s="1"/>
  <c r="B896" i="28" s="1"/>
  <c r="B897" i="28" s="1"/>
  <c r="B898" i="28" s="1"/>
  <c r="B899" i="28" s="1"/>
  <c r="B900" i="28" s="1"/>
  <c r="B901" i="28" s="1"/>
  <c r="B902" i="28" s="1"/>
  <c r="B903" i="28" s="1"/>
  <c r="B904" i="28" s="1"/>
  <c r="B905" i="28" s="1"/>
  <c r="B906" i="28" s="1"/>
  <c r="B907" i="28" s="1"/>
  <c r="B908" i="28" s="1"/>
  <c r="B909" i="28" s="1"/>
  <c r="B910" i="28" s="1"/>
  <c r="B911" i="28" s="1"/>
  <c r="B912" i="28" s="1"/>
  <c r="B913" i="28" s="1"/>
  <c r="B914" i="28" s="1"/>
  <c r="B915" i="28" s="1"/>
  <c r="B916" i="28" s="1"/>
  <c r="B917" i="28" s="1"/>
  <c r="B918" i="28" s="1"/>
  <c r="B919" i="28" s="1"/>
  <c r="B920" i="28" s="1"/>
  <c r="B921" i="28" s="1"/>
  <c r="B922" i="28" s="1"/>
  <c r="B923" i="28" s="1"/>
  <c r="B924" i="28" s="1"/>
  <c r="B925" i="28" s="1"/>
  <c r="B926" i="28" s="1"/>
  <c r="B927" i="28" s="1"/>
  <c r="B928" i="28" s="1"/>
  <c r="B929" i="28" s="1"/>
  <c r="B930" i="28" s="1"/>
  <c r="B931" i="28" s="1"/>
  <c r="B932" i="28" s="1"/>
  <c r="B933" i="28" s="1"/>
  <c r="B934" i="28" s="1"/>
  <c r="B935" i="28" s="1"/>
  <c r="B936" i="28" s="1"/>
  <c r="B937" i="28" s="1"/>
  <c r="B938" i="28" s="1"/>
  <c r="B939" i="28" s="1"/>
  <c r="B940" i="28" s="1"/>
  <c r="B941" i="28" s="1"/>
  <c r="B942" i="28" s="1"/>
  <c r="B943" i="28" s="1"/>
  <c r="B944" i="28" s="1"/>
  <c r="B945" i="28" s="1"/>
  <c r="B946" i="28" s="1"/>
  <c r="B947" i="28" s="1"/>
  <c r="B948" i="28" s="1"/>
  <c r="B949" i="28" s="1"/>
  <c r="B950" i="28" s="1"/>
  <c r="B951" i="28" s="1"/>
  <c r="B952" i="28" s="1"/>
  <c r="B953" i="28" s="1"/>
  <c r="B954" i="28" s="1"/>
  <c r="B955" i="28" s="1"/>
  <c r="B956" i="28" s="1"/>
  <c r="B957" i="28" s="1"/>
  <c r="B958" i="28" s="1"/>
  <c r="B959" i="28" s="1"/>
  <c r="B960" i="28" s="1"/>
  <c r="B961" i="28" s="1"/>
  <c r="B962" i="28" s="1"/>
  <c r="B963" i="28" s="1"/>
  <c r="B964" i="28" s="1"/>
  <c r="B965" i="28" s="1"/>
  <c r="B966" i="28" s="1"/>
  <c r="B967" i="28" s="1"/>
  <c r="B968" i="28" s="1"/>
  <c r="B969" i="28" s="1"/>
  <c r="B970" i="28" s="1"/>
  <c r="B971" i="28" s="1"/>
  <c r="B972" i="28" s="1"/>
  <c r="B973" i="28" s="1"/>
  <c r="B974" i="28" s="1"/>
  <c r="B975" i="28" s="1"/>
  <c r="B976" i="28" s="1"/>
  <c r="B977" i="28" s="1"/>
  <c r="B978" i="28" s="1"/>
  <c r="B979" i="28" s="1"/>
  <c r="B980" i="28" s="1"/>
  <c r="B981" i="28" s="1"/>
  <c r="B982" i="28" s="1"/>
  <c r="B983" i="28" s="1"/>
  <c r="B984" i="28" s="1"/>
  <c r="B985" i="28" s="1"/>
  <c r="B986" i="28" s="1"/>
  <c r="B987" i="28" s="1"/>
  <c r="B988" i="28" s="1"/>
  <c r="B989" i="28" s="1"/>
  <c r="B990" i="28" s="1"/>
  <c r="B991" i="28" s="1"/>
  <c r="B992" i="28" s="1"/>
  <c r="B993" i="28" s="1"/>
  <c r="B994" i="28" s="1"/>
  <c r="B995" i="28" s="1"/>
  <c r="B996" i="28" s="1"/>
  <c r="B997" i="28" s="1"/>
  <c r="B998" i="28" s="1"/>
  <c r="B999" i="28" s="1"/>
  <c r="B1000" i="28" s="1"/>
  <c r="B1001" i="28" s="1"/>
  <c r="B1002" i="28" s="1"/>
  <c r="B1003" i="28" s="1"/>
  <c r="B1004" i="28" s="1"/>
  <c r="B1005" i="28" s="1"/>
  <c r="B1006" i="28" s="1"/>
  <c r="B1007" i="28" s="1"/>
  <c r="B1008" i="28" s="1"/>
  <c r="B1009" i="28" s="1"/>
  <c r="B1010" i="28" s="1"/>
  <c r="B1011" i="28" s="1"/>
  <c r="B1012" i="28" s="1"/>
  <c r="B1013" i="28" s="1"/>
  <c r="B1014" i="28" s="1"/>
  <c r="B1015" i="28" s="1"/>
  <c r="B1016" i="28" s="1"/>
  <c r="B1017" i="28" s="1"/>
  <c r="B1018" i="28" s="1"/>
  <c r="B1019" i="28" s="1"/>
  <c r="B1020" i="28" s="1"/>
  <c r="B1021" i="28" s="1"/>
  <c r="B1022" i="28" s="1"/>
  <c r="B1023" i="28" s="1"/>
  <c r="B1024" i="28" s="1"/>
  <c r="B1025" i="28" s="1"/>
  <c r="B1026" i="28" s="1"/>
  <c r="B1027" i="28" s="1"/>
  <c r="B1028" i="28" s="1"/>
  <c r="B1029" i="28" s="1"/>
  <c r="B1030" i="28" s="1"/>
  <c r="B1031" i="28" s="1"/>
  <c r="B1032" i="28" s="1"/>
  <c r="B1033" i="28" s="1"/>
  <c r="B1034" i="28" s="1"/>
  <c r="B1035" i="28" s="1"/>
  <c r="B1036" i="28" s="1"/>
  <c r="B1037" i="28" s="1"/>
  <c r="B1038" i="28" s="1"/>
  <c r="B1039" i="28" s="1"/>
  <c r="B1040" i="28" s="1"/>
  <c r="B1041" i="28" s="1"/>
  <c r="B1042" i="28" s="1"/>
  <c r="B1043" i="28" s="1"/>
  <c r="B1044" i="28" s="1"/>
  <c r="B1045" i="28" s="1"/>
  <c r="B1046" i="28" s="1"/>
  <c r="B1047" i="28" s="1"/>
  <c r="B1048" i="28" s="1"/>
  <c r="B1049" i="28" s="1"/>
  <c r="B1050" i="28" s="1"/>
  <c r="B1051" i="28" s="1"/>
  <c r="B1052" i="28" s="1"/>
  <c r="B1053" i="28" s="1"/>
  <c r="B1054" i="28" s="1"/>
  <c r="B1055" i="28" s="1"/>
  <c r="B1056" i="28" s="1"/>
  <c r="B1057" i="28" s="1"/>
  <c r="B1058" i="28" s="1"/>
  <c r="B1059" i="28" s="1"/>
  <c r="B1060" i="28" s="1"/>
  <c r="B1061" i="28" s="1"/>
  <c r="B1062" i="28" s="1"/>
  <c r="B1063" i="28" s="1"/>
  <c r="B1064" i="28" s="1"/>
  <c r="B1065" i="28" s="1"/>
  <c r="B1066" i="28" s="1"/>
  <c r="B1067" i="28" s="1"/>
  <c r="B1068" i="28" s="1"/>
  <c r="B1069" i="28" s="1"/>
  <c r="B1070" i="28" s="1"/>
  <c r="B1071" i="28" s="1"/>
  <c r="B1072" i="28" s="1"/>
  <c r="B1073" i="28" s="1"/>
  <c r="B1074" i="28" s="1"/>
  <c r="B1075" i="28" s="1"/>
  <c r="B1076" i="28" s="1"/>
  <c r="B1077" i="28" s="1"/>
  <c r="B1078" i="28" s="1"/>
  <c r="B1079" i="28" s="1"/>
  <c r="B1080" i="28" s="1"/>
  <c r="B1081" i="28" s="1"/>
  <c r="B1082" i="28" s="1"/>
  <c r="B1083" i="28" s="1"/>
  <c r="B1084" i="28" s="1"/>
  <c r="B1085" i="28" s="1"/>
  <c r="B1086" i="28" s="1"/>
  <c r="B1087" i="28" s="1"/>
  <c r="B1088" i="28" s="1"/>
  <c r="B1089" i="28" s="1"/>
  <c r="B1090" i="28" s="1"/>
  <c r="B1091" i="28" s="1"/>
  <c r="B1092" i="28" s="1"/>
  <c r="B1093" i="28" s="1"/>
  <c r="B1094" i="28" s="1"/>
  <c r="B1095" i="28" s="1"/>
  <c r="B1096" i="28" s="1"/>
  <c r="B1097" i="28" s="1"/>
  <c r="B1098" i="28" s="1"/>
  <c r="B1099" i="28" s="1"/>
  <c r="B1100" i="28" s="1"/>
  <c r="B1101" i="28" s="1"/>
  <c r="B1102" i="28" s="1"/>
  <c r="B1103" i="28" s="1"/>
  <c r="B1104" i="28" s="1"/>
  <c r="B1105" i="28" s="1"/>
  <c r="B1106" i="28" s="1"/>
  <c r="B1107" i="28" s="1"/>
  <c r="B1108" i="28" s="1"/>
  <c r="B1109" i="28" s="1"/>
  <c r="B1110" i="28" s="1"/>
  <c r="B1111" i="28" s="1"/>
  <c r="B1112" i="28" s="1"/>
  <c r="B1113" i="28" s="1"/>
  <c r="B1114" i="28" s="1"/>
  <c r="B1115" i="28" s="1"/>
  <c r="B1116" i="28" s="1"/>
  <c r="B1117" i="28" s="1"/>
  <c r="B1118" i="28" s="1"/>
  <c r="B1119" i="28" s="1"/>
  <c r="B1120" i="28" s="1"/>
  <c r="B1121" i="28" s="1"/>
  <c r="B1122" i="28" s="1"/>
  <c r="B1123" i="28" s="1"/>
  <c r="B1124" i="28" s="1"/>
  <c r="B1125" i="28" s="1"/>
  <c r="B1126" i="28" s="1"/>
  <c r="B1127" i="28" s="1"/>
  <c r="B1128" i="28" s="1"/>
  <c r="B1129" i="28" s="1"/>
  <c r="B1130" i="28" s="1"/>
  <c r="B1131" i="28" s="1"/>
  <c r="B1132" i="28" s="1"/>
  <c r="B1133" i="28" s="1"/>
  <c r="B1134" i="28" s="1"/>
  <c r="B1135" i="28" s="1"/>
  <c r="B1136" i="28" s="1"/>
  <c r="B1137" i="28" s="1"/>
  <c r="B1138" i="28" s="1"/>
  <c r="B1139" i="28" s="1"/>
  <c r="B1140" i="28" s="1"/>
  <c r="B1141" i="28" s="1"/>
  <c r="B1142" i="28" s="1"/>
  <c r="B1143" i="28" s="1"/>
  <c r="B1144" i="28" s="1"/>
  <c r="B1145" i="28" s="1"/>
  <c r="B1146" i="28" s="1"/>
  <c r="B1147" i="28" s="1"/>
  <c r="B1148" i="28" s="1"/>
  <c r="B1149" i="28" s="1"/>
  <c r="B1150" i="28" s="1"/>
  <c r="B1151" i="28" s="1"/>
  <c r="B1152" i="28" s="1"/>
  <c r="B1153" i="28" s="1"/>
  <c r="B1154" i="28" s="1"/>
  <c r="B1155" i="28" s="1"/>
  <c r="B1156" i="28" s="1"/>
  <c r="B1157" i="28" s="1"/>
  <c r="B1158" i="28" s="1"/>
  <c r="B1159" i="28" s="1"/>
  <c r="B1160" i="28" s="1"/>
  <c r="B1161" i="28" s="1"/>
  <c r="B1162" i="28" s="1"/>
  <c r="B1163" i="28" s="1"/>
  <c r="B1164" i="28" s="1"/>
  <c r="B1165" i="28" s="1"/>
  <c r="B1166" i="28" s="1"/>
  <c r="B1167" i="28" s="1"/>
  <c r="B1168" i="28" s="1"/>
  <c r="B1169" i="28" s="1"/>
  <c r="B1170" i="28" s="1"/>
  <c r="B1171" i="28" s="1"/>
  <c r="B1172" i="28" s="1"/>
  <c r="B1173" i="28" s="1"/>
  <c r="B1174" i="28" s="1"/>
  <c r="B1175" i="28" s="1"/>
  <c r="B1176" i="28" s="1"/>
  <c r="B1177" i="28" s="1"/>
  <c r="B1178" i="28" s="1"/>
  <c r="B1179" i="28" s="1"/>
  <c r="B1180" i="28" s="1"/>
  <c r="B1181" i="28" s="1"/>
  <c r="B1182" i="28" s="1"/>
  <c r="B1183" i="28" s="1"/>
  <c r="B1184" i="28" s="1"/>
  <c r="B1185" i="28" s="1"/>
  <c r="B1186" i="28" s="1"/>
  <c r="B1187" i="28" s="1"/>
  <c r="B1188" i="28" s="1"/>
  <c r="B1189" i="28" s="1"/>
  <c r="B1190" i="28" s="1"/>
  <c r="B1191" i="28" s="1"/>
  <c r="B1192" i="28" s="1"/>
  <c r="B1193" i="28" s="1"/>
  <c r="B1194" i="28" s="1"/>
  <c r="B1195" i="28" s="1"/>
  <c r="B1196" i="28" s="1"/>
  <c r="B1197" i="28" s="1"/>
  <c r="B1198" i="28" s="1"/>
  <c r="B1199" i="28" s="1"/>
  <c r="B1200" i="28" s="1"/>
  <c r="B1201" i="28" s="1"/>
  <c r="B1202" i="28" s="1"/>
  <c r="B1203" i="28" s="1"/>
  <c r="B1204" i="28" s="1"/>
  <c r="B1205" i="28" s="1"/>
  <c r="B1206" i="28" s="1"/>
  <c r="B1207" i="28" s="1"/>
  <c r="B1208" i="28" s="1"/>
  <c r="B1209" i="28" s="1"/>
  <c r="B1210" i="28" s="1"/>
  <c r="B1211" i="28" s="1"/>
  <c r="B1212" i="28" s="1"/>
  <c r="B1213" i="28" s="1"/>
  <c r="B1214" i="28" s="1"/>
  <c r="B1215" i="28" s="1"/>
  <c r="B1216" i="28" s="1"/>
  <c r="B1217" i="28" s="1"/>
  <c r="B1218" i="28" s="1"/>
  <c r="B1219" i="28" s="1"/>
  <c r="B1220" i="28" s="1"/>
  <c r="B1221" i="28" s="1"/>
  <c r="B1222" i="28" s="1"/>
  <c r="B1223" i="28" s="1"/>
  <c r="B1224" i="28" s="1"/>
  <c r="B1225" i="28" s="1"/>
  <c r="B1226" i="28" s="1"/>
  <c r="B1227" i="28" s="1"/>
  <c r="B1228" i="28" s="1"/>
  <c r="B1229" i="28" s="1"/>
  <c r="B1230" i="28" s="1"/>
  <c r="B1231" i="28" s="1"/>
  <c r="B1232" i="28" s="1"/>
  <c r="B1233" i="28" s="1"/>
  <c r="B1234" i="28" s="1"/>
  <c r="B1235" i="28" s="1"/>
  <c r="B1236" i="28" s="1"/>
  <c r="B1237" i="28" s="1"/>
  <c r="B1238" i="28" s="1"/>
  <c r="B1239" i="28" s="1"/>
  <c r="B1240" i="28" s="1"/>
  <c r="B1241" i="28" s="1"/>
  <c r="B1242" i="28" s="1"/>
  <c r="B1243" i="28" s="1"/>
  <c r="B1244" i="28" s="1"/>
  <c r="B1245" i="28" s="1"/>
  <c r="B1246" i="28" s="1"/>
  <c r="B1247" i="28" s="1"/>
  <c r="B1248" i="28" s="1"/>
  <c r="B1249" i="28" s="1"/>
  <c r="B1250" i="28" s="1"/>
  <c r="B1251" i="28" s="1"/>
  <c r="B1252" i="28" s="1"/>
  <c r="B1253" i="28" s="1"/>
  <c r="B1254" i="28" s="1"/>
  <c r="B1255" i="28" s="1"/>
  <c r="B1256" i="28" s="1"/>
  <c r="B1257" i="28" s="1"/>
  <c r="B1258" i="28" s="1"/>
  <c r="B1259" i="28" s="1"/>
  <c r="B1260" i="28" s="1"/>
  <c r="B1261" i="28" s="1"/>
  <c r="B1262" i="28" s="1"/>
  <c r="B1263" i="28" s="1"/>
  <c r="B1264" i="28" s="1"/>
  <c r="B1265" i="28" s="1"/>
  <c r="B1266" i="28" s="1"/>
  <c r="B1267" i="28" s="1"/>
  <c r="B1268" i="28" s="1"/>
  <c r="B1269" i="28" s="1"/>
  <c r="B1270" i="28" s="1"/>
  <c r="B1271" i="28" s="1"/>
  <c r="B1272" i="28" s="1"/>
  <c r="B1273" i="28" s="1"/>
  <c r="B1274" i="28" s="1"/>
  <c r="B1275" i="28" s="1"/>
  <c r="B1276" i="28" s="1"/>
  <c r="B1277" i="28" s="1"/>
  <c r="B1278" i="28" s="1"/>
  <c r="B1279" i="28" s="1"/>
  <c r="B1280" i="28" s="1"/>
  <c r="B1281" i="28" s="1"/>
  <c r="B1282" i="28" s="1"/>
  <c r="B1283" i="28" s="1"/>
  <c r="B1284" i="28" s="1"/>
  <c r="B1285" i="28" s="1"/>
  <c r="B1286" i="28" s="1"/>
  <c r="B1287" i="28" s="1"/>
  <c r="B1288" i="28" s="1"/>
  <c r="B1289" i="28" s="1"/>
  <c r="B1290" i="28" s="1"/>
  <c r="B1291" i="28" s="1"/>
  <c r="B1292" i="28" s="1"/>
  <c r="B1293" i="28" s="1"/>
  <c r="B1294" i="28" s="1"/>
  <c r="B1295" i="28" s="1"/>
  <c r="B1296" i="28" s="1"/>
  <c r="B1297" i="28" s="1"/>
  <c r="B1298" i="28" s="1"/>
  <c r="B1299" i="28" s="1"/>
  <c r="B1300" i="28" s="1"/>
  <c r="B1301" i="28" s="1"/>
  <c r="B1302" i="28" s="1"/>
  <c r="B1303" i="28" s="1"/>
  <c r="B1304" i="28" s="1"/>
  <c r="B1305" i="28" s="1"/>
  <c r="B1306" i="28" s="1"/>
  <c r="B1307" i="28" s="1"/>
  <c r="B1308" i="28" s="1"/>
  <c r="B1309" i="28" s="1"/>
  <c r="B1310" i="28" s="1"/>
  <c r="B1311" i="28" s="1"/>
  <c r="B1312" i="28" s="1"/>
  <c r="B1313" i="28" s="1"/>
  <c r="B1314" i="28" s="1"/>
  <c r="B1315" i="28" s="1"/>
  <c r="B1316" i="28" s="1"/>
  <c r="B1317" i="28" s="1"/>
  <c r="B1318" i="28" s="1"/>
  <c r="B1319" i="28" s="1"/>
  <c r="B1320" i="28" s="1"/>
  <c r="B1321" i="28" s="1"/>
  <c r="B1322" i="28" s="1"/>
  <c r="B1323" i="28" s="1"/>
  <c r="B1324" i="28" s="1"/>
  <c r="B1325" i="28" s="1"/>
  <c r="B1326" i="28" s="1"/>
  <c r="B1327" i="28" s="1"/>
  <c r="B1328" i="28" s="1"/>
  <c r="B1329" i="28" s="1"/>
  <c r="B1330" i="28" s="1"/>
  <c r="B1331" i="28" s="1"/>
  <c r="B1332" i="28" s="1"/>
  <c r="B1333" i="28" s="1"/>
  <c r="B1334" i="28" s="1"/>
  <c r="B1335" i="28" s="1"/>
  <c r="B1336" i="28" s="1"/>
  <c r="B1337" i="28" s="1"/>
  <c r="B1338" i="28" s="1"/>
  <c r="B1339" i="28" s="1"/>
  <c r="B1340" i="28" s="1"/>
  <c r="B1341" i="28" s="1"/>
  <c r="B1342" i="28" s="1"/>
  <c r="B1343" i="28" s="1"/>
  <c r="B1344" i="28" s="1"/>
  <c r="B1345" i="28" s="1"/>
  <c r="B1346" i="28" s="1"/>
  <c r="B1347" i="28" s="1"/>
  <c r="B1348" i="28" s="1"/>
  <c r="B1349" i="28" s="1"/>
  <c r="B1350" i="28" s="1"/>
  <c r="B1351" i="28" s="1"/>
  <c r="B1352" i="28" s="1"/>
  <c r="B1353" i="28" s="1"/>
  <c r="B1354" i="28" s="1"/>
  <c r="B1355" i="28" s="1"/>
  <c r="B1356" i="28" s="1"/>
  <c r="B1357" i="28" s="1"/>
  <c r="B1358" i="28" s="1"/>
  <c r="B1359" i="28" s="1"/>
  <c r="B1360" i="28" s="1"/>
  <c r="B1361" i="28" s="1"/>
  <c r="B1362" i="28" s="1"/>
  <c r="B1363" i="28" s="1"/>
  <c r="B1364" i="28" s="1"/>
  <c r="B1365" i="28" s="1"/>
  <c r="B1366" i="28" s="1"/>
  <c r="B1367" i="28" s="1"/>
  <c r="B1368" i="28" s="1"/>
  <c r="B1369" i="28" s="1"/>
  <c r="B1370" i="28" s="1"/>
  <c r="B1371" i="28" s="1"/>
  <c r="B1372" i="28" s="1"/>
  <c r="B1373" i="28" s="1"/>
  <c r="B1374" i="28" s="1"/>
  <c r="B1375" i="28" s="1"/>
  <c r="B1376" i="28" s="1"/>
  <c r="B1377" i="28" s="1"/>
  <c r="B1378" i="28" s="1"/>
  <c r="B1379" i="28" s="1"/>
  <c r="B1380" i="28" s="1"/>
  <c r="B1381" i="28" s="1"/>
  <c r="B1382" i="28" s="1"/>
  <c r="B1383" i="28" s="1"/>
  <c r="B1384" i="28" s="1"/>
  <c r="B1385" i="28" s="1"/>
  <c r="B1386" i="28" s="1"/>
  <c r="B1387" i="28" s="1"/>
  <c r="B1388" i="28" s="1"/>
  <c r="B1389" i="28" s="1"/>
  <c r="B1390" i="28" s="1"/>
  <c r="B1391" i="28" s="1"/>
  <c r="B1392" i="28" s="1"/>
  <c r="B1393" i="28" s="1"/>
  <c r="B1394" i="28" s="1"/>
  <c r="B1395" i="28" s="1"/>
  <c r="B1396" i="28" s="1"/>
  <c r="B1397" i="28" s="1"/>
  <c r="B1398" i="28" s="1"/>
  <c r="B1399" i="28" s="1"/>
  <c r="B1400" i="28" s="1"/>
  <c r="B1401" i="28" s="1"/>
  <c r="B1402" i="28" s="1"/>
  <c r="B1403" i="28" s="1"/>
  <c r="B1404" i="28" s="1"/>
  <c r="B1405" i="28" s="1"/>
  <c r="B1406" i="28" s="1"/>
  <c r="B1407" i="28" s="1"/>
  <c r="B1408" i="28" s="1"/>
  <c r="B1409" i="28" s="1"/>
  <c r="B1410" i="28" s="1"/>
  <c r="B1411" i="28" s="1"/>
  <c r="B1412" i="28" s="1"/>
  <c r="B1413" i="28" s="1"/>
  <c r="B1414" i="28" s="1"/>
  <c r="B1415" i="28" s="1"/>
  <c r="B1416" i="28" s="1"/>
  <c r="B1417" i="28" s="1"/>
  <c r="B1418" i="28" s="1"/>
  <c r="B1419" i="28" s="1"/>
  <c r="B1420" i="28" s="1"/>
  <c r="B1421" i="28" s="1"/>
  <c r="B1422" i="28" s="1"/>
  <c r="B1423" i="28" s="1"/>
  <c r="B1424" i="28" s="1"/>
  <c r="B1425" i="28" s="1"/>
  <c r="B1426" i="28" s="1"/>
  <c r="B1427" i="28" s="1"/>
  <c r="B1428" i="28" s="1"/>
  <c r="B1429" i="28" s="1"/>
  <c r="B1430" i="28" s="1"/>
  <c r="B1431" i="28" s="1"/>
  <c r="B1432" i="28" s="1"/>
  <c r="B1433" i="28" s="1"/>
  <c r="B1434" i="28" s="1"/>
  <c r="B1435" i="28" s="1"/>
  <c r="B1436" i="28" s="1"/>
  <c r="B1437" i="28" s="1"/>
  <c r="B1438" i="28" s="1"/>
  <c r="B1439" i="28" s="1"/>
  <c r="B1440" i="28" s="1"/>
  <c r="B1441" i="28" s="1"/>
  <c r="B1442" i="28" s="1"/>
  <c r="B1443" i="28" s="1"/>
  <c r="B1444" i="28" s="1"/>
  <c r="B1445" i="28" s="1"/>
  <c r="B1446" i="28" s="1"/>
  <c r="B1447" i="28" s="1"/>
  <c r="B1448" i="28" s="1"/>
  <c r="B1449" i="28" s="1"/>
  <c r="B1450" i="28" s="1"/>
  <c r="B1451" i="28" s="1"/>
  <c r="B1452" i="28" s="1"/>
  <c r="B1453" i="28" s="1"/>
  <c r="B1454" i="28" s="1"/>
  <c r="B1455" i="28" s="1"/>
  <c r="B1456" i="28" s="1"/>
  <c r="B1457" i="28" s="1"/>
  <c r="B1458" i="28" s="1"/>
  <c r="B1459" i="28" s="1"/>
  <c r="B1460" i="28" s="1"/>
  <c r="B1461" i="28" s="1"/>
  <c r="B1462" i="28" s="1"/>
  <c r="B1463" i="28" s="1"/>
  <c r="B1464" i="28" s="1"/>
  <c r="B1465" i="28" s="1"/>
  <c r="B1466" i="28" s="1"/>
  <c r="B1467" i="28" s="1"/>
  <c r="B1468" i="28" s="1"/>
  <c r="B1469" i="28" s="1"/>
  <c r="B1470" i="28" s="1"/>
  <c r="B1471" i="28" s="1"/>
  <c r="B1472" i="28" s="1"/>
  <c r="B1473" i="28" s="1"/>
  <c r="B1474" i="28" s="1"/>
  <c r="B1475" i="28" s="1"/>
  <c r="B1476" i="28" s="1"/>
  <c r="B1477" i="28" s="1"/>
  <c r="B1478" i="28" s="1"/>
  <c r="B1479" i="28" s="1"/>
  <c r="B1480" i="28" s="1"/>
  <c r="B1481" i="28" s="1"/>
  <c r="B1482" i="28" s="1"/>
  <c r="B1483" i="28" s="1"/>
  <c r="B1484" i="28" s="1"/>
  <c r="B1485" i="28" s="1"/>
  <c r="B1486" i="28" s="1"/>
  <c r="B1487" i="28" s="1"/>
  <c r="B1488" i="28" s="1"/>
  <c r="B1489" i="28" s="1"/>
  <c r="B1490" i="28" s="1"/>
  <c r="B1491" i="28" s="1"/>
  <c r="B1492" i="28" s="1"/>
  <c r="B1493" i="28" s="1"/>
  <c r="B1494" i="28" s="1"/>
  <c r="B1495" i="28" s="1"/>
  <c r="B1496" i="28" s="1"/>
  <c r="B1497" i="28" s="1"/>
  <c r="B1498" i="28" s="1"/>
  <c r="B1499" i="28" s="1"/>
  <c r="B1500" i="28" s="1"/>
  <c r="B1501" i="28" s="1"/>
  <c r="B1502" i="28" s="1"/>
  <c r="B1503" i="28" s="1"/>
  <c r="B1504" i="28" s="1"/>
  <c r="B1505" i="28" s="1"/>
  <c r="B1506" i="28" s="1"/>
  <c r="B1507" i="28" s="1"/>
  <c r="B1508" i="28" s="1"/>
  <c r="B1509" i="28" s="1"/>
  <c r="B1510" i="28" s="1"/>
  <c r="B1511" i="28" s="1"/>
  <c r="B1512" i="28" s="1"/>
  <c r="B1513" i="28" s="1"/>
  <c r="B1514" i="28" s="1"/>
  <c r="B1515" i="28" s="1"/>
  <c r="B1516" i="28" s="1"/>
  <c r="B1517" i="28" s="1"/>
  <c r="B1518" i="28" s="1"/>
  <c r="B1519" i="28" s="1"/>
  <c r="B1520" i="28" s="1"/>
  <c r="B1521" i="28" s="1"/>
  <c r="B1522" i="28" s="1"/>
  <c r="B1523" i="28" s="1"/>
  <c r="B1524" i="28" s="1"/>
  <c r="B1525" i="28" s="1"/>
  <c r="B1526" i="28" s="1"/>
  <c r="B1527" i="28" s="1"/>
  <c r="B1528" i="28" s="1"/>
  <c r="B1529" i="28" s="1"/>
  <c r="B1530" i="28" s="1"/>
  <c r="B1531" i="28" s="1"/>
  <c r="B1532" i="28" s="1"/>
  <c r="B1533" i="28" s="1"/>
  <c r="B1534" i="28" s="1"/>
  <c r="B1535" i="28" s="1"/>
  <c r="B1536" i="28" s="1"/>
  <c r="B1537" i="28" s="1"/>
  <c r="B1538" i="28" s="1"/>
  <c r="B1539" i="28" s="1"/>
  <c r="B1540" i="28" s="1"/>
  <c r="B1541" i="28" s="1"/>
  <c r="B1542" i="28" s="1"/>
  <c r="B1543" i="28" s="1"/>
  <c r="B1544" i="28" s="1"/>
  <c r="B1545" i="28" s="1"/>
  <c r="B1546" i="28" s="1"/>
  <c r="B1547" i="28" s="1"/>
  <c r="B1548" i="28" s="1"/>
  <c r="B1549" i="28" s="1"/>
  <c r="B1550" i="28" s="1"/>
  <c r="B1551" i="28" s="1"/>
  <c r="B1552" i="28" s="1"/>
  <c r="B1553" i="28" s="1"/>
  <c r="B1554" i="28" s="1"/>
  <c r="B1555" i="28" s="1"/>
  <c r="B1556" i="28" s="1"/>
  <c r="B1557" i="28" s="1"/>
  <c r="B1558" i="28" s="1"/>
  <c r="B1559" i="28" s="1"/>
  <c r="B1560" i="28" s="1"/>
  <c r="B1561" i="28" s="1"/>
  <c r="B1562" i="28" s="1"/>
  <c r="B1563" i="28" s="1"/>
  <c r="B1564" i="28" s="1"/>
  <c r="B1565" i="28" s="1"/>
  <c r="B1566" i="28" s="1"/>
  <c r="B1567" i="28" s="1"/>
  <c r="B1568" i="28" s="1"/>
  <c r="B1569" i="28" s="1"/>
  <c r="B1570" i="28" s="1"/>
  <c r="B1571" i="28" s="1"/>
  <c r="B1572" i="28" s="1"/>
  <c r="B1573" i="28" s="1"/>
  <c r="B1574" i="28" s="1"/>
  <c r="B1575" i="28" s="1"/>
  <c r="B1576" i="28" s="1"/>
  <c r="B1577" i="28" s="1"/>
  <c r="B1578" i="28" s="1"/>
  <c r="B1579" i="28" s="1"/>
  <c r="B1580" i="28" s="1"/>
  <c r="B1581" i="28" s="1"/>
  <c r="B1582" i="28" s="1"/>
  <c r="B1583" i="28" s="1"/>
  <c r="B1584" i="28" s="1"/>
  <c r="B1585" i="28" s="1"/>
  <c r="B1586" i="28" s="1"/>
  <c r="B1587" i="28" s="1"/>
  <c r="B1588" i="28" s="1"/>
  <c r="B1589" i="28" s="1"/>
  <c r="B1590" i="28" s="1"/>
  <c r="B1591" i="28" s="1"/>
  <c r="B1592" i="28" s="1"/>
  <c r="B1593" i="28" s="1"/>
  <c r="B1594" i="28" s="1"/>
  <c r="B1595" i="28" s="1"/>
  <c r="B1596" i="28" s="1"/>
  <c r="B1597" i="28" s="1"/>
  <c r="B1598" i="28" s="1"/>
  <c r="B1599" i="28" s="1"/>
  <c r="B1600" i="28" s="1"/>
  <c r="B1601" i="28" s="1"/>
  <c r="B1602" i="28" s="1"/>
  <c r="B1603" i="28" s="1"/>
  <c r="B1604" i="28" s="1"/>
  <c r="B1605" i="28" s="1"/>
  <c r="B1606" i="28" s="1"/>
  <c r="B1607" i="28" s="1"/>
  <c r="B1608" i="28" s="1"/>
  <c r="B1609" i="28" s="1"/>
  <c r="B1610" i="28" s="1"/>
  <c r="B1611" i="28" s="1"/>
  <c r="B1612" i="28" s="1"/>
  <c r="B1613" i="28" s="1"/>
  <c r="B1614" i="28" s="1"/>
  <c r="B1615" i="28" s="1"/>
  <c r="B1616" i="28" s="1"/>
  <c r="B1617" i="28" s="1"/>
  <c r="B1618" i="28" s="1"/>
  <c r="B1619" i="28" s="1"/>
  <c r="B1620" i="28" s="1"/>
  <c r="B1621" i="28" s="1"/>
  <c r="B1622" i="28" s="1"/>
  <c r="B1623" i="28" s="1"/>
  <c r="B1624" i="28" s="1"/>
  <c r="B1625" i="28" s="1"/>
  <c r="B1626" i="28" s="1"/>
  <c r="B1627" i="28" s="1"/>
  <c r="B1628" i="28" s="1"/>
  <c r="B1629" i="28" s="1"/>
  <c r="B1630" i="28" s="1"/>
  <c r="B1631" i="28" s="1"/>
  <c r="B1632" i="28" s="1"/>
  <c r="B1633" i="28" s="1"/>
  <c r="B1634" i="28" s="1"/>
  <c r="B1635" i="28" s="1"/>
  <c r="B1636" i="28" s="1"/>
  <c r="B1637" i="28" s="1"/>
  <c r="B1638" i="28" s="1"/>
  <c r="B1639" i="28" s="1"/>
  <c r="B1640" i="28" s="1"/>
  <c r="B1641" i="28" s="1"/>
  <c r="B1642" i="28" s="1"/>
  <c r="B1643" i="28" s="1"/>
  <c r="B1644" i="28" s="1"/>
  <c r="B1645" i="28" s="1"/>
  <c r="B1646" i="28" s="1"/>
  <c r="B1647" i="28" s="1"/>
  <c r="B1648" i="28" s="1"/>
  <c r="B1649" i="28" s="1"/>
  <c r="B1650" i="28" s="1"/>
  <c r="B1651" i="28" s="1"/>
  <c r="B1652" i="28" s="1"/>
  <c r="B1653" i="28" s="1"/>
  <c r="B1654" i="28" s="1"/>
  <c r="B1655" i="28" s="1"/>
  <c r="B1656" i="28" s="1"/>
  <c r="B1657" i="28" s="1"/>
  <c r="B1658" i="28" s="1"/>
  <c r="B1659" i="28" s="1"/>
  <c r="B1660" i="28" s="1"/>
  <c r="B1661" i="28" s="1"/>
  <c r="B1662" i="28" s="1"/>
  <c r="B1663" i="28" s="1"/>
  <c r="B1664" i="28" s="1"/>
  <c r="B1665" i="28" s="1"/>
  <c r="B1666" i="28" s="1"/>
  <c r="B1667" i="28" s="1"/>
  <c r="B1668" i="28" s="1"/>
  <c r="B1669" i="28" s="1"/>
  <c r="B1670" i="28" s="1"/>
  <c r="B1671" i="28" s="1"/>
  <c r="B1672" i="28" s="1"/>
  <c r="B1673" i="28" s="1"/>
  <c r="B1674" i="28" s="1"/>
  <c r="B1675" i="28" s="1"/>
  <c r="B1676" i="28" s="1"/>
  <c r="B1677" i="28" s="1"/>
  <c r="B1678" i="28" s="1"/>
  <c r="B1679" i="28" s="1"/>
  <c r="B1680" i="28" s="1"/>
  <c r="B1681" i="28" s="1"/>
  <c r="B1682" i="28" s="1"/>
  <c r="B1683" i="28" s="1"/>
  <c r="B1684" i="28" s="1"/>
  <c r="B1685" i="28" s="1"/>
  <c r="B1686" i="28" s="1"/>
  <c r="B1687" i="28" s="1"/>
  <c r="B1688" i="28" s="1"/>
  <c r="B1689" i="28" s="1"/>
  <c r="B1690" i="28" s="1"/>
  <c r="B1691" i="28" s="1"/>
  <c r="B1692" i="28" s="1"/>
  <c r="B1693" i="28" s="1"/>
  <c r="B1694" i="28" s="1"/>
  <c r="B1695" i="28" s="1"/>
  <c r="B1696" i="28" s="1"/>
  <c r="B1697" i="28" s="1"/>
  <c r="B1698" i="28" s="1"/>
  <c r="B1699" i="28" s="1"/>
  <c r="B1700" i="28" s="1"/>
  <c r="B1701" i="28" s="1"/>
  <c r="B1702" i="28" s="1"/>
  <c r="B1703" i="28" s="1"/>
  <c r="B1704" i="28" s="1"/>
  <c r="B1705" i="28" s="1"/>
  <c r="B1706" i="28" s="1"/>
  <c r="B1707" i="28" s="1"/>
  <c r="B1708" i="28" s="1"/>
  <c r="B1709" i="28" s="1"/>
  <c r="B1710" i="28" s="1"/>
  <c r="B1711" i="28" s="1"/>
  <c r="B1712" i="28" s="1"/>
  <c r="B1713" i="28" s="1"/>
  <c r="B1714" i="28" s="1"/>
  <c r="B1715" i="28" s="1"/>
  <c r="B1716" i="28" s="1"/>
  <c r="B1717" i="28" s="1"/>
  <c r="B1718" i="28" s="1"/>
  <c r="B1719" i="28" s="1"/>
  <c r="B1720" i="28" s="1"/>
  <c r="B1721" i="28" s="1"/>
  <c r="B1722" i="28" s="1"/>
  <c r="B1723" i="28" s="1"/>
  <c r="B1724" i="28" s="1"/>
  <c r="B1725" i="28" s="1"/>
  <c r="B1726" i="28" s="1"/>
  <c r="B1727" i="28" s="1"/>
  <c r="B1728" i="28" s="1"/>
  <c r="B1729" i="28" s="1"/>
  <c r="B1730" i="28" s="1"/>
  <c r="B1731" i="28" s="1"/>
  <c r="B1732" i="28" s="1"/>
  <c r="B1733" i="28" s="1"/>
  <c r="B1734" i="28" s="1"/>
  <c r="B1735" i="28" s="1"/>
  <c r="B1736" i="28" s="1"/>
  <c r="B1737" i="28" s="1"/>
  <c r="B1738" i="28" s="1"/>
  <c r="B1739" i="28" s="1"/>
  <c r="B1740" i="28" s="1"/>
  <c r="B1741" i="28" s="1"/>
  <c r="B1742" i="28" s="1"/>
  <c r="B1743" i="28" s="1"/>
  <c r="B1744" i="28" s="1"/>
  <c r="B1745" i="28" s="1"/>
  <c r="B1746" i="28" s="1"/>
  <c r="B1747" i="28" s="1"/>
  <c r="B1748" i="28" s="1"/>
  <c r="B1749" i="28" s="1"/>
  <c r="B1750" i="28" s="1"/>
  <c r="B1751" i="28" s="1"/>
  <c r="B1752" i="28" s="1"/>
  <c r="B1753" i="28" s="1"/>
  <c r="B1754" i="28" s="1"/>
  <c r="B1755" i="28" s="1"/>
  <c r="B1756" i="28" s="1"/>
  <c r="B1757" i="28" s="1"/>
  <c r="B1758" i="28" s="1"/>
  <c r="B1759" i="28" s="1"/>
  <c r="B1760" i="28" s="1"/>
  <c r="B1761" i="28" s="1"/>
  <c r="B1762" i="28" s="1"/>
  <c r="B1763" i="28" s="1"/>
  <c r="B1764" i="28" s="1"/>
  <c r="B1765" i="28" s="1"/>
  <c r="B1766" i="28" s="1"/>
  <c r="B1767" i="28" s="1"/>
  <c r="B1768" i="28" s="1"/>
  <c r="B1769" i="28" s="1"/>
  <c r="B1770" i="28" s="1"/>
  <c r="B1771" i="28" s="1"/>
  <c r="B1772" i="28" s="1"/>
  <c r="B1773" i="28" s="1"/>
  <c r="B1774" i="28" s="1"/>
  <c r="B1775" i="28" s="1"/>
  <c r="B1776" i="28" s="1"/>
  <c r="B1777" i="28" s="1"/>
  <c r="B1778" i="28" s="1"/>
  <c r="B1779" i="28" s="1"/>
  <c r="B1780" i="28" s="1"/>
  <c r="B1781" i="28" s="1"/>
  <c r="B1782" i="28" s="1"/>
  <c r="B1783" i="28" s="1"/>
  <c r="B1784" i="28" s="1"/>
  <c r="B1785" i="28" s="1"/>
  <c r="B1786" i="28" s="1"/>
  <c r="B1787" i="28" s="1"/>
  <c r="B1788" i="28" s="1"/>
  <c r="B1789" i="28" s="1"/>
  <c r="B1790" i="28" s="1"/>
  <c r="B1791" i="28" s="1"/>
  <c r="B1792" i="28" s="1"/>
  <c r="B1793" i="28" s="1"/>
  <c r="B1794" i="28" s="1"/>
  <c r="B1795" i="28" s="1"/>
  <c r="B1796" i="28" s="1"/>
  <c r="B1797" i="28" s="1"/>
  <c r="B1798" i="28" s="1"/>
  <c r="B1799" i="28" s="1"/>
  <c r="B1800" i="28" s="1"/>
  <c r="B1801" i="28" s="1"/>
  <c r="B1802" i="28" s="1"/>
  <c r="B1803" i="28" s="1"/>
  <c r="B1804" i="28" s="1"/>
  <c r="B1805" i="28" s="1"/>
  <c r="B1806" i="28" s="1"/>
  <c r="B1807" i="28" s="1"/>
  <c r="B1808" i="28" s="1"/>
  <c r="B1809" i="28" s="1"/>
  <c r="B1810" i="28" s="1"/>
  <c r="B1811" i="28" s="1"/>
  <c r="B1812" i="28" s="1"/>
  <c r="B1813" i="28" s="1"/>
  <c r="B1814" i="28" s="1"/>
  <c r="B1815" i="28" s="1"/>
  <c r="B1816" i="28" s="1"/>
  <c r="B1817" i="28" s="1"/>
  <c r="B1818" i="28" s="1"/>
  <c r="B1819" i="28" s="1"/>
  <c r="B1820" i="28" s="1"/>
  <c r="B1821" i="28" s="1"/>
  <c r="B1822" i="28" s="1"/>
  <c r="B1823" i="28" s="1"/>
  <c r="B1824" i="28" s="1"/>
  <c r="B1825" i="28" s="1"/>
  <c r="B1826" i="28" s="1"/>
  <c r="B1827" i="28" s="1"/>
  <c r="B1828" i="28" s="1"/>
  <c r="B1829" i="28" s="1"/>
  <c r="B1830" i="28" s="1"/>
  <c r="B1831" i="28" s="1"/>
  <c r="B1832" i="28" s="1"/>
  <c r="B1833" i="28" s="1"/>
  <c r="B1834" i="28" s="1"/>
  <c r="B1835" i="28" s="1"/>
  <c r="B1836" i="28" s="1"/>
  <c r="B1837" i="28" s="1"/>
  <c r="B1838" i="28" s="1"/>
  <c r="B1839" i="28" s="1"/>
  <c r="B1840" i="28" s="1"/>
  <c r="B1841" i="28" s="1"/>
  <c r="B1842" i="28" s="1"/>
  <c r="B1843" i="28" s="1"/>
  <c r="B1844" i="28" s="1"/>
  <c r="B1845" i="28" s="1"/>
  <c r="B1846" i="28" s="1"/>
  <c r="B1847" i="28" s="1"/>
  <c r="B1848" i="28" s="1"/>
  <c r="B1849" i="28" s="1"/>
  <c r="B1850" i="28" s="1"/>
  <c r="B1851" i="28" s="1"/>
  <c r="B1852" i="28" s="1"/>
  <c r="B1853" i="28" s="1"/>
  <c r="B1854" i="28" s="1"/>
  <c r="B1855" i="28" s="1"/>
  <c r="B1856" i="28" s="1"/>
  <c r="B1857" i="28" s="1"/>
  <c r="B1858" i="28" s="1"/>
  <c r="B1859" i="28" s="1"/>
  <c r="B1860" i="28" s="1"/>
  <c r="B1861" i="28" s="1"/>
  <c r="B1862" i="28" s="1"/>
  <c r="B1863" i="28" s="1"/>
  <c r="B1864" i="28" s="1"/>
  <c r="B1865" i="28" s="1"/>
  <c r="B1866" i="28" s="1"/>
  <c r="B1867" i="28" s="1"/>
  <c r="B1868" i="28" s="1"/>
  <c r="B1869" i="28" s="1"/>
  <c r="B1870" i="28" s="1"/>
  <c r="B1871" i="28" s="1"/>
  <c r="B1872" i="28" s="1"/>
  <c r="B1873" i="28" s="1"/>
  <c r="B1874" i="28" s="1"/>
  <c r="B1875" i="28" s="1"/>
  <c r="B1876" i="28" s="1"/>
  <c r="B1877" i="28" s="1"/>
  <c r="B1878" i="28" s="1"/>
  <c r="B1879" i="28" s="1"/>
  <c r="B1880" i="28" s="1"/>
  <c r="B1881" i="28" s="1"/>
  <c r="B1882" i="28" s="1"/>
  <c r="B1883" i="28" s="1"/>
  <c r="B1884" i="28" s="1"/>
  <c r="B1885" i="28" s="1"/>
  <c r="B1886" i="28" s="1"/>
  <c r="B1887" i="28" s="1"/>
  <c r="B1888" i="28" s="1"/>
  <c r="B1889" i="28" s="1"/>
  <c r="B1890" i="28" s="1"/>
  <c r="B1891" i="28" s="1"/>
  <c r="B1892" i="28" s="1"/>
  <c r="B1893" i="28" s="1"/>
  <c r="B1894" i="28" s="1"/>
  <c r="B1895" i="28" s="1"/>
  <c r="B1896" i="28" s="1"/>
  <c r="B1897" i="28" s="1"/>
  <c r="B1898" i="28" s="1"/>
  <c r="B1899" i="28" s="1"/>
  <c r="B1900" i="28" s="1"/>
  <c r="B1901" i="28" s="1"/>
  <c r="B1902" i="28" s="1"/>
  <c r="B1903" i="28" s="1"/>
  <c r="B1904" i="28" s="1"/>
  <c r="B1905" i="28" s="1"/>
  <c r="B1906" i="28" s="1"/>
  <c r="B1907" i="28" s="1"/>
  <c r="B1908" i="28" s="1"/>
  <c r="B1909" i="28" s="1"/>
  <c r="B1910" i="28" s="1"/>
  <c r="B1911" i="28" s="1"/>
  <c r="B1912" i="28" s="1"/>
  <c r="B1913" i="28" s="1"/>
  <c r="B1914" i="28" s="1"/>
  <c r="B1915" i="28" s="1"/>
  <c r="B1916" i="28" s="1"/>
  <c r="B1917" i="28" s="1"/>
  <c r="B1918" i="28" s="1"/>
  <c r="B1919" i="28" s="1"/>
  <c r="B1920" i="28" s="1"/>
  <c r="B1921" i="28" s="1"/>
  <c r="B1922" i="28" s="1"/>
  <c r="B1923" i="28" s="1"/>
  <c r="B1924" i="28" s="1"/>
  <c r="B1925" i="28" s="1"/>
  <c r="B1926" i="28" s="1"/>
  <c r="B1927" i="28" s="1"/>
  <c r="B1928" i="28" s="1"/>
  <c r="B1929" i="28" s="1"/>
  <c r="B1930" i="28" s="1"/>
  <c r="B1931" i="28" s="1"/>
  <c r="B1932" i="28" s="1"/>
  <c r="B1933" i="28" s="1"/>
  <c r="B1934" i="28" s="1"/>
  <c r="B1935" i="28" s="1"/>
  <c r="B1936" i="28" s="1"/>
  <c r="B1937" i="28" s="1"/>
  <c r="B1938" i="28" s="1"/>
  <c r="B1939" i="28" s="1"/>
  <c r="B1940" i="28" s="1"/>
  <c r="B1941" i="28" s="1"/>
  <c r="B1942" i="28" s="1"/>
  <c r="B1943" i="28" s="1"/>
  <c r="B1944" i="28" s="1"/>
  <c r="B1945" i="28" s="1"/>
  <c r="B1946" i="28" s="1"/>
  <c r="B1947" i="28" s="1"/>
  <c r="B1948" i="28" s="1"/>
  <c r="B1949" i="28" s="1"/>
  <c r="B1950" i="28" s="1"/>
  <c r="B1951" i="28" s="1"/>
  <c r="B1952" i="28" s="1"/>
  <c r="B1953" i="28" s="1"/>
  <c r="B1954" i="28" s="1"/>
  <c r="B1955" i="28" s="1"/>
  <c r="B1956" i="28" s="1"/>
  <c r="B1957" i="28" s="1"/>
  <c r="B1958" i="28" s="1"/>
  <c r="B1959" i="28" s="1"/>
  <c r="B1960" i="28" s="1"/>
  <c r="B1961" i="28" s="1"/>
  <c r="B1962" i="28" s="1"/>
  <c r="B1963" i="28" s="1"/>
  <c r="B1964" i="28" s="1"/>
  <c r="B1965" i="28" s="1"/>
  <c r="B1966" i="28" s="1"/>
  <c r="B1967" i="28" s="1"/>
  <c r="B1968" i="28" s="1"/>
  <c r="B1969" i="28" s="1"/>
  <c r="B1970" i="28" s="1"/>
  <c r="B1971" i="28" s="1"/>
  <c r="B1972" i="28" s="1"/>
  <c r="B1973" i="28" s="1"/>
  <c r="B1974" i="28" s="1"/>
  <c r="B1975" i="28" s="1"/>
  <c r="B1976" i="28" s="1"/>
  <c r="B1977" i="28" s="1"/>
  <c r="B1978" i="28" s="1"/>
  <c r="B1979" i="28" s="1"/>
  <c r="B1980" i="28" s="1"/>
  <c r="B1981" i="28" s="1"/>
  <c r="B1982" i="28" s="1"/>
  <c r="B1983" i="28" s="1"/>
  <c r="B1984" i="28" s="1"/>
  <c r="B1985" i="28" s="1"/>
  <c r="B1986" i="28" s="1"/>
  <c r="B1987" i="28" s="1"/>
  <c r="B1988" i="28" s="1"/>
  <c r="B1989" i="28" s="1"/>
  <c r="B1990" i="28" s="1"/>
  <c r="B1991" i="28" s="1"/>
  <c r="B1992" i="28" s="1"/>
  <c r="B1993" i="28" s="1"/>
  <c r="B1994" i="28" s="1"/>
  <c r="B1995" i="28" s="1"/>
  <c r="B1996" i="28" s="1"/>
  <c r="B1997" i="28" s="1"/>
  <c r="B1998" i="28" s="1"/>
  <c r="B1999" i="28" s="1"/>
  <c r="B2000" i="28" s="1"/>
  <c r="B2001" i="28" s="1"/>
  <c r="B2002" i="28" s="1"/>
  <c r="B2003" i="28" s="1"/>
  <c r="B2004" i="28" s="1"/>
  <c r="B2005" i="28" s="1"/>
  <c r="B2006" i="28" s="1"/>
  <c r="B2007" i="28" s="1"/>
  <c r="B2008" i="28" s="1"/>
  <c r="B2009" i="28" s="1"/>
  <c r="B2010" i="28" s="1"/>
  <c r="B2011" i="28" s="1"/>
  <c r="B2012" i="28" s="1"/>
  <c r="B2013" i="28" s="1"/>
  <c r="B2014" i="28" s="1"/>
  <c r="B2015" i="28" s="1"/>
  <c r="B2016" i="28" s="1"/>
  <c r="B2017" i="28" s="1"/>
  <c r="B2018" i="28" s="1"/>
  <c r="B2019" i="28" s="1"/>
  <c r="J17" i="28"/>
  <c r="G17" i="28"/>
  <c r="D17" i="28"/>
  <c r="C14" i="28"/>
  <c r="G1585" i="28" s="1"/>
  <c r="E22" i="24"/>
  <c r="E23" i="24"/>
  <c r="E24" i="24"/>
  <c r="E25" i="24"/>
  <c r="E26" i="24"/>
  <c r="E27" i="24"/>
  <c r="E28" i="24"/>
  <c r="E30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21" i="24"/>
  <c r="K2404" i="27"/>
  <c r="K2403" i="27"/>
  <c r="K2402" i="27"/>
  <c r="K2401" i="27"/>
  <c r="K2400" i="27"/>
  <c r="K2399" i="27"/>
  <c r="K2398" i="27"/>
  <c r="K2397" i="27"/>
  <c r="K2396" i="27"/>
  <c r="K2395" i="27"/>
  <c r="K2394" i="27"/>
  <c r="K2393" i="27"/>
  <c r="K2392" i="27"/>
  <c r="K2391" i="27"/>
  <c r="K2390" i="27"/>
  <c r="K2389" i="27"/>
  <c r="K2388" i="27"/>
  <c r="K2387" i="27"/>
  <c r="K2386" i="27"/>
  <c r="K2385" i="27"/>
  <c r="K2384" i="27"/>
  <c r="K2383" i="27"/>
  <c r="K2382" i="27"/>
  <c r="K2381" i="27"/>
  <c r="K2380" i="27"/>
  <c r="K2379" i="27"/>
  <c r="K2378" i="27"/>
  <c r="K2377" i="27"/>
  <c r="K2376" i="27"/>
  <c r="K2375" i="27"/>
  <c r="K2374" i="27"/>
  <c r="K2373" i="27"/>
  <c r="K2372" i="27"/>
  <c r="K2371" i="27"/>
  <c r="K2370" i="27"/>
  <c r="K2369" i="27"/>
  <c r="K2368" i="27"/>
  <c r="K2367" i="27"/>
  <c r="K2366" i="27"/>
  <c r="K2365" i="27"/>
  <c r="K2364" i="27"/>
  <c r="K2363" i="27"/>
  <c r="K2362" i="27"/>
  <c r="K2361" i="27"/>
  <c r="K2360" i="27"/>
  <c r="K2359" i="27"/>
  <c r="K2358" i="27"/>
  <c r="K2357" i="27"/>
  <c r="K2356" i="27"/>
  <c r="K2355" i="27"/>
  <c r="K2354" i="27"/>
  <c r="K2353" i="27"/>
  <c r="K2352" i="27"/>
  <c r="K2351" i="27"/>
  <c r="K2350" i="27"/>
  <c r="K2349" i="27"/>
  <c r="K2348" i="27"/>
  <c r="K2347" i="27"/>
  <c r="K2346" i="27"/>
  <c r="K2345" i="27"/>
  <c r="K2344" i="27"/>
  <c r="K2343" i="27"/>
  <c r="K2342" i="27"/>
  <c r="K2341" i="27"/>
  <c r="K2340" i="27"/>
  <c r="K2339" i="27"/>
  <c r="K2338" i="27"/>
  <c r="K2337" i="27"/>
  <c r="K2336" i="27"/>
  <c r="K2335" i="27"/>
  <c r="K2334" i="27"/>
  <c r="K2333" i="27"/>
  <c r="K2332" i="27"/>
  <c r="K2331" i="27"/>
  <c r="K2330" i="27"/>
  <c r="K2329" i="27"/>
  <c r="K2328" i="27"/>
  <c r="K2327" i="27"/>
  <c r="K2326" i="27"/>
  <c r="K2325" i="27"/>
  <c r="K2324" i="27"/>
  <c r="K2323" i="27"/>
  <c r="K2322" i="27"/>
  <c r="K2321" i="27"/>
  <c r="K2320" i="27"/>
  <c r="K2319" i="27"/>
  <c r="K2318" i="27"/>
  <c r="K2317" i="27"/>
  <c r="K2316" i="27"/>
  <c r="K2315" i="27"/>
  <c r="K2314" i="27"/>
  <c r="K2313" i="27"/>
  <c r="K2312" i="27"/>
  <c r="K2311" i="27"/>
  <c r="K2310" i="27"/>
  <c r="K2309" i="27"/>
  <c r="K2308" i="27"/>
  <c r="K2307" i="27"/>
  <c r="K2306" i="27"/>
  <c r="K2305" i="27"/>
  <c r="K2304" i="27"/>
  <c r="K2303" i="27"/>
  <c r="K2302" i="27"/>
  <c r="K2301" i="27"/>
  <c r="K2300" i="27"/>
  <c r="K2299" i="27"/>
  <c r="K2298" i="27"/>
  <c r="K2297" i="27"/>
  <c r="K2296" i="27"/>
  <c r="K2295" i="27"/>
  <c r="K2294" i="27"/>
  <c r="K2293" i="27"/>
  <c r="K2292" i="27"/>
  <c r="K2291" i="27"/>
  <c r="K2290" i="27"/>
  <c r="K2289" i="27"/>
  <c r="K2288" i="27"/>
  <c r="K2287" i="27"/>
  <c r="K2286" i="27"/>
  <c r="K2285" i="27"/>
  <c r="K2284" i="27"/>
  <c r="K2283" i="27"/>
  <c r="K2282" i="27"/>
  <c r="K2281" i="27"/>
  <c r="K2280" i="27"/>
  <c r="K2279" i="27"/>
  <c r="K2278" i="27"/>
  <c r="K2277" i="27"/>
  <c r="K2276" i="27"/>
  <c r="K2275" i="27"/>
  <c r="K2274" i="27"/>
  <c r="K2273" i="27"/>
  <c r="K2272" i="27"/>
  <c r="K2271" i="27"/>
  <c r="K2270" i="27"/>
  <c r="K2269" i="27"/>
  <c r="K2268" i="27"/>
  <c r="K2267" i="27"/>
  <c r="K2266" i="27"/>
  <c r="K2265" i="27"/>
  <c r="K2264" i="27"/>
  <c r="K2263" i="27"/>
  <c r="K2262" i="27"/>
  <c r="K2261" i="27"/>
  <c r="K2260" i="27"/>
  <c r="K2259" i="27"/>
  <c r="K2258" i="27"/>
  <c r="K2257" i="27"/>
  <c r="K2256" i="27"/>
  <c r="K2255" i="27"/>
  <c r="K2254" i="27"/>
  <c r="K2253" i="27"/>
  <c r="K2252" i="27"/>
  <c r="K2251" i="27"/>
  <c r="K2250" i="27"/>
  <c r="K2249" i="27"/>
  <c r="K2248" i="27"/>
  <c r="K2247" i="27"/>
  <c r="K2246" i="27"/>
  <c r="K2245" i="27"/>
  <c r="K2244" i="27"/>
  <c r="K2243" i="27"/>
  <c r="K2242" i="27"/>
  <c r="K2241" i="27"/>
  <c r="K2240" i="27"/>
  <c r="K2239" i="27"/>
  <c r="K2238" i="27"/>
  <c r="K2237" i="27"/>
  <c r="K2236" i="27"/>
  <c r="K2235" i="27"/>
  <c r="K2234" i="27"/>
  <c r="K2233" i="27"/>
  <c r="K2232" i="27"/>
  <c r="K2231" i="27"/>
  <c r="K2230" i="27"/>
  <c r="K2229" i="27"/>
  <c r="K2228" i="27"/>
  <c r="K2227" i="27"/>
  <c r="K2226" i="27"/>
  <c r="K2225" i="27"/>
  <c r="K2224" i="27"/>
  <c r="K2223" i="27"/>
  <c r="K2222" i="27"/>
  <c r="K2221" i="27"/>
  <c r="K2220" i="27"/>
  <c r="K2219" i="27"/>
  <c r="K2218" i="27"/>
  <c r="K2217" i="27"/>
  <c r="K2216" i="27"/>
  <c r="K2215" i="27"/>
  <c r="K2214" i="27"/>
  <c r="K2213" i="27"/>
  <c r="K2212" i="27"/>
  <c r="K2211" i="27"/>
  <c r="K2210" i="27"/>
  <c r="K2209" i="27"/>
  <c r="K2208" i="27"/>
  <c r="K2207" i="27"/>
  <c r="K2206" i="27"/>
  <c r="K2205" i="27"/>
  <c r="K2204" i="27"/>
  <c r="K2203" i="27"/>
  <c r="K2202" i="27"/>
  <c r="K2201" i="27"/>
  <c r="K2200" i="27"/>
  <c r="K2199" i="27"/>
  <c r="K2198" i="27"/>
  <c r="K2197" i="27"/>
  <c r="K2196" i="27"/>
  <c r="K2195" i="27"/>
  <c r="K2194" i="27"/>
  <c r="K2193" i="27"/>
  <c r="K2192" i="27"/>
  <c r="K2191" i="27"/>
  <c r="K2190" i="27"/>
  <c r="K2189" i="27"/>
  <c r="K2188" i="27"/>
  <c r="K2187" i="27"/>
  <c r="K2186" i="27"/>
  <c r="K2185" i="27"/>
  <c r="K2184" i="27"/>
  <c r="K2183" i="27"/>
  <c r="K2182" i="27"/>
  <c r="K2181" i="27"/>
  <c r="K2180" i="27"/>
  <c r="K2179" i="27"/>
  <c r="K2178" i="27"/>
  <c r="K2177" i="27"/>
  <c r="K2176" i="27"/>
  <c r="K2175" i="27"/>
  <c r="K2174" i="27"/>
  <c r="K2173" i="27"/>
  <c r="K2172" i="27"/>
  <c r="K2171" i="27"/>
  <c r="K2170" i="27"/>
  <c r="K2169" i="27"/>
  <c r="K2168" i="27"/>
  <c r="K2167" i="27"/>
  <c r="K2166" i="27"/>
  <c r="K2165" i="27"/>
  <c r="K2164" i="27"/>
  <c r="K2163" i="27"/>
  <c r="K2162" i="27"/>
  <c r="K2161" i="27"/>
  <c r="K2160" i="27"/>
  <c r="K2159" i="27"/>
  <c r="K2158" i="27"/>
  <c r="K2157" i="27"/>
  <c r="K2156" i="27"/>
  <c r="K2155" i="27"/>
  <c r="K2154" i="27"/>
  <c r="K2153" i="27"/>
  <c r="K2152" i="27"/>
  <c r="K2151" i="27"/>
  <c r="K2150" i="27"/>
  <c r="K2149" i="27"/>
  <c r="K2148" i="27"/>
  <c r="K2147" i="27"/>
  <c r="K2146" i="27"/>
  <c r="K2145" i="27"/>
  <c r="K2144" i="27"/>
  <c r="K2143" i="27"/>
  <c r="K2142" i="27"/>
  <c r="K2141" i="27"/>
  <c r="K2140" i="27"/>
  <c r="K2139" i="27"/>
  <c r="K2138" i="27"/>
  <c r="K2137" i="27"/>
  <c r="K2136" i="27"/>
  <c r="K2135" i="27"/>
  <c r="K2134" i="27"/>
  <c r="K2133" i="27"/>
  <c r="K2132" i="27"/>
  <c r="K2131" i="27"/>
  <c r="K2130" i="27"/>
  <c r="K2129" i="27"/>
  <c r="K2128" i="27"/>
  <c r="K2127" i="27"/>
  <c r="K2126" i="27"/>
  <c r="K2125" i="27"/>
  <c r="K2124" i="27"/>
  <c r="K2123" i="27"/>
  <c r="K2122" i="27"/>
  <c r="K2121" i="27"/>
  <c r="K2120" i="27"/>
  <c r="K2119" i="27"/>
  <c r="K2118" i="27"/>
  <c r="K2117" i="27"/>
  <c r="K2116" i="27"/>
  <c r="K2115" i="27"/>
  <c r="K2114" i="27"/>
  <c r="K2113" i="27"/>
  <c r="K2112" i="27"/>
  <c r="K2111" i="27"/>
  <c r="K2110" i="27"/>
  <c r="K2109" i="27"/>
  <c r="K2108" i="27"/>
  <c r="K2107" i="27"/>
  <c r="K2106" i="27"/>
  <c r="K2105" i="27"/>
  <c r="K2104" i="27"/>
  <c r="K2103" i="27"/>
  <c r="K2102" i="27"/>
  <c r="K2101" i="27"/>
  <c r="K2100" i="27"/>
  <c r="K2099" i="27"/>
  <c r="K2098" i="27"/>
  <c r="K2097" i="27"/>
  <c r="K2096" i="27"/>
  <c r="K2095" i="27"/>
  <c r="K2094" i="27"/>
  <c r="K2093" i="27"/>
  <c r="K2092" i="27"/>
  <c r="K2091" i="27"/>
  <c r="K2090" i="27"/>
  <c r="K2089" i="27"/>
  <c r="K2088" i="27"/>
  <c r="K2087" i="27"/>
  <c r="K2086" i="27"/>
  <c r="K2085" i="27"/>
  <c r="K2084" i="27"/>
  <c r="K2083" i="27"/>
  <c r="K2082" i="27"/>
  <c r="K2081" i="27"/>
  <c r="K2080" i="27"/>
  <c r="K2079" i="27"/>
  <c r="K2078" i="27"/>
  <c r="K2077" i="27"/>
  <c r="K2076" i="27"/>
  <c r="K2075" i="27"/>
  <c r="K2074" i="27"/>
  <c r="K2073" i="27"/>
  <c r="K2072" i="27"/>
  <c r="K2071" i="27"/>
  <c r="K2070" i="27"/>
  <c r="K2069" i="27"/>
  <c r="K2068" i="27"/>
  <c r="K2067" i="27"/>
  <c r="K2066" i="27"/>
  <c r="K2065" i="27"/>
  <c r="K2064" i="27"/>
  <c r="K2063" i="27"/>
  <c r="K2062" i="27"/>
  <c r="K2061" i="27"/>
  <c r="K2060" i="27"/>
  <c r="K2059" i="27"/>
  <c r="K2058" i="27"/>
  <c r="K2057" i="27"/>
  <c r="K2056" i="27"/>
  <c r="K2055" i="27"/>
  <c r="K2054" i="27"/>
  <c r="K2053" i="27"/>
  <c r="K2052" i="27"/>
  <c r="K2051" i="27"/>
  <c r="K2050" i="27"/>
  <c r="K2049" i="27"/>
  <c r="K2048" i="27"/>
  <c r="K2047" i="27"/>
  <c r="K2046" i="27"/>
  <c r="K2045" i="27"/>
  <c r="K2044" i="27"/>
  <c r="K2043" i="27"/>
  <c r="K2042" i="27"/>
  <c r="K2041" i="27"/>
  <c r="K2040" i="27"/>
  <c r="K2039" i="27"/>
  <c r="K2038" i="27"/>
  <c r="K2037" i="27"/>
  <c r="K2036" i="27"/>
  <c r="K2035" i="27"/>
  <c r="K2034" i="27"/>
  <c r="K2033" i="27"/>
  <c r="K2032" i="27"/>
  <c r="K2031" i="27"/>
  <c r="K2030" i="27"/>
  <c r="K2029" i="27"/>
  <c r="K2028" i="27"/>
  <c r="K2027" i="27"/>
  <c r="K2026" i="27"/>
  <c r="K2025" i="27"/>
  <c r="K2024" i="27"/>
  <c r="K2023" i="27"/>
  <c r="K2022" i="27"/>
  <c r="K2021" i="27"/>
  <c r="K2020" i="27"/>
  <c r="K2019" i="27"/>
  <c r="K2018" i="27"/>
  <c r="K2017" i="27"/>
  <c r="K2016" i="27"/>
  <c r="K2015" i="27"/>
  <c r="K2014" i="27"/>
  <c r="K2013" i="27"/>
  <c r="K2012" i="27"/>
  <c r="K2011" i="27"/>
  <c r="K2010" i="27"/>
  <c r="K2009" i="27"/>
  <c r="K2008" i="27"/>
  <c r="K2007" i="27"/>
  <c r="K2006" i="27"/>
  <c r="K2005" i="27"/>
  <c r="K2004" i="27"/>
  <c r="K2003" i="27"/>
  <c r="K2002" i="27"/>
  <c r="K2001" i="27"/>
  <c r="K2000" i="27"/>
  <c r="K1999" i="27"/>
  <c r="K1998" i="27"/>
  <c r="K1997" i="27"/>
  <c r="K1996" i="27"/>
  <c r="K1995" i="27"/>
  <c r="K1994" i="27"/>
  <c r="K1993" i="27"/>
  <c r="K1992" i="27"/>
  <c r="K1991" i="27"/>
  <c r="K1990" i="27"/>
  <c r="K1989" i="27"/>
  <c r="K1988" i="27"/>
  <c r="K1987" i="27"/>
  <c r="K1986" i="27"/>
  <c r="K1985" i="27"/>
  <c r="K1984" i="27"/>
  <c r="K1983" i="27"/>
  <c r="K1982" i="27"/>
  <c r="K1981" i="27"/>
  <c r="K1980" i="27"/>
  <c r="K1979" i="27"/>
  <c r="K1978" i="27"/>
  <c r="K1977" i="27"/>
  <c r="K1976" i="27"/>
  <c r="K1975" i="27"/>
  <c r="K1974" i="27"/>
  <c r="K1973" i="27"/>
  <c r="K1972" i="27"/>
  <c r="K1971" i="27"/>
  <c r="K1970" i="27"/>
  <c r="K1969" i="27"/>
  <c r="K1968" i="27"/>
  <c r="K1967" i="27"/>
  <c r="K1966" i="27"/>
  <c r="K1965" i="27"/>
  <c r="K1964" i="27"/>
  <c r="K1963" i="27"/>
  <c r="K1962" i="27"/>
  <c r="K1961" i="27"/>
  <c r="K1960" i="27"/>
  <c r="K1959" i="27"/>
  <c r="K1958" i="27"/>
  <c r="K1957" i="27"/>
  <c r="K1956" i="27"/>
  <c r="K1955" i="27"/>
  <c r="K1954" i="27"/>
  <c r="K1953" i="27"/>
  <c r="K1952" i="27"/>
  <c r="K1951" i="27"/>
  <c r="K1950" i="27"/>
  <c r="K1949" i="27"/>
  <c r="K1948" i="27"/>
  <c r="K1947" i="27"/>
  <c r="K1946" i="27"/>
  <c r="K1945" i="27"/>
  <c r="K1944" i="27"/>
  <c r="K1943" i="27"/>
  <c r="K1942" i="27"/>
  <c r="K1941" i="27"/>
  <c r="K1940" i="27"/>
  <c r="K1939" i="27"/>
  <c r="K1938" i="27"/>
  <c r="K1937" i="27"/>
  <c r="K1936" i="27"/>
  <c r="K1935" i="27"/>
  <c r="K1934" i="27"/>
  <c r="K1933" i="27"/>
  <c r="K1932" i="27"/>
  <c r="K1931" i="27"/>
  <c r="K1930" i="27"/>
  <c r="K1929" i="27"/>
  <c r="K1928" i="27"/>
  <c r="K1927" i="27"/>
  <c r="K1926" i="27"/>
  <c r="K1925" i="27"/>
  <c r="K1924" i="27"/>
  <c r="K1923" i="27"/>
  <c r="K1922" i="27"/>
  <c r="K1921" i="27"/>
  <c r="K1920" i="27"/>
  <c r="K1919" i="27"/>
  <c r="K1918" i="27"/>
  <c r="K1917" i="27"/>
  <c r="K1916" i="27"/>
  <c r="K1915" i="27"/>
  <c r="K1914" i="27"/>
  <c r="K1913" i="27"/>
  <c r="K1912" i="27"/>
  <c r="K1911" i="27"/>
  <c r="K1910" i="27"/>
  <c r="K1909" i="27"/>
  <c r="K1908" i="27"/>
  <c r="K1907" i="27"/>
  <c r="K1906" i="27"/>
  <c r="K1905" i="27"/>
  <c r="K1904" i="27"/>
  <c r="K1903" i="27"/>
  <c r="K1902" i="27"/>
  <c r="K1901" i="27"/>
  <c r="K1900" i="27"/>
  <c r="K1899" i="27"/>
  <c r="K1898" i="27"/>
  <c r="K1897" i="27"/>
  <c r="K1896" i="27"/>
  <c r="K1895" i="27"/>
  <c r="K1894" i="27"/>
  <c r="K1893" i="27"/>
  <c r="K1892" i="27"/>
  <c r="K1891" i="27"/>
  <c r="K1890" i="27"/>
  <c r="K1889" i="27"/>
  <c r="K1888" i="27"/>
  <c r="K1887" i="27"/>
  <c r="K1886" i="27"/>
  <c r="K1885" i="27"/>
  <c r="K1884" i="27"/>
  <c r="K1883" i="27"/>
  <c r="K1882" i="27"/>
  <c r="K1881" i="27"/>
  <c r="K1880" i="27"/>
  <c r="K1879" i="27"/>
  <c r="K1878" i="27"/>
  <c r="K1877" i="27"/>
  <c r="K1876" i="27"/>
  <c r="K1875" i="27"/>
  <c r="K1874" i="27"/>
  <c r="K1873" i="27"/>
  <c r="K1872" i="27"/>
  <c r="K1871" i="27"/>
  <c r="K1870" i="27"/>
  <c r="K1869" i="27"/>
  <c r="K1868" i="27"/>
  <c r="K1867" i="27"/>
  <c r="K1866" i="27"/>
  <c r="K1865" i="27"/>
  <c r="K1864" i="27"/>
  <c r="K1863" i="27"/>
  <c r="K1862" i="27"/>
  <c r="K1861" i="27"/>
  <c r="K1860" i="27"/>
  <c r="K1859" i="27"/>
  <c r="K1858" i="27"/>
  <c r="K1857" i="27"/>
  <c r="K1856" i="27"/>
  <c r="K1855" i="27"/>
  <c r="K1854" i="27"/>
  <c r="K1853" i="27"/>
  <c r="K1852" i="27"/>
  <c r="K1851" i="27"/>
  <c r="K1850" i="27"/>
  <c r="K1849" i="27"/>
  <c r="K1848" i="27"/>
  <c r="K1847" i="27"/>
  <c r="K1846" i="27"/>
  <c r="K1845" i="27"/>
  <c r="K1844" i="27"/>
  <c r="K1843" i="27"/>
  <c r="K1842" i="27"/>
  <c r="K1841" i="27"/>
  <c r="K1840" i="27"/>
  <c r="K1839" i="27"/>
  <c r="K1838" i="27"/>
  <c r="K1837" i="27"/>
  <c r="K1836" i="27"/>
  <c r="K1835" i="27"/>
  <c r="K1834" i="27"/>
  <c r="K1833" i="27"/>
  <c r="K1832" i="27"/>
  <c r="K1831" i="27"/>
  <c r="K1830" i="27"/>
  <c r="K1829" i="27"/>
  <c r="K1828" i="27"/>
  <c r="K1827" i="27"/>
  <c r="K1826" i="27"/>
  <c r="K1825" i="27"/>
  <c r="K1824" i="27"/>
  <c r="K1823" i="27"/>
  <c r="K1822" i="27"/>
  <c r="K1821" i="27"/>
  <c r="K1820" i="27"/>
  <c r="K1819" i="27"/>
  <c r="K1818" i="27"/>
  <c r="K1817" i="27"/>
  <c r="K1816" i="27"/>
  <c r="K1815" i="27"/>
  <c r="K1814" i="27"/>
  <c r="K1813" i="27"/>
  <c r="K1812" i="27"/>
  <c r="K1811" i="27"/>
  <c r="K1810" i="27"/>
  <c r="K1809" i="27"/>
  <c r="K1808" i="27"/>
  <c r="K1807" i="27"/>
  <c r="K1806" i="27"/>
  <c r="K1805" i="27"/>
  <c r="K1804" i="27"/>
  <c r="K1803" i="27"/>
  <c r="K1802" i="27"/>
  <c r="K1801" i="27"/>
  <c r="K1800" i="27"/>
  <c r="K1799" i="27"/>
  <c r="K1798" i="27"/>
  <c r="K1797" i="27"/>
  <c r="K1796" i="27"/>
  <c r="K1795" i="27"/>
  <c r="K1794" i="27"/>
  <c r="K1793" i="27"/>
  <c r="K1792" i="27"/>
  <c r="K1791" i="27"/>
  <c r="K1790" i="27"/>
  <c r="K1789" i="27"/>
  <c r="K1788" i="27"/>
  <c r="K1787" i="27"/>
  <c r="K1786" i="27"/>
  <c r="K1785" i="27"/>
  <c r="K1784" i="27"/>
  <c r="K1783" i="27"/>
  <c r="K1782" i="27"/>
  <c r="K1781" i="27"/>
  <c r="K1780" i="27"/>
  <c r="K1779" i="27"/>
  <c r="K1778" i="27"/>
  <c r="K1777" i="27"/>
  <c r="K1776" i="27"/>
  <c r="K1775" i="27"/>
  <c r="K1774" i="27"/>
  <c r="K1773" i="27"/>
  <c r="K1772" i="27"/>
  <c r="K1771" i="27"/>
  <c r="K1770" i="27"/>
  <c r="K1769" i="27"/>
  <c r="K1768" i="27"/>
  <c r="K1767" i="27"/>
  <c r="K1766" i="27"/>
  <c r="K1765" i="27"/>
  <c r="K1764" i="27"/>
  <c r="K1763" i="27"/>
  <c r="K1762" i="27"/>
  <c r="K1761" i="27"/>
  <c r="K1760" i="27"/>
  <c r="K1759" i="27"/>
  <c r="K1758" i="27"/>
  <c r="K1757" i="27"/>
  <c r="K1756" i="27"/>
  <c r="K1755" i="27"/>
  <c r="K1754" i="27"/>
  <c r="K1753" i="27"/>
  <c r="K1752" i="27"/>
  <c r="K1751" i="27"/>
  <c r="K1750" i="27"/>
  <c r="K1749" i="27"/>
  <c r="K1748" i="27"/>
  <c r="K1747" i="27"/>
  <c r="K1746" i="27"/>
  <c r="K1745" i="27"/>
  <c r="K1744" i="27"/>
  <c r="K1743" i="27"/>
  <c r="K1742" i="27"/>
  <c r="K1741" i="27"/>
  <c r="K1740" i="27"/>
  <c r="K1739" i="27"/>
  <c r="K1738" i="27"/>
  <c r="K1737" i="27"/>
  <c r="K1736" i="27"/>
  <c r="K1735" i="27"/>
  <c r="K1734" i="27"/>
  <c r="K1733" i="27"/>
  <c r="K1732" i="27"/>
  <c r="K1731" i="27"/>
  <c r="K1730" i="27"/>
  <c r="K1729" i="27"/>
  <c r="K1728" i="27"/>
  <c r="K1727" i="27"/>
  <c r="K1726" i="27"/>
  <c r="K1725" i="27"/>
  <c r="K1724" i="27"/>
  <c r="K1723" i="27"/>
  <c r="K1722" i="27"/>
  <c r="K1721" i="27"/>
  <c r="K1720" i="27"/>
  <c r="K1719" i="27"/>
  <c r="K1718" i="27"/>
  <c r="K1717" i="27"/>
  <c r="K1716" i="27"/>
  <c r="K1715" i="27"/>
  <c r="K1714" i="27"/>
  <c r="K1713" i="27"/>
  <c r="K1712" i="27"/>
  <c r="K1711" i="27"/>
  <c r="K1710" i="27"/>
  <c r="K1709" i="27"/>
  <c r="K1708" i="27"/>
  <c r="K1707" i="27"/>
  <c r="K1706" i="27"/>
  <c r="K1705" i="27"/>
  <c r="K1704" i="27"/>
  <c r="K1703" i="27"/>
  <c r="K1702" i="27"/>
  <c r="K1701" i="27"/>
  <c r="K1700" i="27"/>
  <c r="K1699" i="27"/>
  <c r="K1698" i="27"/>
  <c r="K1697" i="27"/>
  <c r="K1696" i="27"/>
  <c r="K1695" i="27"/>
  <c r="K1694" i="27"/>
  <c r="K1693" i="27"/>
  <c r="K1692" i="27"/>
  <c r="K1691" i="27"/>
  <c r="K1690" i="27"/>
  <c r="K1689" i="27"/>
  <c r="K1688" i="27"/>
  <c r="K1687" i="27"/>
  <c r="K1686" i="27"/>
  <c r="K1685" i="27"/>
  <c r="K1684" i="27"/>
  <c r="K1683" i="27"/>
  <c r="K1682" i="27"/>
  <c r="K1681" i="27"/>
  <c r="K1680" i="27"/>
  <c r="K1679" i="27"/>
  <c r="K1678" i="27"/>
  <c r="K1677" i="27"/>
  <c r="K1676" i="27"/>
  <c r="K1675" i="27"/>
  <c r="K1674" i="27"/>
  <c r="K1673" i="27"/>
  <c r="K1672" i="27"/>
  <c r="K1671" i="27"/>
  <c r="K1670" i="27"/>
  <c r="K1669" i="27"/>
  <c r="K1668" i="27"/>
  <c r="K1667" i="27"/>
  <c r="K1666" i="27"/>
  <c r="K1665" i="27"/>
  <c r="K1664" i="27"/>
  <c r="K1663" i="27"/>
  <c r="K1662" i="27"/>
  <c r="K1661" i="27"/>
  <c r="K1660" i="27"/>
  <c r="K1659" i="27"/>
  <c r="K1658" i="27"/>
  <c r="K1657" i="27"/>
  <c r="K1656" i="27"/>
  <c r="K1655" i="27"/>
  <c r="K1654" i="27"/>
  <c r="K1653" i="27"/>
  <c r="K1652" i="27"/>
  <c r="K1651" i="27"/>
  <c r="K1650" i="27"/>
  <c r="K1649" i="27"/>
  <c r="K1648" i="27"/>
  <c r="K1647" i="27"/>
  <c r="K1646" i="27"/>
  <c r="K1645" i="27"/>
  <c r="K1644" i="27"/>
  <c r="K1643" i="27"/>
  <c r="K1642" i="27"/>
  <c r="K1641" i="27"/>
  <c r="K1640" i="27"/>
  <c r="K1639" i="27"/>
  <c r="K1638" i="27"/>
  <c r="K1637" i="27"/>
  <c r="K1636" i="27"/>
  <c r="K1635" i="27"/>
  <c r="K1634" i="27"/>
  <c r="K1633" i="27"/>
  <c r="K1632" i="27"/>
  <c r="K1631" i="27"/>
  <c r="K1630" i="27"/>
  <c r="K1629" i="27"/>
  <c r="K1628" i="27"/>
  <c r="K1627" i="27"/>
  <c r="K1626" i="27"/>
  <c r="K1625" i="27"/>
  <c r="K1624" i="27"/>
  <c r="K1623" i="27"/>
  <c r="K1622" i="27"/>
  <c r="K1621" i="27"/>
  <c r="K1620" i="27"/>
  <c r="K1619" i="27"/>
  <c r="K1618" i="27"/>
  <c r="K1617" i="27"/>
  <c r="K1616" i="27"/>
  <c r="K1615" i="27"/>
  <c r="K1614" i="27"/>
  <c r="K1613" i="27"/>
  <c r="K1612" i="27"/>
  <c r="K1611" i="27"/>
  <c r="K1610" i="27"/>
  <c r="K1609" i="27"/>
  <c r="K1608" i="27"/>
  <c r="K1607" i="27"/>
  <c r="K1606" i="27"/>
  <c r="K1605" i="27"/>
  <c r="K1604" i="27"/>
  <c r="K1603" i="27"/>
  <c r="K1602" i="27"/>
  <c r="K1601" i="27"/>
  <c r="K1600" i="27"/>
  <c r="K1599" i="27"/>
  <c r="K1598" i="27"/>
  <c r="K1597" i="27"/>
  <c r="K1596" i="27"/>
  <c r="K1595" i="27"/>
  <c r="K1594" i="27"/>
  <c r="K1593" i="27"/>
  <c r="K1592" i="27"/>
  <c r="K1591" i="27"/>
  <c r="K1590" i="27"/>
  <c r="K1589" i="27"/>
  <c r="K1588" i="27"/>
  <c r="K1587" i="27"/>
  <c r="K1586" i="27"/>
  <c r="K1585" i="27"/>
  <c r="K1584" i="27"/>
  <c r="K1583" i="27"/>
  <c r="K1582" i="27"/>
  <c r="K1581" i="27"/>
  <c r="K1580" i="27"/>
  <c r="K1579" i="27"/>
  <c r="K1578" i="27"/>
  <c r="K1577" i="27"/>
  <c r="K1576" i="27"/>
  <c r="K1575" i="27"/>
  <c r="K1574" i="27"/>
  <c r="K1573" i="27"/>
  <c r="K1572" i="27"/>
  <c r="K1571" i="27"/>
  <c r="K1570" i="27"/>
  <c r="K1569" i="27"/>
  <c r="K1568" i="27"/>
  <c r="K1567" i="27"/>
  <c r="K1566" i="27"/>
  <c r="K1565" i="27"/>
  <c r="K1564" i="27"/>
  <c r="K1563" i="27"/>
  <c r="K1562" i="27"/>
  <c r="K1561" i="27"/>
  <c r="K1560" i="27"/>
  <c r="K1559" i="27"/>
  <c r="K1558" i="27"/>
  <c r="K1557" i="27"/>
  <c r="K1556" i="27"/>
  <c r="K1555" i="27"/>
  <c r="K1554" i="27"/>
  <c r="K1553" i="27"/>
  <c r="K1552" i="27"/>
  <c r="K1551" i="27"/>
  <c r="K1550" i="27"/>
  <c r="K1549" i="27"/>
  <c r="K1548" i="27"/>
  <c r="K1547" i="27"/>
  <c r="K1546" i="27"/>
  <c r="K1545" i="27"/>
  <c r="K1544" i="27"/>
  <c r="K1543" i="27"/>
  <c r="K1542" i="27"/>
  <c r="K1541" i="27"/>
  <c r="K1540" i="27"/>
  <c r="K1539" i="27"/>
  <c r="K1538" i="27"/>
  <c r="K1537" i="27"/>
  <c r="K1536" i="27"/>
  <c r="K1535" i="27"/>
  <c r="K1534" i="27"/>
  <c r="K1533" i="27"/>
  <c r="K1532" i="27"/>
  <c r="K1531" i="27"/>
  <c r="K1530" i="27"/>
  <c r="K1529" i="27"/>
  <c r="K1528" i="27"/>
  <c r="K1527" i="27"/>
  <c r="K1526" i="27"/>
  <c r="K1525" i="27"/>
  <c r="K1524" i="27"/>
  <c r="K1523" i="27"/>
  <c r="K1522" i="27"/>
  <c r="K1521" i="27"/>
  <c r="K1520" i="27"/>
  <c r="K1519" i="27"/>
  <c r="K1518" i="27"/>
  <c r="K1517" i="27"/>
  <c r="K1516" i="27"/>
  <c r="K1515" i="27"/>
  <c r="K1514" i="27"/>
  <c r="K1513" i="27"/>
  <c r="K1512" i="27"/>
  <c r="K1511" i="27"/>
  <c r="K1510" i="27"/>
  <c r="K1509" i="27"/>
  <c r="K1508" i="27"/>
  <c r="K1507" i="27"/>
  <c r="K1506" i="27"/>
  <c r="K1505" i="27"/>
  <c r="K1504" i="27"/>
  <c r="K1503" i="27"/>
  <c r="K1502" i="27"/>
  <c r="K1501" i="27"/>
  <c r="K1500" i="27"/>
  <c r="K1499" i="27"/>
  <c r="K1498" i="27"/>
  <c r="K1497" i="27"/>
  <c r="K1496" i="27"/>
  <c r="K1495" i="27"/>
  <c r="K1494" i="27"/>
  <c r="K1493" i="27"/>
  <c r="K1492" i="27"/>
  <c r="K1491" i="27"/>
  <c r="K1490" i="27"/>
  <c r="K1489" i="27"/>
  <c r="K1488" i="27"/>
  <c r="K1487" i="27"/>
  <c r="K1486" i="27"/>
  <c r="K1485" i="27"/>
  <c r="K1484" i="27"/>
  <c r="K1483" i="27"/>
  <c r="K1482" i="27"/>
  <c r="K1481" i="27"/>
  <c r="K1480" i="27"/>
  <c r="K1479" i="27"/>
  <c r="K1478" i="27"/>
  <c r="K1477" i="27"/>
  <c r="K1476" i="27"/>
  <c r="K1475" i="27"/>
  <c r="K1474" i="27"/>
  <c r="K1473" i="27"/>
  <c r="K1472" i="27"/>
  <c r="K1471" i="27"/>
  <c r="K1470" i="27"/>
  <c r="K1469" i="27"/>
  <c r="K1468" i="27"/>
  <c r="K1467" i="27"/>
  <c r="K1466" i="27"/>
  <c r="K1465" i="27"/>
  <c r="K1464" i="27"/>
  <c r="K1463" i="27"/>
  <c r="K1462" i="27"/>
  <c r="K1461" i="27"/>
  <c r="K1460" i="27"/>
  <c r="K1459" i="27"/>
  <c r="K1458" i="27"/>
  <c r="K1457" i="27"/>
  <c r="K1456" i="27"/>
  <c r="K1455" i="27"/>
  <c r="K1454" i="27"/>
  <c r="K1453" i="27"/>
  <c r="K1452" i="27"/>
  <c r="K1451" i="27"/>
  <c r="K1450" i="27"/>
  <c r="K1449" i="27"/>
  <c r="K1448" i="27"/>
  <c r="K1447" i="27"/>
  <c r="K1446" i="27"/>
  <c r="K1445" i="27"/>
  <c r="K1444" i="27"/>
  <c r="K1443" i="27"/>
  <c r="K1442" i="27"/>
  <c r="K1441" i="27"/>
  <c r="K1440" i="27"/>
  <c r="K1439" i="27"/>
  <c r="K1438" i="27"/>
  <c r="K1437" i="27"/>
  <c r="K1436" i="27"/>
  <c r="K1435" i="27"/>
  <c r="K1434" i="27"/>
  <c r="K1433" i="27"/>
  <c r="K1432" i="27"/>
  <c r="K1431" i="27"/>
  <c r="K1430" i="27"/>
  <c r="K1429" i="27"/>
  <c r="K1428" i="27"/>
  <c r="K1427" i="27"/>
  <c r="K1426" i="27"/>
  <c r="K1425" i="27"/>
  <c r="K1424" i="27"/>
  <c r="K1423" i="27"/>
  <c r="K1422" i="27"/>
  <c r="K1421" i="27"/>
  <c r="K1420" i="27"/>
  <c r="K1419" i="27"/>
  <c r="K1418" i="27"/>
  <c r="K1417" i="27"/>
  <c r="K1416" i="27"/>
  <c r="K1415" i="27"/>
  <c r="K1414" i="27"/>
  <c r="K1413" i="27"/>
  <c r="K1412" i="27"/>
  <c r="K1411" i="27"/>
  <c r="K1410" i="27"/>
  <c r="K1409" i="27"/>
  <c r="K1408" i="27"/>
  <c r="K1407" i="27"/>
  <c r="K1406" i="27"/>
  <c r="K1405" i="27"/>
  <c r="K1404" i="27"/>
  <c r="K1403" i="27"/>
  <c r="K1402" i="27"/>
  <c r="K1401" i="27"/>
  <c r="K1400" i="27"/>
  <c r="K1399" i="27"/>
  <c r="K1398" i="27"/>
  <c r="K1397" i="27"/>
  <c r="K1396" i="27"/>
  <c r="K1395" i="27"/>
  <c r="K1394" i="27"/>
  <c r="K1393" i="27"/>
  <c r="K1392" i="27"/>
  <c r="K1391" i="27"/>
  <c r="K1390" i="27"/>
  <c r="K1389" i="27"/>
  <c r="K1388" i="27"/>
  <c r="K1387" i="27"/>
  <c r="K1386" i="27"/>
  <c r="K1385" i="27"/>
  <c r="K1384" i="27"/>
  <c r="K1383" i="27"/>
  <c r="K1382" i="27"/>
  <c r="K1381" i="27"/>
  <c r="K1380" i="27"/>
  <c r="K1379" i="27"/>
  <c r="K1378" i="27"/>
  <c r="K1377" i="27"/>
  <c r="K1376" i="27"/>
  <c r="K1375" i="27"/>
  <c r="K1374" i="27"/>
  <c r="K1373" i="27"/>
  <c r="K1372" i="27"/>
  <c r="K1371" i="27"/>
  <c r="K1370" i="27"/>
  <c r="K1369" i="27"/>
  <c r="K1368" i="27"/>
  <c r="K1367" i="27"/>
  <c r="K1366" i="27"/>
  <c r="K1365" i="27"/>
  <c r="K1364" i="27"/>
  <c r="K1363" i="27"/>
  <c r="K1362" i="27"/>
  <c r="K1361" i="27"/>
  <c r="K1360" i="27"/>
  <c r="K1359" i="27"/>
  <c r="K1358" i="27"/>
  <c r="K1357" i="27"/>
  <c r="K1356" i="27"/>
  <c r="K1355" i="27"/>
  <c r="K1354" i="27"/>
  <c r="K1353" i="27"/>
  <c r="K1352" i="27"/>
  <c r="K1351" i="27"/>
  <c r="K1350" i="27"/>
  <c r="K1349" i="27"/>
  <c r="K1348" i="27"/>
  <c r="K1347" i="27"/>
  <c r="K1346" i="27"/>
  <c r="K1345" i="27"/>
  <c r="K1344" i="27"/>
  <c r="K1343" i="27"/>
  <c r="K1342" i="27"/>
  <c r="K1341" i="27"/>
  <c r="K1340" i="27"/>
  <c r="K1339" i="27"/>
  <c r="K1338" i="27"/>
  <c r="K1337" i="27"/>
  <c r="K1336" i="27"/>
  <c r="K1335" i="27"/>
  <c r="K1334" i="27"/>
  <c r="K1333" i="27"/>
  <c r="K1332" i="27"/>
  <c r="K1331" i="27"/>
  <c r="K1330" i="27"/>
  <c r="K1329" i="27"/>
  <c r="K1328" i="27"/>
  <c r="K1327" i="27"/>
  <c r="K1326" i="27"/>
  <c r="K1325" i="27"/>
  <c r="K1324" i="27"/>
  <c r="K1323" i="27"/>
  <c r="K1322" i="27"/>
  <c r="K1321" i="27"/>
  <c r="K1320" i="27"/>
  <c r="K1319" i="27"/>
  <c r="K1318" i="27"/>
  <c r="K1317" i="27"/>
  <c r="K1316" i="27"/>
  <c r="K1315" i="27"/>
  <c r="K1314" i="27"/>
  <c r="K1313" i="27"/>
  <c r="K1312" i="27"/>
  <c r="K1311" i="27"/>
  <c r="K1310" i="27"/>
  <c r="K1309" i="27"/>
  <c r="K1308" i="27"/>
  <c r="K1307" i="27"/>
  <c r="K1306" i="27"/>
  <c r="K1305" i="27"/>
  <c r="K1304" i="27"/>
  <c r="K1303" i="27"/>
  <c r="K1302" i="27"/>
  <c r="K1301" i="27"/>
  <c r="K1300" i="27"/>
  <c r="K1299" i="27"/>
  <c r="K1298" i="27"/>
  <c r="K1297" i="27"/>
  <c r="K1296" i="27"/>
  <c r="K1295" i="27"/>
  <c r="K1294" i="27"/>
  <c r="K1293" i="27"/>
  <c r="K1292" i="27"/>
  <c r="K1291" i="27"/>
  <c r="K1290" i="27"/>
  <c r="K1289" i="27"/>
  <c r="K1288" i="27"/>
  <c r="K1287" i="27"/>
  <c r="K1286" i="27"/>
  <c r="K1285" i="27"/>
  <c r="K1284" i="27"/>
  <c r="K1283" i="27"/>
  <c r="K1282" i="27"/>
  <c r="K1281" i="27"/>
  <c r="K1280" i="27"/>
  <c r="K1279" i="27"/>
  <c r="K1278" i="27"/>
  <c r="K1277" i="27"/>
  <c r="K1276" i="27"/>
  <c r="K1275" i="27"/>
  <c r="K1274" i="27"/>
  <c r="K1273" i="27"/>
  <c r="K1272" i="27"/>
  <c r="K1271" i="27"/>
  <c r="K1270" i="27"/>
  <c r="K1269" i="27"/>
  <c r="K1268" i="27"/>
  <c r="K1267" i="27"/>
  <c r="K1266" i="27"/>
  <c r="K1265" i="27"/>
  <c r="K1264" i="27"/>
  <c r="K1263" i="27"/>
  <c r="K1262" i="27"/>
  <c r="K1261" i="27"/>
  <c r="K1260" i="27"/>
  <c r="K1259" i="27"/>
  <c r="K1258" i="27"/>
  <c r="K1257" i="27"/>
  <c r="K1256" i="27"/>
  <c r="K1255" i="27"/>
  <c r="K1254" i="27"/>
  <c r="K1253" i="27"/>
  <c r="K1252" i="27"/>
  <c r="K1251" i="27"/>
  <c r="K1250" i="27"/>
  <c r="K1249" i="27"/>
  <c r="K1248" i="27"/>
  <c r="K1247" i="27"/>
  <c r="K1246" i="27"/>
  <c r="K1245" i="27"/>
  <c r="K1244" i="27"/>
  <c r="K1243" i="27"/>
  <c r="K1242" i="27"/>
  <c r="K1241" i="27"/>
  <c r="K1240" i="27"/>
  <c r="K1239" i="27"/>
  <c r="K1238" i="27"/>
  <c r="K1237" i="27"/>
  <c r="K1236" i="27"/>
  <c r="K1235" i="27"/>
  <c r="K1234" i="27"/>
  <c r="K1233" i="27"/>
  <c r="K1232" i="27"/>
  <c r="K1231" i="27"/>
  <c r="K1230" i="27"/>
  <c r="K1229" i="27"/>
  <c r="K1228" i="27"/>
  <c r="K1227" i="27"/>
  <c r="K1226" i="27"/>
  <c r="K1225" i="27"/>
  <c r="K1224" i="27"/>
  <c r="K1223" i="27"/>
  <c r="K1222" i="27"/>
  <c r="K1221" i="27"/>
  <c r="K1220" i="27"/>
  <c r="K1219" i="27"/>
  <c r="K1218" i="27"/>
  <c r="K1217" i="27"/>
  <c r="K1216" i="27"/>
  <c r="K1215" i="27"/>
  <c r="K1214" i="27"/>
  <c r="K1213" i="27"/>
  <c r="K1212" i="27"/>
  <c r="K1211" i="27"/>
  <c r="K1210" i="27"/>
  <c r="K1209" i="27"/>
  <c r="K1208" i="27"/>
  <c r="K1207" i="27"/>
  <c r="K1206" i="27"/>
  <c r="K1205" i="27"/>
  <c r="K1204" i="27"/>
  <c r="K1203" i="27"/>
  <c r="K1202" i="27"/>
  <c r="K1201" i="27"/>
  <c r="K1200" i="27"/>
  <c r="K1199" i="27"/>
  <c r="K1198" i="27"/>
  <c r="K1197" i="27"/>
  <c r="K1196" i="27"/>
  <c r="K1195" i="27"/>
  <c r="K1194" i="27"/>
  <c r="K1193" i="27"/>
  <c r="K1192" i="27"/>
  <c r="K1191" i="27"/>
  <c r="K1190" i="27"/>
  <c r="K1189" i="27"/>
  <c r="K1188" i="27"/>
  <c r="K1187" i="27"/>
  <c r="K1186" i="27"/>
  <c r="K1185" i="27"/>
  <c r="K1184" i="27"/>
  <c r="K1183" i="27"/>
  <c r="K1182" i="27"/>
  <c r="K1181" i="27"/>
  <c r="K1180" i="27"/>
  <c r="K1179" i="27"/>
  <c r="K1178" i="27"/>
  <c r="K1177" i="27"/>
  <c r="K1176" i="27"/>
  <c r="K1175" i="27"/>
  <c r="K1174" i="27"/>
  <c r="K1173" i="27"/>
  <c r="K1172" i="27"/>
  <c r="K1171" i="27"/>
  <c r="K1170" i="27"/>
  <c r="K1169" i="27"/>
  <c r="K1168" i="27"/>
  <c r="K1167" i="27"/>
  <c r="K1166" i="27"/>
  <c r="K1165" i="27"/>
  <c r="K1164" i="27"/>
  <c r="K1163" i="27"/>
  <c r="K1162" i="27"/>
  <c r="K1161" i="27"/>
  <c r="K1160" i="27"/>
  <c r="K1159" i="27"/>
  <c r="K1158" i="27"/>
  <c r="K1157" i="27"/>
  <c r="K1156" i="27"/>
  <c r="K1155" i="27"/>
  <c r="K1154" i="27"/>
  <c r="K1153" i="27"/>
  <c r="K1152" i="27"/>
  <c r="K1151" i="27"/>
  <c r="K1150" i="27"/>
  <c r="K1149" i="27"/>
  <c r="K1148" i="27"/>
  <c r="K1147" i="27"/>
  <c r="K1146" i="27"/>
  <c r="K1145" i="27"/>
  <c r="K1144" i="27"/>
  <c r="K1143" i="27"/>
  <c r="K1142" i="27"/>
  <c r="K1141" i="27"/>
  <c r="K1140" i="27"/>
  <c r="K1139" i="27"/>
  <c r="K1138" i="27"/>
  <c r="K1137" i="27"/>
  <c r="K1136" i="27"/>
  <c r="K1135" i="27"/>
  <c r="K1134" i="27"/>
  <c r="K1133" i="27"/>
  <c r="K1132" i="27"/>
  <c r="K1131" i="27"/>
  <c r="K1130" i="27"/>
  <c r="K1129" i="27"/>
  <c r="K1128" i="27"/>
  <c r="K1127" i="27"/>
  <c r="K1126" i="27"/>
  <c r="K1125" i="27"/>
  <c r="K1124" i="27"/>
  <c r="K1123" i="27"/>
  <c r="K1122" i="27"/>
  <c r="K1121" i="27"/>
  <c r="K1120" i="27"/>
  <c r="K1119" i="27"/>
  <c r="K1118" i="27"/>
  <c r="K1117" i="27"/>
  <c r="K1116" i="27"/>
  <c r="K1115" i="27"/>
  <c r="K1114" i="27"/>
  <c r="K1113" i="27"/>
  <c r="K1112" i="27"/>
  <c r="K1111" i="27"/>
  <c r="K1110" i="27"/>
  <c r="K1109" i="27"/>
  <c r="K1108" i="27"/>
  <c r="K1107" i="27"/>
  <c r="K1106" i="27"/>
  <c r="K1105" i="27"/>
  <c r="K1104" i="27"/>
  <c r="K1103" i="27"/>
  <c r="K1102" i="27"/>
  <c r="K1101" i="27"/>
  <c r="K1100" i="27"/>
  <c r="K1099" i="27"/>
  <c r="K1098" i="27"/>
  <c r="K1097" i="27"/>
  <c r="K1096" i="27"/>
  <c r="K1095" i="27"/>
  <c r="K1094" i="27"/>
  <c r="K1093" i="27"/>
  <c r="K1092" i="27"/>
  <c r="K1091" i="27"/>
  <c r="K1090" i="27"/>
  <c r="K1089" i="27"/>
  <c r="K1088" i="27"/>
  <c r="K1087" i="27"/>
  <c r="K1086" i="27"/>
  <c r="K1085" i="27"/>
  <c r="K1084" i="27"/>
  <c r="K1083" i="27"/>
  <c r="K1082" i="27"/>
  <c r="K1081" i="27"/>
  <c r="K1080" i="27"/>
  <c r="K1079" i="27"/>
  <c r="K1078" i="27"/>
  <c r="K1077" i="27"/>
  <c r="K1076" i="27"/>
  <c r="K1075" i="27"/>
  <c r="K1074" i="27"/>
  <c r="K1073" i="27"/>
  <c r="K1072" i="27"/>
  <c r="K1071" i="27"/>
  <c r="K1070" i="27"/>
  <c r="K1069" i="27"/>
  <c r="K1068" i="27"/>
  <c r="K1067" i="27"/>
  <c r="K1066" i="27"/>
  <c r="K1065" i="27"/>
  <c r="K1064" i="27"/>
  <c r="K1063" i="27"/>
  <c r="K1062" i="27"/>
  <c r="K1061" i="27"/>
  <c r="K1060" i="27"/>
  <c r="K1059" i="27"/>
  <c r="K1058" i="27"/>
  <c r="K1057" i="27"/>
  <c r="K1056" i="27"/>
  <c r="K1055" i="27"/>
  <c r="K1054" i="27"/>
  <c r="K1053" i="27"/>
  <c r="K1052" i="27"/>
  <c r="K1051" i="27"/>
  <c r="K1050" i="27"/>
  <c r="K1049" i="27"/>
  <c r="K1048" i="27"/>
  <c r="K1047" i="27"/>
  <c r="K1046" i="27"/>
  <c r="K1045" i="27"/>
  <c r="K1044" i="27"/>
  <c r="K1043" i="27"/>
  <c r="K1042" i="27"/>
  <c r="K1041" i="27"/>
  <c r="K1040" i="27"/>
  <c r="K1039" i="27"/>
  <c r="K1038" i="27"/>
  <c r="K1037" i="27"/>
  <c r="K1036" i="27"/>
  <c r="K1035" i="27"/>
  <c r="K1034" i="27"/>
  <c r="K1033" i="27"/>
  <c r="K1032" i="27"/>
  <c r="K1031" i="27"/>
  <c r="K1030" i="27"/>
  <c r="K1029" i="27"/>
  <c r="K1028" i="27"/>
  <c r="K1027" i="27"/>
  <c r="K1026" i="27"/>
  <c r="K1025" i="27"/>
  <c r="K1024" i="27"/>
  <c r="K1023" i="27"/>
  <c r="K1022" i="27"/>
  <c r="K1021" i="27"/>
  <c r="K1020" i="27"/>
  <c r="K1019" i="27"/>
  <c r="K1018" i="27"/>
  <c r="K1017" i="27"/>
  <c r="K1016" i="27"/>
  <c r="K1015" i="27"/>
  <c r="K1014" i="27"/>
  <c r="K1013" i="27"/>
  <c r="K1012" i="27"/>
  <c r="K1011" i="27"/>
  <c r="K1010" i="27"/>
  <c r="K1009" i="27"/>
  <c r="K1008" i="27"/>
  <c r="K1007" i="27"/>
  <c r="K1006" i="27"/>
  <c r="K1005" i="27"/>
  <c r="K1004" i="27"/>
  <c r="K1003" i="27"/>
  <c r="K1002" i="27"/>
  <c r="K1001" i="27"/>
  <c r="K1000" i="27"/>
  <c r="K999" i="27"/>
  <c r="K998" i="27"/>
  <c r="K997" i="27"/>
  <c r="K996" i="27"/>
  <c r="K995" i="27"/>
  <c r="K994" i="27"/>
  <c r="K993" i="27"/>
  <c r="K992" i="27"/>
  <c r="K991" i="27"/>
  <c r="K990" i="27"/>
  <c r="K989" i="27"/>
  <c r="K988" i="27"/>
  <c r="K987" i="27"/>
  <c r="K986" i="27"/>
  <c r="K985" i="27"/>
  <c r="K984" i="27"/>
  <c r="K983" i="27"/>
  <c r="K982" i="27"/>
  <c r="K981" i="27"/>
  <c r="K980" i="27"/>
  <c r="K979" i="27"/>
  <c r="K978" i="27"/>
  <c r="K977" i="27"/>
  <c r="K976" i="27"/>
  <c r="K975" i="27"/>
  <c r="K974" i="27"/>
  <c r="K973" i="27"/>
  <c r="K972" i="27"/>
  <c r="K971" i="27"/>
  <c r="K970" i="27"/>
  <c r="K969" i="27"/>
  <c r="K968" i="27"/>
  <c r="K967" i="27"/>
  <c r="K966" i="27"/>
  <c r="K965" i="27"/>
  <c r="K964" i="27"/>
  <c r="K963" i="27"/>
  <c r="K962" i="27"/>
  <c r="K961" i="27"/>
  <c r="K960" i="27"/>
  <c r="K959" i="27"/>
  <c r="K958" i="27"/>
  <c r="K957" i="27"/>
  <c r="K956" i="27"/>
  <c r="K955" i="27"/>
  <c r="K954" i="27"/>
  <c r="K953" i="27"/>
  <c r="K952" i="27"/>
  <c r="K951" i="27"/>
  <c r="K950" i="27"/>
  <c r="K949" i="27"/>
  <c r="K948" i="27"/>
  <c r="K947" i="27"/>
  <c r="K946" i="27"/>
  <c r="K945" i="27"/>
  <c r="K944" i="27"/>
  <c r="K943" i="27"/>
  <c r="K942" i="27"/>
  <c r="K941" i="27"/>
  <c r="K940" i="27"/>
  <c r="K939" i="27"/>
  <c r="K938" i="27"/>
  <c r="K937" i="27"/>
  <c r="K936" i="27"/>
  <c r="K935" i="27"/>
  <c r="K934" i="27"/>
  <c r="K933" i="27"/>
  <c r="K932" i="27"/>
  <c r="K931" i="27"/>
  <c r="K930" i="27"/>
  <c r="K929" i="27"/>
  <c r="K928" i="27"/>
  <c r="K927" i="27"/>
  <c r="K926" i="27"/>
  <c r="K925" i="27"/>
  <c r="K924" i="27"/>
  <c r="K923" i="27"/>
  <c r="K922" i="27"/>
  <c r="K921" i="27"/>
  <c r="K920" i="27"/>
  <c r="K919" i="27"/>
  <c r="K918" i="27"/>
  <c r="K917" i="27"/>
  <c r="K916" i="27"/>
  <c r="K915" i="27"/>
  <c r="K914" i="27"/>
  <c r="K913" i="27"/>
  <c r="K912" i="27"/>
  <c r="K911" i="27"/>
  <c r="K910" i="27"/>
  <c r="K909" i="27"/>
  <c r="K908" i="27"/>
  <c r="K907" i="27"/>
  <c r="K906" i="27"/>
  <c r="K905" i="27"/>
  <c r="K904" i="27"/>
  <c r="K903" i="27"/>
  <c r="K902" i="27"/>
  <c r="K901" i="27"/>
  <c r="K900" i="27"/>
  <c r="K899" i="27"/>
  <c r="K898" i="27"/>
  <c r="K897" i="27"/>
  <c r="K896" i="27"/>
  <c r="K895" i="27"/>
  <c r="K894" i="27"/>
  <c r="K893" i="27"/>
  <c r="K892" i="27"/>
  <c r="K891" i="27"/>
  <c r="K890" i="27"/>
  <c r="K889" i="27"/>
  <c r="K888" i="27"/>
  <c r="K887" i="27"/>
  <c r="K886" i="27"/>
  <c r="K885" i="27"/>
  <c r="K884" i="27"/>
  <c r="K883" i="27"/>
  <c r="K882" i="27"/>
  <c r="K881" i="27"/>
  <c r="K880" i="27"/>
  <c r="K879" i="27"/>
  <c r="K878" i="27"/>
  <c r="K877" i="27"/>
  <c r="K876" i="27"/>
  <c r="K875" i="27"/>
  <c r="K874" i="27"/>
  <c r="K873" i="27"/>
  <c r="K872" i="27"/>
  <c r="K871" i="27"/>
  <c r="K870" i="27"/>
  <c r="K869" i="27"/>
  <c r="K868" i="27"/>
  <c r="K867" i="27"/>
  <c r="K866" i="27"/>
  <c r="K865" i="27"/>
  <c r="K864" i="27"/>
  <c r="K863" i="27"/>
  <c r="K862" i="27"/>
  <c r="K861" i="27"/>
  <c r="K860" i="27"/>
  <c r="K859" i="27"/>
  <c r="K858" i="27"/>
  <c r="K857" i="27"/>
  <c r="K856" i="27"/>
  <c r="K855" i="27"/>
  <c r="K854" i="27"/>
  <c r="K853" i="27"/>
  <c r="K852" i="27"/>
  <c r="K851" i="27"/>
  <c r="K850" i="27"/>
  <c r="K849" i="27"/>
  <c r="K848" i="27"/>
  <c r="K847" i="27"/>
  <c r="K846" i="27"/>
  <c r="K845" i="27"/>
  <c r="K844" i="27"/>
  <c r="K843" i="27"/>
  <c r="K842" i="27"/>
  <c r="K841" i="27"/>
  <c r="K840" i="27"/>
  <c r="K839" i="27"/>
  <c r="K838" i="27"/>
  <c r="K837" i="27"/>
  <c r="K836" i="27"/>
  <c r="K835" i="27"/>
  <c r="K834" i="27"/>
  <c r="K833" i="27"/>
  <c r="K832" i="27"/>
  <c r="K831" i="27"/>
  <c r="K830" i="27"/>
  <c r="K829" i="27"/>
  <c r="K828" i="27"/>
  <c r="K827" i="27"/>
  <c r="K826" i="27"/>
  <c r="K825" i="27"/>
  <c r="K824" i="27"/>
  <c r="K823" i="27"/>
  <c r="K822" i="27"/>
  <c r="K821" i="27"/>
  <c r="K820" i="27"/>
  <c r="K819" i="27"/>
  <c r="K818" i="27"/>
  <c r="K817" i="27"/>
  <c r="K816" i="27"/>
  <c r="K815" i="27"/>
  <c r="K814" i="27"/>
  <c r="K813" i="27"/>
  <c r="K812" i="27"/>
  <c r="K811" i="27"/>
  <c r="K810" i="27"/>
  <c r="K809" i="27"/>
  <c r="K808" i="27"/>
  <c r="K807" i="27"/>
  <c r="K806" i="27"/>
  <c r="K805" i="27"/>
  <c r="K804" i="27"/>
  <c r="K803" i="27"/>
  <c r="K802" i="27"/>
  <c r="K801" i="27"/>
  <c r="K800" i="27"/>
  <c r="K799" i="27"/>
  <c r="K798" i="27"/>
  <c r="K797" i="27"/>
  <c r="K796" i="27"/>
  <c r="K795" i="27"/>
  <c r="K794" i="27"/>
  <c r="K793" i="27"/>
  <c r="K792" i="27"/>
  <c r="K791" i="27"/>
  <c r="K790" i="27"/>
  <c r="K789" i="27"/>
  <c r="K788" i="27"/>
  <c r="K787" i="27"/>
  <c r="K786" i="27"/>
  <c r="K785" i="27"/>
  <c r="K784" i="27"/>
  <c r="K783" i="27"/>
  <c r="K782" i="27"/>
  <c r="K781" i="27"/>
  <c r="K780" i="27"/>
  <c r="K779" i="27"/>
  <c r="K778" i="27"/>
  <c r="K777" i="27"/>
  <c r="K776" i="27"/>
  <c r="K775" i="27"/>
  <c r="K774" i="27"/>
  <c r="K773" i="27"/>
  <c r="K772" i="27"/>
  <c r="K771" i="27"/>
  <c r="K770" i="27"/>
  <c r="K769" i="27"/>
  <c r="K768" i="27"/>
  <c r="K767" i="27"/>
  <c r="K766" i="27"/>
  <c r="K765" i="27"/>
  <c r="K764" i="27"/>
  <c r="K763" i="27"/>
  <c r="K762" i="27"/>
  <c r="K761" i="27"/>
  <c r="K760" i="27"/>
  <c r="K759" i="27"/>
  <c r="K758" i="27"/>
  <c r="K757" i="27"/>
  <c r="K756" i="27"/>
  <c r="K755" i="27"/>
  <c r="K754" i="27"/>
  <c r="K753" i="27"/>
  <c r="K752" i="27"/>
  <c r="K751" i="27"/>
  <c r="K750" i="27"/>
  <c r="K749" i="27"/>
  <c r="K748" i="27"/>
  <c r="K747" i="27"/>
  <c r="K746" i="27"/>
  <c r="K745" i="27"/>
  <c r="K744" i="27"/>
  <c r="K743" i="27"/>
  <c r="K742" i="27"/>
  <c r="K741" i="27"/>
  <c r="K740" i="27"/>
  <c r="K739" i="27"/>
  <c r="K738" i="27"/>
  <c r="K737" i="27"/>
  <c r="K736" i="27"/>
  <c r="K735" i="27"/>
  <c r="K734" i="27"/>
  <c r="K733" i="27"/>
  <c r="K732" i="27"/>
  <c r="K731" i="27"/>
  <c r="K730" i="27"/>
  <c r="K729" i="27"/>
  <c r="K728" i="27"/>
  <c r="K727" i="27"/>
  <c r="K726" i="27"/>
  <c r="K725" i="27"/>
  <c r="K724" i="27"/>
  <c r="K723" i="27"/>
  <c r="K722" i="27"/>
  <c r="K721" i="27"/>
  <c r="K720" i="27"/>
  <c r="K719" i="27"/>
  <c r="K718" i="27"/>
  <c r="K717" i="27"/>
  <c r="K716" i="27"/>
  <c r="K715" i="27"/>
  <c r="K714" i="27"/>
  <c r="K713" i="27"/>
  <c r="K712" i="27"/>
  <c r="K711" i="27"/>
  <c r="K710" i="27"/>
  <c r="K709" i="27"/>
  <c r="K708" i="27"/>
  <c r="K707" i="27"/>
  <c r="K706" i="27"/>
  <c r="K705" i="27"/>
  <c r="K704" i="27"/>
  <c r="K703" i="27"/>
  <c r="K702" i="27"/>
  <c r="K701" i="27"/>
  <c r="K700" i="27"/>
  <c r="K699" i="27"/>
  <c r="K698" i="27"/>
  <c r="K697" i="27"/>
  <c r="K696" i="27"/>
  <c r="K695" i="27"/>
  <c r="K694" i="27"/>
  <c r="K693" i="27"/>
  <c r="K692" i="27"/>
  <c r="K691" i="27"/>
  <c r="K690" i="27"/>
  <c r="K689" i="27"/>
  <c r="K688" i="27"/>
  <c r="K687" i="27"/>
  <c r="K686" i="27"/>
  <c r="K685" i="27"/>
  <c r="K684" i="27"/>
  <c r="K683" i="27"/>
  <c r="K682" i="27"/>
  <c r="K681" i="27"/>
  <c r="K680" i="27"/>
  <c r="K679" i="27"/>
  <c r="K678" i="27"/>
  <c r="K677" i="27"/>
  <c r="K676" i="27"/>
  <c r="K675" i="27"/>
  <c r="K674" i="27"/>
  <c r="K673" i="27"/>
  <c r="K672" i="27"/>
  <c r="K671" i="27"/>
  <c r="K670" i="27"/>
  <c r="K669" i="27"/>
  <c r="K668" i="27"/>
  <c r="K667" i="27"/>
  <c r="K666" i="27"/>
  <c r="K665" i="27"/>
  <c r="K664" i="27"/>
  <c r="K663" i="27"/>
  <c r="K662" i="27"/>
  <c r="K661" i="27"/>
  <c r="K660" i="27"/>
  <c r="K659" i="27"/>
  <c r="K658" i="27"/>
  <c r="K657" i="27"/>
  <c r="K656" i="27"/>
  <c r="K655" i="27"/>
  <c r="K654" i="27"/>
  <c r="K653" i="27"/>
  <c r="K652" i="27"/>
  <c r="K651" i="27"/>
  <c r="K650" i="27"/>
  <c r="K649" i="27"/>
  <c r="K648" i="27"/>
  <c r="K647" i="27"/>
  <c r="K646" i="27"/>
  <c r="K645" i="27"/>
  <c r="K644" i="27"/>
  <c r="K643" i="27"/>
  <c r="K642" i="27"/>
  <c r="K641" i="27"/>
  <c r="K640" i="27"/>
  <c r="K639" i="27"/>
  <c r="K638" i="27"/>
  <c r="K637" i="27"/>
  <c r="K636" i="27"/>
  <c r="K635" i="27"/>
  <c r="K634" i="27"/>
  <c r="K633" i="27"/>
  <c r="K632" i="27"/>
  <c r="K631" i="27"/>
  <c r="K630" i="27"/>
  <c r="K629" i="27"/>
  <c r="K628" i="27"/>
  <c r="K627" i="27"/>
  <c r="K626" i="27"/>
  <c r="K625" i="27"/>
  <c r="K624" i="27"/>
  <c r="K623" i="27"/>
  <c r="K622" i="27"/>
  <c r="K621" i="27"/>
  <c r="K620" i="27"/>
  <c r="K619" i="27"/>
  <c r="K618" i="27"/>
  <c r="K617" i="27"/>
  <c r="K616" i="27"/>
  <c r="K615" i="27"/>
  <c r="K614" i="27"/>
  <c r="K613" i="27"/>
  <c r="K612" i="27"/>
  <c r="K611" i="27"/>
  <c r="K610" i="27"/>
  <c r="K609" i="27"/>
  <c r="K608" i="27"/>
  <c r="K607" i="27"/>
  <c r="K606" i="27"/>
  <c r="K605" i="27"/>
  <c r="K604" i="27"/>
  <c r="K603" i="27"/>
  <c r="K602" i="27"/>
  <c r="K601" i="27"/>
  <c r="K600" i="27"/>
  <c r="K599" i="27"/>
  <c r="K598" i="27"/>
  <c r="K597" i="27"/>
  <c r="K596" i="27"/>
  <c r="K595" i="27"/>
  <c r="K594" i="27"/>
  <c r="K593" i="27"/>
  <c r="K592" i="27"/>
  <c r="K591" i="27"/>
  <c r="K590" i="27"/>
  <c r="K589" i="27"/>
  <c r="K588" i="27"/>
  <c r="K587" i="27"/>
  <c r="K586" i="27"/>
  <c r="K585" i="27"/>
  <c r="K584" i="27"/>
  <c r="K583" i="27"/>
  <c r="K582" i="27"/>
  <c r="K581" i="27"/>
  <c r="K580" i="27"/>
  <c r="K579" i="27"/>
  <c r="K578" i="27"/>
  <c r="K577" i="27"/>
  <c r="K576" i="27"/>
  <c r="K575" i="27"/>
  <c r="K574" i="27"/>
  <c r="K573" i="27"/>
  <c r="K572" i="27"/>
  <c r="K571" i="27"/>
  <c r="K570" i="27"/>
  <c r="K569" i="27"/>
  <c r="K568" i="27"/>
  <c r="K567" i="27"/>
  <c r="K566" i="27"/>
  <c r="K565" i="27"/>
  <c r="K564" i="27"/>
  <c r="K563" i="27"/>
  <c r="K562" i="27"/>
  <c r="K561" i="27"/>
  <c r="K560" i="27"/>
  <c r="K559" i="27"/>
  <c r="K558" i="27"/>
  <c r="K557" i="27"/>
  <c r="K556" i="27"/>
  <c r="K555" i="27"/>
  <c r="K554" i="27"/>
  <c r="K553" i="27"/>
  <c r="K552" i="27"/>
  <c r="K551" i="27"/>
  <c r="K550" i="27"/>
  <c r="K549" i="27"/>
  <c r="K548" i="27"/>
  <c r="K547" i="27"/>
  <c r="K546" i="27"/>
  <c r="K545" i="27"/>
  <c r="K544" i="27"/>
  <c r="K543" i="27"/>
  <c r="K542" i="27"/>
  <c r="K541" i="27"/>
  <c r="K540" i="27"/>
  <c r="K539" i="27"/>
  <c r="K538" i="27"/>
  <c r="K537" i="27"/>
  <c r="K536" i="27"/>
  <c r="K535" i="27"/>
  <c r="K534" i="27"/>
  <c r="K533" i="27"/>
  <c r="K532" i="27"/>
  <c r="K531" i="27"/>
  <c r="K530" i="27"/>
  <c r="K529" i="27"/>
  <c r="K528" i="27"/>
  <c r="K527" i="27"/>
  <c r="K526" i="27"/>
  <c r="K525" i="27"/>
  <c r="K524" i="27"/>
  <c r="K523" i="27"/>
  <c r="K522" i="27"/>
  <c r="K521" i="27"/>
  <c r="K520" i="27"/>
  <c r="K519" i="27"/>
  <c r="K518" i="27"/>
  <c r="K517" i="27"/>
  <c r="K516" i="27"/>
  <c r="K515" i="27"/>
  <c r="K514" i="27"/>
  <c r="K513" i="27"/>
  <c r="K512" i="27"/>
  <c r="K511" i="27"/>
  <c r="K510" i="27"/>
  <c r="K509" i="27"/>
  <c r="K508" i="27"/>
  <c r="K507" i="27"/>
  <c r="K506" i="27"/>
  <c r="K505" i="27"/>
  <c r="K504" i="27"/>
  <c r="K503" i="27"/>
  <c r="K502" i="27"/>
  <c r="K501" i="27"/>
  <c r="K500" i="27"/>
  <c r="K499" i="27"/>
  <c r="K498" i="27"/>
  <c r="K497" i="27"/>
  <c r="K496" i="27"/>
  <c r="K495" i="27"/>
  <c r="K494" i="27"/>
  <c r="K493" i="27"/>
  <c r="K492" i="27"/>
  <c r="K491" i="27"/>
  <c r="K490" i="27"/>
  <c r="K489" i="27"/>
  <c r="K488" i="27"/>
  <c r="K487" i="27"/>
  <c r="K486" i="27"/>
  <c r="K485" i="27"/>
  <c r="K484" i="27"/>
  <c r="K483" i="27"/>
  <c r="K482" i="27"/>
  <c r="K481" i="27"/>
  <c r="K480" i="27"/>
  <c r="K479" i="27"/>
  <c r="K478" i="27"/>
  <c r="K477" i="27"/>
  <c r="K476" i="27"/>
  <c r="K475" i="27"/>
  <c r="K474" i="27"/>
  <c r="K473" i="27"/>
  <c r="K472" i="27"/>
  <c r="K471" i="27"/>
  <c r="K470" i="27"/>
  <c r="K469" i="27"/>
  <c r="K468" i="27"/>
  <c r="K467" i="27"/>
  <c r="K466" i="27"/>
  <c r="K465" i="27"/>
  <c r="K464" i="27"/>
  <c r="K463" i="27"/>
  <c r="K462" i="27"/>
  <c r="K461" i="27"/>
  <c r="K460" i="27"/>
  <c r="K459" i="27"/>
  <c r="K458" i="27"/>
  <c r="K457" i="27"/>
  <c r="K456" i="27"/>
  <c r="K455" i="27"/>
  <c r="K454" i="27"/>
  <c r="K453" i="27"/>
  <c r="K452" i="27"/>
  <c r="K451" i="27"/>
  <c r="K450" i="27"/>
  <c r="K449" i="27"/>
  <c r="K448" i="27"/>
  <c r="K447" i="27"/>
  <c r="K446" i="27"/>
  <c r="K445" i="27"/>
  <c r="K444" i="27"/>
  <c r="K443" i="27"/>
  <c r="K442" i="27"/>
  <c r="K441" i="27"/>
  <c r="K440" i="27"/>
  <c r="K439" i="27"/>
  <c r="K438" i="27"/>
  <c r="K437" i="27"/>
  <c r="K436" i="27"/>
  <c r="K435" i="27"/>
  <c r="K434" i="27"/>
  <c r="K433" i="27"/>
  <c r="K432" i="27"/>
  <c r="K431" i="27"/>
  <c r="K430" i="27"/>
  <c r="K429" i="27"/>
  <c r="K428" i="27"/>
  <c r="K427" i="27"/>
  <c r="K426" i="27"/>
  <c r="K425" i="27"/>
  <c r="K424" i="27"/>
  <c r="K423" i="27"/>
  <c r="K422" i="27"/>
  <c r="K421" i="27"/>
  <c r="K420" i="27"/>
  <c r="K419" i="27"/>
  <c r="K418" i="27"/>
  <c r="K417" i="27"/>
  <c r="K416" i="27"/>
  <c r="K415" i="27"/>
  <c r="K414" i="27"/>
  <c r="K413" i="27"/>
  <c r="K412" i="27"/>
  <c r="K411" i="27"/>
  <c r="K410" i="27"/>
  <c r="K409" i="27"/>
  <c r="K408" i="27"/>
  <c r="K407" i="27"/>
  <c r="K406" i="27"/>
  <c r="K405" i="27"/>
  <c r="K404" i="27"/>
  <c r="K403" i="27"/>
  <c r="K402" i="27"/>
  <c r="K401" i="27"/>
  <c r="K400" i="27"/>
  <c r="K399" i="27"/>
  <c r="K398" i="27"/>
  <c r="K397" i="27"/>
  <c r="K396" i="27"/>
  <c r="K395" i="27"/>
  <c r="K394" i="27"/>
  <c r="K393" i="27"/>
  <c r="K392" i="27"/>
  <c r="K391" i="27"/>
  <c r="K390" i="27"/>
  <c r="K389" i="27"/>
  <c r="K388" i="27"/>
  <c r="K387" i="27"/>
  <c r="K386" i="27"/>
  <c r="K385" i="27"/>
  <c r="K384" i="27"/>
  <c r="K383" i="27"/>
  <c r="K382" i="27"/>
  <c r="K381" i="27"/>
  <c r="K380" i="27"/>
  <c r="K379" i="27"/>
  <c r="K378" i="27"/>
  <c r="K377" i="27"/>
  <c r="K376" i="27"/>
  <c r="K375" i="27"/>
  <c r="K374" i="27"/>
  <c r="K373" i="27"/>
  <c r="K372" i="27"/>
  <c r="K371" i="27"/>
  <c r="K370" i="27"/>
  <c r="K369" i="27"/>
  <c r="K368" i="27"/>
  <c r="K367" i="27"/>
  <c r="K366" i="27"/>
  <c r="K365" i="27"/>
  <c r="K364" i="27"/>
  <c r="K363" i="27"/>
  <c r="K362" i="27"/>
  <c r="K361" i="27"/>
  <c r="K360" i="27"/>
  <c r="K359" i="27"/>
  <c r="K358" i="27"/>
  <c r="K357" i="27"/>
  <c r="K356" i="27"/>
  <c r="K355" i="27"/>
  <c r="K354" i="27"/>
  <c r="K353" i="27"/>
  <c r="K352" i="27"/>
  <c r="K351" i="27"/>
  <c r="K350" i="27"/>
  <c r="K349" i="27"/>
  <c r="K348" i="27"/>
  <c r="K347" i="27"/>
  <c r="K346" i="27"/>
  <c r="K345" i="27"/>
  <c r="K344" i="27"/>
  <c r="K343" i="27"/>
  <c r="K342" i="27"/>
  <c r="K341" i="27"/>
  <c r="K340" i="27"/>
  <c r="K339" i="27"/>
  <c r="K338" i="27"/>
  <c r="K337" i="27"/>
  <c r="K336" i="27"/>
  <c r="K335" i="27"/>
  <c r="K334" i="27"/>
  <c r="K333" i="27"/>
  <c r="K332" i="27"/>
  <c r="K331" i="27"/>
  <c r="K330" i="27"/>
  <c r="K329" i="27"/>
  <c r="K328" i="27"/>
  <c r="K327" i="27"/>
  <c r="K326" i="27"/>
  <c r="K325" i="27"/>
  <c r="K324" i="27"/>
  <c r="K323" i="27"/>
  <c r="K322" i="27"/>
  <c r="K321" i="27"/>
  <c r="K320" i="27"/>
  <c r="K319" i="27"/>
  <c r="K318" i="27"/>
  <c r="K317" i="27"/>
  <c r="K316" i="27"/>
  <c r="K315" i="27"/>
  <c r="K314" i="27"/>
  <c r="K313" i="27"/>
  <c r="K312" i="27"/>
  <c r="K311" i="27"/>
  <c r="K310" i="27"/>
  <c r="K309" i="27"/>
  <c r="K308" i="27"/>
  <c r="K307" i="27"/>
  <c r="K306" i="27"/>
  <c r="K305" i="27"/>
  <c r="K304" i="27"/>
  <c r="K303" i="27"/>
  <c r="K302" i="27"/>
  <c r="K301" i="27"/>
  <c r="K300" i="27"/>
  <c r="K299" i="27"/>
  <c r="K298" i="27"/>
  <c r="K297" i="27"/>
  <c r="K296" i="27"/>
  <c r="K295" i="27"/>
  <c r="K294" i="27"/>
  <c r="K293" i="27"/>
  <c r="K292" i="27"/>
  <c r="K291" i="27"/>
  <c r="K290" i="27"/>
  <c r="K289" i="27"/>
  <c r="K288" i="27"/>
  <c r="K287" i="27"/>
  <c r="K286" i="27"/>
  <c r="K285" i="27"/>
  <c r="K284" i="27"/>
  <c r="K283" i="27"/>
  <c r="K282" i="27"/>
  <c r="K281" i="27"/>
  <c r="K280" i="27"/>
  <c r="K279" i="27"/>
  <c r="K278" i="27"/>
  <c r="K277" i="27"/>
  <c r="K276" i="27"/>
  <c r="K275" i="27"/>
  <c r="K274" i="27"/>
  <c r="K273" i="27"/>
  <c r="K272" i="27"/>
  <c r="K271" i="27"/>
  <c r="K270" i="27"/>
  <c r="K269" i="27"/>
  <c r="K268" i="27"/>
  <c r="K267" i="27"/>
  <c r="K266" i="27"/>
  <c r="K265" i="27"/>
  <c r="K264" i="27"/>
  <c r="K263" i="27"/>
  <c r="K262" i="27"/>
  <c r="K261" i="27"/>
  <c r="K260" i="27"/>
  <c r="K259" i="27"/>
  <c r="K258" i="27"/>
  <c r="K257" i="27"/>
  <c r="K256" i="27"/>
  <c r="K255" i="27"/>
  <c r="K254" i="27"/>
  <c r="K253" i="27"/>
  <c r="K252" i="27"/>
  <c r="K251" i="27"/>
  <c r="K250" i="27"/>
  <c r="K249" i="27"/>
  <c r="K248" i="27"/>
  <c r="K247" i="27"/>
  <c r="K246" i="27"/>
  <c r="K245" i="27"/>
  <c r="K244" i="27"/>
  <c r="K243" i="27"/>
  <c r="K242" i="27"/>
  <c r="K241" i="27"/>
  <c r="K240" i="27"/>
  <c r="K239" i="27"/>
  <c r="K238" i="27"/>
  <c r="K237" i="27"/>
  <c r="K236" i="27"/>
  <c r="K235" i="27"/>
  <c r="K234" i="27"/>
  <c r="K233" i="27"/>
  <c r="K232" i="27"/>
  <c r="K231" i="27"/>
  <c r="K230" i="27"/>
  <c r="K229" i="27"/>
  <c r="K228" i="27"/>
  <c r="K227" i="27"/>
  <c r="K226" i="27"/>
  <c r="K225" i="27"/>
  <c r="K224" i="27"/>
  <c r="K223" i="27"/>
  <c r="K222" i="27"/>
  <c r="K221" i="27"/>
  <c r="K220" i="27"/>
  <c r="K219" i="27"/>
  <c r="K218" i="27"/>
  <c r="K217" i="27"/>
  <c r="K216" i="27"/>
  <c r="K215" i="27"/>
  <c r="K214" i="27"/>
  <c r="K213" i="27"/>
  <c r="K212" i="27"/>
  <c r="K211" i="27"/>
  <c r="K210" i="27"/>
  <c r="K209" i="27"/>
  <c r="K208" i="27"/>
  <c r="K207" i="27"/>
  <c r="K206" i="27"/>
  <c r="K205" i="27"/>
  <c r="K204" i="27"/>
  <c r="K203" i="27"/>
  <c r="K202" i="27"/>
  <c r="K201" i="27"/>
  <c r="K200" i="27"/>
  <c r="K199" i="27"/>
  <c r="K198" i="27"/>
  <c r="K197" i="27"/>
  <c r="K196" i="27"/>
  <c r="K195" i="27"/>
  <c r="K194" i="27"/>
  <c r="K193" i="27"/>
  <c r="K192" i="27"/>
  <c r="K191" i="27"/>
  <c r="K190" i="27"/>
  <c r="K189" i="27"/>
  <c r="K188" i="27"/>
  <c r="K187" i="27"/>
  <c r="K186" i="27"/>
  <c r="K185" i="27"/>
  <c r="K184" i="27"/>
  <c r="K183" i="27"/>
  <c r="K182" i="27"/>
  <c r="K181" i="27"/>
  <c r="K180" i="27"/>
  <c r="K179" i="27"/>
  <c r="K178" i="27"/>
  <c r="K177" i="27"/>
  <c r="K176" i="27"/>
  <c r="K175" i="27"/>
  <c r="K174" i="27"/>
  <c r="K173" i="27"/>
  <c r="K172" i="27"/>
  <c r="K171" i="27"/>
  <c r="K170" i="27"/>
  <c r="K169" i="27"/>
  <c r="K168" i="27"/>
  <c r="K167" i="27"/>
  <c r="K166" i="27"/>
  <c r="K165" i="27"/>
  <c r="K164" i="27"/>
  <c r="K163" i="27"/>
  <c r="K162" i="27"/>
  <c r="K161" i="27"/>
  <c r="K160" i="27"/>
  <c r="K159" i="27"/>
  <c r="K158" i="27"/>
  <c r="K157" i="27"/>
  <c r="K156" i="27"/>
  <c r="K155" i="27"/>
  <c r="K154" i="27"/>
  <c r="K153" i="27"/>
  <c r="K152" i="27"/>
  <c r="K151" i="27"/>
  <c r="K150" i="27"/>
  <c r="K149" i="27"/>
  <c r="K148" i="27"/>
  <c r="K147" i="27"/>
  <c r="K146" i="27"/>
  <c r="K145" i="27"/>
  <c r="K144" i="27"/>
  <c r="K143" i="27"/>
  <c r="K142" i="27"/>
  <c r="K141" i="27"/>
  <c r="K140" i="27"/>
  <c r="K139" i="27"/>
  <c r="K138" i="27"/>
  <c r="K137" i="27"/>
  <c r="K136" i="27"/>
  <c r="K135" i="27"/>
  <c r="K134" i="27"/>
  <c r="K133" i="27"/>
  <c r="K132" i="27"/>
  <c r="K131" i="27"/>
  <c r="K130" i="27"/>
  <c r="K129" i="27"/>
  <c r="K128" i="27"/>
  <c r="K127" i="27"/>
  <c r="K126" i="27"/>
  <c r="K125" i="27"/>
  <c r="K124" i="27"/>
  <c r="K123" i="27"/>
  <c r="K122" i="27"/>
  <c r="K121" i="27"/>
  <c r="K120" i="27"/>
  <c r="K119" i="27"/>
  <c r="K118" i="27"/>
  <c r="K117" i="27"/>
  <c r="K116" i="27"/>
  <c r="K115" i="27"/>
  <c r="K114" i="27"/>
  <c r="K113" i="27"/>
  <c r="K112" i="27"/>
  <c r="K111" i="27"/>
  <c r="K110" i="27"/>
  <c r="K109" i="27"/>
  <c r="K108" i="27"/>
  <c r="K107" i="27"/>
  <c r="K106" i="27"/>
  <c r="K105" i="27"/>
  <c r="K104" i="27"/>
  <c r="K103" i="27"/>
  <c r="K102" i="27"/>
  <c r="K101" i="27"/>
  <c r="K100" i="27"/>
  <c r="K99" i="27"/>
  <c r="K98" i="27"/>
  <c r="K97" i="27"/>
  <c r="K96" i="27"/>
  <c r="K95" i="27"/>
  <c r="K94" i="27"/>
  <c r="K93" i="27"/>
  <c r="K92" i="27"/>
  <c r="K91" i="27"/>
  <c r="K90" i="27"/>
  <c r="K89" i="27"/>
  <c r="K88" i="27"/>
  <c r="K87" i="27"/>
  <c r="K86" i="27"/>
  <c r="K85" i="27"/>
  <c r="K84" i="27"/>
  <c r="K83" i="27"/>
  <c r="K82" i="27"/>
  <c r="K81" i="27"/>
  <c r="K80" i="27"/>
  <c r="K79" i="27"/>
  <c r="K78" i="27"/>
  <c r="K77" i="27"/>
  <c r="K76" i="27"/>
  <c r="K75" i="27"/>
  <c r="K74" i="27"/>
  <c r="K73" i="27"/>
  <c r="K72" i="27"/>
  <c r="K71" i="27"/>
  <c r="K70" i="27"/>
  <c r="K69" i="27"/>
  <c r="K68" i="27"/>
  <c r="K67" i="27"/>
  <c r="K66" i="27"/>
  <c r="K65" i="27"/>
  <c r="K64" i="27"/>
  <c r="K63" i="27"/>
  <c r="K62" i="27"/>
  <c r="K61" i="27"/>
  <c r="K60" i="27"/>
  <c r="K59" i="27"/>
  <c r="K58" i="27"/>
  <c r="K57" i="27"/>
  <c r="K56" i="27"/>
  <c r="K55" i="27"/>
  <c r="K54" i="27"/>
  <c r="K53" i="27"/>
  <c r="K52" i="27"/>
  <c r="K51" i="27"/>
  <c r="K50" i="27"/>
  <c r="K49" i="27"/>
  <c r="K48" i="27"/>
  <c r="K47" i="27"/>
  <c r="K46" i="27"/>
  <c r="K45" i="27"/>
  <c r="K44" i="27"/>
  <c r="K43" i="27"/>
  <c r="K42" i="27"/>
  <c r="K41" i="27"/>
  <c r="K40" i="27"/>
  <c r="K39" i="27"/>
  <c r="K38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K3" i="27"/>
  <c r="G67" i="28" l="1"/>
  <c r="G101" i="28"/>
  <c r="G113" i="28"/>
  <c r="G125" i="28"/>
  <c r="G157" i="28"/>
  <c r="G175" i="28"/>
  <c r="G207" i="28"/>
  <c r="G229" i="28"/>
  <c r="G261" i="28"/>
  <c r="G279" i="28"/>
  <c r="G307" i="28"/>
  <c r="G357" i="28"/>
  <c r="G665" i="28"/>
  <c r="G927" i="28"/>
  <c r="G1302" i="28"/>
  <c r="G183" i="28"/>
  <c r="G191" i="28"/>
  <c r="G221" i="28"/>
  <c r="G235" i="28"/>
  <c r="G267" i="28"/>
  <c r="G273" i="28"/>
  <c r="G301" i="28"/>
  <c r="G329" i="28"/>
  <c r="G379" i="28"/>
  <c r="G515" i="28"/>
  <c r="G561" i="28"/>
  <c r="G587" i="28"/>
  <c r="G613" i="28"/>
  <c r="G773" i="28"/>
  <c r="G95" i="28"/>
  <c r="G107" i="28"/>
  <c r="G119" i="28"/>
  <c r="G131" i="28"/>
  <c r="G171" i="28"/>
  <c r="G211" i="28"/>
  <c r="G219" i="28"/>
  <c r="G245" i="28"/>
  <c r="G293" i="28"/>
  <c r="G343" i="28"/>
  <c r="G371" i="28"/>
  <c r="G435" i="28"/>
  <c r="G453" i="28"/>
  <c r="G473" i="28"/>
  <c r="G509" i="28"/>
  <c r="G1146" i="28"/>
  <c r="G1446" i="28"/>
  <c r="G1736" i="28"/>
  <c r="G1725" i="28"/>
  <c r="G1649" i="28"/>
  <c r="G1580" i="28"/>
  <c r="G1555" i="28"/>
  <c r="G1537" i="28"/>
  <c r="G1482" i="28"/>
  <c r="G1418" i="28"/>
  <c r="G1354" i="28"/>
  <c r="G1290" i="28"/>
  <c r="G1252" i="28"/>
  <c r="G1216" i="28"/>
  <c r="G1188" i="28"/>
  <c r="G1180" i="28"/>
  <c r="G1152" i="28"/>
  <c r="G1124" i="28"/>
  <c r="G1116" i="28"/>
  <c r="G1088" i="28"/>
  <c r="G1060" i="28"/>
  <c r="G1052" i="28"/>
  <c r="G1024" i="28"/>
  <c r="G996" i="28"/>
  <c r="G988" i="28"/>
  <c r="G960" i="28"/>
  <c r="G953" i="28"/>
  <c r="G937" i="28"/>
  <c r="G921" i="28"/>
  <c r="G905" i="28"/>
  <c r="G889" i="28"/>
  <c r="G873" i="28"/>
  <c r="G857" i="28"/>
  <c r="G1915" i="28"/>
  <c r="G1844" i="28"/>
  <c r="G1660" i="28"/>
  <c r="G1621" i="28"/>
  <c r="G1603" i="28"/>
  <c r="G1565" i="28"/>
  <c r="G1519" i="28"/>
  <c r="G1509" i="28"/>
  <c r="G1478" i="28"/>
  <c r="G1414" i="28"/>
  <c r="G1350" i="28"/>
  <c r="G1286" i="28"/>
  <c r="G1260" i="28"/>
  <c r="G1226" i="28"/>
  <c r="G1218" i="28"/>
  <c r="G1190" i="28"/>
  <c r="G1162" i="28"/>
  <c r="G1154" i="28"/>
  <c r="G1126" i="28"/>
  <c r="G1098" i="28"/>
  <c r="G1090" i="28"/>
  <c r="G1062" i="28"/>
  <c r="G1034" i="28"/>
  <c r="G1026" i="28"/>
  <c r="G998" i="28"/>
  <c r="G970" i="28"/>
  <c r="G962" i="28"/>
  <c r="G955" i="28"/>
  <c r="G939" i="28"/>
  <c r="G923" i="28"/>
  <c r="G907" i="28"/>
  <c r="G891" i="28"/>
  <c r="G875" i="28"/>
  <c r="G859" i="28"/>
  <c r="G1812" i="28"/>
  <c r="G1466" i="28"/>
  <c r="G1434" i="28"/>
  <c r="G1322" i="28"/>
  <c r="G1244" i="28"/>
  <c r="G1238" i="28"/>
  <c r="G1232" i="28"/>
  <c r="G1184" i="28"/>
  <c r="G1164" i="28"/>
  <c r="G1156" i="28"/>
  <c r="G1136" i="28"/>
  <c r="G1108" i="28"/>
  <c r="G1074" i="28"/>
  <c r="G1066" i="28"/>
  <c r="G1046" i="28"/>
  <c r="G1004" i="28"/>
  <c r="G951" i="28"/>
  <c r="G933" i="28"/>
  <c r="G1573" i="28"/>
  <c r="G1462" i="28"/>
  <c r="G1430" i="28"/>
  <c r="G1318" i="28"/>
  <c r="G1206" i="28"/>
  <c r="G1186" i="28"/>
  <c r="G1178" i="28"/>
  <c r="G1158" i="28"/>
  <c r="G1082" i="28"/>
  <c r="G1040" i="28"/>
  <c r="G1020" i="28"/>
  <c r="G1012" i="28"/>
  <c r="G978" i="28"/>
  <c r="G943" i="28"/>
  <c r="G925" i="28"/>
  <c r="G897" i="28"/>
  <c r="G879" i="28"/>
  <c r="G861" i="28"/>
  <c r="G841" i="28"/>
  <c r="G825" i="28"/>
  <c r="G809" i="28"/>
  <c r="G793" i="28"/>
  <c r="G777" i="28"/>
  <c r="G761" i="28"/>
  <c r="G745" i="28"/>
  <c r="G2001" i="28"/>
  <c r="G1784" i="28"/>
  <c r="G1631" i="28"/>
  <c r="G1613" i="28"/>
  <c r="G1503" i="28"/>
  <c r="G1402" i="28"/>
  <c r="G1370" i="28"/>
  <c r="G1228" i="28"/>
  <c r="G1220" i="28"/>
  <c r="G1200" i="28"/>
  <c r="G1172" i="28"/>
  <c r="G1138" i="28"/>
  <c r="G1130" i="28"/>
  <c r="G1110" i="28"/>
  <c r="G1068" i="28"/>
  <c r="G992" i="28"/>
  <c r="G972" i="28"/>
  <c r="G964" i="28"/>
  <c r="G935" i="28"/>
  <c r="G917" i="28"/>
  <c r="G899" i="28"/>
  <c r="G1756" i="28"/>
  <c r="G1697" i="28"/>
  <c r="G1619" i="28"/>
  <c r="G1557" i="28"/>
  <c r="G1532" i="28"/>
  <c r="G1450" i="28"/>
  <c r="G1338" i="28"/>
  <c r="G1306" i="28"/>
  <c r="G1268" i="28"/>
  <c r="G1258" i="28"/>
  <c r="G1202" i="28"/>
  <c r="G1194" i="28"/>
  <c r="G1174" i="28"/>
  <c r="G1132" i="28"/>
  <c r="G1056" i="28"/>
  <c r="G1036" i="28"/>
  <c r="G1028" i="28"/>
  <c r="G1008" i="28"/>
  <c r="G980" i="28"/>
  <c r="G947" i="28"/>
  <c r="G919" i="28"/>
  <c r="G901" i="28"/>
  <c r="G883" i="28"/>
  <c r="G855" i="28"/>
  <c r="G831" i="28"/>
  <c r="G815" i="28"/>
  <c r="G799" i="28"/>
  <c r="G783" i="28"/>
  <c r="G767" i="28"/>
  <c r="G751" i="28"/>
  <c r="G735" i="28"/>
  <c r="G1168" i="28"/>
  <c r="G1142" i="28"/>
  <c r="G1092" i="28"/>
  <c r="G1076" i="28"/>
  <c r="G1050" i="28"/>
  <c r="G1030" i="28"/>
  <c r="G1014" i="28"/>
  <c r="G957" i="28"/>
  <c r="G929" i="28"/>
  <c r="G911" i="28"/>
  <c r="G893" i="28"/>
  <c r="G865" i="28"/>
  <c r="G843" i="28"/>
  <c r="G835" i="28"/>
  <c r="G807" i="28"/>
  <c r="G779" i="28"/>
  <c r="G771" i="28"/>
  <c r="G743" i="28"/>
  <c r="G719" i="28"/>
  <c r="G703" i="28"/>
  <c r="G687" i="28"/>
  <c r="G671" i="28"/>
  <c r="G655" i="28"/>
  <c r="G639" i="28"/>
  <c r="G623" i="28"/>
  <c r="G607" i="28"/>
  <c r="G591" i="28"/>
  <c r="G575" i="28"/>
  <c r="G559" i="28"/>
  <c r="G543" i="28"/>
  <c r="G527" i="28"/>
  <c r="G511" i="28"/>
  <c r="G495" i="28"/>
  <c r="G479" i="28"/>
  <c r="G463" i="28"/>
  <c r="G447" i="28"/>
  <c r="G431" i="28"/>
  <c r="G415" i="28"/>
  <c r="G399" i="28"/>
  <c r="G1637" i="28"/>
  <c r="G1549" i="28"/>
  <c r="G1242" i="28"/>
  <c r="G1072" i="28"/>
  <c r="G867" i="28"/>
  <c r="G853" i="28"/>
  <c r="G845" i="28"/>
  <c r="G817" i="28"/>
  <c r="G789" i="28"/>
  <c r="G781" i="28"/>
  <c r="G753" i="28"/>
  <c r="G721" i="28"/>
  <c r="G705" i="28"/>
  <c r="G689" i="28"/>
  <c r="G673" i="28"/>
  <c r="G657" i="28"/>
  <c r="G641" i="28"/>
  <c r="G625" i="28"/>
  <c r="G609" i="28"/>
  <c r="G593" i="28"/>
  <c r="G577" i="28"/>
  <c r="G1647" i="28"/>
  <c r="G1644" i="28"/>
  <c r="G1629" i="28"/>
  <c r="G1583" i="28"/>
  <c r="G1398" i="28"/>
  <c r="G1204" i="28"/>
  <c r="G1170" i="28"/>
  <c r="G1114" i="28"/>
  <c r="G1104" i="28"/>
  <c r="G1042" i="28"/>
  <c r="G1010" i="28"/>
  <c r="G986" i="28"/>
  <c r="G976" i="28"/>
  <c r="G966" i="28"/>
  <c r="G941" i="28"/>
  <c r="G931" i="28"/>
  <c r="G887" i="28"/>
  <c r="G881" i="28"/>
  <c r="G827" i="28"/>
  <c r="G819" i="28"/>
  <c r="G791" i="28"/>
  <c r="G763" i="28"/>
  <c r="G755" i="28"/>
  <c r="G723" i="28"/>
  <c r="G707" i="28"/>
  <c r="G691" i="28"/>
  <c r="G675" i="28"/>
  <c r="G659" i="28"/>
  <c r="G643" i="28"/>
  <c r="G627" i="28"/>
  <c r="G611" i="28"/>
  <c r="G595" i="28"/>
  <c r="G579" i="28"/>
  <c r="G563" i="28"/>
  <c r="G1820" i="28"/>
  <c r="G1521" i="28"/>
  <c r="G1386" i="28"/>
  <c r="G1274" i="28"/>
  <c r="G1100" i="28"/>
  <c r="G1002" i="28"/>
  <c r="G982" i="28"/>
  <c r="G869" i="28"/>
  <c r="G839" i="28"/>
  <c r="G811" i="28"/>
  <c r="G803" i="28"/>
  <c r="G775" i="28"/>
  <c r="G747" i="28"/>
  <c r="G739" i="28"/>
  <c r="G727" i="28"/>
  <c r="G711" i="28"/>
  <c r="G695" i="28"/>
  <c r="G679" i="28"/>
  <c r="G663" i="28"/>
  <c r="G647" i="28"/>
  <c r="G631" i="28"/>
  <c r="G615" i="28"/>
  <c r="G599" i="28"/>
  <c r="G583" i="28"/>
  <c r="G567" i="28"/>
  <c r="G551" i="28"/>
  <c r="G535" i="28"/>
  <c r="G519" i="28"/>
  <c r="G503" i="28"/>
  <c r="G487" i="28"/>
  <c r="G471" i="28"/>
  <c r="G455" i="28"/>
  <c r="G439" i="28"/>
  <c r="G423" i="28"/>
  <c r="G407" i="28"/>
  <c r="G391" i="28"/>
  <c r="G1494" i="28"/>
  <c r="G1382" i="28"/>
  <c r="G1196" i="28"/>
  <c r="G1120" i="28"/>
  <c r="G1094" i="28"/>
  <c r="G913" i="28"/>
  <c r="G903" i="28"/>
  <c r="G837" i="28"/>
  <c r="G765" i="28"/>
  <c r="G737" i="28"/>
  <c r="G731" i="28"/>
  <c r="G699" i="28"/>
  <c r="G667" i="28"/>
  <c r="G635" i="28"/>
  <c r="G603" i="28"/>
  <c r="G571" i="28"/>
  <c r="G539" i="28"/>
  <c r="G521" i="28"/>
  <c r="G493" i="28"/>
  <c r="G475" i="28"/>
  <c r="G457" i="28"/>
  <c r="G429" i="28"/>
  <c r="G411" i="28"/>
  <c r="G393" i="28"/>
  <c r="G383" i="28"/>
  <c r="G369" i="28"/>
  <c r="G353" i="28"/>
  <c r="G337" i="28"/>
  <c r="G321" i="28"/>
  <c r="G305" i="28"/>
  <c r="G289" i="28"/>
  <c r="G1501" i="28"/>
  <c r="G1366" i="28"/>
  <c r="G1254" i="28"/>
  <c r="G1210" i="28"/>
  <c r="G1148" i="28"/>
  <c r="G1058" i="28"/>
  <c r="G1044" i="28"/>
  <c r="G909" i="28"/>
  <c r="G849" i="28"/>
  <c r="G821" i="28"/>
  <c r="G749" i="28"/>
  <c r="G725" i="28"/>
  <c r="G693" i="28"/>
  <c r="G661" i="28"/>
  <c r="G629" i="28"/>
  <c r="G597" i="28"/>
  <c r="G557" i="28"/>
  <c r="G549" i="28"/>
  <c r="G531" i="28"/>
  <c r="G513" i="28"/>
  <c r="G485" i="28"/>
  <c r="G467" i="28"/>
  <c r="G449" i="28"/>
  <c r="G421" i="28"/>
  <c r="G403" i="28"/>
  <c r="G1677" i="28"/>
  <c r="G1567" i="28"/>
  <c r="G1516" i="28"/>
  <c r="G1334" i="28"/>
  <c r="G1018" i="28"/>
  <c r="G885" i="28"/>
  <c r="G833" i="28"/>
  <c r="G805" i="28"/>
  <c r="G713" i="28"/>
  <c r="G681" i="28"/>
  <c r="G649" i="28"/>
  <c r="G617" i="28"/>
  <c r="G585" i="28"/>
  <c r="G565" i="28"/>
  <c r="G541" i="28"/>
  <c r="G523" i="28"/>
  <c r="G505" i="28"/>
  <c r="G477" i="28"/>
  <c r="G459" i="28"/>
  <c r="G441" i="28"/>
  <c r="G413" i="28"/>
  <c r="G395" i="28"/>
  <c r="G1601" i="28"/>
  <c r="G1539" i="28"/>
  <c r="G1122" i="28"/>
  <c r="G994" i="28"/>
  <c r="G915" i="28"/>
  <c r="G895" i="28"/>
  <c r="G823" i="28"/>
  <c r="G733" i="28"/>
  <c r="G701" i="28"/>
  <c r="G669" i="28"/>
  <c r="G637" i="28"/>
  <c r="G605" i="28"/>
  <c r="G573" i="28"/>
  <c r="G1270" i="28"/>
  <c r="G1236" i="28"/>
  <c r="G863" i="28"/>
  <c r="G797" i="28"/>
  <c r="G787" i="28"/>
  <c r="G759" i="28"/>
  <c r="G717" i="28"/>
  <c r="G685" i="28"/>
  <c r="G653" i="28"/>
  <c r="G621" i="28"/>
  <c r="G589" i="28"/>
  <c r="G555" i="28"/>
  <c r="G547" i="28"/>
  <c r="G529" i="28"/>
  <c r="G501" i="28"/>
  <c r="G483" i="28"/>
  <c r="G465" i="28"/>
  <c r="G437" i="28"/>
  <c r="G419" i="28"/>
  <c r="G401" i="28"/>
  <c r="G381" i="28"/>
  <c r="G367" i="28"/>
  <c r="G351" i="28"/>
  <c r="G335" i="28"/>
  <c r="G319" i="28"/>
  <c r="G303" i="28"/>
  <c r="G287" i="28"/>
  <c r="G271" i="28"/>
  <c r="G945" i="28"/>
  <c r="G813" i="28"/>
  <c r="G709" i="28"/>
  <c r="G633" i="28"/>
  <c r="G619" i="28"/>
  <c r="G581" i="28"/>
  <c r="G553" i="28"/>
  <c r="G443" i="28"/>
  <c r="G433" i="28"/>
  <c r="G427" i="28"/>
  <c r="G363" i="28"/>
  <c r="G345" i="28"/>
  <c r="G317" i="28"/>
  <c r="G299" i="28"/>
  <c r="G281" i="28"/>
  <c r="G269" i="28"/>
  <c r="G255" i="28"/>
  <c r="G239" i="28"/>
  <c r="G1222" i="28"/>
  <c r="G1106" i="28"/>
  <c r="G877" i="28"/>
  <c r="G801" i="28"/>
  <c r="G769" i="28"/>
  <c r="G533" i="28"/>
  <c r="G489" i="28"/>
  <c r="G461" i="28"/>
  <c r="G405" i="28"/>
  <c r="G373" i="28"/>
  <c r="G355" i="28"/>
  <c r="G327" i="28"/>
  <c r="G309" i="28"/>
  <c r="G291" i="28"/>
  <c r="G257" i="28"/>
  <c r="G241" i="28"/>
  <c r="G225" i="28"/>
  <c r="G209" i="28"/>
  <c r="G193" i="28"/>
  <c r="G177" i="28"/>
  <c r="G161" i="28"/>
  <c r="G1140" i="28"/>
  <c r="G1078" i="28"/>
  <c r="G851" i="28"/>
  <c r="G829" i="28"/>
  <c r="G785" i="28"/>
  <c r="G697" i="28"/>
  <c r="G683" i="28"/>
  <c r="G645" i="28"/>
  <c r="G569" i="28"/>
  <c r="G507" i="28"/>
  <c r="G497" i="28"/>
  <c r="G491" i="28"/>
  <c r="G385" i="28"/>
  <c r="G377" i="28"/>
  <c r="G349" i="28"/>
  <c r="G331" i="28"/>
  <c r="G313" i="28"/>
  <c r="G285" i="28"/>
  <c r="G275" i="28"/>
  <c r="G263" i="28"/>
  <c r="G247" i="28"/>
  <c r="G231" i="28"/>
  <c r="G215" i="28"/>
  <c r="G199" i="28"/>
  <c r="G847" i="28"/>
  <c r="G525" i="28"/>
  <c r="G469" i="28"/>
  <c r="G425" i="28"/>
  <c r="G397" i="28"/>
  <c r="G359" i="28"/>
  <c r="G341" i="28"/>
  <c r="G323" i="28"/>
  <c r="G295" i="28"/>
  <c r="G265" i="28"/>
  <c r="G249" i="28"/>
  <c r="G233" i="28"/>
  <c r="G217" i="28"/>
  <c r="G201" i="28"/>
  <c r="G185" i="28"/>
  <c r="G169" i="28"/>
  <c r="G153" i="28"/>
  <c r="G137" i="28"/>
  <c r="G121" i="28"/>
  <c r="G105" i="28"/>
  <c r="G89" i="28"/>
  <c r="G73" i="28"/>
  <c r="G57" i="28"/>
  <c r="G41" i="28"/>
  <c r="G21" i="28"/>
  <c r="G35" i="28"/>
  <c r="G69" i="28"/>
  <c r="G81" i="28"/>
  <c r="G93" i="28"/>
  <c r="G127" i="28"/>
  <c r="G139" i="28"/>
  <c r="G159" i="28"/>
  <c r="G187" i="28"/>
  <c r="G237" i="28"/>
  <c r="G325" i="28"/>
  <c r="G375" i="28"/>
  <c r="G499" i="28"/>
  <c r="G517" i="28"/>
  <c r="G537" i="28"/>
  <c r="G601" i="28"/>
  <c r="G757" i="28"/>
  <c r="G871" i="28"/>
  <c r="G949" i="28"/>
  <c r="G1084" i="28"/>
  <c r="G2018" i="28"/>
  <c r="G2016" i="28"/>
  <c r="G2014" i="28"/>
  <c r="G2012" i="28"/>
  <c r="G2010" i="28"/>
  <c r="G2008" i="28"/>
  <c r="G2006" i="28"/>
  <c r="G2004" i="28"/>
  <c r="G2002" i="28"/>
  <c r="G2000" i="28"/>
  <c r="G1998" i="28"/>
  <c r="G1996" i="28"/>
  <c r="G1994" i="28"/>
  <c r="G1992" i="28"/>
  <c r="G1990" i="28"/>
  <c r="G1988" i="28"/>
  <c r="G1986" i="28"/>
  <c r="G1984" i="28"/>
  <c r="G1982" i="28"/>
  <c r="G1980" i="28"/>
  <c r="G1978" i="28"/>
  <c r="G1976" i="28"/>
  <c r="G1974" i="28"/>
  <c r="G1972" i="28"/>
  <c r="G1970" i="28"/>
  <c r="G1968" i="28"/>
  <c r="G1966" i="28"/>
  <c r="G1964" i="28"/>
  <c r="G1962" i="28"/>
  <c r="G1960" i="28"/>
  <c r="G1958" i="28"/>
  <c r="G1956" i="28"/>
  <c r="G1954" i="28"/>
  <c r="G1952" i="28"/>
  <c r="G2009" i="28"/>
  <c r="G1993" i="28"/>
  <c r="G1977" i="28"/>
  <c r="G1961" i="28"/>
  <c r="G2011" i="28"/>
  <c r="G1995" i="28"/>
  <c r="G1979" i="28"/>
  <c r="G1963" i="28"/>
  <c r="G2017" i="28"/>
  <c r="G2013" i="28"/>
  <c r="G2005" i="28"/>
  <c r="G1987" i="28"/>
  <c r="G1959" i="28"/>
  <c r="G1949" i="28"/>
  <c r="G1940" i="28"/>
  <c r="G1933" i="28"/>
  <c r="G1924" i="28"/>
  <c r="G1917" i="28"/>
  <c r="G1908" i="28"/>
  <c r="G1901" i="28"/>
  <c r="G1892" i="28"/>
  <c r="G1885" i="28"/>
  <c r="G1876" i="28"/>
  <c r="G1869" i="28"/>
  <c r="G1997" i="28"/>
  <c r="G1969" i="28"/>
  <c r="G1951" i="28"/>
  <c r="G1942" i="28"/>
  <c r="G1935" i="28"/>
  <c r="G1926" i="28"/>
  <c r="G1919" i="28"/>
  <c r="G1910" i="28"/>
  <c r="G1903" i="28"/>
  <c r="G1894" i="28"/>
  <c r="G1887" i="28"/>
  <c r="G1878" i="28"/>
  <c r="G1871" i="28"/>
  <c r="G1862" i="28"/>
  <c r="G1855" i="28"/>
  <c r="G1846" i="28"/>
  <c r="G1839" i="28"/>
  <c r="G1830" i="28"/>
  <c r="G1823" i="28"/>
  <c r="G1814" i="28"/>
  <c r="G1807" i="28"/>
  <c r="G1798" i="28"/>
  <c r="G1791" i="28"/>
  <c r="G1782" i="28"/>
  <c r="G1775" i="28"/>
  <c r="G1766" i="28"/>
  <c r="G1759" i="28"/>
  <c r="G1750" i="28"/>
  <c r="G1743" i="28"/>
  <c r="G1734" i="28"/>
  <c r="G1727" i="28"/>
  <c r="G1718" i="28"/>
  <c r="G1711" i="28"/>
  <c r="G1702" i="28"/>
  <c r="G1695" i="28"/>
  <c r="G2015" i="28"/>
  <c r="G2007" i="28"/>
  <c r="G1989" i="28"/>
  <c r="G1971" i="28"/>
  <c r="G1944" i="28"/>
  <c r="G1937" i="28"/>
  <c r="G1928" i="28"/>
  <c r="G1921" i="28"/>
  <c r="G1912" i="28"/>
  <c r="G1905" i="28"/>
  <c r="G1896" i="28"/>
  <c r="G1889" i="28"/>
  <c r="G1880" i="28"/>
  <c r="G1999" i="28"/>
  <c r="G1981" i="28"/>
  <c r="G1953" i="28"/>
  <c r="G1946" i="28"/>
  <c r="G1939" i="28"/>
  <c r="G1930" i="28"/>
  <c r="G1923" i="28"/>
  <c r="G1914" i="28"/>
  <c r="G1907" i="28"/>
  <c r="G1898" i="28"/>
  <c r="G1891" i="28"/>
  <c r="G1882" i="28"/>
  <c r="G1875" i="28"/>
  <c r="G1866" i="28"/>
  <c r="G1859" i="28"/>
  <c r="G1850" i="28"/>
  <c r="G1843" i="28"/>
  <c r="G1991" i="28"/>
  <c r="G1973" i="28"/>
  <c r="G1955" i="28"/>
  <c r="G1948" i="28"/>
  <c r="G1941" i="28"/>
  <c r="G1932" i="28"/>
  <c r="G1925" i="28"/>
  <c r="G1916" i="28"/>
  <c r="G1909" i="28"/>
  <c r="G1900" i="28"/>
  <c r="G1893" i="28"/>
  <c r="G1884" i="28"/>
  <c r="G1877" i="28"/>
  <c r="G1868" i="28"/>
  <c r="G2019" i="28"/>
  <c r="G2003" i="28"/>
  <c r="G1975" i="28"/>
  <c r="G1957" i="28"/>
  <c r="G1945" i="28"/>
  <c r="G1936" i="28"/>
  <c r="G1929" i="28"/>
  <c r="G1920" i="28"/>
  <c r="G1913" i="28"/>
  <c r="G1904" i="28"/>
  <c r="G1897" i="28"/>
  <c r="G1888" i="28"/>
  <c r="G1881" i="28"/>
  <c r="G1872" i="28"/>
  <c r="G1865" i="28"/>
  <c r="G1856" i="28"/>
  <c r="G1849" i="28"/>
  <c r="G1840" i="28"/>
  <c r="G1833" i="28"/>
  <c r="G1824" i="28"/>
  <c r="G1817" i="28"/>
  <c r="G1808" i="28"/>
  <c r="G1801" i="28"/>
  <c r="G1792" i="28"/>
  <c r="G1785" i="28"/>
  <c r="G1776" i="28"/>
  <c r="G1769" i="28"/>
  <c r="G1760" i="28"/>
  <c r="G1753" i="28"/>
  <c r="G1744" i="28"/>
  <c r="G1737" i="28"/>
  <c r="G1728" i="28"/>
  <c r="G1721" i="28"/>
  <c r="G1712" i="28"/>
  <c r="G1705" i="28"/>
  <c r="G1696" i="28"/>
  <c r="G1918" i="28"/>
  <c r="G1911" i="28"/>
  <c r="G1835" i="28"/>
  <c r="G1827" i="28"/>
  <c r="G1822" i="28"/>
  <c r="G1799" i="28"/>
  <c r="G1794" i="28"/>
  <c r="G1781" i="28"/>
  <c r="G1771" i="28"/>
  <c r="G1763" i="28"/>
  <c r="G1758" i="28"/>
  <c r="G1735" i="28"/>
  <c r="G1730" i="28"/>
  <c r="G1717" i="28"/>
  <c r="G1707" i="28"/>
  <c r="G1699" i="28"/>
  <c r="G1694" i="28"/>
  <c r="G1687" i="28"/>
  <c r="G1678" i="28"/>
  <c r="G1671" i="28"/>
  <c r="G1662" i="28"/>
  <c r="G1655" i="28"/>
  <c r="G1646" i="28"/>
  <c r="G1639" i="28"/>
  <c r="G1630" i="28"/>
  <c r="G1623" i="28"/>
  <c r="G1614" i="28"/>
  <c r="G1607" i="28"/>
  <c r="G1598" i="28"/>
  <c r="G1591" i="28"/>
  <c r="G1582" i="28"/>
  <c r="G1575" i="28"/>
  <c r="G1566" i="28"/>
  <c r="G1559" i="28"/>
  <c r="G1550" i="28"/>
  <c r="G1543" i="28"/>
  <c r="G1534" i="28"/>
  <c r="G1527" i="28"/>
  <c r="G1518" i="28"/>
  <c r="G1511" i="28"/>
  <c r="G1502" i="28"/>
  <c r="G1983" i="28"/>
  <c r="G1938" i="28"/>
  <c r="G1931" i="28"/>
  <c r="G1874" i="28"/>
  <c r="G1851" i="28"/>
  <c r="G1848" i="28"/>
  <c r="G1837" i="28"/>
  <c r="G1832" i="28"/>
  <c r="G1809" i="28"/>
  <c r="G1804" i="28"/>
  <c r="G1796" i="28"/>
  <c r="G1786" i="28"/>
  <c r="G1773" i="28"/>
  <c r="G1768" i="28"/>
  <c r="G1745" i="28"/>
  <c r="G1740" i="28"/>
  <c r="G1732" i="28"/>
  <c r="G1722" i="28"/>
  <c r="G1709" i="28"/>
  <c r="G1704" i="28"/>
  <c r="G1689" i="28"/>
  <c r="G1680" i="28"/>
  <c r="G1673" i="28"/>
  <c r="G1664" i="28"/>
  <c r="G1657" i="28"/>
  <c r="G1648" i="28"/>
  <c r="G1641" i="28"/>
  <c r="G1632" i="28"/>
  <c r="G1625" i="28"/>
  <c r="G1616" i="28"/>
  <c r="G1609" i="28"/>
  <c r="G1600" i="28"/>
  <c r="G1593" i="28"/>
  <c r="G1584" i="28"/>
  <c r="G1577" i="28"/>
  <c r="G1568" i="28"/>
  <c r="G1561" i="28"/>
  <c r="G1552" i="28"/>
  <c r="G1545" i="28"/>
  <c r="G1536" i="28"/>
  <c r="G1529" i="28"/>
  <c r="G1520" i="28"/>
  <c r="G1513" i="28"/>
  <c r="G1504" i="28"/>
  <c r="G1497" i="28"/>
  <c r="G1495" i="28"/>
  <c r="G1493" i="28"/>
  <c r="G1491" i="28"/>
  <c r="G1489" i="28"/>
  <c r="G1487" i="28"/>
  <c r="G1485" i="28"/>
  <c r="G1483" i="28"/>
  <c r="G1481" i="28"/>
  <c r="G1479" i="28"/>
  <c r="G1477" i="28"/>
  <c r="G1475" i="28"/>
  <c r="G1473" i="28"/>
  <c r="G1471" i="28"/>
  <c r="G1469" i="28"/>
  <c r="G1467" i="28"/>
  <c r="G1465" i="28"/>
  <c r="G1463" i="28"/>
  <c r="G1461" i="28"/>
  <c r="G1459" i="28"/>
  <c r="G1457" i="28"/>
  <c r="G1455" i="28"/>
  <c r="G1453" i="28"/>
  <c r="G1451" i="28"/>
  <c r="G1449" i="28"/>
  <c r="G1447" i="28"/>
  <c r="G1445" i="28"/>
  <c r="G1443" i="28"/>
  <c r="G1441" i="28"/>
  <c r="G1439" i="28"/>
  <c r="G1437" i="28"/>
  <c r="G1435" i="28"/>
  <c r="G1433" i="28"/>
  <c r="G1431" i="28"/>
  <c r="G1429" i="28"/>
  <c r="G1427" i="28"/>
  <c r="G1425" i="28"/>
  <c r="G1423" i="28"/>
  <c r="G1421" i="28"/>
  <c r="G1419" i="28"/>
  <c r="G1417" i="28"/>
  <c r="G1415" i="28"/>
  <c r="G1413" i="28"/>
  <c r="G1411" i="28"/>
  <c r="G1409" i="28"/>
  <c r="G1407" i="28"/>
  <c r="G1405" i="28"/>
  <c r="G1403" i="28"/>
  <c r="G1401" i="28"/>
  <c r="G1399" i="28"/>
  <c r="G1397" i="28"/>
  <c r="G1395" i="28"/>
  <c r="G1393" i="28"/>
  <c r="G1391" i="28"/>
  <c r="G1389" i="28"/>
  <c r="G1387" i="28"/>
  <c r="G1385" i="28"/>
  <c r="G1383" i="28"/>
  <c r="G1381" i="28"/>
  <c r="G1379" i="28"/>
  <c r="G1377" i="28"/>
  <c r="G1375" i="28"/>
  <c r="G1373" i="28"/>
  <c r="G1371" i="28"/>
  <c r="G1369" i="28"/>
  <c r="G1367" i="28"/>
  <c r="G1365" i="28"/>
  <c r="G1363" i="28"/>
  <c r="G1361" i="28"/>
  <c r="G1359" i="28"/>
  <c r="G1357" i="28"/>
  <c r="G1355" i="28"/>
  <c r="G1353" i="28"/>
  <c r="G1351" i="28"/>
  <c r="G1349" i="28"/>
  <c r="G1347" i="28"/>
  <c r="G1345" i="28"/>
  <c r="G1343" i="28"/>
  <c r="G1341" i="28"/>
  <c r="G1339" i="28"/>
  <c r="G1337" i="28"/>
  <c r="G1335" i="28"/>
  <c r="G1333" i="28"/>
  <c r="G1331" i="28"/>
  <c r="G1329" i="28"/>
  <c r="G1327" i="28"/>
  <c r="G1325" i="28"/>
  <c r="G1323" i="28"/>
  <c r="G1321" i="28"/>
  <c r="G1319" i="28"/>
  <c r="G1317" i="28"/>
  <c r="G1315" i="28"/>
  <c r="G1313" i="28"/>
  <c r="G1311" i="28"/>
  <c r="G1309" i="28"/>
  <c r="G1307" i="28"/>
  <c r="G1305" i="28"/>
  <c r="G1303" i="28"/>
  <c r="G1301" i="28"/>
  <c r="G1299" i="28"/>
  <c r="G1297" i="28"/>
  <c r="G1295" i="28"/>
  <c r="G1293" i="28"/>
  <c r="G1291" i="28"/>
  <c r="G1289" i="28"/>
  <c r="G1287" i="28"/>
  <c r="G1285" i="28"/>
  <c r="G1283" i="28"/>
  <c r="G1281" i="28"/>
  <c r="G1279" i="28"/>
  <c r="G1277" i="28"/>
  <c r="G1275" i="28"/>
  <c r="G1273" i="28"/>
  <c r="G1271" i="28"/>
  <c r="G1269" i="28"/>
  <c r="G1267" i="28"/>
  <c r="G1265" i="28"/>
  <c r="G1263" i="28"/>
  <c r="G1261" i="28"/>
  <c r="G1259" i="28"/>
  <c r="G1257" i="28"/>
  <c r="G1255" i="28"/>
  <c r="G1253" i="28"/>
  <c r="G1251" i="28"/>
  <c r="G1249" i="28"/>
  <c r="G1247" i="28"/>
  <c r="G1245" i="28"/>
  <c r="G1243" i="28"/>
  <c r="G1241" i="28"/>
  <c r="G1239" i="28"/>
  <c r="G1237" i="28"/>
  <c r="G1235" i="28"/>
  <c r="G1233" i="28"/>
  <c r="G1231" i="28"/>
  <c r="G1229" i="28"/>
  <c r="G1227" i="28"/>
  <c r="G1225" i="28"/>
  <c r="G1223" i="28"/>
  <c r="G1221" i="28"/>
  <c r="G1219" i="28"/>
  <c r="G1217" i="28"/>
  <c r="G1215" i="28"/>
  <c r="G1213" i="28"/>
  <c r="G1211" i="28"/>
  <c r="G1209" i="28"/>
  <c r="G1207" i="28"/>
  <c r="G1205" i="28"/>
  <c r="G1203" i="28"/>
  <c r="G1201" i="28"/>
  <c r="G1199" i="28"/>
  <c r="G1197" i="28"/>
  <c r="G1195" i="28"/>
  <c r="G1193" i="28"/>
  <c r="G1191" i="28"/>
  <c r="G1189" i="28"/>
  <c r="G1187" i="28"/>
  <c r="G1185" i="28"/>
  <c r="G1183" i="28"/>
  <c r="G1181" i="28"/>
  <c r="G1179" i="28"/>
  <c r="G1177" i="28"/>
  <c r="G1175" i="28"/>
  <c r="G1173" i="28"/>
  <c r="G1171" i="28"/>
  <c r="G1169" i="28"/>
  <c r="G1167" i="28"/>
  <c r="G1165" i="28"/>
  <c r="G1163" i="28"/>
  <c r="G1161" i="28"/>
  <c r="G1159" i="28"/>
  <c r="G1157" i="28"/>
  <c r="G1155" i="28"/>
  <c r="G1153" i="28"/>
  <c r="G1151" i="28"/>
  <c r="G1149" i="28"/>
  <c r="G1147" i="28"/>
  <c r="G1145" i="28"/>
  <c r="G1143" i="28"/>
  <c r="G1141" i="28"/>
  <c r="G1139" i="28"/>
  <c r="G1137" i="28"/>
  <c r="G1135" i="28"/>
  <c r="G1133" i="28"/>
  <c r="G1131" i="28"/>
  <c r="G1129" i="28"/>
  <c r="G1127" i="28"/>
  <c r="G1125" i="28"/>
  <c r="G1123" i="28"/>
  <c r="G1121" i="28"/>
  <c r="G1119" i="28"/>
  <c r="G1117" i="28"/>
  <c r="G1115" i="28"/>
  <c r="G1113" i="28"/>
  <c r="G1111" i="28"/>
  <c r="G1109" i="28"/>
  <c r="G1107" i="28"/>
  <c r="G1105" i="28"/>
  <c r="G1103" i="28"/>
  <c r="G1101" i="28"/>
  <c r="G1099" i="28"/>
  <c r="G1097" i="28"/>
  <c r="G1095" i="28"/>
  <c r="G1093" i="28"/>
  <c r="G1091" i="28"/>
  <c r="G1089" i="28"/>
  <c r="G1087" i="28"/>
  <c r="G1085" i="28"/>
  <c r="G1083" i="28"/>
  <c r="G1081" i="28"/>
  <c r="G1079" i="28"/>
  <c r="G1077" i="28"/>
  <c r="G1075" i="28"/>
  <c r="G1073" i="28"/>
  <c r="G1071" i="28"/>
  <c r="G1069" i="28"/>
  <c r="G1067" i="28"/>
  <c r="G1065" i="28"/>
  <c r="G1063" i="28"/>
  <c r="G1061" i="28"/>
  <c r="G1059" i="28"/>
  <c r="G1057" i="28"/>
  <c r="G1055" i="28"/>
  <c r="G1053" i="28"/>
  <c r="G1051" i="28"/>
  <c r="G1049" i="28"/>
  <c r="G1047" i="28"/>
  <c r="G1045" i="28"/>
  <c r="G1043" i="28"/>
  <c r="G1041" i="28"/>
  <c r="G1039" i="28"/>
  <c r="G1037" i="28"/>
  <c r="G1035" i="28"/>
  <c r="G1033" i="28"/>
  <c r="G1031" i="28"/>
  <c r="G1029" i="28"/>
  <c r="G1027" i="28"/>
  <c r="G1025" i="28"/>
  <c r="G1023" i="28"/>
  <c r="G1021" i="28"/>
  <c r="G1019" i="28"/>
  <c r="G1017" i="28"/>
  <c r="G1015" i="28"/>
  <c r="G1013" i="28"/>
  <c r="G1011" i="28"/>
  <c r="G1009" i="28"/>
  <c r="G1007" i="28"/>
  <c r="G1005" i="28"/>
  <c r="G1003" i="28"/>
  <c r="G1001" i="28"/>
  <c r="G999" i="28"/>
  <c r="G997" i="28"/>
  <c r="G995" i="28"/>
  <c r="G993" i="28"/>
  <c r="G991" i="28"/>
  <c r="G989" i="28"/>
  <c r="G987" i="28"/>
  <c r="G985" i="28"/>
  <c r="G983" i="28"/>
  <c r="G981" i="28"/>
  <c r="G979" i="28"/>
  <c r="G977" i="28"/>
  <c r="G975" i="28"/>
  <c r="G973" i="28"/>
  <c r="G971" i="28"/>
  <c r="G969" i="28"/>
  <c r="G967" i="28"/>
  <c r="G965" i="28"/>
  <c r="G963" i="28"/>
  <c r="G961" i="28"/>
  <c r="G959" i="28"/>
  <c r="G1965" i="28"/>
  <c r="G1934" i="28"/>
  <c r="G1927" i="28"/>
  <c r="G1864" i="28"/>
  <c r="G1853" i="28"/>
  <c r="G1845" i="28"/>
  <c r="G1829" i="28"/>
  <c r="G1819" i="28"/>
  <c r="G1811" i="28"/>
  <c r="G1806" i="28"/>
  <c r="G1783" i="28"/>
  <c r="G1778" i="28"/>
  <c r="G1765" i="28"/>
  <c r="G1755" i="28"/>
  <c r="G1747" i="28"/>
  <c r="G1742" i="28"/>
  <c r="G1719" i="28"/>
  <c r="G1714" i="28"/>
  <c r="G1701" i="28"/>
  <c r="G1691" i="28"/>
  <c r="G1682" i="28"/>
  <c r="G1675" i="28"/>
  <c r="G1947" i="28"/>
  <c r="G1890" i="28"/>
  <c r="G1883" i="28"/>
  <c r="G1870" i="28"/>
  <c r="G1867" i="28"/>
  <c r="G1861" i="28"/>
  <c r="G1842" i="28"/>
  <c r="G1834" i="28"/>
  <c r="G1821" i="28"/>
  <c r="G1816" i="28"/>
  <c r="G1793" i="28"/>
  <c r="G1788" i="28"/>
  <c r="G1780" i="28"/>
  <c r="G1770" i="28"/>
  <c r="G1757" i="28"/>
  <c r="G1752" i="28"/>
  <c r="G1729" i="28"/>
  <c r="G1724" i="28"/>
  <c r="G1716" i="28"/>
  <c r="G1706" i="28"/>
  <c r="G1693" i="28"/>
  <c r="G1985" i="28"/>
  <c r="G1950" i="28"/>
  <c r="G1943" i="28"/>
  <c r="G1886" i="28"/>
  <c r="G1879" i="28"/>
  <c r="G1873" i="28"/>
  <c r="G1858" i="28"/>
  <c r="G1847" i="28"/>
  <c r="G1831" i="28"/>
  <c r="G1826" i="28"/>
  <c r="G1813" i="28"/>
  <c r="G1803" i="28"/>
  <c r="G1795" i="28"/>
  <c r="G1790" i="28"/>
  <c r="G1767" i="28"/>
  <c r="G1762" i="28"/>
  <c r="G1749" i="28"/>
  <c r="G1739" i="28"/>
  <c r="G1731" i="28"/>
  <c r="G1726" i="28"/>
  <c r="G1703" i="28"/>
  <c r="G1698" i="28"/>
  <c r="G1686" i="28"/>
  <c r="G1679" i="28"/>
  <c r="G1902" i="28"/>
  <c r="G1895" i="28"/>
  <c r="G1860" i="28"/>
  <c r="G1852" i="28"/>
  <c r="G1841" i="28"/>
  <c r="G1838" i="28"/>
  <c r="G1815" i="28"/>
  <c r="G1810" i="28"/>
  <c r="G1797" i="28"/>
  <c r="G1787" i="28"/>
  <c r="G1779" i="28"/>
  <c r="G1774" i="28"/>
  <c r="G1751" i="28"/>
  <c r="G1746" i="28"/>
  <c r="G1733" i="28"/>
  <c r="G1723" i="28"/>
  <c r="G1715" i="28"/>
  <c r="G1710" i="28"/>
  <c r="G1690" i="28"/>
  <c r="G1683" i="28"/>
  <c r="G1674" i="28"/>
  <c r="G1667" i="28"/>
  <c r="G1922" i="28"/>
  <c r="G1836" i="28"/>
  <c r="G1741" i="28"/>
  <c r="G1738" i="28"/>
  <c r="G1713" i="28"/>
  <c r="G1670" i="28"/>
  <c r="G1659" i="28"/>
  <c r="G1654" i="28"/>
  <c r="G1636" i="28"/>
  <c r="G1626" i="28"/>
  <c r="G1618" i="28"/>
  <c r="G1608" i="28"/>
  <c r="G1595" i="28"/>
  <c r="G1590" i="28"/>
  <c r="G1572" i="28"/>
  <c r="G1562" i="28"/>
  <c r="G1554" i="28"/>
  <c r="G1544" i="28"/>
  <c r="G1531" i="28"/>
  <c r="G1526" i="28"/>
  <c r="G1508" i="28"/>
  <c r="G1498" i="28"/>
  <c r="G1484" i="28"/>
  <c r="G1468" i="28"/>
  <c r="G1452" i="28"/>
  <c r="G1436" i="28"/>
  <c r="G1420" i="28"/>
  <c r="G1404" i="28"/>
  <c r="G1388" i="28"/>
  <c r="G1372" i="28"/>
  <c r="G1356" i="28"/>
  <c r="G1340" i="28"/>
  <c r="G1324" i="28"/>
  <c r="G1308" i="28"/>
  <c r="G1292" i="28"/>
  <c r="G1276" i="28"/>
  <c r="G1899" i="28"/>
  <c r="G1854" i="28"/>
  <c r="G1825" i="28"/>
  <c r="G1748" i="28"/>
  <c r="G1720" i="28"/>
  <c r="G1692" i="28"/>
  <c r="G1685" i="28"/>
  <c r="G1676" i="28"/>
  <c r="G1661" i="28"/>
  <c r="G1651" i="28"/>
  <c r="G1633" i="28"/>
  <c r="G1628" i="28"/>
  <c r="G1615" i="28"/>
  <c r="G1605" i="28"/>
  <c r="G1597" i="28"/>
  <c r="G1587" i="28"/>
  <c r="G1569" i="28"/>
  <c r="G1564" i="28"/>
  <c r="G1551" i="28"/>
  <c r="G1541" i="28"/>
  <c r="G1533" i="28"/>
  <c r="G1523" i="28"/>
  <c r="G1505" i="28"/>
  <c r="G1500" i="28"/>
  <c r="G1486" i="28"/>
  <c r="G1470" i="28"/>
  <c r="G1454" i="28"/>
  <c r="G1438" i="28"/>
  <c r="G1422" i="28"/>
  <c r="G1406" i="28"/>
  <c r="G1390" i="28"/>
  <c r="G1374" i="28"/>
  <c r="G1358" i="28"/>
  <c r="G1342" i="28"/>
  <c r="G1326" i="28"/>
  <c r="G1310" i="28"/>
  <c r="G1294" i="28"/>
  <c r="G1278" i="28"/>
  <c r="G1262" i="28"/>
  <c r="G1246" i="28"/>
  <c r="G1230" i="28"/>
  <c r="G1214" i="28"/>
  <c r="G1198" i="28"/>
  <c r="G1182" i="28"/>
  <c r="G1166" i="28"/>
  <c r="G1150" i="28"/>
  <c r="G1134" i="28"/>
  <c r="G1118" i="28"/>
  <c r="G1102" i="28"/>
  <c r="G1086" i="28"/>
  <c r="G1070" i="28"/>
  <c r="G1054" i="28"/>
  <c r="G1038" i="28"/>
  <c r="G1022" i="28"/>
  <c r="G1006" i="28"/>
  <c r="G990" i="28"/>
  <c r="G974" i="28"/>
  <c r="G958" i="28"/>
  <c r="G956" i="28"/>
  <c r="G954" i="28"/>
  <c r="G952" i="28"/>
  <c r="G950" i="28"/>
  <c r="G948" i="28"/>
  <c r="G946" i="28"/>
  <c r="G944" i="28"/>
  <c r="G942" i="28"/>
  <c r="G940" i="28"/>
  <c r="G938" i="28"/>
  <c r="G936" i="28"/>
  <c r="G934" i="28"/>
  <c r="G932" i="28"/>
  <c r="G930" i="28"/>
  <c r="G928" i="28"/>
  <c r="G926" i="28"/>
  <c r="G924" i="28"/>
  <c r="G922" i="28"/>
  <c r="G920" i="28"/>
  <c r="G918" i="28"/>
  <c r="G916" i="28"/>
  <c r="G914" i="28"/>
  <c r="G912" i="28"/>
  <c r="G910" i="28"/>
  <c r="G908" i="28"/>
  <c r="G906" i="28"/>
  <c r="G904" i="28"/>
  <c r="G902" i="28"/>
  <c r="G900" i="28"/>
  <c r="G898" i="28"/>
  <c r="G896" i="28"/>
  <c r="G894" i="28"/>
  <c r="G892" i="28"/>
  <c r="G890" i="28"/>
  <c r="G888" i="28"/>
  <c r="G886" i="28"/>
  <c r="G884" i="28"/>
  <c r="G882" i="28"/>
  <c r="G880" i="28"/>
  <c r="G878" i="28"/>
  <c r="G876" i="28"/>
  <c r="G874" i="28"/>
  <c r="G872" i="28"/>
  <c r="G870" i="28"/>
  <c r="G868" i="28"/>
  <c r="G866" i="28"/>
  <c r="G864" i="28"/>
  <c r="G862" i="28"/>
  <c r="G860" i="28"/>
  <c r="G858" i="28"/>
  <c r="G856" i="28"/>
  <c r="G854" i="28"/>
  <c r="G852" i="28"/>
  <c r="G850" i="28"/>
  <c r="G848" i="28"/>
  <c r="G846" i="28"/>
  <c r="G844" i="28"/>
  <c r="G842" i="28"/>
  <c r="G840" i="28"/>
  <c r="G838" i="28"/>
  <c r="G836" i="28"/>
  <c r="G834" i="28"/>
  <c r="G832" i="28"/>
  <c r="G830" i="28"/>
  <c r="G828" i="28"/>
  <c r="G826" i="28"/>
  <c r="G824" i="28"/>
  <c r="G822" i="28"/>
  <c r="G820" i="28"/>
  <c r="G818" i="28"/>
  <c r="G816" i="28"/>
  <c r="G814" i="28"/>
  <c r="G812" i="28"/>
  <c r="G810" i="28"/>
  <c r="G808" i="28"/>
  <c r="G806" i="28"/>
  <c r="G804" i="28"/>
  <c r="G802" i="28"/>
  <c r="G800" i="28"/>
  <c r="G798" i="28"/>
  <c r="G796" i="28"/>
  <c r="G794" i="28"/>
  <c r="G792" i="28"/>
  <c r="G790" i="28"/>
  <c r="G788" i="28"/>
  <c r="G786" i="28"/>
  <c r="G784" i="28"/>
  <c r="G782" i="28"/>
  <c r="G780" i="28"/>
  <c r="G778" i="28"/>
  <c r="G776" i="28"/>
  <c r="G774" i="28"/>
  <c r="G772" i="28"/>
  <c r="G770" i="28"/>
  <c r="G768" i="28"/>
  <c r="G766" i="28"/>
  <c r="G764" i="28"/>
  <c r="G762" i="28"/>
  <c r="G760" i="28"/>
  <c r="G758" i="28"/>
  <c r="G756" i="28"/>
  <c r="G754" i="28"/>
  <c r="G752" i="28"/>
  <c r="G750" i="28"/>
  <c r="G748" i="28"/>
  <c r="G746" i="28"/>
  <c r="G744" i="28"/>
  <c r="G742" i="28"/>
  <c r="G740" i="28"/>
  <c r="G738" i="28"/>
  <c r="G736" i="28"/>
  <c r="G734" i="28"/>
  <c r="G732" i="28"/>
  <c r="G730" i="28"/>
  <c r="G728" i="28"/>
  <c r="G726" i="28"/>
  <c r="G724" i="28"/>
  <c r="G722" i="28"/>
  <c r="G720" i="28"/>
  <c r="G718" i="28"/>
  <c r="G716" i="28"/>
  <c r="G714" i="28"/>
  <c r="G712" i="28"/>
  <c r="G710" i="28"/>
  <c r="G708" i="28"/>
  <c r="G706" i="28"/>
  <c r="G704" i="28"/>
  <c r="G702" i="28"/>
  <c r="G700" i="28"/>
  <c r="G698" i="28"/>
  <c r="G696" i="28"/>
  <c r="G694" i="28"/>
  <c r="G692" i="28"/>
  <c r="G690" i="28"/>
  <c r="G688" i="28"/>
  <c r="G686" i="28"/>
  <c r="G684" i="28"/>
  <c r="G682" i="28"/>
  <c r="G680" i="28"/>
  <c r="G678" i="28"/>
  <c r="G676" i="28"/>
  <c r="G674" i="28"/>
  <c r="G672" i="28"/>
  <c r="G670" i="28"/>
  <c r="G668" i="28"/>
  <c r="G666" i="28"/>
  <c r="G664" i="28"/>
  <c r="G662" i="28"/>
  <c r="G660" i="28"/>
  <c r="G658" i="28"/>
  <c r="G656" i="28"/>
  <c r="G654" i="28"/>
  <c r="G652" i="28"/>
  <c r="G650" i="28"/>
  <c r="G648" i="28"/>
  <c r="G646" i="28"/>
  <c r="G644" i="28"/>
  <c r="G642" i="28"/>
  <c r="G640" i="28"/>
  <c r="G638" i="28"/>
  <c r="G636" i="28"/>
  <c r="G634" i="28"/>
  <c r="G632" i="28"/>
  <c r="G630" i="28"/>
  <c r="G628" i="28"/>
  <c r="G626" i="28"/>
  <c r="G624" i="28"/>
  <c r="G622" i="28"/>
  <c r="G620" i="28"/>
  <c r="G618" i="28"/>
  <c r="G616" i="28"/>
  <c r="G614" i="28"/>
  <c r="G612" i="28"/>
  <c r="G610" i="28"/>
  <c r="G608" i="28"/>
  <c r="G606" i="28"/>
  <c r="G604" i="28"/>
  <c r="G602" i="28"/>
  <c r="G600" i="28"/>
  <c r="G598" i="28"/>
  <c r="G596" i="28"/>
  <c r="G594" i="28"/>
  <c r="G592" i="28"/>
  <c r="G590" i="28"/>
  <c r="G588" i="28"/>
  <c r="G586" i="28"/>
  <c r="G584" i="28"/>
  <c r="G582" i="28"/>
  <c r="G580" i="28"/>
  <c r="G578" i="28"/>
  <c r="G576" i="28"/>
  <c r="G574" i="28"/>
  <c r="G572" i="28"/>
  <c r="G570" i="28"/>
  <c r="G568" i="28"/>
  <c r="G566" i="28"/>
  <c r="G564" i="28"/>
  <c r="G562" i="28"/>
  <c r="G560" i="28"/>
  <c r="G558" i="28"/>
  <c r="G556" i="28"/>
  <c r="G554" i="28"/>
  <c r="G552" i="28"/>
  <c r="G550" i="28"/>
  <c r="G548" i="28"/>
  <c r="G546" i="28"/>
  <c r="G544" i="28"/>
  <c r="G542" i="28"/>
  <c r="G540" i="28"/>
  <c r="G538" i="28"/>
  <c r="G536" i="28"/>
  <c r="G534" i="28"/>
  <c r="G532" i="28"/>
  <c r="G530" i="28"/>
  <c r="G528" i="28"/>
  <c r="G526" i="28"/>
  <c r="G524" i="28"/>
  <c r="G522" i="28"/>
  <c r="G520" i="28"/>
  <c r="G518" i="28"/>
  <c r="G516" i="28"/>
  <c r="G514" i="28"/>
  <c r="G512" i="28"/>
  <c r="G510" i="28"/>
  <c r="G508" i="28"/>
  <c r="G506" i="28"/>
  <c r="G504" i="28"/>
  <c r="G502" i="28"/>
  <c r="G500" i="28"/>
  <c r="G498" i="28"/>
  <c r="G496" i="28"/>
  <c r="G494" i="28"/>
  <c r="G492" i="28"/>
  <c r="G490" i="28"/>
  <c r="G488" i="28"/>
  <c r="G486" i="28"/>
  <c r="G484" i="28"/>
  <c r="G482" i="28"/>
  <c r="G480" i="28"/>
  <c r="G478" i="28"/>
  <c r="G476" i="28"/>
  <c r="G474" i="28"/>
  <c r="G472" i="28"/>
  <c r="G470" i="28"/>
  <c r="G468" i="28"/>
  <c r="G466" i="28"/>
  <c r="G464" i="28"/>
  <c r="G462" i="28"/>
  <c r="G460" i="28"/>
  <c r="G458" i="28"/>
  <c r="G456" i="28"/>
  <c r="G454" i="28"/>
  <c r="G452" i="28"/>
  <c r="G450" i="28"/>
  <c r="G448" i="28"/>
  <c r="G446" i="28"/>
  <c r="G444" i="28"/>
  <c r="G442" i="28"/>
  <c r="G440" i="28"/>
  <c r="G438" i="28"/>
  <c r="G436" i="28"/>
  <c r="G434" i="28"/>
  <c r="G432" i="28"/>
  <c r="G430" i="28"/>
  <c r="G428" i="28"/>
  <c r="G426" i="28"/>
  <c r="G424" i="28"/>
  <c r="G422" i="28"/>
  <c r="G420" i="28"/>
  <c r="G418" i="28"/>
  <c r="G416" i="28"/>
  <c r="G414" i="28"/>
  <c r="G412" i="28"/>
  <c r="G410" i="28"/>
  <c r="G408" i="28"/>
  <c r="G406" i="28"/>
  <c r="G404" i="28"/>
  <c r="G402" i="28"/>
  <c r="G400" i="28"/>
  <c r="G398" i="28"/>
  <c r="G396" i="28"/>
  <c r="G394" i="28"/>
  <c r="G392" i="28"/>
  <c r="G390" i="28"/>
  <c r="G388" i="28"/>
  <c r="G386" i="28"/>
  <c r="G384" i="28"/>
  <c r="G382" i="28"/>
  <c r="G380" i="28"/>
  <c r="G378" i="28"/>
  <c r="G376" i="28"/>
  <c r="G374" i="28"/>
  <c r="G372" i="28"/>
  <c r="G370" i="28"/>
  <c r="G368" i="28"/>
  <c r="G366" i="28"/>
  <c r="G364" i="28"/>
  <c r="G362" i="28"/>
  <c r="G360" i="28"/>
  <c r="G358" i="28"/>
  <c r="G356" i="28"/>
  <c r="G354" i="28"/>
  <c r="G352" i="28"/>
  <c r="G350" i="28"/>
  <c r="G348" i="28"/>
  <c r="G346" i="28"/>
  <c r="G344" i="28"/>
  <c r="G342" i="28"/>
  <c r="G340" i="28"/>
  <c r="G338" i="28"/>
  <c r="G336" i="28"/>
  <c r="G334" i="28"/>
  <c r="G332" i="28"/>
  <c r="G330" i="28"/>
  <c r="G328" i="28"/>
  <c r="G326" i="28"/>
  <c r="G324" i="28"/>
  <c r="G322" i="28"/>
  <c r="G320" i="28"/>
  <c r="G318" i="28"/>
  <c r="G316" i="28"/>
  <c r="G314" i="28"/>
  <c r="G312" i="28"/>
  <c r="G310" i="28"/>
  <c r="G308" i="28"/>
  <c r="G306" i="28"/>
  <c r="G304" i="28"/>
  <c r="G302" i="28"/>
  <c r="G300" i="28"/>
  <c r="G298" i="28"/>
  <c r="G296" i="28"/>
  <c r="G294" i="28"/>
  <c r="G292" i="28"/>
  <c r="G290" i="28"/>
  <c r="G288" i="28"/>
  <c r="G286" i="28"/>
  <c r="G284" i="28"/>
  <c r="G282" i="28"/>
  <c r="G280" i="28"/>
  <c r="G278" i="28"/>
  <c r="G276" i="28"/>
  <c r="G274" i="28"/>
  <c r="G272" i="28"/>
  <c r="G270" i="28"/>
  <c r="G268" i="28"/>
  <c r="G266" i="28"/>
  <c r="G264" i="28"/>
  <c r="G262" i="28"/>
  <c r="G260" i="28"/>
  <c r="G258" i="28"/>
  <c r="G256" i="28"/>
  <c r="G254" i="28"/>
  <c r="G252" i="28"/>
  <c r="G250" i="28"/>
  <c r="G248" i="28"/>
  <c r="G246" i="28"/>
  <c r="G244" i="28"/>
  <c r="G242" i="28"/>
  <c r="G240" i="28"/>
  <c r="G238" i="28"/>
  <c r="G236" i="28"/>
  <c r="G234" i="28"/>
  <c r="G232" i="28"/>
  <c r="G230" i="28"/>
  <c r="G228" i="28"/>
  <c r="G226" i="28"/>
  <c r="G224" i="28"/>
  <c r="G222" i="28"/>
  <c r="G220" i="28"/>
  <c r="G218" i="28"/>
  <c r="G216" i="28"/>
  <c r="G214" i="28"/>
  <c r="G212" i="28"/>
  <c r="G210" i="28"/>
  <c r="G208" i="28"/>
  <c r="G206" i="28"/>
  <c r="G204" i="28"/>
  <c r="G202" i="28"/>
  <c r="G200" i="28"/>
  <c r="G198" i="28"/>
  <c r="G196" i="28"/>
  <c r="G194" i="28"/>
  <c r="G192" i="28"/>
  <c r="G190" i="28"/>
  <c r="G188" i="28"/>
  <c r="G186" i="28"/>
  <c r="G184" i="28"/>
  <c r="G182" i="28"/>
  <c r="G180" i="28"/>
  <c r="G178" i="28"/>
  <c r="G176" i="28"/>
  <c r="G174" i="28"/>
  <c r="G172" i="28"/>
  <c r="G170" i="28"/>
  <c r="G168" i="28"/>
  <c r="G166" i="28"/>
  <c r="G164" i="28"/>
  <c r="G162" i="28"/>
  <c r="G160" i="28"/>
  <c r="G158" i="28"/>
  <c r="G156" i="28"/>
  <c r="G154" i="28"/>
  <c r="G152" i="28"/>
  <c r="G150" i="28"/>
  <c r="G148" i="28"/>
  <c r="G146" i="28"/>
  <c r="G144" i="28"/>
  <c r="G142" i="28"/>
  <c r="G140" i="28"/>
  <c r="G138" i="28"/>
  <c r="G136" i="28"/>
  <c r="G134" i="28"/>
  <c r="G132" i="28"/>
  <c r="G130" i="28"/>
  <c r="G128" i="28"/>
  <c r="G126" i="28"/>
  <c r="G124" i="28"/>
  <c r="G122" i="28"/>
  <c r="G120" i="28"/>
  <c r="G118" i="28"/>
  <c r="G116" i="28"/>
  <c r="G114" i="28"/>
  <c r="G112" i="28"/>
  <c r="G110" i="28"/>
  <c r="G108" i="28"/>
  <c r="G106" i="28"/>
  <c r="G104" i="28"/>
  <c r="G102" i="28"/>
  <c r="G100" i="28"/>
  <c r="G98" i="28"/>
  <c r="G96" i="28"/>
  <c r="G94" i="28"/>
  <c r="G92" i="28"/>
  <c r="G90" i="28"/>
  <c r="G88" i="28"/>
  <c r="G86" i="28"/>
  <c r="G84" i="28"/>
  <c r="G82" i="28"/>
  <c r="G80" i="28"/>
  <c r="G78" i="28"/>
  <c r="G76" i="28"/>
  <c r="G74" i="28"/>
  <c r="G72" i="28"/>
  <c r="G70" i="28"/>
  <c r="G68" i="28"/>
  <c r="G66" i="28"/>
  <c r="G64" i="28"/>
  <c r="G62" i="28"/>
  <c r="G60" i="28"/>
  <c r="G58" i="28"/>
  <c r="G56" i="28"/>
  <c r="G54" i="28"/>
  <c r="G52" i="28"/>
  <c r="G50" i="28"/>
  <c r="G48" i="28"/>
  <c r="G46" i="28"/>
  <c r="G44" i="28"/>
  <c r="G42" i="28"/>
  <c r="G40" i="28"/>
  <c r="G38" i="28"/>
  <c r="G36" i="28"/>
  <c r="G34" i="28"/>
  <c r="G32" i="28"/>
  <c r="G30" i="28"/>
  <c r="G28" i="28"/>
  <c r="G26" i="28"/>
  <c r="G24" i="28"/>
  <c r="G22" i="28"/>
  <c r="G20" i="28"/>
  <c r="G18" i="28"/>
  <c r="G1328" i="28"/>
  <c r="G1312" i="28"/>
  <c r="G1264" i="28"/>
  <c r="G1248" i="28"/>
  <c r="G1906" i="28"/>
  <c r="G1857" i="28"/>
  <c r="G1828" i="28"/>
  <c r="G1818" i="28"/>
  <c r="G1772" i="28"/>
  <c r="G1688" i="28"/>
  <c r="G1656" i="28"/>
  <c r="G1643" i="28"/>
  <c r="G1638" i="28"/>
  <c r="G1620" i="28"/>
  <c r="G1610" i="28"/>
  <c r="G1602" i="28"/>
  <c r="G1592" i="28"/>
  <c r="G1579" i="28"/>
  <c r="G1574" i="28"/>
  <c r="G1556" i="28"/>
  <c r="G1546" i="28"/>
  <c r="G1538" i="28"/>
  <c r="G1528" i="28"/>
  <c r="G1515" i="28"/>
  <c r="G1510" i="28"/>
  <c r="G1488" i="28"/>
  <c r="G1472" i="28"/>
  <c r="G1456" i="28"/>
  <c r="G1440" i="28"/>
  <c r="G1424" i="28"/>
  <c r="G1408" i="28"/>
  <c r="G1392" i="28"/>
  <c r="G1376" i="28"/>
  <c r="G1360" i="28"/>
  <c r="G1344" i="28"/>
  <c r="G1296" i="28"/>
  <c r="G1280" i="28"/>
  <c r="G1967" i="28"/>
  <c r="G1800" i="28"/>
  <c r="G1789" i="28"/>
  <c r="G1761" i="28"/>
  <c r="G1681" i="28"/>
  <c r="G1672" i="28"/>
  <c r="G1669" i="28"/>
  <c r="G1666" i="28"/>
  <c r="G1653" i="28"/>
  <c r="G1645" i="28"/>
  <c r="G1635" i="28"/>
  <c r="G1617" i="28"/>
  <c r="G1612" i="28"/>
  <c r="G1599" i="28"/>
  <c r="G1589" i="28"/>
  <c r="G1581" i="28"/>
  <c r="G1571" i="28"/>
  <c r="G1553" i="28"/>
  <c r="G1548" i="28"/>
  <c r="G1535" i="28"/>
  <c r="G1525" i="28"/>
  <c r="G1517" i="28"/>
  <c r="G1507" i="28"/>
  <c r="G1490" i="28"/>
  <c r="G1474" i="28"/>
  <c r="G1458" i="28"/>
  <c r="G1442" i="28"/>
  <c r="G1426" i="28"/>
  <c r="G1410" i="28"/>
  <c r="G1394" i="28"/>
  <c r="G1378" i="28"/>
  <c r="G1362" i="28"/>
  <c r="G1346" i="28"/>
  <c r="G1330" i="28"/>
  <c r="G1314" i="28"/>
  <c r="G1298" i="28"/>
  <c r="G1282" i="28"/>
  <c r="G1266" i="28"/>
  <c r="G1250" i="28"/>
  <c r="G1234" i="28"/>
  <c r="G1863" i="28"/>
  <c r="G1764" i="28"/>
  <c r="G1754" i="28"/>
  <c r="G1708" i="28"/>
  <c r="G1684" i="28"/>
  <c r="G1663" i="28"/>
  <c r="G1658" i="28"/>
  <c r="G1650" i="28"/>
  <c r="G1640" i="28"/>
  <c r="G1627" i="28"/>
  <c r="G1622" i="28"/>
  <c r="G1604" i="28"/>
  <c r="G1594" i="28"/>
  <c r="G1586" i="28"/>
  <c r="G1576" i="28"/>
  <c r="G1563" i="28"/>
  <c r="G1558" i="28"/>
  <c r="G1540" i="28"/>
  <c r="G1530" i="28"/>
  <c r="G1522" i="28"/>
  <c r="G1512" i="28"/>
  <c r="G1499" i="28"/>
  <c r="G1492" i="28"/>
  <c r="G1476" i="28"/>
  <c r="G1460" i="28"/>
  <c r="G1444" i="28"/>
  <c r="G1428" i="28"/>
  <c r="G1412" i="28"/>
  <c r="G1396" i="28"/>
  <c r="G1380" i="28"/>
  <c r="G1364" i="28"/>
  <c r="G1348" i="28"/>
  <c r="G1332" i="28"/>
  <c r="G1316" i="28"/>
  <c r="G1300" i="28"/>
  <c r="G1284" i="28"/>
  <c r="G1805" i="28"/>
  <c r="G1802" i="28"/>
  <c r="G1777" i="28"/>
  <c r="G1700" i="28"/>
  <c r="G1668" i="28"/>
  <c r="G1665" i="28"/>
  <c r="G1652" i="28"/>
  <c r="G1642" i="28"/>
  <c r="G1634" i="28"/>
  <c r="G1624" i="28"/>
  <c r="G1611" i="28"/>
  <c r="G1606" i="28"/>
  <c r="G1588" i="28"/>
  <c r="G1578" i="28"/>
  <c r="G1570" i="28"/>
  <c r="G1560" i="28"/>
  <c r="G1547" i="28"/>
  <c r="G1542" i="28"/>
  <c r="G1524" i="28"/>
  <c r="G1514" i="28"/>
  <c r="G1506" i="28"/>
  <c r="G1496" i="28"/>
  <c r="G1480" i="28"/>
  <c r="G1464" i="28"/>
  <c r="G1448" i="28"/>
  <c r="G1432" i="28"/>
  <c r="G1416" i="28"/>
  <c r="G1400" i="28"/>
  <c r="G1384" i="28"/>
  <c r="G1368" i="28"/>
  <c r="G1352" i="28"/>
  <c r="G1336" i="28"/>
  <c r="G1320" i="28"/>
  <c r="G1304" i="28"/>
  <c r="G1288" i="28"/>
  <c r="G1272" i="28"/>
  <c r="G1256" i="28"/>
  <c r="G1240" i="28"/>
  <c r="G1224" i="28"/>
  <c r="G1208" i="28"/>
  <c r="G1192" i="28"/>
  <c r="G1176" i="28"/>
  <c r="G1160" i="28"/>
  <c r="G1144" i="28"/>
  <c r="G1128" i="28"/>
  <c r="G1112" i="28"/>
  <c r="G1096" i="28"/>
  <c r="G1080" i="28"/>
  <c r="G1064" i="28"/>
  <c r="G1048" i="28"/>
  <c r="G1032" i="28"/>
  <c r="G1016" i="28"/>
  <c r="G1000" i="28"/>
  <c r="G984" i="28"/>
  <c r="G968" i="28"/>
  <c r="B2846" i="28"/>
  <c r="B2847" i="28" s="1"/>
  <c r="B2848" i="28" s="1"/>
  <c r="B2849" i="28" s="1"/>
  <c r="B2850" i="28" s="1"/>
  <c r="B2851" i="28" s="1"/>
  <c r="B2852" i="28" s="1"/>
  <c r="B2853" i="28" s="1"/>
  <c r="B2854" i="28" s="1"/>
  <c r="B2855" i="28" s="1"/>
  <c r="B2856" i="28" s="1"/>
  <c r="B2857" i="28" s="1"/>
  <c r="B2858" i="28" s="1"/>
  <c r="B2859" i="28" s="1"/>
  <c r="B2860" i="28" s="1"/>
  <c r="B2861" i="28" s="1"/>
  <c r="B2862" i="28" s="1"/>
  <c r="B2863" i="28" s="1"/>
  <c r="B2864" i="28" s="1"/>
  <c r="B2845" i="28"/>
  <c r="N9" i="11" l="1"/>
  <c r="X21" i="11" l="1"/>
  <c r="X12" i="11"/>
  <c r="X31" i="11"/>
  <c r="X37" i="11"/>
  <c r="X38" i="11"/>
  <c r="X46" i="11"/>
  <c r="X27" i="11"/>
  <c r="X23" i="11"/>
  <c r="X28" i="11"/>
  <c r="X29" i="11"/>
  <c r="X44" i="11"/>
  <c r="X48" i="11"/>
  <c r="X34" i="11"/>
  <c r="X49" i="11"/>
  <c r="X50" i="11"/>
  <c r="X43" i="11"/>
  <c r="X32" i="11"/>
  <c r="X13" i="11"/>
  <c r="X18" i="11"/>
  <c r="X45" i="11"/>
  <c r="X41" i="11"/>
  <c r="X25" i="11"/>
  <c r="X22" i="11"/>
  <c r="X39" i="11"/>
  <c r="X24" i="11"/>
  <c r="X33" i="11"/>
  <c r="X47" i="11"/>
  <c r="X15" i="11"/>
  <c r="X20" i="11"/>
  <c r="X14" i="11"/>
  <c r="X19" i="11"/>
  <c r="X40" i="11"/>
  <c r="X35" i="11"/>
  <c r="X36" i="11"/>
  <c r="X16" i="11"/>
  <c r="X42" i="11"/>
  <c r="X17" i="11"/>
  <c r="X26" i="11"/>
  <c r="X30" i="11"/>
  <c r="X10" i="11"/>
  <c r="X11" i="11"/>
  <c r="S9" i="11"/>
  <c r="O9" i="11" l="1"/>
  <c r="X9" i="11" l="1"/>
  <c r="S8" i="11" l="1"/>
  <c r="N8" i="11"/>
  <c r="O8" i="11" s="1"/>
  <c r="V2" i="11" l="1"/>
  <c r="Q3" i="11" l="1"/>
  <c r="Q2" i="11"/>
  <c r="Q33" i="11" l="1"/>
  <c r="Q26" i="11"/>
  <c r="Q29" i="11"/>
  <c r="Q28" i="11"/>
  <c r="Q47" i="11"/>
  <c r="Q37" i="11"/>
  <c r="Q32" i="11"/>
  <c r="Q31" i="11"/>
  <c r="Q27" i="11"/>
  <c r="Q30" i="11"/>
  <c r="Q46" i="11"/>
  <c r="Q42" i="11"/>
  <c r="Q35" i="11"/>
  <c r="Q45" i="11"/>
  <c r="Q11" i="11"/>
  <c r="Q18" i="11"/>
  <c r="Q34" i="11"/>
  <c r="Q39" i="11"/>
  <c r="Q49" i="11"/>
  <c r="Q48" i="11"/>
  <c r="Q15" i="11"/>
  <c r="Q16" i="11"/>
  <c r="Q20" i="11"/>
  <c r="Q36" i="11"/>
  <c r="Q43" i="11"/>
  <c r="Q40" i="11"/>
  <c r="Q44" i="11"/>
  <c r="Q22" i="11"/>
  <c r="Q17" i="11"/>
  <c r="Q38" i="11"/>
  <c r="Q24" i="11"/>
  <c r="Q41" i="11"/>
  <c r="Q14" i="11"/>
  <c r="Q10" i="11"/>
  <c r="Q21" i="11"/>
  <c r="Q12" i="11"/>
  <c r="Q19" i="11"/>
  <c r="Q25" i="11"/>
  <c r="Q13" i="11"/>
  <c r="Q50" i="11"/>
  <c r="Q23" i="11"/>
  <c r="Q9" i="11"/>
  <c r="Q8" i="11"/>
  <c r="R36" i="11" l="1"/>
  <c r="T36" i="11" s="1"/>
  <c r="U36" i="11" s="1"/>
  <c r="R18" i="11"/>
  <c r="T18" i="11" s="1"/>
  <c r="U18" i="11" s="1"/>
  <c r="R31" i="11"/>
  <c r="T31" i="11" s="1"/>
  <c r="U31" i="11" s="1"/>
  <c r="R13" i="11"/>
  <c r="T13" i="11" s="1"/>
  <c r="U13" i="11" s="1"/>
  <c r="R24" i="11"/>
  <c r="T24" i="11" s="1"/>
  <c r="U24" i="11" s="1"/>
  <c r="R20" i="11"/>
  <c r="T20" i="11" s="1"/>
  <c r="U20" i="11" s="1"/>
  <c r="R11" i="11"/>
  <c r="T11" i="11" s="1"/>
  <c r="U11" i="11" s="1"/>
  <c r="R32" i="11"/>
  <c r="T32" i="11" s="1"/>
  <c r="U32" i="11" s="1"/>
  <c r="R25" i="11"/>
  <c r="T25" i="11" s="1"/>
  <c r="U25" i="11" s="1"/>
  <c r="R38" i="11"/>
  <c r="T38" i="11" s="1"/>
  <c r="U38" i="11" s="1"/>
  <c r="R16" i="11"/>
  <c r="T16" i="11" s="1"/>
  <c r="U16" i="11" s="1"/>
  <c r="R45" i="11"/>
  <c r="T45" i="11" s="1"/>
  <c r="U45" i="11" s="1"/>
  <c r="R37" i="11"/>
  <c r="T37" i="11" s="1"/>
  <c r="U37" i="11" s="1"/>
  <c r="R41" i="11"/>
  <c r="T41" i="11" s="1"/>
  <c r="U41" i="11" s="1"/>
  <c r="R19" i="11"/>
  <c r="T19" i="11" s="1"/>
  <c r="U19" i="11" s="1"/>
  <c r="R17" i="11"/>
  <c r="T17" i="11" s="1"/>
  <c r="U17" i="11" s="1"/>
  <c r="R15" i="11"/>
  <c r="T15" i="11" s="1"/>
  <c r="U15" i="11" s="1"/>
  <c r="R35" i="11"/>
  <c r="T35" i="11" s="1"/>
  <c r="U35" i="11" s="1"/>
  <c r="R47" i="11"/>
  <c r="T47" i="11" s="1"/>
  <c r="U47" i="11" s="1"/>
  <c r="R12" i="11"/>
  <c r="T12" i="11" s="1"/>
  <c r="U12" i="11" s="1"/>
  <c r="R22" i="11"/>
  <c r="T22" i="11" s="1"/>
  <c r="U22" i="11" s="1"/>
  <c r="R48" i="11"/>
  <c r="T48" i="11" s="1"/>
  <c r="U48" i="11" s="1"/>
  <c r="R42" i="11"/>
  <c r="T42" i="11" s="1"/>
  <c r="U42" i="11" s="1"/>
  <c r="R28" i="11"/>
  <c r="T28" i="11" s="1"/>
  <c r="U28" i="11" s="1"/>
  <c r="R21" i="11"/>
  <c r="T21" i="11" s="1"/>
  <c r="U21" i="11" s="1"/>
  <c r="R44" i="11"/>
  <c r="T44" i="11" s="1"/>
  <c r="U44" i="11" s="1"/>
  <c r="R49" i="11"/>
  <c r="T49" i="11" s="1"/>
  <c r="U49" i="11" s="1"/>
  <c r="R46" i="11"/>
  <c r="T46" i="11" s="1"/>
  <c r="U46" i="11" s="1"/>
  <c r="R29" i="11"/>
  <c r="T29" i="11" s="1"/>
  <c r="U29" i="11" s="1"/>
  <c r="R50" i="11"/>
  <c r="T50" i="11" s="1"/>
  <c r="U50" i="11" s="1"/>
  <c r="R10" i="11"/>
  <c r="T10" i="11" s="1"/>
  <c r="U10" i="11" s="1"/>
  <c r="R40" i="11"/>
  <c r="T40" i="11" s="1"/>
  <c r="U40" i="11" s="1"/>
  <c r="R39" i="11"/>
  <c r="T39" i="11" s="1"/>
  <c r="U39" i="11" s="1"/>
  <c r="R30" i="11"/>
  <c r="T30" i="11" s="1"/>
  <c r="U30" i="11" s="1"/>
  <c r="R26" i="11"/>
  <c r="T26" i="11" s="1"/>
  <c r="U26" i="11" s="1"/>
  <c r="R23" i="11"/>
  <c r="T23" i="11" s="1"/>
  <c r="U23" i="11" s="1"/>
  <c r="R14" i="11"/>
  <c r="T14" i="11" s="1"/>
  <c r="U14" i="11" s="1"/>
  <c r="R43" i="11"/>
  <c r="T43" i="11" s="1"/>
  <c r="U43" i="11" s="1"/>
  <c r="R34" i="11"/>
  <c r="T34" i="11" s="1"/>
  <c r="U34" i="11" s="1"/>
  <c r="R27" i="11"/>
  <c r="T27" i="11" s="1"/>
  <c r="U27" i="11" s="1"/>
  <c r="R33" i="11"/>
  <c r="T33" i="11" s="1"/>
  <c r="U33" i="11" s="1"/>
  <c r="R9" i="11"/>
  <c r="T9" i="11" s="1"/>
  <c r="U9" i="11" s="1"/>
  <c r="R8" i="11"/>
  <c r="T8" i="11" s="1"/>
  <c r="U8" i="11" s="1"/>
  <c r="V32" i="11" l="1"/>
  <c r="V13" i="11"/>
  <c r="V40" i="11"/>
  <c r="V46" i="11"/>
  <c r="V28" i="11"/>
  <c r="V17" i="11"/>
  <c r="V8" i="11"/>
  <c r="V34" i="11"/>
  <c r="V26" i="11"/>
  <c r="V10" i="11"/>
  <c r="V47" i="11"/>
  <c r="V16" i="11"/>
  <c r="V11" i="11"/>
  <c r="V31" i="11"/>
  <c r="V27" i="11"/>
  <c r="V12" i="11"/>
  <c r="V49" i="11"/>
  <c r="V19" i="11"/>
  <c r="V9" i="11"/>
  <c r="V30" i="11"/>
  <c r="V50" i="11"/>
  <c r="V44" i="11"/>
  <c r="V35" i="11"/>
  <c r="V20" i="11"/>
  <c r="V18" i="11"/>
  <c r="V43" i="11"/>
  <c r="V48" i="11"/>
  <c r="V41" i="11"/>
  <c r="V38" i="11"/>
  <c r="V23" i="11"/>
  <c r="V45" i="11"/>
  <c r="V42" i="11"/>
  <c r="V33" i="11"/>
  <c r="V39" i="11"/>
  <c r="V29" i="11"/>
  <c r="V21" i="11"/>
  <c r="V37" i="11"/>
  <c r="V36" i="11"/>
  <c r="V14" i="11"/>
  <c r="V22" i="11"/>
  <c r="V15" i="11"/>
  <c r="V25" i="11"/>
  <c r="V24" i="11"/>
  <c r="Y8" i="11" l="1"/>
  <c r="Y11" i="11"/>
  <c r="Y37" i="11"/>
  <c r="Y41" i="11"/>
  <c r="Y29" i="11"/>
  <c r="Y48" i="11"/>
  <c r="Y17" i="11"/>
  <c r="Y14" i="11"/>
  <c r="Y42" i="11"/>
  <c r="Y26" i="11"/>
  <c r="Y21" i="11"/>
  <c r="Y44" i="11"/>
  <c r="Y50" i="11"/>
  <c r="Y36" i="11"/>
  <c r="Y39" i="11"/>
  <c r="Y35" i="11"/>
  <c r="Y20" i="11"/>
  <c r="Y49" i="11"/>
  <c r="Y22" i="11"/>
  <c r="Y47" i="11"/>
  <c r="Y25" i="11"/>
  <c r="Y33" i="11"/>
  <c r="Y34" i="11"/>
  <c r="Y46" i="11"/>
  <c r="Y13" i="11"/>
  <c r="Y12" i="11"/>
  <c r="Y43" i="11"/>
  <c r="Y38" i="11"/>
  <c r="Y16" i="11"/>
  <c r="Y40" i="11"/>
  <c r="Y30" i="11"/>
  <c r="Y19" i="11"/>
  <c r="Y27" i="11"/>
  <c r="Y15" i="11"/>
  <c r="Y45" i="11"/>
  <c r="Y23" i="11"/>
  <c r="Y10" i="11"/>
  <c r="Y32" i="11"/>
  <c r="Y18" i="11"/>
  <c r="Y31" i="11"/>
  <c r="Y24" i="11"/>
  <c r="Y28" i="11"/>
  <c r="Y9" i="11"/>
  <c r="Y6" i="11" l="1"/>
</calcChain>
</file>

<file path=xl/comments1.xml><?xml version="1.0" encoding="utf-8"?>
<comments xmlns="http://schemas.openxmlformats.org/spreadsheetml/2006/main">
  <authors>
    <author>pc05</author>
  </authors>
  <commentList>
    <comment ref="G3056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connections.xml><?xml version="1.0" encoding="utf-8"?>
<connections xmlns="http://schemas.openxmlformats.org/spreadsheetml/2006/main">
  <connection id="1" keepAlive="1" name="SRVGART04 DDE_CAL_SICODI Reporte_Material_Total1" type="5" refreshedVersion="3" background="1" saveData="1">
    <dbPr connection="Provider=SQLOLEDB.1;Integrated Security=SSPI;Persist Security Info=True;Initial Catalog=SICODI_GART;Data Source=SERVIDOR;Use Procedure for Prepare=1;Auto Translate=True;Packet Size=4096;Workstation ID=WS-FCOSSIOG;Use Encryption for Data=False;Tag with column collation when possible=False" command="&quot;SICODI_GART&quot;.&quot;dbo&quot;.&quot;Reporte_Material_Total&quot;" commandType="3"/>
  </connection>
</connections>
</file>

<file path=xl/sharedStrings.xml><?xml version="1.0" encoding="utf-8"?>
<sst xmlns="http://schemas.openxmlformats.org/spreadsheetml/2006/main" count="62600" uniqueCount="8222">
  <si>
    <t xml:space="preserve">Base de datos según lo normado por OSINERGMIN </t>
  </si>
  <si>
    <t>Distrito</t>
  </si>
  <si>
    <t>Provincia</t>
  </si>
  <si>
    <t>TA060SIR1S1C1120FS±0</t>
  </si>
  <si>
    <t>TA060SIR1S1C1120FS+6</t>
  </si>
  <si>
    <t>TA060SIR1S1C1120FA±0</t>
  </si>
  <si>
    <t>TA060SIR1S1C1120FB+3</t>
  </si>
  <si>
    <t>TA060SIR1S1C1120FR±0</t>
  </si>
  <si>
    <t>TA060SIR1D1C1120FS±0</t>
  </si>
  <si>
    <t>TA060SIR1D1C1120FS+6</t>
  </si>
  <si>
    <t>TA060SIR1D1C1120FA±0</t>
  </si>
  <si>
    <t>TA060SIR1D1C1120FB+3</t>
  </si>
  <si>
    <t>TA060SIR1D1C1120FR±0</t>
  </si>
  <si>
    <t>TA060SIR1D1C1120FR+3</t>
  </si>
  <si>
    <t>AT</t>
  </si>
  <si>
    <t>PRECIO CIF UNITARIO
(US$)</t>
  </si>
  <si>
    <t>DESCRIPCION</t>
  </si>
  <si>
    <t>PRECIO CIF UNITARIO
(US$), sin IGV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</si>
  <si>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</si>
  <si>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</si>
  <si>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</si>
  <si>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</si>
  <si>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</si>
  <si>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</si>
  <si>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</si>
  <si>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</si>
  <si>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</si>
  <si>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</si>
  <si>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</si>
  <si>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</si>
  <si>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</si>
  <si>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</si>
  <si>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</si>
  <si>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</si>
  <si>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</si>
  <si>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</si>
  <si>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</si>
  <si>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</si>
  <si>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</si>
  <si>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</si>
  <si>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UNIDAD</t>
  </si>
  <si>
    <t>TIPO DE
SUMINISTRO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</si>
  <si>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</si>
  <si>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</si>
  <si>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</si>
  <si>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</si>
  <si>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</si>
  <si>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</si>
  <si>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</si>
  <si>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</si>
  <si>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</si>
  <si>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</si>
  <si>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</si>
  <si>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</si>
  <si>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</si>
  <si>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</si>
  <si>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</si>
  <si>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</si>
  <si>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</si>
  <si>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</si>
  <si>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</si>
  <si>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</si>
  <si>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</si>
  <si>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</si>
  <si>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</si>
  <si>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</si>
  <si>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</si>
  <si>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</si>
  <si>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</si>
  <si>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</si>
  <si>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</si>
  <si>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</si>
  <si>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</si>
  <si>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</si>
  <si>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</si>
  <si>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</si>
  <si>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</si>
  <si>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</si>
  <si>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</si>
  <si>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</si>
  <si>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</si>
  <si>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</si>
  <si>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</si>
  <si>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</si>
  <si>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</si>
  <si>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</si>
  <si>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</si>
  <si>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</si>
  <si>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</si>
  <si>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</si>
  <si>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</si>
  <si>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</si>
  <si>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</si>
  <si>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</si>
  <si>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</si>
  <si>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</si>
  <si>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</si>
  <si>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</si>
  <si>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</si>
  <si>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</si>
  <si>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</si>
  <si>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</si>
  <si>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</si>
  <si>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</si>
  <si>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</si>
  <si>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</si>
  <si>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</si>
  <si>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</si>
  <si>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</si>
  <si>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</si>
  <si>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</si>
  <si>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</si>
  <si>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</si>
  <si>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</si>
  <si>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</si>
  <si>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</si>
  <si>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</si>
  <si>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</si>
  <si>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</si>
  <si>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</si>
  <si>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</si>
  <si>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</si>
  <si>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</si>
  <si>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</si>
  <si>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</si>
  <si>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</si>
  <si>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</si>
  <si>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</si>
  <si>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</si>
  <si>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</si>
  <si>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</si>
  <si>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</si>
  <si>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</si>
  <si>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</si>
  <si>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</si>
  <si>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</si>
  <si>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</si>
  <si>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</si>
  <si>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</si>
  <si>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</si>
  <si>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</si>
  <si>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</si>
  <si>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</si>
  <si>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</si>
  <si>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</si>
  <si>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</si>
  <si>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</si>
  <si>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</si>
  <si>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</si>
  <si>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</si>
  <si>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</si>
  <si>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</si>
  <si>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</si>
  <si>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</si>
  <si>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</si>
  <si>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</si>
  <si>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</si>
  <si>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</si>
  <si>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</si>
  <si>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</si>
  <si>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</si>
  <si>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</si>
  <si>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</si>
  <si>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</si>
  <si>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</si>
  <si>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</si>
  <si>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</si>
  <si>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</si>
  <si>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</si>
  <si>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</si>
  <si>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</si>
  <si>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</si>
  <si>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</si>
  <si>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</si>
  <si>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</si>
  <si>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</si>
  <si>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</si>
  <si>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</si>
  <si>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</si>
  <si>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</si>
  <si>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</si>
  <si>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</si>
  <si>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</si>
  <si>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</si>
  <si>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</si>
  <si>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</si>
  <si>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</si>
  <si>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</si>
  <si>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</si>
  <si>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</si>
  <si>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</si>
  <si>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</si>
  <si>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</si>
  <si>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</si>
  <si>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</si>
  <si>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</si>
  <si>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</si>
  <si>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</si>
  <si>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</si>
  <si>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</si>
  <si>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</si>
  <si>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</si>
  <si>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</si>
  <si>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</si>
  <si>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</si>
  <si>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</si>
  <si>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</si>
  <si>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</si>
  <si>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</si>
  <si>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</si>
  <si>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</si>
  <si>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</si>
  <si>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</si>
  <si>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</si>
  <si>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</si>
  <si>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</si>
  <si>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</si>
  <si>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</si>
  <si>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</si>
  <si>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</si>
  <si>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</si>
  <si>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</si>
  <si>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</si>
  <si>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</si>
  <si>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</si>
  <si>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</si>
  <si>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</si>
  <si>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</si>
  <si>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</si>
  <si>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</si>
  <si>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</si>
  <si>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</si>
  <si>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</si>
  <si>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</si>
  <si>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</si>
  <si>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</si>
  <si>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</si>
  <si>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</si>
  <si>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</si>
  <si>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</si>
  <si>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</si>
  <si>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</si>
  <si>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</si>
  <si>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</si>
  <si>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</si>
  <si>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</si>
  <si>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</si>
  <si>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</si>
  <si>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</si>
  <si>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</si>
  <si>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</si>
  <si>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</si>
  <si>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</si>
  <si>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</si>
  <si>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</si>
  <si>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</si>
  <si>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</si>
  <si>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</si>
  <si>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</si>
  <si>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</si>
  <si>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</si>
  <si>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</si>
  <si>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</si>
  <si>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</si>
  <si>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</si>
  <si>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</si>
  <si>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</si>
  <si>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</si>
  <si>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</si>
  <si>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</si>
  <si>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</si>
  <si>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</si>
  <si>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</si>
  <si>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</si>
  <si>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</si>
  <si>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</si>
  <si>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</si>
  <si>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</si>
  <si>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</si>
  <si>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</si>
  <si>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</si>
  <si>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</si>
  <si>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</si>
  <si>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</si>
  <si>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</si>
  <si>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</si>
  <si>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</si>
  <si>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</si>
  <si>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</si>
  <si>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</si>
  <si>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</si>
  <si>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</si>
  <si>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</si>
  <si>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</si>
  <si>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</si>
  <si>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</si>
  <si>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</si>
  <si>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</si>
  <si>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</si>
  <si>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</si>
  <si>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</si>
  <si>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</si>
  <si>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</si>
  <si>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</si>
  <si>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</si>
  <si>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</si>
  <si>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</si>
  <si>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</si>
  <si>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</si>
  <si>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</si>
  <si>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</si>
  <si>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</si>
  <si>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</si>
  <si>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</si>
  <si>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</si>
  <si>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</si>
  <si>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</si>
  <si>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</si>
  <si>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</si>
  <si>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</si>
  <si>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</si>
  <si>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</si>
  <si>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</si>
  <si>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</si>
  <si>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</si>
  <si>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</si>
  <si>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</si>
  <si>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</si>
  <si>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</si>
  <si>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</si>
  <si>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</si>
  <si>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</si>
  <si>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</si>
  <si>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</si>
  <si>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</si>
  <si>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</si>
  <si>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</si>
  <si>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</si>
  <si>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</si>
  <si>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</si>
  <si>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</si>
  <si>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</si>
  <si>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</si>
  <si>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</si>
  <si>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</si>
  <si>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</si>
  <si>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</si>
  <si>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</si>
  <si>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</si>
  <si>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</si>
  <si>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</si>
  <si>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</si>
  <si>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</si>
  <si>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</si>
  <si>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</si>
  <si>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</si>
  <si>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</si>
  <si>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</si>
  <si>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</si>
  <si>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</si>
  <si>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</si>
  <si>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</si>
  <si>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</si>
  <si>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</si>
  <si>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</si>
  <si>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</si>
  <si>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</si>
  <si>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</si>
  <si>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</si>
  <si>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</si>
  <si>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</si>
  <si>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</si>
  <si>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</si>
  <si>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</si>
  <si>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</si>
  <si>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</si>
  <si>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</si>
  <si>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</si>
  <si>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</si>
  <si>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</si>
  <si>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</si>
  <si>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</si>
  <si>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</si>
  <si>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</si>
  <si>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</si>
  <si>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</si>
  <si>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</si>
  <si>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</si>
  <si>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</si>
  <si>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</si>
  <si>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</si>
  <si>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</si>
  <si>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</si>
  <si>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</si>
  <si>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</si>
  <si>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</si>
  <si>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</si>
  <si>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</si>
  <si>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</si>
  <si>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</si>
  <si>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</si>
  <si>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</si>
  <si>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</si>
  <si>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</si>
  <si>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</si>
  <si>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</si>
  <si>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</si>
  <si>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</si>
  <si>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</si>
  <si>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</si>
  <si>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</si>
  <si>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</si>
  <si>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</si>
  <si>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</si>
  <si>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</si>
  <si>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</si>
  <si>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</si>
  <si>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</si>
  <si>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</si>
  <si>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</si>
  <si>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</si>
  <si>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</si>
  <si>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</si>
  <si>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</si>
  <si>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</si>
  <si>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</si>
  <si>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</si>
  <si>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</si>
  <si>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</si>
  <si>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</si>
  <si>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</si>
  <si>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</si>
  <si>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</si>
  <si>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</si>
  <si>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</si>
  <si>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</si>
  <si>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</si>
  <si>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</si>
  <si>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</si>
  <si>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</si>
  <si>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</si>
  <si>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</si>
  <si>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</si>
  <si>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</si>
  <si>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</si>
  <si>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</si>
  <si>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</si>
  <si>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</si>
  <si>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</si>
  <si>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</si>
  <si>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</si>
  <si>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</si>
  <si>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</si>
  <si>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</si>
  <si>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</si>
  <si>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</si>
  <si>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</si>
  <si>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</si>
  <si>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</si>
  <si>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</si>
  <si>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</si>
  <si>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</si>
  <si>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</si>
  <si>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</si>
  <si>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</si>
  <si>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</si>
  <si>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</si>
  <si>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</si>
  <si>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</si>
  <si>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</si>
  <si>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</si>
  <si>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</si>
  <si>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</si>
  <si>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</si>
  <si>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</si>
  <si>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</si>
  <si>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</si>
  <si>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</si>
  <si>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</si>
  <si>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</si>
  <si>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</si>
  <si>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</si>
  <si>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</si>
  <si>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</si>
  <si>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</si>
  <si>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</si>
  <si>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</si>
  <si>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</si>
  <si>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</si>
  <si>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</si>
  <si>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</si>
  <si>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</si>
  <si>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</si>
  <si>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</si>
  <si>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</si>
  <si>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</si>
  <si>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</si>
  <si>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</si>
  <si>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</si>
  <si>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</si>
  <si>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</si>
  <si>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</si>
  <si>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</si>
  <si>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</si>
  <si>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</si>
  <si>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</si>
  <si>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</si>
  <si>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</si>
  <si>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</si>
  <si>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</si>
  <si>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</si>
  <si>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</si>
  <si>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</si>
  <si>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</si>
  <si>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</si>
  <si>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</si>
  <si>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</si>
  <si>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</si>
  <si>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</si>
  <si>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</si>
  <si>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</si>
  <si>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</si>
  <si>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</si>
  <si>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</si>
  <si>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</si>
  <si>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</si>
  <si>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</si>
  <si>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</si>
  <si>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</si>
  <si>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</si>
  <si>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</si>
  <si>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</si>
  <si>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</si>
  <si>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</si>
  <si>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</si>
  <si>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</si>
  <si>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</si>
  <si>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</si>
  <si>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</si>
  <si>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</si>
  <si>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</si>
  <si>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</si>
  <si>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</si>
  <si>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</si>
  <si>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</si>
  <si>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</si>
  <si>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</si>
  <si>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</si>
  <si>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</si>
  <si>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</si>
  <si>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</si>
  <si>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</si>
  <si>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</si>
  <si>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</si>
  <si>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</si>
  <si>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</si>
  <si>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</si>
  <si>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</si>
  <si>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</si>
  <si>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</si>
  <si>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</si>
  <si>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</si>
  <si>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</si>
  <si>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</si>
  <si>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</si>
  <si>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</si>
  <si>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</si>
  <si>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</si>
  <si>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</si>
  <si>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</si>
  <si>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</si>
  <si>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</si>
  <si>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</si>
  <si>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</si>
  <si>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</si>
  <si>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</si>
  <si>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</si>
  <si>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</si>
  <si>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</si>
  <si>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</si>
  <si>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</si>
  <si>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</si>
  <si>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</si>
  <si>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</si>
  <si>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</si>
  <si>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</si>
  <si>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</si>
  <si>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</si>
  <si>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</si>
  <si>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</si>
  <si>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</si>
  <si>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</si>
  <si>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</si>
  <si>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</si>
  <si>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</si>
  <si>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</si>
  <si>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</si>
  <si>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</si>
  <si>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</si>
  <si>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</si>
  <si>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</si>
  <si>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</si>
  <si>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</si>
  <si>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</si>
  <si>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</si>
  <si>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</si>
  <si>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</si>
  <si>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</si>
  <si>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</si>
  <si>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</si>
  <si>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</si>
  <si>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</si>
  <si>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</si>
  <si>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</si>
  <si>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</si>
  <si>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</si>
  <si>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</si>
  <si>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</si>
  <si>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</si>
  <si>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</si>
  <si>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</si>
  <si>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</si>
  <si>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</si>
  <si>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</si>
  <si>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</si>
  <si>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</si>
  <si>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</si>
  <si>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</si>
  <si>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</si>
  <si>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</si>
  <si>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</si>
  <si>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</si>
  <si>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</si>
  <si>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</si>
  <si>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</si>
  <si>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</si>
  <si>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</si>
  <si>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</si>
  <si>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</si>
  <si>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</si>
  <si>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</si>
  <si>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</si>
  <si>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</si>
  <si>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</si>
  <si>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</si>
  <si>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</si>
  <si>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</si>
  <si>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</si>
  <si>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</si>
  <si>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</si>
  <si>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</si>
  <si>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</si>
  <si>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</si>
  <si>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</si>
  <si>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</si>
  <si>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</si>
  <si>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</si>
  <si>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</si>
  <si>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</si>
  <si>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</si>
  <si>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</si>
  <si>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</si>
  <si>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</si>
  <si>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</si>
  <si>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</si>
  <si>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</si>
  <si>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</si>
  <si>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</si>
  <si>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</si>
  <si>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</si>
  <si>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</si>
  <si>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</si>
  <si>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</si>
  <si>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</si>
  <si>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</si>
  <si>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</si>
  <si>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</si>
  <si>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</si>
  <si>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</si>
  <si>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</si>
  <si>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</si>
  <si>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</si>
  <si>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</si>
  <si>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</si>
  <si>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</si>
  <si>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</si>
  <si>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</si>
  <si>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</si>
  <si>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</si>
  <si>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</si>
  <si>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</si>
  <si>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</si>
  <si>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</si>
  <si>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</si>
  <si>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</si>
  <si>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</si>
  <si>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</si>
  <si>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</si>
  <si>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</si>
  <si>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</si>
  <si>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</si>
  <si>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</si>
  <si>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</si>
  <si>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</si>
  <si>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</si>
  <si>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</si>
  <si>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</si>
  <si>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</si>
  <si>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</si>
  <si>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</si>
  <si>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</si>
  <si>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</si>
  <si>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</si>
  <si>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</si>
  <si>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</si>
  <si>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</si>
  <si>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</si>
  <si>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</si>
  <si>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</si>
  <si>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</si>
  <si>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</si>
  <si>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</si>
  <si>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</si>
  <si>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</si>
  <si>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</si>
  <si>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</si>
  <si>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</si>
  <si>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</si>
  <si>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</si>
  <si>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</si>
  <si>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</si>
  <si>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</si>
  <si>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</si>
  <si>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</si>
  <si>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</si>
  <si>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</si>
  <si>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</si>
  <si>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</si>
  <si>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</si>
  <si>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</si>
  <si>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</si>
  <si>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</si>
  <si>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</si>
  <si>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</si>
  <si>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</si>
  <si>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</si>
  <si>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</si>
  <si>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</si>
  <si>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</si>
  <si>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</si>
  <si>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</si>
  <si>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</si>
  <si>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</si>
  <si>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</si>
  <si>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</si>
  <si>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</si>
  <si>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</si>
  <si>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</si>
  <si>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</si>
  <si>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</si>
  <si>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</si>
  <si>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</si>
  <si>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</si>
  <si>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</si>
  <si>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</si>
  <si>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</si>
  <si>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</si>
  <si>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</si>
  <si>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</si>
  <si>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</si>
  <si>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</si>
  <si>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</si>
  <si>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</si>
  <si>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</si>
  <si>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</si>
  <si>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</si>
  <si>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</si>
  <si>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</si>
  <si>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</si>
  <si>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</si>
  <si>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</si>
  <si>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</si>
  <si>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</si>
  <si>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</si>
  <si>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</si>
  <si>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</si>
  <si>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</si>
  <si>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</si>
  <si>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</si>
  <si>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</si>
  <si>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</si>
  <si>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</si>
  <si>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</si>
  <si>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</si>
  <si>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</si>
  <si>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</si>
  <si>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</si>
  <si>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</si>
  <si>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</si>
  <si>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</si>
  <si>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</si>
  <si>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</si>
  <si>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</si>
  <si>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</si>
  <si>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</si>
  <si>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</si>
  <si>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</si>
  <si>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</si>
  <si>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</si>
  <si>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</si>
  <si>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</si>
  <si>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</si>
  <si>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</si>
  <si>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</si>
  <si>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</si>
  <si>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</si>
  <si>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</si>
  <si>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</si>
  <si>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</si>
  <si>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</si>
  <si>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</si>
  <si>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</si>
  <si>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</si>
  <si>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</si>
  <si>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</si>
  <si>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</si>
  <si>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</si>
  <si>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</si>
  <si>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</si>
  <si>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</si>
  <si>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</si>
  <si>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</si>
  <si>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</si>
  <si>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</si>
  <si>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</si>
  <si>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</si>
  <si>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</si>
  <si>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</si>
  <si>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</si>
  <si>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</si>
  <si>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</si>
  <si>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</si>
  <si>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</si>
  <si>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</si>
  <si>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</si>
  <si>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</si>
  <si>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</si>
  <si>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</si>
  <si>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</si>
  <si>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</si>
  <si>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</si>
  <si>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</si>
  <si>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</si>
  <si>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</si>
  <si>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</si>
  <si>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</si>
  <si>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</si>
  <si>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</si>
  <si>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</si>
  <si>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</si>
  <si>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</si>
  <si>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</si>
  <si>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</si>
  <si>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</si>
  <si>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</si>
  <si>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</si>
  <si>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</si>
  <si>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</si>
  <si>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</si>
  <si>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</si>
  <si>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</si>
  <si>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</si>
  <si>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</si>
  <si>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</si>
  <si>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</si>
  <si>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</si>
  <si>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</si>
  <si>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</si>
  <si>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</si>
  <si>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</si>
  <si>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</si>
  <si>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</si>
  <si>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</si>
  <si>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</si>
  <si>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</si>
  <si>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</si>
  <si>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</si>
  <si>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</si>
  <si>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</si>
  <si>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</si>
  <si>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</si>
  <si>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</si>
  <si>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</si>
  <si>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</si>
  <si>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</si>
  <si>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</si>
  <si>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</si>
  <si>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</si>
  <si>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</si>
  <si>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</si>
  <si>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</si>
  <si>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</si>
  <si>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</si>
  <si>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</si>
  <si>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</si>
  <si>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</si>
  <si>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</si>
  <si>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</si>
  <si>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</si>
  <si>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</si>
  <si>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</si>
  <si>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</si>
  <si>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</si>
  <si>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</si>
  <si>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</si>
  <si>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</si>
  <si>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</si>
  <si>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</si>
  <si>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</si>
  <si>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</si>
  <si>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</si>
  <si>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</si>
  <si>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</si>
  <si>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</si>
  <si>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</si>
  <si>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</si>
  <si>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</si>
  <si>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</si>
  <si>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</si>
  <si>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</si>
  <si>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</si>
  <si>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</si>
  <si>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</si>
  <si>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</si>
  <si>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</si>
  <si>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</si>
  <si>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</si>
  <si>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</si>
  <si>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</si>
  <si>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</si>
  <si>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</si>
  <si>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</si>
  <si>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</si>
  <si>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</si>
  <si>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</si>
  <si>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</si>
  <si>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</si>
  <si>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</si>
  <si>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</si>
  <si>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</si>
  <si>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</si>
  <si>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</si>
  <si>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</si>
  <si>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</si>
  <si>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</si>
  <si>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</si>
  <si>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</si>
  <si>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</si>
  <si>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</si>
  <si>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</si>
  <si>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</si>
  <si>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</si>
  <si>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</si>
  <si>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</si>
  <si>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</si>
  <si>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</si>
  <si>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</si>
  <si>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</si>
  <si>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</si>
  <si>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</si>
  <si>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</si>
  <si>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</si>
  <si>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</si>
  <si>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</si>
  <si>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</si>
  <si>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</si>
  <si>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</si>
  <si>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</si>
  <si>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</si>
  <si>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</si>
  <si>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</si>
  <si>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</si>
  <si>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</si>
  <si>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</si>
  <si>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</si>
  <si>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</si>
  <si>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</si>
  <si>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</si>
  <si>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</si>
  <si>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</si>
  <si>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</si>
  <si>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</si>
  <si>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</si>
  <si>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</si>
  <si>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</si>
  <si>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</si>
  <si>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</si>
  <si>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</si>
  <si>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</si>
  <si>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</si>
  <si>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</si>
  <si>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</si>
  <si>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</si>
  <si>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</si>
  <si>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</si>
  <si>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</si>
  <si>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</si>
  <si>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</si>
  <si>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</si>
  <si>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</si>
  <si>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</si>
  <si>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</si>
  <si>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</si>
  <si>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</si>
  <si>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</si>
  <si>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</si>
  <si>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</si>
  <si>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</si>
  <si>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</si>
  <si>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</si>
  <si>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</si>
  <si>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</si>
  <si>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</si>
  <si>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</si>
  <si>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</si>
  <si>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</si>
  <si>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</si>
  <si>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</si>
  <si>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</si>
  <si>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</si>
  <si>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</si>
  <si>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</si>
  <si>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</si>
  <si>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</si>
  <si>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</si>
  <si>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</si>
  <si>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</si>
  <si>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</si>
  <si>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</si>
  <si>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</si>
  <si>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</si>
  <si>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</si>
  <si>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</si>
  <si>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</si>
  <si>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</si>
  <si>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</si>
  <si>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</si>
  <si>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</si>
  <si>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</si>
  <si>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</si>
  <si>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</si>
  <si>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</si>
  <si>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</si>
  <si>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</si>
  <si>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</si>
  <si>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</si>
  <si>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</si>
  <si>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</si>
  <si>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</si>
  <si>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</si>
  <si>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</si>
  <si>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</si>
  <si>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</si>
  <si>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</si>
  <si>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</si>
  <si>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</si>
  <si>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</si>
  <si>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</si>
  <si>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</si>
  <si>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</si>
  <si>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</si>
  <si>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</si>
  <si>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</si>
  <si>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</si>
  <si>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</si>
  <si>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</si>
  <si>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</si>
  <si>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</si>
  <si>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</si>
  <si>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</si>
  <si>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</si>
  <si>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</si>
  <si>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</si>
  <si>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</si>
  <si>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</si>
  <si>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</si>
  <si>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</si>
  <si>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</si>
  <si>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</si>
  <si>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</si>
  <si>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</si>
  <si>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</si>
  <si>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</si>
  <si>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</si>
  <si>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</si>
  <si>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</si>
  <si>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</si>
  <si>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</si>
  <si>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</si>
  <si>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</si>
  <si>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</si>
  <si>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</si>
  <si>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</si>
  <si>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</si>
  <si>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</si>
  <si>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</si>
  <si>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</si>
  <si>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</si>
  <si>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</si>
  <si>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</si>
  <si>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</si>
  <si>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</si>
  <si>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</si>
  <si>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</si>
  <si>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</si>
  <si>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</si>
  <si>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</si>
  <si>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</si>
  <si>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</si>
  <si>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</si>
  <si>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</si>
  <si>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</si>
  <si>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</si>
  <si>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</si>
  <si>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</si>
  <si>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</si>
  <si>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</si>
  <si>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</si>
  <si>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</si>
  <si>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</si>
  <si>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</si>
  <si>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</si>
  <si>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</si>
  <si>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</si>
  <si>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</si>
  <si>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</si>
  <si>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</si>
  <si>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</si>
  <si>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</si>
  <si>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</si>
  <si>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</si>
  <si>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</si>
  <si>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</si>
  <si>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</si>
  <si>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</si>
  <si>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</si>
  <si>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</si>
  <si>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</si>
  <si>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</si>
  <si>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</si>
  <si>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</si>
  <si>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</si>
  <si>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</si>
  <si>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</si>
  <si>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</si>
  <si>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</si>
  <si>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</si>
  <si>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</si>
  <si>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</si>
  <si>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</si>
  <si>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</si>
  <si>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</si>
  <si>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</si>
  <si>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</si>
  <si>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</si>
  <si>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</si>
  <si>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</si>
  <si>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</si>
  <si>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</si>
  <si>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</si>
  <si>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</si>
  <si>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</si>
  <si>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</si>
  <si>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</si>
  <si>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</si>
  <si>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</si>
  <si>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</si>
  <si>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</si>
  <si>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</si>
  <si>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</si>
  <si>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</si>
  <si>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</si>
  <si>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</si>
  <si>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</si>
  <si>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</si>
  <si>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</si>
  <si>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</si>
  <si>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</si>
  <si>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</si>
  <si>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</si>
  <si>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</si>
  <si>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</si>
  <si>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</si>
  <si>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</si>
  <si>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</si>
  <si>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</si>
  <si>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</si>
  <si>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</si>
  <si>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</si>
  <si>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</si>
  <si>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</si>
  <si>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</si>
  <si>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</si>
  <si>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</si>
  <si>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</si>
  <si>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</si>
  <si>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</si>
  <si>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</si>
  <si>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</si>
  <si>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</si>
  <si>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</si>
  <si>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</si>
  <si>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</si>
  <si>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</si>
  <si>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</si>
  <si>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</si>
  <si>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</si>
  <si>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</si>
  <si>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</si>
  <si>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</si>
  <si>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</si>
  <si>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</si>
  <si>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</si>
  <si>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</si>
  <si>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</si>
  <si>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</si>
  <si>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</si>
  <si>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</si>
  <si>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</si>
  <si>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</si>
  <si>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</si>
  <si>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</si>
  <si>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</si>
  <si>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</si>
  <si>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</si>
  <si>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</si>
  <si>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</si>
  <si>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</si>
  <si>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</si>
  <si>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</si>
  <si>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</si>
  <si>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</si>
  <si>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</si>
  <si>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</si>
  <si>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</si>
  <si>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</si>
  <si>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</si>
  <si>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</si>
  <si>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</si>
  <si>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</si>
  <si>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</si>
  <si>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</si>
  <si>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</si>
  <si>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</si>
  <si>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</si>
  <si>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</si>
  <si>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</si>
  <si>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</si>
  <si>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</si>
  <si>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</si>
  <si>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</si>
  <si>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</si>
  <si>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</si>
  <si>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</si>
  <si>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</si>
  <si>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</si>
  <si>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</si>
  <si>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</si>
  <si>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</si>
  <si>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</si>
  <si>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</si>
  <si>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</si>
  <si>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</si>
  <si>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</si>
  <si>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</si>
  <si>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</si>
  <si>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</si>
  <si>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</si>
  <si>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</si>
  <si>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</si>
  <si>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</si>
  <si>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</si>
  <si>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</si>
  <si>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</si>
  <si>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</si>
  <si>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</si>
  <si>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</si>
  <si>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</si>
  <si>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</si>
  <si>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</si>
  <si>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</si>
  <si>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</si>
  <si>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</si>
  <si>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</si>
  <si>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</si>
  <si>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</si>
  <si>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</si>
  <si>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</si>
  <si>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</si>
  <si>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</si>
  <si>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</si>
  <si>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</si>
  <si>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</si>
  <si>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</si>
  <si>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</si>
  <si>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</si>
  <si>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</si>
  <si>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</si>
  <si>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</si>
  <si>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</si>
  <si>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</si>
  <si>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</si>
  <si>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</si>
  <si>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</si>
  <si>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</si>
  <si>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</si>
  <si>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</si>
  <si>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</si>
  <si>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</si>
  <si>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</si>
  <si>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</si>
  <si>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</si>
  <si>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</si>
  <si>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</si>
  <si>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</si>
  <si>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</si>
  <si>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</si>
  <si>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</si>
  <si>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</si>
  <si>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</si>
  <si>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</si>
  <si>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</si>
  <si>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</si>
  <si>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</si>
  <si>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</si>
  <si>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</si>
  <si>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</si>
  <si>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</si>
  <si>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</si>
  <si>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</si>
  <si>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</si>
  <si>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</si>
  <si>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</si>
  <si>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</si>
  <si>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</si>
  <si>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</si>
  <si>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</si>
  <si>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</si>
  <si>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</si>
  <si>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</si>
  <si>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</si>
  <si>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</si>
  <si>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</si>
  <si>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</si>
  <si>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</si>
  <si>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</si>
  <si>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</si>
  <si>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</si>
  <si>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</si>
  <si>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</si>
  <si>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</si>
  <si>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</si>
  <si>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</si>
  <si>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</si>
  <si>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</si>
  <si>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</si>
  <si>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</si>
  <si>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</si>
  <si>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</si>
  <si>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</si>
  <si>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</si>
  <si>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</si>
  <si>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</si>
  <si>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</si>
  <si>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</si>
  <si>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</si>
  <si>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</si>
  <si>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</si>
  <si>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</si>
  <si>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</si>
  <si>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</si>
  <si>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</si>
  <si>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</si>
  <si>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</si>
  <si>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</si>
  <si>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</si>
  <si>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</si>
  <si>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</si>
  <si>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</si>
  <si>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</si>
  <si>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</si>
  <si>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</si>
  <si>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</si>
  <si>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</si>
  <si>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</si>
  <si>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</si>
  <si>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</si>
  <si>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</si>
  <si>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</si>
  <si>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</si>
  <si>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</si>
  <si>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</si>
  <si>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</si>
  <si>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</si>
  <si>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</si>
  <si>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</si>
  <si>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</si>
  <si>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</si>
  <si>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</si>
  <si>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</si>
  <si>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</si>
  <si>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</si>
  <si>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</si>
  <si>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</si>
  <si>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</si>
  <si>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</si>
  <si>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</si>
  <si>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</si>
  <si>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</si>
  <si>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</si>
  <si>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</si>
  <si>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</si>
  <si>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</si>
  <si>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</si>
  <si>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</si>
  <si>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</si>
  <si>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</si>
  <si>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</si>
  <si>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</si>
  <si>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</si>
  <si>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</si>
  <si>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</si>
  <si>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</si>
  <si>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</si>
  <si>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</si>
  <si>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</si>
  <si>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</si>
  <si>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</si>
  <si>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</si>
  <si>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</si>
  <si>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</si>
  <si>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</si>
  <si>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</si>
  <si>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</si>
  <si>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</si>
  <si>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</si>
  <si>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</si>
  <si>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</si>
  <si>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</si>
  <si>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</si>
  <si>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</si>
  <si>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</si>
  <si>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</si>
  <si>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</si>
  <si>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</si>
  <si>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</si>
  <si>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</si>
  <si>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</si>
  <si>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</si>
  <si>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</si>
  <si>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</si>
  <si>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</si>
  <si>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</si>
  <si>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</si>
  <si>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</si>
  <si>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</si>
  <si>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</si>
  <si>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</si>
  <si>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</si>
  <si>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</si>
  <si>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</si>
  <si>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</si>
  <si>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</si>
  <si>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</si>
  <si>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</si>
  <si>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</si>
  <si>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</si>
  <si>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</si>
  <si>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</si>
  <si>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</si>
  <si>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</si>
  <si>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</si>
  <si>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</si>
  <si>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</si>
  <si>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</si>
  <si>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</si>
  <si>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</si>
  <si>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</si>
  <si>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</si>
  <si>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</si>
  <si>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</si>
  <si>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</si>
  <si>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</si>
  <si>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</si>
  <si>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</si>
  <si>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</si>
  <si>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</si>
  <si>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</si>
  <si>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</si>
  <si>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</si>
  <si>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</si>
  <si>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</si>
  <si>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</si>
  <si>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</si>
  <si>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</si>
  <si>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</si>
  <si>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</si>
  <si>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</si>
  <si>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</si>
  <si>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</si>
  <si>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</si>
  <si>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</si>
  <si>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</si>
  <si>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</si>
  <si>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</si>
  <si>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</si>
  <si>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</si>
  <si>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</si>
  <si>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</si>
  <si>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</si>
  <si>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</si>
  <si>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</si>
  <si>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</si>
  <si>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</si>
  <si>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</si>
  <si>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</si>
  <si>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</si>
  <si>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</si>
  <si>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</si>
  <si>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</si>
  <si>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</si>
  <si>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</si>
  <si>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</si>
  <si>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</si>
  <si>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</si>
  <si>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</si>
  <si>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</si>
  <si>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</si>
  <si>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</si>
  <si>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</si>
  <si>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</si>
  <si>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</si>
  <si>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</si>
  <si>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</si>
  <si>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</si>
  <si>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</si>
  <si>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</si>
  <si>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</si>
  <si>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</si>
  <si>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</si>
  <si>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</si>
  <si>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</si>
  <si>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</si>
  <si>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</si>
  <si>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</si>
  <si>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</si>
  <si>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</si>
  <si>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</si>
  <si>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</si>
  <si>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</si>
  <si>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</si>
  <si>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</si>
  <si>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</si>
  <si>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</si>
  <si>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</si>
  <si>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</si>
  <si>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</si>
  <si>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</si>
  <si>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</si>
  <si>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</si>
  <si>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</si>
  <si>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</si>
  <si>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</si>
  <si>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</si>
  <si>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</si>
  <si>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</si>
  <si>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</si>
  <si>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</si>
  <si>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</si>
  <si>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</si>
  <si>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</si>
  <si>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</si>
  <si>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</si>
  <si>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</si>
  <si>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</si>
  <si>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</si>
  <si>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</si>
  <si>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</si>
  <si>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</si>
  <si>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</si>
  <si>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</si>
  <si>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</si>
  <si>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</si>
  <si>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</si>
  <si>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</si>
  <si>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</si>
  <si>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</si>
  <si>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</si>
  <si>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</si>
  <si>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</si>
  <si>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</si>
  <si>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</si>
  <si>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</si>
  <si>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</si>
  <si>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</si>
  <si>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</si>
  <si>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</si>
  <si>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</si>
  <si>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</si>
  <si>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</si>
  <si>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</si>
  <si>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</si>
  <si>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</si>
  <si>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</si>
  <si>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</si>
  <si>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</si>
  <si>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</si>
  <si>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</si>
  <si>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</si>
  <si>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</si>
  <si>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</si>
  <si>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</si>
  <si>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</si>
  <si>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</si>
  <si>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</si>
  <si>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</si>
  <si>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</si>
  <si>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</si>
  <si>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</si>
  <si>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</si>
  <si>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</si>
  <si>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</si>
  <si>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</si>
  <si>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</si>
  <si>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</si>
  <si>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</si>
  <si>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</si>
  <si>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</si>
  <si>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</si>
  <si>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</si>
  <si>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</si>
  <si>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</si>
  <si>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</si>
  <si>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</si>
  <si>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</si>
  <si>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</si>
  <si>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</si>
  <si>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</si>
  <si>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</si>
  <si>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</si>
  <si>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</si>
  <si>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</si>
  <si>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</si>
  <si>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</si>
  <si>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</si>
  <si>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</si>
  <si>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</si>
  <si>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</si>
  <si>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</si>
  <si>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</si>
  <si>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</si>
  <si>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</si>
  <si>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</si>
  <si>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</si>
  <si>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</si>
  <si>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</si>
  <si>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</si>
  <si>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</si>
  <si>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</si>
  <si>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</si>
  <si>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</si>
  <si>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</si>
  <si>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</si>
  <si>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</si>
  <si>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</si>
  <si>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</si>
  <si>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</si>
  <si>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</si>
  <si>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</si>
  <si>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</si>
  <si>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</si>
  <si>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</si>
  <si>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</si>
  <si>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</si>
  <si>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</si>
  <si>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</si>
  <si>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</si>
  <si>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</si>
  <si>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</si>
  <si>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</si>
  <si>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</si>
  <si>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</si>
  <si>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</si>
  <si>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</si>
  <si>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</si>
  <si>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</si>
  <si>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</si>
  <si>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</si>
  <si>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</si>
  <si>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</si>
  <si>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</si>
  <si>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</si>
  <si>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</si>
  <si>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</si>
  <si>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</si>
  <si>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</si>
  <si>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</si>
  <si>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</si>
  <si>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</si>
  <si>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</si>
  <si>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</si>
  <si>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</si>
  <si>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</si>
  <si>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</si>
  <si>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</si>
  <si>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</si>
  <si>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</si>
  <si>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</si>
  <si>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</si>
  <si>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</si>
  <si>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</si>
  <si>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</si>
  <si>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</si>
  <si>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</si>
  <si>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</si>
  <si>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</si>
  <si>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</si>
  <si>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</si>
  <si>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</si>
  <si>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</si>
  <si>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</si>
  <si>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</si>
  <si>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</si>
  <si>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</si>
  <si>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</si>
  <si>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</si>
  <si>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</si>
  <si>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</si>
  <si>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</si>
  <si>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</si>
  <si>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</si>
  <si>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</si>
  <si>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</si>
  <si>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</si>
  <si>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</si>
  <si>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</si>
  <si>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</si>
  <si>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</si>
  <si>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</si>
  <si>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</si>
  <si>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</si>
  <si>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</si>
  <si>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</si>
  <si>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</si>
  <si>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</si>
  <si>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</si>
  <si>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</si>
  <si>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</si>
  <si>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</si>
  <si>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</si>
  <si>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</si>
  <si>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</si>
  <si>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</si>
  <si>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</si>
  <si>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</si>
  <si>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</si>
  <si>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</si>
  <si>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</si>
  <si>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</si>
  <si>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</si>
  <si>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</si>
  <si>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</si>
  <si>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</si>
  <si>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</si>
  <si>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</si>
  <si>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</si>
  <si>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</si>
  <si>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</si>
  <si>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</si>
  <si>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</si>
  <si>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</si>
  <si>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</si>
  <si>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</si>
  <si>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</si>
  <si>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</si>
  <si>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</si>
  <si>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</si>
  <si>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</si>
  <si>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</si>
  <si>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</si>
  <si>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</si>
  <si>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</si>
  <si>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</si>
  <si>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</si>
  <si>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</si>
  <si>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</si>
  <si>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</si>
  <si>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</si>
  <si>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</si>
  <si>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</si>
  <si>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</si>
  <si>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</si>
  <si>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</si>
  <si>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</si>
  <si>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</si>
  <si>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</si>
  <si>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</si>
  <si>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</si>
  <si>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</si>
  <si>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</si>
  <si>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TA060SIR1S1C1120FS+3</t>
  </si>
  <si>
    <t>TA060SIR1S1C1120FA-3</t>
  </si>
  <si>
    <t>TA060SIR1S1C1120FA+3</t>
  </si>
  <si>
    <t>TA060SIR1S1C1120FB-3</t>
  </si>
  <si>
    <t>TA060SIR1S1C1120FB±0</t>
  </si>
  <si>
    <t>TA060SIR1S1C1120FR-3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</si>
  <si>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</si>
  <si>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</si>
  <si>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</si>
  <si>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</si>
  <si>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</si>
  <si>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</si>
  <si>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</si>
  <si>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</si>
  <si>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</si>
  <si>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</si>
  <si>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</si>
  <si>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</si>
  <si>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</si>
  <si>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</si>
  <si>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</si>
  <si>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</si>
  <si>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</si>
  <si>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TA060SIR1D1C1120FS+3</t>
  </si>
  <si>
    <t>TA060SIR1D1C1120FA-3</t>
  </si>
  <si>
    <t>TA060SIR1D1C1120FA+3</t>
  </si>
  <si>
    <t>TA060SIR1D1C1120FB-3</t>
  </si>
  <si>
    <t>TA060SIR1D1C1120FB±0</t>
  </si>
  <si>
    <t>TA060SIR1D1C1120FR-3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</si>
  <si>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</si>
  <si>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</si>
  <si>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</si>
  <si>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</si>
  <si>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</si>
  <si>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</si>
  <si>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</si>
  <si>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</si>
  <si>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</si>
  <si>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</si>
  <si>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</si>
  <si>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</si>
  <si>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</si>
  <si>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</si>
  <si>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</si>
  <si>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</si>
  <si>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</si>
  <si>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</si>
  <si>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</si>
  <si>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</si>
  <si>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</si>
  <si>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</si>
  <si>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</si>
  <si>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</si>
  <si>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</si>
  <si>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</si>
  <si>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</si>
  <si>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</si>
  <si>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</si>
  <si>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</si>
  <si>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</si>
  <si>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</si>
  <si>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</si>
  <si>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</si>
  <si>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</si>
  <si>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</si>
  <si>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</si>
  <si>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</si>
  <si>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</si>
  <si>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</si>
  <si>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</si>
  <si>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</si>
  <si>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</si>
  <si>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</si>
  <si>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</si>
  <si>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</si>
  <si>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</si>
  <si>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</si>
  <si>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</si>
  <si>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</si>
  <si>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</si>
  <si>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</si>
  <si>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</si>
  <si>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</si>
  <si>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</si>
  <si>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</si>
  <si>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</si>
  <si>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</si>
  <si>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</si>
  <si>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</si>
  <si>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</si>
  <si>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</si>
  <si>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</si>
  <si>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</si>
  <si>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</si>
  <si>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</si>
  <si>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</si>
  <si>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</si>
  <si>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</si>
  <si>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</si>
  <si>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</si>
  <si>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</si>
  <si>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</si>
  <si>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</si>
  <si>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</si>
  <si>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</si>
  <si>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</si>
  <si>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</si>
  <si>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</si>
  <si>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</si>
  <si>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</si>
  <si>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</si>
  <si>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</si>
  <si>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</si>
  <si>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</si>
  <si>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</si>
  <si>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</si>
  <si>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</si>
  <si>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</si>
  <si>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</si>
  <si>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</si>
  <si>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</si>
  <si>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</si>
  <si>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</si>
  <si>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</si>
  <si>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</si>
  <si>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</si>
  <si>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</si>
  <si>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</si>
  <si>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</si>
  <si>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</si>
  <si>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</si>
  <si>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</si>
  <si>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</si>
  <si>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</si>
  <si>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</si>
  <si>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</si>
  <si>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</si>
  <si>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</si>
  <si>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</si>
  <si>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</si>
  <si>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</si>
  <si>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</si>
  <si>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</si>
  <si>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</si>
  <si>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</si>
  <si>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</si>
  <si>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</si>
  <si>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</si>
  <si>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</si>
  <si>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</si>
  <si>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</si>
  <si>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</si>
  <si>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</si>
  <si>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</si>
  <si>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</si>
  <si>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</si>
  <si>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</si>
  <si>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</si>
  <si>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</si>
  <si>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</si>
  <si>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</si>
  <si>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</si>
  <si>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</si>
  <si>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</si>
  <si>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</si>
  <si>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</si>
  <si>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</si>
  <si>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</si>
  <si>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</si>
  <si>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</si>
  <si>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</si>
  <si>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</si>
  <si>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</si>
  <si>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</si>
  <si>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</si>
  <si>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</si>
  <si>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</si>
  <si>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</si>
  <si>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</si>
  <si>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</si>
  <si>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</si>
  <si>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</si>
  <si>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</si>
  <si>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</si>
  <si>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</si>
  <si>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</si>
  <si>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</si>
  <si>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</si>
  <si>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</si>
  <si>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</si>
  <si>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</si>
  <si>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</si>
  <si>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</si>
  <si>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</si>
  <si>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</si>
  <si>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</si>
  <si>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</si>
  <si>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</si>
  <si>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</si>
  <si>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</si>
  <si>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</si>
  <si>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</si>
  <si>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</si>
  <si>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</si>
  <si>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</si>
  <si>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</si>
  <si>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</si>
  <si>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</si>
  <si>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</si>
  <si>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</si>
  <si>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</si>
  <si>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</si>
  <si>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</si>
  <si>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</si>
  <si>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</si>
  <si>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</si>
  <si>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</si>
  <si>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</si>
  <si>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</si>
  <si>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</si>
  <si>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</si>
  <si>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</si>
  <si>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</si>
  <si>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</si>
  <si>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</si>
  <si>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</si>
  <si>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</si>
  <si>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</si>
  <si>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</si>
  <si>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</si>
  <si>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</si>
  <si>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</si>
  <si>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</si>
  <si>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</si>
  <si>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</si>
  <si>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</si>
  <si>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</si>
  <si>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</si>
  <si>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</si>
  <si>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</si>
  <si>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</si>
  <si>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</si>
  <si>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</si>
  <si>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</si>
  <si>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</si>
  <si>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</si>
  <si>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</si>
  <si>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</si>
  <si>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</si>
  <si>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</si>
  <si>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</si>
  <si>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</si>
  <si>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</si>
  <si>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</si>
  <si>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</si>
  <si>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</si>
  <si>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</si>
  <si>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</si>
  <si>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</si>
  <si>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</si>
  <si>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</si>
  <si>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</si>
  <si>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</si>
  <si>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</si>
  <si>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</si>
  <si>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</si>
  <si>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</si>
  <si>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</si>
  <si>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</si>
  <si>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</si>
  <si>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</si>
  <si>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</si>
  <si>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</si>
  <si>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</si>
  <si>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</si>
  <si>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</si>
  <si>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</si>
  <si>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</si>
  <si>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</si>
  <si>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</si>
  <si>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</si>
  <si>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</si>
  <si>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</si>
  <si>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</si>
  <si>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</si>
  <si>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</si>
  <si>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</si>
  <si>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</si>
  <si>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</si>
  <si>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</si>
  <si>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</si>
  <si>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</si>
  <si>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</si>
  <si>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</si>
  <si>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</si>
  <si>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</si>
  <si>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</si>
  <si>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</si>
  <si>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</si>
  <si>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</si>
  <si>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</si>
  <si>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</si>
  <si>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</si>
  <si>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</si>
  <si>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</si>
  <si>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</si>
  <si>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</si>
  <si>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</si>
  <si>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</si>
  <si>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</si>
  <si>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</si>
  <si>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</si>
  <si>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</si>
  <si>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</si>
  <si>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</si>
  <si>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</si>
  <si>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</si>
  <si>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</si>
  <si>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</si>
  <si>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</si>
  <si>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</si>
  <si>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</si>
  <si>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</si>
  <si>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</si>
  <si>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</si>
  <si>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</si>
  <si>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</si>
  <si>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</si>
  <si>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</si>
  <si>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</si>
  <si>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</si>
  <si>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</si>
  <si>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</si>
  <si>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</si>
  <si>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</si>
  <si>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</si>
  <si>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</si>
  <si>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</si>
  <si>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</si>
  <si>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</si>
  <si>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</si>
  <si>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</si>
  <si>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</si>
  <si>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</si>
  <si>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</si>
  <si>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</si>
  <si>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</si>
  <si>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</si>
  <si>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</si>
  <si>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</si>
  <si>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</si>
  <si>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</si>
  <si>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</si>
  <si>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</si>
  <si>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</si>
  <si>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</si>
  <si>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</si>
  <si>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</si>
  <si>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</si>
  <si>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</si>
  <si>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</si>
  <si>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</si>
  <si>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</si>
  <si>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</si>
  <si>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</si>
  <si>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</si>
  <si>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</si>
  <si>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</si>
  <si>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</si>
  <si>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</si>
  <si>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</si>
  <si>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</si>
  <si>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</si>
  <si>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</si>
  <si>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</si>
  <si>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</si>
  <si>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</si>
  <si>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</si>
  <si>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</si>
  <si>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</si>
  <si>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</si>
  <si>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</si>
  <si>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</si>
  <si>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</si>
  <si>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</si>
  <si>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</si>
  <si>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</si>
  <si>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</si>
  <si>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</si>
  <si>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</si>
  <si>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</si>
  <si>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</si>
  <si>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</si>
  <si>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</si>
  <si>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</si>
  <si>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</si>
  <si>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</si>
  <si>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</si>
  <si>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</si>
  <si>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</si>
  <si>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</si>
  <si>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</si>
  <si>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</si>
  <si>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</si>
  <si>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</si>
  <si>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</si>
  <si>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</si>
  <si>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</si>
  <si>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</si>
  <si>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</si>
  <si>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</si>
  <si>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</si>
  <si>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</si>
  <si>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</si>
  <si>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</si>
  <si>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</si>
  <si>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</si>
  <si>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</si>
  <si>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</si>
  <si>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</si>
  <si>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</si>
  <si>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</si>
  <si>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</si>
  <si>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</si>
  <si>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</si>
  <si>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</si>
  <si>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</si>
  <si>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</si>
  <si>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</si>
  <si>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</si>
  <si>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</si>
  <si>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</si>
  <si>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</si>
  <si>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</si>
  <si>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</si>
  <si>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</si>
  <si>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</si>
  <si>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</si>
  <si>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</si>
  <si>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</si>
  <si>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</si>
  <si>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</si>
  <si>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</si>
  <si>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</si>
  <si>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</si>
  <si>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</si>
  <si>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</si>
  <si>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</si>
  <si>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</si>
  <si>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</si>
  <si>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</si>
  <si>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</si>
  <si>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</si>
  <si>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</si>
  <si>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</si>
  <si>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</si>
  <si>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</si>
  <si>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</si>
  <si>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</si>
  <si>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</si>
  <si>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</si>
  <si>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</si>
  <si>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</si>
  <si>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</si>
  <si>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</si>
  <si>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</si>
  <si>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</si>
  <si>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</si>
  <si>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</si>
  <si>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</si>
  <si>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</si>
  <si>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</si>
  <si>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</si>
  <si>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</si>
  <si>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</si>
  <si>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</si>
  <si>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</si>
  <si>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</si>
  <si>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</si>
  <si>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</si>
  <si>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</si>
  <si>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</si>
  <si>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</si>
  <si>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</si>
  <si>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</si>
  <si>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</si>
  <si>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</si>
  <si>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</si>
  <si>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</si>
  <si>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</si>
  <si>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</si>
  <si>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</si>
  <si>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</si>
  <si>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</si>
  <si>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</si>
  <si>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</si>
  <si>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</si>
  <si>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</si>
  <si>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</si>
  <si>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</si>
  <si>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</si>
  <si>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</si>
  <si>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</si>
  <si>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</si>
  <si>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</si>
  <si>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</si>
  <si>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</si>
  <si>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</si>
  <si>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</si>
  <si>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</si>
  <si>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</si>
  <si>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</si>
  <si>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</si>
  <si>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</si>
  <si>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</si>
  <si>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</si>
  <si>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</si>
  <si>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</si>
  <si>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</si>
  <si>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</si>
  <si>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</si>
  <si>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</si>
  <si>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</si>
  <si>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</si>
  <si>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</si>
  <si>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</si>
  <si>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</si>
  <si>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</si>
  <si>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</si>
  <si>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</si>
  <si>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</si>
  <si>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</si>
  <si>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</si>
  <si>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</si>
  <si>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</si>
  <si>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</si>
  <si>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</si>
  <si>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</si>
  <si>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</si>
  <si>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</si>
  <si>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</si>
  <si>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</si>
  <si>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</si>
  <si>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</si>
  <si>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</si>
  <si>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</si>
  <si>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</si>
  <si>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</si>
  <si>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</si>
  <si>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</si>
  <si>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</si>
  <si>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</si>
  <si>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</si>
  <si>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</si>
  <si>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</si>
  <si>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</si>
  <si>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</si>
  <si>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</si>
  <si>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</si>
  <si>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</si>
  <si>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</si>
  <si>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</si>
  <si>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</si>
  <si>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</si>
  <si>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</si>
  <si>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</si>
  <si>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</si>
  <si>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</si>
  <si>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</si>
  <si>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</si>
  <si>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</si>
  <si>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</si>
  <si>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</si>
  <si>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</si>
  <si>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</si>
  <si>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</si>
  <si>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</si>
  <si>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</si>
  <si>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</si>
  <si>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</si>
  <si>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</si>
  <si>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</si>
  <si>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</si>
  <si>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</si>
  <si>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</si>
  <si>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</si>
  <si>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</si>
  <si>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</si>
  <si>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</si>
  <si>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</si>
  <si>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</si>
  <si>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</si>
  <si>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</si>
  <si>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</si>
  <si>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</si>
  <si>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</si>
  <si>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</si>
  <si>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</si>
  <si>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</si>
  <si>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</si>
  <si>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</si>
  <si>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</si>
  <si>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</si>
  <si>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</si>
  <si>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</si>
  <si>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</si>
  <si>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</si>
  <si>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</si>
  <si>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</si>
  <si>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</si>
  <si>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</si>
  <si>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</si>
  <si>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</si>
  <si>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</si>
  <si>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</si>
  <si>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</si>
  <si>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</si>
  <si>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</si>
  <si>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</si>
  <si>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</si>
  <si>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</si>
  <si>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</si>
  <si>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</si>
  <si>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</si>
  <si>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</si>
  <si>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</si>
  <si>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</si>
  <si>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</si>
  <si>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</si>
  <si>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</si>
  <si>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</si>
  <si>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</si>
  <si>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</si>
  <si>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</si>
  <si>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</si>
  <si>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</si>
  <si>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</si>
  <si>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</si>
  <si>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</si>
  <si>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</si>
  <si>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</si>
  <si>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</si>
  <si>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</si>
  <si>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</si>
  <si>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</si>
  <si>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</si>
  <si>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</si>
  <si>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</si>
  <si>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</si>
  <si>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</si>
  <si>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</si>
  <si>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</si>
  <si>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</si>
  <si>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</si>
  <si>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</si>
  <si>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</si>
  <si>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</si>
  <si>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</si>
  <si>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</si>
  <si>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</si>
  <si>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</si>
  <si>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</si>
  <si>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</si>
  <si>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</si>
  <si>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</si>
  <si>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</si>
  <si>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</si>
  <si>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</si>
  <si>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</si>
  <si>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</si>
  <si>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</si>
  <si>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</si>
  <si>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</si>
  <si>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</si>
  <si>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</si>
  <si>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</si>
  <si>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</si>
  <si>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</si>
  <si>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</si>
  <si>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</si>
  <si>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</si>
  <si>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</si>
  <si>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</si>
  <si>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</si>
  <si>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</si>
  <si>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</si>
  <si>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</si>
  <si>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</si>
  <si>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</si>
  <si>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</si>
  <si>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</si>
  <si>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</si>
  <si>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</si>
  <si>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</si>
  <si>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</si>
  <si>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</si>
  <si>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</si>
  <si>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</si>
  <si>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</si>
  <si>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</si>
  <si>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</si>
  <si>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</si>
  <si>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</si>
  <si>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</si>
  <si>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</si>
  <si>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</si>
  <si>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</si>
  <si>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</si>
  <si>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</si>
  <si>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</si>
  <si>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</si>
  <si>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</si>
  <si>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</si>
  <si>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</si>
  <si>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</si>
  <si>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</si>
  <si>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</si>
  <si>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</si>
  <si>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</si>
  <si>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</si>
  <si>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</si>
  <si>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</si>
  <si>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</si>
  <si>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</si>
  <si>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</si>
  <si>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</si>
  <si>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</si>
  <si>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</si>
  <si>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</si>
  <si>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</si>
  <si>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</si>
  <si>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</si>
  <si>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</si>
  <si>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</si>
  <si>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</si>
  <si>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</si>
  <si>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</si>
  <si>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</si>
  <si>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</si>
  <si>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</si>
  <si>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</si>
  <si>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</si>
  <si>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</si>
  <si>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</si>
  <si>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</si>
  <si>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</si>
  <si>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</si>
  <si>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</si>
  <si>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</si>
  <si>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</si>
  <si>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</si>
  <si>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</si>
  <si>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</si>
  <si>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</si>
  <si>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</si>
  <si>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</si>
  <si>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</si>
  <si>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</si>
  <si>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</si>
  <si>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</si>
  <si>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</si>
  <si>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</si>
  <si>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</si>
  <si>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</si>
  <si>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</si>
  <si>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</si>
  <si>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</si>
  <si>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</si>
  <si>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</si>
  <si>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</si>
  <si>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</si>
  <si>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</si>
  <si>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</si>
  <si>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</si>
  <si>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</si>
  <si>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</si>
  <si>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</si>
  <si>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</si>
  <si>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</si>
  <si>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</si>
  <si>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</si>
  <si>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</si>
  <si>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</si>
  <si>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</si>
  <si>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</si>
  <si>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</si>
  <si>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</si>
  <si>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</si>
  <si>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</si>
  <si>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</si>
  <si>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</si>
  <si>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</si>
  <si>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</si>
  <si>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</si>
  <si>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</si>
  <si>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</si>
  <si>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</si>
  <si>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</si>
  <si>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</si>
  <si>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</si>
  <si>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</si>
  <si>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</si>
  <si>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</si>
  <si>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</si>
  <si>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</si>
  <si>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</si>
  <si>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</si>
  <si>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</si>
  <si>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</si>
  <si>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</si>
  <si>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</si>
  <si>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</si>
  <si>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</si>
  <si>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</si>
  <si>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</si>
  <si>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</si>
  <si>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</si>
  <si>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</si>
  <si>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</si>
  <si>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</si>
  <si>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</si>
  <si>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</si>
  <si>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</si>
  <si>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</si>
  <si>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</si>
  <si>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</si>
  <si>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</si>
  <si>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</si>
  <si>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</si>
  <si>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</si>
  <si>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</si>
  <si>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</si>
  <si>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</si>
  <si>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</si>
  <si>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</si>
  <si>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</si>
  <si>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</si>
  <si>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</si>
  <si>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</si>
  <si>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</si>
  <si>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</si>
  <si>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</si>
  <si>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</si>
  <si>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</si>
  <si>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</si>
  <si>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</si>
  <si>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</si>
  <si>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</si>
  <si>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</si>
  <si>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</si>
  <si>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</si>
  <si>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</si>
  <si>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</si>
  <si>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</si>
  <si>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</si>
  <si>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</si>
  <si>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</si>
  <si>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</si>
  <si>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</si>
  <si>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</si>
  <si>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</si>
  <si>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</si>
  <si>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</si>
  <si>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</si>
  <si>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</si>
  <si>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</si>
  <si>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</si>
  <si>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</si>
  <si>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</si>
  <si>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</si>
  <si>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</si>
  <si>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</si>
  <si>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</si>
  <si>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</si>
  <si>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</si>
  <si>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</si>
  <si>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</si>
  <si>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</si>
  <si>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</si>
  <si>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</si>
  <si>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</si>
  <si>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</si>
  <si>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</si>
  <si>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</si>
  <si>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</si>
  <si>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</si>
  <si>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</si>
  <si>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</si>
  <si>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</si>
  <si>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</si>
  <si>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</si>
  <si>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</si>
  <si>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</si>
  <si>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</si>
  <si>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</si>
  <si>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</si>
  <si>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</si>
  <si>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</si>
  <si>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</si>
  <si>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</si>
  <si>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</si>
  <si>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</si>
  <si>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</si>
  <si>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</si>
  <si>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</si>
  <si>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</si>
  <si>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</si>
  <si>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</si>
  <si>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</si>
  <si>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</si>
  <si>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</si>
  <si>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</si>
  <si>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</si>
  <si>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</si>
  <si>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</si>
  <si>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</si>
  <si>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</si>
  <si>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</si>
  <si>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</si>
  <si>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</si>
  <si>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</si>
  <si>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</si>
  <si>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</si>
  <si>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</si>
  <si>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</si>
  <si>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</si>
  <si>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</si>
  <si>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</si>
  <si>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</si>
  <si>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</si>
  <si>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</si>
  <si>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</si>
  <si>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</si>
  <si>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</si>
  <si>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</si>
  <si>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</si>
  <si>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</si>
  <si>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</si>
  <si>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</si>
  <si>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</si>
  <si>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</si>
  <si>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</si>
  <si>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</si>
  <si>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</si>
  <si>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</si>
  <si>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</si>
  <si>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</si>
  <si>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</si>
  <si>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</si>
  <si>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</si>
  <si>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</si>
  <si>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</si>
  <si>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</si>
  <si>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</si>
  <si>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</si>
  <si>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</si>
  <si>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</si>
  <si>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</si>
  <si>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</si>
  <si>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</si>
  <si>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</si>
  <si>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</si>
  <si>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</si>
  <si>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</si>
  <si>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</si>
  <si>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</si>
  <si>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</si>
  <si>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</si>
  <si>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</si>
  <si>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</si>
  <si>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</si>
  <si>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</si>
  <si>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</si>
  <si>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</si>
  <si>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</si>
  <si>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</si>
  <si>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</si>
  <si>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</si>
  <si>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</si>
  <si>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</si>
  <si>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</si>
  <si>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</si>
  <si>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</si>
  <si>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</si>
  <si>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</si>
  <si>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</si>
  <si>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</si>
  <si>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</si>
  <si>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</si>
  <si>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</si>
  <si>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</si>
  <si>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</si>
  <si>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</si>
  <si>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</si>
  <si>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</si>
  <si>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</si>
  <si>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</si>
  <si>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</si>
  <si>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</si>
  <si>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</si>
  <si>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</si>
  <si>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</si>
  <si>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</si>
  <si>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</si>
  <si>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</si>
  <si>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</si>
  <si>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</si>
  <si>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</si>
  <si>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</si>
  <si>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</si>
  <si>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</si>
  <si>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</si>
  <si>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</si>
  <si>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</si>
  <si>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</si>
  <si>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</si>
  <si>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</si>
  <si>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</si>
  <si>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</si>
  <si>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</si>
  <si>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</si>
  <si>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</si>
  <si>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</si>
  <si>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</si>
  <si>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</si>
  <si>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</si>
  <si>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</si>
  <si>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</si>
  <si>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</si>
  <si>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</si>
  <si>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</si>
  <si>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</si>
  <si>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</si>
  <si>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</si>
  <si>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</si>
  <si>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</si>
  <si>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</si>
  <si>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</si>
  <si>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</si>
  <si>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</si>
  <si>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</si>
  <si>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</si>
  <si>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</si>
  <si>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</si>
  <si>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</si>
  <si>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</si>
  <si>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</si>
  <si>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</si>
  <si>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</si>
  <si>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</si>
  <si>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</si>
  <si>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</si>
  <si>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</si>
  <si>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</si>
  <si>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</si>
  <si>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</si>
  <si>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</si>
  <si>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</si>
  <si>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</si>
  <si>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</si>
  <si>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</si>
  <si>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</si>
  <si>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</si>
  <si>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</si>
  <si>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</si>
  <si>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</si>
  <si>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</si>
  <si>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</si>
  <si>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</si>
  <si>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</si>
  <si>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</si>
  <si>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</si>
  <si>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</si>
  <si>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</si>
  <si>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</si>
  <si>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</si>
  <si>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</si>
  <si>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</si>
  <si>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</si>
  <si>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</si>
  <si>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</si>
  <si>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</si>
  <si>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</si>
  <si>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</si>
  <si>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</si>
  <si>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</si>
  <si>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</si>
  <si>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</si>
  <si>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</si>
  <si>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</si>
  <si>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</si>
  <si>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</si>
  <si>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</si>
  <si>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</si>
  <si>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</si>
  <si>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</si>
  <si>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</si>
  <si>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</si>
  <si>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</si>
  <si>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</si>
  <si>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</si>
  <si>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</si>
  <si>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</si>
  <si>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</si>
  <si>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</si>
  <si>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</si>
  <si>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</si>
  <si>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</si>
  <si>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</si>
  <si>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</si>
  <si>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</si>
  <si>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</si>
  <si>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</si>
  <si>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</si>
  <si>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</si>
  <si>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</si>
  <si>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</si>
  <si>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</si>
  <si>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</si>
  <si>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</si>
  <si>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</si>
  <si>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</si>
  <si>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</si>
  <si>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</si>
  <si>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</si>
  <si>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</si>
  <si>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</si>
  <si>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</si>
  <si>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</si>
  <si>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</si>
  <si>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</si>
  <si>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</si>
  <si>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</si>
  <si>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</si>
  <si>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</si>
  <si>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</si>
  <si>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</si>
  <si>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</si>
  <si>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</si>
  <si>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</si>
  <si>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</si>
  <si>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</si>
  <si>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</si>
  <si>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</si>
  <si>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</si>
  <si>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</si>
  <si>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</si>
  <si>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</si>
  <si>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</si>
  <si>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</si>
  <si>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</si>
  <si>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</si>
  <si>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</si>
  <si>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</si>
  <si>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</si>
  <si>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</si>
  <si>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</si>
  <si>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</si>
  <si>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</si>
  <si>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</si>
  <si>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</si>
  <si>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</si>
  <si>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</si>
  <si>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</si>
  <si>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</si>
  <si>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</si>
  <si>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</si>
  <si>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</si>
  <si>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</si>
  <si>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</si>
  <si>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</si>
  <si>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</si>
  <si>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</si>
  <si>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</si>
  <si>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</si>
  <si>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</si>
  <si>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</si>
  <si>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</si>
  <si>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</si>
  <si>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</si>
  <si>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</si>
  <si>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</si>
  <si>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</si>
  <si>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</si>
  <si>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</si>
  <si>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</si>
  <si>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</si>
  <si>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</si>
  <si>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</si>
  <si>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</si>
  <si>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</si>
  <si>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</si>
  <si>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</si>
  <si>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</si>
  <si>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</si>
  <si>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</si>
  <si>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</si>
  <si>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</si>
  <si>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</si>
  <si>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</si>
  <si>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</si>
  <si>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</si>
  <si>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</si>
  <si>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</si>
  <si>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</si>
  <si>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</si>
  <si>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</si>
  <si>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</si>
  <si>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</si>
  <si>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</si>
  <si>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</si>
  <si>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</si>
  <si>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</si>
  <si>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</si>
  <si>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</si>
  <si>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</si>
  <si>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</si>
  <si>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</si>
  <si>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</si>
  <si>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</si>
  <si>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</si>
  <si>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</si>
  <si>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</si>
  <si>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</si>
  <si>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</si>
  <si>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</si>
  <si>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</si>
  <si>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</si>
  <si>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</si>
  <si>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</si>
  <si>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</si>
  <si>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</si>
  <si>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</si>
  <si>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</si>
  <si>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</si>
  <si>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</si>
  <si>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</si>
  <si>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</si>
  <si>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</si>
  <si>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</si>
  <si>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</si>
  <si>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</si>
  <si>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</si>
  <si>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</si>
  <si>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</si>
  <si>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</si>
  <si>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</si>
  <si>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</si>
  <si>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</si>
  <si>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</si>
  <si>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</si>
  <si>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</si>
  <si>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</si>
  <si>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</si>
  <si>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</si>
  <si>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</si>
  <si>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</si>
  <si>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</si>
  <si>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</si>
  <si>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</si>
  <si>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</si>
  <si>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</si>
  <si>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</si>
  <si>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</si>
  <si>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</si>
  <si>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</si>
  <si>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</si>
  <si>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</si>
  <si>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</si>
  <si>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</si>
  <si>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</si>
  <si>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</si>
  <si>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</si>
  <si>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</si>
  <si>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</si>
  <si>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</si>
  <si>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</si>
  <si>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</si>
  <si>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</si>
  <si>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</si>
  <si>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</si>
  <si>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</si>
  <si>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</si>
  <si>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</si>
  <si>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</si>
  <si>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</si>
  <si>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</si>
  <si>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</si>
  <si>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</si>
  <si>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</si>
  <si>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</si>
  <si>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</si>
  <si>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</si>
  <si>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</si>
  <si>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</si>
  <si>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</si>
  <si>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</si>
  <si>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</si>
  <si>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</si>
  <si>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</si>
  <si>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</si>
  <si>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</si>
  <si>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</si>
  <si>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</si>
  <si>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</si>
  <si>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</si>
  <si>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</si>
  <si>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</si>
  <si>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</si>
  <si>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</si>
  <si>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</si>
  <si>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</si>
  <si>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</si>
  <si>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Costo de Montaje</t>
  </si>
  <si>
    <t>BT - base de cálculo
(US$), sin IGV</t>
  </si>
  <si>
    <t>Imp</t>
  </si>
  <si>
    <t>Parámetro OMs (i/h)</t>
  </si>
  <si>
    <t>i =</t>
  </si>
  <si>
    <t>h =</t>
  </si>
  <si>
    <t>OMs</t>
  </si>
  <si>
    <t xml:space="preserve">im </t>
  </si>
  <si>
    <t>i / h</t>
  </si>
  <si>
    <t>Redondeado</t>
  </si>
  <si>
    <t>N°</t>
  </si>
  <si>
    <t>Región</t>
  </si>
  <si>
    <t>-</t>
  </si>
  <si>
    <t>Na (*)</t>
  </si>
  <si>
    <t>OMc (para 3 arrendatarios)</t>
  </si>
  <si>
    <t>Parámetro OMc (Na=3)</t>
  </si>
  <si>
    <t>"f" (para 3 arrendatarios)</t>
  </si>
  <si>
    <t>Baja tensión</t>
  </si>
  <si>
    <t>Media o alta tensión</t>
  </si>
  <si>
    <t>i anual</t>
  </si>
  <si>
    <t>Tipo</t>
  </si>
  <si>
    <t>Material Estructura</t>
  </si>
  <si>
    <t>Metálico</t>
  </si>
  <si>
    <t>RETRIBUCIÓN MENSUAL UNITARIA POR ARRENDATARIO (US$ sin IGV)</t>
  </si>
  <si>
    <t>RETRIBUCIÓN MENSUAL TOTAL (US$ sin IGV)</t>
  </si>
  <si>
    <t>Cantidad de torres y/o postes por retribución mensual</t>
  </si>
  <si>
    <t>Estructura (%)</t>
  </si>
  <si>
    <t xml:space="preserve">RETRIBUCIÓN MENSUAL UNITARIA DE CADA TIPO DE TORRE (US$ sin IGV) </t>
  </si>
  <si>
    <t>Nivel de tensión</t>
  </si>
  <si>
    <t>Altura estructura</t>
  </si>
  <si>
    <t>Descripción de Estructuras</t>
  </si>
  <si>
    <t>Nº</t>
  </si>
  <si>
    <t>Cantidad</t>
  </si>
  <si>
    <t>Altura</t>
  </si>
  <si>
    <t>Tensión</t>
  </si>
  <si>
    <t>Material</t>
  </si>
  <si>
    <t>Nº Max</t>
  </si>
  <si>
    <t>Descripción</t>
  </si>
  <si>
    <t>Código OSINERGMIN</t>
  </si>
  <si>
    <t>Código de la infraestructura de soporte eléctrico (OSINERGMIN)</t>
  </si>
  <si>
    <t>TIPO</t>
  </si>
  <si>
    <t>MOD INV_2018</t>
  </si>
  <si>
    <t>Departamento/Provincia</t>
  </si>
  <si>
    <t xml:space="preserve">Tipo </t>
  </si>
  <si>
    <t>INFORMACION DE LA INFRAESTRUCTURA ELECTRICA(POSTES Y/O TORRES)</t>
  </si>
  <si>
    <t>SOCIEDAD ELECTRICA DEL SUR OESTE S.A.</t>
  </si>
  <si>
    <t>REGION</t>
  </si>
  <si>
    <t>PROVINCIA</t>
  </si>
  <si>
    <t>DISTRITO</t>
  </si>
  <si>
    <t>DIRECCION</t>
  </si>
  <si>
    <t>COORDENADAS PSAD 1956 UTM ZONA 18S</t>
  </si>
  <si>
    <t>NIVEL DE TENSION</t>
  </si>
  <si>
    <t>DISTANCIA ENTRE ESTRUCTURAS</t>
  </si>
  <si>
    <t>ALTURA ESTRUCTURA</t>
  </si>
  <si>
    <t>MATERIAL ESTRUCTURA</t>
  </si>
  <si>
    <t>CODIGO INFRAESTRUCTURA</t>
  </si>
  <si>
    <t>NUMERO MAXIMO DE ARRENDATARIOS</t>
  </si>
  <si>
    <t>X</t>
  </si>
  <si>
    <t>Y</t>
  </si>
  <si>
    <t>AREQUIPA</t>
  </si>
  <si>
    <t>ISLAY</t>
  </si>
  <si>
    <t>DEAN VALDIVIA</t>
  </si>
  <si>
    <t>ALTA TENSION</t>
  </si>
  <si>
    <t>POSTE</t>
  </si>
  <si>
    <t>CONCRETO</t>
  </si>
  <si>
    <t>LA JOYA</t>
  </si>
  <si>
    <t>MEDIA TENSION</t>
  </si>
  <si>
    <t>PPC19</t>
  </si>
  <si>
    <t>MEJIA</t>
  </si>
  <si>
    <t>COCACHACRA</t>
  </si>
  <si>
    <t>MOLLENDO</t>
  </si>
  <si>
    <t>MADERA</t>
  </si>
  <si>
    <t>PPM15</t>
  </si>
  <si>
    <t>CASTILLA</t>
  </si>
  <si>
    <t>URACA</t>
  </si>
  <si>
    <t>PPC15</t>
  </si>
  <si>
    <t>PPC18</t>
  </si>
  <si>
    <t>BAJA TENSION</t>
  </si>
  <si>
    <t>PPC02</t>
  </si>
  <si>
    <t>CAYMA</t>
  </si>
  <si>
    <t>PPC22</t>
  </si>
  <si>
    <t>PPC05</t>
  </si>
  <si>
    <t>CAYLLOMA</t>
  </si>
  <si>
    <t>MAJES</t>
  </si>
  <si>
    <t>VITOR</t>
  </si>
  <si>
    <t>PPC08</t>
  </si>
  <si>
    <t>PPC09</t>
  </si>
  <si>
    <t>APLAO</t>
  </si>
  <si>
    <t>PPM19</t>
  </si>
  <si>
    <t>PPM23</t>
  </si>
  <si>
    <t>MUY ALTA TENSION</t>
  </si>
  <si>
    <t>CAMANA</t>
  </si>
  <si>
    <t>MARISCAL CACERES</t>
  </si>
  <si>
    <t>SAMUEL PASTOR</t>
  </si>
  <si>
    <t>SANTA ISABEL DE SIGUAS</t>
  </si>
  <si>
    <t>SAN JUAN DE SIGUAS</t>
  </si>
  <si>
    <t>HORMIGON</t>
  </si>
  <si>
    <t>PPH01</t>
  </si>
  <si>
    <t>PPC06</t>
  </si>
  <si>
    <t>CONDESUYOS</t>
  </si>
  <si>
    <t>CHUQUIBAMBA</t>
  </si>
  <si>
    <t>IRAY</t>
  </si>
  <si>
    <t>ANDARAY</t>
  </si>
  <si>
    <t>SABANDIA</t>
  </si>
  <si>
    <t>JOSE LUIS BUSTAMANTE Y RIVERO</t>
  </si>
  <si>
    <t>SOCABAYA</t>
  </si>
  <si>
    <t>PPC16</t>
  </si>
  <si>
    <t>PPC11</t>
  </si>
  <si>
    <t>LA UNION</t>
  </si>
  <si>
    <t>COTAHUASI</t>
  </si>
  <si>
    <t>PPC03</t>
  </si>
  <si>
    <t>PPC10</t>
  </si>
  <si>
    <t>PPM01</t>
  </si>
  <si>
    <t>UCHUMAYO</t>
  </si>
  <si>
    <t>CERRO COLORADO</t>
  </si>
  <si>
    <t>FIERRO</t>
  </si>
  <si>
    <t>PPF08</t>
  </si>
  <si>
    <t>PPC23</t>
  </si>
  <si>
    <t>YANAHUARA</t>
  </si>
  <si>
    <t>YANAQUIHUA</t>
  </si>
  <si>
    <t>SALAMANCA</t>
  </si>
  <si>
    <t>JOSE MARIA QUIMPER</t>
  </si>
  <si>
    <t>CARAVELI</t>
  </si>
  <si>
    <t>CHICHAS</t>
  </si>
  <si>
    <t>OCOÑA</t>
  </si>
  <si>
    <t>MARIANO NICOLAS VALCARCEL</t>
  </si>
  <si>
    <t>NICOLAS DE PIEROLA</t>
  </si>
  <si>
    <t>PPF10</t>
  </si>
  <si>
    <t>CALLALLI</t>
  </si>
  <si>
    <t>TUTI</t>
  </si>
  <si>
    <t>COPORAQUE</t>
  </si>
  <si>
    <t>SIBAYO</t>
  </si>
  <si>
    <t>CHIVAY</t>
  </si>
  <si>
    <t>CHARACATO</t>
  </si>
  <si>
    <t>RIO GRANDE</t>
  </si>
  <si>
    <t>PPF05</t>
  </si>
  <si>
    <t>PPF02</t>
  </si>
  <si>
    <t>Nota 1.- Apoyo autorizado se encuentra sin instalación.</t>
  </si>
  <si>
    <t>Poste</t>
  </si>
  <si>
    <t>13, 15, 16</t>
  </si>
  <si>
    <t>12, 13, 14</t>
  </si>
  <si>
    <t>12, 13, 15, 16</t>
  </si>
  <si>
    <t>16, 18</t>
  </si>
  <si>
    <t>13, 16, 18</t>
  </si>
  <si>
    <t>12, 13, 18</t>
  </si>
  <si>
    <t>12, 13, 16, 18</t>
  </si>
  <si>
    <t>15, 16, 18</t>
  </si>
  <si>
    <t>14, 15</t>
  </si>
  <si>
    <t>12, 14</t>
  </si>
  <si>
    <t>13, 15</t>
  </si>
  <si>
    <t>BT</t>
  </si>
  <si>
    <t>MT</t>
  </si>
  <si>
    <t>Madera</t>
  </si>
  <si>
    <t>Concreto</t>
  </si>
  <si>
    <t>Concreto y metálico</t>
  </si>
  <si>
    <t>DESCRIPCION_EMPRESA</t>
  </si>
  <si>
    <t>COD_GRUPO</t>
  </si>
  <si>
    <t>DESCRIPCION_GRUPO</t>
  </si>
  <si>
    <t>COD_FAMILIA</t>
  </si>
  <si>
    <t>DESCRIPCION_FAMILIA</t>
  </si>
  <si>
    <t>COD_MATERIAL</t>
  </si>
  <si>
    <t>NOMBRE_MATERIAL</t>
  </si>
  <si>
    <t>COSTOMAT</t>
  </si>
  <si>
    <t>COSTOMAT*</t>
  </si>
  <si>
    <t>OSINERGMIN-GART</t>
  </si>
  <si>
    <t>CMyE01</t>
  </si>
  <si>
    <t>Aisladores y Accesorios</t>
  </si>
  <si>
    <t>Aislador Tipo Carrete</t>
  </si>
  <si>
    <t>ACS01</t>
  </si>
  <si>
    <t>AISLADOR CARRETE CLASE ANSI 53-1</t>
  </si>
  <si>
    <t>UND.</t>
  </si>
  <si>
    <t>ACS02</t>
  </si>
  <si>
    <t>AISLADOR CARRETE CLASE ANSI 53-2</t>
  </si>
  <si>
    <t>Aislador Tipo Line Post</t>
  </si>
  <si>
    <t>ALH02</t>
  </si>
  <si>
    <t>AISLADOR LINE POST, CUELLO F, POSICION HORIZONTAL, PARA 20 KV</t>
  </si>
  <si>
    <t>ALH05</t>
  </si>
  <si>
    <t>AISLADOR LINE POST, PARA GRAMPA, HORIZONTAL, PARA 25 KV.</t>
  </si>
  <si>
    <t>ALV01</t>
  </si>
  <si>
    <t>AISLADOR LINE POST, CUELLO F, PARA 15 KV</t>
  </si>
  <si>
    <t>ALV02</t>
  </si>
  <si>
    <t>AISLADOR LINE POST, CUELLO F, PARA 22 KV</t>
  </si>
  <si>
    <t>ALV03</t>
  </si>
  <si>
    <t>AISLADOR LINE POST, CUELLO F, PARA 25 KV, ANSI 57-1</t>
  </si>
  <si>
    <t>ALV04</t>
  </si>
  <si>
    <t>AISLADOR LINE POST, CUELLO F, PARA 27 KV</t>
  </si>
  <si>
    <t>ALV05</t>
  </si>
  <si>
    <t>AISLADOR LINE POST, PARA GRAMPA, VERTICAL, PARA 15 KV.</t>
  </si>
  <si>
    <t>ALV06</t>
  </si>
  <si>
    <t>AISLADOR LINE POST, PARA GRAMPA, VERTICAL, PARA 25 KV., ANSI 57-11</t>
  </si>
  <si>
    <t>Aislador Tipo PIN</t>
  </si>
  <si>
    <t>APS01</t>
  </si>
  <si>
    <t>AISLADOR PIN CLASE ANSI 55-4</t>
  </si>
  <si>
    <t>APS02</t>
  </si>
  <si>
    <t>AISLADOR PIN CLASE ANSI 55-5</t>
  </si>
  <si>
    <t>APS03</t>
  </si>
  <si>
    <t>AISLADOR PIN CLASE ANSI 56-2</t>
  </si>
  <si>
    <t>APS04</t>
  </si>
  <si>
    <t>AISLADOR PIN CLASE ANSI 56-3</t>
  </si>
  <si>
    <t>APS06</t>
  </si>
  <si>
    <t>AISLADOR HIBRIDO PIN PARA LINEAS AEREAS DE 10 KV</t>
  </si>
  <si>
    <t>APS07</t>
  </si>
  <si>
    <t>AISLADOR PIN, POLIMERICO, 15KV</t>
  </si>
  <si>
    <t>Aislador Tipo Suspension</t>
  </si>
  <si>
    <t>ASN01</t>
  </si>
  <si>
    <t>AISLADOR SUSPENSION ANTINIEBLA ANSI 52-5 CON ANODO DE SACRIFICIO</t>
  </si>
  <si>
    <t>ASN02</t>
  </si>
  <si>
    <t>AISLADOR SUSPENSION ANTINIEBLA ANSI 52-5 SIN ANODO DE SACRIFICIO</t>
  </si>
  <si>
    <t>ASS01</t>
  </si>
  <si>
    <t>AISLADOR SUSPENSION CLASE ANSI 52-3</t>
  </si>
  <si>
    <t>ASS02</t>
  </si>
  <si>
    <t>AISLADOR SUSPENSION CLASE ANSI 52-4</t>
  </si>
  <si>
    <t>ASS03</t>
  </si>
  <si>
    <t>AISLADOR SUSPENSION DE GOMA DE SILICON RPP-25 Y ACCS.</t>
  </si>
  <si>
    <t>ASS04</t>
  </si>
  <si>
    <t>AISLADOR SUSPENSION DE GOMA DE SILICON RPP-15</t>
  </si>
  <si>
    <t>ASS06</t>
  </si>
  <si>
    <t>AISLADOR SUSPENSION POLIMERICO PARA REDES DE 22,9 KV</t>
  </si>
  <si>
    <t>Aislador Tipo Tensor</t>
  </si>
  <si>
    <t>ATS01</t>
  </si>
  <si>
    <t>AISLADOR TENSOR CLASE ANSI  54-1</t>
  </si>
  <si>
    <t>ATS02</t>
  </si>
  <si>
    <t>AISLADOR TENSOR CLASE ANSI  54-2</t>
  </si>
  <si>
    <t>ATS03</t>
  </si>
  <si>
    <t>AISLADOR TENSOR CLASE ANSI  54-3</t>
  </si>
  <si>
    <t>ATS04</t>
  </si>
  <si>
    <t>AISLADOR TENSOR CLASE ANSI  54-4</t>
  </si>
  <si>
    <t>Accesorios: Otros</t>
  </si>
  <si>
    <t>AUM04</t>
  </si>
  <si>
    <t>AISLADOR SOPORTE PORTABARRA PORCELANA 130MM.INT.10KV.</t>
  </si>
  <si>
    <t>AUM05</t>
  </si>
  <si>
    <t>AISLADOR EXTENSOR, POLIMERICO, 25KV, PARA CUT-OUT</t>
  </si>
  <si>
    <t>AUX03</t>
  </si>
  <si>
    <t>AISLADOR PASANTE TIPO POZO CORTO   10KV 200A</t>
  </si>
  <si>
    <t>AXA01</t>
  </si>
  <si>
    <t>GRILLETE AC.GALV.16MMD.-19MM.ABERT.77MML.PASAD-SEG</t>
  </si>
  <si>
    <t>AXA02</t>
  </si>
  <si>
    <t>ADAPTADOR DE Fo.Go. TIPO HORQUILLA-BOLA</t>
  </si>
  <si>
    <t>AXA04</t>
  </si>
  <si>
    <t>ADAPTADOR DE Fo.Go. TIPO CASQUILLO-OJO</t>
  </si>
  <si>
    <t>AXA05</t>
  </si>
  <si>
    <t>ADAPTADOR DE Fo.Go. TIPO HORQUILLA-OJO</t>
  </si>
  <si>
    <t>AXA06</t>
  </si>
  <si>
    <t>ADAPTADOR DE Fo.Go. TIPO CASQUILLO-BOLA</t>
  </si>
  <si>
    <t>Accesorios: Espigas O Pines</t>
  </si>
  <si>
    <t>AXC01</t>
  </si>
  <si>
    <t>ESPIGA CORTA DE CRUCETA PARA AISLADOR PIN ANSI 55-4</t>
  </si>
  <si>
    <t>AXC02</t>
  </si>
  <si>
    <t>ESPIGA CORTA DE CRUCETA PARA AISLADOR PIN ANSI 55-5</t>
  </si>
  <si>
    <t>AXC03</t>
  </si>
  <si>
    <t>ESPIGA CORTA DE CRUCETA PARA AISLADOR PIN ANSI 56-2</t>
  </si>
  <si>
    <t>AXC04</t>
  </si>
  <si>
    <t>ESPIGA CURVA PARA AISLADOR PIN CON ARANDELAS Y TUERCAS</t>
  </si>
  <si>
    <t>AXC05</t>
  </si>
  <si>
    <t>ESPIGA DE VERTICE DE POSTE DE 1 3/8 PULG. DIAM. PARA AISLADOR PIN</t>
  </si>
  <si>
    <t>AXC06</t>
  </si>
  <si>
    <t>ESPIGA DE VERTICE DE POSTE DE 1 PULG. DIAM. PARA AISLADOR PIN</t>
  </si>
  <si>
    <t>AXC07</t>
  </si>
  <si>
    <t>ESPIGA LARGA DE CRUCETA PARA AISLADOR PIN 5/8 DIAM. x 11 3/4  LONG.</t>
  </si>
  <si>
    <t>AXC08</t>
  </si>
  <si>
    <t>ESPIGA LARGA DE CRUCETA PARA AISLADOR PIN ANSI 55-4 (5/8 DIA. X 10 3/4 LONG.)</t>
  </si>
  <si>
    <t>AXC09</t>
  </si>
  <si>
    <t>ESPIGA LARGA DE CRUCETA PARA AISLADOR PIN ANSI 55-5 (5/8 DIAM. x 11 3/4  LONG.)</t>
  </si>
  <si>
    <t>AXC10</t>
  </si>
  <si>
    <t>PIN PARA LINE POST, PARA CRUCETA DE FIERRO, 3/4 DIAM. DE CABEZA,  5/8 DIAM. BASE</t>
  </si>
  <si>
    <t>AXC11</t>
  </si>
  <si>
    <t>PIN PARA LINE POST, PARA CRUCETA DE FIERRO, 3/4 DIAM. DE CABEZA, 3/4 DIAM. BASE</t>
  </si>
  <si>
    <t>AXC12</t>
  </si>
  <si>
    <t>PIN PARA LINE POST, PARA CRUCETA DE MADERA, 3/4 DIAM. DE CABEZA,  5/8 DIAM. BASE,  7-9/16 LONG.</t>
  </si>
  <si>
    <t>AXC13</t>
  </si>
  <si>
    <t>PIN PARA LINE POST, PARA CRUCETA DE MADERA, 3/4 DIAM. DE CABEZA,  5/8 DIAM. BASE, 10-1/16 LONG.</t>
  </si>
  <si>
    <t>AXC14</t>
  </si>
  <si>
    <t>PIN PARA LINE POST, PARA CRUCETA DE MADERA, 3/4 DIAM. DE CABEZA,  5/8 DIAM. BASE, 12-1/16 LONG.</t>
  </si>
  <si>
    <t>AXC15</t>
  </si>
  <si>
    <t>PIN PARA LINE POST, PARA CRUCETA DE MADERA, 3/4 DIAM. DE CABEZA, 3/4 DIAM. BASE,  7-9/16 LONG.</t>
  </si>
  <si>
    <t>AXC16</t>
  </si>
  <si>
    <t>PIN PARA LINE POST, PARA CRUCETA DE MADERA, 3/4 DIAM. DE CABEZA, 3/4 DIAM. BASE, 10-1/16 LONG.</t>
  </si>
  <si>
    <t>AXC17</t>
  </si>
  <si>
    <t>PIN PARA LINE POST, PARA CRUCETA DE MADERA, 3/4 DIAM. DE CABEZA, 3/4 DIAM. BASE, 12-1/16 LONG.</t>
  </si>
  <si>
    <t>AXC18</t>
  </si>
  <si>
    <t>ESPIGA CORTA DE CRUCETA PARA AISLADOR PIN ANSI 56-3</t>
  </si>
  <si>
    <t>Accesorios: Grampas</t>
  </si>
  <si>
    <t>AXG01</t>
  </si>
  <si>
    <t>GRAMPA DE ANCLAJE TIPO PISTOLA DE 2 PERNOS, ALEACION DE ALUMINIO (16 - 70 mm2 AL)</t>
  </si>
  <si>
    <t>AXG02</t>
  </si>
  <si>
    <t>GRAMPA DE ANCLAJE TIPO PISTOLA DE 2 PERNOS, ALEACION DE ALUMINIO (25 - 125 mm2 AL)</t>
  </si>
  <si>
    <t>AXG03</t>
  </si>
  <si>
    <t>GRAMPA DE ANCLAJE TIPO PISTOLA DE 2 PERNOS, HIERRO GALVANIZADO (6 - 2/0 AWG CU)</t>
  </si>
  <si>
    <t>AXG04</t>
  </si>
  <si>
    <t>GRAMPA DE ANCLAJE TIPO PISTOLA DE 3 PERNOS, ALEACION DE ALUMINIO (2 - 2/0 AWG AL)</t>
  </si>
  <si>
    <t>AXG05</t>
  </si>
  <si>
    <t>GRAMPA DE ANCLAJE TIPO PISTOLA DE 3 PERNOS, ALEACION DE ALUMINIO COND. AL. 67-125 mm2</t>
  </si>
  <si>
    <t>AXG06</t>
  </si>
  <si>
    <t>GRAMPA DE ANCLAJE TIPO PU-O, HIERRO GALVANIZADO, PARA COND. CU. 13,21,33,42 mm2</t>
  </si>
  <si>
    <t>AXG07</t>
  </si>
  <si>
    <t>GRAMPA DE SUSPENSION, ALEACION DE ALUMINIO, PARA COND. DE AA, AL DE 16 - 95 mm2.</t>
  </si>
  <si>
    <t>AXG08</t>
  </si>
  <si>
    <t>GRAMPA DE SUSPENSION, BRONCE, PARA COND. CU 13-67 mm2</t>
  </si>
  <si>
    <t>AXG09</t>
  </si>
  <si>
    <t>GRAMPA DE SUSPENSION, EN ANGULO PARA COND. CU. 13-67 mm2</t>
  </si>
  <si>
    <t>AXG10</t>
  </si>
  <si>
    <t>GRAMPA DE SUSPENSION, EN ANGULO PARA COND. CU. 33-125 mm2</t>
  </si>
  <si>
    <t>AXG11</t>
  </si>
  <si>
    <t>GRAMPA DE SUSPENSION, HIERRO GALVANIZADO, PARA COND. ALDREY 125 mm2</t>
  </si>
  <si>
    <t>AXG12</t>
  </si>
  <si>
    <t>GRAMPA DE SUSPENSION, HIERRO GALVANIZADO, PARA COND. CU. 13-67 mm2</t>
  </si>
  <si>
    <t>AXG13</t>
  </si>
  <si>
    <t>GRAMPA PARA LINE POST, VERTICAL Y HORIZONTAL, CONDUCTOR 0.25-0.56 PULG. DIAM.</t>
  </si>
  <si>
    <t>AXG14</t>
  </si>
  <si>
    <t>GRAMPA PARA LINE POST, VERTICAL Y HORIZONTAL, CONDUCTOR 0.50-1.06 PULG. DIAM.</t>
  </si>
  <si>
    <t>AXG15</t>
  </si>
  <si>
    <t>GRAMPA PARA LINE POST, VERTICAL Y HORIZONTAL, CONDUCTOR 1.00-1.50 PULG. DIAM.</t>
  </si>
  <si>
    <t>AXG16</t>
  </si>
  <si>
    <t>GRAMPA PARA LINE POST, VERTICAL Y HORIZONTAL, CONDUCTOR 1.50-2.00 PULG. DIAM.</t>
  </si>
  <si>
    <t>AXG17</t>
  </si>
  <si>
    <t>GRAMPA DE ANCLAJE TIPO PISTOLA DE BRONCE, 2 PERNOS, PARA CU 16-70 mm2</t>
  </si>
  <si>
    <t>AXG18</t>
  </si>
  <si>
    <t>GRAPA DE ANCLAJE TIPO PASANTE PARA CONDUCTOR  AA 300/500 mm2</t>
  </si>
  <si>
    <t>AXG20</t>
  </si>
  <si>
    <t>GRAPA FIN DE LINEA 360MML 12,6MMD PARA CABLE AUTOPORTANTE DE MEDIA TENSION</t>
  </si>
  <si>
    <t>AXG21</t>
  </si>
  <si>
    <t>GRAMPA DE ANCLAJE TIPO PISTOLA DE 3 PERNOS, ALEACION DE ALUMINIO COND. AL. 185-240 mm2</t>
  </si>
  <si>
    <t>AXG30</t>
  </si>
  <si>
    <t>GRAPA DE ANCLAJE DE ALUMINIO TIPO SUSPENSION PARA CONDUCTOR DE Al. 120 mm2</t>
  </si>
  <si>
    <t>AXG36</t>
  </si>
  <si>
    <t>GRAPA DE ANCLAJE DE ALUMINIO TIPO PUÑO PARA CONDUCTOR DE Al. 35-70 mm2</t>
  </si>
  <si>
    <t>AXG37</t>
  </si>
  <si>
    <t>GRAPA DE ANCLAJE DE ALUMINIO TIPO PUÑO PARA CONDUCTOR DE Al. 95-120 mm2</t>
  </si>
  <si>
    <t>Accesorios: Portalineas Y Soportes</t>
  </si>
  <si>
    <t>AXP01</t>
  </si>
  <si>
    <t>PALOMILLA DE FIERRO CORTO PARA AISLADORES</t>
  </si>
  <si>
    <t>AXP02</t>
  </si>
  <si>
    <t>PERNO DOBLE BORDE DE 13-1/8 PULG. LONG.; 5/8 PULG. DIAM. PARA AISLADOR CARRETE 53-2</t>
  </si>
  <si>
    <t>AXP03</t>
  </si>
  <si>
    <t>PERNO DOBLE BORDE DE 14-1/8 PULG. LONG.; 5/8 PULG. DIAM. PARA AISLADOR CARRETE 53-2</t>
  </si>
  <si>
    <t>AXP04</t>
  </si>
  <si>
    <t>PERNO DOBLE BORDE DE 15-1/8 PULG. LONG.; 5/8 PULG. DIAM. PARA AISLADOR CARRETE 53-2</t>
  </si>
  <si>
    <t>AXP05</t>
  </si>
  <si>
    <t>PERNO DOBLE BORDE DE 16-1/8 PULG. LONG.; 5/8 PULG. DIAM. PARA AISLADOR CARRETE 53-2</t>
  </si>
  <si>
    <t>AXP06</t>
  </si>
  <si>
    <t>PERNO SIMPLE BORDE DE 10 PULG. LONG.; 5/8 PULG. DIAM. PARA AISLADOR CARRETE 53-1</t>
  </si>
  <si>
    <t>AXP07</t>
  </si>
  <si>
    <t>PERNO SIMPLE BORDE DE 11-3/4 PULG. LONG.; 1/2 PULG. DIAM. PARA AISLADOR CARRETE 53-1</t>
  </si>
  <si>
    <t>AXP08</t>
  </si>
  <si>
    <t>PERNO SIMPLE BORDE DE 12-3/4 PULG. LONG.; 1/2 PULG. DIAM. PARA AISLADOR CARRETE 53-1</t>
  </si>
  <si>
    <t>AXP09</t>
  </si>
  <si>
    <t>PERNO SIMPLE BORDE DE 12-3/4 PULG. LONG.; 1/2 PULG. DIAM. PARA AISLADOR CARRETE 53-2</t>
  </si>
  <si>
    <t>AXP10</t>
  </si>
  <si>
    <t>PERNO SIMPLE BORDE DE 12-3/4 PULG. LONG.; 5/8 PULG. DIAM. PARA AISLADOR CARRETE 53-2</t>
  </si>
  <si>
    <t>AXP11</t>
  </si>
  <si>
    <t>PERNO SIMPLE BORDE DE 13-3/4 PULG. LONG.; 1/2 PULG. DIAM. PARA AISLADOR CARRETE 53-1</t>
  </si>
  <si>
    <t>AXP12</t>
  </si>
  <si>
    <t>PERNO SIMPLE BORDE DE 13-3/4 PULG. LONG.; 1/2 PULG. DIAM. PARA AISLADOR CARRETE 53-2</t>
  </si>
  <si>
    <t>AXP13</t>
  </si>
  <si>
    <t>PERNO SIMPLE BORDE DE 13-3/4 PULG. LONG.; 5/8 PULG. DIAM. PARA AISLADOR CARRETE 53-2</t>
  </si>
  <si>
    <t>AXP14</t>
  </si>
  <si>
    <t>PERNO SIMPLE BORDE DE 14-3/4 PULG. LONG.; 1/2 PULG. DIAM. PARA AISLADOR CARRETE 53-2</t>
  </si>
  <si>
    <t>AXP15</t>
  </si>
  <si>
    <t>PERNO SIMPLE BORDE DE 14-3/4 PULG. LONG.; 5/8 PULG. DIAM. PARA AISLADOR CARRETE 53-2</t>
  </si>
  <si>
    <t>AXP16</t>
  </si>
  <si>
    <t>PORTALINEA BIPOLAR PARA AISLADOR ANSI 53-1</t>
  </si>
  <si>
    <t>AXP17</t>
  </si>
  <si>
    <t>PORTALINEA PENTAPOLAR PARA AISLADOR ANSI 53-1</t>
  </si>
  <si>
    <t>AXP18</t>
  </si>
  <si>
    <t>PORTALINEA TETRAPOLAR PARA AISLADOR ANSI 53-1</t>
  </si>
  <si>
    <t>AXP19</t>
  </si>
  <si>
    <t>PORTALINEA TRIPOLAR PARA AISLADOR ANSI 53-1</t>
  </si>
  <si>
    <t>AXP20</t>
  </si>
  <si>
    <t>PORTALINEA UNIPOLAR PARA AISLADOR ANSI 53-1</t>
  </si>
  <si>
    <t>AXP21</t>
  </si>
  <si>
    <t>PORTALINEA UNIPOLAR PARA AISLADOR ANSI 53-1, TIPO CLEVIS</t>
  </si>
  <si>
    <t>AXP22</t>
  </si>
  <si>
    <t>PORTALINEA UNIPOLAR PARA AISLADOR ANSI 53-2, TIPO CLEVIS</t>
  </si>
  <si>
    <t>AXP30</t>
  </si>
  <si>
    <t>SOPORTE LATERAL PARA AISLADOR PIN POLIMERICO</t>
  </si>
  <si>
    <t>AXV06</t>
  </si>
  <si>
    <t>ABRAZADERA DE Fo.Go., FIJACION DE PORTALINEA, PERNOS Y TUERCAS.</t>
  </si>
  <si>
    <t>CMyE02</t>
  </si>
  <si>
    <t>Conductores Cables y Accesorios</t>
  </si>
  <si>
    <t>Conductores De Aleacion De Aluminio O Similar Desnudo</t>
  </si>
  <si>
    <t>CAA01</t>
  </si>
  <si>
    <t>CONDUCTOR DE AA. DESNUDO   6 mm2, 1 HILO</t>
  </si>
  <si>
    <t>METRO</t>
  </si>
  <si>
    <t>CAA02</t>
  </si>
  <si>
    <t>CONDUCTOR DE AA. DESNUDO   6 mm2, 7 HILOS</t>
  </si>
  <si>
    <t>CAA03</t>
  </si>
  <si>
    <t>CONDUCTOR DE AA. DESNUDO  10 mm2, 1 HILO</t>
  </si>
  <si>
    <t>CAA04</t>
  </si>
  <si>
    <t>CONDUCTOR DE AA. DESNUDO  10 mm2, 7 HILOS</t>
  </si>
  <si>
    <t>CAA05</t>
  </si>
  <si>
    <t>CONDUCTOR DE AA. DESNUDO  16 mm2, 1 HILO</t>
  </si>
  <si>
    <t>CAA06</t>
  </si>
  <si>
    <t>CONDUCTOR DE AA. DESNUDO  16 mm2, 7 HILOS</t>
  </si>
  <si>
    <t>CAA07</t>
  </si>
  <si>
    <t>CONDUCTOR DE AA. DESNUDO  25 mm2, 7 HILOS</t>
  </si>
  <si>
    <t>CAA08</t>
  </si>
  <si>
    <t>CONDUCTOR DE AA. DESNUDO  35 mm2, 7 HILOS</t>
  </si>
  <si>
    <t>CAA09</t>
  </si>
  <si>
    <t>CONDUCTOR DE AA. DESNUDO  50 mm2, 19 HILOS</t>
  </si>
  <si>
    <t>CAA10</t>
  </si>
  <si>
    <t>CONDUCTOR DE AA. DESNUDO  70 mm2, 19 HILOS</t>
  </si>
  <si>
    <t>CAA11</t>
  </si>
  <si>
    <t>CONDUCTOR DE AA. DESNUDO  95 mm2, 19 HILOS</t>
  </si>
  <si>
    <t>CAA12</t>
  </si>
  <si>
    <t>CONDUCTOR DE AA. DESNUDO 120 mm2, 19 HILOS</t>
  </si>
  <si>
    <t>CAA13</t>
  </si>
  <si>
    <t>CONDUCTOR DE AA. DESNUDO 185 mm2,  19 HILOS</t>
  </si>
  <si>
    <t>CAA14</t>
  </si>
  <si>
    <t>CONDUCTOR TIPO ACSR 16 mm2 - 7/1 HILOS</t>
  </si>
  <si>
    <t>CAA15</t>
  </si>
  <si>
    <t>CONDUCTOR TIPO ACSR 25 mm2 - 7/1 HILOS</t>
  </si>
  <si>
    <t>CAA16</t>
  </si>
  <si>
    <t>CONDUCTOR TIPO ACSR 35 mm2 - 6/1 HILOS</t>
  </si>
  <si>
    <t>CAA17</t>
  </si>
  <si>
    <t>CONDUCTOR TIPO ACSR 50 mm2 - 6/1 HILOS</t>
  </si>
  <si>
    <t>CAA18</t>
  </si>
  <si>
    <t>CONDUCTOR TIPO ACSR 70 mm2 - 6/1 HILOS</t>
  </si>
  <si>
    <t>CAA19</t>
  </si>
  <si>
    <t>CONDUCTOR DE AA. DESNUDO  85 mm2</t>
  </si>
  <si>
    <t>CAA20</t>
  </si>
  <si>
    <t>CONDUCTOR DE AA. DESNUDO  125 mm2</t>
  </si>
  <si>
    <t>CAA21</t>
  </si>
  <si>
    <t>CONDUCTOR DE AA. DESNUDO  150 mm2</t>
  </si>
  <si>
    <t>CAA22</t>
  </si>
  <si>
    <t>CONDUCTOR DE AA. DESNUDO  235 mm2</t>
  </si>
  <si>
    <t>CAA23</t>
  </si>
  <si>
    <t>CONDUCTOR DE AA. DESNUDO  240 mm2</t>
  </si>
  <si>
    <t>CAA24</t>
  </si>
  <si>
    <t>CONDUCTOR DE AA. DESNUDO 210 mm2</t>
  </si>
  <si>
    <t>Conductores De Aleacion De Aluminio O Similar. Protegido Para B.T.</t>
  </si>
  <si>
    <t>CAB01</t>
  </si>
  <si>
    <t>CONDUCTOR DE ALUM. PROTEGIDO, DE  6 mm2, 1 HILO; BAJA TENSION</t>
  </si>
  <si>
    <t>CAB02</t>
  </si>
  <si>
    <t>CONDUCTOR DE ALUM. PROTEGIDO, DE  6 mm2, 7 HILOS; BAJA TENSION</t>
  </si>
  <si>
    <t>CAB03</t>
  </si>
  <si>
    <t>CONDUCTOR DE ALUM. PROTEGIDO, DE 10 mm2, 1 HILO; BAJA TENSION</t>
  </si>
  <si>
    <t>CAB04</t>
  </si>
  <si>
    <t>CONDUCTOR DE ALUM. PROTEGIDO, DE 10 mm2, 7 HILOS; BAJA TENSION</t>
  </si>
  <si>
    <t>CAB05</t>
  </si>
  <si>
    <t>CONDUCTOR DE ALUM. PROTEGIDO, DE 16 mm2, 1 HILO; BAJA TENSION</t>
  </si>
  <si>
    <t>CAB06</t>
  </si>
  <si>
    <t>CONDUCTOR DE ALUM. PROTEGIDO, DE 16 mm2, 7 HILOS; BAJA TENSION</t>
  </si>
  <si>
    <t>CAB07</t>
  </si>
  <si>
    <t>CONDUCTOR DE ALUM. PROTEGIDO, DE 25 mm2, 7 HILOS; BAJA TENSION</t>
  </si>
  <si>
    <t>CAB08</t>
  </si>
  <si>
    <t>CONDUCTOR DE ALUM. PROTEGIDO, DE 35 mm2, 7 HILOS; BAJA TENSION</t>
  </si>
  <si>
    <t>CAB09</t>
  </si>
  <si>
    <t>CONDUCTOR DE ALUM. PROTEGIDO, DE 50 mm2, 7 HILOS; BAJA TENSION</t>
  </si>
  <si>
    <t>CAB10</t>
  </si>
  <si>
    <t>CONDUCTOR DE ALUM. PROTEGIDO, DE 70 mm2, 19 HILOS; BAJA TENSION</t>
  </si>
  <si>
    <t>CAB11</t>
  </si>
  <si>
    <t>CONDUCTOR DE ALUM. PROTEGIDO, DE 95 mm2; BAJA TENSION</t>
  </si>
  <si>
    <t>CAB12</t>
  </si>
  <si>
    <t>CONDUCTOR DE ALUM. PROTEGIDO, DE 120 mm2; BAJA TENSION</t>
  </si>
  <si>
    <t>CAB13</t>
  </si>
  <si>
    <t>CONDUCTOR DE ALUM. PROTEGIDO, DE 150 mm2; BAJA TENSION</t>
  </si>
  <si>
    <t>CAB14</t>
  </si>
  <si>
    <t>CONDUCTOR DE ALUM. PROTEGIDO, DE 185 mm2; BAJA TENSION</t>
  </si>
  <si>
    <t>CAB15</t>
  </si>
  <si>
    <t>CONDUCTOR DE ALUM. PROTEGIDO, DE 240 mm2; BAJA TENSION</t>
  </si>
  <si>
    <t>Conductores De Aleacion De Aluminio O Similar. Autosoportado Para B.T.</t>
  </si>
  <si>
    <t>CAC01</t>
  </si>
  <si>
    <t>CONDUCTOR DE ALUMINIO AUTOSOPORTADO, DUPLEX  DE 2 x  16 + 25 mm2</t>
  </si>
  <si>
    <t>CAC02</t>
  </si>
  <si>
    <t>CONDUCTOR DE ALUMINIO AUTOSOPORTADO, DUPLEX  DE 2 x  25 + 25 mm2</t>
  </si>
  <si>
    <t>CAC03</t>
  </si>
  <si>
    <t>CONDUCTOR DE ALUMINIO AUTOSOPORTADO, DUPLEX  DE 2 x  35 + 25 mm2</t>
  </si>
  <si>
    <t>CAC04</t>
  </si>
  <si>
    <t>CONDUCTOR DE ALUMINIO AUTOSOPORTADO, DUPLEX  DE 2 x  50 + 35 mm2</t>
  </si>
  <si>
    <t>CAC05</t>
  </si>
  <si>
    <t>CONDUCTOR DE ALUMINIO AUTOSOPORTADO, DUPLEX  DE 2 x  70 + 50 mm2</t>
  </si>
  <si>
    <t>CAC06</t>
  </si>
  <si>
    <t>CONDUCTOR DE ALUMINIO AUTOSOPORTADO, DUPLEX  DE 2 x  95 + 70 mm2</t>
  </si>
  <si>
    <t>CAC07</t>
  </si>
  <si>
    <t>CONDUCTOR DE ALUMINIO AUTOSOPORTADO, DUPLEX  DE 2 x 120 + 95 mm2</t>
  </si>
  <si>
    <t>CAC08</t>
  </si>
  <si>
    <t>CONDUCTOR DE ALUMINIO AUTOSOPORTADO, TRIPLEX DE 3 x  16 + 25 mm2</t>
  </si>
  <si>
    <t>CAC09</t>
  </si>
  <si>
    <t>CONDUCTOR DE ALUMINIO AUTOSOPORTADO, TRIPLEX DE 3 x  25 + 25 mm2</t>
  </si>
  <si>
    <t>CAC10</t>
  </si>
  <si>
    <t>CONDUCTOR DE ALUMINIO AUTOSOPORTADO, TRIPLEX DE 3 x  35 + 25 mm2</t>
  </si>
  <si>
    <t>CAC11</t>
  </si>
  <si>
    <t>CONDUCTOR DE ALUMINIO AUTOSOPORTADO, TRIPLEX DE 3 x  50 + 35 mm2</t>
  </si>
  <si>
    <t>CAC12</t>
  </si>
  <si>
    <t>CONDUCTOR DE ALUMINIO AUTOSOPORTADO, TRIPLEX DE 3 x  70 + 50 mm2</t>
  </si>
  <si>
    <t>CAC13</t>
  </si>
  <si>
    <t>CONDUCTOR DE ALUMINIO AUTOSOPORTADO, TRIPLEX DE 3 x  95 + 70 mm2</t>
  </si>
  <si>
    <t>CAC14</t>
  </si>
  <si>
    <t>CONDUCTOR DE ALUMINIO AUTOSOPORTADO, TRIPLEX DE 3 x 120 + 95 mm2</t>
  </si>
  <si>
    <t>CAC15</t>
  </si>
  <si>
    <t>CONDUCTOR DE ALUMINIO AUTOSOPORTADO SP+AP 3x25 mm2+1x25 mm2+portante, PARA SP</t>
  </si>
  <si>
    <t>CAC16</t>
  </si>
  <si>
    <t>CONDUCTOR DE ALUMINIO AUTOSOPORTADO SP+AP 3x35 mm2+1x25 mm2+portante, PARA SP</t>
  </si>
  <si>
    <t>CAC17</t>
  </si>
  <si>
    <t>CONDUCTOR DE ALUMINIO AUTOSOPORTADO SP+AP 3x50 mm2+1x25 mm2+portante, PARA SP</t>
  </si>
  <si>
    <t>CAC18</t>
  </si>
  <si>
    <t>CONDUCTOR DE ALUMINIO AUTOSOPORTADO SP+AP 3x70 mm2+1x25 mm2+portante, PARA SP</t>
  </si>
  <si>
    <t>CAC19</t>
  </si>
  <si>
    <t>CONDUCTOR DE ALUMINIO AUTOSOPORTADO SP+AP 3x25 mm2+2x16 mm2+portante, PARA SP</t>
  </si>
  <si>
    <t>CAC20</t>
  </si>
  <si>
    <t>CONDUCTOR DE ALUMINIO AUTOSOPORTADO SP+AP 3x35 mm2+2x16 mm2+portante, PARA SP</t>
  </si>
  <si>
    <t>CAC21</t>
  </si>
  <si>
    <t>CONDUCTOR DE ALUMINIO AUTOSOPORTADO SP+AP 3x50 mm2+2x16 mm2+portante, PARA SP</t>
  </si>
  <si>
    <t>CAC22</t>
  </si>
  <si>
    <t>CONDUCTOR DE ALUMINIO AUTOSOPORTADO SP+AP 3x70 mm2+2x16 mm2+portante, PARA SP</t>
  </si>
  <si>
    <t>CAC23</t>
  </si>
  <si>
    <t>CONDUCTOR DE ALUMINIO AUTOSOPORTADO DE 1x16 mm2+portante</t>
  </si>
  <si>
    <t>CAC24</t>
  </si>
  <si>
    <t>CONDUCTOR DE ALUMINIO AUTOSOPORTADO DE 1x25 mm2+portante</t>
  </si>
  <si>
    <t>CAC25</t>
  </si>
  <si>
    <t>CONDUCTOR DE ALUMINIO AUTOSOPORTADO DE 1x35 mm2+portante</t>
  </si>
  <si>
    <t>CAC26</t>
  </si>
  <si>
    <t>CONDUCTOR DE ALUMINIO AUTOSOPORTADO DE 1x50 mm2+portante</t>
  </si>
  <si>
    <t>CAC27</t>
  </si>
  <si>
    <t>CONDUCTOR DE ALUMINIO AUTOSOPORTADO DE 1x70 mm2+portante</t>
  </si>
  <si>
    <t>CAC28</t>
  </si>
  <si>
    <t>CONDUCTOR DE ALUMINIO AUTOSOPORTADO DE 1x95 mm2+portante</t>
  </si>
  <si>
    <t>CAC29</t>
  </si>
  <si>
    <t>CONDUCTOR DE ALUMINIO AUTOSOPORTADO DE 3x150 mm2+portante</t>
  </si>
  <si>
    <t>CAC30</t>
  </si>
  <si>
    <t>CONDUCTOR DE ALUMINIO AUTOSOPORTADO SP+AP 3x35 mm2+2x6 mm2+portante, PARA SP</t>
  </si>
  <si>
    <t>CAC31</t>
  </si>
  <si>
    <t>CONDUCTOR DE ALUMINIO AUTOSOPORTADO SP+AP 3x35 mm2+2x10 mm2+portante, PARA SP</t>
  </si>
  <si>
    <t>CAC32</t>
  </si>
  <si>
    <t>CONDUCTOR DE ALUMINIO AUTOSOPORTADO SP+AP 3x70 mm2+1x16 mm2+portante, PARA SP</t>
  </si>
  <si>
    <t>CAC33</t>
  </si>
  <si>
    <t>CONDUCTOR DE ALUMINIO AUTOSOPORTADO SP+AP 3x70 mm2+2x6 mm2+portante, PARA SP</t>
  </si>
  <si>
    <t>CAC34</t>
  </si>
  <si>
    <t>CONDUCTOR DE ALUMINIO AUTOSOPORTADO SP+AP 3x70 mm2+2x10 mm2+portante, PARA SP</t>
  </si>
  <si>
    <t>CAC35</t>
  </si>
  <si>
    <t>CONDUCTOR DE ALUMINIO AUTOSOPORTADO SP+AP 3x95 mm2+1x6 mm2+portante, PARA SP</t>
  </si>
  <si>
    <t>CAC36</t>
  </si>
  <si>
    <t>CONDUCTOR DE ALUMINIO AUTOSOPORTADO SP+AP 3x95 mm2+1x10 mm2+portante, PARA SP</t>
  </si>
  <si>
    <t>CAC37</t>
  </si>
  <si>
    <t>CONDUCTOR DE ALUMINIO AUTOSOPORTADO SP+AP 3x95 mm2+1x16 mm2+portante, PARA SP</t>
  </si>
  <si>
    <t>CAC38</t>
  </si>
  <si>
    <t>CONDUCTOR DE ALUMINIO AUTOSOPORTADO SP+AP 3x95 mm2+1x25 mm2+portante, PARA SP</t>
  </si>
  <si>
    <t>CAC39</t>
  </si>
  <si>
    <t>CONDUCTOR DE ALUMINIO AUTOSOPORTADO SP+AP 3x95 mm2+2x16 mm2+portante, PARA SP</t>
  </si>
  <si>
    <t>CAC40</t>
  </si>
  <si>
    <t>CONDUCTOR DE ALUMINIO AUTOSOPORTADO SP+AP 3x120 mm2+1x25 mm2+portante, PARA SP</t>
  </si>
  <si>
    <t>CAC41</t>
  </si>
  <si>
    <t>CONDUCTOR DE ALUMINIO AUTOSOPORTADO SP+AP 3x150 mm2+1x25 mm2+portante, PARA SP</t>
  </si>
  <si>
    <t>CAC42</t>
  </si>
  <si>
    <t>CONDUCTOR DE ALUMINIO AUTOSOPORTADO SP+AP 3x25 mm2+1x25 mm2+portante, PARA AP</t>
  </si>
  <si>
    <t>CAC43</t>
  </si>
  <si>
    <t>CONDUCTOR DE ALUMINIO AUTOSOPORTADO SP+AP 3x35 mm2+1x25 mm2+portante, PARA AP</t>
  </si>
  <si>
    <t>CAC44</t>
  </si>
  <si>
    <t>CONDUCTOR DE ALUMINIO AUTOSOPORTADO SP+AP 3x50 mm2+1x25 mm2+portante, PARA AP</t>
  </si>
  <si>
    <t>CAC45</t>
  </si>
  <si>
    <t>CONDUCTOR DE ALUMINIO AUTOSOPORTADO SP+AP 3x70 mm2+1x25 mm2+portante, PARA AP</t>
  </si>
  <si>
    <t>CAC46</t>
  </si>
  <si>
    <t>CONDUCTOR DE ALUMINIO AUTOSOPORTADO SP+AP 3x25 mm2+2x16 mm2+portante, PARA AP</t>
  </si>
  <si>
    <t>CAC47</t>
  </si>
  <si>
    <t>CONDUCTOR DE ALUMINIO AUTOSOPORTADO SP+AP 3x35 mm2+2x16 mm2+portante, PARA AP</t>
  </si>
  <si>
    <t>CAC48</t>
  </si>
  <si>
    <t>CONDUCTOR DE ALUMINIO AUTOSOPORTADO SP+AP 3x50 mm2+2x16 mm2+portante, PARA AP</t>
  </si>
  <si>
    <t>CAC49</t>
  </si>
  <si>
    <t>CONDUCTOR DE ALUMINIO AUTOSOPORTADO SP+AP 3x70 mm2+2x16 mm2+portante, PARA AP</t>
  </si>
  <si>
    <t>CAC50</t>
  </si>
  <si>
    <t>CONDUCTOR DE ALUMINIO AUTOSOPORTADO SP+AP 3x35 mm2+2x6 mm2+portante, PARA AP</t>
  </si>
  <si>
    <t>CAC51</t>
  </si>
  <si>
    <t>CONDUCTOR DE ALUMINIO AUTOSOPORTADO SP+AP 3x35 mm2+2x10 mm2+portante, PARA AP</t>
  </si>
  <si>
    <t>CAC52</t>
  </si>
  <si>
    <t>CONDUCTOR DE ALUMINIO AUTOSOPORTADO SP+AP 3x70 mm2+1x16 mm2+portante, PARA AP</t>
  </si>
  <si>
    <t>CAC53</t>
  </si>
  <si>
    <t>CONDUCTOR DE ALUMINIO AUTOSOPORTADO SP+AP 3x70 mm2+2x6 mm2+portante, PARA AP</t>
  </si>
  <si>
    <t>CAC54</t>
  </si>
  <si>
    <t>CONDUCTOR DE ALUMINIO AUTOSOPORTADO SP+AP 3x70 mm2+2x10 mm2+portante, PARA AP</t>
  </si>
  <si>
    <t>CAC55</t>
  </si>
  <si>
    <t>CONDUCTOR DE ALUMINIO AUTOSOPORTADO SP+AP 3x95 mm2+1x6 mm2+portante, PARA AP</t>
  </si>
  <si>
    <t>CAC57</t>
  </si>
  <si>
    <t>CONDUCTOR DE ALUMINIO AUTOSOPORTADO SP+AP 3x95 mm2+1x10 mm2+portante, PARA AP</t>
  </si>
  <si>
    <t>CAC58</t>
  </si>
  <si>
    <t>CONDUCTOR DE ALUMINIO AUTOSOPORTADO SP+AP 3x95 mm2+1x16 mm2+portante, PARA AP</t>
  </si>
  <si>
    <t>CAC59</t>
  </si>
  <si>
    <t>CONDUCTOR DE ALUMINIO AUTOSOPORTADO SP+AP 3x95 mm2+1x25 mm2+portante, PARA AP</t>
  </si>
  <si>
    <t>CAC60</t>
  </si>
  <si>
    <t>CONDUCTOR DE ALUMINIO AUTOSOPORTADO SP+AP 3x95 mm2+2x16 mm2+portante, PARA AP</t>
  </si>
  <si>
    <t>CAC61</t>
  </si>
  <si>
    <t>CONDUCTOR DE ALUMINIO AUTOSOPORTADO SP+AP 3x120 mm2+1x25 mm2+portante, PARA AP</t>
  </si>
  <si>
    <t>CAC62</t>
  </si>
  <si>
    <t>CONDUCTOR DE ALUMINIO AUTOSOPORTADO SP+AP 3x150 mm2+1x25 mm2+portante, PARA AP</t>
  </si>
  <si>
    <t>CAC63</t>
  </si>
  <si>
    <t>CONDUCTOR DE ALUMINIO AUTOSOPORTADO SP+AP 3x16 mm2+1x25 mm2+portante, PARA SP</t>
  </si>
  <si>
    <t>CAC64</t>
  </si>
  <si>
    <t>CONDUCTOR DE ALUMINIO AUTOSOPORTADO SP+AP 3x16 mm2+1x16 mm2+portante, PARA SP</t>
  </si>
  <si>
    <t>CAC65</t>
  </si>
  <si>
    <t>CONDUCTOR DE ALUMINIO AUTOSOPORTADO SP+AP 3x25 mm2+1x16 mm2+portante, PARA SP</t>
  </si>
  <si>
    <t>CAC66</t>
  </si>
  <si>
    <t>CONDUCTOR DE ALUMINIO AUTOSOPORTADO SP+AP 3x35 mm2+1x16 mm2+portante, PARA SP</t>
  </si>
  <si>
    <t>CAC67</t>
  </si>
  <si>
    <t>CONDUCTOR DE ALUMINIO AUTOSOPORTADO SP+AP 3x50 mm2+1x16 mm2+portante, PARA SP</t>
  </si>
  <si>
    <t>CAC68</t>
  </si>
  <si>
    <t>CONDUCTOR DE ALUMINIO AUTOSOPORTADO SP+AP 3x16 mm2+1x25 mm2+portante, PARA AP</t>
  </si>
  <si>
    <t>CAC69</t>
  </si>
  <si>
    <t>CONDUCTOR DE ALUMINIO AUTOSOPORTADO SP+AP 3x16 mm2+1x16 mm2+portante, PARA AP</t>
  </si>
  <si>
    <t>CAC70</t>
  </si>
  <si>
    <t>CONDUCTOR DE ALUMINIO AUTOSOPORTADO SP+AP 3x25 mm2+1x16 mm2+portante, PARA AP</t>
  </si>
  <si>
    <t>CAC71</t>
  </si>
  <si>
    <t>CONDUCTOR DE ALUMINIO AUTOSOPORTADO SP+AP 3x35 mm2+1x16 mm2+portante, PARA AP</t>
  </si>
  <si>
    <t>CAC72</t>
  </si>
  <si>
    <t>CONDUCTOR DE ALUMINIO AUTOSOPORTADO SP+AP 3x50 mm2+1x16 mm2+portante, PARA AP</t>
  </si>
  <si>
    <t>CAC73</t>
  </si>
  <si>
    <t>CONDUCTOR DE ALUMINIO AUTOSOPORTADO DE 1x10 mm2+portante</t>
  </si>
  <si>
    <t>CAC74</t>
  </si>
  <si>
    <t>CONDUCTOR DE ALUMINIO AUTOSOPORTADO, DUPLEX  DE 2 x 10 + 25 mm2</t>
  </si>
  <si>
    <t>CAC75</t>
  </si>
  <si>
    <t>CONDUCTOR DE ALUMINIO AUTOSOPORTADO, TRIPLEX DE 3 x 10 +25 mm2</t>
  </si>
  <si>
    <t>CAC76</t>
  </si>
  <si>
    <t>CONDUCTOR DE ALUMINIO AUTOSOPORTADO SP+AP 3x16 mm2+1x10 mm2+portante, PARA SP</t>
  </si>
  <si>
    <t>CAC77</t>
  </si>
  <si>
    <t>CONDUCTOR DE ALUMINIO AUTOSOPORTADO SP+AP 3x16 mm2+2x16 mm2+portante, PARA AP</t>
  </si>
  <si>
    <t>CAC78</t>
  </si>
  <si>
    <t>CONDUCTOR DE ALUMINIO AUTOSOPORTADO SP+AP 3x16 mm2+2x16 mm2+portante, PARA SP</t>
  </si>
  <si>
    <t>CAC79</t>
  </si>
  <si>
    <t>CONDUCTOR DE ALUMINIO AUTOSOPORTADO SP+AP 1x16 mm2+1x16 mm2+portante, PARA SP</t>
  </si>
  <si>
    <t>CAC80</t>
  </si>
  <si>
    <t>CONDUCTOR DE ALUMINIO AUTOSOPORTADO SP+AP 1x16 mm2+1x16 mm2+portante, PARA AP</t>
  </si>
  <si>
    <t>CAC81</t>
  </si>
  <si>
    <t>CONDUCTOR DE ALUMINIO AUTOSOPORTADO SP+AP 1x25 mm2+1x16 mm2+portante, PARA SP</t>
  </si>
  <si>
    <t>CAC82</t>
  </si>
  <si>
    <t>CONDUCTOR DE ALUMINIO AUTOSOPORTADO SP+AP 1x25 mm2+1x16 mm2+portante, PARA AP</t>
  </si>
  <si>
    <t>CAC83</t>
  </si>
  <si>
    <t>CONDUCTOR DE ALUMINIO AUTOSOPORTADO SP+AP 1x25 mm2+1x25 mm2+portante, PARA SP</t>
  </si>
  <si>
    <t>CAC84</t>
  </si>
  <si>
    <t>CONDUCTOR DE ALUMINIO AUTOSOPORTADO SP+AP 1x25 mm2+1x25 mm2+portante, PARA AP</t>
  </si>
  <si>
    <t>CAC85</t>
  </si>
  <si>
    <t>CONDUCTOR DE ALUMINIO AUTOSOPORTADO SP+AP 2x16 mm2+1x16 mm2+portante, PARA SP</t>
  </si>
  <si>
    <t>CAC86</t>
  </si>
  <si>
    <t>CONDUCTOR DE ALUMINIO AUTOSOPORTADO SP+AP 2x16 mm2+1x16 mm2+portante, PARA AP</t>
  </si>
  <si>
    <t>CAC87</t>
  </si>
  <si>
    <t>CONDUCTOR DE ALUMINIO AUTOSOPORTADO SP+AP 2x16 mm2+1x25 mm2+portante, PARA SP</t>
  </si>
  <si>
    <t>CAC88</t>
  </si>
  <si>
    <t>CONDUCTOR DE ALUMINIO AUTOSOPORTADO SP+AP 2x16 mm2+1x25 mm2+portante, PARA AP</t>
  </si>
  <si>
    <t>CAC89</t>
  </si>
  <si>
    <t>CONDUCTOR DE ALUMINIO AUTOSOPORTADO SP+AP 2x16 mm2+2x16 mm2+portante, PARA SP</t>
  </si>
  <si>
    <t>CAC90</t>
  </si>
  <si>
    <t>CONDUCTOR DE ALUMINIO AUTOSOPORTADO SP+AP 2x16 mm2+2x16 mm2+portante, PARA AP</t>
  </si>
  <si>
    <t>CAC91</t>
  </si>
  <si>
    <t>CONDUCTOR DE ALUMINIO AUTOSOPORTADO SP+AP 2x25 mm2+1x16 mm2+portante, PARA SP</t>
  </si>
  <si>
    <t>CAC92</t>
  </si>
  <si>
    <t>CONDUCTOR DE ALUMINIO AUTOSOPORTADO SP+AP 2x25 mm2+1x16 mm2+portante, PARA AP</t>
  </si>
  <si>
    <t>CAC93</t>
  </si>
  <si>
    <t>CONDUCTOR DE ALUMINIO AUTOSOPORTADO SP+AP 2x35 mm2+1x16 mm2+portante, PARA SP</t>
  </si>
  <si>
    <t>CAC94</t>
  </si>
  <si>
    <t>CONDUCTOR DE ALUMINIO AUTOSOPORTADO SP+AP 2x35 mm2+1x16 mm2+portante, PARA AP</t>
  </si>
  <si>
    <t>CAC95</t>
  </si>
  <si>
    <t>CONDUCTOR DE ALUMINIO AUTOSOPORTADO SP+AP 1x35 mm2+1x16 mm2+portante, PARA AP</t>
  </si>
  <si>
    <t>CAC96</t>
  </si>
  <si>
    <t>CONDUCTOR DE ALUMINIO AUTOSOPORTADO SP+AP 1x35 mm2+1x16 mm2+portante, PARA SP</t>
  </si>
  <si>
    <t>Conductores De Aleacion De Aluminio o Similar. Autosoportado Para M.T.</t>
  </si>
  <si>
    <t>CAE01</t>
  </si>
  <si>
    <t>CONDUCTOR DE ALUMINIO AUTOSOPORTADO 3x35 mm2 + portante</t>
  </si>
  <si>
    <t>CAE02</t>
  </si>
  <si>
    <t>CONDUCTOR DE ALUMINIO AUTOSOPORTADO 3x70 mm2 + portante</t>
  </si>
  <si>
    <t>CAE03</t>
  </si>
  <si>
    <t>CONDUCTOR DE ALUMINIO AUTOSOPORTADO 3x120 mm2 + portante</t>
  </si>
  <si>
    <t>CAE04</t>
  </si>
  <si>
    <t>CONDUCTOR DE ALUMINIO AUTOSOPORTADO 3x50 mm2 + portante</t>
  </si>
  <si>
    <t>CAE05</t>
  </si>
  <si>
    <t>CONDUCTOR DE ALUMINIO AUTOSOPORTADO 3x95 mm2 + portante</t>
  </si>
  <si>
    <t>CAE06</t>
  </si>
  <si>
    <t>CONDUCTOR DE ALUMINIO AUTOSOPORTADO 3x16 mm2 + portante</t>
  </si>
  <si>
    <t>CAE07</t>
  </si>
  <si>
    <t>CONDUCTOR DE ALUMINIO AUTOSOPORTADO 3x25 mm2 + portante</t>
  </si>
  <si>
    <t>CAE08</t>
  </si>
  <si>
    <t>CONDUCTOR DE ALUMINIO AUTOSOPORTADO 3x185 mm2 + portante</t>
  </si>
  <si>
    <t>Conductores De Aleacion De Aluminio O Similar. Protegido Para M.T.</t>
  </si>
  <si>
    <t>CAM01</t>
  </si>
  <si>
    <t>CONDUCTOR DE ALUMINIO PROTEGIDO, DE 70 mm2, 7 HILOS; MEDIA TENSIÓN</t>
  </si>
  <si>
    <t>CAM02</t>
  </si>
  <si>
    <t>CONDUCTOR DE ALUMINIO PROTEGIDO, DE 50 mm2</t>
  </si>
  <si>
    <t>Conductores De Cobre. Desnudo</t>
  </si>
  <si>
    <t>CBA01</t>
  </si>
  <si>
    <t>CONDUCTOR DE COBRE DESNUDO  6 mm2, 1 HILO</t>
  </si>
  <si>
    <t>CBA02</t>
  </si>
  <si>
    <t>CONDUCTOR DE COBRE DESNUDO  6 mm2, 7 HILOS</t>
  </si>
  <si>
    <t>CBA03</t>
  </si>
  <si>
    <t>CONDUCTOR DE COBRE DESNUDO 10 mm2, 1 HILO</t>
  </si>
  <si>
    <t>CBA04</t>
  </si>
  <si>
    <t>CONDUCTOR DE COBRE DESNUDO 10 mm2, 7 HILOS</t>
  </si>
  <si>
    <t>CBA05</t>
  </si>
  <si>
    <t>CONDUCTOR DE COBRE DESNUDO 16 mm2, 1 HILO</t>
  </si>
  <si>
    <t>CBA06</t>
  </si>
  <si>
    <t>CONDUCTOR DE COBRE DESNUDO 16 mm2, 7 HILOS</t>
  </si>
  <si>
    <t>CBA07</t>
  </si>
  <si>
    <t>CONDUCTOR DE COBRE DESNUDO 25 mm2, 7 HILOS</t>
  </si>
  <si>
    <t>CBA08</t>
  </si>
  <si>
    <t>CONDUCTOR DE COBRE DESNUDO 35 mm2, 7 HILOS</t>
  </si>
  <si>
    <t>CBA09</t>
  </si>
  <si>
    <t>CONDUCTOR DE COBRE DESNUDO 50 mm2, 19 HILOS</t>
  </si>
  <si>
    <t>CBA10</t>
  </si>
  <si>
    <t>CONDUCTOR DE COBRE DESNUDO 70 mm2, 19 HILOS</t>
  </si>
  <si>
    <t>CBA11</t>
  </si>
  <si>
    <t>CONDUCTOR DE COBRE DESNUDO 85 mm2</t>
  </si>
  <si>
    <t>CBA12</t>
  </si>
  <si>
    <t>CONDUCTOR DE COBRE DESNUDO 95 mm2</t>
  </si>
  <si>
    <t>CBA13</t>
  </si>
  <si>
    <t>CONDUCTOR DE COBRE DESNUDO 120 mm2</t>
  </si>
  <si>
    <t>CBA14</t>
  </si>
  <si>
    <t>CONDUCTOR DE COBRE DESNUDO 125 mm2</t>
  </si>
  <si>
    <t>CBA15</t>
  </si>
  <si>
    <t>CONDUCTOR DE COBRE DESNUDO 135 mm2</t>
  </si>
  <si>
    <t>CBA16</t>
  </si>
  <si>
    <t>CONDUCTOR DE COBRE DESNUDO 150 mm2</t>
  </si>
  <si>
    <t>CBA17</t>
  </si>
  <si>
    <t>CONDUCTOR DE COBRE DESNUDO 185 mm2</t>
  </si>
  <si>
    <t>Conductores De Cobre. Protegido Para B.T.</t>
  </si>
  <si>
    <t>CBB01</t>
  </si>
  <si>
    <t>CONDUCTOR DE COBRE PROTEGIDO, DE  6 mm2, 1 HILO; BAJA TENSION</t>
  </si>
  <si>
    <t>CBB02</t>
  </si>
  <si>
    <t>CONDUCTOR DE COBRE PROTEGIDO, DE  6 mm2, 7 HILOS; BAJA TENSION</t>
  </si>
  <si>
    <t>CBB03</t>
  </si>
  <si>
    <t>CONDUCTOR DE COBRE PROTEGIDO, DE 10 mm2, 1 HILO; BAJA TENSION</t>
  </si>
  <si>
    <t>CBB04</t>
  </si>
  <si>
    <t>CONDUCTOR DE COBRE PROTEGIDO, DE 10 mm2, 7 HILOS; BAJA TENSION</t>
  </si>
  <si>
    <t>CBB05</t>
  </si>
  <si>
    <t>CONDUCTOR DE COBRE PROTEGIDO, DE 16 mm2, 1 HILO; BAJA TENSION</t>
  </si>
  <si>
    <t>CBB06</t>
  </si>
  <si>
    <t>CONDUCTOR DE COBRE PROTEGIDO, DE 16 mm2, 7 HILOS; BAJA TENSION</t>
  </si>
  <si>
    <t>CBB07</t>
  </si>
  <si>
    <t>CONDUCTOR DE COBRE PROTEGIDO, DE 25 mm2, 7 HILOS; BAJA TENSION</t>
  </si>
  <si>
    <t>CBB08</t>
  </si>
  <si>
    <t>CONDUCTOR DE COBRE PROTEGIDO, DE 35 mm2, 7 HILOS; BAJA TENSION</t>
  </si>
  <si>
    <t>CBB09</t>
  </si>
  <si>
    <t>CONDUCTOR DE COBRE PROTEGIDO, DE 50 mm2, 7 HILOS; BAJA TENSION</t>
  </si>
  <si>
    <t>CBB10</t>
  </si>
  <si>
    <t>CONDUCTOR DE COBRE PROTEGIDO, DE 70 mm2, 19 HILOS; BAJA TENSION</t>
  </si>
  <si>
    <t>CBB11</t>
  </si>
  <si>
    <t>CONDUCTOR DE COBRE PROTEGIDO, DE 95 mm2; BAJA TENSION</t>
  </si>
  <si>
    <t>CBB12</t>
  </si>
  <si>
    <t>CONDUCTOR DE COBRE PROTEGIDO, DE 120 mm2; BAJA TENSION</t>
  </si>
  <si>
    <t>CBB13</t>
  </si>
  <si>
    <t>CONDUCTOR DE COBRE PROTEGIDO, DE 150 mm2; BAJA TENSION</t>
  </si>
  <si>
    <t>CBB14</t>
  </si>
  <si>
    <t>CONDUCTOR DE COBRE PROTEGIDO, DE 185 mm2; BAJA TENSION</t>
  </si>
  <si>
    <t>Conductores De Cobre. Autosoportado Para B.T.</t>
  </si>
  <si>
    <t>CBC01</t>
  </si>
  <si>
    <t>CONDUCTOR DE COBRE AUTOSOPORTADO DE 2 x  6 + 6 mm2</t>
  </si>
  <si>
    <t>CBC02</t>
  </si>
  <si>
    <t>CONDUCTOR DE COBRE AUTOSOPORTADO DE 2 x 10 + 10 mm2</t>
  </si>
  <si>
    <t>CBC03</t>
  </si>
  <si>
    <t>CONDUCTOR DE COBRE AUTOSOPORTADO DE 2 x 16 + 16 mm2</t>
  </si>
  <si>
    <t>CBC04</t>
  </si>
  <si>
    <t>CONDUCTOR DE COBRE AUTOSOPORTADO DE 2 x 25 + 25 mm2</t>
  </si>
  <si>
    <t>CBC05</t>
  </si>
  <si>
    <t>CONDUCTOR DE COBRE AUTOSOPORTADO DE 3 x  6 + 1 x 4 + 6 mm2</t>
  </si>
  <si>
    <t>CBC06</t>
  </si>
  <si>
    <t>CONDUCTOR DE COBRE AUTOSOPORTADO DE 3 x  6 + 1 x 4 mm2</t>
  </si>
  <si>
    <t>CBC07</t>
  </si>
  <si>
    <t>CONDUCTOR DE COBRE AUTOSOPORTADO DE 3 x  6 + 6 mm2</t>
  </si>
  <si>
    <t>CBC08</t>
  </si>
  <si>
    <t>CONDUCTOR DE COBRE AUTOSOPORTADO DE 3 x  6 mm2</t>
  </si>
  <si>
    <t>CBC09</t>
  </si>
  <si>
    <t>CONDUCTOR DE COBRE AUTOSOPORTADO DE 3 x 10 + 1 x 4 + 10 mm2</t>
  </si>
  <si>
    <t>CBC10</t>
  </si>
  <si>
    <t>CONDUCTOR DE COBRE AUTOSOPORTADO DE 3 x 10 + 1 x 4 mm2</t>
  </si>
  <si>
    <t>CBC100</t>
  </si>
  <si>
    <t>CONDUCTOR DE COBRE AUTOSOPORTADO SP+AP 3x16 mm2+1x16 mm2+portante, PARA SP</t>
  </si>
  <si>
    <t>CBC101</t>
  </si>
  <si>
    <t>CONDUCTOR DE COBRE AUTOSOPORTADO SP+AP 3x25 mm2+1x16 mm2+portante, PARA SP</t>
  </si>
  <si>
    <t>CBC102</t>
  </si>
  <si>
    <t>CONDUCTOR DE COBRE AUTOSOPORTADO SP+AP 3x25 mm2+1x16 mm2+portante, PARA AP</t>
  </si>
  <si>
    <t>CBC103</t>
  </si>
  <si>
    <t>CONDUCTOR DE COBRE AUTOSOPORTADO SP+AP 2x10 mm2+1x10 mm2+portante, PARA SP</t>
  </si>
  <si>
    <t>CBC104</t>
  </si>
  <si>
    <t>CONDUCTOR DE COBRE AUTOSOPORTADO SP+AP 2x10 mm2+1x10 mm2+portante, PARA AP</t>
  </si>
  <si>
    <t>CBC105</t>
  </si>
  <si>
    <t>CONDUCTOR DE COBRE AUTOSOPORTADO SP+AP 3x16 mm2+1x16 mm2+portante, PARA AP</t>
  </si>
  <si>
    <t>CBC106</t>
  </si>
  <si>
    <t>CONDUCTOR DE COBRE AUTOSOPORTADO SP+AP 3x10 mm2+1x16 mm2+portante, PARA AP</t>
  </si>
  <si>
    <t>CBC107</t>
  </si>
  <si>
    <t>CONDUCTOR DE COBRE AUTOSOPORTADO SP+AP 1x10 mm2+1x10 mm2+portante, PARA SP</t>
  </si>
  <si>
    <t>CBC108</t>
  </si>
  <si>
    <t>CONDUCTOR DE COBRE AUTOSOPORTADO SP+AP 1x10 mm2+1x10 mm2+portante, PARA AP</t>
  </si>
  <si>
    <t>CBC109</t>
  </si>
  <si>
    <t>CONDUCTOR DE COBRE AUTOSOPORTADO SP+AP 2x25 mm2+1x10 mm2+portante, PARA SP</t>
  </si>
  <si>
    <t>CBC11</t>
  </si>
  <si>
    <t>CBC110</t>
  </si>
  <si>
    <t>CONDUCTOR DE COBRE AUTOSOPORTADO SP+AP 2x16 mm2+1x10 mm2+portante, PARA SP</t>
  </si>
  <si>
    <t>CBC111</t>
  </si>
  <si>
    <t>CONDUCTOR DE COBRE AUTOSOPORTADO SP+AP 2x16 mm2+1x10 mm2+portante, PARA AP</t>
  </si>
  <si>
    <t>CBC112</t>
  </si>
  <si>
    <t>CONDUCTOR DE COBRE AUTOSOPORTADO SP+AP 2x10 mm2+1x16 mm2+portante, PARA AP</t>
  </si>
  <si>
    <t>CBC113</t>
  </si>
  <si>
    <t>CONDUCTOR DE COBRE AUTOSOPORTADO SP+AP 2x10 mm2+1x16 mm2+portante, PARA SP</t>
  </si>
  <si>
    <t>CBC114</t>
  </si>
  <si>
    <t>CONDUCTOR DE COBRE AUTOSOPORTADO SP+AP 1x16 mm2+1x10 mm2+portante, PARA AP</t>
  </si>
  <si>
    <t>CBC115</t>
  </si>
  <si>
    <t>CONDUCTOR DE COBRE AUTOSOPORTADO SP+AP 1x16 mm2+1x10 mm2+portante, PARA SP</t>
  </si>
  <si>
    <t>CBC116</t>
  </si>
  <si>
    <t>CONDUCTOR DE COBRE AUTOSOPORTADO SP+AP 1x16 mm2+1x16 mm2+portante, PARA AP</t>
  </si>
  <si>
    <t>CBC117</t>
  </si>
  <si>
    <t>CONDUCTOR DE COBRE AUTOSOPORTADO SP+AP 1x16 mm2+1x16 mm2+portante, PARA SP</t>
  </si>
  <si>
    <t>CBC12</t>
  </si>
  <si>
    <t>CONDUCTOR DE COBRE AUTOSOPORTADO DE 3 x 10 + 10 mm2</t>
  </si>
  <si>
    <t>CBC13</t>
  </si>
  <si>
    <t>CONDUCTOR DE COBRE AUTOSOPORTADO DE 3 x 10 mm2</t>
  </si>
  <si>
    <t>CBC14</t>
  </si>
  <si>
    <t>CONDUCTOR DE COBRE AUTOSOPORTADO DE 3 x 16 + 1 x 4 + 16 mm2</t>
  </si>
  <si>
    <t>CBC15</t>
  </si>
  <si>
    <t>CONDUCTOR DE COBRE AUTOSOPORTADO DE 3 x 16 + 1 x 4 mm2</t>
  </si>
  <si>
    <t>CBC16</t>
  </si>
  <si>
    <t>CONDUCTOR DE COBRE AUTOSOPORTADO DE 3 x 16 + 16 mm2</t>
  </si>
  <si>
    <t>CBC17</t>
  </si>
  <si>
    <t>CONDUCTOR DE COBRE AUTOSOPORTADO DE 3 x 16 mm2</t>
  </si>
  <si>
    <t>CBC18</t>
  </si>
  <si>
    <t>CONDUCTOR DE COBRE AUTOSOPORTADO DE 3 x 25 + 1 x 4 + 25 mm2</t>
  </si>
  <si>
    <t>CBC19</t>
  </si>
  <si>
    <t>CONDUCTOR DE COBRE AUTOSOPORTADO DE 3 x 25 + 25 mm2</t>
  </si>
  <si>
    <t>CBC20</t>
  </si>
  <si>
    <t>CONDUCTOR DE COBRE AUTOSOPORTADO DE 3 x 25 mm2</t>
  </si>
  <si>
    <t>CBC21</t>
  </si>
  <si>
    <t>CONDUCTOR DE COBRE AUTOSOPORTADO SP+AP 3x16 mm2+1x6 mm2+portante, PARA SP</t>
  </si>
  <si>
    <t>CBC22</t>
  </si>
  <si>
    <t>CONDUCTOR DE COBRE AUTOSOPORTADO SP+AP 3x35 mm2+1x6 mm2+portante, PARA SP</t>
  </si>
  <si>
    <t>CBC23</t>
  </si>
  <si>
    <t>CONDUCTOR DE COBRE AUTOSOPORTADO SP+AP 3x70 mm2+1x6 mm2+portante, PARA SP</t>
  </si>
  <si>
    <t>CBC24</t>
  </si>
  <si>
    <t>CONDUCTOR DE COBRE AUTOSOPORTADO SP+AP 3x10 mm2+1x10 mm2+portante, PARA SP</t>
  </si>
  <si>
    <t>CBC25</t>
  </si>
  <si>
    <t>CONDUCTOR DE COBRE AUTOSOPORTADO SP+AP 3x16 mm2+1x10 mm2+portante, PARA SP</t>
  </si>
  <si>
    <t>CBC26</t>
  </si>
  <si>
    <t>CONDUCTOR DE COBRE AUTOSOPORTADO SP+AP 3x25 mm2+1x10 mm2+portante, PARA SP</t>
  </si>
  <si>
    <t>CBC27</t>
  </si>
  <si>
    <t>CONDUCTOR DE COBRE AUTOSOPORTADO SP+AP 3x35 mm2+1x10 mm2+portante, PARA SP</t>
  </si>
  <si>
    <t>CBC28</t>
  </si>
  <si>
    <t>CONDUCTOR DE COBRE AUTOSOPORTADO SP+AP 3x50 mm2+1x10 mm2+portante, PARA SP</t>
  </si>
  <si>
    <t>CBC29</t>
  </si>
  <si>
    <t>CONDUCTOR DE COBRE AUTOSOPORTADO SP+AP 3x70 mm2+1x10 mm2+portante, PARA SP</t>
  </si>
  <si>
    <t>CBC30</t>
  </si>
  <si>
    <t>CONDUCTOR DE COBRE AUTOSOPORTADO SP+AP 3x35 mm2+1x16 mm2+portante, PARA SP</t>
  </si>
  <si>
    <t>CBC31</t>
  </si>
  <si>
    <t>CONDUCTOR DE COBRE AUTOSOPORTADO SP+AP 3x50 mm2+1x16 mm2+portante, PARA SP</t>
  </si>
  <si>
    <t>CBC32</t>
  </si>
  <si>
    <t>CONDUCTOR DE COBRE AUTOSOPORTADO SP+AP 3x70 mm2+1x16 mm2+portante, PARA SP</t>
  </si>
  <si>
    <t>CBC33</t>
  </si>
  <si>
    <t>CONDUCTOR DE COBRE AUTOSOPORTADO SP+AP 3x16 mm2+2x6 mm2+portante, PARA SP</t>
  </si>
  <si>
    <t>CBC34</t>
  </si>
  <si>
    <t>CONDUCTOR DE COBRE AUTOSOPORTADO SP+AP 3x35 mm2+2x6 mm2+portante, PARA SP</t>
  </si>
  <si>
    <t>CBC35</t>
  </si>
  <si>
    <t>CONDUCTOR DE COBRE AUTOSOPORTADO SP+AP 3x16 mm2+2x10 mm2+portante, PARA SP</t>
  </si>
  <si>
    <t>CBC36</t>
  </si>
  <si>
    <t>CONDUCTOR DE COBRE AUTOSOPORTADO DE 1x6 mm2+portante</t>
  </si>
  <si>
    <t>CBC37</t>
  </si>
  <si>
    <t>CONDUCTOR DE COBRE AUTOSOPORTADO DE 1x10 mm2+portante</t>
  </si>
  <si>
    <t>CBC38</t>
  </si>
  <si>
    <t>CONDUCTOR DE COBRE AUTOSOPORTADO DE 1x16 mm2+portante</t>
  </si>
  <si>
    <t>CBC39</t>
  </si>
  <si>
    <t>CONDUCTOR DE COBRE AUTOSOPORTADO DE 1x25 mm2+portante</t>
  </si>
  <si>
    <t>CBC40</t>
  </si>
  <si>
    <t>CONDUCTOR DE COBRE AUTOSOPORTADO DE 1x35 mm2+portante</t>
  </si>
  <si>
    <t>CBC41</t>
  </si>
  <si>
    <t>CONDUCTOR DE COBRE AUTOSOPORTADO DE 1x50 mm2+portante</t>
  </si>
  <si>
    <t>CBC42</t>
  </si>
  <si>
    <t>CONDUCTOR DE COBRE AUTOSOPORTADO DE 1x70 mm2+portante</t>
  </si>
  <si>
    <t>CBC43</t>
  </si>
  <si>
    <t>CONDUCTOR DE COBRE AUTOSOPORTADO DE 1x120 mm2+portante</t>
  </si>
  <si>
    <t>CBC44</t>
  </si>
  <si>
    <t>CONDUCTOR DE COBRE AUTOSOPORTADO DE 2x35 mm2+portante</t>
  </si>
  <si>
    <t>CBC45</t>
  </si>
  <si>
    <t>CONDUCTOR DE COBRE AUTOSOPORTADO DE 2x50 mm2+portante</t>
  </si>
  <si>
    <t>CBC46</t>
  </si>
  <si>
    <t>CONDUCTOR DE COBRE AUTOSOPORTADO DE 2x70 mm2+portante</t>
  </si>
  <si>
    <t>CBC47</t>
  </si>
  <si>
    <t>CONDUCTOR DE COBRE AUTOSOPORTADO DE 2x75 mm2+portante</t>
  </si>
  <si>
    <t>CBC48</t>
  </si>
  <si>
    <t>CONDUCTOR DE COBRE AUTOSOPORTADO DE 2x95 mm2+portante</t>
  </si>
  <si>
    <t>CBC49</t>
  </si>
  <si>
    <t>CONDUCTOR DE COBRE AUTOSOPORTADO DE 2x120 mm2+portante</t>
  </si>
  <si>
    <t>CBC50</t>
  </si>
  <si>
    <t>CONDUCTOR DE COBRE AUTOSOPORTADO DE 3x35 mm2+portante</t>
  </si>
  <si>
    <t>CBC51</t>
  </si>
  <si>
    <t>CONDUCTOR DE COBRE AUTOSOPORTADO DE 3x50 mm2+portante</t>
  </si>
  <si>
    <t>CBC52</t>
  </si>
  <si>
    <t>CONDUCTOR DE COBRE AUTOSOPORTADO DE 3x70 mm2+portante</t>
  </si>
  <si>
    <t>CBC53</t>
  </si>
  <si>
    <t>CONDUCTOR DE COBRE AUTOSOPORTADO DE 3x75 mm2+portante</t>
  </si>
  <si>
    <t>CBC54</t>
  </si>
  <si>
    <t>CONDUCTOR DE COBRE AUTOSOPORTADO DE 3x95 mm2+portante</t>
  </si>
  <si>
    <t>CBC55</t>
  </si>
  <si>
    <t>CONDUCTOR DE COBRE AUTOSOPORTADO DE 3x120 mm2+portante</t>
  </si>
  <si>
    <t>CBC56</t>
  </si>
  <si>
    <t>CONDUCTOR DE COBRE AUTOSOPORTADO SP+AP 3x10 mm2+1x6 mm2+portante, PARA SP</t>
  </si>
  <si>
    <t>CBC57</t>
  </si>
  <si>
    <t>CONDUCTOR DE COBRE AUTOSOPORTADO SP+AP 3x25 mm2+1x6 mm2+portante, PARA SP</t>
  </si>
  <si>
    <t>CBC58</t>
  </si>
  <si>
    <t>CONDUCTOR DE COBRE AUTOSOPORTADO SP+AP 3x50 mm2+1x6 mm2+portante, PARA SP</t>
  </si>
  <si>
    <t>CBC59</t>
  </si>
  <si>
    <t>CONDUCTOR DE COBRE AUTOSOPORTADO SP+AP 3x95 mm2+1x6 mm2+portante, PARA SP</t>
  </si>
  <si>
    <t>CBC60</t>
  </si>
  <si>
    <t>CONDUCTOR DE COBRE AUTOSOPORTADO SP+AP 3x120 mm2+1x6 mm2+portante, PARA SP</t>
  </si>
  <si>
    <t>CBC61</t>
  </si>
  <si>
    <t>CONDUCTOR DE COBRE AUTOSOPORTADO SP+AP 3x35 mm2+2x10 mm2+portante, PARA SP</t>
  </si>
  <si>
    <t>CBC62</t>
  </si>
  <si>
    <t>CONDUCTOR DE COBRE AUTOSOPORTADO SP+AP 3x16 mm2+1x6 mm2+portante, PARA AP</t>
  </si>
  <si>
    <t>CBC63</t>
  </si>
  <si>
    <t>CONDUCTOR DE COBRE AUTOSOPORTADO SP+AP 3x35 mm2+1x6 mm2+portante, PARA AP</t>
  </si>
  <si>
    <t>CBC64</t>
  </si>
  <si>
    <t>CONDUCTOR DE COBRE AUTOSOPORTADO SP+AP 3x70 mm2+1x6 mm2+portante, PARA AP</t>
  </si>
  <si>
    <t>CBC65</t>
  </si>
  <si>
    <t>CONDUCTOR DE COBRE AUTOSOPORTADO SP+AP 3x10 mm2+1x10 mm2+portante, PARA AP</t>
  </si>
  <si>
    <t>CBC66</t>
  </si>
  <si>
    <t>CONDUCTOR DE COBRE AUTOSOPORTADO SP+AP 3x16 mm2+1x10 mm2+portante, PARA AP</t>
  </si>
  <si>
    <t>CBC67</t>
  </si>
  <si>
    <t>CONDUCTOR DE COBRE AUTOSOPORTADO SP+AP 3x25 mm2+1x10 mm2+portante, PARA AP</t>
  </si>
  <si>
    <t>CBC68</t>
  </si>
  <si>
    <t>CONDUCTOR DE COBRE AUTOSOPORTADO SP+AP 3x35 mm2+1x10 mm2+portante, PARA AP</t>
  </si>
  <si>
    <t>CBC69</t>
  </si>
  <si>
    <t>CONDUCTOR DE COBRE AUTOSOPORTADO SP+AP 3x50 mm2+1x10 mm2+portante, PARA AP</t>
  </si>
  <si>
    <t>CBC70</t>
  </si>
  <si>
    <t>CONDUCTOR DE COBRE AUTOSOPORTADO SP+AP 3x70 mm2+1x10 mm2+portante, PARA AP</t>
  </si>
  <si>
    <t>CBC71</t>
  </si>
  <si>
    <t>CONDUCTOR DE COBRE AUTOSOPORTADO SP+AP 3x35 mm2+1x16 mm2+portante, PARA AP</t>
  </si>
  <si>
    <t>CBC72</t>
  </si>
  <si>
    <t>CONDUCTOR DE COBRE AUTOSOPORTADO SP+AP 3x50 mm2+1x16 mm2+portante, PARA AP</t>
  </si>
  <si>
    <t>CBC73</t>
  </si>
  <si>
    <t>CONDUCTOR DE COBRE AUTOSOPORTADO SP+AP 3x70 mm2+1x16 mm2+portante, PARA AP</t>
  </si>
  <si>
    <t>CBC74</t>
  </si>
  <si>
    <t>CONDUCTOR DE COBRE AUTOSOPORTADO SP+AP 3x16 mm2+2x6 mm2+portante, PARA AP</t>
  </si>
  <si>
    <t>CBC75</t>
  </si>
  <si>
    <t>CONDUCTOR DE COBRE AUTOSOPORTADO SP+AP 3x35 mm2+2x6 mm2+portante, PARA AP</t>
  </si>
  <si>
    <t>CBC76</t>
  </si>
  <si>
    <t>CONDUCTOR DE COBRE AUTOSOPORTADO SP+AP 3x16 mm2+2x10 mm2+portante, PARA AP</t>
  </si>
  <si>
    <t>CBC77</t>
  </si>
  <si>
    <t>CONDUCTOR DE COBRE AUTOSOPORTADO SP+AP 3x10 mm2+1x6 mm2+portante, PARA AP</t>
  </si>
  <si>
    <t>CBC78</t>
  </si>
  <si>
    <t>CONDUCTOR DE COBRE AUTOSOPORTADO SP+AP 3x25 mm2+1x6 mm2+portante, PARA AP</t>
  </si>
  <si>
    <t>CBC79</t>
  </si>
  <si>
    <t>CONDUCTOR DE COBRE AUTOSOPORTADO SP+AP 3x50 mm2+1x6 mm2+portante, PARA AP</t>
  </si>
  <si>
    <t>CBC80</t>
  </si>
  <si>
    <t>CONDUCTOR DE COBRE AUTOSOPORTADO SP+AP 3x95 mm2+1x6 mm2+portante, PARA AP</t>
  </si>
  <si>
    <t>CBC81</t>
  </si>
  <si>
    <t>CONDUCTOR DE COBRE AUTOSOPORTADO SP+AP 3x120 mm2+1x6 mm2+portante, PARA AP</t>
  </si>
  <si>
    <t>CBC82</t>
  </si>
  <si>
    <t>CONDUCTOR DE COBRE AUTOSOPORTADO SP+AP 3x35 mm2+2x10 mm2+portante, PARA AP</t>
  </si>
  <si>
    <t>CBC83</t>
  </si>
  <si>
    <t>CONDUCTOR DE COBRE AUTOSOPORTADO SP+AP 3x10 mm2+2x6 mm2+portante, PARA SP</t>
  </si>
  <si>
    <t>CBC84</t>
  </si>
  <si>
    <t>CONDUCTOR DE COBRE AUTOSOPORTADO SP+AP 3x10 mm2+2x10 mm2+portante, PARA SP</t>
  </si>
  <si>
    <t>CBC85</t>
  </si>
  <si>
    <t>CONDUCTOR DE COBRE AUTOSOPORTADO SP+AP 3x25 mm2+2x6 mm2+portante, PARA SP</t>
  </si>
  <si>
    <t>CBC86</t>
  </si>
  <si>
    <t>CONDUCTOR DE COBRE AUTOSOPORTADO SP+AP 3x70 mm2+2x10 mm2+portante, PARA SP</t>
  </si>
  <si>
    <t>CBC91</t>
  </si>
  <si>
    <t>CONDUCTOR DE COBRE AUTOSOPORTADO SP+AP 3x10 mm2+2x6 mm2+portante, PARA AP</t>
  </si>
  <si>
    <t>CBC92</t>
  </si>
  <si>
    <t>CONDUCTOR DE COBRE AUTOSOPORTADO SP+AP 3x10 mm2+2x10 mm2+portante, PARA AP</t>
  </si>
  <si>
    <t>CBC93</t>
  </si>
  <si>
    <t>CONDUCTOR DE COBRE AUTOSOPORTADO SP+AP 3x25 mm2+2x6 mm2+portante, PARA AP</t>
  </si>
  <si>
    <t>CBC94</t>
  </si>
  <si>
    <t>CONDUCTOR DE COBRE AUTOSOPORTADO SP+AP 3x70 mm2+2x10 mm2+portante, PARA AP</t>
  </si>
  <si>
    <t>CBC95</t>
  </si>
  <si>
    <t>CONDUCTOR DE COBRE AUTOSOPORTADO SP+AP 3x25 mm2+2x10 mm2+portante, PARA SP</t>
  </si>
  <si>
    <t>CBC96</t>
  </si>
  <si>
    <t>CONDUCTOR DE COBRE AUTOSOPORTADO SP+AP 3x50 mm2+2x10 mm2+portante, PARA SP</t>
  </si>
  <si>
    <t>CBC97</t>
  </si>
  <si>
    <t>CONDUCTOR DE COBRE AUTOSOPORTADO SP+AP 3x25 mm2+2x10 mm2+portante, PARA AP</t>
  </si>
  <si>
    <t>CBC98</t>
  </si>
  <si>
    <t>CONDUCTOR DE COBRE AUTOSOPORTADO SP+AP 3x50 mm2+2x10 mm2+portante, PARA AP</t>
  </si>
  <si>
    <t>CBC99</t>
  </si>
  <si>
    <t>CONDUCTOR DE COBRE AUTOSOPORTADO SP+AP 3x10 mm2+1x16 mm2+portante, PARA SP</t>
  </si>
  <si>
    <t>Conductores De Cobre. Protegido Para M.T.</t>
  </si>
  <si>
    <t>CBD01</t>
  </si>
  <si>
    <t>CONDUCTOR DE COBRE PROTEGIDO, DE  10 mm2; MEDIA TENSION</t>
  </si>
  <si>
    <t>CBD02</t>
  </si>
  <si>
    <t>CONDUCTOR DE COBRE PROTEGIDO, DE  16 mm2; MEDIA TENSION</t>
  </si>
  <si>
    <t>CBD03</t>
  </si>
  <si>
    <t>CONDUCTOR DE COBRE PROTEGIDO, DE  25 mm2; MEDIA TENSION</t>
  </si>
  <si>
    <t>CBD04</t>
  </si>
  <si>
    <t>CONDUCTOR DE COBRE PROTEGIDO, DE  35 mm2; MEDIA TENSION</t>
  </si>
  <si>
    <t>CBD05</t>
  </si>
  <si>
    <t>CONDUCTOR DE COBRE PROTEGIDO, DE  50 mm2; MEDIA TENSION</t>
  </si>
  <si>
    <t>CBD06</t>
  </si>
  <si>
    <t>CONDUCTOR DE COBRE PROTEGIDO, DE  70 mm2; MEDIA TENSION</t>
  </si>
  <si>
    <t>CBD07</t>
  </si>
  <si>
    <t>CONDUCTOR DE COBRE PROTEGIDO, DE  95 mm2; MEDIA TENSION</t>
  </si>
  <si>
    <t>CBD08</t>
  </si>
  <si>
    <t>CONDUCTOR DE COBRE PROTEGIDO, DE  120 mm2; MEDIA TENSION</t>
  </si>
  <si>
    <t>Conductores De Cobre. Autosoportado Para M.T.</t>
  </si>
  <si>
    <t>CBE01</t>
  </si>
  <si>
    <t>CONDUCTOR DE COBRE AUTOSOPORTADO DE 3 x 25 mm2 + portante</t>
  </si>
  <si>
    <t>CBE02</t>
  </si>
  <si>
    <t>CONDUCTOR DE COBRE AUTOSOPORTADO DE 3 x 35 mm2 + portante</t>
  </si>
  <si>
    <t>CBE03</t>
  </si>
  <si>
    <t>CONDUCTOR DE COBRE AUTOSOPORTADO DE 3 x 50 mm2 + portante</t>
  </si>
  <si>
    <t>CBE04</t>
  </si>
  <si>
    <t>CONDUCTOR DE COBRE AUTOSOPORTADO DE 3 x 70 mm2 + portante</t>
  </si>
  <si>
    <t>CBE05</t>
  </si>
  <si>
    <t>CONDUCTOR DE COBRE AUTOSOPORTADO DE 3 x 95 mm2 + portante</t>
  </si>
  <si>
    <t>Conductores De Cobre. Concentrico Para B.T.</t>
  </si>
  <si>
    <t>CBF01</t>
  </si>
  <si>
    <t>CONDUCTOR DE COBRE CONCENTRICO DE 2 x 4 mm2</t>
  </si>
  <si>
    <t>CBF02</t>
  </si>
  <si>
    <t>CONDUCTOR DE COBRE CONCENTRICO DE 2 x 6 mm2</t>
  </si>
  <si>
    <t>CBF03</t>
  </si>
  <si>
    <t>CONDUCTOR DE COBRE CONCENTRICO DE 2 x 10 mm2</t>
  </si>
  <si>
    <t>CBF04</t>
  </si>
  <si>
    <t>CONDUCTOR DE COBRE CONCENTRICO DE 2 x 16 mm2</t>
  </si>
  <si>
    <t>CBF05</t>
  </si>
  <si>
    <t>CONDUCTOR DE COBRE CONCENTRICO DE 3 x 6 mm2</t>
  </si>
  <si>
    <t>CBF06</t>
  </si>
  <si>
    <t>CONDUCTOR DE COBRE CONCENTRICO DE 3 x 10 mm2</t>
  </si>
  <si>
    <t>CBF07</t>
  </si>
  <si>
    <t>CONDUCTOR DE COBRE CONCENTRICO DE 3 x 16 mm2</t>
  </si>
  <si>
    <t>CBF10</t>
  </si>
  <si>
    <t>CONDUCTOR DE COBRE CONCENTRICO DE 4 x 10 mm2</t>
  </si>
  <si>
    <t>Conductores De Cobre. TWT Biplasto Para B.T.</t>
  </si>
  <si>
    <t>CBG01</t>
  </si>
  <si>
    <t>CONDUCTOR DE COBRE TWT BIPLASTO DE 2 x 1,5 mm2</t>
  </si>
  <si>
    <t>CBG02</t>
  </si>
  <si>
    <t>CONDUCTOR DE COBRE TWT BIPLASTO DE 2 x 2,5 mm2</t>
  </si>
  <si>
    <t>Conductores De Cobre. THW Para B.T.</t>
  </si>
  <si>
    <t>CBH01</t>
  </si>
  <si>
    <t>CONDUCTOR CABLEADO THW 750V 1x 10MM2</t>
  </si>
  <si>
    <t>Cables Subterraneos. Con Aislamiento En Papel Y Aceite. Para B.T. Tipo NKY</t>
  </si>
  <si>
    <t>CCA01</t>
  </si>
  <si>
    <t>CABLE NKY BIPOLAR DE   6 mm2; BAJA TENSION</t>
  </si>
  <si>
    <t>CCA02</t>
  </si>
  <si>
    <t>CABLE NKY TRIPOLAR DE   6 mm2; BAJA TENSION</t>
  </si>
  <si>
    <t>CCA03</t>
  </si>
  <si>
    <t>CABLE NKY TRIPOLAR DE  10 mm2; BAJA TENSION</t>
  </si>
  <si>
    <t>CCA04</t>
  </si>
  <si>
    <t>CABLE NKY TRIPOLAR DE  16 mm2; BAJA TENSION</t>
  </si>
  <si>
    <t>CCA05</t>
  </si>
  <si>
    <t>CABLE NKY TRIPOLAR DE  35 mm2; BAJA TENSION</t>
  </si>
  <si>
    <t>CCA06</t>
  </si>
  <si>
    <t>CABLE NKY TRIPOLAR DE  70 mm2; BAJA TENSION</t>
  </si>
  <si>
    <t>CCA07</t>
  </si>
  <si>
    <t>CABLE NKY TRIPOLAR DE 120 mm2; BAJA TENSION</t>
  </si>
  <si>
    <t>CCA08</t>
  </si>
  <si>
    <t>CABLE NKY TRIPOLAR DE 185 mm2; BAJA TENSION</t>
  </si>
  <si>
    <t>CCA09</t>
  </si>
  <si>
    <t>CABLE NKY TRIPOLAR DE 300 mm2; BAJA TENSION</t>
  </si>
  <si>
    <t>CCA10</t>
  </si>
  <si>
    <t>CABLE NKY BIPOLAR DE 10 mm2; BAJA TENSION</t>
  </si>
  <si>
    <t>CCA11</t>
  </si>
  <si>
    <t>CABLE NKY BIPOLAR DE 16 mm2; BAJA TENSION</t>
  </si>
  <si>
    <t>CCA12</t>
  </si>
  <si>
    <t>CABLE NKY TRIPOLAR DE 20 mm2; BAJA TENSION</t>
  </si>
  <si>
    <t>CCA13</t>
  </si>
  <si>
    <t>CABLE NKY TRIPOLAR DE 25 mm2; BAJA TENSION</t>
  </si>
  <si>
    <t>CCA14</t>
  </si>
  <si>
    <t>CABLE NKY TRIPOLAR DE 50 mm2; BAJA TENSION</t>
  </si>
  <si>
    <t>CCA15</t>
  </si>
  <si>
    <t>CABLE NKY TRIPOLAR DE 95 mm2; BAJA TENSION</t>
  </si>
  <si>
    <t>CCA16</t>
  </si>
  <si>
    <t>CABLE NKY TRIPOLAR DE 150 mm2; BAJA TENSION</t>
  </si>
  <si>
    <t>CCA17</t>
  </si>
  <si>
    <t>CABLE NKY TRIPOLAR DE 200 mm2; BAJA TENSION</t>
  </si>
  <si>
    <t>CCA18</t>
  </si>
  <si>
    <t>CABLE NKY TRIPOLAR DE 240 mm2; BAJA TENSION</t>
  </si>
  <si>
    <t>CCA19</t>
  </si>
  <si>
    <t>CABLE NKY TRIPOLAR DE 360 mm2; BAJA TENSION</t>
  </si>
  <si>
    <t>CCA20</t>
  </si>
  <si>
    <t>CABLE NKY TRIPOLAR DE 500 mm2; BAJA TENSION</t>
  </si>
  <si>
    <t>CCA21</t>
  </si>
  <si>
    <t>CABLE NKY UNIPOLAR DE 35 mm2; BAJA TENSION</t>
  </si>
  <si>
    <t>CCA22</t>
  </si>
  <si>
    <t>CABLE NKY UNIPOLAR DE 70 mm2; BAJA TENSION</t>
  </si>
  <si>
    <t>CCA23</t>
  </si>
  <si>
    <t>CABLE NKY BIPOLAR DE 25 mm2; BAJA TENSION</t>
  </si>
  <si>
    <t>CCA24</t>
  </si>
  <si>
    <t>CABLE NKY UNIPOLAR DE 6 mm2; BAJA TENSION</t>
  </si>
  <si>
    <t>CCA25</t>
  </si>
  <si>
    <t>CABLE NKY UNIPOLAR DE 10 mm2; BAJA TENSION</t>
  </si>
  <si>
    <t>CCA26</t>
  </si>
  <si>
    <t>CABLE NKY UNIPOLAR DE 16 mm2; BAJA TENSION</t>
  </si>
  <si>
    <t>CCA27</t>
  </si>
  <si>
    <t>CABLE NKY UNIPOLAR DE 95 mm2; BAJA TENSION</t>
  </si>
  <si>
    <t>CCA28</t>
  </si>
  <si>
    <t>CABLE NKY UNIPOLAR DE 120 mm2; BAJA TENSION</t>
  </si>
  <si>
    <t>CCA29</t>
  </si>
  <si>
    <t>CABLE NKY UNIPOLAR DE 25 mm2; BAJA TENSION</t>
  </si>
  <si>
    <t>CCA30</t>
  </si>
  <si>
    <t>CABLE NKY UNIPOLAR DE 50 mm2; BAJA TENSION</t>
  </si>
  <si>
    <t>Cables Subterraneos. Con Aislamiento De Pvc. Para B.T. Tipo NYY</t>
  </si>
  <si>
    <t>CCB01</t>
  </si>
  <si>
    <t>CABLE NYY DE 2-1X  6 mm2; BAJA TENSION</t>
  </si>
  <si>
    <t>CCB02</t>
  </si>
  <si>
    <t>CABLE NYY DE 3-1X  6 mm2; BAJA TENSION</t>
  </si>
  <si>
    <t>CCB03</t>
  </si>
  <si>
    <t>CABLE NYY DE 3-1X 10 mm2; BAJA TENSION</t>
  </si>
  <si>
    <t>CCB04</t>
  </si>
  <si>
    <t>CABLE NYY DE 3-1X 16 mm2; BAJA TENSION</t>
  </si>
  <si>
    <t>CCB05</t>
  </si>
  <si>
    <t>CABLE NYY DE 3-1X 35 mm2; BAJA TENSION</t>
  </si>
  <si>
    <t>CCB06</t>
  </si>
  <si>
    <t>CABLE NYY DE 3-1X 70 mm2; BAJA TENSION</t>
  </si>
  <si>
    <t>CCB07</t>
  </si>
  <si>
    <t>CABLE NYY DE 3-1X120 mm2; BAJA TENSION</t>
  </si>
  <si>
    <t>CCB08</t>
  </si>
  <si>
    <t>CABLE NYY DE 3-1X185 mm2; BAJA TENSION</t>
  </si>
  <si>
    <t>CCB09</t>
  </si>
  <si>
    <t>CABLE NYY DE 3-1X300 mm2; BAJA TENSION</t>
  </si>
  <si>
    <t>CCB10</t>
  </si>
  <si>
    <t>CABLE NYY DE 3-1X500 mm2; BAJA TENSION</t>
  </si>
  <si>
    <t>CCB11</t>
  </si>
  <si>
    <t>CABLE NYY UNIPOLAR DE 6 mm2; BAJA TENSION</t>
  </si>
  <si>
    <t>CCB12</t>
  </si>
  <si>
    <t>CABLE NYY UNIPOLAR DE 10 mm2; BAJA TENSION</t>
  </si>
  <si>
    <t>CCB13</t>
  </si>
  <si>
    <t>CABLE NYY UNIPOLAR DE 16 mm2; BAJA TENSION</t>
  </si>
  <si>
    <t>CCB14</t>
  </si>
  <si>
    <t>CABLE NYY UNIPOLAR DE 20 mm2; BAJA TENSION</t>
  </si>
  <si>
    <t>CCB15</t>
  </si>
  <si>
    <t>CABLE NYY UNIPOLAR DE 25 mm2; BAJA TENSION</t>
  </si>
  <si>
    <t>CCB16</t>
  </si>
  <si>
    <t>CABLE NYY UNIPOLAR DE 35 mm2; BAJA TENSION</t>
  </si>
  <si>
    <t>CCB17</t>
  </si>
  <si>
    <t>CABLE NYY UNIPOLAR DE 50 mm2; BAJA TENSION</t>
  </si>
  <si>
    <t>CCB18</t>
  </si>
  <si>
    <t>CABLE NYY UNIPOLAR DE 70 mm2; BAJA TENSION</t>
  </si>
  <si>
    <t>CCB19</t>
  </si>
  <si>
    <t>CABLE NYY UNIPOLAR DE 95 mm2; BAJA TENSION</t>
  </si>
  <si>
    <t>CCB20</t>
  </si>
  <si>
    <t>CABLE NYY UNIPOLAR DE 120 mm2; BAJA TENSION</t>
  </si>
  <si>
    <t>CCB21</t>
  </si>
  <si>
    <t>CABLE NYY UNIPOLAR DE 150 mm2; BAJA TENSION</t>
  </si>
  <si>
    <t>CCB22</t>
  </si>
  <si>
    <t>CABLE NYY UNIPOLAR DE 185 mm2; BAJA TENSION</t>
  </si>
  <si>
    <t>CCB23</t>
  </si>
  <si>
    <t>CABLE NYY UNIPOLAR DE 200 mm2; BAJA TENSION</t>
  </si>
  <si>
    <t>CCB24</t>
  </si>
  <si>
    <t>CABLE NYY UNIPOLAR DE 240 mm2; BAJA TENSION</t>
  </si>
  <si>
    <t>CCB25</t>
  </si>
  <si>
    <t>CABLE NYY UNIPOLAR DE 300 mm2; BAJA TENSION</t>
  </si>
  <si>
    <t>CCB26</t>
  </si>
  <si>
    <t>CABLE NYY UNIPOLAR DE 360 mm2; BAJA TENSION</t>
  </si>
  <si>
    <t>CCB27</t>
  </si>
  <si>
    <t>CABLE NYY UNIPOLAR DE 500 mm2; BAJA TENSION</t>
  </si>
  <si>
    <t>CCB28</t>
  </si>
  <si>
    <t>CABLE NYY UNIPOLAR DE 800 mm2; BAJA TENSION</t>
  </si>
  <si>
    <t>CCB29</t>
  </si>
  <si>
    <t>CABLE NYY DE 3-1X 25 mm2; BAJA TENSION</t>
  </si>
  <si>
    <t>CCB30</t>
  </si>
  <si>
    <t>CABLE NYY DE 3-1X 50 mm2; BAJA TENSION</t>
  </si>
  <si>
    <t>CCB31</t>
  </si>
  <si>
    <t>CABLE NYY DE 3-1X 95 mm2; BAJA TENSION</t>
  </si>
  <si>
    <t>CCB32</t>
  </si>
  <si>
    <t>CABLE NYY DE 3-1X 150 mm2; BAJA TENSION</t>
  </si>
  <si>
    <t>CCB33</t>
  </si>
  <si>
    <t>CABLE NYY DE 3-1X 240 mm2; BAJA TENSION</t>
  </si>
  <si>
    <t>CCB34</t>
  </si>
  <si>
    <t>CABLE NYY DE 3-1X 360 mm2; BAJA TENSION</t>
  </si>
  <si>
    <t>CCB35</t>
  </si>
  <si>
    <t>CABLE NYY DE 2X6 mm2; BAJA TENSION</t>
  </si>
  <si>
    <t>CCB36</t>
  </si>
  <si>
    <t>CABLE NYY DE 3X6 mm2; BAJA TENSION</t>
  </si>
  <si>
    <t>CCB37</t>
  </si>
  <si>
    <t>CABLE NYY DE 3X10 mm2; BAJA TENSION</t>
  </si>
  <si>
    <t>CCB38</t>
  </si>
  <si>
    <t>CABLE NYY DE 3X16 mm2; BAJA TENSION</t>
  </si>
  <si>
    <t>CCB39</t>
  </si>
  <si>
    <t>CABLE NYY DE 3X35 mm2; BAJA TENSION</t>
  </si>
  <si>
    <t>CCB40</t>
  </si>
  <si>
    <t>CABLE NYY DE 3X25 mm2; BAJA TENSION</t>
  </si>
  <si>
    <t>CCB41</t>
  </si>
  <si>
    <t>CABLE NYY DE 3X50 mm2; BAJA TENSION</t>
  </si>
  <si>
    <t>CCB42</t>
  </si>
  <si>
    <t>CABLE NYY DE 3X70 mm2; BAJA TENSION</t>
  </si>
  <si>
    <t>CCB43</t>
  </si>
  <si>
    <t>CABLE NYY DE 3X120 mm2; BAJA TENSION</t>
  </si>
  <si>
    <t>CCB44</t>
  </si>
  <si>
    <t>CABLE NYY DE 3X150 mm2; BAJA TENSION</t>
  </si>
  <si>
    <t>CCB45</t>
  </si>
  <si>
    <t>CABLE NYY DE 3X185 mm2; BAJA TENSION</t>
  </si>
  <si>
    <t>CCB46</t>
  </si>
  <si>
    <t>CABLE NYY DE 3X200 mm2; BAJA TENSION</t>
  </si>
  <si>
    <t>CCB47</t>
  </si>
  <si>
    <t>CABLE NYY DE 3X240 mm2; BAJA TENSION</t>
  </si>
  <si>
    <t>CCB48</t>
  </si>
  <si>
    <t>CABLE NYY DE 3X300 mm2; BAJA TENSION</t>
  </si>
  <si>
    <t>CCB49</t>
  </si>
  <si>
    <t>CABLE NYY DE 3X360 mm2; BAJA TENSION</t>
  </si>
  <si>
    <t>CCB50</t>
  </si>
  <si>
    <t>CABLE NYY DE 3X500 mm2; BAJA TENSION</t>
  </si>
  <si>
    <t>CCB51</t>
  </si>
  <si>
    <t>CABLE NYY DE 3X95 mm2; BAJA TENSION</t>
  </si>
  <si>
    <t>CCB52</t>
  </si>
  <si>
    <t>CABLE NYY DE 3X800 mm2; BAJA TENSION</t>
  </si>
  <si>
    <t>Cables Subterraneos. Con Aislamiento En Papel Y Aceite. Para M.T. Tipo NKY</t>
  </si>
  <si>
    <t>CCC01</t>
  </si>
  <si>
    <t>CABLE NKY TRIPOLAR DE  16 mm2; MEDIA TENSION</t>
  </si>
  <si>
    <t>CCC02</t>
  </si>
  <si>
    <t>CABLE NKY TRIPOLAR DE  25 mm2; MEDIA TENSION</t>
  </si>
  <si>
    <t>CCC03</t>
  </si>
  <si>
    <t>CABLE NKY TRIPOLAR DE  35 mm2; MEDIA TENSION</t>
  </si>
  <si>
    <t>CCC04</t>
  </si>
  <si>
    <t>CABLE NKY TRIPOLAR DE  70 mm2; MEDIA TENSION</t>
  </si>
  <si>
    <t>CCC05</t>
  </si>
  <si>
    <t>CABLE NKY TRIPOLAR DE  120 mm2; MEDIA TENSION</t>
  </si>
  <si>
    <t>CCC06</t>
  </si>
  <si>
    <t>CABLE NKY TRIPOLAR DE  150 mm2; MEDIA TENSION</t>
  </si>
  <si>
    <t>CCC07</t>
  </si>
  <si>
    <t>CABLE NKY TRIPOLAR DE  240 mm2; MEDIA TENSION</t>
  </si>
  <si>
    <t>CCC08</t>
  </si>
  <si>
    <t>CABLE NKY TRIPOLAR DE  10 mm2; MEDIA TENSION</t>
  </si>
  <si>
    <t>CCC09</t>
  </si>
  <si>
    <t>CABLE NKY TRIPOLAR DE  50 mm2; MEDIA TENSION</t>
  </si>
  <si>
    <t>CCC10</t>
  </si>
  <si>
    <t>CABLE NKY TRIPOLAR DE  95 mm2; MEDIA TENSION</t>
  </si>
  <si>
    <t>CCC11</t>
  </si>
  <si>
    <t>CABLE NKY TRIPOLAR DE  185 mm2; MEDIA TENSION</t>
  </si>
  <si>
    <t>CCC12</t>
  </si>
  <si>
    <t>CABLE NKY TRIPOLAR DE  200 mm2; MEDIA TENSION</t>
  </si>
  <si>
    <t>CCC13</t>
  </si>
  <si>
    <t>CABLE NKY TRIPOLAR DE  300 mm2; MEDIA TENSION</t>
  </si>
  <si>
    <t>CCC14</t>
  </si>
  <si>
    <t>CABLE NKY TRIPOLAR DE  400 mm2; MEDIA TENSION</t>
  </si>
  <si>
    <t>CCC15</t>
  </si>
  <si>
    <t>CABLE NKY TRIPOLAR DE  500 mm2; MEDIA TENSION</t>
  </si>
  <si>
    <t>Cables Subterraneos. Con Aislamiento De Pvc. Para M.T. Tipo N2XSY</t>
  </si>
  <si>
    <t>CCD01</t>
  </si>
  <si>
    <t>CABLE N2XSY UNIPOLAR 10 KV;  25 mm2</t>
  </si>
  <si>
    <t>CCD02</t>
  </si>
  <si>
    <t>CABLE N2XSY UNIPOLAR 10 KV;  50 mm2</t>
  </si>
  <si>
    <t>CCD03</t>
  </si>
  <si>
    <t>CABLE N2XSY UNIPOLAR 10 KV;  70 mm2</t>
  </si>
  <si>
    <t>CCD04</t>
  </si>
  <si>
    <t>CABLE N2XSY UNIPOLAR 10 KV; 120 mm2</t>
  </si>
  <si>
    <t>CCD05</t>
  </si>
  <si>
    <t>CABLE N2XSY UNIPOLAR 10 KV; 150 mm2</t>
  </si>
  <si>
    <t>CCD06</t>
  </si>
  <si>
    <t>CABLE N2XSY UNIPOLAR 10 KV; 240 mm2</t>
  </si>
  <si>
    <t>CCD07</t>
  </si>
  <si>
    <t>CABLE N2XSY UNIPOLAR 10 KV; 10 mm2</t>
  </si>
  <si>
    <t>CCD08</t>
  </si>
  <si>
    <t>CABLE N2XSY UNIPOLAR 10 KV; 16 mm2</t>
  </si>
  <si>
    <t>CCD09</t>
  </si>
  <si>
    <t>CABLE N2XSY UNIPOLAR 10 KV; 35 mm2</t>
  </si>
  <si>
    <t>CCD10</t>
  </si>
  <si>
    <t>CABLE N2XSY UNIPOLAR 10 KV; 95 mm2</t>
  </si>
  <si>
    <t>CCD11</t>
  </si>
  <si>
    <t>CABLE N2XSY UNIPOLAR 10 KV; 400 mm2</t>
  </si>
  <si>
    <t>CCD12</t>
  </si>
  <si>
    <t>CABLE N2XSY UNIPOLAR 10 KV; 300 mm2</t>
  </si>
  <si>
    <t>CCD13</t>
  </si>
  <si>
    <t>CABLE N2XSY 18/30 KV UNIPOLAR 1X25MM2</t>
  </si>
  <si>
    <t>CCD14</t>
  </si>
  <si>
    <t>CABLE N2XSY 18/30 KV UNIPOLAR 1X50MM2</t>
  </si>
  <si>
    <t>CCD15</t>
  </si>
  <si>
    <t>CABLE N2XSY 18/30 KV UNIPOLAR 1X70MM2</t>
  </si>
  <si>
    <t>CCD16</t>
  </si>
  <si>
    <t>CABLE N2XSY 18/30 KV UNIPOLAR 1X120MM2</t>
  </si>
  <si>
    <t>CCD17</t>
  </si>
  <si>
    <t>CABLE N2XSY 18/30 KV UNIPOLAR 1X240MM2</t>
  </si>
  <si>
    <t>CCD18</t>
  </si>
  <si>
    <t>CABLE N2XSY UNIPOLAR 10 KV; 185 mm2</t>
  </si>
  <si>
    <t>CCD19</t>
  </si>
  <si>
    <t>CABLE N2XSY 18/30 KV UNIPOLAR 1X35MM2</t>
  </si>
  <si>
    <t>CCD20</t>
  </si>
  <si>
    <t>CABLE N2XSY 18/30 KV UNIPOLAR 1X95MM2</t>
  </si>
  <si>
    <t>Cables Subterraneos. Con Aislamiento De Pvc. Para M.T. Tipo NYSY</t>
  </si>
  <si>
    <t>CCE01</t>
  </si>
  <si>
    <t>CABLE NYSY UNIPOLAR 10 KV;  25 mm2</t>
  </si>
  <si>
    <t>CCE02</t>
  </si>
  <si>
    <t>CABLE NYSY UNIPOLAR 10 KV;  35 mm2</t>
  </si>
  <si>
    <t>CCE03</t>
  </si>
  <si>
    <t>CABLE NYSY UNIPOLAR 10 KV;  70 mm2</t>
  </si>
  <si>
    <t>CCE04</t>
  </si>
  <si>
    <t>CABLE NYSY UNIPOLAR 10 KV; 120 mm2</t>
  </si>
  <si>
    <t>CCE05</t>
  </si>
  <si>
    <t>CABLE NYSY UNIPOLAR 10 KV; 10 mm2</t>
  </si>
  <si>
    <t>CCE06</t>
  </si>
  <si>
    <t>CABLE NYSY UNIPOLAR 10 KV; 16 mm2</t>
  </si>
  <si>
    <t>CCE07</t>
  </si>
  <si>
    <t>CABLE NYSY UNIPOLAR 10 KV; 30 mm2</t>
  </si>
  <si>
    <t>CCE08</t>
  </si>
  <si>
    <t>CABLE NYSY UNIPOLAR 10 KV; 50 mm2</t>
  </si>
  <si>
    <t>CCE09</t>
  </si>
  <si>
    <t>CABLE NYSY UNIPOLAR 10 KV; 95 mm2</t>
  </si>
  <si>
    <t>CCE10</t>
  </si>
  <si>
    <t>CABLE NYSY UNIPOLAR 10 KV; 150 mm2</t>
  </si>
  <si>
    <t>CCE11</t>
  </si>
  <si>
    <t>CABLE NYSY UNIPOLAR 10 KV; 240 mm2</t>
  </si>
  <si>
    <t>Cables Subterraneos. Para B.T. Tipo NYBY</t>
  </si>
  <si>
    <t>CCF01</t>
  </si>
  <si>
    <t>CABLE NYBY DE 1x70 mm2; BAJA TENSION</t>
  </si>
  <si>
    <t>CCF02</t>
  </si>
  <si>
    <t>CABLE NYBY DE 1x120 mm2; BAJA TENSION</t>
  </si>
  <si>
    <t>Cables Subterraneos. Para M.T. Tipo N2YSEY</t>
  </si>
  <si>
    <t>CCG01</t>
  </si>
  <si>
    <t>CABLE N2YSEY DE 3-1X10 mm2; MEDIA TENSION</t>
  </si>
  <si>
    <t>CCG02</t>
  </si>
  <si>
    <t>CABLE N2YSEY DE 3-1X16 mm2; MEDIA TENSION</t>
  </si>
  <si>
    <t>CCG03</t>
  </si>
  <si>
    <t>CABLE N2YSEY DE 3-1X25 mm2; MEDIA TENSION</t>
  </si>
  <si>
    <t>CCG04</t>
  </si>
  <si>
    <t>CABLE N2YSEY DE 3-1X35 mm2; MEDIA TENSION</t>
  </si>
  <si>
    <t>CCG05</t>
  </si>
  <si>
    <t>CABLE N2YSEY DE 3-1X50 mm2; MEDIA TENSION</t>
  </si>
  <si>
    <t>CCG06</t>
  </si>
  <si>
    <t>CABLE N2YSEY DE 3-1X70 mm2; MEDIA TENSION</t>
  </si>
  <si>
    <t>CCG07</t>
  </si>
  <si>
    <t>CABLE N2YSEY DE 3-1X95 mm2; MEDIA TENSION</t>
  </si>
  <si>
    <t>CCG08</t>
  </si>
  <si>
    <t>CABLE N2YSEY DE 3-1X120 mm2; MEDIA TENSION</t>
  </si>
  <si>
    <t>CCG09</t>
  </si>
  <si>
    <t>CABLE N2YSEY DE 3-1X150 mm2; MEDIA TENSION</t>
  </si>
  <si>
    <t>CCG10</t>
  </si>
  <si>
    <t>CABLE N2YSEY DE 3-1X240 mm2; MEDIA TENSION</t>
  </si>
  <si>
    <t>Cables Subterraneos. Para M.T. Tipo N2YSY</t>
  </si>
  <si>
    <t>CCH01</t>
  </si>
  <si>
    <t>CABLE N2YSY UNIPOLAR DE 10 mm2; MEDIA TENSION</t>
  </si>
  <si>
    <t>CCH02</t>
  </si>
  <si>
    <t>CABLE N2YSY UNIPOLAR DE 16 mm2; MEDIA TENSION</t>
  </si>
  <si>
    <t>CCH03</t>
  </si>
  <si>
    <t>CABLE N2YSY UNIPOLAR DE 25 mm2; MEDIA TENSION</t>
  </si>
  <si>
    <t>CCH04</t>
  </si>
  <si>
    <t>CABLE N2YSY UNIPOLAR DE 35 mm2; MEDIA TENSION</t>
  </si>
  <si>
    <t>CCH05</t>
  </si>
  <si>
    <t>CABLE N2YSY UNIPOLAR DE 50 mm2; MEDIA TENSION</t>
  </si>
  <si>
    <t>CCH06</t>
  </si>
  <si>
    <t>CABLE N2YSY UNIPOLAR DE 70 mm2; MEDIA TENSION</t>
  </si>
  <si>
    <t>CCH07</t>
  </si>
  <si>
    <t>CABLE N2YSY UNIPOLAR DE 95 mm2; MEDIA TENSION</t>
  </si>
  <si>
    <t>CCH08</t>
  </si>
  <si>
    <t>CABLE N2YSY UNIPOLAR DE 120 mm2; MEDIA TENSION</t>
  </si>
  <si>
    <t>CCH09</t>
  </si>
  <si>
    <t>CABLE N2YSY UNIPOLAR DE 150 mm2; MEDIA TENSION</t>
  </si>
  <si>
    <t>CCH10</t>
  </si>
  <si>
    <t>CABLE N2YSY UNIPOLAR DE 240 mm2; MEDIA TENSION</t>
  </si>
  <si>
    <t>Cables Subterraneos. Para B.T. Tipo NAYY</t>
  </si>
  <si>
    <t>CCI01</t>
  </si>
  <si>
    <t>CABLE NAYY DE 3X16 mm2; BAJA TENSION</t>
  </si>
  <si>
    <t>CCI02</t>
  </si>
  <si>
    <t>CABLE NAYY DE 3X70 mm2; BAJA TENSION</t>
  </si>
  <si>
    <t>CCI03</t>
  </si>
  <si>
    <t>CABLE NAYY DE 3X120 mm2; BAJA TENSION</t>
  </si>
  <si>
    <t>CCI04</t>
  </si>
  <si>
    <t>CABLE NAYY DE 3X185 mm2; BAJA TENSION</t>
  </si>
  <si>
    <t>CCI05</t>
  </si>
  <si>
    <t>CABLE NAYY DE 3X300 mm2; BAJA TENSION</t>
  </si>
  <si>
    <t>Cables Subterraneos. Para B.T. Tipo NA2XY</t>
  </si>
  <si>
    <t>CCJ01</t>
  </si>
  <si>
    <t>CABLE NA2XY DE 3-1x70 mm2; BAJA TENSION</t>
  </si>
  <si>
    <t>CCJ02</t>
  </si>
  <si>
    <t>CABLE NA2XY DE 3-1x150 mm2; BAJA TENSION</t>
  </si>
  <si>
    <t>CCJ03</t>
  </si>
  <si>
    <t>CABLE NA2XY DE 3-1x240 mm2; BAJA TENSION</t>
  </si>
  <si>
    <t>CCJ04</t>
  </si>
  <si>
    <t>CABLE NA2XY DE 3-1x400 mm2; BAJA TENSION</t>
  </si>
  <si>
    <t>CCJ05</t>
  </si>
  <si>
    <t>CABLE NA2XY DE 3-1x120 mm2; BAJA TENSION</t>
  </si>
  <si>
    <t>CCJ06</t>
  </si>
  <si>
    <t>CABLE NA2XY DE 3-1x25 mm2; BAJA TENSION</t>
  </si>
  <si>
    <t>CCJ07</t>
  </si>
  <si>
    <t>CABLE NA2XY DE 3-1x35 mm2; BAJA TENSION</t>
  </si>
  <si>
    <t>CCJ08</t>
  </si>
  <si>
    <t>CABLE NA2XY DE 3-1x50 mm2; BAJA TENSION</t>
  </si>
  <si>
    <t>CCJ09</t>
  </si>
  <si>
    <t>CABLE NA2XY DE 3-1x95 mm2; BAJA TENSION</t>
  </si>
  <si>
    <t>CCJ10</t>
  </si>
  <si>
    <t>CABLE NA2XY DE 3-1x185 mm2; BAJA TENSION</t>
  </si>
  <si>
    <t>CCJ11</t>
  </si>
  <si>
    <t>CABLE NA2XY DE 3-1x16 mm2; BAJA TENSION</t>
  </si>
  <si>
    <t>CCJ13</t>
  </si>
  <si>
    <t>CABLE NA2XY DE 3-1x10 mm2; BAJA TENSION</t>
  </si>
  <si>
    <t>CCJ14</t>
  </si>
  <si>
    <t>CABLE NA2XY DE 3-1x500 mm2; BAJA TENSION</t>
  </si>
  <si>
    <t>Cables de Acero. Para M.T.</t>
  </si>
  <si>
    <t>CDA01</t>
  </si>
  <si>
    <t>CABLE DE ACERO GALVANIZADO DE 1/4</t>
  </si>
  <si>
    <t>CDA02</t>
  </si>
  <si>
    <t>CABLE DE ACERO GALVANIZADO DE 3/8</t>
  </si>
  <si>
    <t>Cables Subterraneos. Para M.T. Tipo NA2XSY</t>
  </si>
  <si>
    <t>CDB01</t>
  </si>
  <si>
    <t>CABLE NA2XSY UNIPOLAR 150 mm2; MEDIA TENSION</t>
  </si>
  <si>
    <t>CDB02</t>
  </si>
  <si>
    <t>CABLE NA2XSY UNIPOLAR 50 mm2; MEDIA TENSION</t>
  </si>
  <si>
    <t>CDB03</t>
  </si>
  <si>
    <t>CABLE NA2XSY UNIPOLAR 95 mm2; MEDIA TENSION</t>
  </si>
  <si>
    <t>CDB04</t>
  </si>
  <si>
    <t>CABLE NA2XSY UNIPOLAR 120 mm2; MEDIA TENSION</t>
  </si>
  <si>
    <t>CDB05</t>
  </si>
  <si>
    <t>CABLE NA2XSY UNIPOLAR 185 mm2; MEDIA TENSION</t>
  </si>
  <si>
    <t>CDB06</t>
  </si>
  <si>
    <t>CABLE NA2XSY UNIPOLAR 400 mm2; MEDIA TENSION</t>
  </si>
  <si>
    <t>CDB07</t>
  </si>
  <si>
    <t>CABLE NA2XSY UNIPOLAR 70 mm2; MEDIA TENSION</t>
  </si>
  <si>
    <t>CDB08</t>
  </si>
  <si>
    <t>CABLE NA2XSY UNIPOLAR 240 mm2; MEDIA TENSION</t>
  </si>
  <si>
    <t>CDB09</t>
  </si>
  <si>
    <t>CABLE NA2XSY UNIPOLAR 25 mm2; MEDIA TENSION</t>
  </si>
  <si>
    <t>CDB10</t>
  </si>
  <si>
    <t>CABLE NA2XSY UNIPOLAR 35 mm2; MEDIA TENSION</t>
  </si>
  <si>
    <t>CDB19</t>
  </si>
  <si>
    <t>CDB20</t>
  </si>
  <si>
    <t>Accesorios: Conectores</t>
  </si>
  <si>
    <t>CXC01</t>
  </si>
  <si>
    <t>CONECTOR TERMINAL A COMPRESION CABLE 10MM2</t>
  </si>
  <si>
    <t>CXC02</t>
  </si>
  <si>
    <t>CONECTOR TERMINAL A COMPRESION CABLE 16MM2</t>
  </si>
  <si>
    <t>CXC03</t>
  </si>
  <si>
    <t>CONECTOR TERMINAL A COMPRESION CABLE 25MM2</t>
  </si>
  <si>
    <t>CXC04</t>
  </si>
  <si>
    <t>CONECTOR TERMINAL A COMPRESION CABLE 35MM2</t>
  </si>
  <si>
    <t>CXC05</t>
  </si>
  <si>
    <t>CONECTOR TERMINAL A COMPRESION CABLE 185MM2</t>
  </si>
  <si>
    <t>CXC06</t>
  </si>
  <si>
    <t>CONECTOR TERMINAL A COMPRESION CABLE 240MM2</t>
  </si>
  <si>
    <t>CXC26</t>
  </si>
  <si>
    <t>CONECTOR TERMINAL A COMPRESION CABLE 70MM2</t>
  </si>
  <si>
    <t>CXC27</t>
  </si>
  <si>
    <t>CONECTOR TERMINAL A COMPRESION CABLE 120MM2</t>
  </si>
  <si>
    <t>CXC28</t>
  </si>
  <si>
    <t>CONECTOR TERMINAL A COMPRESION CABLE 300MM2</t>
  </si>
  <si>
    <t>CXC29</t>
  </si>
  <si>
    <t>CONECTOR DERIVACION COMPRESION TIPO H BIMETALICO AA35-70/AA35-CU16-35MM2</t>
  </si>
  <si>
    <t>CXC30</t>
  </si>
  <si>
    <t>CONECTOR DERIVACION COMPRESION TIPO H BIMETALICO AA120/AA70-CU16A70MM2</t>
  </si>
  <si>
    <t>CXC31</t>
  </si>
  <si>
    <t>CONECTOR DERIVACION COMPRESION TIPO H BIMETALICO AA120-185/AA120-185MM2</t>
  </si>
  <si>
    <t>CXC32</t>
  </si>
  <si>
    <t>CONECTOR DERIVACION TIPO PERNO PARTIDO DE BRONCE</t>
  </si>
  <si>
    <t>CXC33</t>
  </si>
  <si>
    <t>CONECTOR DERIVACION TIPO CUÑA</t>
  </si>
  <si>
    <t>CXC34</t>
  </si>
  <si>
    <t>GRAPA TIPO CROSBY O SIMILAR CONDUCT. AA. 35MM2</t>
  </si>
  <si>
    <t>CXC35</t>
  </si>
  <si>
    <t>CONECTOR PERFORACION DE AISLAMIENTO BIMETALICO AA16-70/CU10-16MM2</t>
  </si>
  <si>
    <t>CXC37</t>
  </si>
  <si>
    <t>CONECTOR PERFORACION DE AISLAMIENTO BIMETALICO AA16-70/CU1.5-6MM2</t>
  </si>
  <si>
    <t>CXC40</t>
  </si>
  <si>
    <t>CONECTOR DERIVACION A COMPRESION PARA CONDUCTOR DE COBRE MT</t>
  </si>
  <si>
    <t>CXC41</t>
  </si>
  <si>
    <t>CONECTOR TIPO CODO PARA CABLE 25MM2 10KV.</t>
  </si>
  <si>
    <t>CXP06</t>
  </si>
  <si>
    <t>AMARRE PREFORMADO PARA AISLADOR PIN</t>
  </si>
  <si>
    <t>CXP07</t>
  </si>
  <si>
    <t>AMARRE DE ALUMINIO B.T.</t>
  </si>
  <si>
    <t>CXP12</t>
  </si>
  <si>
    <t>VARILLA DE ARMAR DE 1.20m., APTO PARA CONDUCTOR DE AAAC. De 35 mm2</t>
  </si>
  <si>
    <t>CXP14</t>
  </si>
  <si>
    <t>VARILLA DE ARMAR DE 1.20m., APTO PARA CONDUCTOR DE AAAC. De 25 mm2</t>
  </si>
  <si>
    <t>CXP17</t>
  </si>
  <si>
    <t>VARILLA DE ARMAR DE 1.20m., APTO PARA CONDUCTOR DE AAAC. De 50 mm3</t>
  </si>
  <si>
    <t>CXP18</t>
  </si>
  <si>
    <t>VARILLA DE ARMAR DE 1.20m., APTO PARA CONDUCTOR DE AAAC. De 70 mm2</t>
  </si>
  <si>
    <t>CXP20</t>
  </si>
  <si>
    <t>VARILLA DE ARMAR DE 1.20m., APTO PARA CONDUCTOR DE AAAC. De 90 mm2</t>
  </si>
  <si>
    <t>CXP60</t>
  </si>
  <si>
    <t>VARILLA DE ARMAR DE 1.20m., APTO PARA CONDUCTOR DE AAAC. De 120 mm2</t>
  </si>
  <si>
    <t>Accesorios: Empalmes Y Mangas Para Cables Subterraneos</t>
  </si>
  <si>
    <t>CXS01</t>
  </si>
  <si>
    <t>EMPALME ASIMETRICO EN M.T. PARA CABLES NKY-N2XSY DE 16-35 mm2</t>
  </si>
  <si>
    <t>CXS02</t>
  </si>
  <si>
    <t>EMPALME ASIMETRICO EN M.T. PARA CABLES NKY-N2XSY DE 35-35 mm2</t>
  </si>
  <si>
    <t>CXS03</t>
  </si>
  <si>
    <t>EMPALME ASIMETRICO EN M.T. PARA CABLES NKY-N2XSY DE 70-35 mm2</t>
  </si>
  <si>
    <t>CXS04</t>
  </si>
  <si>
    <t>EMPALME DERECHO PARA CABLE N2XSY 10 KV DE  25 mm2.</t>
  </si>
  <si>
    <t>CXS05</t>
  </si>
  <si>
    <t>EMPALME DERECHO PARA CABLE NKY(10 KV) DE  16 mm2.</t>
  </si>
  <si>
    <t>CXS06</t>
  </si>
  <si>
    <t>EMPALME DERECHO PARA CABLE NKY(10 KV) DE  35 mm2.</t>
  </si>
  <si>
    <t>CXS07</t>
  </si>
  <si>
    <t>EMPALME DERECHO PARA CABLE NKY(10 KV) DE  70 mm2.</t>
  </si>
  <si>
    <t>CXS08</t>
  </si>
  <si>
    <t>EMPALME DERECHO PARA CABLE NKY(10 KV) DE 120 mm2.</t>
  </si>
  <si>
    <t>CXS09</t>
  </si>
  <si>
    <t>EMPALME DERECHO PARA CABLE NKY(10 KV) DE 240 mm2.</t>
  </si>
  <si>
    <t>CXS10</t>
  </si>
  <si>
    <t>EMPALME EN DERIVACION PARA CABLE N2XSY 10 KV. DE  25 mm2.</t>
  </si>
  <si>
    <t>CXS100</t>
  </si>
  <si>
    <t>EMPALME DERECHO CABLE SECO N2XSY 22,9 KV 1x25 mm2 AUTOCONTRAIBLE</t>
  </si>
  <si>
    <t>CXS101</t>
  </si>
  <si>
    <t>EMPALME DERECHO CABLE SECO N2XSY 22,9 KV 1x50 mm2 AUTOCONTRAIBLE</t>
  </si>
  <si>
    <t>CXS102</t>
  </si>
  <si>
    <t>EMPALMES UNIPOLARES PARA CABLES NA2XY (70 mm2) DE BAJA TENSION</t>
  </si>
  <si>
    <t>CXS103</t>
  </si>
  <si>
    <t>EMPALMES UNIPOLARES PARA CABLES NA2XY (150 mm2) DE BAJA TENSION</t>
  </si>
  <si>
    <t>CXS104</t>
  </si>
  <si>
    <t>EMPALMES UNIPOLARES PARA CABLES NA2XY (240 mm2) DE BAJA TENSION</t>
  </si>
  <si>
    <t>CXS105</t>
  </si>
  <si>
    <t>EMPALMES UNIPOLARES PARA CABLES NA2XY (400 mm2) DE BAJA TENSION</t>
  </si>
  <si>
    <t>CXS106</t>
  </si>
  <si>
    <t>EMPALME DERECHO PARA CABLE NA2XSY (10 KV) DE 70 mm2.</t>
  </si>
  <si>
    <t>CXS107</t>
  </si>
  <si>
    <t>EMPALME DERECHO PARA CABLE NA2XSY (10 KV) DE 150 mm2.</t>
  </si>
  <si>
    <t>CXS108</t>
  </si>
  <si>
    <t>EMPALME DERECHO PARA CABLE NA2XSY (10 KV) DE 240 mm2.</t>
  </si>
  <si>
    <t>CXS109</t>
  </si>
  <si>
    <t>EMPALME DERECHO PARA CABLE NA2XSY (10 KV) DE 400 mm2.</t>
  </si>
  <si>
    <t>CXS11</t>
  </si>
  <si>
    <t>EMPALME EN DERIVACION PARA CABLE NKY 10 KV  16/16 mm2.</t>
  </si>
  <si>
    <t>CXS110</t>
  </si>
  <si>
    <t>EMPALMES UNIPOLARES PARA CABLES NA2XY (120 mm2) DE BAJA TENSION</t>
  </si>
  <si>
    <t>UND</t>
  </si>
  <si>
    <t>CXS116</t>
  </si>
  <si>
    <t>EMPALME DERECHO PARA CABLE NA2XSY (10 KV) DE 50 mm2.</t>
  </si>
  <si>
    <t>CXS117</t>
  </si>
  <si>
    <t>EMPALME DERECHO PARA CABLE NA2XSY (10 KV) DE 185 mm2.</t>
  </si>
  <si>
    <t>CXS118</t>
  </si>
  <si>
    <t>EMPALMES UNIPOLARES PARA CABLES NA2XY (10 mm2) DE BAJA TENSION</t>
  </si>
  <si>
    <t>CXS119</t>
  </si>
  <si>
    <t>EMPALMES UNIPOLARES PARA CABLES NA2XY (16 mm2) DE BAJA TENSION</t>
  </si>
  <si>
    <t>CXS12</t>
  </si>
  <si>
    <t>EMPALME EN DERIVACION PARA CABLE NKY 10 KV  35/35-16 mm2.</t>
  </si>
  <si>
    <t>CXS120</t>
  </si>
  <si>
    <t>EMPALMES UNIPOLARES PARA CABLES NA2XY (35 mm2) DE BAJA TENSION</t>
  </si>
  <si>
    <t>CXS121</t>
  </si>
  <si>
    <t>EMPALMES UNIPOLARES PARA CABLES NA2XY (500 mm2) DE BAJA TENSION</t>
  </si>
  <si>
    <t>CXS13</t>
  </si>
  <si>
    <t>EMPALME EN DERIVACION PARA CABLE NKY 10 KV  70/35-16 mm2.</t>
  </si>
  <si>
    <t>CXS14</t>
  </si>
  <si>
    <t>EMPALME EN DERIVACION PARA CABLE NKY 10 KV  70/70 mm2.</t>
  </si>
  <si>
    <t>CXS15</t>
  </si>
  <si>
    <t>EMPALME EN DERIVACION PARA CABLE NKY 10 KV 120/120-70 mm2.</t>
  </si>
  <si>
    <t>CXS16</t>
  </si>
  <si>
    <t>EMPALME EN DERIVACION PARA CABLE NKY 10 KV 120/35 mm2.</t>
  </si>
  <si>
    <t>CXS17</t>
  </si>
  <si>
    <t>EMPALMES UNIPOLARES PARA CABLES NYY ( 16-35) DE BAJA TENSION</t>
  </si>
  <si>
    <t>CXS18</t>
  </si>
  <si>
    <t>EMPALMES UNIPOLARES PARA CABLES NYY ( 70) DE BAJA TENSION</t>
  </si>
  <si>
    <t>CXS19</t>
  </si>
  <si>
    <t>EMPALMES UNIPOLARES PARA CABLES NYY (120-185) DE BAJA TENSION</t>
  </si>
  <si>
    <t>CXS20</t>
  </si>
  <si>
    <t>MANGAS DE PLOMO TAMA-O 1, PARA EMPALMES DE CABLES NKY</t>
  </si>
  <si>
    <t>CXS21</t>
  </si>
  <si>
    <t>MANGAS DE PLOMO TAMA-O 2a, PARA EMPALMES DE CABLES NKY</t>
  </si>
  <si>
    <t>CXS22</t>
  </si>
  <si>
    <t>MANGAS DE PLOMO TAMA-O 2b, PARA EMPALMES DE CABLES NKY</t>
  </si>
  <si>
    <t>CXS23</t>
  </si>
  <si>
    <t>MANGAS DE PLOMO TAMA-O 2c, PARA EMPALMES DE CABLES NKY</t>
  </si>
  <si>
    <t>CXS24</t>
  </si>
  <si>
    <t>MANGAS DE PLOMO TAMA-O 3a, PARA EMPALMES DE CABLES NKY</t>
  </si>
  <si>
    <t>CXS25</t>
  </si>
  <si>
    <t>MANGAS DE PLOMO TAMA-O 3b, PARA EMPALMES DE CABLES NKY</t>
  </si>
  <si>
    <t>CXS26</t>
  </si>
  <si>
    <t>MANGAS DE REPARACION A COMPRESION PARA COND. DE CU. DE  67 mm2.</t>
  </si>
  <si>
    <t>CXS27</t>
  </si>
  <si>
    <t>MANGAS DE REPARACION A COMPRESION PARA COND. DE CU. DE 125 mm2.</t>
  </si>
  <si>
    <t>CXS28</t>
  </si>
  <si>
    <t>EMPALME UNIPOLAR DERECHO/DERIVACION PARA CABLE NYY 300 mm2</t>
  </si>
  <si>
    <t>CXS29</t>
  </si>
  <si>
    <t>EMPALME ASIMETRICO DERECHO/DERIVACION NKY-CABLE SECO BT 35/6-35 mm2</t>
  </si>
  <si>
    <t>CXS30</t>
  </si>
  <si>
    <t>EMPALME ASIMETRICO DERECHO/DERIVACION NKY-CABLE SECO BT 6-16/6-16 mm2</t>
  </si>
  <si>
    <t>CXS31</t>
  </si>
  <si>
    <t>EMPALME DERECHO CABLE SECO N2XSY 1x 50 mm2 15KV PREMOLDEADO</t>
  </si>
  <si>
    <t>CXS32</t>
  </si>
  <si>
    <t>EMPALME DERECHO CABLE SECO N2XSY 1x 70 mm2 15KV PREMOLDEADO</t>
  </si>
  <si>
    <t>CXS33</t>
  </si>
  <si>
    <t>EMPALME DERECHO CABLE SECO N2XSY 1x120 mm2 15KV PREMOLDEADO</t>
  </si>
  <si>
    <t>CXS34</t>
  </si>
  <si>
    <t>EMPALME DERECHO CABLE SECO N2XSY 1x240 mm2 15KV PREMOLDEADO</t>
  </si>
  <si>
    <t>CXS35</t>
  </si>
  <si>
    <t>EMPALME DERECHO CABLE SECO N2XSY 22,9 KV 1x120 mm2 AUTOCONTRAIBLE</t>
  </si>
  <si>
    <t>CXS36</t>
  </si>
  <si>
    <t>EMPALME DERECHO CABLE SECO N2XSY 22,9 KV. 1X240MM2 AUTOCONTRAIBLE</t>
  </si>
  <si>
    <t>CXS50</t>
  </si>
  <si>
    <t>EMPALME SIMETRICO HASTA 1 KV RECTO O EN DERIVACION, CABLE SECO 16 - 35 mm2</t>
  </si>
  <si>
    <t>CXS52</t>
  </si>
  <si>
    <t>EMPALME SIMETRICO HASTA 1 KV RECTO O EN DERIVACION, CABLE SECO 70 mm2</t>
  </si>
  <si>
    <t>CXS54</t>
  </si>
  <si>
    <t>EMPALME SIMETRICO HASTA 1 KV RECTO O EN DERIVACION, CABLE SECO 120 - 185mm2</t>
  </si>
  <si>
    <t>CXS56</t>
  </si>
  <si>
    <t>EMPALME SIMETRICO HASTA 1 KV RECTO O EN DERIVACION, CABLE SECO 240 - 300 mm2</t>
  </si>
  <si>
    <t>CXS60</t>
  </si>
  <si>
    <t>EMPALME RECTO CON RESINA A PRESION 15 KV, CABLE SECO TRIPOLAR DE 120 mm2</t>
  </si>
  <si>
    <t>CXS61</t>
  </si>
  <si>
    <t>EMPALME RECTO CON RESINA A PRESION 15 KV, CABLE SECO TRIPOLAR DE 16 - 35 mm2</t>
  </si>
  <si>
    <t>CXS62</t>
  </si>
  <si>
    <t>EMPALME RECTO CON RESINA A PRESION 15 KV, CABLE SECO TRIPOLAR DE 240 - 300 mm2</t>
  </si>
  <si>
    <t>CXS63</t>
  </si>
  <si>
    <t>EMPALME RECTO CON RESINA A PRESION 15 KV, CABLE SECO TRIPOLAR DE 70 mm2</t>
  </si>
  <si>
    <t>CXS64</t>
  </si>
  <si>
    <t>EMPALME RECTO CON RESINA A PRESION 15 KV, CABLE SECO UNIPOLAR DE 120 mm2</t>
  </si>
  <si>
    <t>CXS65</t>
  </si>
  <si>
    <t>EMPALME RECTO CON RESINA A PRESION 15 KV, CABLE SECO UNIPOLAR DE 16 - 35 mm2</t>
  </si>
  <si>
    <t>CXS66</t>
  </si>
  <si>
    <t>EMPALME RECTO CON RESINA A PRESION 15 KV, CABLE SECO UNIPOLAR DE 240 mm2</t>
  </si>
  <si>
    <t>CXS67</t>
  </si>
  <si>
    <t>EMPALME RECTO CON RESINA A PRESION 15 KV, CABLE SECO UNIPOLAR DE 300 mm2</t>
  </si>
  <si>
    <t>CXS68</t>
  </si>
  <si>
    <t>EMPALME RECTO CON RESINA A PRESION 15 KV, CABLE SECO UNIPOLAR DE 70 mm2</t>
  </si>
  <si>
    <t>CXS70</t>
  </si>
  <si>
    <t>MANGUITO DE EMPALME AUTOMATICO APTO PARA CABLE DE AAAC DE 120 mm2</t>
  </si>
  <si>
    <t>CXS71</t>
  </si>
  <si>
    <t>MANGUITO DE EMPALME AUTOMATICO APTO PARA CABLE DE AAAC DE 35 mm2</t>
  </si>
  <si>
    <t>CXS72</t>
  </si>
  <si>
    <t>MANGUITO DE EMPALME AUTOMATICO APTO PARA CABLE DE AAAC DE 50 mm2</t>
  </si>
  <si>
    <t>CXS73</t>
  </si>
  <si>
    <t>MANGUITO DE EMPALME AUTOMATICO APTO PARA CABLE DE AAAC DE 70 mm2</t>
  </si>
  <si>
    <t>CXS74</t>
  </si>
  <si>
    <t>MANGUITO DE EMPALME AUTOMATICO APTO PARA CABLE DE Al DE 25 mm2</t>
  </si>
  <si>
    <t>CXS80</t>
  </si>
  <si>
    <t>EMPALME ASIMETRICO EN M.T. PARA CABLES NKY-N2XSY DE 70-70 mm2</t>
  </si>
  <si>
    <t>CXS81</t>
  </si>
  <si>
    <t>EMPALME ASIMETRICO EN M.T. PARA CABLES NKY-N2XSY DE 120-120 mm2</t>
  </si>
  <si>
    <t>CXS82</t>
  </si>
  <si>
    <t>EMPALME EN DERIVACION PARA CABLE N2XSY 10 KV. DE  35 mm2</t>
  </si>
  <si>
    <t>CXS83</t>
  </si>
  <si>
    <t>EMPALME EN DERIVACION PARA CABLE N2XSY 10 KV. DE  70 mm2</t>
  </si>
  <si>
    <t>CXS84</t>
  </si>
  <si>
    <t>EMPALME EN DERIVACION PARA CABLE N2XSY 10 KV. DE  120 mm2</t>
  </si>
  <si>
    <t>CXS85</t>
  </si>
  <si>
    <t>EMPALME EN DERIVACION PARA CABLE N2XSY 10 KV. DE  240 mm2</t>
  </si>
  <si>
    <t>CXS86</t>
  </si>
  <si>
    <t>EMPALME DERECHO PARA CABLE N2XSY (10 KV) DE 35 mm2</t>
  </si>
  <si>
    <t>CXS90</t>
  </si>
  <si>
    <t>EMPALME ASIMETRICO DERECHO Y DERIVACION EN B.T. PARA CABLES NKY-NYY DE 35/6-35 mm2</t>
  </si>
  <si>
    <t>CXS91</t>
  </si>
  <si>
    <t>EMPALME ASIMETRICO DERECHO Y DERIVACION EN B.T. PARA CABLES NKY-NYY DE 70/6-70 mm2</t>
  </si>
  <si>
    <t>CXS92</t>
  </si>
  <si>
    <t>EMPALME ASIMETRICO DERECHO Y DERIVACION EN B.T. PARA CABLES NKY-NYY DE 120-185/10-185 mm2</t>
  </si>
  <si>
    <t>CXS93</t>
  </si>
  <si>
    <t>EMPALME ASIMETRICO DERECHO Y DERIVACION EN B.T. PARA CABLES NKY-NYY DE 300/10-300 mm2</t>
  </si>
  <si>
    <t>CXS96</t>
  </si>
  <si>
    <t>EMPALMES UNIPOLARES PARA CABLES NYY 6-10 mm2 DE BAJA TENSION</t>
  </si>
  <si>
    <t>CXS97</t>
  </si>
  <si>
    <t>EMPALMES UNIPOLARES PARA CABLES NYY 300 mm2 DE BAJA TENSION</t>
  </si>
  <si>
    <t>CXS98</t>
  </si>
  <si>
    <t>TERMINACION POLIM. INTEMP. AUTOSOP. AL 3X120+67MM2 10KV</t>
  </si>
  <si>
    <t>CXS99</t>
  </si>
  <si>
    <t>TERMINACION POLIM. INTEMP. AUTOSOP. AL 3X70+67MM2 10KV</t>
  </si>
  <si>
    <t>Accesorios: Terminales Para Cables Subterraneos</t>
  </si>
  <si>
    <t>CXT01</t>
  </si>
  <si>
    <t>TERMINAL EXTERIOR EPDM PARA CABLE SECO 10 KV. DE  16-35 mm2.</t>
  </si>
  <si>
    <t>CXT02</t>
  </si>
  <si>
    <t>TERMINAL EXTERIOR EPDM PARA CABLE SECO 10 KV. DE  70 mm2.</t>
  </si>
  <si>
    <t>CXT03</t>
  </si>
  <si>
    <t>TERMINAL EXTERIOR PORCELANA PARA CABLE N2XSY 10 KV. DE  25 mm2.</t>
  </si>
  <si>
    <t>CXT04</t>
  </si>
  <si>
    <t>TERMINAL EXTERIOR PORCELANA PARA CABLE NKY 10 KV. DE  16 mm2.</t>
  </si>
  <si>
    <t>CXT05</t>
  </si>
  <si>
    <t>TERMINAL EXTERIOR PORCELANA PARA CABLE NKY 10 KV. DE  35 mm2.</t>
  </si>
  <si>
    <t>CXT06</t>
  </si>
  <si>
    <t>TERMINAL EXTERIOR PORCELANA PARA CABLE NKY 10 KV. DE  70 mm2.</t>
  </si>
  <si>
    <t>CXT07</t>
  </si>
  <si>
    <t>TERMINAL EXTERIOR PORCELANA PARA CABLE NKY 10 KV. DE 120 mm2.</t>
  </si>
  <si>
    <t>CXT08</t>
  </si>
  <si>
    <t>TERMINAL EXTERIOR PORCELANA PARA CABLE NKY 10 KV. DE 240 mm2.</t>
  </si>
  <si>
    <t>CXT09</t>
  </si>
  <si>
    <t>TERMINAL EXTERIOR TERMORESTRINGENTE PARA CABLE N2XSY 10 KV. DE  25 mm2.</t>
  </si>
  <si>
    <t>CXT10</t>
  </si>
  <si>
    <t>TERMINAL EXTERIOR TERMORESTRINGENTE PARA CABLE SECO 10 KV. DE  16-35 mm2.</t>
  </si>
  <si>
    <t>CXT100</t>
  </si>
  <si>
    <t>TERMINAL EXTERIOR TERMORESTRINGENTE PARA CABLE N2XSY 22.9 KV. DE  50 mm2.</t>
  </si>
  <si>
    <t>CXT101</t>
  </si>
  <si>
    <t>TERMINAL INTERIOR TERMORESTRINGENTE PARA CABLE N2XSY 22.9 KV. DE  50 mm2.</t>
  </si>
  <si>
    <t>CXT102</t>
  </si>
  <si>
    <t>TERMINAL EXTERIOR TERMORESTRINGENTE PARA CABLE N2XSY 22.9 KV. DE  120 mm2.</t>
  </si>
  <si>
    <t>CXT103</t>
  </si>
  <si>
    <t>TERMINAL INTERIOR TERMORESTRINGENTE PARA CABLE N2XSY 22.9 KV. DE  120 mm2.</t>
  </si>
  <si>
    <t>CXT104</t>
  </si>
  <si>
    <t>TERMINAL EXTERIOR TERMORESTRINGENTE PARA CABLE N2XSY 22.9 KV. DE  240 mm2.</t>
  </si>
  <si>
    <t>CXT105</t>
  </si>
  <si>
    <t>TERMINAL INTERIOR TERMORESTRINGENTE PARA CABLE N2XSY 22.9 KV. DE  240 mm2.</t>
  </si>
  <si>
    <t>CXT106</t>
  </si>
  <si>
    <t>TERMINAL PARA B.T. PARA CABLE NA2XY 70 mm2</t>
  </si>
  <si>
    <t>CXT107</t>
  </si>
  <si>
    <t>TERMINAL PARA B.T. PARA CABLE NA2XY 150 mm2</t>
  </si>
  <si>
    <t>CXT108</t>
  </si>
  <si>
    <t>TERMINAL PARA B.T. PARA CABLE NA2XY 240 mm2</t>
  </si>
  <si>
    <t>CXT109</t>
  </si>
  <si>
    <t>TERMINAL PARA B.T. PARA CABLE NA2XY 400 mm2</t>
  </si>
  <si>
    <t>CXT11</t>
  </si>
  <si>
    <t>TERMINAL EXTERIOR TERMORESTRINGENTE PARA CABLE SECO 10 KV. DE  70 mm2.</t>
  </si>
  <si>
    <t>CXT110</t>
  </si>
  <si>
    <t>TERMINAL EXTERIOR TERMORESTRINGENTE PARA CABLE NA2XSY 10 KV. DE  70 mm2.</t>
  </si>
  <si>
    <t>CXT111</t>
  </si>
  <si>
    <t>TERMINAL INTERIOR TERMORESTRINGENTE PARA CABLE NA2XSY 10 KV. DE  70 mm2.</t>
  </si>
  <si>
    <t>CXT112</t>
  </si>
  <si>
    <t>TERMINAL EXTERIOR TERMORESTRINGENTE PARA CABLE NA2XSY 10 KV. DE  150 mm2.</t>
  </si>
  <si>
    <t>CXT113</t>
  </si>
  <si>
    <t>TERMINAL INTERIOR TERMORESTRINGENTE PARA CABLE NA2XSY 10 KV. DE  150 mm2.</t>
  </si>
  <si>
    <t>CXT114</t>
  </si>
  <si>
    <t>TERMINAL EXTERIOR TERMORESTRINGENTE PARA CABLE NA2XSY 10 KV. DE  240 mm2.</t>
  </si>
  <si>
    <t>CXT115</t>
  </si>
  <si>
    <t>TERMINAL INTERIOR TERMORESTRINGENTE PARA CABLE NA2XSY 10 KV. DE  240 mm2.</t>
  </si>
  <si>
    <t>CXT116</t>
  </si>
  <si>
    <t>TERMINAL EXTERIOR TERMORESTRINGENTE PARA CABLE NA2XSY 10 KV. DE  400 mm2.</t>
  </si>
  <si>
    <t>CXT117</t>
  </si>
  <si>
    <t>TERMINAL INTERIOR TERMORESTRINGENTE PARA CABLE NA2XSY 10 KV. DE  400 mm2.</t>
  </si>
  <si>
    <t>CXT118</t>
  </si>
  <si>
    <t>TERMINAL PARA B.T. PARA CABLE NA2XY 120 mm2</t>
  </si>
  <si>
    <t>CXT12</t>
  </si>
  <si>
    <t>TERMINAL EXTERIOR TERMORESTRINGENTE PARA CABLE SECO 10 KV. DE 120 mm2.</t>
  </si>
  <si>
    <t>CXT13</t>
  </si>
  <si>
    <t>TERMINAL EXTERIOR TERMORESTRINGENTE PARA CABLE SECO 10 KV. DE 240 mm2.</t>
  </si>
  <si>
    <t>CXT132</t>
  </si>
  <si>
    <t>TERMINAL EXTERIOR TERMORESTRINGENTE PARA CABLE N2XSY 20 KV. DE  120 mm2.</t>
  </si>
  <si>
    <t>CXT133</t>
  </si>
  <si>
    <t>TERMINAL INTERIOR TERMORESTRINGENTE PARA CABLE N2XSY 20 KV. DE  120 mm2.</t>
  </si>
  <si>
    <t>CXT134</t>
  </si>
  <si>
    <t>TERMINAL EXTERIOR TERMORESTRINGENTE PARA CABLE N2XSY 20 KV. DE  500 mm2.</t>
  </si>
  <si>
    <t>CXT135</t>
  </si>
  <si>
    <t>TERMINAL INTERIOR TERMORESTRINGENTE PARA CABLE N2XSY 20 KV. DE  500 mm2.</t>
  </si>
  <si>
    <t>CXT136</t>
  </si>
  <si>
    <t>TERMINAL PARA B.T. PARA CABLE NA2XY 10 mm2</t>
  </si>
  <si>
    <t>CXT137</t>
  </si>
  <si>
    <t>TERMINAL PARA B.T. PARA CABLE NA2XY 16 mm2</t>
  </si>
  <si>
    <t>CXT138</t>
  </si>
  <si>
    <t>TERMINAL PARA B.T. PARA CABLE NA2XY 35 mm2</t>
  </si>
  <si>
    <t>CXT139</t>
  </si>
  <si>
    <t>TERMINAL INTERIOR TERMORESTRINGENTE PARA CABLE SECO 10 KV. DE  50 mm2.</t>
  </si>
  <si>
    <t>CXT14</t>
  </si>
  <si>
    <t>TERMINAL INTERIOR EPDM PARA CABLE SECO 10 KV. DE 35 mm2.</t>
  </si>
  <si>
    <t>CXT140</t>
  </si>
  <si>
    <t>TERMINAL INTERIOR TERMORESTRINGENTE PARA CABLE SECO 10 KV. DE  185 mm2.</t>
  </si>
  <si>
    <t>CXT141</t>
  </si>
  <si>
    <t>TERMINAL EXTERIOR TERMORESTRINGENTE PARA CABLE SECO 10 KV. DE  50 mm2.</t>
  </si>
  <si>
    <t>CXT142</t>
  </si>
  <si>
    <t>TERMINAL EXTERIOR TERMORESTRINGENTE PARA CABLE SECO 10 KV. DE  185 mm2.</t>
  </si>
  <si>
    <t>CXT15</t>
  </si>
  <si>
    <t>TERMINAL INTERIOR EPDM PARA CABLE SECO 10 KV. DE 70 mm2.</t>
  </si>
  <si>
    <t>CXT16</t>
  </si>
  <si>
    <t>TERMINAL INTERIOR PORCELANA PARA CABLE NKY 10 KV. DE  16 mm2.</t>
  </si>
  <si>
    <t>CXT17</t>
  </si>
  <si>
    <t>TERMINAL INTERIOR PORCELANA PARA CABLE NKY 10 KV. DE  35 mm2.</t>
  </si>
  <si>
    <t>CXT18</t>
  </si>
  <si>
    <t>TERMINAL INTERIOR PORCELANA PARA CABLE NKY 10 KV. DE  70 mm2.</t>
  </si>
  <si>
    <t>CXT19</t>
  </si>
  <si>
    <t>TERMINAL INTERIOR PORCELANA PARA CABLE NKY 10 KV. DE 120 mm2.</t>
  </si>
  <si>
    <t>CXT20</t>
  </si>
  <si>
    <t>TERMINAL INTERIOR PORCELANA PARA CABLE NKY 10 KV. DE 240 mm2.</t>
  </si>
  <si>
    <t>CXT21</t>
  </si>
  <si>
    <t>TERMINAL INTERIOR TERMORESTRINGENTE PARA CABLE N2XSY 10 KV. DE  25 mm2.</t>
  </si>
  <si>
    <t>CXT22</t>
  </si>
  <si>
    <t>TERMINAL INTERIOR TERMORESTRINGENTE PARA CABLE NKY 10 KV. DE  16 mm2.</t>
  </si>
  <si>
    <t>CXT23</t>
  </si>
  <si>
    <t>TERMINAL INTERIOR TERMORESTRINGENTE PARA CABLE NKY 10 KV. DE  35 mm2.</t>
  </si>
  <si>
    <t>CXT24</t>
  </si>
  <si>
    <t>TERMINAL INTERIOR TERMORESTRINGENTE PARA CABLE NKY 10 KV. DE  70 mm2.</t>
  </si>
  <si>
    <t>CXT25</t>
  </si>
  <si>
    <t>TERMINAL INTERIOR TERMORESTRINGENTE PARA CABLE NKY 10 KV. DE 120 mm2.</t>
  </si>
  <si>
    <t>CXT26</t>
  </si>
  <si>
    <t>TERMINAL INTERIOR TERMORESTRINGENTE PARA CABLE NKY 10 KV. DE 240 mm2.</t>
  </si>
  <si>
    <t>CXT27</t>
  </si>
  <si>
    <t>TERMINAL INTERIOR TERMORESTRINGENTE PARA CABLE SECO 10 KV. DE  16-35 mm2.</t>
  </si>
  <si>
    <t>CXT28</t>
  </si>
  <si>
    <t>TERMINAL INTERIOR TERMORESTRINGENTE PARA CABLE SECO 10 KV. DE  70 mm2.</t>
  </si>
  <si>
    <t>CXT29</t>
  </si>
  <si>
    <t>TERMINAL INTERIOR TERMORESTRINGENTE PARA CABLE SECO 10 KV. DE 120 mm2.</t>
  </si>
  <si>
    <t>CXT30</t>
  </si>
  <si>
    <t>TERMINAL INTERIOR TERMORESTRINGENTE PARA CABLE SECO 10 KV. DE 240 mm2.</t>
  </si>
  <si>
    <t>CXT31</t>
  </si>
  <si>
    <t>TERMINAL PARA B.T. PARA CABLE NKY</t>
  </si>
  <si>
    <t>CXT32</t>
  </si>
  <si>
    <t>TERMINAL PARA B.T. PARA CABLE SECO</t>
  </si>
  <si>
    <t>CXT36</t>
  </si>
  <si>
    <t>TERMINAL INTERIOR PARA CABLE N2XSY 3-1X 25 HASTA 3-1X50 MM2  10KV.</t>
  </si>
  <si>
    <t>CXT37</t>
  </si>
  <si>
    <t>TERMINAL EXTERIOR PARA CABLE N2XSY 3-1X25 HASTA 3-1X50 MM2  10KV</t>
  </si>
  <si>
    <t>CXT38</t>
  </si>
  <si>
    <t>TERMINAL TP. CAJA INTEMPERIE CABLE NKY 10KV.3X35MM2. TERMOCONTRAIBLE</t>
  </si>
  <si>
    <t>CXT39</t>
  </si>
  <si>
    <t>TERMINAL TP. CAJA INTEMPERIE CABLE NKY 10KV.3X120MM2. TERMOCONTRAIBLE</t>
  </si>
  <si>
    <t>CXT40</t>
  </si>
  <si>
    <t>TERMINAL EXTERIOR TERMOCONTRAIBLE CABLE NKY 10KV 3X240MM2.</t>
  </si>
  <si>
    <t>CXT41</t>
  </si>
  <si>
    <t>TERMINAL EXTERIOR PARA CABLE AA.NA2XS2Y-S 70MM2 15KV</t>
  </si>
  <si>
    <t>CXT42</t>
  </si>
  <si>
    <t>TERMINAL INTERIOR CABLE SECO N2XSY 3-1X240MM2 22,9 KV.TERMOCONTRAIBLE</t>
  </si>
  <si>
    <t>CXT43</t>
  </si>
  <si>
    <t>TERMINAL EXTERIOR TERMORESTRINGENTE PARA CABLE NKY 10 KV. DE  16 mm2.</t>
  </si>
  <si>
    <t>CXT44</t>
  </si>
  <si>
    <t>TERMINAL EXTERIOR TERMORESTRINGENTE PARA CABLE NKY 10 KV. DE  35 mm2.</t>
  </si>
  <si>
    <t>CXT45</t>
  </si>
  <si>
    <t>TERMINAL EXTERIOR TERMORESTRINGENTE PARA CABLE NKY 10 KV. DE  70 mm2.</t>
  </si>
  <si>
    <t>CXT46</t>
  </si>
  <si>
    <t>TERMINAL EXTERIOR TERMORESTRINGENTE PARA CABLE NKY 10 KV. DE  120 mm2.</t>
  </si>
  <si>
    <t>CXT50</t>
  </si>
  <si>
    <t>TERMINACIONES PARA CABLE SECO UNIPOLAR, INTERIOR, 15 KV., 25 - 70 mm2</t>
  </si>
  <si>
    <t>CXT52</t>
  </si>
  <si>
    <t>TERMINACIONES PARA CABLE SECO UNIPOLAR, INTERIOR, 15 KV., 120 - 240 mm2</t>
  </si>
  <si>
    <t>CXT54</t>
  </si>
  <si>
    <t>TERMINACIONES PARA CABLE SECO UNIPOLAR, INTERIOR, 15 KV., 300mm2</t>
  </si>
  <si>
    <t>CXT56</t>
  </si>
  <si>
    <t>TERMINACIONES PARA CABLE SECO UNIPOLAR, EXTERIOR, 15 KV., 25 - 70 mm2</t>
  </si>
  <si>
    <t>CXT58</t>
  </si>
  <si>
    <t>TERMINACIONES PARA CABLE SECO UNIPOLAR, EXTERIOR, 15 KV., 120 - 240 mm2</t>
  </si>
  <si>
    <t>CXT60</t>
  </si>
  <si>
    <t>TERMINACIONES PARA CABLE SECO UNIPOLAR, EXTERIOR, 15 KV., 300 - 500 mm2</t>
  </si>
  <si>
    <t>CXT62</t>
  </si>
  <si>
    <t>TERMINACIONES PARA CABLE SECO UNIPOLAR, EXTERIOR, 15 KV., 500 - 850 mm2</t>
  </si>
  <si>
    <t>CXT64</t>
  </si>
  <si>
    <t>TERMINACIONES PARA CABLE SECO TRIPOLAR, INTERIOR, 15 KV., 25 - 70 mm2</t>
  </si>
  <si>
    <t>CXT66</t>
  </si>
  <si>
    <t>TERMINACIONES PARA CABLE SECO TRIPOLAR, INTERIOR, 15 KV., 120 - 240 mm2</t>
  </si>
  <si>
    <t>CXT68</t>
  </si>
  <si>
    <t>TERMINACIONES PARA CABLE SECO TRIPOLAR, INTERIOR, 15 KV., 300  - 400 mm2</t>
  </si>
  <si>
    <t>CXT70</t>
  </si>
  <si>
    <t>TERMINACIONES PARA CABLE SECO TRIPOLAR, EXTERIOR, 15 KV., 25 - 70 mm2</t>
  </si>
  <si>
    <t>CXT72</t>
  </si>
  <si>
    <t>TERMINACIONES PARA CABLE SECO TRIPOLAR, EXTERIOR, 15 KV., 120 - 240 mm2</t>
  </si>
  <si>
    <t>CXT74</t>
  </si>
  <si>
    <t>TERMINACIONES PARA CABLE SECO TRIPOLAR, EXTERIOR, 15 KV., 300 - 400 mm2</t>
  </si>
  <si>
    <t>CXT80</t>
  </si>
  <si>
    <t>CABEZA TERMINAL PARA CABLE NKY USO EXTERIOR - INTERIOR, 15 KV.; 35 mm2</t>
  </si>
  <si>
    <t>CXT82</t>
  </si>
  <si>
    <t>CABEZA TERMINAL PARA CABLE NKY USO EXTERIOR - INTERIOR, 15 KV.; 70 mm2</t>
  </si>
  <si>
    <t>CXT84</t>
  </si>
  <si>
    <t>CABEZA TERMINAL PARA CABLE NKY USO EXTERIOR - INTERIOR, 15 KV.; 120  - 185 mm2</t>
  </si>
  <si>
    <t>CXT86</t>
  </si>
  <si>
    <t>CABEZA TERMINAL PARA CABLE NKY USO EXTERIOR - INTERIOR, 15 KV.; 240 mm2</t>
  </si>
  <si>
    <t>CXT90</t>
  </si>
  <si>
    <t>TERMINAL DE COBRE DE PRESION PARA CONDUCTOR DE 25 mm2</t>
  </si>
  <si>
    <t>CXT91</t>
  </si>
  <si>
    <t>TERMINAL DE COBRE DE PRESION PARA CONDUCTOR DE 35 mm2</t>
  </si>
  <si>
    <t>CXT92</t>
  </si>
  <si>
    <t>TERMINAL DE COBRE DE PRESION PARA CONDUCTOR DE 50 mm2</t>
  </si>
  <si>
    <t>CXT93</t>
  </si>
  <si>
    <t>TERMINAL DE COBRE DE PRESION PARA CONDUCTOR DE 70 mm2</t>
  </si>
  <si>
    <t>CXT94</t>
  </si>
  <si>
    <t>TERMINAL DE COBRE DE PRESION PARA CONDUCTOR  DE 90 mm2</t>
  </si>
  <si>
    <t>CXT95</t>
  </si>
  <si>
    <t>TERMINAL DE COBRE DE PRESION PARA CONDUCTOR DE 120 mm2</t>
  </si>
  <si>
    <t>CXT96</t>
  </si>
  <si>
    <t>TERMINAL DE COBRE DE PRESION PARA 300 A.</t>
  </si>
  <si>
    <t>CXT97</t>
  </si>
  <si>
    <t>TERMINAL EXTERIOR TERMORESTRINGENTE PARA CABLE NKY 10 KV. DE  240 mm2.</t>
  </si>
  <si>
    <t>CXT98</t>
  </si>
  <si>
    <t>TERMINAL EXTERIOR TERMORESTRINGENTE PARA CABLE N2XSY 22.9 KV. DE  25 mm2.</t>
  </si>
  <si>
    <t>CXT99</t>
  </si>
  <si>
    <t>TERMINAL INTERIOR TERMORESTRINGENTE PARA CABLE N2XSY 22.9 KV. DE  25 mm2.</t>
  </si>
  <si>
    <t>Accesorios: Ductos. Separadores. Tubo</t>
  </si>
  <si>
    <t>CXX03</t>
  </si>
  <si>
    <t>CONDUCTOR DE COBRE, TEMPLE SUAVE, TIPO TW de 6 mm2 PARA AMARRE</t>
  </si>
  <si>
    <t>CXX04</t>
  </si>
  <si>
    <t>CONDUCTOR DE COBRE, TEMPLE SUAVE, TIPO TW de 4 mm2 PARA AMARRE</t>
  </si>
  <si>
    <t>CXX05</t>
  </si>
  <si>
    <t>AMARRE DOBLE ALUMINIO BLANDO EC 4AWG 1600MM MT</t>
  </si>
  <si>
    <t>CXX09</t>
  </si>
  <si>
    <t>CINTA PLANA DE ARMAR DE ALUMINIO DE 1.4 mm x 7.6 mm</t>
  </si>
  <si>
    <t>CXX10</t>
  </si>
  <si>
    <t>CINTA SEÑALIZADORA, PLASTICO PESADO ROJO, 0.05m ANCHO, INST. CABLE SUBTERRANEO DE B.T.</t>
  </si>
  <si>
    <t>CXX11</t>
  </si>
  <si>
    <t>DUCTOS DE CONCRETO</t>
  </si>
  <si>
    <t>CXX13</t>
  </si>
  <si>
    <t>SEPARADOR PARA B.T. DE PVC-SAP DE  2 VIAS</t>
  </si>
  <si>
    <t>CXX14</t>
  </si>
  <si>
    <t>SEPARADOR PARA B.T. DE PVC-SAP DE  3 VIAS</t>
  </si>
  <si>
    <t>CXX15</t>
  </si>
  <si>
    <t>SEPARADOR PARA B.T. DE PVC-SAP DE  4 VIAS</t>
  </si>
  <si>
    <t>CXX16</t>
  </si>
  <si>
    <t>SEPARADOR PARA B.T. DE PVC-SAP DE  5 VIAS</t>
  </si>
  <si>
    <t>CXX17</t>
  </si>
  <si>
    <t>SEPARADOR PARA B.T. DE PVC-TRIANGULAR, PARA CABLE AUTOSOPORTADO</t>
  </si>
  <si>
    <t>CXX18</t>
  </si>
  <si>
    <t>SEPARADOR PARA M.T. DE PVC-TRIANGULAR</t>
  </si>
  <si>
    <t>CXX19</t>
  </si>
  <si>
    <t>TUBO DE PROTECCION DE CABLE SUBTERRANEO EN POSTE</t>
  </si>
  <si>
    <t>CXX25</t>
  </si>
  <si>
    <t>ABRAZADERA CABLE UNIP. N2XSY 1X25MM2  36MMD</t>
  </si>
  <si>
    <t>CXX30</t>
  </si>
  <si>
    <t>CINTA ELECTR.TERMOPLASTICA BLANCA 19MM.X 10M</t>
  </si>
  <si>
    <t>ROLLO</t>
  </si>
  <si>
    <t>CXX32</t>
  </si>
  <si>
    <t>CINTA AISLANTE TERMOCONTRAIBLE PARA LINEAS AEREAS 10KV</t>
  </si>
  <si>
    <t>CXX34</t>
  </si>
  <si>
    <t>CINTA AISLANTE DE ALGODON DE 19MM ANCHO</t>
  </si>
  <si>
    <t>CXX36</t>
  </si>
  <si>
    <t>CUBIERTAS AISLANTES PARA FIN DE LINEA (RK 99.3595 o SIMILAR)</t>
  </si>
  <si>
    <t>CXX40</t>
  </si>
  <si>
    <t>CAPUCHON TERMORREST. CABLE NKY  70/120MM2.</t>
  </si>
  <si>
    <t>CXX42</t>
  </si>
  <si>
    <t>CAMPANA PARA TERMINAL INTEMPERIE 70/120MM2 10KV</t>
  </si>
  <si>
    <t>CXX44</t>
  </si>
  <si>
    <t>BORNE RESINA TERMOPLAST. TETRAPOLAR 30A. 500V. 16MM2</t>
  </si>
  <si>
    <t>CXX45</t>
  </si>
  <si>
    <t>DUCTOS DE CONCRETO,  2 VIAS</t>
  </si>
  <si>
    <t>CXY01</t>
  </si>
  <si>
    <t>CAJA METALICA DE DERIVACION AEREA BT</t>
  </si>
  <si>
    <t>CMyE03</t>
  </si>
  <si>
    <t>Tableros de Distribución</t>
  </si>
  <si>
    <t>Tableros De Distribucion B.T.</t>
  </si>
  <si>
    <t>DCA01</t>
  </si>
  <si>
    <t>TABLERO DE DISTRIBUCION DE ACOMETIDAS CON BORNERA 3F BT</t>
  </si>
  <si>
    <t>DCB01</t>
  </si>
  <si>
    <t>TABLERO DE DISTRIBUCION, PARA S.E. AEREA BIPOSTE.</t>
  </si>
  <si>
    <t>DCC01</t>
  </si>
  <si>
    <t>TABLERO DE DISTRIBUCION, PARA S.E. COMPACTA BOVEDA.</t>
  </si>
  <si>
    <t>DCC02</t>
  </si>
  <si>
    <t>TABLERO DE DISTRIBUCION, PARA S.E. BIPOSTE/COMPACTA BOVEDA Y ACCESORIOS, TAMAÑO 1</t>
  </si>
  <si>
    <t>DCC03</t>
  </si>
  <si>
    <t>TABLERO DE DISTRIBUCION, PARA S.E. BIPOSTE/COMPACTA BOVEDA Y ACCESORIOS, TAMAÑO 2</t>
  </si>
  <si>
    <t>DCM01</t>
  </si>
  <si>
    <t>TABLERO DE DISTRIBUCION, PARA S.E. AEREA MONOPOSTE</t>
  </si>
  <si>
    <t>DCM02</t>
  </si>
  <si>
    <t>TABLERO DE DISTRIBUCION, TIPO M01, PARA S.E. MONOPOSTE Y ACCESORIOS</t>
  </si>
  <si>
    <t>DCM03</t>
  </si>
  <si>
    <t>TABLERO DE DISTRIBUCION, TIPO M02, PARA S.E. MONOPOSTE Y ACCESORIOS</t>
  </si>
  <si>
    <t>DCM04</t>
  </si>
  <si>
    <t>TABLERO DE DISTRIBUCION, TIPO M03, PARA S.E. MONOPOSTE Y ACCESORIOS</t>
  </si>
  <si>
    <t>Accesorios</t>
  </si>
  <si>
    <t>DCT01</t>
  </si>
  <si>
    <t>CAJA DE MEDICION TIPO LT CON TABLERO, VIDRIO Y CERRADURA</t>
  </si>
  <si>
    <t>DCT03</t>
  </si>
  <si>
    <t>CAJA TOMA TIPO F2 CON TABLERO DE DISTRIBUCION 100KVA</t>
  </si>
  <si>
    <t>DPF01</t>
  </si>
  <si>
    <t>BASE PORTAFUSIBLE TRIPOLAR TIPO T30 DE 100 A.; PARA FUSIBLE TIPO LAMINA</t>
  </si>
  <si>
    <t>DPF02</t>
  </si>
  <si>
    <t>BASE PORTAFUSIBLE UNIPOLAR TIPO F DE 350 A.; PARA FUSIBLE TIPO LAMINA</t>
  </si>
  <si>
    <t>DXA28</t>
  </si>
  <si>
    <t>MEDIDOR TRIFASICO ELECTRONICO 3 HILOS 220V 15/90A</t>
  </si>
  <si>
    <t>DXA29</t>
  </si>
  <si>
    <t>MEDIDOR MONOFASICO ELECTRONICO 2 HILOS 220V 10/50A</t>
  </si>
  <si>
    <t>DXS01</t>
  </si>
  <si>
    <t>BARRA DE COBRE PARA TABLERO B.T. 40 X 5 mm.</t>
  </si>
  <si>
    <t>DXS02</t>
  </si>
  <si>
    <t>SOPORTE DE TABLERO DE DIST. SEC. Y AP. PARA S.E. CONVENCIONAL DE 5.00 X 4.00 m.</t>
  </si>
  <si>
    <t>DXS03</t>
  </si>
  <si>
    <t>SOPORTE DE TABLERO DE DIST. SEC. Y AP. PARA S.E. CONVENCIONAL DE 5.00 X 7.50 m.</t>
  </si>
  <si>
    <t>DXS04</t>
  </si>
  <si>
    <t>BARRA COLECTORA BT SUBESTACION CONVENCIONAL 100/250KVA 8X60X660MM</t>
  </si>
  <si>
    <t>DXS05</t>
  </si>
  <si>
    <t>BARRA COLECTORA TABLERO DE DISTRIBUCION SECUNDARIA AP (U-V-W)</t>
  </si>
  <si>
    <t>DXS06</t>
  </si>
  <si>
    <t>BARRA COLECTORA BT SUBESTACION CONVENCIONAL 100/250KVA 8X60X1030MM</t>
  </si>
  <si>
    <t>DXS07</t>
  </si>
  <si>
    <t>BARRA COLECTORA BT SUBESTACION CONVENCIONAL 400KVA 8X80X1110MM</t>
  </si>
  <si>
    <t>DXS08</t>
  </si>
  <si>
    <t>BARRA COLECTORA BT SUBESTACION CONVENCIONAL 630KVA 8X80X1190MM</t>
  </si>
  <si>
    <t>DXS35</t>
  </si>
  <si>
    <t>MODULO AP. PARA TABLERO DE DISTRIBUCION SECUNDARIA SAB-SCP-SCB</t>
  </si>
  <si>
    <t>DXS37</t>
  </si>
  <si>
    <t>CARGADOR MONOFASICO PARA BATERIA 220VAC/24VDC</t>
  </si>
  <si>
    <t>DXS38</t>
  </si>
  <si>
    <t>BANCO DE BATERIA 24VCC. 30AH 20 CELDAS</t>
  </si>
  <si>
    <t>CMyE04</t>
  </si>
  <si>
    <t>Ferretería</t>
  </si>
  <si>
    <t>Arandelas</t>
  </si>
  <si>
    <t>FAC01</t>
  </si>
  <si>
    <t>ARANDELA CUADRADA CURVA DE 57X57X5 mm (2-1/4X2-1/4X3/16 PULG.); AGUJERO 14 mm. DIAM.</t>
  </si>
  <si>
    <t>FAC02</t>
  </si>
  <si>
    <t>ARANDELA CUADRADA CURVA DE 57X57X5 mm (2-1/4X2-1/4X3/16 PULG.); AGUJERO 17 mm. DIAM.</t>
  </si>
  <si>
    <t>FAC03</t>
  </si>
  <si>
    <t>ARANDELA CUADRADA CURVA DE 57X57X5 mm (2-1/4X2-1/4X3/16 PULG.); AGUJERO 21 mm. DIAM.</t>
  </si>
  <si>
    <t>FAC04</t>
  </si>
  <si>
    <t>ARANDELA CUADRADA CURVA DE 76X76X5 mm ( 3X3 X3/16 PULG); AGUJERO 17 mm. DIAM.</t>
  </si>
  <si>
    <t>FAC05</t>
  </si>
  <si>
    <t>ARANDELA CUADRADA CURVA DE 76X76X6 mm (3X3 X1/4 PULG.); AGUJERO 21 mm. DIAM.</t>
  </si>
  <si>
    <t>FAC06</t>
  </si>
  <si>
    <t>ARANDELA CUADRADA PLANA DE  57X57X5 mm (2-1/4X2-1/4X3/16 PULG.); AGUJERO 14 mm. DIAM.</t>
  </si>
  <si>
    <t>FAC07</t>
  </si>
  <si>
    <t>ARANDELA CUADRADA PLANA DE  57X57X5 mm (2-1/4X2-1/4X3/16 PULG.); AGUJERO 17 mm. DIAM.</t>
  </si>
  <si>
    <t>FAC08</t>
  </si>
  <si>
    <t>ARANDELA CUADRADA PLANA DE  57X57X5 mm (2-1/4X2-1/4X3/16 PULG.); AGUJERO 21 mm. DIAM.</t>
  </si>
  <si>
    <t>FAC09</t>
  </si>
  <si>
    <t>ARANDELA CUADRADA PLANA DE  76X76X6 mm (3X3X1/4 PULG.); AGUJERO 21 mm. DIAM.</t>
  </si>
  <si>
    <t>FAC10</t>
  </si>
  <si>
    <t>ARANDELA CUADRADA PLANA DE 102X102X 5 mm (4X4X3/16 PULG.); AGUJERO 17 mm. DIAM.</t>
  </si>
  <si>
    <t>FAC11</t>
  </si>
  <si>
    <t>ARANDELA CUADRADA PLANA DE 102X102X13 mm (4X4X1/2 PULG.); AGUJERO 21 mm. DIAM.</t>
  </si>
  <si>
    <t>FAC12</t>
  </si>
  <si>
    <t>ARANDELA PLANA DE BRONCE DE 102X102X13 mm; AGUJERO 21 mm. DIAM.</t>
  </si>
  <si>
    <t>FAR01</t>
  </si>
  <si>
    <t>ARANDELA REDONDA  DE 35 mm. (1-3/8 PULG.) DIAM. EXTERIOR; AGUJERO 14 mm. DIAM.</t>
  </si>
  <si>
    <t>FAR02</t>
  </si>
  <si>
    <t>ARANDELA REDONDA  DE 45 mm. (1-3/4 PULG.) DIAM. EXTERIOR; AGUJERO 17 mm. DIAM.</t>
  </si>
  <si>
    <t>Tirafondos</t>
  </si>
  <si>
    <t>FFS01</t>
  </si>
  <si>
    <t>TIRAFONDO DE  75 mm LONG.; 10 mm DIAM.</t>
  </si>
  <si>
    <t>FFS02</t>
  </si>
  <si>
    <t>TIRAFONDO DE 100 mm LONG.; 13 mm DIAM.</t>
  </si>
  <si>
    <t>FFS03</t>
  </si>
  <si>
    <t>TIRAFONDO HO.GALV.  3/8 X 2</t>
  </si>
  <si>
    <t>Ferreteria Para Sistema Autoportante B.T.</t>
  </si>
  <si>
    <t>FKC01</t>
  </si>
  <si>
    <t>CINTA BANDIT</t>
  </si>
  <si>
    <t>FKC02</t>
  </si>
  <si>
    <t>CORREA PLASTICA DE AMARRE</t>
  </si>
  <si>
    <t>FKG01</t>
  </si>
  <si>
    <t>GANCHO DE BANDA DE 45X120 mm X 65 mm DE VUELO, GANCHO DE 12 mm DIAM.</t>
  </si>
  <si>
    <t>FKG02</t>
  </si>
  <si>
    <t>GANCHO DE BANDA DE 45X150 mm X 85 mm DE VUELO, GANCHO DE 16 mm DIAM.</t>
  </si>
  <si>
    <t>FKG03</t>
  </si>
  <si>
    <t>GANCHO DE BANDA DE 45X250 mm X 90 mm DE VUELO, GANCHO DE 20 mm DIAM.</t>
  </si>
  <si>
    <t>FKL01</t>
  </si>
  <si>
    <t>PLACA GANCHO DE 95X200 mm X 65 mm DE VUELO, GANCHO DE 16 mm DIAM.</t>
  </si>
  <si>
    <t>FKL02</t>
  </si>
  <si>
    <t>PLACA GANCHO, CON 6 TIRAFONDOS DE 6.7X160 mm, PARA MADERA</t>
  </si>
  <si>
    <t>FKL03</t>
  </si>
  <si>
    <t>PLACA GANCHO, CON 6 TIRAFONDOS DE 6X50 CON 6 MANGAS</t>
  </si>
  <si>
    <t>FKL04</t>
  </si>
  <si>
    <t>PLACA GANCHO, CON 6 TIRAFONDOS DE 6X50 mm</t>
  </si>
  <si>
    <t>FKL05</t>
  </si>
  <si>
    <t>PLACA GANCHO, SIN TIRAFONDOS</t>
  </si>
  <si>
    <t>FKM01</t>
  </si>
  <si>
    <t>MORDAZA CONICA TERMINAL PARA MENSAJERO DE 25 mm2</t>
  </si>
  <si>
    <t>FKM02</t>
  </si>
  <si>
    <t>MORDAZA CONICA TERMINAL PARA MENSAJERO DE 35 mm2</t>
  </si>
  <si>
    <t>FKM03</t>
  </si>
  <si>
    <t>MORDAZA CONICA TERMINAL PARA MENSAJERO DE 50 mm2</t>
  </si>
  <si>
    <t>FKM04</t>
  </si>
  <si>
    <t>MORDAZA CONICA TERMINAL PARA MENSAJERO DE 70 mm2</t>
  </si>
  <si>
    <t>FKM05</t>
  </si>
  <si>
    <t>MORDAZA CONICA TERMINAL PARA MENSAJERO DE 95 mm2</t>
  </si>
  <si>
    <t>FKM06</t>
  </si>
  <si>
    <t>MORDAZA DE SUSPENSION</t>
  </si>
  <si>
    <t>FKP01</t>
  </si>
  <si>
    <t>PERNO GANCHO DE SUSPENSION DE 200 mm X 16 mm2 DIAM.</t>
  </si>
  <si>
    <t>FKP02</t>
  </si>
  <si>
    <t>PERNO GANCHO DE SUSPENSION DE 200 mm X 20 mm2 DIAM.</t>
  </si>
  <si>
    <t>FKP03</t>
  </si>
  <si>
    <t>PERNO GANCHO DE SUSPENSION DE 240 mm X 16 mm2 DIAM.</t>
  </si>
  <si>
    <t>FKP04</t>
  </si>
  <si>
    <t>PERNO GANCHO DE SUSPENSION DE 240 mm X 20 mm2 DIAM.</t>
  </si>
  <si>
    <t>FKP05</t>
  </si>
  <si>
    <t>PERNO GANCHO DE SUSPENSION DE 320 mm X 16 mm2 DIAM.</t>
  </si>
  <si>
    <t>FKP06</t>
  </si>
  <si>
    <t>PERNO GANCHO DE SUSPENSION DE 320 mm X 20 mm2 DIAM.</t>
  </si>
  <si>
    <t>FKP07</t>
  </si>
  <si>
    <t>PERNO GANCHO DE SUSPENSION DE 350 mm X 20 mm2 DIAM.</t>
  </si>
  <si>
    <t>FKP08</t>
  </si>
  <si>
    <t>PERNO GANCHO TIRAFON</t>
  </si>
  <si>
    <t>FKT01</t>
  </si>
  <si>
    <t>TUERCA GANCHO PARA FIN DE LINEA</t>
  </si>
  <si>
    <t>FKX01</t>
  </si>
  <si>
    <t>CONECTOR AL/AL SL 2.11 Y CUBIERTA AISLANTE</t>
  </si>
  <si>
    <t>FKX02</t>
  </si>
  <si>
    <t>CONECTOR BIMETALICO AL/CU</t>
  </si>
  <si>
    <t>FKX03</t>
  </si>
  <si>
    <t>CONECTOR TIPO AB  PARA VARILLA DE PUESTA A TIERRA DE COPPERWELD</t>
  </si>
  <si>
    <t>FKX04</t>
  </si>
  <si>
    <t>EMPALME AUTOMATICO MENSAJERO</t>
  </si>
  <si>
    <t>FKX10</t>
  </si>
  <si>
    <t>CONECTOR DE DOBLE VIA DE Al - Al APTO PARA CONDUCTOR DE 16 - 120 mm2</t>
  </si>
  <si>
    <t>FKX14</t>
  </si>
  <si>
    <t>CUBIERTA AISLANTE DE CONECTOR</t>
  </si>
  <si>
    <t>FKX15</t>
  </si>
  <si>
    <t>GRAPA DOBLE VIA DE AG 3 PERNOS CABLE PORTANTE</t>
  </si>
  <si>
    <t>FKX16</t>
  </si>
  <si>
    <t>GRAPA DE SUSPENSION</t>
  </si>
  <si>
    <t>Pernos Tipo Coche</t>
  </si>
  <si>
    <t>FPC01</t>
  </si>
  <si>
    <t>PERNO TIPO COCHE DE 3 PULG. LONG. X 3/8  PULG. DIAM.</t>
  </si>
  <si>
    <t>FPC02</t>
  </si>
  <si>
    <t>PERNO TIPO COCHE DE 4 PULG. LONG. X 3/8  PULG. DIAM.</t>
  </si>
  <si>
    <t>FPC03</t>
  </si>
  <si>
    <t>PERNO TIPO COCHE DE 4-1/2 PULG. LONG. X  3/8  PULG. DIAM.</t>
  </si>
  <si>
    <t>FPC04</t>
  </si>
  <si>
    <t>PERNO TIPO COCHE DE 4-1/2 PULG. LONG. X 1/2  PULG. DIAM.</t>
  </si>
  <si>
    <t>FPC05</t>
  </si>
  <si>
    <t>PERNO TIPO COCHE DE 5 PULG. LONG. X  3/8  PULG. DIAM.</t>
  </si>
  <si>
    <t>FPC06</t>
  </si>
  <si>
    <t>PERNO TIPO COCHE DE 5 PULG. LONG. X 1/2  PULG. DIAM.</t>
  </si>
  <si>
    <t>FPC07</t>
  </si>
  <si>
    <t>PERNO TIPO COCHE DE 5-1/2 PULG. LONG. X  3/8  PULG. DIAM.</t>
  </si>
  <si>
    <t>FPC08</t>
  </si>
  <si>
    <t>PERNO TIPO COCHE DE 5-1/2 PULG. LONG. X 1/2  PULG. DIAM.</t>
  </si>
  <si>
    <t>FPC09</t>
  </si>
  <si>
    <t>PERNO TIPO COCHE DE 6 PULG. LONG. X  3/8  PULG. DIAM.</t>
  </si>
  <si>
    <t>FPC10</t>
  </si>
  <si>
    <t>PERNO TIPO COCHE DE 6 PULG. LONG. X 1/2  PULG. DIAM.</t>
  </si>
  <si>
    <t>Pernos Tipo Doble Armado</t>
  </si>
  <si>
    <t>FPD01</t>
  </si>
  <si>
    <t>PERNO TIPO DOBLE ARMADO DE 10 PULG. LONG. X 5/8 PULG. DIAM.</t>
  </si>
  <si>
    <t>FPD02</t>
  </si>
  <si>
    <t>PERNO TIPO DOBLE ARMADO DE 12 PULG. LONG. X 5/8  PULG. DIAM.</t>
  </si>
  <si>
    <t>FPD03</t>
  </si>
  <si>
    <t>PERNO TIPO DOBLE ARMADO DE 14 PULG. LONG. X 5/8  PULG. DIAM.</t>
  </si>
  <si>
    <t>FPD04</t>
  </si>
  <si>
    <t>PERNO TIPO DOBLE ARMADO DE 16 PULG. LONG. X 5/8  PULG. DIAM.</t>
  </si>
  <si>
    <t>FPD05</t>
  </si>
  <si>
    <t>PERNO TIPO DOBLE ARMADO DE 18 PULG. LONG. X 5/8  PULG. DIAM.</t>
  </si>
  <si>
    <t>FPD06</t>
  </si>
  <si>
    <t>PERNO TIPO DOBLE ARMADO DE 20 PULG. LONG. X  5/8  PULG. DIAM.</t>
  </si>
  <si>
    <t>FPD07</t>
  </si>
  <si>
    <t>PERNO TIPO DOBLE ARMADO DE 20 PULG. LONG. X 3/4  PULG. DIAM.</t>
  </si>
  <si>
    <t>FPD08</t>
  </si>
  <si>
    <t>PERNO TIPO DOBLE ARMADO DE 22 PULG. LONG. X  5/8  PULG. DIAM.</t>
  </si>
  <si>
    <t>FPD09</t>
  </si>
  <si>
    <t>PERNO TIPO DOBLE ARMADO DE 22 PULG. LONG. X 3/4  PULG. DIAM.</t>
  </si>
  <si>
    <t>FPD10</t>
  </si>
  <si>
    <t>PERNO TIPO DOBLE ARMADO DE 24 PULG. LONG. X  5/8  PULG. DIAM.</t>
  </si>
  <si>
    <t>FPD11</t>
  </si>
  <si>
    <t>PERNO TIPO DOBLE ARMADO DE 24 PULG. LONG. X 3/4  PULG. DIAM.</t>
  </si>
  <si>
    <t>FPD12</t>
  </si>
  <si>
    <t>PERNO TIPO DOBLE ARMADO DE 26 PULG. LONG. X 5/8 PULG. DIAM.</t>
  </si>
  <si>
    <t>FPD13</t>
  </si>
  <si>
    <t>PERNO TIPO DOBLE ARMADO DE 28 PULG. LONG. X 5/8 PULG. DIAM.</t>
  </si>
  <si>
    <t>Pernos Tipo Maquinado</t>
  </si>
  <si>
    <t>FPM01</t>
  </si>
  <si>
    <t>PERNO MAQUINADO DE  6 PULG. LONG. X  1/2 PULG. DIAM.</t>
  </si>
  <si>
    <t>FPM02</t>
  </si>
  <si>
    <t>PERNO MAQUINADO DE  6 PULG. LONG. X  5/8  PULG. DIAM.</t>
  </si>
  <si>
    <t>FPM03</t>
  </si>
  <si>
    <t>PERNO MAQUINADO DE  6 PULG. LONG. X 3/4  PULG. DIAM.</t>
  </si>
  <si>
    <t>FPM04</t>
  </si>
  <si>
    <t>PERNO MAQUINADO DE  7 PULG. LONG. X 1/2 PULG. DIAM.</t>
  </si>
  <si>
    <t>FPM05</t>
  </si>
  <si>
    <t>PERNO MAQUINADO DE  7 PULG. LONG. X 5/8  PULG. DIAM.</t>
  </si>
  <si>
    <t>FPM06</t>
  </si>
  <si>
    <t>PERNO MAQUINADO DE  8 PULG. LONG. X  1/2 PULG. DIAM.</t>
  </si>
  <si>
    <t>FPM07</t>
  </si>
  <si>
    <t>PERNO MAQUINADO DE  8 PULG. LONG. X  5/8  PULG. DIAM.</t>
  </si>
  <si>
    <t>FPM08</t>
  </si>
  <si>
    <t>PERNO MAQUINADO DE  8 PULG. LONG. X 3/4  PULG. DIAM.</t>
  </si>
  <si>
    <t>FPM09</t>
  </si>
  <si>
    <t>PERNO MAQUINADO DE  9 PULG. LONG. X 1/2 PULG. DIAM.</t>
  </si>
  <si>
    <t>FPM10</t>
  </si>
  <si>
    <t>PERNO MAQUINADO DE  9 PULG. LONG. X 5/8  PULG. DIAM.</t>
  </si>
  <si>
    <t>FPM11</t>
  </si>
  <si>
    <t>PERNO MAQUINADO DE 10 PULG. LONG. X  1/2 PULG. DIAM.</t>
  </si>
  <si>
    <t>FPM12</t>
  </si>
  <si>
    <t>PERNO MAQUINADO DE 10 PULG. LONG. X  5/8  PULG. DIAM.</t>
  </si>
  <si>
    <t>FPM13</t>
  </si>
  <si>
    <t>PERNO MAQUINADO DE 10 PULG. LONG. X 3/4  PULG. DIAM.</t>
  </si>
  <si>
    <t>FPM14</t>
  </si>
  <si>
    <t>PERNO MAQUINADO DE 12 PULG. LONG. X  5/8  PULG. DIAM.</t>
  </si>
  <si>
    <t>FPM15</t>
  </si>
  <si>
    <t>PERNO MAQUINADO DE 12 PULG. LONG. X 3/4  PULG. DIAM.</t>
  </si>
  <si>
    <t>FPM16</t>
  </si>
  <si>
    <t>PERNO MAQUINADO DE 14 PULG. LONG. X  5/8  PULG. DIAM.</t>
  </si>
  <si>
    <t>FPM17</t>
  </si>
  <si>
    <t>PERNO MAQUINADO DE 14 PULG. LONG. X 3/4  PULG. DIAM.</t>
  </si>
  <si>
    <t>FPM18</t>
  </si>
  <si>
    <t>PERNO MAQUINADO DE 16 PULG. LONG. X  5/8  PULG. DIAM.</t>
  </si>
  <si>
    <t>FPM19</t>
  </si>
  <si>
    <t>PERNO MAQUINADO DE 16 PULG. LONG. X 3/4  PULG. DIAM.</t>
  </si>
  <si>
    <t>FPM20</t>
  </si>
  <si>
    <t>PERNO MAQUINADO DE 18 PULG. LONG. X  5/8  PULG. DIAM.</t>
  </si>
  <si>
    <t>FPM21</t>
  </si>
  <si>
    <t>PERNO MAQUINADO DE 18 PULG. LONG. X 3/4  PULG. DIAM.</t>
  </si>
  <si>
    <t>FPM22</t>
  </si>
  <si>
    <t>PERNO MAQUINADO DE 20 PULG. LONG. X  5/8  PULG. DIAM.</t>
  </si>
  <si>
    <t>FPM23</t>
  </si>
  <si>
    <t>PERNO MAQUINADO DE 20 PULG. LONG. X 3/4  PULG. DIAM.</t>
  </si>
  <si>
    <t>FPM24</t>
  </si>
  <si>
    <t>PERNO MAQUINADO DE 22 PULG. LONG. X  5/8  PULG. DIAM.</t>
  </si>
  <si>
    <t>FPM25</t>
  </si>
  <si>
    <t>PERNO MAQUINADO DE 22 PULG. LONG. X 3/4  PULG. DIAM.</t>
  </si>
  <si>
    <t>FPM26</t>
  </si>
  <si>
    <t>PERNO MAQUINADO DE 24 PULG. LONG. X  5/8  PULG. DIAM.</t>
  </si>
  <si>
    <t>FPM27</t>
  </si>
  <si>
    <t>PERNO MAQUINADO DE 24 PULG. LONG. X 3/4  PULG. DIAM.</t>
  </si>
  <si>
    <t>FPM28</t>
  </si>
  <si>
    <t>PERNO MAQUINADO DE 26 PULG. LONG. X 3/4  PULG. DIAM.</t>
  </si>
  <si>
    <t>Pernos Tipo Ojo</t>
  </si>
  <si>
    <t>FPO01</t>
  </si>
  <si>
    <t>PERNO TIPO OJO DE  6 PULG. LONG. X 5/8  PULG. DIAM.</t>
  </si>
  <si>
    <t>FPO02</t>
  </si>
  <si>
    <t>PERNO TIPO OJO DE  8 PULG. LONG. X  5/8  PULG. DIAM.</t>
  </si>
  <si>
    <t>FPO03</t>
  </si>
  <si>
    <t>PERNO TIPO OJO DE  8 PULG. LONG. X 3/4  PULG. DIAM.</t>
  </si>
  <si>
    <t>FPO04</t>
  </si>
  <si>
    <t>PERNO TIPO OJO DE  9 PULG. LONG. X 5/8  PULG. DIAM.</t>
  </si>
  <si>
    <t>FPO05</t>
  </si>
  <si>
    <t>PERNO TIPO OJO DE 10 PULG. LONG. X  5/8  PULG. DIAM.</t>
  </si>
  <si>
    <t>FPO06</t>
  </si>
  <si>
    <t>PERNO TIPO OJO DE 10 PULG. LONG. X 3/4  PULG. DIAM.</t>
  </si>
  <si>
    <t>FPO07</t>
  </si>
  <si>
    <t>PERNO TIPO OJO DE 12 PULG. LONG. X  5/8  PULG. DIAM.</t>
  </si>
  <si>
    <t>FPO08</t>
  </si>
  <si>
    <t>PERNO TIPO OJO DE 12 PULG. LONG. X 3/4  PULG. DIAM.</t>
  </si>
  <si>
    <t>FPO09</t>
  </si>
  <si>
    <t>PERNO TIPO OJO DE 14 PULG. LONG. X  5/8  PULG. DIAM.</t>
  </si>
  <si>
    <t>FPO10</t>
  </si>
  <si>
    <t>PERNO TIPO OJO DE 14 PULG. LONG. X 3/4  PULG. DIAM.</t>
  </si>
  <si>
    <t>FPO11</t>
  </si>
  <si>
    <t>PERNO TIPO OJO DE 16 PULG. LONG. X  5/8  PULG. DIAM.</t>
  </si>
  <si>
    <t>FPO12</t>
  </si>
  <si>
    <t>PERNO TIPO OJO DE 16 PULG. LONG. X 3/4  PULG. DIAM.</t>
  </si>
  <si>
    <t>FPO13</t>
  </si>
  <si>
    <t>PERNO TIPO OJO DE 18 PULG. LONG. X  5/8  PULG. DIAM.</t>
  </si>
  <si>
    <t>FPO14</t>
  </si>
  <si>
    <t>PERNO TIPO OJO DE 18 PULG. LONG. X 3/4  PULG. DIAM.</t>
  </si>
  <si>
    <t>FPO15</t>
  </si>
  <si>
    <t>PERNO TIPO OJO DE 20 PULG. LONG. X  5/8  PULG. DIAM.</t>
  </si>
  <si>
    <t>FPO16</t>
  </si>
  <si>
    <t>PERNO TIPO OJO DE 20 PULG. LONG. X 3/4  PULG. DIAM.</t>
  </si>
  <si>
    <t>Pernos Tipo Ojo Doble Armado</t>
  </si>
  <si>
    <t>FPO17</t>
  </si>
  <si>
    <t>PERNO TIPO OJO DOBLE ARMADO DE 14 PULG. LONG. X 5/8 PULG. DIAM.</t>
  </si>
  <si>
    <t>FPO18</t>
  </si>
  <si>
    <t>PERNO TIPO OJO DOBLE ARMADO DE 16 PULG. LONG. X 5/8 PULG. DIAM.</t>
  </si>
  <si>
    <t>FPO19</t>
  </si>
  <si>
    <t>PERNO TIPO OJO DOBLE ARMADO DE 18 PULG. LONG. X 5/8 PULG. DIAM.</t>
  </si>
  <si>
    <t>FPO20</t>
  </si>
  <si>
    <t>PERNO TIPO OJO DOBLE ARMADO DE 20 PULG. LONG. X 5/8 PULG. DIAM.</t>
  </si>
  <si>
    <t>FPO21</t>
  </si>
  <si>
    <t>PERNO TIPO OJO DOBLE ARMADO DE 22 PULG. LONG. X 5/8 PULG. DIAM.</t>
  </si>
  <si>
    <t>FPO22</t>
  </si>
  <si>
    <t>PERNO TIPO OJO DOBLE ARMADO DE 24 PULG. LONG. X 5/8 PULG. DIAM.</t>
  </si>
  <si>
    <t>FPO23</t>
  </si>
  <si>
    <t>PERNO TIPO OJO DOBLE ARMADO DE 26 PULG. LONG. X 5/8 PULG. DIAM.</t>
  </si>
  <si>
    <t>Varios: Flejes O Cinta Bandit Y Otros</t>
  </si>
  <si>
    <t>FPX25</t>
  </si>
  <si>
    <t>PERNO ACERO GALVANIZADO  5/8 X 3 CON TUERCA</t>
  </si>
  <si>
    <t>FPX30</t>
  </si>
  <si>
    <t>PERNO ACERO GALVANIZADO 1/2X1.1/2P C/TUERCA</t>
  </si>
  <si>
    <t>Contratuercas. Tuerca De Ojo</t>
  </si>
  <si>
    <t>FTC01</t>
  </si>
  <si>
    <t>CONTRATUERCA CUADRADA PARA PERNO DE 5/8</t>
  </si>
  <si>
    <t>FTC02</t>
  </si>
  <si>
    <t>CONTRATUERCA PARA PERNO DE 3/4 DIAM.</t>
  </si>
  <si>
    <t>FTC03</t>
  </si>
  <si>
    <t>CONTRATUERCA PARA PERNO DE 1/2 DIAM.</t>
  </si>
  <si>
    <t>FTO01</t>
  </si>
  <si>
    <t>TUERCA OJO OVAL PARA PERNO DE 5/8 PULG. (16 mm.)</t>
  </si>
  <si>
    <t>FTO02</t>
  </si>
  <si>
    <t>OJAL ROSCADO AC. GALV., 5/8PULGx80MML</t>
  </si>
  <si>
    <t>FTO03</t>
  </si>
  <si>
    <t>OJAL ROSCADO 1 VIA, DE BRONCE DE 3/4PULG.</t>
  </si>
  <si>
    <t>FXC01</t>
  </si>
  <si>
    <t>ALAMBRE GALVANIZADO No 12  AWG</t>
  </si>
  <si>
    <t>KILO</t>
  </si>
  <si>
    <t>FXF01</t>
  </si>
  <si>
    <t>FLEJE DE ACERO INOXIDABLE DE 13 mm DE ANCHO X METRO</t>
  </si>
  <si>
    <t>FXF02</t>
  </si>
  <si>
    <t>FLEJE DE ACERO INOXIDABLE DE 13 mm DE ANCHO X ROLLO</t>
  </si>
  <si>
    <t>FXF03</t>
  </si>
  <si>
    <t>FLEJE DE ACERO INOXIDABLE DE 19 mm DE ANCHO X METRO</t>
  </si>
  <si>
    <t>FXF04</t>
  </si>
  <si>
    <t>FLEJE DE ACERO INOXIDABLE DE 19 mm DE ANCHO X ROLLO</t>
  </si>
  <si>
    <t>FXF05</t>
  </si>
  <si>
    <t>HEBILLA PARA FLEJE DE ACERO INOXIDABLE DE 13 mm DE ANCHO</t>
  </si>
  <si>
    <t>FXF06</t>
  </si>
  <si>
    <t>HEBILLA PARA FLEJE DE ACERO INOXIDABLE DE 19 mm DE ANCHO</t>
  </si>
  <si>
    <t>FXP01</t>
  </si>
  <si>
    <t>PLANCHA DE FoGo 4x8</t>
  </si>
  <si>
    <t>FXP02</t>
  </si>
  <si>
    <t>PLANCHA DE FoGo 6x6</t>
  </si>
  <si>
    <t>FXT01</t>
  </si>
  <si>
    <t>TUBO DE FoGo DE 2</t>
  </si>
  <si>
    <t>FXT02</t>
  </si>
  <si>
    <t>TUBO ESPACIADOR DE 3/4 x 11/2 LONG</t>
  </si>
  <si>
    <t>FXT04</t>
  </si>
  <si>
    <t>TUBO PLASTICO CORRUGADO FLEXIBLE DE 1 DE DIAMETRO x 0.20m.</t>
  </si>
  <si>
    <t>FXT06</t>
  </si>
  <si>
    <t>TUBO PARTIDO PARA PROTECCION DE CABLE AEREO EN GRAPA DE SUSPENSION</t>
  </si>
  <si>
    <t>FXT08</t>
  </si>
  <si>
    <t>TUBO PVC - SAP  3/4 PARA PUESTA A TIERRA</t>
  </si>
  <si>
    <t>FXX06</t>
  </si>
  <si>
    <t>ARANDELA PLANA AC.GALV. PERNO  3/8</t>
  </si>
  <si>
    <t>FXX10</t>
  </si>
  <si>
    <t>ESLABON BOLA F-1353 NTERMEDIO DE ACERO</t>
  </si>
  <si>
    <t>FXX11</t>
  </si>
  <si>
    <t>FERRETERIA</t>
  </si>
  <si>
    <t>FXX12</t>
  </si>
  <si>
    <t>EXTENSOR DE LINEA DE FUGA 120-100 MM. DIAMETRO</t>
  </si>
  <si>
    <t>FXX13</t>
  </si>
  <si>
    <t>CABLE DE ACERO GALVANIZADO 1/2</t>
  </si>
  <si>
    <t>CMyE05</t>
  </si>
  <si>
    <t>Conductor</t>
  </si>
  <si>
    <t>GCS01</t>
  </si>
  <si>
    <t>CONDUCTOR DE CU DESNUDO 16 mm2 (Nº 6AWG),  PARA PUESTA A TIERRA</t>
  </si>
  <si>
    <t>GCS02</t>
  </si>
  <si>
    <t>CONDUCTOR DE CU DESNUDO 25 mm2,  PARA PUESTA A TIERRA</t>
  </si>
  <si>
    <t>GCS03</t>
  </si>
  <si>
    <t>CONDUCTOR DE COBRE TW UNIPOLAR DE 35mm2</t>
  </si>
  <si>
    <t>GCS04</t>
  </si>
  <si>
    <t>CONDUCTOR DE COBRE TW UNIPOLAR DE 70mm2</t>
  </si>
  <si>
    <t>Varillas O Electrodos De Puesta A Tierra</t>
  </si>
  <si>
    <t>GVC01</t>
  </si>
  <si>
    <t>VARILLA DE PUESTA A TIERRA DE COBRE O ALEACION DE COBRE, 2400 mm. LONG.; 16 mm. DIAM.</t>
  </si>
  <si>
    <t>GVW01</t>
  </si>
  <si>
    <t>VARILLA DE PUESTA A TIERRA DE COPPERWELD, 2400 mm. LONG.; 16 mm. DIAM.</t>
  </si>
  <si>
    <t>Otros</t>
  </si>
  <si>
    <t>GXA01</t>
  </si>
  <si>
    <t>ADAPTADOR PARA CONEXION TIERRA</t>
  </si>
  <si>
    <t>GXC01</t>
  </si>
  <si>
    <t>GXP01</t>
  </si>
  <si>
    <t>PLANCHA DE COBRE PARA LINEA A TIERRA</t>
  </si>
  <si>
    <t>GXS01</t>
  </si>
  <si>
    <t>SALES, GELS</t>
  </si>
  <si>
    <t>GXX01</t>
  </si>
  <si>
    <t>GRAMPAS EN U DE 16 mm (5/8 PULG.)</t>
  </si>
  <si>
    <t>GXX06</t>
  </si>
  <si>
    <t>BOVEDA CONCRETO CON TAPA PARA ELECTRODO DE PUESTA A TIERRA</t>
  </si>
  <si>
    <t>GXX07</t>
  </si>
  <si>
    <t>UNION DE CONDUCTOR CON VARILLA, SOLDADURA EXOTERMICA</t>
  </si>
  <si>
    <t>CMyE11</t>
  </si>
  <si>
    <t>Otros Materiales y Equipos</t>
  </si>
  <si>
    <t>IAA01</t>
  </si>
  <si>
    <t>LADRILLO</t>
  </si>
  <si>
    <t>IAA02</t>
  </si>
  <si>
    <t>ARENA</t>
  </si>
  <si>
    <t>M3</t>
  </si>
  <si>
    <t>IAA03</t>
  </si>
  <si>
    <t>PIEDRA</t>
  </si>
  <si>
    <t>IAA04</t>
  </si>
  <si>
    <t>CEMENTO</t>
  </si>
  <si>
    <t>BOLSA</t>
  </si>
  <si>
    <t>IAA05</t>
  </si>
  <si>
    <t>TERRENO (SUBESTACION DE DISTRIBUCION)</t>
  </si>
  <si>
    <t>M2</t>
  </si>
  <si>
    <t>IAA06</t>
  </si>
  <si>
    <t>FIERRO DE CONSTRUCCION</t>
  </si>
  <si>
    <t>IAA10</t>
  </si>
  <si>
    <t>VARILLA DE FIERRO DE CONSTRUCCION DE 1/2 X 9M</t>
  </si>
  <si>
    <t>IAA14</t>
  </si>
  <si>
    <t>ASFALTO</t>
  </si>
  <si>
    <t>IAA15</t>
  </si>
  <si>
    <t>AGUA</t>
  </si>
  <si>
    <t>IAA16</t>
  </si>
  <si>
    <t>AFIRMADO 40 MM FIRTH ZONAS I, II</t>
  </si>
  <si>
    <t>IAA17</t>
  </si>
  <si>
    <t>ASFALTO LIQUIDO DE CURADO RAPIDO RC-250</t>
  </si>
  <si>
    <t>GLN</t>
  </si>
  <si>
    <t>CMyE06</t>
  </si>
  <si>
    <t>Alumbrado Publico</t>
  </si>
  <si>
    <t>Control De Encendido</t>
  </si>
  <si>
    <t>LEC01</t>
  </si>
  <si>
    <t>BASE PORTA CELULA FOTOELECTRICA</t>
  </si>
  <si>
    <t>LEC02</t>
  </si>
  <si>
    <t>BASE PORTA CELULA FOTOELECTRICA CON CONTACTOR INCORPORADO</t>
  </si>
  <si>
    <t>LEC03</t>
  </si>
  <si>
    <t>CAJA DE TABLERO DE CONTROL DE A.P. DE 610 X 480 X 200 mm.</t>
  </si>
  <si>
    <t>LEC04</t>
  </si>
  <si>
    <t>CAJA METALICA PORTAMEDIDOR TIPO MONOFASICO PARA ALUMBRADO</t>
  </si>
  <si>
    <t>LEC05</t>
  </si>
  <si>
    <t>CELULA FOTOELECTRICA, 1000 W, 220 V.</t>
  </si>
  <si>
    <t>LEC06</t>
  </si>
  <si>
    <t>CONTACTOR ELECTROMAGNETICO TRIPOLAR DE 15 AMP.</t>
  </si>
  <si>
    <t>LEC07</t>
  </si>
  <si>
    <t>CONTACTOR ELECTROMAGNETICO TRIPOLAR DE 30 AMP.</t>
  </si>
  <si>
    <t>LEC08</t>
  </si>
  <si>
    <t>CONTACTOR ELECTROMAGNETICO TRIPOLAR DE 50 AMP.</t>
  </si>
  <si>
    <t>LEC09</t>
  </si>
  <si>
    <t>CONTACTOR ELECTROMAGNETICO TRIPOLAR DE 63 AMP.</t>
  </si>
  <si>
    <t>LEC10</t>
  </si>
  <si>
    <t>CONTACTOR ELECTROMAGNETICO TRIPOLAR DE 80 AMP.</t>
  </si>
  <si>
    <t>LEC11</t>
  </si>
  <si>
    <t>RELOJ TEMPORIZADOR PARA ENCENDIDO</t>
  </si>
  <si>
    <t>LEC12</t>
  </si>
  <si>
    <t>CONTACTOR ELECTROMAGNETICO TRIPOLAR 125 AMP.</t>
  </si>
  <si>
    <t>Farolas Con  Lamparas</t>
  </si>
  <si>
    <t>LFA01</t>
  </si>
  <si>
    <t>FAROLA CON LAMPARA DE 70 W VAPOR DE SODIO</t>
  </si>
  <si>
    <t>LFA02</t>
  </si>
  <si>
    <t>FAROLA CON LAMPARA DE 80 W VAPOR DE Hg</t>
  </si>
  <si>
    <t>LFA03</t>
  </si>
  <si>
    <t>FAROLA CON LAMPARA DE 80 W LUZ MIXTA</t>
  </si>
  <si>
    <t>LFA04</t>
  </si>
  <si>
    <t>FAROLA TIPO ORNAMENTAL CON DOS BRAZOS, VAPOR DE Hg 80 W</t>
  </si>
  <si>
    <t>LFA05</t>
  </si>
  <si>
    <t>FAROLA TIPO ORNAMENTAL CON TRES BRAZOS, VAPOR DE Hg 80 W</t>
  </si>
  <si>
    <t>LFA06</t>
  </si>
  <si>
    <t>FAROLA TIPO ORNAMENTAL CON CUATRO BRAZOS, VAPOR DE Hg 80 W</t>
  </si>
  <si>
    <t>LFA07</t>
  </si>
  <si>
    <t>FAROLA CON LAMPARA DE 125 W VAPOR DE Hg</t>
  </si>
  <si>
    <t>LFA08</t>
  </si>
  <si>
    <t>FAROLA TIPO ORNAMENTAL CON DOS BRAZOS, VAPOR DE Hg 125 W</t>
  </si>
  <si>
    <t>LFA09</t>
  </si>
  <si>
    <t>FAROLA TIPO ORNAMENTAL CON TRES BRAZOS, VAPOR DE Hg 125 W</t>
  </si>
  <si>
    <t>LFA10</t>
  </si>
  <si>
    <t>FAROLA TIPO ORNAMENTAL CON CUATRO BRAZOS, VAPOR DE Hg 125 W</t>
  </si>
  <si>
    <t>LFA11</t>
  </si>
  <si>
    <t>FAROLA CON LAMPARA DE 150 W VAPOR DE SODIO</t>
  </si>
  <si>
    <t>LFA12</t>
  </si>
  <si>
    <t>FAROLA CON LAMPARA DE 160 W LUZ MIXTA</t>
  </si>
  <si>
    <t>LFA13</t>
  </si>
  <si>
    <t>FAROLA CON LAMPARA DE 250 W VAPOR DE Hg</t>
  </si>
  <si>
    <t>LFA14</t>
  </si>
  <si>
    <t>FAROLA CON LAMPARA DE 250 W LUZ MIXTA</t>
  </si>
  <si>
    <t>LFA15</t>
  </si>
  <si>
    <t>FAROLA TIPO ORNAMENTAL CON DOS BRAZOS, LAMPARA LUZ MIXTA 250 W</t>
  </si>
  <si>
    <t>LFA16</t>
  </si>
  <si>
    <t>FAROLA TIPO ORNAMENTAL CON TRES BRAZOS, LAMPARA LUZ MIXTA 250 W</t>
  </si>
  <si>
    <t>LFA17</t>
  </si>
  <si>
    <t>FAROLA TIPO ORNAMENTAL CON CUATRO BRAZOS, LAMPARA LUZ MIXTA 250 W</t>
  </si>
  <si>
    <t>LFA18</t>
  </si>
  <si>
    <t>FAROLA CON LAMPARA DE 400 W VAPOR DE Hg</t>
  </si>
  <si>
    <t>LFA19</t>
  </si>
  <si>
    <t>FAROLA CON LAMPARA DE 400 W LUZ MIXTA</t>
  </si>
  <si>
    <t>LFA20</t>
  </si>
  <si>
    <t>FAROLA TIPO ORNAMENTAL CON DOS BRAZOS, VAPOR DE SODIO 70 W</t>
  </si>
  <si>
    <t>LFA21</t>
  </si>
  <si>
    <t>FAROLA TIPO ORNAMENTAL CON TRES BRAZOS, VAPOR DE SODIO 70 W</t>
  </si>
  <si>
    <t>LFA22</t>
  </si>
  <si>
    <t>FAROLA CON LAMPARA DE 70 W HALOGENURO</t>
  </si>
  <si>
    <t>LFA23</t>
  </si>
  <si>
    <t>FAROLA CON LAMPARA DE 150 W HALOGENURO</t>
  </si>
  <si>
    <t>Luminarias Para Lamparas De Vapor De Sodio</t>
  </si>
  <si>
    <t>LLA01</t>
  </si>
  <si>
    <t>LUMINARIA PARA LAMPARA DE VAPOR DE SODIO DE  70 W.</t>
  </si>
  <si>
    <t>LLA02</t>
  </si>
  <si>
    <t>LUMINARIA PARA LAMPARA DE VAPOR DE SODIO DE  75 W.</t>
  </si>
  <si>
    <t>LLA03</t>
  </si>
  <si>
    <t>LUMINARIA PARA LAMPARA DE VAPOR DE SODIO DE 150 W.</t>
  </si>
  <si>
    <t>LLA04</t>
  </si>
  <si>
    <t>LUMINARIA PARA LAMPARA DE VAPOR DE SODIO DE 250 W.</t>
  </si>
  <si>
    <t>LLA05</t>
  </si>
  <si>
    <t>LUMINARIA PARA LAMPARA DE VAPOR DE SODIO DE 400 W.</t>
  </si>
  <si>
    <t>LLA06</t>
  </si>
  <si>
    <t>LUMINARIA PARA LAMPARA DE VAPOR DE SODIO DE 50 W.</t>
  </si>
  <si>
    <t>Luminarias Para Lamparas De Vapor De Mercurio</t>
  </si>
  <si>
    <t>LLB01</t>
  </si>
  <si>
    <t>LUMINARIA PARA LAMPARA DE VAPOR DE MERCURIO DE  80 W.</t>
  </si>
  <si>
    <t>LLB02</t>
  </si>
  <si>
    <t>LUMINARIA PARA LAMPARA DE VAPOR DE MERCURIO DE 125 W.</t>
  </si>
  <si>
    <t>LLB03</t>
  </si>
  <si>
    <t>LUMINARIA PARA LAMPARA DE VAPOR DE MERCURIO DE 250 W.</t>
  </si>
  <si>
    <t>LLB04</t>
  </si>
  <si>
    <t>LUMINARIA PARA LAMPARA DE VAPOR DE MERCURIO DE 400 W.</t>
  </si>
  <si>
    <t>Luminarias Para Lamparas De Luz Mixta</t>
  </si>
  <si>
    <t>LLC01</t>
  </si>
  <si>
    <t>LUMINARIA PARA LAMPARA DE LUZ MIXTA DE  80 W.</t>
  </si>
  <si>
    <t>LLC02</t>
  </si>
  <si>
    <t>LUMINARIA PARA LAMPARA DE LUZ MIXTA DE 160 W.</t>
  </si>
  <si>
    <t>LLC03</t>
  </si>
  <si>
    <t>LUMINARIA PARA LAMPARA DE LUZ MIXTA DE 250 W.</t>
  </si>
  <si>
    <t>LLC04</t>
  </si>
  <si>
    <t>LUMINARIA PARA LAMPARA DE LUZ MIXTA DE 400 W.</t>
  </si>
  <si>
    <t>LLC05</t>
  </si>
  <si>
    <t>LUMINARIA PARA LAMPARA DE LUZ MIXTA DE 500 W.</t>
  </si>
  <si>
    <t>Luminarias Con Lamparas</t>
  </si>
  <si>
    <t>LLD01</t>
  </si>
  <si>
    <t>LUMINARIA CON LAMPARA DE 40 W FLUORESCENTE</t>
  </si>
  <si>
    <t>LLD02</t>
  </si>
  <si>
    <t>LUMINARIA CON LAMPARA DE 100 W INCANDESCENTE</t>
  </si>
  <si>
    <t>LLE01</t>
  </si>
  <si>
    <t>LUMINARIA PARA LAMPARA DE HALOGENURO DE 70 W.</t>
  </si>
  <si>
    <t>LLE02</t>
  </si>
  <si>
    <t>LUMINARIA PARA LAMPARA DE HALOGENURO DE 150 W.</t>
  </si>
  <si>
    <t>LLE03</t>
  </si>
  <si>
    <t>LUMINARIA PARA LAMPARA DE HALOGENURO DE 250 W.</t>
  </si>
  <si>
    <t>LLE04</t>
  </si>
  <si>
    <t>LUMINARIA PARA LAMPARA DE HALOGENURO DE 400 W.</t>
  </si>
  <si>
    <t>Pastorales De Concreto Armado</t>
  </si>
  <si>
    <t>LPC01</t>
  </si>
  <si>
    <t>PASTORAL DE CONCRETO CUADRUPLE SUCRE PC/0.50/0.25/125 DIA</t>
  </si>
  <si>
    <t>LPC02</t>
  </si>
  <si>
    <t>PASTORAL DE CONCRETO DOBLE PARABOLICO PD/1.50/1.30/120 DIA</t>
  </si>
  <si>
    <t>LPC03</t>
  </si>
  <si>
    <t>PASTORAL DE CONCRETO DOBLE SUCRE PD/0.50/0.25/125 DIA</t>
  </si>
  <si>
    <t>LPC04</t>
  </si>
  <si>
    <t>PASTORAL DE CONCRETO DOBLE SUCRE PD/1.30/0.90/125 DIA</t>
  </si>
  <si>
    <t>LPC05</t>
  </si>
  <si>
    <t>PASTORAL DE CONCRETO DOBLE SUCRE PD/1.30/0.90/95 DIA</t>
  </si>
  <si>
    <t>LPC06</t>
  </si>
  <si>
    <t>PASTORAL DE CONCRETO RECORTADO CUADRUPLE DE 0.5 MTS.</t>
  </si>
  <si>
    <t>LPC07</t>
  </si>
  <si>
    <t>PASTORAL DE CONCRETO RECORTADO DOBLE DE 0.5 MTS.</t>
  </si>
  <si>
    <t>LPC08</t>
  </si>
  <si>
    <t>PASTORAL DE CONCRETO RECORTADO SIMPLE DE 0.5 MTS.</t>
  </si>
  <si>
    <t>LPC09</t>
  </si>
  <si>
    <t>PASTORAL DE CONCRETO RECORTADO TRIPLE DE 0.5 MTS.</t>
  </si>
  <si>
    <t>LPC10</t>
  </si>
  <si>
    <t>PASTORAL DE CONCRETO SIMPLE PARABOLICO PS/1.50/1.30/120 DIA</t>
  </si>
  <si>
    <t>LPC11</t>
  </si>
  <si>
    <t>LPC12</t>
  </si>
  <si>
    <t>PASTORAL DE CONCRETO SIMPLE PARABOLICO PS/1.50/1.30/90 DIA</t>
  </si>
  <si>
    <t>LPC13</t>
  </si>
  <si>
    <t>PASTORAL DE CONCRETO SIMPLE PARABOLICO PS/1.50/1.90/120 DIA</t>
  </si>
  <si>
    <t>LPC14</t>
  </si>
  <si>
    <t>PASTORAL DE CONCRETO SIMPLE PARABOLICO PS/1.50/1.90/90 DIA</t>
  </si>
  <si>
    <t>LPC15</t>
  </si>
  <si>
    <t>PASTORAL DE CONCRETO SIMPLE SUCRE PS/0.50/0.25/125 DIA</t>
  </si>
  <si>
    <t>LPC16</t>
  </si>
  <si>
    <t>PASTORAL DE CONCRETO SIMPLE SUCRE PS/0.50/0.25/95 DIA</t>
  </si>
  <si>
    <t>LPC17</t>
  </si>
  <si>
    <t>PASTORAL DE CONCRETO SIMPLE SUCRE PS/1.30/0.90/125 DIA</t>
  </si>
  <si>
    <t>LPC18</t>
  </si>
  <si>
    <t>PASTORAL DE CONCRETO SIMPLE SUCRE PS/1.30/0.90/95 DIA</t>
  </si>
  <si>
    <t>LPC19</t>
  </si>
  <si>
    <t>PASTORAL DE CONCRETO TRIPLE PARABOLICO PT/1.30/0.90/125 DIA</t>
  </si>
  <si>
    <t>LPC20</t>
  </si>
  <si>
    <t>PASTORAL DE CONCRETO TRIPLE SUCRE PT/0.50/0.25/125 DIA</t>
  </si>
  <si>
    <t>LPC21</t>
  </si>
  <si>
    <t>PASTORAL DE CONCRETO SIMPLE PARABOLICO RECORTADO</t>
  </si>
  <si>
    <t>Pastorales  Metalicos</t>
  </si>
  <si>
    <t>LPF01</t>
  </si>
  <si>
    <t>PASTORAL DE ACERO DOBLE PD/1.50/1.90/1.5 DIA</t>
  </si>
  <si>
    <t>LPF02</t>
  </si>
  <si>
    <t>PASTORAL DE ACERO DOBLE PD/3.40/2.80/2.0 DIA</t>
  </si>
  <si>
    <t>LPF03</t>
  </si>
  <si>
    <t>PASTORAL DE ACERO DOBLE PD/3.50/3.40/1.5 DIA</t>
  </si>
  <si>
    <t>LPF04</t>
  </si>
  <si>
    <t>PASTORAL DE ACERO SIMPLE PS/1.5/1.9/1.5 DIA</t>
  </si>
  <si>
    <t>LPF05</t>
  </si>
  <si>
    <t>PASTORAL DE ACERO SIMPLE PS/3.2/3.4/1.5 DIA</t>
  </si>
  <si>
    <t>LPF06</t>
  </si>
  <si>
    <t>PASTORAL DE ACERO SIMPLE PS/3.4/2.3/2 DIA</t>
  </si>
  <si>
    <t>LPF07</t>
  </si>
  <si>
    <t>PASTORAL DE FIERRO GALVANIZADO  500/580/27</t>
  </si>
  <si>
    <t>LPF08</t>
  </si>
  <si>
    <t>PASTORAL DE FIERRO GALVANIZADO  500/750/42</t>
  </si>
  <si>
    <t>LPF09</t>
  </si>
  <si>
    <t>PASTORAL DE FIERRO GALVANIZADO 1000/850/27</t>
  </si>
  <si>
    <t>LPF10</t>
  </si>
  <si>
    <t>PASTORAL DE FIERRO GALVANIZADO 1000/930/34</t>
  </si>
  <si>
    <t>LPF11</t>
  </si>
  <si>
    <t>PASTORAL DE FIERRO GALVANIZADO 1000/930/49</t>
  </si>
  <si>
    <t>LPF12</t>
  </si>
  <si>
    <t>PASTORAL DE FIERRO GALVANIZADO 1500/1110/34</t>
  </si>
  <si>
    <t>LPF13</t>
  </si>
  <si>
    <t>PASTORAL DE FIERRO GALVANIZADO 1500/1110/49</t>
  </si>
  <si>
    <t>LPF14</t>
  </si>
  <si>
    <t>PASTORAL DE FIERRO GALVANIZADO 1500/1110/50</t>
  </si>
  <si>
    <t>LPF15</t>
  </si>
  <si>
    <t>PASTORAL DE ACERO SIMPLE PS/0.55/1.62/1.5 DIA</t>
  </si>
  <si>
    <t>LPF17</t>
  </si>
  <si>
    <t>PASTORAL DE ACERO TRIPLE PT/1.50/1.90/1.5 DIA</t>
  </si>
  <si>
    <t>LPF19</t>
  </si>
  <si>
    <t>PASTORAL DE ACERO SIMPLE PS/1.2/1.7/1.5 DIA</t>
  </si>
  <si>
    <t>Reflectores Con  Lamparas</t>
  </si>
  <si>
    <t>LRA01</t>
  </si>
  <si>
    <t>REFLECTOR CON LAMPARA DE 80 W VAPOR DE SODIO</t>
  </si>
  <si>
    <t>LRA02</t>
  </si>
  <si>
    <t>REFLECTOR CON LAMPARA DE 150 W VAPOR DE SODIO</t>
  </si>
  <si>
    <t>LRA03</t>
  </si>
  <si>
    <t>REFLECTOR CON LAMPARA DE 250 W VAPOR DE SODIO</t>
  </si>
  <si>
    <t>LRA04</t>
  </si>
  <si>
    <t>REFLECTOR CON LAMPARA DE 400 W VAPOR DE SODIO</t>
  </si>
  <si>
    <t>LRA05</t>
  </si>
  <si>
    <t>REFLECTOR CON 2 LAMPARAS DE 400 W VAPOR DE SODIO</t>
  </si>
  <si>
    <t>LRA06</t>
  </si>
  <si>
    <t>REFLECTOR CON LAMPARA DE 70 W VAPOR DE SODIO</t>
  </si>
  <si>
    <t>LRA07</t>
  </si>
  <si>
    <t>REFLECTOR CON LAMPARA DE 400 W  LUZ MIXTA</t>
  </si>
  <si>
    <t>LRA10</t>
  </si>
  <si>
    <t>REFLECTOR CON 2 LAMPARAS DE 250 W VAPOR DE SODIO</t>
  </si>
  <si>
    <t>LRA13</t>
  </si>
  <si>
    <t>Reflector con lampara tipo Halogenuro de 150 W.</t>
  </si>
  <si>
    <t>LRA14</t>
  </si>
  <si>
    <t>Reflector con lampara tipo Halogenuro de 250 W.</t>
  </si>
  <si>
    <t>LRB01</t>
  </si>
  <si>
    <t>CORONA METALICA PARA 06 REFLECTORES</t>
  </si>
  <si>
    <t>LRB02</t>
  </si>
  <si>
    <t>CORONA METALICA PARA 08 REFLECTORES</t>
  </si>
  <si>
    <t>LRB03</t>
  </si>
  <si>
    <t>CORONA METALICA PARA 10 REFLECTORES</t>
  </si>
  <si>
    <t>CMyE07</t>
  </si>
  <si>
    <t>Postes y Accesorios</t>
  </si>
  <si>
    <t>PAA01</t>
  </si>
  <si>
    <t>ABRAZADERA PARA PASTORAL SIMPLE TIPO 1 48MMD. POSTE DE ACERO 62MMD.</t>
  </si>
  <si>
    <t>PAA02</t>
  </si>
  <si>
    <t>ABRAZADERA PARA PASTORAL SIMPLE TIPO 3 48MMD. POSTE DE ACERO 132MMD.</t>
  </si>
  <si>
    <t>PAA03</t>
  </si>
  <si>
    <t>ABRAZADERA PARA PASTORAL SIMPLE TIPO 4 48MMD. POSTE DE ACERO 152MMD.</t>
  </si>
  <si>
    <t>PAA04</t>
  </si>
  <si>
    <t>ABRAZADERA PARA PASTORAL SIMPLE 90MMD. POSTE DE CONCRETO 102MMD.</t>
  </si>
  <si>
    <t>PAA05</t>
  </si>
  <si>
    <t>ABRAZADERA PARA PASTORAL SIMPLE DE ACERO 90MMD. POSTE DE ACERO 132MMD.</t>
  </si>
  <si>
    <t>PAA08</t>
  </si>
  <si>
    <t>ABRAZADERA TIPO PARTIDO</t>
  </si>
  <si>
    <t>PAA09</t>
  </si>
  <si>
    <t>TEMPLADOR PARA RETENIDA CON OJAL Y GANCHO</t>
  </si>
  <si>
    <t>PAA10</t>
  </si>
  <si>
    <t>TEMPLADOR PARA ACOMETIDA</t>
  </si>
  <si>
    <t>Brazos O Riostras</t>
  </si>
  <si>
    <t>PCB01</t>
  </si>
  <si>
    <t>BRAZO DE ACERO PARA CRUCETA</t>
  </si>
  <si>
    <t>PCB02</t>
  </si>
  <si>
    <t>BRAZO DE MADERA  PARA CRUCETA  60 PUL. VANO* 30 PULG. DECLIVE</t>
  </si>
  <si>
    <t>PCB03</t>
  </si>
  <si>
    <t>BRAZO DE MADERA PARA CRUCETA  28 PUL. 1-5/8 X13/16</t>
  </si>
  <si>
    <t>PCB04</t>
  </si>
  <si>
    <t>BRAZOS DE FoGo LARGOS</t>
  </si>
  <si>
    <t>PCB05</t>
  </si>
  <si>
    <t>RIOSTRA PERFIL ANGULAR DE Fo Go DE  1/2 X 1/2 X 3/16 X 1300 MM.</t>
  </si>
  <si>
    <t>PCB06</t>
  </si>
  <si>
    <t>RIOSTRA PERFIL ANGULAR DE Fo Go DE 1 1/2 X 1 1/2 X 3/16 X  600 MM.</t>
  </si>
  <si>
    <t>PCB07</t>
  </si>
  <si>
    <t>RIOSTRA PERFIL ANGULAR DE Fo Go DE 1 1/2 X 1 1/2 X 3/16 X 1300 MM.</t>
  </si>
  <si>
    <t>PCB08</t>
  </si>
  <si>
    <t>RIOSTRA PERFIL ANGULAR DE Fo Go DE 1 1/2 X 1 1/2 X 3/16 X 1500 MM.</t>
  </si>
  <si>
    <t>PCB10</t>
  </si>
  <si>
    <t>RIOSTRA DE PERFIL ANGULAR DE Fo.Go DE 1 1/2 x 1 1/2 x 3/16 x 0.80m.</t>
  </si>
  <si>
    <t>PCB11</t>
  </si>
  <si>
    <t>RIOSTRA DE PERFIL ANGULAR DE Fo.Go DE 2 x 2 x 3/16 x 0.80m</t>
  </si>
  <si>
    <t>PCB12</t>
  </si>
  <si>
    <t>RIOSTRA DE PERFIL ANGULAR DE Fo.Go DE 2 x 2 x 3/16 x 1.00m</t>
  </si>
  <si>
    <t>PCB13</t>
  </si>
  <si>
    <t>RIOSTRA DE PERFIL ANGULAR DE Fo.Go DE 2 1/2 x 2 1/2 x 1/4 x 2.50m</t>
  </si>
  <si>
    <t>PCB14</t>
  </si>
  <si>
    <t>RIOSTRA DE PERFIL ANGULAR DE Fo.Go DE 3 x 3 x 1/4 x 2.50m</t>
  </si>
  <si>
    <t>PCB16</t>
  </si>
  <si>
    <t>ANGULO ACERO GALVANIZADO SAE1020 3/16X1.1/4X1.1/4LINEA AEREA</t>
  </si>
  <si>
    <t>Crucetas. Mensulas. Palomillas De Concreto Armado</t>
  </si>
  <si>
    <t>PCC01</t>
  </si>
  <si>
    <t>CRUCETA ASIMETRICA DE CONCRETO ARMADO Za/1.50/0.90/250 CON AGUJERO 145 mm.</t>
  </si>
  <si>
    <t>PCC02</t>
  </si>
  <si>
    <t>CRUCETA ASIMETRICA DE CONCRETO ARMADO Za/1.50/0.90/250 CON AGUJERO 180 mm.</t>
  </si>
  <si>
    <t>PCC03</t>
  </si>
  <si>
    <t>CRUCETA ASIMETRICA DE CONCRETO ARMADO Za/1.50/0.90/250 CON AGUJERO 210 mm.</t>
  </si>
  <si>
    <t>PCC04</t>
  </si>
  <si>
    <t>CRUCETA DE CONCRETO ARMADO Z/1.20/300; 145 mm. DIAM.</t>
  </si>
  <si>
    <t>PCC05</t>
  </si>
  <si>
    <t>CRUCETA DE CONCRETO ARMADO Z/1.20/300; 160 mm. DIAM.</t>
  </si>
  <si>
    <t>PCC06</t>
  </si>
  <si>
    <t>CRUCETA DE CONCRETO ARMADO Z/1.20/300; 185 mm. DIAM.</t>
  </si>
  <si>
    <t>PCC07</t>
  </si>
  <si>
    <t>CRUCETA DE CONCRETO ARMADO Z/1.50/400; 185 mm. DIAM.</t>
  </si>
  <si>
    <t>PCC08</t>
  </si>
  <si>
    <t>CRUCETA DE CONCRETO ARMADO Z/1.50/400; 195 mm. DIAM.</t>
  </si>
  <si>
    <t>PCC09</t>
  </si>
  <si>
    <t>CRUCETA DE CONCRETO ARMADO Z/1.50/400; 220 mm. DIAM.</t>
  </si>
  <si>
    <t>PCC10</t>
  </si>
  <si>
    <t>CRUCETA DE CONCRETO ARMADO Z/2.00/500; 160 mm. DIAM.</t>
  </si>
  <si>
    <t>PCC11</t>
  </si>
  <si>
    <t>CRUCETA DE CONCRETO ARMADO Z/2.00/500; 195 mm. DIAM.</t>
  </si>
  <si>
    <t>PCC12</t>
  </si>
  <si>
    <t>CRUCETA DE CONCRETO ARMADO Z/2.00/500; 220 mm. DIAM.</t>
  </si>
  <si>
    <t>PCC13</t>
  </si>
  <si>
    <t>MENSULA DE CONCRETO ARMADO M/0.60/250 CON AGUJERO 145 mm. DIAM.</t>
  </si>
  <si>
    <t>PCC14</t>
  </si>
  <si>
    <t>MENSULA DE CONCRETO ARMADO M/0.60/250 CON AGUJERO 170 mm. DIAM.</t>
  </si>
  <si>
    <t>PCC15</t>
  </si>
  <si>
    <t>MENSULA DE CONCRETO ARMADO M/0.60/250 CON AGUJERO 200 mm. DIAM.</t>
  </si>
  <si>
    <t>PCC16</t>
  </si>
  <si>
    <t>MENSULA DE CONCRETO ARMADO M/1.00/250 CON AGUJERO 145 mm. DIAM.</t>
  </si>
  <si>
    <t>PCC17</t>
  </si>
  <si>
    <t>MENSULA DE CONCRETO ARMADO M/1.00/250 CON AGUJERO 170 mm. DIAM.</t>
  </si>
  <si>
    <t>PCC18</t>
  </si>
  <si>
    <t>MENSULA DE CONCRETO ARMADO M/1.00/250 CON AGUJERO 200 mm. DIAM.</t>
  </si>
  <si>
    <t>PCC19</t>
  </si>
  <si>
    <t>PALOMILLA DOBLE DE CONCRETO ARMADO PARA BIPOSTE (S.E. 400-630 KVA) DE 11 mts.</t>
  </si>
  <si>
    <t>PCC20</t>
  </si>
  <si>
    <t>PALOMILLA DOBLE DE CONCRETO ARMADO PARA BIPOSTE DE 11 mts.</t>
  </si>
  <si>
    <t>PCC21</t>
  </si>
  <si>
    <t>PALOMILLA DOBLE DE CONCRETO ARMADO PARA BIPOSTE DE 13 mts.</t>
  </si>
  <si>
    <t>PCC22</t>
  </si>
  <si>
    <t>CRUCETA DE CONCRETO ARMADO  Z/2.4/600 -275MMD. MONTAJE A POSTE.</t>
  </si>
  <si>
    <t>PCC24</t>
  </si>
  <si>
    <t>MENSULA DE CONCRETO ARMADO  M/0.60/250 DE 245MMD MONTAJE POSTE</t>
  </si>
  <si>
    <t>PCC25</t>
  </si>
  <si>
    <t>MENSULA DE CONCRETO ARMADO M/1.00/250 DE 275MMD MONTAJE POSTE</t>
  </si>
  <si>
    <t>Crucetas. Palomillas De Metal</t>
  </si>
  <si>
    <t>PCF01</t>
  </si>
  <si>
    <t>CRUCETA DE FIERRO DE 1.2 MTS.  PARA BASE SOPORTE DE TRANSFORMADORES  MONOPOSTE</t>
  </si>
  <si>
    <t>PCF02</t>
  </si>
  <si>
    <t>CRUCETA DE FIERRO DE 1.50 MTS</t>
  </si>
  <si>
    <t>PCF03</t>
  </si>
  <si>
    <t>CRUCETA DE FIERRO DE 2.40 MTS.</t>
  </si>
  <si>
    <t>PCF04</t>
  </si>
  <si>
    <t>CRUCETA DE FIERRO DE 2.40 MTS.  PARA BASE SOPORTE DE TRANSFORMADORES</t>
  </si>
  <si>
    <t>PCF05</t>
  </si>
  <si>
    <t>PALOMILLA DE FIERRO LARGO PARA AISLADORES</t>
  </si>
  <si>
    <t>PCF06</t>
  </si>
  <si>
    <t>PALOMILLA EN  E</t>
  </si>
  <si>
    <t>PCF07</t>
  </si>
  <si>
    <t>CRUCETA DE FIERRO DE 4.30 MTS</t>
  </si>
  <si>
    <t>Crucetas De Concreto Armado Tipo "H"</t>
  </si>
  <si>
    <t>PCH01</t>
  </si>
  <si>
    <t>CRUCETA DE HORMIGON PRETENSADO, 1.20m/180-200 KG/mm2</t>
  </si>
  <si>
    <t>Crucetas De Madera Tratada</t>
  </si>
  <si>
    <t>PCM01</t>
  </si>
  <si>
    <t>CRUCETA DE MADERA DE 1000 X  90 X 115 mm. ( 3.3' X 3 1/2 X 4 1/2)</t>
  </si>
  <si>
    <t>PCM02</t>
  </si>
  <si>
    <t>CRUCETA DE MADERA DE 1500 X  90 X 115 mm. ( 5' X 3 1/2 X 4 1/2 )</t>
  </si>
  <si>
    <t>PCM03</t>
  </si>
  <si>
    <t>CRUCETA DE MADERA DE 1500 X 100 X 125 mm. ( 5' X 4 X 5 )</t>
  </si>
  <si>
    <t>PCM04</t>
  </si>
  <si>
    <t>CRUCETA DE MADERA DE 1800 X  90 X 115 mm. ( 6' X 3 1/2 X 4 1/2 )</t>
  </si>
  <si>
    <t>PCM05</t>
  </si>
  <si>
    <t>CRUCETA DE MADERA DE 2400 X  90 X 115 mm. ( 8' X 3 1/2 X 4 1/2 )</t>
  </si>
  <si>
    <t>PCM06</t>
  </si>
  <si>
    <t>CRUCETA DE MADERA DE 2400 X  95 X 120 mm. ( 8' X 3 3/4 X 4 3/4 )</t>
  </si>
  <si>
    <t>PCM07</t>
  </si>
  <si>
    <t>CRUCETA DE MADERA DE 3000 X  95 X 120 mm. ( 10' X 3 3/4 X 4 1/2 )</t>
  </si>
  <si>
    <t>PCM10</t>
  </si>
  <si>
    <t>CRUCETA DE MADERA DE 4 x 5 x 2.50m</t>
  </si>
  <si>
    <t>PCM11</t>
  </si>
  <si>
    <t>CRUCETA DE MADERA DE 4 x 5 x 3.00m</t>
  </si>
  <si>
    <t>PCM14</t>
  </si>
  <si>
    <t>CRUCETA DE MADERA DE 4X 4X 1.3 PIES</t>
  </si>
  <si>
    <t>PCM16</t>
  </si>
  <si>
    <t>CRUCETA DE MADERA DE 4X 4X 4 PIES</t>
  </si>
  <si>
    <t>Postes De Concreto Armado</t>
  </si>
  <si>
    <t>PPC01</t>
  </si>
  <si>
    <t>POSTE DE CONCRETO ARMADO DE  7/100/120/225</t>
  </si>
  <si>
    <t>POSTE DE CONCRETO ARMADO DE  7/200/120/225</t>
  </si>
  <si>
    <t>POSTE DE CONCRETO ARMADO DE  7/300/120/225</t>
  </si>
  <si>
    <t>PPC04</t>
  </si>
  <si>
    <t>POSTE DE CONCRETO ARMADO DE  7/70/90/195</t>
  </si>
  <si>
    <t>POSTE DE CONCRETO ARMADO DE  8/200/120/240</t>
  </si>
  <si>
    <t>POSTE DE CONCRETO ARMADO DE  8/300/120/240</t>
  </si>
  <si>
    <t>PPC07</t>
  </si>
  <si>
    <t>POSTE DE CONCRETO ARMADO DE  8/70/90/210</t>
  </si>
  <si>
    <t>POSTE DE CONCRETO ARMADO DE  9/200/120/255</t>
  </si>
  <si>
    <t>POSTE DE CONCRETO ARMADO DE  9/300/120/255</t>
  </si>
  <si>
    <t>POSTE DE CONCRETO ARMADO DE  9/400/140/275</t>
  </si>
  <si>
    <t>POSTE DE CONCRETO ARMADO DE 11/200/120/285</t>
  </si>
  <si>
    <t>PPC12</t>
  </si>
  <si>
    <t>POSTE DE CONCRETO ARMADO DE 11/300/120/285</t>
  </si>
  <si>
    <t>PPC13</t>
  </si>
  <si>
    <t>POSTE DE CONCRETO ARMADO DE 11/400/140/305</t>
  </si>
  <si>
    <t>PPC14</t>
  </si>
  <si>
    <t>POSTE DE CONCRETO ARMADO DE 11/500/160/325</t>
  </si>
  <si>
    <t>POSTE DE CONCRETO ARMADO DE 12/200/120/300</t>
  </si>
  <si>
    <t>POSTE DE CONCRETO ARMADO DE 12/300/150/330</t>
  </si>
  <si>
    <t>PPC17</t>
  </si>
  <si>
    <t>POSTE DE CONCRETO ARMADO DE 12/400/150/330</t>
  </si>
  <si>
    <t>POSTE DE CONCRETO ARMADO DE 13/200/140/335</t>
  </si>
  <si>
    <t>POSTE DE CONCRETO ARMADO DE 13/300/150/345</t>
  </si>
  <si>
    <t>PPC20</t>
  </si>
  <si>
    <t>POSTE DE CONCRETO ARMADO DE 13/400/150/345</t>
  </si>
  <si>
    <t>PPC21</t>
  </si>
  <si>
    <t>POSTE DE CONCRETO ARMADO DE 13/500/160/355</t>
  </si>
  <si>
    <t>POSTE DE CONCRETO ARMADO DE 15/200/135/360</t>
  </si>
  <si>
    <t>POSTE DE CONCRETO ARMADO DE 15/300/140/365</t>
  </si>
  <si>
    <t>PPC24</t>
  </si>
  <si>
    <t>POSTE DE CONCRETO ARMADO DE 15/400/150/375</t>
  </si>
  <si>
    <t>PPC25</t>
  </si>
  <si>
    <t>POSTE DE CONCRETO ARMADO DE 15/500/180/405</t>
  </si>
  <si>
    <t>PPC26</t>
  </si>
  <si>
    <t>POSTE DE CONCRETO ARMADO DE 17/200/150/405</t>
  </si>
  <si>
    <t>PPC27</t>
  </si>
  <si>
    <t>POSTE DE CONCRETO ARMADO DE 17/300/150/405</t>
  </si>
  <si>
    <t>PPC28</t>
  </si>
  <si>
    <t>POSTE DE CONCRETO ARMADO DE 17/400/165/420</t>
  </si>
  <si>
    <t>Postes De Concreto Armado Para Alumbrado Publico</t>
  </si>
  <si>
    <t>PPC29</t>
  </si>
  <si>
    <t>POSTE DE CONCRETO ARMADO PARA A. P.  5/70/90/165</t>
  </si>
  <si>
    <t>PPC30</t>
  </si>
  <si>
    <t>POSTE DE CONCRETO ARMADO PARA A. P.  6/70/90/180</t>
  </si>
  <si>
    <t>PPC31</t>
  </si>
  <si>
    <t>POSTE DE CONCRETO ARMADO PARA A. P.  7/100/120/225</t>
  </si>
  <si>
    <t>PPC32</t>
  </si>
  <si>
    <t>POSTE DE CONCRETO ARMADO PARA A. P.  7/200/120/225</t>
  </si>
  <si>
    <t>PPC33</t>
  </si>
  <si>
    <t>POSTE DE CONCRETO ARMADO PARA A. P.  7/300/120/225</t>
  </si>
  <si>
    <t>PPC34</t>
  </si>
  <si>
    <t>POSTE DE CONCRETO ARMADO PARA A. P.  8/100/120/240</t>
  </si>
  <si>
    <t>PPC35</t>
  </si>
  <si>
    <t>POSTE DE CONCRETO ARMADO PARA A. P.  8/200/120/240</t>
  </si>
  <si>
    <t>PPC36</t>
  </si>
  <si>
    <t>POSTE DE CONCRETO ARMADO PARA A. P.  8/300/120/240</t>
  </si>
  <si>
    <t>PPC37</t>
  </si>
  <si>
    <t>POSTE DE CONCRETO ARMADO PARA A. P.  9/100/120/255</t>
  </si>
  <si>
    <t>PPC38</t>
  </si>
  <si>
    <t>POSTE DE CONCRETO ARMADO PARA A. P.  9/200/120/245</t>
  </si>
  <si>
    <t>PPC39</t>
  </si>
  <si>
    <t>POSTE DE CONCRETO ARMADO PARA A. P.  9/300/120/255</t>
  </si>
  <si>
    <t>PPC40</t>
  </si>
  <si>
    <t>POSTE DE CONCRETO ARMADO PARA A. P. 11/200/120/285</t>
  </si>
  <si>
    <t>PPC41</t>
  </si>
  <si>
    <t>POSTE DE CONCRETO ARMADO PARA A. P. 11/400/140/305</t>
  </si>
  <si>
    <t>PPC42</t>
  </si>
  <si>
    <t>POSTE DE CONCRETO ARMADO PARA A. P. 13/100/120/315</t>
  </si>
  <si>
    <t>PPC43</t>
  </si>
  <si>
    <t>POSTE DE CONCRETO ARMADO PARA A. P. 13/200/140/335</t>
  </si>
  <si>
    <t>PPC44</t>
  </si>
  <si>
    <t>POSTE DE CONCRETO ARMADO PARA A. P. 13/400/160/355</t>
  </si>
  <si>
    <t>PPC45</t>
  </si>
  <si>
    <t>POSTE DE CONCRETO ARMADO PARA A. P. 15/200/140/365</t>
  </si>
  <si>
    <t>PPC46</t>
  </si>
  <si>
    <t>POSTE DE CONCRETO ARMADO PARA A. P. 15/400/160/385</t>
  </si>
  <si>
    <t>PPC47</t>
  </si>
  <si>
    <t>POSTE DE CONCRETO ARMADO PARA A. P. 25 m</t>
  </si>
  <si>
    <t>PPC48</t>
  </si>
  <si>
    <t>POSTE DE CONCRETO ARMADO PARA A. P. 10/200/120/285</t>
  </si>
  <si>
    <t>PPC49</t>
  </si>
  <si>
    <t>POSTE DE CONCRETO ARMADO PARA A. P. 12/200/120/300</t>
  </si>
  <si>
    <t>PPC50</t>
  </si>
  <si>
    <t>POSTE DE CONCRETO ARMADO DE  9/200/150/280</t>
  </si>
  <si>
    <t>PPC51</t>
  </si>
  <si>
    <t>POSTE DE CONCRETO ARMADO DE 9/300/150/280</t>
  </si>
  <si>
    <t>PPC52</t>
  </si>
  <si>
    <t>POSTE DE CONCRETO ARMADO DE 10/300/150/300</t>
  </si>
  <si>
    <t>PPC53</t>
  </si>
  <si>
    <t>POSTE DE CONCRETO ARMADO DE 10/400/150/300</t>
  </si>
  <si>
    <t>Postes Metalicos</t>
  </si>
  <si>
    <t>PPF01</t>
  </si>
  <si>
    <t>POSTE DE METAL DE  6 mts.</t>
  </si>
  <si>
    <t>POSTE DE METAL DE  8 mts.</t>
  </si>
  <si>
    <t>PPF03</t>
  </si>
  <si>
    <t>POSTE DE METAL DE 11 mts.</t>
  </si>
  <si>
    <t>PPF04</t>
  </si>
  <si>
    <t>POSTE DE METAL DE 13 mts.</t>
  </si>
  <si>
    <t>POSTE DE METAL DE 15 mts.</t>
  </si>
  <si>
    <t>PPF06</t>
  </si>
  <si>
    <t>POSTE DE METAL DE  5 mts.</t>
  </si>
  <si>
    <t>PPF07</t>
  </si>
  <si>
    <t>POSTE DE METAL DE  10 mts.</t>
  </si>
  <si>
    <t>POSTE DE METAL DE  12 mts.</t>
  </si>
  <si>
    <t>POSTE DE METAL DE 7.0 mts.</t>
  </si>
  <si>
    <t>PPF12</t>
  </si>
  <si>
    <t>POSTE DE METAL DE 9.0 mts.</t>
  </si>
  <si>
    <t>PPF14</t>
  </si>
  <si>
    <t>POSTE DE METAL DE 25.0 mts.</t>
  </si>
  <si>
    <t>Postes De Concreto Armado. Seccion "H"</t>
  </si>
  <si>
    <t>POSTE DE HORMIGON SECCION H,  8.70m/225 KG</t>
  </si>
  <si>
    <t>PPH02</t>
  </si>
  <si>
    <t>POSTE DE HORMIGON SECCION H, 10.00m/225 KG</t>
  </si>
  <si>
    <t>PPH03</t>
  </si>
  <si>
    <t>POSTE DE HORMIGON SECCION H, 11.50m/300 KG</t>
  </si>
  <si>
    <t>PPH04</t>
  </si>
  <si>
    <t>POSTE DE HORMIGON SECCION H, 15.00m/650 KG</t>
  </si>
  <si>
    <t>Postes De Madera Tratada</t>
  </si>
  <si>
    <t>POSTE DE MADERA TRATADA DE  8 mts. CL.4</t>
  </si>
  <si>
    <t>PPM02</t>
  </si>
  <si>
    <t>POSTE DE MADERA TRATADA DE  8 mts. CL.5</t>
  </si>
  <si>
    <t>PPM03</t>
  </si>
  <si>
    <t>POSTE DE MADERA TRATADA DE  8 mts. CL.6</t>
  </si>
  <si>
    <t>PPM04</t>
  </si>
  <si>
    <t>POSTE DE MADERA TRATADA DE  8 mts. CL.7</t>
  </si>
  <si>
    <t>PPM05</t>
  </si>
  <si>
    <t>POSTE DE MADERA TRATADA DE  8 mts. CL.8</t>
  </si>
  <si>
    <t>PPM06</t>
  </si>
  <si>
    <t>POSTE DE MADERA TRATADA DE  9 mts. CL.4</t>
  </si>
  <si>
    <t>PPM07</t>
  </si>
  <si>
    <t>POSTE DE MADERA TRATADA DE  9 mts. CL.5</t>
  </si>
  <si>
    <t>PPM08</t>
  </si>
  <si>
    <t>POSTE DE MADERA TRATADA DE  9 mts. CL.6</t>
  </si>
  <si>
    <t>PPM09</t>
  </si>
  <si>
    <t>POSTE DE MADERA TRATADA DE  9 mts. CL.7</t>
  </si>
  <si>
    <t>PPM10</t>
  </si>
  <si>
    <t>POSTE DE MADERA TRATADA DE  9 mts. CL.8</t>
  </si>
  <si>
    <t>PPM11</t>
  </si>
  <si>
    <t>POSTE DE MADERA TRATADA DE 10 mts. CL.4</t>
  </si>
  <si>
    <t>PPM12</t>
  </si>
  <si>
    <t>POSTE DE MADERA TRATADA DE 10 mts. CL.5</t>
  </si>
  <si>
    <t>PPM13</t>
  </si>
  <si>
    <t>POSTE DE MADERA TRATADA DE 10 mts. CL.6</t>
  </si>
  <si>
    <t>PPM14</t>
  </si>
  <si>
    <t>POSTE DE MADERA TRATADA DE 10 mts. CL.7</t>
  </si>
  <si>
    <t>POSTE DE MADERA TRATADA DE 11 mts. CL.4</t>
  </si>
  <si>
    <t>PPM16</t>
  </si>
  <si>
    <t>POSTE DE MADERA TRATADA DE 11 mts. CL.5</t>
  </si>
  <si>
    <t>PPM17</t>
  </si>
  <si>
    <t>POSTE DE MADERA TRATADA DE 11 mts. CL.6</t>
  </si>
  <si>
    <t>PPM18</t>
  </si>
  <si>
    <t>POSTE DE MADERA TRATADA DE 11 mts. CL.7</t>
  </si>
  <si>
    <t>POSTE DE MADERA TRATADA DE 12 mts. CL.4</t>
  </si>
  <si>
    <t>PPM20</t>
  </si>
  <si>
    <t>POSTE DE MADERA TRATADA DE 12 mts. CL.5</t>
  </si>
  <si>
    <t>PPM21</t>
  </si>
  <si>
    <t>POSTE DE MADERA TRATADA DE 12 mts. CL.6</t>
  </si>
  <si>
    <t>PPM22</t>
  </si>
  <si>
    <t>POSTE DE MADERA TRATADA DE 12 mts. CL.7</t>
  </si>
  <si>
    <t>POSTE DE MADERA TRATADA DE 13 mts. CL.4</t>
  </si>
  <si>
    <t>PPM24</t>
  </si>
  <si>
    <t>POSTE DE MADERA TRATADA DE 13 mts. CL.5</t>
  </si>
  <si>
    <t>PPM25</t>
  </si>
  <si>
    <t>POSTE DE MADERA TRATADA DE 13 mts. CL.6</t>
  </si>
  <si>
    <t>PPM26</t>
  </si>
  <si>
    <t>POSTE DE MADERA TRATADA DE 13 mts. CL.7</t>
  </si>
  <si>
    <t>PPM27</t>
  </si>
  <si>
    <t>POSTE DE MADERA TRATADA DE  5 mts. CL.7</t>
  </si>
  <si>
    <t>PPM28</t>
  </si>
  <si>
    <t>POSTE DE MADERA TRATADA DE  7 mts. CL.7</t>
  </si>
  <si>
    <t>PPM29</t>
  </si>
  <si>
    <t>POSTE DE MADERA TRATADA DE 15 mts. CL.7</t>
  </si>
  <si>
    <t>Plataformas Soporte</t>
  </si>
  <si>
    <t>PSC01</t>
  </si>
  <si>
    <t>PLATAFORMA SOPORTE DE TRANSFORMADOR DE CONCRETO ARMADO PARA BIPOSTE DE 11 mts.</t>
  </si>
  <si>
    <t>PSC02</t>
  </si>
  <si>
    <t>PLATAFORMA SOPORTE DE TRANSFORMADOR DE CONCRETO ARMADO PARA BIPOSTE DE 11 mts. (S.E. 400-630 KVA)</t>
  </si>
  <si>
    <t>PSC03</t>
  </si>
  <si>
    <t>PLATAFORMA SOPORTE DE TRANSFORMADOR DE CONCRETO ARMADO PARA BIPOSTE DE 13 mts.</t>
  </si>
  <si>
    <t>PSC10</t>
  </si>
  <si>
    <t>BLOQUE DE CONCRETO PARA PROTECCION DE POSTE</t>
  </si>
  <si>
    <t>PSC14</t>
  </si>
  <si>
    <t>SOPORTE DE ACERO GALVANIZADO PARA TRANFORMADOR MONOFASICO AEREO</t>
  </si>
  <si>
    <t>PSC16</t>
  </si>
  <si>
    <t>SOPORTE PARA EQUIPO DE SECCIONAMIENTO Y PROTECCION, S.E.MONOPOSTE :</t>
  </si>
  <si>
    <t>PSC18</t>
  </si>
  <si>
    <t>SOPORTE PARA EQUIPOS DE SECCIONAMIENTO Y PROTECCION, PARA S.E.BIPOSTE:</t>
  </si>
  <si>
    <t>CMyE08</t>
  </si>
  <si>
    <t>Cables De Viento Para Retenidas</t>
  </si>
  <si>
    <t>RCA01</t>
  </si>
  <si>
    <t>CABLE PARA VIENTO DE ACERO GALVANIZADO TEMPLE S&amp;M, 10 mm (3/8 PULG.) DIAM.</t>
  </si>
  <si>
    <t>RCA02</t>
  </si>
  <si>
    <t>CABLE PARA VIENTO DE ACERO GALVANIZADO TEMPLE S&amp;M, 13 mm (1/2 PULG.) DIAM.</t>
  </si>
  <si>
    <t>RCW01</t>
  </si>
  <si>
    <t>CABLE PARA VIENTO DE ALUMOWELD 7 X 9 AWG.</t>
  </si>
  <si>
    <t>RCW02</t>
  </si>
  <si>
    <t>CABLE PARA VIENTO DE COPPERWELD 7 X 9 AWG.</t>
  </si>
  <si>
    <t>Bloques De Anclaje</t>
  </si>
  <si>
    <t>RVA01</t>
  </si>
  <si>
    <t>BLOQUE DE ANCLAJE DE 400 X 400 X 100 mm.; AGUJERO DE 3/4 PULG. DIAM.</t>
  </si>
  <si>
    <t>RVA02</t>
  </si>
  <si>
    <t>BLOQUE DE ANCLAJE DE 400 X 400 X 100 mm.; AGUJERO DE 5/8 PULG. DIAM.</t>
  </si>
  <si>
    <t>RVA03</t>
  </si>
  <si>
    <t>BLOQUE DE ANCLAJE DE 500 X 500 X 150 mm.; AGUJERO DE 3/4 PULG. DIAM.</t>
  </si>
  <si>
    <t>RVA04</t>
  </si>
  <si>
    <t>BLOQUE DE ANCLAJE DE 500 X 500 X 150 mm.; AGUJERO DE 5/8 PULG. DIAM.</t>
  </si>
  <si>
    <t>RVA05</t>
  </si>
  <si>
    <t>BLOQUE DE ANCLAJE DE 700 X 700 X 200 mm.; AGUJERO DE 1 PULG. DIAM.</t>
  </si>
  <si>
    <t>RVA06</t>
  </si>
  <si>
    <t>PLANCHA DE ANCLAJE DE Fo Go PARA RETENIDA</t>
  </si>
  <si>
    <t>Varillas. Pernos De Anclaje</t>
  </si>
  <si>
    <t>RVV01</t>
  </si>
  <si>
    <t>PERNO DE ANCLAJE DE COPPERWELD O ALEACION DE COBRE DE 2400 mm DE LONG.</t>
  </si>
  <si>
    <t>RVV02</t>
  </si>
  <si>
    <t>VARILLA DE ANCLAJE CON OJO GUARDACABO DE 1800 mm LONG.; 13  mm DIAM.</t>
  </si>
  <si>
    <t>RVV03</t>
  </si>
  <si>
    <t>VARILLA DE ANCLAJE CON OJO GUARDACABO DE 1800 mm LONG.; 16  mm DIAM.</t>
  </si>
  <si>
    <t>RVV04</t>
  </si>
  <si>
    <t>VARILLA DE ANCLAJE CON OJO GUARDACABO DE 2400 mm LONG.; 16  mm DIAM.</t>
  </si>
  <si>
    <t>RVV05</t>
  </si>
  <si>
    <t>VARILLA DE ANCLAJE CON OJO GUARDACABO DE 2400 mm LONG.; 19  mm DIAM.</t>
  </si>
  <si>
    <t>RXA01</t>
  </si>
  <si>
    <t>ABRAZADERA DE ACERO GALVANIZADO PARA RETENIDA MT</t>
  </si>
  <si>
    <t>RXA02</t>
  </si>
  <si>
    <t>ABRAZADERA DE ACERO GALVANIZADO PARA RETENIDA BT</t>
  </si>
  <si>
    <t>RXC01</t>
  </si>
  <si>
    <t>GUARDACABO ACERO GALV. EN CALIENTE 15MM ESP. 1/2D</t>
  </si>
  <si>
    <t>RXF01</t>
  </si>
  <si>
    <t>AMARRE PREFORMADO DE ALUMOWELD  PARA RETENIDA</t>
  </si>
  <si>
    <t>RXF02</t>
  </si>
  <si>
    <t>AMARRE PREFORMADO DE COPPERWELD PARA RETENIDA</t>
  </si>
  <si>
    <t>RXF03</t>
  </si>
  <si>
    <t>AMARRE PREFORMADO DE ACERO GALVANIZADO PARA RETENIDA</t>
  </si>
  <si>
    <t>RXG02</t>
  </si>
  <si>
    <t>GRAPA DOBLE VIA DE AG 3 PERNOS CABLE RETENIDA</t>
  </si>
  <si>
    <t>RXX02</t>
  </si>
  <si>
    <t>CANALETA DE ACERO GALVANIZADO PARA PROTECCION DE RETENIDA</t>
  </si>
  <si>
    <t>RXX06</t>
  </si>
  <si>
    <t>BRAZO METALICO DE APOYO PARA RETENIDA TIPO VIOLIN MT y BT</t>
  </si>
  <si>
    <t>RXX07</t>
  </si>
  <si>
    <t>BRAZO METALICO DE APOYO PARA RETENIDA TIPO VIOLIN BT</t>
  </si>
  <si>
    <t>RXX10</t>
  </si>
  <si>
    <t>ESLABON ANGULAR DE ACERO GALVANIZADO 50x110mm. AGUJERO 17.5MM - DAC</t>
  </si>
  <si>
    <t>RXX12</t>
  </si>
  <si>
    <t>TUERCA CIEGA DE BRONCE 3/4DIA. BARRA 1.1/4 PARA VARILLA DE ANCLAJE</t>
  </si>
  <si>
    <t>CMyE09</t>
  </si>
  <si>
    <t>Seccionamiento y Protección</t>
  </si>
  <si>
    <t>SAA01</t>
  </si>
  <si>
    <t>CELDA (ESTRUCTURA METALICA Y OBRA CIVIL)</t>
  </si>
  <si>
    <t>SAA02</t>
  </si>
  <si>
    <t>CELDA PARA INTERRUPTOR M.T. EN S.E. CONVENCIONAL</t>
  </si>
  <si>
    <t>SAA03</t>
  </si>
  <si>
    <t>ESTRUCTURA METALICA O CELDAS PARA S.E. CONVENCIONAL DE 5X9.5M2.</t>
  </si>
  <si>
    <t>SAA04</t>
  </si>
  <si>
    <t>ESTRUCTURA METALICA O CELDAS PARA S.E. CONVENCIONAL DE 5X7.5M2.</t>
  </si>
  <si>
    <t>SAA05</t>
  </si>
  <si>
    <t>ESTRUCTURA METALICA O CELDAS PARA S.E. CONVENCIONAL DE 5X4M2.</t>
  </si>
  <si>
    <t>SAA06</t>
  </si>
  <si>
    <t>CARPINTERIA METALICA PARA S.E. CONVENCIONAL A NIVEL</t>
  </si>
  <si>
    <t>SAA07</t>
  </si>
  <si>
    <t>CARPINTERIA METALICA PARA S.E. CONVENCIONAL SUBTERRANEA</t>
  </si>
  <si>
    <t>SAB01</t>
  </si>
  <si>
    <t>BANCO DE CONDENSADORES FIJO, TRIPOLAR, 300 KVAR, 10-15 KV, EXTERIOR</t>
  </si>
  <si>
    <t>SAB02</t>
  </si>
  <si>
    <t>BANCO DE CONDENSADORES FIJO, MONOFASICO, 100 KVAR, 10-15 KV, EXTERIOR</t>
  </si>
  <si>
    <t>SAB04</t>
  </si>
  <si>
    <t>REGULADOR DE TENSION, MONOFASICO, 15 KV, In = 200 A CON CONTROL ELECTRONICO</t>
  </si>
  <si>
    <t>SAB05</t>
  </si>
  <si>
    <t>CONDENSADOR MONOFASICO 50 KVAR 10 KV</t>
  </si>
  <si>
    <t>SAB06</t>
  </si>
  <si>
    <t>CONDENSADOR MONOFASICO 100 KVAR 10 KV</t>
  </si>
  <si>
    <t>SAB07</t>
  </si>
  <si>
    <t>CONDENSADOR MONOFASICO 150 KVAR 10 KV</t>
  </si>
  <si>
    <t>SAB08</t>
  </si>
  <si>
    <t>TRANSFORMADOR DE CORRIENTE 300/5A 220V</t>
  </si>
  <si>
    <t>SAB09</t>
  </si>
  <si>
    <t>TRANSFORMADOR DE CORRIENTE 750/5A 220V</t>
  </si>
  <si>
    <t>SAB14</t>
  </si>
  <si>
    <t>TRANSFORMADOR DE CORRIENTE (100-200)/5A 20VA 10KV</t>
  </si>
  <si>
    <t>SAB17</t>
  </si>
  <si>
    <t>TRANSFORMADOR DE CORRIENTE 500/5A 220V</t>
  </si>
  <si>
    <t>SAB18</t>
  </si>
  <si>
    <t>TRANSFORMADOR DE CORRIENTE 600/5A 220V</t>
  </si>
  <si>
    <t>SAB19</t>
  </si>
  <si>
    <t>TRANSFORMADOR DE CORRIENTE 850/5A 220V</t>
  </si>
  <si>
    <t>SAB20</t>
  </si>
  <si>
    <t>TRANSFORMADOR DE CORRIENTE 1000/5A 220V</t>
  </si>
  <si>
    <t>SAB21</t>
  </si>
  <si>
    <t>TRANSFORMADOR DE CORRIENTE 1500/5A 220V</t>
  </si>
  <si>
    <t>SAB22</t>
  </si>
  <si>
    <t>TRANSFORMADOR DE CORRIENTE 2000/5A 220V</t>
  </si>
  <si>
    <t>SAB23</t>
  </si>
  <si>
    <t>TRANSFORMADOR DE CORRIENTE BLOQUE 300/5A 10KV 30VA INTERIOR</t>
  </si>
  <si>
    <t>SAB24</t>
  </si>
  <si>
    <t>TRANSFORMADOR DE CORRIENTE TOROIDAL 100-200/1A 10KV DIAMETRO 150MM</t>
  </si>
  <si>
    <t>SAB25</t>
  </si>
  <si>
    <t>TRANSFORMADOR DE CORRIENTE 200/5A 220V</t>
  </si>
  <si>
    <t>SAB26</t>
  </si>
  <si>
    <t>TRANSFORMADOR DE CORRIENTE 400/5A 220V</t>
  </si>
  <si>
    <t>SAB27</t>
  </si>
  <si>
    <t>REGULADOR DE TENSION, MONOFASICO, 10 KV, In = 250</t>
  </si>
  <si>
    <t>Conectores</t>
  </si>
  <si>
    <t>SCA02</t>
  </si>
  <si>
    <t>CONECTORES AISLADOS SEPARABLES, 600 A, 3 VIAS</t>
  </si>
  <si>
    <t>SCA04</t>
  </si>
  <si>
    <t>CONECTORES AISLADOS SEPARABLES, 600 A, BAJO CARGA, 1 DERIV.</t>
  </si>
  <si>
    <t>SCA05</t>
  </si>
  <si>
    <t>CONECTORES AISLADOS SEPARABLES, 600 A, BAJO CARGA, 2 DERIV.</t>
  </si>
  <si>
    <t>Fusibles</t>
  </si>
  <si>
    <t>SFB41</t>
  </si>
  <si>
    <t>FUSIBLE LIMITADOR DE CORRIENTE TIPO: NH TAMAÑO-1 220V. 63A.</t>
  </si>
  <si>
    <t>UNID.</t>
  </si>
  <si>
    <t>SFB42</t>
  </si>
  <si>
    <t>FUSIBLE LIMITADOR DE CORRIENTE TIPO: NH TAMAÑO-1 220V. 80A.</t>
  </si>
  <si>
    <t>SFB43</t>
  </si>
  <si>
    <t>FUSIBLE LIMITADOR DE CORRIENTE TIPO: NH TAMAÑO-1 220V. 100A.</t>
  </si>
  <si>
    <t>SFB52</t>
  </si>
  <si>
    <t>FUSIBLE LIMITADOR DE CORRIENTE TIPO: NH TAMAÑO-1 220V. 160A.</t>
  </si>
  <si>
    <t>SFB66</t>
  </si>
  <si>
    <t>FUSIBLE LIMITADOR DE CORRIENTE TIPO: NH TAMAÑO-2 220V. 315A.</t>
  </si>
  <si>
    <t>SFB68</t>
  </si>
  <si>
    <t>FUSIBLE LIMITADOR DE CORRIENTE TIPO: NH TAMAÑ0-3 220V. 315A.</t>
  </si>
  <si>
    <t>SFB70</t>
  </si>
  <si>
    <t>FUSIBLE LIMITADOR DE CORRIENTE TIPO: NH TAMAÑO-2 220V. 250A.</t>
  </si>
  <si>
    <t>SFB71</t>
  </si>
  <si>
    <t>FUSIBLE LIMITADOR DE CORRIENTE TIPO: NH TAMAÑO-3 220V. 630A.</t>
  </si>
  <si>
    <t>SFE01</t>
  </si>
  <si>
    <t>FUSIBLE LIMITADOR, UNIPOLAR, 50 A, EXTERIOR</t>
  </si>
  <si>
    <t>SFE02</t>
  </si>
  <si>
    <t>FUSIBLE LIMITADOR, UNIPOLAR, 100 A, EXTERIOR</t>
  </si>
  <si>
    <t>SFE03</t>
  </si>
  <si>
    <t>FUSIBLE LIMITADOR, UNIPOLAR, 200 A, EXTERIOR</t>
  </si>
  <si>
    <t>SFE04</t>
  </si>
  <si>
    <t>FUSIBLE EXPULSION, UNIPOLAR, 50 A, EXTERIOR</t>
  </si>
  <si>
    <t>SFE05</t>
  </si>
  <si>
    <t>FUSIBLE EXPULSION, UNIPOLAR, 100 A, EXTERIOR</t>
  </si>
  <si>
    <t>SFE06</t>
  </si>
  <si>
    <t>FUSIBLE EXPULSION, UNIPOLAR, 200 A, EXTERIOR</t>
  </si>
  <si>
    <t>SFE07</t>
  </si>
  <si>
    <t>FUSIBLE  DE EXPULSION 20A TIPO K 10 Y 22.9KV</t>
  </si>
  <si>
    <t>SFE08</t>
  </si>
  <si>
    <t>FUSIBLE LIMITADOR DE CORRIENTE 10KV 20A INTERIOR</t>
  </si>
  <si>
    <t>SFE09</t>
  </si>
  <si>
    <t>FUSIBLE LIMITADOR DE CORRIENTE 10KV 30A INTERIOR</t>
  </si>
  <si>
    <t>SFE10</t>
  </si>
  <si>
    <t>FUSIBLE LIMITADOR DE CORRIENTE 10KV 50A INTERIOR</t>
  </si>
  <si>
    <t>SFE11</t>
  </si>
  <si>
    <t>FUSIBLE LIMITADOR DE CORRIENTE 10KV 63A INTERIOR</t>
  </si>
  <si>
    <t>SFE12</t>
  </si>
  <si>
    <t>FUSIBLE LIMITADOR DE CORRIENTE 10KV 100A INTERIOR</t>
  </si>
  <si>
    <t>SFE13</t>
  </si>
  <si>
    <t>FUSIBLE LIMITADOR DE CORRIENTE 10KV 125A INTERIOR</t>
  </si>
  <si>
    <t>SFE14</t>
  </si>
  <si>
    <t>FUSIBLE LIMITADOR DE CORRIENTE 22,9 KV 10A INTERIOR</t>
  </si>
  <si>
    <t>SFE15</t>
  </si>
  <si>
    <t>FUSIBLE LIMITADOR DE CORRIENTE 22,9 KV 16A INTERIOR</t>
  </si>
  <si>
    <t>SFE16</t>
  </si>
  <si>
    <t>FUSIBLE LIMITADOR DE CORRIENTE 22,9 KV 30A INTERIOR</t>
  </si>
  <si>
    <t>SFE17</t>
  </si>
  <si>
    <t>FUSIBLE LIMITADOR DE CORRIENTE 22,9 KV 100A INTERIOR</t>
  </si>
  <si>
    <t>SFE18</t>
  </si>
  <si>
    <t>FUSIBLE LIMITADOR DE CORRIENTE 22,9 KV 125A INTERIOR</t>
  </si>
  <si>
    <t>SFE19</t>
  </si>
  <si>
    <t>FUSIBLE LIMITADOR DE CORRIENTE 10KV 80A INTERIOR</t>
  </si>
  <si>
    <t>SFE20</t>
  </si>
  <si>
    <t>FUSIBLE LIMITADOR DE CORRIENTE 10KV 8A INTERIOR</t>
  </si>
  <si>
    <t>SFE21</t>
  </si>
  <si>
    <t>FUSIBLE LIMITADOR DE CORRIENTE 10KV 12A INTERIOR</t>
  </si>
  <si>
    <t>SFE22</t>
  </si>
  <si>
    <t>FUSIBLE LIMITADOR DE CORRIENTE 10KV 40A INTERIOR</t>
  </si>
  <si>
    <t>SFM02</t>
  </si>
  <si>
    <t>FUSIBLES TIPO CHICOTE  10 - 15 KV,2H</t>
  </si>
  <si>
    <t>SFM03</t>
  </si>
  <si>
    <t>FUSIBLES TIPO CHICOTE  10 - 15 KV., 3 H</t>
  </si>
  <si>
    <t>SFM04</t>
  </si>
  <si>
    <t>FUSIBLES TIPO CHICOTE  10 - 15 KV,5 H</t>
  </si>
  <si>
    <t>SFM20</t>
  </si>
  <si>
    <t>FUSIBLES TIPO CHICOTE  10 - 15 KV., 6 K</t>
  </si>
  <si>
    <t>SFM21</t>
  </si>
  <si>
    <t>FUSIBLES TIPO CHICOTE  10 - 15 KV., 8 K</t>
  </si>
  <si>
    <t>SFM22</t>
  </si>
  <si>
    <t>FUSIBLES TIPO CHICOTE  10 - 15 KV., 10 K</t>
  </si>
  <si>
    <t>SFM23</t>
  </si>
  <si>
    <t>FUSIBLES TIPO CHICOTE  10 - 15 KV., 12 K</t>
  </si>
  <si>
    <t>SFM24</t>
  </si>
  <si>
    <t>FUSIBLES TIPO CHICOTE  10 - 15 KV., 15 K</t>
  </si>
  <si>
    <t>SFM25</t>
  </si>
  <si>
    <t>FUSIBLES TIPO CHICOTE  10 - 15 KV., 20 K</t>
  </si>
  <si>
    <t>SFM26</t>
  </si>
  <si>
    <t>FUSIBLES TIPO CHICOTE  10 - 15 KV., 25 K</t>
  </si>
  <si>
    <t>SFM27</t>
  </si>
  <si>
    <t>FUSIBLES TIPO CHICOTE  10 - 15 KV., 30 K</t>
  </si>
  <si>
    <t>SFM28</t>
  </si>
  <si>
    <t>FUSIBLES TIPO CHICOTE  10 - 15 KV., 35 K</t>
  </si>
  <si>
    <t>SFM29</t>
  </si>
  <si>
    <t>FUSIBLES TIPO CHICOTE  10 - 15 KV., 50 K</t>
  </si>
  <si>
    <t>SFM31</t>
  </si>
  <si>
    <t>FUSIBLES TIPO CHICOTE  10 - 15 KV.,  80 K</t>
  </si>
  <si>
    <t>SFM32</t>
  </si>
  <si>
    <t>FUSIBLES TIPO CHICOTE  10 - 15 KV., 100K</t>
  </si>
  <si>
    <t>SFM33</t>
  </si>
  <si>
    <t>FUSIBLES TIPO CHICOTE  10 - 15 KV., 120 K</t>
  </si>
  <si>
    <t>SFM34</t>
  </si>
  <si>
    <t>FUSIBLES TIPO CHICOTE  10 - 15 KV., 160 K</t>
  </si>
  <si>
    <t>SFM35</t>
  </si>
  <si>
    <t>FUSIBLES TIPO CHICOTE  10 - 15 KV., 200 K</t>
  </si>
  <si>
    <t>Interruptores Para Baja Tension</t>
  </si>
  <si>
    <t>SIB01</t>
  </si>
  <si>
    <t>INTERRUPTOR TERMOMAGNETICO B.T. 3 X  80 A.</t>
  </si>
  <si>
    <t>SIB02</t>
  </si>
  <si>
    <t>INTERRUPTOR TERMOMAGNETICO B.T. 3 X 100 A.</t>
  </si>
  <si>
    <t>SIB03</t>
  </si>
  <si>
    <t>INTERRUPTOR TERMOMAGNETICO B.T. 3 X 250 A.</t>
  </si>
  <si>
    <t>SIB04</t>
  </si>
  <si>
    <t>INTERRUPTOR TERMOMAGNETICO B.T. 3 X 500 A.</t>
  </si>
  <si>
    <t>SIB05</t>
  </si>
  <si>
    <t>INTERRUPTOR TERMOMAGNETICO B.T. 3 X 800 A.</t>
  </si>
  <si>
    <t>SIB06</t>
  </si>
  <si>
    <t>INTERRUPTOR TERMOMAGNETICO B.T. 3 X 1250 A.</t>
  </si>
  <si>
    <t>SIB07</t>
  </si>
  <si>
    <t>INTERRUPTOR TERMOMAGNETICO B.T. 3 X 2000 A.</t>
  </si>
  <si>
    <t>SIB08</t>
  </si>
  <si>
    <t>INTERRUPTOR BIPOLAR B.T. 2 X 30 A.</t>
  </si>
  <si>
    <t>SIB10</t>
  </si>
  <si>
    <t>INTERRUPTOR TERMOMAGNETICO BIPOLAR B.T. 2 X 16A.</t>
  </si>
  <si>
    <t>Interruptores Para Media Tension De Gran Y Minimo Volumen De Aceite</t>
  </si>
  <si>
    <t>SIM01</t>
  </si>
  <si>
    <t>INTERRUPTOR DE GRAN VOLUMEN DE ACEITE, TRIPOLAR, MT, 250 MVA, INTERIOR</t>
  </si>
  <si>
    <t>SIM02</t>
  </si>
  <si>
    <t>INTERRUPTOR DE GRAN VOLUMEN DE ACEITE, TRIPOLAR, MT, 500 MVA, INTERIOR</t>
  </si>
  <si>
    <t>SIM03</t>
  </si>
  <si>
    <t>INTERRUPTOR DE MINIMO VOLUMEN DE ACEITE, TRIPOLAR, 10 KV, In = 400 A, Pcc = 250 MVA, INTERIOR</t>
  </si>
  <si>
    <t>SIM04</t>
  </si>
  <si>
    <t>INTERRUPTOR DE MINIMO VOLUMEN DE ACEITE, TRIPOLAR, 10 KV, In = 400 A, Pcc = 500 MVA, INTERIOR</t>
  </si>
  <si>
    <t>SIM05</t>
  </si>
  <si>
    <t>INTERRUPTOR DE MINIMO VOLUMEN DE ACEITE, TRIPOLAR, 12 KV, In =  630 A, Pcc = 330 MVA, INTERIOR</t>
  </si>
  <si>
    <t>SIM06</t>
  </si>
  <si>
    <t>INTERRUPTOR DE MINIMO VOLUMEN DE ACEITE, TRIPOLAR, 12 KV, In =  800 A, Pcc = 420 MVA, INTERIOR</t>
  </si>
  <si>
    <t>SIM07</t>
  </si>
  <si>
    <t>INTERRUPTOR DE MINIMO VOLUMEN DE ACEITE, TRIPOLAR, 12 KV, In = 1250 A, Pcc &gt; 600 MVA, INTERIOR</t>
  </si>
  <si>
    <t>SIM08</t>
  </si>
  <si>
    <t>INTERRUPTOR DE MINIMO VOLUMEN DE ACEITE, TRIPOLAR, 24 KV, In = 630 A, Pcc = 420 MVA, INTERIOR</t>
  </si>
  <si>
    <t>SIM09</t>
  </si>
  <si>
    <t>INTERRUPTOR DE MINIMO VOLUMEN DE ACEITE, TRIPOLAR, 24 KV, In = 800 A, Pcc &gt; 600 MVA, INTERIOR</t>
  </si>
  <si>
    <t>Interruptores Para Media Tension De Soplado Magnetico</t>
  </si>
  <si>
    <t>SIM12</t>
  </si>
  <si>
    <t>INTERRUPTOR DE SOPLADO MAGNETICO, TRIPOLAR, 15 KV, In = 1250 A, Pcc = 250 MVA, INTERIOR</t>
  </si>
  <si>
    <t>Interruptores Para Media Tension De Vacio. Neumaticos Y Sf6</t>
  </si>
  <si>
    <t>SIM14</t>
  </si>
  <si>
    <t>INTERRUPTOR DE VACIO, TRIPOLAR, 500 MVA, INTERIOR</t>
  </si>
  <si>
    <t>SIM19</t>
  </si>
  <si>
    <t>INTERRUPTOR NEUMATICO, TRIPOLAR, 12 KV,  500 MVA, INTERIOR</t>
  </si>
  <si>
    <t>SIM21</t>
  </si>
  <si>
    <t>INTERRUPTOR SF6, TRIPOLAR, 500 MVA, INTERIOR</t>
  </si>
  <si>
    <t>SIM22</t>
  </si>
  <si>
    <t>INTERRUPTOR DE VACIO TRIPOLAR In = 400/630 A 10 KV INTERIOR</t>
  </si>
  <si>
    <t>SIM23</t>
  </si>
  <si>
    <t>INTERRUPTOR DE VACIO TRIPOLAR In = 630 A 22,9 KV INTERIOR</t>
  </si>
  <si>
    <t>SIM24</t>
  </si>
  <si>
    <t>INTERRUPTOR CORTE EN ACEITE, TRIFASICO, 15 KV, In = 400 A EXTERIOR</t>
  </si>
  <si>
    <t>SIM26</t>
  </si>
  <si>
    <t>INTERRUPTOR SF6, TRIPOLAR, 22.9 KV, 630 A, 16 KA, INTERIOR</t>
  </si>
  <si>
    <t>SIM28</t>
  </si>
  <si>
    <t>INTERRUPTOR SF6, TRIPOLAR, 10 KV, 630 A, 25 KA, INTERIOR</t>
  </si>
  <si>
    <t>Interruptores Para Media Tension De Recierre Automatico En Aceite - Recloser Tripolar</t>
  </si>
  <si>
    <t>SIR01</t>
  </si>
  <si>
    <t>RECLOSER HIDRAULICO, TRIPOLAR, 2.4 - 14.4 KV, In =   50 A, Icc = 1250 A, EXTERIOR</t>
  </si>
  <si>
    <t>SIR02</t>
  </si>
  <si>
    <t>RECLOSER HIDRAULICO, TRIPOLAR, 2.4 - 14.4 KV, In =  100 A, Icc = 2000 A, EXTERIOR</t>
  </si>
  <si>
    <t>SIR03</t>
  </si>
  <si>
    <t>RECLOSER HIDRAULICO, TRIPOLAR, 2.4 - 14.4 KV, In =  200 A, Icc = 2000 A, EXTERIOR</t>
  </si>
  <si>
    <t>SIR04</t>
  </si>
  <si>
    <t>RECLOSER HIDRAULICO, TRIPOLAR, 2.4 - 14.4 KV, In =  400 A, Icc = 4000 A, EXTERIOR</t>
  </si>
  <si>
    <t>SIR05</t>
  </si>
  <si>
    <t>RECLOSER HIDRAULICO, TRIPOLAR, 2.4 - 14.4 KV, In =  400 A, Icc = 6000 A, EXTERIOR</t>
  </si>
  <si>
    <t>SIR06</t>
  </si>
  <si>
    <t>RECLOSER HIDRAULICO, TRIPOLAR, 2.4 - 14.4 KV, In =  560 A, Icc = 10000 A, EXTERIOR</t>
  </si>
  <si>
    <t>SIR07</t>
  </si>
  <si>
    <t>RECLOSER HIDRAULICO, TRIPOLAR, 2.4 - 14.4 KV, In =  560 A, Icc = 12000 A, EXTERIOR</t>
  </si>
  <si>
    <t>SIR08</t>
  </si>
  <si>
    <t>RECLOSER HIDRAULICO, TRIPOLAR, 2.4 - 14.4 KV, In =  560 A, Icc = 16000 A, EXTERIOR</t>
  </si>
  <si>
    <t>SIR09</t>
  </si>
  <si>
    <t>RECLOSER HIDRAULICO, TRIPOLAR, 2.4 - 14.4 KV, In = 1120 A, Icc = 16000 A, EXTERIOR</t>
  </si>
  <si>
    <t>SIR10</t>
  </si>
  <si>
    <t>RECLOSER HIDRAULICO, TRIPOLAR, 24.9 KV, In = 560 A, Icc = 10000 A, EXTERIOR</t>
  </si>
  <si>
    <t>SIR11</t>
  </si>
  <si>
    <t>RECLOSER HIDRAULICO, TRIPOLAR, 24.9 KV, In = 560 A, Icc = 12000 A, EXTERIOR</t>
  </si>
  <si>
    <t>SIR12</t>
  </si>
  <si>
    <t>RECLOSER HIDRAULICO, TRIPOLAR, 24.9 KV, In = 560 A, Icc = 8000 A, EXTERIOR</t>
  </si>
  <si>
    <t>Interruptores Para Media Tension De Recierre Automatico En Aceite - Recloser Unipolar</t>
  </si>
  <si>
    <t>SIR13</t>
  </si>
  <si>
    <t>RECLOSER HIDRAULICO, UNIPOLAR, 2.4 - 14.4 KV, In =  50 A, Icc = 1250 A, EXTERIOR</t>
  </si>
  <si>
    <t>SIR14</t>
  </si>
  <si>
    <t>RECLOSER HIDRAULICO, UNIPOLAR, 2.4 - 14.4 KV, In = 100 A, Icc = 2000 A, EXTERIOR</t>
  </si>
  <si>
    <t>SIR15</t>
  </si>
  <si>
    <t>RECLOSER HIDRAULICO, UNIPOLAR, 2.4 - 14.4 KV, In = 200 A, Icc = 2000 A, EXTERIOR</t>
  </si>
  <si>
    <t>SIR17</t>
  </si>
  <si>
    <t>RECLOSER HIDRAULICO, UNIPOLAR, 2.4 - 14.4 KV, In = 560 A, Icc = 8000 A, EXTERIOR</t>
  </si>
  <si>
    <t>SIR18</t>
  </si>
  <si>
    <t>RECLOSER HIDRAULICO, UNIPOLAR, 24.9 KV, In = 100 A, Icc = 2000 A, EXTERIOR</t>
  </si>
  <si>
    <t>SIR19</t>
  </si>
  <si>
    <t>RECLOSER HIDRAULICO, UNIPOLAR, 24.9 KV, In = 280 A, Icc = 4000 A, EXTERIOR</t>
  </si>
  <si>
    <t>SIR20</t>
  </si>
  <si>
    <t>RECLOSER INTERRUPCION EN VACIO, TRIFASICO, 12 KV, In = 600 A CON CONTROL ELECTRONICO</t>
  </si>
  <si>
    <t>SIR27</t>
  </si>
  <si>
    <t>RECLOSER INTERRUPCION EN VACIO, TRIFASICO, 22.9 kV, In = 800 A, CONTROL ELECTRONICO</t>
  </si>
  <si>
    <t>SIR28</t>
  </si>
  <si>
    <t>RECLOSER INTERRUPCION EN VACIO, TRIFASICO, 10 kV, In = 800 A, CONTROL ELECTRONICO</t>
  </si>
  <si>
    <t>Pararrayos Clase Distribucion</t>
  </si>
  <si>
    <t>SPA01</t>
  </si>
  <si>
    <t>PARARRAYO CLASE DISTRIBUCION,  9 KV, AUTOVALVULA</t>
  </si>
  <si>
    <t>SPA02</t>
  </si>
  <si>
    <t>PARARRAYO CLASE DISTRIBUCION, 12 KV, AUTOVALVULA</t>
  </si>
  <si>
    <t>SPA03</t>
  </si>
  <si>
    <t>PARARRAYO CLASE DISTRIBUCION, 15 KV, AUTOVALVULA</t>
  </si>
  <si>
    <t>SPA04</t>
  </si>
  <si>
    <t>PARARRAYO CLASE DISTRIBUCION, 18 KV, AUTOVALVULA</t>
  </si>
  <si>
    <t>SPZ01</t>
  </si>
  <si>
    <t>PARARRAYO CLASE DISTRIBUCION,  8.4 KV, PARA SISTEMA DE 7.62/13.2 KV, OXIDO DE ZINC</t>
  </si>
  <si>
    <t>SPZ02</t>
  </si>
  <si>
    <t>PARARRAYO CLASE DISTRIBUCION, 10.2 KV, PARA SISTEMA DE 10 KV L-L, OXIDO DE ZINC</t>
  </si>
  <si>
    <t>SPZ03</t>
  </si>
  <si>
    <t>PARARRAYO CLASE DISTRIBUCION, 12.7 KV, PARA SISTEMA DE 13.2 KV L-L, OXIDO DE ZINC</t>
  </si>
  <si>
    <t>SPZ04</t>
  </si>
  <si>
    <t>PARARRAYO CLASE DISTRIBUCION, 15.3 KV, PARA SISTEMA DE 13.2/22.9 KV, OXIDO DE ZINC</t>
  </si>
  <si>
    <t>SPZ05</t>
  </si>
  <si>
    <t>PARARRAYO CLASE DISTRIBUCION, 21 KV, PARA SISTEMA DE 13.2/22.9 KV, OXIDO DE ZINC</t>
  </si>
  <si>
    <t>SPZ06</t>
  </si>
  <si>
    <t>PARARRAYOS UNIPOLARES DE Vn= 12 KV. 10 KA,  95 KV. NBA,3500m.s.n.m, ACCESORIOS DE MONTAJE</t>
  </si>
  <si>
    <t>SPZ08</t>
  </si>
  <si>
    <t>PARARRAYOS UNIPOLARES DE Vn= 15 KV. 10 KA, 125 KV. NBA,3500m.s.n.m, ACCESORIOS DE MONTAJE</t>
  </si>
  <si>
    <t>SPZ10</t>
  </si>
  <si>
    <t>PARARRAYOS UNIPOLARES DE Vn= 21 KV. 10 KA, 125 KV. NBA,3500m.s.n.m, ACCESORIOS DE MONTAJE</t>
  </si>
  <si>
    <t>SPZ12</t>
  </si>
  <si>
    <t>PARARRAYOS UNIPOLARES DE Vn= 24 KV. 10 KA, 175 KV. NBA,3500m.s.n.m, ACCESORIOS DE MONTAJE</t>
  </si>
  <si>
    <t>SSA08</t>
  </si>
  <si>
    <t>CELDA DE M.T. COMPACTO DE 1.50 x 0.50 x 0.60 TIPO QM</t>
  </si>
  <si>
    <t>SSA09</t>
  </si>
  <si>
    <t>CELDA DE M.T. COMPACTO DE 1.50 x 0.50 x 0.60 TIPO IM</t>
  </si>
  <si>
    <t>SSA10</t>
  </si>
  <si>
    <t>DERIVACION TRIFASICA TIPO BOVEDA 10 KV</t>
  </si>
  <si>
    <t>SSA11</t>
  </si>
  <si>
    <t>DERIVACION TRIFASICA TIPO PEDESTAL 10 KV</t>
  </si>
  <si>
    <t>SSA12</t>
  </si>
  <si>
    <t>CELDA PARA TRANSFORMADOR MT/BT, EN S.E. CONVENCIONAL</t>
  </si>
  <si>
    <t>SSA13</t>
  </si>
  <si>
    <t>ESTRUCTURA METALICA O CELDAS PARA S.E. CONVENCIONAL DE 3.5X7M2.</t>
  </si>
  <si>
    <t>SSA15</t>
  </si>
  <si>
    <t>RELE MULTIFUNCION PARA FALLAS A TIERRA</t>
  </si>
  <si>
    <t>SSA18</t>
  </si>
  <si>
    <t>RELE MULTIFUNCION, 24VCC, 5A/1A</t>
  </si>
  <si>
    <t>SSA19</t>
  </si>
  <si>
    <t>CELDA MODULAR EN AIRE CON SECCIONADOR DE POTENCIA TRIPOLAR EN SF6, 630A, 20KA</t>
  </si>
  <si>
    <t>SSA20</t>
  </si>
  <si>
    <t>CELDA MODULAR EN AIRE CON SECCIONADOR DE POTENCIA TRIPOLAR EN SF6, 630A, 20KA, CON BASE PORTAFUSIBLE Y FUSIBLES</t>
  </si>
  <si>
    <t>SSA21</t>
  </si>
  <si>
    <t>CELDA MODULAR EN VACÍO CON INTERRUPTOR EN SF6, 630A, 20KA, CON TRANSFORMADORES DE PROTECCIÓN Y MEDIDA</t>
  </si>
  <si>
    <t>Seccionadores De Potencia M.T.</t>
  </si>
  <si>
    <t>SSE01</t>
  </si>
  <si>
    <t>SECCIONADOR DE POTENCIA TRIPOLAR DE 10 KV. 600 A. EXTERIOR</t>
  </si>
  <si>
    <t>SSE02</t>
  </si>
  <si>
    <t>SECCIONADOR DE POTENCIA TRIPOLAR DE 14.4 KV. EXTERIOR</t>
  </si>
  <si>
    <t>Seccionadores Fusible - Cut Out</t>
  </si>
  <si>
    <t>SSE03</t>
  </si>
  <si>
    <t>SECCIONADOR FUSIBLE (CUT-OUT) x1,  5.2/7.8 KV,  50 A, EXTERIOR</t>
  </si>
  <si>
    <t>SSE06</t>
  </si>
  <si>
    <t>SECCIONADOR FUSIBLE (CUT-OUT) x1,  5.2/7.8 KV, 100 A, EXTERIOR</t>
  </si>
  <si>
    <t>SSE07</t>
  </si>
  <si>
    <t>SECCIONADOR FUSIBLE (CUT-OUT) x2,  5.2/7.8 KV, 100 A, EXTERIOR</t>
  </si>
  <si>
    <t>SSE08</t>
  </si>
  <si>
    <t>SECCIONADOR FUSIBLE (CUT-OUT) x3,  5.2/7.8 KV, 100 A, EXTERIOR</t>
  </si>
  <si>
    <t>SSE09</t>
  </si>
  <si>
    <t>SECCIONADOR FUSIBLE (CUT-OUT) x1,  7.8/13.5 KV, 100 A, EXTERIOR</t>
  </si>
  <si>
    <t>SSE11</t>
  </si>
  <si>
    <t>SECCIONADOR FUSIBLE (CUT-OUT) x3,  7.8/13.5 KV, 100 A, EXTERIOR</t>
  </si>
  <si>
    <t>SSE12</t>
  </si>
  <si>
    <t>SECCIONADOR FUSIBLE (CUT-OUT) x1,  7.8/13.5 KV, 200 A, EXTERIOR</t>
  </si>
  <si>
    <t>SSE14</t>
  </si>
  <si>
    <t>SECCIONADOR FUSIBLE (CUT-OUT) x3,  7.8/13.5 KV, 200 A, EXTERIOR</t>
  </si>
  <si>
    <t>SSE15</t>
  </si>
  <si>
    <t>SECCIONADOR FUSIBLE (CUT-OUT), 15 KV,  50 A, EXTERIOR</t>
  </si>
  <si>
    <t>SSE16</t>
  </si>
  <si>
    <t>SECCIONADOR FUSIBLE (CUT-OUT), 15 KV, 100 A, EXTERIOR</t>
  </si>
  <si>
    <t>SSE17</t>
  </si>
  <si>
    <t>SECCIONADOR FUSIBLE (CUT-OUT), 15 KV, 200 A, EXTERIOR</t>
  </si>
  <si>
    <t>SSE18</t>
  </si>
  <si>
    <t>SECCIONADOR FUSIBLE (CUT-OUT), 15/26 KV, 100 A, EXTERIOR</t>
  </si>
  <si>
    <t>SSE19</t>
  </si>
  <si>
    <t>SECCIONADOR FUSIBLE (CUT-OUT), 15/26 KV, 200 A, EXTERIOR</t>
  </si>
  <si>
    <t>Seccionadores Fusible Para B.T. Exterior</t>
  </si>
  <si>
    <t>SSE20</t>
  </si>
  <si>
    <t>SECCIONADOR FUSIBLE TETRAPOLAR PARA FUSIBLE NH, HORIZONTAL, TIPO EXTERIOR</t>
  </si>
  <si>
    <t>SSE21</t>
  </si>
  <si>
    <t>SECCIONADOR FUSIBLE TRIPOLAR PARA FUSIBLE NH, HORIZONTAL, TIPO EXTERIOR</t>
  </si>
  <si>
    <t>Otros Seccionadores. Seccionalizadores Para M.T.</t>
  </si>
  <si>
    <t>SSE22</t>
  </si>
  <si>
    <t>SECCIONADOR UNIPOLAR AEREO DE In = 350 A. EXTERIOR</t>
  </si>
  <si>
    <t>SSE23</t>
  </si>
  <si>
    <t>SECCIONADOR UNIPOLAR AEREO DE In = 400 A. EXTERIOR</t>
  </si>
  <si>
    <t>SSE35</t>
  </si>
  <si>
    <t>SECCIONALIZADOR HIDRAULICO CORTE EN ACEITE, TRIPOLAR, 14,4 KV, In = 200 A, Icc = 9000 A, EXTERIOR</t>
  </si>
  <si>
    <t>SSE36</t>
  </si>
  <si>
    <t>SECCIONALIZADOR HIDRAULICO CORTE EN ACEITE, UNIPOLAR, 14,4 KV, In =   5 A, Icc = 800 A, EXTERIOR</t>
  </si>
  <si>
    <t>SSE45</t>
  </si>
  <si>
    <t>SECCIONADOR FUSIBLE (CUT-OUT), UNIPOLAR x2, 7.8/13.5 KV, 100 A, INCL. ACCES. DE INSTAL. EXTERIOR, CORROSION</t>
  </si>
  <si>
    <t>SSE46</t>
  </si>
  <si>
    <t>SECCIONADOR FUSIBLE (CUT-OUT), UNIPOLAR x3, 7.8/13.5 KV, 100 A, INCL. ACCES. DE INSTAL. EXTERIOR, CORROSION</t>
  </si>
  <si>
    <t>SSE48</t>
  </si>
  <si>
    <t>SECCIONADOR FUSIBLE (CUT-OUT), UNIPOLAR x3, 15 KV, 200 A, INCL. ACCES. DE INSTAL. EXTERIOR, CORROSION</t>
  </si>
  <si>
    <t>SSE49</t>
  </si>
  <si>
    <t>SECCIONADOR UNIPOLAR AEREO DE In = 600 A. EXTERIOR</t>
  </si>
  <si>
    <t>SSE50</t>
  </si>
  <si>
    <t>SECCIONADOR BAJO CARGA, SF6, TRIPOLAR, 10/15 kV, 400 A</t>
  </si>
  <si>
    <t>SSE57</t>
  </si>
  <si>
    <t>SECCIONADOR FUSIBLE (CUT-OUT), BAJO CARGA, UNIPOLAR x 1, 15 kV, 100 A</t>
  </si>
  <si>
    <t>SSE58</t>
  </si>
  <si>
    <t>SECCIONADOR FUSIBLE (CUT-OUT), BAJO CARGA, UNIPOLAR x 1, 15 kV, 200 A</t>
  </si>
  <si>
    <t>Seccionadores Para Montaje Interior</t>
  </si>
  <si>
    <t>SSI01</t>
  </si>
  <si>
    <t>CAJA SECCIONADORA SF6, 3 VIAS, M.T.</t>
  </si>
  <si>
    <t>SSI04</t>
  </si>
  <si>
    <t>SECCIONADOR BAJO CARGA, FUSIBLE LIMITADOR, TRIPOLAR, 10/12 KV, 400/630 A, INTERIOR</t>
  </si>
  <si>
    <t>SSI05</t>
  </si>
  <si>
    <t>SECCIONADOR BAJO CARGA, SOPLADO AUTONEUMATICO, TRIPOLAR,  10/12 KV, 400/630 A, INTERIOR</t>
  </si>
  <si>
    <t>SSI06</t>
  </si>
  <si>
    <t>SECCIONADOR DE POTENCIA TRIPOLAR DE 10 KV, 200 AMP. TIPO INTERIOR</t>
  </si>
  <si>
    <t>Seccionadores Fusible Para B.T. Interior</t>
  </si>
  <si>
    <t>SSI07</t>
  </si>
  <si>
    <t>SECCIONADOR FUSIBLE TRIPOLAR PARA FUSIBLE NH, HORIZONTAL, TIPO INTERIOR</t>
  </si>
  <si>
    <t>SSI08</t>
  </si>
  <si>
    <t>SECCIONADOR FUSIBLE TRIPOLAR PARA FUSIBLE NH, VERTICAL, TIPO INTERIOR</t>
  </si>
  <si>
    <t>Seccionadores Unipolares Para M.T.</t>
  </si>
  <si>
    <t>SSI09</t>
  </si>
  <si>
    <t>SECCIONADOR FUSIBLE UNIPOLAR DE 10 KV; 200 A. TIPO INTERIOR</t>
  </si>
  <si>
    <t>SSI10</t>
  </si>
  <si>
    <t>SECCIONADOR UNIPOLAR, In = 350 A, INTERIOR</t>
  </si>
  <si>
    <t>SSI11</t>
  </si>
  <si>
    <t>SECCIONADOR UNIPOLAR x 1, In = 400/600 A, INTERIOR</t>
  </si>
  <si>
    <t>SSI12</t>
  </si>
  <si>
    <t>SECCIONADOR UNIPOLAR x 1, In = 400 A, EXTERIOR, 22,9 KV</t>
  </si>
  <si>
    <t>SSI13</t>
  </si>
  <si>
    <t>SECCIONADOR UNIPOLAR x 1, In = 400 A, INTERIOR, 22,9 KV</t>
  </si>
  <si>
    <t>SSI14</t>
  </si>
  <si>
    <t>SECCIONADOR BAJO CARGA, FUSIBLE LIMITADOR, TRIPOLAR, 22,9 KV, 400/630 A, INTERIOR</t>
  </si>
  <si>
    <t>SSI15</t>
  </si>
  <si>
    <t>SECCIONADOR TRIPOLAR PARA FUSIBLE NH HORIZONTAL 220V,160A.</t>
  </si>
  <si>
    <t>SSI16</t>
  </si>
  <si>
    <t>SECCIONADOR TRIPOLAR PARA FUSIBLE NH HORIZONTAL 220V, 250A.</t>
  </si>
  <si>
    <t>SSI17</t>
  </si>
  <si>
    <t>SECCIONADOR TRIPOLAR PARA FUSIBLE NH VERTICAL 220V,400A.</t>
  </si>
  <si>
    <t>SSI18</t>
  </si>
  <si>
    <t>SECCIONADOR TRIPOLAR PARA FUSIBLE NH VERTICAL 220V, 630A.</t>
  </si>
  <si>
    <t>SSI19</t>
  </si>
  <si>
    <t>SECCIONADOR BAJO CARGA, SOPLADO AUTONEUMATICO, TRIPOLAR,  10/12 KV, 400/630 A, EXTERIOR</t>
  </si>
  <si>
    <t>SSL01</t>
  </si>
  <si>
    <t>SECCIONALIZADOR HIDRAULICO CORTE EN ACEITE, UNIPOLAR, 27 KV, In=200A, EXTERIOR, ELECTRONICO, CORROSION</t>
  </si>
  <si>
    <t>CMyE10</t>
  </si>
  <si>
    <t>Transformadores y Accesorios</t>
  </si>
  <si>
    <t>Transformadores Monofasicos Aereos Autoprotegidos</t>
  </si>
  <si>
    <t>TMA03</t>
  </si>
  <si>
    <t>TRANSFORMADOR MONOFASICO AEREO AUTOPROTEGIDO DE 15 KVA; 7.62/0.22 KV.</t>
  </si>
  <si>
    <t>Transformadores Compacto Boveda</t>
  </si>
  <si>
    <t>TMB01</t>
  </si>
  <si>
    <t>TRANSFORMADOR COMPACTO BOVEDA DE 50 KVA MONOFASICO</t>
  </si>
  <si>
    <t>Transformadores Monofasicos Aereos Convencional</t>
  </si>
  <si>
    <t>TMC01</t>
  </si>
  <si>
    <t>TRANSFORMADOR MONOFASICO AEREO CONVENCIONAL DE  5 KVA;  7.62/0.44-0.22 KV.</t>
  </si>
  <si>
    <t>TMC02</t>
  </si>
  <si>
    <t>TRANSFORMADOR MONOFASICO AEREO CONVENCIONAL DE  5 KVA; 10/0.22 KV.</t>
  </si>
  <si>
    <t>TMC03</t>
  </si>
  <si>
    <t>TRANSFORMADOR MONOFASICO AEREO CONVENCIONAL DE  5 KVA; 13.2/0.22 KV.</t>
  </si>
  <si>
    <t>TMC04</t>
  </si>
  <si>
    <t>TRANSFORMADOR MONOFASICO AEREO CONVENCIONAL DE  5 KVA; 13.2/0.44-0.22 KV.</t>
  </si>
  <si>
    <t>TMC05</t>
  </si>
  <si>
    <t>TRANSFORMADOR MONOFASICO AEREO CONVENCIONAL DE  5 KVA; 22.9/0.22 KV.</t>
  </si>
  <si>
    <t>TMC06</t>
  </si>
  <si>
    <t>TRANSFORMADOR MONOFASICO AEREO CONVENCIONAL DE 10 KVA;  7.62/0.44-0.22 KV.</t>
  </si>
  <si>
    <t>TMC07</t>
  </si>
  <si>
    <t>TRANSFORMADOR MONOFASICO AEREO CONVENCIONAL DE 10 KVA; 10/0.22 KV.</t>
  </si>
  <si>
    <t>TMC08</t>
  </si>
  <si>
    <t>TRANSFORMADOR MONOFASICO AEREO CONVENCIONAL DE 10 KVA; 13.2/0.22 KV.</t>
  </si>
  <si>
    <t>TMC09</t>
  </si>
  <si>
    <t>TRANSFORMADOR MONOFASICO AEREO CONVENCIONAL DE 10 KVA; 13.2/0.44-0.22 KV.</t>
  </si>
  <si>
    <t>TMC10</t>
  </si>
  <si>
    <t>TRANSFORMADOR MONOFASICO AEREO CONVENCIONAL DE 10 KVA; 22.9/0.22 KV.</t>
  </si>
  <si>
    <t>TMC100</t>
  </si>
  <si>
    <t>TRANSFORMADOR MONOFASICO AEREO CONVENCIONAL DE 50 KVA 2.3 / 0.38-0.22 KV</t>
  </si>
  <si>
    <t>TMC101</t>
  </si>
  <si>
    <t>TRANSFORMADOR MONOFASICO AEREO CONVENCIONAL DE 50 KVA 13.2 / 0.38-0.22 KV</t>
  </si>
  <si>
    <t>TMC102</t>
  </si>
  <si>
    <t>TRANSFORMADOR MONOFASICO AEREO CONVENCIONAL DE 50 KVA 10 / 0.44-0.22 KV</t>
  </si>
  <si>
    <t>TMC103</t>
  </si>
  <si>
    <t>TRANSFORMADOR MONOFASICO AEREO CONVENCIONAL DE 50 KVA 10 / 0.38-0.22 KV</t>
  </si>
  <si>
    <t>TMC105</t>
  </si>
  <si>
    <t>TRANSFORMADOR MONOFASICO AEREO CONVENCIONAL DE 75 KVA 10 / 0.38-0.22 KV</t>
  </si>
  <si>
    <t>TMC106</t>
  </si>
  <si>
    <t>TRANSFORMADOR MONOFASICO AEREO CONVENCIONAL DE 75 KVA 10 / 0.44-0.22 KV</t>
  </si>
  <si>
    <t>TMC107</t>
  </si>
  <si>
    <t>TRANSFORMADOR MONOFASICO AEREO CONVENCIONAL DE 75 KVA 13.2 / 0.38-0.22 KV</t>
  </si>
  <si>
    <t>TMC108</t>
  </si>
  <si>
    <t>TRANSFORMADOR MONOFASICO AEREO CONVENCIONAL DE 80 KVA 2.3 / 0.38-0.22 KV</t>
  </si>
  <si>
    <t>TMC109</t>
  </si>
  <si>
    <t>TRANSFORMADOR MONOFASICO AEREO CONVENCIONAL DE 80 KVA 10 / 0.38-0.22 KV</t>
  </si>
  <si>
    <t>TMC11</t>
  </si>
  <si>
    <t>TRANSFORMADOR MONOFASICO AEREO CONVENCIONAL DE 15 KVA;  7.62/0.44-0.22 KV.</t>
  </si>
  <si>
    <t>TMC110</t>
  </si>
  <si>
    <t>TRANSFORMADOR MONOFASICO AEREO CONVENCIONAL DE  1,5 KVA;  7.62/0.22 KV.</t>
  </si>
  <si>
    <t>TMC111</t>
  </si>
  <si>
    <t>TRANSFORMADOR MONOFASICO AEREO CONVENCIONAL DE  1,5 KVA;  10/0.38-0.22 KV.</t>
  </si>
  <si>
    <t>TMC112</t>
  </si>
  <si>
    <t>TRANSFORMADOR MONOFASICO AEREO CONVENCIONAL DE  1,5 KVA;  10/0.44-0.22 KV.</t>
  </si>
  <si>
    <t>TMC113</t>
  </si>
  <si>
    <t>TRANSFORMADOR MONOFASICO AEREO CONVENCIONAL DE  1,5 KVA;  12/0.44-0.22 KV.</t>
  </si>
  <si>
    <t>TMC114</t>
  </si>
  <si>
    <t>TRANSFORMADOR MONOFASICO AEREO CONVENCIONAL DE  1,5 KVA;  13.2/0.38-0.22 KV.</t>
  </si>
  <si>
    <t>TMC115</t>
  </si>
  <si>
    <t>TRANSFORMADOR MONOFASICO AEREO CONVENCIONAL DE  1,5 KVA;  22.9/0.38-0.22 KV.</t>
  </si>
  <si>
    <t>TMC116</t>
  </si>
  <si>
    <t>TRANSFORMADOR MONOFASICO AEREO CONVENCIONAL DE  1,5 KVA; 22.9/0.44-0.22 KV.</t>
  </si>
  <si>
    <t>TMC117</t>
  </si>
  <si>
    <t>TRANSFORMADOR MONOFASICO AEREO CONVENCIONAL DE  3 KVA; 10/0.44-0.22 KV.</t>
  </si>
  <si>
    <t>TMC118</t>
  </si>
  <si>
    <t>TRANSFORMADOR MONOFASICO AEREO CONVENCIONAL DE  3 KVA; 12/0.22 KV.</t>
  </si>
  <si>
    <t>TMC119</t>
  </si>
  <si>
    <t>TRANSFORMADOR MONOFASICO AEREO CONVENCIONAL DE  3 KVA; 12/0.44-0.22 KV.</t>
  </si>
  <si>
    <t>TMC12</t>
  </si>
  <si>
    <t>TRANSFORMADOR MONOFASICO AEREO CONVENCIONAL DE 15 KVA; 10/0.22 KV.</t>
  </si>
  <si>
    <t>TMC120</t>
  </si>
  <si>
    <t>TRANSFORMADOR MONOFASICO AEREO CONVENCIONAL DE  3 KVA; 22.9/0.44-0.22 KV.</t>
  </si>
  <si>
    <t>TMC121</t>
  </si>
  <si>
    <t>TRANSFORMADOR MONOFASICO AEREO CONVENCIONAL DE  5 KVA; 7.62/0.22 KV.</t>
  </si>
  <si>
    <t>TMC122</t>
  </si>
  <si>
    <t>TRANSFORMADOR MONOFASICO AEREO CONVENCIONAL DE  5 KVA; 10/0.38-0.22 KV.</t>
  </si>
  <si>
    <t>TMC123</t>
  </si>
  <si>
    <t>TRANSFORMADOR MONOFASICO AEREO CONVENCIONAL DE  5 KVA; 12/0.38-0.22 KV.</t>
  </si>
  <si>
    <t>TMC124</t>
  </si>
  <si>
    <t>TRANSFORMADOR MONOFASICO AEREO CONVENCIONAL DE  5 KVA; 12/0.44-0.22 KV.</t>
  </si>
  <si>
    <t>TMC125</t>
  </si>
  <si>
    <t>TRANSFORMADOR MONOFASICO AEREO CONVENCIONAL DE  5 KVA; 13.2/0.38-0.22 KV.</t>
  </si>
  <si>
    <t>TMC126</t>
  </si>
  <si>
    <t>TRANSFORMADOR MONOFASICO AEREO CONVENCIONAL DE  5 KVA; 22.9/0.38-0.22 KV.</t>
  </si>
  <si>
    <t>TMC127</t>
  </si>
  <si>
    <t>TRANSFORMADOR MONOFASICO AEREO CONVENCIONAL DE  5 KVA; 22.9/0.44-0.22 KV.</t>
  </si>
  <si>
    <t>TMC128</t>
  </si>
  <si>
    <t>TRANSFORMADOR MONOFASICO AEREO CONVENCIONAL DE  7 KVA;  7.62/0.22 KV.</t>
  </si>
  <si>
    <t>TMC129</t>
  </si>
  <si>
    <t>TRANSFORMADOR MONOFASICO AEREO CONVENCIONAL DE  7 KVA;  10/0.38-0.22 KV.</t>
  </si>
  <si>
    <t>TMC13</t>
  </si>
  <si>
    <t>TRANSFORMADOR MONOFASICO AEREO CONVENCIONAL DE 15 KVA; 13.2/0.22 KV.</t>
  </si>
  <si>
    <t>TMC130</t>
  </si>
  <si>
    <t>TRANSFORMADOR MONOFASICO AEREO CONVENCIONAL DE  7 KVA;  10/0.44-0.22 KV.</t>
  </si>
  <si>
    <t>TMC131</t>
  </si>
  <si>
    <t>TRANSFORMADOR MONOFASICO AEREO CONVENCIONAL DE  7 KVA;  12/0.22 KV.</t>
  </si>
  <si>
    <t>TMC132</t>
  </si>
  <si>
    <t>TRANSFORMADOR MONOFASICO AEREO CONVENCIONAL DE  7 KVA; 12/0.44-0.22 KV.</t>
  </si>
  <si>
    <t>TMC133</t>
  </si>
  <si>
    <t>TRANSFORMADOR MONOFASICO AEREO CONVENCIONAL DE  7 KVA; 13.2/0.38-0.22 KV.</t>
  </si>
  <si>
    <t>TMC134</t>
  </si>
  <si>
    <t>TRANSFORMADOR MONOFASICO AEREO CONVENCIONAL DE  7 KVA; 22.9/0.38-0.22 KV.</t>
  </si>
  <si>
    <t>TMC135</t>
  </si>
  <si>
    <t>TRANSFORMADOR MONOFASICO AEREO CONVENCIONAL DE  7 KVA; 22.9/0.44-0.22 KV.</t>
  </si>
  <si>
    <t>TMC136</t>
  </si>
  <si>
    <t>TRANSFORMADOR MONOFASICO AEREO CONVENCIONAL DE 10 KVA; 2.3/0.22 KV.</t>
  </si>
  <si>
    <t>TMC137</t>
  </si>
  <si>
    <t>TRANSFORMADOR MONOFASICO AEREO CONVENCIONAL DE 10 KVA; 7.62/0.22 KV.</t>
  </si>
  <si>
    <t>TMC138</t>
  </si>
  <si>
    <t>TRANSFORMADOR MONOFASICO AEREO CONVENCIONAL DE 10 KVA; 10/0.38-0.22 KV.</t>
  </si>
  <si>
    <t>TMC139</t>
  </si>
  <si>
    <t>TRANSFORMADOR MONOFASICO AEREO CONVENCIONAL DE 10 KVA; 12/0.22 KV.</t>
  </si>
  <si>
    <t>TMC14</t>
  </si>
  <si>
    <t>TRANSFORMADOR MONOFASICO AEREO CONVENCIONAL DE 15 KVA; 13.2/0.44-0.22 KV.</t>
  </si>
  <si>
    <t>TMC140</t>
  </si>
  <si>
    <t>TRANSFORMADOR MONOFASICO AEREO CONVENCIONAL DE 10 KVA; 12/0.44-0.22 KV.</t>
  </si>
  <si>
    <t>TMC141</t>
  </si>
  <si>
    <t>TRANSFORMADOR MONOFASICO AEREO CONVENCIONAL DE 10 KVA; 13.2/0.38-0.22 KV.</t>
  </si>
  <si>
    <t>TMC142</t>
  </si>
  <si>
    <t>TRANSFORMADOR MONOFASICO AEREO CONVENCIONAL DE 10 KVA; 22.9/0.38-0.22 KV.</t>
  </si>
  <si>
    <t>TMC143</t>
  </si>
  <si>
    <t>TRANSFORMADOR MONOFASICO AEREO CONVENCIONAL DE 10 KVA; 22.9/0.44-0.22 KV.</t>
  </si>
  <si>
    <t>TMC144</t>
  </si>
  <si>
    <t>TRANSFORMADOR MONOFASICO AEREO CONVENCIONAL DE 15 KVA; 2.3/0.22 KV.</t>
  </si>
  <si>
    <t>TMC145</t>
  </si>
  <si>
    <t>TRANSFORMADOR MONOFASICO AEREO CONVENCIONAL DE 15 KVA; 22.9/0.38-0.22 KV.</t>
  </si>
  <si>
    <t>TMC146</t>
  </si>
  <si>
    <t>TRANSFORMADOR MONOFASICO AEREO CONVENCIONAL DE 15 KVA; 22.9/0.44-0.22 KV.</t>
  </si>
  <si>
    <t>TMC147</t>
  </si>
  <si>
    <t>TRANSFORMADOR MONOFASICO AEREO CONVENCIONAL DE  20 KVA; 7.62/0.22 KV.</t>
  </si>
  <si>
    <t>TMC148</t>
  </si>
  <si>
    <t>TRANSFORMADOR MONOFASICO AEREO CONVENCIONAL DE  20 KVA; 10/0.38-0.22 KV.</t>
  </si>
  <si>
    <t>TMC149</t>
  </si>
  <si>
    <t>TRANSFORMADOR MONOFASICO AEREO CONVENCIONAL DE  20 KVA; 10/0.44-0.22 KV.</t>
  </si>
  <si>
    <t>TMC15</t>
  </si>
  <si>
    <t>TRANSFORMADOR MONOFASICO AEREO CONVENCIONAL DE 15 KVA; 22.9/0.22 KV.</t>
  </si>
  <si>
    <t>TMC150</t>
  </si>
  <si>
    <t>TRANSFORMADOR MONOFASICO AEREO CONVENCIONAL DE  20 KVA; 12/0.22 KV.</t>
  </si>
  <si>
    <t>TMC151</t>
  </si>
  <si>
    <t>TRANSFORMADOR MONOFASICO AEREO CONVENCIONAL DE  20 KVA; 12/0.44-0.22 KV.</t>
  </si>
  <si>
    <t>TMC152</t>
  </si>
  <si>
    <t>TRANSFORMADOR MONOFASICO AEREO CONVENCIONAL DE  20 KVA; 13.2/0.38-0.22 KV.</t>
  </si>
  <si>
    <t>TMC153</t>
  </si>
  <si>
    <t>TRANSFORMADOR MONOFASICO AEREO CONVENCIONAL DE  20 KVA; 22.9/0.38-0.22 KV.</t>
  </si>
  <si>
    <t>TMC154</t>
  </si>
  <si>
    <t>TRANSFORMADOR MONOFASICO AEREO CONVENCIONAL DE  20 KVA; 22.9/0.44-0.22 KV.</t>
  </si>
  <si>
    <t>TMC155</t>
  </si>
  <si>
    <t>TRANSFORMADOR MONOFASICO AEREO CONVENCIONAL DE 25 KVA; 10/0.38-0.22 KV.</t>
  </si>
  <si>
    <t>TMC156</t>
  </si>
  <si>
    <t>TRANSFORMADOR MONOFASICO AEREO CONVENCIONAL DE 25 KVA; 12/0.22 KV.</t>
  </si>
  <si>
    <t>TMC157</t>
  </si>
  <si>
    <t>TRANSFORMADOR MONOFASICO AEREO CONVENCIONAL DE 25 KVA; 12/0.38-0.22 KV.</t>
  </si>
  <si>
    <t>TMC158</t>
  </si>
  <si>
    <t>TRANSFORMADOR MONOFASICO AEREO CONVENCIONAL DE 25 KVA; 12/0.44-0.22 KV.</t>
  </si>
  <si>
    <t>TMC159</t>
  </si>
  <si>
    <t>TRANSFORMADOR MONOFASICO AEREO CONVENCIONAL DE 25 KVA; 22.9/0.38-0.22 KV.</t>
  </si>
  <si>
    <t>TMC16</t>
  </si>
  <si>
    <t>TRANSFORMADOR MONOFASICO AEREO CONVENCIONAL DE 25 KVA;  7.62/0.22 KV.</t>
  </si>
  <si>
    <t>TMC160</t>
  </si>
  <si>
    <t>TRANSFORMADOR MONOFASICO AEREO CONVENCIONAL DE  30 KVA;  10/0.44-0.22 KV.</t>
  </si>
  <si>
    <t>TMC161</t>
  </si>
  <si>
    <t>TRANSFORMADOR MONOFASICO AEREO CONVENCIONAL DE  30 KVA;  12/0.44-0.22 KV.</t>
  </si>
  <si>
    <t>TMC162</t>
  </si>
  <si>
    <t>TRANSFORMADOR MONOFASICO AEREO CONVENCIONAL DE  30 KVA;  22.9/0.44-0.22 KV.</t>
  </si>
  <si>
    <t>TMC163</t>
  </si>
  <si>
    <t>TRANSFORMADOR MONOFASICO AEREO CONVENCIONAL DE 37.5 KVA; 2.3/0.22 KV.</t>
  </si>
  <si>
    <t>TMC164</t>
  </si>
  <si>
    <t>TRANSFORMADOR MONOFASICO AEREO CONVENCIONAL DE 37.5 KVA; 12/0.22 KV.</t>
  </si>
  <si>
    <t>TMC165</t>
  </si>
  <si>
    <t>TRANSFORMADOR MONOFASICO AEREO CONVENCIONAL DE 37.5 KVA; 12/0.44-0.22 KV.</t>
  </si>
  <si>
    <t>TMC166</t>
  </si>
  <si>
    <t>TRANSFORMADOR MONOFASICO AEREO CONVENCIONAL DE 37.5 KVA; 22.9/0.38-0.22 KV.</t>
  </si>
  <si>
    <t>TMC167</t>
  </si>
  <si>
    <t>TRANSFORMADOR MONOFASICO AEREO CONVENCIONAL DE 50 KVA;  22.9/0.38-0.22 KV.</t>
  </si>
  <si>
    <t>TMC168</t>
  </si>
  <si>
    <t>TRANSFORMADOR MONOFASICO AEREO CONVENCIONAL DE 50 KVA;  22.9/0.44-0.22 KV.</t>
  </si>
  <si>
    <t>TMC169</t>
  </si>
  <si>
    <t>TRANSFORMADOR MONOFASICO AEREO CONVENCIONAL DE 75 KVA; 13.2/0.38-0.22 KV.</t>
  </si>
  <si>
    <t>TMC17</t>
  </si>
  <si>
    <t>TRANSFORMADOR MONOFASICO AEREO CONVENCIONAL DE 25 KVA;  7.62/0.44-0.22 KV.</t>
  </si>
  <si>
    <t>TMC170</t>
  </si>
  <si>
    <t>TRANSFORMADOR MONOFASICO AEREO CONVENCIONAL DE 75 KVA; 22.9/0.44-0.22 KV.</t>
  </si>
  <si>
    <t>TMC171</t>
  </si>
  <si>
    <t>TRANSFORMADOR MONOFASICO AEREO CONVENCIONAL DE 75 KVA; BT/0.38-0.22 KV.</t>
  </si>
  <si>
    <t>TMC172</t>
  </si>
  <si>
    <t>TRANSFORMADOR MONOFASICO AEREO CONVENCIONAL DE  125 KVA; 10/0.38-0.22 KV.</t>
  </si>
  <si>
    <t>TMC173</t>
  </si>
  <si>
    <t>TRANSFORMADOR MONOFASICO DE 10 KVA, 2.3/0.44-0.22 KV.</t>
  </si>
  <si>
    <t>TMC174</t>
  </si>
  <si>
    <t>TRANSFORMADOR MONOFASICO DE 10 KVA, 7.62/0.44-0.22 KV.</t>
  </si>
  <si>
    <t>TMC175</t>
  </si>
  <si>
    <t>TRANSFORMADOR MONOFASICO DE 10 KVA, 13.2/0.44-0.22 KV.</t>
  </si>
  <si>
    <t>TMC176</t>
  </si>
  <si>
    <t>TRANSFORMADOR MONOFASICO DE 15 KVA, 2.3/0.44-0.22 KV.</t>
  </si>
  <si>
    <t>TMC177</t>
  </si>
  <si>
    <t>TRANSFORMADOR MONOFASICO DE 25 KVA, 7.62/0.22 KV.</t>
  </si>
  <si>
    <t>TMC178</t>
  </si>
  <si>
    <t>TRANSFORMADOR MONOFASICO AEREO CONVENCIONAL DE 15 KVA; 2.3/0.38-0.22 KV.</t>
  </si>
  <si>
    <t>TMC179</t>
  </si>
  <si>
    <t>TRANSFORMADOR MONOFASICO AEREO CONVENCIONAL DE 25 KVA;  13.2/0.38-0.22 KV.</t>
  </si>
  <si>
    <t>TMC18</t>
  </si>
  <si>
    <t>TRANSFORMADOR MONOFASICO AEREO CONVENCIONAL DE 25 KVA; 10/0.22 KV.</t>
  </si>
  <si>
    <t>TMC180</t>
  </si>
  <si>
    <t>TRANSFORMADOR MONOFASICO AEREO CONVENCIONAL DE 30 KVA;  2.3/0.22 KV.</t>
  </si>
  <si>
    <t>TMC181</t>
  </si>
  <si>
    <t>TRANSFORMADOR MONOFASICO AEREO CONVENCIONAL DE 30 KVA;  10/0.38-0.22 KV.</t>
  </si>
  <si>
    <t>TMC182</t>
  </si>
  <si>
    <t>TRANSFORMADOR MONOFASICO AEREO CONVENCIONAL DE 37.5 KVA;  5.8/0.22 KV.</t>
  </si>
  <si>
    <t>TMC183</t>
  </si>
  <si>
    <t>TRANSFORMADOR MONOFASICO AEREO CONVENCIONAL DE 40 KVA;  10/0.38-0.22 KV.</t>
  </si>
  <si>
    <t>TMC184</t>
  </si>
  <si>
    <t>TRANSFORMADOR MONOFASICO AEREO CONVENCIONAL DE 40 KVA;  13.2/0.38-0.22 KV.</t>
  </si>
  <si>
    <t>TMC185</t>
  </si>
  <si>
    <t>TRANSFORMADOR MONOFASICO AEREO CONVENCIONAL DE 50 KVA;  5.8/-0.22 KV.</t>
  </si>
  <si>
    <t>TMC186</t>
  </si>
  <si>
    <t>TRANSFORMADOR MONOFASICO AEREO CONVENCIONAL DE 75 KVA;  5.8/0.22 KV.</t>
  </si>
  <si>
    <t>TMC187</t>
  </si>
  <si>
    <t>TRANSFORMADOR MONOFASICO AEREO CONVENCIONAL DE 75 KVA;  22.9/0.38-0.22 KV.</t>
  </si>
  <si>
    <t>TMC188</t>
  </si>
  <si>
    <t>TRANSFORMADOR MONOFASICO AEREO CONVENCIONAL DE 125 KVA;  2.3/0.22 KV.</t>
  </si>
  <si>
    <t>TMC189</t>
  </si>
  <si>
    <t>TRANSFORMADOR MONOFASICO DE 250 KVA, 10/0.22 KV.</t>
  </si>
  <si>
    <t>TMC19</t>
  </si>
  <si>
    <t>TRANSFORMADOR MONOFASICO AEREO CONVENCIONAL DE 25 KVA; 13.2/0.22 KV.</t>
  </si>
  <si>
    <t>TMC190</t>
  </si>
  <si>
    <t>TRANSFORMADOR MONOFASICO DE 250 KVA, 13.2/0.22 KV.</t>
  </si>
  <si>
    <t>TMC191</t>
  </si>
  <si>
    <t>TRANSFORMADOR MONOFASICO DE 250 KVA, 13.2/0.38-0.22 KV.</t>
  </si>
  <si>
    <t>TMC192</t>
  </si>
  <si>
    <t>TRANSFORMADOR MONOFASICO DE 15 KVA, 10/0.22 KV.</t>
  </si>
  <si>
    <t>TMC193</t>
  </si>
  <si>
    <t>TRANSFORMADOR MONOFASICO DE 37 KVA, 10/0.22 KV.</t>
  </si>
  <si>
    <t>TMC194</t>
  </si>
  <si>
    <t>TRANSFORMADOR MONOFASICO DE 75 KVA, 10/0.22 KV.</t>
  </si>
  <si>
    <t>TMC195</t>
  </si>
  <si>
    <t>TRANSFORMADOR MONOFASICO DE 125 KVA, 10/0.22 KV.</t>
  </si>
  <si>
    <t>TMC196</t>
  </si>
  <si>
    <t>TRANSFORMADOR MONOFASICO DE 175 KVA, 10/0.22 KV.</t>
  </si>
  <si>
    <t>TMC197</t>
  </si>
  <si>
    <t>TRANSFORMADOR MONOFASICO AEREO CONVENCIONAL DE  1,5 KVA; 2.3/0.22 KV.</t>
  </si>
  <si>
    <t>TMC198</t>
  </si>
  <si>
    <t>TRANSFORMADOR MONOFASICO AEREO CONVENCIONAL DE  3 KVA; 2.3/0.22 KV.</t>
  </si>
  <si>
    <t>TMC199</t>
  </si>
  <si>
    <t>TRANSFORMADOR MONOFASICO AEREO CONVENCIONAL DE  5 KVA; 2.3/0.22 KV.</t>
  </si>
  <si>
    <t>TMC20</t>
  </si>
  <si>
    <t>TRANSFORMADOR MONOFASICO AEREO CONVENCIONAL DE 25 KVA; 13.2/0.44-0.22 KV.</t>
  </si>
  <si>
    <t>TMC200</t>
  </si>
  <si>
    <t>TRANSFORMADOR MONOFASICO AEREO CONVENCIONAL DE  5 KVA; MT/0.22 KV.</t>
  </si>
  <si>
    <t>TMC201</t>
  </si>
  <si>
    <t>TRANSFORMADOR MONOFASICO AEREO CONVENCIONAL DE  7 KVA; 2.3/0.22 KV.</t>
  </si>
  <si>
    <t>TMC202</t>
  </si>
  <si>
    <t>TRANSFORMADOR MONOFASICO AEREO CONVENCIONAL DE  7 KVA; MT/0.22 KV.</t>
  </si>
  <si>
    <t>TMC203</t>
  </si>
  <si>
    <t>TRANSFORMADOR MONOFASICO AEREO CONVENCIONAL DE 10 KVA; MT/0.22 KV.</t>
  </si>
  <si>
    <t>TMC204</t>
  </si>
  <si>
    <t>TRANSFORMADOR MONOFASICO AEREO CONVENCIONAL DE 15 KVA; 10/BT KV.</t>
  </si>
  <si>
    <t>TMC205</t>
  </si>
  <si>
    <t>TRANSFORMADOR MONOFASICO AEREO CONVENCIONAL DE 15 KVA; 12/0.44-0.22 KV.</t>
  </si>
  <si>
    <t>TMC206</t>
  </si>
  <si>
    <t>TRANSFORMADOR MONOFASICO AEREO CONVENCIONAL DE 15 KVA; 7.62/0.22 KV.</t>
  </si>
  <si>
    <t>TMC207</t>
  </si>
  <si>
    <t>TRANSFORMADOR MONOFASICO AEREO CONVENCIONAL DE 15 KVA; MT/0.22 KV.</t>
  </si>
  <si>
    <t>TMC208</t>
  </si>
  <si>
    <t>TRANSFORMADOR MONOFASICO AEREO CONVENCIONAL DE 20 KVA; 2.3/0.22 KV.</t>
  </si>
  <si>
    <t>TMC209</t>
  </si>
  <si>
    <t>TRANSFORMADOR MONOFASICO AEREO CONVENCIONAL DE 20 KVA; 2.3/0.44-0.22 KV.</t>
  </si>
  <si>
    <t>TMC21</t>
  </si>
  <si>
    <t>TRANSFORMADOR MONOFASICO AEREO CONVENCIONAL DE 25 KVA; 22.92/0.22 KV.</t>
  </si>
  <si>
    <t>TMC210</t>
  </si>
  <si>
    <t>TRANSFORMADOR MONOFASICO AEREO CONVENCIONAL DE 20 KVA; 5.8/0.22 KV.</t>
  </si>
  <si>
    <t>TMC211</t>
  </si>
  <si>
    <t>TRANSFORMADOR MONOFASICO AEREO CONVENCIONAL DE 25 KVA; 10/BT KV.</t>
  </si>
  <si>
    <t>TMC212</t>
  </si>
  <si>
    <t>TRANSFORMADOR MONOFASICO AEREO CONVENCIONAL DE 25 KVA; 22.9 KV/BT KV.</t>
  </si>
  <si>
    <t>TMC213</t>
  </si>
  <si>
    <t>TRANSFORMADOR MONOFASICO AEREO CONVENCIONAL DE 25 KVA; MT/0.22 KV.</t>
  </si>
  <si>
    <t>TMC214</t>
  </si>
  <si>
    <t>TRANSFORMADOR MONOFASICO AEREO CONVENCIONAL DE 30 KVA; 13.2/BT KV.</t>
  </si>
  <si>
    <t>TMC215</t>
  </si>
  <si>
    <t>TRANSFORMADOR MONOFASICO AEREO CONVENCIONAL DE 40 KVA; 10/0.44-0.22 KV.</t>
  </si>
  <si>
    <t>TMC216</t>
  </si>
  <si>
    <t>TRANSFORMADOR MONOFASICO AEREO CONVENCIONAL DE 40 KVA; 12/0.38-0.22 KV.</t>
  </si>
  <si>
    <t>TMC217</t>
  </si>
  <si>
    <t>TRANSFORMADOR MONOFASICO AEREO CONVENCIONAL DE 40 KVA; 12/0.44-0.22 KV.</t>
  </si>
  <si>
    <t>TMC218</t>
  </si>
  <si>
    <t>TRANSFORMADOR MONOFASICO AEREO CONVENCIONAL DE 40 KVA; 2.3/0.44-0.22 KV.</t>
  </si>
  <si>
    <t>TMC219</t>
  </si>
  <si>
    <t>TRANSFORMADOR MONOFASICO AEREO CONVENCIONAL DE 40 KVA; 22.9/0.38-0.22 KV.</t>
  </si>
  <si>
    <t>TMC22</t>
  </si>
  <si>
    <t>TRANSFORMADOR MONOFASICO AEREO CONVENCIONAL DE 37.5 KVA;  7.62/0.22 KV.</t>
  </si>
  <si>
    <t>TMC220</t>
  </si>
  <si>
    <t>TRANSFORMADOR MONOFASICO AEREO CONVENCIONAL DE 40 KVA; 22.9/0.44-0.22 KV.</t>
  </si>
  <si>
    <t>TMC221</t>
  </si>
  <si>
    <t>TRANSFORMADOR MONOFASICO AEREO CONVENCIONAL DE 40 KVA; 5.8/0.38-0.22 KV.</t>
  </si>
  <si>
    <t>TMC222</t>
  </si>
  <si>
    <t>TRANSFORMADOR MONOFASICO AEREO CONVENCIONAL DE 40 KVA; 7.62/0.22 KV.</t>
  </si>
  <si>
    <t>TMC223</t>
  </si>
  <si>
    <t>TRANSFORMADOR MONOFASICO AEREO CONVENCIONAL DE 40 KVA; MT/0.22 KV.</t>
  </si>
  <si>
    <t>TMC224</t>
  </si>
  <si>
    <t>TRANSFORMADOR MONOFASICO AEREO CONVENCIONAL DE 40 KVA; MT/0.38-0.22 KV.</t>
  </si>
  <si>
    <t>TMC225</t>
  </si>
  <si>
    <t>TRANSFORMADOR MONOFASICO AEREO CONVENCIONAL DE 50 KVA; 12/0.22 KV.</t>
  </si>
  <si>
    <t>TMC226</t>
  </si>
  <si>
    <t>TRANSFORMADOR MONOFASICO AEREO CONVENCIONAL DE 50 KVA; 12/0.38-0.22 KV.</t>
  </si>
  <si>
    <t>TMC227</t>
  </si>
  <si>
    <t>TRANSFORMADOR MONOFASICO AEREO CONVENCIONAL DE 50 KVA; 12/0.44-0.22 KV.</t>
  </si>
  <si>
    <t>TMC228</t>
  </si>
  <si>
    <t>TRANSFORMADOR MONOFASICO AEREO CONVENCIONAL DE 75 KVA; 10KV/ BT</t>
  </si>
  <si>
    <t>TMC229</t>
  </si>
  <si>
    <t>TRANSFORMADOR MONOFASICO AEREO CONVENCIONAL DE 75 KVA; 12/0.44-0.22 KV</t>
  </si>
  <si>
    <t>TMC23</t>
  </si>
  <si>
    <t>TRANSFORMADOR MONOFASICO AEREO CONVENCIONAL DE 37.5 KVA;  7.62/0.44-0.22 KV.</t>
  </si>
  <si>
    <t>TMC230</t>
  </si>
  <si>
    <t>TRANSFORMADOR MONOFASICO AEREO CONVENCIONAL DE 75 KVA; 13.2KV/ BT</t>
  </si>
  <si>
    <t>TMC231</t>
  </si>
  <si>
    <t>TRANSFORMADOR MONOFASICO AEREO CONVENCIONAL DE 75 KVA; 2.3/0.22 KV</t>
  </si>
  <si>
    <t>TMC232</t>
  </si>
  <si>
    <t>TRANSFORMADOR MONOFASICO AEREO CONVENCIONAL DE 75 KVA; MT/0.22 KV</t>
  </si>
  <si>
    <t>TMC233</t>
  </si>
  <si>
    <t>TRANSFORMADOR MONOFASICO AEREO CONVENCIONAL DE 80 KVA; 13.2/0.38-0.22 KV</t>
  </si>
  <si>
    <t>TMC234</t>
  </si>
  <si>
    <t>TRANSFORMADOR MONOFASICO AEREO CONVENCIONAL DE 80 KVA; 2.3/0.22 KV</t>
  </si>
  <si>
    <t>TMC235</t>
  </si>
  <si>
    <t>TRANSFORMADOR MONOFASICO AEREO CONVENCIONAL DE  125 KVA; 13.2/0.38-0.22 KV.</t>
  </si>
  <si>
    <t>TMC236</t>
  </si>
  <si>
    <t>TRANSFORMADOR MONOFASICO DE 10 KVA, 2.3/0.22 KV.</t>
  </si>
  <si>
    <t>TMC237</t>
  </si>
  <si>
    <t>TRANSFORMADOR MONOFASICO DE 10 KVA, 13.2/0.22 KV.</t>
  </si>
  <si>
    <t>TMC238</t>
  </si>
  <si>
    <t>TRANSFORMADOR MONOFASICO DE 37 KVA, 22.9/0.44-0.22 KV.</t>
  </si>
  <si>
    <t>TMC239</t>
  </si>
  <si>
    <t>TRANSFORMADOR MONOFASICO DE 50 KVA, 10/0.38-0.22 KV.</t>
  </si>
  <si>
    <t>TMC24</t>
  </si>
  <si>
    <t>TRANSFORMADOR MONOFASICO AEREO CONVENCIONAL DE 37.5 KVA; 10/0.22 KV.</t>
  </si>
  <si>
    <t>TMC240</t>
  </si>
  <si>
    <t>TRANSFORMADOR MONOFASICO DE 50 KVA, 10KV/BT</t>
  </si>
  <si>
    <t>TMC241</t>
  </si>
  <si>
    <t>TRANSFORMADOR MONOFASICO DE 50 KVA, 22.9/0.44-0.22 KV.</t>
  </si>
  <si>
    <t>TMC242</t>
  </si>
  <si>
    <t>TRANSFORMADOR MONOFASICO DE 167 KVA, 10/0.38-0.22 KV.</t>
  </si>
  <si>
    <t>TMC243</t>
  </si>
  <si>
    <t>TRANSFORMADOR MONOFASICO DE 167 KVA, 13.2/0.44-0.22 KV.</t>
  </si>
  <si>
    <t>TMC244</t>
  </si>
  <si>
    <t>TRANSFORMADOR MONOFASICO AEREO CONVENCIONAL DE  5 KVA; 2.3/0.44-0.22 KV.</t>
  </si>
  <si>
    <t>TMC245</t>
  </si>
  <si>
    <t>TRANSFORMADOR MONOFASICO AEREO CONVENCIONAL DE 37.5 KVA; 2.3/0.44-0.22 KV.</t>
  </si>
  <si>
    <t>TMC246</t>
  </si>
  <si>
    <t>TRANSFORMADOR MONOFASICO AEREO CONVENCIONAL DE 37.5 KVA; 5.8/0.38-0.22 KV.</t>
  </si>
  <si>
    <t>TMC247</t>
  </si>
  <si>
    <t>TRANSFORMADOR MONOFASICO AEREO CONVENCIONAL DE 37.5 KVA; 12/0.38-0.22 KV.</t>
  </si>
  <si>
    <t>TMC248</t>
  </si>
  <si>
    <t>TRANSFORMADOR MONOFASICO DE 15 KVA, 7.62/0.44-0.22 KV.</t>
  </si>
  <si>
    <t>TMC249</t>
  </si>
  <si>
    <t>TRANSFORMADOR MONOFASICO DE 100 KVA, 7.62/0.22 KV.</t>
  </si>
  <si>
    <t>TMC25</t>
  </si>
  <si>
    <t>TRANSFORMADOR MONOFASICO AEREO CONVENCIONAL DE 37.5 KVA; 13.2/0.22 KV.</t>
  </si>
  <si>
    <t>TMC250</t>
  </si>
  <si>
    <t>TRANSFORMADOR MONOFASICO DE 100 KVA, 10/0.22 KV.</t>
  </si>
  <si>
    <t>TMC251</t>
  </si>
  <si>
    <t>TRANSFORMADOR MONOFASICO DE 100 KVA, 22.9/0.22 KV.</t>
  </si>
  <si>
    <t>TMC26</t>
  </si>
  <si>
    <t>TRANSFORMADOR MONOFASICO AEREO CONVENCIONAL DE 37.5 KVA; 13.2/0.44-0.22 KV.</t>
  </si>
  <si>
    <t>TMC27</t>
  </si>
  <si>
    <t>TRANSFORMADOR MONOFASICO AEREO CONVENCIONAL DE 37.5 KVA; 22.9/0.22 KV.</t>
  </si>
  <si>
    <t>TMC28</t>
  </si>
  <si>
    <t>TRANSFORMADOR MONOFASICO AEREO CONVENCIONAL DE 50 KVA;  7.62/0.44-0.22 KV.</t>
  </si>
  <si>
    <t>TMC29</t>
  </si>
  <si>
    <t>TRANSFORMADOR MONOFASICO AEREO CONVENCIONAL DE 50 KVA; 10/0.22 KV.</t>
  </si>
  <si>
    <t>TMC30</t>
  </si>
  <si>
    <t>TRANSFORMADOR MONOFASICO AEREO CONVENCIONAL DE 50 KVA; 13.2/0.22 KV.</t>
  </si>
  <si>
    <t>TMC31</t>
  </si>
  <si>
    <t>TRANSFORMADOR MONOFASICO AEREO CONVENCIONAL DE 50 KVA; 13.2/0.44-0.22 KV.</t>
  </si>
  <si>
    <t>TMC32</t>
  </si>
  <si>
    <t>TRANSFORMADOR MONOFASICO AEREO CONVENCIONAL DE 50 KVA; 22.9/0.22 KV.</t>
  </si>
  <si>
    <t>TMC33</t>
  </si>
  <si>
    <t>TRANSFORMADOR MONOFASICO AEREO CONVENCIONAL DE 75 KVA;  7.62/0.44-0.22 KV.</t>
  </si>
  <si>
    <t>TMC34</t>
  </si>
  <si>
    <t>TRANSFORMADOR MONOFASICO AEREO CONVENCIONAL DE 75 KVA; 10/0.22 KV.</t>
  </si>
  <si>
    <t>TMC35</t>
  </si>
  <si>
    <t>TRANSFORMADOR MONOFASICO AEREO CONVENCIONAL DE 75 KVA; 13.2/0.22 KV.</t>
  </si>
  <si>
    <t>TMC36</t>
  </si>
  <si>
    <t>TRANSFORMADOR MONOFASICO AEREO CONVENCIONAL DE 75 KVA; 13.2/0.44-0.22 KV.</t>
  </si>
  <si>
    <t>TMC37</t>
  </si>
  <si>
    <t>TRANSFORMADOR MONOFASICO AEREO CONVENCIONAL DE 75 KVA; 22.9/0.22 KV.</t>
  </si>
  <si>
    <t>TMC38</t>
  </si>
  <si>
    <t>TRANSFORMADOR MONOFASICO AEREO CONVENCIONAL DE  1,5 KVA;  7.62/0.44-0.22 KV.</t>
  </si>
  <si>
    <t>TMC39</t>
  </si>
  <si>
    <t>TRANSFORMADOR MONOFASICO AEREO CONVENCIONAL DE  1,5 KVA; 10/0.22 KV.</t>
  </si>
  <si>
    <t>TMC40</t>
  </si>
  <si>
    <t>TRANSFORMADOR MONOFASICO AEREO CONVENCIONAL DE  1,5 KVA; 13.2/0.22 KV.</t>
  </si>
  <si>
    <t>TMC41</t>
  </si>
  <si>
    <t>TRANSFORMADOR MONOFASICO AEREO CONVENCIONAL DE  1,5 KVA; 13.2/0.44-0.22 KV.</t>
  </si>
  <si>
    <t>TMC42</t>
  </si>
  <si>
    <t>TRANSFORMADOR MONOFASICO AEREO CONVENCIONAL DE  1,5 KVA; 22.9/0.22 KV.</t>
  </si>
  <si>
    <t>TMC43</t>
  </si>
  <si>
    <t>TRANSFORMADOR MONOFASICO AEREO CONVENCIONAL DE  3 KVA;  7.62/0.44-0.22 KV.</t>
  </si>
  <si>
    <t>TMC44</t>
  </si>
  <si>
    <t>TRANSFORMADOR MONOFASICO AEREO CONVENCIONAL DE  3 KVA; 10/0.22 KV.</t>
  </si>
  <si>
    <t>TMC45</t>
  </si>
  <si>
    <t>TRANSFORMADOR MONOFASICO AEREO CONVENCIONAL DE  3 KVA; 13.2/0.22 KV.</t>
  </si>
  <si>
    <t>TMC46</t>
  </si>
  <si>
    <t>TRANSFORMADOR MONOFASICO AEREO CONVENCIONAL DE  3 KVA; 13.2/0.44-0.22 KV.</t>
  </si>
  <si>
    <t>TMC47</t>
  </si>
  <si>
    <t>TRANSFORMADOR MONOFASICO AEREO CONVENCIONAL DE  3 KVA; 22.9/0.22 KV.</t>
  </si>
  <si>
    <t>TMC48</t>
  </si>
  <si>
    <t>TRANSFORMADOR MONOFASICO AEREO CONVENCIONAL DE  7 KVA;  7.62/0.44-0.22 KV.</t>
  </si>
  <si>
    <t>TMC49</t>
  </si>
  <si>
    <t>TRANSFORMADOR MONOFASICO AEREO CONVENCIONAL DE  7 KVA; 10/0.22 KV.</t>
  </si>
  <si>
    <t>TMC50</t>
  </si>
  <si>
    <t>TRANSFORMADOR MONOFASICO AEREO CONVENCIONAL DE  7 KVA; 13.2/0.22 KV.</t>
  </si>
  <si>
    <t>TMC51</t>
  </si>
  <si>
    <t>TRANSFORMADOR MONOFASICO AEREO CONVENCIONAL DE  7 KVA; 13.2/0.44-0.22 KV.</t>
  </si>
  <si>
    <t>TMC52</t>
  </si>
  <si>
    <t>TRANSFORMADOR MONOFASICO AEREO CONVENCIONAL DE  7 KVA; 22.9/0.22 KV.</t>
  </si>
  <si>
    <t>TMC53</t>
  </si>
  <si>
    <t>TRANSFORMADOR MONOFASICO AEREO CONVENCIONAL DE  20 KVA;  7.62/0.44-0.22 KV.</t>
  </si>
  <si>
    <t>TMC54</t>
  </si>
  <si>
    <t>TRANSFORMADOR MONOFASICO AEREO CONVENCIONAL DE  20 KVA; 10/0.22 KV.</t>
  </si>
  <si>
    <t>TMC55</t>
  </si>
  <si>
    <t>TRANSFORMADOR MONOFASICO AEREO CONVENCIONAL DE  20 KVA; 13.2/0.22 KV.</t>
  </si>
  <si>
    <t>TMC56</t>
  </si>
  <si>
    <t>TRANSFORMADOR MONOFASICO AEREO CONVENCIONAL DE  20 KVA; 13.2/0.44-0.22 KV.</t>
  </si>
  <si>
    <t>TMC57</t>
  </si>
  <si>
    <t>TRANSFORMADOR MONOFASICO AEREO CONVENCIONAL DE  20 KVA; 22.9/0.22 KV.</t>
  </si>
  <si>
    <t>TMC58</t>
  </si>
  <si>
    <t>TRANSFORMADOR MONOFASICO AEREO CONVENCIONAL DE  30 KVA;  7.62/0.44-0.22 KV.</t>
  </si>
  <si>
    <t>TMC59</t>
  </si>
  <si>
    <t>TRANSFORMADOR MONOFASICO AEREO CONVENCIONAL DE  30 KVA; 10/0.22 KV.</t>
  </si>
  <si>
    <t>TMC60</t>
  </si>
  <si>
    <t>TRANSFORMADOR MONOFASICO AEREO CONVENCIONAL DE  30 KVA; 13.2/0.22 KV.</t>
  </si>
  <si>
    <t>TMC61</t>
  </si>
  <si>
    <t>TRANSFORMADOR MONOFASICO AEREO CONVENCIONAL DE  30 KVA; 13.2/0.44-0.22 KV.</t>
  </si>
  <si>
    <t>TMC62</t>
  </si>
  <si>
    <t>TRANSFORMADOR MONOFASICO AEREO CONVENCIONAL DE  30 KVA; 22.9/0.22 KV.</t>
  </si>
  <si>
    <t>TMC63</t>
  </si>
  <si>
    <t>TRANSFORMADOR MONOFASICO AEREO CONVENCIONAL DE  40 KVA;  7.62/0.44-0.22 KV.</t>
  </si>
  <si>
    <t>TMC64</t>
  </si>
  <si>
    <t>TRANSFORMADOR MONOFASICO AEREO CONVENCIONAL DE  40 KVA; 10/0.22 KV.</t>
  </si>
  <si>
    <t>TMC65</t>
  </si>
  <si>
    <t>TRANSFORMADOR MONOFASICO AEREO CONVENCIONAL DE  40 KVA; 13.2/0.22 KV.</t>
  </si>
  <si>
    <t>TMC66</t>
  </si>
  <si>
    <t>TRANSFORMADOR MONOFASICO AEREO CONVENCIONAL DE  40 KVA; 13.2/0.44-0.22 KV.</t>
  </si>
  <si>
    <t>TMC67</t>
  </si>
  <si>
    <t>TRANSFORMADOR MONOFASICO AEREO CONVENCIONAL DE  40 KVA; 22.9/0.22 KV.</t>
  </si>
  <si>
    <t>TMC68</t>
  </si>
  <si>
    <t>TRANSFORMADOR MONOFASICO AEREO CONVENCIONAL DE  80 KVA;  7.62/0.44-0.22 KV.</t>
  </si>
  <si>
    <t>TMC69</t>
  </si>
  <si>
    <t>TRANSFORMADOR MONOFASICO AEREO CONVENCIONAL DE  80 KVA; 10/0.22 KV.</t>
  </si>
  <si>
    <t>TMC70</t>
  </si>
  <si>
    <t>TRANSFORMADOR MONOFASICO AEREO CONVENCIONAL DE  80 KVA; 13.2/0.22 KV.</t>
  </si>
  <si>
    <t>TMC71</t>
  </si>
  <si>
    <t>TRANSFORMADOR MONOFASICO AEREO CONVENCIONAL DE  80 KVA; 13.2/0.44-0.22 KV.</t>
  </si>
  <si>
    <t>TMC72</t>
  </si>
  <si>
    <t>TRANSFORMADOR MONOFASICO AEREO CONVENCIONAL DE  80 KVA; 22.9/0.22 KV.</t>
  </si>
  <si>
    <t>TMC73</t>
  </si>
  <si>
    <t>TRANSFORMADOR MONOFASICO AEREO CONVENCIONAL DE  125 KVA;  7.62/0.44-0.22 KV.</t>
  </si>
  <si>
    <t>TMC74</t>
  </si>
  <si>
    <t>TRANSFORMADOR MONOFASICO AEREO CONVENCIONAL DE  125 KVA; 10/0.22 KV.</t>
  </si>
  <si>
    <t>TMC75</t>
  </si>
  <si>
    <t>TRANSFORMADOR MONOFASICO AEREO CONVENCIONAL DE  125 KVA; 13.2/0.22 KV.</t>
  </si>
  <si>
    <t>TMC76</t>
  </si>
  <si>
    <t>TRANSFORMADOR MONOFASICO AEREO CONVENCIONAL DE  125 KVA; 13.2/0.44-0.22 KV.</t>
  </si>
  <si>
    <t>TMC77</t>
  </si>
  <si>
    <t>TRANSFORMADOR MONOFASICO AEREO CONVENCIONAL DE  125 KVA; 22.9/0.22 KV.</t>
  </si>
  <si>
    <t>TMC78</t>
  </si>
  <si>
    <t>TRANSFORMADOR MONOFASICO AEREO CONVENCIONAL DE  5 KVA 2.3 / 0.44-0.22 KV</t>
  </si>
  <si>
    <t>TMC79</t>
  </si>
  <si>
    <t>TRANSFORMADOR MONOFASICO AEREO CONVENCIONAL DE 10 KVA 2.3 / 0.44-0.22 KV</t>
  </si>
  <si>
    <t>TMC80</t>
  </si>
  <si>
    <t>TRANSFORMADOR MONOFASICO DE 5 KVA, 22.9-10/0.44-0.22 KV.</t>
  </si>
  <si>
    <t>TMC81</t>
  </si>
  <si>
    <t>TRANSFORMADOR MONOFASICO AEREO CONVENCIONAL DE 15 KVA 10 / 0.38-0.22 KV</t>
  </si>
  <si>
    <t>TMC82</t>
  </si>
  <si>
    <t>TRANSFORMADOR MONOFASICO DE 5 KVA, 10/0.44-0.22 KV.</t>
  </si>
  <si>
    <t>TMC83</t>
  </si>
  <si>
    <t>TRANSFORMADOR MONOFASICO AEREO CONVENCIONAL DE 15 KVA 2.3 / 0.44-0.22 KV</t>
  </si>
  <si>
    <t>TMC84</t>
  </si>
  <si>
    <t>TRANSFORMADOR MONOFASICO DE 10 KVA, 22.9-10/0.44-0.22 KV.</t>
  </si>
  <si>
    <t>TMC85</t>
  </si>
  <si>
    <t>TRANSFORMADOR MONOFASICO AEREO CONVENCIONAL DE 15 KVA 13.2 / 0.38-0.22 KV</t>
  </si>
  <si>
    <t>TMC86</t>
  </si>
  <si>
    <t>TRANSFORMADOR MONOFASICO DE 10 KVA, 10/0.44-0.22 KV.</t>
  </si>
  <si>
    <t>TMC87</t>
  </si>
  <si>
    <t>TRANSFORMADOR MONOFASICO AEREO CONVENCIONAL DE 25 KVA 2.3 / 0.22 KV</t>
  </si>
  <si>
    <t>TMC88</t>
  </si>
  <si>
    <t>TRANSFORMADOR MONOFASICO DE 15KVA, 22.9-10/0.44-0.22 KV.</t>
  </si>
  <si>
    <t>TMC89</t>
  </si>
  <si>
    <t>TRANSFORMADOR MONOFASICO AEREO CONVENCIONAL DE 25 KVA 2.3 / 0.44-0.22 KV</t>
  </si>
  <si>
    <t>TMC90</t>
  </si>
  <si>
    <t>TRANSFORMADOR MONOFASICO DE 15 KVA, 10/0.44-0.22 KV.</t>
  </si>
  <si>
    <t>TMC91</t>
  </si>
  <si>
    <t>TRANSFORMADOR MONOFASICO AEREO CONVENCIONAL DE 25 KVA 5.8 / 0.22 KV</t>
  </si>
  <si>
    <t>TMC92</t>
  </si>
  <si>
    <t>TRANSFORMADOR MONOFASICO DE 25 KVA, 22.9-10/0.44-0.22 KV.</t>
  </si>
  <si>
    <t>TMC93</t>
  </si>
  <si>
    <t>TRANSFORMADOR MONOFASICO AEREO CONVENCIONAL DE 37.5 KVA 2.3 / 0.38-0.22 KV</t>
  </si>
  <si>
    <t>TMC94</t>
  </si>
  <si>
    <t>TRANSFORMADOR MONOFASICO DE 25 KVA, 10/0.44-0.22 KV.</t>
  </si>
  <si>
    <t>TMC95</t>
  </si>
  <si>
    <t>TRANSFORMADOR MONOFASICO AEREO CONVENCIONAL DE 37.5 KVA 10 / 0.38-0.22 KV</t>
  </si>
  <si>
    <t>TMC96</t>
  </si>
  <si>
    <t>TRANSFORMADOR MONOFASICO AEREO CONVENCIONAL DE 37.5 KVA 10 / 0.44-0.22 KV</t>
  </si>
  <si>
    <t>TMC97</t>
  </si>
  <si>
    <t>TRANSFORMADOR MONOFASICO AEREO CONVENCIONAL DE 37.5 KVA 13.2 / 0.38-0.22 KV</t>
  </si>
  <si>
    <t>TMC98</t>
  </si>
  <si>
    <t>TRANSFORMADOR MONOFASICO AEREO CONVENCIONAL DE 37.5 KVA 22.9 / 0.44-0.22 KV</t>
  </si>
  <si>
    <t>TMC99</t>
  </si>
  <si>
    <t>TRANSFORMADOR MONOFASICO AEREO CONVENCIONAL DE 50 KVA 2.3 / 0.22 KV</t>
  </si>
  <si>
    <t>Transformadores SE Convencional</t>
  </si>
  <si>
    <t>TMV01</t>
  </si>
  <si>
    <t>TRANSFORMADOR DE 10 KVA MONOFASICO</t>
  </si>
  <si>
    <t>TMV02</t>
  </si>
  <si>
    <t>TRANSFORMADOR DE 15 KVA MONOFASICO</t>
  </si>
  <si>
    <t>TMV03</t>
  </si>
  <si>
    <t>TRANSFORMADOR DE 25 KVA MONOFASICO</t>
  </si>
  <si>
    <t>TMV04</t>
  </si>
  <si>
    <t>TRANSFORMADOR DE 37 KVA MONOFASICO</t>
  </si>
  <si>
    <t>TMV05</t>
  </si>
  <si>
    <t>TRANSFORMADOR DE 50 KVA MONOFASICO</t>
  </si>
  <si>
    <t>TMV06</t>
  </si>
  <si>
    <t>TRANSFORMADOR DE 75 KVA MONOFASICO</t>
  </si>
  <si>
    <t>TMV07</t>
  </si>
  <si>
    <t>TRANSFORMADOR DE 167 KVA MONOFASICO</t>
  </si>
  <si>
    <t>TMV08</t>
  </si>
  <si>
    <t>TRANSFORMADOR DE 250 KVA MONOFASICO</t>
  </si>
  <si>
    <t>Transformadores Trifasicos Aereos</t>
  </si>
  <si>
    <t>TTA01</t>
  </si>
  <si>
    <t>TRANSFORMADOR TRIFASICO AEREO  10 KVA; 10/0.22 KV.</t>
  </si>
  <si>
    <t>TTA02</t>
  </si>
  <si>
    <t>TRANSFORMADOR TRIFASICO AEREO  10 KVA; 13.2/0.22 KV.</t>
  </si>
  <si>
    <t>TTA03</t>
  </si>
  <si>
    <t>TRANSFORMADOR TRIFASICO AEREO  10 KVA; 13.2/0.38 KV.</t>
  </si>
  <si>
    <t>TTA04</t>
  </si>
  <si>
    <t>TRANSFORMADOR TRIFASICO AEREO  10 KVA; 22.9/0.22 KV.</t>
  </si>
  <si>
    <t>TTA05</t>
  </si>
  <si>
    <t>TRANSFORMADOR TRIFASICO AEREO  10 KVA; 22.9/0.38-0.22 KV.</t>
  </si>
  <si>
    <t>TTA06</t>
  </si>
  <si>
    <t>TRANSFORMADOR TRIFASICO AEREO  15 KVA; 10/0.22 KV.</t>
  </si>
  <si>
    <t>TTA07</t>
  </si>
  <si>
    <t>TRANSFORMADOR TRIFASICO AEREO  15 KVA; 13.2/0.22 KV.</t>
  </si>
  <si>
    <t>TTA08</t>
  </si>
  <si>
    <t>TRANSFORMADOR TRIFASICO AEREO  15 KVA; 13.2/0.38 KV.</t>
  </si>
  <si>
    <t>TTA09</t>
  </si>
  <si>
    <t>TRANSFORMADOR TRIFASICO AEREO  15 KVA; 22.9/0.22 KV.</t>
  </si>
  <si>
    <t>TTA10</t>
  </si>
  <si>
    <t>TRANSFORMADOR TRIFASICO AEREO  15 KVA; 22.9/0.38-0.22 KV.</t>
  </si>
  <si>
    <t>TTA100</t>
  </si>
  <si>
    <t>TRANSFORMADOR TRIFASICO AEREO  220 KVA; 22.9/0.22 KV.</t>
  </si>
  <si>
    <t>TTA101</t>
  </si>
  <si>
    <t>TRANSFORMADOR TRIFASICO AEREO  220 KVA; 22.9/0.38-0.22 KV.</t>
  </si>
  <si>
    <t>TTA102</t>
  </si>
  <si>
    <t>TRANSFORMADOR TRIFASICO AEREO  225 KVA; 10/0.22 KV.</t>
  </si>
  <si>
    <t>TTA103</t>
  </si>
  <si>
    <t>TRANSFORMADOR TRIFASICO AEREO  225 KVA; 13.2/0.22 KV.</t>
  </si>
  <si>
    <t>TTA104</t>
  </si>
  <si>
    <t>TRANSFORMADOR TRIFASICO AEREO  225 KVA; 13.2/0.38 KV.</t>
  </si>
  <si>
    <t>TTA105</t>
  </si>
  <si>
    <t>TRANSFORMADOR TRIFASICO AEREO  225 KVA; 22.9/0.22 KV.</t>
  </si>
  <si>
    <t>TTA106</t>
  </si>
  <si>
    <t>TRANSFORMADOR TRIFASICO AEREO  225 KVA; 22.9/0.38-0.22 KV.</t>
  </si>
  <si>
    <t>TTA107</t>
  </si>
  <si>
    <t>TRANSFORMADOR TRIFASICO AEREO  275 KVA; 10/0.22 KV.</t>
  </si>
  <si>
    <t>TTA108</t>
  </si>
  <si>
    <t>TRANSFORMADOR TRIFASICO AEREO  275 KVA; 13.2/0.22 KV.</t>
  </si>
  <si>
    <t>TTA109</t>
  </si>
  <si>
    <t>TRANSFORMADOR TRIFASICO AEREO  275 KVA; 13.2/0.38 KV.</t>
  </si>
  <si>
    <t>TTA11</t>
  </si>
  <si>
    <t>TRANSFORMADOR TRIFASICO AEREO  25 KVA; 10/0.22 KV.</t>
  </si>
  <si>
    <t>TTA110</t>
  </si>
  <si>
    <t>TRANSFORMADOR TRIFASICO AEREO  275 KVA; 22.9/0.22 KV.</t>
  </si>
  <si>
    <t>TTA111</t>
  </si>
  <si>
    <t>TRANSFORMADOR TRIFASICO AEREO  275 KVA; 22.9/0.38-0.22 KV.</t>
  </si>
  <si>
    <t>TTA112</t>
  </si>
  <si>
    <t>TRANSFORMADOR TRIFASICO AEREO  300 KVA; 10/0.22 KV.</t>
  </si>
  <si>
    <t>TTA113</t>
  </si>
  <si>
    <t>TRANSFORMADOR TRIFASICO AEREO  300 KVA; 13.2/0.22 KV.</t>
  </si>
  <si>
    <t>TTA114</t>
  </si>
  <si>
    <t>TRANSFORMADOR TRIFASICO AEREO  300 KVA; 13.2/0.38 KV.</t>
  </si>
  <si>
    <t>TTA115</t>
  </si>
  <si>
    <t>TRANSFORMADOR TRIFASICO AEREO  300 KVA; 22.9/0.22 KV.</t>
  </si>
  <si>
    <t>TTA116</t>
  </si>
  <si>
    <t>TRANSFORMADOR TRIFASICO AEREO  300 KVA; 22.9/0.38-0.22 KV.</t>
  </si>
  <si>
    <t>TTA117</t>
  </si>
  <si>
    <t>TRANSFORMADOR TRIFASICO AEREO  315 KVA; 10/0.22 KV.</t>
  </si>
  <si>
    <t>TTA118</t>
  </si>
  <si>
    <t>TRANSFORMADOR TRIFASICO AEREO  315 KVA; 13.2/0.22 KV.</t>
  </si>
  <si>
    <t>TTA119</t>
  </si>
  <si>
    <t>TRANSFORMADOR TRIFASICO AEREO  315 KVA; 13.2/0.38 KV.</t>
  </si>
  <si>
    <t>TTA12</t>
  </si>
  <si>
    <t>TRANSFORMADOR TRIFASICO AEREO  25 KVA; 13.2/0.22 KV.</t>
  </si>
  <si>
    <t>TTA120</t>
  </si>
  <si>
    <t>TRANSFORMADOR TRIFASICO AEREO  315 KVA; 22.9/0.22 KV.</t>
  </si>
  <si>
    <t>TTA121</t>
  </si>
  <si>
    <t>TRANSFORMADOR TRIFASICO AEREO  315 KVA; 22.9/0.38-0.22 KV.</t>
  </si>
  <si>
    <t>TTA122</t>
  </si>
  <si>
    <t>TRANSFORMADOR TRIFASICO AEREO  320 KVA; 10/0.22 KV.</t>
  </si>
  <si>
    <t>TTA123</t>
  </si>
  <si>
    <t>TRANSFORMADOR TRIFASICO AEREO  320 KVA; 13.2/0.22 KV.</t>
  </si>
  <si>
    <t>TTA124</t>
  </si>
  <si>
    <t>TRANSFORMADOR TRIFASICO AEREO  320 KVA; 13.2/0.38 KV.</t>
  </si>
  <si>
    <t>TTA125</t>
  </si>
  <si>
    <t>TRANSFORMADOR TRIFASICO AEREO  320 KVA; 22.9/0.22 KV.</t>
  </si>
  <si>
    <t>TTA126</t>
  </si>
  <si>
    <t>TRANSFORMADOR TRIFASICO AEREO  320 KVA; 22.9/0.38-0.22 KV.</t>
  </si>
  <si>
    <t>TTA127</t>
  </si>
  <si>
    <t>TRANSFORMADOR TRIFASICO AEREO  375 KVA; 10/0.22 KV.</t>
  </si>
  <si>
    <t>TTA128</t>
  </si>
  <si>
    <t>TRANSFORMADOR TRIFASICO AEREO  375 KVA; 13.2/0.22 KV.</t>
  </si>
  <si>
    <t>TTA129</t>
  </si>
  <si>
    <t>TRANSFORMADOR TRIFASICO AEREO  375 KVA; 13.2/0.38 KV.</t>
  </si>
  <si>
    <t>TTA13</t>
  </si>
  <si>
    <t>TRANSFORMADOR TRIFASICO AEREO  25 KVA; 13.2/0.38 KV.</t>
  </si>
  <si>
    <t>TTA130</t>
  </si>
  <si>
    <t>TRANSFORMADOR TRIFASICO AEREO  375 KVA; 22.9/0.22 KV.</t>
  </si>
  <si>
    <t>TTA131</t>
  </si>
  <si>
    <t>TRANSFORMADOR TRIFASICO AEREO  375 KVA; 22.9/0.38-0.22 KV.</t>
  </si>
  <si>
    <t>TTA14</t>
  </si>
  <si>
    <t>TRANSFORMADOR TRIFASICO AEREO  25 KVA; 22.9/0.22 KV.</t>
  </si>
  <si>
    <t>TTA140</t>
  </si>
  <si>
    <t>TRANSFORMADOR TRIFASICO 250 KVA 10 / 0.40 - 0.23 KV.</t>
  </si>
  <si>
    <t>TTA141</t>
  </si>
  <si>
    <t>TRANSFORMADOR TRIFASICO 160 KVA 22.9 - 10 / 0.40 - 0.23 KV.</t>
  </si>
  <si>
    <t>TTA142</t>
  </si>
  <si>
    <t>TRANSFORMADOR TRIFASICO 160 KVA 13.2 - 22.9  / 0.40 - 0.23 KV.</t>
  </si>
  <si>
    <t>TTA143</t>
  </si>
  <si>
    <t>TRANSFORMADOR TRIFASICO 160 KVA 10 / 0.40 - 0.23 KV.</t>
  </si>
  <si>
    <t>TTA144</t>
  </si>
  <si>
    <t>TRANSFORMADOR TRIFASICO 100 KVA 22.9 - 10 / 0.40 - 0.23 KV.</t>
  </si>
  <si>
    <t>TTA145</t>
  </si>
  <si>
    <t>TRANSFORMADOR TRIFASICO 100 KVA 13.2 - 22.9  / 0.40 - 0.23 KV.</t>
  </si>
  <si>
    <t>TTA146</t>
  </si>
  <si>
    <t>TRANSFORMADOR TRIFASICO 100 KVA 10 / 0.40 - 0.23 KV.</t>
  </si>
  <si>
    <t>TTA147</t>
  </si>
  <si>
    <t>TRANSFORMADOR TRIFASICO 50 KVA 22.9 - 10 / 0.40 - 0.23 KV.</t>
  </si>
  <si>
    <t>TTA148</t>
  </si>
  <si>
    <t>TRANSFORMADOR TRIFASICO 50 KVA 13.2 - 22.9  / 0.40 - 0.23 KV.</t>
  </si>
  <si>
    <t>TTA149</t>
  </si>
  <si>
    <t>TRANSFORMADOR TRIFASICO 50 KVA 10 / 0.40 - 0.23 KV.</t>
  </si>
  <si>
    <t>TTA15</t>
  </si>
  <si>
    <t>TRANSFORMADOR TRIFASICO AEREO  25 KVA; 22.9/0.38-0.22 KV.</t>
  </si>
  <si>
    <t>TTA150</t>
  </si>
  <si>
    <t>TRANSFORMADOR TRIFASICO 25 KVA 22.9 - 10 / 0.40 - 0.23 KV.</t>
  </si>
  <si>
    <t>TTA151</t>
  </si>
  <si>
    <t>TRANSFORMADOR TRIFASICO 25 KVA 13.2 - 22.9  / 0.40 - 0.23 KV.</t>
  </si>
  <si>
    <t>TTA152</t>
  </si>
  <si>
    <t>TRANSFORMADOR TRIFASICO 25 KVA 10 / 0.40 - 0.23 KV.</t>
  </si>
  <si>
    <t>TTA153</t>
  </si>
  <si>
    <t>TRANSFORMADOR TRIFASICO AEREO  10 KVA; 2.3/0.44-0.22 KV.</t>
  </si>
  <si>
    <t>TTA154</t>
  </si>
  <si>
    <t>TRANSFORMADOR TRIFASICO AEREO  10 KVA; 7.62/0.22 KV.</t>
  </si>
  <si>
    <t>TTA155</t>
  </si>
  <si>
    <t>TRANSFORMADOR TRIFASICO AEREO  10 KVA; 7.62/0.44-0.22 KV.</t>
  </si>
  <si>
    <t>TTA156</t>
  </si>
  <si>
    <t>TRANSFORMADOR TRIFASICO AEREO  10 KVA; 10/0.38-0.22 KV.</t>
  </si>
  <si>
    <t>TTA157</t>
  </si>
  <si>
    <t>TRANSFORMADOR TRIFASICO AEREO  10 KVA; 10/0.44-0.22 KV.</t>
  </si>
  <si>
    <t>TTA158</t>
  </si>
  <si>
    <t>TRANSFORMADOR TRIFASICO AEREO  10 KVA; 12/0.38-0.22 KV.</t>
  </si>
  <si>
    <t>TTA159</t>
  </si>
  <si>
    <t>TRANSFORMADOR TRIFASICO AEREO  10 KVA; 12/0.44-0.22 KV.</t>
  </si>
  <si>
    <t>TTA16</t>
  </si>
  <si>
    <t>TRANSFORMADOR TRIFASICO AEREO  50 KVA; 10/0.22 KV.</t>
  </si>
  <si>
    <t>TTA160</t>
  </si>
  <si>
    <t>TRANSFORMADOR TRIFASICO AEREO  10 KVA; 13.2/0.38-0.22 KV.</t>
  </si>
  <si>
    <t>TTA161</t>
  </si>
  <si>
    <t>TRANSFORMADOR TRIFASICO AEREO  10 KVA; 13.2/0.44-0.22 KV.</t>
  </si>
  <si>
    <t>TTA162</t>
  </si>
  <si>
    <t>TRANSFORMADOR TRIFASICO AEREO  10 KVA; 22.9/0.44-0.22 KV.</t>
  </si>
  <si>
    <t>TTA163</t>
  </si>
  <si>
    <t>TRANSFORMADOR TRIFASICO AEREO  15 KVA; 2.3/0.38-0.22 KV.</t>
  </si>
  <si>
    <t>TTA164</t>
  </si>
  <si>
    <t>TRANSFORMADOR TRIFASICO AEREO  15 KVA; 7.62/0.44-0.22 KV.</t>
  </si>
  <si>
    <t>TTA165</t>
  </si>
  <si>
    <t>TRANSFORMADOR TRIFASICO AEREO  15 KVA; 10/0.38-0.22 KV.</t>
  </si>
  <si>
    <t>TTA166</t>
  </si>
  <si>
    <t>TRANSFORMADOR TRIFASICO AEREO  15 KVA; 10/0.44-0.22 KV.</t>
  </si>
  <si>
    <t>TTA167</t>
  </si>
  <si>
    <t>TRANSFORMADOR TRIFASICO AEREO  15 KVA; 22.9/0.44-0.22 KV.</t>
  </si>
  <si>
    <t>TTA168</t>
  </si>
  <si>
    <t>TRANSFORMADOR TRIFASICO AEREO  25 KVA; 5.8/0.22 KV</t>
  </si>
  <si>
    <t>TTA169</t>
  </si>
  <si>
    <t>TRANSFORMADOR TRIFASICO AEREO  25 KVA; 7.62/0.22 KV</t>
  </si>
  <si>
    <t>TTA17</t>
  </si>
  <si>
    <t>TRANSFORMADOR TRIFASICO AEREO  50 KVA; 13.2/0.22 KV.</t>
  </si>
  <si>
    <t>TTA170</t>
  </si>
  <si>
    <t>TRANSFORMADOR TRIFASICO AEREO  25 KVA; 10/0.38-0.22 KV</t>
  </si>
  <si>
    <t>TTA171</t>
  </si>
  <si>
    <t>TRANSFORMADOR TRIFASICO AEREO  25 KVA; 10/0.44-0.22 KV</t>
  </si>
  <si>
    <t>TTA172</t>
  </si>
  <si>
    <t>TRANSFORMADOR TRIFASICO AEREO  25 KVA; 12/0.22 KV</t>
  </si>
  <si>
    <t>TTA173</t>
  </si>
  <si>
    <t>TRANSFORMADOR TRIFASICO AEREO  25 KVA; 12/0.44-0.22 KV</t>
  </si>
  <si>
    <t>TTA174</t>
  </si>
  <si>
    <t>TRANSFORMADOR TRIFASICO AEREO  25 KVA; 22.9/0.44-0.22 KV</t>
  </si>
  <si>
    <t>TTA175</t>
  </si>
  <si>
    <t>TRANSFORMADOR TRIFASICO AEREO  30 KVA; 10/0.44-0.22 KV.</t>
  </si>
  <si>
    <t>TTA176</t>
  </si>
  <si>
    <t>TRANSFORMADOR TRIFASICO AEREO  30 KVA; 13.2/0.44-0.22 KV.</t>
  </si>
  <si>
    <t>TTA177</t>
  </si>
  <si>
    <t>TRANSFORMADOR TRIFASICO AEREO  30 KVA; 22.9/0.44-0.22 KV.</t>
  </si>
  <si>
    <t>TTA178</t>
  </si>
  <si>
    <t>TRANSFORMADOR TRIFASICO AEREO  37 KVA; 10/0.38-0.22 KV.</t>
  </si>
  <si>
    <t>TTA179</t>
  </si>
  <si>
    <t>TRANSFORMADOR TRIFASICO AEREO  37 KVA; 12/0.22 KV.</t>
  </si>
  <si>
    <t>TTA18</t>
  </si>
  <si>
    <t>TRANSFORMADOR TRIFASICO AEREO  50 KVA; 13.2/0.38 KV.</t>
  </si>
  <si>
    <t>TTA180</t>
  </si>
  <si>
    <t>TRANSFORMADOR TRIFASICO AEREO  37 KVA; 12/0.38-0.22 KV.</t>
  </si>
  <si>
    <t>TTA181</t>
  </si>
  <si>
    <t>TRANSFORMADOR TRIFASICO AEREO  37 KVA; 22.9/0.44-0.22 KV.</t>
  </si>
  <si>
    <t>TTA182</t>
  </si>
  <si>
    <t>TRANSFORMADOR TRIFASICO AEREO  50 KVA; 2.3/0.38-0.22 KV.</t>
  </si>
  <si>
    <t>TTA183</t>
  </si>
  <si>
    <t>TRANSFORMADOR TRIFASICO AEREO  50 KVA; 7.62/0.44-0.22 KV.</t>
  </si>
  <si>
    <t>TTA184</t>
  </si>
  <si>
    <t>TRANSFORMADOR TRIFASICO AEREO  50 KVA; 10/0.38-0.22 KV.</t>
  </si>
  <si>
    <t>TTA185</t>
  </si>
  <si>
    <t>TRANSFORMADOR TRIFASICO AEREO  50 KVA; 10/0.44-0.22 KV.</t>
  </si>
  <si>
    <t>TTA186</t>
  </si>
  <si>
    <t>TRANSFORMADOR TRIFASICO AEREO  50 KVA; 12/0.22 KV.</t>
  </si>
  <si>
    <t>TTA187</t>
  </si>
  <si>
    <t>TRANSFORMADOR TRIFASICO AEREO  50 KVA; 22.9/0.44-0.22 KV.</t>
  </si>
  <si>
    <t>TTA188</t>
  </si>
  <si>
    <t>TRANSFORMADOR TRIFASICO AEREO  75 KVA; 7.62/0.22 KV.</t>
  </si>
  <si>
    <t>TTA189</t>
  </si>
  <si>
    <t>TRANSFORMADOR TRIFASICO AEREO  75 KVA; 10/0.44-0.22 KV.</t>
  </si>
  <si>
    <t>TTA19</t>
  </si>
  <si>
    <t>TRANSFORMADOR TRIFASICO AEREO  50 KVA; 22.9/0.22 KV.</t>
  </si>
  <si>
    <t>TTA190</t>
  </si>
  <si>
    <t>TRANSFORMADOR TRIFASICO AEREO  75 KVA; 12/0.22 KV.</t>
  </si>
  <si>
    <t>TTA191</t>
  </si>
  <si>
    <t>TRANSFORMADOR TRIFASICO AEREO  75 KVA; 12/0.38-0.22 KV.</t>
  </si>
  <si>
    <t>TTA192</t>
  </si>
  <si>
    <t>TRANSFORMADOR TRIFASICO AEREO  75 KVA; 12/0.44-0.22 KV.</t>
  </si>
  <si>
    <t>TTA193</t>
  </si>
  <si>
    <t>TRANSFORMADOR TRIFASICO AEREO  75 KVA; 13.2/0.44-0.22 KV.</t>
  </si>
  <si>
    <t>TTA194</t>
  </si>
  <si>
    <t>TRANSFORMADOR TRIFASICO AEREO  75 KVA; 22.9/0.44-0.22 KV.</t>
  </si>
  <si>
    <t>TTA195</t>
  </si>
  <si>
    <t>TRANSFORMADOR TRIFASICO AEREO  80 KVA; 7.62/0.22 KV.</t>
  </si>
  <si>
    <t>TTA196</t>
  </si>
  <si>
    <t>TRANSFORMADOR TRIFASICO AEREO  80 KVA; 10/0.38-0.22 KV.</t>
  </si>
  <si>
    <t>TTA197</t>
  </si>
  <si>
    <t>TRANSFORMADOR TRIFASICO AEREO  80 KVA; 12/0.38-0.22 KV.</t>
  </si>
  <si>
    <t>TTA198</t>
  </si>
  <si>
    <t>TRANSFORMADOR TRIFASICO AEREO  80 KVA; 13.2/0.44-0.22 KV.</t>
  </si>
  <si>
    <t>TTA199</t>
  </si>
  <si>
    <t>TRANSFORMADOR TRIFASICO AEREO  80 KVA; 22.9/0.44-0.22 KV.</t>
  </si>
  <si>
    <t>TTA20</t>
  </si>
  <si>
    <t>TRANSFORMADOR TRIFASICO AEREO  50 KVA; 22.9/0.38-0.22 KV.</t>
  </si>
  <si>
    <t>TTA200</t>
  </si>
  <si>
    <t>TRANSFORMADOR TRIFASICO AEREO  90 KVA; 10/0.44-0.22 KV.</t>
  </si>
  <si>
    <t>TTA201</t>
  </si>
  <si>
    <t>TRANSFORMADOR TRIFASICO AEREO  90 KVA; 12/0.22 KV.</t>
  </si>
  <si>
    <t>TTA202</t>
  </si>
  <si>
    <t>TRANSFORMADOR TRIFASICO AEREO  90 KVA; 13.2/0.38-0.22 KV.</t>
  </si>
  <si>
    <t>TTA203</t>
  </si>
  <si>
    <t>TRANSFORMADOR TRIFASICO AEREO  90 KVA; 13.2/0.44-0.22 KV.</t>
  </si>
  <si>
    <t>TTA204</t>
  </si>
  <si>
    <t>TRANSFORMADOR TRIFASICO AEREO  90 KVA; 22.9/0.44-0.22 KV.</t>
  </si>
  <si>
    <t>TTA205</t>
  </si>
  <si>
    <t>TRANSFORMADOR TRIFASICO AEREO  100 KVA;  5.8/0.22 KV.</t>
  </si>
  <si>
    <t>TTA206</t>
  </si>
  <si>
    <t>TRANSFORMADOR TRIFASICO AEREO  100 KVA;  10/0.38-0.22 KV.</t>
  </si>
  <si>
    <t>TTA207</t>
  </si>
  <si>
    <t>TRANSFORMADOR TRIFASICO AEREO  100 KVA;  10/0.44-0.22 KV.</t>
  </si>
  <si>
    <t>TTA208</t>
  </si>
  <si>
    <t>TRANSFORMADOR TRIFASICO AEREO  100 KVA;  13.2/0.44-0.22 KV.</t>
  </si>
  <si>
    <t>TTA209</t>
  </si>
  <si>
    <t>TRANSFORMADOR TRIFASICO AEREO  100 KVA;  22.9/0.44-0.22 KV.</t>
  </si>
  <si>
    <t>TTA21</t>
  </si>
  <si>
    <t>TRANSFORMADOR TRIFASICO AEREO  75 KVA; 10/0.22 KV.</t>
  </si>
  <si>
    <t>TTA210</t>
  </si>
  <si>
    <t>TRANSFORMADOR TRIFASICO AEREO  125 KVA; 10/0.38-0.22 KV.</t>
  </si>
  <si>
    <t>TTA211</t>
  </si>
  <si>
    <t>TRANSFORMADOR TRIFASICO AEREO  125 KVA; 10/0.44-0.22 KV.</t>
  </si>
  <si>
    <t>TTA212</t>
  </si>
  <si>
    <t>TRANSFORMADOR TRIFASICO AEREO  125 KVA; 12/0.38-0.22 KV.</t>
  </si>
  <si>
    <t>TTA213</t>
  </si>
  <si>
    <t>TRANSFORMADOR TRIFASICO AEREO  125 KVA; 13.2/0.44-0.22 KV.</t>
  </si>
  <si>
    <t>TTA214</t>
  </si>
  <si>
    <t>TRANSFORMADOR TRIFASICO AEREO  125 KVA; 22.9/0.44-0.22 KV.</t>
  </si>
  <si>
    <t>TTA215</t>
  </si>
  <si>
    <t>TRANSFORMADOR TRIFASICO AEREO  150 KVA; 10/0.44-0.22 KV.</t>
  </si>
  <si>
    <t>TTA216</t>
  </si>
  <si>
    <t>TRANSFORMADOR TRIFASICO AEREO  150 KVA; 13.2/0.44-0.22 KV.</t>
  </si>
  <si>
    <t>TTA217</t>
  </si>
  <si>
    <t>TRANSFORMADOR TRIFASICO AEREO  150 KVA; 22.9/0.44-0.22 KV.</t>
  </si>
  <si>
    <t>TTA218</t>
  </si>
  <si>
    <t>TRANSFORMADOR TRIFASICO AEREO  160 KVA; 10/0.38-0.22 KV.</t>
  </si>
  <si>
    <t>TTA219</t>
  </si>
  <si>
    <t>TRANSFORMADOR TRIFASICO AEREO  160 KVA; 10/0.44-0.22 KV.</t>
  </si>
  <si>
    <t>TTA22</t>
  </si>
  <si>
    <t>TRANSFORMADOR TRIFASICO AEREO  75 KVA; 13.2/0.22 KV.</t>
  </si>
  <si>
    <t>TTA220</t>
  </si>
  <si>
    <t>TRANSFORMADOR TRIFASICO AEREO  160 KVA; 12/0.38-0.22 KV.</t>
  </si>
  <si>
    <t>TTA221</t>
  </si>
  <si>
    <t>TRANSFORMADOR TRIFASICO AEREO  160 KVA; 13.2/0.44-0.22 KV.</t>
  </si>
  <si>
    <t>TTA222</t>
  </si>
  <si>
    <t>TRANSFORMADOR TRIFASICO AEREO  160 KVA; 22.9/0.44-0.22 KV.</t>
  </si>
  <si>
    <t>TTA223</t>
  </si>
  <si>
    <t>TRANSFORMADOR TRIFASICO AEREO  175 KVA; 10/0.44-0.22 KV.</t>
  </si>
  <si>
    <t>TTA224</t>
  </si>
  <si>
    <t>TRANSFORMADOR TRIFASICO AEREO  175 KVA; 13.2/0.38-0.22 KV.</t>
  </si>
  <si>
    <t>TTA225</t>
  </si>
  <si>
    <t>TRANSFORMADOR TRIFASICO AEREO  175 KVA; 13.2/0.44-0.22 KV.</t>
  </si>
  <si>
    <t>TTA226</t>
  </si>
  <si>
    <t>TRANSFORMADOR TRIFASICO AEREO  200 KVA; 2.3/0.38-0.22 KV.</t>
  </si>
  <si>
    <t>TTA227</t>
  </si>
  <si>
    <t>TRANSFORMADOR TRIFASICO AEREO  200 KVA; 10/0.38-0.22 KV.</t>
  </si>
  <si>
    <t>TTA228</t>
  </si>
  <si>
    <t>TRANSFORMADOR TRIFASICO AEREO  200 KVA; 13.2/0.44-0.22 KV.</t>
  </si>
  <si>
    <t>TTA229</t>
  </si>
  <si>
    <t>TRANSFORMADOR TRIFASICO AEREO  220 KVA; 10/0.44-0.22 KV.</t>
  </si>
  <si>
    <t>TTA23</t>
  </si>
  <si>
    <t>TRANSFORMADOR TRIFASICO AEREO  75 KVA; 13.2/0.38 KV.</t>
  </si>
  <si>
    <t>TTA230</t>
  </si>
  <si>
    <t>TRANSFORMADOR TRIFASICO AEREO  220 KVA; 13.2/0.44-0.22 KV.</t>
  </si>
  <si>
    <t>TTA231</t>
  </si>
  <si>
    <t>TRANSFORMADOR TRIFASICO AEREO  225 KVA; 10/0.44-0.22 KV.</t>
  </si>
  <si>
    <t>TTA232</t>
  </si>
  <si>
    <t>TRANSFORMADOR TRIFASICO AEREO  250 KVA; 10/0.38-0.22 KV.</t>
  </si>
  <si>
    <t>TTA233</t>
  </si>
  <si>
    <t>TRANSFORMADOR TRIFASICO AEREO  250 KVA; 10/0.44-0.22 KV.</t>
  </si>
  <si>
    <t>TTA234</t>
  </si>
  <si>
    <t>TRANSFORMADOR TRIFASICO AEREO  250 KVA; 22.9/0.38-0.22 KV.</t>
  </si>
  <si>
    <t>TTA235</t>
  </si>
  <si>
    <t>TRANSFORMADOR TRIFASICO AEREO  300 KVA; 10/0.38-0.22 KV.</t>
  </si>
  <si>
    <t>TTA236</t>
  </si>
  <si>
    <t>TRANSFORMADOR TRIFASICO AEREO  320 KVA; 2.3/0.38-0.22 KV.</t>
  </si>
  <si>
    <t>TTA237</t>
  </si>
  <si>
    <t>TRANSFORMADOR TRIFASICO AEREO 630 KVA; 10/0.38-0.22 KV.</t>
  </si>
  <si>
    <t>TTA238</t>
  </si>
  <si>
    <t>TRANSFORMADOR TRIFASICO 25 KVA 2.3 /  0.22 KV.</t>
  </si>
  <si>
    <t>TTA239</t>
  </si>
  <si>
    <t>TRANSFORMADOR TRIFASICO 25 KVA 13.2 /  0.22 KV.</t>
  </si>
  <si>
    <t>TTA24</t>
  </si>
  <si>
    <t>TRANSFORMADOR TRIFASICO AEREO  75 KVA; 22.9/0.22 KV.</t>
  </si>
  <si>
    <t>TTA240</t>
  </si>
  <si>
    <t>TRANSFORMADOR TRIFASICO 25 KVA 13.2 /  0.38-0.22 KV.</t>
  </si>
  <si>
    <t>TTA241</t>
  </si>
  <si>
    <t>TRANSFORMADOR TRIFASICO 25 KVA 22.9 /  0.22 KV.</t>
  </si>
  <si>
    <t>TTA242</t>
  </si>
  <si>
    <t>TRANSFORMADOR TRIFASICO 50 KVA 2.3 /  0.22 KV.</t>
  </si>
  <si>
    <t>TTA243</t>
  </si>
  <si>
    <t>TRANSFORMADOR TRIFASICO 50 KVA 2.3 / 0.38- 0.22 KV.</t>
  </si>
  <si>
    <t>TTA244</t>
  </si>
  <si>
    <t>TRANSFORMADOR TRIFASICO 50 KVA 7.62 /  0.44-0.22 KV.</t>
  </si>
  <si>
    <t>TTA245</t>
  </si>
  <si>
    <t>TRANSFORMADOR TRIFASICO 50 KVA 13.2 /  0.44-0.22 KV.</t>
  </si>
  <si>
    <t>TTA246</t>
  </si>
  <si>
    <t>TRANSFORMADOR TRIFASICO 50 KVA 22.9 /  0.38-0.22 KV.</t>
  </si>
  <si>
    <t>TTA247</t>
  </si>
  <si>
    <t>TRANSFORMADOR TRIFASICO 100 KVA 10 /  0.22 KV.</t>
  </si>
  <si>
    <t>TTA248</t>
  </si>
  <si>
    <t>TRANSFORMADOR TRIFASICO 100 KVA 22.9 /  0.22 KV.</t>
  </si>
  <si>
    <t>TTA249</t>
  </si>
  <si>
    <t>TRANSFORMADOR TRIFASICO 100 KVA 22.9 /  0.38-0.22 KV.</t>
  </si>
  <si>
    <t>TTA25</t>
  </si>
  <si>
    <t>TRANSFORMADOR TRIFASICO AEREO  75 KVA; 22.9/0.38-0.22 KV.</t>
  </si>
  <si>
    <t>TTA250</t>
  </si>
  <si>
    <t>TRANSFORMADOR TRIFASICO 125 KVA 2.3 /  0.22 KV.</t>
  </si>
  <si>
    <t>TTA251</t>
  </si>
  <si>
    <t>TRANSFORMADOR TRIFASICO 125 KVA 10 /  0.22 KV.</t>
  </si>
  <si>
    <t>TTA252</t>
  </si>
  <si>
    <t>TRANSFORMADOR TRIFASICO 150 KVA 2.3 / 0.38- 0.22 KV.</t>
  </si>
  <si>
    <t>TTA253</t>
  </si>
  <si>
    <t>TRANSFORMADOR TRIFASICO 150 KVA 10 / 0.38- 0.22 KV.</t>
  </si>
  <si>
    <t>TTA254</t>
  </si>
  <si>
    <t>TRANSFORMADOR TRIFASICO 160 KVA 22.9 /  0.22 KV.</t>
  </si>
  <si>
    <t>TTA255</t>
  </si>
  <si>
    <t>TRANSFORMADOR TRIFASICO 200 KVA 10 /  0.22 KV.</t>
  </si>
  <si>
    <t>TTA256</t>
  </si>
  <si>
    <t>TRANSFORMADOR TRIFASICO 220 KVA 13.2 /  0.22 KV.</t>
  </si>
  <si>
    <t>TTA257</t>
  </si>
  <si>
    <t>TRANSFORMADOR TRIFASICO 250 KVA 13.2 /  0.38-0.22 KV.</t>
  </si>
  <si>
    <t>TTA258</t>
  </si>
  <si>
    <t>TRANSFORMADOR TRIFASICO 275 KVA 22.9 /  0.22 KV.</t>
  </si>
  <si>
    <t>TTA259</t>
  </si>
  <si>
    <t>TRANSFORMADOR TRIFASICO 300 KVA 10 /  0.22 KV.</t>
  </si>
  <si>
    <t>TTA26</t>
  </si>
  <si>
    <t>TRANSFORMADOR TRIFASICO AEREO 100 KVA; 10/0.22 KV.</t>
  </si>
  <si>
    <t>TTA260</t>
  </si>
  <si>
    <t>TRANSFORMADOR TRIFASICO 315 KVA 13.2 /  0.22 KV.</t>
  </si>
  <si>
    <t>TTA261</t>
  </si>
  <si>
    <t>TRANSFORMADOR TRIFASICO 320 KVA 10 /  0.22 KV.</t>
  </si>
  <si>
    <t>TTA262</t>
  </si>
  <si>
    <t>TRANSFORMADOR TRIFASICO 100 KVA 13.2/0.44-0.22 KV.</t>
  </si>
  <si>
    <t>TTA263</t>
  </si>
  <si>
    <t>TRANSFORMADOR TRIFASICO 100 KVA 13.2 KV/ BT</t>
  </si>
  <si>
    <t>TTA264</t>
  </si>
  <si>
    <t>TRANSFORMADOR TRIFASICO 100 KVA 2.3/0.44-0.22 KV.</t>
  </si>
  <si>
    <t>TTA265</t>
  </si>
  <si>
    <t>TRANSFORMADOR TRIFASICO 100 KVA 22.9/0.44-0.22 KV.</t>
  </si>
  <si>
    <t>TTA266</t>
  </si>
  <si>
    <t>TRANSFORMADOR TRIFASICO 150 KVA 13.2/0.44-0.22 KV.</t>
  </si>
  <si>
    <t>TTA267</t>
  </si>
  <si>
    <t>TRANSFORMADOR TRIFASICO 150 KVA 13.2 KV/ BT</t>
  </si>
  <si>
    <t>TTA268</t>
  </si>
  <si>
    <t>TRANSFORMADOR TRIFASICO 150 KVA 2.3/0.22 KV</t>
  </si>
  <si>
    <t>TTA269</t>
  </si>
  <si>
    <t>TRANSFORMADOR TRIFASICO 160 KVA 2.3/0.38-0.22 KV</t>
  </si>
  <si>
    <t>TTA27</t>
  </si>
  <si>
    <t>TRANSFORMADOR TRIFASICO AEREO 100 KVA; 13.2/0.22 KV.</t>
  </si>
  <si>
    <t>TTA270</t>
  </si>
  <si>
    <t>TRANSFORMADOR TRIFASICO 200 KVA 13.2 KV/ BT</t>
  </si>
  <si>
    <t>TTA271</t>
  </si>
  <si>
    <t>TRANSFORMADOR TRIFASICO 200 KVA 2.3/0.38-0.22 KV</t>
  </si>
  <si>
    <t>TTA272</t>
  </si>
  <si>
    <t>TRANSFORMADOR TRIFASICO 220 KVA 2.3/0.22 KV</t>
  </si>
  <si>
    <t>TTA273</t>
  </si>
  <si>
    <t>TRANSFORMADOR TRIFASICO 250 KVA 13.2/0.44-0.22 KV</t>
  </si>
  <si>
    <t>TTA274</t>
  </si>
  <si>
    <t>TRANSFORMADOR TRIFASICO 250 KVA 13.2 KV/ BT</t>
  </si>
  <si>
    <t>TTA275</t>
  </si>
  <si>
    <t>TRANSFORMADOR TRIFASICO 250 KVA 22.9/0.22 KV</t>
  </si>
  <si>
    <t>TTA276</t>
  </si>
  <si>
    <t>TRANSFORMADOR TRIFASICO 300 KVA 13.2/0.44-0.22 KV</t>
  </si>
  <si>
    <t>TTA277</t>
  </si>
  <si>
    <t>TRANSFORMADOR TRIFASICO 300 KVA 2.3/0.22 KV</t>
  </si>
  <si>
    <t>TTA278</t>
  </si>
  <si>
    <t>TRANSFORMADOR TRIFASICO 315 KVA 13.2/0.38-0.22 KV</t>
  </si>
  <si>
    <t>TTA279</t>
  </si>
  <si>
    <t>TRANSFORMADOR TRIFASICO 320 KVA 2.3/0.22 KV</t>
  </si>
  <si>
    <t>TTA28</t>
  </si>
  <si>
    <t>TRANSFORMADOR TRIFASICO AEREO 100 KVA; 13.2/0.38-0.22 KV.</t>
  </si>
  <si>
    <t>TTA280</t>
  </si>
  <si>
    <t>TRANSFORMADOR TRIFASICO 400 KVA 13.2/0.44-0.22 KV</t>
  </si>
  <si>
    <t>TTA281</t>
  </si>
  <si>
    <t>TRANSFORMADOR TRIFASICO 50 KVA 13.2/0.38-0.22 KV</t>
  </si>
  <si>
    <t>TTA282</t>
  </si>
  <si>
    <t>TRANSFORMADOR TRIFASICO 50 KVA 22.9/0.22 KV</t>
  </si>
  <si>
    <t>TTA283</t>
  </si>
  <si>
    <t>TRANSFORMADOR TRIFASICO 500 KVA 13.2/0.22 KV</t>
  </si>
  <si>
    <t>TTA284</t>
  </si>
  <si>
    <t>TRANSFORMADOR TRIFASICO 500 KVA 13.2/0.44-0.22 KV</t>
  </si>
  <si>
    <t>TTA285</t>
  </si>
  <si>
    <t>TRANSFORMADOR TRIFASICO 550 KVA 13.2 KV/ BT</t>
  </si>
  <si>
    <t>TTA286</t>
  </si>
  <si>
    <t>TRANSFORMADOR TRIFASICO 80 KVA 13.2/0.22 KV</t>
  </si>
  <si>
    <t>TTA287</t>
  </si>
  <si>
    <t>TRANSFORMADOR TRIFASICO 80 KVA 13.2/0.38-0.22 KV</t>
  </si>
  <si>
    <t>TTA288</t>
  </si>
  <si>
    <t>TRANSFORMADOR TRIFASICO 80 KVA 2.3/0.22 KV</t>
  </si>
  <si>
    <t>TTA289</t>
  </si>
  <si>
    <t>TRANSFORMADOR TRIFASICO AEREO  10 KVA; 2.3/0.22 KV.</t>
  </si>
  <si>
    <t>TTA29</t>
  </si>
  <si>
    <t>TRANSFORMADOR TRIFASICO AEREO 100 KVA; 22.9/0.22 KV.</t>
  </si>
  <si>
    <t>TTA290</t>
  </si>
  <si>
    <t>TRANSFORMADOR TRIFASICO AEREO  10 KVA; 5.8/0.22 KV.</t>
  </si>
  <si>
    <t>TTA291</t>
  </si>
  <si>
    <t>TRANSFORMADOR TRIFASICO AEREO  10 KVA; 5.8/0.38-0.22 KV.</t>
  </si>
  <si>
    <t>TTA292</t>
  </si>
  <si>
    <t>TRANSFORMADOR TRIFASICO AEREO  125 KVA; 2.3/0.38-0.22 KV.</t>
  </si>
  <si>
    <t>TTA293</t>
  </si>
  <si>
    <t>TRANSFORMADOR TRIFASICO AEREO  15 KVA; 2.3/0.22 KV.</t>
  </si>
  <si>
    <t>TTA294</t>
  </si>
  <si>
    <t>TRANSFORMADOR TRIFASICO AEREO  15 KVA; 5.8/0.22 KV.</t>
  </si>
  <si>
    <t>TTA295</t>
  </si>
  <si>
    <t>TRANSFORMADOR TRIFASICO AEREO  150 KVA; 2.3/0.22 KV.</t>
  </si>
  <si>
    <t>TTA296</t>
  </si>
  <si>
    <t>TRANSFORMADOR TRIFASICO AEREO  150 KVA; 5.8/0.38-0.22 KV.</t>
  </si>
  <si>
    <t>TTA297</t>
  </si>
  <si>
    <t>TRANSFORMADOR TRIFASICO AEREO  175 KVA; 2.3/0.22 KV.</t>
  </si>
  <si>
    <t>TTA298</t>
  </si>
  <si>
    <t>TRANSFORMADOR TRIFASICO AEREO  200 KVA; 22.9/0.44-0.22 KV.</t>
  </si>
  <si>
    <t>TTA299</t>
  </si>
  <si>
    <t>TRANSFORMADOR TRIFASICO AEREO  225 KVA; 13.2/0.38-0.22 KV.</t>
  </si>
  <si>
    <t>TTA30</t>
  </si>
  <si>
    <t>TRANSFORMADOR TRIFASICO AEREO 100 KVA; 22.9/0.38-0.22 KV.</t>
  </si>
  <si>
    <t>TTA300</t>
  </si>
  <si>
    <t>TTA301</t>
  </si>
  <si>
    <t>TRANSFORMADOR TRIFASICO AEREO  25 KVA; 2.3/0.38-0.22 KV.</t>
  </si>
  <si>
    <t>TTA302</t>
  </si>
  <si>
    <t>TRANSFORMADOR TRIFASICO AEREO  30 KVA; 2.3/0.44-0.22 KV.</t>
  </si>
  <si>
    <t>TTA303</t>
  </si>
  <si>
    <t>TRANSFORMADOR TRIFASICO AEREO  300 KVA; 2.3/0.22 KV.</t>
  </si>
  <si>
    <t>TTA304</t>
  </si>
  <si>
    <t>TRANSFORMADOR TRIFASICO AEREO  320 KVA; 13.2/0.38-0.22 KV.</t>
  </si>
  <si>
    <t>TTA305</t>
  </si>
  <si>
    <t>TRANSFORMADOR TRIFASICO AEREO  320 KVA; 13.2/0.44-0.22 KV.</t>
  </si>
  <si>
    <t>TTA306</t>
  </si>
  <si>
    <t>TRANSFORMADOR TRIFASICO AEREO  40 KVA; 13.2/0.44-0.22 KV.</t>
  </si>
  <si>
    <t>TTA307</t>
  </si>
  <si>
    <t>TRANSFORMADOR TRIFASICO AEREO  40 KVA; 13.2 KB/BT</t>
  </si>
  <si>
    <t>TTA308</t>
  </si>
  <si>
    <t>TRANSFORMADOR TRIFASICO AEREO  40 KVA; 2.3/0.22 KV.</t>
  </si>
  <si>
    <t>TTA309</t>
  </si>
  <si>
    <t>TRANSFORMADOR TRIFASICO AEREO  40 KVA, 22.9 KV/220 V</t>
  </si>
  <si>
    <t>TTA31</t>
  </si>
  <si>
    <t>TRANSFORMADOR TRIFASICO AEREO 160 KVA; 10/0.22 KV.</t>
  </si>
  <si>
    <t>TTA310</t>
  </si>
  <si>
    <t>TRANSFORMADOR TRIFASICO AEREO  40 KVA, 22.9 KV/440/220 V</t>
  </si>
  <si>
    <t>TTA311</t>
  </si>
  <si>
    <t>TRANSFORMADOR TRIFASICO AEREO  50 KVA, 2.3 KV/440/220 V</t>
  </si>
  <si>
    <t>TTA312</t>
  </si>
  <si>
    <t>TRANSFORMADOR TRIFASICO AEREO  50 KVA, 22.9 KV/BT</t>
  </si>
  <si>
    <t>TTA313</t>
  </si>
  <si>
    <t>TRANSFORMADOR TRIFASICO AEREO  75 KVA, 2.3 KV/220 V</t>
  </si>
  <si>
    <t>TTA314</t>
  </si>
  <si>
    <t>TRANSFORMADOR TRIFASICO AEREO  75 KVA, 2.3 KV/380/220 V</t>
  </si>
  <si>
    <t>TTA315</t>
  </si>
  <si>
    <t>TRANSFORMADOR TRIFASICO AEREO  75 KVA, 2.3 KV/440/220 V</t>
  </si>
  <si>
    <t>TTA316</t>
  </si>
  <si>
    <t>TRANSFORMADOR TRIFASICO AEREO  80 KVA, 13.2 KV/BT</t>
  </si>
  <si>
    <t>TTA317</t>
  </si>
  <si>
    <t>TRANSFORMADOR TRIFASICO AEREO  80 KVA, 2.3 KV/220 V</t>
  </si>
  <si>
    <t>TTA318</t>
  </si>
  <si>
    <t>TRANSFORMADOR TRIFASICO AEREO  80 KVA, 2.3 KV/440/220 V</t>
  </si>
  <si>
    <t>TTA319</t>
  </si>
  <si>
    <t>TRANSFORMADOR TRIFASICO AEREO  90 KVA, 2.3 KV/220 V</t>
  </si>
  <si>
    <t>TTA32</t>
  </si>
  <si>
    <t>TRANSFORMADOR TRIFASICO AEREO 160 KVA; 13.2/0.22 KV.</t>
  </si>
  <si>
    <t>TTA320</t>
  </si>
  <si>
    <t>TRANSFORMADOR TRIFASICO AEREO  90 KVA, 2.3 KV/440/220 V</t>
  </si>
  <si>
    <t>TTA321</t>
  </si>
  <si>
    <t>TRANSFORMADOR TRIFASICO AEREO  90 KVA, 5.8 KV/380/220 V</t>
  </si>
  <si>
    <t>TTA322</t>
  </si>
  <si>
    <t>TRANSFORMADOR TRIFASICO AEREO 100 KVA, 2.3 KV/220 V</t>
  </si>
  <si>
    <t>TTA323</t>
  </si>
  <si>
    <t>TRANSFORMADOR TRIFASICO AEREO 100 KVA, 2.3 KV/380/220 V</t>
  </si>
  <si>
    <t>TTA324</t>
  </si>
  <si>
    <t>TRANSFORMADOR TRIFASICO AEREO 100 KVA, 2.3 KV/440/220 V</t>
  </si>
  <si>
    <t>TTA325</t>
  </si>
  <si>
    <t>TRANSFORMADOR TRIFASICO AEREO 100 KVA, 22.9 KV/BT</t>
  </si>
  <si>
    <t>TTA326</t>
  </si>
  <si>
    <t>TRANSFORMADOR TRIFASICO AEREO 100 KVA, 5.8 KV/380/220 V</t>
  </si>
  <si>
    <t>TTA327</t>
  </si>
  <si>
    <t>TRANSFORMADOR TRIFASICO AEREO 100 KVA, 7.62 KV/220 V</t>
  </si>
  <si>
    <t>TTA328</t>
  </si>
  <si>
    <t>TRANSFORMADOR TRIFASICO AEREO 160 KVA, 2.3 KV/220 V</t>
  </si>
  <si>
    <t>TTA329</t>
  </si>
  <si>
    <t>TRANSFORMADOR TRIFASICO AEREO 160 KVA, 2.3 KV/380/220 V</t>
  </si>
  <si>
    <t>TTA33</t>
  </si>
  <si>
    <t>TRANSFORMADOR TRIFASICO AEREO 160 KVA; 13.2/0.38-0.22 KV.</t>
  </si>
  <si>
    <t>TTA330</t>
  </si>
  <si>
    <t>TRANSFORMADOR TRIFASICO AEREO 160 KVA, 2.3 KV/440/220 V</t>
  </si>
  <si>
    <t>TTA331</t>
  </si>
  <si>
    <t>TRANSFORMADOR TRIFASICO AEREO 250 KVA, 13.2 KV/440/220 V</t>
  </si>
  <si>
    <t>TTA332</t>
  </si>
  <si>
    <t>TRANSFORMADOR TRIFASICO AEREO 250 KVA, 13.2 KV/BT</t>
  </si>
  <si>
    <t>TTA333</t>
  </si>
  <si>
    <t>TRANSFORMADOR TRIFASICO AEREO 250 KVA, 2.3 KV/220 V</t>
  </si>
  <si>
    <t>TTA334</t>
  </si>
  <si>
    <t>TRANSFORMADOR TRIFASICO AEREO 400 KVA, 2.3 KV/440/220 V</t>
  </si>
  <si>
    <t>TTA335</t>
  </si>
  <si>
    <t>TRANSFORMADOR DE 160 KVA TRIFASICO, 10 KV/BT</t>
  </si>
  <si>
    <t>TTA336</t>
  </si>
  <si>
    <t>TRANSFORMADOR DE 200 KVA TRIFASICO, 10 KV/440/220 V</t>
  </si>
  <si>
    <t>TTA337</t>
  </si>
  <si>
    <t>TRANSFORMADOR DE 220 KVA TRIFASICO, 10 KV/440/220 V</t>
  </si>
  <si>
    <t>TTA338</t>
  </si>
  <si>
    <t>TRANSFORMADOR DE 250 KVA TRIFASICO, 10 KV/BT</t>
  </si>
  <si>
    <t>TTA339</t>
  </si>
  <si>
    <t>TRANSFORMADOR DE 350 KVA TRIFASICO, 10 KV/440/220 V</t>
  </si>
  <si>
    <t>TTA34</t>
  </si>
  <si>
    <t>TRANSFORMADOR TRIFASICO AEREO 160 KVA; 22.9/0.22 KV.</t>
  </si>
  <si>
    <t>TTA340</t>
  </si>
  <si>
    <t>TRANSFORMADOR DE 400 KVA TRIFASICO, 10 KV/BT</t>
  </si>
  <si>
    <t>TTA341</t>
  </si>
  <si>
    <t>TRANSFORMADOR DE 480 KVA TRIFASICO, 10 KV/220 V</t>
  </si>
  <si>
    <t>TTA342</t>
  </si>
  <si>
    <t>TRANSFORMADOR DE 50 KVA TRIFASICO, MT/220 V</t>
  </si>
  <si>
    <t>TTA343</t>
  </si>
  <si>
    <t>TRANSFORMADOR DE 500 KVA TRIFASICO, 10 KV/BT</t>
  </si>
  <si>
    <t>TTA344</t>
  </si>
  <si>
    <t>TRANSFORMADOR DE 550 KVA TRIFASICO, 10 KV/440/220 V</t>
  </si>
  <si>
    <t>TTA345</t>
  </si>
  <si>
    <t>TRANSFORMADOR DE 700 KVA TRIFASICO, 10 KV/440/220 V</t>
  </si>
  <si>
    <t>TTA346</t>
  </si>
  <si>
    <t>TRANSFORMADOR DE 80 KVA TRIFASICO, 10 KV/440/220 V</t>
  </si>
  <si>
    <t>TTA347</t>
  </si>
  <si>
    <t>TRANSFORMADOR TRIFASICO AEREO  10 KVA, MT/380/220 V</t>
  </si>
  <si>
    <t>TTA348</t>
  </si>
  <si>
    <t>TRANSFORMADOR TRIFASICO AEREO  125 KVA, MT/220 V</t>
  </si>
  <si>
    <t>TTA349</t>
  </si>
  <si>
    <t>TRANSFORMADOR TRIFASICO AEREO  125 KVA, MT/380/220 V</t>
  </si>
  <si>
    <t>TTA35</t>
  </si>
  <si>
    <t>TRANSFORMADOR TRIFASICO AEREO 160 KVA; 22.9/0.38-0.22 KV.</t>
  </si>
  <si>
    <t>TTA350</t>
  </si>
  <si>
    <t>TRANSFORMADOR TRIFASICO AEREO  15 KVA, 10 KV/BT</t>
  </si>
  <si>
    <t>TTA351</t>
  </si>
  <si>
    <t>TRANSFORMADOR TRIFASICO AEREO  15 KVA, MT/380/220 V</t>
  </si>
  <si>
    <t>TTA352</t>
  </si>
  <si>
    <t>TRANSFORMADOR TRIFASICO AEREO  150 KVA, MT/220 V</t>
  </si>
  <si>
    <t>TTA353</t>
  </si>
  <si>
    <t>TRANSFORMADOR TRIFASICO AEREO  200 KVA, 10 KV/BT</t>
  </si>
  <si>
    <t>TTA354</t>
  </si>
  <si>
    <t>TRANSFORMADOR TRIFASICO AEREO  225 KVA, MT/220 V</t>
  </si>
  <si>
    <t>TTA355</t>
  </si>
  <si>
    <t>TRANSFORMADOR TRIFASICO AEREO  25 KVA, MT/380/220 V</t>
  </si>
  <si>
    <t>TTA356</t>
  </si>
  <si>
    <t>TRANSFORMADOR TRIFASICO AEREO  275 KVA, 10 KV/440/220 V</t>
  </si>
  <si>
    <t>TTA357</t>
  </si>
  <si>
    <t>TRANSFORMADOR TRIFASICO AEREO  30 KVA, MT/220 V</t>
  </si>
  <si>
    <t>TTA358</t>
  </si>
  <si>
    <t>TRANSFORMADOR TRIFASICO AEREO  30 KVA, MT/380/220 V</t>
  </si>
  <si>
    <t>TTA359</t>
  </si>
  <si>
    <t>TRANSFORMADOR TRIFASICO AEREO  320 KVA, 10 KV/380/220 V</t>
  </si>
  <si>
    <t>TTA36</t>
  </si>
  <si>
    <t>TRANSFORMADOR TRIFASICO AEREO 250 KVA; 10/0.22 KV.</t>
  </si>
  <si>
    <t>TTA360</t>
  </si>
  <si>
    <t>TRANSFORMADOR TRIFASICO AEREO  375 KVA, 10 KV/380/220 V</t>
  </si>
  <si>
    <t>TTA361</t>
  </si>
  <si>
    <t>TRANSFORMADOR TRIFASICO AEREO  40 KVA, 10 KV/440/220 V</t>
  </si>
  <si>
    <t>TTA362</t>
  </si>
  <si>
    <t>TRANSFORMADOR TRIFASICO AEREO  50 KVA, 12 KV/380/220 V</t>
  </si>
  <si>
    <t>TTA363</t>
  </si>
  <si>
    <t>TRANSFORMADOR TRIFASICO AEREO  50 KVA, 12 KV/440/220 V</t>
  </si>
  <si>
    <t>TTA364</t>
  </si>
  <si>
    <t>TRANSFORMADOR TRIFASICO AEREO  50 KVA, MT/220 V</t>
  </si>
  <si>
    <t>TTA365</t>
  </si>
  <si>
    <t>TRANSFORMADOR TRIFASICO AEREO  50 KVA, MT/380/220 V</t>
  </si>
  <si>
    <t>TTA366</t>
  </si>
  <si>
    <t>TRANSFORMADOR TRIFASICO AEREO  75 KVA, MT/220 V</t>
  </si>
  <si>
    <t>TTA367</t>
  </si>
  <si>
    <t>TRANSFORMADOR TRIFASICO AEREO  75 KVA, MT/380/220 V</t>
  </si>
  <si>
    <t>TTA368</t>
  </si>
  <si>
    <t>TRANSFORMADOR TRIFASICO AEREO  75 KVA, MT/440/220 V</t>
  </si>
  <si>
    <t>TTA369</t>
  </si>
  <si>
    <t>TRANSFORMADOR TRIFASICO AEREO  80 KVA, 12 KV/220 V</t>
  </si>
  <si>
    <t>TTA37</t>
  </si>
  <si>
    <t>TRANSFORMADOR TRIFASICO AEREO 250 KVA; 13.2/0.22 KV.</t>
  </si>
  <si>
    <t>TTA370</t>
  </si>
  <si>
    <t>TRANSFORMADOR TRIFASICO AEREO  80 KVA, MT/220 V</t>
  </si>
  <si>
    <t>TTA371</t>
  </si>
  <si>
    <t>TRANSFORMADOR TRIFASICO AEREO  80 KVA, MT/380/220 V</t>
  </si>
  <si>
    <t>TTA372</t>
  </si>
  <si>
    <t>TRANSFORMADOR TRIFASICO AEREO  90 KVA, MT/220 V</t>
  </si>
  <si>
    <t>TTA373</t>
  </si>
  <si>
    <t>TRANSFORMADOR TRIFASICO AEREO  90 KVA, MT/380/220 V</t>
  </si>
  <si>
    <t>TTA374</t>
  </si>
  <si>
    <t>TRANSFORMADOR TRIFASICO AEREO 100 KVA, 10 KV/BT</t>
  </si>
  <si>
    <t>TTA375</t>
  </si>
  <si>
    <t>TRANSFORMADOR TRIFASICO AEREO 100 KVA, 12 KV/220 V</t>
  </si>
  <si>
    <t>TTA376</t>
  </si>
  <si>
    <t>TRANSFORMADOR TRIFASICO AEREO 100 KVA, 12 KV/380/220 V</t>
  </si>
  <si>
    <t>TTA377</t>
  </si>
  <si>
    <t>TRANSFORMADOR TRIFASICO AEREO 100 KVA, MT/220 V</t>
  </si>
  <si>
    <t>TTA378</t>
  </si>
  <si>
    <t>TRANSFORMADOR TRIFASICO AEREO 100 KVA, MT/380/220 V</t>
  </si>
  <si>
    <t>TTA379</t>
  </si>
  <si>
    <t>TRANSFORMADOR TRIFASICO AEREO 100 KVA, MT/440/220 V</t>
  </si>
  <si>
    <t>TTA38</t>
  </si>
  <si>
    <t>TRANSFORMADOR TRIFASICO AEREO 250 KVA; 13.2/0.38 KV.</t>
  </si>
  <si>
    <t>TTA380</t>
  </si>
  <si>
    <t>TRANSFORMADOR TRIFASICO AEREO 160 KVA, 10 KV/BT</t>
  </si>
  <si>
    <t>TTA381</t>
  </si>
  <si>
    <t>TRANSFORMADOR TRIFASICO AEREO 160 KVA, MT/380/220 V</t>
  </si>
  <si>
    <t>TTA382</t>
  </si>
  <si>
    <t>TRANSFORMADOR TRIFASICO AEREO 250 KVA, 10 KV/BT</t>
  </si>
  <si>
    <t>TTA383</t>
  </si>
  <si>
    <t>TRANSFORMADOR TRIFASICO AEREO 250 KVA, MT/380/220 V</t>
  </si>
  <si>
    <t>TTA384</t>
  </si>
  <si>
    <t>TRANSFORMADOR TRIFASICO AEREO 400 KVA, 10 KV/BT</t>
  </si>
  <si>
    <t>TTA385</t>
  </si>
  <si>
    <t>TRANSFORMADOR TRIFASICO 375 KVA 10 / 0.22 KV.</t>
  </si>
  <si>
    <t>TTA386</t>
  </si>
  <si>
    <t>TRANSFORMADOR TRIFASICO AEREO  37 KVA; 12/0.44-0.22 KV.</t>
  </si>
  <si>
    <t>TTA387</t>
  </si>
  <si>
    <t>TRANSFORMADOR TRIFASICO AEREO  37 KVA; 5.8/0.38-0.22 KV.</t>
  </si>
  <si>
    <t>TTA388</t>
  </si>
  <si>
    <t>TRANSFORMADOR TRIFASICO AEREO  90 KVA; 7.62/0.22 KV.</t>
  </si>
  <si>
    <t>TTA389</t>
  </si>
  <si>
    <t>TRANSFORMADOR TRIFASICO AEREO  125 KVA; 5.8/0.38-0.22 KV.</t>
  </si>
  <si>
    <t>TTA39</t>
  </si>
  <si>
    <t>TRANSFORMADOR TRIFASICO AEREO 250 KVA; 22.9/0.22 KV.</t>
  </si>
  <si>
    <t>TTA390</t>
  </si>
  <si>
    <t>TRANSFORMADOR TRIFASICO AEREO  125 KVA; 7.62/0.22 KV.</t>
  </si>
  <si>
    <t>TTA391</t>
  </si>
  <si>
    <t>TRANSFORMADOR TRIFASICO AEREO  125 KVA; 7.62/0.38-0.22 KV.</t>
  </si>
  <si>
    <t>TTA392</t>
  </si>
  <si>
    <t>TRANSFORMADOR TRIFASICO AEREO  150 KVA; 7.62/0.22 KV.</t>
  </si>
  <si>
    <t>TTA393</t>
  </si>
  <si>
    <t>TRANSFORMADOR TRIFASICO AEREO  30 KVA; 7.62/0.22 KV.</t>
  </si>
  <si>
    <t>TTA394</t>
  </si>
  <si>
    <t>TRANSFORMADOR TRIFASICO AEREO  37 KVA; 7.62/0.22 KV.</t>
  </si>
  <si>
    <t>TTA395</t>
  </si>
  <si>
    <t>TRANSFORMADOR TRIFASICO AEREO  5 KVA; 10/0.22 KV.</t>
  </si>
  <si>
    <t>TTA396</t>
  </si>
  <si>
    <t>TRANSFORMADOR TRIFASICO AEREO  5 KVA; 10/0.38-0.22 KV.</t>
  </si>
  <si>
    <t>TTA397</t>
  </si>
  <si>
    <t>TRANSFORMADOR TRIFASICO AEREO  5 KVA; 22.9/0.22 KV.</t>
  </si>
  <si>
    <t>TTA398</t>
  </si>
  <si>
    <t>TRANSFORMADOR TRIFASICO AEREO  5 KVA; 22.9/0.38-0.22 KV.</t>
  </si>
  <si>
    <t>TTA399</t>
  </si>
  <si>
    <t>TRANSFORMADOR TRIFASICO AEREO  3 KVA; 10/0.22 KV.</t>
  </si>
  <si>
    <t>TTA40</t>
  </si>
  <si>
    <t>TRANSFORMADOR TRIFASICO AEREO 250 KVA; 22.9/0.38 KV.</t>
  </si>
  <si>
    <t>TTA400</t>
  </si>
  <si>
    <t>TRANSFORMADOR TRIFASICO AEREO  3 KVA; 10/0.38-0.22 KV.</t>
  </si>
  <si>
    <t>TTA401</t>
  </si>
  <si>
    <t>TRANSFORMADOR TRIFASICO AEREO  3 KVA; 22.9/0.22 KV.</t>
  </si>
  <si>
    <t>TTA402</t>
  </si>
  <si>
    <t>TRANSFORMADOR TRIFASICO AEREO  3 KVA; 22.9/0.38-0.22 KV.</t>
  </si>
  <si>
    <t>TTA403</t>
  </si>
  <si>
    <t>TRANSFORMADOR TRIFASICO AEREO 40 KVA; 5.8/0.22 KV.</t>
  </si>
  <si>
    <t>TTA404</t>
  </si>
  <si>
    <t>TRANSFORMADOR TRIFASICO AEREO 300 KVA; 10/0.44-0.22 KV.</t>
  </si>
  <si>
    <t>TTA405</t>
  </si>
  <si>
    <t>TRANSFORMADOR TRIFASICO AEREO 375 KVA; 10/0.44-0.22 KV.</t>
  </si>
  <si>
    <t>TTA406</t>
  </si>
  <si>
    <t>TRANSFORMADOR TRIFASICO AEREO 375 KVA; 22.9/0.44-0.22 KV.</t>
  </si>
  <si>
    <t>TTA407</t>
  </si>
  <si>
    <t>TRANSFORMADOR TRIFASICO AEREO 400 KVA; 10/0.44-0.22 KV.</t>
  </si>
  <si>
    <t>TTA408</t>
  </si>
  <si>
    <t>TRANSFORMADOR TRIFASICO AEREO 400 KVA; 22.9/0.44-0.22 KV.</t>
  </si>
  <si>
    <t>TTA409</t>
  </si>
  <si>
    <t>TRANSFORMADOR TRIFASICO AEREO 630 KVA; 10/0.44-0.22 KV.</t>
  </si>
  <si>
    <t>TTA41</t>
  </si>
  <si>
    <t>TRANSFORMADOR TRIFASICO AEREO 400 KVA; 10/0.22 KV.</t>
  </si>
  <si>
    <t>TTA410</t>
  </si>
  <si>
    <t>TRANSFORMADOR TRIFASICO AEREO 630 KVA; 22.9/0.44-0.22 KV.</t>
  </si>
  <si>
    <t>TTA411</t>
  </si>
  <si>
    <t>TRANSFORMADOR TRIFASICO AEREO 500 KVA; 22.9/0.44-0.22 KV.</t>
  </si>
  <si>
    <t>TTA418</t>
  </si>
  <si>
    <t>TRANSFORMADOR TRIFASICO AEREO  3 KVA, 2.3 KV/220 V</t>
  </si>
  <si>
    <t>TTA42</t>
  </si>
  <si>
    <t>TRANSFORMADOR TRIFASICO AEREO 400 KVA; 13.2/0.22 KV.</t>
  </si>
  <si>
    <t>TTA43</t>
  </si>
  <si>
    <t>TRANSFORMADOR TRIFASICO AEREO 400 KVA; 13.2/0.38 KV.</t>
  </si>
  <si>
    <t>TTA44</t>
  </si>
  <si>
    <t>TRANSFORMADOR TRIFASICO AEREO 400 KVA; 22.9/0.22 KV.</t>
  </si>
  <si>
    <t>TTA45</t>
  </si>
  <si>
    <t>TRANSFORMADOR TRIFASICO AEREO 400 KVA; 22.9/0.38 KV.</t>
  </si>
  <si>
    <t>TTA46</t>
  </si>
  <si>
    <t>TRANSFORMADOR TRIFASICO AEREO 630 KVA; 10/0.22 KV.</t>
  </si>
  <si>
    <t>TTA48</t>
  </si>
  <si>
    <t>TRANSFORMADOR TRIFASICO AEREO 630 KVA; 13.2/0.22 KV.</t>
  </si>
  <si>
    <t>TTA49</t>
  </si>
  <si>
    <t>TRANSFORMADOR TRIFASICO AEREO 630 KVA; 13.2/0.38 KV.</t>
  </si>
  <si>
    <t>TTA50</t>
  </si>
  <si>
    <t>TRANSFORMADOR TRIFASICO AEREO 630 KVA; 22.92/0.22 KV.</t>
  </si>
  <si>
    <t>TTA51</t>
  </si>
  <si>
    <t>TRANSFORMADOR TRIFASICO AEREO 630 KVA; 22.92/0.38 KV.</t>
  </si>
  <si>
    <t>TTA52</t>
  </si>
  <si>
    <t>TRANSFORMADOR TRIFASICO AEREO  30 KVA; 10/0.22 KV.</t>
  </si>
  <si>
    <t>TTA53</t>
  </si>
  <si>
    <t>TRANSFORMADOR TRIFASICO AEREO  30 KVA; 13.2/0.22 KV.</t>
  </si>
  <si>
    <t>TTA54</t>
  </si>
  <si>
    <t>TRANSFORMADOR TRIFASICO AEREO  30 KVA; 13.2/0.38 KV.</t>
  </si>
  <si>
    <t>TTA55</t>
  </si>
  <si>
    <t>TRANSFORMADOR TRIFASICO AEREO  30 KVA; 22.9/0.22 KV.</t>
  </si>
  <si>
    <t>TTA56</t>
  </si>
  <si>
    <t>TRANSFORMADOR TRIFASICO AEREO  30 KVA; 22.9/0.38-0.22 KV.</t>
  </si>
  <si>
    <t>TTA57</t>
  </si>
  <si>
    <t>TRANSFORMADOR TRIFASICO AEREO  37 KVA; 10/0.22 KV.</t>
  </si>
  <si>
    <t>TTA58</t>
  </si>
  <si>
    <t>TRANSFORMADOR TRIFASICO AEREO  37 KVA; 13.2/0.22 KV.</t>
  </si>
  <si>
    <t>TTA59</t>
  </si>
  <si>
    <t>TRANSFORMADOR TRIFASICO AEREO  37 KVA; 13.2/0.38 KV.</t>
  </si>
  <si>
    <t>TTA60</t>
  </si>
  <si>
    <t>TRANSFORMADOR TRIFASICO AEREO  37 KVA; 22.9/0.22 KV.</t>
  </si>
  <si>
    <t>TTA61</t>
  </si>
  <si>
    <t>TRANSFORMADOR TRIFASICO AEREO  37 KVA; 22.9/0.38-0.22 KV.</t>
  </si>
  <si>
    <t>TTA62</t>
  </si>
  <si>
    <t>TRANSFORMADOR TRIFASICO AEREO  40 KVA; 10/0.22 KV.</t>
  </si>
  <si>
    <t>TTA63</t>
  </si>
  <si>
    <t>TRANSFORMADOR TRIFASICO AEREO  40 KVA; 13.2/0.22 KV.</t>
  </si>
  <si>
    <t>TTA64</t>
  </si>
  <si>
    <t>TRANSFORMADOR TRIFASICO AEREO  40 KVA; 13.2/0.38 KV.</t>
  </si>
  <si>
    <t>TTA65</t>
  </si>
  <si>
    <t>TRANSFORMADOR TRIFASICO AEREO  40 KVA; 22.9/0.22 KV.</t>
  </si>
  <si>
    <t>TTA66</t>
  </si>
  <si>
    <t>TRANSFORMADOR TRIFASICO AEREO  40 KVA; 22.9/0.38-0.22 KV.</t>
  </si>
  <si>
    <t>TTA67</t>
  </si>
  <si>
    <t>TRANSFORMADOR TRIFASICO AEREO  80 KVA; 10/0.22 KV.</t>
  </si>
  <si>
    <t>TTA68</t>
  </si>
  <si>
    <t>TRANSFORMADOR TRIFASICO AEREO  80 KVA; 13.2/0.22 KV.</t>
  </si>
  <si>
    <t>TTA69</t>
  </si>
  <si>
    <t>TRANSFORMADOR TRIFASICO AEREO  80 KVA; 13.2/0.38 KV.</t>
  </si>
  <si>
    <t>TTA70</t>
  </si>
  <si>
    <t>TRANSFORMADOR TRIFASICO AEREO  80 KVA; 22.9/0.22 KV.</t>
  </si>
  <si>
    <t>TTA71</t>
  </si>
  <si>
    <t>TRANSFORMADOR TRIFASICO AEREO  80 KVA; 22.9/0.38-0.22 KV.</t>
  </si>
  <si>
    <t>TTA72</t>
  </si>
  <si>
    <t>TRANSFORMADOR TRIFASICO AEREO  90 KVA; 10/0.22 KV.</t>
  </si>
  <si>
    <t>TTA73</t>
  </si>
  <si>
    <t>TRANSFORMADOR TRIFASICO AEREO  90 KVA; 13.2/0.22 KV.</t>
  </si>
  <si>
    <t>TTA74</t>
  </si>
  <si>
    <t>TRANSFORMADOR TRIFASICO AEREO  90 KVA; 13.2/0.38 KV.</t>
  </si>
  <si>
    <t>TTA75</t>
  </si>
  <si>
    <t>TRANSFORMADOR TRIFASICO AEREO  90 KVA; 22.9/0.22 KV.</t>
  </si>
  <si>
    <t>TTA76</t>
  </si>
  <si>
    <t>TRANSFORMADOR TRIFASICO AEREO  90 KVA; 22.9/0.38-0.22 KV.</t>
  </si>
  <si>
    <t>TTA77</t>
  </si>
  <si>
    <t>TRANSFORMADOR TRIFASICO AEREO  125 KVA; 10/0.22 KV.</t>
  </si>
  <si>
    <t>TTA78</t>
  </si>
  <si>
    <t>TRANSFORMADOR TRIFASICO AEREO  125 KVA; 13.2/0.22 KV.</t>
  </si>
  <si>
    <t>TTA79</t>
  </si>
  <si>
    <t>TRANSFORMADOR TRIFASICO AEREO  125 KVA; 13.2/0.38 KV.</t>
  </si>
  <si>
    <t>TTA80</t>
  </si>
  <si>
    <t>TRANSFORMADOR TRIFASICO AEREO  125 KVA; 22.9/0.22 KV.</t>
  </si>
  <si>
    <t>TTA81</t>
  </si>
  <si>
    <t>TRANSFORMADOR TRIFASICO AEREO  125 KVA; 22.9/0.38-0.22 KV.</t>
  </si>
  <si>
    <t>TTA82</t>
  </si>
  <si>
    <t>TRANSFORMADOR TRIFASICO AEREO  150 KVA; 10/0.22 KV.</t>
  </si>
  <si>
    <t>TTA83</t>
  </si>
  <si>
    <t>TRANSFORMADOR TRIFASICO AEREO  150 KVA; 13.2/0.22 KV.</t>
  </si>
  <si>
    <t>TTA84</t>
  </si>
  <si>
    <t>TRANSFORMADOR TRIFASICO AEREO  150 KVA; 13.2/0.38 KV.</t>
  </si>
  <si>
    <t>TTA85</t>
  </si>
  <si>
    <t>TRANSFORMADOR TRIFASICO AEREO  150 KVA; 22.9/0.22 KV.</t>
  </si>
  <si>
    <t>TTA86</t>
  </si>
  <si>
    <t>TRANSFORMADOR TRIFASICO AEREO  150 KVA; 22.9/0.38-0.22 KV.</t>
  </si>
  <si>
    <t>TTA87</t>
  </si>
  <si>
    <t>TRANSFORMADOR TRIFASICO AEREO  175 KVA; 10/0.22 KV.</t>
  </si>
  <si>
    <t>TTA88</t>
  </si>
  <si>
    <t>TRANSFORMADOR TRIFASICO AEREO  175 KVA; 13.2/0.22 KV.</t>
  </si>
  <si>
    <t>TTA89</t>
  </si>
  <si>
    <t>TRANSFORMADOR TRIFASICO AEREO  175 KVA; 13.2/0.38 KV.</t>
  </si>
  <si>
    <t>TTA90</t>
  </si>
  <si>
    <t>TRANSFORMADOR TRIFASICO AEREO  175 KVA; 22.9/0.22 KV.</t>
  </si>
  <si>
    <t>TTA91</t>
  </si>
  <si>
    <t>TRANSFORMADOR TRIFASICO AEREO  175 KVA; 22.9/0.38-0.22 KV.</t>
  </si>
  <si>
    <t>TTA92</t>
  </si>
  <si>
    <t>TRANSFORMADOR TRIFASICO AEREO  200 KVA; 10/0.22 KV.</t>
  </si>
  <si>
    <t>TTA93</t>
  </si>
  <si>
    <t>TRANSFORMADOR TRIFASICO AEREO  200 KVA; 13.2/0.22 KV.</t>
  </si>
  <si>
    <t>TTA94</t>
  </si>
  <si>
    <t>TRANSFORMADOR TRIFASICO AEREO  200 KVA; 13.2/0.38 KV.</t>
  </si>
  <si>
    <t>TTA95</t>
  </si>
  <si>
    <t>TRANSFORMADOR TRIFASICO AEREO  200 KVA; 22.9/0.22 KV.</t>
  </si>
  <si>
    <t>TTA96</t>
  </si>
  <si>
    <t>TRANSFORMADOR TRIFASICO AEREO  200 KVA; 22.9/0.38-0.22 KV.</t>
  </si>
  <si>
    <t>TTA97</t>
  </si>
  <si>
    <t>TRANSFORMADOR TRIFASICO AEREO  220 KVA; 10/0.22 KV.</t>
  </si>
  <si>
    <t>TTA98</t>
  </si>
  <si>
    <t>TRANSFORMADOR TRIFASICO AEREO  220 KVA; 13.2/0.22 KV.</t>
  </si>
  <si>
    <t>TTA99</t>
  </si>
  <si>
    <t>TRANSFORMADOR TRIFASICO AEREO  220 KVA; 13.2/0.38 KV.</t>
  </si>
  <si>
    <t>TTB01</t>
  </si>
  <si>
    <t>TRANSFORMADOR COMPACTO BOVEDA DE  50 KVA TRIFASICO</t>
  </si>
  <si>
    <t>TTB02</t>
  </si>
  <si>
    <t>TRANSFORMADOR COMPACTO BOVEDA DE 100 KVA TRIFASICO</t>
  </si>
  <si>
    <t>TTB03</t>
  </si>
  <si>
    <t>TRANSFORMADOR COMPACTO BOVEDA DE 160 KVA TRIFASICO</t>
  </si>
  <si>
    <t>TTB04</t>
  </si>
  <si>
    <t>TRANSFORMADOR COMPACTO BOVEDA DE 250 KVA TRIFASICO</t>
  </si>
  <si>
    <t>TTB05</t>
  </si>
  <si>
    <t>TRANSFORMADOR COMPACTO BOVEDA DE 400 KVA TRIFASICO</t>
  </si>
  <si>
    <t>TTB06</t>
  </si>
  <si>
    <t>TRANSFORMADOR COMPACTO BOVEDA DE 630 KVA TRIFASICO</t>
  </si>
  <si>
    <t>TTB07</t>
  </si>
  <si>
    <t>TRANSFORMADOR COMPACTO BOVEDA DE 37 KVA TRIFASICO</t>
  </si>
  <si>
    <t>TTB08</t>
  </si>
  <si>
    <t>TRANSFORMADOR COMPACTO BOVEDA DE 75 KVA TRIFASICO</t>
  </si>
  <si>
    <t>TTB09</t>
  </si>
  <si>
    <t>TRANSFORMADOR COMPACTO BOVEDA DE 110 KVA TRIFASICO</t>
  </si>
  <si>
    <t>TTB10</t>
  </si>
  <si>
    <t>TRANSFORMADOR COMPACTO BOVEDA DE 150 KVA TRIFASICO</t>
  </si>
  <si>
    <t>TTB11</t>
  </si>
  <si>
    <t>TRANSFORMADOR COMPACTO BOVEDA DE 200 KVA TRIFASICO</t>
  </si>
  <si>
    <t>TTB12</t>
  </si>
  <si>
    <t>TRANSFORMADOR COMPACTO BOVEDA DE 300 KVA TRIFASICO</t>
  </si>
  <si>
    <t>TTB13</t>
  </si>
  <si>
    <t>TRANSFORMADOR COMPACTO BOVEDA DE 315 KVA TRIFASICO</t>
  </si>
  <si>
    <t>TTB14</t>
  </si>
  <si>
    <t>TRANSFORMADOR COMPACTO BOVEDA DE 320 KVA TRIFASICO</t>
  </si>
  <si>
    <t>TTB15</t>
  </si>
  <si>
    <t>TRANSFORMADOR COMPACTO BOVEDA DE 500 KVA TRIFASICO</t>
  </si>
  <si>
    <t>TTB16</t>
  </si>
  <si>
    <t>TRANSFORMADOR COMPACTO BOVEDA DE 640 KVA TRIFASICO</t>
  </si>
  <si>
    <t>TTB17</t>
  </si>
  <si>
    <t>TRANSFORMADOR COMPACTO BOVEDA DE 75 KVA TRIFASICO 10 / 0.38-0.22 KV</t>
  </si>
  <si>
    <t>TTB18</t>
  </si>
  <si>
    <t>TRANSFORMADOR COMPACTO BOVEDA DE 100 KVA TRIFASICO 10 / 0.44-0.22 KV</t>
  </si>
  <si>
    <t>TTB19</t>
  </si>
  <si>
    <t>TRANSFORMADOR COMPACTO BOVEDA DE 160 KVA TRIFASICO 10 / 0.38-0.22 KV</t>
  </si>
  <si>
    <t>TTB20</t>
  </si>
  <si>
    <t>TRANSFORMADOR COMPACTO BOVEDA DE 250 KVA TRIFASICO 10 / 0.38-0.22 KV</t>
  </si>
  <si>
    <t>TTB21</t>
  </si>
  <si>
    <t>TRANSFORMADOR COMPACTO BOVEDA DE 320 KVA TRIFASICO 10 / 0.38-0.22 KV</t>
  </si>
  <si>
    <t>TTB22</t>
  </si>
  <si>
    <t>TRANSFORMADOR COMPACTO BOVEDA DE 400 KVA TRIFASICO 10 / 0.38-0.22 KV</t>
  </si>
  <si>
    <t>TTC01</t>
  </si>
  <si>
    <t>TRANSFORMADOR TRIFASICO 25 kVA, 10/0.38-0.22 kV</t>
  </si>
  <si>
    <t>TTC02</t>
  </si>
  <si>
    <t>TRANSFORMADOR TRIFASICO 37,5 kVA, 10/0.38-0.22 kV</t>
  </si>
  <si>
    <t>TTC03</t>
  </si>
  <si>
    <t>TRANSFORMADOR TRIFASICO 50 kVA, 10/0.38-0.22 kV</t>
  </si>
  <si>
    <t>TTC04</t>
  </si>
  <si>
    <t>TRANSFORMADOR TRIFASICO 80 kVA, 10/0.38-0.22 kV</t>
  </si>
  <si>
    <t>TTC05</t>
  </si>
  <si>
    <t>TRANSFORMADOR TRIFASICO 100 kVA, 10/0.38-0.22 kV</t>
  </si>
  <si>
    <t>TTC06</t>
  </si>
  <si>
    <t>TRANSFORMADOR TRIFASICO 125 kVA, 10/0.38-0.22 kV</t>
  </si>
  <si>
    <t>TTC07</t>
  </si>
  <si>
    <t>TRANSFORMADOR TRIFASICO 160 kVA, 10/0.38-0.22 kV</t>
  </si>
  <si>
    <t>TTC08</t>
  </si>
  <si>
    <t>TRANSFORMADOR TRIFASICO 200 kVA, 10/0.38-0.22 kV</t>
  </si>
  <si>
    <t>TTC09</t>
  </si>
  <si>
    <t>TRANSFORMADOR TRIFASICO 250 kVA, 10/0.38-0.22 kV</t>
  </si>
  <si>
    <t>TTC132</t>
  </si>
  <si>
    <t>TRANSFORMADOR TRIFASICO AEREO  15 KVA 13.2 / 0.38-0.22 KV</t>
  </si>
  <si>
    <t>TTC133</t>
  </si>
  <si>
    <t>TRANSFORMADOR TRIFASICO AEREO  15 KVA 13.2 / 0.44-0.22 KV</t>
  </si>
  <si>
    <t>TTC134</t>
  </si>
  <si>
    <t>TRANSFORMADOR TRIFASICO AEREO  25 KVA 2.3 / 0.22 KV</t>
  </si>
  <si>
    <t>TTC135</t>
  </si>
  <si>
    <t>TRANSFORMADOR TRIFASICO AEREO  25 KVA 13.2 / 0.38-0.22 KV</t>
  </si>
  <si>
    <t>TTC136</t>
  </si>
  <si>
    <t>TRANSFORMADOR TRIFASICO AEREO  25 KVA 13.2 / 0.44-0.22 KV</t>
  </si>
  <si>
    <t>TTC137</t>
  </si>
  <si>
    <t>TRANSFORMADOR TRIFASICO AEREO  25 KVA 2.3 / 0.44-0.22 KV</t>
  </si>
  <si>
    <t>TTC138</t>
  </si>
  <si>
    <t>TRANSFORMADOR TRIFASICO AEREO  30 KVA 2.3 / 0.22 KV</t>
  </si>
  <si>
    <t>TTC139</t>
  </si>
  <si>
    <t>TRANSFORMADOR TRIFASICO AEREO  30 KVA 13.2 / 0.38-0.22 KV</t>
  </si>
  <si>
    <t>TTC153</t>
  </si>
  <si>
    <t>TRANSFORMADOR TRIFASICO AEREO  30 KVA 10 / 0.38-0.22 KV</t>
  </si>
  <si>
    <t>TTC154</t>
  </si>
  <si>
    <t>TRANSFORMADOR TRIFASICO AEREO  37 KVA 2.3 / 0.38-0.22 KV</t>
  </si>
  <si>
    <t>TTC155</t>
  </si>
  <si>
    <t>TRANSFORMADOR TRIFASICO AEREO  37 KVA 5.8 / 0.22 KV</t>
  </si>
  <si>
    <t>TTC156</t>
  </si>
  <si>
    <t>TRANSFORMADOR TRIFASICO AEREO  37 KVA 10 / 0.44-0.22 KV</t>
  </si>
  <si>
    <t>TTC157</t>
  </si>
  <si>
    <t>TRANSFORMADOR TRIFASICO AEREO  37 KVA 13.2 / 0.38-0.22 KV</t>
  </si>
  <si>
    <t>TTC158</t>
  </si>
  <si>
    <t>TRANSFORMADOR TRIFASICO AEREO  37 KVA 13.2 / 0.44-0.22 KV</t>
  </si>
  <si>
    <t>TTC159</t>
  </si>
  <si>
    <t>TRANSFORMADOR TRIFASICO AEREO  37 KVA 2.3 / 0.22 KV</t>
  </si>
  <si>
    <t>TTC160</t>
  </si>
  <si>
    <t>TRANSFORMADOR TRIFASICO AEREO  40 KVA 10 / 0.38-0.22 KV</t>
  </si>
  <si>
    <t>TTC161</t>
  </si>
  <si>
    <t>TRANSFORMADOR TRIFASICO AEREO  40 KVA 13.2 / 0.38-0.22 KV</t>
  </si>
  <si>
    <t>TTC162</t>
  </si>
  <si>
    <t>TRANSFORMADOR TRIFASICO AEREO  50 KVA 2.3 / 0.22 KV</t>
  </si>
  <si>
    <t>TTC163</t>
  </si>
  <si>
    <t>TRANSFORMADOR TRIFASICO AEREO  50 KVA 5.8 / 0.22 KV</t>
  </si>
  <si>
    <t>TTC164</t>
  </si>
  <si>
    <t>TRANSFORMADOR TRIFASICO AEREO  50 KVA 13.2 / 0.38-0.22 KV</t>
  </si>
  <si>
    <t>TTC165</t>
  </si>
  <si>
    <t>TRANSFORMADOR TRIFASICO AEREO  50 KVA 13.2 / 0.44-0.22 KV</t>
  </si>
  <si>
    <t>TTC166</t>
  </si>
  <si>
    <t>TRANSFORMADOR TRIFASICO AEREO  75 KVA 5.8 / 0.22 KV</t>
  </si>
  <si>
    <t>TTC167</t>
  </si>
  <si>
    <t>TRANSFORMADOR TRIFASICO AEREO  75 KVA 10 / 0.38-0.22 KV</t>
  </si>
  <si>
    <t>TTC168</t>
  </si>
  <si>
    <t>TRANSFORMADOR TRIFASICO AEREO  75 KVA 13.2 / 0.38-0.22 KV</t>
  </si>
  <si>
    <t>TTC169</t>
  </si>
  <si>
    <t>TRANSFORMADOR TRIFASICO AEREO  80 KVA 2.3 / 0.38-0.22 KV</t>
  </si>
  <si>
    <t>TTC170</t>
  </si>
  <si>
    <t>TRANSFORMADOR TRIFASICO AEREO  80 KVA 10 / 0.44-0.22 KV</t>
  </si>
  <si>
    <t>TTC171</t>
  </si>
  <si>
    <t>TRANSFORMADOR TRIFASICO AEREO  80 KVA 13.2 / 0.38-0.22 KV</t>
  </si>
  <si>
    <t>TTC172</t>
  </si>
  <si>
    <t>TRANSFORMADOR TRIFASICO AEREO  90 KVA 10 / 0.38-0.22 KV</t>
  </si>
  <si>
    <t>TTC173</t>
  </si>
  <si>
    <t>TRANSFORMADOR TRIFASICO AEREO  125 KVA   2.3 / 0.22 KV</t>
  </si>
  <si>
    <t>TTC174</t>
  </si>
  <si>
    <t>TRANSFORMADOR TRIFASICO AEREO  125 KVA  13.2 / 0.38-0.22 KV</t>
  </si>
  <si>
    <t>TTC175</t>
  </si>
  <si>
    <t>TRANSFORMADOR TRIFASICO AEREO  150 KVA   2.3 / 0.38-0.22 KV</t>
  </si>
  <si>
    <t>TTC176</t>
  </si>
  <si>
    <t>TRANSFORMADOR TRIFASICO AEREO  150 KVA   10 / 0.38-0.22 KV</t>
  </si>
  <si>
    <t>TTC177</t>
  </si>
  <si>
    <t>TRANSFORMADOR TRIFASICO AEREO  150 KVA  13.2 / 0.38-0.22 KV</t>
  </si>
  <si>
    <t>TTC178</t>
  </si>
  <si>
    <t>TRANSFORMADOR TRIFASICO AEREO  175 KVA   10 / 0.38-0.22 KV</t>
  </si>
  <si>
    <t>TTC179</t>
  </si>
  <si>
    <t>TRANSFORMADOR TRIFASICO AEREO  200 KVA   2.3 / 0.22 KV</t>
  </si>
  <si>
    <t>TTC180</t>
  </si>
  <si>
    <t>TRANSFORMADOR TRIFASICO AEREO  200 KVA   10 / 0.44-0.22 KV</t>
  </si>
  <si>
    <t>TTC181</t>
  </si>
  <si>
    <t>TRANSFORMADOR TRIFASICO AEREO  200 KVA  13.2 / 0.38-0.22 KV</t>
  </si>
  <si>
    <t>TTC182</t>
  </si>
  <si>
    <t>TRANSFORMADOR TRIFASICO AEREO  220 KVA   10 / 0.38-0.22 KV</t>
  </si>
  <si>
    <t>TTC183</t>
  </si>
  <si>
    <t>TRANSFORMADOR TRIFASICO AEREO  225 KVA   10 / 0.38-0.22 KV</t>
  </si>
  <si>
    <t>TTC184</t>
  </si>
  <si>
    <t>TRANSFORMADOR TRIFASICO AEREO 250 KVA 13.2 / 0.38-0.22 KV</t>
  </si>
  <si>
    <t>TTC185</t>
  </si>
  <si>
    <t>TRANSFORMADOR TRIFASICO AEREO  315 KVA   10 / 0.38-0.22 KV</t>
  </si>
  <si>
    <t>TTC186</t>
  </si>
  <si>
    <t>TRANSFORMADOR TRIFASICO AEREO  315 KVA   10 / 0.44-0.22 KV</t>
  </si>
  <si>
    <t>TTC187</t>
  </si>
  <si>
    <t>TRANSFORMADOR TRIFASICO AEREO  315 KVA  13.2 / 0.38-0.22 KV</t>
  </si>
  <si>
    <t>TTC188</t>
  </si>
  <si>
    <t>TRANSFORMADOR TRIFASICO AEREO  320 KVA   10 / 0.44-0.22 KV</t>
  </si>
  <si>
    <t>TTC189</t>
  </si>
  <si>
    <t>TRANSFORMADOR TRIFASICO AEREO 400 KVA 10 / 0.38-0.22 KV</t>
  </si>
  <si>
    <t>TTC47</t>
  </si>
  <si>
    <t>TRANSFORMADOR TRIFASICO AEREO  15 KVA 2.3 / 0.44-0.22 KV</t>
  </si>
  <si>
    <t>TTE01</t>
  </si>
  <si>
    <t>TRANSFORMADOR DE 650 KVA TRIFASICO 2,3KV/10KV</t>
  </si>
  <si>
    <t>TTE02</t>
  </si>
  <si>
    <t>TRANSFORMADOR DE 1100 KVA TRIFASICO 2,3KV/10KV</t>
  </si>
  <si>
    <t>TTE03</t>
  </si>
  <si>
    <t>TRANSFORMADOR DE 3 MVA TRIFASICO 10KV/22,9KV</t>
  </si>
  <si>
    <t>Transformadores Compacto Pedestal</t>
  </si>
  <si>
    <t>TTP01</t>
  </si>
  <si>
    <t>TRANSFORMADOR COMPACTO PEDESTAL DE 100 KVA TRIFASICO</t>
  </si>
  <si>
    <t>TTP02</t>
  </si>
  <si>
    <t>TRANSFORMADOR COMPACTO PEDESTAL DE 160 KVA TRIFASICO</t>
  </si>
  <si>
    <t>TTP03</t>
  </si>
  <si>
    <t>TRANSFORMADOR COMPACTO PEDESTAL DE 250 KVA TRIFASICO</t>
  </si>
  <si>
    <t>TTP04</t>
  </si>
  <si>
    <t>TRANSFORMADOR COMPACTO PEDESTAL DE 400 KVA TRIFASICO</t>
  </si>
  <si>
    <t>TTP05</t>
  </si>
  <si>
    <t>TRANSFORMADOR COMPACTO PEDESTAL DE 630 KVA TRIFASICO</t>
  </si>
  <si>
    <t>TTP06</t>
  </si>
  <si>
    <t>TRANSFORMADOR COMPACTO PEDESTAL DE 37 KVA TRIFASICO</t>
  </si>
  <si>
    <t>TTP07</t>
  </si>
  <si>
    <t>TRANSFORMADOR COMPACTO PEDESTAL DE 50 KVA TRIFASICO</t>
  </si>
  <si>
    <t>TTP08</t>
  </si>
  <si>
    <t>TRANSFORMADOR COMPACTO PEDESTAL DE 75 KVA TRIFASICO</t>
  </si>
  <si>
    <t>TTP09</t>
  </si>
  <si>
    <t>TRANSFORMADOR COMPACTO PEDESTAL DE 80 KVA TRIFASICO</t>
  </si>
  <si>
    <t>TTP10</t>
  </si>
  <si>
    <t>TRANSFORMADOR COMPACTO PEDESTAL DE 110 KVA TRIFASICO</t>
  </si>
  <si>
    <t>TTP11</t>
  </si>
  <si>
    <t>TRANSFORMADOR COMPACTO PEDESTAL DE 150 KVA TRIFASICO</t>
  </si>
  <si>
    <t>TTP12</t>
  </si>
  <si>
    <t>TRANSFORMADOR COMPACTO PEDESTAL DE 200 KVA TRIFASICO</t>
  </si>
  <si>
    <t>TTP13</t>
  </si>
  <si>
    <t>TRANSFORMADOR COMPACTO PEDESTAL DE 300 KVA TRIFASICO</t>
  </si>
  <si>
    <t>TTP14</t>
  </si>
  <si>
    <t>TRANSFORMADOR COMPACTO PEDESTAL DE 315 KVA TRIFASICO</t>
  </si>
  <si>
    <t>TTP15</t>
  </si>
  <si>
    <t>TRANSFORMADOR COMPACTO PEDESTAL DE 320 KVA TRIFASICO</t>
  </si>
  <si>
    <t>TTP16</t>
  </si>
  <si>
    <t>TRANSFORMADOR COMPACTO PEDESTAL DE 500 KVA TRIFASICO</t>
  </si>
  <si>
    <t>TTP17</t>
  </si>
  <si>
    <t>TRANSFORMADOR COMPACTO PEDESTAL DE 640 KVA TRIFASICO</t>
  </si>
  <si>
    <t>TTP18</t>
  </si>
  <si>
    <t>TRANSFORMADOR COMPACTO PEDESTAL DE 37.5 KVA TRIFASICO 10 / 0.38-0.22 KV</t>
  </si>
  <si>
    <t>TTP19</t>
  </si>
  <si>
    <t>TRANSFORMADOR COMPACTO PEDESTAL DE 75 KVA TRIFASICO 10 / 0.38-0.22 KV</t>
  </si>
  <si>
    <t>TTP20</t>
  </si>
  <si>
    <t>TRANSFORMADOR COMPACTO PEDESTAL DE 100 KVA TRIFASICO 10 / 0.38-0.22 KV</t>
  </si>
  <si>
    <t>TTP21</t>
  </si>
  <si>
    <t>TRANSFORMADOR COMPACTO PEDESTAL DE 150 KVA TRIFASICO 10 / 0.38-0.22 KV</t>
  </si>
  <si>
    <t>TTP22</t>
  </si>
  <si>
    <t>TRANSFORMADOR COMPACTO PEDESTAL DE 160 KVA TRIFASICO 10 / 0.38-0.22 KV</t>
  </si>
  <si>
    <t>TTP23</t>
  </si>
  <si>
    <t>TRANSFORMADOR COMPACTO PEDESTAL DE 200 KVA TRIFASICO 10 / 0.38-0.22 KV</t>
  </si>
  <si>
    <t>TTP24</t>
  </si>
  <si>
    <t>TRANSFORMADOR COMPACTO PEDESTAL DE 200 KVA TRIFASICO 10 / 0.44-0.22 KV</t>
  </si>
  <si>
    <t>TTP25</t>
  </si>
  <si>
    <t>TRANSFORMADOR COMPACTO PEDESTAL DE 250 KVA TRIFASICO 10 / 0.38-0.22 KV</t>
  </si>
  <si>
    <t>TTP26</t>
  </si>
  <si>
    <t>TRANSFORMADOR COMPACTO PEDESTAL DE 300 KVA TRIFASICO 10 / 0.38-0.22 KV</t>
  </si>
  <si>
    <t>TTP27</t>
  </si>
  <si>
    <t>TRANSFORMADOR COMPACTO PEDESTAL DE 315 KVA TRIFASICO 10 / 0.38-0.22 KV</t>
  </si>
  <si>
    <t>TTP28</t>
  </si>
  <si>
    <t>TRANSFORMADOR COMPACTO PEDESTAL DE 320 KVA TRIFASICO 10 / 0.38-0.22 KV</t>
  </si>
  <si>
    <t>TTP29</t>
  </si>
  <si>
    <t>TRANSFORMADOR COMPACTO PEDESTAL DE 400 KVA TRIFASICO 10 / 0.38-0.22 KV</t>
  </si>
  <si>
    <t>TTP30</t>
  </si>
  <si>
    <t>TRANSFORMADOR COMPACTO PEDESTAL DE 500 KVA TRIFASICO 10 / 0.38-0.22 KV</t>
  </si>
  <si>
    <t>TTV01</t>
  </si>
  <si>
    <t>TRANSFORMADOR DE 25 KVA TRIFASICO</t>
  </si>
  <si>
    <t>TTV02</t>
  </si>
  <si>
    <t>TRANSFORMADOR DE 50 KVA TRIFASICO</t>
  </si>
  <si>
    <t>TTV03</t>
  </si>
  <si>
    <t>TRANSFORMADOR DE 80 KVA TRIFASICO</t>
  </si>
  <si>
    <t>TTV04</t>
  </si>
  <si>
    <t>TRANSFORMADOR DE 100 KVA TRIFASICO</t>
  </si>
  <si>
    <t>TTV05</t>
  </si>
  <si>
    <t>TRANSFORMADOR DE 125 KVA TRIFASICO</t>
  </si>
  <si>
    <t>TTV06</t>
  </si>
  <si>
    <t>TRANSFORMADOR DE 137 KVA TRIFASICO</t>
  </si>
  <si>
    <t>TTV07</t>
  </si>
  <si>
    <t>TRANSFORMADOR DE 150 KVA TRIFASICO</t>
  </si>
  <si>
    <t>TTV08</t>
  </si>
  <si>
    <t>TRANSFORMADOR DE 160 KVA TRIFASICO</t>
  </si>
  <si>
    <t>TTV09</t>
  </si>
  <si>
    <t>TRANSFORMADOR DE 175 KVA TRIFASICO</t>
  </si>
  <si>
    <t>TTV10</t>
  </si>
  <si>
    <t>TRANSFORMADOR DE 200 KVA TRIFASICO</t>
  </si>
  <si>
    <t>TTV11</t>
  </si>
  <si>
    <t>TRANSFORMADOR DE 220 KVA TRIFASICO</t>
  </si>
  <si>
    <t>TTV12</t>
  </si>
  <si>
    <t>TRANSFORMADOR DE 250 KVA TRIFASICO</t>
  </si>
  <si>
    <t>TTV13</t>
  </si>
  <si>
    <t>TRANSFORMADOR DE 275 KVA TRIFASICO</t>
  </si>
  <si>
    <t>TTV14</t>
  </si>
  <si>
    <t>TRANSFORMADOR DE 300 KVA TRIFASICO</t>
  </si>
  <si>
    <t>TTV15</t>
  </si>
  <si>
    <t>TRANSFORMADOR DE 315 KVA TRIFASICO</t>
  </si>
  <si>
    <t>TTV16</t>
  </si>
  <si>
    <t>TRANSFORMADOR DE 320 KVA TRIFASICO</t>
  </si>
  <si>
    <t>TTV17</t>
  </si>
  <si>
    <t>TRANSFORMADOR DE 350 KVA TRIFASICO</t>
  </si>
  <si>
    <t>TTV18</t>
  </si>
  <si>
    <t>TRANSFORMADOR DE 375 KVA TRIFASICO</t>
  </si>
  <si>
    <t>TTV19</t>
  </si>
  <si>
    <t>TRANSFORMADOR DE 400 KVA TRIFASICO</t>
  </si>
  <si>
    <t>TTV20</t>
  </si>
  <si>
    <t>TRANSFORMADOR DE 480 KVA TRIFASICO</t>
  </si>
  <si>
    <t>TTV21</t>
  </si>
  <si>
    <t>TRANSFORMADOR DE 500 KVA TRIFASICO</t>
  </si>
  <si>
    <t>TTV22</t>
  </si>
  <si>
    <t>TRANSFORMADOR DE 550 KVA TRIFASICO</t>
  </si>
  <si>
    <t>TTV23</t>
  </si>
  <si>
    <t>TRANSFORMADOR DE 630 KVA TRIFASICO</t>
  </si>
  <si>
    <t>TTV24</t>
  </si>
  <si>
    <t>TRANSFORMADOR DE 640 KVA TRIFASICO</t>
  </si>
  <si>
    <t>TTV25</t>
  </si>
  <si>
    <t>TRANSFORMADOR DE 700 KVA TRIFASICO</t>
  </si>
  <si>
    <t>TTV26</t>
  </si>
  <si>
    <t>TRANSFORMADOR DE 25 KVA TRIFASICO  10 / 0.38-0.22 KV</t>
  </si>
  <si>
    <t>TTV27</t>
  </si>
  <si>
    <t>TRANSFORMADOR DE 50 KVA TRIFASICO  5.8 / 0.22 KV</t>
  </si>
  <si>
    <t>TTV28</t>
  </si>
  <si>
    <t>TRANSFORMADOR DE 100 KVA TRIFASICO 5.8 / 0.22 KV</t>
  </si>
  <si>
    <t>TTV29</t>
  </si>
  <si>
    <t>TRANSFORMADOR DE 100 KVA TRIFASICO 10 / 0.38-0.22 KV</t>
  </si>
  <si>
    <t>TTV30</t>
  </si>
  <si>
    <t>TRANSFORMADOR DE 100 KVA TRIFASICO 10 / 0.44-0.22 KV</t>
  </si>
  <si>
    <t>TTV31</t>
  </si>
  <si>
    <t>TRANSFORMADOR DE 125 KVA TRIFASICO 10 / 0.38-0.22 KV</t>
  </si>
  <si>
    <t>TTV32</t>
  </si>
  <si>
    <t>TRANSFORMADOR DE 125 KVA TRIFASICO 10 / 0.44-0.22 KV</t>
  </si>
  <si>
    <t>TTV33</t>
  </si>
  <si>
    <t>TRANSFORMADOR DE 150 KVA TRIFASICO 13.2 / 0.22 KV</t>
  </si>
  <si>
    <t>TTV34</t>
  </si>
  <si>
    <t>TRANSFORMADOR DE 160 KVA TRIFASICO 10 / 0.38-0.22 KV</t>
  </si>
  <si>
    <t>TTV35</t>
  </si>
  <si>
    <t>TRANSFORMADOR DE 160 KVA TRIFASICO 10 / 0.44-0.22 KV</t>
  </si>
  <si>
    <t>TTV36</t>
  </si>
  <si>
    <t>TRANSFORMADOR DE 200 KVA TRIFASICO 10 / 0.38-0.22 KV</t>
  </si>
  <si>
    <t>TTV37</t>
  </si>
  <si>
    <t>TRANSFORMADOR DE 200 KVA TRIFASICO 13.2 / 0.22 KV</t>
  </si>
  <si>
    <t>TTV38</t>
  </si>
  <si>
    <t>TTV39</t>
  </si>
  <si>
    <t>TRANSFORMADOR DE 220 KVA TRIFASICO 10 / 0.38-0.22 KV</t>
  </si>
  <si>
    <t>TTV40</t>
  </si>
  <si>
    <t>TRANSFORMADOR DE 250 KVA TRIFASICO 10 / 0.38-0.22 KV</t>
  </si>
  <si>
    <t>TTV41</t>
  </si>
  <si>
    <t>TRANSFORMADOR DE 250 KVA TRIFASICO 10 / 0.44-0.22 KV</t>
  </si>
  <si>
    <t>TTV42</t>
  </si>
  <si>
    <t>TRANSFORMADOR DE 300 KVA TRIFASICO 10 / 0.44-0.22 KV</t>
  </si>
  <si>
    <t>TTV43</t>
  </si>
  <si>
    <t>TRANSFORMADOR DE 315 KVA TRIFASICO 10 / 0.38-0.22 KV</t>
  </si>
  <si>
    <t>TTV44</t>
  </si>
  <si>
    <t>TRANSFORMADOR DE 315 KVA TRIFASICO 10 / 0.44-0.22 KV</t>
  </si>
  <si>
    <t>TTV45</t>
  </si>
  <si>
    <t>TRANSFORMADOR DE 320 KVA TRIFASICO 2.3 / 0.38-0.22 KV</t>
  </si>
  <si>
    <t>TTV46</t>
  </si>
  <si>
    <t>TRANSFORMADOR DE 320 KVA TRIFASICO 10 / 0.38-0.22 KV</t>
  </si>
  <si>
    <t>TTV47</t>
  </si>
  <si>
    <t>TRANSFORMADOR DE 320 KVA TRIFASICO 10 / 0.44-0.22 KV</t>
  </si>
  <si>
    <t>TTV48</t>
  </si>
  <si>
    <t>TRANSFORMADOR DE 350 KVA TRIFASICO 10 / 0.38-0.22 KV</t>
  </si>
  <si>
    <t>TTV49</t>
  </si>
  <si>
    <t>TRANSFORMADOR DE 400 KVA TRIFASICO 10 / 0.38-0.22 KV</t>
  </si>
  <si>
    <t>TTV50</t>
  </si>
  <si>
    <t>TRANSFORMADOR DE 400 KVA TRIFASICO 10 / 0.44-0.22 KV</t>
  </si>
  <si>
    <t>TTV51</t>
  </si>
  <si>
    <t>TRANSFORMADOR DE 400 KVA TRIFASICO 13.2 / 0.22 KV</t>
  </si>
  <si>
    <t>TTV52</t>
  </si>
  <si>
    <t>TRANSFORMADOR DE 400 KVA TRIFASICO 13.2 / 0.38-0.22 KV</t>
  </si>
  <si>
    <t>TTV53</t>
  </si>
  <si>
    <t>TRANSFORMADOR DE 500 KVA TRIFASICO 10 / 0.38-0.22 KV</t>
  </si>
  <si>
    <t>TTV54</t>
  </si>
  <si>
    <t>TRANSFORMADOR DE 500 KVA TRIFASICO 10 / 0.44-0.22 KV</t>
  </si>
  <si>
    <t>TTV55</t>
  </si>
  <si>
    <t>TRANSFORMADOR DE 550 KVA TRIFASICO 10 / 0.38-0.22 KV</t>
  </si>
  <si>
    <t>TTV56</t>
  </si>
  <si>
    <t>TRANSFORMADOR DE 630 KVA TRIFASICO 10 / 0.38-0.22 KV</t>
  </si>
  <si>
    <t>TTV57</t>
  </si>
  <si>
    <t>TRANSFORMADOR DE 640 KVA TRIFASICO 10 / 0.38-0.22 KV</t>
  </si>
  <si>
    <t>TTV58</t>
  </si>
  <si>
    <t>TRANSFORMADOR DE 50 KVA TRIFASICO  13.2 / 0.22 KV</t>
  </si>
  <si>
    <t>TTV59</t>
  </si>
  <si>
    <t>TRANSFORMADOR DE 100 KVA TRIFASICO  13.2 / 0.22 KV</t>
  </si>
  <si>
    <t>TTV60</t>
  </si>
  <si>
    <t>TRANSFORMADOR DE 100 KVA TRIFASICO  13.2 / 0.38-0.22 KV</t>
  </si>
  <si>
    <t>TTV61</t>
  </si>
  <si>
    <t>TRANSFORMADOR DE 125 KVA TRIFASICO  13.2 / 0.22 KV</t>
  </si>
  <si>
    <t>TTV62</t>
  </si>
  <si>
    <t>TRANSFORMADOR DE 160 KVA TRIFASICO  13.2 / 0.22 KV</t>
  </si>
  <si>
    <t>TTV63</t>
  </si>
  <si>
    <t>TRANSFORMADOR DE 160 KVA TRIFASICO  13.2 / 0.38-0.22 KV</t>
  </si>
  <si>
    <t>TTV64</t>
  </si>
  <si>
    <t>TRANSFORMADOR DE 175 KVA TRIFASICO  10 / 0.38-0.22 KV</t>
  </si>
  <si>
    <t>TTV65</t>
  </si>
  <si>
    <t>TRANSFORMADOR DE 200 KVA TRIFASICO  22.9 / 0.38-0.22 KV</t>
  </si>
  <si>
    <t>TTV66</t>
  </si>
  <si>
    <t>TRANSFORMADOR DE 250 KVA TRIFASICO  13.2 / 0.22 KV</t>
  </si>
  <si>
    <t>TTV67</t>
  </si>
  <si>
    <t>TRANSFORMADOR DE 250 KVA TRIFASICO  22.9 / 0.38-0.22 KV</t>
  </si>
  <si>
    <t>TTV68</t>
  </si>
  <si>
    <t>TRANSFORMADOR DE 300 KVA TRIFASICO  10 / 0.38-0.22 KV</t>
  </si>
  <si>
    <t>TTV69</t>
  </si>
  <si>
    <t>TRANSFORMADOR DE 320 KVA TRIFASICO  22.9 / 0.22 KV</t>
  </si>
  <si>
    <t>TTV70</t>
  </si>
  <si>
    <t>TRANSFORMADOR DE 350 KVA TRIFASICO  22.9 / 0.22 KV</t>
  </si>
  <si>
    <t>TTV71</t>
  </si>
  <si>
    <t>TRANSFORMADOR DE 375 KVA TRIFASICO 10 / 0.38-0.22 KV</t>
  </si>
  <si>
    <t>TTV72</t>
  </si>
  <si>
    <t>TRANSFORMADOR DE 400 KVA TRIFASICO  22.9 / BT KV</t>
  </si>
  <si>
    <t>TTV73</t>
  </si>
  <si>
    <t>TRANSFORMADOR DE 500 KVA TRIFASICO  22.9 / 0.22 KV</t>
  </si>
  <si>
    <t>TTV74</t>
  </si>
  <si>
    <t>TRANSFORMADOR DE 550 KVA TRIFASICO  22.9 / BT KV</t>
  </si>
  <si>
    <t>TTV75</t>
  </si>
  <si>
    <t>TRANSFORMADOR DE 640 KVA TRIFASICO  10 / 0.44-0.22 KV</t>
  </si>
  <si>
    <t>TTV76</t>
  </si>
  <si>
    <t>TRANSFORMADOR DE 650 KVA TRIFASICO  2.3 / 10 KV</t>
  </si>
  <si>
    <t>TTV77</t>
  </si>
  <si>
    <t>TRANSFORMADOR DE 700 KVA TRIFASICO 10 / 0.38-0.22 KV</t>
  </si>
  <si>
    <t>TTV78</t>
  </si>
  <si>
    <t>TRANSFORMADOR DE 700 KVA TRIFASICO 13.2 / BT KV</t>
  </si>
  <si>
    <t>TTV79</t>
  </si>
  <si>
    <t>TRANSFORMADOR DE 700 KVA TRIFASICO 22.9 / BT KV</t>
  </si>
  <si>
    <t>TTV80</t>
  </si>
  <si>
    <t>TRANSFORMADOR DE 3000 KVA TRIFASICO 22.9 / 10 KV</t>
  </si>
  <si>
    <t>TTV81</t>
  </si>
  <si>
    <t>TRANSFORMADOR DE 10 KVA TRIFASICO 22.9/0.38-0.22 KV</t>
  </si>
  <si>
    <t>TTV82</t>
  </si>
  <si>
    <t>TRANSFORMADOR DE 175 KVA TRIFASICO 10/0.44-0.22 KV</t>
  </si>
  <si>
    <t>TTV83</t>
  </si>
  <si>
    <t>TRANSFORMADOR DE 175 KVA TRIFASICO 13.2/0.44-0.22 KV</t>
  </si>
  <si>
    <t>TTV84</t>
  </si>
  <si>
    <t>TRANSFORMADOR DE 275 KVA TRIFASICO 13.2/0.44-0.22 KV</t>
  </si>
  <si>
    <t>TTV85</t>
  </si>
  <si>
    <t>TRANSFORMADOR DE 375 KVA TRIFASICO 10/0.44-0.22 KV</t>
  </si>
  <si>
    <t>TTV86</t>
  </si>
  <si>
    <t>TRANSFORMADOR DE 375 KVA TRIFASICO 13.2/0.44-0.22 KV</t>
  </si>
  <si>
    <t>TTV87</t>
  </si>
  <si>
    <t>TRANSFORMADOR DE 550 KVA TRIFASICO 13.2/0.44-0.22 KV</t>
  </si>
  <si>
    <t>TTV88</t>
  </si>
  <si>
    <t>TRANSFORMADOR DE 630 KVA TRIFASICO 22.9/0.44-0.22 KV</t>
  </si>
  <si>
    <t>TTV89</t>
  </si>
  <si>
    <t>TRANSFORMADOR DE 160 KVA TRIFASICO 13.2/0.44-0.22 KV</t>
  </si>
  <si>
    <t>TTV90</t>
  </si>
  <si>
    <t>TRANSFORMADOR DE 200 KVA TRIFASICO 13.2/0.44-0.22 KV</t>
  </si>
  <si>
    <t>TTV91</t>
  </si>
  <si>
    <t>TRANSFORMADOR DE 315 KVA TRIFASICO 13.2/0.44-0.22 KV</t>
  </si>
  <si>
    <t>TTV92</t>
  </si>
  <si>
    <t>TRANSFORMADOR DE 220 KVA TRIFASICO 10/0.44-0.22 KV</t>
  </si>
  <si>
    <t>TTV93</t>
  </si>
  <si>
    <t>TRANSFORMADOR DE 220 KVA TRIFASICO 13.2/0.44-0.22 KV</t>
  </si>
  <si>
    <t>TTV94</t>
  </si>
  <si>
    <t>TRANSFORMADOR DE 700 KVA TRIFASICO 10/0.44-0.22 KV</t>
  </si>
  <si>
    <t>TTV95</t>
  </si>
  <si>
    <t>TRANSFORMADOR DE 1000 KVA TRIFASICO 10/0.22 KV</t>
  </si>
  <si>
    <t>TTV96</t>
  </si>
  <si>
    <t>TRANSFORMADOR DE 1000 KVA TRIFASICO 10/0.38-0.22 KV</t>
  </si>
  <si>
    <t>TTV97</t>
  </si>
  <si>
    <t>TRANSFORMADOR DE 1000 KVA TRIFASICO 10/0.44-0.22 KV</t>
  </si>
  <si>
    <t>TTV98</t>
  </si>
  <si>
    <t>TRANSFORMADOR DE 137 KVA TRIFASICO 13.2/0.38-0.22 KV</t>
  </si>
  <si>
    <t>* El precio de los postes de madera contienen el precio de una cruceta (13% sobre el costo del poste) y de un brazo ($5, $12, $36) en función al rango en el cual se encuentre el precio del poste (S0, $110, $320 a más). Adicionalmente se agrega el 1% (sobre el costo del poste más brazo y cruceta) por concepto de ferretería y el 14% por actualizción de precios tomando como base el índice de precios de materiales de construcción (IPMC), periodo Dic. 2012 - Dic. 2017.</t>
  </si>
  <si>
    <t>* El precio de los postes de acero, hormigón y concreto contienen el costo de 1% por concepto de ferretería y el 14% por actualización de precios tomando como base el índice de precios de materiales de construcción (IPMC), periodo Dic. 2012 - Dic. 2017.</t>
  </si>
  <si>
    <t>* Los materiales restantes contienen el 16% por actualización de precios tomando como base el índice de precios de materiales de construcción (IPMC), periodo Dic. 2012 - Dic. 2017.</t>
  </si>
  <si>
    <t>Arequipa</t>
  </si>
  <si>
    <t>Camaná, Caylloma</t>
  </si>
  <si>
    <t>Caylloma</t>
  </si>
  <si>
    <t>Islay</t>
  </si>
  <si>
    <t>Camaná, Castilla, Caylloma</t>
  </si>
  <si>
    <t>Arequipa, Camaná, Caylloma</t>
  </si>
  <si>
    <t>Camaná</t>
  </si>
  <si>
    <t>Camaná, Islay</t>
  </si>
  <si>
    <t>Camaná, Castilla, Caylloma, Islay</t>
  </si>
  <si>
    <t>Arequipa, Camaná</t>
  </si>
  <si>
    <t>Arequipa, Camaná, Caraveli, Castilla, Caylloma, Condesuyos, Islay</t>
  </si>
  <si>
    <t>Arequipa, Camaná, Caylloma, Condesuyos, Islay</t>
  </si>
  <si>
    <t>Arequipa, Camaná, Caraveli, Castilla, Caylloma, Condesuyos</t>
  </si>
  <si>
    <t>Arequipa, Camaná, Caraveli, Castilla, Caylloma, Islay</t>
  </si>
  <si>
    <t>Arequipa, Camaná, Castilla</t>
  </si>
  <si>
    <t>Arequipa, Castilla</t>
  </si>
  <si>
    <t>Arequipa, Camaná, Caravelí, Castilla, Caylloma, Condesuyos, Islay</t>
  </si>
  <si>
    <t>Arequipa, Condesuyos</t>
  </si>
  <si>
    <t>Arequipa, Camaná, Caraveli, Castilla, Caylloma, Condesuyos, Islay, La Unión</t>
  </si>
  <si>
    <t>Arequipa, Camaná, Islay</t>
  </si>
  <si>
    <t>Arequipa, Camaná, La Unión</t>
  </si>
  <si>
    <t>Arequipa, Caraveli, Castilla</t>
  </si>
  <si>
    <t>Condesuyos</t>
  </si>
  <si>
    <t>Caraveli, Caylloma, Condesuyos, Islay</t>
  </si>
  <si>
    <t>Arequipa, Islay</t>
  </si>
  <si>
    <t>Varios</t>
  </si>
  <si>
    <t>SICODI</t>
  </si>
  <si>
    <t>Arequipa, Caylloma, Condesuyos</t>
  </si>
  <si>
    <t>Castilla</t>
  </si>
  <si>
    <t>Infraestructura de soporte eléctrico de SEAL arrendada por AZTECA</t>
  </si>
  <si>
    <t>RETRIBUCIÓN MENSUAL UNITARIA DE CADA POSTE O TORRE (US$ sin IGV)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</si>
</sst>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_-* #,##0.00\ _S_/_._-;\-* #,##0.00\ _S_/_._-;_-* &quot;-&quot;??\ _S_/_._-;_-@_-"/>
    <numFmt numFmtId="168" formatCode="0.0"/>
    <numFmt numFmtId="169" formatCode="#,##0.000"/>
    <numFmt numFmtId="170" formatCode="_-* #,##0.000\ _€_-;\-* #,##0.000\ _€_-;_-* &quot;-&quot;??\ _€_-;_-@_-"/>
    <numFmt numFmtId="171" formatCode="0.000000%"/>
    <numFmt numFmtId="172" formatCode="_-* #,##0\ _€_-;\-* #,##0\ _€_-;_-* &quot;-&quot;???\ _€_-;_-@_-"/>
    <numFmt numFmtId="173" formatCode="0.000"/>
    <numFmt numFmtId="174" formatCode="#,##0.0"/>
    <numFmt numFmtId="175" formatCode="0.0%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7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rgb="FFFFFFFF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name val="Arial"/>
      <family val="2"/>
    </font>
    <font>
      <sz val="10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1">
    <xf numFmtId="0" fontId="0" fillId="0" borderId="0"/>
    <xf numFmtId="0" fontId="4" fillId="0" borderId="0"/>
    <xf numFmtId="0" fontId="5" fillId="0" borderId="0"/>
    <xf numFmtId="166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5" applyNumberFormat="0" applyAlignment="0" applyProtection="0"/>
    <xf numFmtId="0" fontId="14" fillId="6" borderId="6" applyNumberFormat="0" applyAlignment="0" applyProtection="0"/>
    <xf numFmtId="0" fontId="15" fillId="6" borderId="5" applyNumberFormat="0" applyAlignment="0" applyProtection="0"/>
    <xf numFmtId="0" fontId="16" fillId="0" borderId="7" applyNumberFormat="0" applyFill="0" applyAlignment="0" applyProtection="0"/>
    <xf numFmtId="0" fontId="2" fillId="7" borderId="8" applyNumberFormat="0" applyAlignment="0" applyProtection="0"/>
    <xf numFmtId="0" fontId="17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/>
    <xf numFmtId="9" fontId="48" fillId="0" borderId="0" applyFont="0" applyFill="0" applyBorder="0" applyAlignment="0" applyProtection="0"/>
    <xf numFmtId="166" fontId="48" fillId="0" borderId="0" applyFont="0" applyFill="0" applyBorder="0" applyAlignment="0" applyProtection="0"/>
  </cellStyleXfs>
  <cellXfs count="188">
    <xf numFmtId="0" fontId="0" fillId="0" borderId="0" xfId="0"/>
    <xf numFmtId="0" fontId="0" fillId="0" borderId="0" xfId="0"/>
    <xf numFmtId="0" fontId="0" fillId="0" borderId="0" xfId="0" applyFont="1"/>
    <xf numFmtId="0" fontId="22" fillId="0" borderId="0" xfId="1" applyFont="1" applyFill="1"/>
    <xf numFmtId="0" fontId="22" fillId="0" borderId="1" xfId="1" applyFont="1" applyFill="1" applyBorder="1"/>
    <xf numFmtId="0" fontId="40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2" fillId="33" borderId="14" xfId="0" applyFont="1" applyFill="1" applyBorder="1" applyAlignment="1">
      <alignment horizontal="center" vertical="center" wrapText="1"/>
    </xf>
    <xf numFmtId="0" fontId="42" fillId="33" borderId="11" xfId="0" applyFont="1" applyFill="1" applyBorder="1" applyAlignment="1">
      <alignment horizontal="center" vertical="center" wrapText="1"/>
    </xf>
    <xf numFmtId="0" fontId="42" fillId="3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70" fontId="37" fillId="35" borderId="1" xfId="54" applyNumberFormat="1" applyFont="1" applyFill="1" applyBorder="1" applyAlignment="1">
      <alignment horizontal="center" vertical="center"/>
    </xf>
    <xf numFmtId="0" fontId="40" fillId="35" borderId="1" xfId="2" applyFont="1" applyFill="1" applyBorder="1" applyAlignment="1">
      <alignment horizontal="center" vertical="center"/>
    </xf>
    <xf numFmtId="0" fontId="37" fillId="35" borderId="1" xfId="2" applyFont="1" applyFill="1" applyBorder="1" applyAlignment="1">
      <alignment horizontal="center" vertical="center"/>
    </xf>
    <xf numFmtId="170" fontId="0" fillId="35" borderId="1" xfId="54" applyNumberFormat="1" applyFont="1" applyFill="1" applyBorder="1" applyAlignment="1">
      <alignment horizontal="center" vertical="center"/>
    </xf>
    <xf numFmtId="172" fontId="37" fillId="35" borderId="1" xfId="0" applyNumberFormat="1" applyFont="1" applyFill="1" applyBorder="1" applyAlignment="1">
      <alignment horizontal="center" vertical="center"/>
    </xf>
    <xf numFmtId="10" fontId="37" fillId="35" borderId="1" xfId="51" applyNumberFormat="1" applyFont="1" applyFill="1" applyBorder="1" applyAlignment="1">
      <alignment horizontal="center" vertical="center"/>
    </xf>
    <xf numFmtId="171" fontId="37" fillId="35" borderId="1" xfId="5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165" fontId="3" fillId="0" borderId="0" xfId="0" applyNumberFormat="1" applyFont="1" applyFill="1" applyAlignment="1">
      <alignment horizontal="center" vertical="center"/>
    </xf>
    <xf numFmtId="0" fontId="43" fillId="34" borderId="0" xfId="0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165" fontId="41" fillId="0" borderId="1" xfId="54" applyFont="1" applyBorder="1" applyAlignment="1">
      <alignment horizontal="center" vertical="center"/>
    </xf>
    <xf numFmtId="165" fontId="40" fillId="0" borderId="1" xfId="54" applyFont="1" applyBorder="1" applyAlignment="1">
      <alignment horizontal="center" vertical="center"/>
    </xf>
    <xf numFmtId="166" fontId="40" fillId="0" borderId="1" xfId="3" applyFont="1" applyFill="1" applyBorder="1" applyAlignment="1">
      <alignment horizontal="center" vertical="center"/>
    </xf>
    <xf numFmtId="173" fontId="40" fillId="0" borderId="1" xfId="0" applyNumberFormat="1" applyFont="1" applyBorder="1" applyAlignment="1">
      <alignment horizontal="center" vertical="center"/>
    </xf>
    <xf numFmtId="165" fontId="40" fillId="0" borderId="1" xfId="0" applyNumberFormat="1" applyFont="1" applyBorder="1" applyAlignment="1">
      <alignment horizontal="center" vertical="center"/>
    </xf>
    <xf numFmtId="166" fontId="38" fillId="36" borderId="1" xfId="0" applyNumberFormat="1" applyFont="1" applyFill="1" applyBorder="1" applyAlignment="1">
      <alignment horizontal="center" vertical="center"/>
    </xf>
    <xf numFmtId="165" fontId="40" fillId="0" borderId="13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4" fillId="37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168" fontId="22" fillId="0" borderId="1" xfId="1" applyNumberFormat="1" applyFont="1" applyFill="1" applyBorder="1" applyAlignment="1">
      <alignment horizontal="left"/>
    </xf>
    <xf numFmtId="2" fontId="22" fillId="0" borderId="0" xfId="1" applyNumberFormat="1" applyFont="1" applyFill="1" applyBorder="1" applyAlignment="1">
      <alignment horizontal="center"/>
    </xf>
    <xf numFmtId="0" fontId="22" fillId="0" borderId="0" xfId="1" applyFont="1" applyFill="1" applyBorder="1"/>
    <xf numFmtId="0" fontId="27" fillId="0" borderId="0" xfId="55" applyFill="1" applyAlignment="1" applyProtection="1"/>
    <xf numFmtId="0" fontId="27" fillId="0" borderId="0" xfId="55" applyFill="1" applyBorder="1" applyAlignment="1" applyProtection="1">
      <alignment horizontal="left"/>
    </xf>
    <xf numFmtId="0" fontId="27" fillId="0" borderId="0" xfId="55" applyFill="1" applyBorder="1" applyAlignment="1" applyProtection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ill="1"/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4" xfId="0" applyFill="1" applyBorder="1"/>
    <xf numFmtId="0" fontId="47" fillId="0" borderId="17" xfId="1" applyFont="1" applyBorder="1"/>
    <xf numFmtId="0" fontId="0" fillId="0" borderId="0" xfId="0" applyFill="1" applyAlignment="1">
      <alignment horizontal="center"/>
    </xf>
    <xf numFmtId="0" fontId="3" fillId="0" borderId="1" xfId="0" applyFont="1" applyBorder="1" applyAlignment="1">
      <alignment horizontal="left" vertical="center"/>
    </xf>
    <xf numFmtId="3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9" fillId="34" borderId="1" xfId="0" applyFont="1" applyFill="1" applyBorder="1" applyAlignment="1">
      <alignment horizontal="center" vertical="center" wrapText="1"/>
    </xf>
    <xf numFmtId="4" fontId="19" fillId="34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4" fontId="0" fillId="0" borderId="1" xfId="0" applyNumberFormat="1" applyBorder="1"/>
    <xf numFmtId="0" fontId="20" fillId="0" borderId="0" xfId="0" applyFont="1"/>
    <xf numFmtId="4" fontId="0" fillId="0" borderId="0" xfId="0" applyNumberFormat="1"/>
    <xf numFmtId="0" fontId="3" fillId="0" borderId="0" xfId="0" applyFont="1" applyFill="1" applyAlignment="1"/>
    <xf numFmtId="0" fontId="44" fillId="37" borderId="16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0" fillId="0" borderId="0" xfId="0" applyAlignment="1"/>
    <xf numFmtId="0" fontId="24" fillId="0" borderId="0" xfId="58" applyFont="1" applyFill="1" applyBorder="1" applyAlignment="1"/>
    <xf numFmtId="0" fontId="48" fillId="0" borderId="0" xfId="58" applyFill="1" applyBorder="1" applyAlignment="1">
      <alignment horizontal="centerContinuous"/>
    </xf>
    <xf numFmtId="0" fontId="48" fillId="0" borderId="0" xfId="58" applyFill="1" applyBorder="1"/>
    <xf numFmtId="0" fontId="48" fillId="0" borderId="0" xfId="58" applyFill="1"/>
    <xf numFmtId="0" fontId="25" fillId="0" borderId="0" xfId="58" applyFont="1" applyFill="1" applyBorder="1" applyAlignment="1">
      <alignment horizontal="center"/>
    </xf>
    <xf numFmtId="0" fontId="4" fillId="0" borderId="0" xfId="58" applyFont="1" applyFill="1" applyBorder="1" applyAlignment="1">
      <alignment horizontal="centerContinuous"/>
    </xf>
    <xf numFmtId="0" fontId="26" fillId="0" borderId="0" xfId="58" applyFont="1" applyFill="1"/>
    <xf numFmtId="0" fontId="28" fillId="0" borderId="0" xfId="58" applyFont="1" applyFill="1" applyBorder="1" applyAlignment="1">
      <alignment horizontal="centerContinuous"/>
    </xf>
    <xf numFmtId="168" fontId="26" fillId="0" borderId="0" xfId="58" applyNumberFormat="1" applyFont="1" applyFill="1" applyBorder="1" applyAlignment="1">
      <alignment horizontal="left"/>
    </xf>
    <xf numFmtId="0" fontId="29" fillId="0" borderId="1" xfId="58" applyFont="1" applyFill="1" applyBorder="1" applyAlignment="1">
      <alignment horizontal="center" wrapText="1"/>
    </xf>
    <xf numFmtId="0" fontId="4" fillId="0" borderId="0" xfId="58" applyFont="1" applyFill="1"/>
    <xf numFmtId="0" fontId="4" fillId="0" borderId="1" xfId="58" applyFont="1" applyFill="1" applyBorder="1"/>
    <xf numFmtId="0" fontId="4" fillId="0" borderId="1" xfId="58" applyFont="1" applyFill="1" applyBorder="1" applyAlignment="1">
      <alignment horizontal="center"/>
    </xf>
    <xf numFmtId="0" fontId="30" fillId="0" borderId="0" xfId="58" applyFont="1" applyFill="1"/>
    <xf numFmtId="169" fontId="4" fillId="0" borderId="1" xfId="58" applyNumberFormat="1" applyFont="1" applyFill="1" applyBorder="1" applyAlignment="1">
      <alignment horizontal="center"/>
    </xf>
    <xf numFmtId="0" fontId="22" fillId="0" borderId="0" xfId="58" applyFont="1" applyFill="1" applyBorder="1"/>
    <xf numFmtId="0" fontId="31" fillId="0" borderId="0" xfId="58" applyFont="1" applyFill="1" applyBorder="1" applyAlignment="1">
      <alignment horizontal="center"/>
    </xf>
    <xf numFmtId="2" fontId="31" fillId="0" borderId="0" xfId="58" applyNumberFormat="1" applyFont="1" applyFill="1" applyBorder="1"/>
    <xf numFmtId="2" fontId="48" fillId="0" borderId="0" xfId="58" applyNumberFormat="1" applyFill="1" applyBorder="1" applyAlignment="1">
      <alignment horizontal="center"/>
    </xf>
    <xf numFmtId="0" fontId="23" fillId="0" borderId="1" xfId="58" applyFont="1" applyFill="1" applyBorder="1" applyAlignment="1">
      <alignment horizontal="center" vertical="center"/>
    </xf>
    <xf numFmtId="0" fontId="23" fillId="0" borderId="1" xfId="58" applyFont="1" applyFill="1" applyBorder="1" applyAlignment="1">
      <alignment horizontal="center" vertical="center" wrapText="1"/>
    </xf>
    <xf numFmtId="0" fontId="23" fillId="0" borderId="12" xfId="58" applyFont="1" applyFill="1" applyBorder="1" applyAlignment="1">
      <alignment horizontal="center" wrapText="1"/>
    </xf>
    <xf numFmtId="0" fontId="23" fillId="0" borderId="0" xfId="58" applyFont="1" applyFill="1" applyBorder="1" applyAlignment="1">
      <alignment horizontal="center" vertical="center" wrapText="1"/>
    </xf>
    <xf numFmtId="0" fontId="22" fillId="0" borderId="0" xfId="58" applyFont="1" applyFill="1"/>
    <xf numFmtId="0" fontId="22" fillId="0" borderId="1" xfId="58" applyFont="1" applyFill="1" applyBorder="1" applyAlignment="1">
      <alignment horizontal="center"/>
    </xf>
    <xf numFmtId="168" fontId="22" fillId="0" borderId="1" xfId="58" applyNumberFormat="1" applyFont="1" applyFill="1" applyBorder="1" applyAlignment="1">
      <alignment horizontal="left"/>
    </xf>
    <xf numFmtId="0" fontId="22" fillId="0" borderId="1" xfId="58" applyFont="1" applyFill="1" applyBorder="1"/>
    <xf numFmtId="168" fontId="22" fillId="0" borderId="1" xfId="58" applyNumberFormat="1" applyFont="1" applyFill="1" applyBorder="1" applyAlignment="1">
      <alignment horizontal="center"/>
    </xf>
    <xf numFmtId="1" fontId="22" fillId="0" borderId="1" xfId="58" applyNumberFormat="1" applyFont="1" applyFill="1" applyBorder="1" applyAlignment="1">
      <alignment horizontal="center"/>
    </xf>
    <xf numFmtId="4" fontId="22" fillId="0" borderId="1" xfId="58" applyNumberFormat="1" applyFont="1" applyFill="1" applyBorder="1" applyAlignment="1">
      <alignment horizontal="right"/>
    </xf>
    <xf numFmtId="168" fontId="22" fillId="0" borderId="12" xfId="58" applyNumberFormat="1" applyFont="1" applyFill="1" applyBorder="1" applyAlignment="1">
      <alignment horizontal="left"/>
    </xf>
    <xf numFmtId="0" fontId="32" fillId="0" borderId="0" xfId="58" quotePrefix="1" applyFont="1" applyFill="1"/>
    <xf numFmtId="2" fontId="22" fillId="0" borderId="0" xfId="58" applyNumberFormat="1" applyFont="1" applyFill="1" applyBorder="1" applyAlignment="1">
      <alignment horizontal="center"/>
    </xf>
    <xf numFmtId="2" fontId="31" fillId="0" borderId="12" xfId="58" applyNumberFormat="1" applyFont="1" applyFill="1" applyBorder="1"/>
    <xf numFmtId="0" fontId="4" fillId="0" borderId="12" xfId="58" applyFont="1" applyFill="1" applyBorder="1"/>
    <xf numFmtId="0" fontId="22" fillId="0" borderId="12" xfId="58" applyFont="1" applyFill="1" applyBorder="1" applyAlignment="1">
      <alignment horizontal="center" wrapText="1"/>
    </xf>
    <xf numFmtId="168" fontId="22" fillId="0" borderId="0" xfId="58" applyNumberFormat="1" applyFont="1" applyFill="1" applyBorder="1" applyAlignment="1">
      <alignment horizontal="left"/>
    </xf>
    <xf numFmtId="0" fontId="4" fillId="0" borderId="0" xfId="58" applyFont="1" applyFill="1" applyBorder="1"/>
    <xf numFmtId="0" fontId="48" fillId="0" borderId="0" xfId="58" applyFill="1" applyBorder="1" applyAlignment="1">
      <alignment horizontal="center"/>
    </xf>
    <xf numFmtId="0" fontId="33" fillId="0" borderId="1" xfId="58" applyFont="1" applyFill="1" applyBorder="1" applyAlignment="1">
      <alignment vertical="center" wrapText="1"/>
    </xf>
    <xf numFmtId="4" fontId="4" fillId="0" borderId="0" xfId="58" applyNumberFormat="1" applyFont="1" applyFill="1" applyBorder="1"/>
    <xf numFmtId="168" fontId="22" fillId="0" borderId="0" xfId="58" applyNumberFormat="1" applyFont="1" applyFill="1" applyBorder="1" applyAlignment="1">
      <alignment horizontal="center"/>
    </xf>
    <xf numFmtId="1" fontId="22" fillId="0" borderId="0" xfId="58" applyNumberFormat="1" applyFont="1" applyFill="1" applyBorder="1" applyAlignment="1">
      <alignment horizontal="center"/>
    </xf>
    <xf numFmtId="0" fontId="26" fillId="0" borderId="0" xfId="58" applyFont="1" applyFill="1" applyBorder="1"/>
    <xf numFmtId="0" fontId="48" fillId="0" borderId="0" xfId="58" applyFill="1" applyBorder="1" applyAlignment="1">
      <alignment horizontal="center" vertical="center"/>
    </xf>
    <xf numFmtId="168" fontId="22" fillId="0" borderId="1" xfId="58" applyNumberFormat="1" applyFont="1" applyFill="1" applyBorder="1" applyAlignment="1">
      <alignment horizontal="left" wrapText="1"/>
    </xf>
    <xf numFmtId="0" fontId="22" fillId="38" borderId="1" xfId="1" applyFont="1" applyFill="1" applyBorder="1"/>
    <xf numFmtId="0" fontId="48" fillId="0" borderId="0" xfId="58"/>
    <xf numFmtId="0" fontId="22" fillId="0" borderId="0" xfId="58" applyFont="1" applyFill="1" applyBorder="1" applyAlignment="1">
      <alignment horizontal="center"/>
    </xf>
    <xf numFmtId="168" fontId="22" fillId="0" borderId="0" xfId="58" applyNumberFormat="1" applyFont="1" applyFill="1" applyBorder="1" applyAlignment="1">
      <alignment horizontal="left" wrapText="1"/>
    </xf>
    <xf numFmtId="4" fontId="22" fillId="0" borderId="0" xfId="58" applyNumberFormat="1" applyFont="1" applyFill="1" applyBorder="1" applyAlignment="1">
      <alignment horizontal="right"/>
    </xf>
    <xf numFmtId="0" fontId="48" fillId="0" borderId="1" xfId="58" applyFill="1" applyBorder="1"/>
    <xf numFmtId="11" fontId="48" fillId="0" borderId="0" xfId="58" applyNumberFormat="1" applyFill="1" applyBorder="1"/>
    <xf numFmtId="2" fontId="22" fillId="0" borderId="1" xfId="58" applyNumberFormat="1" applyFont="1" applyFill="1" applyBorder="1" applyAlignment="1">
      <alignment horizontal="right"/>
    </xf>
    <xf numFmtId="1" fontId="22" fillId="0" borderId="0" xfId="58" quotePrefix="1" applyNumberFormat="1" applyFont="1" applyFill="1" applyBorder="1" applyAlignment="1">
      <alignment horizontal="center"/>
    </xf>
    <xf numFmtId="0" fontId="26" fillId="0" borderId="0" xfId="58" applyFont="1" applyFill="1" applyBorder="1" applyAlignment="1">
      <alignment horizontal="left" vertical="center"/>
    </xf>
    <xf numFmtId="0" fontId="22" fillId="0" borderId="1" xfId="58" applyFont="1" applyFill="1" applyBorder="1" applyAlignment="1">
      <alignment horizontal="left" vertical="center"/>
    </xf>
    <xf numFmtId="2" fontId="22" fillId="0" borderId="1" xfId="58" applyNumberFormat="1" applyFont="1" applyFill="1" applyBorder="1"/>
    <xf numFmtId="2" fontId="22" fillId="0" borderId="12" xfId="58" applyNumberFormat="1" applyFont="1" applyFill="1" applyBorder="1"/>
    <xf numFmtId="2" fontId="22" fillId="0" borderId="0" xfId="58" applyNumberFormat="1" applyFont="1" applyFill="1" applyBorder="1"/>
    <xf numFmtId="2" fontId="22" fillId="0" borderId="1" xfId="58" applyNumberFormat="1" applyFont="1" applyFill="1" applyBorder="1" applyAlignment="1">
      <alignment horizontal="center"/>
    </xf>
    <xf numFmtId="2" fontId="48" fillId="0" borderId="0" xfId="58" applyNumberFormat="1" applyFill="1" applyBorder="1"/>
    <xf numFmtId="9" fontId="0" fillId="0" borderId="0" xfId="59" applyFont="1" applyFill="1" applyBorder="1"/>
    <xf numFmtId="2" fontId="22" fillId="0" borderId="0" xfId="58" applyNumberFormat="1" applyFont="1" applyFill="1" applyBorder="1" applyAlignment="1">
      <alignment horizontal="right"/>
    </xf>
    <xf numFmtId="2" fontId="22" fillId="0" borderId="0" xfId="58" quotePrefix="1" applyNumberFormat="1" applyFont="1" applyFill="1" applyBorder="1"/>
    <xf numFmtId="2" fontId="31" fillId="0" borderId="1" xfId="58" applyNumberFormat="1" applyFont="1" applyFill="1" applyBorder="1"/>
    <xf numFmtId="0" fontId="34" fillId="0" borderId="0" xfId="58" applyFont="1" applyFill="1" applyBorder="1"/>
    <xf numFmtId="168" fontId="34" fillId="0" borderId="0" xfId="58" applyNumberFormat="1" applyFont="1" applyFill="1" applyBorder="1" applyAlignment="1">
      <alignment horizontal="left"/>
    </xf>
    <xf numFmtId="0" fontId="34" fillId="0" borderId="0" xfId="58" applyFont="1" applyFill="1" applyBorder="1" applyAlignment="1">
      <alignment horizontal="center"/>
    </xf>
    <xf numFmtId="1" fontId="34" fillId="0" borderId="0" xfId="58" applyNumberFormat="1" applyFont="1" applyFill="1" applyBorder="1" applyAlignment="1">
      <alignment horizontal="center"/>
    </xf>
    <xf numFmtId="2" fontId="34" fillId="0" borderId="0" xfId="58" applyNumberFormat="1" applyFont="1" applyFill="1" applyBorder="1" applyAlignment="1">
      <alignment horizontal="right"/>
    </xf>
    <xf numFmtId="2" fontId="34" fillId="0" borderId="0" xfId="58" applyNumberFormat="1" applyFont="1" applyFill="1" applyBorder="1" applyAlignment="1">
      <alignment horizontal="center"/>
    </xf>
    <xf numFmtId="1" fontId="31" fillId="0" borderId="0" xfId="58" applyNumberFormat="1" applyFont="1" applyFill="1" applyBorder="1" applyAlignment="1">
      <alignment horizontal="center"/>
    </xf>
    <xf numFmtId="2" fontId="22" fillId="0" borderId="1" xfId="58" applyNumberFormat="1" applyFont="1" applyFill="1" applyBorder="1" applyAlignment="1">
      <alignment horizontal="left"/>
    </xf>
    <xf numFmtId="166" fontId="32" fillId="0" borderId="0" xfId="60" quotePrefix="1" applyFont="1" applyFill="1"/>
    <xf numFmtId="2" fontId="31" fillId="0" borderId="0" xfId="58" quotePrefix="1" applyNumberFormat="1" applyFont="1" applyFill="1" applyBorder="1"/>
    <xf numFmtId="165" fontId="41" fillId="0" borderId="0" xfId="54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65" fontId="40" fillId="0" borderId="0" xfId="54" applyFont="1" applyBorder="1" applyAlignment="1">
      <alignment horizontal="center" vertical="center"/>
    </xf>
    <xf numFmtId="166" fontId="40" fillId="0" borderId="0" xfId="3" applyFont="1" applyFill="1" applyBorder="1" applyAlignment="1">
      <alignment horizontal="center" vertical="center"/>
    </xf>
    <xf numFmtId="173" fontId="40" fillId="0" borderId="0" xfId="0" applyNumberFormat="1" applyFont="1" applyBorder="1" applyAlignment="1">
      <alignment horizontal="center" vertical="center"/>
    </xf>
    <xf numFmtId="165" fontId="40" fillId="0" borderId="0" xfId="0" applyNumberFormat="1" applyFont="1" applyBorder="1" applyAlignment="1">
      <alignment horizontal="center" vertical="center"/>
    </xf>
    <xf numFmtId="166" fontId="38" fillId="36" borderId="0" xfId="0" applyNumberFormat="1" applyFont="1" applyFill="1" applyBorder="1" applyAlignment="1">
      <alignment horizontal="center" vertical="center"/>
    </xf>
    <xf numFmtId="3" fontId="40" fillId="0" borderId="0" xfId="0" applyNumberFormat="1" applyFont="1" applyBorder="1" applyAlignment="1">
      <alignment horizontal="center" vertical="center"/>
    </xf>
    <xf numFmtId="9" fontId="40" fillId="0" borderId="0" xfId="56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174" fontId="0" fillId="0" borderId="0" xfId="0" applyNumberFormat="1" applyFont="1" applyBorder="1" applyAlignment="1">
      <alignment horizontal="center" vertical="center"/>
    </xf>
    <xf numFmtId="175" fontId="40" fillId="0" borderId="1" xfId="56" applyNumberFormat="1" applyFont="1" applyBorder="1" applyAlignment="1">
      <alignment horizontal="center" vertical="center"/>
    </xf>
    <xf numFmtId="0" fontId="3" fillId="39" borderId="1" xfId="0" applyFont="1" applyFill="1" applyBorder="1" applyAlignment="1">
      <alignment horizontal="center" vertical="center" wrapText="1"/>
    </xf>
    <xf numFmtId="0" fontId="3" fillId="39" borderId="1" xfId="0" applyFont="1" applyFill="1" applyBorder="1" applyAlignment="1">
      <alignment horizontal="left" vertical="center"/>
    </xf>
    <xf numFmtId="0" fontId="3" fillId="39" borderId="1" xfId="0" applyFont="1" applyFill="1" applyBorder="1" applyAlignment="1">
      <alignment horizontal="center" vertical="center"/>
    </xf>
    <xf numFmtId="0" fontId="3" fillId="39" borderId="1" xfId="0" applyFont="1" applyFill="1" applyBorder="1" applyAlignment="1">
      <alignment vertical="center"/>
    </xf>
    <xf numFmtId="3" fontId="0" fillId="39" borderId="1" xfId="0" applyNumberFormat="1" applyFill="1" applyBorder="1" applyAlignment="1">
      <alignment horizontal="center"/>
    </xf>
    <xf numFmtId="0" fontId="0" fillId="39" borderId="1" xfId="0" applyFill="1" applyBorder="1" applyAlignment="1">
      <alignment horizontal="center" vertical="center"/>
    </xf>
    <xf numFmtId="0" fontId="40" fillId="39" borderId="1" xfId="0" applyFont="1" applyFill="1" applyBorder="1" applyAlignment="1">
      <alignment horizontal="center" vertical="center" wrapText="1"/>
    </xf>
    <xf numFmtId="0" fontId="0" fillId="39" borderId="0" xfId="0" applyFill="1"/>
    <xf numFmtId="166" fontId="0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42" fillId="33" borderId="1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46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24" fillId="0" borderId="0" xfId="58" applyFont="1" applyFill="1" applyBorder="1" applyAlignment="1">
      <alignment horizontal="center"/>
    </xf>
  </cellXfs>
  <cellStyles count="61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a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Hipervínculo" xfId="55" builtinId="8"/>
    <cellStyle name="Hipervínculo 2" xfId="57"/>
    <cellStyle name="Incorrecto" xfId="10" builtinId="27" customBuiltin="1"/>
    <cellStyle name="Millares" xfId="54" builtinId="3"/>
    <cellStyle name="Millares 2" xfId="3"/>
    <cellStyle name="Millares 2 2" xfId="50"/>
    <cellStyle name="Millares 2 3" xfId="46"/>
    <cellStyle name="Millares 3" xfId="47"/>
    <cellStyle name="Millares 4" xfId="45"/>
    <cellStyle name="Millares 5" xfId="53"/>
    <cellStyle name="Millares 6" xfId="60"/>
    <cellStyle name="Moneda 2" xfId="48"/>
    <cellStyle name="Neutral" xfId="11" builtinId="28" customBuiltin="1"/>
    <cellStyle name="Normal" xfId="0" builtinId="0"/>
    <cellStyle name="Normal 2" xfId="1"/>
    <cellStyle name="Normal 3" xfId="2"/>
    <cellStyle name="Normal 3 2" xfId="49"/>
    <cellStyle name="Normal 4" xfId="52"/>
    <cellStyle name="Normal 5" xfId="58"/>
    <cellStyle name="Notas" xfId="18" builtinId="10" customBuiltin="1"/>
    <cellStyle name="Porcentaje" xfId="56" builtinId="5"/>
    <cellStyle name="Porcentaje 2" xfId="51"/>
    <cellStyle name="Porcentaje 3" xfId="59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0"/>
  <tableStyles count="0" defaultTableStyle="TableStyleMedium2" defaultPivotStyle="PivotStyleLight16"/>
  <colors>
    <mruColors>
      <color rgb="FF0000FF"/>
      <color rgb="FF0000CC"/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\MOD_INV_2018\BASE%20DE%20DATOS\I-403-LLT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7\Archivos%20Comunes\CODIG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dgar2/Proyectos/CLARO/claro%202013/Listado%20de%20Postes_LMSQ02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uarios\jzuniga\AppData\Local\Temp\notes90C43B\Distribuidor%20Lima%20-%20ED%20Su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8\NORMATIVIDAD\ARRENDAMIENTO%20DE%20INFAESTRUCTURA\OSINERGMIN\MOD_INV_2018\MOD_INV_2018\BASE%20DE%20DATOS\FUENTES\I-404%20(Fuente%20Precios%20Sum%20LL.TT.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7\MODULO%20DE%20LINEAS%20DE%20TRANSMISION\Electromec&#225;nica\C&#225;lculos%20Justificativos\Aux%201%20L.T.,%20Vanos%20y%20Cargas%20Torres%20de%20Ac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OD_INV_2017\MODULO%20DE%20LINEAS%20DE%20TRANSMISION\Electromec&#225;nica\C&#225;lculos%20Justificativos\Aux%204%20L.T.,%20Esfuerzos%20Postes%20de%20Acero%20y%20Concre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6.913690278952811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10.730234300180511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14.343804089769691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370.5636899749332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275.33492030379074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275.33492030379074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356.21988588516354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264.60468600361025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264.60468600361025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205.95351450270766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260.15706134654533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190.22328020252715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190.22328020252715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245.81325725677567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179.49304590234664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179.49304590234664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217.12564907723629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158.03257730198561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158.03257730198561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120.11164010126357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81.482141673716868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81.482141673716868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109.38140580108306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74.568451394764054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74.568451394764054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77.920937200722051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50.741070836858434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50.741070836858434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489.50853174603174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352.4290972222222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717.94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523.73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86.770546320768574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315.20201457473684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341.73462289459383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174.29901660546349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447.23676891228837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160.2718542345176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46.810651008937697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307.54558305687931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247.70851288080246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134.40915359420885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117.64602056652866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19.01874775984097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132.44980142979767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23.329798136620528</v>
          </cell>
          <cell r="E60">
            <v>3.5</v>
          </cell>
          <cell r="F60" t="str">
            <v>AP033AN00-070</v>
          </cell>
        </row>
      </sheetData>
      <sheetData sheetId="2"/>
      <sheetData sheetId="3">
        <row r="3">
          <cell r="C3" t="str">
            <v>ACEROPOSTE</v>
          </cell>
          <cell r="D3">
            <v>2.7084928766677567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3832.5174204848759</v>
          </cell>
          <cell r="H6">
            <v>38.325174204848757</v>
          </cell>
          <cell r="I6">
            <v>3870.8425946897246</v>
          </cell>
          <cell r="J6">
            <v>38.325174204848757</v>
          </cell>
          <cell r="K6">
            <v>3832.5174204848759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10040.383093807373</v>
          </cell>
          <cell r="H7">
            <v>100.40383093807374</v>
          </cell>
          <cell r="I7">
            <v>10140.786924745447</v>
          </cell>
          <cell r="J7">
            <v>100.40383093807374</v>
          </cell>
          <cell r="K7">
            <v>10040.383093807373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13910.819414565598</v>
          </cell>
          <cell r="H8">
            <v>139.10819414565597</v>
          </cell>
          <cell r="I8">
            <v>14049.927608711254</v>
          </cell>
          <cell r="J8">
            <v>139.10819414565597</v>
          </cell>
          <cell r="K8">
            <v>13910.819414565598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17077.047587390207</v>
          </cell>
          <cell r="H9">
            <v>170.77047587390209</v>
          </cell>
          <cell r="I9">
            <v>17247.818063264109</v>
          </cell>
          <cell r="J9">
            <v>170.77047587390209</v>
          </cell>
          <cell r="K9">
            <v>17077.047587390207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4157.5365656850063</v>
          </cell>
          <cell r="H10">
            <v>41.57536565685006</v>
          </cell>
          <cell r="I10">
            <v>4199.1119313418567</v>
          </cell>
          <cell r="J10">
            <v>41.57536565685006</v>
          </cell>
          <cell r="K10">
            <v>4157.5365656850063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11378.378574881246</v>
          </cell>
          <cell r="H11">
            <v>113.78378574881246</v>
          </cell>
          <cell r="I11">
            <v>11492.162360630058</v>
          </cell>
          <cell r="J11">
            <v>113.78378574881246</v>
          </cell>
          <cell r="K11">
            <v>11378.378574881246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15833.849356999706</v>
          </cell>
          <cell r="H12">
            <v>158.33849356999707</v>
          </cell>
          <cell r="I12">
            <v>15992.187850569704</v>
          </cell>
          <cell r="J12">
            <v>158.33849356999707</v>
          </cell>
          <cell r="K12">
            <v>15833.849356999706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19528.233640774524</v>
          </cell>
          <cell r="H13">
            <v>195.28233640774525</v>
          </cell>
          <cell r="I13">
            <v>19723.515977182269</v>
          </cell>
          <cell r="J13">
            <v>195.28233640774525</v>
          </cell>
          <cell r="K13">
            <v>19528.233640774524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3664.5908621314748</v>
          </cell>
          <cell r="H14">
            <v>36.645908621314746</v>
          </cell>
          <cell r="I14">
            <v>3701.2367707527897</v>
          </cell>
          <cell r="J14">
            <v>36.645908621314746</v>
          </cell>
          <cell r="K14">
            <v>3664.5908621314748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9842.6631138106277</v>
          </cell>
          <cell r="H15">
            <v>98.426631138106274</v>
          </cell>
          <cell r="I15">
            <v>9941.0897449487347</v>
          </cell>
          <cell r="J15">
            <v>98.426631138106274</v>
          </cell>
          <cell r="K15">
            <v>9842.6631138106277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14487.72839729583</v>
          </cell>
          <cell r="H16">
            <v>144.87728397295831</v>
          </cell>
          <cell r="I16">
            <v>14632.605681268789</v>
          </cell>
          <cell r="J16">
            <v>144.87728397295831</v>
          </cell>
          <cell r="K16">
            <v>14487.72839729583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18230.865552850672</v>
          </cell>
          <cell r="H17">
            <v>182.3086555285067</v>
          </cell>
          <cell r="I17">
            <v>18413.17420837918</v>
          </cell>
          <cell r="J17">
            <v>182.3086555285067</v>
          </cell>
          <cell r="K17">
            <v>18230.865552850672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4314.6291525317365</v>
          </cell>
          <cell r="H18">
            <v>43.146291525317366</v>
          </cell>
          <cell r="I18">
            <v>4357.7754440570543</v>
          </cell>
          <cell r="J18">
            <v>43.146291525317366</v>
          </cell>
          <cell r="K18">
            <v>4314.6291525317365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12548.447497601717</v>
          </cell>
          <cell r="H19">
            <v>125.48447497601718</v>
          </cell>
          <cell r="I19">
            <v>12673.931972577735</v>
          </cell>
          <cell r="J19">
            <v>125.48447497601718</v>
          </cell>
          <cell r="K19">
            <v>12548.447497601717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17561.867812313736</v>
          </cell>
          <cell r="H20">
            <v>175.61867812313736</v>
          </cell>
          <cell r="I20">
            <v>17737.486490436873</v>
          </cell>
          <cell r="J20">
            <v>175.61867812313736</v>
          </cell>
          <cell r="K20">
            <v>17561.867812313736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21711.278899368739</v>
          </cell>
          <cell r="H21">
            <v>217.11278899368739</v>
          </cell>
          <cell r="I21">
            <v>21928.391688362426</v>
          </cell>
          <cell r="J21">
            <v>217.11278899368739</v>
          </cell>
          <cell r="K21">
            <v>21711.278899368739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6202.4486875691628</v>
          </cell>
          <cell r="H22">
            <v>62.024486875691629</v>
          </cell>
          <cell r="I22">
            <v>6264.4731744448545</v>
          </cell>
          <cell r="J22">
            <v>62.024486875691629</v>
          </cell>
          <cell r="K22">
            <v>6202.4486875691628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15321.9442033095</v>
          </cell>
          <cell r="H23">
            <v>153.21944203309499</v>
          </cell>
          <cell r="I23">
            <v>15475.163645342594</v>
          </cell>
          <cell r="J23">
            <v>153.21944203309499</v>
          </cell>
          <cell r="K23">
            <v>15321.9442033095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29116.298424178385</v>
          </cell>
          <cell r="H24">
            <v>291.16298424178387</v>
          </cell>
          <cell r="I24">
            <v>29407.461408420168</v>
          </cell>
          <cell r="J24">
            <v>291.16298424178387</v>
          </cell>
          <cell r="K24">
            <v>29116.298424178385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39809.428301262691</v>
          </cell>
          <cell r="H25">
            <v>398.09428301262693</v>
          </cell>
          <cell r="I25">
            <v>40207.522584275321</v>
          </cell>
          <cell r="J25">
            <v>398.09428301262693</v>
          </cell>
          <cell r="K25">
            <v>39809.428301262691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6830.8190349560828</v>
          </cell>
          <cell r="H26">
            <v>68.308190349560832</v>
          </cell>
          <cell r="I26">
            <v>6899.1272253056432</v>
          </cell>
          <cell r="J26">
            <v>68.308190349560832</v>
          </cell>
          <cell r="K26">
            <v>6830.8190349560828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17421.026182727011</v>
          </cell>
          <cell r="H27">
            <v>174.21026182727013</v>
          </cell>
          <cell r="I27">
            <v>17595.236444554281</v>
          </cell>
          <cell r="J27">
            <v>174.21026182727013</v>
          </cell>
          <cell r="K27">
            <v>17421.026182727011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33260.29252548005</v>
          </cell>
          <cell r="H28">
            <v>332.60292525480048</v>
          </cell>
          <cell r="I28">
            <v>33592.895450734854</v>
          </cell>
          <cell r="J28">
            <v>332.60292525480048</v>
          </cell>
          <cell r="K28">
            <v>33260.29252548005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45421.425541718279</v>
          </cell>
          <cell r="H29">
            <v>454.21425541718281</v>
          </cell>
          <cell r="I29">
            <v>45875.63979713546</v>
          </cell>
          <cell r="J29">
            <v>454.21425541718281</v>
          </cell>
          <cell r="K29">
            <v>45421.425541718279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6202.4486875691628</v>
          </cell>
          <cell r="H30">
            <v>62.024486875691629</v>
          </cell>
          <cell r="I30">
            <v>6264.4731744448545</v>
          </cell>
          <cell r="J30">
            <v>62.024486875691629</v>
          </cell>
          <cell r="K30">
            <v>6202.4486875691628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16153.451516446501</v>
          </cell>
          <cell r="H31">
            <v>161.53451516446501</v>
          </cell>
          <cell r="I31">
            <v>16314.986031610966</v>
          </cell>
          <cell r="J31">
            <v>161.53451516446501</v>
          </cell>
          <cell r="K31">
            <v>16153.451516446501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34338.272690393816</v>
          </cell>
          <cell r="H32">
            <v>343.38272690393819</v>
          </cell>
          <cell r="I32">
            <v>34681.655417297756</v>
          </cell>
          <cell r="J32">
            <v>343.38272690393819</v>
          </cell>
          <cell r="K32">
            <v>34338.272690393816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43948.005416811022</v>
          </cell>
          <cell r="H33">
            <v>439.4800541681102</v>
          </cell>
          <cell r="I33">
            <v>44387.485470979133</v>
          </cell>
          <cell r="J33">
            <v>439.4800541681102</v>
          </cell>
          <cell r="K33">
            <v>43948.005416811022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7283.1373453595979</v>
          </cell>
          <cell r="H34">
            <v>72.831373453595987</v>
          </cell>
          <cell r="I34">
            <v>7355.9687188131938</v>
          </cell>
          <cell r="J34">
            <v>72.831373453595987</v>
          </cell>
          <cell r="K34">
            <v>7283.1373453595979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19246.550381601079</v>
          </cell>
          <cell r="H35">
            <v>192.46550381601079</v>
          </cell>
          <cell r="I35">
            <v>19439.015885417088</v>
          </cell>
          <cell r="J35">
            <v>192.46550381601079</v>
          </cell>
          <cell r="K35">
            <v>19246.550381601079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36846.337094188166</v>
          </cell>
          <cell r="H36">
            <v>368.46337094188169</v>
          </cell>
          <cell r="I36">
            <v>37214.800465130051</v>
          </cell>
          <cell r="J36">
            <v>368.46337094188169</v>
          </cell>
          <cell r="K36">
            <v>36846.337094188166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50545.894064373679</v>
          </cell>
          <cell r="H37">
            <v>505.45894064373681</v>
          </cell>
          <cell r="I37">
            <v>51051.353005017416</v>
          </cell>
          <cell r="J37">
            <v>505.45894064373681</v>
          </cell>
          <cell r="K37">
            <v>50545.894064373679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4620.6888475951928</v>
          </cell>
          <cell r="H38">
            <v>46.206888475951928</v>
          </cell>
          <cell r="I38">
            <v>4666.8957360711447</v>
          </cell>
          <cell r="J38">
            <v>46.206888475951928</v>
          </cell>
          <cell r="K38">
            <v>4620.6888475951928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10909.809307217723</v>
          </cell>
          <cell r="H39">
            <v>109.09809307217724</v>
          </cell>
          <cell r="I39">
            <v>11018.907400289901</v>
          </cell>
          <cell r="J39">
            <v>109.09809307217724</v>
          </cell>
          <cell r="K39">
            <v>10909.809307217723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14969.840129342692</v>
          </cell>
          <cell r="H40">
            <v>149.69840129342694</v>
          </cell>
          <cell r="I40">
            <v>15119.538530636119</v>
          </cell>
          <cell r="J40">
            <v>149.69840129342694</v>
          </cell>
          <cell r="K40">
            <v>14969.840129342692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18355.456225177386</v>
          </cell>
          <cell r="H41">
            <v>183.55456225177386</v>
          </cell>
          <cell r="I41">
            <v>18539.010787429161</v>
          </cell>
          <cell r="J41">
            <v>183.55456225177386</v>
          </cell>
          <cell r="K41">
            <v>18355.456225177386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4915.9145711519786</v>
          </cell>
          <cell r="H42">
            <v>49.159145711519784</v>
          </cell>
          <cell r="I42">
            <v>4965.0737168634987</v>
          </cell>
          <cell r="J42">
            <v>49.159145711519784</v>
          </cell>
          <cell r="K42">
            <v>4915.9145711519786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12014.874400898168</v>
          </cell>
          <cell r="H43">
            <v>120.14874400898168</v>
          </cell>
          <cell r="I43">
            <v>12135.023144907151</v>
          </cell>
          <cell r="J43">
            <v>120.14874400898168</v>
          </cell>
          <cell r="K43">
            <v>12014.874400898168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16521.806547673317</v>
          </cell>
          <cell r="H44">
            <v>165.21806547673319</v>
          </cell>
          <cell r="I44">
            <v>16687.02461315005</v>
          </cell>
          <cell r="J44">
            <v>165.21806547673319</v>
          </cell>
          <cell r="K44">
            <v>16521.806547673317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20310.988082131509</v>
          </cell>
          <cell r="H45">
            <v>203.1098808213151</v>
          </cell>
          <cell r="I45">
            <v>20514.097962952823</v>
          </cell>
          <cell r="J45">
            <v>203.1098808213151</v>
          </cell>
          <cell r="K45">
            <v>20310.988082131509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5203.0148160787603</v>
          </cell>
          <cell r="H46">
            <v>52.030148160787604</v>
          </cell>
          <cell r="I46">
            <v>5255.0449642395479</v>
          </cell>
          <cell r="J46">
            <v>52.030148160787604</v>
          </cell>
          <cell r="K46">
            <v>5203.0148160787603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12981.806357868558</v>
          </cell>
          <cell r="H47">
            <v>129.81806357868558</v>
          </cell>
          <cell r="I47">
            <v>13111.624421447243</v>
          </cell>
          <cell r="J47">
            <v>129.81806357868558</v>
          </cell>
          <cell r="K47">
            <v>12981.806357868558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17927.514350663881</v>
          </cell>
          <cell r="H48">
            <v>179.27514350663881</v>
          </cell>
          <cell r="I48">
            <v>18106.78949417052</v>
          </cell>
          <cell r="J48">
            <v>179.27514350663881</v>
          </cell>
          <cell r="K48">
            <v>17927.514350663881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22055.257494705544</v>
          </cell>
          <cell r="H49">
            <v>220.55257494705543</v>
          </cell>
          <cell r="I49">
            <v>22275.810069652598</v>
          </cell>
          <cell r="J49">
            <v>220.55257494705543</v>
          </cell>
          <cell r="K49">
            <v>22055.257494705544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7283.1373453595979</v>
          </cell>
          <cell r="H50">
            <v>72.831373453595987</v>
          </cell>
          <cell r="I50">
            <v>7355.9687188131938</v>
          </cell>
          <cell r="J50">
            <v>72.831373453595987</v>
          </cell>
          <cell r="K50">
            <v>7283.1373453595979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15736.343613439667</v>
          </cell>
          <cell r="H51">
            <v>157.36343613439666</v>
          </cell>
          <cell r="I51">
            <v>15893.707049574065</v>
          </cell>
          <cell r="J51">
            <v>157.36343613439666</v>
          </cell>
          <cell r="K51">
            <v>15736.343613439667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31310.177654279269</v>
          </cell>
          <cell r="H52">
            <v>313.10177654279272</v>
          </cell>
          <cell r="I52">
            <v>31623.279430822062</v>
          </cell>
          <cell r="J52">
            <v>313.10177654279272</v>
          </cell>
          <cell r="K52">
            <v>31310.177654279269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42382.496534097059</v>
          </cell>
          <cell r="H53">
            <v>423.82496534097061</v>
          </cell>
          <cell r="I53">
            <v>42806.321499438032</v>
          </cell>
          <cell r="J53">
            <v>423.82496534097061</v>
          </cell>
          <cell r="K53">
            <v>42382.496534097059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7862.7548209664974</v>
          </cell>
          <cell r="H54">
            <v>78.62754820966498</v>
          </cell>
          <cell r="I54">
            <v>7941.3823691761627</v>
          </cell>
          <cell r="J54">
            <v>78.62754820966498</v>
          </cell>
          <cell r="K54">
            <v>7862.7548209664974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17499.572476150377</v>
          </cell>
          <cell r="H55">
            <v>174.99572476150377</v>
          </cell>
          <cell r="I55">
            <v>17674.568200911879</v>
          </cell>
          <cell r="J55">
            <v>174.99572476150377</v>
          </cell>
          <cell r="K55">
            <v>17499.572476150377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34533.284177513895</v>
          </cell>
          <cell r="H56">
            <v>345.33284177513895</v>
          </cell>
          <cell r="I56">
            <v>34878.617019289035</v>
          </cell>
          <cell r="J56">
            <v>345.33284177513895</v>
          </cell>
          <cell r="K56">
            <v>34533.284177513895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47030.270310458931</v>
          </cell>
          <cell r="H57">
            <v>470.30270310458934</v>
          </cell>
          <cell r="I57">
            <v>47500.573013563517</v>
          </cell>
          <cell r="J57">
            <v>470.30270310458934</v>
          </cell>
          <cell r="K57">
            <v>47030.270310458931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8417.9958606833879</v>
          </cell>
          <cell r="H58">
            <v>84.179958606833878</v>
          </cell>
          <cell r="I58">
            <v>8502.1758192902216</v>
          </cell>
          <cell r="J58">
            <v>84.179958606833878</v>
          </cell>
          <cell r="K58">
            <v>8417.9958606833879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19021.745472837654</v>
          </cell>
          <cell r="H59">
            <v>190.21745472837654</v>
          </cell>
          <cell r="I59">
            <v>19211.96292756603</v>
          </cell>
          <cell r="J59">
            <v>190.21745472837654</v>
          </cell>
          <cell r="K59">
            <v>19021.745472837654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37599.298113901801</v>
          </cell>
          <cell r="H60">
            <v>375.99298113901801</v>
          </cell>
          <cell r="I60">
            <v>37975.291095040819</v>
          </cell>
          <cell r="J60">
            <v>375.99298113901801</v>
          </cell>
          <cell r="K60">
            <v>37599.298113901801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51055.090725187212</v>
          </cell>
          <cell r="H61">
            <v>510.55090725187216</v>
          </cell>
          <cell r="I61">
            <v>51565.641632439081</v>
          </cell>
          <cell r="J61">
            <v>510.55090725187216</v>
          </cell>
          <cell r="K61">
            <v>51055.090725187212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4620.6888475951928</v>
          </cell>
          <cell r="H62">
            <v>46.206888475951928</v>
          </cell>
          <cell r="I62">
            <v>4666.8957360711447</v>
          </cell>
          <cell r="J62">
            <v>46.206888475951928</v>
          </cell>
          <cell r="K62">
            <v>4620.6888475951928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12014.874400898168</v>
          </cell>
          <cell r="H63">
            <v>120.14874400898168</v>
          </cell>
          <cell r="I63">
            <v>12135.023144907151</v>
          </cell>
          <cell r="J63">
            <v>120.14874400898168</v>
          </cell>
          <cell r="K63">
            <v>12014.874400898168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16746.611456436738</v>
          </cell>
          <cell r="H64">
            <v>167.46611456436739</v>
          </cell>
          <cell r="I64">
            <v>16914.077571001104</v>
          </cell>
          <cell r="J64">
            <v>167.46611456436739</v>
          </cell>
          <cell r="K64">
            <v>16746.611456436738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20665.800648974982</v>
          </cell>
          <cell r="H65">
            <v>206.65800648974982</v>
          </cell>
          <cell r="I65">
            <v>20872.458655464732</v>
          </cell>
          <cell r="J65">
            <v>206.65800648974982</v>
          </cell>
          <cell r="K65">
            <v>20665.800648974982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4915.9145711519786</v>
          </cell>
          <cell r="H66">
            <v>49.159145711519784</v>
          </cell>
          <cell r="I66">
            <v>4965.0737168634987</v>
          </cell>
          <cell r="J66">
            <v>49.159145711519784</v>
          </cell>
          <cell r="K66">
            <v>4915.9145711519786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13239.113181151995</v>
          </cell>
          <cell r="H67">
            <v>132.39113181151995</v>
          </cell>
          <cell r="I67">
            <v>13371.504312963516</v>
          </cell>
          <cell r="J67">
            <v>132.39113181151995</v>
          </cell>
          <cell r="K67">
            <v>13239.113181151995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18572.135655310809</v>
          </cell>
          <cell r="H68">
            <v>185.72135655310808</v>
          </cell>
          <cell r="I68">
            <v>18757.857011863918</v>
          </cell>
          <cell r="J68">
            <v>185.72135655310808</v>
          </cell>
          <cell r="K68">
            <v>18572.135655310809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22954.477129759238</v>
          </cell>
          <cell r="H69">
            <v>229.54477129759238</v>
          </cell>
          <cell r="I69">
            <v>23184.021901056829</v>
          </cell>
          <cell r="J69">
            <v>229.54477129759238</v>
          </cell>
          <cell r="K69">
            <v>22954.477129759238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5203.0148160787603</v>
          </cell>
          <cell r="H70">
            <v>52.030148160787604</v>
          </cell>
          <cell r="I70">
            <v>5255.0449642395479</v>
          </cell>
          <cell r="J70">
            <v>52.030148160787604</v>
          </cell>
          <cell r="K70">
            <v>5203.0148160787603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14322.510331819098</v>
          </cell>
          <cell r="H71">
            <v>143.22510331819097</v>
          </cell>
          <cell r="I71">
            <v>14465.735435137289</v>
          </cell>
          <cell r="J71">
            <v>143.22510331819097</v>
          </cell>
          <cell r="K71">
            <v>14322.510331819098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20032.013315834727</v>
          </cell>
          <cell r="H72">
            <v>200.32013315834729</v>
          </cell>
          <cell r="I72">
            <v>20232.333448993075</v>
          </cell>
          <cell r="J72">
            <v>200.32013315834729</v>
          </cell>
          <cell r="K72">
            <v>20032.013315834727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24861.256114933338</v>
          </cell>
          <cell r="H73">
            <v>248.61256114933337</v>
          </cell>
          <cell r="I73">
            <v>25109.868676082671</v>
          </cell>
          <cell r="J73">
            <v>248.61256114933337</v>
          </cell>
          <cell r="K73">
            <v>24861.256114933338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7429.3959606996568</v>
          </cell>
          <cell r="H74">
            <v>74.293959606996566</v>
          </cell>
          <cell r="I74">
            <v>7503.6899203066532</v>
          </cell>
          <cell r="J74">
            <v>74.293959606996566</v>
          </cell>
          <cell r="K74">
            <v>7429.3959606996568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17421.026182727011</v>
          </cell>
          <cell r="H75">
            <v>174.21026182727013</v>
          </cell>
          <cell r="I75">
            <v>17595.236444554281</v>
          </cell>
          <cell r="J75">
            <v>174.21026182727013</v>
          </cell>
          <cell r="K75">
            <v>17421.026182727011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35156.237539147485</v>
          </cell>
          <cell r="H76">
            <v>351.56237539147486</v>
          </cell>
          <cell r="I76">
            <v>35507.799914538962</v>
          </cell>
          <cell r="J76">
            <v>351.56237539147486</v>
          </cell>
          <cell r="K76">
            <v>35156.237539147485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47821.150230445914</v>
          </cell>
          <cell r="H77">
            <v>478.21150230445915</v>
          </cell>
          <cell r="I77">
            <v>48299.361732750374</v>
          </cell>
          <cell r="J77">
            <v>478.21150230445915</v>
          </cell>
          <cell r="K77">
            <v>47821.150230445914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8003.5964505532211</v>
          </cell>
          <cell r="H78">
            <v>80.035964505532206</v>
          </cell>
          <cell r="I78">
            <v>8083.6324150587534</v>
          </cell>
          <cell r="J78">
            <v>80.035964505532206</v>
          </cell>
          <cell r="K78">
            <v>8003.5964505532211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19392.808996941138</v>
          </cell>
          <cell r="H79">
            <v>193.92808996941139</v>
          </cell>
          <cell r="I79">
            <v>19586.737086910551</v>
          </cell>
          <cell r="J79">
            <v>193.92808996941139</v>
          </cell>
          <cell r="K79">
            <v>19392.808996941138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38785.617993882275</v>
          </cell>
          <cell r="H80">
            <v>387.85617993882278</v>
          </cell>
          <cell r="I80">
            <v>39173.474173821101</v>
          </cell>
          <cell r="J80">
            <v>387.85617993882278</v>
          </cell>
          <cell r="K80">
            <v>38785.617993882275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53070.209425428024</v>
          </cell>
          <cell r="H81">
            <v>530.70209425428027</v>
          </cell>
          <cell r="I81">
            <v>53600.911519682304</v>
          </cell>
          <cell r="J81">
            <v>530.70209425428027</v>
          </cell>
          <cell r="K81">
            <v>53070.209425428024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8417.9958606833879</v>
          </cell>
          <cell r="H82">
            <v>84.179958606833878</v>
          </cell>
          <cell r="I82">
            <v>8502.1758192902216</v>
          </cell>
          <cell r="J82">
            <v>84.179958606833878</v>
          </cell>
          <cell r="K82">
            <v>8417.9958606833879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21191.24826704853</v>
          </cell>
          <cell r="H83">
            <v>211.9124826704853</v>
          </cell>
          <cell r="I83">
            <v>21403.160749719016</v>
          </cell>
          <cell r="J83">
            <v>211.9124826704853</v>
          </cell>
          <cell r="K83">
            <v>21191.24826704853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42241.654904510331</v>
          </cell>
          <cell r="H84">
            <v>422.4165490451033</v>
          </cell>
          <cell r="I84">
            <v>42664.071453555436</v>
          </cell>
          <cell r="J84">
            <v>422.4165490451033</v>
          </cell>
          <cell r="K84">
            <v>42241.654904510331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57815.488945349935</v>
          </cell>
          <cell r="H85">
            <v>578.15488945349932</v>
          </cell>
          <cell r="I85">
            <v>58393.643834803435</v>
          </cell>
          <cell r="J85">
            <v>578.15488945349932</v>
          </cell>
          <cell r="K85">
            <v>57815.488945349935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4157.5365656850063</v>
          </cell>
          <cell r="H86">
            <v>41.57536565685006</v>
          </cell>
          <cell r="I86">
            <v>4199.1119313418567</v>
          </cell>
          <cell r="J86">
            <v>41.57536565685006</v>
          </cell>
          <cell r="K86">
            <v>4157.5365656850063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11470.467332687949</v>
          </cell>
          <cell r="H87">
            <v>114.7046733268795</v>
          </cell>
          <cell r="I87">
            <v>11585.172006014829</v>
          </cell>
          <cell r="J87">
            <v>114.7046733268795</v>
          </cell>
          <cell r="K87">
            <v>11470.467332687949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16139.909052063162</v>
          </cell>
          <cell r="H88">
            <v>161.39909052063163</v>
          </cell>
          <cell r="I88">
            <v>16301.308142583794</v>
          </cell>
          <cell r="J88">
            <v>161.39909052063163</v>
          </cell>
          <cell r="K88">
            <v>16139.909052063162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20013.053865698053</v>
          </cell>
          <cell r="H89">
            <v>200.13053865698055</v>
          </cell>
          <cell r="I89">
            <v>20213.184404355034</v>
          </cell>
          <cell r="J89">
            <v>200.13053865698055</v>
          </cell>
          <cell r="K89">
            <v>20013.053865698053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4469.0132465017987</v>
          </cell>
          <cell r="H90">
            <v>44.690132465017989</v>
          </cell>
          <cell r="I90">
            <v>4513.7033789668167</v>
          </cell>
          <cell r="J90">
            <v>44.690132465017989</v>
          </cell>
          <cell r="K90">
            <v>4469.0132465017987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12721.791041708453</v>
          </cell>
          <cell r="H91">
            <v>127.21791041708454</v>
          </cell>
          <cell r="I91">
            <v>12849.008952125538</v>
          </cell>
          <cell r="J91">
            <v>127.21791041708454</v>
          </cell>
          <cell r="K91">
            <v>12721.791041708453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17997.935165457242</v>
          </cell>
          <cell r="H92">
            <v>179.97935165457241</v>
          </cell>
          <cell r="I92">
            <v>18177.914517111814</v>
          </cell>
          <cell r="J92">
            <v>179.97935165457241</v>
          </cell>
          <cell r="K92">
            <v>17997.935165457242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22339.649246755656</v>
          </cell>
          <cell r="H93">
            <v>223.39649246755656</v>
          </cell>
          <cell r="I93">
            <v>22563.045739223213</v>
          </cell>
          <cell r="J93">
            <v>223.39649246755656</v>
          </cell>
          <cell r="K93">
            <v>22339.649246755656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4620.6888475951928</v>
          </cell>
          <cell r="H94">
            <v>46.206888475951928</v>
          </cell>
          <cell r="I94">
            <v>4666.8957360711447</v>
          </cell>
          <cell r="J94">
            <v>46.206888475951928</v>
          </cell>
          <cell r="K94">
            <v>4620.6888475951928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13910.819414565598</v>
          </cell>
          <cell r="H95">
            <v>139.10819414565597</v>
          </cell>
          <cell r="I95">
            <v>14049.927608711254</v>
          </cell>
          <cell r="J95">
            <v>139.10819414565597</v>
          </cell>
          <cell r="K95">
            <v>13910.819414565598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19620.322398581229</v>
          </cell>
          <cell r="H96">
            <v>196.20322398581229</v>
          </cell>
          <cell r="I96">
            <v>19816.525622567042</v>
          </cell>
          <cell r="J96">
            <v>196.20322398581229</v>
          </cell>
          <cell r="K96">
            <v>19620.322398581229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24433.314240419833</v>
          </cell>
          <cell r="H97">
            <v>244.33314240419833</v>
          </cell>
          <cell r="I97">
            <v>24677.647382824031</v>
          </cell>
          <cell r="J97">
            <v>244.33314240419833</v>
          </cell>
          <cell r="K97">
            <v>24433.314240419833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6522.0508470159584</v>
          </cell>
          <cell r="H98">
            <v>65.220508470159587</v>
          </cell>
          <cell r="I98">
            <v>6587.2713554861184</v>
          </cell>
          <cell r="J98">
            <v>65.220508470159587</v>
          </cell>
          <cell r="K98">
            <v>6522.0508470159584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16630.146262740025</v>
          </cell>
          <cell r="H99">
            <v>166.30146262740024</v>
          </cell>
          <cell r="I99">
            <v>16796.447725367427</v>
          </cell>
          <cell r="J99">
            <v>166.30146262740024</v>
          </cell>
          <cell r="K99">
            <v>16630.146262740025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33742.404257526912</v>
          </cell>
          <cell r="H100">
            <v>337.42404257526914</v>
          </cell>
          <cell r="I100">
            <v>34079.828300102185</v>
          </cell>
          <cell r="J100">
            <v>337.42404257526914</v>
          </cell>
          <cell r="K100">
            <v>33742.404257526912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46228.556418965272</v>
          </cell>
          <cell r="H101">
            <v>462.28556418965275</v>
          </cell>
          <cell r="I101">
            <v>46690.841983154925</v>
          </cell>
          <cell r="J101">
            <v>462.28556418965275</v>
          </cell>
          <cell r="K101">
            <v>46228.556418965272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7134.170237142871</v>
          </cell>
          <cell r="H102">
            <v>71.34170237142871</v>
          </cell>
          <cell r="I102">
            <v>7205.5119395142992</v>
          </cell>
          <cell r="J102">
            <v>71.34170237142871</v>
          </cell>
          <cell r="K102">
            <v>7134.170237142871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18647.973455857504</v>
          </cell>
          <cell r="H103">
            <v>186.47973455857505</v>
          </cell>
          <cell r="I103">
            <v>18834.453190416079</v>
          </cell>
          <cell r="J103">
            <v>186.47973455857505</v>
          </cell>
          <cell r="K103">
            <v>18647.973455857504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37599.298113901801</v>
          </cell>
          <cell r="H104">
            <v>375.99298113901801</v>
          </cell>
          <cell r="I104">
            <v>37975.291095040819</v>
          </cell>
          <cell r="J104">
            <v>375.99298113901801</v>
          </cell>
          <cell r="K104">
            <v>37599.298113901801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51688.878058327471</v>
          </cell>
          <cell r="H105">
            <v>516.88878058327475</v>
          </cell>
          <cell r="I105">
            <v>52205.766838910749</v>
          </cell>
          <cell r="J105">
            <v>516.88878058327475</v>
          </cell>
          <cell r="K105">
            <v>51688.878058327471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7575.6545760397157</v>
          </cell>
          <cell r="H106">
            <v>75.756545760397159</v>
          </cell>
          <cell r="I106">
            <v>7651.4111218001126</v>
          </cell>
          <cell r="J106">
            <v>75.756545760397159</v>
          </cell>
          <cell r="K106">
            <v>7575.6545760397157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20554.752441031607</v>
          </cell>
          <cell r="H107">
            <v>205.54752441031607</v>
          </cell>
          <cell r="I107">
            <v>20760.299965441922</v>
          </cell>
          <cell r="J107">
            <v>205.54752441031607</v>
          </cell>
          <cell r="K107">
            <v>20554.752441031607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41109.504882063215</v>
          </cell>
          <cell r="H108">
            <v>411.09504882063214</v>
          </cell>
          <cell r="I108">
            <v>41520.599930883844</v>
          </cell>
          <cell r="J108">
            <v>411.09504882063214</v>
          </cell>
          <cell r="K108">
            <v>41109.504882063215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56499.161407289408</v>
          </cell>
          <cell r="H109">
            <v>564.99161407289409</v>
          </cell>
          <cell r="I109">
            <v>57064.153021362305</v>
          </cell>
          <cell r="J109">
            <v>564.99161407289409</v>
          </cell>
          <cell r="K109">
            <v>56499.161407289408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5983.0607645590744</v>
          </cell>
          <cell r="H111">
            <v>59.830607645590746</v>
          </cell>
          <cell r="I111">
            <v>6042.8913722046655</v>
          </cell>
          <cell r="J111">
            <v>59.830607645590746</v>
          </cell>
          <cell r="K111">
            <v>5983.0607645590744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8339.4495672600224</v>
          </cell>
          <cell r="H112">
            <v>83.394495672600229</v>
          </cell>
          <cell r="I112">
            <v>8422.8440629326233</v>
          </cell>
          <cell r="J112">
            <v>83.394495672600229</v>
          </cell>
          <cell r="K112">
            <v>8339.4495672600224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10297.689917090811</v>
          </cell>
          <cell r="H113">
            <v>102.97689917090811</v>
          </cell>
          <cell r="I113">
            <v>10400.666816261719</v>
          </cell>
          <cell r="J113">
            <v>102.97689917090811</v>
          </cell>
          <cell r="K113">
            <v>10297.689917090811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6662.8924766026812</v>
          </cell>
          <cell r="H115">
            <v>66.628924766026813</v>
          </cell>
          <cell r="I115">
            <v>6729.5214013687082</v>
          </cell>
          <cell r="J115">
            <v>66.628924766026813</v>
          </cell>
          <cell r="K115">
            <v>6662.8924766026812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9390.3448034071134</v>
          </cell>
          <cell r="H116">
            <v>93.903448034071133</v>
          </cell>
          <cell r="I116">
            <v>9484.248251441184</v>
          </cell>
          <cell r="J116">
            <v>93.903448034071133</v>
          </cell>
          <cell r="K116">
            <v>9390.3448034071134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11651.93635542469</v>
          </cell>
          <cell r="H117">
            <v>116.51936355424691</v>
          </cell>
          <cell r="I117">
            <v>11768.455718978938</v>
          </cell>
          <cell r="J117">
            <v>116.51936355424691</v>
          </cell>
          <cell r="K117">
            <v>11651.93635542469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7830.2529064464843</v>
          </cell>
          <cell r="H119">
            <v>78.302529064464849</v>
          </cell>
          <cell r="I119">
            <v>7908.5554355109489</v>
          </cell>
          <cell r="J119">
            <v>78.302529064464849</v>
          </cell>
          <cell r="K119">
            <v>7830.2529064464843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11107.529287214471</v>
          </cell>
          <cell r="H120">
            <v>111.07529287214471</v>
          </cell>
          <cell r="I120">
            <v>11218.604580086616</v>
          </cell>
          <cell r="J120">
            <v>111.07529287214471</v>
          </cell>
          <cell r="K120">
            <v>11107.529287214471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13867.483528538914</v>
          </cell>
          <cell r="H121">
            <v>138.67483528538915</v>
          </cell>
          <cell r="I121">
            <v>14006.158363824303</v>
          </cell>
          <cell r="J121">
            <v>138.67483528538915</v>
          </cell>
          <cell r="K121">
            <v>13867.483528538914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3353.1141813146828</v>
          </cell>
          <cell r="H122">
            <v>33.531141813146832</v>
          </cell>
          <cell r="I122">
            <v>3386.6453231278297</v>
          </cell>
          <cell r="J122">
            <v>33.531141813146832</v>
          </cell>
          <cell r="K122">
            <v>3353.1141813146828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8832.3952708135548</v>
          </cell>
          <cell r="H123">
            <v>88.32395270813555</v>
          </cell>
          <cell r="I123">
            <v>8920.7192235216899</v>
          </cell>
          <cell r="J123">
            <v>88.32395270813555</v>
          </cell>
          <cell r="K123">
            <v>8832.3952708135548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16678.899134520045</v>
          </cell>
          <cell r="H124">
            <v>166.78899134520046</v>
          </cell>
          <cell r="I124">
            <v>16845.688125865247</v>
          </cell>
          <cell r="J124">
            <v>166.78899134520046</v>
          </cell>
          <cell r="K124">
            <v>16678.899134520045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20595.379834181622</v>
          </cell>
          <cell r="H125">
            <v>205.95379834181622</v>
          </cell>
          <cell r="I125">
            <v>20801.333632523438</v>
          </cell>
          <cell r="J125">
            <v>205.95379834181622</v>
          </cell>
          <cell r="K125">
            <v>20595.379834181622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3621.2549761047908</v>
          </cell>
          <cell r="H126">
            <v>36.21254976104791</v>
          </cell>
          <cell r="I126">
            <v>3657.4675258658385</v>
          </cell>
          <cell r="J126">
            <v>36.21254976104791</v>
          </cell>
          <cell r="K126">
            <v>3621.2549761047908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9929.3348858639965</v>
          </cell>
          <cell r="H127">
            <v>99.293348858639973</v>
          </cell>
          <cell r="I127">
            <v>10028.628234722637</v>
          </cell>
          <cell r="J127">
            <v>99.293348858639973</v>
          </cell>
          <cell r="K127">
            <v>9929.3348858639965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18780.689606814227</v>
          </cell>
          <cell r="H128">
            <v>187.80689606814227</v>
          </cell>
          <cell r="I128">
            <v>18968.496502882368</v>
          </cell>
          <cell r="J128">
            <v>187.80689606814227</v>
          </cell>
          <cell r="K128">
            <v>18780.689606814227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23303.87271084938</v>
          </cell>
          <cell r="H129">
            <v>233.03872710849382</v>
          </cell>
          <cell r="I129">
            <v>23536.911437957875</v>
          </cell>
          <cell r="J129">
            <v>233.03872710849382</v>
          </cell>
          <cell r="K129">
            <v>23303.87271084938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4125.0346511649932</v>
          </cell>
          <cell r="H130">
            <v>41.25034651164993</v>
          </cell>
          <cell r="I130">
            <v>4166.2849976766429</v>
          </cell>
          <cell r="J130">
            <v>41.25034651164993</v>
          </cell>
          <cell r="K130">
            <v>4125.0346511649932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11670.895805561364</v>
          </cell>
          <cell r="H131">
            <v>116.70895805561364</v>
          </cell>
          <cell r="I131">
            <v>11787.604763616977</v>
          </cell>
          <cell r="J131">
            <v>116.70895805561364</v>
          </cell>
          <cell r="K131">
            <v>11670.895805561364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22215.058574428942</v>
          </cell>
          <cell r="H132">
            <v>222.15058574428943</v>
          </cell>
          <cell r="I132">
            <v>22437.209160173232</v>
          </cell>
          <cell r="J132">
            <v>222.15058574428943</v>
          </cell>
          <cell r="K132">
            <v>22215.058574428942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27734.967057077829</v>
          </cell>
          <cell r="H133">
            <v>277.3496705707783</v>
          </cell>
          <cell r="I133">
            <v>28012.316727648606</v>
          </cell>
          <cell r="J133">
            <v>277.3496705707783</v>
          </cell>
          <cell r="K133">
            <v>27734.967057077829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8052.3493223332407</v>
          </cell>
          <cell r="H135">
            <v>80.523493223332409</v>
          </cell>
          <cell r="I135">
            <v>8132.8728155565732</v>
          </cell>
          <cell r="J135">
            <v>80.523493223332409</v>
          </cell>
          <cell r="K135">
            <v>8052.3493223332407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11191.492566391171</v>
          </cell>
          <cell r="H136">
            <v>111.91492566391172</v>
          </cell>
          <cell r="I136">
            <v>11303.407492055083</v>
          </cell>
          <cell r="J136">
            <v>111.91492566391172</v>
          </cell>
          <cell r="K136">
            <v>11191.492566391171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14969.840129342692</v>
          </cell>
          <cell r="H137">
            <v>149.69840129342694</v>
          </cell>
          <cell r="I137">
            <v>15119.538530636119</v>
          </cell>
          <cell r="J137">
            <v>149.69840129342694</v>
          </cell>
          <cell r="K137">
            <v>14969.840129342692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8707.8045984868386</v>
          </cell>
          <cell r="H139">
            <v>87.078045984868382</v>
          </cell>
          <cell r="I139">
            <v>8794.882644471707</v>
          </cell>
          <cell r="J139">
            <v>87.078045984868382</v>
          </cell>
          <cell r="K139">
            <v>8707.8045984868386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12104.254665828204</v>
          </cell>
          <cell r="H140">
            <v>121.04254665828205</v>
          </cell>
          <cell r="I140">
            <v>12225.297212486486</v>
          </cell>
          <cell r="J140">
            <v>121.04254665828205</v>
          </cell>
          <cell r="K140">
            <v>12104.254665828204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16370.130946579922</v>
          </cell>
          <cell r="H141">
            <v>163.70130946579923</v>
          </cell>
          <cell r="I141">
            <v>16533.83225604572</v>
          </cell>
          <cell r="J141">
            <v>163.70130946579923</v>
          </cell>
          <cell r="K141">
            <v>16370.130946579922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9842.6631138106277</v>
          </cell>
          <cell r="H143">
            <v>98.426631138106274</v>
          </cell>
          <cell r="I143">
            <v>9941.0897449487347</v>
          </cell>
          <cell r="J143">
            <v>98.426631138106274</v>
          </cell>
          <cell r="K143">
            <v>9842.6631138106277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13745.601349088865</v>
          </cell>
          <cell r="H144">
            <v>137.45601349088867</v>
          </cell>
          <cell r="I144">
            <v>13883.057362579753</v>
          </cell>
          <cell r="J144">
            <v>137.45601349088867</v>
          </cell>
          <cell r="K144">
            <v>13745.601349088865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18572.135655310809</v>
          </cell>
          <cell r="H145">
            <v>185.72135655310808</v>
          </cell>
          <cell r="I145">
            <v>18757.857011863918</v>
          </cell>
          <cell r="J145">
            <v>185.72135655310808</v>
          </cell>
          <cell r="K145">
            <v>18572.135655310809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4915.9145711519786</v>
          </cell>
          <cell r="H146">
            <v>49.159145711519784</v>
          </cell>
          <cell r="I146">
            <v>4965.0737168634987</v>
          </cell>
          <cell r="J146">
            <v>49.159145711519784</v>
          </cell>
          <cell r="K146">
            <v>4915.9145711519786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11099.403808584468</v>
          </cell>
          <cell r="H147">
            <v>110.99403808584468</v>
          </cell>
          <cell r="I147">
            <v>11210.397846670312</v>
          </cell>
          <cell r="J147">
            <v>110.99403808584468</v>
          </cell>
          <cell r="K147">
            <v>11099.403808584468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22382.985132782342</v>
          </cell>
          <cell r="H148">
            <v>223.82985132782343</v>
          </cell>
          <cell r="I148">
            <v>22606.814984110166</v>
          </cell>
          <cell r="J148">
            <v>223.82985132782343</v>
          </cell>
          <cell r="K148">
            <v>22382.985132782342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29939.680258685385</v>
          </cell>
          <cell r="H149">
            <v>299.39680258685388</v>
          </cell>
          <cell r="I149">
            <v>30239.077061272237</v>
          </cell>
          <cell r="J149">
            <v>299.39680258685388</v>
          </cell>
          <cell r="K149">
            <v>29939.680258685385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5203.0148160787603</v>
          </cell>
          <cell r="H150">
            <v>52.030148160787604</v>
          </cell>
          <cell r="I150">
            <v>5255.0449642395479</v>
          </cell>
          <cell r="J150">
            <v>52.030148160787604</v>
          </cell>
          <cell r="K150">
            <v>5203.0148160787603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12193.63493075824</v>
          </cell>
          <cell r="H151">
            <v>121.9363493075824</v>
          </cell>
          <cell r="I151">
            <v>12315.571280065822</v>
          </cell>
          <cell r="J151">
            <v>121.9363493075824</v>
          </cell>
          <cell r="K151">
            <v>12193.63493075824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24208.509331656409</v>
          </cell>
          <cell r="H152">
            <v>242.0850933165641</v>
          </cell>
          <cell r="I152">
            <v>24450.594424972973</v>
          </cell>
          <cell r="J152">
            <v>242.0850933165641</v>
          </cell>
          <cell r="K152">
            <v>24208.509331656409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32740.261893159844</v>
          </cell>
          <cell r="H153">
            <v>327.40261893159845</v>
          </cell>
          <cell r="I153">
            <v>33067.66451209144</v>
          </cell>
          <cell r="J153">
            <v>327.40261893159845</v>
          </cell>
          <cell r="K153">
            <v>32740.261893159844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5750.1303771656476</v>
          </cell>
          <cell r="H154">
            <v>57.501303771656474</v>
          </cell>
          <cell r="I154">
            <v>5807.6316809373038</v>
          </cell>
          <cell r="J154">
            <v>57.501303771656474</v>
          </cell>
          <cell r="K154">
            <v>5750.1303771656476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13910.819414565598</v>
          </cell>
          <cell r="H155">
            <v>139.10819414565597</v>
          </cell>
          <cell r="I155">
            <v>14049.927608711254</v>
          </cell>
          <cell r="J155">
            <v>139.10819414565597</v>
          </cell>
          <cell r="K155">
            <v>13910.819414565598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27491.202698177731</v>
          </cell>
          <cell r="H156">
            <v>274.91202698177733</v>
          </cell>
          <cell r="I156">
            <v>27766.114725159507</v>
          </cell>
          <cell r="J156">
            <v>274.91202698177733</v>
          </cell>
          <cell r="K156">
            <v>27491.202698177731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37144.271310621618</v>
          </cell>
          <cell r="H157">
            <v>371.44271310621616</v>
          </cell>
          <cell r="I157">
            <v>37515.714023727836</v>
          </cell>
          <cell r="J157">
            <v>371.44271310621616</v>
          </cell>
          <cell r="K157">
            <v>37144.271310621618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8274.4457382199962</v>
          </cell>
          <cell r="H159">
            <v>82.744457382199968</v>
          </cell>
          <cell r="I159">
            <v>8357.1901956021957</v>
          </cell>
          <cell r="J159">
            <v>82.744457382199968</v>
          </cell>
          <cell r="K159">
            <v>8274.4457382199962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11744.025113231393</v>
          </cell>
          <cell r="H160">
            <v>117.44025113231393</v>
          </cell>
          <cell r="I160">
            <v>11861.465364363707</v>
          </cell>
          <cell r="J160">
            <v>117.44025113231393</v>
          </cell>
          <cell r="K160">
            <v>11744.025113231393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15988.233450969768</v>
          </cell>
          <cell r="H161">
            <v>159.8823345096977</v>
          </cell>
          <cell r="I161">
            <v>16148.115785479466</v>
          </cell>
          <cell r="J161">
            <v>159.8823345096977</v>
          </cell>
          <cell r="K161">
            <v>15988.233450969768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9024.6982650569662</v>
          </cell>
          <cell r="H163">
            <v>90.246982650569663</v>
          </cell>
          <cell r="I163">
            <v>9114.9452477075356</v>
          </cell>
          <cell r="J163">
            <v>90.246982650569663</v>
          </cell>
          <cell r="K163">
            <v>9024.6982650569662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12895.134585815189</v>
          </cell>
          <cell r="H164">
            <v>128.95134585815188</v>
          </cell>
          <cell r="I164">
            <v>13024.08593167334</v>
          </cell>
          <cell r="J164">
            <v>128.95134585815188</v>
          </cell>
          <cell r="K164">
            <v>12895.134585815189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17561.867812313736</v>
          </cell>
          <cell r="H165">
            <v>175.61867812313736</v>
          </cell>
          <cell r="I165">
            <v>17737.486490436873</v>
          </cell>
          <cell r="J165">
            <v>175.61867812313736</v>
          </cell>
          <cell r="K165">
            <v>17561.867812313736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10335.60881736416</v>
          </cell>
          <cell r="H167">
            <v>103.35608817364161</v>
          </cell>
          <cell r="I167">
            <v>10438.964905537801</v>
          </cell>
          <cell r="J167">
            <v>103.35608817364161</v>
          </cell>
          <cell r="K167">
            <v>10335.60881736416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14810.039049619294</v>
          </cell>
          <cell r="H168">
            <v>148.10039049619294</v>
          </cell>
          <cell r="I168">
            <v>14958.139440115487</v>
          </cell>
          <cell r="J168">
            <v>148.10039049619294</v>
          </cell>
          <cell r="K168">
            <v>14810.039049619294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20235.150281584811</v>
          </cell>
          <cell r="H169">
            <v>202.35150281584811</v>
          </cell>
          <cell r="I169">
            <v>20437.501784400658</v>
          </cell>
          <cell r="J169">
            <v>202.35150281584811</v>
          </cell>
          <cell r="K169">
            <v>20235.150281584811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4314.6291525317365</v>
          </cell>
          <cell r="H170">
            <v>43.146291525317366</v>
          </cell>
          <cell r="I170">
            <v>4357.7754440570543</v>
          </cell>
          <cell r="J170">
            <v>43.146291525317366</v>
          </cell>
          <cell r="K170">
            <v>4314.6291525317365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11470.467332687949</v>
          </cell>
          <cell r="H171">
            <v>114.7046733268795</v>
          </cell>
          <cell r="I171">
            <v>11585.172006014829</v>
          </cell>
          <cell r="J171">
            <v>114.7046733268795</v>
          </cell>
          <cell r="K171">
            <v>11470.467332687949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23488.050226462787</v>
          </cell>
          <cell r="H172">
            <v>234.88050226462786</v>
          </cell>
          <cell r="I172">
            <v>23722.930728727413</v>
          </cell>
          <cell r="J172">
            <v>234.88050226462786</v>
          </cell>
          <cell r="K172">
            <v>23488.050226462787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31976.466901939537</v>
          </cell>
          <cell r="H173">
            <v>319.7646690193954</v>
          </cell>
          <cell r="I173">
            <v>32296.231570958931</v>
          </cell>
          <cell r="J173">
            <v>319.7646690193954</v>
          </cell>
          <cell r="K173">
            <v>31976.466901939537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4620.6888475951928</v>
          </cell>
          <cell r="H174">
            <v>46.206888475951928</v>
          </cell>
          <cell r="I174">
            <v>4666.8957360711447</v>
          </cell>
          <cell r="J174">
            <v>46.206888475951928</v>
          </cell>
          <cell r="K174">
            <v>4620.6888475951928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12721.791041708453</v>
          </cell>
          <cell r="H175">
            <v>127.21791041708454</v>
          </cell>
          <cell r="I175">
            <v>12849.008952125538</v>
          </cell>
          <cell r="J175">
            <v>127.21791041708454</v>
          </cell>
          <cell r="K175">
            <v>12721.791041708453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25790.269171630378</v>
          </cell>
          <cell r="H176">
            <v>257.90269171630376</v>
          </cell>
          <cell r="I176">
            <v>26048.171863346681</v>
          </cell>
          <cell r="J176">
            <v>257.90269171630376</v>
          </cell>
          <cell r="K176">
            <v>25790.269171630378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35123.735624627472</v>
          </cell>
          <cell r="H177">
            <v>351.23735624627471</v>
          </cell>
          <cell r="I177">
            <v>35474.972980873747</v>
          </cell>
          <cell r="J177">
            <v>351.23735624627471</v>
          </cell>
          <cell r="K177">
            <v>35123.735624627472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5059.4646936153695</v>
          </cell>
          <cell r="H178">
            <v>50.594646936153694</v>
          </cell>
          <cell r="I178">
            <v>5110.0593405515228</v>
          </cell>
          <cell r="J178">
            <v>50.594646936153694</v>
          </cell>
          <cell r="K178">
            <v>5059.4646936153695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14728.784263319261</v>
          </cell>
          <cell r="H179">
            <v>147.28784263319261</v>
          </cell>
          <cell r="I179">
            <v>14876.072105952453</v>
          </cell>
          <cell r="J179">
            <v>147.28784263319261</v>
          </cell>
          <cell r="K179">
            <v>14728.784263319261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29620.078099238588</v>
          </cell>
          <cell r="H180">
            <v>296.20078099238589</v>
          </cell>
          <cell r="I180">
            <v>29916.278880230973</v>
          </cell>
          <cell r="J180">
            <v>296.20078099238589</v>
          </cell>
          <cell r="K180">
            <v>29620.078099238588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40470.300563169621</v>
          </cell>
          <cell r="H181">
            <v>404.70300563169621</v>
          </cell>
          <cell r="I181">
            <v>40875.003568801316</v>
          </cell>
          <cell r="J181">
            <v>404.70300563169621</v>
          </cell>
          <cell r="K181">
            <v>40470.300563169621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2819.5410846111349</v>
          </cell>
          <cell r="H183">
            <v>28.195410846111351</v>
          </cell>
          <cell r="I183">
            <v>2847.7364954572463</v>
          </cell>
          <cell r="J183">
            <v>28.195410846111351</v>
          </cell>
          <cell r="K183">
            <v>2819.5410846111349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4130.4516369183293</v>
          </cell>
          <cell r="H184">
            <v>41.304516369183297</v>
          </cell>
          <cell r="I184">
            <v>4171.7561532875125</v>
          </cell>
          <cell r="J184">
            <v>41.304516369183297</v>
          </cell>
          <cell r="K184">
            <v>4130.4516369183293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5151.5534514220735</v>
          </cell>
          <cell r="H185">
            <v>51.515534514220739</v>
          </cell>
          <cell r="I185">
            <v>5203.0689859362947</v>
          </cell>
          <cell r="J185">
            <v>51.515534514220739</v>
          </cell>
          <cell r="K185">
            <v>5151.5534514220735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3716.0522267881624</v>
          </cell>
          <cell r="H187">
            <v>37.160522267881625</v>
          </cell>
          <cell r="I187">
            <v>3753.2127490560442</v>
          </cell>
          <cell r="J187">
            <v>37.160522267881625</v>
          </cell>
          <cell r="K187">
            <v>3716.0522267881624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5457.6131464855298</v>
          </cell>
          <cell r="H188">
            <v>54.576131464855301</v>
          </cell>
          <cell r="I188">
            <v>5512.1892779503851</v>
          </cell>
          <cell r="J188">
            <v>54.576131464855301</v>
          </cell>
          <cell r="K188">
            <v>5457.6131464855298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6939.1587500227924</v>
          </cell>
          <cell r="H189">
            <v>69.391587500227928</v>
          </cell>
          <cell r="I189">
            <v>7008.5503375230201</v>
          </cell>
          <cell r="J189">
            <v>69.391587500227928</v>
          </cell>
          <cell r="K189">
            <v>6939.1587500227924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6684.5604196160239</v>
          </cell>
          <cell r="H191">
            <v>66.845604196160238</v>
          </cell>
          <cell r="I191">
            <v>6751.4060238121838</v>
          </cell>
          <cell r="J191">
            <v>66.845604196160238</v>
          </cell>
          <cell r="K191">
            <v>6684.5604196160239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10433.114560924199</v>
          </cell>
          <cell r="H192">
            <v>104.331145609242</v>
          </cell>
          <cell r="I192">
            <v>10537.445706533441</v>
          </cell>
          <cell r="J192">
            <v>104.331145609242</v>
          </cell>
          <cell r="K192">
            <v>10433.114560924199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13342.035910465369</v>
          </cell>
          <cell r="H193">
            <v>133.4203591046537</v>
          </cell>
          <cell r="I193">
            <v>13475.456269570022</v>
          </cell>
          <cell r="J193">
            <v>133.4203591046537</v>
          </cell>
          <cell r="K193">
            <v>13342.035910465369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5381.7753459388323</v>
          </cell>
          <cell r="H195">
            <v>53.817753459388321</v>
          </cell>
          <cell r="I195">
            <v>5435.5930993982211</v>
          </cell>
          <cell r="J195">
            <v>53.817753459388321</v>
          </cell>
          <cell r="K195">
            <v>5381.7753459388323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8103.8106869899284</v>
          </cell>
          <cell r="H196">
            <v>81.038106869899281</v>
          </cell>
          <cell r="I196">
            <v>8184.8487938598273</v>
          </cell>
          <cell r="J196">
            <v>81.038106869899281</v>
          </cell>
          <cell r="K196">
            <v>8103.8106869899284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10977.521629134419</v>
          </cell>
          <cell r="H197">
            <v>109.77521629134419</v>
          </cell>
          <cell r="I197">
            <v>11087.296845425763</v>
          </cell>
          <cell r="J197">
            <v>109.77521629134419</v>
          </cell>
          <cell r="K197">
            <v>10977.521629134419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5974.9352859290711</v>
          </cell>
          <cell r="H199">
            <v>59.74935285929071</v>
          </cell>
          <cell r="I199">
            <v>6034.6846387883616</v>
          </cell>
          <cell r="J199">
            <v>59.74935285929071</v>
          </cell>
          <cell r="K199">
            <v>5974.9352859290711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9073.4511368369858</v>
          </cell>
          <cell r="H200">
            <v>90.734511368369866</v>
          </cell>
          <cell r="I200">
            <v>9164.1856482053554</v>
          </cell>
          <cell r="J200">
            <v>90.734511368369866</v>
          </cell>
          <cell r="K200">
            <v>9073.4511368369858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12402.188882261658</v>
          </cell>
          <cell r="H201">
            <v>124.02188882261659</v>
          </cell>
          <cell r="I201">
            <v>12526.210771084276</v>
          </cell>
          <cell r="J201">
            <v>124.02188882261659</v>
          </cell>
          <cell r="K201">
            <v>12402.188882261658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7071.8749009795129</v>
          </cell>
          <cell r="H203">
            <v>70.718749009795133</v>
          </cell>
          <cell r="I203">
            <v>7142.5936499893078</v>
          </cell>
          <cell r="J203">
            <v>70.718749009795133</v>
          </cell>
          <cell r="K203">
            <v>7071.8749009795129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10750.008227494327</v>
          </cell>
          <cell r="H204">
            <v>107.50008227494327</v>
          </cell>
          <cell r="I204">
            <v>10857.50830976927</v>
          </cell>
          <cell r="J204">
            <v>107.50008227494327</v>
          </cell>
          <cell r="K204">
            <v>10750.008227494327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14726.075770442594</v>
          </cell>
          <cell r="H205">
            <v>147.26075770442594</v>
          </cell>
          <cell r="I205">
            <v>14873.33652814702</v>
          </cell>
          <cell r="J205">
            <v>147.26075770442594</v>
          </cell>
          <cell r="K205">
            <v>14726.075770442594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4412.1348960917758</v>
          </cell>
          <cell r="H207">
            <v>44.121348960917757</v>
          </cell>
          <cell r="I207">
            <v>4456.2562450526939</v>
          </cell>
          <cell r="J207">
            <v>44.121348960917757</v>
          </cell>
          <cell r="K207">
            <v>4412.1348960917758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8260.9032738366586</v>
          </cell>
          <cell r="H208">
            <v>82.609032738366594</v>
          </cell>
          <cell r="I208">
            <v>8343.5123065750249</v>
          </cell>
          <cell r="J208">
            <v>82.609032738366594</v>
          </cell>
          <cell r="K208">
            <v>8260.9032738366586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10303.106902844147</v>
          </cell>
          <cell r="H209">
            <v>103.03106902844148</v>
          </cell>
          <cell r="I209">
            <v>10406.137971872589</v>
          </cell>
          <cell r="J209">
            <v>103.03106902844148</v>
          </cell>
          <cell r="K209">
            <v>10303.106902844147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5861.1785851090253</v>
          </cell>
          <cell r="H211">
            <v>58.611785851090254</v>
          </cell>
          <cell r="I211">
            <v>5919.790370960116</v>
          </cell>
          <cell r="J211">
            <v>58.611785851090254</v>
          </cell>
          <cell r="K211">
            <v>5861.1785851090253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10915.22629297106</v>
          </cell>
          <cell r="H212">
            <v>109.1522629297106</v>
          </cell>
          <cell r="I212">
            <v>11024.37855590077</v>
          </cell>
          <cell r="J212">
            <v>109.1522629297106</v>
          </cell>
          <cell r="K212">
            <v>10915.22629297106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13878.317500045585</v>
          </cell>
          <cell r="H213">
            <v>138.78317500045586</v>
          </cell>
          <cell r="I213">
            <v>14017.10067504604</v>
          </cell>
          <cell r="J213">
            <v>138.78317500045586</v>
          </cell>
          <cell r="K213">
            <v>13878.317500045585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12190.926437881573</v>
          </cell>
          <cell r="H215">
            <v>121.90926437881573</v>
          </cell>
          <cell r="I215">
            <v>12312.835702260389</v>
          </cell>
          <cell r="J215">
            <v>121.90926437881573</v>
          </cell>
          <cell r="K215">
            <v>12190.926437881573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21462.097554715303</v>
          </cell>
          <cell r="H216">
            <v>214.62097554715302</v>
          </cell>
          <cell r="I216">
            <v>21676.718530262457</v>
          </cell>
          <cell r="J216">
            <v>214.62097554715302</v>
          </cell>
          <cell r="K216">
            <v>21462.097554715303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27442.449826397711</v>
          </cell>
          <cell r="H217">
            <v>274.42449826397711</v>
          </cell>
          <cell r="I217">
            <v>27716.874324661687</v>
          </cell>
          <cell r="J217">
            <v>274.42449826397711</v>
          </cell>
          <cell r="K217">
            <v>27442.449826397711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8564.2544760234468</v>
          </cell>
          <cell r="H219">
            <v>85.642544760234472</v>
          </cell>
          <cell r="I219">
            <v>8649.897020783681</v>
          </cell>
          <cell r="J219">
            <v>85.642544760234472</v>
          </cell>
          <cell r="K219">
            <v>8564.2544760234468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16207.621373979857</v>
          </cell>
          <cell r="H220">
            <v>162.07621373979856</v>
          </cell>
          <cell r="I220">
            <v>16369.697587719655</v>
          </cell>
          <cell r="J220">
            <v>162.07621373979856</v>
          </cell>
          <cell r="K220">
            <v>16207.621373979857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21955.043258268837</v>
          </cell>
          <cell r="H221">
            <v>219.55043258268839</v>
          </cell>
          <cell r="I221">
            <v>22174.593690851525</v>
          </cell>
          <cell r="J221">
            <v>219.55043258268839</v>
          </cell>
          <cell r="K221">
            <v>21955.043258268837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9569.1053332671854</v>
          </cell>
          <cell r="H223">
            <v>95.691053332671856</v>
          </cell>
          <cell r="I223">
            <v>9664.7963865998572</v>
          </cell>
          <cell r="J223">
            <v>95.691053332671856</v>
          </cell>
          <cell r="K223">
            <v>9569.1053332671854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18146.902273673972</v>
          </cell>
          <cell r="H224">
            <v>181.46902273673973</v>
          </cell>
          <cell r="I224">
            <v>18328.371296410711</v>
          </cell>
          <cell r="J224">
            <v>181.46902273673973</v>
          </cell>
          <cell r="K224">
            <v>18146.902273673972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24804.377764523317</v>
          </cell>
          <cell r="H225">
            <v>248.04377764523318</v>
          </cell>
          <cell r="I225">
            <v>25052.421542168551</v>
          </cell>
          <cell r="J225">
            <v>248.04377764523318</v>
          </cell>
          <cell r="K225">
            <v>24804.377764523317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11313.37474584122</v>
          </cell>
          <cell r="H227">
            <v>113.1337474584122</v>
          </cell>
          <cell r="I227">
            <v>11426.508493299632</v>
          </cell>
          <cell r="J227">
            <v>113.1337474584122</v>
          </cell>
          <cell r="K227">
            <v>11313.37474584122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21500.016454988654</v>
          </cell>
          <cell r="H228">
            <v>215.00016454988653</v>
          </cell>
          <cell r="I228">
            <v>21715.016619538539</v>
          </cell>
          <cell r="J228">
            <v>215.00016454988653</v>
          </cell>
          <cell r="K228">
            <v>21500.016454988654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29452.151540885188</v>
          </cell>
          <cell r="H229">
            <v>294.52151540885188</v>
          </cell>
          <cell r="I229">
            <v>29746.673056294039</v>
          </cell>
          <cell r="J229">
            <v>294.52151540885188</v>
          </cell>
          <cell r="K229">
            <v>29452.151540885188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12770.543913488473</v>
          </cell>
          <cell r="H231">
            <v>127.70543913488473</v>
          </cell>
          <cell r="I231">
            <v>12898.249352623357</v>
          </cell>
          <cell r="J231">
            <v>127.70543913488473</v>
          </cell>
          <cell r="K231">
            <v>12770.543913488473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24376.435890009812</v>
          </cell>
          <cell r="H232">
            <v>243.76435890009813</v>
          </cell>
          <cell r="I232">
            <v>24620.20024890991</v>
          </cell>
          <cell r="J232">
            <v>243.76435890009813</v>
          </cell>
          <cell r="K232">
            <v>24376.435890009812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33558.226741913502</v>
          </cell>
          <cell r="H233">
            <v>335.58226741913501</v>
          </cell>
          <cell r="I233">
            <v>33893.809009332639</v>
          </cell>
          <cell r="J233">
            <v>335.58226741913501</v>
          </cell>
          <cell r="K233">
            <v>33558.226741913502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4596.312411705183</v>
          </cell>
          <cell r="H235">
            <v>45.963124117051834</v>
          </cell>
          <cell r="I235">
            <v>4642.2755358222348</v>
          </cell>
          <cell r="J235">
            <v>45.963124117051834</v>
          </cell>
          <cell r="K235">
            <v>4596.312411705183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6375.7922316758995</v>
          </cell>
          <cell r="H236">
            <v>63.757922316759</v>
          </cell>
          <cell r="I236">
            <v>6439.5501539926581</v>
          </cell>
          <cell r="J236">
            <v>63.757922316759</v>
          </cell>
          <cell r="K236">
            <v>6375.7922316758995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8423.4128464367241</v>
          </cell>
          <cell r="H237">
            <v>84.234128464367245</v>
          </cell>
          <cell r="I237">
            <v>8507.6469749010921</v>
          </cell>
          <cell r="J237">
            <v>84.234128464367245</v>
          </cell>
          <cell r="K237">
            <v>8423.4128464367241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5368.2328815554938</v>
          </cell>
          <cell r="H239">
            <v>53.682328815554939</v>
          </cell>
          <cell r="I239">
            <v>5421.9152103710485</v>
          </cell>
          <cell r="J239">
            <v>53.682328815554939</v>
          </cell>
          <cell r="K239">
            <v>5368.2328815554938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7480.8573253563445</v>
          </cell>
          <cell r="H240">
            <v>74.808573253563452</v>
          </cell>
          <cell r="I240">
            <v>7555.6658986099083</v>
          </cell>
          <cell r="J240">
            <v>74.808573253563452</v>
          </cell>
          <cell r="K240">
            <v>7480.8573253563445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10005.172686410693</v>
          </cell>
          <cell r="H241">
            <v>100.05172686410694</v>
          </cell>
          <cell r="I241">
            <v>10105.2244132748</v>
          </cell>
          <cell r="J241">
            <v>100.05172686410694</v>
          </cell>
          <cell r="K241">
            <v>10005.172686410693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6849.7784850927565</v>
          </cell>
          <cell r="H243">
            <v>68.497784850927573</v>
          </cell>
          <cell r="I243">
            <v>6918.2762699436844</v>
          </cell>
          <cell r="J243">
            <v>68.497784850927573</v>
          </cell>
          <cell r="K243">
            <v>6849.7784850927565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9623.2751908005393</v>
          </cell>
          <cell r="H244">
            <v>96.232751908005397</v>
          </cell>
          <cell r="I244">
            <v>9719.5079427085439</v>
          </cell>
          <cell r="J244">
            <v>96.232751908005397</v>
          </cell>
          <cell r="K244">
            <v>9623.2751908005393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12954.721429101881</v>
          </cell>
          <cell r="H245">
            <v>129.5472142910188</v>
          </cell>
          <cell r="I245">
            <v>13084.268643392899</v>
          </cell>
          <cell r="J245">
            <v>129.5472142910188</v>
          </cell>
          <cell r="K245">
            <v>12954.721429101881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5983.0607645590744</v>
          </cell>
          <cell r="H247">
            <v>59.830607645590746</v>
          </cell>
          <cell r="I247">
            <v>6042.8913722046655</v>
          </cell>
          <cell r="J247">
            <v>59.830607645590746</v>
          </cell>
          <cell r="K247">
            <v>5983.0607645590744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12751.584463351799</v>
          </cell>
          <cell r="H248">
            <v>127.515844633518</v>
          </cell>
          <cell r="I248">
            <v>12879.100307985316</v>
          </cell>
          <cell r="J248">
            <v>127.515844633518</v>
          </cell>
          <cell r="K248">
            <v>12751.584463351799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16846.825692873448</v>
          </cell>
          <cell r="H249">
            <v>168.46825692873449</v>
          </cell>
          <cell r="I249">
            <v>17015.293949802184</v>
          </cell>
          <cell r="J249">
            <v>168.46825692873449</v>
          </cell>
          <cell r="K249">
            <v>16846.825692873448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7304.8052883729397</v>
          </cell>
          <cell r="H251">
            <v>73.048052883729397</v>
          </cell>
          <cell r="I251">
            <v>7377.8533412566694</v>
          </cell>
          <cell r="J251">
            <v>73.048052883729397</v>
          </cell>
          <cell r="K251">
            <v>7304.8052883729397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14961.714650712689</v>
          </cell>
          <cell r="H252">
            <v>149.6171465071269</v>
          </cell>
          <cell r="I252">
            <v>15111.331797219817</v>
          </cell>
          <cell r="J252">
            <v>149.6171465071269</v>
          </cell>
          <cell r="K252">
            <v>14961.714650712689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20010.345372821386</v>
          </cell>
          <cell r="H253">
            <v>200.10345372821388</v>
          </cell>
          <cell r="I253">
            <v>20210.4488265496</v>
          </cell>
          <cell r="J253">
            <v>200.10345372821388</v>
          </cell>
          <cell r="K253">
            <v>20010.345372821386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9623.2751908005393</v>
          </cell>
          <cell r="H255">
            <v>96.232751908005397</v>
          </cell>
          <cell r="I255">
            <v>9719.5079427085439</v>
          </cell>
          <cell r="J255">
            <v>96.232751908005397</v>
          </cell>
          <cell r="K255">
            <v>9623.2751908005393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19246.550381601079</v>
          </cell>
          <cell r="H256">
            <v>192.46550381601079</v>
          </cell>
          <cell r="I256">
            <v>19439.015885417088</v>
          </cell>
          <cell r="J256">
            <v>192.46550381601079</v>
          </cell>
          <cell r="K256">
            <v>19246.550381601079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25909.442858203762</v>
          </cell>
          <cell r="H257">
            <v>259.09442858203761</v>
          </cell>
          <cell r="I257">
            <v>26168.537286785799</v>
          </cell>
          <cell r="J257">
            <v>259.09442858203761</v>
          </cell>
          <cell r="K257">
            <v>25909.442858203762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4450.0537963651241</v>
          </cell>
          <cell r="H259">
            <v>44.50053796365124</v>
          </cell>
          <cell r="I259">
            <v>4494.5543343287754</v>
          </cell>
          <cell r="J259">
            <v>44.50053796365124</v>
          </cell>
          <cell r="K259">
            <v>4450.0537963651241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6172.6552659258177</v>
          </cell>
          <cell r="H260">
            <v>61.726552659258182</v>
          </cell>
          <cell r="I260">
            <v>6234.381818585076</v>
          </cell>
          <cell r="J260">
            <v>61.726552659258182</v>
          </cell>
          <cell r="K260">
            <v>6172.6552659258177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8393.6194247933781</v>
          </cell>
          <cell r="H261">
            <v>83.936194247933784</v>
          </cell>
          <cell r="I261">
            <v>8477.5556190413117</v>
          </cell>
          <cell r="J261">
            <v>83.936194247933784</v>
          </cell>
          <cell r="K261">
            <v>8393.6194247933781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5197.5978303254251</v>
          </cell>
          <cell r="H263">
            <v>51.975978303254252</v>
          </cell>
          <cell r="I263">
            <v>5249.5738086286792</v>
          </cell>
          <cell r="J263">
            <v>51.975978303254252</v>
          </cell>
          <cell r="K263">
            <v>5197.5978303254251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7413.1450034396503</v>
          </cell>
          <cell r="H264">
            <v>74.131450034396508</v>
          </cell>
          <cell r="I264">
            <v>7487.2764534740472</v>
          </cell>
          <cell r="J264">
            <v>74.131450034396508</v>
          </cell>
          <cell r="K264">
            <v>7413.1450034396503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10045.800079560709</v>
          </cell>
          <cell r="H265">
            <v>100.45800079560709</v>
          </cell>
          <cell r="I265">
            <v>10146.258080356316</v>
          </cell>
          <cell r="J265">
            <v>100.45800079560709</v>
          </cell>
          <cell r="K265">
            <v>10045.800079560709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6806.4425990660729</v>
          </cell>
          <cell r="H267">
            <v>68.064425990660737</v>
          </cell>
          <cell r="I267">
            <v>6874.5070250567333</v>
          </cell>
          <cell r="J267">
            <v>68.064425990660737</v>
          </cell>
          <cell r="K267">
            <v>6806.4425990660729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9758.6998346339278</v>
          </cell>
          <cell r="H268">
            <v>97.586998346339286</v>
          </cell>
          <cell r="I268">
            <v>9856.2868329802677</v>
          </cell>
          <cell r="J268">
            <v>97.586998346339286</v>
          </cell>
          <cell r="K268">
            <v>9758.6998346339278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13293.283038685349</v>
          </cell>
          <cell r="H269">
            <v>132.93283038685348</v>
          </cell>
          <cell r="I269">
            <v>13426.215869072203</v>
          </cell>
          <cell r="J269">
            <v>132.93283038685348</v>
          </cell>
          <cell r="K269">
            <v>13293.283038685349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5598.4547760722535</v>
          </cell>
          <cell r="H271">
            <v>55.984547760722535</v>
          </cell>
          <cell r="I271">
            <v>5654.4393238329758</v>
          </cell>
          <cell r="J271">
            <v>55.984547760722535</v>
          </cell>
          <cell r="K271">
            <v>5598.4547760722535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12345.310531851635</v>
          </cell>
          <cell r="H272">
            <v>123.45310531851636</v>
          </cell>
          <cell r="I272">
            <v>12468.763637170152</v>
          </cell>
          <cell r="J272">
            <v>123.45310531851636</v>
          </cell>
          <cell r="K272">
            <v>12345.310531851635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16787.238849586756</v>
          </cell>
          <cell r="H273">
            <v>167.87238849586757</v>
          </cell>
          <cell r="I273">
            <v>16955.111238082623</v>
          </cell>
          <cell r="J273">
            <v>167.87238849586757</v>
          </cell>
          <cell r="K273">
            <v>16787.238849586756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6982.4946360494769</v>
          </cell>
          <cell r="H275">
            <v>69.824946360494764</v>
          </cell>
          <cell r="I275">
            <v>7052.3195824099712</v>
          </cell>
          <cell r="J275">
            <v>69.824946360494764</v>
          </cell>
          <cell r="K275">
            <v>6982.4946360494769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14826.290006879301</v>
          </cell>
          <cell r="H276">
            <v>148.26290006879302</v>
          </cell>
          <cell r="I276">
            <v>14974.552906948094</v>
          </cell>
          <cell r="J276">
            <v>148.26290006879302</v>
          </cell>
          <cell r="K276">
            <v>14826.290006879301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20091.600159121419</v>
          </cell>
          <cell r="H277">
            <v>200.91600159121418</v>
          </cell>
          <cell r="I277">
            <v>20292.516160712632</v>
          </cell>
          <cell r="J277">
            <v>200.91600159121418</v>
          </cell>
          <cell r="K277">
            <v>20091.600159121419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9536.6034187471723</v>
          </cell>
          <cell r="H279">
            <v>95.366034187471726</v>
          </cell>
          <cell r="I279">
            <v>9631.9694529346434</v>
          </cell>
          <cell r="J279">
            <v>95.366034187471726</v>
          </cell>
          <cell r="K279">
            <v>9536.6034187471723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19517.399669267856</v>
          </cell>
          <cell r="H280">
            <v>195.17399669267857</v>
          </cell>
          <cell r="I280">
            <v>19712.573665960535</v>
          </cell>
          <cell r="J280">
            <v>195.17399669267857</v>
          </cell>
          <cell r="K280">
            <v>19517.399669267856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26586.566077370699</v>
          </cell>
          <cell r="H281">
            <v>265.86566077370696</v>
          </cell>
          <cell r="I281">
            <v>26852.431738144405</v>
          </cell>
          <cell r="J281">
            <v>265.86566077370696</v>
          </cell>
          <cell r="K281">
            <v>26586.566077370699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1906.7789851741009</v>
          </cell>
          <cell r="H283">
            <v>19.067789851741008</v>
          </cell>
          <cell r="I283">
            <v>1925.8467750258419</v>
          </cell>
          <cell r="J283">
            <v>19.067789851741008</v>
          </cell>
          <cell r="K283">
            <v>1906.7789851741009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2391.5992100976291</v>
          </cell>
          <cell r="H284">
            <v>23.915992100976293</v>
          </cell>
          <cell r="I284">
            <v>2415.5152021986055</v>
          </cell>
          <cell r="J284">
            <v>23.915992100976293</v>
          </cell>
          <cell r="K284">
            <v>2391.5992100976291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3149.977215564601</v>
          </cell>
          <cell r="H285">
            <v>31.49977215564601</v>
          </cell>
          <cell r="I285">
            <v>3181.4769877202471</v>
          </cell>
          <cell r="J285">
            <v>31.49977215564601</v>
          </cell>
          <cell r="K285">
            <v>3149.977215564601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2296.8019594142579</v>
          </cell>
          <cell r="H287">
            <v>22.968019594142579</v>
          </cell>
          <cell r="I287">
            <v>2319.7699790084007</v>
          </cell>
          <cell r="J287">
            <v>22.968019594142579</v>
          </cell>
          <cell r="K287">
            <v>2296.8019594142579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2908.9213495411709</v>
          </cell>
          <cell r="H288">
            <v>29.089213495411709</v>
          </cell>
          <cell r="I288">
            <v>2938.0105630365824</v>
          </cell>
          <cell r="J288">
            <v>29.089213495411709</v>
          </cell>
          <cell r="K288">
            <v>2908.9213495411709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3821.6834489782045</v>
          </cell>
          <cell r="H289">
            <v>38.216834489782045</v>
          </cell>
          <cell r="I289">
            <v>3859.9002834679864</v>
          </cell>
          <cell r="J289">
            <v>38.216834489782045</v>
          </cell>
          <cell r="K289">
            <v>3821.6834489782045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2570.3597399577011</v>
          </cell>
          <cell r="H291">
            <v>25.70359739957701</v>
          </cell>
          <cell r="I291">
            <v>2596.0633373572782</v>
          </cell>
          <cell r="J291">
            <v>25.70359739957701</v>
          </cell>
          <cell r="K291">
            <v>2570.3597399577011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3307.0698024113308</v>
          </cell>
          <cell r="H292">
            <v>33.070698024113305</v>
          </cell>
          <cell r="I292">
            <v>3340.1405004354442</v>
          </cell>
          <cell r="J292">
            <v>33.070698024113305</v>
          </cell>
          <cell r="K292">
            <v>3307.0698024113308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4368.7990100650914</v>
          </cell>
          <cell r="H293">
            <v>43.687990100650914</v>
          </cell>
          <cell r="I293">
            <v>4412.4870001657418</v>
          </cell>
          <cell r="J293">
            <v>43.687990100650914</v>
          </cell>
          <cell r="K293">
            <v>4368.7990100650914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3458.7454035047253</v>
          </cell>
          <cell r="H295">
            <v>34.587454035047251</v>
          </cell>
          <cell r="I295">
            <v>3493.3328575397727</v>
          </cell>
          <cell r="J295">
            <v>34.587454035047251</v>
          </cell>
          <cell r="K295">
            <v>3458.7454035047253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4368.7990100650914</v>
          </cell>
          <cell r="H296">
            <v>43.687990100650914</v>
          </cell>
          <cell r="I296">
            <v>4412.4870001657418</v>
          </cell>
          <cell r="J296">
            <v>43.687990100650914</v>
          </cell>
          <cell r="K296">
            <v>4368.7990100650914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5942.4333714090581</v>
          </cell>
          <cell r="H297">
            <v>59.424333714090579</v>
          </cell>
          <cell r="I297">
            <v>6001.8577051231487</v>
          </cell>
          <cell r="J297">
            <v>59.424333714090579</v>
          </cell>
          <cell r="K297">
            <v>5942.4333714090581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3892.1042637715664</v>
          </cell>
          <cell r="H299">
            <v>38.921042637715665</v>
          </cell>
          <cell r="I299">
            <v>3931.0253064092822</v>
          </cell>
          <cell r="J299">
            <v>38.921042637715665</v>
          </cell>
          <cell r="K299">
            <v>3892.1042637715664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5005.2948360820146</v>
          </cell>
          <cell r="H300">
            <v>50.052948360820146</v>
          </cell>
          <cell r="I300">
            <v>5055.3477844428344</v>
          </cell>
          <cell r="J300">
            <v>50.052948360820146</v>
          </cell>
          <cell r="K300">
            <v>5005.2948360820146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6752.2727415327172</v>
          </cell>
          <cell r="H301">
            <v>67.522727415327168</v>
          </cell>
          <cell r="I301">
            <v>6819.7954689480448</v>
          </cell>
          <cell r="J301">
            <v>67.522727415327168</v>
          </cell>
          <cell r="K301">
            <v>6752.2727415327172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3813.5579703482017</v>
          </cell>
          <cell r="H303">
            <v>38.135579703482016</v>
          </cell>
          <cell r="I303">
            <v>3851.6935500516838</v>
          </cell>
          <cell r="J303">
            <v>38.135579703482016</v>
          </cell>
          <cell r="K303">
            <v>3813.5579703482017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4783.1984201952582</v>
          </cell>
          <cell r="H304">
            <v>47.831984201952586</v>
          </cell>
          <cell r="I304">
            <v>4831.030404397211</v>
          </cell>
          <cell r="J304">
            <v>47.831984201952586</v>
          </cell>
          <cell r="K304">
            <v>4783.1984201952582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6299.954431129202</v>
          </cell>
          <cell r="H305">
            <v>62.99954431129202</v>
          </cell>
          <cell r="I305">
            <v>6362.9539754404941</v>
          </cell>
          <cell r="J305">
            <v>62.99954431129202</v>
          </cell>
          <cell r="K305">
            <v>6299.954431129202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4409.4264032151077</v>
          </cell>
          <cell r="H307">
            <v>44.094264032151081</v>
          </cell>
          <cell r="I307">
            <v>4453.5206672472586</v>
          </cell>
          <cell r="J307">
            <v>44.094264032151081</v>
          </cell>
          <cell r="K307">
            <v>4409.4264032151077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5817.8426990823418</v>
          </cell>
          <cell r="H308">
            <v>58.178426990823418</v>
          </cell>
          <cell r="I308">
            <v>5876.0211260731649</v>
          </cell>
          <cell r="J308">
            <v>58.178426990823418</v>
          </cell>
          <cell r="K308">
            <v>5817.8426990823418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7643.366897956409</v>
          </cell>
          <cell r="H309">
            <v>76.433668979564089</v>
          </cell>
          <cell r="I309">
            <v>7719.8005669359727</v>
          </cell>
          <cell r="J309">
            <v>76.433668979564089</v>
          </cell>
          <cell r="K309">
            <v>7643.366897956409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5140.7194799154022</v>
          </cell>
          <cell r="H311">
            <v>51.40719479915402</v>
          </cell>
          <cell r="I311">
            <v>5192.1266747145564</v>
          </cell>
          <cell r="J311">
            <v>51.40719479915402</v>
          </cell>
          <cell r="K311">
            <v>5140.7194799154022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6614.1396048226616</v>
          </cell>
          <cell r="H312">
            <v>66.141396048226611</v>
          </cell>
          <cell r="I312">
            <v>6680.2810008708884</v>
          </cell>
          <cell r="J312">
            <v>66.141396048226611</v>
          </cell>
          <cell r="K312">
            <v>6614.1396048226616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8737.5980201301827</v>
          </cell>
          <cell r="H313">
            <v>87.375980201301829</v>
          </cell>
          <cell r="I313">
            <v>8824.9740003314837</v>
          </cell>
          <cell r="J313">
            <v>87.375980201301829</v>
          </cell>
          <cell r="K313">
            <v>8737.5980201301827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6765.8152059160566</v>
          </cell>
          <cell r="H315">
            <v>67.658152059160571</v>
          </cell>
          <cell r="I315">
            <v>6833.4733579752174</v>
          </cell>
          <cell r="J315">
            <v>67.658152059160571</v>
          </cell>
          <cell r="K315">
            <v>6765.8152059160566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8737.5980201301827</v>
          </cell>
          <cell r="H316">
            <v>87.375980201301829</v>
          </cell>
          <cell r="I316">
            <v>8824.9740003314837</v>
          </cell>
          <cell r="J316">
            <v>87.375980201301829</v>
          </cell>
          <cell r="K316">
            <v>8737.5980201301827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11884.866742818116</v>
          </cell>
          <cell r="H317">
            <v>118.84866742818116</v>
          </cell>
          <cell r="I317">
            <v>12003.715410246297</v>
          </cell>
          <cell r="J317">
            <v>118.84866742818116</v>
          </cell>
          <cell r="K317">
            <v>11884.866742818116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7502.5252683696863</v>
          </cell>
          <cell r="H319">
            <v>75.025252683696863</v>
          </cell>
          <cell r="I319">
            <v>7577.5505210533829</v>
          </cell>
          <cell r="J319">
            <v>75.025252683696863</v>
          </cell>
          <cell r="K319">
            <v>7502.5252683696863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10010.589672164029</v>
          </cell>
          <cell r="H320">
            <v>100.10589672164029</v>
          </cell>
          <cell r="I320">
            <v>10110.695568885669</v>
          </cell>
          <cell r="J320">
            <v>100.10589672164029</v>
          </cell>
          <cell r="K320">
            <v>10010.589672164029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13504.545483065434</v>
          </cell>
          <cell r="H321">
            <v>135.04545483065434</v>
          </cell>
          <cell r="I321">
            <v>13639.59093789609</v>
          </cell>
          <cell r="J321">
            <v>135.04545483065434</v>
          </cell>
          <cell r="K321">
            <v>13504.545483065434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2139.7093725675277</v>
          </cell>
          <cell r="H323">
            <v>21.397093725675276</v>
          </cell>
          <cell r="I323">
            <v>2161.1064662932031</v>
          </cell>
          <cell r="J323">
            <v>21.397093725675276</v>
          </cell>
          <cell r="K323">
            <v>2139.7093725675277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2646.1975405043981</v>
          </cell>
          <cell r="H324">
            <v>26.461975405043983</v>
          </cell>
          <cell r="I324">
            <v>2672.6595159094422</v>
          </cell>
          <cell r="J324">
            <v>26.461975405043983</v>
          </cell>
          <cell r="K324">
            <v>2646.1975405043981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3442.4944462447188</v>
          </cell>
          <cell r="H325">
            <v>34.424944462447186</v>
          </cell>
          <cell r="I325">
            <v>3476.9193907071658</v>
          </cell>
          <cell r="J325">
            <v>34.424944462447186</v>
          </cell>
          <cell r="K325">
            <v>3442.4944462447188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2548.6917969443589</v>
          </cell>
          <cell r="H327">
            <v>25.486917969443589</v>
          </cell>
          <cell r="I327">
            <v>2574.1787149138027</v>
          </cell>
          <cell r="J327">
            <v>25.486917969443589</v>
          </cell>
          <cell r="K327">
            <v>2548.6917969443589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3101.2243437845814</v>
          </cell>
          <cell r="H328">
            <v>31.012243437845814</v>
          </cell>
          <cell r="I328">
            <v>3132.2365872224273</v>
          </cell>
          <cell r="J328">
            <v>31.012243437845814</v>
          </cell>
          <cell r="K328">
            <v>3101.2243437845814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4076.281779384974</v>
          </cell>
          <cell r="H329">
            <v>40.762817793849742</v>
          </cell>
          <cell r="I329">
            <v>4117.044597178824</v>
          </cell>
          <cell r="J329">
            <v>40.762817793849742</v>
          </cell>
          <cell r="K329">
            <v>4076.281779384974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2740.9947911877698</v>
          </cell>
          <cell r="H331">
            <v>27.409947911877698</v>
          </cell>
          <cell r="I331">
            <v>2768.4047390996475</v>
          </cell>
          <cell r="J331">
            <v>27.409947911877698</v>
          </cell>
          <cell r="K331">
            <v>2740.9947911877698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3442.4944462447188</v>
          </cell>
          <cell r="H332">
            <v>34.424944462447186</v>
          </cell>
          <cell r="I332">
            <v>3476.9193907071658</v>
          </cell>
          <cell r="J332">
            <v>34.424944462447186</v>
          </cell>
          <cell r="K332">
            <v>3442.4944462447188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4588.1869330751797</v>
          </cell>
          <cell r="H333">
            <v>45.881869330751798</v>
          </cell>
          <cell r="I333">
            <v>4634.0688024059318</v>
          </cell>
          <cell r="J333">
            <v>45.881869330751798</v>
          </cell>
          <cell r="K333">
            <v>4588.1869330751797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3605.0040188447842</v>
          </cell>
          <cell r="H335">
            <v>36.050040188447845</v>
          </cell>
          <cell r="I335">
            <v>3641.0540590332321</v>
          </cell>
          <cell r="J335">
            <v>36.050040188447845</v>
          </cell>
          <cell r="K335">
            <v>3605.0040188447842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4517.7661182818183</v>
          </cell>
          <cell r="H336">
            <v>45.177661182818184</v>
          </cell>
          <cell r="I336">
            <v>4562.9437794646365</v>
          </cell>
          <cell r="J336">
            <v>45.177661182818184</v>
          </cell>
          <cell r="K336">
            <v>4517.7661182818183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6031.813636339094</v>
          </cell>
          <cell r="H337">
            <v>60.318136363390941</v>
          </cell>
          <cell r="I337">
            <v>6092.1317727024853</v>
          </cell>
          <cell r="J337">
            <v>60.318136363390941</v>
          </cell>
          <cell r="K337">
            <v>6031.813636339094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4000.4439788382765</v>
          </cell>
          <cell r="H339">
            <v>40.004439788382768</v>
          </cell>
          <cell r="I339">
            <v>4040.4484186266591</v>
          </cell>
          <cell r="J339">
            <v>40.004439788382768</v>
          </cell>
          <cell r="K339">
            <v>4000.4439788382765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5005.2948360820146</v>
          </cell>
          <cell r="H340">
            <v>50.052948360820146</v>
          </cell>
          <cell r="I340">
            <v>5055.3477844428344</v>
          </cell>
          <cell r="J340">
            <v>50.052948360820146</v>
          </cell>
          <cell r="K340">
            <v>5005.2948360820146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6746.855755779382</v>
          </cell>
          <cell r="H341">
            <v>67.468557557793815</v>
          </cell>
          <cell r="I341">
            <v>6814.3243133371761</v>
          </cell>
          <cell r="J341">
            <v>67.468557557793815</v>
          </cell>
          <cell r="K341">
            <v>6746.855755779382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4371.5075029417594</v>
          </cell>
          <cell r="H343">
            <v>43.715075029417598</v>
          </cell>
          <cell r="I343">
            <v>4415.2225779711771</v>
          </cell>
          <cell r="J343">
            <v>43.715075029417598</v>
          </cell>
          <cell r="K343">
            <v>4371.5075029417594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5595.7462831955854</v>
          </cell>
          <cell r="H344">
            <v>55.957462831955858</v>
          </cell>
          <cell r="I344">
            <v>5651.7037460275415</v>
          </cell>
          <cell r="J344">
            <v>55.957462831955858</v>
          </cell>
          <cell r="K344">
            <v>5595.7462831955854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7475.4403396030084</v>
          </cell>
          <cell r="H345">
            <v>74.754403396030085</v>
          </cell>
          <cell r="I345">
            <v>7550.1947429990387</v>
          </cell>
          <cell r="J345">
            <v>74.754403396030085</v>
          </cell>
          <cell r="K345">
            <v>7475.4403396030084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5530.7424541555592</v>
          </cell>
          <cell r="H347">
            <v>55.307424541555591</v>
          </cell>
          <cell r="I347">
            <v>5586.0498786971148</v>
          </cell>
          <cell r="J347">
            <v>55.307424541555591</v>
          </cell>
          <cell r="K347">
            <v>5530.7424541555592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7142.2957157728742</v>
          </cell>
          <cell r="H348">
            <v>71.422957157728746</v>
          </cell>
          <cell r="I348">
            <v>7213.7186729306031</v>
          </cell>
          <cell r="J348">
            <v>71.422957157728746</v>
          </cell>
          <cell r="K348">
            <v>7142.2957157728742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9658.4855981972214</v>
          </cell>
          <cell r="H349">
            <v>96.584855981972211</v>
          </cell>
          <cell r="I349">
            <v>9755.0704541791929</v>
          </cell>
          <cell r="J349">
            <v>96.584855981972211</v>
          </cell>
          <cell r="K349">
            <v>9658.4855981972214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4279.4187451350554</v>
          </cell>
          <cell r="H351">
            <v>42.794187451350552</v>
          </cell>
          <cell r="I351">
            <v>4322.2129325864062</v>
          </cell>
          <cell r="J351">
            <v>42.794187451350552</v>
          </cell>
          <cell r="K351">
            <v>4279.4187451350554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5292.3950810087963</v>
          </cell>
          <cell r="H352">
            <v>52.923950810087966</v>
          </cell>
          <cell r="I352">
            <v>5345.3190318188845</v>
          </cell>
          <cell r="J352">
            <v>52.923950810087966</v>
          </cell>
          <cell r="K352">
            <v>5292.3950810087963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6884.9888924894376</v>
          </cell>
          <cell r="H353">
            <v>68.849888924894373</v>
          </cell>
          <cell r="I353">
            <v>6953.8387814143316</v>
          </cell>
          <cell r="J353">
            <v>68.849888924894373</v>
          </cell>
          <cell r="K353">
            <v>6884.9888924894376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4902.3721067686392</v>
          </cell>
          <cell r="H355">
            <v>49.023721067686395</v>
          </cell>
          <cell r="I355">
            <v>4951.3958278363252</v>
          </cell>
          <cell r="J355">
            <v>49.023721067686395</v>
          </cell>
          <cell r="K355">
            <v>4902.3721067686392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6202.4486875691628</v>
          </cell>
          <cell r="H356">
            <v>62.024486875691629</v>
          </cell>
          <cell r="I356">
            <v>6264.4731744448545</v>
          </cell>
          <cell r="J356">
            <v>62.024486875691629</v>
          </cell>
          <cell r="K356">
            <v>6202.4486875691628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8152.563558769948</v>
          </cell>
          <cell r="H357">
            <v>81.525635587699483</v>
          </cell>
          <cell r="I357">
            <v>8234.089194357648</v>
          </cell>
          <cell r="J357">
            <v>81.525635587699483</v>
          </cell>
          <cell r="K357">
            <v>8152.563558769948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5481.9895823755396</v>
          </cell>
          <cell r="H359">
            <v>54.819895823755395</v>
          </cell>
          <cell r="I359">
            <v>5536.809478199295</v>
          </cell>
          <cell r="J359">
            <v>54.819895823755395</v>
          </cell>
          <cell r="K359">
            <v>5481.9895823755396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6884.9888924894376</v>
          </cell>
          <cell r="H360">
            <v>68.849888924894373</v>
          </cell>
          <cell r="I360">
            <v>6953.8387814143316</v>
          </cell>
          <cell r="J360">
            <v>68.849888924894373</v>
          </cell>
          <cell r="K360">
            <v>6884.9888924894376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9176.3738661503594</v>
          </cell>
          <cell r="H361">
            <v>91.763738661503595</v>
          </cell>
          <cell r="I361">
            <v>9268.1376048118636</v>
          </cell>
          <cell r="J361">
            <v>91.763738661503595</v>
          </cell>
          <cell r="K361">
            <v>9176.3738661503594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7047.498465089503</v>
          </cell>
          <cell r="H363">
            <v>70.474984650895038</v>
          </cell>
          <cell r="I363">
            <v>7117.9734497403979</v>
          </cell>
          <cell r="J363">
            <v>70.474984650895038</v>
          </cell>
          <cell r="K363">
            <v>7047.498465089503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9035.5322365636366</v>
          </cell>
          <cell r="H364">
            <v>90.355322365636368</v>
          </cell>
          <cell r="I364">
            <v>9125.8875589292729</v>
          </cell>
          <cell r="J364">
            <v>90.355322365636368</v>
          </cell>
          <cell r="K364">
            <v>9035.5322365636366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12063.627272678188</v>
          </cell>
          <cell r="H365">
            <v>120.63627272678188</v>
          </cell>
          <cell r="I365">
            <v>12184.263545404971</v>
          </cell>
          <cell r="J365">
            <v>120.63627272678188</v>
          </cell>
          <cell r="K365">
            <v>12063.627272678188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7686.7027839830935</v>
          </cell>
          <cell r="H367">
            <v>76.867027839830939</v>
          </cell>
          <cell r="I367">
            <v>7763.5698118229247</v>
          </cell>
          <cell r="J367">
            <v>76.867027839830939</v>
          </cell>
          <cell r="K367">
            <v>7686.7027839830935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10010.589672164029</v>
          </cell>
          <cell r="H368">
            <v>100.10589672164029</v>
          </cell>
          <cell r="I368">
            <v>10110.695568885669</v>
          </cell>
          <cell r="J368">
            <v>100.10589672164029</v>
          </cell>
          <cell r="K368">
            <v>10010.589672164029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13493.711511558764</v>
          </cell>
          <cell r="H369">
            <v>134.93711511558763</v>
          </cell>
          <cell r="I369">
            <v>13628.648626674352</v>
          </cell>
          <cell r="J369">
            <v>134.93711511558763</v>
          </cell>
          <cell r="K369">
            <v>13493.711511558764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8596.7563905434599</v>
          </cell>
          <cell r="H371">
            <v>85.967563905434602</v>
          </cell>
          <cell r="I371">
            <v>8682.7239544488948</v>
          </cell>
          <cell r="J371">
            <v>85.967563905434602</v>
          </cell>
          <cell r="K371">
            <v>8596.7563905434599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11191.492566391171</v>
          </cell>
          <cell r="H372">
            <v>111.91492566391172</v>
          </cell>
          <cell r="I372">
            <v>11303.407492055083</v>
          </cell>
          <cell r="J372">
            <v>111.91492566391172</v>
          </cell>
          <cell r="K372">
            <v>11191.492566391171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14950.880679206017</v>
          </cell>
          <cell r="H373">
            <v>149.50880679206017</v>
          </cell>
          <cell r="I373">
            <v>15100.389485998077</v>
          </cell>
          <cell r="J373">
            <v>149.50880679206017</v>
          </cell>
          <cell r="K373">
            <v>14950.880679206017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2031.3696575008175</v>
          </cell>
          <cell r="H375">
            <v>20.313696575008176</v>
          </cell>
          <cell r="I375">
            <v>2051.6833540758257</v>
          </cell>
          <cell r="J375">
            <v>20.313696575008176</v>
          </cell>
          <cell r="K375">
            <v>2031.3696575008175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2548.6917969443589</v>
          </cell>
          <cell r="H376">
            <v>25.486917969443589</v>
          </cell>
          <cell r="I376">
            <v>2574.1787149138027</v>
          </cell>
          <cell r="J376">
            <v>25.486917969443589</v>
          </cell>
          <cell r="K376">
            <v>2548.6917969443589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3274.5678878913177</v>
          </cell>
          <cell r="H377">
            <v>32.745678878913175</v>
          </cell>
          <cell r="I377">
            <v>3307.3135667702309</v>
          </cell>
          <cell r="J377">
            <v>32.745678878913175</v>
          </cell>
          <cell r="K377">
            <v>3274.5678878913177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2451.1860533843196</v>
          </cell>
          <cell r="H379">
            <v>24.511860533843198</v>
          </cell>
          <cell r="I379">
            <v>2475.6979139181626</v>
          </cell>
          <cell r="J379">
            <v>24.511860533843198</v>
          </cell>
          <cell r="K379">
            <v>2451.1860533843196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3014.5525717312134</v>
          </cell>
          <cell r="H380">
            <v>30.145525717312136</v>
          </cell>
          <cell r="I380">
            <v>3044.6980974485255</v>
          </cell>
          <cell r="J380">
            <v>30.145525717312136</v>
          </cell>
          <cell r="K380">
            <v>3014.5525717312134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4000.4439788382765</v>
          </cell>
          <cell r="H381">
            <v>40.004439788382768</v>
          </cell>
          <cell r="I381">
            <v>4040.4484186266591</v>
          </cell>
          <cell r="J381">
            <v>40.004439788382768</v>
          </cell>
          <cell r="K381">
            <v>4000.4439788382765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2740.9947911877698</v>
          </cell>
          <cell r="H383">
            <v>27.409947911877698</v>
          </cell>
          <cell r="I383">
            <v>2768.4047390996475</v>
          </cell>
          <cell r="J383">
            <v>27.409947911877698</v>
          </cell>
          <cell r="K383">
            <v>2740.9947911877698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3442.4944462447188</v>
          </cell>
          <cell r="H384">
            <v>34.424944462447186</v>
          </cell>
          <cell r="I384">
            <v>3476.9193907071658</v>
          </cell>
          <cell r="J384">
            <v>34.424944462447186</v>
          </cell>
          <cell r="K384">
            <v>3442.4944462447188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4588.1869330751797</v>
          </cell>
          <cell r="H385">
            <v>45.881869330751798</v>
          </cell>
          <cell r="I385">
            <v>4634.0688024059318</v>
          </cell>
          <cell r="J385">
            <v>45.881869330751798</v>
          </cell>
          <cell r="K385">
            <v>4588.1869330751797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3605.0040188447842</v>
          </cell>
          <cell r="H387">
            <v>36.050040188447845</v>
          </cell>
          <cell r="I387">
            <v>3641.0540590332321</v>
          </cell>
          <cell r="J387">
            <v>36.050040188447845</v>
          </cell>
          <cell r="K387">
            <v>3605.0040188447842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4588.1869330751797</v>
          </cell>
          <cell r="H388">
            <v>45.881869330751798</v>
          </cell>
          <cell r="I388">
            <v>4634.0688024059318</v>
          </cell>
          <cell r="J388">
            <v>45.881869330751798</v>
          </cell>
          <cell r="K388">
            <v>4588.1869330751797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6215.9911519525022</v>
          </cell>
          <cell r="H389">
            <v>62.159911519525025</v>
          </cell>
          <cell r="I389">
            <v>6278.1510634720271</v>
          </cell>
          <cell r="J389">
            <v>62.159911519525025</v>
          </cell>
          <cell r="K389">
            <v>6215.9911519525022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4076.281779384974</v>
          </cell>
          <cell r="H391">
            <v>40.762817793849742</v>
          </cell>
          <cell r="I391">
            <v>4117.044597178824</v>
          </cell>
          <cell r="J391">
            <v>40.762817793849742</v>
          </cell>
          <cell r="K391">
            <v>4076.281779384974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5205.7233089554284</v>
          </cell>
          <cell r="H392">
            <v>52.057233089554288</v>
          </cell>
          <cell r="I392">
            <v>5257.7805420449822</v>
          </cell>
          <cell r="J392">
            <v>52.057233089554288</v>
          </cell>
          <cell r="K392">
            <v>5205.7233089554284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7088.1258582395194</v>
          </cell>
          <cell r="H393">
            <v>70.881258582395191</v>
          </cell>
          <cell r="I393">
            <v>7159.0071168219147</v>
          </cell>
          <cell r="J393">
            <v>70.881258582395191</v>
          </cell>
          <cell r="K393">
            <v>7088.1258582395194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4062.7393150016351</v>
          </cell>
          <cell r="H395">
            <v>40.627393150016353</v>
          </cell>
          <cell r="I395">
            <v>4103.3667081516514</v>
          </cell>
          <cell r="J395">
            <v>40.627393150016353</v>
          </cell>
          <cell r="K395">
            <v>4062.7393150016351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5097.3835938887178</v>
          </cell>
          <cell r="H396">
            <v>50.973835938887177</v>
          </cell>
          <cell r="I396">
            <v>5148.3574298276053</v>
          </cell>
          <cell r="J396">
            <v>50.973835938887177</v>
          </cell>
          <cell r="K396">
            <v>5097.3835938887178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6549.1357757826354</v>
          </cell>
          <cell r="H397">
            <v>65.49135775782635</v>
          </cell>
          <cell r="I397">
            <v>6614.6271335404617</v>
          </cell>
          <cell r="J397">
            <v>65.49135775782635</v>
          </cell>
          <cell r="K397">
            <v>6549.1357757826354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4696.5266481418903</v>
          </cell>
          <cell r="H399">
            <v>46.965266481418901</v>
          </cell>
          <cell r="I399">
            <v>4743.4919146233096</v>
          </cell>
          <cell r="J399">
            <v>46.965266481418901</v>
          </cell>
          <cell r="K399">
            <v>4696.5266481418903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6029.1051434624269</v>
          </cell>
          <cell r="H400">
            <v>60.291051434624272</v>
          </cell>
          <cell r="I400">
            <v>6089.3961948970509</v>
          </cell>
          <cell r="J400">
            <v>60.291051434624272</v>
          </cell>
          <cell r="K400">
            <v>6029.1051434624269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8000.887957676553</v>
          </cell>
          <cell r="H401">
            <v>80.008879576765537</v>
          </cell>
          <cell r="I401">
            <v>8080.8968372533182</v>
          </cell>
          <cell r="J401">
            <v>80.008879576765537</v>
          </cell>
          <cell r="K401">
            <v>8000.887957676553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5292.3950810087963</v>
          </cell>
          <cell r="H403">
            <v>52.923950810087966</v>
          </cell>
          <cell r="I403">
            <v>5345.3190318188845</v>
          </cell>
          <cell r="J403">
            <v>52.923950810087966</v>
          </cell>
          <cell r="K403">
            <v>5292.3950810087963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6884.9888924894376</v>
          </cell>
          <cell r="H404">
            <v>68.849888924894373</v>
          </cell>
          <cell r="I404">
            <v>6953.8387814143316</v>
          </cell>
          <cell r="J404">
            <v>68.849888924894373</v>
          </cell>
          <cell r="K404">
            <v>6884.9888924894376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9176.3738661503594</v>
          </cell>
          <cell r="H405">
            <v>91.763738661503595</v>
          </cell>
          <cell r="I405">
            <v>9268.1376048118636</v>
          </cell>
          <cell r="J405">
            <v>91.763738661503595</v>
          </cell>
          <cell r="K405">
            <v>9176.3738661503594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7047.498465089503</v>
          </cell>
          <cell r="H407">
            <v>70.474984650895038</v>
          </cell>
          <cell r="I407">
            <v>7117.9734497403979</v>
          </cell>
          <cell r="J407">
            <v>70.474984650895038</v>
          </cell>
          <cell r="K407">
            <v>7047.498465089503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9176.3738661503594</v>
          </cell>
          <cell r="H408">
            <v>91.763738661503595</v>
          </cell>
          <cell r="I408">
            <v>9268.1376048118636</v>
          </cell>
          <cell r="J408">
            <v>91.763738661503595</v>
          </cell>
          <cell r="K408">
            <v>9176.3738661503594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12431.982303905004</v>
          </cell>
          <cell r="H409">
            <v>124.31982303905005</v>
          </cell>
          <cell r="I409">
            <v>12556.302126944054</v>
          </cell>
          <cell r="J409">
            <v>124.31982303905005</v>
          </cell>
          <cell r="K409">
            <v>12431.982303905004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7843.7953708298237</v>
          </cell>
          <cell r="H411">
            <v>78.437953708298238</v>
          </cell>
          <cell r="I411">
            <v>7922.2333245381224</v>
          </cell>
          <cell r="J411">
            <v>78.437953708298238</v>
          </cell>
          <cell r="K411">
            <v>7843.7953708298237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10411.446617910857</v>
          </cell>
          <cell r="H412">
            <v>104.11446617910858</v>
          </cell>
          <cell r="I412">
            <v>10515.561084089964</v>
          </cell>
          <cell r="J412">
            <v>104.11446617910858</v>
          </cell>
          <cell r="K412">
            <v>10411.446617910857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14176.251716479039</v>
          </cell>
          <cell r="H413">
            <v>141.76251716479038</v>
          </cell>
          <cell r="I413">
            <v>14318.014233643829</v>
          </cell>
          <cell r="J413">
            <v>141.76251716479038</v>
          </cell>
          <cell r="K413">
            <v>14176.251716479039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2.57577453564154</v>
          </cell>
        </row>
        <row r="4">
          <cell r="B4" t="str">
            <v>ACSR</v>
          </cell>
          <cell r="C4">
            <v>2.0184061479574322</v>
          </cell>
        </row>
        <row r="5">
          <cell r="B5" t="str">
            <v>XLPE033CU</v>
          </cell>
          <cell r="C5">
            <v>5.5413619904113096</v>
          </cell>
        </row>
        <row r="6">
          <cell r="B6" t="str">
            <v>XLPE060CU</v>
          </cell>
          <cell r="C6">
            <v>6.233265224434251</v>
          </cell>
        </row>
        <row r="7">
          <cell r="B7" t="str">
            <v>XLPE138CU</v>
          </cell>
          <cell r="C7">
            <v>6.5861044610409882</v>
          </cell>
        </row>
        <row r="8">
          <cell r="B8" t="str">
            <v>XLPE220CU</v>
          </cell>
          <cell r="C8">
            <v>6.9570380174737121</v>
          </cell>
        </row>
        <row r="9">
          <cell r="B9" t="str">
            <v>ACAR</v>
          </cell>
          <cell r="C9">
            <v>2.5271669939287089</v>
          </cell>
        </row>
        <row r="10">
          <cell r="B10" t="str">
            <v>AAAC-E</v>
          </cell>
          <cell r="C10">
            <v>2.8186603073516951</v>
          </cell>
        </row>
        <row r="11">
          <cell r="B11" t="str">
            <v>XLPE060AL</v>
          </cell>
          <cell r="C11">
            <v>3.1220042644270829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1.8551917213396678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242.12280635030476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347.72956231160788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466.21519095111876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659.39828112423424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829.39940047657592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1045.7644614704652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1287.8872678207699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1725.7689388798319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2130.1655409755535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2846.2308618839015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3533.9626629001928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4319.5738962708629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5035.6392171792104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7127.1681401201413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651.94518579025066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1903.3569975238586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2577.5046509416411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3273.8547719869553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3998.4625791036733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4910.7821579804322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1867.0256868606248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873.96986206556812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1763.9625617622389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2117.765940912258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2822.8455322183677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3530.4522905184062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4238.0590488184453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589.10000423650433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1012.8386037750424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1263.1356390678729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2041.0858838969409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2500.1516926209538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3310.0467542666738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4085.9299815370168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4966.6673722408432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1263.1356390678729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1888.5024059256357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148815.21741657317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131497.75838347763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116394.0288475422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104769.51402414536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177137.31918570865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108452.06493906974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122666.8541973345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99183.440131046766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91027.866976939709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82672.734857663105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100133.04254487914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112004.91949133662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81157.11322213395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70340.5280781732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61173.888239120184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54830.917546735887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48982.868113171673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32919.973966251375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22300.476460802653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16899.409083343799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15792.881672672233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24215.751898097424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753.20783886390518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565.83347500859873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11.985019088064307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78.50187502682121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79.220976172105068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72.50936548278905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72.50936548278905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72.50936548278905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57.288391240947391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57.288391240947391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50.097379788108803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48.05992654313787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48.05992654313787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48.05992654313787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44.10487024407665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32.359551537773633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29.363296765757553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26.367041993741477</v>
          </cell>
          <cell r="F100">
            <v>37</v>
          </cell>
          <cell r="G100">
            <v>16.818181818181817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26.367041993741477</v>
          </cell>
          <cell r="F101">
            <v>17.094619047619048</v>
          </cell>
          <cell r="G101">
            <v>7.7702813852813852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26.367041993741477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26.367041993741477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23.73033779436733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23.73033779436733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23.73033779436733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15.400749528162635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15.400749528162635</v>
          </cell>
          <cell r="F108">
            <v>6.8072222222222223</v>
          </cell>
          <cell r="G108">
            <v>5.2974492001729363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11.505618324541734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8.0299627890030862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7.7303373118014784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5.033708016987009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5.033708016987009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4.1947566808225076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3.3558053446580063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66.293542005113551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112.69902140869303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112.69902140869303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94.799765067312379</v>
          </cell>
          <cell r="F163">
            <v>28.391793650793652</v>
          </cell>
          <cell r="G163">
            <v>19.854401154401156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94.799765067312379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94.799765067312379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76.900508725931715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76.900508725931715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76.900508725931715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59.001252384551059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59.001252384551059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59.001252384551059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59.001252384551059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59.001252384551059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59.001252384551059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41.101996043170402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41.101996043170402</v>
          </cell>
          <cell r="F176">
            <v>85</v>
          </cell>
          <cell r="G176">
            <v>137.09677419354838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41.101996043170402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41.101996043170402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41.101996043170402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33.146771002556775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33.146771002556775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14.91604695115055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14.91604695115055</v>
          </cell>
          <cell r="F183">
            <v>10.327488888888888</v>
          </cell>
          <cell r="G183">
            <v>45.899950617283949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15.910450081227252</v>
          </cell>
          <cell r="F184">
            <v>10.7</v>
          </cell>
          <cell r="G184">
            <v>44.583333333333329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10.341792552797713</v>
          </cell>
          <cell r="F185">
            <v>5.5715624999999998</v>
          </cell>
          <cell r="G185">
            <v>35.715144230769226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12.463185896961347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8.8833346286852155</v>
          </cell>
          <cell r="F187">
            <v>8.0099250000000008</v>
          </cell>
          <cell r="G187">
            <v>59.77555970149254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8.8833346286852155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9.2810958807158972</v>
          </cell>
          <cell r="F189">
            <v>6.0850409836065573</v>
          </cell>
          <cell r="G189">
            <v>43.464578454332546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4.7731350243681749</v>
          </cell>
          <cell r="F190">
            <v>5.0828000000000007</v>
          </cell>
          <cell r="G190">
            <v>70.594444444444463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6.0312746640624839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42.822050114843634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42.822050114843634</v>
          </cell>
          <cell r="F199">
            <v>25.000005443658139</v>
          </cell>
          <cell r="G199">
            <v>3.5211275272757945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40.711103982421768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40.711103982421768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40.711103982421768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28.280646899788987</v>
          </cell>
          <cell r="F203">
            <v>24.704241379310346</v>
          </cell>
          <cell r="G203">
            <v>5.2685522242077942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28.280646899788987</v>
          </cell>
          <cell r="F204">
            <v>36.273371340090094</v>
          </cell>
          <cell r="G204">
            <v>7.7358437492194696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27.9248016946093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27.9248016946093</v>
          </cell>
          <cell r="F206">
            <v>28.46277083333333</v>
          </cell>
          <cell r="G206">
            <v>6.1474667026637864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27.9248016946093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27.9248016946093</v>
          </cell>
          <cell r="F208">
            <v>22.214702457264956</v>
          </cell>
          <cell r="G208">
            <v>4.7979918914179169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27.213111284249926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27.213111284249926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27.267392756226489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27.267392756226489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27.267392756226489</v>
          </cell>
          <cell r="F213">
            <v>30.8790625</v>
          </cell>
          <cell r="G213">
            <v>6.8301399026763994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17.424352504476516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17.424352504476516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17.424352504476516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17.424352504476516</v>
          </cell>
          <cell r="F217">
            <v>8.0084583333333335</v>
          </cell>
          <cell r="G217">
            <v>2.7720520364601362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17.424352504476516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17.424352504476516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9.4751324972421624</v>
          </cell>
          <cell r="F220">
            <v>6.8021847901234569</v>
          </cell>
          <cell r="G220">
            <v>4.3298439147825949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9.4751324972421624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8.9986617987812263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8.9986617987812263</v>
          </cell>
          <cell r="F223">
            <v>4.0600100000000001</v>
          </cell>
          <cell r="G223">
            <v>2.7211863270777479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8.9986617987812263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8.9986617987812263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204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/>
      <sheetData sheetId="6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3806.1668147520777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62.735379632114622</v>
          </cell>
          <cell r="Y5">
            <v>6336.2733428435768</v>
          </cell>
          <cell r="Z5">
            <v>62.735379632114622</v>
          </cell>
          <cell r="AA5">
            <v>6273.5379632114618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4286.626640383226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67.539977888426108</v>
          </cell>
          <cell r="Y6">
            <v>6821.5377667310358</v>
          </cell>
          <cell r="Z6">
            <v>67.539977888426108</v>
          </cell>
          <cell r="AA6">
            <v>6753.9977888426101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3354.3076770072798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48.091788254666646</v>
          </cell>
          <cell r="Y7">
            <v>4857.2706137213308</v>
          </cell>
          <cell r="Z7">
            <v>48.091788254666646</v>
          </cell>
          <cell r="AA7">
            <v>4809.1788254666644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2972.9862775038009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44.278574259631853</v>
          </cell>
          <cell r="Y8">
            <v>4472.1360002228166</v>
          </cell>
          <cell r="Z8">
            <v>44.278574259631853</v>
          </cell>
          <cell r="AA8">
            <v>4427.8574259631851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2442.4314425620255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49.098025910214091</v>
          </cell>
          <cell r="Y9">
            <v>4958.9006169316235</v>
          </cell>
          <cell r="Z9">
            <v>49.098025910214091</v>
          </cell>
          <cell r="AA9">
            <v>4909.8025910214092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2129.6588840688364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45.970300325282203</v>
          </cell>
          <cell r="Y10">
            <v>4643.0003328535031</v>
          </cell>
          <cell r="Z10">
            <v>45.970300325282203</v>
          </cell>
          <cell r="AA10">
            <v>4597.0300325282205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2696.2334501125215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51.636045985719058</v>
          </cell>
          <cell r="Y11">
            <v>5215.2406445576244</v>
          </cell>
          <cell r="Z11">
            <v>51.636045985719058</v>
          </cell>
          <cell r="AA11">
            <v>5163.6045985719056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2328.0129007452456</v>
          </cell>
          <cell r="S12">
            <v>1870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44.835901734725176</v>
          </cell>
          <cell r="Y12">
            <v>4528.4260752072423</v>
          </cell>
          <cell r="Z12">
            <v>44.835901734725176</v>
          </cell>
          <cell r="AA12">
            <v>4483.5901734725176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1940.2851644198263</v>
          </cell>
          <cell r="S13">
            <v>1870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40.958624371470989</v>
          </cell>
          <cell r="Y13">
            <v>4136.8210615185699</v>
          </cell>
          <cell r="Z13">
            <v>40.958624371470989</v>
          </cell>
          <cell r="AA13">
            <v>4095.8624371470992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1660.966537359647</v>
          </cell>
          <cell r="S14">
            <v>1870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38.165438100869203</v>
          </cell>
          <cell r="Y14">
            <v>3854.7092481877894</v>
          </cell>
          <cell r="Z14">
            <v>38.165438100869203</v>
          </cell>
          <cell r="AA14">
            <v>3816.5438100869201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2328.0129007452456</v>
          </cell>
          <cell r="S15">
            <v>680.5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34.508840492046296</v>
          </cell>
          <cell r="Y15">
            <v>3485.3928896966754</v>
          </cell>
          <cell r="Z15">
            <v>34.508840492046296</v>
          </cell>
          <cell r="AA15">
            <v>3450.8840492046293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1175.4812224376551</v>
          </cell>
          <cell r="S16">
            <v>680.5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22.983523708970388</v>
          </cell>
          <cell r="Y16">
            <v>2321.3358946060093</v>
          </cell>
          <cell r="Z16">
            <v>22.983523708970388</v>
          </cell>
          <cell r="AA16">
            <v>2298.3523708970388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1376.1989048540047</v>
          </cell>
          <cell r="S17">
            <v>680.5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24.990700533133882</v>
          </cell>
          <cell r="Y17">
            <v>2524.0607538465219</v>
          </cell>
          <cell r="Z17">
            <v>24.990700533133882</v>
          </cell>
          <cell r="AA17">
            <v>2499.0700533133881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1591.1368128917914</v>
          </cell>
          <cell r="S18">
            <v>680.5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27.140079613511748</v>
          </cell>
          <cell r="Y18">
            <v>2741.1480409646865</v>
          </cell>
          <cell r="Z18">
            <v>27.140079613511748</v>
          </cell>
          <cell r="AA18">
            <v>2714.0079613511748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1486.4931387519005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1677.1538385036399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921.91559018293776</v>
          </cell>
          <cell r="S21">
            <v>188.20392332387877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11.101195135068165</v>
          </cell>
          <cell r="Y21">
            <v>1121.2207086418846</v>
          </cell>
          <cell r="Z21">
            <v>11.101195135068165</v>
          </cell>
          <cell r="AA21">
            <v>1110.1195135068165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830.48326867982348</v>
          </cell>
          <cell r="S22">
            <v>188.20392332387877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10.186871920037023</v>
          </cell>
          <cell r="Y22">
            <v>1028.8740639237392</v>
          </cell>
          <cell r="Z22">
            <v>10.186871920037023</v>
          </cell>
          <cell r="AA22">
            <v>1018.6871920037022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1221.2157212810127</v>
          </cell>
          <cell r="S23">
            <v>935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24.417929940082853</v>
          </cell>
          <cell r="Y23">
            <v>2466.2109239483684</v>
          </cell>
          <cell r="Z23">
            <v>24.417929940082853</v>
          </cell>
          <cell r="AA23">
            <v>2441.7929940082854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1348.1167250562607</v>
          </cell>
          <cell r="S24">
            <v>935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25.686939977835337</v>
          </cell>
          <cell r="Y24">
            <v>2594.3809377613688</v>
          </cell>
          <cell r="Z24">
            <v>25.686939977835337</v>
          </cell>
          <cell r="AA24">
            <v>2568.6939977835336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1546.2198115629021</v>
          </cell>
          <cell r="S25">
            <v>935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27.667970842901752</v>
          </cell>
          <cell r="Y25">
            <v>2794.4650551330769</v>
          </cell>
          <cell r="Z25">
            <v>27.667970842901752</v>
          </cell>
          <cell r="AA25">
            <v>2766.797084290175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1014.1641921889461</v>
          </cell>
          <cell r="S26">
            <v>935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22.347414649162189</v>
          </cell>
          <cell r="Y26">
            <v>2257.0888795653809</v>
          </cell>
          <cell r="Z26">
            <v>22.347414649162189</v>
          </cell>
          <cell r="AA26">
            <v>2234.7414649162188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1112.6457717647177</v>
          </cell>
          <cell r="S27">
            <v>188.20392332387877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13.008496950885965</v>
          </cell>
          <cell r="Y27">
            <v>1313.8581920394824</v>
          </cell>
          <cell r="Z27">
            <v>13.008496950885965</v>
          </cell>
          <cell r="AA27">
            <v>1300.8496950885965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1281.377760185818</v>
          </cell>
          <cell r="S28">
            <v>935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25.019550329130912</v>
          </cell>
          <cell r="Y28">
            <v>2526.9745832422223</v>
          </cell>
          <cell r="Z28">
            <v>25.019550329130912</v>
          </cell>
          <cell r="AA28">
            <v>2501.9550329130911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587.74061121882755</v>
          </cell>
          <cell r="S29">
            <v>188.20392332387877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7.7594453454270642</v>
          </cell>
          <cell r="Y29">
            <v>783.7039798881334</v>
          </cell>
          <cell r="Z29">
            <v>7.7594453454270642</v>
          </cell>
          <cell r="AA29">
            <v>775.94453454270638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688.09945242700235</v>
          </cell>
          <cell r="S30">
            <v>188.20392332387877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8.7630337575088113</v>
          </cell>
          <cell r="Y30">
            <v>885.06640950838982</v>
          </cell>
          <cell r="Z30">
            <v>8.7630337575088113</v>
          </cell>
          <cell r="AA30">
            <v>876.30337575088106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911.17660244216881</v>
          </cell>
          <cell r="S31">
            <v>935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21.317538751694414</v>
          </cell>
          <cell r="Y31">
            <v>2153.0714139211359</v>
          </cell>
          <cell r="Z31">
            <v>21.317538751694414</v>
          </cell>
          <cell r="AA31">
            <v>2131.7538751694415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1164.0064503726228</v>
          </cell>
          <cell r="S32">
            <v>188.20392332387877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13.522103736965017</v>
          </cell>
          <cell r="Y32">
            <v>1365.7324774334666</v>
          </cell>
          <cell r="Z32">
            <v>13.522103736965017</v>
          </cell>
          <cell r="AA32">
            <v>1352.2103736965016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3806.1668147520777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59.382976971913656</v>
          </cell>
          <cell r="Y33">
            <v>5997.6806741632799</v>
          </cell>
          <cell r="Z33">
            <v>59.382976971913656</v>
          </cell>
          <cell r="AA33">
            <v>5938.2976971913658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4286.626640383226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64.187575228225157</v>
          </cell>
          <cell r="Y34">
            <v>6482.9450980507399</v>
          </cell>
          <cell r="Z34">
            <v>64.187575228225157</v>
          </cell>
          <cell r="AA34">
            <v>6418.7575228225151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2562.7555203716361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46.948864028109249</v>
          </cell>
          <cell r="Y35">
            <v>4741.8352668390335</v>
          </cell>
          <cell r="Z35">
            <v>46.948864028109249</v>
          </cell>
          <cell r="AA35">
            <v>4694.8864028109247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3354.3076770072798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54.864385594465688</v>
          </cell>
          <cell r="Y36">
            <v>5541.302945041034</v>
          </cell>
          <cell r="Z36">
            <v>54.864385594465688</v>
          </cell>
          <cell r="AA36">
            <v>5486.4385594465684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2972.9862775038009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51.051171599430901</v>
          </cell>
          <cell r="Y37">
            <v>5156.1683315425207</v>
          </cell>
          <cell r="Z37">
            <v>51.051171599430901</v>
          </cell>
          <cell r="AA37">
            <v>5105.11715994309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970.14258220991314</v>
          </cell>
          <cell r="S38">
            <v>188.20392332387877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12.693465055337921</v>
          </cell>
          <cell r="Y38">
            <v>1282.0399705891298</v>
          </cell>
          <cell r="Z38">
            <v>12.693465055337921</v>
          </cell>
          <cell r="AA38">
            <v>1269.346505533792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1489.5469004745771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36.216777829138657</v>
          </cell>
          <cell r="Y39">
            <v>3657.8945607430041</v>
          </cell>
          <cell r="Z39">
            <v>36.216777829138657</v>
          </cell>
          <cell r="AA39">
            <v>3621.6777829138655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1660.966537359647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37.930974197989357</v>
          </cell>
          <cell r="Y40">
            <v>3831.0283939969245</v>
          </cell>
          <cell r="Z40">
            <v>37.930974197989357</v>
          </cell>
          <cell r="AA40">
            <v>3793.0974197989353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1940.2851644198263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40.724160468591151</v>
          </cell>
          <cell r="Y41">
            <v>4113.1402073277059</v>
          </cell>
          <cell r="Z41">
            <v>40.724160468591151</v>
          </cell>
          <cell r="AA41">
            <v>4072.4160468591149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2328.0129007452456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44.601437831845345</v>
          </cell>
          <cell r="Y42">
            <v>4504.7452210163792</v>
          </cell>
          <cell r="Z42">
            <v>44.601437831845345</v>
          </cell>
          <cell r="AA42">
            <v>4460.1437831845342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2129.6588840688364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42.617897665081259</v>
          </cell>
          <cell r="Y43">
            <v>4304.4076641732063</v>
          </cell>
          <cell r="Z43">
            <v>42.617897665081259</v>
          </cell>
          <cell r="AA43">
            <v>4261.7897665081255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2696.2334501125215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48.283643325518106</v>
          </cell>
          <cell r="Y44">
            <v>4876.6479758773285</v>
          </cell>
          <cell r="Z44">
            <v>48.283643325518106</v>
          </cell>
          <cell r="AA44">
            <v>4828.3643325518105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2225.2915435294353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43.574224259687242</v>
          </cell>
          <cell r="Y45">
            <v>4400.9966502284115</v>
          </cell>
          <cell r="Z45">
            <v>43.574224259687242</v>
          </cell>
          <cell r="AA45">
            <v>4357.4224259687244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1486.4931387519005</v>
          </cell>
          <cell r="S46">
            <v>141.59</v>
          </cell>
          <cell r="T46">
            <v>62.73464110795959</v>
          </cell>
          <cell r="U46">
            <v>0</v>
          </cell>
          <cell r="V46">
            <v>0</v>
          </cell>
          <cell r="W46">
            <v>0</v>
          </cell>
          <cell r="X46">
            <v>16.908177798598601</v>
          </cell>
          <cell r="Y46">
            <v>1707.7259576584586</v>
          </cell>
          <cell r="Z46">
            <v>16.908177798598601</v>
          </cell>
          <cell r="AA46">
            <v>1690.8177798598599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1677.1538385036399</v>
          </cell>
          <cell r="S47">
            <v>141.59</v>
          </cell>
          <cell r="T47">
            <v>62.73464110795959</v>
          </cell>
          <cell r="U47">
            <v>0</v>
          </cell>
          <cell r="V47">
            <v>0</v>
          </cell>
          <cell r="W47">
            <v>0</v>
          </cell>
          <cell r="X47">
            <v>18.814784796115994</v>
          </cell>
          <cell r="Y47">
            <v>1900.2932644077155</v>
          </cell>
          <cell r="Z47">
            <v>18.814784796115994</v>
          </cell>
          <cell r="AA47">
            <v>1881.4784796115994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1348.1167250562607</v>
          </cell>
          <cell r="S48">
            <v>188.20392332387877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16.473206483801395</v>
          </cell>
          <cell r="Y48">
            <v>1663.7938548639411</v>
          </cell>
          <cell r="Z48">
            <v>16.473206483801395</v>
          </cell>
          <cell r="AA48">
            <v>1647.3206483801396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1546.2198115629021</v>
          </cell>
          <cell r="S49">
            <v>188.20392332387877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18.45423734886781</v>
          </cell>
          <cell r="Y49">
            <v>1863.8779722356487</v>
          </cell>
          <cell r="Z49">
            <v>18.45423734886781</v>
          </cell>
          <cell r="AA49">
            <v>1845.4237348867809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1014.1641921889461</v>
          </cell>
          <cell r="S50">
            <v>188.20392332387877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13.133681155128249</v>
          </cell>
          <cell r="Y50">
            <v>1326.5017966679532</v>
          </cell>
          <cell r="Z50">
            <v>13.133681155128249</v>
          </cell>
          <cell r="AA50">
            <v>1313.3681155128249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1164.0064503726228</v>
          </cell>
          <cell r="S51">
            <v>141.59</v>
          </cell>
          <cell r="T51">
            <v>62.73464110795959</v>
          </cell>
          <cell r="U51">
            <v>0</v>
          </cell>
          <cell r="V51">
            <v>0</v>
          </cell>
          <cell r="W51">
            <v>0</v>
          </cell>
          <cell r="X51">
            <v>13.683310914805823</v>
          </cell>
          <cell r="Y51">
            <v>1382.0144023953881</v>
          </cell>
          <cell r="Z51">
            <v>13.683310914805823</v>
          </cell>
          <cell r="AA51">
            <v>1368.3310914805822</v>
          </cell>
          <cell r="AB51">
            <v>1735.4067823566465</v>
          </cell>
        </row>
        <row r="52">
          <cell r="C52" t="str">
            <v>EMSS1P75C1</v>
          </cell>
          <cell r="D52" t="str">
            <v>PM75C1</v>
          </cell>
          <cell r="E52">
            <v>1</v>
          </cell>
          <cell r="F52" t="str">
            <v>CRUCM03</v>
          </cell>
          <cell r="G52">
            <v>3</v>
          </cell>
          <cell r="N52" t="str">
            <v>BRAQA01</v>
          </cell>
          <cell r="O52">
            <v>3</v>
          </cell>
          <cell r="P52" t="str">
            <v>ACCEF01</v>
          </cell>
          <cell r="Q52">
            <v>0.01</v>
          </cell>
          <cell r="R52">
            <v>1281.377760185818</v>
          </cell>
          <cell r="S52">
            <v>188.20392332387877</v>
          </cell>
          <cell r="T52">
            <v>0</v>
          </cell>
          <cell r="U52">
            <v>0</v>
          </cell>
          <cell r="V52">
            <v>0</v>
          </cell>
          <cell r="W52">
            <v>111</v>
          </cell>
          <cell r="X52">
            <v>15.805816835096969</v>
          </cell>
          <cell r="Y52">
            <v>1596.3875003447938</v>
          </cell>
          <cell r="Z52">
            <v>15.805816835096969</v>
          </cell>
          <cell r="AA52">
            <v>1580.5816835096969</v>
          </cell>
          <cell r="AB52">
            <v>2043.93496817953</v>
          </cell>
        </row>
        <row r="53">
          <cell r="C53" t="str">
            <v>EMSS1P75C2</v>
          </cell>
          <cell r="D53" t="str">
            <v>PM75C2</v>
          </cell>
          <cell r="E53" t="str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1112.6457717647177</v>
          </cell>
          <cell r="S53">
            <v>188.20392332387877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14.118496950885966</v>
          </cell>
          <cell r="Y53">
            <v>1425.9681920394823</v>
          </cell>
          <cell r="Z53">
            <v>14.118496950885966</v>
          </cell>
          <cell r="AA53">
            <v>1411.8496950885965</v>
          </cell>
          <cell r="AB53">
            <v>1814.1898067407194</v>
          </cell>
        </row>
        <row r="54">
          <cell r="C54" t="str">
            <v>EMSS1P80C4</v>
          </cell>
          <cell r="D54" t="str">
            <v>PM80C4</v>
          </cell>
          <cell r="E54" t="str">
            <v>1</v>
          </cell>
          <cell r="F54" t="str">
            <v>CRUCM03</v>
          </cell>
          <cell r="G54">
            <v>3</v>
          </cell>
          <cell r="N54" t="str">
            <v>BRAQA01</v>
          </cell>
          <cell r="O54">
            <v>3</v>
          </cell>
          <cell r="P54" t="str">
            <v>ACCEF01</v>
          </cell>
          <cell r="Q54">
            <v>0.01</v>
          </cell>
          <cell r="R54">
            <v>921.91559018293776</v>
          </cell>
          <cell r="S54">
            <v>188.20392332387877</v>
          </cell>
          <cell r="T54">
            <v>0</v>
          </cell>
          <cell r="U54">
            <v>0</v>
          </cell>
          <cell r="V54">
            <v>0</v>
          </cell>
          <cell r="W54">
            <v>111</v>
          </cell>
          <cell r="X54">
            <v>12.211195135068165</v>
          </cell>
          <cell r="Y54">
            <v>1233.3307086418847</v>
          </cell>
          <cell r="Z54">
            <v>12.211195135068165</v>
          </cell>
          <cell r="AA54">
            <v>1221.1195135068165</v>
          </cell>
          <cell r="AB54">
            <v>1554.4919464310262</v>
          </cell>
        </row>
        <row r="55">
          <cell r="C55" t="str">
            <v>EMSS1P75C4</v>
          </cell>
          <cell r="D55" t="str">
            <v>PM75C4</v>
          </cell>
          <cell r="E55" t="str">
            <v>1</v>
          </cell>
          <cell r="F55" t="str">
            <v>CRUCM03</v>
          </cell>
          <cell r="G55">
            <v>3</v>
          </cell>
          <cell r="N55" t="str">
            <v>BRAQA01</v>
          </cell>
          <cell r="O55">
            <v>3</v>
          </cell>
          <cell r="P55" t="str">
            <v>ACCEF01</v>
          </cell>
          <cell r="Q55">
            <v>0.01</v>
          </cell>
          <cell r="R55">
            <v>830.48326867982348</v>
          </cell>
          <cell r="S55">
            <v>188.20392332387877</v>
          </cell>
          <cell r="T55">
            <v>0</v>
          </cell>
          <cell r="U55">
            <v>0</v>
          </cell>
          <cell r="V55">
            <v>0</v>
          </cell>
          <cell r="W55">
            <v>111</v>
          </cell>
          <cell r="X55">
            <v>11.296871920037022</v>
          </cell>
          <cell r="Y55">
            <v>1140.9840639237393</v>
          </cell>
          <cell r="Z55">
            <v>11.296871920037022</v>
          </cell>
          <cell r="AA55">
            <v>1129.6871920037022</v>
          </cell>
          <cell r="AB55">
            <v>1429.9978676198778</v>
          </cell>
        </row>
        <row r="56">
          <cell r="C56" t="str">
            <v>EMSA3P85C2</v>
          </cell>
          <cell r="D56" t="str">
            <v>PM85C2</v>
          </cell>
          <cell r="E56" t="str">
            <v>3</v>
          </cell>
          <cell r="N56" t="str">
            <v>BRAQA01</v>
          </cell>
          <cell r="O56">
            <v>6</v>
          </cell>
          <cell r="P56" t="str">
            <v>ACCEF01</v>
          </cell>
          <cell r="Q56">
            <v>0.01</v>
          </cell>
          <cell r="R56">
            <v>4044.3501751687822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222</v>
          </cell>
          <cell r="X56">
            <v>42.663501751687818</v>
          </cell>
          <cell r="Y56">
            <v>4309.0136769204692</v>
          </cell>
          <cell r="Z56">
            <v>42.663501751687818</v>
          </cell>
          <cell r="AA56">
            <v>4266.3501751687818</v>
          </cell>
          <cell r="AB56">
            <v>5566.7796723305792</v>
          </cell>
        </row>
        <row r="57">
          <cell r="C57" t="str">
            <v>EMSA3P85C3</v>
          </cell>
          <cell r="D57" t="str">
            <v>PM85C3</v>
          </cell>
          <cell r="E57" t="str">
            <v>3</v>
          </cell>
          <cell r="N57" t="str">
            <v>BRAQA01</v>
          </cell>
          <cell r="O57">
            <v>6</v>
          </cell>
          <cell r="P57" t="str">
            <v>ACCEF01</v>
          </cell>
          <cell r="Q57">
            <v>0.01</v>
          </cell>
          <cell r="R57">
            <v>3492.0193511178686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222</v>
          </cell>
          <cell r="X57">
            <v>37.140193511178687</v>
          </cell>
          <cell r="Y57">
            <v>3751.1595446290471</v>
          </cell>
          <cell r="Z57">
            <v>37.140193511178687</v>
          </cell>
          <cell r="AA57">
            <v>3714.0193511178686</v>
          </cell>
          <cell r="AB57">
            <v>4814.7270501418398</v>
          </cell>
        </row>
        <row r="58">
          <cell r="C58" t="str">
            <v>EMSA2P75C3</v>
          </cell>
          <cell r="D58" t="str">
            <v>PM75C3</v>
          </cell>
          <cell r="E58" t="str">
            <v>2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1940.2851644198263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20.512851644198264</v>
          </cell>
          <cell r="Y58">
            <v>2071.7980160640245</v>
          </cell>
          <cell r="Z58">
            <v>20.512851644198264</v>
          </cell>
          <cell r="AA58">
            <v>2051.2851644198263</v>
          </cell>
          <cell r="AB58">
            <v>2671.8886691743478</v>
          </cell>
        </row>
        <row r="59">
          <cell r="C59" t="str">
            <v>EMSA2P75C4</v>
          </cell>
          <cell r="D59" t="str">
            <v>PM75C4</v>
          </cell>
          <cell r="E59" t="str">
            <v>2</v>
          </cell>
          <cell r="N59" t="str">
            <v>BRAQA01</v>
          </cell>
          <cell r="O59">
            <v>6</v>
          </cell>
          <cell r="P59" t="str">
            <v>ACCEF01</v>
          </cell>
          <cell r="Q59">
            <v>0.01</v>
          </cell>
          <cell r="R59">
            <v>1660.966537359647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222</v>
          </cell>
          <cell r="X59">
            <v>18.82966537359647</v>
          </cell>
          <cell r="Y59">
            <v>1901.7962027332435</v>
          </cell>
          <cell r="Z59">
            <v>18.82966537359647</v>
          </cell>
          <cell r="AA59">
            <v>1882.966537359647</v>
          </cell>
          <cell r="AB59">
            <v>2321.5689463565554</v>
          </cell>
        </row>
        <row r="60">
          <cell r="C60" t="str">
            <v>EMSA2P70C4</v>
          </cell>
          <cell r="D60" t="str">
            <v>PM70C4</v>
          </cell>
          <cell r="E60" t="str">
            <v>2</v>
          </cell>
          <cell r="N60" t="str">
            <v>BRAQA01</v>
          </cell>
          <cell r="O60">
            <v>6</v>
          </cell>
          <cell r="P60" t="str">
            <v>ACCEF01</v>
          </cell>
          <cell r="Q60">
            <v>0.01</v>
          </cell>
          <cell r="R60">
            <v>1489.5469004745771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222</v>
          </cell>
          <cell r="X60">
            <v>17.115469004745773</v>
          </cell>
          <cell r="Y60">
            <v>1728.6623694793229</v>
          </cell>
          <cell r="Z60">
            <v>17.115469004745773</v>
          </cell>
          <cell r="AA60">
            <v>1711.5469004745771</v>
          </cell>
          <cell r="AB60">
            <v>2088.1642877706809</v>
          </cell>
        </row>
        <row r="61">
          <cell r="C61" t="str">
            <v>EMSA2P90C2</v>
          </cell>
          <cell r="D61" t="str">
            <v>PM90C2</v>
          </cell>
          <cell r="E61" t="str">
            <v>2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2972.9862775038009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31.94986277503801</v>
          </cell>
          <cell r="Y61">
            <v>3226.936140278839</v>
          </cell>
          <cell r="Z61">
            <v>31.94986277503801</v>
          </cell>
          <cell r="AA61">
            <v>3194.9862775038009</v>
          </cell>
          <cell r="AB61">
            <v>4108.0125829837316</v>
          </cell>
        </row>
        <row r="62">
          <cell r="C62" t="str">
            <v>EMSA2P90C1</v>
          </cell>
          <cell r="D62" t="str">
            <v>PM90C1</v>
          </cell>
          <cell r="E62" t="str">
            <v>2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3354.3076770072798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35.7630767700728</v>
          </cell>
          <cell r="Y62">
            <v>3612.0707537773528</v>
          </cell>
          <cell r="Z62">
            <v>35.7630767700728</v>
          </cell>
          <cell r="AA62">
            <v>3576.3076770072798</v>
          </cell>
          <cell r="AB62">
            <v>4627.2190909421506</v>
          </cell>
        </row>
        <row r="63">
          <cell r="C63" t="str">
            <v>EMSA2P85C3</v>
          </cell>
          <cell r="D63" t="str">
            <v>PM85C3</v>
          </cell>
          <cell r="E63" t="str">
            <v>2</v>
          </cell>
          <cell r="N63" t="str">
            <v>BRAQA01</v>
          </cell>
          <cell r="O63">
            <v>6</v>
          </cell>
          <cell r="P63" t="str">
            <v>ACCEF01</v>
          </cell>
          <cell r="Q63">
            <v>0.01</v>
          </cell>
          <cell r="R63">
            <v>2328.0129007452456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222</v>
          </cell>
          <cell r="X63">
            <v>25.500129007452458</v>
          </cell>
          <cell r="Y63">
            <v>2575.513029752698</v>
          </cell>
          <cell r="Z63">
            <v>25.500129007452458</v>
          </cell>
          <cell r="AA63">
            <v>2550.0129007452456</v>
          </cell>
          <cell r="AB63">
            <v>3229.8180334278932</v>
          </cell>
        </row>
        <row r="64">
          <cell r="C64" t="str">
            <v>EMSA2P80C3</v>
          </cell>
          <cell r="D64" t="str">
            <v>PM80C3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2129.6588840688364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23.516588840688364</v>
          </cell>
          <cell r="Y64">
            <v>2375.1754729095246</v>
          </cell>
          <cell r="Z64">
            <v>23.516588840688364</v>
          </cell>
          <cell r="AA64">
            <v>2351.6588840688364</v>
          </cell>
          <cell r="AB64">
            <v>2959.7395734406382</v>
          </cell>
        </row>
        <row r="65">
          <cell r="C65" t="str">
            <v>EMSA2P85C2</v>
          </cell>
          <cell r="D65" t="str">
            <v>PM85C2</v>
          </cell>
          <cell r="E65" t="str">
            <v>2</v>
          </cell>
          <cell r="F65" t="str">
            <v>CRUCM09</v>
          </cell>
          <cell r="G65">
            <v>2</v>
          </cell>
          <cell r="J65" t="str">
            <v>BRAZM01</v>
          </cell>
          <cell r="K65">
            <v>2</v>
          </cell>
          <cell r="P65" t="str">
            <v>ACCEF01</v>
          </cell>
          <cell r="Q65">
            <v>0.01</v>
          </cell>
          <cell r="R65">
            <v>2696.2334501125215</v>
          </cell>
          <cell r="S65">
            <v>950.76470588235293</v>
          </cell>
          <cell r="T65">
            <v>0</v>
          </cell>
          <cell r="U65">
            <v>884.74229691876747</v>
          </cell>
          <cell r="V65">
            <v>0</v>
          </cell>
          <cell r="W65">
            <v>0</v>
          </cell>
          <cell r="X65">
            <v>45.317404529136418</v>
          </cell>
          <cell r="Y65">
            <v>4577.0578574427782</v>
          </cell>
          <cell r="Z65">
            <v>45.317404529136418</v>
          </cell>
          <cell r="AA65">
            <v>4531.740452913642</v>
          </cell>
          <cell r="AB65">
            <v>4654.3892544703858</v>
          </cell>
        </row>
        <row r="66">
          <cell r="C66" t="str">
            <v>EMSA2P75C2</v>
          </cell>
          <cell r="D66" t="str">
            <v>PM75C2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2225.2915435294353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24.472915435294354</v>
          </cell>
          <cell r="Y66">
            <v>2471.7644589647298</v>
          </cell>
          <cell r="Z66">
            <v>24.472915435294354</v>
          </cell>
          <cell r="AA66">
            <v>2447.2915435294353</v>
          </cell>
          <cell r="AB66">
            <v>3089.9528245982387</v>
          </cell>
        </row>
        <row r="67">
          <cell r="C67" t="str">
            <v>EMSA2P75C1</v>
          </cell>
          <cell r="D67" t="str">
            <v>PM75C1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2562.7555203716361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27.847555203716361</v>
          </cell>
          <cell r="Y67">
            <v>2812.6030755753522</v>
          </cell>
          <cell r="Z67">
            <v>27.847555203716361</v>
          </cell>
          <cell r="AA67">
            <v>2784.7555203716361</v>
          </cell>
          <cell r="AB67">
            <v>3549.4431474758599</v>
          </cell>
        </row>
        <row r="68">
          <cell r="C68" t="str">
            <v>EMSA1P75C1</v>
          </cell>
          <cell r="D68" t="str">
            <v>PM75C1</v>
          </cell>
          <cell r="E68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2562.7555203716361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27.847555203716361</v>
          </cell>
          <cell r="Y68">
            <v>2812.6030755753522</v>
          </cell>
          <cell r="Z68">
            <v>27.847555203716361</v>
          </cell>
          <cell r="AA68">
            <v>2784.7555203716361</v>
          </cell>
          <cell r="AB68">
            <v>3549.4431474758599</v>
          </cell>
        </row>
        <row r="69">
          <cell r="C69" t="str">
            <v>EMSA1P85C3</v>
          </cell>
          <cell r="D69" t="str">
            <v>PM85C3</v>
          </cell>
          <cell r="E69" t="str">
            <v>1</v>
          </cell>
          <cell r="N69" t="str">
            <v>BRAQA01</v>
          </cell>
          <cell r="O69">
            <v>3</v>
          </cell>
          <cell r="P69" t="str">
            <v>ACCEF01</v>
          </cell>
          <cell r="Q69">
            <v>0.01</v>
          </cell>
          <cell r="R69">
            <v>1164.0064503726228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111</v>
          </cell>
          <cell r="X69">
            <v>12.750064503726229</v>
          </cell>
          <cell r="Y69">
            <v>1287.756514876349</v>
          </cell>
          <cell r="Z69">
            <v>12.750064503726229</v>
          </cell>
          <cell r="AA69">
            <v>1275.0064503726228</v>
          </cell>
          <cell r="AB69">
            <v>1614.9090167139466</v>
          </cell>
        </row>
        <row r="70">
          <cell r="C70" t="str">
            <v>EMSA1P85C1</v>
          </cell>
          <cell r="D70" t="str">
            <v>PM85C1</v>
          </cell>
          <cell r="E70" t="str">
            <v>1</v>
          </cell>
          <cell r="N70" t="str">
            <v>BRAQA01</v>
          </cell>
          <cell r="O70">
            <v>3</v>
          </cell>
          <cell r="P70" t="str">
            <v>ACCEF01</v>
          </cell>
          <cell r="Q70">
            <v>0.01</v>
          </cell>
          <cell r="R70">
            <v>1546.2198115629021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111</v>
          </cell>
          <cell r="X70">
            <v>16.572198115629021</v>
          </cell>
          <cell r="Y70">
            <v>1673.792009678531</v>
          </cell>
          <cell r="Z70">
            <v>16.572198115629021</v>
          </cell>
          <cell r="AA70">
            <v>1657.2198115629021</v>
          </cell>
          <cell r="AB70">
            <v>2135.3300180452516</v>
          </cell>
        </row>
        <row r="71">
          <cell r="C71" t="str">
            <v>EMSA1P85C4</v>
          </cell>
          <cell r="D71" t="str">
            <v>PM85C4</v>
          </cell>
          <cell r="E71" t="str">
            <v>1</v>
          </cell>
          <cell r="N71" t="str">
            <v>BRAQA01</v>
          </cell>
          <cell r="O71">
            <v>3</v>
          </cell>
          <cell r="P71" t="str">
            <v>ACCEF01</v>
          </cell>
          <cell r="Q71">
            <v>0.01</v>
          </cell>
          <cell r="R71">
            <v>1014.1641921889461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111</v>
          </cell>
          <cell r="X71">
            <v>11.251641921889462</v>
          </cell>
          <cell r="Y71">
            <v>1136.4158341108355</v>
          </cell>
          <cell r="Z71">
            <v>11.251641921889462</v>
          </cell>
          <cell r="AA71">
            <v>1125.1641921889461</v>
          </cell>
          <cell r="AB71">
            <v>1410.8840768142891</v>
          </cell>
        </row>
        <row r="72">
          <cell r="C72" t="str">
            <v>EMSA1P85C2</v>
          </cell>
          <cell r="D72" t="str">
            <v>PM85C2</v>
          </cell>
          <cell r="E72" t="str">
            <v>1</v>
          </cell>
          <cell r="N72" t="str">
            <v>BRAQA01</v>
          </cell>
          <cell r="O72">
            <v>3</v>
          </cell>
          <cell r="P72" t="str">
            <v>ACCEF01</v>
          </cell>
          <cell r="Q72">
            <v>0.01</v>
          </cell>
          <cell r="R72">
            <v>1348.1167250562607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111</v>
          </cell>
          <cell r="X72">
            <v>14.591167250562608</v>
          </cell>
          <cell r="Y72">
            <v>1473.7078923068234</v>
          </cell>
          <cell r="Z72">
            <v>14.591167250562608</v>
          </cell>
          <cell r="AA72">
            <v>1459.1167250562607</v>
          </cell>
          <cell r="AB72">
            <v>1865.593224110193</v>
          </cell>
        </row>
        <row r="73">
          <cell r="C73" t="str">
            <v>EMSA1P75C2</v>
          </cell>
          <cell r="D73" t="str">
            <v>PM75C2</v>
          </cell>
          <cell r="E73" t="str">
            <v>1</v>
          </cell>
          <cell r="N73" t="str">
            <v>BRAQA01</v>
          </cell>
          <cell r="O73">
            <v>3</v>
          </cell>
          <cell r="P73" t="str">
            <v>ACCEF01</v>
          </cell>
          <cell r="Q73">
            <v>0.01</v>
          </cell>
          <cell r="R73">
            <v>1112.6457717647177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111</v>
          </cell>
          <cell r="X73">
            <v>12.236457717647177</v>
          </cell>
          <cell r="Y73">
            <v>1235.8822294823649</v>
          </cell>
          <cell r="Z73">
            <v>12.236457717647177</v>
          </cell>
          <cell r="AA73">
            <v>1223.6457717647177</v>
          </cell>
          <cell r="AB73">
            <v>1544.9764122991194</v>
          </cell>
        </row>
        <row r="74">
          <cell r="C74" t="str">
            <v>EMSA1P75C1</v>
          </cell>
          <cell r="D74" t="str">
            <v>PM75C1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1281.377760185818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13.92377760185818</v>
          </cell>
          <cell r="Y74">
            <v>1406.3015377876761</v>
          </cell>
          <cell r="Z74">
            <v>13.92377760185818</v>
          </cell>
          <cell r="AA74">
            <v>1392.377760185818</v>
          </cell>
          <cell r="AB74">
            <v>1774.7215737379299</v>
          </cell>
        </row>
        <row r="75">
          <cell r="C75" t="str">
            <v>EMSA1P80C4</v>
          </cell>
          <cell r="D75" t="str">
            <v>PM80C4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921.91559018293776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10.329155901829377</v>
          </cell>
          <cell r="Y75">
            <v>1043.244746084767</v>
          </cell>
          <cell r="Z75">
            <v>10.329155901829377</v>
          </cell>
          <cell r="AA75">
            <v>1032.9155901829376</v>
          </cell>
          <cell r="AB75">
            <v>1285.2785519894262</v>
          </cell>
        </row>
        <row r="76">
          <cell r="C76" t="str">
            <v>EMSA1P75C4</v>
          </cell>
          <cell r="D76" t="str">
            <v>PM75C4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830.48326867982348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9.4148326867982348</v>
          </cell>
          <cell r="Y76">
            <v>950.89810136662175</v>
          </cell>
          <cell r="Z76">
            <v>9.4148326867982348</v>
          </cell>
          <cell r="AA76">
            <v>941.48326867982348</v>
          </cell>
          <cell r="AB76">
            <v>1160.7844731782777</v>
          </cell>
        </row>
        <row r="77">
          <cell r="C77" t="str">
            <v>EMRE2P90C2</v>
          </cell>
          <cell r="D77" t="str">
            <v>PM90C2</v>
          </cell>
          <cell r="E77" t="str">
            <v>2</v>
          </cell>
          <cell r="F77" t="str">
            <v>CRUCM03</v>
          </cell>
          <cell r="G77">
            <v>8</v>
          </cell>
          <cell r="N77" t="str">
            <v>BRAQA01</v>
          </cell>
          <cell r="O77">
            <v>4</v>
          </cell>
          <cell r="P77" t="str">
            <v>ACCEF01</v>
          </cell>
          <cell r="Q77">
            <v>0.01</v>
          </cell>
          <cell r="R77">
            <v>2972.9862775038009</v>
          </cell>
          <cell r="S77">
            <v>501.87712886367672</v>
          </cell>
          <cell r="T77">
            <v>0</v>
          </cell>
          <cell r="U77">
            <v>0</v>
          </cell>
          <cell r="V77">
            <v>0</v>
          </cell>
          <cell r="W77">
            <v>148</v>
          </cell>
          <cell r="X77">
            <v>36.228634063674775</v>
          </cell>
          <cell r="Y77">
            <v>3659.0920404311523</v>
          </cell>
          <cell r="Z77">
            <v>36.228634063674775</v>
          </cell>
          <cell r="AA77">
            <v>3622.8634063674776</v>
          </cell>
          <cell r="AB77">
            <v>4805.9149681613317</v>
          </cell>
        </row>
        <row r="78">
          <cell r="C78" t="str">
            <v>EMRE2P90C1</v>
          </cell>
          <cell r="D78" t="str">
            <v>PM90C1</v>
          </cell>
          <cell r="E78" t="str">
            <v>2</v>
          </cell>
          <cell r="F78" t="str">
            <v>CRUCM03</v>
          </cell>
          <cell r="G78">
            <v>8</v>
          </cell>
          <cell r="N78" t="str">
            <v>BRAQA01</v>
          </cell>
          <cell r="O78">
            <v>4</v>
          </cell>
          <cell r="P78" t="str">
            <v>ACCEF01</v>
          </cell>
          <cell r="Q78">
            <v>0.01</v>
          </cell>
          <cell r="R78">
            <v>3354.3076770072798</v>
          </cell>
          <cell r="S78">
            <v>501.87712886367672</v>
          </cell>
          <cell r="T78">
            <v>0</v>
          </cell>
          <cell r="U78">
            <v>0</v>
          </cell>
          <cell r="V78">
            <v>0</v>
          </cell>
          <cell r="W78">
            <v>148</v>
          </cell>
          <cell r="X78">
            <v>40.041848058709569</v>
          </cell>
          <cell r="Y78">
            <v>4044.2266539296661</v>
          </cell>
          <cell r="Z78">
            <v>40.041848058709569</v>
          </cell>
          <cell r="AA78">
            <v>4004.1848058709566</v>
          </cell>
          <cell r="AB78">
            <v>5325.1214761197507</v>
          </cell>
        </row>
        <row r="79">
          <cell r="C79" t="str">
            <v>EMRE2P85C3</v>
          </cell>
          <cell r="D79" t="str">
            <v>PM85C3</v>
          </cell>
          <cell r="E79" t="str">
            <v>2</v>
          </cell>
          <cell r="F79" t="str">
            <v>CRUCM03</v>
          </cell>
          <cell r="G79">
            <v>8</v>
          </cell>
          <cell r="N79" t="str">
            <v>BRAQA01</v>
          </cell>
          <cell r="O79">
            <v>4</v>
          </cell>
          <cell r="P79" t="str">
            <v>ACCEF01</v>
          </cell>
          <cell r="Q79">
            <v>0.01</v>
          </cell>
          <cell r="R79">
            <v>2328.0129007452456</v>
          </cell>
          <cell r="S79">
            <v>501.87712886367672</v>
          </cell>
          <cell r="T79">
            <v>0</v>
          </cell>
          <cell r="U79">
            <v>0</v>
          </cell>
          <cell r="V79">
            <v>0</v>
          </cell>
          <cell r="W79">
            <v>148</v>
          </cell>
          <cell r="X79">
            <v>29.778900296089223</v>
          </cell>
          <cell r="Y79">
            <v>3007.6689299050117</v>
          </cell>
          <cell r="Z79">
            <v>29.778900296089223</v>
          </cell>
          <cell r="AA79">
            <v>2977.8900296089223</v>
          </cell>
          <cell r="AB79">
            <v>3927.7204186054933</v>
          </cell>
        </row>
        <row r="80">
          <cell r="C80" t="str">
            <v>EMRE2P80C3</v>
          </cell>
          <cell r="D80" t="str">
            <v>PM80C3</v>
          </cell>
          <cell r="E80" t="str">
            <v>2</v>
          </cell>
          <cell r="F80" t="str">
            <v>CRUCM03</v>
          </cell>
          <cell r="G80">
            <v>8</v>
          </cell>
          <cell r="N80" t="str">
            <v>BRAQA01</v>
          </cell>
          <cell r="O80">
            <v>4</v>
          </cell>
          <cell r="P80" t="str">
            <v>ACCEF01</v>
          </cell>
          <cell r="Q80">
            <v>0.01</v>
          </cell>
          <cell r="R80">
            <v>2129.6588840688364</v>
          </cell>
          <cell r="S80">
            <v>501.87712886367672</v>
          </cell>
          <cell r="T80">
            <v>0</v>
          </cell>
          <cell r="U80">
            <v>0</v>
          </cell>
          <cell r="V80">
            <v>0</v>
          </cell>
          <cell r="W80">
            <v>148</v>
          </cell>
          <cell r="X80">
            <v>27.795360129325132</v>
          </cell>
          <cell r="Y80">
            <v>2807.3313730618383</v>
          </cell>
          <cell r="Z80">
            <v>27.795360129325132</v>
          </cell>
          <cell r="AA80">
            <v>2779.5360129325131</v>
          </cell>
          <cell r="AB80">
            <v>3657.6419586182383</v>
          </cell>
        </row>
        <row r="81">
          <cell r="C81" t="str">
            <v>EMRE2P85C2</v>
          </cell>
          <cell r="D81" t="str">
            <v>PM85C2</v>
          </cell>
          <cell r="E81" t="str">
            <v>2</v>
          </cell>
          <cell r="F81" t="str">
            <v>CRUCM03</v>
          </cell>
          <cell r="G81">
            <v>8</v>
          </cell>
          <cell r="N81" t="str">
            <v>BRAQA01</v>
          </cell>
          <cell r="O81">
            <v>4</v>
          </cell>
          <cell r="P81" t="str">
            <v>ACCEF01</v>
          </cell>
          <cell r="Q81">
            <v>0.01</v>
          </cell>
          <cell r="R81">
            <v>2696.2334501125215</v>
          </cell>
          <cell r="S81">
            <v>501.87712886367672</v>
          </cell>
          <cell r="T81">
            <v>0</v>
          </cell>
          <cell r="U81">
            <v>0</v>
          </cell>
          <cell r="V81">
            <v>0</v>
          </cell>
          <cell r="W81">
            <v>148</v>
          </cell>
          <cell r="X81">
            <v>33.46110578976198</v>
          </cell>
          <cell r="Y81">
            <v>3379.5716847659601</v>
          </cell>
          <cell r="Z81">
            <v>33.46110578976198</v>
          </cell>
          <cell r="AA81">
            <v>3346.1105789761982</v>
          </cell>
          <cell r="AB81">
            <v>4429.0888333979856</v>
          </cell>
        </row>
        <row r="82">
          <cell r="C82" t="str">
            <v>EMRE2P75C2</v>
          </cell>
          <cell r="D82" t="str">
            <v>PM75C2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2225.2915435294353</v>
          </cell>
          <cell r="S82">
            <v>501.87712886367672</v>
          </cell>
          <cell r="T82">
            <v>501.87712886367672</v>
          </cell>
          <cell r="U82">
            <v>0</v>
          </cell>
          <cell r="V82">
            <v>0</v>
          </cell>
          <cell r="W82">
            <v>148</v>
          </cell>
          <cell r="X82">
            <v>33.770458012567886</v>
          </cell>
          <cell r="Y82">
            <v>3410.8162592693566</v>
          </cell>
          <cell r="Z82">
            <v>33.770458012567886</v>
          </cell>
          <cell r="AA82">
            <v>3377.0458012567888</v>
          </cell>
          <cell r="AB82">
            <v>3787.8552097758388</v>
          </cell>
        </row>
        <row r="83">
          <cell r="C83" t="str">
            <v>EMRE2P75C1</v>
          </cell>
          <cell r="D83" t="str">
            <v>PM75C1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2562.7555203716361</v>
          </cell>
          <cell r="S83">
            <v>501.87712886367672</v>
          </cell>
          <cell r="T83">
            <v>501.87712886367672</v>
          </cell>
          <cell r="U83">
            <v>0</v>
          </cell>
          <cell r="V83">
            <v>0</v>
          </cell>
          <cell r="W83">
            <v>148</v>
          </cell>
          <cell r="X83">
            <v>37.145097780989893</v>
          </cell>
          <cell r="Y83">
            <v>3751.6548758799795</v>
          </cell>
          <cell r="Z83">
            <v>37.145097780989893</v>
          </cell>
          <cell r="AA83">
            <v>3714.5097780989895</v>
          </cell>
          <cell r="AB83">
            <v>4247.3455326534595</v>
          </cell>
        </row>
        <row r="84">
          <cell r="C84" t="str">
            <v>EMRE2P75C3</v>
          </cell>
          <cell r="D84" t="str">
            <v>PM75C3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1940.2851644198263</v>
          </cell>
          <cell r="S84">
            <v>501.87712886367672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25.901622932835032</v>
          </cell>
          <cell r="Y84">
            <v>2616.0639162163379</v>
          </cell>
          <cell r="Z84">
            <v>25.901622932835032</v>
          </cell>
          <cell r="AA84">
            <v>2590.162293283503</v>
          </cell>
          <cell r="AB84">
            <v>3399.7910543519479</v>
          </cell>
        </row>
        <row r="85">
          <cell r="C85" t="str">
            <v>EMRE1P85C3</v>
          </cell>
          <cell r="D85" t="str">
            <v>PM85C3</v>
          </cell>
          <cell r="E85" t="str">
            <v>1</v>
          </cell>
          <cell r="F85" t="str">
            <v>CRUCM04</v>
          </cell>
          <cell r="G85">
            <v>2</v>
          </cell>
          <cell r="H85" t="str">
            <v>CRUCM03</v>
          </cell>
          <cell r="I85">
            <v>2</v>
          </cell>
          <cell r="N85" t="str">
            <v>BRAQA01</v>
          </cell>
          <cell r="O85">
            <v>2</v>
          </cell>
          <cell r="P85" t="str">
            <v>ACCEF01</v>
          </cell>
          <cell r="Q85">
            <v>0.01</v>
          </cell>
          <cell r="R85">
            <v>1164.0064503726228</v>
          </cell>
          <cell r="S85">
            <v>283.18</v>
          </cell>
          <cell r="T85">
            <v>125.46928221591918</v>
          </cell>
          <cell r="U85">
            <v>0</v>
          </cell>
          <cell r="V85">
            <v>0</v>
          </cell>
          <cell r="W85">
            <v>74</v>
          </cell>
          <cell r="X85">
            <v>16.466557325885418</v>
          </cell>
          <cell r="Y85">
            <v>1663.1222899144273</v>
          </cell>
          <cell r="Z85">
            <v>16.466557325885418</v>
          </cell>
          <cell r="AA85">
            <v>1646.6557325885419</v>
          </cell>
          <cell r="AB85">
            <v>1905.9045479993465</v>
          </cell>
        </row>
        <row r="86">
          <cell r="C86" t="str">
            <v>EMRE1P85C1</v>
          </cell>
          <cell r="D86" t="str">
            <v>PM85C1</v>
          </cell>
          <cell r="E86" t="str">
            <v>1</v>
          </cell>
          <cell r="F86" t="str">
            <v>CRUCM04</v>
          </cell>
          <cell r="G86">
            <v>2</v>
          </cell>
          <cell r="H86" t="str">
            <v>CRUCM03</v>
          </cell>
          <cell r="I86">
            <v>2</v>
          </cell>
          <cell r="N86" t="str">
            <v>BRAQA01</v>
          </cell>
          <cell r="O86">
            <v>2</v>
          </cell>
          <cell r="P86" t="str">
            <v>ACCEF01</v>
          </cell>
          <cell r="Q86">
            <v>0.01</v>
          </cell>
          <cell r="R86">
            <v>1546.2198115629021</v>
          </cell>
          <cell r="S86">
            <v>283.18</v>
          </cell>
          <cell r="T86">
            <v>125.46928221591918</v>
          </cell>
          <cell r="U86">
            <v>0</v>
          </cell>
          <cell r="V86">
            <v>0</v>
          </cell>
          <cell r="W86">
            <v>74</v>
          </cell>
          <cell r="X86">
            <v>20.288690937788214</v>
          </cell>
          <cell r="Y86">
            <v>2049.1577847166095</v>
          </cell>
          <cell r="Z86">
            <v>20.288690937788214</v>
          </cell>
          <cell r="AA86">
            <v>2028.8690937788215</v>
          </cell>
          <cell r="AB86">
            <v>2426.3255493306515</v>
          </cell>
        </row>
        <row r="87">
          <cell r="C87" t="str">
            <v>EMRE1P85C4</v>
          </cell>
          <cell r="D87" t="str">
            <v>PM85C4</v>
          </cell>
          <cell r="E87" t="str">
            <v>1</v>
          </cell>
          <cell r="F87" t="str">
            <v>CRUCM04</v>
          </cell>
          <cell r="G87">
            <v>2</v>
          </cell>
          <cell r="H87" t="str">
            <v>CRUCM03</v>
          </cell>
          <cell r="I87">
            <v>2</v>
          </cell>
          <cell r="N87" t="str">
            <v>BRAQA01</v>
          </cell>
          <cell r="O87">
            <v>2</v>
          </cell>
          <cell r="P87" t="str">
            <v>ACCEF01</v>
          </cell>
          <cell r="Q87">
            <v>0.01</v>
          </cell>
          <cell r="R87">
            <v>1014.1641921889461</v>
          </cell>
          <cell r="S87">
            <v>283.18</v>
          </cell>
          <cell r="T87">
            <v>125.46928221591918</v>
          </cell>
          <cell r="U87">
            <v>0</v>
          </cell>
          <cell r="V87">
            <v>0</v>
          </cell>
          <cell r="W87">
            <v>74</v>
          </cell>
          <cell r="X87">
            <v>14.968134744048653</v>
          </cell>
          <cell r="Y87">
            <v>1511.781609148914</v>
          </cell>
          <cell r="Z87">
            <v>14.968134744048653</v>
          </cell>
          <cell r="AA87">
            <v>1496.8134744048652</v>
          </cell>
          <cell r="AB87">
            <v>1701.879608099689</v>
          </cell>
        </row>
        <row r="88">
          <cell r="C88" t="str">
            <v>EMRE1P85C2</v>
          </cell>
          <cell r="D88" t="str">
            <v>PM85C2</v>
          </cell>
          <cell r="E88" t="str">
            <v>1</v>
          </cell>
          <cell r="F88" t="str">
            <v>CRUCM04</v>
          </cell>
          <cell r="G88">
            <v>2</v>
          </cell>
          <cell r="H88" t="str">
            <v>CRUCM03</v>
          </cell>
          <cell r="I88">
            <v>2</v>
          </cell>
          <cell r="N88" t="str">
            <v>BRAQA01</v>
          </cell>
          <cell r="O88">
            <v>2</v>
          </cell>
          <cell r="P88" t="str">
            <v>ACCEF01</v>
          </cell>
          <cell r="Q88">
            <v>0.01</v>
          </cell>
          <cell r="R88">
            <v>1348.1167250562607</v>
          </cell>
          <cell r="S88">
            <v>283.18</v>
          </cell>
          <cell r="T88">
            <v>125.46928221591918</v>
          </cell>
          <cell r="U88">
            <v>0</v>
          </cell>
          <cell r="V88">
            <v>0</v>
          </cell>
          <cell r="W88">
            <v>74</v>
          </cell>
          <cell r="X88">
            <v>18.307660072721802</v>
          </cell>
          <cell r="Y88">
            <v>1849.0736673449019</v>
          </cell>
          <cell r="Z88">
            <v>18.307660072721802</v>
          </cell>
          <cell r="AA88">
            <v>1830.7660072721801</v>
          </cell>
          <cell r="AB88">
            <v>2156.5887553955931</v>
          </cell>
        </row>
        <row r="89">
          <cell r="C89" t="str">
            <v>EMRE1P75C2</v>
          </cell>
          <cell r="D89" t="str">
            <v>PM75C2</v>
          </cell>
          <cell r="E89" t="str">
            <v>1</v>
          </cell>
          <cell r="F89" t="str">
            <v>CRUCM04</v>
          </cell>
          <cell r="G89">
            <v>2</v>
          </cell>
          <cell r="H89" t="str">
            <v>CRUCM03</v>
          </cell>
          <cell r="I89">
            <v>2</v>
          </cell>
          <cell r="N89" t="str">
            <v>BRAQA01</v>
          </cell>
          <cell r="O89">
            <v>2</v>
          </cell>
          <cell r="P89" t="str">
            <v>ACCEF01</v>
          </cell>
          <cell r="Q89">
            <v>0.01</v>
          </cell>
          <cell r="R89">
            <v>1112.6457717647177</v>
          </cell>
          <cell r="S89">
            <v>283.18</v>
          </cell>
          <cell r="T89">
            <v>125.46928221591918</v>
          </cell>
          <cell r="U89">
            <v>0</v>
          </cell>
          <cell r="V89">
            <v>0</v>
          </cell>
          <cell r="W89">
            <v>74</v>
          </cell>
          <cell r="X89">
            <v>15.95295053980637</v>
          </cell>
          <cell r="Y89">
            <v>1611.2480045204434</v>
          </cell>
          <cell r="Z89">
            <v>15.95295053980637</v>
          </cell>
          <cell r="AA89">
            <v>1595.295053980637</v>
          </cell>
          <cell r="AB89">
            <v>1835.9719435845195</v>
          </cell>
        </row>
        <row r="90">
          <cell r="C90" t="str">
            <v>EMRE1P75C1</v>
          </cell>
          <cell r="D90" t="str">
            <v>PM75C1</v>
          </cell>
          <cell r="E90" t="str">
            <v>1</v>
          </cell>
          <cell r="F90" t="str">
            <v>CRUCM03</v>
          </cell>
          <cell r="G90">
            <v>8</v>
          </cell>
          <cell r="N90" t="str">
            <v>BRAQA01</v>
          </cell>
          <cell r="O90">
            <v>4</v>
          </cell>
          <cell r="P90" t="str">
            <v>ACCEF01</v>
          </cell>
          <cell r="Q90">
            <v>0.01</v>
          </cell>
          <cell r="R90">
            <v>1281.377760185818</v>
          </cell>
          <cell r="S90">
            <v>501.87712886367672</v>
          </cell>
          <cell r="T90">
            <v>0</v>
          </cell>
          <cell r="U90">
            <v>0</v>
          </cell>
          <cell r="V90">
            <v>0</v>
          </cell>
          <cell r="W90">
            <v>148</v>
          </cell>
          <cell r="X90">
            <v>19.312548890494948</v>
          </cell>
          <cell r="Y90">
            <v>1950.5674379399898</v>
          </cell>
          <cell r="Z90">
            <v>19.312548890494948</v>
          </cell>
          <cell r="AA90">
            <v>1931.2548890494947</v>
          </cell>
          <cell r="AB90">
            <v>2502.6239589155298</v>
          </cell>
        </row>
        <row r="91">
          <cell r="C91" t="str">
            <v>EMRE1P80C4</v>
          </cell>
          <cell r="D91" t="str">
            <v>PM80C4</v>
          </cell>
          <cell r="E91" t="str">
            <v>1</v>
          </cell>
          <cell r="F91" t="str">
            <v>CRUCM04</v>
          </cell>
          <cell r="G91">
            <v>1</v>
          </cell>
          <cell r="H91" t="str">
            <v>CRUCM03</v>
          </cell>
          <cell r="I91">
            <v>2</v>
          </cell>
          <cell r="P91" t="str">
            <v>ACCEF01</v>
          </cell>
          <cell r="Q91">
            <v>0.01</v>
          </cell>
          <cell r="R91">
            <v>921.91559018293776</v>
          </cell>
          <cell r="S91">
            <v>141.59</v>
          </cell>
          <cell r="T91">
            <v>125.46928221591918</v>
          </cell>
          <cell r="U91">
            <v>0</v>
          </cell>
          <cell r="V91">
            <v>0</v>
          </cell>
          <cell r="W91">
            <v>0</v>
          </cell>
          <cell r="X91">
            <v>11.88974872398857</v>
          </cell>
          <cell r="Y91">
            <v>1200.8646211228454</v>
          </cell>
          <cell r="Z91">
            <v>11.88974872398857</v>
          </cell>
          <cell r="AA91">
            <v>1188.9748723988569</v>
          </cell>
          <cell r="AB91">
            <v>1495.5141157793262</v>
          </cell>
        </row>
        <row r="92">
          <cell r="C92" t="str">
            <v>EMRE1P75C4</v>
          </cell>
          <cell r="D92" t="str">
            <v>PM75C4</v>
          </cell>
          <cell r="E92" t="str">
            <v>1</v>
          </cell>
          <cell r="F92" t="str">
            <v>CRUCM04</v>
          </cell>
          <cell r="G92">
            <v>1</v>
          </cell>
          <cell r="H92" t="str">
            <v>CRUCM03</v>
          </cell>
          <cell r="I92">
            <v>2</v>
          </cell>
          <cell r="P92" t="str">
            <v>ACCEF01</v>
          </cell>
          <cell r="Q92">
            <v>0.01</v>
          </cell>
          <cell r="R92">
            <v>830.48326867982348</v>
          </cell>
          <cell r="S92">
            <v>141.59</v>
          </cell>
          <cell r="T92">
            <v>125.46928221591918</v>
          </cell>
          <cell r="U92">
            <v>0</v>
          </cell>
          <cell r="V92">
            <v>0</v>
          </cell>
          <cell r="W92">
            <v>0</v>
          </cell>
          <cell r="X92">
            <v>10.975425508957429</v>
          </cell>
          <cell r="Y92">
            <v>1108.5179764047002</v>
          </cell>
          <cell r="Z92">
            <v>10.975425508957429</v>
          </cell>
          <cell r="AA92">
            <v>1097.5425508957428</v>
          </cell>
          <cell r="AB92">
            <v>1371.0200369681777</v>
          </cell>
        </row>
        <row r="93">
          <cell r="C93" t="str">
            <v>EMAM6P90CH1</v>
          </cell>
          <cell r="D93" t="str">
            <v>PM90CH1</v>
          </cell>
          <cell r="E93" t="str">
            <v>6</v>
          </cell>
          <cell r="N93" t="str">
            <v>BRAQA01</v>
          </cell>
          <cell r="O93">
            <v>6</v>
          </cell>
          <cell r="P93" t="str">
            <v>ACCEF01</v>
          </cell>
          <cell r="Q93">
            <v>0.01</v>
          </cell>
          <cell r="R93">
            <v>11418.500444256233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222</v>
          </cell>
          <cell r="X93">
            <v>116.40500444256233</v>
          </cell>
          <cell r="Y93">
            <v>11756.905448698795</v>
          </cell>
          <cell r="Z93">
            <v>116.40500444256233</v>
          </cell>
          <cell r="AA93">
            <v>11640.500444256233</v>
          </cell>
          <cell r="AB93">
            <v>15607.408956076306</v>
          </cell>
        </row>
        <row r="94">
          <cell r="C94" t="str">
            <v>EMAM6P90CH2</v>
          </cell>
          <cell r="D94" t="str">
            <v>PM90CH2</v>
          </cell>
          <cell r="E94" t="str">
            <v>6</v>
          </cell>
          <cell r="N94" t="str">
            <v>BRAQA01</v>
          </cell>
          <cell r="O94">
            <v>6</v>
          </cell>
          <cell r="P94" t="str">
            <v>ACCEF01</v>
          </cell>
          <cell r="Q94">
            <v>0.01</v>
          </cell>
          <cell r="R94">
            <v>12859.879921149677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222</v>
          </cell>
          <cell r="X94">
            <v>130.81879921149678</v>
          </cell>
          <cell r="Y94">
            <v>13212.698720361173</v>
          </cell>
          <cell r="Z94">
            <v>130.81879921149678</v>
          </cell>
          <cell r="AA94">
            <v>13081.879921149677</v>
          </cell>
          <cell r="AB94">
            <v>17569.988569534249</v>
          </cell>
        </row>
        <row r="95">
          <cell r="C95" t="str">
            <v>EMAM6P90C1</v>
          </cell>
          <cell r="D95" t="str">
            <v>PM90C1</v>
          </cell>
          <cell r="E95" t="str">
            <v>6</v>
          </cell>
          <cell r="L95" t="str">
            <v>MENSM01</v>
          </cell>
          <cell r="M95">
            <v>6</v>
          </cell>
          <cell r="N95" t="str">
            <v>BRAQA01</v>
          </cell>
          <cell r="O95">
            <v>6</v>
          </cell>
          <cell r="P95" t="str">
            <v>ACCEF01</v>
          </cell>
          <cell r="Q95">
            <v>0.01</v>
          </cell>
          <cell r="R95">
            <v>10062.923031021839</v>
          </cell>
          <cell r="S95">
            <v>0</v>
          </cell>
          <cell r="T95">
            <v>0</v>
          </cell>
          <cell r="U95">
            <v>0</v>
          </cell>
          <cell r="V95">
            <v>460.66666666666663</v>
          </cell>
          <cell r="W95">
            <v>222</v>
          </cell>
          <cell r="X95">
            <v>107.45589697688506</v>
          </cell>
          <cell r="Y95">
            <v>10853.045594665391</v>
          </cell>
          <cell r="Z95">
            <v>107.45589697688506</v>
          </cell>
          <cell r="AA95">
            <v>10745.589697688505</v>
          </cell>
          <cell r="AB95">
            <v>13941.155297826452</v>
          </cell>
        </row>
        <row r="96">
          <cell r="C96" t="str">
            <v>EMAM2P85C3</v>
          </cell>
          <cell r="D96" t="str">
            <v>PM85C3</v>
          </cell>
          <cell r="E96" t="str">
            <v>2</v>
          </cell>
          <cell r="L96" t="str">
            <v>MENSM01</v>
          </cell>
          <cell r="M96">
            <v>6</v>
          </cell>
          <cell r="N96" t="str">
            <v>BRAQA01</v>
          </cell>
          <cell r="O96">
            <v>6</v>
          </cell>
          <cell r="P96" t="str">
            <v>ACCEF01</v>
          </cell>
          <cell r="Q96">
            <v>0.01</v>
          </cell>
          <cell r="R96">
            <v>2328.0129007452456</v>
          </cell>
          <cell r="S96">
            <v>0</v>
          </cell>
          <cell r="T96">
            <v>0</v>
          </cell>
          <cell r="U96">
            <v>0</v>
          </cell>
          <cell r="V96">
            <v>460.66666666666663</v>
          </cell>
          <cell r="W96">
            <v>222</v>
          </cell>
          <cell r="X96">
            <v>30.106795674119123</v>
          </cell>
          <cell r="Y96">
            <v>3040.7863630860311</v>
          </cell>
          <cell r="Z96">
            <v>30.106795674119123</v>
          </cell>
          <cell r="AA96">
            <v>3010.6795674119121</v>
          </cell>
          <cell r="AB96">
            <v>3409.316058427893</v>
          </cell>
        </row>
        <row r="97">
          <cell r="C97" t="str">
            <v>EMAM3P85C2</v>
          </cell>
          <cell r="D97" t="str">
            <v>PM85C2</v>
          </cell>
          <cell r="E97" t="str">
            <v>3</v>
          </cell>
          <cell r="L97" t="str">
            <v>MENSM01</v>
          </cell>
          <cell r="M97">
            <v>3</v>
          </cell>
          <cell r="N97" t="str">
            <v>BRAQA01</v>
          </cell>
          <cell r="O97">
            <v>3</v>
          </cell>
          <cell r="P97" t="str">
            <v>ACCEF01</v>
          </cell>
          <cell r="Q97">
            <v>0.01</v>
          </cell>
          <cell r="R97">
            <v>4044.3501751687822</v>
          </cell>
          <cell r="S97">
            <v>0</v>
          </cell>
          <cell r="T97">
            <v>0</v>
          </cell>
          <cell r="U97">
            <v>0</v>
          </cell>
          <cell r="V97">
            <v>230.33333333333331</v>
          </cell>
          <cell r="W97">
            <v>111</v>
          </cell>
          <cell r="X97">
            <v>43.85683508502116</v>
          </cell>
          <cell r="Y97">
            <v>4429.5403435871367</v>
          </cell>
          <cell r="Z97">
            <v>43.85683508502116</v>
          </cell>
          <cell r="AA97">
            <v>4385.6835085021157</v>
          </cell>
          <cell r="AB97">
            <v>5626.5286848305796</v>
          </cell>
        </row>
        <row r="98">
          <cell r="C98" t="str">
            <v>EMAM2P80C3</v>
          </cell>
          <cell r="D98" t="str">
            <v>PM80C3</v>
          </cell>
          <cell r="E98" t="str">
            <v>2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2129.6588840688364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23.516588840688364</v>
          </cell>
          <cell r="Y98">
            <v>2375.1754729095246</v>
          </cell>
          <cell r="Z98">
            <v>23.516588840688364</v>
          </cell>
          <cell r="AA98">
            <v>2351.6588840688364</v>
          </cell>
          <cell r="AB98">
            <v>2959.7395734406382</v>
          </cell>
        </row>
        <row r="99">
          <cell r="C99" t="str">
            <v>EMAM6P85C2</v>
          </cell>
          <cell r="D99" t="str">
            <v>PM85C2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8088.7003503375645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83.107003503375637</v>
          </cell>
          <cell r="Y99">
            <v>8393.807353840939</v>
          </cell>
          <cell r="Z99">
            <v>83.107003503375637</v>
          </cell>
          <cell r="AA99">
            <v>8310.7003503375636</v>
          </cell>
          <cell r="AB99">
            <v>11073.559344661158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10062.923031021839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222</v>
          </cell>
          <cell r="X100">
            <v>102.84923031021839</v>
          </cell>
          <cell r="Y100">
            <v>10387.772261332057</v>
          </cell>
          <cell r="Z100">
            <v>102.84923031021839</v>
          </cell>
          <cell r="AA100">
            <v>10284.923031021839</v>
          </cell>
          <cell r="AB100">
            <v>13761.657272826451</v>
          </cell>
        </row>
        <row r="101">
          <cell r="C101" t="str">
            <v>EMAM6P90C2</v>
          </cell>
          <cell r="D101" t="str">
            <v>PM90C2</v>
          </cell>
          <cell r="E101" t="str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8918.9588325114019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222</v>
          </cell>
          <cell r="X101">
            <v>91.409588325114015</v>
          </cell>
          <cell r="Y101">
            <v>9232.3684208365157</v>
          </cell>
          <cell r="Z101">
            <v>91.409588325114015</v>
          </cell>
          <cell r="AA101">
            <v>9140.9588325114019</v>
          </cell>
          <cell r="AB101">
            <v>12204.037748951196</v>
          </cell>
        </row>
        <row r="102">
          <cell r="C102" t="str">
            <v>EMAM2P90C2</v>
          </cell>
          <cell r="D102" t="str">
            <v>PM90C2</v>
          </cell>
          <cell r="E102" t="str">
            <v>2</v>
          </cell>
          <cell r="P102" t="str">
            <v>ACCEF01</v>
          </cell>
          <cell r="Q102">
            <v>0.01</v>
          </cell>
          <cell r="R102">
            <v>2972.9862775038009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29.729862775038011</v>
          </cell>
          <cell r="Y102">
            <v>3002.7161402788388</v>
          </cell>
          <cell r="Z102">
            <v>29.729862775038011</v>
          </cell>
          <cell r="AA102">
            <v>2972.9862775038009</v>
          </cell>
          <cell r="AB102">
            <v>4048.0125829837316</v>
          </cell>
        </row>
        <row r="103">
          <cell r="C103" t="str">
            <v>EMAM2P90C1</v>
          </cell>
          <cell r="D103" t="str">
            <v>PM90C1</v>
          </cell>
          <cell r="E103" t="str">
            <v>2</v>
          </cell>
          <cell r="P103" t="str">
            <v>ACCEF01</v>
          </cell>
          <cell r="Q103">
            <v>0.01</v>
          </cell>
          <cell r="R103">
            <v>3354.3076770072798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33.543076770072801</v>
          </cell>
          <cell r="Y103">
            <v>3387.8507537773526</v>
          </cell>
          <cell r="Z103">
            <v>33.543076770072801</v>
          </cell>
          <cell r="AA103">
            <v>3354.3076770072798</v>
          </cell>
          <cell r="AB103">
            <v>4567.2190909421506</v>
          </cell>
        </row>
        <row r="104">
          <cell r="C104" t="str">
            <v>EMAM2P85C2</v>
          </cell>
          <cell r="D104" t="str">
            <v>PM85C2</v>
          </cell>
          <cell r="E104" t="str">
            <v>2</v>
          </cell>
          <cell r="P104" t="str">
            <v>ACCEF01</v>
          </cell>
          <cell r="Q104">
            <v>0.01</v>
          </cell>
          <cell r="R104">
            <v>2696.2334501125215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26.962334501125216</v>
          </cell>
          <cell r="Y104">
            <v>2723.1957846136465</v>
          </cell>
          <cell r="Z104">
            <v>26.962334501125216</v>
          </cell>
          <cell r="AA104">
            <v>2696.2334501125215</v>
          </cell>
          <cell r="AB104">
            <v>3671.186448220386</v>
          </cell>
        </row>
        <row r="105">
          <cell r="C105" t="str">
            <v>EMAM3P85C3</v>
          </cell>
          <cell r="D105" t="str">
            <v>PM85C3</v>
          </cell>
          <cell r="E105" t="str">
            <v>3</v>
          </cell>
          <cell r="N105" t="str">
            <v>BRAQA01</v>
          </cell>
          <cell r="O105">
            <v>3</v>
          </cell>
          <cell r="P105" t="str">
            <v>ACCEF01</v>
          </cell>
          <cell r="Q105">
            <v>0.01</v>
          </cell>
          <cell r="R105">
            <v>3492.0193511178686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111</v>
          </cell>
          <cell r="X105">
            <v>36.030193511178688</v>
          </cell>
          <cell r="Y105">
            <v>3639.0495446290474</v>
          </cell>
          <cell r="Z105">
            <v>36.030193511178688</v>
          </cell>
          <cell r="AA105">
            <v>3603.0193511178686</v>
          </cell>
          <cell r="AB105">
            <v>4784.7270501418398</v>
          </cell>
        </row>
        <row r="106">
          <cell r="C106" t="str">
            <v>EMAM3P85C2</v>
          </cell>
          <cell r="D106" t="str">
            <v>PM85C2</v>
          </cell>
          <cell r="E106" t="str">
            <v>3</v>
          </cell>
          <cell r="N106" t="str">
            <v>BRAQA01</v>
          </cell>
          <cell r="O106">
            <v>3</v>
          </cell>
          <cell r="P106" t="str">
            <v>ACCEF01</v>
          </cell>
          <cell r="Q106">
            <v>0.01</v>
          </cell>
          <cell r="R106">
            <v>4044.3501751687822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111</v>
          </cell>
          <cell r="X106">
            <v>41.553501751687818</v>
          </cell>
          <cell r="Y106">
            <v>4196.9036769204695</v>
          </cell>
          <cell r="Z106">
            <v>41.553501751687818</v>
          </cell>
          <cell r="AA106">
            <v>4155.3501751687818</v>
          </cell>
          <cell r="AB106">
            <v>5536.7796723305792</v>
          </cell>
        </row>
        <row r="107">
          <cell r="C107" t="str">
            <v>EMAM2P75C2</v>
          </cell>
          <cell r="D107" t="str">
            <v>PM75C2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2225.2915435294353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22.252915435294355</v>
          </cell>
          <cell r="Y107">
            <v>2247.5444589647295</v>
          </cell>
          <cell r="Z107">
            <v>22.252915435294355</v>
          </cell>
          <cell r="AA107">
            <v>2225.2915435294353</v>
          </cell>
          <cell r="AB107">
            <v>3029.9528245982387</v>
          </cell>
        </row>
        <row r="108">
          <cell r="C108" t="str">
            <v>EMAM2P75C3</v>
          </cell>
          <cell r="D108" t="str">
            <v>PM75C3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1940.2851644198263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19.402851644198265</v>
          </cell>
          <cell r="Y108">
            <v>1959.6880160640246</v>
          </cell>
          <cell r="Z108">
            <v>19.402851644198265</v>
          </cell>
          <cell r="AA108">
            <v>1940.2851644198263</v>
          </cell>
          <cell r="AB108">
            <v>2641.8886691743478</v>
          </cell>
        </row>
        <row r="109">
          <cell r="C109" t="str">
            <v>EMAM2P75C1</v>
          </cell>
          <cell r="D109" t="str">
            <v>PM75C1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2562.7555203716361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25.627555203716362</v>
          </cell>
          <cell r="Y109">
            <v>2588.3830755753524</v>
          </cell>
          <cell r="Z109">
            <v>25.627555203716362</v>
          </cell>
          <cell r="AA109">
            <v>2562.7555203716361</v>
          </cell>
          <cell r="AB109">
            <v>3489.4431474758599</v>
          </cell>
        </row>
        <row r="110">
          <cell r="C110" t="str">
            <v>EMAM2P75C4</v>
          </cell>
          <cell r="D110" t="str">
            <v>PM75C4</v>
          </cell>
          <cell r="E110" t="str">
            <v>2</v>
          </cell>
          <cell r="P110" t="str">
            <v>ACCEF01</v>
          </cell>
          <cell r="Q110">
            <v>0.01</v>
          </cell>
          <cell r="R110">
            <v>1660.966537359647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16.609665373596471</v>
          </cell>
          <cell r="Y110">
            <v>1677.5762027332435</v>
          </cell>
          <cell r="Z110">
            <v>16.609665373596471</v>
          </cell>
          <cell r="AA110">
            <v>1660.966537359647</v>
          </cell>
          <cell r="AB110">
            <v>2261.5689463565554</v>
          </cell>
        </row>
        <row r="111">
          <cell r="C111" t="str">
            <v>EMAM2P70C4</v>
          </cell>
          <cell r="D111" t="str">
            <v>PM70C4</v>
          </cell>
          <cell r="E111" t="str">
            <v>2</v>
          </cell>
          <cell r="P111" t="str">
            <v>ACCEF01</v>
          </cell>
          <cell r="Q111">
            <v>0.01</v>
          </cell>
          <cell r="R111">
            <v>1489.5469004745771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14.895469004745772</v>
          </cell>
          <cell r="Y111">
            <v>1504.4423694793229</v>
          </cell>
          <cell r="Z111">
            <v>14.895469004745772</v>
          </cell>
          <cell r="AA111">
            <v>1489.5469004745771</v>
          </cell>
          <cell r="AB111">
            <v>2028.1642877706809</v>
          </cell>
        </row>
        <row r="112">
          <cell r="C112" t="str">
            <v>EMAM1P85C3</v>
          </cell>
          <cell r="D112" t="str">
            <v>PM85C3</v>
          </cell>
          <cell r="E112" t="str">
            <v>1</v>
          </cell>
          <cell r="P112" t="str">
            <v>ACCEF01</v>
          </cell>
          <cell r="Q112">
            <v>0.01</v>
          </cell>
          <cell r="R112">
            <v>1164.0064503726228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11.640064503726228</v>
          </cell>
          <cell r="Y112">
            <v>1175.6465148763491</v>
          </cell>
          <cell r="Z112">
            <v>11.640064503726228</v>
          </cell>
          <cell r="AA112">
            <v>1164.0064503726228</v>
          </cell>
          <cell r="AB112">
            <v>1584.9090167139466</v>
          </cell>
        </row>
        <row r="113">
          <cell r="C113" t="str">
            <v>EMAM1P85C1</v>
          </cell>
          <cell r="D113" t="str">
            <v>PM85C1</v>
          </cell>
          <cell r="E113" t="str">
            <v>1</v>
          </cell>
          <cell r="P113" t="str">
            <v>ACCEF01</v>
          </cell>
          <cell r="Q113">
            <v>0.01</v>
          </cell>
          <cell r="R113">
            <v>1546.2198115629021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15.462198115629022</v>
          </cell>
          <cell r="Y113">
            <v>1561.6820096785311</v>
          </cell>
          <cell r="Z113">
            <v>15.462198115629022</v>
          </cell>
          <cell r="AA113">
            <v>1546.2198115629021</v>
          </cell>
          <cell r="AB113">
            <v>2105.3300180452516</v>
          </cell>
        </row>
        <row r="114">
          <cell r="C114" t="str">
            <v>EMAM1P85C4</v>
          </cell>
          <cell r="D114" t="str">
            <v>PM85C4</v>
          </cell>
          <cell r="E114" t="str">
            <v>1</v>
          </cell>
          <cell r="P114" t="str">
            <v>ACCEF01</v>
          </cell>
          <cell r="Q114">
            <v>0.01</v>
          </cell>
          <cell r="R114">
            <v>1014.1641921889461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10.141641921889461</v>
          </cell>
          <cell r="Y114">
            <v>1024.3058341108356</v>
          </cell>
          <cell r="Z114">
            <v>10.141641921889461</v>
          </cell>
          <cell r="AA114">
            <v>1014.1641921889461</v>
          </cell>
          <cell r="AB114">
            <v>1380.8840768142891</v>
          </cell>
        </row>
        <row r="115">
          <cell r="C115" t="str">
            <v>EMAM1P85C2</v>
          </cell>
          <cell r="D115" t="str">
            <v>PM85C2</v>
          </cell>
          <cell r="E115" t="str">
            <v>1</v>
          </cell>
          <cell r="P115" t="str">
            <v>ACCEF01</v>
          </cell>
          <cell r="Q115">
            <v>0.01</v>
          </cell>
          <cell r="R115">
            <v>1348.1167250562607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13.481167250562608</v>
          </cell>
          <cell r="Y115">
            <v>1361.5978923068233</v>
          </cell>
          <cell r="Z115">
            <v>13.481167250562608</v>
          </cell>
          <cell r="AA115">
            <v>1348.1167250562607</v>
          </cell>
          <cell r="AB115">
            <v>1835.593224110193</v>
          </cell>
        </row>
        <row r="116">
          <cell r="C116" t="str">
            <v>EMAM1P75C2</v>
          </cell>
          <cell r="D116" t="str">
            <v>PM75C2</v>
          </cell>
          <cell r="E116" t="str">
            <v>1</v>
          </cell>
          <cell r="P116" t="str">
            <v>ACCEF01</v>
          </cell>
          <cell r="Q116">
            <v>0.01</v>
          </cell>
          <cell r="R116">
            <v>1112.6457717647177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11.126457717647178</v>
          </cell>
          <cell r="Y116">
            <v>1123.7722294823648</v>
          </cell>
          <cell r="Z116">
            <v>11.126457717647178</v>
          </cell>
          <cell r="AA116">
            <v>1112.6457717647177</v>
          </cell>
          <cell r="AB116">
            <v>1514.9764122991194</v>
          </cell>
        </row>
        <row r="117">
          <cell r="C117" t="str">
            <v>EMAM1P75C1</v>
          </cell>
          <cell r="D117" t="str">
            <v>PM75C1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1281.377760185818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12.813777601858181</v>
          </cell>
          <cell r="Y117">
            <v>1294.1915377876762</v>
          </cell>
          <cell r="Z117">
            <v>12.813777601858181</v>
          </cell>
          <cell r="AA117">
            <v>1281.377760185818</v>
          </cell>
          <cell r="AB117">
            <v>1744.7215737379299</v>
          </cell>
        </row>
        <row r="118">
          <cell r="C118" t="str">
            <v>EMAM1P80C4</v>
          </cell>
          <cell r="D118" t="str">
            <v>PM80C4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921.91559018293776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9.2191559018293781</v>
          </cell>
          <cell r="Y118">
            <v>931.13474608476713</v>
          </cell>
          <cell r="Z118">
            <v>9.2191559018293781</v>
          </cell>
          <cell r="AA118">
            <v>921.91559018293776</v>
          </cell>
          <cell r="AB118">
            <v>1255.2785519894262</v>
          </cell>
        </row>
        <row r="119">
          <cell r="C119" t="str">
            <v>EMAM1P75C4</v>
          </cell>
          <cell r="D119" t="str">
            <v>PM75C4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830.48326867982348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8.3048326867982354</v>
          </cell>
          <cell r="Y119">
            <v>838.78810136662173</v>
          </cell>
          <cell r="Z119">
            <v>8.3048326867982354</v>
          </cell>
          <cell r="AA119">
            <v>830.48326867982348</v>
          </cell>
          <cell r="AB119">
            <v>1130.7844731782777</v>
          </cell>
        </row>
        <row r="120">
          <cell r="C120" t="str">
            <v>EMSU2P75C2</v>
          </cell>
          <cell r="D120" t="str">
            <v>PM75C2</v>
          </cell>
          <cell r="E120" t="str">
            <v>2</v>
          </cell>
          <cell r="F120" t="str">
            <v>CRUCM10</v>
          </cell>
          <cell r="G120">
            <v>2</v>
          </cell>
          <cell r="J120" t="str">
            <v>BRAZM02</v>
          </cell>
          <cell r="K120">
            <v>1</v>
          </cell>
          <cell r="P120" t="str">
            <v>ACCEF01</v>
          </cell>
          <cell r="Q120">
            <v>0.01</v>
          </cell>
          <cell r="R120">
            <v>2225.2915435294353</v>
          </cell>
          <cell r="S120">
            <v>680.5</v>
          </cell>
          <cell r="T120">
            <v>0</v>
          </cell>
          <cell r="U120">
            <v>285.57727272727271</v>
          </cell>
          <cell r="V120">
            <v>0</v>
          </cell>
          <cell r="W120">
            <v>0</v>
          </cell>
          <cell r="X120">
            <v>31.913688162567084</v>
          </cell>
          <cell r="Y120">
            <v>3223.2825044192755</v>
          </cell>
          <cell r="Z120">
            <v>31.913688162567084</v>
          </cell>
          <cell r="AA120">
            <v>3191.3688162567082</v>
          </cell>
          <cell r="AB120">
            <v>3418.0658602232388</v>
          </cell>
        </row>
        <row r="121">
          <cell r="C121" t="str">
            <v>EMSU2P75C1</v>
          </cell>
          <cell r="D121" t="str">
            <v>PM75C1</v>
          </cell>
          <cell r="E121" t="str">
            <v>2</v>
          </cell>
          <cell r="F121" t="str">
            <v>CRUCM10</v>
          </cell>
          <cell r="G121">
            <v>2</v>
          </cell>
          <cell r="J121" t="str">
            <v>BRAZM02</v>
          </cell>
          <cell r="K121">
            <v>1</v>
          </cell>
          <cell r="P121" t="str">
            <v>ACCEF01</v>
          </cell>
          <cell r="Q121">
            <v>0.01</v>
          </cell>
          <cell r="R121">
            <v>2562.7555203716361</v>
          </cell>
          <cell r="S121">
            <v>680.5</v>
          </cell>
          <cell r="T121">
            <v>0</v>
          </cell>
          <cell r="U121">
            <v>285.57727272727271</v>
          </cell>
          <cell r="V121">
            <v>0</v>
          </cell>
          <cell r="W121">
            <v>0</v>
          </cell>
          <cell r="X121">
            <v>35.288327930989091</v>
          </cell>
          <cell r="Y121">
            <v>3564.1211210298979</v>
          </cell>
          <cell r="Z121">
            <v>35.288327930989091</v>
          </cell>
          <cell r="AA121">
            <v>3528.832793098909</v>
          </cell>
          <cell r="AB121">
            <v>3877.5561831008599</v>
          </cell>
        </row>
        <row r="122">
          <cell r="C122" t="str">
            <v>EMSU2P70C4</v>
          </cell>
          <cell r="D122" t="str">
            <v>PM70C4</v>
          </cell>
          <cell r="E122" t="str">
            <v>2</v>
          </cell>
          <cell r="F122" t="str">
            <v>CRUCM10</v>
          </cell>
          <cell r="G122">
            <v>2</v>
          </cell>
          <cell r="J122" t="str">
            <v>BRAZM02</v>
          </cell>
          <cell r="K122">
            <v>1</v>
          </cell>
          <cell r="P122" t="str">
            <v>ACCEF01</v>
          </cell>
          <cell r="Q122">
            <v>0.01</v>
          </cell>
          <cell r="R122">
            <v>1489.5469004745771</v>
          </cell>
          <cell r="S122">
            <v>680.5</v>
          </cell>
          <cell r="T122">
            <v>0</v>
          </cell>
          <cell r="U122">
            <v>285.57727272727271</v>
          </cell>
          <cell r="V122">
            <v>0</v>
          </cell>
          <cell r="W122">
            <v>0</v>
          </cell>
          <cell r="X122">
            <v>24.556241732018503</v>
          </cell>
          <cell r="Y122">
            <v>2480.1804149338686</v>
          </cell>
          <cell r="Z122">
            <v>24.556241732018503</v>
          </cell>
          <cell r="AA122">
            <v>2455.6241732018502</v>
          </cell>
          <cell r="AB122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1.6105930909805981</v>
          </cell>
          <cell r="D41">
            <v>23593.305878059065</v>
          </cell>
        </row>
        <row r="42">
          <cell r="A42" t="str">
            <v>ET-220COPAS600</v>
          </cell>
          <cell r="B42">
            <v>8016</v>
          </cell>
          <cell r="C42">
            <v>2.7084928766677567</v>
          </cell>
          <cell r="D42">
            <v>21711.278899368739</v>
          </cell>
        </row>
        <row r="43">
          <cell r="A43" t="str">
            <v>ET-220COPAS500</v>
          </cell>
          <cell r="B43">
            <v>6748.666666666667</v>
          </cell>
          <cell r="C43">
            <v>2.7084928766677567</v>
          </cell>
          <cell r="D43">
            <v>18278.715593671801</v>
          </cell>
        </row>
        <row r="44">
          <cell r="A44" t="str">
            <v>ET-220COPAD600</v>
          </cell>
          <cell r="B44">
            <v>9331</v>
          </cell>
          <cell r="C44">
            <v>2.7084928766677567</v>
          </cell>
          <cell r="D44">
            <v>25272.947032186839</v>
          </cell>
        </row>
        <row r="45">
          <cell r="A45" t="str">
            <v>ET-220COPAD500</v>
          </cell>
          <cell r="B45">
            <v>7949</v>
          </cell>
          <cell r="C45">
            <v>2.7084928766677567</v>
          </cell>
          <cell r="D45">
            <v>21529.809876632</v>
          </cell>
        </row>
        <row r="46">
          <cell r="A46" t="str">
            <v>ET-060COACS400</v>
          </cell>
          <cell r="B46">
            <v>5008</v>
          </cell>
          <cell r="C46">
            <v>2.7084928766677567</v>
          </cell>
          <cell r="D46">
            <v>13564.132326352126</v>
          </cell>
        </row>
        <row r="47">
          <cell r="A47" t="str">
            <v>ET-060COACD400</v>
          </cell>
          <cell r="B47">
            <v>5008</v>
          </cell>
          <cell r="C47">
            <v>2.7084928766677567</v>
          </cell>
          <cell r="D47">
            <v>13564.132326352126</v>
          </cell>
        </row>
        <row r="48">
          <cell r="A48" t="str">
            <v>ET-060COACD500</v>
          </cell>
          <cell r="B48">
            <v>5437</v>
          </cell>
          <cell r="C48">
            <v>2.7084928766677567</v>
          </cell>
          <cell r="D48">
            <v>14726.075770442594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1.6105930909805981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HMV INGENIEROS LTDA SUCURSAL PERU REPORTE ADUANAS 20170516</v>
          </cell>
          <cell r="G15">
            <v>0</v>
          </cell>
          <cell r="H15">
            <v>3.1044311377245508</v>
          </cell>
        </row>
        <row r="16">
          <cell r="E16" t="str">
            <v>PRODIEL PERU SOCIEDAD ANONIMA CERRADA - REPORTE ADUANAS 20170410</v>
          </cell>
          <cell r="G16">
            <v>0</v>
          </cell>
          <cell r="H16">
            <v>1.6044097986627943</v>
          </cell>
        </row>
        <row r="17">
          <cell r="E17" t="str">
            <v>PRODIEL PERU SOCIEDAD ANONIMA CERRADA - REPORTE ADUANAS 20170410</v>
          </cell>
          <cell r="G17">
            <v>0</v>
          </cell>
          <cell r="H17">
            <v>1.6044264822231105</v>
          </cell>
        </row>
        <row r="18">
          <cell r="E18" t="str">
            <v>PRODIEL PERU SOCIEDAD ANONIMA CERRADA - REPORTE ADUANAS 20170410</v>
          </cell>
          <cell r="G18">
            <v>0</v>
          </cell>
          <cell r="H18">
            <v>1.6044435814607567</v>
          </cell>
        </row>
        <row r="19">
          <cell r="E19" t="str">
            <v>PRODIEL PERU SOCIEDAD ANONIMA CERRADA - REPORTE ADUANAS 20170410</v>
          </cell>
          <cell r="G19">
            <v>0</v>
          </cell>
          <cell r="H19">
            <v>1.6044040624002704</v>
          </cell>
        </row>
        <row r="20">
          <cell r="E20" t="str">
            <v>PRODIEL PERU SOCIEDAD ANONIMA CERRADA - REPORTE ADUANAS 20170410</v>
          </cell>
          <cell r="G20">
            <v>0</v>
          </cell>
          <cell r="H20">
            <v>1.6044129986246864</v>
          </cell>
        </row>
        <row r="21">
          <cell r="E21" t="str">
            <v>PRODIEL PERU SOCIEDAD ANONIMA CERRADA - REPORTE ADUANAS 20170410</v>
          </cell>
          <cell r="G21">
            <v>0</v>
          </cell>
          <cell r="H21">
            <v>1.6044105330919161</v>
          </cell>
        </row>
        <row r="22">
          <cell r="E22" t="str">
            <v>PRODIEL PERU SOCIEDAD ANONIMA CERRADA - REPORTE ADUANAS 20170410</v>
          </cell>
          <cell r="G22">
            <v>0</v>
          </cell>
          <cell r="H22">
            <v>1.6044107883512462</v>
          </cell>
        </row>
        <row r="23">
          <cell r="E23" t="str">
            <v>PRODIEL PERU SOCIEDAD ANONIMA CERRADA - REPORTE ADUANAS 20170410</v>
          </cell>
          <cell r="G23">
            <v>0</v>
          </cell>
          <cell r="H23">
            <v>1.6044115500049596</v>
          </cell>
        </row>
        <row r="24">
          <cell r="E24" t="str">
            <v>PRODIEL PERU SOCIEDAD ANONIMA CERRADA - REPORTE ADUANAS 20170410</v>
          </cell>
          <cell r="G24">
            <v>0</v>
          </cell>
          <cell r="H24">
            <v>1.604415332002997</v>
          </cell>
        </row>
        <row r="25">
          <cell r="E25" t="str">
            <v>PRODIEL PERU SOCIEDAD ANONIMA CERRADA - REPORTE ADUANAS 20170410</v>
          </cell>
          <cell r="G25">
            <v>0</v>
          </cell>
          <cell r="H25">
            <v>1.6044119771470007</v>
          </cell>
        </row>
        <row r="26">
          <cell r="E26" t="str">
            <v>PRODIEL PERU SOCIEDAD ANONIMA CERRADA - REPORTE ADUANAS 20170410</v>
          </cell>
          <cell r="G26">
            <v>0</v>
          </cell>
          <cell r="H26">
            <v>1.6044097834394151</v>
          </cell>
        </row>
        <row r="27">
          <cell r="E27" t="str">
            <v>PRODIEL PERU SOCIEDAD ANONIMA CERRADA - REPORTE ADUANAS 20170410</v>
          </cell>
          <cell r="G27">
            <v>0</v>
          </cell>
          <cell r="H27">
            <v>1.6044165007145363</v>
          </cell>
        </row>
        <row r="28">
          <cell r="E28" t="str">
            <v>PRODIEL PERU SOCIEDAD ANONIMA CERRADA - REPORTE ADUANAS 20170410</v>
          </cell>
          <cell r="G28">
            <v>0</v>
          </cell>
          <cell r="H28">
            <v>1.6044139440660221</v>
          </cell>
        </row>
        <row r="29">
          <cell r="E29" t="str">
            <v>PRODIEL PERU SOCIEDAD ANONIMA CERRADA - REPORTE ADUANAS 20170410</v>
          </cell>
          <cell r="G29">
            <v>0</v>
          </cell>
          <cell r="H29">
            <v>1.6044072362766975</v>
          </cell>
        </row>
        <row r="30">
          <cell r="E30" t="str">
            <v>PRODIEL PERU SOCIEDAD ANONIMA CERRADA - REPORTE ADUANAS 20170410</v>
          </cell>
          <cell r="G30">
            <v>0</v>
          </cell>
          <cell r="H30">
            <v>1.6044129986246864</v>
          </cell>
        </row>
        <row r="31">
          <cell r="E31" t="str">
            <v>PRODIEL PERU SOCIEDAD ANONIMA CERRADA - REPORTE ADUANAS 20170410</v>
          </cell>
          <cell r="G31">
            <v>0</v>
          </cell>
          <cell r="H31">
            <v>1.6044118899405753</v>
          </cell>
        </row>
        <row r="32">
          <cell r="E32" t="str">
            <v>PRODIEL PERU SOCIEDAD ANONIMA CERRADA - REPORTE ADUANAS 20170410</v>
          </cell>
          <cell r="G32">
            <v>0</v>
          </cell>
          <cell r="H32">
            <v>1.6044128644063391</v>
          </cell>
        </row>
        <row r="33">
          <cell r="E33" t="str">
            <v>PRODIEL PERU SOCIEDAD ANONIMA CERRADA - REPORTE ADUANAS 20170410</v>
          </cell>
          <cell r="G33">
            <v>0</v>
          </cell>
          <cell r="H33">
            <v>1.6044244298884036</v>
          </cell>
        </row>
        <row r="34">
          <cell r="E34" t="str">
            <v>PRODIEL PERU SOCIEDAD ANONIMA CERRADA - REPORTE ADUANAS 20170410</v>
          </cell>
          <cell r="G34">
            <v>0</v>
          </cell>
          <cell r="H34">
            <v>1.6044244298884036</v>
          </cell>
        </row>
        <row r="35">
          <cell r="E35" t="str">
            <v>PRODIEL PERU SOCIEDAD ANONIMA CERRADA - REPORTE ADUANAS 20170410</v>
          </cell>
          <cell r="G35">
            <v>0</v>
          </cell>
          <cell r="H35">
            <v>1.6044115941180246</v>
          </cell>
        </row>
        <row r="36">
          <cell r="E36" t="str">
            <v>PRODIEL PERU SOCIEDAD ANONIMA CERRADA - REPORTE ADUANAS 20170410</v>
          </cell>
          <cell r="G36">
            <v>0</v>
          </cell>
          <cell r="H36">
            <v>1.6044069115229693</v>
          </cell>
        </row>
        <row r="37">
          <cell r="E37" t="str">
            <v>PRODIEL PERU SOCIEDAD ANONIMA CERRADA - REPORTE ADUANAS 20170410</v>
          </cell>
          <cell r="G37">
            <v>0</v>
          </cell>
          <cell r="H37">
            <v>1.6043990489462232</v>
          </cell>
        </row>
        <row r="38">
          <cell r="E38" t="str">
            <v>PRODIEL PERU SOCIEDAD ANONIMA CERRADA - REPORTE ADUANAS 20170410</v>
          </cell>
          <cell r="G38">
            <v>0</v>
          </cell>
          <cell r="H38">
            <v>1.6044108366850987</v>
          </cell>
        </row>
        <row r="39">
          <cell r="E39" t="str">
            <v>PRODIEL PERU SOCIEDAD ANONIMA CERRADA - REPORTE ADUANAS 20170410</v>
          </cell>
          <cell r="G39">
            <v>0</v>
          </cell>
          <cell r="H39">
            <v>1.6044111074220915</v>
          </cell>
        </row>
        <row r="40">
          <cell r="E40" t="str">
            <v>PRODIEL PERU SOCIEDAD ANONIMA CERRADA - REPORTE ADUANAS 20170526</v>
          </cell>
          <cell r="G40">
            <v>0</v>
          </cell>
          <cell r="H40">
            <v>2.2955301154513101</v>
          </cell>
        </row>
        <row r="41">
          <cell r="E41" t="str">
            <v>PRODIEL PERU SOCIEDAD ANONIMA CERRADA - REPORTE ADUANAS 20170526</v>
          </cell>
          <cell r="G41">
            <v>0</v>
          </cell>
          <cell r="H41">
            <v>2.2955329134547577</v>
          </cell>
        </row>
        <row r="42">
          <cell r="E42" t="str">
            <v>PRODIEL PERU SOCIEDAD ANONIMA CERRADA - REPORTE ADUANAS 20170526</v>
          </cell>
          <cell r="G42">
            <v>0</v>
          </cell>
          <cell r="H42">
            <v>2.2955280499963524</v>
          </cell>
        </row>
        <row r="43">
          <cell r="E43" t="str">
            <v>PRODIEL PERU SOCIEDAD ANONIMA CERRADA - REPORTE ADUANAS 20170526</v>
          </cell>
          <cell r="G43">
            <v>0</v>
          </cell>
          <cell r="H43">
            <v>2.2955302696925886</v>
          </cell>
        </row>
        <row r="44">
          <cell r="E44" t="str">
            <v>PRODIEL PERU SOCIEDAD ANONIMA CERRADA - REPORTE ADUANAS 20170526</v>
          </cell>
          <cell r="G44">
            <v>0</v>
          </cell>
          <cell r="H44">
            <v>2.2955535529469175</v>
          </cell>
        </row>
        <row r="45">
          <cell r="E45" t="str">
            <v>PRODIEL PERU SOCIEDAD ANONIMA CERRADA - REPORTE ADUANAS 20170526</v>
          </cell>
          <cell r="G45">
            <v>0</v>
          </cell>
          <cell r="H45">
            <v>2.2956132998044145</v>
          </cell>
        </row>
        <row r="46">
          <cell r="E46" t="str">
            <v>PRODIEL PERU SOCIEDAD ANONIMA CERRADA - REPORTE ADUANAS 20170526</v>
          </cell>
          <cell r="G46">
            <v>0</v>
          </cell>
          <cell r="H46">
            <v>2.2955953434542855</v>
          </cell>
        </row>
        <row r="47">
          <cell r="E47" t="str">
            <v>PRODIEL PERU SOCIEDAD ANONIMA CERRADA - REPORTE ADUANAS 20170526</v>
          </cell>
          <cell r="G47">
            <v>0</v>
          </cell>
          <cell r="H47">
            <v>2.2955022828798803</v>
          </cell>
        </row>
        <row r="48">
          <cell r="E48" t="str">
            <v>PRODIEL PERU SOCIEDAD ANONIMA CERRADA - REPORTE ADUANAS 20170526</v>
          </cell>
          <cell r="G48">
            <v>0</v>
          </cell>
          <cell r="H48">
            <v>2.2955281557986629</v>
          </cell>
        </row>
        <row r="49">
          <cell r="E49" t="str">
            <v>PRODIEL PERU SOCIEDAD ANONIMA CERRADA - REPORTE ADUANAS 20170526</v>
          </cell>
          <cell r="G49">
            <v>0</v>
          </cell>
          <cell r="H49">
            <v>2.2955729166666665</v>
          </cell>
        </row>
        <row r="50">
          <cell r="E50" t="str">
            <v>INGENIERIA, SOLUCIONES Y CONSTRUCCIONES REPORTE ADUANAS 20170131</v>
          </cell>
          <cell r="G50">
            <v>0</v>
          </cell>
          <cell r="H50">
            <v>2.2253826499319995</v>
          </cell>
        </row>
        <row r="51">
          <cell r="E51" t="str">
            <v>PRODIEL PERU SOCIEDAD ANONIMA CERRADA - REPORTE ADUANAS 20170410</v>
          </cell>
          <cell r="G51">
            <v>0</v>
          </cell>
          <cell r="H51">
            <v>1.3878075250197128</v>
          </cell>
        </row>
        <row r="52">
          <cell r="E52" t="str">
            <v>PRODIEL PERU SOCIEDAD ANONIMA CERRADA - REPORTE ADUANAS 20170410</v>
          </cell>
          <cell r="G52">
            <v>0</v>
          </cell>
          <cell r="H52">
            <v>1.3878065347194355</v>
          </cell>
        </row>
        <row r="53">
          <cell r="E53" t="str">
            <v>PRODIEL PERU SOCIEDAD ANONIMA CERRADA - REPORTE ADUANAS 20170410</v>
          </cell>
          <cell r="G53">
            <v>0</v>
          </cell>
          <cell r="H53">
            <v>1.3878057676095741</v>
          </cell>
        </row>
        <row r="54">
          <cell r="E54" t="str">
            <v>PRODIEL PERU SOCIEDAD ANONIMA CERRADA - REPORTE ADUANAS 20170410</v>
          </cell>
          <cell r="G54">
            <v>0</v>
          </cell>
          <cell r="H54">
            <v>1.3878052482578862</v>
          </cell>
        </row>
        <row r="55">
          <cell r="E55" t="str">
            <v>PRODIEL PERU SOCIEDAD ANONIMA CERRADA - REPORTE ADUANAS 20170410</v>
          </cell>
          <cell r="G55">
            <v>0</v>
          </cell>
          <cell r="H55">
            <v>1.387806582285892</v>
          </cell>
        </row>
        <row r="56">
          <cell r="E56" t="str">
            <v>PRODIEL PERU SOCIEDAD ANONIMA CERRADA - REPORTE ADUANAS 20170410</v>
          </cell>
          <cell r="G56">
            <v>0</v>
          </cell>
          <cell r="H56">
            <v>1.3878051468099948</v>
          </cell>
        </row>
        <row r="57">
          <cell r="E57" t="str">
            <v>PRODIEL PERU SOCIEDAD ANONIMA CERRADA - REPORTE ADUANAS 20170410</v>
          </cell>
          <cell r="G57">
            <v>0</v>
          </cell>
          <cell r="H57">
            <v>1.3878067400081748</v>
          </cell>
        </row>
        <row r="58">
          <cell r="E58" t="str">
            <v>PRODIEL PERU SOCIEDAD ANONIMA CERRADA - REPORTE ADUANAS 20170410</v>
          </cell>
          <cell r="G58">
            <v>0</v>
          </cell>
          <cell r="H58">
            <v>1.3878061282965557</v>
          </cell>
        </row>
        <row r="59">
          <cell r="E59" t="str">
            <v>PRODIEL PERU SOCIEDAD ANONIMA CERRADA - REPORTE ADUANAS 20170410</v>
          </cell>
          <cell r="G59">
            <v>0</v>
          </cell>
          <cell r="H59">
            <v>1.3878052768898712</v>
          </cell>
        </row>
        <row r="60">
          <cell r="E60" t="str">
            <v>PRODIEL PERU SOCIEDAD ANONIMA CERRADA - REPORTE ADUANAS 20170410</v>
          </cell>
          <cell r="G60">
            <v>0</v>
          </cell>
          <cell r="H60">
            <v>1.3878075963982455</v>
          </cell>
        </row>
        <row r="61">
          <cell r="E61" t="str">
            <v>PRODIEL PERU SOCIEDAD ANONIMA CERRADA - REPORTE ADUANAS 20170410</v>
          </cell>
          <cell r="G61">
            <v>0</v>
          </cell>
          <cell r="H61">
            <v>1.3878061319943051</v>
          </cell>
        </row>
        <row r="62">
          <cell r="E62" t="str">
            <v>PRODIEL PERU SOCIEDAD ANONIMA CERRADA - REPORTE ADUANAS 20170410</v>
          </cell>
          <cell r="G62">
            <v>0</v>
          </cell>
          <cell r="H62">
            <v>1.3878057756902076</v>
          </cell>
        </row>
        <row r="63">
          <cell r="E63" t="str">
            <v>PRODIEL PERU SOCIEDAD ANONIMA CERRADA - REPORTE ADUANAS 20170410</v>
          </cell>
          <cell r="G63">
            <v>0</v>
          </cell>
          <cell r="H63">
            <v>1.3878057942847266</v>
          </cell>
        </row>
        <row r="64">
          <cell r="E64" t="str">
            <v>PRODIEL PERU SOCIEDAD ANONIMA CERRADA - REPORTE ADUANAS 20170410</v>
          </cell>
          <cell r="G64">
            <v>0</v>
          </cell>
          <cell r="H64">
            <v>1.3878332810839331</v>
          </cell>
        </row>
        <row r="65">
          <cell r="E65" t="str">
            <v>PRODIEL PERU SOCIEDAD ANONIMA CERRADA - REPORTE ADUANAS 20170410</v>
          </cell>
          <cell r="G65">
            <v>0</v>
          </cell>
          <cell r="H65">
            <v>1.3878082390705431</v>
          </cell>
        </row>
        <row r="66">
          <cell r="E66" t="str">
            <v>PRODIEL PERU SOCIEDAD ANONIMA CERRADA - REPORTE ADUANAS 20170410</v>
          </cell>
          <cell r="G66">
            <v>0</v>
          </cell>
          <cell r="H66">
            <v>1.3878073818200314</v>
          </cell>
        </row>
        <row r="67">
          <cell r="E67" t="str">
            <v>PRODIEL PERU SOCIEDAD ANONIMA CERRADA - REPORTE ADUANAS 20170410</v>
          </cell>
          <cell r="G67">
            <v>0</v>
          </cell>
          <cell r="H67">
            <v>1.3878073795874684</v>
          </cell>
        </row>
        <row r="68">
          <cell r="E68" t="str">
            <v>PRODIEL PERU SOCIEDAD ANONIMA CERRADA - REPORTE ADUANAS 20170410</v>
          </cell>
          <cell r="G68">
            <v>0</v>
          </cell>
          <cell r="H68">
            <v>1.3878343524502277</v>
          </cell>
        </row>
        <row r="69">
          <cell r="E69" t="str">
            <v>PRODIEL PERU SOCIEDAD ANONIMA CERRADA - REPORTE ADUANAS 20170410</v>
          </cell>
          <cell r="G69">
            <v>0</v>
          </cell>
          <cell r="H69">
            <v>1.6044079772685966</v>
          </cell>
        </row>
        <row r="70">
          <cell r="E70" t="str">
            <v>PRODIEL PERU SOCIEDAD ANONIMA CERRADA - REPORTE ADUANAS 20170410</v>
          </cell>
          <cell r="G70">
            <v>0</v>
          </cell>
          <cell r="H70">
            <v>1.6044105810339004</v>
          </cell>
        </row>
        <row r="71">
          <cell r="E71" t="str">
            <v>PRODIEL PERU SOCIEDAD ANONIMA CERRADA - REPORTE ADUANAS 20170410</v>
          </cell>
          <cell r="G71">
            <v>0</v>
          </cell>
          <cell r="H71">
            <v>1.6044119641990109</v>
          </cell>
        </row>
        <row r="72">
          <cell r="E72" t="str">
            <v>PRODIEL PERU SOCIEDAD ANONIMA CERRADA - REPORTE ADUANAS 20170410</v>
          </cell>
          <cell r="G72">
            <v>0</v>
          </cell>
          <cell r="H72">
            <v>1.6044103125974898</v>
          </cell>
        </row>
        <row r="73">
          <cell r="E73" t="str">
            <v>PRODIEL PERU SOCIEDAD ANONIMA CERRADA - REPORTE ADUANAS 20170410</v>
          </cell>
          <cell r="G73">
            <v>0</v>
          </cell>
          <cell r="H73">
            <v>1.6044079772685966</v>
          </cell>
        </row>
        <row r="74">
          <cell r="E74" t="str">
            <v>PRODIEL PERU SOCIEDAD ANONIMA CERRADA - REPORTE ADUANAS 20170410</v>
          </cell>
          <cell r="G74">
            <v>0</v>
          </cell>
          <cell r="H74">
            <v>1.6044108087021853</v>
          </cell>
        </row>
        <row r="75">
          <cell r="E75" t="str">
            <v>PRODIEL PERU SOCIEDAD ANONIMA CERRADA - REPORTE ADUANAS 20170410</v>
          </cell>
          <cell r="G75">
            <v>0</v>
          </cell>
          <cell r="H75">
            <v>1.6044212951025389</v>
          </cell>
        </row>
        <row r="76">
          <cell r="E76" t="str">
            <v>PRODIEL PERU SOCIEDAD ANONIMA CERRADA - REPORTE ADUANAS 20170410</v>
          </cell>
          <cell r="G76">
            <v>0</v>
          </cell>
          <cell r="H76">
            <v>1.6044131459353823</v>
          </cell>
        </row>
        <row r="77">
          <cell r="E77" t="str">
            <v>PRODIEL PERU SOCIEDAD ANONIMA CERRADA - REPORTE ADUANAS 20170410</v>
          </cell>
          <cell r="G77">
            <v>0</v>
          </cell>
          <cell r="H77">
            <v>1.604411367197752</v>
          </cell>
        </row>
        <row r="78">
          <cell r="E78" t="str">
            <v>PRODIEL PERU SOCIEDAD ANONIMA CERRADA - REPORTE ADUANAS 20170410</v>
          </cell>
          <cell r="G78">
            <v>0</v>
          </cell>
          <cell r="H78">
            <v>1.6044115934205101</v>
          </cell>
        </row>
        <row r="79">
          <cell r="E79" t="str">
            <v>PRODIEL PERU SOCIEDAD ANONIMA CERRADA - REPORTE ADUANAS 20170410</v>
          </cell>
          <cell r="G79">
            <v>0</v>
          </cell>
          <cell r="H79">
            <v>1.6044087438385399</v>
          </cell>
        </row>
        <row r="80">
          <cell r="E80" t="str">
            <v>PRODIEL PERU SOCIEDAD ANONIMA CERRADA - REPORTE ADUANAS 20170410</v>
          </cell>
          <cell r="G80">
            <v>0</v>
          </cell>
          <cell r="H80">
            <v>1.6044100606429443</v>
          </cell>
        </row>
        <row r="81">
          <cell r="E81" t="str">
            <v>PRODIEL PERU SOCIEDAD ANONIMA CERRADA - REPORTE ADUANAS 20170410</v>
          </cell>
          <cell r="G81">
            <v>0</v>
          </cell>
          <cell r="H81">
            <v>1.6044131459353823</v>
          </cell>
        </row>
        <row r="82">
          <cell r="E82" t="str">
            <v>PRODIEL PERU SOCIEDAD ANONIMA CERRADA - REPORTE ADUANAS 20170410</v>
          </cell>
          <cell r="G82">
            <v>0</v>
          </cell>
          <cell r="H82">
            <v>1.60441122410012</v>
          </cell>
        </row>
        <row r="83">
          <cell r="E83" t="str">
            <v>PRODIEL PERU SOCIEDAD ANONIMA CERRADA - REPORTE ADUANAS 20170410</v>
          </cell>
          <cell r="G83">
            <v>0</v>
          </cell>
          <cell r="H83">
            <v>1.6044114599722172</v>
          </cell>
        </row>
        <row r="84">
          <cell r="E84" t="str">
            <v>PRODIEL PERU SOCIEDAD ANONIMA CERRADA - REPORTE ADUANAS 20170410</v>
          </cell>
          <cell r="G84">
            <v>0</v>
          </cell>
          <cell r="H84">
            <v>1.6043991589843118</v>
          </cell>
        </row>
        <row r="85">
          <cell r="E85" t="str">
            <v>PRODIEL PERU SOCIEDAD ANONIMA CERRADA - REPORTE ADUANAS 20170410</v>
          </cell>
          <cell r="G85">
            <v>0</v>
          </cell>
          <cell r="H85">
            <v>1.6044094208816029</v>
          </cell>
        </row>
        <row r="86">
          <cell r="E86" t="str">
            <v>PRODIEL PERU SOCIEDAD ANONIMA CERRADA - REPORTE ADUANAS 20170410</v>
          </cell>
          <cell r="G86">
            <v>0</v>
          </cell>
          <cell r="H86">
            <v>1.604411751529867</v>
          </cell>
        </row>
        <row r="87">
          <cell r="E87" t="str">
            <v>PRODIEL PERU SOCIEDAD ANONIMA CERRADA - REPORTE ADUANAS 20170410</v>
          </cell>
          <cell r="G87">
            <v>0</v>
          </cell>
          <cell r="H87">
            <v>1.6044119395885363</v>
          </cell>
        </row>
        <row r="88">
          <cell r="E88" t="str">
            <v>PRODIEL PERU SOCIEDAD ANONIMA CERRADA - REPORTE ADUANAS 20170410</v>
          </cell>
          <cell r="G88">
            <v>0</v>
          </cell>
          <cell r="H88">
            <v>1.6044072362766975</v>
          </cell>
        </row>
        <row r="89">
          <cell r="E89" t="str">
            <v>PRODIEL PERU SOCIEDAD ANONIMA CERRADA - REPORTE ADUANAS 20170410</v>
          </cell>
          <cell r="G89">
            <v>0</v>
          </cell>
          <cell r="H89">
            <v>1.6044100167111293</v>
          </cell>
        </row>
        <row r="90">
          <cell r="E90" t="str">
            <v>PRODIEL PERU SOCIEDAD ANONIMA CERRADA - REPORTE ADUANAS 20170410</v>
          </cell>
          <cell r="G90">
            <v>0</v>
          </cell>
          <cell r="H90">
            <v>1.6043852897557678</v>
          </cell>
        </row>
        <row r="91">
          <cell r="E91" t="str">
            <v>PRODIEL PERU SOCIEDAD ANONIMA CERRADA - REPORTE ADUANAS 20170410</v>
          </cell>
          <cell r="G91">
            <v>0</v>
          </cell>
          <cell r="H91">
            <v>1.6044104097304037</v>
          </cell>
        </row>
        <row r="92">
          <cell r="E92" t="str">
            <v>PRODIEL PERU SOCIEDAD ANONIMA CERRADA - REPORTE ADUANAS 20170410</v>
          </cell>
          <cell r="G92">
            <v>0</v>
          </cell>
          <cell r="H92">
            <v>1.6044089639997781</v>
          </cell>
        </row>
        <row r="93">
          <cell r="E93" t="str">
            <v>PRODIEL PERU SOCIEDAD ANONIMA CERRADA - REPORTE ADUANAS 20170410</v>
          </cell>
          <cell r="G93">
            <v>0</v>
          </cell>
          <cell r="H93">
            <v>1.6044115934205101</v>
          </cell>
        </row>
        <row r="94">
          <cell r="E94" t="str">
            <v>PRODIEL PERU SOCIEDAD ANONIMA CERRADA - REPORTE ADUANAS 20170410</v>
          </cell>
          <cell r="G94">
            <v>0</v>
          </cell>
          <cell r="H94">
            <v>1.6043991589843118</v>
          </cell>
        </row>
        <row r="95">
          <cell r="E95" t="str">
            <v>PRODIEL PERU SOCIEDAD ANONIMA CERRADA - REPORTE ADUANAS 20170410</v>
          </cell>
          <cell r="G95">
            <v>0</v>
          </cell>
          <cell r="H95">
            <v>1.6044114625961878</v>
          </cell>
        </row>
        <row r="96">
          <cell r="E96" t="str">
            <v>PRODIEL PERU SOCIEDAD ANONIMA CERRADA - REPORTE ADUANAS 20170410</v>
          </cell>
          <cell r="G96">
            <v>0</v>
          </cell>
          <cell r="H96">
            <v>1.6044078262359969</v>
          </cell>
        </row>
        <row r="97">
          <cell r="E97" t="str">
            <v>PROYECTOS DE INFRAESTRUCTURA DEL PERU S. REPORTE ADUANAS 20170523</v>
          </cell>
          <cell r="G97">
            <v>0</v>
          </cell>
          <cell r="H97">
            <v>1.1821284080914689</v>
          </cell>
        </row>
        <row r="98">
          <cell r="E98" t="str">
            <v>PROYECTOS DE INFRAESTRUCTURA DEL PERU S. REPORTE ADUANAS 20170530</v>
          </cell>
          <cell r="G98">
            <v>0</v>
          </cell>
          <cell r="H98">
            <v>0.95708614161302541</v>
          </cell>
        </row>
        <row r="99">
          <cell r="E99" t="str">
            <v>TRANSMISORA ELECTRICA DEL SUR 2 S.A.C. T REPORTE ADUANAS 20170821</v>
          </cell>
          <cell r="G99">
            <v>0</v>
          </cell>
          <cell r="H99">
            <v>1.1116135662898252</v>
          </cell>
        </row>
        <row r="100">
          <cell r="E100" t="str">
            <v>PRODIEL PERU SOCIEDAD ANONIMA CERRADA - REPORTE ADUANAS 20170620</v>
          </cell>
          <cell r="G100">
            <v>0</v>
          </cell>
          <cell r="H100">
            <v>2.0234992314943763</v>
          </cell>
        </row>
        <row r="101">
          <cell r="E101" t="str">
            <v>PRODIEL PERU SOCIEDAD ANONIMA CERRADA - REPORTE ADUANAS 20170620</v>
          </cell>
          <cell r="G101">
            <v>0</v>
          </cell>
          <cell r="H101">
            <v>2.0234921222601745</v>
          </cell>
        </row>
        <row r="102">
          <cell r="E102" t="str">
            <v>PRODIEL PERU SOCIEDAD ANONIMA CERRADA - REPORTE ADUANAS 20170620</v>
          </cell>
          <cell r="G102">
            <v>0</v>
          </cell>
          <cell r="H102">
            <v>2.0234989483940082</v>
          </cell>
        </row>
        <row r="103">
          <cell r="E103" t="str">
            <v>PRODIEL PERU SOCIEDAD ANONIMA CERRADA - REPORTE ADUANAS 20170620</v>
          </cell>
          <cell r="G103">
            <v>0</v>
          </cell>
          <cell r="H103">
            <v>2.0234921222601745</v>
          </cell>
        </row>
        <row r="104">
          <cell r="E104" t="str">
            <v>PRODIEL PERU SOCIEDAD ANONIMA CERRADA - REPORTE ADUANAS 20170620</v>
          </cell>
          <cell r="G104">
            <v>0</v>
          </cell>
          <cell r="H104">
            <v>2.0234910465147782</v>
          </cell>
        </row>
        <row r="105">
          <cell r="E105" t="str">
            <v>PRODIEL PERU SOCIEDAD ANONIMA CERRADA - REPORTE ADUANAS 20170711</v>
          </cell>
          <cell r="G105">
            <v>0</v>
          </cell>
          <cell r="H105">
            <v>1.7713206947745284</v>
          </cell>
        </row>
        <row r="106">
          <cell r="E106" t="str">
            <v>PRODIEL PERU SOCIEDAD ANONIMA CERRADA - REPORTE ADUANAS 20170711</v>
          </cell>
          <cell r="G106">
            <v>0</v>
          </cell>
          <cell r="H106">
            <v>1.771319652358307</v>
          </cell>
        </row>
        <row r="107">
          <cell r="E107" t="str">
            <v>PRODIEL PERU SOCIEDAD ANONIMA CERRADA - REPORTE ADUANAS 20170620</v>
          </cell>
          <cell r="G107">
            <v>0</v>
          </cell>
          <cell r="H107">
            <v>2.0235004088058242</v>
          </cell>
        </row>
        <row r="108">
          <cell r="E108" t="str">
            <v>TRANSMISORA ELECTRICA DEL SUR 2 S.A.C. T REPORTE ADUANAS 20171113</v>
          </cell>
          <cell r="G108">
            <v>0</v>
          </cell>
          <cell r="H108">
            <v>1.1780188077781319</v>
          </cell>
        </row>
        <row r="791">
          <cell r="G791" t="str">
            <v>US$/kg</v>
          </cell>
          <cell r="H791">
            <v>1.6681672264524812</v>
          </cell>
        </row>
        <row r="792">
          <cell r="G792" t="str">
            <v>US$/Unidad</v>
          </cell>
          <cell r="H792">
            <v>1.6105930909805981</v>
          </cell>
        </row>
        <row r="797">
          <cell r="H797" t="str">
            <v>I-404</v>
          </cell>
        </row>
        <row r="800">
          <cell r="E800" t="str">
            <v xml:space="preserve"> </v>
          </cell>
        </row>
        <row r="801">
          <cell r="E801" t="str">
            <v>PSA-TA</v>
          </cell>
          <cell r="F801" t="str">
            <v>Parrillas:Para suspensión y anclaje</v>
          </cell>
          <cell r="H801">
            <v>1.2399287398182002</v>
          </cell>
        </row>
        <row r="803">
          <cell r="E803" t="str">
            <v>Parrillas:Para suspensión y anclaje</v>
          </cell>
        </row>
        <row r="805">
          <cell r="F805" t="str">
            <v>TIPO DE CAMBIO (S/.POR US$) :</v>
          </cell>
          <cell r="G805">
            <v>3.2450000000000001</v>
          </cell>
        </row>
        <row r="806">
          <cell r="F806" t="str">
            <v>FECHA DE REFERENCIA :</v>
          </cell>
          <cell r="G806">
            <v>43100</v>
          </cell>
        </row>
        <row r="808">
          <cell r="H808" t="str">
            <v xml:space="preserve">PRECIO </v>
          </cell>
        </row>
        <row r="809">
          <cell r="E809" t="str">
            <v>FUENTE</v>
          </cell>
          <cell r="G809" t="str">
            <v>TIPO</v>
          </cell>
          <cell r="H809" t="str">
            <v>UNITARIO</v>
          </cell>
        </row>
        <row r="810">
          <cell r="H810" t="str">
            <v>(US$/KG)</v>
          </cell>
        </row>
        <row r="811">
          <cell r="E811" t="str">
            <v>PROYECTOS DE INFRAESTRUCTURA DEL PERU S. REPORTE ADUANAS 20160525</v>
          </cell>
          <cell r="G811">
            <v>0</v>
          </cell>
          <cell r="H811">
            <v>1.239929652852118</v>
          </cell>
        </row>
        <row r="812">
          <cell r="E812" t="str">
            <v>PROYECTOS DE INFRAESTRUCTURA DEL PERU S. REPORTE ADUANAS 20160525</v>
          </cell>
          <cell r="G812">
            <v>0</v>
          </cell>
          <cell r="H812">
            <v>1.2399278267842824</v>
          </cell>
        </row>
        <row r="813">
          <cell r="E813" t="str">
            <v>PROYECTOS DE INFRAESTRUCTURA DEL PERU S. REPORTE ADUANAS 20160525</v>
          </cell>
          <cell r="G813">
            <v>0</v>
          </cell>
          <cell r="H813">
            <v>1.2399295939920207</v>
          </cell>
        </row>
        <row r="814">
          <cell r="E814" t="str">
            <v>PROYECTOS DE INFRAESTRUCTURA DEL PERU S. REPORTE ADUANAS 20160525</v>
          </cell>
          <cell r="G814">
            <v>0</v>
          </cell>
          <cell r="H814">
            <v>1.23992678616511</v>
          </cell>
        </row>
        <row r="815">
          <cell r="E815" t="str">
            <v>PROYECTOS DE INFRAESTRUCTURA DEL PERU S. REPORTE ADUANAS 20160525</v>
          </cell>
          <cell r="G815">
            <v>0</v>
          </cell>
          <cell r="H815">
            <v>1.2399273743016759</v>
          </cell>
        </row>
        <row r="816">
          <cell r="E816" t="str">
            <v>PROYECTOS DE INFRAESTRUCTURA DEL PERU S. REPORTE ADUANAS 20160525</v>
          </cell>
          <cell r="G816">
            <v>0</v>
          </cell>
          <cell r="H816">
            <v>1.2399598393574298</v>
          </cell>
        </row>
        <row r="817">
          <cell r="G817" t="str">
            <v>US$/Unidad</v>
          </cell>
          <cell r="H817">
            <v>1.2399287398182002</v>
          </cell>
        </row>
        <row r="818">
          <cell r="G818" t="str">
            <v>US$/Unidad</v>
          </cell>
          <cell r="H818">
            <v>1.2399287398182002</v>
          </cell>
        </row>
        <row r="823">
          <cell r="H823" t="str">
            <v>I-404</v>
          </cell>
        </row>
        <row r="826">
          <cell r="E826" t="str">
            <v xml:space="preserve"> </v>
          </cell>
        </row>
        <row r="827">
          <cell r="E827" t="str">
            <v>SSU220</v>
          </cell>
          <cell r="F827" t="str">
            <v>Stubs:Para suspensión 220KV</v>
          </cell>
          <cell r="H827">
            <v>53.97</v>
          </cell>
        </row>
        <row r="829">
          <cell r="E829" t="str">
            <v>Stubs:Para suspensión 220KV</v>
          </cell>
        </row>
        <row r="831">
          <cell r="F831" t="str">
            <v>TIPO DE CAMBIO (S/.POR US$) :</v>
          </cell>
          <cell r="G831">
            <v>3.2450000000000001</v>
          </cell>
        </row>
        <row r="832">
          <cell r="F832" t="str">
            <v>FECHA DE REFERENCIA :</v>
          </cell>
          <cell r="G832">
            <v>43100</v>
          </cell>
        </row>
        <row r="834">
          <cell r="H834" t="str">
            <v xml:space="preserve">PRECIO </v>
          </cell>
        </row>
        <row r="835">
          <cell r="E835" t="str">
            <v>FUENTE</v>
          </cell>
          <cell r="G835" t="str">
            <v>TIPO</v>
          </cell>
          <cell r="H835" t="str">
            <v>UNITARIO</v>
          </cell>
        </row>
        <row r="836">
          <cell r="H836" t="str">
            <v>(US$/UND)</v>
          </cell>
        </row>
        <row r="837">
          <cell r="E837" t="str">
            <v>VALOR DETERMINADO POR PESO DE STUB (Estudio CESEL 2001)</v>
          </cell>
          <cell r="G837">
            <v>0</v>
          </cell>
          <cell r="H837">
            <v>53.97</v>
          </cell>
        </row>
        <row r="849">
          <cell r="G849" t="str">
            <v>US$/Unidad</v>
          </cell>
          <cell r="H849">
            <v>53.97</v>
          </cell>
        </row>
        <row r="850">
          <cell r="G850" t="str">
            <v>US$/Unidad</v>
          </cell>
          <cell r="H850" t="str">
            <v>NO APLICA</v>
          </cell>
        </row>
        <row r="855">
          <cell r="H855" t="str">
            <v>I-404</v>
          </cell>
        </row>
        <row r="858">
          <cell r="E858" t="str">
            <v xml:space="preserve"> </v>
          </cell>
        </row>
        <row r="859">
          <cell r="E859" t="str">
            <v>SSU138</v>
          </cell>
          <cell r="F859" t="str">
            <v>Stubs:Para suspensión 138KV</v>
          </cell>
          <cell r="H859">
            <v>12.290254186602873</v>
          </cell>
        </row>
        <row r="861">
          <cell r="E861" t="str">
            <v>Stubs:Para suspensión 138KV</v>
          </cell>
        </row>
        <row r="863">
          <cell r="F863" t="str">
            <v>TIPO DE CAMBIO (S/.POR US$) :</v>
          </cell>
          <cell r="G863">
            <v>3.2450000000000001</v>
          </cell>
        </row>
        <row r="864">
          <cell r="F864" t="str">
            <v>FECHA DE REFERENCIA :</v>
          </cell>
          <cell r="G864">
            <v>43100</v>
          </cell>
        </row>
        <row r="866">
          <cell r="H866" t="str">
            <v xml:space="preserve">PRECIO </v>
          </cell>
        </row>
        <row r="867">
          <cell r="E867" t="str">
            <v>FUENTE</v>
          </cell>
          <cell r="G867" t="str">
            <v>TIPO</v>
          </cell>
          <cell r="H867" t="str">
            <v>UNITARIO</v>
          </cell>
        </row>
        <row r="868">
          <cell r="H868" t="str">
            <v>(US$/UND)</v>
          </cell>
        </row>
        <row r="869">
          <cell r="E869" t="str">
            <v xml:space="preserve">DIRECCION EJECUTIVA DE PROYECTOS D.E.P. (20031001 - REPORTE ADUANAS)-LLTT HUALLANCA - SIHUAS - TAYABAMBA </v>
          </cell>
          <cell r="G869">
            <v>0</v>
          </cell>
          <cell r="H869">
            <v>10.695394736842106</v>
          </cell>
        </row>
        <row r="870">
          <cell r="E870" t="str">
            <v xml:space="preserve">DIRECCION EJECUTIVA DE PROYECTOS D.E.P. (20031001 - REPORTE ADUANAS)-LLTT HUALLANCA - SIHUAS - TAYABAMBA </v>
          </cell>
          <cell r="G870">
            <v>0</v>
          </cell>
          <cell r="H870">
            <v>13.885113636363638</v>
          </cell>
        </row>
        <row r="879">
          <cell r="G879" t="str">
            <v>US$/Unidad</v>
          </cell>
          <cell r="H879">
            <v>12.290254186602873</v>
          </cell>
        </row>
        <row r="880">
          <cell r="G880" t="str">
            <v>US$/Unidad</v>
          </cell>
          <cell r="H880">
            <v>12.290254186602873</v>
          </cell>
        </row>
        <row r="885">
          <cell r="H885" t="str">
            <v>I-404</v>
          </cell>
        </row>
        <row r="888">
          <cell r="E888" t="str">
            <v xml:space="preserve"> </v>
          </cell>
        </row>
        <row r="889">
          <cell r="E889" t="str">
            <v>SSU060</v>
          </cell>
          <cell r="F889" t="str">
            <v>Stubs:Para suspensión 60KV</v>
          </cell>
          <cell r="H889">
            <v>18.190697866826156</v>
          </cell>
        </row>
        <row r="891">
          <cell r="E891" t="str">
            <v>Stubs:Para suspensión 60KV</v>
          </cell>
        </row>
        <row r="893">
          <cell r="F893" t="str">
            <v>TIPO DE CAMBIO (S/.POR US$) :</v>
          </cell>
          <cell r="G893">
            <v>3.2450000000000001</v>
          </cell>
        </row>
        <row r="894">
          <cell r="F894" t="str">
            <v>FECHA DE REFERENCIA :</v>
          </cell>
          <cell r="G894">
            <v>43100</v>
          </cell>
        </row>
        <row r="896">
          <cell r="H896" t="str">
            <v xml:space="preserve">PRECIO </v>
          </cell>
        </row>
        <row r="897">
          <cell r="E897" t="str">
            <v>FUENTE</v>
          </cell>
          <cell r="G897" t="str">
            <v>TIPO</v>
          </cell>
          <cell r="H897" t="str">
            <v>UNITARIO</v>
          </cell>
        </row>
        <row r="898">
          <cell r="H898" t="str">
            <v>(US$/UND)</v>
          </cell>
        </row>
        <row r="899">
          <cell r="E899" t="str">
            <v>DIRECCION EJECUTIVA DE PROYECTOS D.E.P. (20031001 - REPORTE ADUANAS)-LLTT PUQUIO CORA CORA</v>
          </cell>
          <cell r="G899">
            <v>0</v>
          </cell>
          <cell r="H899">
            <v>19.580227272727271</v>
          </cell>
        </row>
        <row r="900">
          <cell r="E900" t="str">
            <v>DIRECCION EJECUTIVA DE PROYECTOS D.E.P. (20031001 - REPORTE ADUANAS)-LLTT PUQUIO CORA CORA</v>
          </cell>
          <cell r="G900">
            <v>0</v>
          </cell>
          <cell r="H900">
            <v>20.422499999999999</v>
          </cell>
        </row>
        <row r="901">
          <cell r="E901" t="str">
            <v>DIRECCION EJECUTIVA DE PROYECTOS D.E.P. (20031001 - REPORTE ADUANAS)-LLTT CAJAMARCA CELENDIN</v>
          </cell>
          <cell r="G901">
            <v>0</v>
          </cell>
          <cell r="H901">
            <v>16.380037878787878</v>
          </cell>
        </row>
        <row r="902">
          <cell r="E902" t="str">
            <v>DIRECCION EJECUTIVA DE PROYECTOS D.E.P. (20031001 - REPORTE ADUANAS)-LLTT CAJAMARCA CELENDIN</v>
          </cell>
          <cell r="G902">
            <v>0</v>
          </cell>
          <cell r="H902">
            <v>23.148888888888887</v>
          </cell>
        </row>
        <row r="903">
          <cell r="E903" t="str">
            <v>DIRECCION EJECUTIVA DE PROYECTOS D.E.P. (20031001 - REPORTE ADUANAS)-LLTT CHULUCANAS MORROPON</v>
          </cell>
          <cell r="G903">
            <v>0</v>
          </cell>
          <cell r="H903">
            <v>16.380026315789472</v>
          </cell>
        </row>
        <row r="906">
          <cell r="G906" t="str">
            <v>US$/Unidad</v>
          </cell>
          <cell r="H906">
            <v>19.182336071238701</v>
          </cell>
        </row>
        <row r="907">
          <cell r="G907" t="str">
            <v>US$/Unidad</v>
          </cell>
          <cell r="H907">
            <v>18.190697866826156</v>
          </cell>
        </row>
        <row r="912">
          <cell r="H912" t="str">
            <v>I-404</v>
          </cell>
        </row>
        <row r="915">
          <cell r="E915" t="str">
            <v xml:space="preserve"> </v>
          </cell>
        </row>
        <row r="916">
          <cell r="E916" t="str">
            <v>SAN220</v>
          </cell>
          <cell r="F916" t="str">
            <v>Stubs:Para anclaje 220KV</v>
          </cell>
          <cell r="H916">
            <v>107.94</v>
          </cell>
        </row>
        <row r="918">
          <cell r="E918" t="str">
            <v>Stubs:Para anclaje 220KV</v>
          </cell>
        </row>
        <row r="920">
          <cell r="F920" t="str">
            <v>TIPO DE CAMBIO (S/.POR US$) :</v>
          </cell>
          <cell r="G920">
            <v>3.2450000000000001</v>
          </cell>
        </row>
        <row r="921">
          <cell r="F921" t="str">
            <v>FECHA DE REFERENCIA :</v>
          </cell>
          <cell r="G921">
            <v>43100</v>
          </cell>
        </row>
        <row r="923">
          <cell r="H923" t="str">
            <v xml:space="preserve">PRECIO </v>
          </cell>
        </row>
        <row r="924">
          <cell r="E924" t="str">
            <v>FUENTE</v>
          </cell>
          <cell r="G924" t="str">
            <v>TIPO</v>
          </cell>
          <cell r="H924" t="str">
            <v>UNITARIO</v>
          </cell>
        </row>
        <row r="925">
          <cell r="H925" t="str">
            <v>(US$/UND)</v>
          </cell>
        </row>
        <row r="926">
          <cell r="E926" t="str">
            <v>VALOR CALCULADO: A PARTIR DE PRECIOS DE COTIZACIONES Y PROYECTOS S&amp;Z DE TORRES</v>
          </cell>
          <cell r="G926">
            <v>0</v>
          </cell>
          <cell r="H926">
            <v>107.94</v>
          </cell>
        </row>
        <row r="938">
          <cell r="G938" t="str">
            <v>US$/Unidad</v>
          </cell>
          <cell r="H938">
            <v>107.94</v>
          </cell>
        </row>
        <row r="939">
          <cell r="G939" t="str">
            <v>US$/Unidad</v>
          </cell>
          <cell r="H939" t="str">
            <v>NO APLICA</v>
          </cell>
        </row>
        <row r="944">
          <cell r="H944" t="str">
            <v>I-404</v>
          </cell>
        </row>
        <row r="947">
          <cell r="E947" t="str">
            <v xml:space="preserve"> </v>
          </cell>
        </row>
        <row r="948">
          <cell r="E948" t="str">
            <v>SAN138</v>
          </cell>
          <cell r="F948" t="str">
            <v>Stubs:Para anclaje 138KV</v>
          </cell>
          <cell r="H948">
            <v>23.454424132630653</v>
          </cell>
        </row>
        <row r="950">
          <cell r="E950" t="str">
            <v>Stubs:Para anclaje 138KV</v>
          </cell>
        </row>
        <row r="952">
          <cell r="F952" t="str">
            <v>TIPO DE CAMBIO (S/.POR US$) :</v>
          </cell>
          <cell r="G952">
            <v>3.2450000000000001</v>
          </cell>
        </row>
        <row r="953">
          <cell r="F953" t="str">
            <v>FECHA DE REFERENCIA :</v>
          </cell>
          <cell r="G953">
            <v>43100</v>
          </cell>
        </row>
        <row r="955">
          <cell r="H955" t="str">
            <v xml:space="preserve">PRECIO </v>
          </cell>
        </row>
        <row r="956">
          <cell r="E956" t="str">
            <v>FUENTE</v>
          </cell>
          <cell r="G956" t="str">
            <v>TIPO</v>
          </cell>
          <cell r="H956" t="str">
            <v>UNITARIO</v>
          </cell>
        </row>
        <row r="957">
          <cell r="H957" t="str">
            <v>(US$/UND)</v>
          </cell>
        </row>
        <row r="958">
          <cell r="E958" t="str">
            <v xml:space="preserve">DIRECCION EJECUTIVA DE PROYECTOS D.E.P. (20031001 - REPORTE ADUANAS)-LLTT HUALLANCA - SIHUAS - TAYABAMBA </v>
          </cell>
          <cell r="G958">
            <v>0</v>
          </cell>
          <cell r="H958">
            <v>17.874848484848485</v>
          </cell>
        </row>
        <row r="959">
          <cell r="E959" t="str">
            <v xml:space="preserve">DIRECCION EJECUTIVA DE PROYECTOS D.E.P. (20031001 - REPORTE ADUANAS)-LLTT HUALLANCA - SIHUAS - TAYABAMBA </v>
          </cell>
          <cell r="G959">
            <v>0</v>
          </cell>
          <cell r="H959">
            <v>21.864673913043479</v>
          </cell>
        </row>
        <row r="960">
          <cell r="E960" t="str">
            <v xml:space="preserve">DIRECCION EJECUTIVA DE PROYECTOS D.E.P. (20031001 - REPORTE ADUANAS)-LLTT HUALLANCA - SIHUAS - TAYABAMBA </v>
          </cell>
          <cell r="G960">
            <v>0</v>
          </cell>
          <cell r="H960">
            <v>30.623750000000001</v>
          </cell>
        </row>
        <row r="967">
          <cell r="G967" t="str">
            <v>US$/Unidad</v>
          </cell>
          <cell r="H967">
            <v>23.454424132630653</v>
          </cell>
        </row>
        <row r="968">
          <cell r="G968" t="str">
            <v>US$/Unidad</v>
          </cell>
          <cell r="H968">
            <v>23.454424132630653</v>
          </cell>
        </row>
        <row r="973">
          <cell r="H973" t="str">
            <v>I-404</v>
          </cell>
        </row>
        <row r="976">
          <cell r="E976" t="str">
            <v xml:space="preserve"> </v>
          </cell>
        </row>
        <row r="977">
          <cell r="E977" t="str">
            <v>SAN060</v>
          </cell>
          <cell r="F977" t="str">
            <v>Stubs:Para anclaje 60KV</v>
          </cell>
          <cell r="H977">
            <v>20.699001785714287</v>
          </cell>
        </row>
        <row r="979">
          <cell r="E979" t="str">
            <v>Stubs:Para anclaje 60KV</v>
          </cell>
        </row>
        <row r="981">
          <cell r="F981" t="str">
            <v>TIPO DE CAMBIO (S/.POR US$) :</v>
          </cell>
          <cell r="G981">
            <v>3.2450000000000001</v>
          </cell>
        </row>
        <row r="982">
          <cell r="F982" t="str">
            <v>FECHA DE REFERENCIA :</v>
          </cell>
          <cell r="G982">
            <v>43100</v>
          </cell>
        </row>
        <row r="984">
          <cell r="H984" t="str">
            <v xml:space="preserve">PRECIO </v>
          </cell>
        </row>
        <row r="985">
          <cell r="E985" t="str">
            <v>FUENTE</v>
          </cell>
          <cell r="G985" t="str">
            <v>TIPO</v>
          </cell>
          <cell r="H985" t="str">
            <v>UNITARIO</v>
          </cell>
        </row>
        <row r="986">
          <cell r="H986" t="str">
            <v>(US$/UND)</v>
          </cell>
        </row>
        <row r="987">
          <cell r="E987" t="str">
            <v>DIRECCION EJECUTIVA DE PROYECTOS D.E.P. (20031001 - REPORTE ADUANAS)-LLTT PUQUIO CORA CORA</v>
          </cell>
          <cell r="G987">
            <v>0</v>
          </cell>
          <cell r="H987">
            <v>20.422499999999999</v>
          </cell>
        </row>
        <row r="988">
          <cell r="E988" t="str">
            <v>DIRECCION EJECUTIVA DE PROYECTOS D.E.P. (20031001 - REPORTE ADUANAS)-LLTT PUQUIO CORA CORA</v>
          </cell>
          <cell r="G988">
            <v>0</v>
          </cell>
          <cell r="H988">
            <v>22.1171875</v>
          </cell>
        </row>
        <row r="989">
          <cell r="E989" t="str">
            <v>DIRECCION EJECUTIVA DE PROYECTOS D.E.P. (20031001 - REPORTE ADUANAS)-LLTT PUQUIO CORA CORA</v>
          </cell>
          <cell r="G989">
            <v>0</v>
          </cell>
          <cell r="H989">
            <v>21.276250000000001</v>
          </cell>
        </row>
        <row r="990">
          <cell r="E990" t="str">
            <v>DIRECCION EJECUTIVA DE PROYECTOS D.E.P. (20031001 - REPORTE ADUANAS)-LLTT CAJAMARCA CELENDIN</v>
          </cell>
          <cell r="G990">
            <v>0</v>
          </cell>
          <cell r="H990">
            <v>20.611900000000002</v>
          </cell>
        </row>
        <row r="991">
          <cell r="E991" t="str">
            <v>DIRECCION EJECUTIVA DE PROYECTOS D.E.P. (20031001 - REPORTE ADUANAS)-LLTT CAJAMARCA CELENDIN</v>
          </cell>
          <cell r="G991">
            <v>0</v>
          </cell>
          <cell r="H991">
            <v>19.771249999999998</v>
          </cell>
        </row>
        <row r="992">
          <cell r="E992" t="str">
            <v>DIRECCION EJECUTIVA DE PROYECTOS D.E.P. (20031001 - REPORTE ADUANAS)-LLTT CAJAMARCA CELENDIN</v>
          </cell>
          <cell r="G992">
            <v>0</v>
          </cell>
          <cell r="H992">
            <v>23.14875</v>
          </cell>
        </row>
        <row r="993">
          <cell r="E993" t="str">
            <v>DIRECCION EJECUTIVA DE PROYECTOS D.E.P. (20031001 - REPORTE ADUANAS)-LLTT CHULUCANAS MORROPON</v>
          </cell>
          <cell r="G993">
            <v>0</v>
          </cell>
          <cell r="H993">
            <v>20.485357142857143</v>
          </cell>
        </row>
        <row r="994">
          <cell r="E994" t="str">
            <v>DIRECCION EJECUTIVA DE PROYECTOS D.E.P. (20031001 - REPORTE ADUANAS)-LLTT CHULUCANAS MORROPON</v>
          </cell>
          <cell r="G994">
            <v>0</v>
          </cell>
          <cell r="H994">
            <v>19.77</v>
          </cell>
        </row>
        <row r="996">
          <cell r="G996" t="str">
            <v>US$/Unidad</v>
          </cell>
          <cell r="H996">
            <v>20.950399330357143</v>
          </cell>
        </row>
        <row r="997">
          <cell r="G997" t="str">
            <v>US$/Unidad</v>
          </cell>
          <cell r="H997">
            <v>20.699001785714287</v>
          </cell>
        </row>
        <row r="1002">
          <cell r="H1002" t="str">
            <v>I-404</v>
          </cell>
        </row>
        <row r="1005">
          <cell r="E1005" t="str">
            <v xml:space="preserve"> </v>
          </cell>
        </row>
        <row r="1006">
          <cell r="E1006" t="str">
            <v>STUBS</v>
          </cell>
          <cell r="F1006" t="str">
            <v>Stubs:(en US$/kg)</v>
          </cell>
          <cell r="H1006">
            <v>2.7309043464221592</v>
          </cell>
        </row>
        <row r="1008">
          <cell r="E1008" t="str">
            <v>Stubs:(en US$/kg)</v>
          </cell>
        </row>
        <row r="1010">
          <cell r="F1010" t="str">
            <v>TIPO DE CAMBIO (S/.POR US$) :</v>
          </cell>
          <cell r="G1010">
            <v>3.2450000000000001</v>
          </cell>
        </row>
        <row r="1011">
          <cell r="F1011" t="str">
            <v>FECHA DE REFERENCIA :</v>
          </cell>
          <cell r="G1011">
            <v>43100</v>
          </cell>
        </row>
        <row r="1013">
          <cell r="H1013" t="str">
            <v xml:space="preserve">PRECIO </v>
          </cell>
        </row>
        <row r="1014">
          <cell r="E1014" t="str">
            <v>FUENTE</v>
          </cell>
          <cell r="G1014" t="str">
            <v>TIPO</v>
          </cell>
          <cell r="H1014" t="str">
            <v>UNITARIO</v>
          </cell>
        </row>
        <row r="1015">
          <cell r="H1015" t="str">
            <v>(US$/UND)</v>
          </cell>
        </row>
        <row r="1016">
          <cell r="E1016" t="str">
            <v>PRODIEL PERU SOCIEDAD ANONIMA CERRADA - REPORTE ADUANAS 20170220</v>
          </cell>
          <cell r="G1016">
            <v>0</v>
          </cell>
          <cell r="H1016">
            <v>4.1099391175807378</v>
          </cell>
        </row>
        <row r="1017">
          <cell r="E1017" t="str">
            <v>PRODIEL PERU SOCIEDAD ANONIMA CERRADA - REPORTE ADUANAS 20170220</v>
          </cell>
          <cell r="G1017">
            <v>0</v>
          </cell>
          <cell r="H1017">
            <v>4.1099605114185511</v>
          </cell>
        </row>
        <row r="1018">
          <cell r="E1018" t="str">
            <v>PRODIEL PERU SOCIEDAD ANONIMA CERRADA - REPORTE ADUANAS 20170220</v>
          </cell>
          <cell r="G1018">
            <v>0</v>
          </cell>
          <cell r="H1018">
            <v>4.1098866455583432</v>
          </cell>
        </row>
        <row r="1019">
          <cell r="E1019" t="str">
            <v>PRODIEL PERU SOCIEDAD ANONIMA CERRADA - REPORTE ADUANAS 20170220</v>
          </cell>
          <cell r="G1019">
            <v>0</v>
          </cell>
          <cell r="H1019">
            <v>4.109908262293148</v>
          </cell>
        </row>
        <row r="1020">
          <cell r="E1020" t="str">
            <v>PRODIEL PERU SOCIEDAD ANONIMA CERRADA - REPORTE ADUANAS 20170220</v>
          </cell>
          <cell r="G1020">
            <v>0</v>
          </cell>
          <cell r="H1020">
            <v>4.1099649853316924</v>
          </cell>
        </row>
        <row r="1021">
          <cell r="E1021" t="str">
            <v>PRODIEL PERU SOCIEDAD ANONIMA CERRADA - REPORTE ADUANAS 20170220</v>
          </cell>
          <cell r="G1021">
            <v>0</v>
          </cell>
          <cell r="H1021">
            <v>4.1100357231868401</v>
          </cell>
        </row>
        <row r="1022">
          <cell r="E1022" t="str">
            <v>PRODIEL PERU SOCIEDAD ANONIMA CERRADA - REPORTE ADUANAS 20170220</v>
          </cell>
          <cell r="G1022">
            <v>0</v>
          </cell>
          <cell r="H1022">
            <v>4.109914203706075</v>
          </cell>
        </row>
        <row r="1023">
          <cell r="E1023" t="str">
            <v>PRODIEL PERU SOCIEDAD ANONIMA CERRADA - REPORTE ADUANAS 20170220</v>
          </cell>
          <cell r="G1023">
            <v>0</v>
          </cell>
          <cell r="H1023">
            <v>4.1099351314441792</v>
          </cell>
        </row>
        <row r="1024">
          <cell r="E1024" t="str">
            <v>PRODIEL PERU SOCIEDAD ANONIMA CERRADA - REPORTE ADUANAS 20170220</v>
          </cell>
          <cell r="G1024">
            <v>0</v>
          </cell>
          <cell r="H1024">
            <v>4.1099423623266649</v>
          </cell>
        </row>
        <row r="1025">
          <cell r="E1025" t="str">
            <v>PRODIEL PERU SOCIEDAD ANONIMA CERRADA - REPORTE ADUANAS 20170220</v>
          </cell>
          <cell r="G1025">
            <v>0</v>
          </cell>
          <cell r="H1025">
            <v>4.1098908831821124</v>
          </cell>
        </row>
        <row r="1026">
          <cell r="E1026" t="str">
            <v>PRODIEL PERU SOCIEDAD ANONIMA CERRADA - REPORTE ADUANAS 20170220</v>
          </cell>
          <cell r="G1026">
            <v>0</v>
          </cell>
          <cell r="H1026">
            <v>4.10958904109589</v>
          </cell>
        </row>
        <row r="1027">
          <cell r="E1027" t="str">
            <v>PRODIEL PERU SOCIEDAD ANONIMA CERRADA - REPORTE ADUANAS 20170220</v>
          </cell>
          <cell r="G1027">
            <v>0</v>
          </cell>
          <cell r="H1027">
            <v>4.1099580616524314</v>
          </cell>
        </row>
        <row r="1028">
          <cell r="E1028" t="str">
            <v>PRODIEL PERU SOCIEDAD ANONIMA CERRADA - REPORTE ADUANAS 20170220</v>
          </cell>
          <cell r="G1028">
            <v>0</v>
          </cell>
          <cell r="H1028">
            <v>4.1106179583475591</v>
          </cell>
        </row>
        <row r="1029">
          <cell r="E1029" t="str">
            <v>PRODIEL PERU SOCIEDAD ANONIMA CERRADA - REPORTE ADUANAS 20170220</v>
          </cell>
          <cell r="G1029">
            <v>0</v>
          </cell>
          <cell r="H1029">
            <v>4.1098529598865845</v>
          </cell>
        </row>
        <row r="1030">
          <cell r="E1030" t="str">
            <v>MER INFRAESTRUCTURA PERU SOCIEDAD COMERC REPORTE ADUANAS 20170203</v>
          </cell>
          <cell r="G1030">
            <v>0</v>
          </cell>
          <cell r="H1030">
            <v>2.3272846458687164</v>
          </cell>
        </row>
        <row r="1031">
          <cell r="E1031" t="str">
            <v>MER INFRAESTRUCTURA PERU SOCIEDAD COMERC REPORTE ADUANAS 20170203</v>
          </cell>
          <cell r="G1031">
            <v>0</v>
          </cell>
          <cell r="H1031">
            <v>2.3273009040034438</v>
          </cell>
        </row>
        <row r="1032">
          <cell r="E1032" t="str">
            <v>MER INFRAESTRUCTURA PERU SOCIEDAD COMERC REPORTE ADUANAS 20170412</v>
          </cell>
          <cell r="G1032">
            <v>0</v>
          </cell>
          <cell r="H1032">
            <v>2.4214873910851682</v>
          </cell>
        </row>
        <row r="1033">
          <cell r="E1033" t="str">
            <v>MER INFRAESTRUCTURA PERU SOCIEDAD COMERC REPORTE ADUANAS 20170412</v>
          </cell>
          <cell r="G1033">
            <v>0</v>
          </cell>
          <cell r="H1033">
            <v>2.4214910214876291</v>
          </cell>
        </row>
        <row r="1034">
          <cell r="E1034" t="str">
            <v>MER INFRAESTRUCTURA PERU SOCIEDAD COMERC REPORTE ADUANAS 20170608</v>
          </cell>
          <cell r="G1034">
            <v>0</v>
          </cell>
          <cell r="H1034">
            <v>2.4124871552099365</v>
          </cell>
        </row>
        <row r="1035">
          <cell r="E1035" t="str">
            <v>MER INFRAESTRUCTURA PERU SOCIEDAD COMERC REPORTE ADUANAS 20170608</v>
          </cell>
          <cell r="G1035">
            <v>0</v>
          </cell>
          <cell r="H1035">
            <v>2.4124844495535647</v>
          </cell>
        </row>
        <row r="1036">
          <cell r="E1036" t="str">
            <v>MER INFRAESTRUCTURA PERU SOCIEDAD COMERC REPORTE ADUANAS 20170608</v>
          </cell>
          <cell r="G1036">
            <v>0</v>
          </cell>
          <cell r="H1036">
            <v>2.4124941670292315</v>
          </cell>
        </row>
        <row r="1037">
          <cell r="E1037" t="str">
            <v>MER INFRAESTRUCTURA PERU SOCIEDAD COMERC REPORTE ADUANAS 20170608</v>
          </cell>
          <cell r="G1037">
            <v>0</v>
          </cell>
          <cell r="H1037">
            <v>2.412492601956798</v>
          </cell>
        </row>
        <row r="1038">
          <cell r="E1038" t="str">
            <v>MER INFRAESTRUCTURA PERU SOCIEDAD COMERC REPORTE ADUANAS 20170608</v>
          </cell>
          <cell r="G1038">
            <v>0</v>
          </cell>
          <cell r="H1038">
            <v>2.4124871552099365</v>
          </cell>
        </row>
        <row r="1039">
          <cell r="E1039" t="str">
            <v>MER INFRAESTRUCTURA PERU SOCIEDAD COMERC REPORTE ADUANAS 20170608</v>
          </cell>
          <cell r="G1039">
            <v>0</v>
          </cell>
          <cell r="H1039">
            <v>2.4125015184850245</v>
          </cell>
        </row>
        <row r="1040">
          <cell r="E1040" t="str">
            <v>PROYECTOS DE INFRAESTRUCTURA DEL PERU S. REPORTE ADUANAS 20170407</v>
          </cell>
          <cell r="G1040">
            <v>0</v>
          </cell>
          <cell r="H1040">
            <v>1.2381865284974094</v>
          </cell>
        </row>
        <row r="1041">
          <cell r="E1041" t="str">
            <v>PROYECTOS DE INFRAESTRUCTURA DEL PERU S. REPORTE ADUANAS 20170410</v>
          </cell>
          <cell r="G1041">
            <v>0</v>
          </cell>
          <cell r="H1041">
            <v>1.2202</v>
          </cell>
        </row>
        <row r="1042">
          <cell r="E1042" t="str">
            <v>PROYECTOS DE INFRAESTRUCTURA DEL PERU S. REPORTE ADUANAS 20170418</v>
          </cell>
          <cell r="G1042">
            <v>0</v>
          </cell>
          <cell r="H1042">
            <v>1.0938903357273233</v>
          </cell>
        </row>
        <row r="1043">
          <cell r="E1043" t="str">
            <v>SINDICATO ENERGETICO S.A. REPORTE ADUANAS 20170725</v>
          </cell>
          <cell r="G1043">
            <v>0</v>
          </cell>
          <cell r="H1043">
            <v>2.7587695710465914</v>
          </cell>
        </row>
        <row r="1044">
          <cell r="E1044" t="str">
            <v>SINDICATO ENERGETICO S.A. REPORTE ADUANAS 20170725</v>
          </cell>
          <cell r="G1044">
            <v>0</v>
          </cell>
          <cell r="H1044">
            <v>2.7587716160311091</v>
          </cell>
        </row>
        <row r="1045">
          <cell r="E1045" t="str">
            <v>COMPANIA MINERA ANTAMINA S.A REPORTE ADUANAS 20171027</v>
          </cell>
          <cell r="G1045">
            <v>0</v>
          </cell>
          <cell r="H1045">
            <v>1.5392400604968197</v>
          </cell>
        </row>
        <row r="1046">
          <cell r="E1046" t="str">
            <v>COMPANIA MINERA ANTAMINA S.A REPORTE ADUANAS 20171027</v>
          </cell>
          <cell r="G1046">
            <v>0</v>
          </cell>
          <cell r="H1046">
            <v>1.8966116804155295</v>
          </cell>
        </row>
        <row r="1047">
          <cell r="E1047" t="str">
            <v>COMPANIA MINERA ANTAMINA S.A REPORTE ADUANAS 20171027</v>
          </cell>
          <cell r="G1047">
            <v>0</v>
          </cell>
          <cell r="H1047">
            <v>1.3789768926675521</v>
          </cell>
        </row>
        <row r="1048">
          <cell r="E1048" t="str">
            <v>MER INFRAESTRUCTURA PERU SOCIEDAD COMERC REPORTE ADUANAS 20171018</v>
          </cell>
          <cell r="G1048">
            <v>0</v>
          </cell>
          <cell r="H1048">
            <v>2.6751718521887771</v>
          </cell>
        </row>
        <row r="1067">
          <cell r="G1067" t="str">
            <v>US$/Unidad</v>
          </cell>
          <cell r="H1067">
            <v>2.9718704664839812</v>
          </cell>
        </row>
        <row r="1068">
          <cell r="G1068" t="str">
            <v>US$/Unidad</v>
          </cell>
          <cell r="H1068">
            <v>2.7309043464221592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2.57577453564154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COPEMI S.A.C. CONSTRUCTORES REPORTE ADUANAS 20170316</v>
          </cell>
          <cell r="G15">
            <v>0</v>
          </cell>
          <cell r="H15">
            <v>2.8476648284313724</v>
          </cell>
        </row>
        <row r="16">
          <cell r="E16" t="str">
            <v>COPEMI S.A.C. CONSTRUCTORES REPORTE ADUANAS 20170323</v>
          </cell>
          <cell r="G16">
            <v>0</v>
          </cell>
          <cell r="H16">
            <v>2.8394089635854343</v>
          </cell>
        </row>
        <row r="17">
          <cell r="E17" t="str">
            <v>CONDUCTORES Y CABLES DEL PERU SAC REPORTE ADUANAS 20170517</v>
          </cell>
          <cell r="G17">
            <v>0</v>
          </cell>
          <cell r="H17">
            <v>2.4769511245874538</v>
          </cell>
        </row>
        <row r="18">
          <cell r="E18" t="str">
            <v>CONDUCTORES Y CABLES DEL PERU SAC REPORTE ADUANAS 20170517</v>
          </cell>
          <cell r="G18">
            <v>0</v>
          </cell>
          <cell r="H18">
            <v>3.251102171193065</v>
          </cell>
        </row>
        <row r="19">
          <cell r="E19" t="str">
            <v>CONDUCTORES Y CABLES DEL PERU SAC REPORTE ADUANAS 20170517</v>
          </cell>
          <cell r="G19">
            <v>0</v>
          </cell>
          <cell r="H19">
            <v>3.0967124685247898</v>
          </cell>
        </row>
        <row r="20">
          <cell r="E20" t="str">
            <v>IMPORTACIONES GELCO SAC REPORTE ADUANAS 20170517</v>
          </cell>
          <cell r="G20">
            <v>0</v>
          </cell>
          <cell r="H20">
            <v>2.5762711864406778</v>
          </cell>
        </row>
        <row r="21">
          <cell r="E21" t="str">
            <v>IMPORTACIONES GELCO SAC REPORTE ADUANAS 20170517</v>
          </cell>
          <cell r="G21">
            <v>0</v>
          </cell>
          <cell r="H21">
            <v>2.5425</v>
          </cell>
        </row>
        <row r="22">
          <cell r="E22" t="str">
            <v>MANUFACTURAS INDUSTRIALES MENDOZA S.A. REPORTE ADUANAS 20170120</v>
          </cell>
          <cell r="G22">
            <v>0</v>
          </cell>
          <cell r="H22">
            <v>2.5655973684210527</v>
          </cell>
        </row>
        <row r="23">
          <cell r="E23" t="str">
            <v>MANUFACTURAS INDUSTRIALES MENDOZA S.A. REPORTE ADUANAS 20170120</v>
          </cell>
          <cell r="G23">
            <v>0</v>
          </cell>
          <cell r="H23">
            <v>2.5203918838273327</v>
          </cell>
        </row>
        <row r="24">
          <cell r="E24" t="str">
            <v>MANUFACTURAS INDUSTRIALES MENDOZA S.A. REPORTE ADUANAS 20170202</v>
          </cell>
          <cell r="G24">
            <v>0</v>
          </cell>
          <cell r="H24">
            <v>2.5753262010128197</v>
          </cell>
        </row>
        <row r="25">
          <cell r="E25" t="str">
            <v>MANUFACTURAS INDUSTRIALES MENDOZA S.A. REPORTE ADUANAS 20170202</v>
          </cell>
          <cell r="G25">
            <v>0</v>
          </cell>
          <cell r="H25">
            <v>2.5032024407753051</v>
          </cell>
        </row>
        <row r="26">
          <cell r="E26" t="str">
            <v>JJ&amp;P SUMTELEC S.A.C. REPORTE ADUANAS 20170202</v>
          </cell>
          <cell r="G26">
            <v>0</v>
          </cell>
          <cell r="H26">
            <v>1.4484330877687817</v>
          </cell>
        </row>
        <row r="27">
          <cell r="E27" t="str">
            <v>JJ&amp;P SUMTELEC S.A.C. REPORTE ADUANAS 20170202</v>
          </cell>
          <cell r="G27">
            <v>0</v>
          </cell>
          <cell r="H27">
            <v>1.4484317793715429</v>
          </cell>
        </row>
        <row r="28">
          <cell r="E28" t="str">
            <v>EJECUCION INTEGRAL E.I.R.L. - EJEIN E.I. REPORTE ADUANAS 20170207</v>
          </cell>
          <cell r="G28">
            <v>0</v>
          </cell>
          <cell r="H28">
            <v>2.5257552083333334</v>
          </cell>
        </row>
        <row r="29">
          <cell r="E29" t="str">
            <v>MANUFACTURAS INDUSTRIALES MENDOZA S.A. REPORTE ADUANAS 20170216</v>
          </cell>
          <cell r="G29">
            <v>0</v>
          </cell>
          <cell r="H29">
            <v>2.4444076276786557</v>
          </cell>
        </row>
        <row r="30">
          <cell r="E30" t="str">
            <v>JJ&amp;P SUMTELEC S.A.C. REPORTE ADUANAS 20170220</v>
          </cell>
          <cell r="G30">
            <v>0</v>
          </cell>
          <cell r="H30">
            <v>1.556402270319837</v>
          </cell>
        </row>
        <row r="31">
          <cell r="E31" t="str">
            <v>JJ&amp;P SUMTELEC S.A.C. REPORTE ADUANAS 20170220</v>
          </cell>
          <cell r="G31">
            <v>0</v>
          </cell>
          <cell r="H31">
            <v>1.5563988647162668</v>
          </cell>
        </row>
        <row r="32">
          <cell r="E32" t="str">
            <v>PACIFICO DISTRIBUCIONES S.A.C. REPORTE ADUANAS 20170328</v>
          </cell>
          <cell r="G32">
            <v>0</v>
          </cell>
          <cell r="H32">
            <v>2.6050469374229799</v>
          </cell>
        </row>
        <row r="33">
          <cell r="E33" t="str">
            <v>MANUFACTURAS INDUSTRIALES MENDOZA S.A. REPORTE ADUANAS 20170403</v>
          </cell>
          <cell r="G33">
            <v>0</v>
          </cell>
          <cell r="H33">
            <v>2.4993641999736185</v>
          </cell>
        </row>
        <row r="34">
          <cell r="E34" t="str">
            <v>MANUFACTURAS INDUSTRIALES MENDOZA S.A. REPORTE ADUANAS 20170403</v>
          </cell>
          <cell r="G34">
            <v>0</v>
          </cell>
          <cell r="H34">
            <v>2.4717692307692309</v>
          </cell>
        </row>
        <row r="35">
          <cell r="E35" t="str">
            <v>IMPORTACIONES GELCO SAC REPORTE ADUANAS 20170407</v>
          </cell>
          <cell r="G35">
            <v>0</v>
          </cell>
          <cell r="H35">
            <v>2.4222383720930232</v>
          </cell>
        </row>
        <row r="36">
          <cell r="E36" t="str">
            <v>TECSUR S.A. REPORTE ADUANAS 20170426</v>
          </cell>
          <cell r="G36">
            <v>0</v>
          </cell>
          <cell r="H36">
            <v>2.3498932633924512</v>
          </cell>
        </row>
        <row r="37">
          <cell r="E37" t="str">
            <v>TECSUR S.A. REPORTE ADUANAS 20170426</v>
          </cell>
          <cell r="G37">
            <v>0</v>
          </cell>
          <cell r="H37">
            <v>2.3498931241333394</v>
          </cell>
        </row>
        <row r="38">
          <cell r="E38" t="str">
            <v>JJ&amp;P SUMTELEC S.A.C. REPORTE ADUANAS 20170427</v>
          </cell>
          <cell r="G38">
            <v>0</v>
          </cell>
          <cell r="H38">
            <v>1.4466589503141443</v>
          </cell>
        </row>
        <row r="39">
          <cell r="E39" t="str">
            <v>JJ&amp;P SUMTELEC S.A.C. REPORTE ADUANAS 20170427</v>
          </cell>
          <cell r="G39">
            <v>0</v>
          </cell>
          <cell r="H39">
            <v>1.446658468813055</v>
          </cell>
        </row>
        <row r="40">
          <cell r="E40" t="str">
            <v>JJ&amp;P SUMTELEC S.A.C. REPORTE ADUANAS 20170427</v>
          </cell>
          <cell r="G40">
            <v>0</v>
          </cell>
          <cell r="H40">
            <v>1.6110856541588174</v>
          </cell>
        </row>
        <row r="41">
          <cell r="E41" t="str">
            <v>JJ&amp;P SUMTELEC S.A.C. REPORTE ADUANAS 20170427</v>
          </cell>
          <cell r="G41">
            <v>0</v>
          </cell>
          <cell r="H41">
            <v>1.611084245942173</v>
          </cell>
        </row>
        <row r="42">
          <cell r="E42" t="str">
            <v>CABLES ELECTRICOS BRANDE S.A.C. REPORTE ADUANAS 20170503</v>
          </cell>
          <cell r="G42">
            <v>0</v>
          </cell>
          <cell r="H42">
            <v>2.0693494252873563</v>
          </cell>
        </row>
        <row r="43">
          <cell r="E43" t="str">
            <v>CABLES ELECTRICOS BRANDE S.A.C. REPORTE ADUANAS 20170503</v>
          </cell>
          <cell r="G43">
            <v>0</v>
          </cell>
          <cell r="H43">
            <v>3.3008628571428571</v>
          </cell>
        </row>
        <row r="44">
          <cell r="E44" t="str">
            <v>CABLES ELECTRICOS BRANDE S.A.C. REPORTE ADUANAS 20170503</v>
          </cell>
          <cell r="G44">
            <v>0</v>
          </cell>
          <cell r="H44">
            <v>0.80523209876543211</v>
          </cell>
        </row>
        <row r="45">
          <cell r="E45" t="str">
            <v>IMPORTACIONES GELCO SAC REPORTE ADUANAS 20170503</v>
          </cell>
          <cell r="G45">
            <v>0</v>
          </cell>
          <cell r="H45">
            <v>2.4253448275862071</v>
          </cell>
        </row>
        <row r="46">
          <cell r="E46" t="str">
            <v>CONDUCTORES Y CABLES DEL PERU SAC REPORTE ADUANAS 20170517</v>
          </cell>
          <cell r="G46">
            <v>0</v>
          </cell>
          <cell r="H46">
            <v>2.4571599682935226</v>
          </cell>
        </row>
        <row r="47">
          <cell r="E47" t="str">
            <v>CONDUCTORES Y CABLES DEL PERU SAC REPORTE ADUANAS 20170517</v>
          </cell>
          <cell r="G47">
            <v>0</v>
          </cell>
          <cell r="H47">
            <v>1.9889769043893177</v>
          </cell>
        </row>
        <row r="48">
          <cell r="E48" t="str">
            <v>CONDUCTORES ELECTRICOS LIMA S A REPORTE ADUANAS 20170127</v>
          </cell>
          <cell r="G48">
            <v>0</v>
          </cell>
          <cell r="H48">
            <v>2.4865655761436014</v>
          </cell>
        </row>
        <row r="49">
          <cell r="E49" t="str">
            <v>CONDUCTORES ELECTRICOS LIMA S A REPORTE ADUANAS 20170127</v>
          </cell>
          <cell r="G49">
            <v>0</v>
          </cell>
          <cell r="H49">
            <v>2.4582374413349557</v>
          </cell>
        </row>
        <row r="50">
          <cell r="E50" t="str">
            <v>CONDUCTORES ELECTRICOS LIMA S A REPORTE ADUANAS 20170127</v>
          </cell>
          <cell r="G50">
            <v>0</v>
          </cell>
          <cell r="H50">
            <v>2.3940322823955351</v>
          </cell>
        </row>
        <row r="51">
          <cell r="E51" t="str">
            <v>CONDUCTORES ELECTRICOS LIMA S A REPORTE ADUANAS 20170127</v>
          </cell>
          <cell r="G51">
            <v>0</v>
          </cell>
          <cell r="H51">
            <v>2.4</v>
          </cell>
        </row>
        <row r="52">
          <cell r="E52" t="str">
            <v>CONDUCTORES ELECTRICOS LIMA S A REPORTE ADUANAS 20170127</v>
          </cell>
          <cell r="G52">
            <v>0</v>
          </cell>
          <cell r="H52">
            <v>2.5130004046944556</v>
          </cell>
        </row>
        <row r="53">
          <cell r="E53" t="str">
            <v>CONDUCTORES ELECTRICOS LIMA S A REPORTE ADUANAS 20170127</v>
          </cell>
          <cell r="G53">
            <v>0</v>
          </cell>
          <cell r="H53">
            <v>2.486195164326046</v>
          </cell>
        </row>
        <row r="54">
          <cell r="E54" t="str">
            <v>IMPORTACIONES GELCO SAC REPORTE ADUANAS 20170308</v>
          </cell>
          <cell r="G54">
            <v>0</v>
          </cell>
          <cell r="H54">
            <v>2.4541980541318513</v>
          </cell>
        </row>
        <row r="55">
          <cell r="E55" t="str">
            <v>IMPORTACIONES GELCO SAC REPORTE ADUANAS 20170308</v>
          </cell>
          <cell r="G55">
            <v>0</v>
          </cell>
          <cell r="H55">
            <v>2.4541987531652834</v>
          </cell>
        </row>
        <row r="56">
          <cell r="E56" t="str">
            <v>IMPORTACIONES GELCO SAC REPORTE ADUANAS 20170308</v>
          </cell>
          <cell r="G56">
            <v>0</v>
          </cell>
          <cell r="H56">
            <v>2.454197795913267</v>
          </cell>
        </row>
        <row r="57">
          <cell r="E57" t="str">
            <v>ANIXTER JORVEX S.A.C. REPORTE ADUANAS 20170328</v>
          </cell>
          <cell r="G57">
            <v>0</v>
          </cell>
          <cell r="H57">
            <v>2.427931207648812</v>
          </cell>
        </row>
        <row r="58">
          <cell r="E58" t="str">
            <v>CONDUCTORES Y CABLES DEL PERU SAC REPORTE ADUANAS 20170410</v>
          </cell>
          <cell r="G58">
            <v>0</v>
          </cell>
          <cell r="H58">
            <v>2.5107353790943101</v>
          </cell>
        </row>
        <row r="59">
          <cell r="E59" t="str">
            <v>CONDUCTORES Y CABLES DEL PERU SAC REPORTE ADUANAS 20170410</v>
          </cell>
          <cell r="G59">
            <v>0</v>
          </cell>
          <cell r="H59">
            <v>2.5551504111585306</v>
          </cell>
        </row>
        <row r="60">
          <cell r="E60" t="str">
            <v>CONDUCTORES Y CABLES DEL PERU SAC REPORTE ADUANAS 20170410</v>
          </cell>
          <cell r="G60">
            <v>0</v>
          </cell>
          <cell r="H60">
            <v>2.5693679842922239</v>
          </cell>
        </row>
        <row r="61">
          <cell r="E61" t="str">
            <v>CONDUCTORES Y CABLES DEL PERU SAC REPORTE ADUANAS 20170410</v>
          </cell>
          <cell r="G61">
            <v>0</v>
          </cell>
          <cell r="H61">
            <v>2.6625571909167367</v>
          </cell>
        </row>
        <row r="62">
          <cell r="E62" t="str">
            <v>CONDUCTORES Y CABLES DEL PERU SAC REPORTE ADUANAS 20170410</v>
          </cell>
          <cell r="G62">
            <v>0</v>
          </cell>
          <cell r="H62">
            <v>2.5799167278961548</v>
          </cell>
        </row>
        <row r="63">
          <cell r="E63" t="str">
            <v>CONSORCIO ELECTRICO DE VILLACURI SAC REPORTE ADUANAS 20170104</v>
          </cell>
          <cell r="G63">
            <v>0</v>
          </cell>
          <cell r="H63">
            <v>2.3869555680690562</v>
          </cell>
        </row>
        <row r="64">
          <cell r="E64" t="str">
            <v>CONSORCIO ELECTRICO DE VILLACURI SAC REPORTE ADUANAS 20170104</v>
          </cell>
          <cell r="G64">
            <v>0</v>
          </cell>
          <cell r="H64">
            <v>2.3869548617435243</v>
          </cell>
        </row>
        <row r="65">
          <cell r="E65" t="str">
            <v>CONSORCIO ELECTRICO DE VILLACURI SAC REPORTE ADUANAS 20170104</v>
          </cell>
          <cell r="G65">
            <v>0</v>
          </cell>
          <cell r="H65">
            <v>2.3869562930981387</v>
          </cell>
        </row>
        <row r="66">
          <cell r="E66" t="str">
            <v>CONSORCIO ELECTRICO DE VILLACURI SAC REPORTE ADUANAS 20170104</v>
          </cell>
          <cell r="G66">
            <v>0</v>
          </cell>
          <cell r="H66">
            <v>2.3869596734579015</v>
          </cell>
        </row>
        <row r="67">
          <cell r="E67" t="str">
            <v>CONSORCIO ELECTRICO DE VILLACURI SAC REPORTE ADUANAS 20170104</v>
          </cell>
          <cell r="G67">
            <v>0</v>
          </cell>
          <cell r="H67">
            <v>2.3869563078660385</v>
          </cell>
        </row>
        <row r="68">
          <cell r="E68" t="str">
            <v>JJ&amp;P SUMTELEC S.A.C. REPORTE ADUANAS 20170703</v>
          </cell>
          <cell r="G68">
            <v>0</v>
          </cell>
          <cell r="H68">
            <v>1.5553035392036134</v>
          </cell>
        </row>
        <row r="69">
          <cell r="E69" t="str">
            <v>JJ&amp;P SUMTELEC S.A.C. REPORTE ADUANAS 20170703</v>
          </cell>
          <cell r="G69">
            <v>0</v>
          </cell>
          <cell r="H69">
            <v>1.5553017189581422</v>
          </cell>
        </row>
        <row r="70">
          <cell r="E70" t="str">
            <v>IMPORTACIONES GELCO SAC REPORTE ADUANAS 20170706</v>
          </cell>
          <cell r="G70">
            <v>0</v>
          </cell>
          <cell r="H70">
            <v>2.4163723916532907</v>
          </cell>
        </row>
        <row r="71">
          <cell r="E71" t="str">
            <v>IMPORTACIONES GELCO SAC REPORTE ADUANAS 20170706</v>
          </cell>
          <cell r="G71">
            <v>0</v>
          </cell>
          <cell r="H71">
            <v>2.4222383720930232</v>
          </cell>
        </row>
        <row r="72">
          <cell r="E72" t="str">
            <v>IMPORTACIONES GELCO SAC REPORTE ADUANAS 20170706</v>
          </cell>
          <cell r="G72">
            <v>0</v>
          </cell>
          <cell r="H72">
            <v>2.437954939341421</v>
          </cell>
        </row>
        <row r="73">
          <cell r="E73" t="str">
            <v>RED DE ENERGIA DEL PERU SA REPORTE ADUANAS 20170717</v>
          </cell>
          <cell r="G73">
            <v>0</v>
          </cell>
          <cell r="H73">
            <v>2.5669356958857961</v>
          </cell>
        </row>
        <row r="74">
          <cell r="E74" t="str">
            <v>SINDICATO ENERGETICO S.A. REPORTE ADUANAS 20170717</v>
          </cell>
          <cell r="G74">
            <v>0</v>
          </cell>
          <cell r="H74">
            <v>2.8312581649153805</v>
          </cell>
        </row>
        <row r="75">
          <cell r="E75" t="str">
            <v>TECSUR S.A. REPORTE ADUANAS 20170718</v>
          </cell>
          <cell r="G75">
            <v>0</v>
          </cell>
          <cell r="H75">
            <v>2.3304069291641825</v>
          </cell>
        </row>
        <row r="76">
          <cell r="E76" t="str">
            <v>IMPORTACIONES GELCO SAC REPORTE ADUANAS 20170731</v>
          </cell>
          <cell r="G76">
            <v>0</v>
          </cell>
          <cell r="H76">
            <v>2.5244634331597222</v>
          </cell>
        </row>
        <row r="77">
          <cell r="E77" t="str">
            <v>IMPORTACIONES GELCO SAC REPORTE ADUANAS 20170731</v>
          </cell>
          <cell r="G77">
            <v>0</v>
          </cell>
          <cell r="H77">
            <v>2.5361368686868686</v>
          </cell>
        </row>
        <row r="78">
          <cell r="E78" t="str">
            <v>CABLES ELECTRICOS BRANDE S.A.C. REPORTE ADUANAS 20170801</v>
          </cell>
          <cell r="G78">
            <v>0</v>
          </cell>
          <cell r="H78">
            <v>2.4607924242424244</v>
          </cell>
        </row>
        <row r="79">
          <cell r="E79" t="str">
            <v>CABLES ELECTRICOS BRANDE S.A.C. REPORTE ADUANAS 20170801</v>
          </cell>
          <cell r="G79">
            <v>0</v>
          </cell>
          <cell r="H79">
            <v>2.4597463235294117</v>
          </cell>
        </row>
        <row r="80">
          <cell r="E80" t="str">
            <v>CABLES ELECTRICOS BRANDE S.A.C. REPORTE ADUANAS 20170801</v>
          </cell>
          <cell r="G80">
            <v>0</v>
          </cell>
          <cell r="H80">
            <v>2.4714576802507837</v>
          </cell>
        </row>
        <row r="81">
          <cell r="E81" t="str">
            <v>CABLES ELECTRICOS BRANDE S.A.C. REPORTE ADUANAS 20170801</v>
          </cell>
          <cell r="G81">
            <v>0</v>
          </cell>
          <cell r="H81">
            <v>2.5075514705882354</v>
          </cell>
        </row>
        <row r="82">
          <cell r="E82" t="str">
            <v>IMPORTACIONES GELCO SAC REPORTE ADUANAS 20170803</v>
          </cell>
          <cell r="G82">
            <v>0</v>
          </cell>
          <cell r="H82">
            <v>2.5091943977591038</v>
          </cell>
        </row>
        <row r="83">
          <cell r="E83" t="str">
            <v>IMPORTACIONES GELCO SAC REPORTE ADUANAS 20170814</v>
          </cell>
          <cell r="G83">
            <v>0</v>
          </cell>
          <cell r="H83">
            <v>2.4163723916532907</v>
          </cell>
        </row>
        <row r="84">
          <cell r="E84" t="str">
            <v>IMPORTACIONES GELCO SAC REPORTE ADUANAS 20170814</v>
          </cell>
          <cell r="G84">
            <v>0</v>
          </cell>
          <cell r="H84">
            <v>2.4222383720930232</v>
          </cell>
        </row>
        <row r="85">
          <cell r="E85" t="str">
            <v>IMPORTACIONES GELCO SAC REPORTE ADUANAS 20170814</v>
          </cell>
          <cell r="G85">
            <v>0</v>
          </cell>
          <cell r="H85">
            <v>2.437954939341421</v>
          </cell>
        </row>
        <row r="86">
          <cell r="E86" t="str">
            <v>IMPORTACIONES GELCO SAC REPORTE ADUANAS 20170814</v>
          </cell>
          <cell r="G86">
            <v>0</v>
          </cell>
          <cell r="H86">
            <v>2.4542187499999999</v>
          </cell>
        </row>
        <row r="87">
          <cell r="E87" t="str">
            <v>IMPORTACIONES GELCO SAC REPORTE ADUANAS 20170621</v>
          </cell>
          <cell r="G87">
            <v>0</v>
          </cell>
          <cell r="H87">
            <v>2.5666923670007709</v>
          </cell>
        </row>
        <row r="88">
          <cell r="E88" t="str">
            <v>ANIXTER JORVEX S.A.C. REPORTE ADUANAS 20170829</v>
          </cell>
          <cell r="G88">
            <v>0</v>
          </cell>
          <cell r="H88">
            <v>2.697222095203256</v>
          </cell>
        </row>
        <row r="89">
          <cell r="E89" t="str">
            <v>ANIXTER JORVEX S.A.C. REPORTE ADUANAS 20170829</v>
          </cell>
          <cell r="G89">
            <v>0</v>
          </cell>
          <cell r="H89">
            <v>3.0358265241986171</v>
          </cell>
        </row>
        <row r="90">
          <cell r="E90" t="str">
            <v>ANIXTER JORVEX S.A.C. REPORTE ADUANAS 20170731</v>
          </cell>
          <cell r="G90">
            <v>0</v>
          </cell>
          <cell r="H90">
            <v>2.6310592263422454</v>
          </cell>
        </row>
        <row r="91">
          <cell r="E91" t="str">
            <v>COBRA PERU S.A REPORTE ADUANAS 20170906</v>
          </cell>
          <cell r="G91">
            <v>0</v>
          </cell>
          <cell r="H91">
            <v>4.9096173076923071</v>
          </cell>
        </row>
        <row r="92">
          <cell r="E92" t="str">
            <v>IMPORTACIONES GELCO SAC REPORTE ADUANAS 20170905</v>
          </cell>
          <cell r="G92">
            <v>0</v>
          </cell>
          <cell r="H92">
            <v>2.7554113924050636</v>
          </cell>
        </row>
        <row r="93">
          <cell r="E93" t="str">
            <v>IMPORTACIONES GELCO SAC REPORTE ADUANAS 20170905</v>
          </cell>
          <cell r="G93">
            <v>0</v>
          </cell>
          <cell r="H93">
            <v>2.5384676258992802</v>
          </cell>
        </row>
        <row r="94">
          <cell r="E94" t="str">
            <v>IMPORTACIONES GELCO SAC REPORTE ADUANAS 20170905</v>
          </cell>
          <cell r="G94">
            <v>0</v>
          </cell>
          <cell r="H94">
            <v>2.5321704963235292</v>
          </cell>
        </row>
        <row r="95">
          <cell r="E95" t="str">
            <v>GCZ INGENIEROS S.A.C. REPORTE ADUANAS 20170915</v>
          </cell>
          <cell r="G95">
            <v>0</v>
          </cell>
          <cell r="H95">
            <v>2.5434084661902143</v>
          </cell>
        </row>
        <row r="96">
          <cell r="E96" t="str">
            <v>GCZ INGENIEROS S.A.C. REPORTE ADUANAS 20170918</v>
          </cell>
          <cell r="G96">
            <v>0</v>
          </cell>
          <cell r="H96">
            <v>2.4787570029422437</v>
          </cell>
        </row>
        <row r="97">
          <cell r="E97" t="str">
            <v>MANUFACTURAS ELECTRICAS S A REPORTE ADUANAS 20170919</v>
          </cell>
          <cell r="G97">
            <v>0</v>
          </cell>
          <cell r="H97">
            <v>2.3538757489750868</v>
          </cell>
        </row>
        <row r="98">
          <cell r="E98" t="str">
            <v>MANUFACTURAS ELECTRICAS S A REPORTE ADUANAS 20170919</v>
          </cell>
          <cell r="G98">
            <v>0</v>
          </cell>
          <cell r="H98">
            <v>2.4476308384918402</v>
          </cell>
        </row>
        <row r="99">
          <cell r="E99" t="str">
            <v>MANUFACTURAS INDUSTRIALES MENDOZA S.A. REPORTE ADUANAS 20171005</v>
          </cell>
          <cell r="G99">
            <v>0</v>
          </cell>
          <cell r="H99">
            <v>2.1724022523594257</v>
          </cell>
        </row>
        <row r="100">
          <cell r="E100" t="str">
            <v>MANUFACTURAS INDUSTRIALES MENDOZA S.A. REPORTE ADUANAS 20171005</v>
          </cell>
          <cell r="G100">
            <v>0</v>
          </cell>
          <cell r="H100">
            <v>2.9899061032863852</v>
          </cell>
        </row>
        <row r="101">
          <cell r="E101" t="str">
            <v>MANUFACTURAS INDUSTRIALES MENDOZA S.A. REPORTE ADUANAS 20171005</v>
          </cell>
          <cell r="G101">
            <v>0</v>
          </cell>
          <cell r="H101">
            <v>2.2900423091911151</v>
          </cell>
        </row>
        <row r="102">
          <cell r="E102" t="str">
            <v>MANUFACTURAS INDUSTRIALES MENDOZA S.A. REPORTE ADUANAS 20171005</v>
          </cell>
          <cell r="G102">
            <v>0</v>
          </cell>
          <cell r="H102">
            <v>3.2895623591284751</v>
          </cell>
        </row>
        <row r="103">
          <cell r="E103" t="str">
            <v>MANUFACTURAS INDUSTRIALES MENDOZA S.A. REPORTE ADUANAS 20171005</v>
          </cell>
          <cell r="G103">
            <v>0</v>
          </cell>
          <cell r="H103">
            <v>3.7333264057268214</v>
          </cell>
        </row>
        <row r="104">
          <cell r="E104" t="str">
            <v>MANUFACTURAS INDUSTRIALES MENDOZA S.A. REPORTE ADUANAS 20171005</v>
          </cell>
          <cell r="G104">
            <v>0</v>
          </cell>
          <cell r="H104">
            <v>1.2051102644036484</v>
          </cell>
        </row>
        <row r="105">
          <cell r="E105" t="str">
            <v>TECSUR S.A. REPORTE ADUANAS 20171024</v>
          </cell>
          <cell r="G105">
            <v>0</v>
          </cell>
          <cell r="H105">
            <v>2.7282230310204141</v>
          </cell>
        </row>
        <row r="106">
          <cell r="E106" t="str">
            <v>ANIXTER JORVEX S.A.C. REPORTE ADUANAS 20171025</v>
          </cell>
          <cell r="G106">
            <v>0</v>
          </cell>
          <cell r="H106">
            <v>3.0026385224274406</v>
          </cell>
        </row>
        <row r="107">
          <cell r="E107" t="str">
            <v>ANIXTER JORVEX S.A.C. REPORTE ADUANAS 20171025</v>
          </cell>
          <cell r="G107">
            <v>0</v>
          </cell>
          <cell r="H107">
            <v>3.1417791322014224</v>
          </cell>
        </row>
        <row r="108">
          <cell r="E108" t="str">
            <v>ANIXTER JORVEX S.A.C. REPORTE ADUANAS 20171025</v>
          </cell>
          <cell r="G108">
            <v>0</v>
          </cell>
          <cell r="H108">
            <v>2.9126986819783371</v>
          </cell>
        </row>
        <row r="109">
          <cell r="E109" t="str">
            <v>ANIXTER JORVEX S.A.C. REPORTE ADUANAS 20171025</v>
          </cell>
          <cell r="G109">
            <v>0</v>
          </cell>
          <cell r="H109">
            <v>2.8185208203853325</v>
          </cell>
        </row>
        <row r="110">
          <cell r="E110" t="str">
            <v>ANIXTER JORVEX S.A.C. REPORTE ADUANAS 20171025</v>
          </cell>
          <cell r="G110">
            <v>0</v>
          </cell>
          <cell r="H110">
            <v>2.6927573062261754</v>
          </cell>
        </row>
        <row r="111">
          <cell r="E111" t="str">
            <v>IMPORTACIONES GELCO SAC REPORTE ADUANAS 20171106</v>
          </cell>
          <cell r="G111">
            <v>0</v>
          </cell>
          <cell r="H111">
            <v>2.8219943576388888</v>
          </cell>
        </row>
        <row r="112">
          <cell r="E112" t="str">
            <v>CONDUCTORES ELECTRICOS LIMA S A REPORTE ADUANAS 20171127</v>
          </cell>
          <cell r="G112">
            <v>0</v>
          </cell>
          <cell r="H112">
            <v>2.8531965475469412</v>
          </cell>
        </row>
        <row r="113">
          <cell r="E113" t="str">
            <v>HUAURA POWER GROUP S.A REPORTE ADUANAS 20171219</v>
          </cell>
          <cell r="G113">
            <v>0</v>
          </cell>
          <cell r="H113">
            <v>3.6766666666666663</v>
          </cell>
        </row>
        <row r="114">
          <cell r="E114" t="str">
            <v>IMPORTACIONES GELCO SAC REPORTE ADUANAS 20171211</v>
          </cell>
          <cell r="G114">
            <v>0</v>
          </cell>
          <cell r="H114">
            <v>2.8350137362637362</v>
          </cell>
        </row>
        <row r="115">
          <cell r="E115" t="str">
            <v>MANUFACTURAS INDUSTRIALES MENDOZA S.A. REPORTE ADUANAS 20171215</v>
          </cell>
          <cell r="G115">
            <v>0</v>
          </cell>
          <cell r="H115">
            <v>2.9997252525252525</v>
          </cell>
        </row>
        <row r="116">
          <cell r="E116" t="str">
            <v>MANUFACTURAS INDUSTRIALES MENDOZA S.A. REPORTE ADUANAS 20171215</v>
          </cell>
          <cell r="G116">
            <v>0</v>
          </cell>
          <cell r="H116">
            <v>2.8830367647058823</v>
          </cell>
        </row>
        <row r="117">
          <cell r="E117" t="str">
            <v>MANUFACTURAS INDUSTRIALES MENDOZA S.A. REPORTE ADUANAS 20171215</v>
          </cell>
          <cell r="G117">
            <v>0</v>
          </cell>
          <cell r="H117">
            <v>2.8484533750869869</v>
          </cell>
        </row>
        <row r="118">
          <cell r="E118" t="str">
            <v>CENTELSA PERU S.A.C. REPORTE ADUANAS 20171227</v>
          </cell>
          <cell r="G118">
            <v>0</v>
          </cell>
          <cell r="H118">
            <v>2.973875</v>
          </cell>
        </row>
        <row r="119">
          <cell r="E119" t="str">
            <v>CONDUCTORES ELECTRICOS LIMA S A REPORTE ADUANAS 20171218</v>
          </cell>
          <cell r="G119">
            <v>0</v>
          </cell>
          <cell r="H119">
            <v>2.7855963590709352</v>
          </cell>
        </row>
        <row r="120">
          <cell r="E120" t="str">
            <v>CONDUCTORES ELECTRICOS LIMA S A REPORTE ADUANAS 20171218</v>
          </cell>
          <cell r="G120">
            <v>0</v>
          </cell>
          <cell r="H120">
            <v>2.7746706961233851</v>
          </cell>
        </row>
        <row r="121">
          <cell r="E121" t="str">
            <v>IMPORTACIONES GELCO SAC REPORTE ADUANAS 20171228</v>
          </cell>
          <cell r="G121">
            <v>0</v>
          </cell>
          <cell r="H121">
            <v>2.711797639969872</v>
          </cell>
        </row>
        <row r="122">
          <cell r="E122" t="str">
            <v>REPORTE EMPRESA :ENEL DISTRIBUCIÓN PERÚ - CON FACTURA N° ZTT20170524B</v>
          </cell>
          <cell r="G122">
            <v>1</v>
          </cell>
          <cell r="H122">
            <v>3.59</v>
          </cell>
        </row>
        <row r="201">
          <cell r="G201" t="str">
            <v>US$/kg</v>
          </cell>
          <cell r="H201">
            <v>2.5140155051752662</v>
          </cell>
        </row>
        <row r="202">
          <cell r="G202" t="str">
            <v>US$/Unidad</v>
          </cell>
          <cell r="H202">
            <v>2.57577453564154</v>
          </cell>
          <cell r="I202">
            <v>2.57577453564154</v>
          </cell>
        </row>
        <row r="206">
          <cell r="H206" t="str">
            <v>I-404</v>
          </cell>
        </row>
        <row r="209">
          <cell r="E209" t="str">
            <v xml:space="preserve"> </v>
          </cell>
        </row>
        <row r="210">
          <cell r="E210" t="str">
            <v>AAAC-E</v>
          </cell>
          <cell r="F210" t="str">
            <v>Conductor AAAC Engrasado</v>
          </cell>
          <cell r="H210">
            <v>2.8186603073516951</v>
          </cell>
        </row>
        <row r="212">
          <cell r="E212" t="str">
            <v>Conductor AAAC Engrasado</v>
          </cell>
        </row>
        <row r="214">
          <cell r="F214" t="str">
            <v>TIPO DE CAMBIO (S/.POR US$) :</v>
          </cell>
          <cell r="G214">
            <v>3.2450000000000001</v>
          </cell>
        </row>
        <row r="215">
          <cell r="F215" t="str">
            <v>FECHA DE REFERENCIA :</v>
          </cell>
          <cell r="G215">
            <v>43100</v>
          </cell>
        </row>
        <row r="217">
          <cell r="H217" t="str">
            <v xml:space="preserve">PRECIO </v>
          </cell>
        </row>
        <row r="218">
          <cell r="E218" t="str">
            <v>FUENTE</v>
          </cell>
          <cell r="G218" t="str">
            <v>TIPO</v>
          </cell>
          <cell r="H218" t="str">
            <v>UNITARIO</v>
          </cell>
        </row>
        <row r="219">
          <cell r="H219" t="str">
            <v>(US$/Kg)</v>
          </cell>
        </row>
        <row r="220">
          <cell r="E220" t="str">
            <v>TECSUR S.A. REPORTE ADUANAS 20170201</v>
          </cell>
          <cell r="G220">
            <v>0</v>
          </cell>
          <cell r="H220">
            <v>2.5889119043608506</v>
          </cell>
        </row>
        <row r="221">
          <cell r="E221" t="str">
            <v>TECSUR S.A. REPORTE ADUANAS 20170427</v>
          </cell>
          <cell r="G221">
            <v>0</v>
          </cell>
          <cell r="H221">
            <v>2.2524595323100778</v>
          </cell>
        </row>
        <row r="222">
          <cell r="E222" t="str">
            <v>TECSUR S.A. REPORTE ADUANAS 20170427</v>
          </cell>
          <cell r="G222">
            <v>0</v>
          </cell>
          <cell r="H222">
            <v>2.2524588597200701</v>
          </cell>
        </row>
        <row r="223">
          <cell r="E223" t="str">
            <v>TECSUR S.A. REPORTE ADUANAS 20170427</v>
          </cell>
          <cell r="G223">
            <v>0</v>
          </cell>
          <cell r="H223">
            <v>2.2524587237544691</v>
          </cell>
        </row>
        <row r="224">
          <cell r="E224" t="str">
            <v>ENEL DISTRIBUCION PERU S.A.A. REPORTE ADUANAS 20170627</v>
          </cell>
          <cell r="G224">
            <v>0</v>
          </cell>
          <cell r="H224">
            <v>2.9122108534104729</v>
          </cell>
        </row>
        <row r="225">
          <cell r="E225" t="str">
            <v>IMPORTACIONES GELCO SAC REPORTE ADUANAS 20170803</v>
          </cell>
          <cell r="G225">
            <v>0</v>
          </cell>
          <cell r="H225">
            <v>2.6347757575757575</v>
          </cell>
        </row>
        <row r="226">
          <cell r="E226" t="str">
            <v>ENEL DISTRIBUCION PERU S.A.A. REPORTE ADUANAS 20171024</v>
          </cell>
          <cell r="G226">
            <v>0</v>
          </cell>
          <cell r="H226">
            <v>3.1117754029130396</v>
          </cell>
        </row>
        <row r="227">
          <cell r="E227" t="str">
            <v>PROYECTOS DE INFRAESTRUCTURA DEL PERU S. REPORTE ADUANAS 20170904</v>
          </cell>
          <cell r="G227">
            <v>0</v>
          </cell>
          <cell r="H227">
            <v>2.9347297297297299</v>
          </cell>
        </row>
        <row r="228">
          <cell r="E228" t="str">
            <v>ENEL DISTRIBUCION PERU S.A.A. REPORTE ADUANAS 20171013</v>
          </cell>
          <cell r="G228">
            <v>0</v>
          </cell>
          <cell r="H228">
            <v>3.1747851823563105</v>
          </cell>
        </row>
        <row r="229">
          <cell r="E229" t="str">
            <v>ENEL DISTRIBUCION PERU S.A.A. REPORTE ADUANAS 20171013</v>
          </cell>
          <cell r="G229">
            <v>0</v>
          </cell>
          <cell r="H229">
            <v>3.3280474343675417</v>
          </cell>
        </row>
        <row r="230">
          <cell r="E230" t="str">
            <v>ENEL DISTRIBUCION PERU S.A.A. REPORTE ADUANAS 20171013</v>
          </cell>
          <cell r="G230">
            <v>0</v>
          </cell>
          <cell r="H230">
            <v>3.2925959639953546</v>
          </cell>
        </row>
        <row r="231">
          <cell r="E231" t="str">
            <v>TECSUR S.A. REPORTE ADUANAS 20171024</v>
          </cell>
          <cell r="G231">
            <v>0</v>
          </cell>
          <cell r="H231">
            <v>2.7282215452066252</v>
          </cell>
        </row>
        <row r="232">
          <cell r="E232" t="str">
            <v>TECSUR S.A. REPORTE ADUANAS 20171212</v>
          </cell>
          <cell r="G232">
            <v>0</v>
          </cell>
          <cell r="H232">
            <v>2.9658859347830924</v>
          </cell>
        </row>
        <row r="233">
          <cell r="E233" t="str">
            <v>TECSUR S.A. REPORTE ADUANAS 20171212</v>
          </cell>
          <cell r="G233">
            <v>0</v>
          </cell>
          <cell r="H233">
            <v>2.9658864263953353</v>
          </cell>
        </row>
        <row r="234">
          <cell r="E234" t="str">
            <v>ENEL DISTRIBUCION PERU S.A.A. REPORTE ADUANAS 20171226</v>
          </cell>
          <cell r="G234">
            <v>0</v>
          </cell>
          <cell r="H234">
            <v>3.895107570994333</v>
          </cell>
        </row>
        <row r="235">
          <cell r="E235" t="str">
            <v>ENEL DISTRIBUCION PERU S.A.A. REPORTE ADUANAS 20171218</v>
          </cell>
          <cell r="G235">
            <v>0</v>
          </cell>
          <cell r="H235">
            <v>3.0463523127994612</v>
          </cell>
        </row>
        <row r="240">
          <cell r="G240" t="str">
            <v>US$/kg</v>
          </cell>
          <cell r="H240">
            <v>2.8960414459170329</v>
          </cell>
        </row>
        <row r="241">
          <cell r="G241" t="str">
            <v>US$/Unidad</v>
          </cell>
          <cell r="H241">
            <v>2.8186603073516951</v>
          </cell>
          <cell r="I241">
            <v>2.8186603073516951</v>
          </cell>
        </row>
        <row r="244">
          <cell r="H244" t="str">
            <v>I-404</v>
          </cell>
        </row>
        <row r="247">
          <cell r="E247" t="str">
            <v xml:space="preserve"> </v>
          </cell>
        </row>
        <row r="248">
          <cell r="E248" t="str">
            <v>ACAR</v>
          </cell>
          <cell r="F248" t="str">
            <v>Conductor ACAR</v>
          </cell>
          <cell r="H248">
            <v>2.5271669939287089</v>
          </cell>
        </row>
        <row r="250">
          <cell r="E250" t="str">
            <v>Conductor ACAR</v>
          </cell>
        </row>
        <row r="252">
          <cell r="F252" t="str">
            <v>TIPO DE CAMBIO (S/.POR US$) :</v>
          </cell>
          <cell r="G252">
            <v>3.2450000000000001</v>
          </cell>
        </row>
        <row r="253">
          <cell r="F253" t="str">
            <v>FECHA DE REFERENCIA :</v>
          </cell>
          <cell r="G253">
            <v>43100</v>
          </cell>
        </row>
        <row r="255">
          <cell r="H255" t="str">
            <v xml:space="preserve">PRECIO </v>
          </cell>
        </row>
        <row r="256">
          <cell r="E256" t="str">
            <v>FUENTE</v>
          </cell>
          <cell r="G256" t="str">
            <v>TIPO</v>
          </cell>
          <cell r="H256" t="str">
            <v>UNITARIO</v>
          </cell>
        </row>
        <row r="257">
          <cell r="H257" t="str">
            <v>(US$/kg)</v>
          </cell>
        </row>
        <row r="258">
          <cell r="E258" t="str">
            <v>MANUFACTURAS INDUSTRIALES MENDOZA S.A. REPORTE ADUANAS 20160114</v>
          </cell>
          <cell r="G258">
            <v>0</v>
          </cell>
          <cell r="H258">
            <v>2.243722049689441</v>
          </cell>
        </row>
        <row r="259">
          <cell r="E259" t="str">
            <v>MANUFACTURAS INDUSTRIALES MENDOZA S.A. REPORTE ADUANAS 20170523</v>
          </cell>
          <cell r="G259">
            <v>0</v>
          </cell>
          <cell r="H259">
            <v>2.4597689625735955</v>
          </cell>
        </row>
        <row r="260">
          <cell r="E260" t="str">
            <v>MANUFACTURAS INDUSTRIALES MENDOZA S.A. REPORTE ADUANAS 20170523</v>
          </cell>
          <cell r="G260">
            <v>0</v>
          </cell>
          <cell r="H260">
            <v>2.4597677386523116</v>
          </cell>
        </row>
        <row r="261">
          <cell r="E261" t="str">
            <v>TRANSMISORA ELECTRICA DEL SUR 2 S.A. TES REPORTE ADUANAS 20170123</v>
          </cell>
          <cell r="G261">
            <v>0</v>
          </cell>
          <cell r="H261">
            <v>2.3421138557637704</v>
          </cell>
        </row>
        <row r="262">
          <cell r="E262" t="str">
            <v>TRANSMISORA ELECTRICA DEL SUR 2 S.A. TES REPORTE ADUANAS 20170123</v>
          </cell>
          <cell r="G262">
            <v>0</v>
          </cell>
          <cell r="H262">
            <v>2.3421198156682026</v>
          </cell>
        </row>
        <row r="263">
          <cell r="E263" t="str">
            <v>TRANSMISORA ELECTRICA DEL SUR 2 S.A. TES REPORTE ADUANAS 20170123</v>
          </cell>
          <cell r="G263">
            <v>0</v>
          </cell>
          <cell r="H263">
            <v>2.3421197855368114</v>
          </cell>
        </row>
        <row r="264">
          <cell r="E264" t="str">
            <v>TRANSMISORA ELECTRICA DEL SUR 2 S.A. TES REPORTE ADUANAS 20170123</v>
          </cell>
          <cell r="G264">
            <v>0</v>
          </cell>
          <cell r="H264">
            <v>2.2655194071096596</v>
          </cell>
        </row>
        <row r="265">
          <cell r="E265" t="str">
            <v>TRANSMISORA ELECTRICA DEL SUR 2 S.A. TES REPORTE ADUANAS 20170123</v>
          </cell>
          <cell r="G265">
            <v>0</v>
          </cell>
          <cell r="H265">
            <v>2.2655226960110042</v>
          </cell>
        </row>
        <row r="266">
          <cell r="E266" t="str">
            <v>TRANSMISORA ELECTRICA DEL SUR 2 S.A. TES REPORTE ADUANAS 20170123</v>
          </cell>
          <cell r="G266">
            <v>0</v>
          </cell>
          <cell r="H266">
            <v>2.2655194353689083</v>
          </cell>
        </row>
        <row r="267">
          <cell r="E267" t="str">
            <v>TRANSMISORA ELECTRICA DEL SUR 2 S.A. TES REPORTE ADUANAS 20170123</v>
          </cell>
          <cell r="G267">
            <v>0</v>
          </cell>
          <cell r="H267">
            <v>2.2655247863247863</v>
          </cell>
        </row>
        <row r="268">
          <cell r="E268" t="str">
            <v>TRANSMISORA ELECTRICA DEL SUR 2 S.A. TES REPORTE ADUANAS 20170123</v>
          </cell>
          <cell r="G268">
            <v>0</v>
          </cell>
          <cell r="H268">
            <v>2.2655194908512333</v>
          </cell>
        </row>
        <row r="269">
          <cell r="E269" t="str">
            <v>TRANSMISORA ELECTRICA DEL SUR 2 S.A. TES REPORTE ADUANAS 20170123</v>
          </cell>
          <cell r="G269">
            <v>0</v>
          </cell>
          <cell r="H269">
            <v>2.2655274853801171</v>
          </cell>
        </row>
        <row r="270">
          <cell r="E270" t="str">
            <v>COMERCIALIZADORA DE FABRIC. ELECT. SAC REPORTE ADUANAS 20170215</v>
          </cell>
          <cell r="G270">
            <v>0</v>
          </cell>
          <cell r="H270">
            <v>2.0631583159480025</v>
          </cell>
        </row>
        <row r="271">
          <cell r="E271" t="str">
            <v>TALISMAN INGENIEROS E.I.R.L. REPORTE ADUANAS 20170308</v>
          </cell>
          <cell r="G271">
            <v>0</v>
          </cell>
          <cell r="H271">
            <v>5.6204545454545451</v>
          </cell>
        </row>
        <row r="272">
          <cell r="E272" t="str">
            <v>QUANTA SERVICES PERU S.A.C. REPORTE ADUANAS 20170403</v>
          </cell>
          <cell r="G272">
            <v>0</v>
          </cell>
          <cell r="H272">
            <v>2.59973820499687</v>
          </cell>
        </row>
        <row r="273">
          <cell r="E273" t="str">
            <v>DFJ INGENIERIA Y SUMINISTROS S.A.C. REPORTE ADUANAS 20170421</v>
          </cell>
          <cell r="G273">
            <v>0</v>
          </cell>
          <cell r="H273">
            <v>2.520780220947525</v>
          </cell>
        </row>
        <row r="274">
          <cell r="E274" t="str">
            <v>DFJ INGENIERIA Y SUMINISTROS S.A.C. REPORTE ADUANAS 20170421</v>
          </cell>
          <cell r="G274">
            <v>0</v>
          </cell>
          <cell r="H274">
            <v>2.481400132275132</v>
          </cell>
        </row>
        <row r="275">
          <cell r="E275" t="str">
            <v>TRANSMISORA ELECTRICA DEL SUR 2 S.A. TES REPORTE ADUANAS 20170504</v>
          </cell>
          <cell r="G275">
            <v>0</v>
          </cell>
          <cell r="H275">
            <v>2.8895274584929758</v>
          </cell>
        </row>
        <row r="276">
          <cell r="E276" t="str">
            <v>QUANTA SERVICES PERU S.A.C. REPORTE ADUANAS 20170516</v>
          </cell>
          <cell r="G276">
            <v>0</v>
          </cell>
          <cell r="H276">
            <v>3.1024048094555909</v>
          </cell>
        </row>
        <row r="277">
          <cell r="E277" t="str">
            <v>PROYECTOS DE INFRAESTRUCTURA DEL PERU S. REPORTE ADUANAS 20170127</v>
          </cell>
          <cell r="G277">
            <v>0</v>
          </cell>
          <cell r="H277">
            <v>2.3313207409141321</v>
          </cell>
        </row>
        <row r="278">
          <cell r="E278" t="str">
            <v>PROYECTOS DE INFRAESTRUCTURA DEL PERU S. REPORTE ADUANAS 20170127</v>
          </cell>
          <cell r="G278">
            <v>0</v>
          </cell>
          <cell r="H278">
            <v>2.3313208332277502</v>
          </cell>
        </row>
        <row r="279">
          <cell r="E279" t="str">
            <v>PROYECTOS DE INFRAESTRUCTURA DEL PERU S. REPORTE ADUANAS 20170127</v>
          </cell>
          <cell r="G279">
            <v>0</v>
          </cell>
          <cell r="H279">
            <v>2.3313208092050708</v>
          </cell>
        </row>
        <row r="280">
          <cell r="E280" t="str">
            <v>PROYECTOS DE INFRAESTRUCTURA DEL PERU S. REPORTE ADUANAS 20170127</v>
          </cell>
          <cell r="G280">
            <v>0</v>
          </cell>
          <cell r="H280">
            <v>2.3313209747134187</v>
          </cell>
        </row>
        <row r="281">
          <cell r="E281" t="str">
            <v>PROYECTOS DE INFRAESTRUCTURA DEL PERU S. REPORTE ADUANAS 20170524</v>
          </cell>
          <cell r="G281">
            <v>0</v>
          </cell>
          <cell r="H281">
            <v>2.4458499040307102</v>
          </cell>
        </row>
        <row r="282">
          <cell r="E282" t="str">
            <v>PROYECTOS DE INFRAESTRUCTURA DEL PERU S. REPORTE ADUANAS 20170524</v>
          </cell>
          <cell r="G282">
            <v>0</v>
          </cell>
          <cell r="H282">
            <v>2.4448740604739227</v>
          </cell>
        </row>
        <row r="283">
          <cell r="E283" t="str">
            <v>COBRA PERU S.A REPORTE ADUANAS 20170803</v>
          </cell>
          <cell r="G283">
            <v>0</v>
          </cell>
          <cell r="H283">
            <v>10.115328903216714</v>
          </cell>
        </row>
        <row r="284">
          <cell r="E284" t="str">
            <v>COBRA PERU S.A REPORTE ADUANAS 20170803</v>
          </cell>
          <cell r="G284">
            <v>0</v>
          </cell>
          <cell r="H284">
            <v>10.115328645590992</v>
          </cell>
        </row>
        <row r="285">
          <cell r="E285" t="str">
            <v>PROYECTOS DE INFRAESTRUCTURA DEL PERU S. REPORTE ADUANAS 20170824</v>
          </cell>
          <cell r="G285">
            <v>0</v>
          </cell>
          <cell r="H285">
            <v>3.2933796474577068</v>
          </cell>
        </row>
        <row r="286">
          <cell r="E286" t="str">
            <v>PRODIEL PERU SOCIEDAD ANONIMA CERRADA - REPORTE ADUANAS 20170619</v>
          </cell>
          <cell r="G286">
            <v>0</v>
          </cell>
          <cell r="H286">
            <v>2.6000523471359198</v>
          </cell>
        </row>
        <row r="287">
          <cell r="E287" t="str">
            <v>TRANSMISORA ELECTRICA DEL SUR 2 S.A.C. T REPORTE ADUANAS 20171124</v>
          </cell>
          <cell r="G287">
            <v>0</v>
          </cell>
          <cell r="H287">
            <v>2.8864336856460961</v>
          </cell>
        </row>
        <row r="288">
          <cell r="E288" t="str">
            <v>TRANSMISORA ELECTRICA DEL SUR 2 S.A.C. T REPORTE ADUANAS 20171124</v>
          </cell>
          <cell r="G288">
            <v>0</v>
          </cell>
          <cell r="H288">
            <v>2.8864444444444444</v>
          </cell>
        </row>
        <row r="289">
          <cell r="E289" t="str">
            <v>TURBO S.A. REPORTE ADUANAS 20171103</v>
          </cell>
          <cell r="G289">
            <v>0</v>
          </cell>
          <cell r="H289">
            <v>2.7452871287128713</v>
          </cell>
        </row>
        <row r="290">
          <cell r="E290" t="str">
            <v>PROYECTOS DE INFRAESTRUCTURA DEL PERU S. REPORTE ADUANAS 20171211</v>
          </cell>
          <cell r="G290">
            <v>0</v>
          </cell>
          <cell r="H290">
            <v>8.6501936459909228</v>
          </cell>
        </row>
        <row r="291">
          <cell r="E291" t="str">
            <v>GENERAL CABLE PERU S.A.C. REPORTE ADUANAS 20171220</v>
          </cell>
          <cell r="G291">
            <v>0</v>
          </cell>
          <cell r="H291">
            <v>3.7476505908532842</v>
          </cell>
        </row>
        <row r="325">
          <cell r="G325" t="str">
            <v>US$/kg</v>
          </cell>
          <cell r="H325">
            <v>3.2445975164151308</v>
          </cell>
        </row>
        <row r="326">
          <cell r="G326" t="str">
            <v>US$/Unidad</v>
          </cell>
          <cell r="H326">
            <v>2.5271669939287089</v>
          </cell>
          <cell r="I326">
            <v>2.5271669939287089</v>
          </cell>
        </row>
        <row r="331">
          <cell r="H331" t="str">
            <v>I-404</v>
          </cell>
        </row>
        <row r="334">
          <cell r="E334" t="str">
            <v xml:space="preserve"> </v>
          </cell>
        </row>
        <row r="335">
          <cell r="E335" t="str">
            <v>ACAR-E</v>
          </cell>
          <cell r="F335" t="str">
            <v>Conductor ACAR Engrasado</v>
          </cell>
          <cell r="H335">
            <v>2.8663135874705872</v>
          </cell>
        </row>
        <row r="337">
          <cell r="E337" t="str">
            <v>Conductor ACAR Engrasado</v>
          </cell>
        </row>
        <row r="339">
          <cell r="F339" t="str">
            <v>TIPO DE CAMBIO (S/.POR US$) :</v>
          </cell>
          <cell r="G339">
            <v>3.2450000000000001</v>
          </cell>
        </row>
        <row r="340">
          <cell r="F340" t="str">
            <v>FECHA DE REFERENCIA :</v>
          </cell>
          <cell r="G340">
            <v>43100</v>
          </cell>
        </row>
        <row r="342">
          <cell r="H342" t="str">
            <v xml:space="preserve">PRECIO </v>
          </cell>
        </row>
        <row r="343">
          <cell r="E343" t="str">
            <v>FUENTE</v>
          </cell>
          <cell r="G343" t="str">
            <v>TIPO</v>
          </cell>
          <cell r="H343" t="str">
            <v>UNITARIO</v>
          </cell>
        </row>
        <row r="344">
          <cell r="H344" t="str">
            <v>(US$/kg)</v>
          </cell>
        </row>
        <row r="345">
          <cell r="E345" t="str">
            <v>CONSORCIO TRANSMANTARO S.A. REPORTE ADUANAS 20150225</v>
          </cell>
          <cell r="G345">
            <v>0</v>
          </cell>
          <cell r="H345">
            <v>2.8830115364219773</v>
          </cell>
        </row>
        <row r="346">
          <cell r="E346" t="str">
            <v>CONSORCIO TRANSMANTARO S.A. REPORTE ADUANAS 20150225</v>
          </cell>
          <cell r="G346">
            <v>0</v>
          </cell>
          <cell r="H346">
            <v>2.8848336985769367</v>
          </cell>
        </row>
        <row r="347">
          <cell r="E347" t="str">
            <v>CONSORCIO TRANSMANTARO S.A. REPORTE ADUANAS 20150306</v>
          </cell>
          <cell r="G347">
            <v>0</v>
          </cell>
          <cell r="H347">
            <v>5.6040571398226326</v>
          </cell>
        </row>
        <row r="348">
          <cell r="E348" t="str">
            <v>RED DE ENERGIA DEL PERU SA REPORTE ADUANAS 20150401</v>
          </cell>
          <cell r="G348">
            <v>0</v>
          </cell>
          <cell r="H348">
            <v>2.6698644501278772</v>
          </cell>
        </row>
        <row r="349">
          <cell r="E349" t="str">
            <v>CONSORCIO TRANSMANTARO S.A. REPORTE ADUANAS 20150205</v>
          </cell>
          <cell r="G349">
            <v>0</v>
          </cell>
          <cell r="H349">
            <v>2.8809336226386968</v>
          </cell>
        </row>
        <row r="350">
          <cell r="E350" t="str">
            <v>CONSORCIO TRANSMANTARO S.A. REPORTE ADUANAS 20150205</v>
          </cell>
          <cell r="G350">
            <v>0</v>
          </cell>
          <cell r="H350">
            <v>2.8645421644971614</v>
          </cell>
        </row>
        <row r="351">
          <cell r="E351" t="str">
            <v>CONSORCIO TRANSMANTARO S.A. REPORTE ADUANAS 20150205</v>
          </cell>
          <cell r="G351">
            <v>0</v>
          </cell>
          <cell r="H351">
            <v>2.890871037632079</v>
          </cell>
        </row>
        <row r="352">
          <cell r="E352" t="str">
            <v>CONSORCIO TRANSMANTARO S.A. REPORTE ADUANAS 20150130</v>
          </cell>
          <cell r="G352">
            <v>0</v>
          </cell>
          <cell r="H352">
            <v>2.8625948937564356</v>
          </cell>
        </row>
        <row r="353">
          <cell r="E353" t="str">
            <v>CONSORCIO TRANSMANTARO S.A. REPORTE ADUANAS 20150122</v>
          </cell>
          <cell r="G353">
            <v>0</v>
          </cell>
          <cell r="H353">
            <v>2.8586667034252127</v>
          </cell>
        </row>
        <row r="354">
          <cell r="E354" t="str">
            <v>CONSORCIO TRANSMANTARO S.A. REPORTE ADUANAS 20150105</v>
          </cell>
          <cell r="G354">
            <v>0</v>
          </cell>
          <cell r="H354">
            <v>2.8502161692100541</v>
          </cell>
        </row>
        <row r="355">
          <cell r="E355" t="str">
            <v>VCN CONTRATISTAS SAC REPORTE ADUANAS 20150821</v>
          </cell>
          <cell r="G355">
            <v>0</v>
          </cell>
          <cell r="H355">
            <v>3.1367079574740626</v>
          </cell>
        </row>
        <row r="356">
          <cell r="E356" t="str">
            <v>CONSORCIO TRANSMANTARO S.A. REPORTE ADUANAS 20150608</v>
          </cell>
          <cell r="G356">
            <v>0</v>
          </cell>
          <cell r="H356">
            <v>2.8672317493502093</v>
          </cell>
        </row>
        <row r="357">
          <cell r="E357" t="str">
            <v>CONSORCIO TRANSMANTARO S.A. REPORTE ADUANAS 20150608</v>
          </cell>
          <cell r="G357">
            <v>0</v>
          </cell>
          <cell r="H357">
            <v>2.8753388066292365</v>
          </cell>
        </row>
        <row r="358">
          <cell r="E358" t="str">
            <v>CONSORCIO TRANSMANTARO S.A. REPORTE ADUANAS 20150608</v>
          </cell>
          <cell r="G358">
            <v>0</v>
          </cell>
          <cell r="H358">
            <v>2.8688836016774224</v>
          </cell>
        </row>
        <row r="359">
          <cell r="E359" t="str">
            <v>CONSORCIO TRANSMANTARO S.A. REPORTE ADUANAS 20150608</v>
          </cell>
          <cell r="G359">
            <v>0</v>
          </cell>
          <cell r="H359">
            <v>2.8569109606529377</v>
          </cell>
        </row>
        <row r="360">
          <cell r="E360" t="str">
            <v>CONSORCIO TRANSMANTARO S.A. REPORTE ADUANAS 20150511</v>
          </cell>
          <cell r="G360">
            <v>0</v>
          </cell>
          <cell r="H360">
            <v>2.8698471719756466</v>
          </cell>
        </row>
        <row r="361">
          <cell r="E361" t="str">
            <v>PROYECTOS DE INFRAESTRUCTURA DEL PERU S. REPORTE ADUANAS 20151125</v>
          </cell>
          <cell r="G361">
            <v>0</v>
          </cell>
          <cell r="H361">
            <v>2.9459292052185737</v>
          </cell>
        </row>
        <row r="362">
          <cell r="E362" t="str">
            <v>PROYECTOS DE INFRAESTRUCTURA DEL PERU S. REPORTE ADUANAS 20151125</v>
          </cell>
          <cell r="G362">
            <v>0</v>
          </cell>
          <cell r="H362">
            <v>2.9762399273278075</v>
          </cell>
        </row>
        <row r="363">
          <cell r="E363" t="str">
            <v>RED DE ENERGIA DEL PERU SA REPORTE ADUANAS 20151007</v>
          </cell>
          <cell r="G363">
            <v>0</v>
          </cell>
          <cell r="H363">
            <v>2.5510209178782262</v>
          </cell>
        </row>
        <row r="366">
          <cell r="G366" t="str">
            <v>US$/kg</v>
          </cell>
          <cell r="H366">
            <v>3.0104053533838528</v>
          </cell>
        </row>
        <row r="367">
          <cell r="G367" t="str">
            <v>US$/Unidad</v>
          </cell>
          <cell r="H367">
            <v>2.8663135874705872</v>
          </cell>
          <cell r="I367">
            <v>2.8663135874705872</v>
          </cell>
        </row>
        <row r="372">
          <cell r="H372" t="str">
            <v>I-404</v>
          </cell>
        </row>
        <row r="375">
          <cell r="E375" t="str">
            <v xml:space="preserve"> </v>
          </cell>
        </row>
        <row r="376">
          <cell r="E376" t="str">
            <v>C9-500</v>
          </cell>
          <cell r="F376" t="str">
            <v>Conductor ACCR 484 mm2 Engrasado</v>
          </cell>
          <cell r="H376">
            <v>57020</v>
          </cell>
        </row>
        <row r="378">
          <cell r="E378" t="str">
            <v>Conductor ACCR 484 mm2 Engrasado</v>
          </cell>
        </row>
        <row r="380">
          <cell r="F380" t="str">
            <v>TIPO DE CAMBIO (S/.POR US$) :</v>
          </cell>
          <cell r="G380">
            <v>3.2450000000000001</v>
          </cell>
        </row>
        <row r="381">
          <cell r="F381" t="str">
            <v>FECHA DE REFERENCIA :</v>
          </cell>
          <cell r="G381">
            <v>43100</v>
          </cell>
        </row>
        <row r="383">
          <cell r="H383" t="str">
            <v xml:space="preserve">PRECIO </v>
          </cell>
        </row>
        <row r="384">
          <cell r="E384" t="str">
            <v>FUENTE</v>
          </cell>
          <cell r="G384" t="str">
            <v>TIPO</v>
          </cell>
          <cell r="H384" t="str">
            <v>UNITARIO</v>
          </cell>
        </row>
        <row r="385">
          <cell r="H385" t="str">
            <v>(US$/kg)</v>
          </cell>
        </row>
        <row r="386">
          <cell r="E386" t="str">
            <v>COTIZACIÓN 3M, 20/02/2013 - RR LDS</v>
          </cell>
          <cell r="G386">
            <v>0</v>
          </cell>
          <cell r="H386">
            <v>57020</v>
          </cell>
        </row>
        <row r="392">
          <cell r="G392" t="str">
            <v>US$/km</v>
          </cell>
          <cell r="H392">
            <v>57020</v>
          </cell>
        </row>
        <row r="393">
          <cell r="G393" t="str">
            <v>US$/Unidad</v>
          </cell>
          <cell r="H393" t="str">
            <v>NO APLICA</v>
          </cell>
          <cell r="I393">
            <v>57020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C9-150</v>
          </cell>
          <cell r="F403" t="str">
            <v>Conductor ACCR 175 mm2 Engrasado</v>
          </cell>
          <cell r="H403">
            <v>25170</v>
          </cell>
        </row>
        <row r="405">
          <cell r="E405" t="str">
            <v>Conductor ACCR 175 mm2 Engrasado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(US$/kg)</v>
          </cell>
        </row>
        <row r="413">
          <cell r="E413" t="str">
            <v>COTIZACIÓN 3M, 20/02/2013 - RR LDS</v>
          </cell>
          <cell r="G413">
            <v>0</v>
          </cell>
          <cell r="H413">
            <v>25170</v>
          </cell>
        </row>
        <row r="419">
          <cell r="G419" t="str">
            <v>US$/km</v>
          </cell>
          <cell r="H419">
            <v>25170</v>
          </cell>
        </row>
        <row r="420">
          <cell r="G420" t="str">
            <v>US$/Unidad</v>
          </cell>
          <cell r="H420" t="str">
            <v>NO APLICA</v>
          </cell>
          <cell r="I420">
            <v>25170</v>
          </cell>
        </row>
        <row r="426">
          <cell r="H426" t="str">
            <v>I-404</v>
          </cell>
        </row>
        <row r="429">
          <cell r="E429" t="str">
            <v xml:space="preserve"> </v>
          </cell>
        </row>
        <row r="430">
          <cell r="E430" t="str">
            <v>ACSR</v>
          </cell>
          <cell r="F430" t="str">
            <v>Conductor ACSR</v>
          </cell>
          <cell r="H430">
            <v>2.0184061479574322</v>
          </cell>
        </row>
        <row r="432">
          <cell r="E432" t="str">
            <v>Conductor ACSR</v>
          </cell>
        </row>
        <row r="434">
          <cell r="F434" t="str">
            <v>TIPO DE CAMBIO (S/.POR US$) :</v>
          </cell>
          <cell r="G434">
            <v>3.2450000000000001</v>
          </cell>
        </row>
        <row r="435">
          <cell r="F435" t="str">
            <v>FECHA DE REFERENCIA :</v>
          </cell>
          <cell r="G435">
            <v>43100</v>
          </cell>
        </row>
        <row r="437">
          <cell r="H437" t="str">
            <v xml:space="preserve">PRECIO </v>
          </cell>
        </row>
        <row r="438">
          <cell r="E438" t="str">
            <v>FUENTE</v>
          </cell>
          <cell r="G438" t="str">
            <v>TIPO</v>
          </cell>
          <cell r="H438" t="str">
            <v>UNITARIO</v>
          </cell>
        </row>
        <row r="439">
          <cell r="H439" t="str">
            <v>(US$/kg)</v>
          </cell>
        </row>
        <row r="440">
          <cell r="E440" t="str">
            <v>COMERCIALIZADORA DE FABRIC. ELECT. SAC REPORTE ADUANAS 20170215</v>
          </cell>
          <cell r="G440">
            <v>0</v>
          </cell>
          <cell r="H440">
            <v>2.0631580094065218</v>
          </cell>
        </row>
        <row r="441">
          <cell r="E441" t="str">
            <v>MANUFACTURAS INDUSTRIALES MENDOZA S.A. REPORTE ADUANAS 20170216</v>
          </cell>
          <cell r="G441">
            <v>0</v>
          </cell>
          <cell r="H441">
            <v>1.8928525714285713</v>
          </cell>
        </row>
        <row r="442">
          <cell r="E442" t="str">
            <v>CONSORCIO MASTER SOCIEDAD ANONIMA CERRAD REPORTE ADUANAS 20170307</v>
          </cell>
          <cell r="G442">
            <v>0</v>
          </cell>
          <cell r="H442">
            <v>1.8556754130223518</v>
          </cell>
        </row>
        <row r="443">
          <cell r="E443" t="str">
            <v>CONSORCIO MASTER SOCIEDAD ANONIMA CERRAD REPORTE ADUANAS 20170307</v>
          </cell>
          <cell r="G443">
            <v>0</v>
          </cell>
          <cell r="H443">
            <v>1.8431250000000001</v>
          </cell>
        </row>
        <row r="444">
          <cell r="E444" t="str">
            <v>COPEMI S.A.C. CONSTRUCTORES REPORTE ADUANAS 20170307</v>
          </cell>
          <cell r="G444">
            <v>0</v>
          </cell>
          <cell r="H444">
            <v>2.140434894493052</v>
          </cell>
        </row>
        <row r="445">
          <cell r="E445" t="str">
            <v>COPEMI S.A.C. CONSTRUCTORES REPORTE ADUANAS 20170307</v>
          </cell>
          <cell r="G445">
            <v>0</v>
          </cell>
          <cell r="H445">
            <v>2.096700811897716</v>
          </cell>
        </row>
        <row r="446">
          <cell r="E446" t="str">
            <v>ANIXTER JORVEX S.A.C. REPORTE ADUANAS 20170328</v>
          </cell>
          <cell r="G446">
            <v>0</v>
          </cell>
          <cell r="H446">
            <v>3.7884276729559745</v>
          </cell>
        </row>
        <row r="447">
          <cell r="E447" t="str">
            <v>ANIXTER JORVEX S.A.C. REPORTE ADUANAS 20170731</v>
          </cell>
          <cell r="G447">
            <v>0</v>
          </cell>
          <cell r="H447">
            <v>2.2368963354538125</v>
          </cell>
        </row>
        <row r="466">
          <cell r="G466" t="str">
            <v>US$/kg</v>
          </cell>
          <cell r="H466">
            <v>2.2396588385822498</v>
          </cell>
        </row>
        <row r="467">
          <cell r="G467" t="str">
            <v>US$/Unidad</v>
          </cell>
          <cell r="H467">
            <v>2.0184061479574322</v>
          </cell>
          <cell r="I467">
            <v>2.0184061479574322</v>
          </cell>
        </row>
        <row r="472">
          <cell r="H472" t="str">
            <v>I-404</v>
          </cell>
        </row>
        <row r="475">
          <cell r="E475" t="str">
            <v xml:space="preserve"> </v>
          </cell>
        </row>
        <row r="476">
          <cell r="E476" t="str">
            <v>XLPE220CU</v>
          </cell>
          <cell r="F476" t="str">
            <v>Conductor XLPE, 220kV - COBRE</v>
          </cell>
          <cell r="H476">
            <v>6.9570380174737121</v>
          </cell>
        </row>
        <row r="478">
          <cell r="E478" t="str">
            <v>Conductor XLPE, 220kV - COBRE</v>
          </cell>
        </row>
        <row r="480">
          <cell r="F480" t="str">
            <v>TIPO DE CAMBIO (S/.POR US$) :</v>
          </cell>
          <cell r="G480">
            <v>3.2450000000000001</v>
          </cell>
        </row>
        <row r="481">
          <cell r="F481" t="str">
            <v>FECHA DE REFERENCIA :</v>
          </cell>
          <cell r="G481">
            <v>43100</v>
          </cell>
        </row>
        <row r="483">
          <cell r="H483" t="str">
            <v xml:space="preserve">PRECIO </v>
          </cell>
        </row>
        <row r="484">
          <cell r="E484" t="str">
            <v>FUENTE</v>
          </cell>
          <cell r="G484" t="str">
            <v>TIPO</v>
          </cell>
          <cell r="H484" t="str">
            <v>UNITARIO</v>
          </cell>
        </row>
        <row r="485">
          <cell r="H485" t="str">
            <v>(US$/kg)</v>
          </cell>
        </row>
        <row r="486">
          <cell r="E486" t="str">
            <v>TECSUR S.A. REPORTE ADUANAS 20170808</v>
          </cell>
          <cell r="G486">
            <v>0</v>
          </cell>
          <cell r="H486">
            <v>6.957034589314973</v>
          </cell>
        </row>
        <row r="487">
          <cell r="E487" t="str">
            <v>TECSUR S.A. REPORTE ADUANAS 20170808</v>
          </cell>
          <cell r="G487">
            <v>0</v>
          </cell>
          <cell r="H487">
            <v>6.957034589314973</v>
          </cell>
        </row>
        <row r="488">
          <cell r="E488" t="str">
            <v>TECSUR S.A. REPORTE ADUANAS 20170808</v>
          </cell>
          <cell r="G488">
            <v>0</v>
          </cell>
          <cell r="H488">
            <v>6.957034589314973</v>
          </cell>
        </row>
        <row r="489">
          <cell r="E489" t="str">
            <v>TECSUR S.A. REPORTE ADUANAS 20170808</v>
          </cell>
          <cell r="G489">
            <v>0</v>
          </cell>
          <cell r="H489">
            <v>6.9570349722502147</v>
          </cell>
        </row>
        <row r="490">
          <cell r="E490" t="str">
            <v>TECSUR S.A. REPORTE ADUANAS 20170808</v>
          </cell>
          <cell r="G490">
            <v>0</v>
          </cell>
          <cell r="H490">
            <v>6.9570349722502147</v>
          </cell>
        </row>
        <row r="491">
          <cell r="E491" t="str">
            <v>TECSUR S.A. REPORTE ADUANAS 20170808</v>
          </cell>
          <cell r="G491">
            <v>0</v>
          </cell>
          <cell r="H491">
            <v>6.9570349722502147</v>
          </cell>
        </row>
        <row r="492">
          <cell r="E492" t="str">
            <v>TECSUR S.A. REPORTE ADUANAS 20170808</v>
          </cell>
          <cell r="G492">
            <v>0</v>
          </cell>
          <cell r="H492">
            <v>6.9570444908559503</v>
          </cell>
        </row>
        <row r="493">
          <cell r="E493" t="str">
            <v>TECSUR S.A. REPORTE ADUANAS 20170808</v>
          </cell>
          <cell r="G493">
            <v>0</v>
          </cell>
          <cell r="H493">
            <v>6.9570444908559503</v>
          </cell>
        </row>
        <row r="494">
          <cell r="E494" t="str">
            <v>TECSUR S.A. REPORTE ADUANAS 20170808</v>
          </cell>
          <cell r="G494">
            <v>0</v>
          </cell>
          <cell r="H494">
            <v>6.9570444908559503</v>
          </cell>
        </row>
        <row r="495">
          <cell r="E495" t="str">
            <v>TECSUR S.A. REPORTE ADUANAS 20170816</v>
          </cell>
          <cell r="G495">
            <v>0</v>
          </cell>
          <cell r="H495">
            <v>6.0900049326146384</v>
          </cell>
        </row>
        <row r="496">
          <cell r="E496" t="str">
            <v>TECSUR S.A. REPORTE ADUANAS 20170816</v>
          </cell>
          <cell r="G496">
            <v>0</v>
          </cell>
          <cell r="H496">
            <v>6.0900049326146384</v>
          </cell>
        </row>
        <row r="497">
          <cell r="E497" t="str">
            <v>TECSUR S.A. REPORTE ADUANAS 20170816</v>
          </cell>
          <cell r="G497">
            <v>0</v>
          </cell>
          <cell r="H497">
            <v>6.0900049326146384</v>
          </cell>
        </row>
        <row r="498">
          <cell r="E498" t="str">
            <v>TECSUR S.A. REPORTE ADUANAS 20170816</v>
          </cell>
          <cell r="G498">
            <v>0</v>
          </cell>
          <cell r="H498">
            <v>6.0900049326146384</v>
          </cell>
        </row>
        <row r="499">
          <cell r="E499" t="str">
            <v>TECSUR S.A. REPORTE ADUANAS 20170816</v>
          </cell>
          <cell r="G499">
            <v>0</v>
          </cell>
          <cell r="H499">
            <v>6.0900049326146384</v>
          </cell>
        </row>
        <row r="500">
          <cell r="E500" t="str">
            <v>TECSUR S.A. REPORTE ADUANAS 20170816</v>
          </cell>
          <cell r="G500">
            <v>0</v>
          </cell>
          <cell r="H500">
            <v>6.0942416986535797</v>
          </cell>
        </row>
        <row r="501">
          <cell r="E501" t="str">
            <v>TECSUR S.A. REPORTE ADUANAS 20170816</v>
          </cell>
          <cell r="G501">
            <v>0</v>
          </cell>
          <cell r="H501">
            <v>6.0942416986535797</v>
          </cell>
        </row>
        <row r="502">
          <cell r="E502" t="str">
            <v>TECSUR S.A. REPORTE ADUANAS 20170816</v>
          </cell>
          <cell r="G502">
            <v>0</v>
          </cell>
          <cell r="H502">
            <v>6.0942416986535797</v>
          </cell>
        </row>
        <row r="503">
          <cell r="E503" t="str">
            <v>TECSUR S.A. REPORTE ADUANAS 20170816</v>
          </cell>
          <cell r="G503">
            <v>0</v>
          </cell>
          <cell r="H503">
            <v>6.0942416986535797</v>
          </cell>
        </row>
        <row r="533">
          <cell r="G533" t="str">
            <v>US$/kg</v>
          </cell>
          <cell r="H533">
            <v>6.5244629786083825</v>
          </cell>
        </row>
        <row r="534">
          <cell r="G534" t="str">
            <v>US$/Unidad</v>
          </cell>
          <cell r="H534">
            <v>6.9570380174737121</v>
          </cell>
          <cell r="I534">
            <v>6.9570380174737121</v>
          </cell>
        </row>
        <row r="540">
          <cell r="H540" t="str">
            <v>I-404</v>
          </cell>
        </row>
        <row r="543">
          <cell r="E543" t="str">
            <v xml:space="preserve"> </v>
          </cell>
        </row>
        <row r="544">
          <cell r="E544" t="str">
            <v>XLPE138CU</v>
          </cell>
          <cell r="F544" t="str">
            <v>Conductor XLPE, 138kV - COBRE</v>
          </cell>
          <cell r="H544">
            <v>6.5861044610409882</v>
          </cell>
        </row>
        <row r="546">
          <cell r="E546" t="str">
            <v>Conductor XLPE, 138kV - COBRE</v>
          </cell>
        </row>
        <row r="548">
          <cell r="F548" t="str">
            <v>TIPO DE CAMBIO (S/.POR US$) :</v>
          </cell>
          <cell r="G548">
            <v>3.2450000000000001</v>
          </cell>
        </row>
        <row r="549">
          <cell r="F549" t="str">
            <v>FECHA DE REFERENCIA :</v>
          </cell>
          <cell r="G549">
            <v>43100</v>
          </cell>
        </row>
        <row r="551">
          <cell r="H551" t="str">
            <v xml:space="preserve">PRECIO </v>
          </cell>
        </row>
        <row r="552">
          <cell r="E552" t="str">
            <v>FUENTE</v>
          </cell>
          <cell r="G552" t="str">
            <v>TIPO</v>
          </cell>
          <cell r="H552" t="str">
            <v>UNITARIO</v>
          </cell>
        </row>
        <row r="553">
          <cell r="H553" t="str">
            <v>(US$/kg)</v>
          </cell>
        </row>
        <row r="554">
          <cell r="E554" t="str">
            <v>Estimado en base a precios de conductores</v>
          </cell>
          <cell r="G554">
            <v>0</v>
          </cell>
          <cell r="H554">
            <v>6.5861044610409882</v>
          </cell>
        </row>
        <row r="563">
          <cell r="G563" t="str">
            <v>US$/kg</v>
          </cell>
          <cell r="H563">
            <v>6.5861044610409882</v>
          </cell>
        </row>
        <row r="564">
          <cell r="G564" t="str">
            <v>US$/Unidad</v>
          </cell>
          <cell r="H564" t="str">
            <v>NO APLICA</v>
          </cell>
          <cell r="I564">
            <v>6.5861044610409882</v>
          </cell>
        </row>
        <row r="570">
          <cell r="H570" t="str">
            <v>I-404</v>
          </cell>
        </row>
        <row r="573">
          <cell r="E573" t="str">
            <v xml:space="preserve"> </v>
          </cell>
        </row>
        <row r="574">
          <cell r="E574" t="str">
            <v>XLPE033CU</v>
          </cell>
          <cell r="F574" t="str">
            <v>Conductor XLPE, 33kV - COBRE</v>
          </cell>
          <cell r="H574">
            <v>5.5413619904113096</v>
          </cell>
        </row>
        <row r="576">
          <cell r="E576" t="str">
            <v>Conductor XLPE, 33kV - COBRE</v>
          </cell>
        </row>
        <row r="578">
          <cell r="F578" t="str">
            <v>TIPO DE CAMBIO (S/.POR US$) :</v>
          </cell>
          <cell r="G578">
            <v>3.2450000000000001</v>
          </cell>
        </row>
        <row r="579">
          <cell r="F579" t="str">
            <v>FECHA DE REFERENCIA :</v>
          </cell>
          <cell r="G579">
            <v>43100</v>
          </cell>
        </row>
        <row r="581">
          <cell r="H581" t="str">
            <v xml:space="preserve">PRECIO </v>
          </cell>
        </row>
        <row r="582">
          <cell r="E582" t="str">
            <v>FUENTE</v>
          </cell>
          <cell r="G582" t="str">
            <v>TIPO</v>
          </cell>
          <cell r="H582" t="str">
            <v>UNITARIO</v>
          </cell>
        </row>
        <row r="583">
          <cell r="H583" t="str">
            <v>(US$/kg)</v>
          </cell>
        </row>
        <row r="584">
          <cell r="E584" t="str">
            <v>SIEMENS SAC REPORTE ADUANAS 20170410</v>
          </cell>
          <cell r="G584">
            <v>0</v>
          </cell>
          <cell r="H584">
            <v>5.9537282271279492</v>
          </cell>
        </row>
        <row r="585">
          <cell r="E585" t="str">
            <v>SIEMENS SAC REPORTE ADUANAS 20170410</v>
          </cell>
          <cell r="G585">
            <v>0</v>
          </cell>
          <cell r="H585">
            <v>5.9537277766180603</v>
          </cell>
        </row>
        <row r="586">
          <cell r="E586" t="str">
            <v>SIEMENS SAC REPORTE ADUANAS 20170410</v>
          </cell>
          <cell r="G586">
            <v>0</v>
          </cell>
          <cell r="H586">
            <v>5.9537278349088378</v>
          </cell>
        </row>
        <row r="587">
          <cell r="E587" t="str">
            <v>CENTELSA PERU S.A.C. REPORTE ADUANAS 20170130</v>
          </cell>
          <cell r="G587">
            <v>0</v>
          </cell>
          <cell r="H587">
            <v>5.8387717317761538</v>
          </cell>
        </row>
        <row r="588">
          <cell r="E588" t="str">
            <v>TECSUR S.A. REPORTE ADUANAS 20170815</v>
          </cell>
          <cell r="G588">
            <v>0</v>
          </cell>
          <cell r="H588">
            <v>2.6660398387096773</v>
          </cell>
        </row>
        <row r="589">
          <cell r="E589" t="str">
            <v>TECSUR S.A. REPORTE ADUANAS 20170704</v>
          </cell>
          <cell r="G589">
            <v>0</v>
          </cell>
          <cell r="H589">
            <v>2.843102189781022</v>
          </cell>
        </row>
        <row r="590">
          <cell r="E590" t="str">
            <v>TECSUR S.A. REPORTE ADUANAS 20170704</v>
          </cell>
          <cell r="G590">
            <v>0</v>
          </cell>
          <cell r="H590">
            <v>2.780446638883856</v>
          </cell>
        </row>
        <row r="591">
          <cell r="E591" t="str">
            <v>CABLES ELECTRICOS BRANDE S.A.C. REPORTE ADUANAS 20170821</v>
          </cell>
          <cell r="G591">
            <v>0</v>
          </cell>
          <cell r="H591">
            <v>2.7745929968167347</v>
          </cell>
        </row>
        <row r="592">
          <cell r="E592" t="str">
            <v>GENERAL CABLE PERU S.A.C. REPORTE ADUANAS 20170704</v>
          </cell>
          <cell r="G592">
            <v>0</v>
          </cell>
          <cell r="H592">
            <v>4.9430080213903747</v>
          </cell>
        </row>
        <row r="593">
          <cell r="E593" t="str">
            <v>GENERAL CABLE PERU S.A.C. REPORTE ADUANAS 20170704</v>
          </cell>
          <cell r="G593">
            <v>0</v>
          </cell>
          <cell r="H593">
            <v>5.274382871536524</v>
          </cell>
        </row>
        <row r="594">
          <cell r="E594" t="str">
            <v>CJR RENEWABLES PERU SOCIEDAD ANONIMA CER REPORTE ADUANAS 20170731</v>
          </cell>
          <cell r="G594">
            <v>0</v>
          </cell>
          <cell r="H594">
            <v>8.1276618122977347</v>
          </cell>
        </row>
        <row r="595">
          <cell r="E595" t="str">
            <v>CENTELSA PERU S.A.C. REPORTE ADUANAS 20171214</v>
          </cell>
          <cell r="G595">
            <v>0</v>
          </cell>
          <cell r="H595">
            <v>6.1044327949567023</v>
          </cell>
        </row>
        <row r="596">
          <cell r="E596" t="str">
            <v>CENTELSA PERU S.A.C. REPORTE ADUANAS 20171227</v>
          </cell>
          <cell r="G596">
            <v>0</v>
          </cell>
          <cell r="H596">
            <v>4.872187469521263</v>
          </cell>
        </row>
        <row r="597">
          <cell r="E597" t="str">
            <v>CENTELSA PERU S.A.C. REPORTE ADUANAS 20171214</v>
          </cell>
          <cell r="G597">
            <v>0</v>
          </cell>
          <cell r="H597">
            <v>6.104433399802395</v>
          </cell>
        </row>
        <row r="707">
          <cell r="G707" t="str">
            <v>US$/kg</v>
          </cell>
          <cell r="H707">
            <v>5.0135888288662338</v>
          </cell>
        </row>
        <row r="708">
          <cell r="G708" t="str">
            <v>US$/Unidad</v>
          </cell>
          <cell r="H708">
            <v>5.5413619904113096</v>
          </cell>
          <cell r="I708">
            <v>5.5413619904113096</v>
          </cell>
        </row>
        <row r="713">
          <cell r="H713" t="str">
            <v>I-404</v>
          </cell>
        </row>
        <row r="716">
          <cell r="E716" t="str">
            <v xml:space="preserve"> </v>
          </cell>
        </row>
        <row r="717">
          <cell r="E717" t="str">
            <v>XLPE060CU</v>
          </cell>
          <cell r="F717" t="str">
            <v>Conductor XLPE, 60kV - COBRE</v>
          </cell>
          <cell r="H717">
            <v>6.233265224434251</v>
          </cell>
        </row>
        <row r="719">
          <cell r="E719" t="str">
            <v>Conductor XLPE, 60kV - COBRE</v>
          </cell>
        </row>
        <row r="721">
          <cell r="F721" t="str">
            <v>TIPO DE CAMBIO (S/.POR US$) :</v>
          </cell>
          <cell r="G721">
            <v>3.2450000000000001</v>
          </cell>
        </row>
        <row r="722">
          <cell r="F722" t="str">
            <v>FECHA DE REFERENCIA :</v>
          </cell>
          <cell r="G722">
            <v>43100</v>
          </cell>
        </row>
        <row r="724">
          <cell r="H724" t="str">
            <v xml:space="preserve">PRECIO </v>
          </cell>
        </row>
        <row r="725">
          <cell r="E725" t="str">
            <v>FUENTE</v>
          </cell>
          <cell r="G725" t="str">
            <v>TIPO</v>
          </cell>
          <cell r="H725" t="str">
            <v>UNITARIO</v>
          </cell>
        </row>
        <row r="726">
          <cell r="H726" t="str">
            <v>(US$/kg)</v>
          </cell>
        </row>
        <row r="727">
          <cell r="E727" t="str">
            <v>ENEL DISTRIBUCION PERU S.A.A. REPORTE ADUANAS 20170123</v>
          </cell>
          <cell r="G727">
            <v>0</v>
          </cell>
          <cell r="H727">
            <v>4.778993100034036</v>
          </cell>
        </row>
        <row r="728">
          <cell r="E728" t="str">
            <v>TECSUR S.A. REPORTE ADUANAS 20170816</v>
          </cell>
          <cell r="G728">
            <v>0</v>
          </cell>
          <cell r="H728">
            <v>5.3099125576816553</v>
          </cell>
        </row>
        <row r="729">
          <cell r="E729" t="str">
            <v>TECSUR S.A. REPORTE ADUANAS 20170816</v>
          </cell>
          <cell r="G729">
            <v>0</v>
          </cell>
          <cell r="H729">
            <v>5.3758511978435877</v>
          </cell>
        </row>
        <row r="730">
          <cell r="E730" t="str">
            <v>TECSUR S.A. REPORTE ADUANAS 20170816</v>
          </cell>
          <cell r="G730">
            <v>0</v>
          </cell>
          <cell r="H730">
            <v>5.472501331913076</v>
          </cell>
        </row>
        <row r="731">
          <cell r="E731" t="str">
            <v>TECSUR S.A. REPORTE ADUANAS 20170816</v>
          </cell>
          <cell r="G731">
            <v>0</v>
          </cell>
          <cell r="H731">
            <v>5.5057644101432608</v>
          </cell>
        </row>
        <row r="732">
          <cell r="E732" t="str">
            <v>TECSUR S.A. REPORTE ADUANAS 20170816</v>
          </cell>
          <cell r="G732">
            <v>0</v>
          </cell>
          <cell r="H732">
            <v>5.3795647764901968</v>
          </cell>
        </row>
        <row r="733">
          <cell r="E733" t="str">
            <v>TECSUR S.A. REPORTE ADUANAS 20170816</v>
          </cell>
          <cell r="G733">
            <v>0</v>
          </cell>
          <cell r="H733">
            <v>5.2753703859282401</v>
          </cell>
        </row>
        <row r="734">
          <cell r="E734" t="str">
            <v>TECSUR S.A. REPORTE ADUANAS 20170816</v>
          </cell>
          <cell r="G734">
            <v>0</v>
          </cell>
          <cell r="H734">
            <v>5.5391357180865386</v>
          </cell>
        </row>
        <row r="735">
          <cell r="E735" t="str">
            <v>TECSUR S.A. REPORTE ADUANAS 20170816</v>
          </cell>
          <cell r="G735">
            <v>0</v>
          </cell>
          <cell r="H735">
            <v>5.3099125576816553</v>
          </cell>
        </row>
        <row r="736">
          <cell r="E736" t="str">
            <v>TECSUR S.A. REPORTE ADUANAS 20170901</v>
          </cell>
          <cell r="G736">
            <v>0</v>
          </cell>
          <cell r="H736">
            <v>6.217538946438153</v>
          </cell>
        </row>
        <row r="737">
          <cell r="E737" t="str">
            <v>TECSUR S.A. REPORTE ADUANAS 20170901</v>
          </cell>
          <cell r="G737">
            <v>0</v>
          </cell>
          <cell r="H737">
            <v>6.2281978093129107</v>
          </cell>
        </row>
        <row r="738">
          <cell r="E738" t="str">
            <v>TECSUR S.A. REPORTE ADUANAS 20170901</v>
          </cell>
          <cell r="G738">
            <v>0</v>
          </cell>
          <cell r="H738">
            <v>6.2024526268502393</v>
          </cell>
        </row>
        <row r="739">
          <cell r="E739" t="str">
            <v>TECSUR S.A. REPORTE ADUANAS 20170901</v>
          </cell>
          <cell r="G739">
            <v>0</v>
          </cell>
          <cell r="H739">
            <v>6.2024526268502393</v>
          </cell>
        </row>
        <row r="740">
          <cell r="E740" t="str">
            <v>TECSUR S.A. REPORTE ADUANAS 20170901</v>
          </cell>
          <cell r="G740">
            <v>0</v>
          </cell>
          <cell r="H740">
            <v>6.217538946438153</v>
          </cell>
        </row>
        <row r="741">
          <cell r="E741" t="str">
            <v>TECSUR S.A. REPORTE ADUANAS 20170901</v>
          </cell>
          <cell r="G741">
            <v>0</v>
          </cell>
          <cell r="H741">
            <v>6.217538946438153</v>
          </cell>
        </row>
        <row r="742">
          <cell r="E742" t="str">
            <v>TECSUR S.A. REPORTE ADUANAS 20170901</v>
          </cell>
          <cell r="G742">
            <v>0</v>
          </cell>
          <cell r="H742">
            <v>5.2723532558090849</v>
          </cell>
        </row>
        <row r="743">
          <cell r="E743" t="str">
            <v>TECSUR S.A. REPORTE ADUANAS 20170901</v>
          </cell>
          <cell r="G743">
            <v>0</v>
          </cell>
          <cell r="H743">
            <v>5.2474369342122769</v>
          </cell>
        </row>
        <row r="744">
          <cell r="E744" t="str">
            <v>TECSUR S.A. REPORTE ADUANAS 20170901</v>
          </cell>
          <cell r="G744">
            <v>0</v>
          </cell>
          <cell r="H744">
            <v>5.2889756605809009</v>
          </cell>
        </row>
        <row r="745">
          <cell r="E745" t="str">
            <v>TECSUR S.A. REPORTE ADUANAS 20170901</v>
          </cell>
          <cell r="G745">
            <v>0</v>
          </cell>
          <cell r="H745">
            <v>5.2723532558090849</v>
          </cell>
        </row>
        <row r="746">
          <cell r="E746" t="str">
            <v>TECSUR S.A. REPORTE ADUANAS 20170901</v>
          </cell>
          <cell r="G746">
            <v>0</v>
          </cell>
          <cell r="H746">
            <v>5.2723532558090849</v>
          </cell>
        </row>
        <row r="747">
          <cell r="E747" t="str">
            <v>TECSUR S.A. REPORTE ADUANAS 20170901</v>
          </cell>
          <cell r="G747">
            <v>0</v>
          </cell>
          <cell r="H747">
            <v>5.2889756605809009</v>
          </cell>
        </row>
        <row r="748">
          <cell r="E748" t="str">
            <v>TECSUR S.A. REPORTE ADUANAS 20170907</v>
          </cell>
          <cell r="G748">
            <v>0</v>
          </cell>
          <cell r="H748">
            <v>6.1623090256111928</v>
          </cell>
        </row>
        <row r="749">
          <cell r="E749" t="str">
            <v>TECSUR S.A. REPORTE ADUANAS 20170907</v>
          </cell>
          <cell r="G749">
            <v>0</v>
          </cell>
          <cell r="H749">
            <v>6.143977964895071</v>
          </cell>
        </row>
        <row r="750">
          <cell r="E750" t="str">
            <v>TECSUR S.A. REPORTE ADUANAS 20170907</v>
          </cell>
          <cell r="G750">
            <v>0</v>
          </cell>
          <cell r="H750">
            <v>6.1623090256111928</v>
          </cell>
        </row>
        <row r="751">
          <cell r="E751" t="str">
            <v>TECSUR S.A. REPORTE ADUANAS 20170907</v>
          </cell>
          <cell r="G751">
            <v>0</v>
          </cell>
          <cell r="H751">
            <v>6.2013017826868193</v>
          </cell>
        </row>
        <row r="752">
          <cell r="E752" t="str">
            <v>TECSUR S.A. REPORTE ADUANAS 20170907</v>
          </cell>
          <cell r="G752">
            <v>0</v>
          </cell>
          <cell r="H752">
            <v>6.2232755273861535</v>
          </cell>
        </row>
        <row r="753">
          <cell r="E753" t="str">
            <v>TECSUR S.A. REPORTE ADUANAS 20170907</v>
          </cell>
          <cell r="G753">
            <v>0</v>
          </cell>
          <cell r="H753">
            <v>6.2232755273861535</v>
          </cell>
        </row>
        <row r="754">
          <cell r="E754" t="str">
            <v>TECSUR S.A. REPORTE ADUANAS 20170907</v>
          </cell>
          <cell r="G754">
            <v>0</v>
          </cell>
          <cell r="H754">
            <v>6.2154446457146308</v>
          </cell>
        </row>
        <row r="755">
          <cell r="E755" t="str">
            <v>TECSUR S.A. REPORTE ADUANAS 20170907</v>
          </cell>
          <cell r="G755">
            <v>0</v>
          </cell>
          <cell r="H755">
            <v>6.2154446457146308</v>
          </cell>
        </row>
        <row r="756">
          <cell r="E756" t="str">
            <v>TECSUR S.A. REPORTE ADUANAS 20170907</v>
          </cell>
          <cell r="G756">
            <v>0</v>
          </cell>
          <cell r="H756">
            <v>6.2223087546463658</v>
          </cell>
        </row>
        <row r="757">
          <cell r="E757" t="str">
            <v>TECSUR S.A. REPORTE ADUANAS 20170907</v>
          </cell>
          <cell r="G757">
            <v>0</v>
          </cell>
          <cell r="H757">
            <v>6.2232755273861535</v>
          </cell>
        </row>
        <row r="758">
          <cell r="E758" t="str">
            <v>TECSUR S.A. REPORTE ADUANAS 20170907</v>
          </cell>
          <cell r="G758">
            <v>0</v>
          </cell>
          <cell r="H758">
            <v>6.3174998421218822</v>
          </cell>
        </row>
        <row r="759">
          <cell r="E759" t="str">
            <v>TECSUR S.A. REPORTE ADUANAS 20170907</v>
          </cell>
          <cell r="G759">
            <v>0</v>
          </cell>
          <cell r="H759">
            <v>6.2788961890896902</v>
          </cell>
        </row>
        <row r="760">
          <cell r="E760" t="str">
            <v>TECSUR S.A. REPORTE ADUANAS 20170912</v>
          </cell>
          <cell r="G760">
            <v>0</v>
          </cell>
          <cell r="H760">
            <v>6.1480653003044852</v>
          </cell>
        </row>
        <row r="761">
          <cell r="E761" t="str">
            <v>TECSUR S.A. REPORTE ADUANAS 20170912</v>
          </cell>
          <cell r="G761">
            <v>0</v>
          </cell>
          <cell r="H761">
            <v>6.1480653003044852</v>
          </cell>
        </row>
        <row r="762">
          <cell r="E762" t="str">
            <v>TECSUR S.A. REPORTE ADUANAS 20170912</v>
          </cell>
          <cell r="G762">
            <v>0</v>
          </cell>
          <cell r="H762">
            <v>6.1480653003044852</v>
          </cell>
        </row>
        <row r="763">
          <cell r="E763" t="str">
            <v>TECSUR S.A. REPORTE ADUANAS 20170912</v>
          </cell>
          <cell r="G763">
            <v>0</v>
          </cell>
          <cell r="H763">
            <v>6.2490711963465477</v>
          </cell>
        </row>
        <row r="764">
          <cell r="E764" t="str">
            <v>TECSUR S.A. REPORTE ADUANAS 20170912</v>
          </cell>
          <cell r="G764">
            <v>0</v>
          </cell>
          <cell r="H764">
            <v>6.2490711963465477</v>
          </cell>
        </row>
        <row r="765">
          <cell r="E765" t="str">
            <v>TECSUR S.A. REPORTE ADUANAS 20170912</v>
          </cell>
          <cell r="G765">
            <v>0</v>
          </cell>
          <cell r="H765">
            <v>6.1432309280475108</v>
          </cell>
        </row>
        <row r="766">
          <cell r="E766" t="str">
            <v>TECSUR S.A. REPORTE ADUANAS 20170912</v>
          </cell>
          <cell r="G766">
            <v>0</v>
          </cell>
          <cell r="H766">
            <v>6.1461313853628408</v>
          </cell>
        </row>
        <row r="767">
          <cell r="E767" t="str">
            <v>TECSUR S.A. REPORTE ADUANAS 20170912</v>
          </cell>
          <cell r="G767">
            <v>0</v>
          </cell>
          <cell r="H767">
            <v>6.1470076613140465</v>
          </cell>
        </row>
        <row r="768">
          <cell r="E768" t="str">
            <v>TECSUR S.A. REPORTE ADUANAS 20170912</v>
          </cell>
          <cell r="G768">
            <v>0</v>
          </cell>
          <cell r="H768">
            <v>6.2208257411597669</v>
          </cell>
        </row>
        <row r="769">
          <cell r="E769" t="str">
            <v>TECSUR S.A. REPORTE ADUANAS 20170912</v>
          </cell>
          <cell r="G769">
            <v>0</v>
          </cell>
          <cell r="H769">
            <v>5.6322342552482505</v>
          </cell>
        </row>
        <row r="770">
          <cell r="E770" t="str">
            <v>TECSUR S.A. REPORTE ADUANAS 20170912</v>
          </cell>
          <cell r="G770">
            <v>0</v>
          </cell>
          <cell r="H770">
            <v>5.6060812603648422</v>
          </cell>
        </row>
        <row r="771">
          <cell r="E771" t="str">
            <v>TECSUR S.A. REPORTE ADUANAS 20170912</v>
          </cell>
          <cell r="G771">
            <v>0</v>
          </cell>
          <cell r="H771">
            <v>5.5967996688741728</v>
          </cell>
        </row>
        <row r="772">
          <cell r="E772" t="str">
            <v>TECSUR S.A. REPORTE ADUANAS 20170912</v>
          </cell>
          <cell r="G772">
            <v>0</v>
          </cell>
          <cell r="H772">
            <v>5.8432999661412088</v>
          </cell>
        </row>
        <row r="773">
          <cell r="E773" t="str">
            <v>TECSUR S.A. REPORTE ADUANAS 20170912</v>
          </cell>
          <cell r="G773">
            <v>0</v>
          </cell>
          <cell r="H773">
            <v>8.7440972581479564</v>
          </cell>
        </row>
        <row r="774">
          <cell r="E774" t="str">
            <v>TECSUR S.A. REPORTE ADUANAS 20170912</v>
          </cell>
          <cell r="G774">
            <v>0</v>
          </cell>
          <cell r="H774">
            <v>5.8432999661412088</v>
          </cell>
        </row>
        <row r="775">
          <cell r="E775" t="str">
            <v>TECSUR S.A. REPORTE ADUANAS 20170912</v>
          </cell>
          <cell r="G775">
            <v>0</v>
          </cell>
          <cell r="H775">
            <v>6.0205029784148314</v>
          </cell>
        </row>
        <row r="776">
          <cell r="E776" t="str">
            <v>TECSUR S.A. REPORTE ADUANAS 20170912</v>
          </cell>
          <cell r="G776">
            <v>0</v>
          </cell>
          <cell r="H776">
            <v>6.0205022882581014</v>
          </cell>
        </row>
        <row r="777">
          <cell r="E777" t="str">
            <v>TECSUR S.A. REPORTE ADUANAS 20170912</v>
          </cell>
          <cell r="G777">
            <v>0</v>
          </cell>
          <cell r="H777">
            <v>5.8655552612353903</v>
          </cell>
        </row>
        <row r="778">
          <cell r="E778" t="str">
            <v>TECSUR S.A. REPORTE ADUANAS 20170912</v>
          </cell>
          <cell r="G778">
            <v>0</v>
          </cell>
          <cell r="H778">
            <v>5.8432985833031008</v>
          </cell>
        </row>
        <row r="779">
          <cell r="E779" t="str">
            <v>TECSUR S.A. REPORTE ADUANAS 20170912</v>
          </cell>
          <cell r="G779">
            <v>0</v>
          </cell>
          <cell r="H779">
            <v>5.8432989290126276</v>
          </cell>
        </row>
        <row r="780">
          <cell r="E780" t="str">
            <v>TECSUR S.A. REPORTE ADUANAS 20170912</v>
          </cell>
          <cell r="G780">
            <v>0</v>
          </cell>
          <cell r="H780">
            <v>5.8432989290126276</v>
          </cell>
        </row>
        <row r="781">
          <cell r="E781" t="str">
            <v>TECSUR S.A. REPORTE ADUANAS 20170912</v>
          </cell>
          <cell r="G781">
            <v>0</v>
          </cell>
          <cell r="H781">
            <v>5.8432989290126276</v>
          </cell>
        </row>
        <row r="782">
          <cell r="E782" t="str">
            <v>TECSUR S.A. REPORTE ADUANAS 20170912</v>
          </cell>
          <cell r="G782">
            <v>0</v>
          </cell>
          <cell r="H782">
            <v>6.156736472044372</v>
          </cell>
        </row>
        <row r="783">
          <cell r="E783" t="str">
            <v>TECSUR S.A. REPORTE ADUANAS 20170912</v>
          </cell>
          <cell r="G783">
            <v>0</v>
          </cell>
          <cell r="H783">
            <v>6.1439787468730369</v>
          </cell>
        </row>
        <row r="784">
          <cell r="E784" t="str">
            <v>TECSUR S.A. REPORTE ADUANAS 20170912</v>
          </cell>
          <cell r="G784">
            <v>0</v>
          </cell>
          <cell r="H784">
            <v>6.1439787468730369</v>
          </cell>
        </row>
        <row r="785">
          <cell r="E785" t="str">
            <v>TECSUR S.A. REPORTE ADUANAS 20170920</v>
          </cell>
          <cell r="G785">
            <v>0</v>
          </cell>
          <cell r="H785">
            <v>5.8392171366276546</v>
          </cell>
        </row>
        <row r="786">
          <cell r="E786" t="str">
            <v>TECSUR S.A. REPORTE ADUANAS 20170920</v>
          </cell>
          <cell r="G786">
            <v>0</v>
          </cell>
          <cell r="H786">
            <v>5.8392164452086011</v>
          </cell>
        </row>
        <row r="787">
          <cell r="E787" t="str">
            <v>TECSUR S.A. REPORTE ADUANAS 20170920</v>
          </cell>
          <cell r="G787">
            <v>0</v>
          </cell>
          <cell r="H787">
            <v>5.8392164452086011</v>
          </cell>
        </row>
        <row r="788">
          <cell r="E788" t="str">
            <v>TECSUR S.A. REPORTE ADUANAS 20170920</v>
          </cell>
          <cell r="G788">
            <v>0</v>
          </cell>
          <cell r="H788">
            <v>5.8392164452086011</v>
          </cell>
        </row>
        <row r="789">
          <cell r="E789" t="str">
            <v>TECSUR S.A. REPORTE ADUANAS 20170920</v>
          </cell>
          <cell r="G789">
            <v>0</v>
          </cell>
          <cell r="H789">
            <v>5.8392167909181278</v>
          </cell>
        </row>
        <row r="790">
          <cell r="E790" t="str">
            <v>TECSUR S.A. REPORTE ADUANAS 20170920</v>
          </cell>
          <cell r="G790">
            <v>0</v>
          </cell>
          <cell r="H790">
            <v>5.8392164452086011</v>
          </cell>
        </row>
        <row r="791">
          <cell r="E791" t="str">
            <v>TECSUR S.A. REPORTE ADUANAS 20170920</v>
          </cell>
          <cell r="G791">
            <v>0</v>
          </cell>
          <cell r="H791">
            <v>5.8393958684531002</v>
          </cell>
        </row>
        <row r="792">
          <cell r="E792" t="str">
            <v>TECSUR S.A. REPORTE ADUANAS 20170920</v>
          </cell>
          <cell r="G792">
            <v>0</v>
          </cell>
          <cell r="H792">
            <v>5.8432572760454233</v>
          </cell>
        </row>
        <row r="793">
          <cell r="E793" t="str">
            <v>TECSUR S.A. REPORTE ADUANAS 20170920</v>
          </cell>
          <cell r="G793">
            <v>0</v>
          </cell>
          <cell r="H793">
            <v>5.8392167909181278</v>
          </cell>
        </row>
        <row r="794">
          <cell r="E794" t="str">
            <v>TECSUR S.A. REPORTE ADUANAS 20170920</v>
          </cell>
          <cell r="G794">
            <v>0</v>
          </cell>
          <cell r="H794">
            <v>5.8392160994990734</v>
          </cell>
        </row>
        <row r="795">
          <cell r="E795" t="str">
            <v>TECSUR S.A. REPORTE ADUANAS 20170920</v>
          </cell>
          <cell r="G795">
            <v>0</v>
          </cell>
          <cell r="H795">
            <v>5.8392160994990734</v>
          </cell>
        </row>
        <row r="796">
          <cell r="E796" t="str">
            <v>TECSUR S.A. REPORTE ADUANAS 20171104</v>
          </cell>
          <cell r="G796">
            <v>0</v>
          </cell>
          <cell r="H796">
            <v>7.2019265578635014</v>
          </cell>
        </row>
        <row r="797">
          <cell r="E797" t="str">
            <v>BANCO INTERNACIONAL DEL PERU-INTERBANK REPORTE ADUANAS 20171227</v>
          </cell>
          <cell r="G797">
            <v>0</v>
          </cell>
          <cell r="H797">
            <v>6.92637958063884</v>
          </cell>
        </row>
        <row r="798">
          <cell r="E798" t="str">
            <v>BANCO INTERNACIONAL DEL PERU-INTERBANK REPORTE ADUANAS 20171227</v>
          </cell>
          <cell r="G798">
            <v>0</v>
          </cell>
          <cell r="H798">
            <v>6.9272551143200962</v>
          </cell>
        </row>
        <row r="799">
          <cell r="E799" t="str">
            <v>BANCO INTERNACIONAL DEL PERU-INTERBANK REPORTE ADUANAS 20171227</v>
          </cell>
          <cell r="G799">
            <v>0</v>
          </cell>
          <cell r="H799">
            <v>6.926761875822951</v>
          </cell>
        </row>
        <row r="800">
          <cell r="E800" t="str">
            <v>BANCO INTERNACIONAL DEL PERU-INTERBANK REPORTE ADUANAS 20171227</v>
          </cell>
          <cell r="G800">
            <v>0</v>
          </cell>
          <cell r="H800">
            <v>6.9262656021590017</v>
          </cell>
        </row>
        <row r="801">
          <cell r="E801" t="str">
            <v>BANCO INTERNACIONAL DEL PERU-INTERBANK REPORTE ADUANAS 20171227</v>
          </cell>
          <cell r="G801">
            <v>0</v>
          </cell>
          <cell r="H801">
            <v>6.9264455920993013</v>
          </cell>
        </row>
        <row r="802">
          <cell r="E802" t="str">
            <v>BANCO INTERNACIONAL DEL PERU-INTERBANK REPORTE ADUANAS 20171227</v>
          </cell>
          <cell r="G802">
            <v>0</v>
          </cell>
          <cell r="H802">
            <v>6.9263502673796795</v>
          </cell>
        </row>
        <row r="803">
          <cell r="E803" t="str">
            <v>BANCO INTERNACIONAL DEL PERU-INTERBANK REPORTE ADUANAS 20171227</v>
          </cell>
          <cell r="G803">
            <v>0</v>
          </cell>
          <cell r="H803">
            <v>6.9264373440798312</v>
          </cell>
        </row>
        <row r="804">
          <cell r="E804" t="str">
            <v>BANCO INTERNACIONAL DEL PERU-INTERBANK REPORTE ADUANAS 20171227</v>
          </cell>
          <cell r="G804">
            <v>0</v>
          </cell>
          <cell r="H804">
            <v>6.9261073505577277</v>
          </cell>
        </row>
        <row r="805">
          <cell r="E805" t="str">
            <v>BANCO INTERNACIONAL DEL PERU-INTERBANK REPORTE ADUANAS 20171227</v>
          </cell>
          <cell r="G805">
            <v>0</v>
          </cell>
          <cell r="H805">
            <v>6.92637958063884</v>
          </cell>
        </row>
        <row r="806">
          <cell r="E806" t="str">
            <v>BANCO INTERNACIONAL DEL PERU-INTERBANK REPORTE ADUANAS 20171227</v>
          </cell>
          <cell r="G806">
            <v>0</v>
          </cell>
          <cell r="H806">
            <v>6.9267205838840127</v>
          </cell>
        </row>
        <row r="807">
          <cell r="E807" t="str">
            <v>BANCO INTERNACIONAL DEL PERU-INTERBANK REPORTE ADUANAS 20171227</v>
          </cell>
          <cell r="G807">
            <v>0</v>
          </cell>
          <cell r="H807">
            <v>6.9257248362120309</v>
          </cell>
        </row>
        <row r="808">
          <cell r="E808" t="str">
            <v>BANCO INTERNACIONAL DEL PERU-INTERBANK REPORTE ADUANAS 20171227</v>
          </cell>
          <cell r="G808">
            <v>0</v>
          </cell>
          <cell r="H808">
            <v>6.9264455920993013</v>
          </cell>
        </row>
        <row r="809">
          <cell r="E809" t="str">
            <v>BANCO INTERNACIONAL DEL PERU-INTERBANK REPORTE ADUANAS 20171227</v>
          </cell>
          <cell r="G809">
            <v>0</v>
          </cell>
          <cell r="H809">
            <v>6.9266263694748771</v>
          </cell>
        </row>
        <row r="810">
          <cell r="E810" t="str">
            <v>BANCO INTERNACIONAL DEL PERU-INTERBANK REPORTE ADUANAS 20171227</v>
          </cell>
          <cell r="G810">
            <v>0</v>
          </cell>
          <cell r="H810">
            <v>6.9260457271364313</v>
          </cell>
        </row>
        <row r="811">
          <cell r="E811" t="str">
            <v>BANCO INTERNACIONAL DEL PERU-INTERBANK REPORTE ADUANAS 20171227</v>
          </cell>
          <cell r="G811">
            <v>0</v>
          </cell>
          <cell r="H811">
            <v>6.9264211274277594</v>
          </cell>
        </row>
        <row r="812">
          <cell r="E812" t="str">
            <v>BANCO INTERNACIONAL DEL PERU-INTERBANK REPORTE ADUANAS 20171227</v>
          </cell>
          <cell r="G812">
            <v>0</v>
          </cell>
          <cell r="H812">
            <v>6.9261551946853661</v>
          </cell>
        </row>
        <row r="813">
          <cell r="E813" t="str">
            <v>BANCO INTERNACIONAL DEL PERU-INTERBANK REPORTE ADUANAS 20171227</v>
          </cell>
          <cell r="G813">
            <v>0</v>
          </cell>
          <cell r="H813">
            <v>6.9267328876753602</v>
          </cell>
        </row>
        <row r="814">
          <cell r="E814" t="str">
            <v>BANCO INTERNACIONAL DEL PERU-INTERBANK REPORTE ADUANAS 20171227</v>
          </cell>
          <cell r="G814">
            <v>0</v>
          </cell>
          <cell r="H814">
            <v>6.926311214390223</v>
          </cell>
        </row>
        <row r="815">
          <cell r="E815" t="str">
            <v>BANCO INTERNACIONAL DEL PERU-INTERBANK REPORTE ADUANAS 20171227</v>
          </cell>
          <cell r="G815">
            <v>0</v>
          </cell>
          <cell r="H815">
            <v>6.9267524790236461</v>
          </cell>
        </row>
        <row r="816">
          <cell r="E816" t="str">
            <v>BANCO INTERNACIONAL DEL PERU-INTERBANK REPORTE ADUANAS 20171227</v>
          </cell>
          <cell r="G816">
            <v>0</v>
          </cell>
          <cell r="H816">
            <v>6.9262164553229129</v>
          </cell>
        </row>
        <row r="817">
          <cell r="E817" t="str">
            <v>BANCO INTERNACIONAL DEL PERU-INTERBANK REPORTE ADUANAS 20171227</v>
          </cell>
          <cell r="G817">
            <v>0</v>
          </cell>
          <cell r="H817">
            <v>6.9261172267284659</v>
          </cell>
        </row>
        <row r="818">
          <cell r="E818" t="str">
            <v>BANCO INTERNACIONAL DEL PERU-INTERBANK REPORTE ADUANAS 20171227</v>
          </cell>
          <cell r="G818">
            <v>0</v>
          </cell>
          <cell r="H818">
            <v>6.9267423218949826</v>
          </cell>
        </row>
        <row r="819">
          <cell r="E819" t="str">
            <v>BANCO INTERNACIONAL DEL PERU-INTERBANK REPORTE ADUANAS 20171227</v>
          </cell>
          <cell r="G819">
            <v>0</v>
          </cell>
          <cell r="H819">
            <v>6.9266644524577723</v>
          </cell>
        </row>
        <row r="820">
          <cell r="E820" t="str">
            <v>BANCO INTERNACIONAL DEL PERU-INTERBANK REPORTE ADUANAS 20171227</v>
          </cell>
          <cell r="G820">
            <v>0</v>
          </cell>
          <cell r="H820">
            <v>6.9259575704736998</v>
          </cell>
        </row>
        <row r="821">
          <cell r="E821" t="str">
            <v>BANCO INTERNACIONAL DEL PERU-INTERBANK REPORTE ADUANAS 20171227</v>
          </cell>
          <cell r="G821">
            <v>0</v>
          </cell>
          <cell r="H821">
            <v>6.9265472142296618</v>
          </cell>
        </row>
        <row r="822">
          <cell r="E822" t="str">
            <v>BANCO INTERNACIONAL DEL PERU-INTERBANK REPORTE ADUANAS 20171227</v>
          </cell>
          <cell r="G822">
            <v>0</v>
          </cell>
          <cell r="H822">
            <v>6.9265782017378168</v>
          </cell>
        </row>
        <row r="823">
          <cell r="E823" t="str">
            <v>BANCO INTERNACIONAL DEL PERU-INTERBANK REPORTE ADUANAS 20171227</v>
          </cell>
          <cell r="G823">
            <v>0</v>
          </cell>
          <cell r="H823">
            <v>6.9263642518618811</v>
          </cell>
        </row>
        <row r="824">
          <cell r="E824" t="str">
            <v>BANCO INTERNACIONAL DEL PERU-INTERBANK REPORTE ADUANAS 20171227</v>
          </cell>
          <cell r="G824">
            <v>0</v>
          </cell>
          <cell r="H824">
            <v>6.9266833253243636</v>
          </cell>
        </row>
        <row r="825">
          <cell r="E825" t="str">
            <v>BANCO INTERNACIONAL DEL PERU-INTERBANK REPORTE ADUANAS 20171227</v>
          </cell>
          <cell r="G825">
            <v>0</v>
          </cell>
          <cell r="H825">
            <v>6.926434485042499</v>
          </cell>
        </row>
        <row r="826">
          <cell r="E826" t="str">
            <v>BANCO INTERNACIONAL DEL PERU-INTERBANK REPORTE ADUANAS 20171227</v>
          </cell>
          <cell r="G826">
            <v>0</v>
          </cell>
          <cell r="H826">
            <v>6.9261804767309876</v>
          </cell>
        </row>
        <row r="827">
          <cell r="E827" t="str">
            <v>BANCO INTERNACIONAL DEL PERU-INTERBANK REPORTE ADUANAS 20171227</v>
          </cell>
          <cell r="G827">
            <v>0</v>
          </cell>
          <cell r="H827">
            <v>6.9261335254562919</v>
          </cell>
        </row>
        <row r="828">
          <cell r="E828" t="str">
            <v>BANCO INTERNACIONAL DEL PERU-INTERBANK REPORTE ADUANAS 20171227</v>
          </cell>
          <cell r="G828">
            <v>0</v>
          </cell>
          <cell r="H828">
            <v>6.9270581128428175</v>
          </cell>
        </row>
        <row r="829">
          <cell r="E829" t="str">
            <v>BANCO INTERNACIONAL DEL PERU-INTERBANK REPORTE ADUANAS 20171227</v>
          </cell>
          <cell r="G829">
            <v>0</v>
          </cell>
          <cell r="H829">
            <v>6.9263663851527468</v>
          </cell>
        </row>
        <row r="830">
          <cell r="E830" t="str">
            <v>BANCO INTERNACIONAL DEL PERU-INTERBANK REPORTE ADUANAS 20171227</v>
          </cell>
          <cell r="G830">
            <v>0</v>
          </cell>
          <cell r="H830">
            <v>6.9268196007946274</v>
          </cell>
        </row>
        <row r="831">
          <cell r="E831" t="str">
            <v>CENTELSA PERU S.A.C. REPORTE ADUANAS 20171204</v>
          </cell>
          <cell r="G831">
            <v>0</v>
          </cell>
          <cell r="H831">
            <v>3.5018495715517437</v>
          </cell>
        </row>
        <row r="838">
          <cell r="G838" t="str">
            <v>US$/kg</v>
          </cell>
          <cell r="H838">
            <v>6.233265224434251</v>
          </cell>
        </row>
        <row r="839">
          <cell r="G839" t="str">
            <v>US$/Unidad</v>
          </cell>
          <cell r="H839">
            <v>6.233265224434251</v>
          </cell>
          <cell r="I839">
            <v>6.233265224434251</v>
          </cell>
        </row>
        <row r="846">
          <cell r="H846" t="str">
            <v>I-404</v>
          </cell>
        </row>
        <row r="849">
          <cell r="E849" t="str">
            <v xml:space="preserve"> </v>
          </cell>
        </row>
        <row r="850">
          <cell r="E850" t="str">
            <v>XLPE220AL</v>
          </cell>
          <cell r="F850" t="str">
            <v>Conductor XLPE, 220kV - ALUMINIO</v>
          </cell>
          <cell r="H850">
            <v>14.4179140094604</v>
          </cell>
        </row>
        <row r="852">
          <cell r="E852" t="str">
            <v>Conductor XLPE, 220kV - ALUMINIO</v>
          </cell>
        </row>
        <row r="854">
          <cell r="F854" t="str">
            <v>TIPO DE CAMBIO (S/.POR US$) :</v>
          </cell>
          <cell r="G854">
            <v>3.2450000000000001</v>
          </cell>
        </row>
        <row r="855">
          <cell r="F855" t="str">
            <v>FECHA DE REFERENCIA :</v>
          </cell>
          <cell r="G855">
            <v>43100</v>
          </cell>
        </row>
        <row r="857">
          <cell r="H857" t="str">
            <v xml:space="preserve">PRECIO </v>
          </cell>
        </row>
        <row r="858">
          <cell r="E858" t="str">
            <v>FUENTE</v>
          </cell>
          <cell r="G858" t="str">
            <v>TIPO</v>
          </cell>
          <cell r="H858" t="str">
            <v>UNITARIO</v>
          </cell>
        </row>
        <row r="859">
          <cell r="H859" t="str">
            <v>(US$/kg)</v>
          </cell>
        </row>
        <row r="860">
          <cell r="E860" t="str">
            <v>PROYECTOS DE INFRAESTRUCTURA DEL PERU S. REPORTE ADUANAS 20160405</v>
          </cell>
          <cell r="G860">
            <v>0</v>
          </cell>
          <cell r="H860">
            <v>14.503401790591084</v>
          </cell>
        </row>
        <row r="861">
          <cell r="E861" t="str">
            <v>PROYECTOS DE INFRAESTRUCTURA DEL PERU S. REPORTE ADUANAS 20160315</v>
          </cell>
          <cell r="G861">
            <v>0</v>
          </cell>
          <cell r="H861">
            <v>14.586105357985135</v>
          </cell>
        </row>
        <row r="862">
          <cell r="E862" t="str">
            <v>PROYECTOS DE INFRAESTRUCTURA DEL PERU S. REPORTE ADUANAS 20160405</v>
          </cell>
          <cell r="G862">
            <v>0</v>
          </cell>
          <cell r="H862">
            <v>14.153948520139457</v>
          </cell>
        </row>
        <row r="863">
          <cell r="E863" t="str">
            <v>PROYECTOS DE INFRAESTRUCTURA DEL PERU S. REPORTE ADUANAS 20160123</v>
          </cell>
          <cell r="G863">
            <v>0</v>
          </cell>
          <cell r="H863">
            <v>14.428200369125928</v>
          </cell>
        </row>
        <row r="871">
          <cell r="I871">
            <v>1.9965588437715072</v>
          </cell>
        </row>
        <row r="872">
          <cell r="G872" t="str">
            <v>US$/kg</v>
          </cell>
          <cell r="H872">
            <v>14.4179140094604</v>
          </cell>
        </row>
        <row r="873">
          <cell r="G873" t="str">
            <v>US$/Unidad</v>
          </cell>
          <cell r="H873">
            <v>14.4179140094604</v>
          </cell>
          <cell r="I873">
            <v>14.4179140094604</v>
          </cell>
        </row>
        <row r="877">
          <cell r="H877" t="str">
            <v>I-404</v>
          </cell>
        </row>
        <row r="880">
          <cell r="E880" t="str">
            <v xml:space="preserve"> </v>
          </cell>
        </row>
        <row r="881">
          <cell r="E881" t="str">
            <v>XLPE060AL</v>
          </cell>
          <cell r="F881" t="str">
            <v>Conductor XLPE, 60kV - ALUMINIO</v>
          </cell>
          <cell r="H881">
            <v>3.1220042644270829</v>
          </cell>
        </row>
        <row r="883">
          <cell r="E883" t="str">
            <v>Conductor XLPE, 60kV - ALUMINIO</v>
          </cell>
        </row>
        <row r="885">
          <cell r="F885" t="str">
            <v>TIPO DE CAMBIO (S/.POR US$) :</v>
          </cell>
          <cell r="G885">
            <v>3.2450000000000001</v>
          </cell>
        </row>
        <row r="886">
          <cell r="F886" t="str">
            <v>FECHA DE REFERENCIA :</v>
          </cell>
          <cell r="G886">
            <v>43100</v>
          </cell>
        </row>
        <row r="888">
          <cell r="H888" t="str">
            <v xml:space="preserve">PRECIO </v>
          </cell>
        </row>
        <row r="889">
          <cell r="E889" t="str">
            <v>FUENTE</v>
          </cell>
          <cell r="G889" t="str">
            <v>TIPO</v>
          </cell>
          <cell r="H889" t="str">
            <v>UNITARIO</v>
          </cell>
        </row>
        <row r="890">
          <cell r="H890" t="str">
            <v>(US$/kg)</v>
          </cell>
        </row>
        <row r="891">
          <cell r="E891" t="str">
            <v>COSTO ESTIMADO CON COSTO XLP CU 60 KV</v>
          </cell>
          <cell r="G891">
            <v>0</v>
          </cell>
          <cell r="H891">
            <v>3.1220042644270829</v>
          </cell>
        </row>
        <row r="902">
          <cell r="G902" t="str">
            <v>US$/kg</v>
          </cell>
          <cell r="H902">
            <v>3.1220042644270829</v>
          </cell>
        </row>
        <row r="903">
          <cell r="G903" t="str">
            <v>US$/Unidad</v>
          </cell>
          <cell r="H903" t="str">
            <v>NO APLICA</v>
          </cell>
          <cell r="I903">
            <v>3.1220042644270829</v>
          </cell>
        </row>
        <row r="908">
          <cell r="H908" t="str">
            <v>I-404</v>
          </cell>
        </row>
        <row r="911">
          <cell r="E911" t="str">
            <v xml:space="preserve"> </v>
          </cell>
        </row>
        <row r="912">
          <cell r="E912" t="str">
            <v>AoGo</v>
          </cell>
          <cell r="F912" t="str">
            <v>Acero Galvaniz.</v>
          </cell>
          <cell r="H912">
            <v>1.8551917213396678</v>
          </cell>
        </row>
        <row r="914">
          <cell r="E914" t="str">
            <v>Acero Galvaniz.</v>
          </cell>
        </row>
        <row r="916">
          <cell r="F916" t="str">
            <v>TIPO DE CAMBIO (S/.POR US$) :</v>
          </cell>
          <cell r="G916">
            <v>3.2450000000000001</v>
          </cell>
        </row>
        <row r="917">
          <cell r="F917" t="str">
            <v>FECHA DE REFERENCIA :</v>
          </cell>
          <cell r="G917">
            <v>43100</v>
          </cell>
        </row>
        <row r="919">
          <cell r="H919" t="str">
            <v xml:space="preserve">PRECIO </v>
          </cell>
        </row>
        <row r="920">
          <cell r="E920" t="str">
            <v>FUENTE</v>
          </cell>
          <cell r="G920" t="str">
            <v>TIPO</v>
          </cell>
          <cell r="H920" t="str">
            <v>UNITARIO</v>
          </cell>
        </row>
        <row r="921">
          <cell r="H921" t="str">
            <v>(US$)</v>
          </cell>
        </row>
        <row r="922">
          <cell r="E922" t="str">
            <v>CORPORACION ICHI HACHI S.A.C. REPORTE ADUANAS 20170130</v>
          </cell>
          <cell r="G922">
            <v>0</v>
          </cell>
          <cell r="H922">
            <v>0.88895938412529862</v>
          </cell>
        </row>
        <row r="923">
          <cell r="E923" t="str">
            <v>CORPORACION ICHI HACHI S.A.C. REPORTE ADUANAS 20170130</v>
          </cell>
          <cell r="G923">
            <v>0</v>
          </cell>
          <cell r="H923">
            <v>0.88926943942133818</v>
          </cell>
        </row>
        <row r="924">
          <cell r="E924" t="str">
            <v>CORPORACION ICHI HACHI S.A.C. REPORTE ADUANAS 20170130</v>
          </cell>
          <cell r="G924">
            <v>0</v>
          </cell>
          <cell r="H924">
            <v>0.9038785046728971</v>
          </cell>
        </row>
        <row r="925">
          <cell r="E925" t="str">
            <v>CORPORACION ICHI HACHI S.A.C. REPORTE ADUANAS 20170130</v>
          </cell>
          <cell r="G925">
            <v>0</v>
          </cell>
          <cell r="H925">
            <v>0.90394978495873535</v>
          </cell>
        </row>
        <row r="926">
          <cell r="E926" t="str">
            <v>PRODUCTOS INDUSTRIALES MAP S.A.C. REPORTE ADUANAS 20170418</v>
          </cell>
          <cell r="G926">
            <v>0</v>
          </cell>
          <cell r="H926">
            <v>0.93048186528497401</v>
          </cell>
        </row>
        <row r="927">
          <cell r="E927" t="str">
            <v>PRODUCTOS INDUSTRIALES MAP S.A.C. REPORTE ADUANAS 20170418</v>
          </cell>
          <cell r="G927">
            <v>0</v>
          </cell>
          <cell r="H927">
            <v>0.93654355400696865</v>
          </cell>
        </row>
        <row r="928">
          <cell r="E928" t="str">
            <v>PRODUCTOS INDUSTRIALES MAP S.A.C. REPORTE ADUANAS 20170418</v>
          </cell>
          <cell r="G928">
            <v>0</v>
          </cell>
          <cell r="H928">
            <v>0.94279422930903578</v>
          </cell>
        </row>
        <row r="929">
          <cell r="E929" t="str">
            <v>CORPORACION ICHI HACHI S.A.C. REPORTE ADUANAS 20170130</v>
          </cell>
          <cell r="G929">
            <v>0</v>
          </cell>
          <cell r="H929">
            <v>0.94860712387028168</v>
          </cell>
        </row>
        <row r="930">
          <cell r="E930" t="str">
            <v>RUMI IMPORT S.A. REPORTE ADUANAS 20170214</v>
          </cell>
          <cell r="G930">
            <v>0</v>
          </cell>
          <cell r="H930">
            <v>0.95956024626209324</v>
          </cell>
        </row>
        <row r="931">
          <cell r="E931" t="str">
            <v>RUMI IMPORT S.A. REPORTE ADUANAS 20170214</v>
          </cell>
          <cell r="G931">
            <v>0</v>
          </cell>
          <cell r="H931">
            <v>0.95984036796536798</v>
          </cell>
        </row>
        <row r="932">
          <cell r="E932" t="str">
            <v>RUMI IMPORT S.A. REPORTE ADUANAS 20170214</v>
          </cell>
          <cell r="G932">
            <v>0</v>
          </cell>
          <cell r="H932">
            <v>0.96013909495548955</v>
          </cell>
        </row>
        <row r="933">
          <cell r="E933" t="str">
            <v>RUMI IMPORT S.A. REPORTE ADUANAS 20170214</v>
          </cell>
          <cell r="G933">
            <v>0</v>
          </cell>
          <cell r="H933">
            <v>0.96130813953488381</v>
          </cell>
        </row>
        <row r="934">
          <cell r="E934" t="str">
            <v>PRODUCTOS INDUSTRIALES MAP S.A.C. REPORTE ADUANAS 20170418</v>
          </cell>
          <cell r="G934">
            <v>0</v>
          </cell>
          <cell r="H934">
            <v>0.97571900047147575</v>
          </cell>
        </row>
        <row r="935">
          <cell r="E935" t="str">
            <v>RUMI IMPORT S.A. REPORTE ADUANAS 20170110</v>
          </cell>
          <cell r="G935">
            <v>0</v>
          </cell>
          <cell r="H935">
            <v>0.97634768950710327</v>
          </cell>
        </row>
        <row r="936">
          <cell r="E936" t="str">
            <v>PRODUCTOS INDUSTRIALES MAP S.A.C. REPORTE ADUANAS 20170418</v>
          </cell>
          <cell r="G936">
            <v>0</v>
          </cell>
          <cell r="H936">
            <v>0.97858644245927484</v>
          </cell>
        </row>
        <row r="937">
          <cell r="E937" t="str">
            <v>RUMI IMPORT S.A. REPORTE ADUANAS 20170214</v>
          </cell>
          <cell r="G937">
            <v>0</v>
          </cell>
          <cell r="H937">
            <v>0.9801628171147293</v>
          </cell>
        </row>
        <row r="938">
          <cell r="E938" t="str">
            <v>PRODUCTOS INDUSTRIALES MAP S.A.C. REPORTE ADUANAS 20170418</v>
          </cell>
          <cell r="G938">
            <v>0</v>
          </cell>
          <cell r="H938">
            <v>0.98246363906203626</v>
          </cell>
        </row>
        <row r="939">
          <cell r="E939" t="str">
            <v>RUMI IMPORT S.A. REPORTE ADUANAS 20170214</v>
          </cell>
          <cell r="G939">
            <v>0</v>
          </cell>
          <cell r="H939">
            <v>0.98341262135922325</v>
          </cell>
        </row>
        <row r="940">
          <cell r="E940" t="str">
            <v>RUMI IMPORT S.A. REPORTE ADUANAS 20170214</v>
          </cell>
          <cell r="G940">
            <v>0</v>
          </cell>
          <cell r="H940">
            <v>0.98512652507907816</v>
          </cell>
        </row>
        <row r="941">
          <cell r="E941" t="str">
            <v>PRODUCTOS INDUSTRIALES MAP S.A.C. REPORTE ADUANAS 20170418</v>
          </cell>
          <cell r="G941">
            <v>0</v>
          </cell>
          <cell r="H941">
            <v>0.98622615803814717</v>
          </cell>
        </row>
        <row r="942">
          <cell r="E942" t="str">
            <v>RUMI IMPORT S.A. REPORTE ADUANAS 20170110</v>
          </cell>
          <cell r="G942">
            <v>0</v>
          </cell>
          <cell r="H942">
            <v>0.99131117522875078</v>
          </cell>
        </row>
        <row r="943">
          <cell r="E943" t="str">
            <v>RUMI IMPORT S.A. REPORTE ADUANAS 20170110</v>
          </cell>
          <cell r="G943">
            <v>0</v>
          </cell>
          <cell r="H943">
            <v>0.99131153064949407</v>
          </cell>
        </row>
        <row r="944">
          <cell r="E944" t="str">
            <v>RUMI IMPORT S.A. REPORTE ADUANAS 20170110</v>
          </cell>
          <cell r="G944">
            <v>0</v>
          </cell>
          <cell r="H944">
            <v>0.9917891129285985</v>
          </cell>
        </row>
        <row r="945">
          <cell r="E945" t="str">
            <v>RUMI IMPORT S.A. REPORTE ADUANAS 20170214</v>
          </cell>
          <cell r="G945">
            <v>0</v>
          </cell>
          <cell r="H945">
            <v>0.99251366120218576</v>
          </cell>
        </row>
        <row r="946">
          <cell r="E946" t="str">
            <v>RUMI IMPORT S.A. REPORTE ADUANAS 20170214</v>
          </cell>
          <cell r="G946">
            <v>0</v>
          </cell>
          <cell r="H946">
            <v>0.99251821493624781</v>
          </cell>
        </row>
        <row r="947">
          <cell r="E947" t="str">
            <v>RUMI IMPORT S.A. REPORTE ADUANAS 20170110</v>
          </cell>
          <cell r="G947">
            <v>0</v>
          </cell>
          <cell r="H947">
            <v>0.99258968982861251</v>
          </cell>
        </row>
        <row r="948">
          <cell r="E948" t="str">
            <v>PRODUCTOS INDUSTRIALES MAP S.A.C. REPORTE ADUANAS 20170418</v>
          </cell>
          <cell r="G948">
            <v>0</v>
          </cell>
          <cell r="H948">
            <v>0.99273843930635841</v>
          </cell>
        </row>
        <row r="949">
          <cell r="E949" t="str">
            <v>CORPORACION ICHI HACHI S.A.C. REPORTE ADUANAS 20170130</v>
          </cell>
          <cell r="G949">
            <v>0</v>
          </cell>
          <cell r="H949">
            <v>0.99312138728323707</v>
          </cell>
        </row>
        <row r="950">
          <cell r="E950" t="str">
            <v>RUMI IMPORT S.A. REPORTE ADUANAS 20170110</v>
          </cell>
          <cell r="G950">
            <v>0</v>
          </cell>
          <cell r="H950">
            <v>0.99353385643708236</v>
          </cell>
        </row>
        <row r="951">
          <cell r="E951" t="str">
            <v>RUMI IMPORT S.A. REPORTE ADUANAS 20170214</v>
          </cell>
          <cell r="G951">
            <v>0</v>
          </cell>
          <cell r="H951">
            <v>0.99716468590831919</v>
          </cell>
        </row>
        <row r="952">
          <cell r="E952" t="str">
            <v>RUMI IMPORT S.A. REPORTE ADUANAS 20170214</v>
          </cell>
          <cell r="G952">
            <v>0</v>
          </cell>
          <cell r="H952">
            <v>0.99762287480680056</v>
          </cell>
        </row>
        <row r="953">
          <cell r="E953" t="str">
            <v>RUMI IMPORT S.A. REPORTE ADUANAS 20170110</v>
          </cell>
          <cell r="G953">
            <v>0</v>
          </cell>
          <cell r="H953">
            <v>0.99803739572377925</v>
          </cell>
        </row>
        <row r="954">
          <cell r="E954" t="str">
            <v>PROMOTORES ELECTRICOS VANGAL S.A.C. - PR REPORTE ADUANAS 20170417</v>
          </cell>
          <cell r="G954">
            <v>0</v>
          </cell>
          <cell r="H954">
            <v>0.9982375</v>
          </cell>
        </row>
        <row r="955">
          <cell r="E955" t="str">
            <v>RUMI IMPORT S.A. REPORTE ADUANAS 20170110</v>
          </cell>
          <cell r="G955">
            <v>0</v>
          </cell>
          <cell r="H955">
            <v>0.99846708517249638</v>
          </cell>
        </row>
        <row r="956">
          <cell r="E956" t="str">
            <v>RUMI IMPORT S.A. REPORTE ADUANAS 20170110</v>
          </cell>
          <cell r="G956">
            <v>0</v>
          </cell>
          <cell r="H956">
            <v>1.0038325277561932</v>
          </cell>
        </row>
        <row r="957">
          <cell r="E957" t="str">
            <v>RUMI IMPORT S.A. REPORTE ADUANAS 20170214</v>
          </cell>
          <cell r="G957">
            <v>0</v>
          </cell>
          <cell r="H957">
            <v>1.005603112840467</v>
          </cell>
        </row>
        <row r="958">
          <cell r="E958" t="str">
            <v>RUMI IMPORT S.A. REPORTE ADUANAS 20170214</v>
          </cell>
          <cell r="G958">
            <v>0</v>
          </cell>
          <cell r="H958">
            <v>1.0097574334898278</v>
          </cell>
        </row>
        <row r="959">
          <cell r="E959" t="str">
            <v>PRODUCTOS INDUSTRIALES MAP S.A.C. REPORTE ADUANAS 20170418</v>
          </cell>
          <cell r="G959">
            <v>0</v>
          </cell>
          <cell r="H959">
            <v>1.0141148325358851</v>
          </cell>
        </row>
        <row r="960">
          <cell r="E960" t="str">
            <v>RUMI IMPORT S.A. REPORTE ADUANAS 20170110</v>
          </cell>
          <cell r="G960">
            <v>0</v>
          </cell>
          <cell r="H960">
            <v>1.014250039050683</v>
          </cell>
        </row>
        <row r="961">
          <cell r="E961" t="str">
            <v>RUMI IMPORT S.A. REPORTE ADUANAS 20170214</v>
          </cell>
          <cell r="G961">
            <v>0</v>
          </cell>
          <cell r="H961">
            <v>1.0151235955056179</v>
          </cell>
        </row>
        <row r="962">
          <cell r="E962" t="str">
            <v>RUMI IMPORT S.A. REPORTE ADUANAS 20170214</v>
          </cell>
          <cell r="G962">
            <v>0</v>
          </cell>
          <cell r="H962">
            <v>1.0202614896988906</v>
          </cell>
        </row>
        <row r="963">
          <cell r="E963" t="str">
            <v>PRODUCTOS INDUSTRIALES MAP S.A.C. REPORTE ADUANAS 20170418</v>
          </cell>
          <cell r="G963">
            <v>0</v>
          </cell>
          <cell r="H963">
            <v>1.0216832261835183</v>
          </cell>
        </row>
        <row r="964">
          <cell r="E964" t="str">
            <v>PRODUCTOS INDUSTRIALES MAP S.A.C. REPORTE ADUANAS 20170418</v>
          </cell>
          <cell r="G964">
            <v>0</v>
          </cell>
          <cell r="H964">
            <v>1.0256690140845071</v>
          </cell>
        </row>
        <row r="965">
          <cell r="E965" t="str">
            <v>RUMI IMPORT S.A. REPORTE ADUANAS 20170214</v>
          </cell>
          <cell r="G965">
            <v>0</v>
          </cell>
          <cell r="H965">
            <v>1.0281093855503038</v>
          </cell>
        </row>
        <row r="966">
          <cell r="E966" t="str">
            <v>RUMI IMPORT S.A. REPORTE ADUANAS 20170214</v>
          </cell>
          <cell r="G966">
            <v>0</v>
          </cell>
          <cell r="H966">
            <v>1.0301855287569572</v>
          </cell>
        </row>
        <row r="967">
          <cell r="E967" t="str">
            <v>RUMI IMPORT S.A. REPORTE ADUANAS 20170214</v>
          </cell>
          <cell r="G967">
            <v>0</v>
          </cell>
          <cell r="H967">
            <v>1.0318122676579926</v>
          </cell>
        </row>
        <row r="968">
          <cell r="E968" t="str">
            <v>RUMI IMPORT S.A. REPORTE ADUANAS 20170214</v>
          </cell>
          <cell r="G968">
            <v>0</v>
          </cell>
          <cell r="H968">
            <v>1.0319121951219512</v>
          </cell>
        </row>
        <row r="969">
          <cell r="E969" t="str">
            <v>RUMI IMPORT S.A. REPORTE ADUANAS 20170214</v>
          </cell>
          <cell r="G969">
            <v>0</v>
          </cell>
          <cell r="H969">
            <v>1.0392537037037037</v>
          </cell>
        </row>
        <row r="970">
          <cell r="E970" t="str">
            <v>RUMI IMPORT S.A. REPORTE ADUANAS 20170214</v>
          </cell>
          <cell r="G970">
            <v>0</v>
          </cell>
          <cell r="H970">
            <v>1.0521980633802817</v>
          </cell>
        </row>
        <row r="971">
          <cell r="E971" t="str">
            <v>RUMI IMPORT S.A. REPORTE ADUANAS 20170214</v>
          </cell>
          <cell r="G971">
            <v>0</v>
          </cell>
          <cell r="H971">
            <v>1.0550429184549355</v>
          </cell>
        </row>
        <row r="972">
          <cell r="E972" t="str">
            <v>RUMI IMPORT S.A. REPORTE ADUANAS 20170104</v>
          </cell>
          <cell r="G972">
            <v>0</v>
          </cell>
          <cell r="H972">
            <v>1.0644515433805657</v>
          </cell>
        </row>
        <row r="973">
          <cell r="E973" t="str">
            <v>RUMI IMPORT S.A. REPORTE ADUANAS 20170104</v>
          </cell>
          <cell r="G973">
            <v>0</v>
          </cell>
          <cell r="H973">
            <v>1.0644518367732749</v>
          </cell>
        </row>
        <row r="974">
          <cell r="E974" t="str">
            <v>CORPORACION ICHI HACHI S.A.C. REPORTE ADUANAS 20170130</v>
          </cell>
          <cell r="G974">
            <v>0</v>
          </cell>
          <cell r="H974">
            <v>1.0668782518210198</v>
          </cell>
        </row>
        <row r="975">
          <cell r="E975" t="str">
            <v>RUMI IMPORT S.A. REPORTE ADUANAS 20170110</v>
          </cell>
          <cell r="G975">
            <v>0</v>
          </cell>
          <cell r="H975">
            <v>1.0875166251293966</v>
          </cell>
        </row>
        <row r="976">
          <cell r="E976" t="str">
            <v>RUMI IMPORT S.A. REPORTE ADUANAS 20170110</v>
          </cell>
          <cell r="G976">
            <v>0</v>
          </cell>
          <cell r="H976">
            <v>1.0990817231249919</v>
          </cell>
        </row>
        <row r="977">
          <cell r="E977" t="str">
            <v>RUMI IMPORT S.A. REPORTE ADUANAS 20170206</v>
          </cell>
          <cell r="G977">
            <v>0</v>
          </cell>
          <cell r="H977">
            <v>1.1061533295241532</v>
          </cell>
        </row>
        <row r="978">
          <cell r="E978" t="str">
            <v>RUMI IMPORT S.A. REPORTE ADUANAS 20170206</v>
          </cell>
          <cell r="G978">
            <v>0</v>
          </cell>
          <cell r="H978">
            <v>1.1123218525779752</v>
          </cell>
        </row>
        <row r="979">
          <cell r="E979" t="str">
            <v>IMPORTACIONES GELCO SAC REPORTE ADUANAS 20170130</v>
          </cell>
          <cell r="G979">
            <v>0</v>
          </cell>
          <cell r="H979">
            <v>1.1234614124584641</v>
          </cell>
        </row>
        <row r="980">
          <cell r="E980" t="str">
            <v>PRODUCTOS INDUSTRIALES MAP S.A.C. REPORTE ADUANAS 20170418</v>
          </cell>
          <cell r="G980">
            <v>0</v>
          </cell>
          <cell r="H980">
            <v>1.127783661119516</v>
          </cell>
        </row>
        <row r="981">
          <cell r="E981" t="str">
            <v>IMPORTACIONES LAVSA SA REPORTE ADUANAS 20170216</v>
          </cell>
          <cell r="G981">
            <v>0</v>
          </cell>
          <cell r="H981">
            <v>1.1391206231675872</v>
          </cell>
        </row>
        <row r="982">
          <cell r="E982" t="str">
            <v>IMPORTACIONES LAVSA SA REPORTE ADUANAS 20170216</v>
          </cell>
          <cell r="G982">
            <v>0</v>
          </cell>
          <cell r="H982">
            <v>1.1391316877553661</v>
          </cell>
        </row>
        <row r="983">
          <cell r="E983" t="str">
            <v>IMPORTACIONES LAVSA SA REPORTE ADUANAS 20170216</v>
          </cell>
          <cell r="G983">
            <v>0</v>
          </cell>
          <cell r="H983">
            <v>1.1391353356600613</v>
          </cell>
        </row>
        <row r="984">
          <cell r="E984" t="str">
            <v>IMPORTACIONES LAVSA SA REPORTE ADUANAS 20170216</v>
          </cell>
          <cell r="G984">
            <v>0</v>
          </cell>
          <cell r="H984">
            <v>1.1391354425011675</v>
          </cell>
        </row>
        <row r="985">
          <cell r="E985" t="str">
            <v>IMPORTACIONES LAVSA SA REPORTE ADUANAS 20170216</v>
          </cell>
          <cell r="G985">
            <v>0</v>
          </cell>
          <cell r="H985">
            <v>1.1391364240673605</v>
          </cell>
        </row>
        <row r="986">
          <cell r="E986" t="str">
            <v>IMPORTACIONES LAVSA SA REPORTE ADUANAS 20170216</v>
          </cell>
          <cell r="G986">
            <v>0</v>
          </cell>
          <cell r="H986">
            <v>1.1391366746183531</v>
          </cell>
        </row>
        <row r="987">
          <cell r="E987" t="str">
            <v>IMPORTACIONES LAVSA SA REPORTE ADUANAS 20170216</v>
          </cell>
          <cell r="G987">
            <v>0</v>
          </cell>
          <cell r="H987">
            <v>1.1391370412596207</v>
          </cell>
        </row>
        <row r="988">
          <cell r="E988" t="str">
            <v>IMPORTACIONES LAVSA SA REPORTE ADUANAS 20170216</v>
          </cell>
          <cell r="G988">
            <v>0</v>
          </cell>
          <cell r="H988">
            <v>1.1391376431318012</v>
          </cell>
        </row>
        <row r="989">
          <cell r="E989" t="str">
            <v>IMPORTACIONES LAVSA SA REPORTE ADUANAS 20170216</v>
          </cell>
          <cell r="G989">
            <v>0</v>
          </cell>
          <cell r="H989">
            <v>1.1391377929814053</v>
          </cell>
        </row>
        <row r="990">
          <cell r="E990" t="str">
            <v>IMPORTACIONES LAVSA SA REPORTE ADUANAS 20170216</v>
          </cell>
          <cell r="G990">
            <v>0</v>
          </cell>
          <cell r="H990">
            <v>1.1391380786422654</v>
          </cell>
        </row>
        <row r="991">
          <cell r="E991" t="str">
            <v>IMPORTACIONES LAVSA SA REPORTE ADUANAS 20170216</v>
          </cell>
          <cell r="G991">
            <v>0</v>
          </cell>
          <cell r="H991">
            <v>1.1391384434765888</v>
          </cell>
        </row>
        <row r="992">
          <cell r="E992" t="str">
            <v>IMPORTACIONES LAVSA SA REPORTE ADUANAS 20170216</v>
          </cell>
          <cell r="G992">
            <v>0</v>
          </cell>
          <cell r="H992">
            <v>1.139139053522374</v>
          </cell>
        </row>
        <row r="993">
          <cell r="E993" t="str">
            <v>IMPORTACIONES LAVSA SA REPORTE ADUANAS 20170216</v>
          </cell>
          <cell r="G993">
            <v>0</v>
          </cell>
          <cell r="H993">
            <v>1.1391406154227961</v>
          </cell>
        </row>
        <row r="994">
          <cell r="E994" t="str">
            <v>IMPORTACIONES LAVSA SA REPORTE ADUANAS 20170216</v>
          </cell>
          <cell r="G994">
            <v>0</v>
          </cell>
          <cell r="H994">
            <v>1.1391411552058253</v>
          </cell>
        </row>
        <row r="995">
          <cell r="E995" t="str">
            <v>IMPORTACIONES LAVSA SA REPORTE ADUANAS 20170216</v>
          </cell>
          <cell r="G995">
            <v>0</v>
          </cell>
          <cell r="H995">
            <v>1.1391475912627169</v>
          </cell>
        </row>
        <row r="996">
          <cell r="E996" t="str">
            <v>IMPORTACIONES LAVSA SA REPORTE ADUANAS 20170216</v>
          </cell>
          <cell r="G996">
            <v>0</v>
          </cell>
          <cell r="H996">
            <v>1.1391491909595228</v>
          </cell>
        </row>
        <row r="997">
          <cell r="E997" t="str">
            <v>IMPORTACIONES LAVSA SA REPORTE ADUANAS 20170216</v>
          </cell>
          <cell r="G997">
            <v>0</v>
          </cell>
          <cell r="H997">
            <v>1.1391719260892708</v>
          </cell>
        </row>
        <row r="998">
          <cell r="E998" t="str">
            <v>BATERIAS MALDONADO EMPRESA INDIVIDUAL DE REPORTE ADUANAS 20170202</v>
          </cell>
          <cell r="G998">
            <v>0</v>
          </cell>
          <cell r="H998">
            <v>1.1392078522363116</v>
          </cell>
        </row>
        <row r="999">
          <cell r="E999" t="str">
            <v>BATERIAS MALDONADO EMPRESA INDIVIDUAL DE REPORTE ADUANAS 20170202</v>
          </cell>
          <cell r="G999">
            <v>0</v>
          </cell>
          <cell r="H999">
            <v>1.139208270617676</v>
          </cell>
        </row>
        <row r="1000">
          <cell r="E1000" t="str">
            <v>CABLES DE ACERO DURAND S.A.C. REPORTE ADUANAS 20170130</v>
          </cell>
          <cell r="G1000">
            <v>0</v>
          </cell>
          <cell r="H1000">
            <v>1.1554796656791975</v>
          </cell>
        </row>
        <row r="1001">
          <cell r="E1001" t="str">
            <v>CABLES DE ACERO DURAND S.A.C. REPORTE ADUANAS 20170130</v>
          </cell>
          <cell r="G1001">
            <v>0</v>
          </cell>
          <cell r="H1001">
            <v>1.1554807985355222</v>
          </cell>
        </row>
        <row r="1002">
          <cell r="E1002" t="str">
            <v>CABLES DE ACERO DURAND S.A.C. REPORTE ADUANAS 20170130</v>
          </cell>
          <cell r="G1002">
            <v>0</v>
          </cell>
          <cell r="H1002">
            <v>1.1554808666944576</v>
          </cell>
        </row>
        <row r="1003">
          <cell r="E1003" t="str">
            <v>CABLES DE ACERO DURAND S.A.C. REPORTE ADUANAS 20170130</v>
          </cell>
          <cell r="G1003">
            <v>0</v>
          </cell>
          <cell r="H1003">
            <v>1.1554811560814779</v>
          </cell>
        </row>
        <row r="1004">
          <cell r="E1004" t="str">
            <v>CABLES DE ACERO DURAND S.A.C. REPORTE ADUANAS 20170130</v>
          </cell>
          <cell r="G1004">
            <v>0</v>
          </cell>
          <cell r="H1004">
            <v>1.1554825482138253</v>
          </cell>
        </row>
        <row r="1005">
          <cell r="E1005" t="str">
            <v>CABLES DE ACERO DURAND S.A.C. REPORTE ADUANAS 20170130</v>
          </cell>
          <cell r="G1005">
            <v>0</v>
          </cell>
          <cell r="H1005">
            <v>1.1554829867190983</v>
          </cell>
        </row>
        <row r="1006">
          <cell r="E1006" t="str">
            <v>CABLES DE ACERO DURAND S.A.C. REPORTE ADUANAS 20170130</v>
          </cell>
          <cell r="G1006">
            <v>0</v>
          </cell>
          <cell r="H1006">
            <v>1.1554844150791104</v>
          </cell>
        </row>
        <row r="1007">
          <cell r="E1007" t="str">
            <v>CABLES DE ACERO DURAND S.A.C. REPORTE ADUANAS 20170130</v>
          </cell>
          <cell r="G1007">
            <v>0</v>
          </cell>
          <cell r="H1007">
            <v>1.1554844150791104</v>
          </cell>
        </row>
        <row r="1008">
          <cell r="E1008" t="str">
            <v>RUMI IMPORT S.A. REPORTE ADUANAS 20170110</v>
          </cell>
          <cell r="G1008">
            <v>0</v>
          </cell>
          <cell r="H1008">
            <v>1.1642354054731217</v>
          </cell>
        </row>
        <row r="1009">
          <cell r="E1009" t="str">
            <v>PRODUCTOS INDUSTRIALES MAP S.A.C. REPORTE ADUANAS 20170418</v>
          </cell>
          <cell r="G1009">
            <v>0</v>
          </cell>
          <cell r="H1009">
            <v>1.1665868263473054</v>
          </cell>
        </row>
        <row r="1010">
          <cell r="E1010" t="str">
            <v>RUMI IMPORT S.A. REPORTE ADUANAS 20170214</v>
          </cell>
          <cell r="G1010">
            <v>0</v>
          </cell>
          <cell r="H1010">
            <v>1.196753709198813</v>
          </cell>
        </row>
        <row r="1011">
          <cell r="E1011" t="str">
            <v>RUMI IMPORT S.A. REPORTE ADUANAS 20170214</v>
          </cell>
          <cell r="G1011">
            <v>0</v>
          </cell>
          <cell r="H1011">
            <v>1.2007033898305084</v>
          </cell>
        </row>
        <row r="1012">
          <cell r="E1012" t="str">
            <v>RUMI IMPORT S.A. REPORTE ADUANAS 20170214</v>
          </cell>
          <cell r="G1012">
            <v>0</v>
          </cell>
          <cell r="H1012">
            <v>1.2012166172106824</v>
          </cell>
        </row>
        <row r="1013">
          <cell r="E1013" t="str">
            <v>RUMI IMPORT S.A. REPORTE ADUANAS 20170214</v>
          </cell>
          <cell r="G1013">
            <v>0</v>
          </cell>
          <cell r="H1013">
            <v>1.2012166172106824</v>
          </cell>
        </row>
        <row r="1014">
          <cell r="E1014" t="str">
            <v>CORPORACION ICHI HACHI S.A.C. REPORTE ADUANAS 20170130</v>
          </cell>
          <cell r="G1014">
            <v>0</v>
          </cell>
          <cell r="H1014">
            <v>1.2149566160520608</v>
          </cell>
        </row>
        <row r="1015">
          <cell r="E1015" t="str">
            <v>INVERSIONES ORION A DE VENIR CB EMPRESA REPORTE ADUANAS 20170209</v>
          </cell>
          <cell r="G1015">
            <v>0</v>
          </cell>
          <cell r="H1015">
            <v>1.2205630630630631</v>
          </cell>
        </row>
        <row r="1016">
          <cell r="E1016" t="str">
            <v>INVERSIONES ORION A DE VENIR CB EMPRESA REPORTE ADUANAS 20170209</v>
          </cell>
          <cell r="G1016">
            <v>0</v>
          </cell>
          <cell r="H1016">
            <v>1.2208513513513513</v>
          </cell>
        </row>
        <row r="1017">
          <cell r="E1017" t="str">
            <v>INVERSIONES ORION A DE VENIR CB EMPRESA REPORTE ADUANAS 20170209</v>
          </cell>
          <cell r="G1017">
            <v>0</v>
          </cell>
          <cell r="H1017">
            <v>1.2210270270270269</v>
          </cell>
        </row>
        <row r="1018">
          <cell r="E1018" t="str">
            <v>RUMI IMPORT S.A. REPORTE ADUANAS 20170110</v>
          </cell>
          <cell r="G1018">
            <v>0</v>
          </cell>
          <cell r="H1018">
            <v>1.2248563702688329</v>
          </cell>
        </row>
        <row r="1019">
          <cell r="E1019" t="str">
            <v>PRODUCTOS INDUSTRIALES MAP S.A.C. REPORTE ADUANAS 20170418</v>
          </cell>
          <cell r="G1019">
            <v>0</v>
          </cell>
          <cell r="H1019">
            <v>1.2299586206896551</v>
          </cell>
        </row>
        <row r="1020">
          <cell r="E1020" t="str">
            <v>PRODUCTOS INDUSTRIALES MAP S.A.C. REPORTE ADUANAS 20170418</v>
          </cell>
          <cell r="G1020">
            <v>0</v>
          </cell>
          <cell r="H1020">
            <v>1.2321071012805589</v>
          </cell>
        </row>
        <row r="1021">
          <cell r="E1021" t="str">
            <v>CABLES DE ACERO DURAND S.A.C. REPORTE ADUANAS 20170303</v>
          </cell>
          <cell r="G1021">
            <v>0</v>
          </cell>
          <cell r="H1021">
            <v>1.246322330768294</v>
          </cell>
        </row>
        <row r="1022">
          <cell r="E1022" t="str">
            <v>CABLES DE ACERO DURAND S.A.C. REPORTE ADUANAS 20170303</v>
          </cell>
          <cell r="G1022">
            <v>0</v>
          </cell>
          <cell r="H1022">
            <v>1.2463228329646561</v>
          </cell>
        </row>
        <row r="1023">
          <cell r="E1023" t="str">
            <v>CABLES DE ACERO DURAND S.A.C. REPORTE ADUANAS 20170303</v>
          </cell>
          <cell r="G1023">
            <v>0</v>
          </cell>
          <cell r="H1023">
            <v>1.2463228902094605</v>
          </cell>
        </row>
        <row r="1024">
          <cell r="E1024" t="str">
            <v>CABLES DE ACERO DURAND S.A.C. REPORTE ADUANAS 20170303</v>
          </cell>
          <cell r="G1024">
            <v>0</v>
          </cell>
          <cell r="H1024">
            <v>1.2463229217473131</v>
          </cell>
        </row>
        <row r="1025">
          <cell r="E1025" t="str">
            <v>CABLES DE ACERO DURAND S.A.C. REPORTE ADUANAS 20170303</v>
          </cell>
          <cell r="G1025">
            <v>0</v>
          </cell>
          <cell r="H1025">
            <v>1.2463237454495364</v>
          </cell>
        </row>
        <row r="1026">
          <cell r="E1026" t="str">
            <v>CABLES DE ACERO DURAND S.A.C. REPORTE ADUANAS 20170303</v>
          </cell>
          <cell r="G1026">
            <v>0</v>
          </cell>
          <cell r="H1026">
            <v>1.2463238019465959</v>
          </cell>
        </row>
        <row r="1027">
          <cell r="E1027" t="str">
            <v>CABLES DE ACERO DURAND S.A.C. REPORTE ADUANAS 20170303</v>
          </cell>
          <cell r="G1027">
            <v>0</v>
          </cell>
          <cell r="H1027">
            <v>1.2463241787496599</v>
          </cell>
        </row>
        <row r="1028">
          <cell r="E1028" t="str">
            <v>CABLES DE ACERO DURAND S.A.C. REPORTE ADUANAS 20170303</v>
          </cell>
          <cell r="G1028">
            <v>0</v>
          </cell>
          <cell r="H1028">
            <v>1.2463266323679747</v>
          </cell>
        </row>
        <row r="1029">
          <cell r="E1029" t="str">
            <v>CABLES DE ACERO DURAND S.A.C. REPORTE ADUANAS 20170303</v>
          </cell>
          <cell r="G1029">
            <v>0</v>
          </cell>
          <cell r="H1029">
            <v>1.2463279203977751</v>
          </cell>
        </row>
        <row r="1030">
          <cell r="E1030" t="str">
            <v>RUMI IMPORT S.A. REPORTE ADUANAS 20170214</v>
          </cell>
          <cell r="G1030">
            <v>0</v>
          </cell>
          <cell r="H1030">
            <v>1.2833214603739982</v>
          </cell>
        </row>
        <row r="1031">
          <cell r="E1031" t="str">
            <v>RUMI IMPORT S.A. REPORTE ADUANAS 20170110</v>
          </cell>
          <cell r="G1031">
            <v>0</v>
          </cell>
          <cell r="H1031">
            <v>1.3029678104851368</v>
          </cell>
        </row>
        <row r="1032">
          <cell r="E1032" t="str">
            <v>RUMI IMPORT S.A. REPORTE ADUANAS 20170214</v>
          </cell>
          <cell r="G1032">
            <v>0</v>
          </cell>
          <cell r="H1032">
            <v>1.315475369458128</v>
          </cell>
        </row>
        <row r="1033">
          <cell r="E1033" t="str">
            <v>IMPORTACIONES GELCO SAC REPORTE ADUANAS 20170417</v>
          </cell>
          <cell r="G1033">
            <v>0</v>
          </cell>
          <cell r="H1033">
            <v>1.3272400213914142</v>
          </cell>
        </row>
        <row r="1034">
          <cell r="E1034" t="str">
            <v>IMPORTACIONES GELCO SAC REPORTE ADUANAS 20170417</v>
          </cell>
          <cell r="G1034">
            <v>0</v>
          </cell>
          <cell r="H1034">
            <v>1.3430412751512766</v>
          </cell>
        </row>
        <row r="1035">
          <cell r="E1035" t="str">
            <v>G Y B METALES S.A.C. REPORTE ADUANAS 20170303</v>
          </cell>
          <cell r="G1035">
            <v>0</v>
          </cell>
          <cell r="H1035">
            <v>1.3756831242407346</v>
          </cell>
        </row>
        <row r="1036">
          <cell r="E1036" t="str">
            <v>G Y B METALES S.A.C. REPORTE ADUANAS 20170303</v>
          </cell>
          <cell r="G1036">
            <v>0</v>
          </cell>
          <cell r="H1036">
            <v>1.3756835504064318</v>
          </cell>
        </row>
        <row r="1037">
          <cell r="E1037" t="str">
            <v>G Y B METALES S.A.C. REPORTE ADUANAS 20170303</v>
          </cell>
          <cell r="G1037">
            <v>0</v>
          </cell>
          <cell r="H1037">
            <v>1.3756840328104567</v>
          </cell>
        </row>
        <row r="1038">
          <cell r="E1038" t="str">
            <v>G Y B METALES S.A.C. REPORTE ADUANAS 20170303</v>
          </cell>
          <cell r="G1038">
            <v>0</v>
          </cell>
          <cell r="H1038">
            <v>1.3756840770089185</v>
          </cell>
        </row>
        <row r="1039">
          <cell r="E1039" t="str">
            <v>G Y B METALES S.A.C. REPORTE ADUANAS 20170303</v>
          </cell>
          <cell r="G1039">
            <v>0</v>
          </cell>
          <cell r="H1039">
            <v>1.3756842653941885</v>
          </cell>
        </row>
        <row r="1040">
          <cell r="E1040" t="str">
            <v>G Y B METALES S.A.C. REPORTE ADUANAS 20170303</v>
          </cell>
          <cell r="G1040">
            <v>0</v>
          </cell>
          <cell r="H1040">
            <v>1.3756851183652421</v>
          </cell>
        </row>
        <row r="1041">
          <cell r="E1041" t="str">
            <v>G Y B METALES S.A.C. REPORTE ADUANAS 20170303</v>
          </cell>
          <cell r="G1041">
            <v>0</v>
          </cell>
          <cell r="H1041">
            <v>1.3756861437439083</v>
          </cell>
        </row>
        <row r="1042">
          <cell r="E1042" t="str">
            <v>G Y B METALES S.A.C. REPORTE ADUANAS 20170303</v>
          </cell>
          <cell r="G1042">
            <v>0</v>
          </cell>
          <cell r="H1042">
            <v>1.3756863808636994</v>
          </cell>
        </row>
        <row r="1043">
          <cell r="E1043" t="str">
            <v>G Y B METALES S.A.C. REPORTE ADUANAS 20170303</v>
          </cell>
          <cell r="G1043">
            <v>0</v>
          </cell>
          <cell r="H1043">
            <v>1.3756864188115476</v>
          </cell>
        </row>
        <row r="1044">
          <cell r="E1044" t="str">
            <v>G Y B METALES S.A.C. REPORTE ADUANAS 20170303</v>
          </cell>
          <cell r="G1044">
            <v>0</v>
          </cell>
          <cell r="H1044">
            <v>1.3756868428136708</v>
          </cell>
        </row>
        <row r="1045">
          <cell r="E1045" t="str">
            <v>G Y B METALES S.A.C. REPORTE ADUANAS 20170303</v>
          </cell>
          <cell r="G1045">
            <v>0</v>
          </cell>
          <cell r="H1045">
            <v>1.3756871731737343</v>
          </cell>
        </row>
        <row r="1046">
          <cell r="E1046" t="str">
            <v>G Y B METALES S.A.C. REPORTE ADUANAS 20170303</v>
          </cell>
          <cell r="G1046">
            <v>0</v>
          </cell>
          <cell r="H1046">
            <v>1.3756884981852173</v>
          </cell>
        </row>
        <row r="1047">
          <cell r="E1047" t="str">
            <v>G Y B METALES S.A.C. REPORTE ADUANAS 20170303</v>
          </cell>
          <cell r="G1047">
            <v>0</v>
          </cell>
          <cell r="H1047">
            <v>1.3756889636434209</v>
          </cell>
        </row>
        <row r="1048">
          <cell r="E1048" t="str">
            <v>G Y B METALES S.A.C. REPORTE ADUANAS 20170303</v>
          </cell>
          <cell r="G1048">
            <v>0</v>
          </cell>
          <cell r="H1048">
            <v>1.3756914152088862</v>
          </cell>
        </row>
        <row r="1049">
          <cell r="E1049" t="str">
            <v>RUMI IMPORT S.A. REPORTE ADUANAS 20170206</v>
          </cell>
          <cell r="G1049">
            <v>0</v>
          </cell>
          <cell r="H1049">
            <v>1.4167046469545517</v>
          </cell>
        </row>
        <row r="1050">
          <cell r="E1050" t="str">
            <v>COMERCIALIZADORA DE FABRIC. ELECT. SAC REPORTE ADUANAS 20170214</v>
          </cell>
          <cell r="G1050">
            <v>0</v>
          </cell>
          <cell r="H1050">
            <v>1.4320128479657388</v>
          </cell>
        </row>
        <row r="1051">
          <cell r="E1051" t="str">
            <v>CABLECENTRO SOCIEDAD ANONIMA CERRADA REPORTE ADUANAS 20170214</v>
          </cell>
          <cell r="G1051">
            <v>0</v>
          </cell>
          <cell r="H1051">
            <v>1.4417719190680565</v>
          </cell>
        </row>
        <row r="1052">
          <cell r="E1052" t="str">
            <v>PROYECTOS DE INFRAESTRUCTURA DEL PERU S. REPORTE ADUANAS 20170126</v>
          </cell>
          <cell r="G1052">
            <v>0</v>
          </cell>
          <cell r="H1052">
            <v>1.45661104201001</v>
          </cell>
        </row>
        <row r="1053">
          <cell r="E1053" t="str">
            <v>CORPORACION ICHI HACHI S.A.C. REPORTE ADUANAS 20170130</v>
          </cell>
          <cell r="G1053">
            <v>0</v>
          </cell>
          <cell r="H1053">
            <v>1.4683478260869565</v>
          </cell>
        </row>
        <row r="1054">
          <cell r="E1054" t="str">
            <v>CABLECENTRO SOCIEDAD ANONIMA CERRADA REPORTE ADUANAS 20170411</v>
          </cell>
          <cell r="G1054">
            <v>0</v>
          </cell>
          <cell r="H1054">
            <v>1.5218359962198926</v>
          </cell>
        </row>
        <row r="1055">
          <cell r="E1055" t="str">
            <v>CABLECENTRO SOCIEDAD ANONIMA CERRADA REPORTE ADUANAS 20170411</v>
          </cell>
          <cell r="G1055">
            <v>0</v>
          </cell>
          <cell r="H1055">
            <v>1.5218366692660608</v>
          </cell>
        </row>
        <row r="1056">
          <cell r="E1056" t="str">
            <v>COMERCIALIZADORA DE FABRIC. ELECT. SAC REPORTE ADUANAS 20170215</v>
          </cell>
          <cell r="G1056">
            <v>0</v>
          </cell>
          <cell r="H1056">
            <v>1.5247384305835012</v>
          </cell>
        </row>
        <row r="1057">
          <cell r="E1057" t="str">
            <v>RUMI IMPORT S.A. REPORTE ADUANAS 20170214</v>
          </cell>
          <cell r="G1057">
            <v>0</v>
          </cell>
          <cell r="H1057">
            <v>1.5871875</v>
          </cell>
        </row>
        <row r="1058">
          <cell r="E1058" t="str">
            <v>RUMI IMPORT S.A. REPORTE ADUANAS 20170110</v>
          </cell>
          <cell r="G1058">
            <v>0</v>
          </cell>
          <cell r="H1058">
            <v>1.5884532834290186</v>
          </cell>
        </row>
        <row r="1059">
          <cell r="E1059" t="str">
            <v>CABLECENTRO SOCIEDAD ANONIMA CERRADA REPORTE ADUANAS 20170310</v>
          </cell>
          <cell r="G1059">
            <v>0</v>
          </cell>
          <cell r="H1059">
            <v>1.6041223908918405</v>
          </cell>
        </row>
        <row r="1060">
          <cell r="E1060" t="str">
            <v>CABLECENTRO SOCIEDAD ANONIMA CERRADA REPORTE ADUANAS 20170310</v>
          </cell>
          <cell r="G1060">
            <v>0</v>
          </cell>
          <cell r="H1060">
            <v>1.6041508538899432</v>
          </cell>
        </row>
        <row r="1061">
          <cell r="E1061" t="str">
            <v>PRODUCTOS INDUSTRIALES MAP S.A.C. REPORTE ADUANAS 20170418</v>
          </cell>
          <cell r="G1061">
            <v>0</v>
          </cell>
          <cell r="H1061">
            <v>1.6069687500000001</v>
          </cell>
        </row>
        <row r="1062">
          <cell r="E1062" t="str">
            <v>PRODUCTOS INDUSTRIALES MAP S.A.C. REPORTE ADUANAS 20170418</v>
          </cell>
          <cell r="G1062">
            <v>0</v>
          </cell>
          <cell r="H1062">
            <v>1.6089344262295082</v>
          </cell>
        </row>
        <row r="1063">
          <cell r="E1063" t="str">
            <v>RUMI IMPORT S.A. REPORTE ADUANAS 20170206</v>
          </cell>
          <cell r="G1063">
            <v>0</v>
          </cell>
          <cell r="H1063">
            <v>1.6845944918037825</v>
          </cell>
        </row>
        <row r="1064">
          <cell r="E1064" t="str">
            <v>INKABOLT SOCIEDAD ANONIMA CERRADA REPORTE ADUANAS 20170417</v>
          </cell>
          <cell r="G1064">
            <v>0</v>
          </cell>
          <cell r="H1064">
            <v>1.7382864369269682</v>
          </cell>
        </row>
        <row r="1065">
          <cell r="E1065" t="str">
            <v>PRODUCTOS INDUSTRIALES MAP S.A.C. REPORTE ADUANAS 20170418</v>
          </cell>
          <cell r="G1065">
            <v>0</v>
          </cell>
          <cell r="H1065">
            <v>1.7619277108433735</v>
          </cell>
        </row>
        <row r="1066">
          <cell r="E1066" t="str">
            <v>RUMI IMPORT S.A. REPORTE ADUANAS 20170214</v>
          </cell>
          <cell r="G1066">
            <v>0</v>
          </cell>
          <cell r="H1066">
            <v>1.8216949152542372</v>
          </cell>
        </row>
        <row r="1067">
          <cell r="E1067" t="str">
            <v>CABLES DE ACERO DURAND S.A.C. REPORTE ADUANAS 20170220</v>
          </cell>
          <cell r="G1067">
            <v>0</v>
          </cell>
          <cell r="H1067">
            <v>1.8489016683941288</v>
          </cell>
        </row>
        <row r="1068">
          <cell r="E1068" t="str">
            <v>CABLES DE ACERO DURAND S.A.C. REPORTE ADUANAS 20170220</v>
          </cell>
          <cell r="G1068">
            <v>0</v>
          </cell>
          <cell r="H1068">
            <v>1.8489019899251573</v>
          </cell>
        </row>
        <row r="1069">
          <cell r="E1069" t="str">
            <v>CABLES DE ACERO DURAND S.A.C. REPORTE ADUANAS 20170220</v>
          </cell>
          <cell r="G1069">
            <v>0</v>
          </cell>
          <cell r="H1069">
            <v>1.8489024259744373</v>
          </cell>
        </row>
        <row r="1070">
          <cell r="E1070" t="str">
            <v>CABLES DE ACERO DURAND S.A.C. REPORTE ADUANAS 20170220</v>
          </cell>
          <cell r="G1070">
            <v>0</v>
          </cell>
          <cell r="H1070">
            <v>1.8489028411669384</v>
          </cell>
        </row>
        <row r="1071">
          <cell r="E1071" t="str">
            <v>CABLES DE ACERO DURAND S.A.C. REPORTE ADUANAS 20170220</v>
          </cell>
          <cell r="G1071">
            <v>0</v>
          </cell>
          <cell r="H1071">
            <v>1.8489028786333626</v>
          </cell>
        </row>
        <row r="1072">
          <cell r="E1072" t="str">
            <v>CABLES DE ACERO DURAND S.A.C. REPORTE ADUANAS 20170220</v>
          </cell>
          <cell r="G1072">
            <v>0</v>
          </cell>
          <cell r="H1072">
            <v>1.8489039586541918</v>
          </cell>
        </row>
        <row r="1073">
          <cell r="E1073" t="str">
            <v>CABLES DE ACERO DURAND S.A.C. REPORTE ADUANAS 20170220</v>
          </cell>
          <cell r="G1073">
            <v>0</v>
          </cell>
          <cell r="H1073">
            <v>1.8489071791410094</v>
          </cell>
        </row>
        <row r="1074">
          <cell r="E1074" t="str">
            <v>PROYECTOS DE INFRAESTRUCTURA DEL PERU S. REPORTE ADUANAS 20170126</v>
          </cell>
          <cell r="G1074">
            <v>0</v>
          </cell>
          <cell r="H1074">
            <v>1.926405936316739</v>
          </cell>
        </row>
        <row r="1075">
          <cell r="E1075" t="str">
            <v>CABLECENTRO SOCIEDAD ANONIMA CERRADA REPORTE ADUANAS 20170111</v>
          </cell>
          <cell r="G1075">
            <v>0</v>
          </cell>
          <cell r="H1075">
            <v>1.9268800813008129</v>
          </cell>
        </row>
        <row r="1076">
          <cell r="E1076" t="str">
            <v>CABLECENTRO SOCIEDAD ANONIMA CERRADA REPORTE ADUANAS 20170131</v>
          </cell>
          <cell r="G1076">
            <v>0</v>
          </cell>
          <cell r="H1076">
            <v>1.9533689024390246</v>
          </cell>
        </row>
        <row r="1077">
          <cell r="E1077" t="str">
            <v>RUMI IMPORT S.A. REPORTE ADUANAS 20170110</v>
          </cell>
          <cell r="G1077">
            <v>0</v>
          </cell>
          <cell r="H1077">
            <v>2.0106770292413856</v>
          </cell>
        </row>
        <row r="1078">
          <cell r="E1078" t="str">
            <v>RUMI IMPORT S.A. REPORTE ADUANAS 20170110</v>
          </cell>
          <cell r="G1078">
            <v>0</v>
          </cell>
          <cell r="H1078">
            <v>2.0107491518382608</v>
          </cell>
        </row>
        <row r="1079">
          <cell r="E1079" t="str">
            <v>COBRA PERU S.A REPORTE ADUANAS 20170425</v>
          </cell>
          <cell r="G1079">
            <v>0</v>
          </cell>
          <cell r="H1079">
            <v>2.0469924812030076</v>
          </cell>
        </row>
        <row r="1080">
          <cell r="E1080" t="str">
            <v>CABLECENTRO SOCIEDAD ANONIMA CERRADA REPORTE ADUANAS 20170111</v>
          </cell>
          <cell r="G1080">
            <v>0</v>
          </cell>
          <cell r="H1080">
            <v>2.076139630390144</v>
          </cell>
        </row>
        <row r="1081">
          <cell r="E1081" t="str">
            <v>CABLECENTRO SOCIEDAD ANONIMA CERRADA REPORTE ADUANAS 20170131</v>
          </cell>
          <cell r="G1081">
            <v>0</v>
          </cell>
          <cell r="H1081">
            <v>2.3643736951983301</v>
          </cell>
        </row>
        <row r="1082">
          <cell r="E1082" t="str">
            <v>CABLECENTRO SOCIEDAD ANONIMA CERRADA REPORTE ADUANAS 20170131</v>
          </cell>
          <cell r="G1082">
            <v>0</v>
          </cell>
          <cell r="H1082">
            <v>2.3674013157894738</v>
          </cell>
        </row>
        <row r="1083">
          <cell r="E1083" t="str">
            <v>RUMI IMPORT S.A. REPORTE ADUANAS 20170214</v>
          </cell>
          <cell r="G1083">
            <v>0</v>
          </cell>
          <cell r="H1083">
            <v>2.7632673267326733</v>
          </cell>
        </row>
        <row r="1084">
          <cell r="E1084" t="str">
            <v>INKABOLT SOCIEDAD ANONIMA CERRADA REPORTE ADUANAS 20170311</v>
          </cell>
          <cell r="G1084">
            <v>0</v>
          </cell>
          <cell r="H1084">
            <v>3.3102186356385475</v>
          </cell>
        </row>
        <row r="1085">
          <cell r="E1085" t="str">
            <v>UNIRED ELECTRICA E.I.R.L. REPORTE ADUANAS 20170602</v>
          </cell>
          <cell r="G1085">
            <v>0</v>
          </cell>
          <cell r="H1085">
            <v>0.72267843286999611</v>
          </cell>
        </row>
        <row r="1086">
          <cell r="E1086" t="str">
            <v>UNIRED ELECTRICA E.I.R.L. REPORTE ADUANAS 20170602</v>
          </cell>
          <cell r="G1086">
            <v>0</v>
          </cell>
          <cell r="H1086">
            <v>0.72267874768899265</v>
          </cell>
        </row>
        <row r="1087">
          <cell r="E1087" t="str">
            <v>UNIRED ELECTRICA E.I.R.L. REPORTE ADUANAS 20170602</v>
          </cell>
          <cell r="G1087">
            <v>0</v>
          </cell>
          <cell r="H1087">
            <v>0.7226793087254012</v>
          </cell>
        </row>
        <row r="1088">
          <cell r="E1088" t="str">
            <v>UNIRED ELECTRICA E.I.R.L. REPORTE ADUANAS 20170602</v>
          </cell>
          <cell r="G1088">
            <v>0</v>
          </cell>
          <cell r="H1088">
            <v>0.72267944191470601</v>
          </cell>
        </row>
        <row r="1089">
          <cell r="E1089" t="str">
            <v>IMPORTACIONES GELCO SAC REPORTE ADUANAS 20170503</v>
          </cell>
          <cell r="G1089">
            <v>0</v>
          </cell>
          <cell r="H1089">
            <v>0.94854911433172295</v>
          </cell>
        </row>
        <row r="1090">
          <cell r="E1090" t="str">
            <v>RUMI IMPORT S.A. REPORTE ADUANAS 20170502</v>
          </cell>
          <cell r="G1090">
            <v>0</v>
          </cell>
          <cell r="H1090">
            <v>1.1067878481012658</v>
          </cell>
        </row>
        <row r="1091">
          <cell r="E1091" t="str">
            <v>RUMI IMPORT S.A. REPORTE ADUANAS 20170502</v>
          </cell>
          <cell r="G1091">
            <v>0</v>
          </cell>
          <cell r="H1091">
            <v>1.2119765554897957</v>
          </cell>
        </row>
        <row r="1092">
          <cell r="E1092" t="str">
            <v>CABLES DE ACERO DURAND S.A.C. REPORTE ADUANAS 20170529</v>
          </cell>
          <cell r="G1092">
            <v>0</v>
          </cell>
          <cell r="H1092">
            <v>1.2867239671587698</v>
          </cell>
        </row>
        <row r="1093">
          <cell r="E1093" t="str">
            <v>CABLES DE ACERO DURAND S.A.C. REPORTE ADUANAS 20170529</v>
          </cell>
          <cell r="G1093">
            <v>0</v>
          </cell>
          <cell r="H1093">
            <v>1.286724359247742</v>
          </cell>
        </row>
        <row r="1094">
          <cell r="E1094" t="str">
            <v>CABLES DE ACERO DURAND S.A.C. REPORTE ADUANAS 20170529</v>
          </cell>
          <cell r="G1094">
            <v>0</v>
          </cell>
          <cell r="H1094">
            <v>1.2867248527653297</v>
          </cell>
        </row>
        <row r="1095">
          <cell r="E1095" t="str">
            <v>CABLES DE ACERO DURAND S.A.C. REPORTE ADUANAS 20170529</v>
          </cell>
          <cell r="G1095">
            <v>0</v>
          </cell>
          <cell r="H1095">
            <v>1.2867252008763748</v>
          </cell>
        </row>
        <row r="1096">
          <cell r="E1096" t="str">
            <v>CABLES DE ACERO DURAND S.A.C. REPORTE ADUANAS 20170529</v>
          </cell>
          <cell r="G1096">
            <v>0</v>
          </cell>
          <cell r="H1096">
            <v>1.2867253885522161</v>
          </cell>
        </row>
        <row r="1097">
          <cell r="E1097" t="str">
            <v>CABLES DE ACERO DURAND S.A.C. REPORTE ADUANAS 20170529</v>
          </cell>
          <cell r="G1097">
            <v>0</v>
          </cell>
          <cell r="H1097">
            <v>1.2867285638740238</v>
          </cell>
        </row>
        <row r="1098">
          <cell r="E1098" t="str">
            <v>CABLES DE ACERO DURAND S.A.C. REPORTE ADUANAS 20170529</v>
          </cell>
          <cell r="G1098">
            <v>0</v>
          </cell>
          <cell r="H1098">
            <v>1.2867286144431089</v>
          </cell>
        </row>
        <row r="1099">
          <cell r="E1099" t="str">
            <v>CABLES DE ACERO DURAND S.A.C. REPORTE ADUANAS 20170529</v>
          </cell>
          <cell r="G1099">
            <v>0</v>
          </cell>
          <cell r="H1099">
            <v>1.2867288954113412</v>
          </cell>
        </row>
        <row r="1100">
          <cell r="E1100" t="str">
            <v>CABLES DE ACERO DURAND S.A.C. REPORTE ADUANAS 20170529</v>
          </cell>
          <cell r="G1100">
            <v>0</v>
          </cell>
          <cell r="H1100">
            <v>1.2867290282842874</v>
          </cell>
        </row>
        <row r="1101">
          <cell r="E1101" t="str">
            <v>CABLES DE ACERO DURAND S.A.C. REPORTE ADUANAS 20170529</v>
          </cell>
          <cell r="G1101">
            <v>0</v>
          </cell>
          <cell r="H1101">
            <v>1.2867293778806277</v>
          </cell>
        </row>
        <row r="1102">
          <cell r="E1102" t="str">
            <v>CABLES DE ACERO DURAND S.A.C. REPORTE ADUANAS 20170529</v>
          </cell>
          <cell r="G1102">
            <v>0</v>
          </cell>
          <cell r="H1102">
            <v>1.2867294282230262</v>
          </cell>
        </row>
        <row r="1103">
          <cell r="E1103" t="str">
            <v>CABLES DE ACERO DURAND S.A.C. REPORTE ADUANAS 20170529</v>
          </cell>
          <cell r="G1103">
            <v>0</v>
          </cell>
          <cell r="H1103">
            <v>1.2867297079889419</v>
          </cell>
        </row>
        <row r="1104">
          <cell r="E1104" t="str">
            <v>CABLES DE ACERO DURAND S.A.C. REPORTE ADUANAS 20170529</v>
          </cell>
          <cell r="G1104">
            <v>0</v>
          </cell>
          <cell r="H1104">
            <v>1.286729865880857</v>
          </cell>
        </row>
        <row r="1105">
          <cell r="E1105" t="str">
            <v>CABLES DE ACERO DURAND S.A.C. REPORTE ADUANAS 20170529</v>
          </cell>
          <cell r="G1105">
            <v>0</v>
          </cell>
          <cell r="H1105">
            <v>1.2867302800935181</v>
          </cell>
        </row>
        <row r="1106">
          <cell r="E1106" t="str">
            <v>CABLES DE ACERO DURAND S.A.C. REPORTE ADUANAS 20170529</v>
          </cell>
          <cell r="G1106">
            <v>0</v>
          </cell>
          <cell r="H1106">
            <v>1.2867308300077145</v>
          </cell>
        </row>
        <row r="1107">
          <cell r="E1107" t="str">
            <v>IMPORTACIONES GELCO SAC REPORTE ADUANAS 20170612</v>
          </cell>
          <cell r="G1107">
            <v>0</v>
          </cell>
          <cell r="H1107">
            <v>1.4508014448583362</v>
          </cell>
        </row>
        <row r="1108">
          <cell r="E1108" t="str">
            <v>RUMI IMPORT S.A. REPORTE ADUANAS 20170502</v>
          </cell>
          <cell r="G1108">
            <v>0</v>
          </cell>
          <cell r="H1108">
            <v>1.5047865140888397</v>
          </cell>
        </row>
        <row r="1109">
          <cell r="E1109" t="str">
            <v>IMPORTACIONES GELCO SAC REPORTE ADUANAS 20170503</v>
          </cell>
          <cell r="G1109">
            <v>0</v>
          </cell>
          <cell r="H1109">
            <v>1.5117123221372568</v>
          </cell>
        </row>
        <row r="1110">
          <cell r="E1110" t="str">
            <v>IMPORTACIONES GELCO SAC REPORTE ADUANAS 20170612</v>
          </cell>
          <cell r="G1110">
            <v>0</v>
          </cell>
          <cell r="H1110">
            <v>1.5385553333658488</v>
          </cell>
        </row>
        <row r="1111">
          <cell r="E1111" t="str">
            <v>CABLECENTRO SOCIEDAD ANONIMA CERRADA REPORTE ADUANAS 20170509</v>
          </cell>
          <cell r="G1111">
            <v>0</v>
          </cell>
          <cell r="H1111">
            <v>1.5549204674671084</v>
          </cell>
        </row>
        <row r="1112">
          <cell r="E1112" t="str">
            <v>CABLECENTRO SOCIEDAD ANONIMA CERRADA REPORTE ADUANAS 20170509</v>
          </cell>
          <cell r="G1112">
            <v>0</v>
          </cell>
          <cell r="H1112">
            <v>1.5549213149404768</v>
          </cell>
        </row>
        <row r="1113">
          <cell r="E1113" t="str">
            <v>CABLECENTRO SOCIEDAD ANONIMA CERRADA REPORTE ADUANAS 20170509</v>
          </cell>
          <cell r="G1113">
            <v>0</v>
          </cell>
          <cell r="H1113">
            <v>1.5549227727315582</v>
          </cell>
        </row>
        <row r="1114">
          <cell r="E1114" t="str">
            <v>IMPORTACIONES GELCO SAC REPORTE ADUANAS 20170612</v>
          </cell>
          <cell r="G1114">
            <v>0</v>
          </cell>
          <cell r="H1114">
            <v>1.5815969787749378</v>
          </cell>
        </row>
        <row r="1115">
          <cell r="E1115" t="str">
            <v>BATERIAS MALDONADO EMPRESA INDIVIDUAL DE REPORTE ADUANAS 20170517</v>
          </cell>
          <cell r="G1115">
            <v>0</v>
          </cell>
          <cell r="H1115">
            <v>1.5864849857147747</v>
          </cell>
        </row>
        <row r="1116">
          <cell r="E1116" t="str">
            <v>LAMARA E.I.R.L. REPORTE ADUANAS 20170524</v>
          </cell>
          <cell r="G1116">
            <v>0</v>
          </cell>
          <cell r="H1116">
            <v>1.7489822962921886</v>
          </cell>
        </row>
        <row r="1117">
          <cell r="E1117" t="str">
            <v>LAMARA E.I.R.L. REPORTE ADUANAS 20170524</v>
          </cell>
          <cell r="G1117">
            <v>0</v>
          </cell>
          <cell r="H1117">
            <v>1.7489855690716281</v>
          </cell>
        </row>
        <row r="1118">
          <cell r="E1118" t="str">
            <v>CABLES DE ACERO DURAND S.A.C. REPORTE ADUANAS 20170523</v>
          </cell>
          <cell r="G1118">
            <v>0</v>
          </cell>
          <cell r="H1118">
            <v>1.8670310820237861</v>
          </cell>
        </row>
        <row r="1119">
          <cell r="E1119" t="str">
            <v>CABLES DE ACERO DURAND S.A.C. REPORTE ADUANAS 20170523</v>
          </cell>
          <cell r="G1119">
            <v>0</v>
          </cell>
          <cell r="H1119">
            <v>1.8670312165992042</v>
          </cell>
        </row>
        <row r="1120">
          <cell r="E1120" t="str">
            <v>CABLES DE ACERO DURAND S.A.C. REPORTE ADUANAS 20170523</v>
          </cell>
          <cell r="G1120">
            <v>0</v>
          </cell>
          <cell r="H1120">
            <v>1.8670320245380936</v>
          </cell>
        </row>
        <row r="1121">
          <cell r="E1121" t="str">
            <v>CABLES DE ACERO DURAND S.A.C. REPORTE ADUANAS 20170523</v>
          </cell>
          <cell r="G1121">
            <v>0</v>
          </cell>
          <cell r="H1121">
            <v>1.8670339988330891</v>
          </cell>
        </row>
        <row r="1122">
          <cell r="E1122" t="str">
            <v>MULTIVALORES S.A. REPORTE ADUANAS 20170524</v>
          </cell>
          <cell r="G1122">
            <v>0</v>
          </cell>
          <cell r="H1122">
            <v>2.3008372827804107</v>
          </cell>
        </row>
        <row r="1123">
          <cell r="E1123" t="str">
            <v>MULTIVALORES S.A. REPORTE ADUANAS 20170524</v>
          </cell>
          <cell r="G1123">
            <v>0</v>
          </cell>
          <cell r="H1123">
            <v>2.3106824324324324</v>
          </cell>
        </row>
        <row r="1124">
          <cell r="E1124" t="str">
            <v>MULTIVALORES S.A. REPORTE ADUANAS 20170524</v>
          </cell>
          <cell r="G1124">
            <v>0</v>
          </cell>
          <cell r="H1124">
            <v>2.3106824324324324</v>
          </cell>
        </row>
        <row r="1125">
          <cell r="E1125" t="str">
            <v>MULTIVALORES S.A. REPORTE ADUANAS 20170524</v>
          </cell>
          <cell r="G1125">
            <v>0</v>
          </cell>
          <cell r="H1125">
            <v>2.3381277108433736</v>
          </cell>
        </row>
        <row r="1126">
          <cell r="E1126" t="str">
            <v>INKABOLT SOCIEDAD ANONIMA CERRADA REPORTE ADUANAS 20170511</v>
          </cell>
          <cell r="G1126">
            <v>0</v>
          </cell>
          <cell r="H1126">
            <v>3.05559076505206</v>
          </cell>
        </row>
        <row r="1127">
          <cell r="E1127" t="str">
            <v>APAN Y CIA SRL REPORTE ADUANAS 20170824</v>
          </cell>
          <cell r="G1127">
            <v>0</v>
          </cell>
          <cell r="H1127">
            <v>1.7875088640840446</v>
          </cell>
        </row>
        <row r="1128">
          <cell r="E1128" t="str">
            <v>APAN Y CIA SRL REPORTE ADUANAS 20170824</v>
          </cell>
          <cell r="G1128">
            <v>0</v>
          </cell>
          <cell r="H1128">
            <v>1.5891229366839124</v>
          </cell>
        </row>
        <row r="1129">
          <cell r="E1129" t="str">
            <v>APAN Y CIA SRL REPORTE ADUANAS 20170824</v>
          </cell>
          <cell r="G1129">
            <v>0</v>
          </cell>
          <cell r="H1129">
            <v>1.4921563981042654</v>
          </cell>
        </row>
        <row r="1130">
          <cell r="E1130" t="str">
            <v>APAN Y CIA SRL REPORTE ADUANAS 20170824</v>
          </cell>
          <cell r="G1130">
            <v>0</v>
          </cell>
          <cell r="H1130">
            <v>1.4300492610837439</v>
          </cell>
        </row>
        <row r="1131">
          <cell r="E1131" t="str">
            <v>APAN Y CIA SRL REPORTE ADUANAS 20170824</v>
          </cell>
          <cell r="G1131">
            <v>0</v>
          </cell>
          <cell r="H1131">
            <v>1.3799634186897238</v>
          </cell>
        </row>
        <row r="1132">
          <cell r="E1132" t="str">
            <v>APAN Y CIA SRL REPORTE ADUANAS 20170824</v>
          </cell>
          <cell r="G1132">
            <v>0</v>
          </cell>
          <cell r="H1132">
            <v>1.7995259391771019</v>
          </cell>
        </row>
        <row r="1133">
          <cell r="E1133" t="str">
            <v>APAN Y CIA SRL REPORTE ADUANAS 20170824</v>
          </cell>
          <cell r="G1133">
            <v>0</v>
          </cell>
          <cell r="H1133">
            <v>2.5992786885245902</v>
          </cell>
        </row>
        <row r="1134">
          <cell r="E1134" t="str">
            <v>INKABOLT SOCIEDAD ANONIMA CERRADA REPORTE ADUANAS 20170828</v>
          </cell>
          <cell r="G1134">
            <v>0</v>
          </cell>
          <cell r="H1134">
            <v>2.3885563637300447</v>
          </cell>
        </row>
        <row r="1135">
          <cell r="E1135" t="str">
            <v>CONDUCTORES ELECTRICOS LIMA S A REPORTE ADUANAS 20170809</v>
          </cell>
          <cell r="G1135">
            <v>0</v>
          </cell>
          <cell r="H1135">
            <v>2.9230769230769229</v>
          </cell>
        </row>
        <row r="1136">
          <cell r="E1136" t="str">
            <v>IMPORTADORA MULTISTOCK S.A. REPORTE ADUANAS 20170726</v>
          </cell>
          <cell r="G1136">
            <v>0</v>
          </cell>
          <cell r="H1136">
            <v>1.4109790209790209</v>
          </cell>
        </row>
        <row r="1137">
          <cell r="E1137" t="str">
            <v>IMPORTADORA MULTISTOCK S.A. REPORTE ADUANAS 20170726</v>
          </cell>
          <cell r="G1137">
            <v>0</v>
          </cell>
          <cell r="H1137">
            <v>1.3464921465968587</v>
          </cell>
        </row>
        <row r="1138">
          <cell r="E1138" t="str">
            <v>IMPORTADORA MULTISTOCK S.A. REPORTE ADUANAS 20170726</v>
          </cell>
          <cell r="G1138">
            <v>0</v>
          </cell>
          <cell r="H1138">
            <v>2.1605714285714286</v>
          </cell>
        </row>
        <row r="1139">
          <cell r="E1139" t="str">
            <v>IMPORTADORA MULTISTOCK S.A. REPORTE ADUANAS 20170726</v>
          </cell>
          <cell r="G1139">
            <v>0</v>
          </cell>
          <cell r="H1139">
            <v>1.6358256880733946</v>
          </cell>
        </row>
        <row r="1140">
          <cell r="E1140" t="str">
            <v>IMPORTADORA MULTISTOCK S.A. REPORTE ADUANAS 20170726</v>
          </cell>
          <cell r="G1140">
            <v>0</v>
          </cell>
          <cell r="H1140">
            <v>1.5208929561841376</v>
          </cell>
        </row>
        <row r="1141">
          <cell r="E1141" t="str">
            <v>IMPORTADORA MULTISTOCK S.A. REPORTE ADUANAS 20170726</v>
          </cell>
          <cell r="G1141">
            <v>0</v>
          </cell>
          <cell r="H1141">
            <v>1.4120358422939068</v>
          </cell>
        </row>
        <row r="1142">
          <cell r="E1142" t="str">
            <v>IMPORTADORA MULTISTOCK S.A. REPORTE ADUANAS 20170726</v>
          </cell>
          <cell r="G1142">
            <v>0</v>
          </cell>
          <cell r="H1142">
            <v>1.3401580135440179</v>
          </cell>
        </row>
        <row r="1143">
          <cell r="E1143" t="str">
            <v>IMPORTADORA MULTISTOCK S.A. REPORTE ADUANAS 20170726</v>
          </cell>
          <cell r="G1143">
            <v>0</v>
          </cell>
          <cell r="H1143">
            <v>1.2952688514158448</v>
          </cell>
        </row>
        <row r="1144">
          <cell r="E1144" t="str">
            <v>IMPORTADORA MULTISTOCK S.A. REPORTE ADUANAS 20170726</v>
          </cell>
          <cell r="G1144">
            <v>0</v>
          </cell>
          <cell r="H1144">
            <v>1.1963870967741936</v>
          </cell>
        </row>
        <row r="1145">
          <cell r="E1145" t="str">
            <v>IMPORTADORA MULTISTOCK S.A. REPORTE ADUANAS 20170726</v>
          </cell>
          <cell r="G1145">
            <v>0</v>
          </cell>
          <cell r="H1145">
            <v>1.196</v>
          </cell>
        </row>
        <row r="1146">
          <cell r="E1146" t="str">
            <v>IMPORTADORA MULTISTOCK S.A. REPORTE ADUANAS 20170726</v>
          </cell>
          <cell r="G1146">
            <v>0</v>
          </cell>
          <cell r="H1146">
            <v>1.1983187250996017</v>
          </cell>
        </row>
        <row r="1147">
          <cell r="E1147" t="str">
            <v>IMPORTACIONES GELCO SAC REPORTE ADUANAS 20170801</v>
          </cell>
          <cell r="G1147">
            <v>0</v>
          </cell>
          <cell r="H1147">
            <v>1.4804000291992117</v>
          </cell>
        </row>
        <row r="1148">
          <cell r="E1148" t="str">
            <v>INKABOLT SOCIEDAD ANONIMA CERRADA REPORTE ADUANAS 20170725</v>
          </cell>
          <cell r="G1148">
            <v>0</v>
          </cell>
          <cell r="H1148">
            <v>2.9337527029683512</v>
          </cell>
        </row>
        <row r="1149">
          <cell r="E1149" t="str">
            <v>IMPORTADORA MULTISTOCK S.A. REPORTE ADUANAS 20170726</v>
          </cell>
          <cell r="G1149">
            <v>0</v>
          </cell>
          <cell r="H1149">
            <v>2.8250851581508512</v>
          </cell>
        </row>
        <row r="1150">
          <cell r="E1150" t="str">
            <v>IMPORTADORA MULTISTOCK S.A. REPORTE ADUANAS 20170726</v>
          </cell>
          <cell r="G1150">
            <v>0</v>
          </cell>
          <cell r="H1150">
            <v>1.9590666666666667</v>
          </cell>
        </row>
        <row r="1151">
          <cell r="E1151" t="str">
            <v>IMPORTADORA MULTISTOCK S.A. REPORTE ADUANAS 20170726</v>
          </cell>
          <cell r="G1151">
            <v>0</v>
          </cell>
          <cell r="H1151">
            <v>1.645681818181818</v>
          </cell>
        </row>
        <row r="1152">
          <cell r="E1152" t="str">
            <v>IMPORTADORA MULTISTOCK S.A. REPORTE ADUANAS 20170726</v>
          </cell>
          <cell r="G1152">
            <v>0</v>
          </cell>
          <cell r="H1152">
            <v>1.345</v>
          </cell>
        </row>
        <row r="1153">
          <cell r="E1153" t="str">
            <v>IMPORTADORA MULTISTOCK S.A. REPORTE ADUANAS 20170726</v>
          </cell>
          <cell r="G1153">
            <v>0</v>
          </cell>
          <cell r="H1153">
            <v>1.3490757238307349</v>
          </cell>
        </row>
        <row r="1154">
          <cell r="E1154" t="str">
            <v>IMPORTADORA MULTISTOCK S.A. REPORTE ADUANAS 20170726</v>
          </cell>
          <cell r="G1154">
            <v>0</v>
          </cell>
          <cell r="H1154">
            <v>2.8605999999999998</v>
          </cell>
        </row>
        <row r="1155">
          <cell r="E1155" t="str">
            <v>IMPORTADORA MULTISTOCK S.A. REPORTE ADUANAS 20170726</v>
          </cell>
          <cell r="G1155">
            <v>0</v>
          </cell>
          <cell r="H1155">
            <v>2.5004651162790696</v>
          </cell>
        </row>
        <row r="1156">
          <cell r="E1156" t="str">
            <v>IMPORTADORA MULTISTOCK S.A. REPORTE ADUANAS 20170726</v>
          </cell>
          <cell r="G1156">
            <v>0</v>
          </cell>
          <cell r="H1156">
            <v>2.0788695652173912</v>
          </cell>
        </row>
        <row r="1157">
          <cell r="E1157" t="str">
            <v>IMPORTADORA MULTISTOCK S.A. REPORTE ADUANAS 20170726</v>
          </cell>
          <cell r="G1157">
            <v>0</v>
          </cell>
          <cell r="H1157">
            <v>1.828743961352657</v>
          </cell>
        </row>
        <row r="1158">
          <cell r="E1158" t="str">
            <v>IMPORTADORA MULTISTOCK S.A. REPORTE ADUANAS 20170726</v>
          </cell>
          <cell r="G1158">
            <v>0</v>
          </cell>
          <cell r="H1158">
            <v>1.5507445652173912</v>
          </cell>
        </row>
        <row r="1159">
          <cell r="E1159" t="str">
            <v>IMPORTADORA MULTISTOCK S.A. REPORTE ADUANAS 20170726</v>
          </cell>
          <cell r="G1159">
            <v>0</v>
          </cell>
          <cell r="H1159">
            <v>1.4847713226205193</v>
          </cell>
        </row>
        <row r="1160">
          <cell r="E1160" t="str">
            <v>IMPORTADORA MULTISTOCK S.A. REPORTE ADUANAS 20170726</v>
          </cell>
          <cell r="G1160">
            <v>0</v>
          </cell>
          <cell r="H1160">
            <v>1.4590311986863711</v>
          </cell>
        </row>
        <row r="1161">
          <cell r="E1161" t="str">
            <v>INKABOLT SOCIEDAD ANONIMA CERRADA REPORTE ADUANAS 20170712</v>
          </cell>
          <cell r="G1161">
            <v>0</v>
          </cell>
          <cell r="H1161">
            <v>1.9405816259087905</v>
          </cell>
        </row>
        <row r="1162">
          <cell r="E1162" t="str">
            <v>CORPORACION ICHI HACHI S.A.C. REPORTE ADUANAS 20170716</v>
          </cell>
          <cell r="G1162">
            <v>0</v>
          </cell>
          <cell r="H1162">
            <v>1.272125</v>
          </cell>
        </row>
        <row r="1163">
          <cell r="E1163" t="str">
            <v>CORPORACION ICHI HACHI S.A.C. REPORTE ADUANAS 20170716</v>
          </cell>
          <cell r="G1163">
            <v>0</v>
          </cell>
          <cell r="H1163">
            <v>1.242514450867052</v>
          </cell>
        </row>
        <row r="1164">
          <cell r="E1164" t="str">
            <v>CORPORACION ICHI HACHI S.A.C. REPORTE ADUANAS 20170716</v>
          </cell>
          <cell r="G1164">
            <v>0</v>
          </cell>
          <cell r="H1164">
            <v>1.2286808510638298</v>
          </cell>
        </row>
        <row r="1165">
          <cell r="E1165" t="str">
            <v>CORPORACION ICHI HACHI S.A.C. REPORTE ADUANAS 20170716</v>
          </cell>
          <cell r="G1165">
            <v>0</v>
          </cell>
          <cell r="H1165">
            <v>1.2127479674796748</v>
          </cell>
        </row>
        <row r="1166">
          <cell r="E1166" t="str">
            <v>EDEX REPRESENTACIONES S.A.C. REPORTE ADUANAS 20170627</v>
          </cell>
          <cell r="G1166">
            <v>0</v>
          </cell>
          <cell r="H1166">
            <v>1.1033305091925782</v>
          </cell>
        </row>
        <row r="1167">
          <cell r="E1167" t="str">
            <v>VALVOSANITARIA S A REPORTE ADUANAS 20170704</v>
          </cell>
          <cell r="G1167">
            <v>0</v>
          </cell>
          <cell r="H1167">
            <v>2.4706326530612244</v>
          </cell>
        </row>
        <row r="1168">
          <cell r="E1168" t="str">
            <v>VALVOSANITARIA S A REPORTE ADUANAS 20170704</v>
          </cell>
          <cell r="G1168">
            <v>0</v>
          </cell>
          <cell r="H1168">
            <v>1.7949639249639251</v>
          </cell>
        </row>
        <row r="1169">
          <cell r="E1169" t="str">
            <v>VALVOSANITARIA S A REPORTE ADUANAS 20170704</v>
          </cell>
          <cell r="G1169">
            <v>0</v>
          </cell>
          <cell r="H1169">
            <v>1.6543124999999999</v>
          </cell>
        </row>
        <row r="1170">
          <cell r="E1170" t="str">
            <v>VALVOSANITARIA S A REPORTE ADUANAS 20170704</v>
          </cell>
          <cell r="G1170">
            <v>0</v>
          </cell>
          <cell r="H1170">
            <v>1.3672003968253967</v>
          </cell>
        </row>
        <row r="1171">
          <cell r="E1171" t="str">
            <v>VALVOSANITARIA S A REPORTE ADUANAS 20170704</v>
          </cell>
          <cell r="G1171">
            <v>0</v>
          </cell>
          <cell r="H1171">
            <v>1.2944318181818182</v>
          </cell>
        </row>
        <row r="1172">
          <cell r="E1172" t="str">
            <v>VALVOSANITARIA S A REPORTE ADUANAS 20170704</v>
          </cell>
          <cell r="G1172">
            <v>0</v>
          </cell>
          <cell r="H1172">
            <v>1.2396031746031746</v>
          </cell>
        </row>
        <row r="1173">
          <cell r="E1173" t="str">
            <v>VALVOSANITARIA S A REPORTE ADUANAS 20170704</v>
          </cell>
          <cell r="G1173">
            <v>0</v>
          </cell>
          <cell r="H1173">
            <v>1.1800552161654134</v>
          </cell>
        </row>
        <row r="1174">
          <cell r="E1174" t="str">
            <v>VALVOSANITARIA S A REPORTE ADUANAS 20170704</v>
          </cell>
          <cell r="G1174">
            <v>0</v>
          </cell>
          <cell r="H1174">
            <v>1.1627093596059115</v>
          </cell>
        </row>
        <row r="1175">
          <cell r="E1175" t="str">
            <v>APAN Y CIA SRL REPORTE ADUANAS 20170616</v>
          </cell>
          <cell r="G1175">
            <v>0</v>
          </cell>
          <cell r="H1175">
            <v>2.0873094276893851</v>
          </cell>
        </row>
        <row r="1176">
          <cell r="E1176" t="str">
            <v>APAN Y CIA SRL REPORTE ADUANAS 20170616</v>
          </cell>
          <cell r="G1176">
            <v>0</v>
          </cell>
          <cell r="H1176">
            <v>1.9300612959719792</v>
          </cell>
        </row>
        <row r="1177">
          <cell r="E1177" t="str">
            <v>APAN Y CIA SRL REPORTE ADUANAS 20170616</v>
          </cell>
          <cell r="G1177">
            <v>0</v>
          </cell>
          <cell r="H1177">
            <v>1.711278640059128</v>
          </cell>
        </row>
        <row r="1178">
          <cell r="E1178" t="str">
            <v>APAN Y CIA SRL REPORTE ADUANAS 20170616</v>
          </cell>
          <cell r="G1178">
            <v>0</v>
          </cell>
          <cell r="H1178">
            <v>1.6055165876777251</v>
          </cell>
        </row>
        <row r="1179">
          <cell r="E1179" t="str">
            <v>APAN Y CIA SRL REPORTE ADUANAS 20170616</v>
          </cell>
          <cell r="G1179">
            <v>0</v>
          </cell>
          <cell r="H1179">
            <v>1.6021437578814628</v>
          </cell>
        </row>
        <row r="1180">
          <cell r="E1180" t="str">
            <v>APAN Y CIA SRL REPORTE ADUANAS 20170616</v>
          </cell>
          <cell r="G1180">
            <v>0</v>
          </cell>
          <cell r="H1180">
            <v>1.5372151067323481</v>
          </cell>
        </row>
        <row r="1181">
          <cell r="E1181" t="str">
            <v>APAN Y CIA SRL REPORTE ADUANAS 20170616</v>
          </cell>
          <cell r="G1181">
            <v>0</v>
          </cell>
          <cell r="H1181">
            <v>1.4812467932272959</v>
          </cell>
        </row>
        <row r="1182">
          <cell r="E1182" t="str">
            <v>APAN Y CIA SRL REPORTE ADUANAS 20170616</v>
          </cell>
          <cell r="G1182">
            <v>0</v>
          </cell>
          <cell r="H1182">
            <v>1.6780849292256454</v>
          </cell>
        </row>
        <row r="1183">
          <cell r="E1183" t="str">
            <v>APAN Y CIA SRL REPORTE ADUANAS 20170616</v>
          </cell>
          <cell r="G1183">
            <v>0</v>
          </cell>
          <cell r="H1183">
            <v>3.7707474429583003</v>
          </cell>
        </row>
        <row r="1184">
          <cell r="E1184" t="str">
            <v>CABLECENTRO SOCIEDAD ANONIMA CERRADA REPORTE ADUANAS 20170809</v>
          </cell>
          <cell r="G1184">
            <v>0</v>
          </cell>
          <cell r="H1184">
            <v>1.4299633404892556</v>
          </cell>
        </row>
        <row r="1185">
          <cell r="E1185" t="str">
            <v>REDES NITTO PERU S.A.C. REPORTE ADUANAS 20170628</v>
          </cell>
          <cell r="G1185">
            <v>0</v>
          </cell>
          <cell r="H1185">
            <v>2.9992606467671701</v>
          </cell>
        </row>
        <row r="1186">
          <cell r="E1186" t="str">
            <v>REDES NITTO PERU S.A.C. REPORTE ADUANAS 20170628</v>
          </cell>
          <cell r="G1186">
            <v>0</v>
          </cell>
          <cell r="H1186">
            <v>2.9992604783803278</v>
          </cell>
        </row>
        <row r="1187">
          <cell r="E1187" t="str">
            <v>REDES NITTO PERU S.A.C. REPORTE ADUANAS 20170628</v>
          </cell>
          <cell r="G1187">
            <v>0</v>
          </cell>
          <cell r="H1187">
            <v>2.9992606969800439</v>
          </cell>
        </row>
        <row r="1188">
          <cell r="E1188" t="str">
            <v>REDES NITTO PERU S.A.C. REPORTE ADUANAS 20170628</v>
          </cell>
          <cell r="G1188">
            <v>0</v>
          </cell>
          <cell r="H1188">
            <v>2.9992610507025326</v>
          </cell>
        </row>
        <row r="1189">
          <cell r="E1189" t="str">
            <v>ANIXTER JORVEX S.A.C. REPORTE ADUANAS 20170705</v>
          </cell>
          <cell r="G1189">
            <v>0</v>
          </cell>
          <cell r="H1189">
            <v>1.4259987029831387</v>
          </cell>
        </row>
        <row r="1190">
          <cell r="E1190" t="str">
            <v>ANIXTER JORVEX S.A.C. REPORTE ADUANAS 20170705</v>
          </cell>
          <cell r="G1190">
            <v>0</v>
          </cell>
          <cell r="H1190">
            <v>2.205257681478761</v>
          </cell>
        </row>
        <row r="1191">
          <cell r="E1191" t="str">
            <v>ANIXTER JORVEX S.A.C. REPORTE ADUANAS 20170705</v>
          </cell>
          <cell r="G1191">
            <v>0</v>
          </cell>
          <cell r="H1191">
            <v>1.8280267612445591</v>
          </cell>
        </row>
        <row r="1192">
          <cell r="E1192" t="str">
            <v>ANIXTER JORVEX S.A.C. REPORTE ADUANAS 20170705</v>
          </cell>
          <cell r="G1192">
            <v>0</v>
          </cell>
          <cell r="H1192">
            <v>1.4493930813354292</v>
          </cell>
        </row>
        <row r="1193">
          <cell r="E1193" t="str">
            <v>ANIXTER JORVEX S.A.C. REPORTE ADUANAS 20170621</v>
          </cell>
          <cell r="G1193">
            <v>0</v>
          </cell>
          <cell r="H1193">
            <v>2.3539414944122599</v>
          </cell>
        </row>
        <row r="1194">
          <cell r="E1194" t="str">
            <v>ANIXTER JORVEX S.A.C. REPORTE ADUANAS 20170621</v>
          </cell>
          <cell r="G1194">
            <v>0</v>
          </cell>
          <cell r="H1194">
            <v>2.3539412456322042</v>
          </cell>
        </row>
        <row r="1195">
          <cell r="E1195" t="str">
            <v>ANIXTER JORVEX S.A.C. REPORTE ADUANAS 20170621</v>
          </cell>
          <cell r="G1195">
            <v>0</v>
          </cell>
          <cell r="H1195">
            <v>2.3539409356212344</v>
          </cell>
        </row>
        <row r="1196">
          <cell r="E1196" t="str">
            <v>VIETTEL  PERU  S.A.C. REPORTE ADUANAS 20170626</v>
          </cell>
          <cell r="G1196">
            <v>0</v>
          </cell>
          <cell r="H1196">
            <v>1.6893166678423748</v>
          </cell>
        </row>
        <row r="1197">
          <cell r="E1197" t="str">
            <v>VIETTEL  PERU  S.A.C. REPORTE ADUANAS 20170626</v>
          </cell>
          <cell r="G1197">
            <v>0</v>
          </cell>
          <cell r="H1197">
            <v>1.6893173663131265</v>
          </cell>
        </row>
        <row r="1198">
          <cell r="E1198" t="str">
            <v>VIETTEL  PERU  S.A.C. REPORTE ADUANAS 20170626</v>
          </cell>
          <cell r="G1198">
            <v>0</v>
          </cell>
          <cell r="H1198">
            <v>1.689316263837543</v>
          </cell>
        </row>
        <row r="1199">
          <cell r="E1199" t="str">
            <v>VIETTEL  PERU  S.A.C. REPORTE ADUANAS 20170804</v>
          </cell>
          <cell r="G1199">
            <v>0</v>
          </cell>
          <cell r="H1199">
            <v>1.7940240805729122</v>
          </cell>
        </row>
        <row r="1200">
          <cell r="E1200" t="str">
            <v>VIETTEL  PERU  S.A.C. REPORTE ADUANAS 20170829</v>
          </cell>
          <cell r="G1200">
            <v>0</v>
          </cell>
          <cell r="H1200">
            <v>1.625</v>
          </cell>
        </row>
        <row r="1201">
          <cell r="E1201" t="str">
            <v>VIETTEL  PERU  S.A.C. REPORTE ADUANAS 20170816</v>
          </cell>
          <cell r="G1201">
            <v>0</v>
          </cell>
          <cell r="H1201">
            <v>2.1316349691244634</v>
          </cell>
        </row>
        <row r="1202">
          <cell r="E1202" t="str">
            <v>VIETTEL  PERU  S.A.C. REPORTE ADUANAS 20170816</v>
          </cell>
          <cell r="G1202">
            <v>0</v>
          </cell>
          <cell r="H1202">
            <v>2.131634504089297</v>
          </cell>
        </row>
        <row r="1203">
          <cell r="E1203" t="str">
            <v>VIETTEL  PERU  S.A.C. REPORTE ADUANAS 20170816</v>
          </cell>
          <cell r="G1203">
            <v>0</v>
          </cell>
          <cell r="H1203">
            <v>2.131647476625532</v>
          </cell>
        </row>
        <row r="1204">
          <cell r="E1204" t="str">
            <v>VIETTEL  PERU  S.A.C. REPORTE ADUANAS 20170816</v>
          </cell>
          <cell r="G1204">
            <v>0</v>
          </cell>
          <cell r="H1204">
            <v>2.131634197886239</v>
          </cell>
        </row>
        <row r="1205">
          <cell r="E1205" t="str">
            <v>COMSA INSTALACIONES Y SISTEMAS INDUSTRIA REPORTE ADUANAS 20170815</v>
          </cell>
          <cell r="G1205">
            <v>0</v>
          </cell>
          <cell r="H1205">
            <v>4.6112099075770203</v>
          </cell>
        </row>
        <row r="1206">
          <cell r="E1206" t="str">
            <v>COMSA INSTALACIONES Y SISTEMAS INDUSTRIA REPORTE ADUANAS 20170815</v>
          </cell>
          <cell r="G1206">
            <v>0</v>
          </cell>
          <cell r="H1206">
            <v>4.6112162486339523</v>
          </cell>
        </row>
        <row r="1207">
          <cell r="E1207" t="str">
            <v>GALIGRU PERU S.A.C. REPORTE ADUANAS 20170828</v>
          </cell>
          <cell r="G1207">
            <v>0</v>
          </cell>
          <cell r="H1207">
            <v>1.5650418630551082</v>
          </cell>
        </row>
        <row r="1208">
          <cell r="E1208" t="str">
            <v>GALIGRU PERU S.A.C. REPORTE ADUANAS 20170828</v>
          </cell>
          <cell r="G1208">
            <v>0</v>
          </cell>
          <cell r="H1208">
            <v>1.5650660538375734</v>
          </cell>
        </row>
        <row r="1209">
          <cell r="E1209" t="str">
            <v>GALIGRU PERU S.A.C. REPORTE ADUANAS 20170828</v>
          </cell>
          <cell r="G1209">
            <v>0</v>
          </cell>
          <cell r="H1209">
            <v>1.5650390426132204</v>
          </cell>
        </row>
        <row r="1210">
          <cell r="E1210" t="str">
            <v>GALIGRU PERU S.A.C. REPORTE ADUANAS 20170828</v>
          </cell>
          <cell r="G1210">
            <v>0</v>
          </cell>
          <cell r="H1210">
            <v>1.5650434801233724</v>
          </cell>
        </row>
        <row r="1211">
          <cell r="E1211" t="str">
            <v>GALIGRU PERU S.A.C. REPORTE ADUANAS 20170828</v>
          </cell>
          <cell r="G1211">
            <v>0</v>
          </cell>
          <cell r="H1211">
            <v>1.5650382116908834</v>
          </cell>
        </row>
        <row r="1212">
          <cell r="E1212" t="str">
            <v>GALIGRU PERU S.A.C. REPORTE ADUANAS 20170828</v>
          </cell>
          <cell r="G1212">
            <v>0</v>
          </cell>
          <cell r="H1212">
            <v>1.5650403971171618</v>
          </cell>
        </row>
        <row r="1213">
          <cell r="E1213" t="str">
            <v>GALIGRU PERU S.A.C. REPORTE ADUANAS 20170828</v>
          </cell>
          <cell r="G1213">
            <v>0</v>
          </cell>
          <cell r="H1213">
            <v>1.5650539373724079</v>
          </cell>
        </row>
        <row r="1214">
          <cell r="E1214" t="str">
            <v>CLIMBER WORLD PERU S.A.C. REPORTE ADUANAS 20170920</v>
          </cell>
          <cell r="G1214">
            <v>0</v>
          </cell>
          <cell r="H1214">
            <v>2.5416444553087842</v>
          </cell>
        </row>
        <row r="1215">
          <cell r="E1215" t="str">
            <v>CABLECENTRO SOCIEDAD ANONIMA CERRADA REPORTE ADUANAS 20171016</v>
          </cell>
          <cell r="G1215">
            <v>0</v>
          </cell>
          <cell r="H1215">
            <v>1.9978171964911187</v>
          </cell>
        </row>
        <row r="1216">
          <cell r="E1216" t="str">
            <v>CABLECENTRO SOCIEDAD ANONIMA CERRADA REPORTE ADUANAS 20171016</v>
          </cell>
          <cell r="G1216">
            <v>0</v>
          </cell>
          <cell r="H1216">
            <v>1.997818971329018</v>
          </cell>
        </row>
        <row r="1217">
          <cell r="E1217" t="str">
            <v>CLIMBER WORLD PERU S.A.C. REPORTE ADUANAS 20170920</v>
          </cell>
          <cell r="G1217">
            <v>0</v>
          </cell>
          <cell r="H1217">
            <v>2.5416462645491857</v>
          </cell>
        </row>
        <row r="1218">
          <cell r="E1218" t="str">
            <v>CLIMBER WORLD PERU S.A.C. REPORTE ADUANAS 20170920</v>
          </cell>
          <cell r="G1218">
            <v>0</v>
          </cell>
          <cell r="H1218">
            <v>3.1083401723917095</v>
          </cell>
        </row>
        <row r="1219">
          <cell r="E1219" t="str">
            <v>INKABOLT SOCIEDAD ANONIMA CERRADA REPORTE ADUANAS 20171024</v>
          </cell>
          <cell r="G1219">
            <v>0</v>
          </cell>
          <cell r="H1219">
            <v>1.9257017061089707</v>
          </cell>
        </row>
        <row r="1220">
          <cell r="E1220" t="str">
            <v>INKABOLT SOCIEDAD ANONIMA CERRADA REPORTE ADUANAS 20171024</v>
          </cell>
          <cell r="G1220">
            <v>0</v>
          </cell>
          <cell r="H1220">
            <v>2.3395179469394831</v>
          </cell>
        </row>
        <row r="1221">
          <cell r="E1221" t="str">
            <v>INKABOLT SOCIEDAD ANONIMA CERRADA REPORTE ADUANAS 20171011</v>
          </cell>
          <cell r="G1221">
            <v>0</v>
          </cell>
          <cell r="H1221">
            <v>4.9509611852577446</v>
          </cell>
        </row>
        <row r="1222">
          <cell r="E1222" t="str">
            <v>ASCENSORES SCHINDLER DEL PERU S A REPORTE ADUANAS 20171012</v>
          </cell>
          <cell r="G1222">
            <v>0</v>
          </cell>
          <cell r="H1222">
            <v>5.5212311265969802</v>
          </cell>
        </row>
        <row r="1223">
          <cell r="E1223" t="str">
            <v>G Y B METALES S.A.C. REPORTE ADUANAS 20171012</v>
          </cell>
          <cell r="G1223">
            <v>0</v>
          </cell>
          <cell r="H1223">
            <v>1.4323234294236906</v>
          </cell>
        </row>
        <row r="1224">
          <cell r="E1224" t="str">
            <v>INKABOLT SOCIEDAD ANONIMA CERRADA REPORTE ADUANAS 20170927</v>
          </cell>
          <cell r="G1224">
            <v>0</v>
          </cell>
          <cell r="H1224">
            <v>2.3225406935598021</v>
          </cell>
        </row>
        <row r="1225">
          <cell r="E1225" t="str">
            <v>INKABOLT SOCIEDAD ANONIMA CERRADA REPORTE ADUANAS 20170927</v>
          </cell>
          <cell r="G1225">
            <v>0</v>
          </cell>
          <cell r="H1225">
            <v>2.9037789427697684</v>
          </cell>
        </row>
        <row r="1226">
          <cell r="E1226" t="str">
            <v>INKABOLT SOCIEDAD ANONIMA CERRADA REPORTE ADUANAS 20170927</v>
          </cell>
          <cell r="G1226">
            <v>0</v>
          </cell>
          <cell r="H1226">
            <v>5.2788461538461533</v>
          </cell>
        </row>
        <row r="1227">
          <cell r="E1227" t="str">
            <v>HERRAMIENTAS Y ACCESORIOS S.A.C. REPORTE ADUANAS 20170928</v>
          </cell>
          <cell r="G1227">
            <v>0</v>
          </cell>
          <cell r="H1227">
            <v>4.2307195452783883</v>
          </cell>
        </row>
        <row r="1228">
          <cell r="E1228" t="str">
            <v>INKABOLT SOCIEDAD ANONIMA CERRADA REPORTE ADUANAS 20170915</v>
          </cell>
          <cell r="G1228">
            <v>0</v>
          </cell>
          <cell r="H1228">
            <v>2.830434253740421</v>
          </cell>
        </row>
        <row r="1229">
          <cell r="E1229" t="str">
            <v>INKABOLT SOCIEDAD ANONIMA CERRADA REPORTE ADUANAS 20170915</v>
          </cell>
          <cell r="G1229">
            <v>0</v>
          </cell>
          <cell r="H1229">
            <v>2.3276176024279205</v>
          </cell>
        </row>
        <row r="1230">
          <cell r="E1230" t="str">
            <v>PROCABLES SA REPORTE ADUANAS 20170913</v>
          </cell>
          <cell r="G1230">
            <v>0</v>
          </cell>
          <cell r="H1230">
            <v>2.8797517070142766</v>
          </cell>
        </row>
        <row r="1231">
          <cell r="E1231" t="str">
            <v>PROCABLES SA REPORTE ADUANAS 20170913</v>
          </cell>
          <cell r="G1231">
            <v>0</v>
          </cell>
          <cell r="H1231">
            <v>2.9632791327913282</v>
          </cell>
        </row>
        <row r="1232">
          <cell r="E1232" t="str">
            <v>PROCABLES SA REPORTE ADUANAS 20170913</v>
          </cell>
          <cell r="G1232">
            <v>0</v>
          </cell>
          <cell r="H1232">
            <v>2.6738744975435464</v>
          </cell>
        </row>
        <row r="1233">
          <cell r="E1233" t="str">
            <v>PROCABLES SA REPORTE ADUANAS 20170913</v>
          </cell>
          <cell r="G1233">
            <v>0</v>
          </cell>
          <cell r="H1233">
            <v>3.2490465268676276</v>
          </cell>
        </row>
        <row r="1234">
          <cell r="E1234" t="str">
            <v>PROCABLES SA REPORTE ADUANAS 20171017</v>
          </cell>
          <cell r="G1234">
            <v>0</v>
          </cell>
          <cell r="H1234">
            <v>2.7517552521008404</v>
          </cell>
        </row>
        <row r="1235">
          <cell r="E1235" t="str">
            <v>PROCABLES SA REPORTE ADUANAS 20171017</v>
          </cell>
          <cell r="G1235">
            <v>0</v>
          </cell>
          <cell r="H1235">
            <v>2.8957532710280374</v>
          </cell>
        </row>
        <row r="1236">
          <cell r="E1236" t="str">
            <v>PROCABLES SA REPORTE ADUANAS 20171017</v>
          </cell>
          <cell r="G1236">
            <v>0</v>
          </cell>
          <cell r="H1236">
            <v>2.5280825688073394</v>
          </cell>
        </row>
        <row r="1237">
          <cell r="E1237" t="str">
            <v>PROCABLES SA REPORTE ADUANAS 20171017</v>
          </cell>
          <cell r="G1237">
            <v>0</v>
          </cell>
          <cell r="H1237">
            <v>2.3338334186721283</v>
          </cell>
        </row>
        <row r="1238">
          <cell r="E1238" t="str">
            <v>PROCABLES SA REPORTE ADUANAS 20171017</v>
          </cell>
          <cell r="G1238">
            <v>0</v>
          </cell>
          <cell r="H1238">
            <v>2.333835125448029</v>
          </cell>
        </row>
        <row r="1239">
          <cell r="E1239" t="str">
            <v>PROCABLES SA REPORTE ADUANAS 20171017</v>
          </cell>
          <cell r="G1239">
            <v>0</v>
          </cell>
          <cell r="H1239">
            <v>3.2901509054325953</v>
          </cell>
        </row>
        <row r="1240">
          <cell r="E1240" t="str">
            <v>PROCABLES SA REPORTE ADUANAS 20171017</v>
          </cell>
          <cell r="G1240">
            <v>0</v>
          </cell>
          <cell r="H1240">
            <v>2.333835125448029</v>
          </cell>
        </row>
        <row r="1241">
          <cell r="E1241" t="str">
            <v>PROCABLES SA REPORTE ADUANAS 20171017</v>
          </cell>
          <cell r="G1241">
            <v>0</v>
          </cell>
          <cell r="H1241">
            <v>2.7932445141065831</v>
          </cell>
        </row>
        <row r="1242">
          <cell r="E1242" t="str">
            <v>PROCABLES SA REPORTE ADUANAS 20171017</v>
          </cell>
          <cell r="G1242">
            <v>0</v>
          </cell>
          <cell r="H1242">
            <v>2.9870054200542002</v>
          </cell>
        </row>
        <row r="1243">
          <cell r="E1243" t="str">
            <v>PROCABLES SA REPORTE ADUANAS 20171011</v>
          </cell>
          <cell r="G1243">
            <v>0</v>
          </cell>
          <cell r="H1243">
            <v>2.509693233944954</v>
          </cell>
        </row>
        <row r="1244">
          <cell r="E1244" t="str">
            <v>PROCABLES SA REPORTE ADUANAS 20171011</v>
          </cell>
          <cell r="G1244">
            <v>0</v>
          </cell>
          <cell r="H1244">
            <v>2.7890038314176242</v>
          </cell>
        </row>
        <row r="1245">
          <cell r="E1245" t="str">
            <v>PROCABLES SA REPORTE ADUANAS 20171011</v>
          </cell>
          <cell r="G1245">
            <v>0</v>
          </cell>
          <cell r="H1245">
            <v>2.788996865203762</v>
          </cell>
        </row>
        <row r="1246">
          <cell r="E1246" t="str">
            <v>PROCABLES SA REPORTE ADUANAS 20171011</v>
          </cell>
          <cell r="G1246">
            <v>0</v>
          </cell>
          <cell r="H1246">
            <v>5.4017899761336512</v>
          </cell>
        </row>
        <row r="1247">
          <cell r="E1247" t="str">
            <v>PROCABLES SA REPORTE ADUANAS 20171011</v>
          </cell>
          <cell r="G1247">
            <v>0</v>
          </cell>
          <cell r="H1247">
            <v>2.7890020898641588</v>
          </cell>
        </row>
        <row r="1248">
          <cell r="E1248" t="str">
            <v>PROCABLES SA REPORTE ADUANAS 20171011</v>
          </cell>
          <cell r="G1248">
            <v>0</v>
          </cell>
          <cell r="H1248">
            <v>2.7890047021943571</v>
          </cell>
        </row>
        <row r="1249">
          <cell r="E1249" t="str">
            <v>PROCABLES SA REPORTE ADUANAS 20171011</v>
          </cell>
          <cell r="G1249">
            <v>0</v>
          </cell>
          <cell r="H1249">
            <v>2.7890125391849532</v>
          </cell>
        </row>
        <row r="1250">
          <cell r="E1250" t="str">
            <v>PROCABLES SA REPORTE ADUANAS 20170925</v>
          </cell>
          <cell r="G1250">
            <v>0</v>
          </cell>
          <cell r="H1250">
            <v>2.7960362243120862</v>
          </cell>
        </row>
        <row r="1251">
          <cell r="E1251" t="str">
            <v>PROCABLES SA REPORTE ADUANAS 20170925</v>
          </cell>
          <cell r="G1251">
            <v>0</v>
          </cell>
          <cell r="H1251">
            <v>2.7960370950888191</v>
          </cell>
        </row>
        <row r="1252">
          <cell r="E1252" t="str">
            <v>PROCABLES SA REPORTE ADUANAS 20170925</v>
          </cell>
          <cell r="G1252">
            <v>0</v>
          </cell>
          <cell r="H1252">
            <v>2.5136200305810399</v>
          </cell>
        </row>
        <row r="1253">
          <cell r="E1253" t="str">
            <v>PROCABLES SA REPORTE ADUANAS 20170925</v>
          </cell>
          <cell r="G1253">
            <v>0</v>
          </cell>
          <cell r="H1253">
            <v>2.3197228195937876</v>
          </cell>
        </row>
        <row r="1254">
          <cell r="E1254" t="str">
            <v>PROCABLES SA REPORTE ADUANAS 20170925</v>
          </cell>
          <cell r="G1254">
            <v>0</v>
          </cell>
          <cell r="H1254">
            <v>2.6819369973190348</v>
          </cell>
        </row>
        <row r="1255">
          <cell r="E1255" t="str">
            <v>PROCABLES SA REPORTE ADUANAS 20170925</v>
          </cell>
          <cell r="G1255">
            <v>0</v>
          </cell>
          <cell r="H1255">
            <v>0.53823767304401926</v>
          </cell>
        </row>
        <row r="1256">
          <cell r="E1256" t="str">
            <v>PROCABLES SA REPORTE ADUANAS 20170925</v>
          </cell>
          <cell r="G1256">
            <v>0</v>
          </cell>
          <cell r="H1256">
            <v>2.5174082568807341</v>
          </cell>
        </row>
        <row r="1257">
          <cell r="E1257" t="str">
            <v>PROCABLES SA REPORTE ADUANAS 20170925</v>
          </cell>
          <cell r="G1257">
            <v>0</v>
          </cell>
          <cell r="H1257">
            <v>2.3231421744324972</v>
          </cell>
        </row>
        <row r="1258">
          <cell r="E1258" t="str">
            <v>PROCABLES SA REPORTE ADUANAS 20170925</v>
          </cell>
          <cell r="G1258">
            <v>0</v>
          </cell>
          <cell r="H1258">
            <v>2.7209580552907529</v>
          </cell>
        </row>
        <row r="1259">
          <cell r="E1259" t="str">
            <v>PROCABLES SA REPORTE ADUANAS 20170925</v>
          </cell>
          <cell r="G1259">
            <v>0</v>
          </cell>
          <cell r="H1259">
            <v>0.53829211385907605</v>
          </cell>
        </row>
        <row r="1260">
          <cell r="E1260" t="str">
            <v>PROCABLES SA REPORTE ADUANAS 20170925</v>
          </cell>
          <cell r="G1260">
            <v>0</v>
          </cell>
          <cell r="H1260">
            <v>3.3261326530612245</v>
          </cell>
        </row>
        <row r="1261">
          <cell r="E1261" t="str">
            <v>PROCABLES SA REPORTE ADUANAS 20170925</v>
          </cell>
          <cell r="G1261">
            <v>0</v>
          </cell>
          <cell r="H1261">
            <v>2.0607856810785683</v>
          </cell>
        </row>
        <row r="1262">
          <cell r="E1262" t="str">
            <v>PROCABLES SA REPORTE ADUANAS 20170925</v>
          </cell>
          <cell r="G1262">
            <v>0</v>
          </cell>
          <cell r="H1262">
            <v>0.53829678021465233</v>
          </cell>
        </row>
        <row r="1263">
          <cell r="E1263" t="str">
            <v>PROCABLES SA REPORTE ADUANAS 20170925</v>
          </cell>
          <cell r="G1263">
            <v>0</v>
          </cell>
          <cell r="H1263">
            <v>2.5106995412844038</v>
          </cell>
        </row>
        <row r="1264">
          <cell r="E1264" t="str">
            <v>PROCABLES SA REPORTE ADUANAS 20170925</v>
          </cell>
          <cell r="G1264">
            <v>0</v>
          </cell>
          <cell r="H1264">
            <v>2.5041953515739923</v>
          </cell>
        </row>
        <row r="1265">
          <cell r="E1265" t="str">
            <v>PROCABLES SA REPORTE ADUANAS 20170925</v>
          </cell>
          <cell r="G1265">
            <v>0</v>
          </cell>
          <cell r="H1265">
            <v>2.7903193573667715</v>
          </cell>
        </row>
        <row r="1266">
          <cell r="E1266" t="str">
            <v>PROCABLES SA REPORTE ADUANAS 20170925</v>
          </cell>
          <cell r="G1266">
            <v>0</v>
          </cell>
          <cell r="H1266">
            <v>0.5367491056151813</v>
          </cell>
        </row>
        <row r="1267">
          <cell r="E1267" t="str">
            <v>PROCABLES SA REPORTE ADUANAS 20170925</v>
          </cell>
          <cell r="G1267">
            <v>0</v>
          </cell>
          <cell r="H1267">
            <v>3.268656351791531</v>
          </cell>
        </row>
        <row r="1268">
          <cell r="E1268" t="str">
            <v>PROCABLES SA REPORTE ADUANAS 20170925</v>
          </cell>
          <cell r="G1268">
            <v>0</v>
          </cell>
          <cell r="H1268">
            <v>4.1274655647382916</v>
          </cell>
        </row>
        <row r="1269">
          <cell r="E1269" t="str">
            <v>PROCABLES SA REPORTE ADUANAS 20170925</v>
          </cell>
          <cell r="G1269">
            <v>0</v>
          </cell>
          <cell r="H1269">
            <v>2.5967323019221755</v>
          </cell>
        </row>
        <row r="1270">
          <cell r="E1270" t="str">
            <v>PROCABLES SA REPORTE ADUANAS 20170925</v>
          </cell>
          <cell r="G1270">
            <v>0</v>
          </cell>
          <cell r="H1270">
            <v>5.3841163310961964</v>
          </cell>
        </row>
        <row r="1271">
          <cell r="E1271" t="str">
            <v>PROCABLES SA REPORTE ADUANAS 20170925</v>
          </cell>
          <cell r="G1271">
            <v>0</v>
          </cell>
          <cell r="H1271">
            <v>2.7386333333333335</v>
          </cell>
        </row>
        <row r="1272">
          <cell r="E1272" t="str">
            <v>PROCABLES SA REPORTE ADUANAS 20170925</v>
          </cell>
          <cell r="G1272">
            <v>0</v>
          </cell>
          <cell r="H1272">
            <v>1.9260148975791433</v>
          </cell>
        </row>
        <row r="1273">
          <cell r="E1273" t="str">
            <v>PROCABLES SA REPORTE ADUANAS 20170925</v>
          </cell>
          <cell r="G1273">
            <v>0</v>
          </cell>
          <cell r="H1273">
            <v>2.5176926605504586</v>
          </cell>
        </row>
        <row r="1274">
          <cell r="E1274" t="str">
            <v>PROCABLES SA REPORTE ADUANAS 20170925</v>
          </cell>
          <cell r="G1274">
            <v>0</v>
          </cell>
          <cell r="H1274">
            <v>2.7974294670846396</v>
          </cell>
        </row>
        <row r="1275">
          <cell r="E1275" t="str">
            <v>PROCABLES SA REPORTE ADUANAS 20170928</v>
          </cell>
          <cell r="G1275">
            <v>0</v>
          </cell>
          <cell r="H1275">
            <v>3.3056521739130433</v>
          </cell>
        </row>
        <row r="1276">
          <cell r="E1276" t="str">
            <v>PROCABLES SA REPORTE ADUANAS 20170928</v>
          </cell>
          <cell r="G1276">
            <v>0</v>
          </cell>
          <cell r="H1276">
            <v>2.5053096330275229</v>
          </cell>
        </row>
        <row r="1277">
          <cell r="E1277" t="str">
            <v>PROCABLES SA REPORTE ADUANAS 20170928</v>
          </cell>
          <cell r="G1277">
            <v>0</v>
          </cell>
          <cell r="H1277">
            <v>2.6732305630026811</v>
          </cell>
        </row>
        <row r="1278">
          <cell r="E1278" t="str">
            <v>PROCABLES SA REPORTE ADUANAS 20170928</v>
          </cell>
          <cell r="G1278">
            <v>0</v>
          </cell>
          <cell r="H1278">
            <v>2.784476041200179</v>
          </cell>
        </row>
        <row r="1279">
          <cell r="E1279" t="str">
            <v>PROCABLES SA REPORTE ADUANAS 20170928</v>
          </cell>
          <cell r="G1279">
            <v>0</v>
          </cell>
          <cell r="H1279">
            <v>3.3056594202898553</v>
          </cell>
        </row>
        <row r="1280">
          <cell r="E1280" t="str">
            <v>PROCABLES SA REPORTE ADUANAS 20170928</v>
          </cell>
          <cell r="G1280">
            <v>0</v>
          </cell>
          <cell r="H1280">
            <v>2.5053211009174312</v>
          </cell>
        </row>
        <row r="1281">
          <cell r="E1281" t="str">
            <v>PROCABLES SA REPORTE ADUANAS 20170928</v>
          </cell>
          <cell r="G1281">
            <v>0</v>
          </cell>
          <cell r="H1281">
            <v>2.7844770589911656</v>
          </cell>
        </row>
        <row r="1282">
          <cell r="E1282" t="str">
            <v>PROCABLES SA REPORTE ADUANAS 20170928</v>
          </cell>
          <cell r="G1282">
            <v>0</v>
          </cell>
          <cell r="H1282">
            <v>2.5912001875293011</v>
          </cell>
        </row>
        <row r="1283">
          <cell r="E1283" t="str">
            <v>PROCABLES SA REPORTE ADUANAS 20170928</v>
          </cell>
          <cell r="G1283">
            <v>0</v>
          </cell>
          <cell r="H1283">
            <v>2.5257033639143729</v>
          </cell>
        </row>
        <row r="1284">
          <cell r="E1284" t="str">
            <v>PROCABLES SA REPORTE ADUANAS 20170928</v>
          </cell>
          <cell r="G1284">
            <v>0</v>
          </cell>
          <cell r="H1284">
            <v>2.8058087774294673</v>
          </cell>
        </row>
        <row r="1285">
          <cell r="E1285" t="str">
            <v>PROCABLES SA REPORTE ADUANAS 20170928</v>
          </cell>
          <cell r="G1285">
            <v>0</v>
          </cell>
          <cell r="H1285">
            <v>2.6627283617849655</v>
          </cell>
        </row>
        <row r="1286">
          <cell r="E1286" t="str">
            <v>PROCABLES SA REPORTE ADUANAS 20170913</v>
          </cell>
          <cell r="G1286">
            <v>0</v>
          </cell>
          <cell r="H1286">
            <v>2.1875090353072006</v>
          </cell>
        </row>
        <row r="1287">
          <cell r="E1287" t="str">
            <v>PROCABLES SA REPORTE ADUANAS 20170913</v>
          </cell>
          <cell r="G1287">
            <v>0</v>
          </cell>
          <cell r="H1287">
            <v>3.0969741873804972</v>
          </cell>
        </row>
        <row r="1288">
          <cell r="E1288" t="str">
            <v>CABLES E INSUMOS S.A.C. REPORTE ADUANAS 20171025</v>
          </cell>
          <cell r="G1288">
            <v>0</v>
          </cell>
          <cell r="H1288">
            <v>1.2170537603201637</v>
          </cell>
        </row>
        <row r="1289">
          <cell r="E1289" t="str">
            <v>CABLES E INSUMOS S.A.C. REPORTE ADUANAS 20171025</v>
          </cell>
          <cell r="G1289">
            <v>0</v>
          </cell>
          <cell r="H1289">
            <v>1.2170408978384493</v>
          </cell>
        </row>
        <row r="1290">
          <cell r="E1290" t="str">
            <v>CABLES E INSUMOS S.A.C. REPORTE ADUANAS 20171025</v>
          </cell>
          <cell r="G1290">
            <v>0</v>
          </cell>
          <cell r="H1290">
            <v>1.2170434895958364</v>
          </cell>
        </row>
        <row r="1291">
          <cell r="E1291" t="str">
            <v>CABLES E INSUMOS S.A.C. REPORTE ADUANAS 20171025</v>
          </cell>
          <cell r="G1291">
            <v>0</v>
          </cell>
          <cell r="H1291">
            <v>1.2170400065874174</v>
          </cell>
        </row>
        <row r="1292">
          <cell r="E1292" t="str">
            <v>CABLES E INSUMOS S.A.C. REPORTE ADUANAS 20171025</v>
          </cell>
          <cell r="G1292">
            <v>0</v>
          </cell>
          <cell r="H1292">
            <v>1.2170400303564117</v>
          </cell>
        </row>
        <row r="1293">
          <cell r="E1293" t="str">
            <v>CABLES E INSUMOS S.A.C. REPORTE ADUANAS 20171025</v>
          </cell>
          <cell r="G1293">
            <v>0</v>
          </cell>
          <cell r="H1293">
            <v>1.217048975447184</v>
          </cell>
        </row>
        <row r="1294">
          <cell r="E1294" t="str">
            <v>CABLES E INSUMOS S.A.C. REPORTE ADUANAS 20171025</v>
          </cell>
          <cell r="G1294">
            <v>0</v>
          </cell>
          <cell r="H1294">
            <v>1.2170412621960198</v>
          </cell>
        </row>
        <row r="1295">
          <cell r="E1295" t="str">
            <v>CABLES E INSUMOS S.A.C. REPORTE ADUANAS 20171025</v>
          </cell>
          <cell r="G1295">
            <v>0</v>
          </cell>
          <cell r="H1295">
            <v>1.2170405395531132</v>
          </cell>
        </row>
        <row r="1296">
          <cell r="E1296" t="str">
            <v>CTR POBLAR E.I.R.L. REPORTE ADUANAS 20171026</v>
          </cell>
          <cell r="G1296">
            <v>0</v>
          </cell>
          <cell r="H1296">
            <v>2.2872072358823372</v>
          </cell>
        </row>
        <row r="1297">
          <cell r="E1297" t="str">
            <v>CTR POBLAR E.I.R.L. REPORTE ADUANAS 20171026</v>
          </cell>
          <cell r="G1297">
            <v>0</v>
          </cell>
          <cell r="H1297">
            <v>2.2869713705521284</v>
          </cell>
        </row>
        <row r="1298">
          <cell r="E1298" t="str">
            <v>CTR POBLAR E.I.R.L. REPORTE ADUANAS 20171026</v>
          </cell>
          <cell r="G1298">
            <v>0</v>
          </cell>
          <cell r="H1298">
            <v>2.2869911472096054</v>
          </cell>
        </row>
        <row r="1299">
          <cell r="E1299" t="str">
            <v>CTR POBLAR E.I.R.L. REPORTE ADUANAS 20171026</v>
          </cell>
          <cell r="G1299">
            <v>0</v>
          </cell>
          <cell r="H1299">
            <v>2.2869421314617253</v>
          </cell>
        </row>
        <row r="1300">
          <cell r="E1300" t="str">
            <v>CTR POBLAR E.I.R.L. REPORTE ADUANAS 20171026</v>
          </cell>
          <cell r="G1300">
            <v>0</v>
          </cell>
          <cell r="H1300">
            <v>2.2869247600533504</v>
          </cell>
        </row>
        <row r="1301">
          <cell r="E1301" t="str">
            <v>HERRAMIENTAS Y ACCESORIOS S.A.C. REPORTE ADUANAS 20171026</v>
          </cell>
          <cell r="G1301">
            <v>0</v>
          </cell>
          <cell r="H1301">
            <v>3.6113470358416855</v>
          </cell>
        </row>
        <row r="1302">
          <cell r="E1302" t="str">
            <v>HERRAMIENTAS Y ACCESORIOS S.A.C. REPORTE ADUANAS 20171026</v>
          </cell>
          <cell r="G1302">
            <v>0</v>
          </cell>
          <cell r="H1302">
            <v>3.6112181427863708</v>
          </cell>
        </row>
        <row r="1303">
          <cell r="E1303" t="str">
            <v>G Y B METALES S.A.C. REPORTE ADUANAS 20171012</v>
          </cell>
          <cell r="G1303">
            <v>0</v>
          </cell>
          <cell r="H1303">
            <v>1.4323235576690976</v>
          </cell>
        </row>
        <row r="1304">
          <cell r="E1304" t="str">
            <v>G Y B METALES S.A.C. REPORTE ADUANAS 20171012</v>
          </cell>
          <cell r="G1304">
            <v>0</v>
          </cell>
          <cell r="H1304">
            <v>1.4323220697402912</v>
          </cell>
        </row>
        <row r="1305">
          <cell r="E1305" t="str">
            <v>G Y B METALES S.A.C. REPORTE ADUANAS 20171012</v>
          </cell>
          <cell r="G1305">
            <v>0</v>
          </cell>
          <cell r="H1305">
            <v>1.4323265954481141</v>
          </cell>
        </row>
        <row r="1306">
          <cell r="E1306" t="str">
            <v>G Y B METALES S.A.C. REPORTE ADUANAS 20171012</v>
          </cell>
          <cell r="G1306">
            <v>0</v>
          </cell>
          <cell r="H1306">
            <v>1.4323241300074858</v>
          </cell>
        </row>
        <row r="1307">
          <cell r="E1307" t="str">
            <v>G Y B METALES S.A.C. REPORTE ADUANAS 20171012</v>
          </cell>
          <cell r="G1307">
            <v>0</v>
          </cell>
          <cell r="H1307">
            <v>1.4323238069090809</v>
          </cell>
        </row>
        <row r="1308">
          <cell r="E1308" t="str">
            <v>G Y B METALES S.A.C. REPORTE ADUANAS 20171012</v>
          </cell>
          <cell r="G1308">
            <v>0</v>
          </cell>
          <cell r="H1308">
            <v>1.4323242354603956</v>
          </cell>
        </row>
        <row r="1309">
          <cell r="E1309" t="str">
            <v>G Y B METALES S.A.C. REPORTE ADUANAS 20171012</v>
          </cell>
          <cell r="G1309">
            <v>0</v>
          </cell>
          <cell r="H1309">
            <v>1.43230713509598</v>
          </cell>
        </row>
        <row r="1310">
          <cell r="E1310" t="str">
            <v>G Y B METALES S.A.C. REPORTE ADUANAS 20171012</v>
          </cell>
          <cell r="G1310">
            <v>0</v>
          </cell>
          <cell r="H1310">
            <v>1.4323267865577742</v>
          </cell>
        </row>
        <row r="1311">
          <cell r="E1311" t="str">
            <v>HERRAMIENTAS Y ACCESORIOS S.A.C. REPORTE ADUANAS 20171012</v>
          </cell>
          <cell r="G1311">
            <v>0</v>
          </cell>
          <cell r="H1311">
            <v>4.5035852178709321</v>
          </cell>
        </row>
        <row r="1312">
          <cell r="E1312" t="str">
            <v>CALUR DEL PERU S.A.C. REPORTE ADUANAS 20171017</v>
          </cell>
          <cell r="G1312">
            <v>0</v>
          </cell>
          <cell r="H1312">
            <v>0.91280905115568822</v>
          </cell>
        </row>
        <row r="1313">
          <cell r="E1313" t="str">
            <v>LA MANIOBRA E.I.R.L. REPORTE ADUANAS 20171018</v>
          </cell>
          <cell r="G1313">
            <v>0</v>
          </cell>
          <cell r="H1313">
            <v>1.2200086350459507</v>
          </cell>
        </row>
        <row r="1314">
          <cell r="E1314" t="str">
            <v>LA MANIOBRA E.I.R.L. REPORTE ADUANAS 20171018</v>
          </cell>
          <cell r="G1314">
            <v>0</v>
          </cell>
          <cell r="H1314">
            <v>1.2200077500706932</v>
          </cell>
        </row>
        <row r="1315">
          <cell r="E1315" t="str">
            <v>LA MANIOBRA E.I.R.L. REPORTE ADUANAS 20171018</v>
          </cell>
          <cell r="G1315">
            <v>0</v>
          </cell>
          <cell r="H1315">
            <v>1.2111478122859256</v>
          </cell>
        </row>
        <row r="1316">
          <cell r="E1316" t="str">
            <v>LA MANIOBRA E.I.R.L. REPORTE ADUANAS 20171018</v>
          </cell>
          <cell r="G1316">
            <v>0</v>
          </cell>
          <cell r="H1316">
            <v>1.1906365388634728</v>
          </cell>
        </row>
        <row r="1317">
          <cell r="E1317" t="str">
            <v>LA MANIOBRA E.I.R.L. REPORTE ADUANAS 20171018</v>
          </cell>
          <cell r="G1317">
            <v>0</v>
          </cell>
          <cell r="H1317">
            <v>1.1906327949084012</v>
          </cell>
        </row>
        <row r="1318">
          <cell r="E1318" t="str">
            <v>LA MANIOBRA E.I.R.L. REPORTE ADUANAS 20171018</v>
          </cell>
          <cell r="G1318">
            <v>0</v>
          </cell>
          <cell r="H1318">
            <v>1.1906318501711339</v>
          </cell>
        </row>
        <row r="1319">
          <cell r="E1319" t="str">
            <v>LA MANIOBRA E.I.R.L. REPORTE ADUANAS 20171018</v>
          </cell>
          <cell r="G1319">
            <v>0</v>
          </cell>
          <cell r="H1319">
            <v>1.1906302941339111</v>
          </cell>
        </row>
        <row r="1320">
          <cell r="E1320" t="str">
            <v>LA MANIOBRA E.I.R.L. REPORTE ADUANAS 20171018</v>
          </cell>
          <cell r="G1320">
            <v>0</v>
          </cell>
          <cell r="H1320">
            <v>1.1906290656840244</v>
          </cell>
        </row>
        <row r="1321">
          <cell r="E1321" t="str">
            <v>LA MANIOBRA E.I.R.L. REPORTE ADUANAS 20171018</v>
          </cell>
          <cell r="G1321">
            <v>0</v>
          </cell>
          <cell r="H1321">
            <v>1.190651770884305</v>
          </cell>
        </row>
        <row r="1322">
          <cell r="E1322" t="str">
            <v>LA MANIOBRA E.I.R.L. REPORTE ADUANAS 20171018</v>
          </cell>
          <cell r="G1322">
            <v>0</v>
          </cell>
          <cell r="H1322">
            <v>1.1906327719450518</v>
          </cell>
        </row>
        <row r="1323">
          <cell r="E1323" t="str">
            <v>LA MANIOBRA E.I.R.L. REPORTE ADUANAS 20171018</v>
          </cell>
          <cell r="G1323">
            <v>0</v>
          </cell>
          <cell r="H1323">
            <v>1.1906366597456779</v>
          </cell>
        </row>
        <row r="1324">
          <cell r="E1324" t="str">
            <v>HERRAMIENTAS Y ACCESORIOS S.A.C. REPORTE ADUANAS 20171019</v>
          </cell>
          <cell r="G1324">
            <v>0</v>
          </cell>
          <cell r="H1324">
            <v>4.2386511024643321</v>
          </cell>
        </row>
        <row r="1325">
          <cell r="E1325" t="str">
            <v>HERRAMIENTAS Y ACCESORIOS S.A.C. REPORTE ADUANAS 20171019</v>
          </cell>
          <cell r="G1325">
            <v>0</v>
          </cell>
          <cell r="H1325">
            <v>4.2390958293537091</v>
          </cell>
        </row>
        <row r="1326">
          <cell r="E1326" t="str">
            <v>HERRAMIENTAS Y ACCESORIOS S.A.C. REPORTE ADUANAS 20170928</v>
          </cell>
          <cell r="G1326">
            <v>0</v>
          </cell>
          <cell r="H1326">
            <v>4.2311350665821186</v>
          </cell>
        </row>
        <row r="1327">
          <cell r="E1327" t="str">
            <v>G Y B METALES S.A.C. REPORTE ADUANAS 20171002</v>
          </cell>
          <cell r="G1327">
            <v>0</v>
          </cell>
          <cell r="H1327">
            <v>1.4396258616410011</v>
          </cell>
        </row>
        <row r="1328">
          <cell r="E1328" t="str">
            <v>G Y B METALES S.A.C. REPORTE ADUANAS 20171002</v>
          </cell>
          <cell r="G1328">
            <v>0</v>
          </cell>
          <cell r="H1328">
            <v>1.4396286619874337</v>
          </cell>
        </row>
        <row r="1329">
          <cell r="E1329" t="str">
            <v>G Y B METALES S.A.C. REPORTE ADUANAS 20171002</v>
          </cell>
          <cell r="G1329">
            <v>0</v>
          </cell>
          <cell r="H1329">
            <v>1.4396270251341099</v>
          </cell>
        </row>
        <row r="1330">
          <cell r="E1330" t="str">
            <v>G Y B METALES S.A.C. REPORTE ADUANAS 20171002</v>
          </cell>
          <cell r="G1330">
            <v>0</v>
          </cell>
          <cell r="H1330">
            <v>1.4396434129378086</v>
          </cell>
        </row>
        <row r="1331">
          <cell r="E1331" t="str">
            <v>G Y B METALES S.A.C. REPORTE ADUANAS 20171002</v>
          </cell>
          <cell r="G1331">
            <v>0</v>
          </cell>
          <cell r="H1331">
            <v>1.4396288004875877</v>
          </cell>
        </row>
        <row r="1332">
          <cell r="E1332" t="str">
            <v>G Y B METALES S.A.C. REPORTE ADUANAS 20171002</v>
          </cell>
          <cell r="G1332">
            <v>0</v>
          </cell>
          <cell r="H1332">
            <v>1.4396411303875687</v>
          </cell>
        </row>
        <row r="1333">
          <cell r="E1333" t="str">
            <v>G Y B METALES S.A.C. REPORTE ADUANAS 20171002</v>
          </cell>
          <cell r="G1333">
            <v>0</v>
          </cell>
          <cell r="H1333">
            <v>1.4396167640890081</v>
          </cell>
        </row>
        <row r="1334">
          <cell r="E1334" t="str">
            <v>G Y B METALES S.A.C. REPORTE ADUANAS 20171002</v>
          </cell>
          <cell r="G1334">
            <v>0</v>
          </cell>
          <cell r="H1334">
            <v>1.4396318412090907</v>
          </cell>
        </row>
        <row r="1335">
          <cell r="E1335" t="str">
            <v>G Y B METALES S.A.C. REPORTE ADUANAS 20171002</v>
          </cell>
          <cell r="G1335">
            <v>0</v>
          </cell>
          <cell r="H1335">
            <v>1.4396282500534989</v>
          </cell>
        </row>
        <row r="1336">
          <cell r="E1336" t="str">
            <v>G Y B METALES S.A.C. REPORTE ADUANAS 20171002</v>
          </cell>
          <cell r="G1336">
            <v>0</v>
          </cell>
          <cell r="H1336">
            <v>1.4396282812537815</v>
          </cell>
        </row>
        <row r="1337">
          <cell r="E1337" t="str">
            <v>G Y B METALES S.A.C. REPORTE ADUANAS 20171002</v>
          </cell>
          <cell r="G1337">
            <v>0</v>
          </cell>
          <cell r="H1337">
            <v>1.4396295220394337</v>
          </cell>
        </row>
        <row r="1338">
          <cell r="E1338" t="str">
            <v>G Y B METALES S.A.C. REPORTE ADUANAS 20171002</v>
          </cell>
          <cell r="G1338">
            <v>0</v>
          </cell>
          <cell r="H1338">
            <v>1.4396281041852996</v>
          </cell>
        </row>
        <row r="1339">
          <cell r="E1339" t="str">
            <v>G Y B METALES S.A.C. REPORTE ADUANAS 20171002</v>
          </cell>
          <cell r="G1339">
            <v>0</v>
          </cell>
          <cell r="H1339">
            <v>1.4396263887944767</v>
          </cell>
        </row>
        <row r="1340">
          <cell r="E1340" t="str">
            <v>G Y B METALES S.A.C. REPORTE ADUANAS 20171002</v>
          </cell>
          <cell r="G1340">
            <v>0</v>
          </cell>
          <cell r="H1340">
            <v>1.4396268740388889</v>
          </cell>
        </row>
        <row r="1341">
          <cell r="E1341" t="str">
            <v>INMUPOL S.A.C. REPORTE ADUANAS 20171004</v>
          </cell>
          <cell r="G1341">
            <v>0</v>
          </cell>
          <cell r="H1341">
            <v>1.1271011648704035</v>
          </cell>
        </row>
        <row r="1342">
          <cell r="E1342" t="str">
            <v>INMUPOL S.A.C. REPORTE ADUANAS 20171004</v>
          </cell>
          <cell r="G1342">
            <v>0</v>
          </cell>
          <cell r="H1342">
            <v>1.1270985243147396</v>
          </cell>
        </row>
        <row r="1343">
          <cell r="E1343" t="str">
            <v>INMUPOL S.A.C. REPORTE ADUANAS 20171004</v>
          </cell>
          <cell r="G1343">
            <v>0</v>
          </cell>
          <cell r="H1343">
            <v>1.127096553620399</v>
          </cell>
        </row>
        <row r="1344">
          <cell r="E1344" t="str">
            <v>INMUPOL S.A.C. REPORTE ADUANAS 20171004</v>
          </cell>
          <cell r="G1344">
            <v>0</v>
          </cell>
          <cell r="H1344">
            <v>1.1270972658671112</v>
          </cell>
        </row>
        <row r="1345">
          <cell r="E1345" t="str">
            <v>INMUPOL S.A.C. REPORTE ADUANAS 20171004</v>
          </cell>
          <cell r="G1345">
            <v>0</v>
          </cell>
          <cell r="H1345">
            <v>1.127098632394494</v>
          </cell>
        </row>
        <row r="1346">
          <cell r="E1346" t="str">
            <v>UNIRED ELECTRICA E.I.R.L. REPORTE ADUANAS 20171006</v>
          </cell>
          <cell r="G1346">
            <v>0</v>
          </cell>
          <cell r="H1346">
            <v>1.5829352678571429</v>
          </cell>
        </row>
        <row r="1347">
          <cell r="E1347" t="str">
            <v>BATERIAS MALDONADO EMPRESA INDIVIDUAL DE REPORTE ADUANAS 20170926</v>
          </cell>
          <cell r="G1347">
            <v>0</v>
          </cell>
          <cell r="H1347">
            <v>2.2459937297427439</v>
          </cell>
        </row>
        <row r="1348">
          <cell r="E1348" t="str">
            <v>BATERIAS MALDONADO EMPRESA INDIVIDUAL DE REPORTE ADUANAS 20170926</v>
          </cell>
          <cell r="G1348">
            <v>0</v>
          </cell>
          <cell r="H1348">
            <v>2.2459936423888331</v>
          </cell>
        </row>
        <row r="1349">
          <cell r="E1349" t="str">
            <v>PROCABLES SA REPORTE ADUANAS 20170916</v>
          </cell>
          <cell r="G1349">
            <v>0</v>
          </cell>
          <cell r="H1349">
            <v>1.2832153076391593</v>
          </cell>
        </row>
        <row r="1350">
          <cell r="E1350" t="str">
            <v>PROCABLES SA REPORTE ADUANAS 20170916</v>
          </cell>
          <cell r="G1350">
            <v>0</v>
          </cell>
          <cell r="H1350">
            <v>1.2832159943500232</v>
          </cell>
        </row>
        <row r="1351">
          <cell r="E1351" t="str">
            <v>PROCABLES SA REPORTE ADUANAS 20170916</v>
          </cell>
          <cell r="G1351">
            <v>0</v>
          </cell>
          <cell r="H1351">
            <v>1.2832189064084532</v>
          </cell>
        </row>
        <row r="1352">
          <cell r="E1352" t="str">
            <v>PROCABLES SA REPORTE ADUANAS 20170916</v>
          </cell>
          <cell r="G1352">
            <v>0</v>
          </cell>
          <cell r="H1352">
            <v>1.2832177707127366</v>
          </cell>
        </row>
        <row r="1353">
          <cell r="E1353" t="str">
            <v>PROCABLES SA REPORTE ADUANAS 20170916</v>
          </cell>
          <cell r="G1353">
            <v>0</v>
          </cell>
          <cell r="H1353">
            <v>1.2832174784409827</v>
          </cell>
        </row>
        <row r="1354">
          <cell r="E1354" t="str">
            <v>PROCABLES SA REPORTE ADUANAS 20170916</v>
          </cell>
          <cell r="G1354">
            <v>0</v>
          </cell>
          <cell r="H1354">
            <v>1.2832162932692288</v>
          </cell>
        </row>
        <row r="1355">
          <cell r="E1355" t="str">
            <v>PROCABLES SA REPORTE ADUANAS 20170916</v>
          </cell>
          <cell r="G1355">
            <v>0</v>
          </cell>
          <cell r="H1355">
            <v>1.2832153500791768</v>
          </cell>
        </row>
        <row r="1356">
          <cell r="E1356" t="str">
            <v>PROCABLES SA REPORTE ADUANAS 20170916</v>
          </cell>
          <cell r="G1356">
            <v>0</v>
          </cell>
          <cell r="H1356">
            <v>1.2832163068527445</v>
          </cell>
        </row>
        <row r="1357">
          <cell r="E1357" t="str">
            <v>PROCABLES SA REPORTE ADUANAS 20170916</v>
          </cell>
          <cell r="G1357">
            <v>0</v>
          </cell>
          <cell r="H1357">
            <v>1.2832160791271656</v>
          </cell>
        </row>
        <row r="1358">
          <cell r="E1358" t="str">
            <v>PROCABLES SA REPORTE ADUANAS 20170916</v>
          </cell>
          <cell r="G1358">
            <v>0</v>
          </cell>
          <cell r="H1358">
            <v>1.283218069890079</v>
          </cell>
        </row>
        <row r="1359">
          <cell r="E1359" t="str">
            <v>GULDA &amp; CIA S.A.C. REPORTE ADUANAS 20170920</v>
          </cell>
          <cell r="G1359">
            <v>0</v>
          </cell>
          <cell r="H1359">
            <v>1.3118331835834893</v>
          </cell>
        </row>
        <row r="1360">
          <cell r="E1360" t="str">
            <v>GULDA &amp; CIA S.A.C. REPORTE ADUANAS 20170920</v>
          </cell>
          <cell r="G1360">
            <v>0</v>
          </cell>
          <cell r="H1360">
            <v>1.3118446530439398</v>
          </cell>
        </row>
        <row r="1361">
          <cell r="E1361" t="str">
            <v>GULDA &amp; CIA S.A.C. REPORTE ADUANAS 20170920</v>
          </cell>
          <cell r="G1361">
            <v>0</v>
          </cell>
          <cell r="H1361">
            <v>1.3118377935554342</v>
          </cell>
        </row>
        <row r="1362">
          <cell r="E1362" t="str">
            <v>GULDA &amp; CIA S.A.C. REPORTE ADUANAS 20170920</v>
          </cell>
          <cell r="G1362">
            <v>0</v>
          </cell>
          <cell r="H1362">
            <v>1.311835226854386</v>
          </cell>
        </row>
        <row r="1363">
          <cell r="E1363" t="str">
            <v>GULDA &amp; CIA S.A.C. REPORTE ADUANAS 20170920</v>
          </cell>
          <cell r="G1363">
            <v>0</v>
          </cell>
          <cell r="H1363">
            <v>1.3118355158481589</v>
          </cell>
        </row>
        <row r="1364">
          <cell r="E1364" t="str">
            <v>GULDA &amp; CIA S.A.C. REPORTE ADUANAS 20170920</v>
          </cell>
          <cell r="G1364">
            <v>0</v>
          </cell>
          <cell r="H1364">
            <v>1.3118352907669593</v>
          </cell>
        </row>
        <row r="1365">
          <cell r="E1365" t="str">
            <v>GULDA &amp; CIA S.A.C. REPORTE ADUANAS 20170920</v>
          </cell>
          <cell r="G1365">
            <v>0</v>
          </cell>
          <cell r="H1365">
            <v>1.3118351599162297</v>
          </cell>
        </row>
        <row r="1366">
          <cell r="E1366" t="str">
            <v>GULDA &amp; CIA S.A.C. REPORTE ADUANAS 20170920</v>
          </cell>
          <cell r="G1366">
            <v>0</v>
          </cell>
          <cell r="H1366">
            <v>1.3118352379047074</v>
          </cell>
        </row>
        <row r="1367">
          <cell r="E1367" t="str">
            <v>GULDA &amp; CIA S.A.C. REPORTE ADUANAS 20170920</v>
          </cell>
          <cell r="G1367">
            <v>0</v>
          </cell>
          <cell r="H1367">
            <v>1.3118350954314777</v>
          </cell>
        </row>
        <row r="1368">
          <cell r="E1368" t="str">
            <v>GULDA &amp; CIA S.A.C. REPORTE ADUANAS 20170920</v>
          </cell>
          <cell r="G1368">
            <v>0</v>
          </cell>
          <cell r="H1368">
            <v>1.3118357647742767</v>
          </cell>
        </row>
        <row r="1369">
          <cell r="E1369" t="str">
            <v>GULDA &amp; CIA S.A.C. REPORTE ADUANAS 20170920</v>
          </cell>
          <cell r="G1369">
            <v>0</v>
          </cell>
          <cell r="H1369">
            <v>1.3118380431180297</v>
          </cell>
        </row>
        <row r="1370">
          <cell r="E1370" t="str">
            <v>GULDA &amp; CIA S.A.C. REPORTE ADUANAS 20170920</v>
          </cell>
          <cell r="G1370">
            <v>0</v>
          </cell>
          <cell r="H1370">
            <v>1.311835384130567</v>
          </cell>
        </row>
        <row r="1371">
          <cell r="E1371" t="str">
            <v>BATERIAS MALDONADO EMPRESA INDIVIDUAL DE REPORTE ADUANAS 20170925</v>
          </cell>
          <cell r="G1371">
            <v>0</v>
          </cell>
          <cell r="H1371">
            <v>1.3340510752688173</v>
          </cell>
        </row>
        <row r="1372">
          <cell r="E1372" t="str">
            <v>BATERIAS MALDONADO EMPRESA INDIVIDUAL DE REPORTE ADUANAS 20170925</v>
          </cell>
          <cell r="G1372">
            <v>0</v>
          </cell>
          <cell r="H1372">
            <v>1.3340512992831541</v>
          </cell>
        </row>
        <row r="1373">
          <cell r="E1373" t="str">
            <v>PROCABLES SA REPORTE ADUANAS 20170911</v>
          </cell>
          <cell r="G1373">
            <v>0</v>
          </cell>
          <cell r="H1373">
            <v>1.1705647461494579</v>
          </cell>
        </row>
        <row r="1374">
          <cell r="E1374" t="str">
            <v>HOMECENTERS PERUANOS S.A. REPORTE ADUANAS 20170912</v>
          </cell>
          <cell r="G1374">
            <v>0</v>
          </cell>
          <cell r="H1374">
            <v>4.500761538970929</v>
          </cell>
        </row>
        <row r="1375">
          <cell r="E1375" t="str">
            <v>CABLECENTRO SOCIEDAD ANONIMA CERRADA REPORTE ADUANAS 20170919</v>
          </cell>
          <cell r="G1375">
            <v>0</v>
          </cell>
          <cell r="H1375">
            <v>1.4797820385276295</v>
          </cell>
        </row>
        <row r="1376">
          <cell r="E1376" t="str">
            <v>CABLECENTRO SOCIEDAD ANONIMA CERRADA REPORTE ADUANAS 20170919</v>
          </cell>
          <cell r="G1376">
            <v>0</v>
          </cell>
          <cell r="H1376">
            <v>1.479788408207684</v>
          </cell>
        </row>
        <row r="1377">
          <cell r="E1377" t="str">
            <v>CABLECENTRO SOCIEDAD ANONIMA CERRADA REPORTE ADUANAS 20170919</v>
          </cell>
          <cell r="G1377">
            <v>0</v>
          </cell>
          <cell r="H1377">
            <v>1.4797815866142212</v>
          </cell>
        </row>
        <row r="1378">
          <cell r="E1378" t="str">
            <v>CABLECENTRO SOCIEDAD ANONIMA CERRADA REPORTE ADUANAS 20170919</v>
          </cell>
          <cell r="G1378">
            <v>0</v>
          </cell>
          <cell r="H1378">
            <v>1.479783881085917</v>
          </cell>
        </row>
        <row r="1379">
          <cell r="E1379" t="str">
            <v>UNIRED ELECTRICA E.I.R.L. REPORTE ADUANAS 20170912</v>
          </cell>
          <cell r="G1379">
            <v>0</v>
          </cell>
          <cell r="H1379">
            <v>0.77759079283887467</v>
          </cell>
        </row>
        <row r="1380">
          <cell r="E1380" t="str">
            <v>UNIRED ELECTRICA E.I.R.L. REPORTE ADUANAS 20170912</v>
          </cell>
          <cell r="G1380">
            <v>0</v>
          </cell>
          <cell r="H1380">
            <v>0.65117571884984027</v>
          </cell>
        </row>
        <row r="1381">
          <cell r="E1381" t="str">
            <v>UNIRED ELECTRICA E.I.R.L. REPORTE ADUANAS 20170912</v>
          </cell>
          <cell r="G1381">
            <v>0</v>
          </cell>
          <cell r="H1381">
            <v>0.74667562067562065</v>
          </cell>
        </row>
        <row r="1382">
          <cell r="E1382" t="str">
            <v>UNIRED ELECTRICA E.I.R.L. REPORTE ADUANAS 20170912</v>
          </cell>
          <cell r="G1382">
            <v>0</v>
          </cell>
          <cell r="H1382">
            <v>1.0601551590380138</v>
          </cell>
        </row>
        <row r="1383">
          <cell r="E1383" t="str">
            <v>CABLECENTRO SOCIEDAD ANONIMA CERRADA REPORTE ADUANAS 20170919</v>
          </cell>
          <cell r="G1383">
            <v>0</v>
          </cell>
          <cell r="H1383">
            <v>1.4797820753359689</v>
          </cell>
        </row>
        <row r="1384">
          <cell r="E1384" t="str">
            <v>CABLECENTRO SOCIEDAD ANONIMA CERRADA REPORTE ADUANAS 20170919</v>
          </cell>
          <cell r="G1384">
            <v>0</v>
          </cell>
          <cell r="H1384">
            <v>1.4797806756199297</v>
          </cell>
        </row>
        <row r="1385">
          <cell r="E1385" t="str">
            <v>CABLECENTRO SOCIEDAD ANONIMA CERRADA REPORTE ADUANAS 20170919</v>
          </cell>
          <cell r="G1385">
            <v>0</v>
          </cell>
          <cell r="H1385">
            <v>1.4797834135147925</v>
          </cell>
        </row>
        <row r="1386">
          <cell r="E1386" t="str">
            <v>ASCENSORES SCHINDLER DEL PERU S A REPORTE ADUANAS 20170927</v>
          </cell>
          <cell r="G1386">
            <v>0</v>
          </cell>
          <cell r="H1386">
            <v>4.5516167664670659</v>
          </cell>
        </row>
        <row r="1387">
          <cell r="E1387" t="str">
            <v>ASCENSORES SCHINDLER DEL PERU S A REPORTE ADUANAS 20170927</v>
          </cell>
          <cell r="G1387">
            <v>0</v>
          </cell>
          <cell r="H1387">
            <v>4.1062227602905566</v>
          </cell>
        </row>
        <row r="1388">
          <cell r="E1388" t="str">
            <v>PROCABLES SA REPORTE ADUANAS 20170904</v>
          </cell>
          <cell r="G1388">
            <v>0</v>
          </cell>
          <cell r="H1388">
            <v>3.7925721649484538</v>
          </cell>
        </row>
        <row r="1389">
          <cell r="E1389" t="str">
            <v>PROCABLES SA REPORTE ADUANAS 20170904</v>
          </cell>
          <cell r="G1389">
            <v>0</v>
          </cell>
          <cell r="H1389">
            <v>3.7925721649484538</v>
          </cell>
        </row>
        <row r="1390">
          <cell r="E1390" t="str">
            <v>PROCABLES SA REPORTE ADUANAS 20170904</v>
          </cell>
          <cell r="G1390">
            <v>0</v>
          </cell>
          <cell r="H1390">
            <v>3.7925721649484538</v>
          </cell>
        </row>
        <row r="1391">
          <cell r="E1391" t="str">
            <v>PROCABLES SA REPORTE ADUANAS 20170904</v>
          </cell>
          <cell r="G1391">
            <v>0</v>
          </cell>
          <cell r="H1391">
            <v>3.7925721649484538</v>
          </cell>
        </row>
        <row r="1392">
          <cell r="E1392" t="str">
            <v>PROCABLES SA REPORTE ADUANAS 20170904</v>
          </cell>
          <cell r="G1392">
            <v>0</v>
          </cell>
          <cell r="H1392">
            <v>2.6151059063136457</v>
          </cell>
        </row>
        <row r="1393">
          <cell r="E1393" t="str">
            <v>PROCABLES SA REPORTE ADUANAS 20170904</v>
          </cell>
          <cell r="G1393">
            <v>0</v>
          </cell>
          <cell r="H1393">
            <v>2.6281146366427839</v>
          </cell>
        </row>
        <row r="1394">
          <cell r="E1394" t="str">
            <v>PROCABLES SA REPORTE ADUANAS 20170904</v>
          </cell>
          <cell r="G1394">
            <v>0</v>
          </cell>
          <cell r="H1394">
            <v>2.2939900596421472</v>
          </cell>
        </row>
        <row r="1395">
          <cell r="E1395" t="str">
            <v>PROCABLES SA REPORTE ADUANAS 20170904</v>
          </cell>
          <cell r="G1395">
            <v>0</v>
          </cell>
          <cell r="H1395">
            <v>2.2939900596421472</v>
          </cell>
        </row>
        <row r="1396">
          <cell r="E1396" t="str">
            <v>MULTIVALORES S.A. REPORTE ADUANAS 20170907</v>
          </cell>
          <cell r="G1396">
            <v>0</v>
          </cell>
          <cell r="H1396">
            <v>2.3036437054631831</v>
          </cell>
        </row>
        <row r="1397">
          <cell r="E1397" t="str">
            <v>MULTIVALORES S.A. REPORTE ADUANAS 20170907</v>
          </cell>
          <cell r="G1397">
            <v>0</v>
          </cell>
          <cell r="H1397">
            <v>2.3425942028985509</v>
          </cell>
        </row>
        <row r="1398">
          <cell r="E1398" t="str">
            <v>MULTIVALORES S.A. REPORTE ADUANAS 20170907</v>
          </cell>
          <cell r="G1398">
            <v>0</v>
          </cell>
          <cell r="H1398">
            <v>2.342592995169082</v>
          </cell>
        </row>
        <row r="1399">
          <cell r="E1399" t="str">
            <v>MULTIVALORES S.A. REPORTE ADUANAS 20170907</v>
          </cell>
          <cell r="G1399">
            <v>0</v>
          </cell>
          <cell r="H1399">
            <v>2.3725416666666668</v>
          </cell>
        </row>
        <row r="1400">
          <cell r="E1400" t="str">
            <v>MULTIVALORES S.A. REPORTE ADUANAS 20170907</v>
          </cell>
          <cell r="G1400">
            <v>0</v>
          </cell>
          <cell r="H1400">
            <v>2.3162440677966103</v>
          </cell>
        </row>
        <row r="1401">
          <cell r="E1401" t="str">
            <v>MULTIVALORES S.A. REPORTE ADUANAS 20171027</v>
          </cell>
          <cell r="G1401">
            <v>0</v>
          </cell>
          <cell r="H1401">
            <v>2.3357832630945214</v>
          </cell>
        </row>
        <row r="1402">
          <cell r="E1402" t="str">
            <v>MULTIVALORES S.A. REPORTE ADUANAS 20171027</v>
          </cell>
          <cell r="G1402">
            <v>0</v>
          </cell>
          <cell r="H1402">
            <v>2.3357880794701988</v>
          </cell>
        </row>
        <row r="1403">
          <cell r="E1403" t="str">
            <v>MULTIVALORES S.A. REPORTE ADUANAS 20171027</v>
          </cell>
          <cell r="G1403">
            <v>0</v>
          </cell>
          <cell r="H1403">
            <v>2.3357848685530804</v>
          </cell>
        </row>
        <row r="1404">
          <cell r="E1404" t="str">
            <v>MULTIVALORES S.A. REPORTE ADUANAS 20171027</v>
          </cell>
          <cell r="G1404">
            <v>0</v>
          </cell>
          <cell r="H1404">
            <v>2.3357856712823599</v>
          </cell>
        </row>
        <row r="1405">
          <cell r="E1405" t="str">
            <v>MULTIVALORES S.A. REPORTE ADUANAS 20171027</v>
          </cell>
          <cell r="G1405">
            <v>0</v>
          </cell>
          <cell r="H1405">
            <v>2.3357880794701988</v>
          </cell>
        </row>
        <row r="1406">
          <cell r="E1406" t="str">
            <v>MULTIVALORES S.A. REPORTE ADUANAS 20171027</v>
          </cell>
          <cell r="G1406">
            <v>0</v>
          </cell>
          <cell r="H1406">
            <v>2.3357880794701988</v>
          </cell>
        </row>
        <row r="1407">
          <cell r="E1407" t="str">
            <v>ANIXTER JORVEX S.A.C. REPORTE ADUANAS 20170904</v>
          </cell>
          <cell r="G1407">
            <v>0</v>
          </cell>
          <cell r="H1407">
            <v>2.0575737224494777</v>
          </cell>
        </row>
        <row r="1408">
          <cell r="E1408" t="str">
            <v>ANIXTER JORVEX S.A.C. REPORTE ADUANAS 20170904</v>
          </cell>
          <cell r="G1408">
            <v>0</v>
          </cell>
          <cell r="H1408">
            <v>1.8113009833951312</v>
          </cell>
        </row>
        <row r="1409">
          <cell r="E1409" t="str">
            <v>ANIXTER JORVEX S.A.C. REPORTE ADUANAS 20170904</v>
          </cell>
          <cell r="G1409">
            <v>0</v>
          </cell>
          <cell r="H1409">
            <v>1.8113009833951312</v>
          </cell>
        </row>
        <row r="1410">
          <cell r="E1410" t="str">
            <v>ANIXTER JORVEX S.A.C. REPORTE ADUANAS 20170904</v>
          </cell>
          <cell r="G1410">
            <v>0</v>
          </cell>
          <cell r="H1410">
            <v>2.1055261152045301</v>
          </cell>
        </row>
        <row r="1411">
          <cell r="E1411" t="str">
            <v>ANIXTER JORVEX S.A.C. REPORTE ADUANAS 20170912</v>
          </cell>
          <cell r="G1411">
            <v>0</v>
          </cell>
          <cell r="H1411">
            <v>2.0575721961047679</v>
          </cell>
        </row>
        <row r="1412">
          <cell r="E1412" t="str">
            <v>ANIXTER JORVEX S.A.C. REPORTE ADUANAS 20170912</v>
          </cell>
          <cell r="G1412">
            <v>0</v>
          </cell>
          <cell r="H1412">
            <v>1.8113009833951312</v>
          </cell>
        </row>
        <row r="1413">
          <cell r="E1413" t="str">
            <v>ANIXTER JORVEX S.A.C. REPORTE ADUANAS 20170912</v>
          </cell>
          <cell r="G1413">
            <v>0</v>
          </cell>
          <cell r="H1413">
            <v>2.1850922412190621</v>
          </cell>
        </row>
        <row r="1414">
          <cell r="E1414" t="str">
            <v>ANIXTER JORVEX S.A.C. REPORTE ADUANAS 20170918</v>
          </cell>
          <cell r="G1414">
            <v>0</v>
          </cell>
          <cell r="H1414">
            <v>5.1736457142857146</v>
          </cell>
        </row>
        <row r="1415">
          <cell r="E1415" t="str">
            <v>ANIXTER JORVEX S.A.C. REPORTE ADUANAS 20170919</v>
          </cell>
          <cell r="G1415">
            <v>0</v>
          </cell>
          <cell r="H1415">
            <v>2.0575767751388971</v>
          </cell>
        </row>
        <row r="1416">
          <cell r="E1416" t="str">
            <v>ANIXTER JORVEX S.A.C. REPORTE ADUANAS 20170919</v>
          </cell>
          <cell r="G1416">
            <v>0</v>
          </cell>
          <cell r="H1416">
            <v>2.1055261152045301</v>
          </cell>
        </row>
        <row r="1417">
          <cell r="E1417" t="str">
            <v>ANIXTER JORVEX S.A.C. REPORTE ADUANAS 20170919</v>
          </cell>
          <cell r="G1417">
            <v>0</v>
          </cell>
          <cell r="H1417">
            <v>2.1850899742930592</v>
          </cell>
        </row>
        <row r="1418">
          <cell r="E1418" t="str">
            <v>ANIXTER JORVEX S.A.C. REPORTE ADUANAS 20170919</v>
          </cell>
          <cell r="G1418">
            <v>0</v>
          </cell>
          <cell r="H1418">
            <v>2.0570004997064828</v>
          </cell>
        </row>
        <row r="1419">
          <cell r="E1419" t="str">
            <v>ANIXTER JORVEX S.A.C. REPORTE ADUANAS 20170921</v>
          </cell>
          <cell r="G1419">
            <v>0</v>
          </cell>
          <cell r="H1419">
            <v>1.8113026626900961</v>
          </cell>
        </row>
        <row r="1420">
          <cell r="E1420" t="str">
            <v>ANIXTER JORVEX S.A.C. REPORTE ADUANAS 20170921</v>
          </cell>
          <cell r="G1420">
            <v>0</v>
          </cell>
          <cell r="H1420">
            <v>2.1055279300206888</v>
          </cell>
        </row>
        <row r="1421">
          <cell r="E1421" t="str">
            <v>ANIXTER JORVEX S.A.C. REPORTE ADUANAS 20170921</v>
          </cell>
          <cell r="G1421">
            <v>0</v>
          </cell>
          <cell r="H1421">
            <v>2.185100175460073</v>
          </cell>
        </row>
        <row r="1422">
          <cell r="E1422" t="str">
            <v>ANIXTER JORVEX S.A.C. REPORTE ADUANAS 20170921</v>
          </cell>
          <cell r="G1422">
            <v>0</v>
          </cell>
          <cell r="H1422">
            <v>2.0570120965133576</v>
          </cell>
        </row>
        <row r="1423">
          <cell r="E1423" t="str">
            <v>ANIXTER JORVEX S.A.C. REPORTE ADUANAS 20170921</v>
          </cell>
          <cell r="G1423">
            <v>0</v>
          </cell>
          <cell r="H1423">
            <v>1.4672657952069716</v>
          </cell>
        </row>
        <row r="1424">
          <cell r="E1424" t="str">
            <v>ANIXTER JORVEX S.A.C. REPORTE ADUANAS 20170928</v>
          </cell>
          <cell r="G1424">
            <v>0</v>
          </cell>
          <cell r="H1424">
            <v>2.0575737224494777</v>
          </cell>
        </row>
        <row r="1425">
          <cell r="E1425" t="str">
            <v>ANIXTER JORVEX S.A.C. REPORTE ADUANAS 20170928</v>
          </cell>
          <cell r="G1425">
            <v>0</v>
          </cell>
          <cell r="H1425">
            <v>1.8113009833951312</v>
          </cell>
        </row>
        <row r="1426">
          <cell r="E1426" t="str">
            <v>ANIXTER JORVEX S.A.C. REPORTE ADUANAS 20170928</v>
          </cell>
          <cell r="G1426">
            <v>0</v>
          </cell>
          <cell r="H1426">
            <v>1.8290949149371771</v>
          </cell>
        </row>
        <row r="1427">
          <cell r="E1427" t="str">
            <v>ANIXTER JORVEX S.A.C. REPORTE ADUANAS 20170928</v>
          </cell>
          <cell r="G1427">
            <v>0</v>
          </cell>
          <cell r="H1427">
            <v>2.0569988825333985</v>
          </cell>
        </row>
        <row r="1428">
          <cell r="E1428" t="str">
            <v>ANIXTER JORVEX S.A.C. REPORTE ADUANAS 20170928</v>
          </cell>
          <cell r="G1428">
            <v>0</v>
          </cell>
          <cell r="H1428">
            <v>2.057010479332428</v>
          </cell>
        </row>
        <row r="1429">
          <cell r="E1429" t="str">
            <v>ANIXTER JORVEX S.A.C. REPORTE ADUANAS 20171004</v>
          </cell>
          <cell r="G1429">
            <v>0</v>
          </cell>
          <cell r="H1429">
            <v>1.4672739651416122</v>
          </cell>
        </row>
        <row r="1430">
          <cell r="E1430" t="str">
            <v>ANIXTER JORVEX S.A.C. REPORTE ADUANAS 20171004</v>
          </cell>
          <cell r="G1430">
            <v>0</v>
          </cell>
          <cell r="H1430">
            <v>1.8112976248052017</v>
          </cell>
        </row>
        <row r="1431">
          <cell r="E1431" t="str">
            <v>ANIXTER JORVEX S.A.C. REPORTE ADUANAS 20171004</v>
          </cell>
          <cell r="G1431">
            <v>0</v>
          </cell>
          <cell r="H1431">
            <v>1.8290949149371771</v>
          </cell>
        </row>
        <row r="1432">
          <cell r="E1432" t="str">
            <v>ANIXTER JORVEX S.A.C. REPORTE ADUANAS 20171004</v>
          </cell>
          <cell r="G1432">
            <v>0</v>
          </cell>
          <cell r="H1432">
            <v>2.0260004778401628</v>
          </cell>
        </row>
        <row r="1433">
          <cell r="E1433" t="str">
            <v>ANIXTER JORVEX S.A.C. REPORTE ADUANAS 20171011</v>
          </cell>
          <cell r="G1433">
            <v>0</v>
          </cell>
          <cell r="H1433">
            <v>1.8113009833951312</v>
          </cell>
        </row>
        <row r="1434">
          <cell r="E1434" t="str">
            <v>ANIXTER JORVEX S.A.C. REPORTE ADUANAS 20171011</v>
          </cell>
          <cell r="G1434">
            <v>0</v>
          </cell>
          <cell r="H1434">
            <v>1.8290983791124091</v>
          </cell>
        </row>
        <row r="1435">
          <cell r="E1435" t="str">
            <v>ANIXTER JORVEX S.A.C. REPORTE ADUANAS 20171011</v>
          </cell>
          <cell r="G1435">
            <v>0</v>
          </cell>
          <cell r="H1435">
            <v>1.8113009833951312</v>
          </cell>
        </row>
        <row r="1436">
          <cell r="E1436" t="str">
            <v>ANIXTER JORVEX S.A.C. REPORTE ADUANAS 20171011</v>
          </cell>
          <cell r="G1436">
            <v>0</v>
          </cell>
          <cell r="H1436">
            <v>1.8113009833951312</v>
          </cell>
        </row>
        <row r="1437">
          <cell r="E1437" t="str">
            <v>ANIXTER JORVEX S.A.C. REPORTE ADUANAS 20171011</v>
          </cell>
          <cell r="G1437">
            <v>0</v>
          </cell>
          <cell r="H1437">
            <v>1.829098812134313</v>
          </cell>
        </row>
        <row r="1438">
          <cell r="E1438" t="str">
            <v>ANIXTER JORVEX S.A.C. REPORTE ADUANAS 20171011</v>
          </cell>
          <cell r="G1438">
            <v>0</v>
          </cell>
          <cell r="H1438">
            <v>1.8112993041001666</v>
          </cell>
        </row>
        <row r="1439">
          <cell r="E1439" t="str">
            <v>ANIXTER JORVEX S.A.C. REPORTE ADUANAS 20171011</v>
          </cell>
          <cell r="G1439">
            <v>0</v>
          </cell>
          <cell r="H1439">
            <v>1.8291053074628727</v>
          </cell>
        </row>
        <row r="1440">
          <cell r="E1440" t="str">
            <v>ANIXTER JORVEX S.A.C. REPORTE ADUANAS 20171011</v>
          </cell>
          <cell r="G1440">
            <v>0</v>
          </cell>
          <cell r="H1440">
            <v>1.8291001112000249</v>
          </cell>
        </row>
        <row r="1441">
          <cell r="E1441" t="str">
            <v>ANIXTER JORVEX S.A.C. REPORTE ADUANAS 20171011</v>
          </cell>
          <cell r="G1441">
            <v>0</v>
          </cell>
          <cell r="H1441">
            <v>2.3753398636820737</v>
          </cell>
        </row>
        <row r="1442">
          <cell r="E1442" t="str">
            <v>ANIXTER JORVEX S.A.C. REPORTE ADUANAS 20171026</v>
          </cell>
          <cell r="G1442">
            <v>0</v>
          </cell>
          <cell r="H1442">
            <v>1.8512816379171368</v>
          </cell>
        </row>
        <row r="1443">
          <cell r="E1443" t="str">
            <v>ANIXTER JORVEX S.A.C. REPORTE ADUANAS 20171026</v>
          </cell>
          <cell r="G1443">
            <v>0</v>
          </cell>
          <cell r="H1443">
            <v>1.8512816379171368</v>
          </cell>
        </row>
        <row r="1444">
          <cell r="E1444" t="str">
            <v>ANIXTER JORVEX S.A.C. REPORTE ADUANAS 20171026</v>
          </cell>
          <cell r="G1444">
            <v>0</v>
          </cell>
          <cell r="H1444">
            <v>2.0965893654182031</v>
          </cell>
        </row>
        <row r="1445">
          <cell r="E1445" t="str">
            <v>HERRAMIENTAS Y ACCESORIOS S.A.C. REPORTE ADUANAS 20170907</v>
          </cell>
          <cell r="G1445">
            <v>0</v>
          </cell>
          <cell r="H1445">
            <v>5.1746969542630126</v>
          </cell>
        </row>
        <row r="1446">
          <cell r="E1446" t="str">
            <v>VIETTEL  PERU  S.A.C. REPORTE ADUANAS 20170911</v>
          </cell>
          <cell r="G1446">
            <v>0</v>
          </cell>
          <cell r="H1446">
            <v>2.8554925076524951</v>
          </cell>
        </row>
        <row r="1447">
          <cell r="E1447" t="str">
            <v>VIETTEL  PERU  S.A.C. REPORTE ADUANAS 20170911</v>
          </cell>
          <cell r="G1447">
            <v>0</v>
          </cell>
          <cell r="H1447">
            <v>2.85549408095611</v>
          </cell>
        </row>
        <row r="1448">
          <cell r="E1448" t="str">
            <v>VIETTEL  PERU  S.A.C. REPORTE ADUANAS 20171002</v>
          </cell>
          <cell r="G1448">
            <v>0</v>
          </cell>
          <cell r="H1448">
            <v>2.9533996174507209</v>
          </cell>
        </row>
        <row r="1449">
          <cell r="E1449" t="str">
            <v>VIETTEL  PERU  S.A.C. REPORTE ADUANAS 20171002</v>
          </cell>
          <cell r="G1449">
            <v>0</v>
          </cell>
          <cell r="H1449">
            <v>2.9534522478444556</v>
          </cell>
        </row>
        <row r="1450">
          <cell r="E1450" t="str">
            <v>VIETTEL  PERU  S.A.C. REPORTE ADUANAS 20171002</v>
          </cell>
          <cell r="G1450">
            <v>0</v>
          </cell>
          <cell r="H1450">
            <v>2.9534039625600923</v>
          </cell>
        </row>
        <row r="1451">
          <cell r="E1451" t="str">
            <v>VIETTEL  PERU  S.A.C. REPORTE ADUANAS 20171002</v>
          </cell>
          <cell r="G1451">
            <v>0</v>
          </cell>
          <cell r="H1451">
            <v>2.9534209750060061</v>
          </cell>
        </row>
        <row r="1452">
          <cell r="E1452" t="str">
            <v>VIETTEL  PERU  S.A.C. REPORTE ADUANAS 20171002</v>
          </cell>
          <cell r="G1452">
            <v>0</v>
          </cell>
          <cell r="H1452">
            <v>2.9533988867629826</v>
          </cell>
        </row>
        <row r="1453">
          <cell r="E1453" t="str">
            <v>PRODUCTOS DE ACERO CASSADO SA PRODAC SA REPORTE ADUANAS 20170926</v>
          </cell>
          <cell r="G1453">
            <v>0</v>
          </cell>
          <cell r="H1453">
            <v>4.4074</v>
          </cell>
        </row>
        <row r="1454">
          <cell r="E1454" t="str">
            <v>PRODUCTOS DE ACERO CASSADO SA PRODAC SA REPORTE ADUANAS 20171010</v>
          </cell>
          <cell r="G1454">
            <v>0</v>
          </cell>
          <cell r="H1454">
            <v>4.3221811762679749</v>
          </cell>
        </row>
        <row r="1455">
          <cell r="E1455" t="str">
            <v>PRODUCTOS DE ACERO CASSADO SA PRODAC SA REPORTE ADUANAS 20171017</v>
          </cell>
          <cell r="G1455">
            <v>0</v>
          </cell>
          <cell r="H1455">
            <v>1.31084001803134</v>
          </cell>
        </row>
        <row r="1456">
          <cell r="E1456" t="str">
            <v>CLIMBER WORLD PERU S.A.C. REPORTE ADUANAS 20171205</v>
          </cell>
          <cell r="G1456">
            <v>0</v>
          </cell>
          <cell r="H1456">
            <v>2.4049899766120948</v>
          </cell>
        </row>
        <row r="1457">
          <cell r="E1457" t="str">
            <v>CLIMBER WORLD PERU S.A.C. REPORTE ADUANAS 20171205</v>
          </cell>
          <cell r="G1457">
            <v>0</v>
          </cell>
          <cell r="H1457">
            <v>2.3940066945606695</v>
          </cell>
        </row>
        <row r="1458">
          <cell r="E1458" t="str">
            <v>CLIMBER WORLD PERU S.A.C. REPORTE ADUANAS 20171205</v>
          </cell>
          <cell r="G1458">
            <v>0</v>
          </cell>
          <cell r="H1458">
            <v>2.5551546391752575</v>
          </cell>
        </row>
        <row r="1459">
          <cell r="E1459" t="str">
            <v>CLIMBER WORLD PERU S.A.C. REPORTE ADUANAS 20171205</v>
          </cell>
          <cell r="G1459">
            <v>0</v>
          </cell>
          <cell r="H1459">
            <v>2.5740259740259739</v>
          </cell>
        </row>
        <row r="1460">
          <cell r="E1460" t="str">
            <v>CLIMBER WORLD PERU S.A.C. REPORTE ADUANAS 20171205</v>
          </cell>
          <cell r="G1460">
            <v>0</v>
          </cell>
          <cell r="H1460">
            <v>2.5551546391752575</v>
          </cell>
        </row>
        <row r="1461">
          <cell r="E1461" t="str">
            <v>CLIMBER WORLD PERU S.A.C. REPORTE ADUANAS 20171205</v>
          </cell>
          <cell r="G1461">
            <v>0</v>
          </cell>
          <cell r="H1461">
            <v>2.5551546391752575</v>
          </cell>
        </row>
        <row r="1462">
          <cell r="E1462" t="str">
            <v>PROCABLES SA REPORTE ADUANAS 20171220</v>
          </cell>
          <cell r="G1462">
            <v>0</v>
          </cell>
          <cell r="H1462">
            <v>1.6786252602359473</v>
          </cell>
        </row>
        <row r="1463">
          <cell r="E1463" t="str">
            <v>PROCABLES SA REPORTE ADUANAS 20171220</v>
          </cell>
          <cell r="G1463">
            <v>0</v>
          </cell>
          <cell r="H1463">
            <v>2.1328313253012046</v>
          </cell>
        </row>
        <row r="1464">
          <cell r="E1464" t="str">
            <v>PROCABLES SA REPORTE ADUANAS 20171212</v>
          </cell>
          <cell r="G1464">
            <v>0</v>
          </cell>
          <cell r="H1464">
            <v>2.8192090395480225</v>
          </cell>
        </row>
        <row r="1465">
          <cell r="E1465" t="str">
            <v>FERREYROS SOCIEDAD ANËNIMA REPORTE ADUANAS 20171209</v>
          </cell>
          <cell r="G1465">
            <v>0</v>
          </cell>
          <cell r="H1465">
            <v>3.3652304147465437</v>
          </cell>
        </row>
        <row r="1466">
          <cell r="E1466" t="str">
            <v>PROCABLES SA REPORTE ADUANAS 20171204</v>
          </cell>
          <cell r="G1466">
            <v>0</v>
          </cell>
          <cell r="H1466">
            <v>2.6551956521739131</v>
          </cell>
        </row>
        <row r="1467">
          <cell r="E1467" t="str">
            <v>PROCABLES SA REPORTE ADUANAS 20171204</v>
          </cell>
          <cell r="G1467">
            <v>0</v>
          </cell>
          <cell r="H1467">
            <v>2.4396486486486486</v>
          </cell>
        </row>
        <row r="1468">
          <cell r="E1468" t="str">
            <v>PROCABLES SA REPORTE ADUANAS 20171222</v>
          </cell>
          <cell r="G1468">
            <v>0</v>
          </cell>
          <cell r="H1468">
            <v>2.6798905272564792</v>
          </cell>
        </row>
        <row r="1469">
          <cell r="E1469" t="str">
            <v>PROCABLES SA REPORTE ADUANAS 20171222</v>
          </cell>
          <cell r="G1469">
            <v>0</v>
          </cell>
          <cell r="H1469">
            <v>2.5130321100917432</v>
          </cell>
        </row>
        <row r="1470">
          <cell r="E1470" t="str">
            <v>PROCABLES SA REPORTE ADUANAS 20171222</v>
          </cell>
          <cell r="G1470">
            <v>0</v>
          </cell>
          <cell r="H1470">
            <v>1.6786016655100624</v>
          </cell>
        </row>
        <row r="1471">
          <cell r="E1471" t="str">
            <v>PROCABLES SA REPORTE ADUANAS 20171222</v>
          </cell>
          <cell r="G1471">
            <v>0</v>
          </cell>
          <cell r="H1471">
            <v>2.5130275229357801</v>
          </cell>
        </row>
        <row r="1472">
          <cell r="E1472" t="str">
            <v>PROCABLES SA REPORTE ADUANAS 20171222</v>
          </cell>
          <cell r="G1472">
            <v>0</v>
          </cell>
          <cell r="H1472">
            <v>4.1279338842975211</v>
          </cell>
        </row>
        <row r="1473">
          <cell r="E1473" t="str">
            <v>PROCABLES SA REPORTE ADUANAS 20171222</v>
          </cell>
          <cell r="G1473">
            <v>0</v>
          </cell>
          <cell r="H1473">
            <v>2.8996097201767306</v>
          </cell>
        </row>
        <row r="1474">
          <cell r="E1474" t="str">
            <v>PROCABLES SA REPORTE ADUANAS 20171222</v>
          </cell>
          <cell r="G1474">
            <v>0</v>
          </cell>
          <cell r="H1474">
            <v>2.89939617083947</v>
          </cell>
        </row>
        <row r="1475">
          <cell r="E1475" t="str">
            <v>PROCABLES SA REPORTE ADUANAS 20171222</v>
          </cell>
          <cell r="G1475">
            <v>0</v>
          </cell>
          <cell r="H1475">
            <v>2.7318111111111114</v>
          </cell>
        </row>
        <row r="1476">
          <cell r="E1476" t="str">
            <v>PROCABLES SA REPORTE ADUANAS 20171222</v>
          </cell>
          <cell r="G1476">
            <v>0</v>
          </cell>
          <cell r="H1476">
            <v>3.2512565789473684</v>
          </cell>
        </row>
        <row r="1477">
          <cell r="E1477" t="str">
            <v>PROCABLES SA REPORTE ADUANAS 20171204</v>
          </cell>
          <cell r="G1477">
            <v>0</v>
          </cell>
          <cell r="H1477">
            <v>3.6624705882352941</v>
          </cell>
        </row>
        <row r="1478">
          <cell r="E1478" t="str">
            <v>PROCABLES SA REPORTE ADUANAS 20171220</v>
          </cell>
          <cell r="G1478">
            <v>0</v>
          </cell>
          <cell r="H1478">
            <v>3.1808087954110902</v>
          </cell>
        </row>
        <row r="1479">
          <cell r="E1479" t="str">
            <v>PROCABLES SA REPORTE ADUANAS 20171212</v>
          </cell>
          <cell r="G1479">
            <v>0</v>
          </cell>
          <cell r="H1479">
            <v>3.2592877629063097</v>
          </cell>
        </row>
        <row r="1480">
          <cell r="E1480" t="str">
            <v>RUMI IMPORT S.A. REPORTE ADUANAS 20171205</v>
          </cell>
          <cell r="G1480">
            <v>0</v>
          </cell>
          <cell r="H1480">
            <v>1.1765373718551593</v>
          </cell>
        </row>
        <row r="1481">
          <cell r="E1481" t="str">
            <v>RUMI IMPORT S.A. REPORTE ADUANAS 20171205</v>
          </cell>
          <cell r="G1481">
            <v>0</v>
          </cell>
          <cell r="H1481">
            <v>1.3171832824865746</v>
          </cell>
        </row>
        <row r="1482">
          <cell r="E1482" t="str">
            <v>RUMI IMPORT S.A. REPORTE ADUANAS 20171205</v>
          </cell>
          <cell r="G1482">
            <v>0</v>
          </cell>
          <cell r="H1482">
            <v>1.2436994282015321</v>
          </cell>
        </row>
        <row r="1483">
          <cell r="E1483" t="str">
            <v>RUMI IMPORT S.A. REPORTE ADUANAS 20171205</v>
          </cell>
          <cell r="G1483">
            <v>0</v>
          </cell>
          <cell r="H1483">
            <v>1.1827882063563986</v>
          </cell>
        </row>
        <row r="1484">
          <cell r="E1484" t="str">
            <v>RUMI IMPORT S.A. REPORTE ADUANAS 20171205</v>
          </cell>
          <cell r="G1484">
            <v>0</v>
          </cell>
          <cell r="H1484">
            <v>1.5283775392530827</v>
          </cell>
        </row>
        <row r="1485">
          <cell r="E1485" t="str">
            <v>RUMI IMPORT S.A. REPORTE ADUANAS 20171205</v>
          </cell>
          <cell r="G1485">
            <v>0</v>
          </cell>
          <cell r="H1485">
            <v>1.4780854430379746</v>
          </cell>
        </row>
        <row r="1486">
          <cell r="E1486" t="str">
            <v>RUMI IMPORT S.A. REPORTE ADUANAS 20171205</v>
          </cell>
          <cell r="G1486">
            <v>0</v>
          </cell>
          <cell r="H1486">
            <v>1.3061714391967274</v>
          </cell>
        </row>
        <row r="1487">
          <cell r="E1487" t="str">
            <v>UNIRED ELECTRICA E.I.R.L. REPORTE ADUANAS 20171207</v>
          </cell>
          <cell r="G1487">
            <v>0</v>
          </cell>
          <cell r="H1487">
            <v>1.5859182796558513</v>
          </cell>
        </row>
        <row r="1488">
          <cell r="E1488" t="str">
            <v>HERRAMIENTAS Y ACCESORIOS S.A.C. REPORTE ADUANAS 20171207</v>
          </cell>
          <cell r="G1488">
            <v>0</v>
          </cell>
          <cell r="H1488">
            <v>4.3817953721773062</v>
          </cell>
        </row>
        <row r="1489">
          <cell r="E1489" t="str">
            <v>HERRAMIENTAS Y ACCESORIOS S.A.C. REPORTE ADUANAS 20171207</v>
          </cell>
          <cell r="G1489">
            <v>0</v>
          </cell>
          <cell r="H1489">
            <v>4.3797805121383435</v>
          </cell>
        </row>
        <row r="1490">
          <cell r="E1490" t="str">
            <v>L &amp; S INVERSIONES MALDONADO E.I.R.L. REPORTE ADUANAS 20171218</v>
          </cell>
          <cell r="G1490">
            <v>0</v>
          </cell>
          <cell r="H1490">
            <v>1.3094928159472283</v>
          </cell>
        </row>
        <row r="1491">
          <cell r="E1491" t="str">
            <v>L &amp; S INVERSIONES MALDONADO E.I.R.L. REPORTE ADUANAS 20171218</v>
          </cell>
          <cell r="G1491">
            <v>0</v>
          </cell>
          <cell r="H1491">
            <v>1.3127768436658169</v>
          </cell>
        </row>
        <row r="1492">
          <cell r="E1492" t="str">
            <v>INKABOLT SOCIEDAD ANONIMA CERRADA REPORTE ADUANAS 20171218</v>
          </cell>
          <cell r="G1492">
            <v>0</v>
          </cell>
          <cell r="H1492">
            <v>3.2111151208949837</v>
          </cell>
        </row>
        <row r="1493">
          <cell r="E1493" t="str">
            <v>INKABOLT SOCIEDAD ANONIMA CERRADA REPORTE ADUANAS 20171218</v>
          </cell>
          <cell r="G1493">
            <v>0</v>
          </cell>
          <cell r="H1493">
            <v>3.383513796716731</v>
          </cell>
        </row>
        <row r="1494">
          <cell r="E1494" t="str">
            <v>CONDUCTORES ELECTRICOS LIMA S A REPORTE ADUANAS 20171219</v>
          </cell>
          <cell r="G1494">
            <v>0</v>
          </cell>
          <cell r="H1494">
            <v>4.1597510373443987</v>
          </cell>
        </row>
        <row r="1495">
          <cell r="E1495" t="str">
            <v>IMPORTACIONES GELCO SAC REPORTE ADUANAS 20171221</v>
          </cell>
          <cell r="G1495">
            <v>0</v>
          </cell>
          <cell r="H1495">
            <v>1.6419084024871169</v>
          </cell>
        </row>
        <row r="1496">
          <cell r="E1496" t="str">
            <v>CORPORACION ICHI HACHI S.A.C. REPORTE ADUANAS 20171222</v>
          </cell>
          <cell r="G1496">
            <v>0</v>
          </cell>
          <cell r="H1496">
            <v>1.1543943475829817</v>
          </cell>
        </row>
        <row r="1497">
          <cell r="E1497" t="str">
            <v>CORPORACION ICHI HACHI S.A.C. REPORTE ADUANAS 20171222</v>
          </cell>
          <cell r="G1497">
            <v>0</v>
          </cell>
          <cell r="H1497">
            <v>1.1543859859583669</v>
          </cell>
        </row>
        <row r="1498">
          <cell r="E1498" t="str">
            <v>CORPORACION ICHI HACHI S.A.C. REPORTE ADUANAS 20171222</v>
          </cell>
          <cell r="G1498">
            <v>0</v>
          </cell>
          <cell r="H1498">
            <v>1.1543880212474149</v>
          </cell>
        </row>
        <row r="1499">
          <cell r="E1499" t="str">
            <v>CORPORACION ICHI HACHI S.A.C. REPORTE ADUANAS 20171222</v>
          </cell>
          <cell r="G1499">
            <v>0</v>
          </cell>
          <cell r="H1499">
            <v>1.1543891711425893</v>
          </cell>
        </row>
        <row r="1500">
          <cell r="E1500" t="str">
            <v>CORPORACION ICHI HACHI S.A.C. REPORTE ADUANAS 20171222</v>
          </cell>
          <cell r="G1500">
            <v>0</v>
          </cell>
          <cell r="H1500">
            <v>1.1543947188307244</v>
          </cell>
        </row>
        <row r="1501">
          <cell r="E1501" t="str">
            <v>CORPORACION ICHI HACHI S.A.C. REPORTE ADUANAS 20171222</v>
          </cell>
          <cell r="G1501">
            <v>0</v>
          </cell>
          <cell r="H1501">
            <v>1.1543876764658323</v>
          </cell>
        </row>
        <row r="1502">
          <cell r="E1502" t="str">
            <v>CORPORACION ICHI HACHI S.A.C. REPORTE ADUANAS 20171222</v>
          </cell>
          <cell r="G1502">
            <v>0</v>
          </cell>
          <cell r="H1502">
            <v>1.1543872017178209</v>
          </cell>
        </row>
        <row r="1503">
          <cell r="E1503" t="str">
            <v>CORPORACION ICHI HACHI S.A.C. REPORTE ADUANAS 20171222</v>
          </cell>
          <cell r="G1503">
            <v>0</v>
          </cell>
          <cell r="H1503">
            <v>1.1543850954065196</v>
          </cell>
        </row>
        <row r="1504">
          <cell r="E1504" t="str">
            <v>CORPORACION ICHI HACHI S.A.C. REPORTE ADUANAS 20171222</v>
          </cell>
          <cell r="G1504">
            <v>0</v>
          </cell>
          <cell r="H1504">
            <v>1.1543887086830069</v>
          </cell>
        </row>
        <row r="1505">
          <cell r="E1505" t="str">
            <v>CORPORACION ICHI HACHI S.A.C. REPORTE ADUANAS 20171222</v>
          </cell>
          <cell r="G1505">
            <v>0</v>
          </cell>
          <cell r="H1505">
            <v>1.1543910664742718</v>
          </cell>
        </row>
        <row r="1506">
          <cell r="E1506" t="str">
            <v>CORPORACION ICHI HACHI S.A.C. REPORTE ADUANAS 20171222</v>
          </cell>
          <cell r="G1506">
            <v>0</v>
          </cell>
          <cell r="H1506">
            <v>1.1543897070026217</v>
          </cell>
        </row>
        <row r="1507">
          <cell r="E1507" t="str">
            <v>CORPORACION ICHI HACHI S.A.C. REPORTE ADUANAS 20171222</v>
          </cell>
          <cell r="G1507">
            <v>0</v>
          </cell>
          <cell r="H1507">
            <v>1.1543889470875417</v>
          </cell>
        </row>
        <row r="1508">
          <cell r="E1508" t="str">
            <v>CORPORACION ICHI HACHI S.A.C. REPORTE ADUANAS 20171222</v>
          </cell>
          <cell r="G1508">
            <v>0</v>
          </cell>
          <cell r="H1508">
            <v>1.1544010297433416</v>
          </cell>
        </row>
        <row r="1509">
          <cell r="E1509" t="str">
            <v>CORPORACION ICHI HACHI S.A.C. REPORTE ADUANAS 20171222</v>
          </cell>
          <cell r="G1509">
            <v>0</v>
          </cell>
          <cell r="H1509">
            <v>1.1543925964546402</v>
          </cell>
        </row>
        <row r="1510">
          <cell r="E1510" t="str">
            <v>CORPORACION ICHI HACHI S.A.C. REPORTE ADUANAS 20171222</v>
          </cell>
          <cell r="G1510">
            <v>0</v>
          </cell>
          <cell r="H1510">
            <v>1.1543893523643503</v>
          </cell>
        </row>
        <row r="1511">
          <cell r="E1511" t="str">
            <v>CABLECENTRO SOCIEDAD ANONIMA CERRADA REPORTE ADUANAS 20171211</v>
          </cell>
          <cell r="G1511">
            <v>0</v>
          </cell>
          <cell r="H1511">
            <v>2.0358403361344535</v>
          </cell>
        </row>
        <row r="1512">
          <cell r="E1512" t="str">
            <v>CABLECENTRO SOCIEDAD ANONIMA CERRADA REPORTE ADUANAS 20171211</v>
          </cell>
          <cell r="G1512">
            <v>0</v>
          </cell>
          <cell r="H1512">
            <v>1.416806896551724</v>
          </cell>
        </row>
        <row r="1513">
          <cell r="E1513" t="str">
            <v>CABLECENTRO SOCIEDAD ANONIMA CERRADA REPORTE ADUANAS 20171211</v>
          </cell>
          <cell r="G1513">
            <v>0</v>
          </cell>
          <cell r="H1513">
            <v>1.7328682170542635</v>
          </cell>
        </row>
        <row r="1514">
          <cell r="E1514" t="str">
            <v>CABLECENTRO SOCIEDAD ANONIMA CERRADA REPORTE ADUANAS 20171211</v>
          </cell>
          <cell r="G1514">
            <v>0</v>
          </cell>
          <cell r="H1514">
            <v>1.5942922374429225</v>
          </cell>
        </row>
        <row r="1515">
          <cell r="E1515" t="str">
            <v>CABLECENTRO SOCIEDAD ANONIMA CERRADA REPORTE ADUANAS 20171211</v>
          </cell>
          <cell r="G1515">
            <v>0</v>
          </cell>
          <cell r="H1515">
            <v>1.3783293838862558</v>
          </cell>
        </row>
        <row r="1516">
          <cell r="E1516" t="str">
            <v>CABLECENTRO SOCIEDAD ANONIMA CERRADA REPORTE ADUANAS 20171211</v>
          </cell>
          <cell r="G1516">
            <v>0</v>
          </cell>
          <cell r="H1516">
            <v>1.4798939130434781</v>
          </cell>
        </row>
        <row r="1517">
          <cell r="E1517" t="str">
            <v>CABLECENTRO SOCIEDAD ANONIMA CERRADA REPORTE ADUANAS 20171211</v>
          </cell>
          <cell r="G1517">
            <v>0</v>
          </cell>
          <cell r="H1517">
            <v>1.455635</v>
          </cell>
        </row>
        <row r="1518">
          <cell r="E1518" t="str">
            <v>CABLECENTRO SOCIEDAD ANONIMA CERRADA REPORTE ADUANAS 20171211</v>
          </cell>
          <cell r="G1518">
            <v>0</v>
          </cell>
          <cell r="H1518">
            <v>1.5958909444985394</v>
          </cell>
        </row>
        <row r="1519">
          <cell r="E1519" t="str">
            <v>CABLECENTRO SOCIEDAD ANONIMA CERRADA REPORTE ADUANAS 20171211</v>
          </cell>
          <cell r="G1519">
            <v>0</v>
          </cell>
          <cell r="H1519">
            <v>1.5092099999999999</v>
          </cell>
        </row>
        <row r="1520">
          <cell r="E1520" t="str">
            <v>IMPORTACIONES GELCO SAC REPORTE ADUANAS 20171206</v>
          </cell>
          <cell r="G1520">
            <v>0</v>
          </cell>
          <cell r="H1520">
            <v>1.5035801921655578</v>
          </cell>
        </row>
        <row r="1521">
          <cell r="E1521" t="str">
            <v>IMPORTACIONES GELCO SAC REPORTE ADUANAS 20171206</v>
          </cell>
          <cell r="G1521">
            <v>0</v>
          </cell>
          <cell r="H1521">
            <v>1.5256746168913469</v>
          </cell>
        </row>
        <row r="1522">
          <cell r="E1522" t="str">
            <v>ANIXTER JORVEX S.A.C. REPORTE ADUANAS 20171213</v>
          </cell>
          <cell r="G1522">
            <v>0</v>
          </cell>
          <cell r="H1522">
            <v>3.7875211813120311</v>
          </cell>
        </row>
        <row r="1523">
          <cell r="E1523" t="str">
            <v>ANIXTER JORVEX S.A.C. REPORTE ADUANAS 20171213</v>
          </cell>
          <cell r="G1523">
            <v>0</v>
          </cell>
          <cell r="H1523">
            <v>3.4448265726043505</v>
          </cell>
        </row>
        <row r="1524">
          <cell r="E1524" t="str">
            <v>ANIXTER JORVEX S.A.C. REPORTE ADUANAS 20171213</v>
          </cell>
          <cell r="G1524">
            <v>0</v>
          </cell>
          <cell r="H1524">
            <v>3.40342723676057</v>
          </cell>
        </row>
        <row r="1525">
          <cell r="E1525" t="str">
            <v>ANIXTER JORVEX S.A.C. REPORTE ADUANAS 20171213</v>
          </cell>
          <cell r="G1525">
            <v>0</v>
          </cell>
          <cell r="H1525">
            <v>2.9950971452322284</v>
          </cell>
        </row>
        <row r="1526">
          <cell r="E1526" t="str">
            <v>ANIXTER JORVEX S.A.C. REPORTE ADUANAS 20171213</v>
          </cell>
          <cell r="G1526">
            <v>0</v>
          </cell>
          <cell r="H1526">
            <v>2.9937381129579097</v>
          </cell>
        </row>
        <row r="1527">
          <cell r="E1527" t="str">
            <v>GRUPO FERRELIFPS ELEVADORES E.I.R.L. REPORTE ADUANAS 20171213</v>
          </cell>
          <cell r="G1527">
            <v>0</v>
          </cell>
          <cell r="H1527">
            <v>2.3349600663287262</v>
          </cell>
        </row>
        <row r="1528">
          <cell r="E1528" t="str">
            <v>DISTRIBUCIONES CONDORITO S R LTDA REPORTE ADUANAS 20171222</v>
          </cell>
          <cell r="G1528">
            <v>0</v>
          </cell>
          <cell r="H1528">
            <v>1.2936585365853659</v>
          </cell>
        </row>
        <row r="1529">
          <cell r="E1529" t="str">
            <v>DISTRIBUCIONES CONDORITO S R LTDA REPORTE ADUANAS 20171222</v>
          </cell>
          <cell r="G1529">
            <v>0</v>
          </cell>
          <cell r="H1529">
            <v>1.2967378048780487</v>
          </cell>
        </row>
        <row r="1530">
          <cell r="E1530" t="str">
            <v>DISTRIBUCIONES CONDORITO S R LTDA REPORTE ADUANAS 20171222</v>
          </cell>
          <cell r="G1530">
            <v>0</v>
          </cell>
          <cell r="H1530">
            <v>1.22396875</v>
          </cell>
        </row>
        <row r="1531">
          <cell r="E1531" t="str">
            <v>DISTRIBUCIONES CONDORITO S R LTDA REPORTE ADUANAS 20171222</v>
          </cell>
          <cell r="G1531">
            <v>0</v>
          </cell>
          <cell r="H1531">
            <v>1.2220052083333333</v>
          </cell>
        </row>
        <row r="1532">
          <cell r="E1532" t="str">
            <v>DISTRIBUCIONES CONDORITO S R LTDA REPORTE ADUANAS 20171222</v>
          </cell>
          <cell r="G1532">
            <v>0</v>
          </cell>
          <cell r="H1532">
            <v>1.2077747625508819</v>
          </cell>
        </row>
        <row r="1533">
          <cell r="E1533" t="str">
            <v>DISTRIBUCIONES CONDORITO S R LTDA REPORTE ADUANAS 20171222</v>
          </cell>
          <cell r="G1533">
            <v>0</v>
          </cell>
          <cell r="H1533">
            <v>1.1815540540540541</v>
          </cell>
        </row>
        <row r="1534">
          <cell r="E1534" t="str">
            <v>DISTRIBUCIONES CONDORITO S R LTDA REPORTE ADUANAS 20171222</v>
          </cell>
          <cell r="G1534">
            <v>0</v>
          </cell>
          <cell r="H1534">
            <v>1.1652135135135135</v>
          </cell>
        </row>
        <row r="1535">
          <cell r="E1535" t="str">
            <v>DISTRIBUCIONES CONDORITO S R LTDA REPORTE ADUANAS 20171222</v>
          </cell>
          <cell r="G1535">
            <v>0</v>
          </cell>
          <cell r="H1535">
            <v>1.1652162162162163</v>
          </cell>
        </row>
        <row r="1536">
          <cell r="E1536" t="str">
            <v>DISTRIBUCIONES CONDORITO S R LTDA REPORTE ADUANAS 20171222</v>
          </cell>
          <cell r="G1536">
            <v>0</v>
          </cell>
          <cell r="H1536">
            <v>1.1652162162162163</v>
          </cell>
        </row>
        <row r="1537">
          <cell r="E1537" t="str">
            <v>DISTRIBUCIONES CONDORITO S R LTDA REPORTE ADUANAS 20171222</v>
          </cell>
          <cell r="G1537">
            <v>0</v>
          </cell>
          <cell r="H1537">
            <v>1.1655504587155963</v>
          </cell>
        </row>
        <row r="1538">
          <cell r="E1538" t="str">
            <v>DISTRIBUCIONES CONDORITO S R LTDA REPORTE ADUANAS 20171222</v>
          </cell>
          <cell r="G1538">
            <v>0</v>
          </cell>
          <cell r="H1538">
            <v>1.1360823170731706</v>
          </cell>
        </row>
        <row r="1539">
          <cell r="E1539" t="str">
            <v>DISTRIBUCIONES CONDORITO S R LTDA REPORTE ADUANAS 20171222</v>
          </cell>
          <cell r="G1539">
            <v>0</v>
          </cell>
          <cell r="H1539">
            <v>1.1216463414634146</v>
          </cell>
        </row>
        <row r="1540">
          <cell r="E1540" t="str">
            <v>DISTRIBUCIONES CONDORITO S R LTDA REPORTE ADUANAS 20171222</v>
          </cell>
          <cell r="G1540">
            <v>0</v>
          </cell>
          <cell r="H1540">
            <v>1.1216463414634146</v>
          </cell>
        </row>
        <row r="1541">
          <cell r="E1541" t="str">
            <v>DISTRIBUCIONES CONDORITO S R LTDA REPORTE ADUANAS 20171222</v>
          </cell>
          <cell r="G1541">
            <v>0</v>
          </cell>
          <cell r="H1541">
            <v>1.1216463414634146</v>
          </cell>
        </row>
        <row r="1542">
          <cell r="E1542" t="str">
            <v>DISTRIBUCIONES CONDORITO S R LTDA REPORTE ADUANAS 20171222</v>
          </cell>
          <cell r="G1542">
            <v>0</v>
          </cell>
          <cell r="H1542">
            <v>1.1216440217391304</v>
          </cell>
        </row>
        <row r="1543">
          <cell r="E1543" t="str">
            <v>DISTRIBUCIONES CONDORITO S R LTDA REPORTE ADUANAS 20171222</v>
          </cell>
          <cell r="G1543">
            <v>0</v>
          </cell>
          <cell r="H1543">
            <v>1.5553260869565217</v>
          </cell>
        </row>
        <row r="1544">
          <cell r="E1544" t="str">
            <v>HERRAMIENTAS Y ACCESORIOS S.A.C. REPORTE ADUANAS 20171207</v>
          </cell>
          <cell r="G1544">
            <v>0</v>
          </cell>
          <cell r="H1544">
            <v>4.5985401459854014</v>
          </cell>
        </row>
        <row r="1545">
          <cell r="E1545" t="str">
            <v>HERRAMIENTAS Y ACCESORIOS S.A.C. REPORTE ADUANAS 20171207</v>
          </cell>
          <cell r="G1545">
            <v>0</v>
          </cell>
          <cell r="H1545">
            <v>4.598844481505747</v>
          </cell>
        </row>
        <row r="1546">
          <cell r="E1546" t="str">
            <v>CS BEAVER SAC REPORTE ADUANAS 20171215</v>
          </cell>
          <cell r="G1546">
            <v>0</v>
          </cell>
          <cell r="H1546">
            <v>4.6378953002556136</v>
          </cell>
        </row>
        <row r="1561">
          <cell r="G1561" t="str">
            <v>US$/kg</v>
          </cell>
          <cell r="H1561">
            <v>1.8389060321956077</v>
          </cell>
        </row>
        <row r="1562">
          <cell r="G1562" t="str">
            <v>US$/Unidad</v>
          </cell>
          <cell r="H1562">
            <v>1.8551917213396678</v>
          </cell>
          <cell r="I1562">
            <v>1.8551917213396678</v>
          </cell>
        </row>
        <row r="1567">
          <cell r="H1567" t="str">
            <v>I-404</v>
          </cell>
        </row>
        <row r="1570">
          <cell r="E1570" t="str">
            <v xml:space="preserve"> </v>
          </cell>
        </row>
        <row r="1571">
          <cell r="E1571" t="str">
            <v>FOOPGW24</v>
          </cell>
          <cell r="F1571" t="str">
            <v>Cable OPGW 24 hilos</v>
          </cell>
          <cell r="H1571">
            <v>2495.0579224988087</v>
          </cell>
        </row>
        <row r="1573">
          <cell r="E1573" t="str">
            <v>Cable OPGW 24 hilos</v>
          </cell>
        </row>
        <row r="1575">
          <cell r="F1575" t="str">
            <v>TIPO DE CAMBIO (S/.POR US$) :</v>
          </cell>
          <cell r="G1575">
            <v>3.2450000000000001</v>
          </cell>
        </row>
        <row r="1576">
          <cell r="F1576" t="str">
            <v>FECHA DE REFERENCIA :</v>
          </cell>
          <cell r="G1576">
            <v>43100</v>
          </cell>
        </row>
        <row r="1578">
          <cell r="H1578" t="str">
            <v xml:space="preserve">PRECIO </v>
          </cell>
        </row>
        <row r="1579">
          <cell r="E1579" t="str">
            <v>FUENTE</v>
          </cell>
          <cell r="G1579" t="str">
            <v>TIPO</v>
          </cell>
          <cell r="H1579" t="str">
            <v>UNITARIO</v>
          </cell>
        </row>
        <row r="1580">
          <cell r="H1580" t="str">
            <v>(US$)</v>
          </cell>
        </row>
        <row r="1581">
          <cell r="E1581" t="str">
            <v>ELECTROPOWER JLC GROUP S.A.C.REPORTE ADUANAS 20140107</v>
          </cell>
          <cell r="G1581">
            <v>0</v>
          </cell>
          <cell r="H1581">
            <v>2040.0559210526317</v>
          </cell>
        </row>
        <row r="1582">
          <cell r="E1582" t="str">
            <v>CONSORCIO RIO MANTAROREPORTE ADUANAS 20140115</v>
          </cell>
          <cell r="G1582">
            <v>0</v>
          </cell>
          <cell r="H1582">
            <v>2117.1573333333336</v>
          </cell>
        </row>
        <row r="1583">
          <cell r="E1583" t="str">
            <v>RING RING &amp; ENERGY CORPORATION - SUCURSAREPORTE ADUANAS 20140120</v>
          </cell>
          <cell r="G1583">
            <v>0</v>
          </cell>
          <cell r="H1583">
            <v>2660</v>
          </cell>
        </row>
        <row r="1584">
          <cell r="E1584" t="str">
            <v>RAMOS GARNICA ODILON AGUSTINREPORTE ADUANAS 20140127</v>
          </cell>
          <cell r="G1584">
            <v>0</v>
          </cell>
          <cell r="H1584">
            <v>2191.3485981308413</v>
          </cell>
        </row>
        <row r="1585">
          <cell r="E1585" t="str">
            <v>C.A.M.E CONTRATISTAS Y SERV.GENERALES SAREPORTE ADUANAS 20140127</v>
          </cell>
          <cell r="G1585">
            <v>0</v>
          </cell>
          <cell r="H1585">
            <v>2035.2668821839079</v>
          </cell>
        </row>
        <row r="1586">
          <cell r="E1586" t="str">
            <v>C.A.M.E CONTRATISTAS Y SERV.GENERALES SAREPORTE ADUANAS 20140127</v>
          </cell>
          <cell r="G1586">
            <v>0</v>
          </cell>
          <cell r="H1586">
            <v>3984.42</v>
          </cell>
        </row>
        <row r="1587">
          <cell r="E1587" t="str">
            <v>C.A.M.E CONTRATISTAS Y SERV.GENERALES SAREPORTE ADUANAS 20140127</v>
          </cell>
          <cell r="G1587">
            <v>0</v>
          </cell>
          <cell r="H1587">
            <v>2033</v>
          </cell>
        </row>
        <row r="1588">
          <cell r="E1588" t="str">
            <v>C.A.M.E CONTRATISTAS Y SERV.GENERALES SAREPORTE ADUANAS 20140203</v>
          </cell>
          <cell r="G1588">
            <v>0</v>
          </cell>
          <cell r="H1588">
            <v>1780.2</v>
          </cell>
        </row>
        <row r="1589">
          <cell r="E1589" t="str">
            <v>TECHNO GROUP INTERNATIONAL SAREPORTE ADUANAS 20140217</v>
          </cell>
          <cell r="G1589">
            <v>0</v>
          </cell>
          <cell r="H1589">
            <v>2309.326</v>
          </cell>
        </row>
        <row r="1590">
          <cell r="E1590" t="str">
            <v>ABENGOA PERU S.A.REPORTE ADUANAS 20140401</v>
          </cell>
          <cell r="G1590">
            <v>0</v>
          </cell>
          <cell r="H1590">
            <v>2813.3796874999998</v>
          </cell>
        </row>
        <row r="1591">
          <cell r="E1591" t="str">
            <v>PROYECTOS DE INFRAESTRUCTURA DEL PERU S.REPORTE ADUANAS 20140409</v>
          </cell>
          <cell r="G1591">
            <v>0</v>
          </cell>
          <cell r="H1591">
            <v>4854.9090909090901</v>
          </cell>
        </row>
        <row r="1592">
          <cell r="E1592" t="str">
            <v>EMP.DE DISTRIB.ELECT.DE LIMA NORTE S.A.AREPORTE ADUANAS 20140410</v>
          </cell>
          <cell r="G1592">
            <v>0</v>
          </cell>
          <cell r="H1592">
            <v>2656.3391509433964</v>
          </cell>
        </row>
        <row r="1593">
          <cell r="E1593" t="str">
            <v>PROYECTOS DE INFRAESTRUCTURA DEL PERU S.REPORTE ADUANAS 20140428</v>
          </cell>
          <cell r="G1593">
            <v>0</v>
          </cell>
          <cell r="H1593">
            <v>2803.9224349052724</v>
          </cell>
        </row>
        <row r="1594">
          <cell r="E1594" t="str">
            <v>PROYECTOS DE INFRAESTRUCTURA DEL PERU S.REPORTE ADUANAS 20140428</v>
          </cell>
          <cell r="G1594">
            <v>0</v>
          </cell>
          <cell r="H1594">
            <v>2452.5297297297298</v>
          </cell>
        </row>
        <row r="1595">
          <cell r="E1595" t="str">
            <v>PROYECTOS DE INFRAESTRUCTURA DEL PERU S.REPORTE ADUANAS 20140428</v>
          </cell>
          <cell r="G1595">
            <v>0</v>
          </cell>
          <cell r="H1595">
            <v>2451.5183679467086</v>
          </cell>
        </row>
        <row r="1596">
          <cell r="E1596" t="str">
            <v>BANCO DE CREDITO DEL PERUREPORTE ADUANAS 20140718</v>
          </cell>
          <cell r="G1596">
            <v>0</v>
          </cell>
          <cell r="H1596">
            <v>2004.1104990819563</v>
          </cell>
        </row>
        <row r="1597">
          <cell r="E1597" t="str">
            <v>REPORTE ADUANAS 20141220</v>
          </cell>
          <cell r="G1597">
            <v>0</v>
          </cell>
          <cell r="H1597">
            <v>1521.9995614035086</v>
          </cell>
        </row>
        <row r="1601">
          <cell r="G1601" t="str">
            <v>US$/Unidad</v>
          </cell>
          <cell r="H1601">
            <v>2512.3225445364924</v>
          </cell>
        </row>
        <row r="1602">
          <cell r="G1602" t="str">
            <v>US$/Unidad</v>
          </cell>
          <cell r="H1602">
            <v>2495.0579224988087</v>
          </cell>
          <cell r="I1602">
            <v>2495.0579224988087</v>
          </cell>
        </row>
        <row r="1607">
          <cell r="H1607" t="str">
            <v>I-404</v>
          </cell>
        </row>
        <row r="1610">
          <cell r="E1610" t="str">
            <v xml:space="preserve"> </v>
          </cell>
        </row>
        <row r="1611">
          <cell r="E1611" t="str">
            <v>FOOPGW12</v>
          </cell>
          <cell r="F1611" t="str">
            <v>Cable OPGW 12 hilos</v>
          </cell>
          <cell r="H1611">
            <v>6139.835</v>
          </cell>
        </row>
        <row r="1613">
          <cell r="E1613" t="str">
            <v>Cable OPGW 12 hilos</v>
          </cell>
        </row>
        <row r="1615">
          <cell r="F1615" t="str">
            <v>TIPO DE CAMBIO (S/.POR US$) :</v>
          </cell>
          <cell r="G1615">
            <v>3.2450000000000001</v>
          </cell>
        </row>
        <row r="1616">
          <cell r="F1616" t="str">
            <v>FECHA DE REFERENCIA :</v>
          </cell>
          <cell r="G1616">
            <v>43100</v>
          </cell>
        </row>
        <row r="1618">
          <cell r="H1618" t="str">
            <v xml:space="preserve">PRECIO </v>
          </cell>
        </row>
        <row r="1619">
          <cell r="E1619" t="str">
            <v>FUENTE</v>
          </cell>
          <cell r="G1619" t="str">
            <v>TIPO</v>
          </cell>
          <cell r="H1619" t="str">
            <v>UNITARIO</v>
          </cell>
        </row>
        <row r="1620">
          <cell r="H1620" t="str">
            <v>(US$)</v>
          </cell>
        </row>
        <row r="1621">
          <cell r="E1621" t="str">
            <v>REPORTE EMPRESA :ELECTROCENTRO - CON FACTURA N° Contrato GR-075-2015</v>
          </cell>
          <cell r="G1621">
            <v>1</v>
          </cell>
          <cell r="H1621">
            <v>2909.67</v>
          </cell>
        </row>
        <row r="1622">
          <cell r="E1622" t="str">
            <v>REPORTE EMPRESA :ETESELVA - CON FACTURA N° OC 0000000263</v>
          </cell>
          <cell r="G1622">
            <v>1</v>
          </cell>
          <cell r="H1622">
            <v>9370</v>
          </cell>
        </row>
        <row r="1625">
          <cell r="G1625" t="str">
            <v>US$/Unidad</v>
          </cell>
          <cell r="H1625">
            <v>6139.835</v>
          </cell>
        </row>
        <row r="1626">
          <cell r="G1626" t="str">
            <v>US$/Unidad</v>
          </cell>
          <cell r="H1626">
            <v>6139.835</v>
          </cell>
          <cell r="I1626">
            <v>6139.835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VA1-500C9</v>
          </cell>
          <cell r="F1636" t="str">
            <v>Varillas de Armar conductor ACCR 500 mm2</v>
          </cell>
          <cell r="H1636">
            <v>237</v>
          </cell>
        </row>
        <row r="1638">
          <cell r="E1638" t="str">
            <v>Varillas de Armar conductor ACCR 500 mm2</v>
          </cell>
        </row>
        <row r="1640">
          <cell r="F1640" t="str">
            <v>TIPO DE CAMBIO (S/.POR US$) :</v>
          </cell>
          <cell r="G1640">
            <v>3.2450000000000001</v>
          </cell>
        </row>
        <row r="1641">
          <cell r="F1641" t="str">
            <v>FECHA DE REFERENCIA :</v>
          </cell>
          <cell r="G1641">
            <v>43100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ESTIMADO</v>
          </cell>
          <cell r="G1646">
            <v>0</v>
          </cell>
          <cell r="H1646">
            <v>237</v>
          </cell>
        </row>
        <row r="1658">
          <cell r="G1658" t="str">
            <v>US$/Unidad</v>
          </cell>
          <cell r="H1658">
            <v>237</v>
          </cell>
        </row>
        <row r="1659">
          <cell r="G1659" t="str">
            <v>US$/Unidad</v>
          </cell>
          <cell r="H1659" t="str">
            <v>NO APLICA</v>
          </cell>
          <cell r="I1659">
            <v>237</v>
          </cell>
        </row>
        <row r="1666">
          <cell r="H1666" t="str">
            <v>I-404</v>
          </cell>
        </row>
        <row r="1669">
          <cell r="E1669" t="str">
            <v xml:space="preserve"> </v>
          </cell>
        </row>
        <row r="1670">
          <cell r="E1670" t="str">
            <v>VA1-500C1</v>
          </cell>
          <cell r="F1670" t="str">
            <v>Varillas de Armar conductor AAAC 500 mm2</v>
          </cell>
          <cell r="H1670">
            <v>24.468520192606402</v>
          </cell>
        </row>
        <row r="1672">
          <cell r="E1672" t="str">
            <v>Varillas de Armar conductor AAAC 500 mm2</v>
          </cell>
        </row>
        <row r="1674">
          <cell r="F1674" t="str">
            <v>TIPO DE CAMBIO (S/.POR US$) :</v>
          </cell>
          <cell r="G1674">
            <v>3.2450000000000001</v>
          </cell>
        </row>
        <row r="1675">
          <cell r="F1675" t="str">
            <v>FECHA DE REFERENCIA :</v>
          </cell>
          <cell r="G1675">
            <v>43100</v>
          </cell>
        </row>
        <row r="1677">
          <cell r="H1677" t="str">
            <v xml:space="preserve">PRECIO </v>
          </cell>
        </row>
        <row r="1678">
          <cell r="E1678" t="str">
            <v>FUENTE</v>
          </cell>
          <cell r="G1678" t="str">
            <v>TIPO</v>
          </cell>
          <cell r="H1678" t="str">
            <v>UNITARIO</v>
          </cell>
        </row>
        <row r="1679">
          <cell r="H1679" t="str">
            <v>(US$)</v>
          </cell>
        </row>
        <row r="1680">
          <cell r="E1680" t="str">
            <v>LANCO GROUP S.A.C. REPORTE ADUANAS 20141031</v>
          </cell>
          <cell r="G1680">
            <v>0</v>
          </cell>
          <cell r="H1680">
            <v>42.273666666666671</v>
          </cell>
        </row>
        <row r="1681">
          <cell r="E1681" t="str">
            <v>COMERCIAL CONDOR S. C. R. LTDA. REPORTE ADUANAS 20140910</v>
          </cell>
          <cell r="G1681">
            <v>0</v>
          </cell>
          <cell r="H1681">
            <v>6.6633737185461328</v>
          </cell>
        </row>
        <row r="1694">
          <cell r="G1694" t="str">
            <v>US$/Unidad</v>
          </cell>
          <cell r="H1694">
            <v>24.468520192606402</v>
          </cell>
        </row>
        <row r="1695">
          <cell r="G1695" t="str">
            <v>US$/Unidad</v>
          </cell>
          <cell r="H1695">
            <v>24.468520192606402</v>
          </cell>
          <cell r="I1695">
            <v>24.468520192606402</v>
          </cell>
        </row>
        <row r="1699">
          <cell r="H1699" t="str">
            <v>I-404</v>
          </cell>
        </row>
        <row r="1702">
          <cell r="E1702" t="str">
            <v xml:space="preserve"> </v>
          </cell>
        </row>
        <row r="1703">
          <cell r="E1703" t="str">
            <v>VA1-400C1</v>
          </cell>
          <cell r="F1703" t="str">
            <v>Varillas de Armar conductor AAAC 400 mm2</v>
          </cell>
          <cell r="H1703">
            <v>36.040756578947367</v>
          </cell>
        </row>
        <row r="1705">
          <cell r="E1705" t="str">
            <v>Varillas de Armar conductor AAAC 400 mm2</v>
          </cell>
        </row>
        <row r="1707">
          <cell r="F1707" t="str">
            <v>TIPO DE CAMBIO (S/.POR US$) :</v>
          </cell>
          <cell r="G1707">
            <v>3.2450000000000001</v>
          </cell>
        </row>
        <row r="1708">
          <cell r="F1708" t="str">
            <v>FECHA DE REFERENCIA :</v>
          </cell>
          <cell r="G1708">
            <v>43100</v>
          </cell>
        </row>
        <row r="1710">
          <cell r="H1710" t="str">
            <v xml:space="preserve">PRECIO </v>
          </cell>
        </row>
        <row r="1711">
          <cell r="E1711" t="str">
            <v>FUENTE</v>
          </cell>
          <cell r="G1711" t="str">
            <v>TIPO</v>
          </cell>
          <cell r="H1711" t="str">
            <v>UNITARIO</v>
          </cell>
        </row>
        <row r="1712">
          <cell r="H1712" t="str">
            <v>(US$)</v>
          </cell>
        </row>
        <row r="1713">
          <cell r="E1713" t="str">
            <v>ENSYS S.A.C. REPORTE ADUANAS 20170310</v>
          </cell>
          <cell r="G1713">
            <v>0</v>
          </cell>
          <cell r="H1713">
            <v>35.508749999999999</v>
          </cell>
        </row>
        <row r="1714">
          <cell r="E1714" t="str">
            <v>ENSYS S.A.C. REPORTE ADUANAS 20170505</v>
          </cell>
          <cell r="G1714">
            <v>0</v>
          </cell>
          <cell r="H1714">
            <v>36.572763157894741</v>
          </cell>
        </row>
        <row r="1724">
          <cell r="G1724" t="str">
            <v>US$/Unidad</v>
          </cell>
          <cell r="H1724">
            <v>36.040756578947367</v>
          </cell>
        </row>
        <row r="1725">
          <cell r="G1725" t="str">
            <v>US$/Unidad</v>
          </cell>
          <cell r="H1725">
            <v>36.040756578947367</v>
          </cell>
          <cell r="I1725">
            <v>36.040756578947367</v>
          </cell>
        </row>
        <row r="1728">
          <cell r="E1728" t="str">
            <v xml:space="preserve"> </v>
          </cell>
        </row>
        <row r="1729">
          <cell r="E1729" t="str">
            <v>VA1-350C4</v>
          </cell>
          <cell r="F1729" t="str">
            <v>Varillas de Armar conductor ACAR 350 mm2</v>
          </cell>
          <cell r="H1729">
            <v>88.4255</v>
          </cell>
        </row>
        <row r="1731">
          <cell r="E1731" t="str">
            <v>Varillas de Armar conductor ACAR 350 mm2</v>
          </cell>
        </row>
        <row r="1733">
          <cell r="F1733" t="str">
            <v>TIPO DE CAMBIO (S/.POR US$) :</v>
          </cell>
          <cell r="G1733">
            <v>3.2450000000000001</v>
          </cell>
        </row>
        <row r="1734">
          <cell r="F1734" t="str">
            <v>FECHA DE REFERENCIA :</v>
          </cell>
          <cell r="G1734">
            <v>43100</v>
          </cell>
        </row>
        <row r="1736">
          <cell r="H1736" t="str">
            <v xml:space="preserve">PRECIO </v>
          </cell>
        </row>
        <row r="1737">
          <cell r="E1737" t="str">
            <v>FUENTE</v>
          </cell>
          <cell r="G1737" t="str">
            <v>TIPO</v>
          </cell>
          <cell r="H1737" t="str">
            <v>UNITARIO</v>
          </cell>
        </row>
        <row r="1738">
          <cell r="H1738" t="str">
            <v>(US$)</v>
          </cell>
        </row>
        <row r="1739">
          <cell r="E1739" t="str">
            <v>PROYECTOS DE INFRAESTRUCTURA DEL PERU S. REPORTE ADUANAS 20171114</v>
          </cell>
          <cell r="G1739">
            <v>0</v>
          </cell>
          <cell r="H1739">
            <v>88.424999999999997</v>
          </cell>
        </row>
        <row r="1740">
          <cell r="E1740" t="str">
            <v>PROYECTOS DE INFRAESTRUCTURA DEL PERU S. REPORTE ADUANAS 20171114</v>
          </cell>
          <cell r="G1740">
            <v>0</v>
          </cell>
          <cell r="H1740">
            <v>88.426000000000002</v>
          </cell>
        </row>
        <row r="1751">
          <cell r="G1751" t="str">
            <v>US$/Unidad</v>
          </cell>
          <cell r="H1751">
            <v>88.4255</v>
          </cell>
        </row>
        <row r="1752">
          <cell r="G1752" t="str">
            <v>US$/Unidad</v>
          </cell>
          <cell r="H1752">
            <v>88.4255</v>
          </cell>
          <cell r="I1752">
            <v>88.4255</v>
          </cell>
        </row>
        <row r="1758">
          <cell r="H1758" t="str">
            <v>I-404</v>
          </cell>
        </row>
        <row r="1761">
          <cell r="E1761" t="str">
            <v xml:space="preserve"> </v>
          </cell>
        </row>
        <row r="1762">
          <cell r="E1762" t="str">
            <v>VA1-300C4</v>
          </cell>
          <cell r="F1762" t="str">
            <v>Varillas de Armar conductor ACAR 300 mm2</v>
          </cell>
          <cell r="H1762">
            <v>37</v>
          </cell>
        </row>
        <row r="1764">
          <cell r="E1764" t="str">
            <v>Varillas de Armar conductor ACAR 300 mm2</v>
          </cell>
        </row>
        <row r="1766">
          <cell r="F1766" t="str">
            <v>TIPO DE CAMBIO (S/.POR US$) :</v>
          </cell>
          <cell r="G1766">
            <v>3.2450000000000001</v>
          </cell>
        </row>
        <row r="1767">
          <cell r="F1767" t="str">
            <v>FECHA DE REFERENCIA :</v>
          </cell>
          <cell r="G1767">
            <v>43100</v>
          </cell>
        </row>
        <row r="1769">
          <cell r="H1769" t="str">
            <v xml:space="preserve">PRECIO </v>
          </cell>
        </row>
        <row r="1770">
          <cell r="E1770" t="str">
            <v>FUENTE</v>
          </cell>
          <cell r="G1770" t="str">
            <v>TIPO</v>
          </cell>
          <cell r="H1770" t="str">
            <v>UNITARIO</v>
          </cell>
        </row>
        <row r="1771">
          <cell r="H1771" t="str">
            <v>(US$)</v>
          </cell>
        </row>
        <row r="1772">
          <cell r="E1772" t="str">
            <v xml:space="preserve">REPORTE EMPRESA :Etenorte - CON FACTURA N° OC 0000000122 </v>
          </cell>
          <cell r="G1772">
            <v>1</v>
          </cell>
          <cell r="H1772">
            <v>37</v>
          </cell>
        </row>
        <row r="1784">
          <cell r="G1784" t="str">
            <v>US$/Unidad</v>
          </cell>
          <cell r="H1784">
            <v>37</v>
          </cell>
        </row>
        <row r="1785">
          <cell r="G1785" t="str">
            <v>US$/Unidad</v>
          </cell>
          <cell r="H1785">
            <v>37</v>
          </cell>
          <cell r="I1785">
            <v>37</v>
          </cell>
        </row>
        <row r="1790">
          <cell r="H1790" t="str">
            <v>I-404</v>
          </cell>
        </row>
        <row r="1793">
          <cell r="E1793" t="str">
            <v xml:space="preserve"> </v>
          </cell>
        </row>
        <row r="1794">
          <cell r="E1794" t="str">
            <v>VA1-300C1</v>
          </cell>
          <cell r="F1794" t="str">
            <v>Varillas de Armar conductor AAAC 300 mm2</v>
          </cell>
          <cell r="H1794">
            <v>17.094619047619048</v>
          </cell>
        </row>
        <row r="1796">
          <cell r="E1796" t="str">
            <v>Varillas de Armar conductor AAAC 300 mm2</v>
          </cell>
        </row>
        <row r="1798">
          <cell r="F1798" t="str">
            <v>TIPO DE CAMBIO (S/.POR US$) :</v>
          </cell>
          <cell r="G1798">
            <v>3.2450000000000001</v>
          </cell>
        </row>
        <row r="1799">
          <cell r="F1799" t="str">
            <v>FECHA DE REFERENCIA :</v>
          </cell>
          <cell r="G1799">
            <v>43100</v>
          </cell>
        </row>
        <row r="1801">
          <cell r="H1801" t="str">
            <v xml:space="preserve">PRECIO </v>
          </cell>
        </row>
        <row r="1802">
          <cell r="E1802" t="str">
            <v>FUENTE</v>
          </cell>
          <cell r="G1802" t="str">
            <v>TIPO</v>
          </cell>
          <cell r="H1802" t="str">
            <v>UNITARIO</v>
          </cell>
        </row>
        <row r="1803">
          <cell r="H1803" t="str">
            <v>(US$)</v>
          </cell>
        </row>
        <row r="1804">
          <cell r="E1804" t="str">
            <v>ENSYS S.A.C. REPORTE ADUANAS 20170310</v>
          </cell>
          <cell r="G1804">
            <v>0</v>
          </cell>
          <cell r="H1804">
            <v>17.060285714285715</v>
          </cell>
        </row>
        <row r="1805">
          <cell r="E1805" t="str">
            <v>ENSYS S.A.C. REPORTE ADUANAS 20170310</v>
          </cell>
          <cell r="G1805">
            <v>0</v>
          </cell>
          <cell r="H1805">
            <v>17.060666666666666</v>
          </cell>
        </row>
        <row r="1806">
          <cell r="E1806" t="str">
            <v>ENSYS S.A.C. REPORTE ADUANAS 20170316</v>
          </cell>
          <cell r="G1806">
            <v>0</v>
          </cell>
          <cell r="H1806">
            <v>17.12857142857143</v>
          </cell>
        </row>
        <row r="1811">
          <cell r="G1811" t="str">
            <v>US$/Unidad</v>
          </cell>
          <cell r="H1811">
            <v>17.083174603174601</v>
          </cell>
        </row>
        <row r="1812">
          <cell r="G1812" t="str">
            <v>US$/Unidad</v>
          </cell>
          <cell r="H1812">
            <v>17.094619047619048</v>
          </cell>
          <cell r="I1812">
            <v>17.094619047619048</v>
          </cell>
        </row>
        <row r="1813">
          <cell r="E1813" t="str">
            <v>º</v>
          </cell>
        </row>
        <row r="1817">
          <cell r="H1817" t="str">
            <v>I-404</v>
          </cell>
        </row>
        <row r="1820">
          <cell r="E1820" t="str">
            <v xml:space="preserve"> </v>
          </cell>
        </row>
        <row r="1821">
          <cell r="E1821" t="str">
            <v>VA1-280C4</v>
          </cell>
          <cell r="F1821" t="str">
            <v>Varillas de Armar conductor ACSR 280 mm2</v>
          </cell>
          <cell r="H1821">
            <v>37</v>
          </cell>
        </row>
        <row r="1823">
          <cell r="E1823" t="str">
            <v>Varillas de Armar conductor ACSR 280 mm2</v>
          </cell>
        </row>
        <row r="1825">
          <cell r="F1825" t="str">
            <v>TIPO DE CAMBIO (S/.POR US$) :</v>
          </cell>
          <cell r="G1825">
            <v>3.2450000000000001</v>
          </cell>
        </row>
        <row r="1826">
          <cell r="F1826" t="str">
            <v>FECHA DE REFERENCIA :</v>
          </cell>
          <cell r="G1826">
            <v>43100</v>
          </cell>
        </row>
        <row r="1828">
          <cell r="H1828" t="str">
            <v xml:space="preserve">PRECIO </v>
          </cell>
        </row>
        <row r="1829">
          <cell r="E1829" t="str">
            <v>FUENTE</v>
          </cell>
          <cell r="G1829" t="str">
            <v>TIPO</v>
          </cell>
          <cell r="H1829" t="str">
            <v>UNITARIO</v>
          </cell>
        </row>
        <row r="1830">
          <cell r="H1830" t="str">
            <v>(US$)</v>
          </cell>
        </row>
        <row r="1831">
          <cell r="E1831" t="str">
            <v>Reporte Empresa :Etenorte- Factura N°OC0000000122</v>
          </cell>
          <cell r="G1831">
            <v>1</v>
          </cell>
          <cell r="H1831">
            <v>37</v>
          </cell>
        </row>
        <row r="1843">
          <cell r="G1843" t="str">
            <v>US$/Unidad</v>
          </cell>
          <cell r="H1843">
            <v>37</v>
          </cell>
        </row>
        <row r="1844">
          <cell r="G1844" t="str">
            <v>US$/Unidad</v>
          </cell>
          <cell r="H1844" t="str">
            <v>NO APLICA</v>
          </cell>
          <cell r="I1844">
            <v>37</v>
          </cell>
        </row>
        <row r="1851">
          <cell r="H1851" t="str">
            <v>I-404</v>
          </cell>
        </row>
        <row r="1854">
          <cell r="E1854" t="str">
            <v xml:space="preserve"> </v>
          </cell>
        </row>
        <row r="1855">
          <cell r="E1855" t="str">
            <v>VA1-185C1</v>
          </cell>
          <cell r="F1855" t="str">
            <v>Varillas de Armar conductor AAAC 185 mm2</v>
          </cell>
          <cell r="H1855">
            <v>6.8072222222222223</v>
          </cell>
        </row>
        <row r="1857">
          <cell r="E1857" t="str">
            <v>Varillas de Armar conductor AAAC 185 mm2</v>
          </cell>
        </row>
        <row r="1859">
          <cell r="F1859" t="str">
            <v>TIPO DE CAMBIO (S/.POR US$) :</v>
          </cell>
          <cell r="G1859">
            <v>3.2450000000000001</v>
          </cell>
        </row>
        <row r="1860">
          <cell r="F1860" t="str">
            <v>FECHA DE REFERENCIA :</v>
          </cell>
          <cell r="G1860">
            <v>43100</v>
          </cell>
        </row>
        <row r="1862">
          <cell r="H1862" t="str">
            <v xml:space="preserve">PRECIO </v>
          </cell>
        </row>
        <row r="1863">
          <cell r="E1863" t="str">
            <v>FUENTE</v>
          </cell>
          <cell r="G1863" t="str">
            <v>TIPO</v>
          </cell>
          <cell r="H1863" t="str">
            <v>UNITARIO</v>
          </cell>
        </row>
        <row r="1864">
          <cell r="H1864" t="str">
            <v>(US$)</v>
          </cell>
        </row>
        <row r="1865">
          <cell r="E1865" t="str">
            <v>CODIMSUR S.R.L. REPORTE ADUANAS 20170915</v>
          </cell>
          <cell r="G1865">
            <v>0</v>
          </cell>
          <cell r="H1865">
            <v>6.8072222222222223</v>
          </cell>
        </row>
        <row r="1870">
          <cell r="G1870" t="str">
            <v>US$/Unidad</v>
          </cell>
          <cell r="H1870">
            <v>6.8072222222222223</v>
          </cell>
        </row>
        <row r="1871">
          <cell r="G1871" t="str">
            <v>US$/Unidad</v>
          </cell>
          <cell r="H1871" t="str">
            <v>NO APLICA</v>
          </cell>
          <cell r="I1871">
            <v>6.8072222222222223</v>
          </cell>
        </row>
        <row r="1876">
          <cell r="H1876" t="str">
            <v>I-404</v>
          </cell>
        </row>
        <row r="1879">
          <cell r="E1879" t="str">
            <v xml:space="preserve"> </v>
          </cell>
        </row>
        <row r="1880">
          <cell r="E1880" t="str">
            <v>VA1-150C9</v>
          </cell>
          <cell r="F1880" t="str">
            <v>Varillas de Armar conductor ACCR 175 mm2</v>
          </cell>
          <cell r="H1880">
            <v>16</v>
          </cell>
        </row>
        <row r="1882">
          <cell r="E1882" t="str">
            <v>Varillas de Armar conductor ACCR 175 mm2</v>
          </cell>
        </row>
        <row r="1884">
          <cell r="F1884" t="str">
            <v>TIPO DE CAMBIO (S/.POR US$) :</v>
          </cell>
          <cell r="G1884">
            <v>3.2450000000000001</v>
          </cell>
        </row>
        <row r="1885">
          <cell r="F1885" t="str">
            <v>FECHA DE REFERENCIA :</v>
          </cell>
          <cell r="G1885">
            <v>43100</v>
          </cell>
        </row>
        <row r="1887">
          <cell r="H1887" t="str">
            <v xml:space="preserve">PRECIO </v>
          </cell>
        </row>
        <row r="1888">
          <cell r="E1888" t="str">
            <v>FUENTE</v>
          </cell>
          <cell r="G1888" t="str">
            <v>TIPO</v>
          </cell>
          <cell r="H1888" t="str">
            <v>UNITARIO</v>
          </cell>
        </row>
        <row r="1889">
          <cell r="H1889" t="str">
            <v>(US$)</v>
          </cell>
        </row>
        <row r="1890">
          <cell r="E1890" t="str">
            <v>ESTIMADO</v>
          </cell>
          <cell r="G1890">
            <v>0</v>
          </cell>
          <cell r="H1890">
            <v>16</v>
          </cell>
        </row>
        <row r="1902">
          <cell r="G1902" t="str">
            <v>US$/Unidad</v>
          </cell>
          <cell r="H1902">
            <v>16</v>
          </cell>
        </row>
        <row r="1903">
          <cell r="G1903" t="str">
            <v>US$/Unidad</v>
          </cell>
          <cell r="H1903" t="str">
            <v>NO APLICA</v>
          </cell>
          <cell r="I1903">
            <v>16</v>
          </cell>
        </row>
        <row r="1910">
          <cell r="H1910" t="str">
            <v>I-404</v>
          </cell>
        </row>
        <row r="1913">
          <cell r="E1913" t="str">
            <v xml:space="preserve"> </v>
          </cell>
        </row>
        <row r="1914">
          <cell r="E1914" t="str">
            <v>VA1-150C1</v>
          </cell>
          <cell r="F1914" t="str">
            <v>Varillas de Armar conductor AAAC 150 mm2</v>
          </cell>
          <cell r="H1914">
            <v>6.2849162011173183</v>
          </cell>
        </row>
        <row r="1916">
          <cell r="E1916" t="str">
            <v>Varillas de Armar conductor AAAC 150 mm2</v>
          </cell>
        </row>
        <row r="1918">
          <cell r="F1918" t="str">
            <v>TIPO DE CAMBIO (S/.POR US$) :</v>
          </cell>
          <cell r="G1918">
            <v>3.2450000000000001</v>
          </cell>
        </row>
        <row r="1919">
          <cell r="F1919" t="str">
            <v>FECHA DE REFERENCIA :</v>
          </cell>
          <cell r="G1919">
            <v>43100</v>
          </cell>
        </row>
        <row r="1921">
          <cell r="H1921" t="str">
            <v xml:space="preserve">PRECIO </v>
          </cell>
        </row>
        <row r="1922">
          <cell r="E1922" t="str">
            <v>FUENTE</v>
          </cell>
          <cell r="G1922" t="str">
            <v>TIPO</v>
          </cell>
          <cell r="H1922" t="str">
            <v>UNITARIO</v>
          </cell>
        </row>
        <row r="1923">
          <cell r="H1923" t="str">
            <v>(US$)</v>
          </cell>
        </row>
        <row r="1924">
          <cell r="E1924" t="str">
            <v>REPORTE EMPRESA :ELECTRO DUNAS - CON FACTURA N° 001-001075</v>
          </cell>
          <cell r="G1924">
            <v>1</v>
          </cell>
          <cell r="H1924">
            <v>6.2849162011173183</v>
          </cell>
        </row>
        <row r="1936">
          <cell r="G1936" t="str">
            <v>US$/Unidad</v>
          </cell>
          <cell r="H1936">
            <v>6.2849162011173183</v>
          </cell>
        </row>
        <row r="1937">
          <cell r="G1937" t="str">
            <v>US$/Unidad</v>
          </cell>
          <cell r="H1937" t="str">
            <v>NO APLICA</v>
          </cell>
          <cell r="I1937">
            <v>6.2849162011173183</v>
          </cell>
        </row>
        <row r="1942">
          <cell r="H1942" t="str">
            <v>I-404</v>
          </cell>
        </row>
        <row r="1945">
          <cell r="E1945" t="str">
            <v xml:space="preserve"> </v>
          </cell>
        </row>
        <row r="1946">
          <cell r="E1946" t="str">
            <v>VA1-120C1</v>
          </cell>
          <cell r="F1946" t="str">
            <v>Varillas de Armar conductor AAAC 120 mm2</v>
          </cell>
          <cell r="H1946">
            <v>3.4476146088019561</v>
          </cell>
        </row>
        <row r="1948">
          <cell r="E1948" t="str">
            <v>Varillas de Armar conductor AAAC 120 mm2</v>
          </cell>
        </row>
        <row r="1950">
          <cell r="F1950" t="str">
            <v>TIPO DE CAMBIO (S/.POR US$) :</v>
          </cell>
          <cell r="G1950">
            <v>3.2450000000000001</v>
          </cell>
        </row>
        <row r="1951">
          <cell r="F1951" t="str">
            <v>FECHA DE REFERENCIA :</v>
          </cell>
          <cell r="G1951">
            <v>43100</v>
          </cell>
        </row>
        <row r="1953">
          <cell r="H1953" t="str">
            <v xml:space="preserve">PRECIO </v>
          </cell>
        </row>
        <row r="1954">
          <cell r="E1954" t="str">
            <v>FUENTE</v>
          </cell>
          <cell r="G1954" t="str">
            <v>TIPO</v>
          </cell>
          <cell r="H1954" t="str">
            <v>UNITARIO</v>
          </cell>
        </row>
        <row r="1955">
          <cell r="H1955" t="str">
            <v>(US$)</v>
          </cell>
        </row>
        <row r="1956">
          <cell r="E1956" t="str">
            <v>GCZ INGENIEROS S.A.C. REPORTE ADUANAS 20171206</v>
          </cell>
          <cell r="G1956">
            <v>0</v>
          </cell>
          <cell r="H1956">
            <v>2.73875</v>
          </cell>
        </row>
        <row r="1957">
          <cell r="E1957" t="str">
            <v>REPORTE EMPRESA :HIDRANDINA - CON FACTURA N° 3210012954</v>
          </cell>
          <cell r="G1957">
            <v>1</v>
          </cell>
          <cell r="H1957">
            <v>4.1564792176039118</v>
          </cell>
        </row>
        <row r="1964">
          <cell r="G1964" t="str">
            <v>US$/Unidad</v>
          </cell>
          <cell r="H1964">
            <v>3.4476146088019561</v>
          </cell>
        </row>
        <row r="1965">
          <cell r="G1965" t="str">
            <v>US$/Unidad</v>
          </cell>
          <cell r="H1965">
            <v>3.4476146088019561</v>
          </cell>
          <cell r="I1965">
            <v>3.4476146088019561</v>
          </cell>
        </row>
        <row r="1970">
          <cell r="H1970" t="str">
            <v>I-404</v>
          </cell>
        </row>
        <row r="1973">
          <cell r="E1973" t="str">
            <v xml:space="preserve"> </v>
          </cell>
        </row>
        <row r="1974">
          <cell r="E1974" t="str">
            <v>VA1-095C1</v>
          </cell>
          <cell r="F1974" t="str">
            <v>Varillas de Armar conductor AAAC 95 mm2</v>
          </cell>
          <cell r="H1974">
            <v>5.9973000000000001</v>
          </cell>
        </row>
        <row r="1976">
          <cell r="E1976" t="str">
            <v>Varillas de Armar conductor AAAC 95 mm2</v>
          </cell>
        </row>
        <row r="1978">
          <cell r="F1978" t="str">
            <v>TIPO DE CAMBIO (S/.POR US$) :</v>
          </cell>
          <cell r="G1978">
            <v>3.2450000000000001</v>
          </cell>
        </row>
        <row r="1979">
          <cell r="F1979" t="str">
            <v>FECHA DE REFERENCIA :</v>
          </cell>
          <cell r="G1979">
            <v>43100</v>
          </cell>
        </row>
        <row r="1981">
          <cell r="H1981" t="str">
            <v xml:space="preserve">PRECIO </v>
          </cell>
        </row>
        <row r="1982">
          <cell r="E1982" t="str">
            <v>FUENTE</v>
          </cell>
          <cell r="G1982" t="str">
            <v>TIPO</v>
          </cell>
          <cell r="H1982" t="str">
            <v>UNITARIO</v>
          </cell>
        </row>
        <row r="1983">
          <cell r="H1983" t="str">
            <v>(US$)</v>
          </cell>
        </row>
        <row r="1984">
          <cell r="E1984" t="str">
            <v>ENSYS S.A.C. REPORTE ADUANAS 20171102</v>
          </cell>
          <cell r="G1984">
            <v>0</v>
          </cell>
          <cell r="H1984">
            <v>5.9973000000000001</v>
          </cell>
        </row>
        <row r="1996">
          <cell r="G1996" t="str">
            <v>US$/Unidad</v>
          </cell>
          <cell r="H1996">
            <v>5.9973000000000001</v>
          </cell>
        </row>
        <row r="1997">
          <cell r="G1997" t="str">
            <v>US$/Unidad</v>
          </cell>
          <cell r="H1997" t="str">
            <v>NO APLICA</v>
          </cell>
          <cell r="I1997">
            <v>5.9973000000000001</v>
          </cell>
        </row>
        <row r="2004">
          <cell r="H2004" t="str">
            <v>I-404</v>
          </cell>
        </row>
        <row r="2007">
          <cell r="E2007" t="str">
            <v xml:space="preserve"> </v>
          </cell>
        </row>
        <row r="2008">
          <cell r="E2008" t="str">
            <v>VA1-050C1</v>
          </cell>
          <cell r="F2008" t="str">
            <v>Varillas de Armar  conductor AAAC 50 mm2</v>
          </cell>
          <cell r="H2008">
            <v>2.6388371226239284</v>
          </cell>
        </row>
        <row r="2010">
          <cell r="E2010" t="str">
            <v>Varillas de Armar  conductor AAAC 50 mm2</v>
          </cell>
        </row>
        <row r="2012">
          <cell r="F2012" t="str">
            <v>TIPO DE CAMBIO (S/.POR US$) :</v>
          </cell>
          <cell r="G2012">
            <v>3.2450000000000001</v>
          </cell>
        </row>
        <row r="2013">
          <cell r="F2013" t="str">
            <v>FECHA DE REFERENCIA :</v>
          </cell>
          <cell r="G2013">
            <v>43100</v>
          </cell>
        </row>
        <row r="2015">
          <cell r="H2015" t="str">
            <v xml:space="preserve">PRECIO </v>
          </cell>
        </row>
        <row r="2016">
          <cell r="E2016" t="str">
            <v>FUENTE</v>
          </cell>
          <cell r="G2016" t="str">
            <v>TIPO</v>
          </cell>
          <cell r="H2016" t="str">
            <v>UNITARIO</v>
          </cell>
        </row>
        <row r="2017">
          <cell r="H2017" t="str">
            <v>(US$)</v>
          </cell>
        </row>
        <row r="2018">
          <cell r="E2018" t="str">
            <v>TITULAR CHAVIMOCHIC - SUMINISTRA:I.V.S. SAC FACT./O.C. 0001-006829 - 16/2/2012</v>
          </cell>
          <cell r="G2018">
            <v>1</v>
          </cell>
          <cell r="H2018">
            <v>2.6388371226239284</v>
          </cell>
        </row>
        <row r="2030">
          <cell r="G2030" t="str">
            <v>US$/Unidad</v>
          </cell>
          <cell r="H2030">
            <v>2.6388371226239284</v>
          </cell>
        </row>
        <row r="2031">
          <cell r="G2031" t="str">
            <v>US$/Unidad</v>
          </cell>
          <cell r="H2031" t="str">
            <v>NO APLICA</v>
          </cell>
          <cell r="I2031">
            <v>2.6388371226239284</v>
          </cell>
        </row>
        <row r="2038">
          <cell r="H2038" t="str">
            <v>I-404</v>
          </cell>
        </row>
        <row r="2041">
          <cell r="E2041" t="str">
            <v xml:space="preserve"> </v>
          </cell>
        </row>
        <row r="2042">
          <cell r="E2042" t="str">
            <v>VA1-035C1</v>
          </cell>
          <cell r="F2042" t="str">
            <v>Varillas de Armar  conductor AAAC 35 mm2</v>
          </cell>
          <cell r="H2042">
            <v>6.0841584158415838</v>
          </cell>
        </row>
        <row r="2044">
          <cell r="E2044" t="str">
            <v>Varillas de Armar  conductor AAAC 35 mm2</v>
          </cell>
        </row>
        <row r="2046">
          <cell r="F2046" t="str">
            <v>TIPO DE CAMBIO (S/.POR US$) :</v>
          </cell>
          <cell r="G2046">
            <v>3.2450000000000001</v>
          </cell>
        </row>
        <row r="2047">
          <cell r="F2047" t="str">
            <v>FECHA DE REFERENCIA :</v>
          </cell>
          <cell r="G2047">
            <v>43100</v>
          </cell>
        </row>
        <row r="2049">
          <cell r="H2049" t="str">
            <v xml:space="preserve">PRECIO </v>
          </cell>
        </row>
        <row r="2050">
          <cell r="E2050" t="str">
            <v>FUENTE</v>
          </cell>
          <cell r="G2050" t="str">
            <v>TIPO</v>
          </cell>
          <cell r="H2050" t="str">
            <v>UNITARIO</v>
          </cell>
        </row>
        <row r="2051">
          <cell r="H2051" t="str">
            <v>(US$)</v>
          </cell>
        </row>
        <row r="2052">
          <cell r="E2052" t="str">
            <v>SINDICATO ENERGETICO S.A. REPORTE ADUANAS 20140626</v>
          </cell>
          <cell r="G2052">
            <v>0</v>
          </cell>
          <cell r="H2052">
            <v>6.0841584158415838</v>
          </cell>
        </row>
        <row r="2064">
          <cell r="G2064" t="str">
            <v>US$/Unidad</v>
          </cell>
          <cell r="H2064">
            <v>6.0841584158415838</v>
          </cell>
        </row>
        <row r="2065">
          <cell r="G2065" t="str">
            <v>US$/Unidad</v>
          </cell>
          <cell r="H2065" t="str">
            <v>NO APLICA</v>
          </cell>
          <cell r="I2065">
            <v>6.0841584158415838</v>
          </cell>
        </row>
        <row r="2072">
          <cell r="H2072" t="str">
            <v>I-404</v>
          </cell>
        </row>
        <row r="2075">
          <cell r="E2075" t="str">
            <v xml:space="preserve"> </v>
          </cell>
        </row>
        <row r="2076">
          <cell r="E2076" t="str">
            <v>MA1-700C1</v>
          </cell>
          <cell r="F2076" t="str">
            <v>Manguitos de Reparación conductor AAAC 700 mm2</v>
          </cell>
          <cell r="H2076">
            <v>98</v>
          </cell>
        </row>
        <row r="2078">
          <cell r="E2078" t="str">
            <v>Manguitos de Reparación conductor AAAC 700 mm2</v>
          </cell>
        </row>
        <row r="2080">
          <cell r="F2080" t="str">
            <v>TIPO DE CAMBIO (S/.POR US$) :</v>
          </cell>
          <cell r="G2080">
            <v>3.2450000000000001</v>
          </cell>
        </row>
        <row r="2081">
          <cell r="F2081" t="str">
            <v>FECHA DE REFERENCIA :</v>
          </cell>
          <cell r="G2081">
            <v>43100</v>
          </cell>
        </row>
        <row r="2083">
          <cell r="H2083" t="str">
            <v xml:space="preserve">PRECIO </v>
          </cell>
        </row>
        <row r="2084">
          <cell r="E2084" t="str">
            <v>FUENTE</v>
          </cell>
          <cell r="G2084" t="str">
            <v>TIPO</v>
          </cell>
          <cell r="H2084" t="str">
            <v>UNITARIO</v>
          </cell>
        </row>
        <row r="2085">
          <cell r="H2085" t="str">
            <v>(US$)</v>
          </cell>
        </row>
        <row r="2086">
          <cell r="E2086" t="str">
            <v>VALOR CALCULADO: A PARTIR DE PRECIO DE COTIZACION Y EL PRECIO PROPORCIONAL DEL MANGUITO DE 300 mm2</v>
          </cell>
          <cell r="G2086">
            <v>0</v>
          </cell>
          <cell r="H2086">
            <v>98</v>
          </cell>
        </row>
        <row r="2098">
          <cell r="G2098" t="str">
            <v>US$/Unidad</v>
          </cell>
          <cell r="H2098">
            <v>98</v>
          </cell>
        </row>
        <row r="2099">
          <cell r="G2099" t="str">
            <v>US$/Unidad</v>
          </cell>
          <cell r="H2099" t="str">
            <v>NO APLICA</v>
          </cell>
          <cell r="I2099">
            <v>98</v>
          </cell>
        </row>
        <row r="2104">
          <cell r="H2104" t="str">
            <v>I-404</v>
          </cell>
        </row>
        <row r="2107">
          <cell r="E2107" t="str">
            <v xml:space="preserve"> </v>
          </cell>
        </row>
        <row r="2108">
          <cell r="E2108" t="str">
            <v>MA1-726C2</v>
          </cell>
          <cell r="F2108" t="str">
            <v>Manguitos de Reparación conductor ACSR 726 mm2</v>
          </cell>
          <cell r="H2108">
            <v>98</v>
          </cell>
        </row>
        <row r="2110">
          <cell r="E2110" t="str">
            <v>Manguitos de Reparación conductor ACSR 726 mm2</v>
          </cell>
        </row>
        <row r="2112">
          <cell r="F2112" t="str">
            <v>TIPO DE CAMBIO (S/.POR US$) :</v>
          </cell>
          <cell r="G2112">
            <v>3.2450000000000001</v>
          </cell>
        </row>
        <row r="2113">
          <cell r="F2113" t="str">
            <v>FECHA DE REFERENCIA :</v>
          </cell>
          <cell r="G2113">
            <v>43100</v>
          </cell>
        </row>
        <row r="2115">
          <cell r="H2115" t="str">
            <v xml:space="preserve">PRECIO </v>
          </cell>
        </row>
        <row r="2116">
          <cell r="E2116" t="str">
            <v>FUENTE</v>
          </cell>
          <cell r="G2116" t="str">
            <v>TIPO</v>
          </cell>
          <cell r="H2116" t="str">
            <v>UNITARIO</v>
          </cell>
        </row>
        <row r="2117">
          <cell r="H2117" t="str">
            <v>(US$)</v>
          </cell>
        </row>
        <row r="2118">
          <cell r="E2118" t="str">
            <v>VALOR CALCULADO: A PARTIR DE PRECIO DE COTIZACION Y EL PRECIO PROPORCIONAL DEL MANGUITO DE 300 mm2</v>
          </cell>
          <cell r="G2118">
            <v>0</v>
          </cell>
          <cell r="H2118">
            <v>98</v>
          </cell>
        </row>
        <row r="2130">
          <cell r="G2130" t="str">
            <v>US$/Unidad</v>
          </cell>
          <cell r="H2130">
            <v>98</v>
          </cell>
        </row>
        <row r="2131">
          <cell r="G2131" t="str">
            <v>US$/Unidad</v>
          </cell>
          <cell r="H2131" t="str">
            <v>NO APLICA</v>
          </cell>
          <cell r="I2131">
            <v>98</v>
          </cell>
        </row>
        <row r="2138">
          <cell r="H2138" t="str">
            <v>I-404</v>
          </cell>
        </row>
        <row r="2141">
          <cell r="E2141" t="str">
            <v xml:space="preserve"> </v>
          </cell>
        </row>
        <row r="2142">
          <cell r="E2142" t="str">
            <v>MA1-600C1</v>
          </cell>
          <cell r="F2142" t="str">
            <v>Manguitos de Reparación conductor AAAC 600 mm2</v>
          </cell>
          <cell r="H2142">
            <v>73.132205016357688</v>
          </cell>
        </row>
        <row r="2144">
          <cell r="E2144" t="str">
            <v>Manguitos de Reparación conductor AAAC 600 mm2</v>
          </cell>
        </row>
        <row r="2146">
          <cell r="F2146" t="str">
            <v>TIPO DE CAMBIO (S/.POR US$) :</v>
          </cell>
          <cell r="G2146">
            <v>3.2450000000000001</v>
          </cell>
        </row>
        <row r="2147">
          <cell r="F2147" t="str">
            <v>FECHA DE REFERENCIA :</v>
          </cell>
          <cell r="G2147">
            <v>43100</v>
          </cell>
        </row>
        <row r="2149">
          <cell r="H2149" t="str">
            <v xml:space="preserve">PRECIO </v>
          </cell>
        </row>
        <row r="2150">
          <cell r="E2150" t="str">
            <v>FUENTE</v>
          </cell>
          <cell r="G2150" t="str">
            <v>TIPO</v>
          </cell>
          <cell r="H2150" t="str">
            <v>UNITARIO</v>
          </cell>
        </row>
        <row r="2151">
          <cell r="H2151" t="str">
            <v>(US$)</v>
          </cell>
        </row>
        <row r="2152">
          <cell r="E2152" t="str">
            <v>ABENGOA TRANSMISION NORTE S.A. - REPORTE ADUANAS - (20100505)</v>
          </cell>
          <cell r="G2152">
            <v>0</v>
          </cell>
          <cell r="H2152">
            <v>79.985267175572517</v>
          </cell>
        </row>
        <row r="2153">
          <cell r="E2153" t="str">
            <v>ABENGOA TRANSMISION NORTE S.A. - REPORTE ADUANAS - (20100505)</v>
          </cell>
          <cell r="G2153">
            <v>0</v>
          </cell>
          <cell r="H2153">
            <v>66.279142857142858</v>
          </cell>
        </row>
        <row r="2164">
          <cell r="G2164" t="str">
            <v>US$/Unidad</v>
          </cell>
          <cell r="H2164">
            <v>73.132205016357688</v>
          </cell>
        </row>
        <row r="2165">
          <cell r="G2165" t="str">
            <v>US$/Unidad</v>
          </cell>
          <cell r="H2165">
            <v>73.132205016357688</v>
          </cell>
          <cell r="I2165">
            <v>73.132205016357688</v>
          </cell>
        </row>
        <row r="2172">
          <cell r="H2172" t="str">
            <v>I-404</v>
          </cell>
        </row>
        <row r="2175">
          <cell r="E2175" t="str">
            <v xml:space="preserve"> </v>
          </cell>
        </row>
        <row r="2176">
          <cell r="E2176" t="str">
            <v>MA1-500C1</v>
          </cell>
          <cell r="F2176" t="str">
            <v>Manguitos de Reparación conductor AAAC 500 mm2</v>
          </cell>
          <cell r="H2176">
            <v>9.5123333333333324</v>
          </cell>
        </row>
        <row r="2178">
          <cell r="E2178" t="str">
            <v>Manguitos de Reparación conductor AAAC 500 mm2</v>
          </cell>
        </row>
        <row r="2180">
          <cell r="F2180" t="str">
            <v>TIPO DE CAMBIO (S/.POR US$) :</v>
          </cell>
          <cell r="G2180">
            <v>3.2450000000000001</v>
          </cell>
        </row>
        <row r="2181">
          <cell r="F2181" t="str">
            <v>FECHA DE REFERENCIA :</v>
          </cell>
          <cell r="G2181">
            <v>43100</v>
          </cell>
        </row>
        <row r="2183">
          <cell r="H2183" t="str">
            <v xml:space="preserve">PRECIO </v>
          </cell>
        </row>
        <row r="2184">
          <cell r="E2184" t="str">
            <v>FUENTE</v>
          </cell>
          <cell r="G2184" t="str">
            <v>TIPO</v>
          </cell>
          <cell r="H2184" t="str">
            <v>UNITARIO</v>
          </cell>
        </row>
        <row r="2185">
          <cell r="H2185" t="str">
            <v>(US$)</v>
          </cell>
        </row>
        <row r="2186">
          <cell r="E2186" t="str">
            <v>GCZ INGENIEROS S.A.C. REPORTE ADUANAS 20160510</v>
          </cell>
          <cell r="G2186">
            <v>0</v>
          </cell>
          <cell r="H2186">
            <v>5.22</v>
          </cell>
        </row>
        <row r="2187">
          <cell r="E2187" t="str">
            <v>PANAPEX S.A. REPORTE ADUANAS 20160926</v>
          </cell>
          <cell r="G2187">
            <v>0</v>
          </cell>
          <cell r="H2187">
            <v>13.804666666666666</v>
          </cell>
        </row>
        <row r="2197">
          <cell r="G2197" t="str">
            <v>US$/Unidad</v>
          </cell>
          <cell r="H2197">
            <v>9.5123333333333324</v>
          </cell>
        </row>
        <row r="2198">
          <cell r="G2198" t="str">
            <v>US$/Unidad</v>
          </cell>
          <cell r="H2198">
            <v>9.5123333333333324</v>
          </cell>
          <cell r="I2198">
            <v>9.5123333333333324</v>
          </cell>
        </row>
        <row r="2203">
          <cell r="H2203" t="str">
            <v>I-404</v>
          </cell>
        </row>
        <row r="2206">
          <cell r="E2206" t="str">
            <v xml:space="preserve"> </v>
          </cell>
        </row>
        <row r="2207">
          <cell r="E2207" t="str">
            <v>MA1-500C9</v>
          </cell>
          <cell r="F2207" t="str">
            <v>Manguitos de Reparación conductor ACCR 500 mm2</v>
          </cell>
          <cell r="H2207">
            <v>142</v>
          </cell>
        </row>
        <row r="2209">
          <cell r="E2209" t="str">
            <v>Manguitos de Reparación conductor ACCR 500 mm2</v>
          </cell>
        </row>
        <row r="2211">
          <cell r="F2211" t="str">
            <v>TIPO DE CAMBIO (S/.POR US$) :</v>
          </cell>
          <cell r="G2211">
            <v>3.2450000000000001</v>
          </cell>
        </row>
        <row r="2212">
          <cell r="F2212" t="str">
            <v>FECHA DE REFERENCIA :</v>
          </cell>
          <cell r="G2212">
            <v>43100</v>
          </cell>
        </row>
        <row r="2214">
          <cell r="H2214" t="str">
            <v xml:space="preserve">PRECIO </v>
          </cell>
        </row>
        <row r="2215">
          <cell r="E2215" t="str">
            <v>FUENTE</v>
          </cell>
          <cell r="G2215" t="str">
            <v>TIPO</v>
          </cell>
          <cell r="H2215" t="str">
            <v>UNITARIO</v>
          </cell>
        </row>
        <row r="2216">
          <cell r="H2216" t="str">
            <v>(US$)</v>
          </cell>
        </row>
        <row r="2217">
          <cell r="E2217" t="str">
            <v>ESTIMADO</v>
          </cell>
          <cell r="G2217">
            <v>0</v>
          </cell>
          <cell r="H2217">
            <v>142</v>
          </cell>
        </row>
        <row r="2228">
          <cell r="G2228" t="str">
            <v>US$/Unidad</v>
          </cell>
          <cell r="H2228">
            <v>142</v>
          </cell>
        </row>
        <row r="2229">
          <cell r="G2229" t="str">
            <v>US$/Unidad</v>
          </cell>
          <cell r="H2229" t="str">
            <v>NO APLICA</v>
          </cell>
          <cell r="I2229">
            <v>142</v>
          </cell>
        </row>
        <row r="2236">
          <cell r="H2236" t="str">
            <v>I-404</v>
          </cell>
        </row>
        <row r="2239">
          <cell r="E2239" t="str">
            <v xml:space="preserve"> </v>
          </cell>
        </row>
        <row r="2240">
          <cell r="E2240" t="str">
            <v>MA1-400C4</v>
          </cell>
          <cell r="F2240" t="str">
            <v>Manguitos de Reparación conductor ACAR 400 mm2</v>
          </cell>
          <cell r="H2240">
            <v>12.941323529411765</v>
          </cell>
        </row>
        <row r="2242">
          <cell r="E2242" t="str">
            <v>Manguitos de Reparación conductor ACAR 400 mm2</v>
          </cell>
        </row>
        <row r="2244">
          <cell r="F2244" t="str">
            <v>TIPO DE CAMBIO (S/.POR US$) :</v>
          </cell>
          <cell r="G2244">
            <v>3.2450000000000001</v>
          </cell>
        </row>
        <row r="2245">
          <cell r="F2245" t="str">
            <v>FECHA DE REFERENCIA :</v>
          </cell>
          <cell r="G2245">
            <v>43100</v>
          </cell>
        </row>
        <row r="2247">
          <cell r="H2247" t="str">
            <v xml:space="preserve">PRECIO </v>
          </cell>
        </row>
        <row r="2248">
          <cell r="E2248" t="str">
            <v>FUENTE</v>
          </cell>
          <cell r="G2248" t="str">
            <v>TIPO</v>
          </cell>
          <cell r="H2248" t="str">
            <v>UNITARIO</v>
          </cell>
        </row>
        <row r="2249">
          <cell r="H2249" t="str">
            <v>(US$)</v>
          </cell>
        </row>
        <row r="2250">
          <cell r="E2250" t="str">
            <v>COBRA PERU S.A REPORTE ADUANAS 20160303</v>
          </cell>
          <cell r="G2250">
            <v>0</v>
          </cell>
          <cell r="H2250">
            <v>8.7676470588235293</v>
          </cell>
        </row>
        <row r="2251">
          <cell r="E2251" t="str">
            <v>ABENGOA PERU S.A. REPORTE ADUANAS 20161111</v>
          </cell>
          <cell r="G2251">
            <v>0</v>
          </cell>
          <cell r="H2251">
            <v>17.114999999999998</v>
          </cell>
        </row>
        <row r="2260">
          <cell r="G2260" t="str">
            <v>US$/Unidad</v>
          </cell>
          <cell r="H2260">
            <v>12.941323529411765</v>
          </cell>
        </row>
        <row r="2261">
          <cell r="G2261" t="str">
            <v>US$/Unidad</v>
          </cell>
          <cell r="H2261">
            <v>12.941323529411765</v>
          </cell>
          <cell r="I2261">
            <v>12.941323529411765</v>
          </cell>
        </row>
        <row r="2268">
          <cell r="H2268" t="str">
            <v>I-404</v>
          </cell>
        </row>
        <row r="2271">
          <cell r="E2271" t="str">
            <v xml:space="preserve"> </v>
          </cell>
        </row>
        <row r="2272">
          <cell r="E2272" t="str">
            <v>MA1-400C1</v>
          </cell>
          <cell r="F2272" t="str">
            <v>Manguitos de Reparación conductor AAAC 400 mm2</v>
          </cell>
          <cell r="H2272">
            <v>17.517833333333332</v>
          </cell>
        </row>
        <row r="2274">
          <cell r="E2274" t="str">
            <v>Manguitos de Reparación conductor AAAC 400 mm2</v>
          </cell>
        </row>
        <row r="2276">
          <cell r="F2276" t="str">
            <v>TIPO DE CAMBIO (S/.POR US$) :</v>
          </cell>
          <cell r="G2276">
            <v>3.2450000000000001</v>
          </cell>
        </row>
        <row r="2277">
          <cell r="F2277" t="str">
            <v>FECHA DE REFERENCIA :</v>
          </cell>
          <cell r="G2277">
            <v>43100</v>
          </cell>
        </row>
        <row r="2279">
          <cell r="H2279" t="str">
            <v xml:space="preserve">PRECIO </v>
          </cell>
        </row>
        <row r="2280">
          <cell r="E2280" t="str">
            <v>FUENTE</v>
          </cell>
          <cell r="G2280" t="str">
            <v>TIPO</v>
          </cell>
          <cell r="H2280" t="str">
            <v>UNITARIO</v>
          </cell>
        </row>
        <row r="2281">
          <cell r="H2281" t="str">
            <v>(US$)</v>
          </cell>
        </row>
        <row r="2282">
          <cell r="E2282" t="str">
            <v>MILPO ANDINA PERU S.A.C. REPORTE ADUANAS 20151109</v>
          </cell>
          <cell r="G2282">
            <v>0</v>
          </cell>
          <cell r="H2282">
            <v>19.463999999999999</v>
          </cell>
        </row>
        <row r="2283">
          <cell r="E2283" t="str">
            <v>MILPO ANDINA PERU S.A.C. REPORTE ADUANAS 20151109</v>
          </cell>
          <cell r="G2283">
            <v>0</v>
          </cell>
          <cell r="H2283">
            <v>15.571666666666667</v>
          </cell>
        </row>
        <row r="2291">
          <cell r="G2291" t="str">
            <v>US$/Unidad</v>
          </cell>
          <cell r="H2291">
            <v>17.517833333333332</v>
          </cell>
        </row>
        <row r="2292">
          <cell r="G2292" t="str">
            <v>US$/Unidad</v>
          </cell>
          <cell r="H2292">
            <v>17.517833333333332</v>
          </cell>
          <cell r="I2292">
            <v>17.517833333333332</v>
          </cell>
        </row>
        <row r="2298">
          <cell r="H2298" t="str">
            <v>I-404</v>
          </cell>
        </row>
        <row r="2301">
          <cell r="E2301" t="str">
            <v xml:space="preserve"> </v>
          </cell>
        </row>
        <row r="2302">
          <cell r="E2302" t="str">
            <v>MA1-280C4</v>
          </cell>
          <cell r="F2302" t="str">
            <v>Manguitos de Reparación conductor ACAR 280 mm2</v>
          </cell>
          <cell r="H2302">
            <v>9.5238374291115306</v>
          </cell>
        </row>
        <row r="2304">
          <cell r="E2304" t="str">
            <v>Manguitos de Reparación conductor ACAR 280 mm2</v>
          </cell>
        </row>
        <row r="2306">
          <cell r="F2306" t="str">
            <v>TIPO DE CAMBIO (S/.POR US$) :</v>
          </cell>
          <cell r="G2306">
            <v>3.2450000000000001</v>
          </cell>
        </row>
        <row r="2307">
          <cell r="F2307" t="str">
            <v>FECHA DE REFERENCIA :</v>
          </cell>
          <cell r="G2307">
            <v>43100</v>
          </cell>
        </row>
        <row r="2309">
          <cell r="H2309" t="str">
            <v xml:space="preserve">PRECIO </v>
          </cell>
        </row>
        <row r="2310">
          <cell r="E2310" t="str">
            <v>FUENTE</v>
          </cell>
          <cell r="G2310" t="str">
            <v>TIPO</v>
          </cell>
          <cell r="H2310" t="str">
            <v>UNITARIO</v>
          </cell>
        </row>
        <row r="2311">
          <cell r="H2311" t="str">
            <v>(US$)</v>
          </cell>
        </row>
        <row r="2312">
          <cell r="E2312" t="str">
            <v>PROYECTOS DE INFRAESTRUCTURA DEL PERU S. - REPORTE ADUANAS - (20100621)</v>
          </cell>
          <cell r="G2312">
            <v>0</v>
          </cell>
          <cell r="H2312">
            <v>9.5238374291115306</v>
          </cell>
        </row>
        <row r="2324">
          <cell r="G2324" t="str">
            <v>US$/Unidad</v>
          </cell>
          <cell r="H2324">
            <v>9.5238374291115306</v>
          </cell>
        </row>
        <row r="2325">
          <cell r="G2325" t="str">
            <v>US$/Unidad</v>
          </cell>
          <cell r="H2325" t="str">
            <v>NO APLICA</v>
          </cell>
          <cell r="I2325">
            <v>9.5238374291115306</v>
          </cell>
        </row>
        <row r="2331">
          <cell r="H2331" t="str">
            <v>I-404</v>
          </cell>
        </row>
        <row r="2334">
          <cell r="E2334" t="str">
            <v xml:space="preserve"> </v>
          </cell>
        </row>
        <row r="2335">
          <cell r="E2335" t="str">
            <v>MA1-240C1</v>
          </cell>
          <cell r="F2335" t="str">
            <v>Manguitos de Reparación conductor AAAC 240 mm2</v>
          </cell>
          <cell r="H2335">
            <v>3.504</v>
          </cell>
        </row>
        <row r="2337">
          <cell r="E2337" t="str">
            <v>Manguitos de Reparación conductor AAAC 240 mm2</v>
          </cell>
        </row>
        <row r="2339">
          <cell r="F2339" t="str">
            <v>TIPO DE CAMBIO (S/.POR US$) :</v>
          </cell>
          <cell r="G2339">
            <v>3.2450000000000001</v>
          </cell>
        </row>
        <row r="2340">
          <cell r="F2340" t="str">
            <v>FECHA DE REFERENCIA :</v>
          </cell>
          <cell r="G2340">
            <v>43100</v>
          </cell>
        </row>
        <row r="2342">
          <cell r="H2342" t="str">
            <v xml:space="preserve">PRECIO </v>
          </cell>
        </row>
        <row r="2343">
          <cell r="E2343" t="str">
            <v>FUENTE</v>
          </cell>
          <cell r="G2343" t="str">
            <v>TIPO</v>
          </cell>
          <cell r="H2343" t="str">
            <v>UNITARIO</v>
          </cell>
        </row>
        <row r="2344">
          <cell r="H2344" t="str">
            <v>(US$)</v>
          </cell>
        </row>
        <row r="2345">
          <cell r="E2345" t="str">
            <v>CODIMSUR S.R.L. REPORTE ADUANAS 20170915</v>
          </cell>
          <cell r="G2345">
            <v>0</v>
          </cell>
          <cell r="H2345">
            <v>3.504</v>
          </cell>
        </row>
        <row r="2353">
          <cell r="G2353" t="str">
            <v>US$/Unidad</v>
          </cell>
          <cell r="H2353">
            <v>3.504</v>
          </cell>
        </row>
        <row r="2354">
          <cell r="G2354" t="str">
            <v>US$/Unidad</v>
          </cell>
          <cell r="H2354" t="str">
            <v>NO APLICA</v>
          </cell>
          <cell r="I2354">
            <v>3.504</v>
          </cell>
        </row>
        <row r="2360">
          <cell r="H2360" t="str">
            <v>I-404</v>
          </cell>
        </row>
        <row r="2363">
          <cell r="E2363" t="str">
            <v xml:space="preserve"> </v>
          </cell>
        </row>
        <row r="2364">
          <cell r="E2364" t="str">
            <v>MA1-300C1</v>
          </cell>
          <cell r="F2364" t="str">
            <v>Manguitos de Reparación conductor AAAC 300 mm2</v>
          </cell>
          <cell r="H2364">
            <v>5.0342857142857147</v>
          </cell>
        </row>
        <row r="2366">
          <cell r="E2366" t="str">
            <v>Manguitos de Reparación conductor AAAC 300 mm2</v>
          </cell>
        </row>
        <row r="2368">
          <cell r="F2368" t="str">
            <v>TIPO DE CAMBIO (S/.POR US$) :</v>
          </cell>
          <cell r="G2368">
            <v>3.2450000000000001</v>
          </cell>
        </row>
        <row r="2369">
          <cell r="F2369" t="str">
            <v>FECHA DE REFERENCIA :</v>
          </cell>
          <cell r="G2369">
            <v>43100</v>
          </cell>
        </row>
        <row r="2371">
          <cell r="H2371" t="str">
            <v xml:space="preserve">PRECIO </v>
          </cell>
        </row>
        <row r="2372">
          <cell r="E2372" t="str">
            <v>FUENTE</v>
          </cell>
          <cell r="G2372" t="str">
            <v>TIPO</v>
          </cell>
          <cell r="H2372" t="str">
            <v>UNITARIO</v>
          </cell>
        </row>
        <row r="2373">
          <cell r="H2373" t="str">
            <v>(US$)</v>
          </cell>
        </row>
        <row r="2374">
          <cell r="E2374" t="str">
            <v>GCZ INGENIEROS S.A.C. REPORTE ADUANAS 20160704</v>
          </cell>
          <cell r="G2374">
            <v>0</v>
          </cell>
          <cell r="H2374">
            <v>5.0342857142857147</v>
          </cell>
        </row>
        <row r="2382">
          <cell r="G2382" t="str">
            <v>US$/Unidad</v>
          </cell>
          <cell r="H2382">
            <v>5.0342857142857147</v>
          </cell>
        </row>
        <row r="2383">
          <cell r="G2383" t="str">
            <v>US$/Unidad</v>
          </cell>
          <cell r="H2383" t="str">
            <v>NO APLICA</v>
          </cell>
          <cell r="I2383">
            <v>5.0342857142857147</v>
          </cell>
        </row>
        <row r="2388">
          <cell r="H2388" t="str">
            <v>I-404</v>
          </cell>
        </row>
        <row r="2391">
          <cell r="E2391" t="str">
            <v xml:space="preserve"> </v>
          </cell>
        </row>
        <row r="2392">
          <cell r="E2392" t="str">
            <v>MA1-185C1</v>
          </cell>
          <cell r="F2392" t="str">
            <v>Manguitos de Reparación conductor AAAC 185mm2</v>
          </cell>
          <cell r="H2392">
            <v>7.48</v>
          </cell>
        </row>
        <row r="2394">
          <cell r="E2394" t="str">
            <v>Manguitos de Reparación conductor AAAC 185mm2</v>
          </cell>
        </row>
        <row r="2396">
          <cell r="F2396" t="str">
            <v>TIPO DE CAMBIO (S/.POR US$) :</v>
          </cell>
          <cell r="G2396">
            <v>3.2450000000000001</v>
          </cell>
        </row>
        <row r="2397">
          <cell r="F2397" t="str">
            <v>FECHA DE REFERENCIA :</v>
          </cell>
          <cell r="G2397">
            <v>43100</v>
          </cell>
        </row>
        <row r="2399">
          <cell r="H2399" t="str">
            <v xml:space="preserve">PRECIO </v>
          </cell>
        </row>
        <row r="2400">
          <cell r="E2400" t="str">
            <v>FUENTE</v>
          </cell>
          <cell r="G2400" t="str">
            <v>TIPO</v>
          </cell>
          <cell r="H2400" t="str">
            <v>UNITARIO</v>
          </cell>
        </row>
        <row r="2401">
          <cell r="H2401" t="str">
            <v>(US$)</v>
          </cell>
        </row>
        <row r="2402">
          <cell r="E2402" t="str">
            <v>MANUFACTURAS INDUSTRIALES MENDOZA S.A. - REPORTE ADUANAS - (20120611)</v>
          </cell>
          <cell r="G2402">
            <v>0</v>
          </cell>
          <cell r="H2402">
            <v>7.48</v>
          </cell>
        </row>
        <row r="2412">
          <cell r="G2412" t="str">
            <v>US$/Unidad</v>
          </cell>
          <cell r="H2412">
            <v>7.48</v>
          </cell>
        </row>
        <row r="2413">
          <cell r="G2413" t="str">
            <v>US$/Unidad</v>
          </cell>
          <cell r="H2413" t="str">
            <v>NO APLICA</v>
          </cell>
          <cell r="I2413">
            <v>7.48</v>
          </cell>
        </row>
        <row r="2418">
          <cell r="H2418" t="str">
            <v>I-404</v>
          </cell>
        </row>
        <row r="2421">
          <cell r="E2421" t="str">
            <v xml:space="preserve"> </v>
          </cell>
        </row>
        <row r="2422">
          <cell r="E2422" t="str">
            <v>MA1-150C9</v>
          </cell>
          <cell r="F2422" t="str">
            <v>Manguitos de Reparación conductor ACCR  175 mm2</v>
          </cell>
          <cell r="H2422">
            <v>15</v>
          </cell>
        </row>
        <row r="2424">
          <cell r="E2424" t="str">
            <v>Manguitos de Reparación conductor ACCR  175 mm2</v>
          </cell>
        </row>
        <row r="2426">
          <cell r="F2426" t="str">
            <v>TIPO DE CAMBIO (S/.POR US$) :</v>
          </cell>
          <cell r="G2426">
            <v>3.2450000000000001</v>
          </cell>
        </row>
        <row r="2427">
          <cell r="F2427" t="str">
            <v>FECHA DE REFERENCIA :</v>
          </cell>
          <cell r="G2427">
            <v>43100</v>
          </cell>
        </row>
        <row r="2429">
          <cell r="H2429" t="str">
            <v xml:space="preserve">PRECIO </v>
          </cell>
        </row>
        <row r="2430">
          <cell r="E2430" t="str">
            <v>FUENTE</v>
          </cell>
          <cell r="G2430" t="str">
            <v>TIPO</v>
          </cell>
          <cell r="H2430" t="str">
            <v>UNITARIO</v>
          </cell>
        </row>
        <row r="2431">
          <cell r="H2431" t="str">
            <v>(US$)</v>
          </cell>
        </row>
        <row r="2432">
          <cell r="E2432" t="str">
            <v>ESTIMADO</v>
          </cell>
          <cell r="G2432">
            <v>0</v>
          </cell>
          <cell r="H2432">
            <v>15</v>
          </cell>
        </row>
        <row r="2442">
          <cell r="G2442" t="str">
            <v>US$/Unidad</v>
          </cell>
          <cell r="H2442">
            <v>15</v>
          </cell>
        </row>
        <row r="2443">
          <cell r="G2443" t="str">
            <v>US$/Unidad</v>
          </cell>
          <cell r="H2443" t="str">
            <v>NO APLICA</v>
          </cell>
          <cell r="I2443">
            <v>15</v>
          </cell>
        </row>
        <row r="2450">
          <cell r="H2450" t="str">
            <v>I-404</v>
          </cell>
        </row>
        <row r="2453">
          <cell r="E2453" t="str">
            <v xml:space="preserve"> </v>
          </cell>
        </row>
        <row r="2454">
          <cell r="E2454" t="str">
            <v>MA1-120C1</v>
          </cell>
          <cell r="F2454" t="str">
            <v>Manguitos de Reparación conductor AAAC 120 mm2</v>
          </cell>
          <cell r="H2454">
            <v>12.996216666666667</v>
          </cell>
        </row>
        <row r="2456">
          <cell r="E2456" t="str">
            <v>Manguitos de Reparación conductor AAAC 120 mm2</v>
          </cell>
        </row>
        <row r="2458">
          <cell r="F2458" t="str">
            <v>TIPO DE CAMBIO (S/.POR US$) :</v>
          </cell>
          <cell r="G2458">
            <v>3.2450000000000001</v>
          </cell>
        </row>
        <row r="2459">
          <cell r="F2459" t="str">
            <v>FECHA DE REFERENCIA :</v>
          </cell>
          <cell r="G2459">
            <v>43100</v>
          </cell>
        </row>
        <row r="2461">
          <cell r="H2461" t="str">
            <v xml:space="preserve">PRECIO </v>
          </cell>
        </row>
        <row r="2462">
          <cell r="E2462" t="str">
            <v>FUENTE</v>
          </cell>
          <cell r="G2462" t="str">
            <v>TIPO</v>
          </cell>
          <cell r="H2462" t="str">
            <v>UNITARIO</v>
          </cell>
        </row>
        <row r="2463">
          <cell r="H2463" t="str">
            <v>(US$)</v>
          </cell>
        </row>
        <row r="2464">
          <cell r="E2464" t="str">
            <v>ING Y SERV VALLADARES S Y HNOS SA REPORTE ADUANAS 20170109</v>
          </cell>
          <cell r="G2464">
            <v>0</v>
          </cell>
          <cell r="H2464">
            <v>7.3604262295081959</v>
          </cell>
        </row>
        <row r="2465">
          <cell r="E2465" t="str">
            <v>ING Y SERV VALLADARES S Y HNOS SA REPORTE ADUANAS 20170615</v>
          </cell>
          <cell r="G2465">
            <v>0</v>
          </cell>
          <cell r="H2465">
            <v>11.782333333333334</v>
          </cell>
        </row>
        <row r="2466">
          <cell r="E2466" t="str">
            <v>ALDESA CONSTRUCCIONES SA SUCURSAL EN PER REPORTE ADUANAS 20170516</v>
          </cell>
          <cell r="G2466">
            <v>0</v>
          </cell>
          <cell r="H2466">
            <v>15.646666666666667</v>
          </cell>
        </row>
        <row r="2467">
          <cell r="E2467" t="str">
            <v>ENSYS S.A.C. REPORTE ADUANAS 20170626</v>
          </cell>
          <cell r="G2467">
            <v>0</v>
          </cell>
          <cell r="H2467">
            <v>12.625733333333333</v>
          </cell>
        </row>
        <row r="2468">
          <cell r="E2468" t="str">
            <v>ENSYS S.A.C. REPORTE ADUANAS 20170721</v>
          </cell>
          <cell r="G2468">
            <v>0</v>
          </cell>
          <cell r="H2468">
            <v>12.6363</v>
          </cell>
        </row>
        <row r="2469">
          <cell r="E2469" t="str">
            <v>ENSYS S.A.C. REPORTE ADUANAS 20170907</v>
          </cell>
          <cell r="G2469">
            <v>0</v>
          </cell>
          <cell r="H2469">
            <v>15.055999999999999</v>
          </cell>
        </row>
        <row r="2470">
          <cell r="E2470" t="str">
            <v>ENSYS S.A.C. REPORTE ADUANAS 20171114</v>
          </cell>
          <cell r="G2470">
            <v>0</v>
          </cell>
          <cell r="H2470">
            <v>14.9405</v>
          </cell>
        </row>
        <row r="2476">
          <cell r="G2476" t="str">
            <v>US$/Unidad</v>
          </cell>
          <cell r="H2476">
            <v>12.863994223263076</v>
          </cell>
        </row>
        <row r="2477">
          <cell r="G2477" t="str">
            <v>US$/Unidad</v>
          </cell>
          <cell r="H2477">
            <v>12.996216666666667</v>
          </cell>
          <cell r="I2477">
            <v>12.996216666666667</v>
          </cell>
        </row>
        <row r="2482">
          <cell r="H2482" t="str">
            <v>I-404</v>
          </cell>
        </row>
        <row r="2485">
          <cell r="E2485" t="str">
            <v xml:space="preserve"> </v>
          </cell>
        </row>
        <row r="2486">
          <cell r="E2486" t="str">
            <v>MA1-050C1</v>
          </cell>
          <cell r="F2486" t="str">
            <v>Manguitos de Reparación conductor AAAC 50 mm2</v>
          </cell>
          <cell r="H2486">
            <v>6.1980491071428565</v>
          </cell>
        </row>
        <row r="2488">
          <cell r="E2488" t="str">
            <v>Manguitos de Reparación conductor AAAC 50 mm2</v>
          </cell>
        </row>
        <row r="2490">
          <cell r="F2490" t="str">
            <v>TIPO DE CAMBIO (S/.POR US$) :</v>
          </cell>
          <cell r="G2490">
            <v>3.2450000000000001</v>
          </cell>
        </row>
        <row r="2491">
          <cell r="F2491" t="str">
            <v>FECHA DE REFERENCIA :</v>
          </cell>
          <cell r="G2491">
            <v>43100</v>
          </cell>
        </row>
        <row r="2493">
          <cell r="H2493" t="str">
            <v xml:space="preserve">PRECIO </v>
          </cell>
        </row>
        <row r="2494">
          <cell r="E2494" t="str">
            <v>FUENTE</v>
          </cell>
          <cell r="G2494" t="str">
            <v>TIPO</v>
          </cell>
          <cell r="H2494" t="str">
            <v>UNITARIO</v>
          </cell>
        </row>
        <row r="2495">
          <cell r="H2495" t="str">
            <v>(US$)</v>
          </cell>
        </row>
        <row r="2496">
          <cell r="E2496" t="str">
            <v>ING Y SERV VALLADARES S Y HNOS SA REPORTE ADUANAS 20170615</v>
          </cell>
          <cell r="G2496">
            <v>0</v>
          </cell>
          <cell r="H2496">
            <v>4.6506714285714281</v>
          </cell>
        </row>
        <row r="2497">
          <cell r="E2497" t="str">
            <v>ENSYS S.A.C. REPORTE ADUANAS 20171027</v>
          </cell>
          <cell r="G2497">
            <v>0</v>
          </cell>
          <cell r="H2497">
            <v>6.7412000000000001</v>
          </cell>
        </row>
        <row r="2498">
          <cell r="E2498" t="str">
            <v>ENSYS S.A.C. REPORTE ADUANAS 20171004</v>
          </cell>
          <cell r="G2498">
            <v>0</v>
          </cell>
          <cell r="H2498">
            <v>6.6975250000000006</v>
          </cell>
        </row>
        <row r="2499">
          <cell r="E2499" t="str">
            <v>ENSYS S.A.C. REPORTE ADUANAS 20170907</v>
          </cell>
          <cell r="G2499">
            <v>0</v>
          </cell>
          <cell r="H2499">
            <v>6.7027999999999999</v>
          </cell>
        </row>
        <row r="2500">
          <cell r="E2500" t="str">
            <v>ING Y SERV VALLADARES S Y HNOS SA REPORTE ADUANAS 20170615</v>
          </cell>
          <cell r="G2500">
            <v>0</v>
          </cell>
          <cell r="H2500">
            <v>3.6272923076923074</v>
          </cell>
        </row>
        <row r="2508">
          <cell r="G2508" t="str">
            <v>US$/Unidad</v>
          </cell>
          <cell r="H2508">
            <v>5.6838977472527468</v>
          </cell>
        </row>
        <row r="2509">
          <cell r="G2509" t="str">
            <v>US$/Unidad</v>
          </cell>
          <cell r="H2509">
            <v>6.1980491071428565</v>
          </cell>
          <cell r="I2509">
            <v>6.1980491071428565</v>
          </cell>
        </row>
        <row r="2512">
          <cell r="H2512" t="str">
            <v>I-404</v>
          </cell>
        </row>
        <row r="2515">
          <cell r="E2515" t="str">
            <v xml:space="preserve"> </v>
          </cell>
        </row>
        <row r="2516">
          <cell r="E2516" t="str">
            <v>MA1-035C1</v>
          </cell>
          <cell r="F2516" t="str">
            <v>Manguitos de Reparación conductor AAAC 35 mm2</v>
          </cell>
          <cell r="H2516">
            <v>3.0363333333333333</v>
          </cell>
        </row>
        <row r="2518">
          <cell r="E2518" t="str">
            <v>Manguitos de Reparación conductor AAAC 35 mm2</v>
          </cell>
        </row>
        <row r="2520">
          <cell r="F2520" t="str">
            <v>TIPO DE CAMBIO (S/.POR US$) :</v>
          </cell>
          <cell r="G2520">
            <v>3.2450000000000001</v>
          </cell>
        </row>
        <row r="2521">
          <cell r="F2521" t="str">
            <v>FECHA DE REFERENCIA :</v>
          </cell>
          <cell r="G2521">
            <v>43100</v>
          </cell>
        </row>
        <row r="2523">
          <cell r="H2523" t="str">
            <v xml:space="preserve">PRECIO </v>
          </cell>
        </row>
        <row r="2524">
          <cell r="E2524" t="str">
            <v>FUENTE</v>
          </cell>
          <cell r="G2524" t="str">
            <v>TIPO</v>
          </cell>
          <cell r="H2524" t="str">
            <v>UNITARIO</v>
          </cell>
        </row>
        <row r="2525">
          <cell r="H2525" t="str">
            <v>(US$)</v>
          </cell>
        </row>
        <row r="2526">
          <cell r="E2526" t="str">
            <v>ING Y SERV VALLADARES S Y HNOS SA REPORTE ADUANAS 20170615</v>
          </cell>
          <cell r="G2526">
            <v>0</v>
          </cell>
          <cell r="H2526">
            <v>3.0363333333333333</v>
          </cell>
        </row>
        <row r="2537">
          <cell r="G2537" t="str">
            <v>US$/Unidad</v>
          </cell>
          <cell r="H2537">
            <v>3.0363333333333333</v>
          </cell>
        </row>
        <row r="2538">
          <cell r="G2538" t="str">
            <v>US$/Unidad</v>
          </cell>
          <cell r="H2538" t="str">
            <v>NO APLICA</v>
          </cell>
          <cell r="I2538">
            <v>3.0363333333333333</v>
          </cell>
        </row>
        <row r="2545">
          <cell r="H2545" t="str">
            <v>I-404</v>
          </cell>
        </row>
        <row r="2548">
          <cell r="E2548" t="str">
            <v xml:space="preserve"> </v>
          </cell>
        </row>
        <row r="2549">
          <cell r="E2549" t="str">
            <v>JE1-500C4</v>
          </cell>
          <cell r="F2549" t="str">
            <v>Juntas de empalme conductor ACAR 500 mm2</v>
          </cell>
          <cell r="H2549">
            <v>186.5</v>
          </cell>
        </row>
        <row r="2551">
          <cell r="E2551" t="str">
            <v>Juntas de empalme conductor ACAR 500 mm2</v>
          </cell>
        </row>
        <row r="2553">
          <cell r="F2553" t="str">
            <v>TIPO DE CAMBIO (S/.POR US$) :</v>
          </cell>
          <cell r="G2553">
            <v>3.2450000000000001</v>
          </cell>
        </row>
        <row r="2554">
          <cell r="F2554" t="str">
            <v>FECHA DE REFERENCIA :</v>
          </cell>
          <cell r="G2554">
            <v>43100</v>
          </cell>
        </row>
        <row r="2556">
          <cell r="H2556" t="str">
            <v xml:space="preserve">PRECIO </v>
          </cell>
        </row>
        <row r="2557">
          <cell r="E2557" t="str">
            <v>FUENTE</v>
          </cell>
          <cell r="G2557" t="str">
            <v>TIPO</v>
          </cell>
          <cell r="H2557" t="str">
            <v>UNITARIO</v>
          </cell>
        </row>
        <row r="2558">
          <cell r="H2558" t="str">
            <v>(US$)</v>
          </cell>
        </row>
        <row r="2559">
          <cell r="E2559" t="str">
            <v>PROYECTOS DE INFRAESTRUCTURA DEL PERU S. - REPORTE ADUANAS - (20130718)</v>
          </cell>
          <cell r="G2559">
            <v>0</v>
          </cell>
          <cell r="H2559">
            <v>186.5</v>
          </cell>
        </row>
        <row r="2571">
          <cell r="G2571" t="str">
            <v>US$/Unidad</v>
          </cell>
          <cell r="H2571">
            <v>186.5</v>
          </cell>
        </row>
        <row r="2572">
          <cell r="G2572" t="str">
            <v>US$/Unidad</v>
          </cell>
          <cell r="H2572" t="str">
            <v>NO APLICA</v>
          </cell>
          <cell r="I2572">
            <v>186.5</v>
          </cell>
        </row>
        <row r="2579">
          <cell r="H2579" t="str">
            <v>I-404</v>
          </cell>
        </row>
        <row r="2582">
          <cell r="E2582" t="str">
            <v xml:space="preserve"> </v>
          </cell>
        </row>
        <row r="2583">
          <cell r="E2583" t="str">
            <v>JE1-600C4</v>
          </cell>
          <cell r="F2583" t="str">
            <v>Juntas de empalme conductor ACAR 600 mm2</v>
          </cell>
          <cell r="H2583">
            <v>28.391793650793652</v>
          </cell>
        </row>
        <row r="2585">
          <cell r="E2585" t="str">
            <v>Juntas de empalme conductor ACAR 600 mm2</v>
          </cell>
        </row>
        <row r="2587">
          <cell r="F2587" t="str">
            <v>TIPO DE CAMBIO (S/.POR US$) :</v>
          </cell>
          <cell r="G2587">
            <v>3.2450000000000001</v>
          </cell>
        </row>
        <row r="2588">
          <cell r="F2588" t="str">
            <v>FECHA DE REFERENCIA :</v>
          </cell>
          <cell r="G2588">
            <v>43100</v>
          </cell>
        </row>
        <row r="2590">
          <cell r="H2590" t="str">
            <v xml:space="preserve">PRECIO </v>
          </cell>
        </row>
        <row r="2591">
          <cell r="E2591" t="str">
            <v>FUENTE</v>
          </cell>
          <cell r="G2591" t="str">
            <v>TIPO</v>
          </cell>
          <cell r="H2591" t="str">
            <v>UNITARIO</v>
          </cell>
        </row>
        <row r="2592">
          <cell r="H2592" t="str">
            <v>(US$)</v>
          </cell>
        </row>
        <row r="2593">
          <cell r="E2593" t="str">
            <v>PROYECTOS DE INFRAESTRUCTURA DEL PERU S. REPORTE ADUANAS 20170530</v>
          </cell>
          <cell r="G2593">
            <v>0</v>
          </cell>
          <cell r="H2593">
            <v>17.214920634920635</v>
          </cell>
        </row>
        <row r="2594">
          <cell r="E2594" t="str">
            <v>PROYECTOS DE INFRAESTRUCTURA DEL PERU S. REPORTE ADUANAS 20170502</v>
          </cell>
          <cell r="G2594">
            <v>0</v>
          </cell>
          <cell r="H2594">
            <v>39.568666666666665</v>
          </cell>
        </row>
        <row r="2605">
          <cell r="G2605" t="str">
            <v>US$/Unidad</v>
          </cell>
          <cell r="H2605">
            <v>28.391793650793652</v>
          </cell>
        </row>
        <row r="2606">
          <cell r="G2606" t="str">
            <v>US$/Unidad</v>
          </cell>
          <cell r="H2606">
            <v>28.391793650793652</v>
          </cell>
          <cell r="I2606">
            <v>28.391793650793652</v>
          </cell>
        </row>
        <row r="2611">
          <cell r="H2611" t="str">
            <v>I-404</v>
          </cell>
        </row>
        <row r="2614">
          <cell r="E2614" t="str">
            <v xml:space="preserve"> </v>
          </cell>
        </row>
        <row r="2615">
          <cell r="E2615" t="str">
            <v>JE1-500C9</v>
          </cell>
          <cell r="F2615" t="str">
            <v>Juntas de empalme conductor ACCR 500 mm2</v>
          </cell>
          <cell r="H2615">
            <v>313</v>
          </cell>
        </row>
        <row r="2617">
          <cell r="E2617" t="str">
            <v>Juntas de empalme conductor ACCR 500 mm2</v>
          </cell>
        </row>
        <row r="2619">
          <cell r="F2619" t="str">
            <v>TIPO DE CAMBIO (S/.POR US$) :</v>
          </cell>
          <cell r="G2619">
            <v>3.2450000000000001</v>
          </cell>
        </row>
        <row r="2620">
          <cell r="F2620" t="str">
            <v>FECHA DE REFERENCIA :</v>
          </cell>
          <cell r="G2620">
            <v>43100</v>
          </cell>
        </row>
        <row r="2622">
          <cell r="H2622" t="str">
            <v xml:space="preserve">PRECIO </v>
          </cell>
        </row>
        <row r="2623">
          <cell r="E2623" t="str">
            <v>FUENTE</v>
          </cell>
          <cell r="G2623" t="str">
            <v>TIPO</v>
          </cell>
          <cell r="H2623" t="str">
            <v>UNITARIO</v>
          </cell>
        </row>
        <row r="2624">
          <cell r="H2624" t="str">
            <v>(US$)</v>
          </cell>
        </row>
        <row r="2625">
          <cell r="E2625" t="str">
            <v>ESTIMADO</v>
          </cell>
          <cell r="G2625">
            <v>0</v>
          </cell>
          <cell r="H2625">
            <v>313</v>
          </cell>
        </row>
        <row r="2637">
          <cell r="G2637" t="str">
            <v>US$/Unidad</v>
          </cell>
          <cell r="H2637">
            <v>313</v>
          </cell>
        </row>
        <row r="2638">
          <cell r="G2638" t="str">
            <v>US$/Unidad</v>
          </cell>
          <cell r="H2638" t="str">
            <v>NO APLICA</v>
          </cell>
          <cell r="I2638">
            <v>313</v>
          </cell>
        </row>
        <row r="2644">
          <cell r="H2644" t="str">
            <v>I-404</v>
          </cell>
        </row>
        <row r="2647">
          <cell r="E2647" t="str">
            <v xml:space="preserve"> </v>
          </cell>
        </row>
        <row r="2648">
          <cell r="E2648" t="str">
            <v>JE1-400C4</v>
          </cell>
          <cell r="F2648" t="str">
            <v>Juntas de empalme conductor ACAR 400 mm2</v>
          </cell>
          <cell r="H2648">
            <v>15.277333333333333</v>
          </cell>
        </row>
        <row r="2650">
          <cell r="E2650" t="str">
            <v>Juntas de empalme conductor ACAR 400 mm2</v>
          </cell>
        </row>
        <row r="2652">
          <cell r="F2652" t="str">
            <v>TIPO DE CAMBIO (S/.POR US$) :</v>
          </cell>
          <cell r="G2652">
            <v>3.2450000000000001</v>
          </cell>
        </row>
        <row r="2653">
          <cell r="F2653" t="str">
            <v>FECHA DE REFERENCIA :</v>
          </cell>
          <cell r="G2653">
            <v>43100</v>
          </cell>
        </row>
        <row r="2655">
          <cell r="H2655" t="str">
            <v xml:space="preserve">PRECIO </v>
          </cell>
        </row>
        <row r="2656">
          <cell r="E2656" t="str">
            <v>FUENTE</v>
          </cell>
          <cell r="G2656" t="str">
            <v>TIPO</v>
          </cell>
          <cell r="H2656" t="str">
            <v>UNITARIO</v>
          </cell>
        </row>
        <row r="2657">
          <cell r="H2657" t="str">
            <v>(US$)</v>
          </cell>
        </row>
        <row r="2658">
          <cell r="E2658" t="str">
            <v>COBRA PERU S.A REPORTE ADUANAS 20160303</v>
          </cell>
          <cell r="G2658">
            <v>0</v>
          </cell>
          <cell r="H2658">
            <v>20.923333333333336</v>
          </cell>
        </row>
        <row r="2659">
          <cell r="E2659" t="str">
            <v>ABENGOA PERU S.A. REPORTE ADUANAS 20161006</v>
          </cell>
          <cell r="G2659">
            <v>0</v>
          </cell>
          <cell r="H2659">
            <v>15.200000000000001</v>
          </cell>
        </row>
        <row r="2660">
          <cell r="E2660" t="str">
            <v>ABENGOA PERU S.A. REPORTE ADUANAS 20161111</v>
          </cell>
          <cell r="G2660">
            <v>0</v>
          </cell>
          <cell r="H2660">
            <v>9.7086666666666659</v>
          </cell>
        </row>
        <row r="2669">
          <cell r="G2669" t="str">
            <v>US$/Unidad</v>
          </cell>
          <cell r="H2669">
            <v>15.277333333333333</v>
          </cell>
        </row>
        <row r="2670">
          <cell r="G2670" t="str">
            <v>US$/Unidad</v>
          </cell>
          <cell r="H2670">
            <v>15.277333333333333</v>
          </cell>
          <cell r="I2670">
            <v>15.277333333333333</v>
          </cell>
        </row>
        <row r="2677">
          <cell r="H2677" t="str">
            <v>I-404</v>
          </cell>
        </row>
        <row r="2680">
          <cell r="E2680" t="str">
            <v xml:space="preserve"> </v>
          </cell>
        </row>
        <row r="2681">
          <cell r="E2681" t="str">
            <v>JE1-400C1</v>
          </cell>
          <cell r="F2681" t="str">
            <v>Juntas de empalme conductor AAAC 400 mm2</v>
          </cell>
          <cell r="H2681">
            <v>83.93</v>
          </cell>
        </row>
        <row r="2683">
          <cell r="E2683" t="str">
            <v>Juntas de empalme conductor AAAC 400 mm2</v>
          </cell>
        </row>
        <row r="2685">
          <cell r="F2685" t="str">
            <v>TIPO DE CAMBIO (S/.POR US$) :</v>
          </cell>
          <cell r="G2685">
            <v>3.2450000000000001</v>
          </cell>
        </row>
        <row r="2686">
          <cell r="F2686" t="str">
            <v>FECHA DE REFERENCIA :</v>
          </cell>
          <cell r="G2686">
            <v>43100</v>
          </cell>
        </row>
        <row r="2688">
          <cell r="H2688" t="str">
            <v xml:space="preserve">PRECIO </v>
          </cell>
        </row>
        <row r="2689">
          <cell r="E2689" t="str">
            <v>FUENTE</v>
          </cell>
          <cell r="G2689" t="str">
            <v>TIPO</v>
          </cell>
          <cell r="H2689" t="str">
            <v>UNITARIO</v>
          </cell>
        </row>
        <row r="2690">
          <cell r="H2690" t="str">
            <v>(US$)</v>
          </cell>
        </row>
        <row r="2692">
          <cell r="E2692" t="str">
            <v>REPORTE EMPRESA :LUZ DEL SUR - CON FACTURA N° F52100001006</v>
          </cell>
          <cell r="G2692">
            <v>1</v>
          </cell>
          <cell r="H2692">
            <v>83.93</v>
          </cell>
        </row>
        <row r="2701">
          <cell r="G2701" t="str">
            <v>US$/Unidad</v>
          </cell>
          <cell r="H2701">
            <v>83.93</v>
          </cell>
        </row>
        <row r="2702">
          <cell r="G2702" t="str">
            <v>US$/Unidad</v>
          </cell>
          <cell r="H2702" t="str">
            <v>NO APLICA</v>
          </cell>
          <cell r="I2702">
            <v>83.93</v>
          </cell>
        </row>
        <row r="2710">
          <cell r="H2710" t="str">
            <v>I-404</v>
          </cell>
        </row>
        <row r="2713">
          <cell r="E2713" t="str">
            <v xml:space="preserve"> </v>
          </cell>
        </row>
        <row r="2714">
          <cell r="E2714" t="str">
            <v>JE1-300C1</v>
          </cell>
          <cell r="F2714" t="str">
            <v>Juntas de empalme conductor AAAC 300 mm2</v>
          </cell>
          <cell r="H2714">
            <v>85</v>
          </cell>
        </row>
        <row r="2716">
          <cell r="E2716" t="str">
            <v>Juntas de empalme conductor AAAC 300 mm2</v>
          </cell>
        </row>
        <row r="2718">
          <cell r="F2718" t="str">
            <v>TIPO DE CAMBIO (S/.POR US$) :</v>
          </cell>
          <cell r="G2718">
            <v>3.2450000000000001</v>
          </cell>
        </row>
        <row r="2719">
          <cell r="F2719" t="str">
            <v>FECHA DE REFERENCIA :</v>
          </cell>
          <cell r="G2719">
            <v>43100</v>
          </cell>
        </row>
        <row r="2721">
          <cell r="H2721" t="str">
            <v xml:space="preserve">PRECIO </v>
          </cell>
        </row>
        <row r="2722">
          <cell r="E2722" t="str">
            <v>FUENTE</v>
          </cell>
          <cell r="G2722" t="str">
            <v>TIPO</v>
          </cell>
          <cell r="H2722" t="str">
            <v>UNITARIO</v>
          </cell>
        </row>
        <row r="2723">
          <cell r="H2723" t="str">
            <v>(US$)</v>
          </cell>
        </row>
        <row r="2724">
          <cell r="E2724" t="str">
            <v>SINDICATO ENERGETICO S.A. REPORTE ADUANAS 20170717</v>
          </cell>
          <cell r="G2724">
            <v>0</v>
          </cell>
          <cell r="H2724">
            <v>85</v>
          </cell>
        </row>
        <row r="2736">
          <cell r="G2736" t="str">
            <v>US$/Unidad</v>
          </cell>
          <cell r="H2736">
            <v>85</v>
          </cell>
        </row>
        <row r="2737">
          <cell r="G2737" t="str">
            <v>US$/Unidad</v>
          </cell>
          <cell r="H2737" t="str">
            <v>NO APLICA</v>
          </cell>
          <cell r="I2737">
            <v>85</v>
          </cell>
        </row>
        <row r="2744">
          <cell r="H2744" t="str">
            <v>I-404</v>
          </cell>
        </row>
        <row r="2747">
          <cell r="E2747" t="str">
            <v xml:space="preserve"> </v>
          </cell>
        </row>
        <row r="2748">
          <cell r="E2748" t="str">
            <v>JE1-185C1</v>
          </cell>
          <cell r="F2748" t="str">
            <v>Juntas de empalme conductor AAAC 185 mm2</v>
          </cell>
          <cell r="H2748">
            <v>10.327488888888888</v>
          </cell>
        </row>
        <row r="2750">
          <cell r="E2750" t="str">
            <v>Juntas de empalme conductor AAAC 185 mm2</v>
          </cell>
        </row>
        <row r="2752">
          <cell r="F2752" t="str">
            <v>TIPO DE CAMBIO (S/.POR US$) :</v>
          </cell>
          <cell r="G2752">
            <v>3.2450000000000001</v>
          </cell>
        </row>
        <row r="2753">
          <cell r="F2753" t="str">
            <v>FECHA DE REFERENCIA :</v>
          </cell>
          <cell r="G2753">
            <v>43100</v>
          </cell>
        </row>
        <row r="2755">
          <cell r="H2755" t="str">
            <v xml:space="preserve">PRECIO </v>
          </cell>
        </row>
        <row r="2756">
          <cell r="E2756" t="str">
            <v>FUENTE</v>
          </cell>
          <cell r="G2756" t="str">
            <v>TIPO</v>
          </cell>
          <cell r="H2756" t="str">
            <v>UNITARIO</v>
          </cell>
        </row>
        <row r="2757">
          <cell r="H2757" t="str">
            <v>(US$)</v>
          </cell>
        </row>
        <row r="2758">
          <cell r="E2758" t="str">
            <v>OMEGA POWER S.A.C. REPORTE ADUANAS 20170807</v>
          </cell>
          <cell r="G2758">
            <v>0</v>
          </cell>
          <cell r="H2758">
            <v>14.1472</v>
          </cell>
        </row>
        <row r="2759">
          <cell r="E2759" t="str">
            <v>CODIMSUR S.R.L. REPORTE ADUANAS 20170915</v>
          </cell>
          <cell r="G2759">
            <v>0</v>
          </cell>
          <cell r="H2759">
            <v>6.5077777777777781</v>
          </cell>
        </row>
        <row r="2770">
          <cell r="G2770" t="str">
            <v>US$/Unidad</v>
          </cell>
          <cell r="H2770">
            <v>10.327488888888888</v>
          </cell>
        </row>
        <row r="2771">
          <cell r="G2771" t="str">
            <v>US$/Unidad</v>
          </cell>
          <cell r="H2771">
            <v>10.327488888888888</v>
          </cell>
          <cell r="I2771">
            <v>10.327488888888888</v>
          </cell>
        </row>
        <row r="2776">
          <cell r="H2776" t="str">
            <v>I-404</v>
          </cell>
        </row>
        <row r="2779">
          <cell r="E2779" t="str">
            <v xml:space="preserve"> </v>
          </cell>
        </row>
        <row r="2780">
          <cell r="E2780" t="str">
            <v>JE1-150C9</v>
          </cell>
          <cell r="F2780" t="str">
            <v>Juntas de empalme conductor ACCR 175 mm2</v>
          </cell>
          <cell r="H2780">
            <v>40</v>
          </cell>
        </row>
        <row r="2782">
          <cell r="E2782" t="str">
            <v>Juntas de empalme conductor ACCR 175 mm2</v>
          </cell>
        </row>
        <row r="2784">
          <cell r="F2784" t="str">
            <v>TIPO DE CAMBIO (S/.POR US$) :</v>
          </cell>
          <cell r="G2784">
            <v>3.2450000000000001</v>
          </cell>
        </row>
        <row r="2785">
          <cell r="F2785" t="str">
            <v>FECHA DE REFERENCIA :</v>
          </cell>
          <cell r="G2785">
            <v>43100</v>
          </cell>
        </row>
        <row r="2787">
          <cell r="H2787" t="str">
            <v xml:space="preserve">PRECIO </v>
          </cell>
        </row>
        <row r="2788">
          <cell r="E2788" t="str">
            <v>FUENTE</v>
          </cell>
          <cell r="G2788" t="str">
            <v>TIPO</v>
          </cell>
          <cell r="H2788" t="str">
            <v>UNITARIO</v>
          </cell>
        </row>
        <row r="2789">
          <cell r="H2789" t="str">
            <v>(US$)</v>
          </cell>
        </row>
        <row r="2790">
          <cell r="E2790" t="str">
            <v>ESTIMADO</v>
          </cell>
          <cell r="G2790">
            <v>0</v>
          </cell>
          <cell r="H2790">
            <v>40</v>
          </cell>
        </row>
        <row r="2802">
          <cell r="G2802" t="str">
            <v>US$/Unidad</v>
          </cell>
          <cell r="H2802">
            <v>40</v>
          </cell>
        </row>
        <row r="2803">
          <cell r="G2803" t="str">
            <v>US$/Unidad</v>
          </cell>
          <cell r="H2803" t="str">
            <v>NO APLICA</v>
          </cell>
          <cell r="I2803">
            <v>40</v>
          </cell>
        </row>
        <row r="2810">
          <cell r="H2810" t="str">
            <v>I-404</v>
          </cell>
        </row>
        <row r="2813">
          <cell r="E2813" t="str">
            <v xml:space="preserve"> </v>
          </cell>
        </row>
        <row r="2814">
          <cell r="E2814" t="str">
            <v>JE1-150C1</v>
          </cell>
          <cell r="F2814" t="str">
            <v>Juntas de empalme conductor AAAC 150 mm2</v>
          </cell>
          <cell r="H2814">
            <v>10.7</v>
          </cell>
        </row>
        <row r="2816">
          <cell r="E2816" t="str">
            <v>Juntas de empalme conductor AAAC 150 mm2</v>
          </cell>
        </row>
        <row r="2818">
          <cell r="F2818" t="str">
            <v>TIPO DE CAMBIO (S/.POR US$) :</v>
          </cell>
          <cell r="G2818">
            <v>3.2450000000000001</v>
          </cell>
        </row>
        <row r="2819">
          <cell r="F2819" t="str">
            <v>FECHA DE REFERENCIA :</v>
          </cell>
          <cell r="G2819">
            <v>43100</v>
          </cell>
        </row>
        <row r="2821">
          <cell r="H2821" t="str">
            <v xml:space="preserve">PRECIO </v>
          </cell>
        </row>
        <row r="2822">
          <cell r="E2822" t="str">
            <v>FUENTE</v>
          </cell>
          <cell r="G2822" t="str">
            <v>TIPO</v>
          </cell>
          <cell r="H2822" t="str">
            <v>UNITARIO</v>
          </cell>
        </row>
        <row r="2823">
          <cell r="H2823" t="str">
            <v>(US$)</v>
          </cell>
        </row>
        <row r="2824">
          <cell r="E2824" t="str">
            <v>TECSUR S.A. - REPORTE ADUANAS - (20120802)</v>
          </cell>
          <cell r="G2824">
            <v>0</v>
          </cell>
          <cell r="H2824">
            <v>10.7</v>
          </cell>
        </row>
        <row r="2836">
          <cell r="G2836" t="str">
            <v>US$/Unidad</v>
          </cell>
          <cell r="H2836">
            <v>10.7</v>
          </cell>
        </row>
        <row r="2837">
          <cell r="G2837" t="str">
            <v>US$/Unidad</v>
          </cell>
          <cell r="H2837" t="str">
            <v>NO APLICA</v>
          </cell>
          <cell r="I2837">
            <v>10.7</v>
          </cell>
        </row>
        <row r="2842">
          <cell r="H2842" t="str">
            <v>I-404</v>
          </cell>
        </row>
        <row r="2845">
          <cell r="E2845" t="str">
            <v xml:space="preserve"> </v>
          </cell>
        </row>
        <row r="2846">
          <cell r="E2846" t="str">
            <v>JE1-120C1</v>
          </cell>
          <cell r="F2846" t="str">
            <v>Juntas de empalme conductor AAAC 120 mm2</v>
          </cell>
          <cell r="H2846">
            <v>5.5715624999999998</v>
          </cell>
        </row>
        <row r="2848">
          <cell r="E2848" t="str">
            <v>Juntas de empalme conductor AAAC 120 mm2</v>
          </cell>
        </row>
        <row r="2850">
          <cell r="F2850" t="str">
            <v>TIPO DE CAMBIO (S/.POR US$) :</v>
          </cell>
          <cell r="G2850">
            <v>3.2450000000000001</v>
          </cell>
        </row>
        <row r="2851">
          <cell r="F2851" t="str">
            <v>FECHA DE REFERENCIA :</v>
          </cell>
          <cell r="G2851">
            <v>43100</v>
          </cell>
        </row>
        <row r="2853">
          <cell r="H2853" t="str">
            <v xml:space="preserve">PRECIO </v>
          </cell>
        </row>
        <row r="2854">
          <cell r="E2854" t="str">
            <v>FUENTE</v>
          </cell>
          <cell r="G2854" t="str">
            <v>TIPO</v>
          </cell>
          <cell r="H2854" t="str">
            <v>UNITARIO</v>
          </cell>
        </row>
        <row r="2855">
          <cell r="H2855" t="str">
            <v>(US$)</v>
          </cell>
        </row>
        <row r="2856">
          <cell r="E2856" t="str">
            <v>ALDESA CONSTRUCCIONES SA SUCURSAL EN PER REPORTE ADUANAS 20170516</v>
          </cell>
          <cell r="G2856">
            <v>0</v>
          </cell>
          <cell r="H2856">
            <v>4.2324999999999999</v>
          </cell>
        </row>
        <row r="2857">
          <cell r="E2857" t="str">
            <v>GCZ INGENIEROS S.A.C. REPORTE ADUANAS 20171206</v>
          </cell>
          <cell r="G2857">
            <v>0</v>
          </cell>
          <cell r="H2857">
            <v>6.9106249999999996</v>
          </cell>
        </row>
        <row r="2868">
          <cell r="G2868" t="str">
            <v>US$/Unidad</v>
          </cell>
          <cell r="H2868">
            <v>5.5715624999999998</v>
          </cell>
        </row>
        <row r="2869">
          <cell r="G2869" t="str">
            <v>US$/Unidad</v>
          </cell>
          <cell r="H2869">
            <v>5.5715624999999998</v>
          </cell>
          <cell r="I2869">
            <v>5.5715624999999998</v>
          </cell>
        </row>
        <row r="2874">
          <cell r="H2874" t="str">
            <v>I-404</v>
          </cell>
        </row>
        <row r="2877">
          <cell r="E2877" t="str">
            <v xml:space="preserve"> </v>
          </cell>
        </row>
        <row r="2878">
          <cell r="E2878" t="str">
            <v>JE1-070C1</v>
          </cell>
          <cell r="F2878" t="str">
            <v>Juntas de empalme conductor AAAC 70 mm2</v>
          </cell>
          <cell r="H2878">
            <v>8.0099250000000008</v>
          </cell>
        </row>
        <row r="2880">
          <cell r="E2880" t="str">
            <v>Juntas de empalme conductor AAAC 70 mm2</v>
          </cell>
        </row>
        <row r="2882">
          <cell r="F2882" t="str">
            <v>TIPO DE CAMBIO (S/.POR US$) :</v>
          </cell>
          <cell r="G2882">
            <v>3.2450000000000001</v>
          </cell>
        </row>
        <row r="2883">
          <cell r="F2883" t="str">
            <v>FECHA DE REFERENCIA :</v>
          </cell>
          <cell r="G2883">
            <v>43100</v>
          </cell>
        </row>
        <row r="2885">
          <cell r="H2885" t="str">
            <v xml:space="preserve">PRECIO </v>
          </cell>
        </row>
        <row r="2886">
          <cell r="E2886" t="str">
            <v>FUENTE</v>
          </cell>
          <cell r="G2886" t="str">
            <v>TIPO</v>
          </cell>
          <cell r="H2886" t="str">
            <v>UNITARIO</v>
          </cell>
        </row>
        <row r="2887">
          <cell r="H2887" t="str">
            <v>(US$)</v>
          </cell>
        </row>
        <row r="2888">
          <cell r="E2888" t="str">
            <v>ENSYS S.A.C. REPORTE ADUANAS 20170407</v>
          </cell>
          <cell r="G2888">
            <v>0</v>
          </cell>
          <cell r="H2888">
            <v>9.7108000000000008</v>
          </cell>
        </row>
        <row r="2889">
          <cell r="E2889" t="str">
            <v>OMEGA POWER S.A.C. REPORTE ADUANAS 20170807</v>
          </cell>
          <cell r="G2889">
            <v>0</v>
          </cell>
          <cell r="H2889">
            <v>6.30905</v>
          </cell>
        </row>
        <row r="2900">
          <cell r="G2900" t="str">
            <v>US$/Unidad</v>
          </cell>
          <cell r="H2900">
            <v>8.0099250000000008</v>
          </cell>
        </row>
        <row r="2901">
          <cell r="G2901" t="str">
            <v>US$/Unidad</v>
          </cell>
          <cell r="H2901">
            <v>8.0099250000000008</v>
          </cell>
          <cell r="I2901">
            <v>8.0099250000000008</v>
          </cell>
        </row>
        <row r="2906">
          <cell r="H2906" t="str">
            <v>I-404</v>
          </cell>
        </row>
        <row r="2909">
          <cell r="E2909" t="str">
            <v xml:space="preserve"> </v>
          </cell>
        </row>
        <row r="2910">
          <cell r="E2910" t="str">
            <v>JE1-050C1</v>
          </cell>
          <cell r="F2910" t="str">
            <v>Juntas de empalme conductor AAAC 50 mm2</v>
          </cell>
          <cell r="H2910">
            <v>6.0850409836065573</v>
          </cell>
        </row>
        <row r="2912">
          <cell r="E2912" t="str">
            <v>Juntas de empalme conductor AAAC 50 mm2</v>
          </cell>
        </row>
        <row r="2914">
          <cell r="F2914" t="str">
            <v>TIPO DE CAMBIO (S/.POR US$) :</v>
          </cell>
          <cell r="G2914">
            <v>3.2450000000000001</v>
          </cell>
        </row>
        <row r="2915">
          <cell r="F2915" t="str">
            <v>FECHA DE REFERENCIA :</v>
          </cell>
          <cell r="G2915">
            <v>43100</v>
          </cell>
        </row>
        <row r="2917">
          <cell r="H2917" t="str">
            <v xml:space="preserve">PRECIO </v>
          </cell>
        </row>
        <row r="2918">
          <cell r="E2918" t="str">
            <v>FUENTE</v>
          </cell>
          <cell r="G2918" t="str">
            <v>TIPO</v>
          </cell>
          <cell r="H2918" t="str">
            <v>UNITARIO</v>
          </cell>
        </row>
        <row r="2919">
          <cell r="H2919" t="str">
            <v>(US$)</v>
          </cell>
        </row>
        <row r="2920">
          <cell r="E2920" t="str">
            <v>SINDICATO ENERGETICO S.A. REPORTE ADUANAS 20140626</v>
          </cell>
          <cell r="G2920">
            <v>0</v>
          </cell>
          <cell r="H2920">
            <v>6.0850409836065573</v>
          </cell>
        </row>
        <row r="2932">
          <cell r="G2932" t="str">
            <v>US$/Unidad</v>
          </cell>
          <cell r="H2932">
            <v>6.0850409836065573</v>
          </cell>
        </row>
        <row r="2933">
          <cell r="G2933" t="str">
            <v>US$/Unidad</v>
          </cell>
          <cell r="H2933" t="str">
            <v>NO APLICA</v>
          </cell>
          <cell r="I2933">
            <v>6.0850409836065573</v>
          </cell>
        </row>
        <row r="2938">
          <cell r="H2938" t="str">
            <v>I-404</v>
          </cell>
        </row>
        <row r="2941">
          <cell r="E2941" t="str">
            <v xml:space="preserve"> </v>
          </cell>
        </row>
        <row r="2942">
          <cell r="E2942" t="str">
            <v>JE1-035C1</v>
          </cell>
          <cell r="F2942" t="str">
            <v>Juntas de empalme conductor AAAC 35 mm2</v>
          </cell>
          <cell r="H2942">
            <v>5.0828000000000007</v>
          </cell>
        </row>
        <row r="2944">
          <cell r="E2944" t="str">
            <v>Juntas de empalme conductor AAAC 35 mm2</v>
          </cell>
        </row>
        <row r="2946">
          <cell r="F2946" t="str">
            <v>TIPO DE CAMBIO (S/.POR US$) :</v>
          </cell>
          <cell r="G2946">
            <v>3.2450000000000001</v>
          </cell>
        </row>
        <row r="2947">
          <cell r="F2947" t="str">
            <v>FECHA DE REFERENCIA :</v>
          </cell>
          <cell r="G2947">
            <v>43100</v>
          </cell>
        </row>
        <row r="2949">
          <cell r="H2949" t="str">
            <v xml:space="preserve">PRECIO </v>
          </cell>
        </row>
        <row r="2950">
          <cell r="E2950" t="str">
            <v>FUENTE</v>
          </cell>
          <cell r="G2950" t="str">
            <v>TIPO</v>
          </cell>
          <cell r="H2950" t="str">
            <v>UNITARIO</v>
          </cell>
        </row>
        <row r="2951">
          <cell r="H2951" t="str">
            <v>(US$)</v>
          </cell>
        </row>
        <row r="2952">
          <cell r="E2952" t="str">
            <v>ENSYS S.A.C. REPORTE ADUANAS 20170407</v>
          </cell>
          <cell r="G2952">
            <v>0</v>
          </cell>
          <cell r="H2952">
            <v>5.1110000000000007</v>
          </cell>
        </row>
        <row r="2953">
          <cell r="E2953" t="str">
            <v>ENSYS S.A.C. REPORTE ADUANAS 20170721</v>
          </cell>
          <cell r="G2953">
            <v>0</v>
          </cell>
          <cell r="H2953">
            <v>5.0545999999999998</v>
          </cell>
        </row>
        <row r="2964">
          <cell r="G2964" t="str">
            <v>US$/Unidad</v>
          </cell>
          <cell r="H2964">
            <v>5.0828000000000007</v>
          </cell>
        </row>
        <row r="2965">
          <cell r="G2965" t="str">
            <v>US$/Unidad</v>
          </cell>
          <cell r="H2965">
            <v>5.0828000000000007</v>
          </cell>
          <cell r="I2965">
            <v>5.0828000000000007</v>
          </cell>
        </row>
        <row r="2972">
          <cell r="H2972" t="str">
            <v>I-404</v>
          </cell>
        </row>
        <row r="2975">
          <cell r="E2975" t="str">
            <v xml:space="preserve"> </v>
          </cell>
        </row>
        <row r="2976">
          <cell r="E2976" t="str">
            <v>AM1-700C1</v>
          </cell>
          <cell r="F2976" t="str">
            <v>Amortiguador conductor AAAC 700 mm2</v>
          </cell>
          <cell r="H2976">
            <v>25.000005443658139</v>
          </cell>
        </row>
        <row r="2978">
          <cell r="E2978" t="str">
            <v>Amortiguador conductor AAAC 700 mm2</v>
          </cell>
        </row>
        <row r="2980">
          <cell r="F2980" t="str">
            <v>TIPO DE CAMBIO (S/.POR US$) :</v>
          </cell>
          <cell r="G2980">
            <v>3.2450000000000001</v>
          </cell>
        </row>
        <row r="2981">
          <cell r="F2981" t="str">
            <v>FECHA DE REFERENCIA :</v>
          </cell>
          <cell r="G2981">
            <v>43100</v>
          </cell>
        </row>
        <row r="2983">
          <cell r="H2983" t="str">
            <v xml:space="preserve">PRECIO </v>
          </cell>
        </row>
        <row r="2984">
          <cell r="E2984" t="str">
            <v>FUENTE</v>
          </cell>
          <cell r="G2984" t="str">
            <v>TIPO</v>
          </cell>
          <cell r="H2984" t="str">
            <v>UNITARIO</v>
          </cell>
        </row>
        <row r="2985">
          <cell r="H2985" t="str">
            <v>(US$)</v>
          </cell>
        </row>
        <row r="2986">
          <cell r="E2986" t="str">
            <v>PROYECTOS DE INFRAESTRUCTURA DEL PERU S. REPORTE ADUANAS 20170530</v>
          </cell>
          <cell r="G2986">
            <v>0</v>
          </cell>
          <cell r="H2986">
            <v>25.000005443658139</v>
          </cell>
        </row>
        <row r="2996">
          <cell r="G2996" t="str">
            <v>US$/Unidad</v>
          </cell>
          <cell r="H2996">
            <v>25.000005443658139</v>
          </cell>
        </row>
        <row r="2997">
          <cell r="G2997" t="str">
            <v>US$/Unidad</v>
          </cell>
          <cell r="H2997" t="str">
            <v>NO APLICA</v>
          </cell>
          <cell r="I2997">
            <v>25.000005443658139</v>
          </cell>
        </row>
        <row r="3004">
          <cell r="H3004" t="str">
            <v>I-404</v>
          </cell>
        </row>
        <row r="3007">
          <cell r="E3007" t="str">
            <v xml:space="preserve"> </v>
          </cell>
        </row>
        <row r="3008">
          <cell r="E3008" t="str">
            <v>AM1-500C4</v>
          </cell>
          <cell r="F3008" t="str">
            <v>Amortiguador conductor ACAR 500 mm2</v>
          </cell>
          <cell r="H3008">
            <v>24.704241379310346</v>
          </cell>
        </row>
        <row r="3010">
          <cell r="E3010" t="str">
            <v>Amortiguador conductor ACAR 500 mm2</v>
          </cell>
        </row>
        <row r="3012">
          <cell r="F3012" t="str">
            <v>TIPO DE CAMBIO (S/.POR US$) :</v>
          </cell>
          <cell r="G3012">
            <v>3.2450000000000001</v>
          </cell>
        </row>
        <row r="3013">
          <cell r="F3013" t="str">
            <v>FECHA DE REFERENCIA :</v>
          </cell>
          <cell r="G3013">
            <v>43100</v>
          </cell>
        </row>
        <row r="3015">
          <cell r="H3015" t="str">
            <v xml:space="preserve">PRECIO </v>
          </cell>
        </row>
        <row r="3016">
          <cell r="E3016" t="str">
            <v>FUENTE</v>
          </cell>
          <cell r="G3016" t="str">
            <v>TIPO</v>
          </cell>
          <cell r="H3016" t="str">
            <v>UNITARIO</v>
          </cell>
        </row>
        <row r="3017">
          <cell r="H3017" t="str">
            <v>(US$)</v>
          </cell>
        </row>
        <row r="3018">
          <cell r="E3018" t="str">
            <v>C.A.M.E CONTRATISTAS Y SERV.GENERALES SA REPORTE ADUANAS 20140619</v>
          </cell>
          <cell r="G3018">
            <v>0</v>
          </cell>
          <cell r="H3018">
            <v>24.704241379310346</v>
          </cell>
        </row>
        <row r="3028">
          <cell r="G3028" t="str">
            <v>US$/Unidad</v>
          </cell>
          <cell r="H3028">
            <v>24.704241379310346</v>
          </cell>
        </row>
        <row r="3029">
          <cell r="G3029" t="str">
            <v>US$/Unidad</v>
          </cell>
          <cell r="H3029" t="str">
            <v>NO APLICA</v>
          </cell>
          <cell r="I3029">
            <v>24.704241379310346</v>
          </cell>
        </row>
        <row r="3034">
          <cell r="H3034" t="str">
            <v>I-404</v>
          </cell>
        </row>
        <row r="3037">
          <cell r="E3037" t="str">
            <v xml:space="preserve"> </v>
          </cell>
        </row>
        <row r="3038">
          <cell r="E3038" t="str">
            <v>AM1-500C1</v>
          </cell>
          <cell r="F3038" t="str">
            <v>Amortiguador conductor AAAC 500 mm2</v>
          </cell>
          <cell r="H3038">
            <v>36.273371340090094</v>
          </cell>
        </row>
        <row r="3040">
          <cell r="E3040" t="str">
            <v>Amortiguador conductor AAAC 500 mm2</v>
          </cell>
        </row>
        <row r="3042">
          <cell r="F3042" t="str">
            <v>TIPO DE CAMBIO (S/.POR US$) :</v>
          </cell>
          <cell r="G3042">
            <v>3.2450000000000001</v>
          </cell>
        </row>
        <row r="3043">
          <cell r="F3043" t="str">
            <v>FECHA DE REFERENCIA :</v>
          </cell>
          <cell r="G3043">
            <v>43100</v>
          </cell>
        </row>
        <row r="3045">
          <cell r="H3045" t="str">
            <v xml:space="preserve">PRECIO </v>
          </cell>
        </row>
        <row r="3046">
          <cell r="E3046" t="str">
            <v>FUENTE</v>
          </cell>
          <cell r="G3046" t="str">
            <v>TIPO</v>
          </cell>
          <cell r="H3046" t="str">
            <v>UNITARIO</v>
          </cell>
        </row>
        <row r="3047">
          <cell r="H3047" t="str">
            <v>(US$)</v>
          </cell>
        </row>
        <row r="3048">
          <cell r="E3048" t="str">
            <v>COPEMI S.A.C. CONSTRUCTORES REPORTE ADUANAS 20170322</v>
          </cell>
          <cell r="G3048">
            <v>0</v>
          </cell>
          <cell r="H3048">
            <v>46.479124999999996</v>
          </cell>
        </row>
        <row r="3049">
          <cell r="E3049" t="str">
            <v>TRANSMISORA ELECTRICA DEL SUR 2 S.A.C. T REPORTE ADUANAS 20171108</v>
          </cell>
          <cell r="G3049">
            <v>0</v>
          </cell>
          <cell r="H3049">
            <v>41.517027027027027</v>
          </cell>
        </row>
        <row r="3050">
          <cell r="E3050" t="str">
            <v>TRANSMISORA ELECTRICA DEL SUR 2 S.A.C. T REPORTE ADUANAS 20171108</v>
          </cell>
          <cell r="G3050">
            <v>0</v>
          </cell>
          <cell r="H3050">
            <v>41.517333333333333</v>
          </cell>
        </row>
        <row r="3051">
          <cell r="E3051" t="str">
            <v>REPORTE EMPRESA :ENEL DISTRIBUCIÓN PERÚ - CON FACTURA N° ZTT20170505B1</v>
          </cell>
          <cell r="G3051">
            <v>1</v>
          </cell>
          <cell r="H3051">
            <v>15.58</v>
          </cell>
        </row>
        <row r="3060">
          <cell r="G3060" t="str">
            <v>US$/Unidad</v>
          </cell>
          <cell r="H3060">
            <v>36.273371340090094</v>
          </cell>
        </row>
        <row r="3061">
          <cell r="G3061" t="str">
            <v>US$/Unidad</v>
          </cell>
          <cell r="H3061">
            <v>36.273371340090094</v>
          </cell>
          <cell r="I3061">
            <v>36.273371340090094</v>
          </cell>
        </row>
        <row r="3066">
          <cell r="H3066" t="str">
            <v>I-404</v>
          </cell>
        </row>
        <row r="3069">
          <cell r="E3069" t="str">
            <v xml:space="preserve"> </v>
          </cell>
        </row>
        <row r="3070">
          <cell r="E3070" t="str">
            <v>AM1-500C9</v>
          </cell>
          <cell r="F3070" t="str">
            <v>Amortiguador conductor ACCR 500 mm2</v>
          </cell>
          <cell r="H3070">
            <v>204</v>
          </cell>
        </row>
        <row r="3072">
          <cell r="E3072" t="str">
            <v>Amortiguador conductor ACCR 500 mm2</v>
          </cell>
        </row>
        <row r="3074">
          <cell r="F3074" t="str">
            <v>TIPO DE CAMBIO (S/.POR US$) :</v>
          </cell>
          <cell r="G3074">
            <v>3.2450000000000001</v>
          </cell>
        </row>
        <row r="3075">
          <cell r="F3075" t="str">
            <v>FECHA DE REFERENCIA :</v>
          </cell>
          <cell r="G3075">
            <v>43100</v>
          </cell>
        </row>
        <row r="3077">
          <cell r="H3077" t="str">
            <v xml:space="preserve">PRECIO </v>
          </cell>
        </row>
        <row r="3078">
          <cell r="E3078" t="str">
            <v>FUENTE</v>
          </cell>
          <cell r="G3078" t="str">
            <v>TIPO</v>
          </cell>
          <cell r="H3078" t="str">
            <v>UNITARIO</v>
          </cell>
        </row>
        <row r="3079">
          <cell r="H3079" t="str">
            <v>(US$)</v>
          </cell>
        </row>
        <row r="3080">
          <cell r="E3080" t="str">
            <v>ESTIMADO</v>
          </cell>
          <cell r="G3080">
            <v>0</v>
          </cell>
          <cell r="H3080">
            <v>204</v>
          </cell>
        </row>
        <row r="3092">
          <cell r="G3092" t="str">
            <v>US$/Unidad</v>
          </cell>
          <cell r="H3092">
            <v>204</v>
          </cell>
        </row>
        <row r="3093">
          <cell r="G3093" t="str">
            <v>US$/Unidad</v>
          </cell>
          <cell r="H3093" t="str">
            <v>NO APLICA</v>
          </cell>
          <cell r="I3093">
            <v>204</v>
          </cell>
        </row>
        <row r="3099">
          <cell r="H3099" t="str">
            <v>I-404</v>
          </cell>
        </row>
        <row r="3102">
          <cell r="E3102" t="str">
            <v xml:space="preserve"> </v>
          </cell>
        </row>
        <row r="3103">
          <cell r="E3103" t="str">
            <v>AM1-400C4</v>
          </cell>
          <cell r="F3103" t="str">
            <v>Amortiguador conductor ACAR 400 mm2</v>
          </cell>
          <cell r="H3103">
            <v>28.46277083333333</v>
          </cell>
        </row>
        <row r="3105">
          <cell r="E3105" t="str">
            <v>Amortiguador conductor ACAR 400 mm2</v>
          </cell>
        </row>
        <row r="3107">
          <cell r="F3107" t="str">
            <v>TIPO DE CAMBIO (S/.POR US$) :</v>
          </cell>
          <cell r="G3107">
            <v>3.2450000000000001</v>
          </cell>
        </row>
        <row r="3108">
          <cell r="F3108" t="str">
            <v>FECHA DE REFERENCIA :</v>
          </cell>
          <cell r="G3108">
            <v>43100</v>
          </cell>
        </row>
        <row r="3110">
          <cell r="H3110" t="str">
            <v xml:space="preserve">PRECIO </v>
          </cell>
        </row>
        <row r="3111">
          <cell r="E3111" t="str">
            <v>FUENTE</v>
          </cell>
          <cell r="G3111" t="str">
            <v>TIPO</v>
          </cell>
          <cell r="H3111" t="str">
            <v>UNITARIO</v>
          </cell>
        </row>
        <row r="3112">
          <cell r="H3112" t="str">
            <v>(US$)</v>
          </cell>
        </row>
        <row r="3113">
          <cell r="E3113" t="str">
            <v>RED DE ENERGIA DEL PERU SA REPORTE ADUANAS 20170516</v>
          </cell>
          <cell r="G3113">
            <v>0</v>
          </cell>
          <cell r="H3113">
            <v>31.100999999999999</v>
          </cell>
        </row>
        <row r="3114">
          <cell r="E3114" t="str">
            <v>RED DE ENERGIA DEL PERU SA REPORTE ADUANAS 20170919</v>
          </cell>
          <cell r="G3114">
            <v>0</v>
          </cell>
          <cell r="H3114">
            <v>23.495250000000002</v>
          </cell>
        </row>
        <row r="3115">
          <cell r="E3115" t="str">
            <v>RED DE ENERGIA DEL PERU SA REPORTE ADUANAS 20170919</v>
          </cell>
          <cell r="G3115">
            <v>0</v>
          </cell>
          <cell r="H3115">
            <v>23.495233333333331</v>
          </cell>
        </row>
        <row r="3116">
          <cell r="E3116" t="str">
            <v>RED DE ENERGIA DEL PERU SA REPORTE ADUANAS 20171023</v>
          </cell>
          <cell r="G3116">
            <v>0</v>
          </cell>
          <cell r="H3116">
            <v>35.759599999999999</v>
          </cell>
        </row>
        <row r="3125">
          <cell r="G3125" t="str">
            <v>US$/Unidad</v>
          </cell>
          <cell r="H3125">
            <v>28.46277083333333</v>
          </cell>
        </row>
        <row r="3126">
          <cell r="G3126" t="str">
            <v>US$/Unidad</v>
          </cell>
          <cell r="H3126">
            <v>28.46277083333333</v>
          </cell>
          <cell r="I3126">
            <v>28.46277083333333</v>
          </cell>
        </row>
        <row r="3133">
          <cell r="H3133" t="str">
            <v>I-404</v>
          </cell>
        </row>
        <row r="3136">
          <cell r="E3136" t="str">
            <v xml:space="preserve"> </v>
          </cell>
        </row>
        <row r="3137">
          <cell r="E3137" t="str">
            <v>AM1-400C1</v>
          </cell>
          <cell r="F3137" t="str">
            <v>Amortiguador conductor AAAC 400 mm2</v>
          </cell>
          <cell r="H3137">
            <v>22.214702457264956</v>
          </cell>
        </row>
        <row r="3139">
          <cell r="E3139" t="str">
            <v>Amortiguador conductor AAAC 400 mm2</v>
          </cell>
        </row>
        <row r="3141">
          <cell r="F3141" t="str">
            <v>TIPO DE CAMBIO (S/.POR US$) :</v>
          </cell>
          <cell r="G3141">
            <v>3.2450000000000001</v>
          </cell>
        </row>
        <row r="3142">
          <cell r="F3142" t="str">
            <v>FECHA DE REFERENCIA :</v>
          </cell>
          <cell r="G3142">
            <v>43100</v>
          </cell>
        </row>
        <row r="3144">
          <cell r="H3144" t="str">
            <v xml:space="preserve">PRECIO </v>
          </cell>
        </row>
        <row r="3145">
          <cell r="E3145" t="str">
            <v>FUENTE</v>
          </cell>
          <cell r="G3145" t="str">
            <v>TIPO</v>
          </cell>
          <cell r="H3145" t="str">
            <v>UNITARIO</v>
          </cell>
        </row>
        <row r="3146">
          <cell r="H3146" t="str">
            <v>(US$)</v>
          </cell>
        </row>
        <row r="3147">
          <cell r="E3147" t="str">
            <v>PROYECTOS DE INFRAESTRUCTURA DEL PERU S. REPORTE ADUANAS 20170321</v>
          </cell>
          <cell r="G3147">
            <v>0</v>
          </cell>
          <cell r="H3147">
            <v>37.823787878787876</v>
          </cell>
        </row>
        <row r="3148">
          <cell r="E3148" t="str">
            <v>RED DE ENERGIA DEL PERU SA REPORTE ADUANAS 20170524</v>
          </cell>
          <cell r="G3148">
            <v>0</v>
          </cell>
          <cell r="H3148">
            <v>29.81528205128205</v>
          </cell>
        </row>
        <row r="3149">
          <cell r="E3149" t="str">
            <v>ALDESA CONSTRUCCIONES SA SUCURSAL EN PER REPORTE ADUANAS 20170516</v>
          </cell>
          <cell r="G3149">
            <v>0</v>
          </cell>
          <cell r="H3149">
            <v>15.50977777777778</v>
          </cell>
        </row>
        <row r="3150">
          <cell r="E3150" t="str">
            <v>TRANSMISORA ELECTRICA DEL SUR 2 S.A.C. T REPORTE ADUANAS 20171108</v>
          </cell>
          <cell r="G3150">
            <v>0</v>
          </cell>
          <cell r="H3150">
            <v>24.2865</v>
          </cell>
        </row>
        <row r="3151">
          <cell r="E3151" t="str">
            <v>RED DE ENERGIA DEL PERU SA REPORTE ADUANAS 20171113</v>
          </cell>
          <cell r="G3151">
            <v>0</v>
          </cell>
          <cell r="H3151">
            <v>19.247249999999998</v>
          </cell>
        </row>
        <row r="3159">
          <cell r="G3159" t="str">
            <v>US$/Unidad</v>
          </cell>
          <cell r="H3159">
            <v>25.33651954156954</v>
          </cell>
        </row>
        <row r="3160">
          <cell r="G3160" t="str">
            <v>US$/Unidad</v>
          </cell>
          <cell r="H3160">
            <v>22.214702457264956</v>
          </cell>
          <cell r="I3160">
            <v>22.214702457264956</v>
          </cell>
        </row>
        <row r="3167">
          <cell r="H3167" t="str">
            <v>I-404</v>
          </cell>
        </row>
        <row r="3170">
          <cell r="E3170" t="str">
            <v xml:space="preserve"> </v>
          </cell>
        </row>
        <row r="3171">
          <cell r="E3171" t="str">
            <v>AM1-300C1</v>
          </cell>
          <cell r="F3171" t="str">
            <v>Amortiguador conductor AAAC 300 mm2</v>
          </cell>
          <cell r="H3171">
            <v>30.8790625</v>
          </cell>
        </row>
        <row r="3173">
          <cell r="E3173" t="str">
            <v>Amortiguador conductor AAAC 300 mm2</v>
          </cell>
        </row>
        <row r="3175">
          <cell r="F3175" t="str">
            <v>TIPO DE CAMBIO (S/.POR US$) :</v>
          </cell>
          <cell r="G3175">
            <v>3.2450000000000001</v>
          </cell>
        </row>
        <row r="3176">
          <cell r="F3176" t="str">
            <v>FECHA DE REFERENCIA :</v>
          </cell>
          <cell r="G3176">
            <v>43100</v>
          </cell>
        </row>
        <row r="3178">
          <cell r="H3178" t="str">
            <v xml:space="preserve">PRECIO </v>
          </cell>
        </row>
        <row r="3179">
          <cell r="E3179" t="str">
            <v>FUENTE</v>
          </cell>
          <cell r="G3179" t="str">
            <v>TIPO</v>
          </cell>
          <cell r="H3179" t="str">
            <v>UNITARIO</v>
          </cell>
        </row>
        <row r="3180">
          <cell r="H3180" t="str">
            <v>(US$)</v>
          </cell>
        </row>
        <row r="3181">
          <cell r="E3181" t="str">
            <v>EMPRESA SERVICIOS GENERALES ELECTRICOS S REPORTE ADUANAS 20171003</v>
          </cell>
          <cell r="G3181">
            <v>0</v>
          </cell>
          <cell r="H3181">
            <v>29.997500000000002</v>
          </cell>
        </row>
        <row r="3182">
          <cell r="E3182" t="str">
            <v>COPEMI S.A.C. CONSTRUCTORES REPORTE ADUANAS 20170322</v>
          </cell>
          <cell r="G3182">
            <v>0</v>
          </cell>
          <cell r="H3182">
            <v>31.760624999999997</v>
          </cell>
        </row>
        <row r="3190">
          <cell r="G3190" t="str">
            <v>US$/Unidad</v>
          </cell>
          <cell r="H3190">
            <v>30.8790625</v>
          </cell>
        </row>
        <row r="3191">
          <cell r="G3191" t="str">
            <v>US$/Unidad</v>
          </cell>
          <cell r="H3191">
            <v>30.8790625</v>
          </cell>
          <cell r="I3191">
            <v>30.8790625</v>
          </cell>
        </row>
        <row r="3199">
          <cell r="H3199" t="str">
            <v>I-404</v>
          </cell>
        </row>
        <row r="3202">
          <cell r="E3202" t="str">
            <v xml:space="preserve"> </v>
          </cell>
        </row>
        <row r="3203">
          <cell r="E3203" t="str">
            <v>AM1-240C1</v>
          </cell>
          <cell r="F3203" t="str">
            <v>Amortiguador conductor AAAC 240 mm2</v>
          </cell>
          <cell r="H3203">
            <v>8.0084583333333335</v>
          </cell>
        </row>
        <row r="3205">
          <cell r="E3205" t="str">
            <v>Amortiguador conductor AAAC 240 mm2</v>
          </cell>
        </row>
        <row r="3207">
          <cell r="F3207" t="str">
            <v>TIPO DE CAMBIO (S/.POR US$) :</v>
          </cell>
          <cell r="G3207">
            <v>3.2450000000000001</v>
          </cell>
        </row>
        <row r="3208">
          <cell r="F3208" t="str">
            <v>FECHA DE REFERENCIA :</v>
          </cell>
          <cell r="G3208">
            <v>43100</v>
          </cell>
        </row>
        <row r="3210">
          <cell r="H3210" t="str">
            <v xml:space="preserve">PRECIO </v>
          </cell>
        </row>
        <row r="3211">
          <cell r="E3211" t="str">
            <v>FUENTE</v>
          </cell>
          <cell r="G3211" t="str">
            <v>TIPO</v>
          </cell>
          <cell r="H3211" t="str">
            <v>UNITARIO</v>
          </cell>
        </row>
        <row r="3212">
          <cell r="H3212" t="str">
            <v>(US$)</v>
          </cell>
        </row>
        <row r="3213">
          <cell r="E3213" t="str">
            <v>CODIMSUR S.R.L. REPORTE ADUANAS 20170915</v>
          </cell>
          <cell r="G3213">
            <v>0</v>
          </cell>
          <cell r="H3213">
            <v>8.0084583333333335</v>
          </cell>
        </row>
        <row r="3225">
          <cell r="G3225" t="str">
            <v>US$/Unidad</v>
          </cell>
          <cell r="H3225">
            <v>8.0084583333333335</v>
          </cell>
        </row>
        <row r="3226">
          <cell r="G3226" t="str">
            <v>US$/Unidad</v>
          </cell>
          <cell r="H3226" t="str">
            <v>NO APLICA</v>
          </cell>
          <cell r="I3226">
            <v>8.0084583333333335</v>
          </cell>
        </row>
        <row r="3231">
          <cell r="H3231" t="str">
            <v>I-404</v>
          </cell>
        </row>
        <row r="3234">
          <cell r="E3234" t="str">
            <v xml:space="preserve"> </v>
          </cell>
        </row>
        <row r="3235">
          <cell r="E3235" t="str">
            <v>AM1-185C1</v>
          </cell>
          <cell r="F3235" t="str">
            <v>Amortiguador conductor AAAC 185 mm2</v>
          </cell>
          <cell r="H3235">
            <v>25.841584158415841</v>
          </cell>
        </row>
        <row r="3237">
          <cell r="E3237" t="str">
            <v>Amortiguador conductor AAAC 185 mm2</v>
          </cell>
        </row>
        <row r="3239">
          <cell r="F3239" t="str">
            <v>TIPO DE CAMBIO (S/.POR US$) :</v>
          </cell>
          <cell r="G3239">
            <v>3.2450000000000001</v>
          </cell>
        </row>
        <row r="3240">
          <cell r="F3240" t="str">
            <v>FECHA DE REFERENCIA :</v>
          </cell>
          <cell r="G3240">
            <v>43100</v>
          </cell>
        </row>
        <row r="3242">
          <cell r="H3242" t="str">
            <v xml:space="preserve">PRECIO </v>
          </cell>
        </row>
        <row r="3243">
          <cell r="E3243" t="str">
            <v>FUENTE</v>
          </cell>
          <cell r="G3243" t="str">
            <v>TIPO</v>
          </cell>
          <cell r="H3243" t="str">
            <v>UNITARIO</v>
          </cell>
        </row>
        <row r="3244">
          <cell r="H3244" t="str">
            <v>(US$)</v>
          </cell>
        </row>
        <row r="3245">
          <cell r="E3245" t="str">
            <v>GTS MAJES S.A.C. - REPORTE ADUANAS - (20120516)</v>
          </cell>
          <cell r="G3245">
            <v>0</v>
          </cell>
          <cell r="H3245">
            <v>25.841584158415841</v>
          </cell>
        </row>
        <row r="3257">
          <cell r="G3257" t="str">
            <v>US$/Unidad</v>
          </cell>
          <cell r="H3257">
            <v>25.841584158415841</v>
          </cell>
        </row>
        <row r="3258">
          <cell r="G3258" t="str">
            <v>US$/Unidad</v>
          </cell>
          <cell r="H3258" t="str">
            <v>NO APLICA</v>
          </cell>
          <cell r="I3258">
            <v>25.841584158415841</v>
          </cell>
        </row>
        <row r="3263">
          <cell r="H3263" t="str">
            <v>I-404</v>
          </cell>
        </row>
        <row r="3266">
          <cell r="E3266" t="str">
            <v xml:space="preserve"> </v>
          </cell>
        </row>
        <row r="3267">
          <cell r="E3267" t="str">
            <v>AM1-150C1</v>
          </cell>
          <cell r="F3267" t="str">
            <v>Amortiguador conductor AAAC 150 mm2</v>
          </cell>
          <cell r="H3267">
            <v>14.857811092918542</v>
          </cell>
        </row>
        <row r="3269">
          <cell r="E3269" t="str">
            <v>Amortiguador conductor AAAC 150 mm2</v>
          </cell>
        </row>
        <row r="3271">
          <cell r="F3271" t="str">
            <v>TIPO DE CAMBIO (S/.POR US$) :</v>
          </cell>
          <cell r="G3271">
            <v>3.2450000000000001</v>
          </cell>
        </row>
        <row r="3272">
          <cell r="F3272" t="str">
            <v>FECHA DE REFERENCIA :</v>
          </cell>
          <cell r="G3272">
            <v>43100</v>
          </cell>
        </row>
        <row r="3274">
          <cell r="H3274" t="str">
            <v xml:space="preserve">PRECIO </v>
          </cell>
        </row>
        <row r="3275">
          <cell r="E3275" t="str">
            <v>FUENTE</v>
          </cell>
          <cell r="G3275" t="str">
            <v>TIPO</v>
          </cell>
          <cell r="H3275" t="str">
            <v>UNITARIO</v>
          </cell>
        </row>
        <row r="3276">
          <cell r="H3276" t="str">
            <v>(US$)</v>
          </cell>
        </row>
        <row r="3277">
          <cell r="E3277" t="str">
            <v>ALDESA CONSTRUCCIONES SA SUCURSAL EN PER REPORTE ADUANAS 20170516</v>
          </cell>
          <cell r="G3277">
            <v>0</v>
          </cell>
          <cell r="H3277">
            <v>14.857765042979942</v>
          </cell>
        </row>
        <row r="3278">
          <cell r="E3278" t="str">
            <v>ALDESA CONSTRUCCIONES SA SUCURSAL EN PER REPORTE ADUANAS 20170516</v>
          </cell>
          <cell r="G3278">
            <v>0</v>
          </cell>
          <cell r="H3278">
            <v>14.857857142857142</v>
          </cell>
        </row>
        <row r="3289">
          <cell r="G3289" t="str">
            <v>US$/Unidad</v>
          </cell>
          <cell r="H3289">
            <v>14.857811092918542</v>
          </cell>
        </row>
        <row r="3290">
          <cell r="G3290" t="str">
            <v>US$/Unidad</v>
          </cell>
          <cell r="H3290">
            <v>14.857811092918542</v>
          </cell>
          <cell r="I3290">
            <v>14.857811092918542</v>
          </cell>
        </row>
        <row r="3295">
          <cell r="H3295" t="str">
            <v>I-404</v>
          </cell>
        </row>
        <row r="3298">
          <cell r="E3298" t="str">
            <v xml:space="preserve"> </v>
          </cell>
        </row>
        <row r="3299">
          <cell r="E3299" t="str">
            <v>AM1-150C9</v>
          </cell>
          <cell r="F3299" t="str">
            <v>Amortiguador conductor ACCR 175 mm2</v>
          </cell>
          <cell r="H3299">
            <v>40</v>
          </cell>
        </row>
        <row r="3301">
          <cell r="E3301" t="str">
            <v>Amortiguador conductor ACCR 175 mm2</v>
          </cell>
        </row>
        <row r="3303">
          <cell r="F3303" t="str">
            <v>TIPO DE CAMBIO (S/.POR US$) :</v>
          </cell>
          <cell r="G3303">
            <v>3.2450000000000001</v>
          </cell>
        </row>
        <row r="3304">
          <cell r="F3304" t="str">
            <v>FECHA DE REFERENCIA :</v>
          </cell>
          <cell r="G3304">
            <v>43100</v>
          </cell>
        </row>
        <row r="3306">
          <cell r="H3306" t="str">
            <v xml:space="preserve">PRECIO </v>
          </cell>
        </row>
        <row r="3307">
          <cell r="E3307" t="str">
            <v>FUENTE</v>
          </cell>
          <cell r="G3307" t="str">
            <v>TIPO</v>
          </cell>
          <cell r="H3307" t="str">
            <v>UNITARIO</v>
          </cell>
        </row>
        <row r="3308">
          <cell r="H3308" t="str">
            <v>(US$)</v>
          </cell>
        </row>
        <row r="3309">
          <cell r="E3309" t="str">
            <v>ESTIMADO</v>
          </cell>
          <cell r="G3309">
            <v>0</v>
          </cell>
          <cell r="H3309">
            <v>40</v>
          </cell>
        </row>
        <row r="3321">
          <cell r="G3321" t="str">
            <v>US$/Unidad</v>
          </cell>
          <cell r="H3321">
            <v>40</v>
          </cell>
        </row>
        <row r="3322">
          <cell r="G3322" t="str">
            <v>US$/Unidad</v>
          </cell>
          <cell r="H3322" t="str">
            <v>NO APLICA</v>
          </cell>
          <cell r="I3322">
            <v>40</v>
          </cell>
        </row>
        <row r="3329">
          <cell r="H3329" t="str">
            <v>I-404</v>
          </cell>
        </row>
        <row r="3332">
          <cell r="E3332" t="str">
            <v xml:space="preserve"> </v>
          </cell>
        </row>
        <row r="3333">
          <cell r="E3333" t="str">
            <v>AM1-120C1</v>
          </cell>
          <cell r="F3333" t="str">
            <v>Amortiguador  conductor AAAC 120 mm2</v>
          </cell>
          <cell r="H3333">
            <v>6.8021847901234569</v>
          </cell>
        </row>
        <row r="3335">
          <cell r="E3335" t="str">
            <v>Amortiguador  conductor AAAC 120 mm2</v>
          </cell>
        </row>
        <row r="3337">
          <cell r="F3337" t="str">
            <v>TIPO DE CAMBIO (S/.POR US$) :</v>
          </cell>
          <cell r="G3337">
            <v>3.2450000000000001</v>
          </cell>
        </row>
        <row r="3338">
          <cell r="F3338" t="str">
            <v>FECHA DE REFERENCIA :</v>
          </cell>
          <cell r="G3338">
            <v>43100</v>
          </cell>
        </row>
        <row r="3340">
          <cell r="H3340" t="str">
            <v xml:space="preserve">PRECIO </v>
          </cell>
        </row>
        <row r="3341">
          <cell r="E3341" t="str">
            <v>FUENTE</v>
          </cell>
          <cell r="G3341" t="str">
            <v>TIPO</v>
          </cell>
          <cell r="H3341" t="str">
            <v>UNITARIO</v>
          </cell>
        </row>
        <row r="3342">
          <cell r="H3342" t="str">
            <v>(US$)</v>
          </cell>
        </row>
        <row r="3343">
          <cell r="E3343" t="str">
            <v>GCZ INGENIEROS S.A.C. REPORTE ADUANAS 20171206</v>
          </cell>
          <cell r="G3343">
            <v>0</v>
          </cell>
          <cell r="H3343">
            <v>6.607456</v>
          </cell>
        </row>
        <row r="3344">
          <cell r="E3344" t="str">
            <v>REPORTE EMPRESA :ELECTRO DUNAS - CON FACTURA N° 001-011266</v>
          </cell>
          <cell r="G3344">
            <v>1</v>
          </cell>
          <cell r="H3344">
            <v>6.9969135802469138</v>
          </cell>
        </row>
        <row r="3355">
          <cell r="G3355" t="str">
            <v>US$/Unidad</v>
          </cell>
          <cell r="H3355">
            <v>6.8021847901234569</v>
          </cell>
        </row>
        <row r="3356">
          <cell r="G3356" t="str">
            <v>US$/Unidad</v>
          </cell>
          <cell r="H3356">
            <v>6.8021847901234569</v>
          </cell>
          <cell r="I3356">
            <v>6.8021847901234569</v>
          </cell>
        </row>
        <row r="3361">
          <cell r="H3361" t="str">
            <v>I-404</v>
          </cell>
        </row>
        <row r="3364">
          <cell r="E3364" t="str">
            <v xml:space="preserve"> </v>
          </cell>
        </row>
        <row r="3365">
          <cell r="E3365" t="str">
            <v>AM1-095C1</v>
          </cell>
          <cell r="F3365" t="str">
            <v>Amortiguador conductor AAAC 95 mm2</v>
          </cell>
          <cell r="H3365">
            <v>5.3254498294630634</v>
          </cell>
        </row>
        <row r="3367">
          <cell r="E3367" t="str">
            <v>Amortiguador conductor AAAC 95 mm2</v>
          </cell>
        </row>
        <row r="3369">
          <cell r="F3369" t="str">
            <v>TIPO DE CAMBIO (S/.POR US$) :</v>
          </cell>
          <cell r="G3369">
            <v>3.2450000000000001</v>
          </cell>
        </row>
        <row r="3370">
          <cell r="F3370" t="str">
            <v>FECHA DE REFERENCIA :</v>
          </cell>
          <cell r="G3370">
            <v>43100</v>
          </cell>
        </row>
        <row r="3372">
          <cell r="H3372" t="str">
            <v xml:space="preserve">PRECIO </v>
          </cell>
        </row>
        <row r="3373">
          <cell r="E3373" t="str">
            <v>FUENTE</v>
          </cell>
          <cell r="G3373" t="str">
            <v>TIPO</v>
          </cell>
          <cell r="H3373" t="str">
            <v>UNITARIO</v>
          </cell>
        </row>
        <row r="3374">
          <cell r="H3374" t="str">
            <v>(US$)</v>
          </cell>
        </row>
        <row r="3375">
          <cell r="E3375" t="str">
            <v>ABENGOA PERU S.A. REPORTE ADUANAS 20170201</v>
          </cell>
          <cell r="G3375">
            <v>0</v>
          </cell>
          <cell r="H3375">
            <v>5.3254498294630634</v>
          </cell>
        </row>
        <row r="3387">
          <cell r="G3387" t="str">
            <v>US$/Unidad</v>
          </cell>
          <cell r="H3387">
            <v>5.3254498294630634</v>
          </cell>
        </row>
        <row r="3388">
          <cell r="G3388" t="str">
            <v>US$/Unidad</v>
          </cell>
          <cell r="H3388" t="str">
            <v>NO APLICA</v>
          </cell>
          <cell r="I3388">
            <v>5.3254498294630634</v>
          </cell>
        </row>
        <row r="3393">
          <cell r="H3393" t="str">
            <v>I-404</v>
          </cell>
        </row>
        <row r="3396">
          <cell r="E3396" t="str">
            <v xml:space="preserve"> </v>
          </cell>
        </row>
        <row r="3397">
          <cell r="E3397" t="str">
            <v>AM1-070C1</v>
          </cell>
          <cell r="F3397" t="str">
            <v>Amortiguador conductor AAAC 70 mm2</v>
          </cell>
          <cell r="H3397">
            <v>4.0600100000000001</v>
          </cell>
        </row>
        <row r="3399">
          <cell r="E3399" t="str">
            <v>Amortiguador conductor AAAC 70 mm2</v>
          </cell>
        </row>
        <row r="3401">
          <cell r="F3401" t="str">
            <v>TIPO DE CAMBIO (S/.POR US$) :</v>
          </cell>
          <cell r="G3401">
            <v>3.2450000000000001</v>
          </cell>
        </row>
        <row r="3402">
          <cell r="F3402" t="str">
            <v>FECHA DE REFERENCIA :</v>
          </cell>
          <cell r="G3402">
            <v>43100</v>
          </cell>
        </row>
        <row r="3404">
          <cell r="H3404" t="str">
            <v xml:space="preserve">PRECIO </v>
          </cell>
        </row>
        <row r="3405">
          <cell r="E3405" t="str">
            <v>FUENTE</v>
          </cell>
          <cell r="G3405" t="str">
            <v>TIPO</v>
          </cell>
          <cell r="H3405" t="str">
            <v>UNITARIO</v>
          </cell>
        </row>
        <row r="3406">
          <cell r="H3406" t="str">
            <v>(US$)</v>
          </cell>
        </row>
        <row r="3407">
          <cell r="E3407" t="str">
            <v>MANUFACTURAS INDUSTRIALES MENDOZA S.A.REPORTE ADUANAS 20140610</v>
          </cell>
          <cell r="G3407">
            <v>0</v>
          </cell>
          <cell r="H3407">
            <v>4.0600100000000001</v>
          </cell>
        </row>
        <row r="3419">
          <cell r="G3419" t="str">
            <v>US$/Unidad</v>
          </cell>
          <cell r="H3419">
            <v>4.0600100000000001</v>
          </cell>
        </row>
        <row r="3420">
          <cell r="G3420" t="str">
            <v>US$/Unidad</v>
          </cell>
          <cell r="H3420" t="str">
            <v>NO APLICA</v>
          </cell>
          <cell r="I3420">
            <v>4.0600100000000001</v>
          </cell>
        </row>
        <row r="3425">
          <cell r="H3425" t="str">
            <v>I-404</v>
          </cell>
        </row>
        <row r="3428">
          <cell r="E3428" t="str">
            <v xml:space="preserve"> </v>
          </cell>
        </row>
        <row r="3429">
          <cell r="E3429" t="str">
            <v>AM1-050C1</v>
          </cell>
          <cell r="F3429" t="str">
            <v>Amortiguador conductor AAAC 50 mm2</v>
          </cell>
          <cell r="H3429">
            <v>13.871436628568876</v>
          </cell>
        </row>
        <row r="3431">
          <cell r="E3431" t="str">
            <v>Amortiguador conductor AAAC 50 mm2</v>
          </cell>
        </row>
        <row r="3433">
          <cell r="F3433" t="str">
            <v>TIPO DE CAMBIO (S/.POR US$) :</v>
          </cell>
          <cell r="G3433">
            <v>3.2450000000000001</v>
          </cell>
        </row>
        <row r="3434">
          <cell r="F3434" t="str">
            <v>FECHA DE REFERENCIA :</v>
          </cell>
          <cell r="G3434">
            <v>43100</v>
          </cell>
        </row>
        <row r="3436">
          <cell r="H3436" t="str">
            <v xml:space="preserve">PRECIO </v>
          </cell>
        </row>
        <row r="3437">
          <cell r="E3437" t="str">
            <v>FUENTE</v>
          </cell>
          <cell r="G3437" t="str">
            <v>TIPO</v>
          </cell>
          <cell r="H3437" t="str">
            <v>UNITARIO</v>
          </cell>
        </row>
        <row r="3438">
          <cell r="H3438" t="str">
            <v>(US$)</v>
          </cell>
        </row>
        <row r="3439">
          <cell r="E3439" t="str">
            <v>MANUFACTURAS INDUSTRIALES MENDOZA S.A.REPORTE ADUANAS 20140108</v>
          </cell>
          <cell r="G3439">
            <v>0</v>
          </cell>
          <cell r="H3439">
            <v>3.8759600000000001</v>
          </cell>
        </row>
        <row r="3440">
          <cell r="E3440" t="str">
            <v>ATN 2 S.A.REPORTE ADUANAS 20140109</v>
          </cell>
          <cell r="G3440">
            <v>0</v>
          </cell>
          <cell r="H3440">
            <v>11.677026713124274</v>
          </cell>
        </row>
        <row r="3441">
          <cell r="E3441" t="str">
            <v>ATN 2 S.A.REPORTE ADUANAS 20140109</v>
          </cell>
          <cell r="G3441">
            <v>0</v>
          </cell>
          <cell r="H3441">
            <v>13.800139999999999</v>
          </cell>
        </row>
        <row r="3442">
          <cell r="E3442" t="str">
            <v>ATN 2 S.A.REPORTE ADUANAS 20140109</v>
          </cell>
          <cell r="G3442">
            <v>0</v>
          </cell>
          <cell r="H3442">
            <v>11.676938775510205</v>
          </cell>
        </row>
        <row r="3443">
          <cell r="E3443" t="str">
            <v>COBRA PERU S.A REPORTE ADUANAS 20140114</v>
          </cell>
          <cell r="G3443">
            <v>0</v>
          </cell>
          <cell r="H3443">
            <v>18.331641025641026</v>
          </cell>
        </row>
        <row r="3444">
          <cell r="E3444" t="str">
            <v>ABENGOA PERU S.A.REPORTE ADUANAS 20140403</v>
          </cell>
          <cell r="G3444">
            <v>0</v>
          </cell>
          <cell r="H3444">
            <v>32.623846153846152</v>
          </cell>
        </row>
        <row r="3445">
          <cell r="E3445" t="str">
            <v>ABENGOA PERU S.A.REPORTE ADUANAS 20140403</v>
          </cell>
          <cell r="G3445">
            <v>0</v>
          </cell>
          <cell r="H3445">
            <v>32.741250000000001</v>
          </cell>
        </row>
        <row r="3451">
          <cell r="G3451" t="str">
            <v>US$/Unidad</v>
          </cell>
          <cell r="H3451">
            <v>17.818114666874521</v>
          </cell>
        </row>
        <row r="3452">
          <cell r="G3452" t="str">
            <v>US$/Unidad</v>
          </cell>
          <cell r="H3452">
            <v>13.871436628568876</v>
          </cell>
          <cell r="I3452">
            <v>13.871436628568876</v>
          </cell>
        </row>
        <row r="3457">
          <cell r="H3457" t="str">
            <v>I-404</v>
          </cell>
        </row>
        <row r="3460">
          <cell r="E3460" t="str">
            <v xml:space="preserve"> </v>
          </cell>
        </row>
        <row r="3461">
          <cell r="E3461" t="str">
            <v>AM1-035C1</v>
          </cell>
          <cell r="F3461" t="str">
            <v>Amortiguador conductor AAAC 35 mm2</v>
          </cell>
          <cell r="H3461">
            <v>20.2</v>
          </cell>
        </row>
        <row r="3463">
          <cell r="E3463" t="str">
            <v>Amortiguador conductor AAAC 35 mm2</v>
          </cell>
        </row>
        <row r="3465">
          <cell r="F3465" t="str">
            <v>TIPO DE CAMBIO (S/.POR US$) :</v>
          </cell>
          <cell r="G3465">
            <v>3.2450000000000001</v>
          </cell>
        </row>
        <row r="3466">
          <cell r="F3466" t="str">
            <v>FECHA DE REFERENCIA :</v>
          </cell>
          <cell r="G3466">
            <v>43100</v>
          </cell>
        </row>
        <row r="3468">
          <cell r="H3468" t="str">
            <v xml:space="preserve">PRECIO </v>
          </cell>
        </row>
        <row r="3469">
          <cell r="E3469" t="str">
            <v>FUENTE</v>
          </cell>
          <cell r="G3469" t="str">
            <v>TIPO</v>
          </cell>
          <cell r="H3469" t="str">
            <v>UNITARIO</v>
          </cell>
        </row>
        <row r="3470">
          <cell r="H3470" t="str">
            <v>(US$)</v>
          </cell>
        </row>
        <row r="3471">
          <cell r="E3471" t="str">
            <v>EMPRESA SERVICIOS GENERALES ELECTRICOS S REPORTE ADUANAS 20171003</v>
          </cell>
          <cell r="G3471">
            <v>0</v>
          </cell>
          <cell r="H3471">
            <v>20.2</v>
          </cell>
        </row>
        <row r="3483">
          <cell r="G3483" t="str">
            <v>US$/Unidad</v>
          </cell>
          <cell r="H3483">
            <v>20.2</v>
          </cell>
        </row>
        <row r="3484">
          <cell r="G3484" t="str">
            <v>US$/Unidad</v>
          </cell>
          <cell r="H3484" t="str">
            <v>NO APLICA</v>
          </cell>
          <cell r="I3484">
            <v>20.2</v>
          </cell>
        </row>
        <row r="3492">
          <cell r="H3492" t="str">
            <v>I-404</v>
          </cell>
        </row>
        <row r="3495">
          <cell r="E3495" t="str">
            <v xml:space="preserve"> </v>
          </cell>
        </row>
        <row r="3496">
          <cell r="E3496" t="str">
            <v>ES2-051C5</v>
          </cell>
          <cell r="F3496" t="str">
            <v>Ensamble suspensión cable de guarda de Ao Gdo. 3/8" EHS</v>
          </cell>
          <cell r="H3496">
            <v>29.12</v>
          </cell>
        </row>
        <row r="3498">
          <cell r="E3498" t="str">
            <v>Ensamble suspensión cable de guarda de Ao Gdo. 3/8" EHS</v>
          </cell>
        </row>
        <row r="3500">
          <cell r="F3500" t="str">
            <v>TIPO DE CAMBIO (S/.POR US$) :</v>
          </cell>
          <cell r="G3500">
            <v>3.2450000000000001</v>
          </cell>
        </row>
        <row r="3501">
          <cell r="F3501" t="str">
            <v>FECHA DE REFERENCIA :</v>
          </cell>
          <cell r="G3501">
            <v>43100</v>
          </cell>
        </row>
        <row r="3503">
          <cell r="H3503" t="str">
            <v xml:space="preserve">PRECIO </v>
          </cell>
        </row>
        <row r="3504">
          <cell r="E3504" t="str">
            <v>FUENTE</v>
          </cell>
          <cell r="G3504" t="str">
            <v>TIPO</v>
          </cell>
          <cell r="H3504" t="str">
            <v>UNITARIO</v>
          </cell>
        </row>
        <row r="3505">
          <cell r="H3505" t="str">
            <v>(US$)</v>
          </cell>
        </row>
        <row r="3506">
          <cell r="E3506" t="str">
            <v>VALOR ESTIMADO</v>
          </cell>
          <cell r="G3506">
            <v>0</v>
          </cell>
          <cell r="H3506">
            <v>29.12</v>
          </cell>
        </row>
        <row r="3518">
          <cell r="G3518" t="str">
            <v>US$/Unidad</v>
          </cell>
          <cell r="H3518">
            <v>29.12</v>
          </cell>
        </row>
        <row r="3519">
          <cell r="G3519" t="str">
            <v>US$/Unidad</v>
          </cell>
          <cell r="H3519" t="str">
            <v>NO APLICA</v>
          </cell>
          <cell r="I3519">
            <v>29.12</v>
          </cell>
        </row>
        <row r="3524">
          <cell r="H3524" t="str">
            <v>I-404</v>
          </cell>
        </row>
        <row r="3527">
          <cell r="E3527" t="str">
            <v xml:space="preserve"> </v>
          </cell>
        </row>
        <row r="3528">
          <cell r="E3528" t="str">
            <v>ES2-038C5</v>
          </cell>
          <cell r="F3528" t="str">
            <v>Ensamble suspensión cable de guarda de Ao Gdo.5/16" EHS</v>
          </cell>
          <cell r="H3528">
            <v>28</v>
          </cell>
        </row>
        <row r="3530">
          <cell r="E3530" t="str">
            <v>Ensamble suspensión cable de guarda de Ao Gdo.5/16" EHS</v>
          </cell>
        </row>
        <row r="3532">
          <cell r="F3532" t="str">
            <v>TIPO DE CAMBIO (S/.POR US$) :</v>
          </cell>
          <cell r="G3532">
            <v>3.2450000000000001</v>
          </cell>
        </row>
        <row r="3533">
          <cell r="F3533" t="str">
            <v>FECHA DE REFERENCIA :</v>
          </cell>
          <cell r="G3533">
            <v>43100</v>
          </cell>
        </row>
        <row r="3535">
          <cell r="H3535" t="str">
            <v xml:space="preserve">PRECIO </v>
          </cell>
        </row>
        <row r="3536">
          <cell r="E3536" t="str">
            <v>FUENTE</v>
          </cell>
          <cell r="G3536" t="str">
            <v>TIPO</v>
          </cell>
          <cell r="H3536" t="str">
            <v>UNITARIO</v>
          </cell>
        </row>
        <row r="3537">
          <cell r="H3537" t="str">
            <v>(US$)</v>
          </cell>
        </row>
        <row r="3538">
          <cell r="E3538" t="str">
            <v>VALOR CALCULADO: A PARTIR DE PRECIO DE COTIZACION Y EL PRECIO PROPORCIONAL DE AMORTIGUADOR 120 mm2</v>
          </cell>
          <cell r="G3538">
            <v>0</v>
          </cell>
          <cell r="H3538">
            <v>28</v>
          </cell>
        </row>
        <row r="3550">
          <cell r="G3550" t="str">
            <v>US$/Unidad</v>
          </cell>
          <cell r="H3550">
            <v>28</v>
          </cell>
        </row>
        <row r="3551">
          <cell r="G3551" t="str">
            <v>US$/Unidad</v>
          </cell>
          <cell r="H3551" t="str">
            <v>NO APLICA</v>
          </cell>
          <cell r="I3551">
            <v>28</v>
          </cell>
        </row>
        <row r="3556">
          <cell r="H3556" t="str">
            <v>I-404</v>
          </cell>
        </row>
        <row r="3559">
          <cell r="E3559" t="str">
            <v xml:space="preserve"> </v>
          </cell>
        </row>
        <row r="3560">
          <cell r="E3560" t="str">
            <v>EN2-051C5</v>
          </cell>
          <cell r="F3560" t="str">
            <v>Ensamble anclaje cable de guarda de Ao Gdo. 3/8" EHS</v>
          </cell>
          <cell r="H3560">
            <v>39.200000000000003</v>
          </cell>
        </row>
        <row r="3562">
          <cell r="E3562" t="str">
            <v>Ensamble anclaje cable de guarda de Ao Gdo. 3/8" EHS</v>
          </cell>
        </row>
        <row r="3564">
          <cell r="F3564" t="str">
            <v>TIPO DE CAMBIO (S/.POR US$) :</v>
          </cell>
          <cell r="G3564">
            <v>3.2450000000000001</v>
          </cell>
        </row>
        <row r="3565">
          <cell r="F3565" t="str">
            <v>FECHA DE REFERENCIA :</v>
          </cell>
          <cell r="G3565">
            <v>43100</v>
          </cell>
        </row>
        <row r="3567">
          <cell r="H3567" t="str">
            <v xml:space="preserve">PRECIO </v>
          </cell>
        </row>
        <row r="3568">
          <cell r="E3568" t="str">
            <v>FUENTE</v>
          </cell>
          <cell r="G3568" t="str">
            <v>TIPO</v>
          </cell>
          <cell r="H3568" t="str">
            <v>UNITARIO</v>
          </cell>
        </row>
        <row r="3569">
          <cell r="H3569" t="str">
            <v>(US$)</v>
          </cell>
        </row>
        <row r="3570">
          <cell r="E3570" t="str">
            <v>VALOR CALCULADO: A PARTIR DE PRECIO DE COTIZACION Y EL PRECIO PROPORCIONAL DE AMORTIGUADOR 120 mm2</v>
          </cell>
          <cell r="G3570">
            <v>0</v>
          </cell>
          <cell r="H3570">
            <v>39.200000000000003</v>
          </cell>
        </row>
        <row r="3582">
          <cell r="G3582" t="str">
            <v>US$/Unidad</v>
          </cell>
          <cell r="H3582">
            <v>39.200000000000003</v>
          </cell>
        </row>
        <row r="3583">
          <cell r="G3583" t="str">
            <v>US$/Unidad</v>
          </cell>
          <cell r="H3583" t="str">
            <v>NO APLICA</v>
          </cell>
          <cell r="I3583">
            <v>39.200000000000003</v>
          </cell>
        </row>
        <row r="3588">
          <cell r="H3588" t="str">
            <v>I-404</v>
          </cell>
        </row>
        <row r="3591">
          <cell r="E3591" t="str">
            <v xml:space="preserve"> </v>
          </cell>
        </row>
        <row r="3592">
          <cell r="E3592" t="str">
            <v>EN2-038C5</v>
          </cell>
          <cell r="F3592" t="str">
            <v>Ensamble anclaje cable de guarda de Ao Gdo. 5/16" EHS</v>
          </cell>
          <cell r="H3592">
            <v>39.200000000000003</v>
          </cell>
        </row>
        <row r="3594">
          <cell r="E3594" t="str">
            <v>Ensamble anclaje cable de guarda de Ao Gdo. 5/16" EHS</v>
          </cell>
        </row>
        <row r="3596">
          <cell r="F3596" t="str">
            <v>TIPO DE CAMBIO (S/.POR US$) :</v>
          </cell>
          <cell r="G3596">
            <v>3.2450000000000001</v>
          </cell>
        </row>
        <row r="3597">
          <cell r="F3597" t="str">
            <v>FECHA DE REFERENCIA :</v>
          </cell>
          <cell r="G3597">
            <v>43100</v>
          </cell>
        </row>
        <row r="3599">
          <cell r="H3599" t="str">
            <v xml:space="preserve">PRECIO </v>
          </cell>
        </row>
        <row r="3600">
          <cell r="E3600" t="str">
            <v>FUENTE</v>
          </cell>
          <cell r="G3600" t="str">
            <v>TIPO</v>
          </cell>
          <cell r="H3600" t="str">
            <v>UNITARIO</v>
          </cell>
        </row>
        <row r="3601">
          <cell r="H3601" t="str">
            <v>(US$)</v>
          </cell>
        </row>
        <row r="3602">
          <cell r="E3602" t="str">
            <v>VALOR CALCULADO: A PARTIR DE PRECIO DE COTIZACION Y EL PRECIO PROPORCIONAL DE AMORTIGUADOR 120 mm2</v>
          </cell>
          <cell r="G3602">
            <v>0</v>
          </cell>
          <cell r="H3602">
            <v>39.200000000000003</v>
          </cell>
        </row>
        <row r="3614">
          <cell r="G3614" t="str">
            <v>US$/Unidad</v>
          </cell>
          <cell r="H3614">
            <v>39.200000000000003</v>
          </cell>
        </row>
        <row r="3615">
          <cell r="G3615" t="str">
            <v>US$/Unidad</v>
          </cell>
          <cell r="H3615" t="str">
            <v>NO APLICA</v>
          </cell>
          <cell r="I3615">
            <v>39.200000000000003</v>
          </cell>
        </row>
        <row r="3620">
          <cell r="H3620" t="str">
            <v>I-404</v>
          </cell>
        </row>
        <row r="3623">
          <cell r="E3623" t="str">
            <v xml:space="preserve"> </v>
          </cell>
        </row>
        <row r="3624">
          <cell r="E3624" t="str">
            <v>AM2-051C5</v>
          </cell>
          <cell r="F3624" t="str">
            <v>Amortiguador cable de guarda de Ao Gdo. 3/8" EHS</v>
          </cell>
          <cell r="H3624">
            <v>6.8019999999999996</v>
          </cell>
        </row>
        <row r="3626">
          <cell r="E3626" t="str">
            <v>Amortiguador cable de guarda de Ao Gdo. 3/8" EHS</v>
          </cell>
        </row>
        <row r="3628">
          <cell r="F3628" t="str">
            <v>TIPO DE CAMBIO (S/.POR US$) :</v>
          </cell>
          <cell r="G3628">
            <v>3.2450000000000001</v>
          </cell>
        </row>
        <row r="3629">
          <cell r="F3629" t="str">
            <v>FECHA DE REFERENCIA :</v>
          </cell>
          <cell r="G3629">
            <v>43100</v>
          </cell>
        </row>
        <row r="3631">
          <cell r="H3631" t="str">
            <v xml:space="preserve">PRECIO </v>
          </cell>
        </row>
        <row r="3632">
          <cell r="E3632" t="str">
            <v>FUENTE</v>
          </cell>
          <cell r="G3632" t="str">
            <v>TIPO</v>
          </cell>
          <cell r="H3632" t="str">
            <v>UNITARIO</v>
          </cell>
        </row>
        <row r="3633">
          <cell r="H3633" t="str">
            <v>(US$)</v>
          </cell>
        </row>
        <row r="3634">
          <cell r="E3634" t="str">
            <v>GCZ INGENIEROS S.A.C. REPORTE ADUANAS 20160510</v>
          </cell>
          <cell r="G3634">
            <v>0</v>
          </cell>
          <cell r="H3634">
            <v>6.8019999999999996</v>
          </cell>
        </row>
        <row r="3646">
          <cell r="G3646" t="str">
            <v>US$/Unidad</v>
          </cell>
          <cell r="H3646">
            <v>6.8019999999999996</v>
          </cell>
        </row>
        <row r="3647">
          <cell r="G3647" t="str">
            <v>US$/Unidad</v>
          </cell>
          <cell r="H3647" t="str">
            <v>NO APLICA</v>
          </cell>
          <cell r="I3647">
            <v>6.8019999999999996</v>
          </cell>
        </row>
        <row r="3652">
          <cell r="H3652" t="str">
            <v>I-404</v>
          </cell>
        </row>
        <row r="3655">
          <cell r="E3655" t="str">
            <v xml:space="preserve"> </v>
          </cell>
        </row>
        <row r="3656">
          <cell r="E3656" t="str">
            <v>AM2-038C5</v>
          </cell>
          <cell r="F3656" t="str">
            <v>Amortiguador cable de guarda de Ao Gdo. 5/16" EHS</v>
          </cell>
          <cell r="H3656">
            <v>16.517481960994516</v>
          </cell>
        </row>
        <row r="3658">
          <cell r="E3658" t="str">
            <v>Amortiguador cable de guarda de Ao Gdo. 5/16" EHS</v>
          </cell>
        </row>
        <row r="3660">
          <cell r="F3660" t="str">
            <v>TIPO DE CAMBIO (S/.POR US$) :</v>
          </cell>
          <cell r="G3660">
            <v>3.2450000000000001</v>
          </cell>
        </row>
        <row r="3661">
          <cell r="F3661" t="str">
            <v>FECHA DE REFERENCIA :</v>
          </cell>
          <cell r="G3661">
            <v>43100</v>
          </cell>
        </row>
        <row r="3663">
          <cell r="H3663" t="str">
            <v xml:space="preserve">PRECIO </v>
          </cell>
        </row>
        <row r="3664">
          <cell r="E3664" t="str">
            <v>FUENTE</v>
          </cell>
          <cell r="G3664" t="str">
            <v>TIPO</v>
          </cell>
          <cell r="H3664" t="str">
            <v>UNITARIO</v>
          </cell>
        </row>
        <row r="3665">
          <cell r="H3665" t="str">
            <v>(US$)</v>
          </cell>
        </row>
        <row r="3666">
          <cell r="E3666" t="str">
            <v>VALOR CALCULADO: A PARTIR DE PRECIO DE COTIZACION Y EL PRECIO PROPORCIONAL DE AMORTIGUADOR 120 mm2</v>
          </cell>
          <cell r="G3666">
            <v>0</v>
          </cell>
          <cell r="H3666">
            <v>16.517481960994516</v>
          </cell>
        </row>
        <row r="3678">
          <cell r="G3678" t="str">
            <v>US$/Unidad</v>
          </cell>
          <cell r="H3678">
            <v>16.517481960994516</v>
          </cell>
        </row>
        <row r="3679">
          <cell r="G3679" t="str">
            <v>US$/Unidad</v>
          </cell>
          <cell r="H3679" t="str">
            <v>NO APLICA</v>
          </cell>
          <cell r="I3679">
            <v>16.517481960994516</v>
          </cell>
        </row>
        <row r="3684">
          <cell r="H3684" t="str">
            <v>I-404</v>
          </cell>
        </row>
        <row r="3687">
          <cell r="E3687" t="str">
            <v xml:space="preserve"> </v>
          </cell>
        </row>
        <row r="3688">
          <cell r="E3688" t="str">
            <v>JE2-051C5</v>
          </cell>
          <cell r="F3688" t="str">
            <v>Juntas de empalme cable de guarda de Ao Gdo. 3/8" EHS</v>
          </cell>
          <cell r="H3688">
            <v>2.0449999999999999</v>
          </cell>
        </row>
        <row r="3690">
          <cell r="E3690" t="str">
            <v>Juntas de empalme cable de guarda de Ao Gdo. 3/8" EHS</v>
          </cell>
        </row>
        <row r="3692">
          <cell r="F3692" t="str">
            <v>TIPO DE CAMBIO (S/.POR US$) :</v>
          </cell>
          <cell r="G3692">
            <v>3.2450000000000001</v>
          </cell>
        </row>
        <row r="3693">
          <cell r="F3693" t="str">
            <v>FECHA DE REFERENCIA :</v>
          </cell>
          <cell r="G3693">
            <v>43100</v>
          </cell>
        </row>
        <row r="3695">
          <cell r="H3695" t="str">
            <v xml:space="preserve">PRECIO </v>
          </cell>
        </row>
        <row r="3696">
          <cell r="E3696" t="str">
            <v>FUENTE</v>
          </cell>
          <cell r="G3696" t="str">
            <v>TIPO</v>
          </cell>
          <cell r="H3696" t="str">
            <v>UNITARIO</v>
          </cell>
        </row>
        <row r="3697">
          <cell r="H3697" t="str">
            <v>(US$)</v>
          </cell>
        </row>
        <row r="3698">
          <cell r="E3698" t="str">
            <v>GCZ INGENIEROS S.A.C. REPORTE ADUANAS 20160510</v>
          </cell>
          <cell r="G3698">
            <v>0</v>
          </cell>
          <cell r="H3698">
            <v>2.0449999999999999</v>
          </cell>
        </row>
        <row r="3710">
          <cell r="G3710" t="str">
            <v>US$/Unidad</v>
          </cell>
          <cell r="H3710">
            <v>2.0449999999999999</v>
          </cell>
        </row>
        <row r="3711">
          <cell r="G3711" t="str">
            <v>US$/Unidad</v>
          </cell>
          <cell r="H3711" t="str">
            <v>NO APLICA</v>
          </cell>
          <cell r="I3711">
            <v>2.0449999999999999</v>
          </cell>
        </row>
        <row r="3716">
          <cell r="H3716" t="str">
            <v>I-404</v>
          </cell>
        </row>
        <row r="3719">
          <cell r="E3719" t="str">
            <v xml:space="preserve"> </v>
          </cell>
        </row>
        <row r="3720">
          <cell r="E3720" t="str">
            <v>JE2-038C5</v>
          </cell>
          <cell r="F3720" t="str">
            <v>Juntas de empalme cable de guarda de Ao Gdo. 5/16" EHS</v>
          </cell>
          <cell r="H3720">
            <v>8.5120000000000005</v>
          </cell>
        </row>
        <row r="3722">
          <cell r="E3722" t="str">
            <v>Juntas de empalme cable de guarda de Ao Gdo. 5/16" EHS</v>
          </cell>
        </row>
        <row r="3724">
          <cell r="F3724" t="str">
            <v>TIPO DE CAMBIO (S/.POR US$) :</v>
          </cell>
          <cell r="G3724">
            <v>3.2450000000000001</v>
          </cell>
        </row>
        <row r="3725">
          <cell r="F3725" t="str">
            <v>FECHA DE REFERENCIA :</v>
          </cell>
          <cell r="G3725">
            <v>43100</v>
          </cell>
        </row>
        <row r="3727">
          <cell r="H3727" t="str">
            <v xml:space="preserve">PRECIO </v>
          </cell>
        </row>
        <row r="3728">
          <cell r="E3728" t="str">
            <v>FUENTE</v>
          </cell>
          <cell r="G3728" t="str">
            <v>TIPO</v>
          </cell>
          <cell r="H3728" t="str">
            <v>UNITARIO</v>
          </cell>
        </row>
        <row r="3729">
          <cell r="H3729" t="str">
            <v>(US$)</v>
          </cell>
        </row>
        <row r="3730">
          <cell r="E3730" t="str">
            <v>VALOR CALCULADO: A PARTIR DE PRECIO DE COTIZACION Y EL PRECIO PROPORCIONAL DE AMORTIGUADOR 120 mm2</v>
          </cell>
          <cell r="G3730">
            <v>0</v>
          </cell>
          <cell r="H3730">
            <v>8.5120000000000005</v>
          </cell>
        </row>
        <row r="3742">
          <cell r="G3742" t="str">
            <v>US$/Unidad</v>
          </cell>
          <cell r="H3742">
            <v>8.5120000000000005</v>
          </cell>
        </row>
        <row r="3743">
          <cell r="G3743" t="str">
            <v>US$/Unidad</v>
          </cell>
          <cell r="H3743" t="str">
            <v>NO APLICA</v>
          </cell>
          <cell r="I3743">
            <v>8.5120000000000005</v>
          </cell>
        </row>
        <row r="3748">
          <cell r="H3748" t="str">
            <v>I-404</v>
          </cell>
        </row>
        <row r="3751">
          <cell r="E3751" t="str">
            <v xml:space="preserve"> </v>
          </cell>
        </row>
        <row r="3752">
          <cell r="E3752" t="str">
            <v>MA2-051C5</v>
          </cell>
          <cell r="F3752" t="str">
            <v>Manguitos de Reparación cable de guarda de Ao Gdo. 3/8" EHS</v>
          </cell>
          <cell r="H3752">
            <v>2.4640000000000004</v>
          </cell>
        </row>
        <row r="3754">
          <cell r="E3754" t="str">
            <v>Manguitos de Reparación cable de guarda de Ao Gdo. 3/8" EHS</v>
          </cell>
        </row>
        <row r="3756">
          <cell r="F3756" t="str">
            <v>TIPO DE CAMBIO (S/.POR US$) :</v>
          </cell>
          <cell r="G3756">
            <v>3.2450000000000001</v>
          </cell>
        </row>
        <row r="3757">
          <cell r="F3757" t="str">
            <v>FECHA DE REFERENCIA :</v>
          </cell>
          <cell r="G3757">
            <v>43100</v>
          </cell>
        </row>
        <row r="3759">
          <cell r="H3759" t="str">
            <v xml:space="preserve">PRECIO </v>
          </cell>
        </row>
        <row r="3760">
          <cell r="E3760" t="str">
            <v>FUENTE</v>
          </cell>
          <cell r="G3760" t="str">
            <v>TIPO</v>
          </cell>
          <cell r="H3760" t="str">
            <v>UNITARIO</v>
          </cell>
        </row>
        <row r="3761">
          <cell r="H3761" t="str">
            <v>(US$)</v>
          </cell>
        </row>
        <row r="3762">
          <cell r="E3762" t="str">
            <v>VALOR CALCULADO: A PARTIR DE PRECIO DE COTIZACION Y EL PRECIO PROPORCIONAL DE AMORTIGUADOR 120 mm2</v>
          </cell>
          <cell r="G3762">
            <v>0</v>
          </cell>
          <cell r="H3762">
            <v>2.4640000000000004</v>
          </cell>
        </row>
        <row r="3774">
          <cell r="G3774" t="str">
            <v>US$/Unidad</v>
          </cell>
          <cell r="H3774">
            <v>2.4640000000000004</v>
          </cell>
        </row>
        <row r="3775">
          <cell r="G3775" t="str">
            <v>US$/Unidad</v>
          </cell>
          <cell r="H3775" t="str">
            <v>NO APLICA</v>
          </cell>
          <cell r="I3775">
            <v>2.4640000000000004</v>
          </cell>
        </row>
        <row r="3780">
          <cell r="H3780" t="str">
            <v>I-404</v>
          </cell>
        </row>
        <row r="3783">
          <cell r="E3783" t="str">
            <v xml:space="preserve"> </v>
          </cell>
        </row>
        <row r="3784">
          <cell r="E3784" t="str">
            <v>MA2-038C5</v>
          </cell>
          <cell r="F3784" t="str">
            <v>Manguitos de Reparación cable de guarda de Ao Gdo. 5/16" EHS</v>
          </cell>
          <cell r="H3784">
            <v>2.4640000000000004</v>
          </cell>
        </row>
        <row r="3786">
          <cell r="E3786" t="str">
            <v>Manguitos de Reparación cable de guarda de Ao Gdo. 5/16" EHS</v>
          </cell>
        </row>
        <row r="3788">
          <cell r="F3788" t="str">
            <v>TIPO DE CAMBIO (S/.POR US$) :</v>
          </cell>
          <cell r="G3788">
            <v>3.2450000000000001</v>
          </cell>
        </row>
        <row r="3789">
          <cell r="F3789" t="str">
            <v>FECHA DE REFERENCIA :</v>
          </cell>
          <cell r="G3789">
            <v>43100</v>
          </cell>
        </row>
        <row r="3791">
          <cell r="H3791" t="str">
            <v xml:space="preserve">PRECIO </v>
          </cell>
        </row>
        <row r="3792">
          <cell r="E3792" t="str">
            <v>FUENTE</v>
          </cell>
          <cell r="G3792" t="str">
            <v>TIPO</v>
          </cell>
          <cell r="H3792" t="str">
            <v>UNITARIO</v>
          </cell>
        </row>
        <row r="3793">
          <cell r="H3793" t="str">
            <v>(US$)</v>
          </cell>
        </row>
        <row r="3794">
          <cell r="E3794" t="str">
            <v>VALOR CALCULADO: A PARTIR DE PRECIO DE COTIZACION Y EL PRECIO PROPORCIONAL DE AMORTIGUADOR 120 mm2</v>
          </cell>
          <cell r="G3794">
            <v>0</v>
          </cell>
          <cell r="H3794">
            <v>2.4640000000000004</v>
          </cell>
        </row>
        <row r="3806">
          <cell r="G3806" t="str">
            <v>US$/Unidad</v>
          </cell>
          <cell r="H3806">
            <v>2.4640000000000004</v>
          </cell>
        </row>
        <row r="3807">
          <cell r="G3807" t="str">
            <v>US$/Unidad</v>
          </cell>
          <cell r="H3807" t="str">
            <v>NO APLICA</v>
          </cell>
          <cell r="I3807">
            <v>2.4640000000000004</v>
          </cell>
        </row>
        <row r="3812">
          <cell r="H3812" t="str">
            <v>I-404</v>
          </cell>
        </row>
        <row r="3815">
          <cell r="E3815" t="str">
            <v xml:space="preserve"> </v>
          </cell>
        </row>
        <row r="3816">
          <cell r="E3816" t="str">
            <v>JE-XLPE-033-120</v>
          </cell>
          <cell r="F3816" t="str">
            <v>Empalme unipolar cable XLPE 120 mm2, 33 kV</v>
          </cell>
          <cell r="H3816">
            <v>1500</v>
          </cell>
        </row>
        <row r="3818">
          <cell r="E3818" t="str">
            <v>Empalme unipolar cable XLPE 120 mm2, 33 kV</v>
          </cell>
        </row>
        <row r="3820">
          <cell r="F3820" t="str">
            <v>TIPO DE CAMBIO (S/.POR US$) :</v>
          </cell>
          <cell r="G3820">
            <v>3.2450000000000001</v>
          </cell>
        </row>
        <row r="3821">
          <cell r="F3821" t="str">
            <v>FECHA DE REFERENCIA :</v>
          </cell>
          <cell r="G3821">
            <v>43100</v>
          </cell>
        </row>
        <row r="3823">
          <cell r="H3823" t="str">
            <v xml:space="preserve">PRECIO </v>
          </cell>
        </row>
        <row r="3824">
          <cell r="E3824" t="str">
            <v>FUENTE</v>
          </cell>
          <cell r="G3824" t="str">
            <v>TIPO</v>
          </cell>
          <cell r="H3824" t="str">
            <v>UNITARIO</v>
          </cell>
        </row>
        <row r="3825">
          <cell r="H3825" t="str">
            <v>(US$)</v>
          </cell>
        </row>
        <row r="3826">
          <cell r="E3826" t="str">
            <v>ESTIMADO</v>
          </cell>
          <cell r="G3826">
            <v>0</v>
          </cell>
          <cell r="H3826">
            <v>1500</v>
          </cell>
        </row>
        <row r="3838">
          <cell r="G3838" t="str">
            <v>US$/Unidad</v>
          </cell>
          <cell r="H3838">
            <v>1500</v>
          </cell>
        </row>
        <row r="3839">
          <cell r="G3839" t="str">
            <v>US$/Unidad</v>
          </cell>
          <cell r="H3839" t="str">
            <v>NO APLICA</v>
          </cell>
          <cell r="I3839">
            <v>1500</v>
          </cell>
        </row>
        <row r="3844">
          <cell r="H3844" t="str">
            <v>I-404</v>
          </cell>
        </row>
        <row r="3847">
          <cell r="E3847" t="str">
            <v xml:space="preserve"> </v>
          </cell>
        </row>
        <row r="3848">
          <cell r="E3848" t="str">
            <v>JE-XLPE-033-240</v>
          </cell>
          <cell r="F3848" t="str">
            <v>Empalme unipolar cable XLPE 240 mm2, 33 kV</v>
          </cell>
          <cell r="H3848">
            <v>2000</v>
          </cell>
        </row>
        <row r="3850">
          <cell r="E3850" t="str">
            <v>Empalme unipolar cable XLPE 240 mm2, 33 kV</v>
          </cell>
        </row>
        <row r="3852">
          <cell r="F3852" t="str">
            <v>TIPO DE CAMBIO (S/.POR US$) :</v>
          </cell>
          <cell r="G3852">
            <v>3.2450000000000001</v>
          </cell>
        </row>
        <row r="3853">
          <cell r="F3853" t="str">
            <v>FECHA DE REFERENCIA :</v>
          </cell>
          <cell r="G3853">
            <v>43100</v>
          </cell>
        </row>
        <row r="3855">
          <cell r="H3855" t="str">
            <v xml:space="preserve">PRECIO </v>
          </cell>
        </row>
        <row r="3856">
          <cell r="E3856" t="str">
            <v>FUENTE</v>
          </cell>
          <cell r="G3856" t="str">
            <v>TIPO</v>
          </cell>
          <cell r="H3856" t="str">
            <v>UNITARIO</v>
          </cell>
        </row>
        <row r="3857">
          <cell r="H3857" t="str">
            <v>(US$)</v>
          </cell>
        </row>
        <row r="3858">
          <cell r="E3858" t="str">
            <v>ESTIMADO</v>
          </cell>
          <cell r="G3858">
            <v>0</v>
          </cell>
          <cell r="H3858">
            <v>2000</v>
          </cell>
        </row>
        <row r="3870">
          <cell r="G3870" t="str">
            <v>US$/Unidad</v>
          </cell>
          <cell r="H3870">
            <v>2000</v>
          </cell>
        </row>
        <row r="3871">
          <cell r="G3871" t="str">
            <v>US$/Unidad</v>
          </cell>
          <cell r="H3871" t="str">
            <v>NO APLICA</v>
          </cell>
          <cell r="I3871">
            <v>2000</v>
          </cell>
        </row>
        <row r="3876">
          <cell r="H3876" t="str">
            <v>I-404</v>
          </cell>
        </row>
        <row r="3879">
          <cell r="E3879" t="str">
            <v xml:space="preserve"> </v>
          </cell>
        </row>
        <row r="3880">
          <cell r="E3880" t="str">
            <v>JE-XLPE-060-300</v>
          </cell>
          <cell r="F3880" t="str">
            <v>Empalme unipolar cable XLPE 300 mm2, 60 kV</v>
          </cell>
          <cell r="H3880">
            <v>2500</v>
          </cell>
        </row>
        <row r="3882">
          <cell r="E3882" t="str">
            <v>Empalme unipolar cable XLPE 300 mm2, 60 kV</v>
          </cell>
        </row>
        <row r="3884">
          <cell r="F3884" t="str">
            <v>TIPO DE CAMBIO (S/.POR US$) :</v>
          </cell>
          <cell r="G3884">
            <v>3.2450000000000001</v>
          </cell>
        </row>
        <row r="3885">
          <cell r="F3885" t="str">
            <v>FECHA DE REFERENCIA :</v>
          </cell>
          <cell r="G3885">
            <v>43100</v>
          </cell>
        </row>
        <row r="3887">
          <cell r="H3887" t="str">
            <v xml:space="preserve">PRECIO </v>
          </cell>
        </row>
        <row r="3888">
          <cell r="E3888" t="str">
            <v>FUENTE</v>
          </cell>
          <cell r="G3888" t="str">
            <v>TIPO</v>
          </cell>
          <cell r="H3888" t="str">
            <v>UNITARIO</v>
          </cell>
        </row>
        <row r="3889">
          <cell r="H3889" t="str">
            <v>(US$)</v>
          </cell>
        </row>
        <row r="3890">
          <cell r="E3890" t="str">
            <v>VALOR CALCULADO: A PARTIR DE PRECIO DE COTIZACION Y EL PRECIO PROPORCIONAL DE CABLE</v>
          </cell>
          <cell r="G3890">
            <v>0</v>
          </cell>
          <cell r="H3890">
            <v>2500</v>
          </cell>
        </row>
        <row r="3902">
          <cell r="G3902" t="str">
            <v>US$/Unidad</v>
          </cell>
          <cell r="H3902">
            <v>2500</v>
          </cell>
        </row>
        <row r="3903">
          <cell r="G3903" t="str">
            <v>US$/Unidad</v>
          </cell>
          <cell r="H3903" t="str">
            <v>NO APLICA</v>
          </cell>
          <cell r="I3903">
            <v>2500</v>
          </cell>
        </row>
        <row r="3908">
          <cell r="H3908" t="str">
            <v>I-404</v>
          </cell>
        </row>
        <row r="3911">
          <cell r="E3911" t="str">
            <v xml:space="preserve"> </v>
          </cell>
        </row>
        <row r="3912">
          <cell r="E3912" t="str">
            <v>JE-XLPE-060-400</v>
          </cell>
          <cell r="F3912" t="str">
            <v>Empalme unipolar cable XLPE 400 mm2, 60 kV</v>
          </cell>
          <cell r="H3912">
            <v>824</v>
          </cell>
        </row>
        <row r="3914">
          <cell r="E3914" t="str">
            <v>Empalme unipolar cable XLPE 400 mm2, 60 kV</v>
          </cell>
        </row>
        <row r="3916">
          <cell r="F3916" t="str">
            <v>TIPO DE CAMBIO (S/.POR US$) :</v>
          </cell>
          <cell r="G3916">
            <v>3.2450000000000001</v>
          </cell>
        </row>
        <row r="3917">
          <cell r="F3917" t="str">
            <v>FECHA DE REFERENCIA :</v>
          </cell>
          <cell r="G3917">
            <v>43100</v>
          </cell>
        </row>
        <row r="3919">
          <cell r="H3919" t="str">
            <v xml:space="preserve">PRECIO </v>
          </cell>
        </row>
        <row r="3920">
          <cell r="E3920" t="str">
            <v>FUENTE</v>
          </cell>
          <cell r="G3920" t="str">
            <v>TIPO</v>
          </cell>
          <cell r="H3920" t="str">
            <v>UNITARIO</v>
          </cell>
        </row>
        <row r="3921">
          <cell r="H3921" t="str">
            <v>(US$)</v>
          </cell>
        </row>
        <row r="3922">
          <cell r="E3922" t="str">
            <v>REPORTE EMPRESA :LUZ DEL SUR - CON FACTURA N° F52100002176</v>
          </cell>
          <cell r="G3922">
            <v>1</v>
          </cell>
          <cell r="H3922">
            <v>824</v>
          </cell>
        </row>
        <row r="3934">
          <cell r="G3934" t="str">
            <v>US$/Unidad</v>
          </cell>
          <cell r="H3934">
            <v>824</v>
          </cell>
        </row>
        <row r="3935">
          <cell r="G3935" t="str">
            <v>US$/Unidad</v>
          </cell>
          <cell r="H3935" t="str">
            <v>NO APLICA</v>
          </cell>
          <cell r="I3935">
            <v>824</v>
          </cell>
        </row>
        <row r="3940">
          <cell r="H3940" t="str">
            <v>I-404</v>
          </cell>
        </row>
        <row r="3943">
          <cell r="E3943" t="str">
            <v xml:space="preserve"> </v>
          </cell>
        </row>
        <row r="3944">
          <cell r="E3944" t="str">
            <v>JE-XLPE-060-800</v>
          </cell>
          <cell r="F3944" t="str">
            <v>Empalme unipolar cable XLPE 800 mm2, 60 kV</v>
          </cell>
          <cell r="H3944">
            <v>1349.3</v>
          </cell>
        </row>
        <row r="3946">
          <cell r="E3946" t="str">
            <v>Empalme unipolar cable XLPE 800 mm2, 60 kV</v>
          </cell>
        </row>
        <row r="3948">
          <cell r="F3948" t="str">
            <v>TIPO DE CAMBIO (S/.POR US$) :</v>
          </cell>
          <cell r="G3948">
            <v>3.2450000000000001</v>
          </cell>
        </row>
        <row r="3949">
          <cell r="F3949" t="str">
            <v>FECHA DE REFERENCIA :</v>
          </cell>
          <cell r="G3949">
            <v>43100</v>
          </cell>
        </row>
        <row r="3951">
          <cell r="H3951" t="str">
            <v xml:space="preserve">PRECIO </v>
          </cell>
        </row>
        <row r="3952">
          <cell r="E3952" t="str">
            <v>FUENTE</v>
          </cell>
          <cell r="G3952" t="str">
            <v>TIPO</v>
          </cell>
          <cell r="H3952" t="str">
            <v>UNITARIO</v>
          </cell>
        </row>
        <row r="3953">
          <cell r="H3953" t="str">
            <v>(US$)</v>
          </cell>
        </row>
        <row r="3954">
          <cell r="E3954" t="str">
            <v>REPORTE EMPRESA :LUZ DEL SUR - CON FACTURA N° 210115422</v>
          </cell>
          <cell r="G3954">
            <v>1</v>
          </cell>
          <cell r="H3954">
            <v>1349.3</v>
          </cell>
        </row>
        <row r="3955">
          <cell r="E3955" t="str">
            <v>REPORTE EMPRESA :LUZ DEL SUR - CON FACTURA N° 210115422</v>
          </cell>
          <cell r="G3955">
            <v>1</v>
          </cell>
          <cell r="H3955">
            <v>1349.3</v>
          </cell>
        </row>
        <row r="3966">
          <cell r="G3966" t="str">
            <v>US$/Unidad</v>
          </cell>
          <cell r="H3966">
            <v>1349.3</v>
          </cell>
        </row>
        <row r="3967">
          <cell r="G3967" t="str">
            <v>US$/Unidad</v>
          </cell>
          <cell r="H3967">
            <v>1349.3</v>
          </cell>
          <cell r="I3967">
            <v>1349.3</v>
          </cell>
        </row>
        <row r="3972">
          <cell r="H3972" t="str">
            <v>I-404</v>
          </cell>
        </row>
        <row r="3975">
          <cell r="E3975" t="str">
            <v xml:space="preserve"> </v>
          </cell>
        </row>
        <row r="3976">
          <cell r="E3976" t="str">
            <v>JE-XLPE-060-500</v>
          </cell>
          <cell r="F3976" t="str">
            <v>Empalme unipolar cable XLPE 500 mm2, 60 kV</v>
          </cell>
          <cell r="H3976">
            <v>1183.26</v>
          </cell>
        </row>
        <row r="3978">
          <cell r="E3978" t="str">
            <v>Empalme unipolar cable XLPE 500 mm2, 60 kV</v>
          </cell>
        </row>
        <row r="3980">
          <cell r="F3980" t="str">
            <v>TIPO DE CAMBIO (S/.POR US$) :</v>
          </cell>
          <cell r="G3980">
            <v>3.2450000000000001</v>
          </cell>
        </row>
        <row r="3981">
          <cell r="F3981" t="str">
            <v>FECHA DE REFERENCIA :</v>
          </cell>
          <cell r="G3981">
            <v>43100</v>
          </cell>
        </row>
        <row r="3983">
          <cell r="H3983" t="str">
            <v xml:space="preserve">PRECIO </v>
          </cell>
        </row>
        <row r="3984">
          <cell r="E3984" t="str">
            <v>FUENTE</v>
          </cell>
          <cell r="G3984" t="str">
            <v>TIPO</v>
          </cell>
          <cell r="H3984" t="str">
            <v>UNITARIO</v>
          </cell>
        </row>
        <row r="3985">
          <cell r="H3985" t="str">
            <v>(US$)</v>
          </cell>
        </row>
        <row r="3986">
          <cell r="E3986" t="str">
            <v>REPORTE EMPRESA :LUZ DEL SUR - CON FACTURA N° 210107536</v>
          </cell>
          <cell r="G3986">
            <v>1</v>
          </cell>
          <cell r="H3986">
            <v>1183.26</v>
          </cell>
        </row>
        <row r="3998">
          <cell r="G3998" t="str">
            <v>US$/Unidad</v>
          </cell>
          <cell r="H3998">
            <v>1183.26</v>
          </cell>
        </row>
        <row r="3999">
          <cell r="G3999" t="str">
            <v>US$/Unidad</v>
          </cell>
          <cell r="H3999" t="str">
            <v>NO APLICA</v>
          </cell>
          <cell r="I3999">
            <v>1183.26</v>
          </cell>
        </row>
        <row r="4004">
          <cell r="H4004" t="str">
            <v>I-404</v>
          </cell>
        </row>
        <row r="4007">
          <cell r="E4007" t="str">
            <v xml:space="preserve"> </v>
          </cell>
        </row>
        <row r="4008">
          <cell r="E4008" t="str">
            <v>JE-XLPE-220-600</v>
          </cell>
          <cell r="F4008" t="str">
            <v>Empalme unipolar cable XLPE 600 mm2, 220 kV</v>
          </cell>
          <cell r="H4008">
            <v>15382.58</v>
          </cell>
        </row>
        <row r="4010">
          <cell r="E4010" t="str">
            <v>Empalme unipolar cable XLPE 600 mm2, 220 kV</v>
          </cell>
        </row>
        <row r="4012">
          <cell r="F4012" t="str">
            <v>TIPO DE CAMBIO (S/.POR US$) :</v>
          </cell>
          <cell r="G4012">
            <v>3.2450000000000001</v>
          </cell>
        </row>
        <row r="4013">
          <cell r="F4013" t="str">
            <v>FECHA DE REFERENCIA :</v>
          </cell>
          <cell r="G4013">
            <v>43100</v>
          </cell>
        </row>
        <row r="4015">
          <cell r="H4015" t="str">
            <v xml:space="preserve">PRECIO </v>
          </cell>
        </row>
        <row r="4016">
          <cell r="E4016" t="str">
            <v>FUENTE</v>
          </cell>
          <cell r="G4016" t="str">
            <v>TIPO</v>
          </cell>
          <cell r="H4016" t="str">
            <v>UNITARIO</v>
          </cell>
        </row>
        <row r="4017">
          <cell r="H4017" t="str">
            <v>(US$)</v>
          </cell>
        </row>
        <row r="4018">
          <cell r="E4018" t="str">
            <v>VALOR CALCULADO: A PARTIR DE PRECIO DE COTIZACION Y EL PRECIO PROPORCIONAL DE CABLE</v>
          </cell>
          <cell r="G4018">
            <v>0</v>
          </cell>
          <cell r="H4018">
            <v>15382.58</v>
          </cell>
        </row>
        <row r="4030">
          <cell r="G4030" t="str">
            <v>US$/Unidad</v>
          </cell>
          <cell r="H4030">
            <v>15382.58</v>
          </cell>
        </row>
        <row r="4031">
          <cell r="G4031" t="str">
            <v>US$/Unidad</v>
          </cell>
          <cell r="H4031" t="str">
            <v>NO APLICA</v>
          </cell>
          <cell r="I4031">
            <v>15382.58</v>
          </cell>
        </row>
        <row r="4036">
          <cell r="H4036" t="str">
            <v>I-404</v>
          </cell>
        </row>
        <row r="4039">
          <cell r="E4039" t="str">
            <v xml:space="preserve"> </v>
          </cell>
        </row>
        <row r="4040">
          <cell r="E4040" t="str">
            <v>JE-XLPE-220-800</v>
          </cell>
          <cell r="F4040" t="str">
            <v>Empalme unipolar cable XLPE 800 mm2, 220 kV</v>
          </cell>
          <cell r="H4040">
            <v>30500.11</v>
          </cell>
        </row>
        <row r="4042">
          <cell r="E4042" t="str">
            <v>Empalme unipolar cable XLPE 800 mm2, 220 kV</v>
          </cell>
        </row>
        <row r="4044">
          <cell r="F4044" t="str">
            <v>TIPO DE CAMBIO (S/.POR US$) :</v>
          </cell>
          <cell r="G4044">
            <v>3.2450000000000001</v>
          </cell>
        </row>
        <row r="4045">
          <cell r="F4045" t="str">
            <v>FECHA DE REFERENCIA :</v>
          </cell>
          <cell r="G4045">
            <v>43100</v>
          </cell>
        </row>
        <row r="4047">
          <cell r="H4047" t="str">
            <v xml:space="preserve">PRECIO </v>
          </cell>
        </row>
        <row r="4048">
          <cell r="E4048" t="str">
            <v>FUENTE</v>
          </cell>
          <cell r="G4048" t="str">
            <v>TIPO</v>
          </cell>
          <cell r="H4048" t="str">
            <v>UNITARIO</v>
          </cell>
        </row>
        <row r="4049">
          <cell r="H4049" t="str">
            <v>(US$)</v>
          </cell>
        </row>
        <row r="4050">
          <cell r="E4050" t="str">
            <v>REPORTE EMPRESA :EDELNOR - CON FACTURA N° 5600011586</v>
          </cell>
          <cell r="G4050">
            <v>1</v>
          </cell>
          <cell r="H4050">
            <v>30500.11</v>
          </cell>
        </row>
        <row r="4062">
          <cell r="G4062" t="str">
            <v>US$/Unidad</v>
          </cell>
          <cell r="H4062">
            <v>30500.11</v>
          </cell>
        </row>
        <row r="4063">
          <cell r="G4063" t="str">
            <v>US$/Unidad</v>
          </cell>
          <cell r="H4063" t="str">
            <v>NO APLICA</v>
          </cell>
          <cell r="I4063">
            <v>30500.11</v>
          </cell>
        </row>
        <row r="4068">
          <cell r="H4068" t="str">
            <v>I-404</v>
          </cell>
        </row>
        <row r="4071">
          <cell r="E4071" t="str">
            <v xml:space="preserve"> </v>
          </cell>
        </row>
        <row r="4072">
          <cell r="E4072" t="str">
            <v>JE-XLPE-220-10E</v>
          </cell>
          <cell r="F4072" t="str">
            <v>Empalme unipolar cable XLPE 1000 mm2, 220 kV</v>
          </cell>
          <cell r="H4072">
            <v>30500.11</v>
          </cell>
        </row>
        <row r="4074">
          <cell r="E4074" t="str">
            <v>Empalme unipolar cable XLPE 1000 mm2, 220 kV</v>
          </cell>
        </row>
        <row r="4076">
          <cell r="F4076" t="str">
            <v>TIPO DE CAMBIO (S/.POR US$) :</v>
          </cell>
          <cell r="G4076">
            <v>3.2450000000000001</v>
          </cell>
        </row>
        <row r="4077">
          <cell r="F4077" t="str">
            <v>FECHA DE REFERENCIA :</v>
          </cell>
          <cell r="G4077">
            <v>43100</v>
          </cell>
        </row>
        <row r="4079">
          <cell r="H4079" t="str">
            <v xml:space="preserve">PRECIO </v>
          </cell>
        </row>
        <row r="4080">
          <cell r="E4080" t="str">
            <v>FUENTE</v>
          </cell>
          <cell r="G4080" t="str">
            <v>TIPO</v>
          </cell>
          <cell r="H4080" t="str">
            <v>UNITARIO</v>
          </cell>
        </row>
        <row r="4081">
          <cell r="H4081" t="str">
            <v>(US$)</v>
          </cell>
        </row>
        <row r="4082">
          <cell r="E4082" t="str">
            <v>VALOR CALCULADO: A PARTIR DE PRECIO DE COTIZACION Y EL PRECIO PROPORCIONAL DE CABLE</v>
          </cell>
          <cell r="G4082">
            <v>0</v>
          </cell>
          <cell r="H4082">
            <v>30500.11</v>
          </cell>
        </row>
        <row r="4094">
          <cell r="G4094" t="str">
            <v>US$/Unidad</v>
          </cell>
          <cell r="H4094">
            <v>30500.11</v>
          </cell>
        </row>
        <row r="4095">
          <cell r="G4095" t="str">
            <v>US$/Unidad</v>
          </cell>
          <cell r="H4095" t="str">
            <v>NO APLICA</v>
          </cell>
          <cell r="I4095">
            <v>30500.11</v>
          </cell>
        </row>
        <row r="4100">
          <cell r="H4100" t="str">
            <v>I-404</v>
          </cell>
        </row>
        <row r="4103">
          <cell r="E4103" t="str">
            <v xml:space="preserve"> </v>
          </cell>
        </row>
        <row r="4104">
          <cell r="E4104" t="str">
            <v>JE-XLPE-220-12E</v>
          </cell>
          <cell r="F4104" t="str">
            <v>Empalme unipolar cable XLPE 1200 mm2, 220 kV</v>
          </cell>
          <cell r="H4104">
            <v>19228.22</v>
          </cell>
        </row>
        <row r="4106">
          <cell r="E4106" t="str">
            <v>Empalme unipolar cable XLPE 1200 mm2, 220 kV</v>
          </cell>
        </row>
        <row r="4108">
          <cell r="F4108" t="str">
            <v>TIPO DE CAMBIO (S/.POR US$) :</v>
          </cell>
          <cell r="G4108">
            <v>3.2450000000000001</v>
          </cell>
        </row>
        <row r="4109">
          <cell r="F4109" t="str">
            <v>FECHA DE REFERENCIA :</v>
          </cell>
          <cell r="G4109">
            <v>43100</v>
          </cell>
        </row>
        <row r="4111">
          <cell r="H4111" t="str">
            <v xml:space="preserve">PRECIO </v>
          </cell>
        </row>
        <row r="4112">
          <cell r="E4112" t="str">
            <v>FUENTE</v>
          </cell>
          <cell r="G4112" t="str">
            <v>TIPO</v>
          </cell>
          <cell r="H4112" t="str">
            <v>UNITARIO</v>
          </cell>
        </row>
        <row r="4113">
          <cell r="H4113" t="str">
            <v>(US$)</v>
          </cell>
        </row>
        <row r="4114">
          <cell r="E4114" t="str">
            <v>VALOR CALCULADO: A PARTIR DE PRECIO DE COTIZACION Y EL PRECIO PROPORCIONAL DE CABLE</v>
          </cell>
          <cell r="G4114">
            <v>0</v>
          </cell>
          <cell r="H4114">
            <v>19228.22</v>
          </cell>
        </row>
        <row r="4126">
          <cell r="G4126" t="str">
            <v>US$/Unidad</v>
          </cell>
          <cell r="H4126">
            <v>19228.22</v>
          </cell>
        </row>
        <row r="4127">
          <cell r="G4127" t="str">
            <v>US$/Unidad</v>
          </cell>
          <cell r="H4127" t="str">
            <v>NO APLICA</v>
          </cell>
          <cell r="I4127">
            <v>19228.22</v>
          </cell>
        </row>
        <row r="4131">
          <cell r="H4131" t="str">
            <v>I-404</v>
          </cell>
        </row>
        <row r="4134">
          <cell r="E4134" t="str">
            <v xml:space="preserve"> </v>
          </cell>
        </row>
        <row r="4135">
          <cell r="E4135" t="str">
            <v>JE-XLPE-220-16E</v>
          </cell>
          <cell r="F4135" t="str">
            <v>Empalme unipolar cable XLPE 1200 mm2, 220 kV</v>
          </cell>
          <cell r="H4135">
            <v>19228.22</v>
          </cell>
        </row>
        <row r="4137">
          <cell r="E4137" t="str">
            <v>Empalme unipolar cable XLPE 1200 mm2, 220 kV</v>
          </cell>
        </row>
        <row r="4139">
          <cell r="F4139" t="str">
            <v>TIPO DE CAMBIO (S/.POR US$) :</v>
          </cell>
          <cell r="G4139">
            <v>3.2450000000000001</v>
          </cell>
        </row>
        <row r="4140">
          <cell r="F4140" t="str">
            <v>FECHA DE REFERENCIA :</v>
          </cell>
          <cell r="G4140">
            <v>43100</v>
          </cell>
        </row>
        <row r="4142">
          <cell r="H4142" t="str">
            <v xml:space="preserve">PRECIO </v>
          </cell>
        </row>
        <row r="4143">
          <cell r="E4143" t="str">
            <v>FUENTE</v>
          </cell>
          <cell r="G4143" t="str">
            <v>TIPO</v>
          </cell>
          <cell r="H4143" t="str">
            <v>UNITARIO</v>
          </cell>
        </row>
        <row r="4144">
          <cell r="H4144" t="str">
            <v>(US$)</v>
          </cell>
        </row>
        <row r="4145">
          <cell r="E4145" t="str">
            <v>VALOR CALCULADO: A PARTIR DE PRECIO DE COTIZACION Y EL PRECIO PROPORCIONAL DE CABLE</v>
          </cell>
          <cell r="G4145">
            <v>0</v>
          </cell>
          <cell r="H4145">
            <v>19228.22</v>
          </cell>
        </row>
        <row r="4157">
          <cell r="G4157" t="str">
            <v>US$/Unidad</v>
          </cell>
          <cell r="H4157">
            <v>19228.22</v>
          </cell>
        </row>
        <row r="4158">
          <cell r="G4158" t="str">
            <v>US$/Unidad</v>
          </cell>
          <cell r="H4158" t="str">
            <v>NO APLICA</v>
          </cell>
          <cell r="I4158">
            <v>19228.22</v>
          </cell>
        </row>
        <row r="4162">
          <cell r="H4162" t="str">
            <v>I-404</v>
          </cell>
        </row>
        <row r="4165">
          <cell r="E4165" t="str">
            <v xml:space="preserve"> </v>
          </cell>
        </row>
        <row r="4166">
          <cell r="E4166" t="str">
            <v>CTCU220</v>
          </cell>
          <cell r="F4166" t="str">
            <v>Cabeza terminal tipo exterior para cable subterráneo unipolar XLPE Cobre 220 kV</v>
          </cell>
          <cell r="H4166">
            <v>12000</v>
          </cell>
        </row>
        <row r="4168">
          <cell r="E4168" t="str">
            <v>Cabeza terminal tipo exterior para cable subterráneo unipolar XLPE Cobre 220 kV</v>
          </cell>
        </row>
        <row r="4170">
          <cell r="F4170" t="str">
            <v>TIPO DE CAMBIO (S/.POR US$) :</v>
          </cell>
          <cell r="G4170">
            <v>3.2450000000000001</v>
          </cell>
        </row>
        <row r="4171">
          <cell r="F4171" t="str">
            <v>FECHA DE REFERENCIA :</v>
          </cell>
          <cell r="G4171">
            <v>43100</v>
          </cell>
        </row>
        <row r="4173">
          <cell r="H4173" t="str">
            <v xml:space="preserve">PRECIO </v>
          </cell>
        </row>
        <row r="4174">
          <cell r="E4174" t="str">
            <v>FUENTE</v>
          </cell>
          <cell r="G4174" t="str">
            <v>TIPO</v>
          </cell>
          <cell r="H4174" t="str">
            <v>UNITARIO</v>
          </cell>
        </row>
        <row r="4175">
          <cell r="H4175" t="str">
            <v>(US$)</v>
          </cell>
        </row>
        <row r="4176">
          <cell r="E4176" t="str">
            <v>REPORTE EMPRESA :ENEL DISTRIBUCIÓN PERÚ - CON FACTURA N° 1127466_1</v>
          </cell>
          <cell r="G4176">
            <v>1</v>
          </cell>
          <cell r="H4176">
            <v>12000</v>
          </cell>
        </row>
        <row r="4177">
          <cell r="E4177" t="str">
            <v>REPORTE EMPRESA :ENEL DISTRIBUCIÓN PERÚ - CON FACTURA N° 1127466_2</v>
          </cell>
          <cell r="G4177">
            <v>1</v>
          </cell>
          <cell r="H4177">
            <v>12000</v>
          </cell>
        </row>
        <row r="4185">
          <cell r="G4185" t="str">
            <v>US$/Unidad</v>
          </cell>
          <cell r="H4185">
            <v>12000</v>
          </cell>
        </row>
        <row r="4186">
          <cell r="G4186" t="str">
            <v>US$/Unidad</v>
          </cell>
          <cell r="H4186">
            <v>12000</v>
          </cell>
          <cell r="I4186">
            <v>12000</v>
          </cell>
        </row>
        <row r="4190">
          <cell r="H4190" t="str">
            <v>I-404</v>
          </cell>
        </row>
        <row r="4193">
          <cell r="E4193" t="str">
            <v xml:space="preserve"> </v>
          </cell>
        </row>
        <row r="4194">
          <cell r="E4194" t="str">
            <v>CTCU138</v>
          </cell>
          <cell r="F4194" t="str">
            <v>Cabeza terminal tipo exterior para cable subterráneo unipolar XLPE Cobre 138 kV</v>
          </cell>
          <cell r="H4194">
            <v>3444.32</v>
          </cell>
        </row>
        <row r="4196">
          <cell r="E4196" t="str">
            <v>Cabeza terminal tipo exterior para cable subterráneo unipolar XLPE Cobre 138 kV</v>
          </cell>
        </row>
        <row r="4198">
          <cell r="F4198" t="str">
            <v>TIPO DE CAMBIO (S/.POR US$) :</v>
          </cell>
          <cell r="G4198">
            <v>3.2450000000000001</v>
          </cell>
        </row>
        <row r="4199">
          <cell r="F4199" t="str">
            <v>FECHA DE REFERENCIA :</v>
          </cell>
          <cell r="G4199">
            <v>43100</v>
          </cell>
        </row>
        <row r="4201">
          <cell r="H4201" t="str">
            <v xml:space="preserve">PRECIO </v>
          </cell>
        </row>
        <row r="4202">
          <cell r="E4202" t="str">
            <v>FUENTE</v>
          </cell>
          <cell r="G4202" t="str">
            <v>TIPO</v>
          </cell>
          <cell r="H4202" t="str">
            <v>UNITARIO</v>
          </cell>
        </row>
        <row r="4203">
          <cell r="H4203" t="str">
            <v>(US$)</v>
          </cell>
        </row>
        <row r="4204">
          <cell r="E4204" t="str">
            <v>ESTIMADO</v>
          </cell>
          <cell r="G4204">
            <v>0</v>
          </cell>
          <cell r="H4204">
            <v>3444.32</v>
          </cell>
        </row>
        <row r="4216">
          <cell r="G4216" t="str">
            <v>US$/Unidad</v>
          </cell>
          <cell r="H4216">
            <v>3444.32</v>
          </cell>
        </row>
        <row r="4217">
          <cell r="G4217" t="str">
            <v>US$/Unidad</v>
          </cell>
          <cell r="H4217" t="str">
            <v>NO APLICA</v>
          </cell>
          <cell r="I4217">
            <v>3444.32</v>
          </cell>
        </row>
        <row r="4221">
          <cell r="H4221" t="str">
            <v>I-404</v>
          </cell>
        </row>
        <row r="4224">
          <cell r="E4224" t="str">
            <v xml:space="preserve"> </v>
          </cell>
        </row>
        <row r="4225">
          <cell r="E4225" t="str">
            <v>CTCU060</v>
          </cell>
          <cell r="F4225" t="str">
            <v>Cabeza terminal tipo exterior para cable subterráneo unipolar XLPE Cobre 60 kV</v>
          </cell>
          <cell r="H4225">
            <v>3444.32</v>
          </cell>
        </row>
        <row r="4227">
          <cell r="E4227" t="str">
            <v>Cabeza terminal tipo exterior para cable subterráneo unipolar XLPE Cobre 60 kV</v>
          </cell>
        </row>
        <row r="4229">
          <cell r="F4229" t="str">
            <v>TIPO DE CAMBIO (S/.POR US$) :</v>
          </cell>
          <cell r="G4229">
            <v>3.2450000000000001</v>
          </cell>
        </row>
        <row r="4230">
          <cell r="F4230" t="str">
            <v>FECHA DE REFERENCIA :</v>
          </cell>
          <cell r="G4230">
            <v>43100</v>
          </cell>
        </row>
        <row r="4232">
          <cell r="H4232" t="str">
            <v xml:space="preserve">PRECIO </v>
          </cell>
        </row>
        <row r="4233">
          <cell r="E4233" t="str">
            <v>FUENTE</v>
          </cell>
          <cell r="G4233" t="str">
            <v>TIPO</v>
          </cell>
          <cell r="H4233" t="str">
            <v>UNITARIO</v>
          </cell>
        </row>
        <row r="4234">
          <cell r="H4234" t="str">
            <v>(US$)</v>
          </cell>
        </row>
        <row r="4236">
          <cell r="E4236" t="str">
            <v>REPORTE EMPRESA :LUZ DEL SUR - CON FACTURA N° F52100002572</v>
          </cell>
          <cell r="G4236">
            <v>1</v>
          </cell>
          <cell r="H4236">
            <v>3444.32</v>
          </cell>
        </row>
        <row r="4237">
          <cell r="E4237" t="str">
            <v>REPORTE EMPRESA :LUZ DEL SUR - CON FACTURA N° F52100002513</v>
          </cell>
          <cell r="G4237">
            <v>1</v>
          </cell>
          <cell r="H4237">
            <v>3444.32</v>
          </cell>
        </row>
        <row r="4248">
          <cell r="G4248" t="str">
            <v>US$/Unidad</v>
          </cell>
          <cell r="H4248">
            <v>3444.32</v>
          </cell>
        </row>
        <row r="4249">
          <cell r="G4249" t="str">
            <v>US$/Unidad</v>
          </cell>
          <cell r="H4249">
            <v>3444.32</v>
          </cell>
          <cell r="I4249">
            <v>3444.32</v>
          </cell>
        </row>
        <row r="4252">
          <cell r="H4252" t="str">
            <v>I-404</v>
          </cell>
        </row>
        <row r="4255">
          <cell r="E4255" t="str">
            <v xml:space="preserve"> </v>
          </cell>
        </row>
        <row r="4256">
          <cell r="E4256" t="str">
            <v>CTCU033</v>
          </cell>
          <cell r="F4256" t="str">
            <v>Cabeza terminal tipo exterior para cable subterráneo unipolar XLPE Cobre 33 kV</v>
          </cell>
          <cell r="H4256">
            <v>3444.32</v>
          </cell>
        </row>
        <row r="4258">
          <cell r="E4258" t="str">
            <v>Cabeza terminal tipo exterior para cable subterráneo unipolar XLPE Cobre 33 kV</v>
          </cell>
        </row>
        <row r="4260">
          <cell r="F4260" t="str">
            <v>TIPO DE CAMBIO (S/.POR US$) :</v>
          </cell>
          <cell r="G4260">
            <v>3.2450000000000001</v>
          </cell>
        </row>
        <row r="4261">
          <cell r="F4261" t="str">
            <v>FECHA DE REFERENCIA :</v>
          </cell>
          <cell r="G4261">
            <v>43100</v>
          </cell>
        </row>
        <row r="4263">
          <cell r="H4263" t="str">
            <v xml:space="preserve">PRECIO </v>
          </cell>
        </row>
        <row r="4264">
          <cell r="E4264" t="str">
            <v>FUENTE</v>
          </cell>
          <cell r="G4264" t="str">
            <v>TIPO</v>
          </cell>
          <cell r="H4264" t="str">
            <v>UNITARIO</v>
          </cell>
        </row>
        <row r="4265">
          <cell r="H4265" t="str">
            <v>(US$)</v>
          </cell>
        </row>
        <row r="4266">
          <cell r="E4266" t="str">
            <v>ESTIMADO</v>
          </cell>
          <cell r="G4266">
            <v>0</v>
          </cell>
          <cell r="H4266">
            <v>3444.32</v>
          </cell>
        </row>
        <row r="4278">
          <cell r="G4278" t="str">
            <v>US$/Unidad</v>
          </cell>
          <cell r="H4278">
            <v>3444.32</v>
          </cell>
        </row>
        <row r="4279">
          <cell r="G4279" t="str">
            <v>US$/Unidad</v>
          </cell>
          <cell r="H4279" t="str">
            <v>NO APLICA</v>
          </cell>
          <cell r="I4279">
            <v>3444.32</v>
          </cell>
        </row>
        <row r="4283">
          <cell r="H4283" t="str">
            <v>I-404</v>
          </cell>
        </row>
        <row r="4286">
          <cell r="E4286" t="str">
            <v xml:space="preserve"> </v>
          </cell>
        </row>
        <row r="4287">
          <cell r="E4287" t="str">
            <v>CTAL060</v>
          </cell>
          <cell r="F4287" t="str">
            <v>Cabeza terminal tipo exterior para cable subterráneo unipolar XLPE Aluminio 60 kV</v>
          </cell>
          <cell r="H4287">
            <v>2800</v>
          </cell>
        </row>
        <row r="4289">
          <cell r="E4289" t="str">
            <v>Cabeza terminal tipo exterior para cable subterráneo unipolar XLPE Aluminio 60 kV</v>
          </cell>
        </row>
        <row r="4291">
          <cell r="F4291" t="str">
            <v>TIPO DE CAMBIO (S/.POR US$) :</v>
          </cell>
          <cell r="G4291">
            <v>3.2450000000000001</v>
          </cell>
        </row>
        <row r="4292">
          <cell r="F4292" t="str">
            <v>FECHA DE REFERENCIA :</v>
          </cell>
          <cell r="G4292">
            <v>43100</v>
          </cell>
        </row>
        <row r="4294">
          <cell r="H4294" t="str">
            <v xml:space="preserve">PRECIO </v>
          </cell>
        </row>
        <row r="4295">
          <cell r="E4295" t="str">
            <v>FUENTE</v>
          </cell>
          <cell r="G4295" t="str">
            <v>TIPO</v>
          </cell>
          <cell r="H4295" t="str">
            <v>UNITARIO</v>
          </cell>
        </row>
        <row r="4296">
          <cell r="H4296" t="str">
            <v>(US$)</v>
          </cell>
        </row>
        <row r="4297">
          <cell r="E4297" t="str">
            <v>VALOR CALCULADO: A PARTIR DE PRECIO DE COTIZACION Y EL PRECIO PROPORCIONAL DE CABLE COBRE</v>
          </cell>
          <cell r="G4297">
            <v>0</v>
          </cell>
          <cell r="H4297">
            <v>2800</v>
          </cell>
        </row>
        <row r="4309">
          <cell r="G4309" t="str">
            <v>US$/Unidad</v>
          </cell>
          <cell r="H4309">
            <v>2800</v>
          </cell>
        </row>
        <row r="4310">
          <cell r="G4310" t="str">
            <v>US$/Unidad</v>
          </cell>
          <cell r="H4310" t="str">
            <v>NO APLICA</v>
          </cell>
          <cell r="I4310">
            <v>2800</v>
          </cell>
        </row>
        <row r="4315">
          <cell r="H4315" t="str">
            <v>I-404</v>
          </cell>
        </row>
        <row r="4318">
          <cell r="E4318" t="str">
            <v xml:space="preserve"> </v>
          </cell>
        </row>
        <row r="4319">
          <cell r="E4319" t="str">
            <v>JE-XLPE-138-400</v>
          </cell>
          <cell r="F4319" t="str">
            <v>Empalme unipolar cable XLPE 400 mm2, 138 kV</v>
          </cell>
          <cell r="H4319">
            <v>4200</v>
          </cell>
        </row>
        <row r="4321">
          <cell r="E4321" t="str">
            <v>Empalme unipolar cable XLPE 400 mm2, 138 kV</v>
          </cell>
        </row>
        <row r="4323">
          <cell r="F4323" t="str">
            <v>TIPO DE CAMBIO (S/.POR US$) :</v>
          </cell>
          <cell r="G4323">
            <v>3.2450000000000001</v>
          </cell>
        </row>
        <row r="4324">
          <cell r="F4324" t="str">
            <v>FECHA DE REFERENCIA :</v>
          </cell>
          <cell r="G4324">
            <v>43100</v>
          </cell>
        </row>
        <row r="4326">
          <cell r="H4326" t="str">
            <v xml:space="preserve">PRECIO </v>
          </cell>
        </row>
        <row r="4327">
          <cell r="E4327" t="str">
            <v>FUENTE</v>
          </cell>
          <cell r="G4327" t="str">
            <v>TIPO</v>
          </cell>
          <cell r="H4327" t="str">
            <v>UNITARIO</v>
          </cell>
        </row>
        <row r="4328">
          <cell r="H4328" t="str">
            <v>(US$)</v>
          </cell>
        </row>
        <row r="4329">
          <cell r="E4329" t="str">
            <v>VALOR CALCULADO: A PARTIR DE PRECIO DE COTIZACION Y EL PRECIO PROPORCIONAL DE CABLE</v>
          </cell>
          <cell r="G4329">
            <v>0</v>
          </cell>
          <cell r="H4329">
            <v>4200</v>
          </cell>
        </row>
        <row r="4341">
          <cell r="G4341" t="str">
            <v>US$/Unidad</v>
          </cell>
          <cell r="H4341">
            <v>4200</v>
          </cell>
        </row>
        <row r="4342">
          <cell r="G4342" t="str">
            <v>US$/Unidad</v>
          </cell>
          <cell r="H4342" t="str">
            <v>NO APLICA</v>
          </cell>
          <cell r="I4342">
            <v>4200</v>
          </cell>
        </row>
        <row r="4346">
          <cell r="H4346" t="str">
            <v>I-404</v>
          </cell>
        </row>
        <row r="4349">
          <cell r="E4349" t="str">
            <v xml:space="preserve"> </v>
          </cell>
        </row>
        <row r="4350">
          <cell r="E4350" t="str">
            <v>JE-XLPE-138-630</v>
          </cell>
          <cell r="F4350" t="str">
            <v>Empalme unipolar cable XLPE 630 mm2, 138 kV</v>
          </cell>
          <cell r="H4350">
            <v>4200</v>
          </cell>
        </row>
        <row r="4352">
          <cell r="E4352" t="str">
            <v>Empalme unipolar cable XLPE 630 mm2, 138 kV</v>
          </cell>
        </row>
        <row r="4354">
          <cell r="F4354" t="str">
            <v>TIPO DE CAMBIO (S/.POR US$) :</v>
          </cell>
          <cell r="G4354">
            <v>3.2450000000000001</v>
          </cell>
        </row>
        <row r="4355">
          <cell r="F4355" t="str">
            <v>FECHA DE REFERENCIA :</v>
          </cell>
          <cell r="G4355">
            <v>43100</v>
          </cell>
        </row>
        <row r="4357">
          <cell r="H4357" t="str">
            <v xml:space="preserve">PRECIO </v>
          </cell>
        </row>
        <row r="4358">
          <cell r="E4358" t="str">
            <v>FUENTE</v>
          </cell>
          <cell r="G4358" t="str">
            <v>TIPO</v>
          </cell>
          <cell r="H4358" t="str">
            <v>UNITARIO</v>
          </cell>
        </row>
        <row r="4359">
          <cell r="H4359" t="str">
            <v>(US$)</v>
          </cell>
        </row>
        <row r="4360">
          <cell r="E4360" t="str">
            <v>VALOR CALCULADO: A PARTIR DE PRECIO DE COTIZACION Y EL PRECIO PROPORCIONAL DE CABLE</v>
          </cell>
          <cell r="G4360">
            <v>0</v>
          </cell>
          <cell r="H4360">
            <v>4200</v>
          </cell>
        </row>
        <row r="4372">
          <cell r="G4372" t="str">
            <v>US$/Unidad</v>
          </cell>
          <cell r="H4372">
            <v>4200</v>
          </cell>
        </row>
        <row r="4373">
          <cell r="G4373" t="str">
            <v>US$/Unidad</v>
          </cell>
          <cell r="H4373" t="str">
            <v>NO APLICA</v>
          </cell>
          <cell r="I4373">
            <v>4200</v>
          </cell>
        </row>
        <row r="4377">
          <cell r="H4377" t="str">
            <v>I-404</v>
          </cell>
        </row>
        <row r="4380">
          <cell r="E4380" t="str">
            <v xml:space="preserve"> </v>
          </cell>
        </row>
        <row r="4381">
          <cell r="E4381" t="str">
            <v>JE-XLPE-138-800</v>
          </cell>
          <cell r="F4381" t="str">
            <v>Empalme unipolar cable XLPE 800 mm2, 138 kV</v>
          </cell>
          <cell r="H4381">
            <v>4200</v>
          </cell>
        </row>
        <row r="4383">
          <cell r="E4383" t="str">
            <v>Empalme unipolar cable XLPE 800 mm2, 138 kV</v>
          </cell>
        </row>
        <row r="4385">
          <cell r="F4385" t="str">
            <v>TIPO DE CAMBIO (S/.POR US$) :</v>
          </cell>
          <cell r="G4385">
            <v>3.2450000000000001</v>
          </cell>
        </row>
        <row r="4386">
          <cell r="F4386" t="str">
            <v>FECHA DE REFERENCIA :</v>
          </cell>
          <cell r="G4386">
            <v>43100</v>
          </cell>
        </row>
        <row r="4388">
          <cell r="H4388" t="str">
            <v xml:space="preserve">PRECIO </v>
          </cell>
        </row>
        <row r="4389">
          <cell r="E4389" t="str">
            <v>FUENTE</v>
          </cell>
          <cell r="G4389" t="str">
            <v>TIPO</v>
          </cell>
          <cell r="H4389" t="str">
            <v>UNITARIO</v>
          </cell>
        </row>
        <row r="4390">
          <cell r="H4390" t="str">
            <v>(US$)</v>
          </cell>
        </row>
        <row r="4391">
          <cell r="E4391" t="str">
            <v>VALOR CALCULADO: A PARTIR DE PRECIO DE COTIZACION Y EL PRECIO PROPORCIONAL DE CABLE</v>
          </cell>
          <cell r="G4391">
            <v>0</v>
          </cell>
          <cell r="H4391">
            <v>4200</v>
          </cell>
        </row>
        <row r="4403">
          <cell r="G4403" t="str">
            <v>US$/Unidad</v>
          </cell>
          <cell r="H4403">
            <v>4200</v>
          </cell>
        </row>
        <row r="4404">
          <cell r="G4404" t="str">
            <v>US$/Unidad</v>
          </cell>
          <cell r="H4404" t="str">
            <v>NO APLICA</v>
          </cell>
          <cell r="I4404">
            <v>4200</v>
          </cell>
        </row>
        <row r="4408">
          <cell r="H4408" t="str">
            <v>I-404</v>
          </cell>
        </row>
        <row r="4411">
          <cell r="E4411" t="str">
            <v xml:space="preserve"> </v>
          </cell>
        </row>
        <row r="4412">
          <cell r="E4412" t="str">
            <v>JE-XLPE-138-12E</v>
          </cell>
          <cell r="F4412" t="str">
            <v>Empalme unipolar cable XLPE 1200 mm2, 138 kV</v>
          </cell>
          <cell r="H4412">
            <v>5460</v>
          </cell>
        </row>
        <row r="4414">
          <cell r="E4414" t="str">
            <v>Empalme unipolar cable XLPE 1200 mm2, 138 kV</v>
          </cell>
        </row>
        <row r="4416">
          <cell r="F4416" t="str">
            <v>TIPO DE CAMBIO (S/.POR US$) :</v>
          </cell>
          <cell r="G4416">
            <v>3.2450000000000001</v>
          </cell>
        </row>
        <row r="4417">
          <cell r="F4417" t="str">
            <v>FECHA DE REFERENCIA :</v>
          </cell>
          <cell r="G4417">
            <v>43100</v>
          </cell>
        </row>
        <row r="4419">
          <cell r="H4419" t="str">
            <v xml:space="preserve">PRECIO </v>
          </cell>
        </row>
        <row r="4420">
          <cell r="E4420" t="str">
            <v>FUENTE</v>
          </cell>
          <cell r="G4420" t="str">
            <v>TIPO</v>
          </cell>
          <cell r="H4420" t="str">
            <v>UNITARIO</v>
          </cell>
        </row>
        <row r="4421">
          <cell r="H4421" t="str">
            <v>(US$)</v>
          </cell>
        </row>
        <row r="4422">
          <cell r="E4422" t="str">
            <v>VALOR ESTIMADO</v>
          </cell>
          <cell r="G4422">
            <v>0</v>
          </cell>
          <cell r="H4422">
            <v>5460</v>
          </cell>
        </row>
        <row r="4434">
          <cell r="G4434" t="str">
            <v>US$/Unidad</v>
          </cell>
          <cell r="H4434">
            <v>5460</v>
          </cell>
        </row>
        <row r="4435">
          <cell r="G4435" t="str">
            <v>US$/Unidad</v>
          </cell>
          <cell r="H4435" t="str">
            <v>NO APLICA</v>
          </cell>
          <cell r="I4435">
            <v>5460</v>
          </cell>
        </row>
        <row r="4440">
          <cell r="H4440" t="str">
            <v>I-404</v>
          </cell>
        </row>
        <row r="4443">
          <cell r="E4443" t="str">
            <v xml:space="preserve"> </v>
          </cell>
        </row>
        <row r="4444">
          <cell r="E4444" t="str">
            <v>JE-XLPE-138-10E</v>
          </cell>
          <cell r="F4444" t="str">
            <v>Empalme unipolar cable XLPE 1000 mm2, 138 kV</v>
          </cell>
          <cell r="H4444">
            <v>4828</v>
          </cell>
        </row>
        <row r="4446">
          <cell r="E4446" t="str">
            <v>Empalme unipolar cable XLPE 1000 mm2, 138 kV</v>
          </cell>
        </row>
        <row r="4448">
          <cell r="F4448" t="str">
            <v>TIPO DE CAMBIO (S/.POR US$) :</v>
          </cell>
          <cell r="G4448">
            <v>3.2450000000000001</v>
          </cell>
        </row>
        <row r="4449">
          <cell r="F4449" t="str">
            <v>FECHA DE REFERENCIA :</v>
          </cell>
          <cell r="G4449">
            <v>43100</v>
          </cell>
        </row>
        <row r="4451">
          <cell r="H4451" t="str">
            <v xml:space="preserve">PRECIO </v>
          </cell>
        </row>
        <row r="4452">
          <cell r="E4452" t="str">
            <v>FUENTE</v>
          </cell>
          <cell r="G4452" t="str">
            <v>TIPO</v>
          </cell>
          <cell r="H4452" t="str">
            <v>UNITARIO</v>
          </cell>
        </row>
        <row r="4453">
          <cell r="H4453" t="str">
            <v>(US$)</v>
          </cell>
        </row>
        <row r="4454">
          <cell r="E4454" t="str">
            <v>VALOR ESTIMADO</v>
          </cell>
          <cell r="G4454">
            <v>0</v>
          </cell>
          <cell r="H4454">
            <v>4828</v>
          </cell>
        </row>
        <row r="4466">
          <cell r="G4466" t="str">
            <v>US$/Unidad</v>
          </cell>
          <cell r="H4466">
            <v>4828</v>
          </cell>
        </row>
        <row r="4467">
          <cell r="G4467" t="str">
            <v>US$/Unidad</v>
          </cell>
          <cell r="H4467" t="str">
            <v>NO APLICA</v>
          </cell>
          <cell r="I4467">
            <v>4828</v>
          </cell>
        </row>
        <row r="4471">
          <cell r="H4471" t="str">
            <v>I-404</v>
          </cell>
        </row>
        <row r="4474">
          <cell r="E4474" t="str">
            <v xml:space="preserve"> </v>
          </cell>
        </row>
        <row r="4475">
          <cell r="E4475" t="str">
            <v>JE-XLPE-060-10E</v>
          </cell>
          <cell r="F4475" t="str">
            <v>Empalme unipolar cable XLPE 1000 mm2, 60 kV</v>
          </cell>
          <cell r="H4475">
            <v>2800</v>
          </cell>
        </row>
        <row r="4477">
          <cell r="E4477" t="str">
            <v>Empalme unipolar cable XLPE 1000 mm2, 60 kV</v>
          </cell>
        </row>
        <row r="4479">
          <cell r="F4479" t="str">
            <v>TIPO DE CAMBIO (S/.POR US$) :</v>
          </cell>
          <cell r="G4479">
            <v>3.2450000000000001</v>
          </cell>
        </row>
        <row r="4480">
          <cell r="F4480" t="str">
            <v>FECHA DE REFERENCIA :</v>
          </cell>
          <cell r="G4480">
            <v>43100</v>
          </cell>
        </row>
        <row r="4482">
          <cell r="H4482" t="str">
            <v xml:space="preserve">PRECIO </v>
          </cell>
        </row>
        <row r="4483">
          <cell r="E4483" t="str">
            <v>FUENTE</v>
          </cell>
          <cell r="G4483" t="str">
            <v>TIPO</v>
          </cell>
          <cell r="H4483" t="str">
            <v>UNITARIO</v>
          </cell>
        </row>
        <row r="4484">
          <cell r="H4484" t="str">
            <v>(US$)</v>
          </cell>
        </row>
        <row r="4485">
          <cell r="E4485" t="str">
            <v>VALOR CALCULADO: A PARTIR DE PRECIO DE COTIZACION Y EL PRECIO PROPORCIONAL DE CABLE</v>
          </cell>
          <cell r="G4485">
            <v>0</v>
          </cell>
          <cell r="H4485">
            <v>2800</v>
          </cell>
        </row>
        <row r="4497">
          <cell r="G4497" t="str">
            <v>US$/Unidad</v>
          </cell>
          <cell r="H4497">
            <v>2800</v>
          </cell>
        </row>
        <row r="4498">
          <cell r="G4498" t="str">
            <v>US$/Unidad</v>
          </cell>
          <cell r="H4498" t="str">
            <v>NO APLICA</v>
          </cell>
          <cell r="I4498">
            <v>2800</v>
          </cell>
        </row>
        <row r="4502">
          <cell r="H4502" t="str">
            <v>I-404</v>
          </cell>
        </row>
        <row r="4505">
          <cell r="E4505" t="str">
            <v xml:space="preserve"> </v>
          </cell>
        </row>
        <row r="4506">
          <cell r="E4506" t="str">
            <v>JE-XLPE-060-12E</v>
          </cell>
          <cell r="F4506" t="str">
            <v>Empalme unipolar cable XLPE 1000 mm2, 60 kV</v>
          </cell>
          <cell r="H4506">
            <v>3170</v>
          </cell>
        </row>
        <row r="4508">
          <cell r="E4508" t="str">
            <v>Empalme unipolar cable XLPE 1000 mm2, 60 kV</v>
          </cell>
        </row>
        <row r="4510">
          <cell r="F4510" t="str">
            <v>TIPO DE CAMBIO (S/.POR US$) :</v>
          </cell>
          <cell r="G4510">
            <v>3.2450000000000001</v>
          </cell>
        </row>
        <row r="4511">
          <cell r="F4511" t="str">
            <v>FECHA DE REFERENCIA :</v>
          </cell>
          <cell r="G4511">
            <v>43100</v>
          </cell>
        </row>
        <row r="4513">
          <cell r="H4513" t="str">
            <v xml:space="preserve">PRECIO </v>
          </cell>
        </row>
        <row r="4514">
          <cell r="E4514" t="str">
            <v>FUENTE</v>
          </cell>
          <cell r="G4514" t="str">
            <v>TIPO</v>
          </cell>
          <cell r="H4514" t="str">
            <v>UNITARIO</v>
          </cell>
        </row>
        <row r="4515">
          <cell r="H4515" t="str">
            <v>(US$)</v>
          </cell>
        </row>
        <row r="4516">
          <cell r="E4516" t="str">
            <v>VALOR CALCULADO: A PARTIR DE PRECIO DE COTIZACION Y EL PRECIO PROPORCIONAL DE CABLE</v>
          </cell>
          <cell r="G4516">
            <v>0</v>
          </cell>
          <cell r="H4516">
            <v>3170</v>
          </cell>
        </row>
        <row r="4528">
          <cell r="G4528" t="str">
            <v>US$/Unidad</v>
          </cell>
          <cell r="H4528">
            <v>3170</v>
          </cell>
        </row>
        <row r="4529">
          <cell r="G4529" t="str">
            <v>US$/Unidad</v>
          </cell>
          <cell r="H4529" t="str">
            <v>NO APLICA</v>
          </cell>
          <cell r="I4529">
            <v>3170</v>
          </cell>
        </row>
        <row r="4534">
          <cell r="H4534" t="str">
            <v>I-404</v>
          </cell>
        </row>
        <row r="4537">
          <cell r="E4537" t="str">
            <v xml:space="preserve"> </v>
          </cell>
        </row>
        <row r="4538">
          <cell r="E4538" t="str">
            <v>JE-XLPE-060-630</v>
          </cell>
          <cell r="F4538" t="str">
            <v>Empalme unipolar cable XLPE 630 mm2, 60 kV</v>
          </cell>
          <cell r="H4538">
            <v>2800</v>
          </cell>
        </row>
        <row r="4540">
          <cell r="E4540" t="str">
            <v>Empalme unipolar cable XLPE 630 mm2, 60 kV</v>
          </cell>
        </row>
        <row r="4542">
          <cell r="F4542" t="str">
            <v>TIPO DE CAMBIO (S/.POR US$) :</v>
          </cell>
          <cell r="G4542">
            <v>3.2450000000000001</v>
          </cell>
        </row>
        <row r="4543">
          <cell r="F4543" t="str">
            <v>FECHA DE REFERENCIA :</v>
          </cell>
          <cell r="G4543">
            <v>43100</v>
          </cell>
        </row>
        <row r="4545">
          <cell r="H4545" t="str">
            <v xml:space="preserve">PRECIO </v>
          </cell>
        </row>
        <row r="4546">
          <cell r="E4546" t="str">
            <v>FUENTE</v>
          </cell>
          <cell r="G4546" t="str">
            <v>TIPO</v>
          </cell>
          <cell r="H4546" t="str">
            <v>UNITARIO</v>
          </cell>
        </row>
        <row r="4547">
          <cell r="H4547" t="str">
            <v>(US$)</v>
          </cell>
        </row>
        <row r="4548">
          <cell r="E4548" t="str">
            <v>VALOR CALCULADO: A PARTIR DE PRECIO DE COTIZACION Y EL PRECIO PROPORCIONAL DE CABLE</v>
          </cell>
          <cell r="G4548">
            <v>0</v>
          </cell>
          <cell r="H4548">
            <v>2800</v>
          </cell>
        </row>
        <row r="4560">
          <cell r="G4560" t="str">
            <v>US$/Unidad</v>
          </cell>
          <cell r="H4560">
            <v>2800</v>
          </cell>
        </row>
        <row r="4561">
          <cell r="G4561" t="str">
            <v>US$/Unidad</v>
          </cell>
          <cell r="H4561" t="str">
            <v>NO APLICA</v>
          </cell>
          <cell r="I4561">
            <v>2800</v>
          </cell>
        </row>
        <row r="4565">
          <cell r="H4565" t="str">
            <v>I-404</v>
          </cell>
        </row>
        <row r="4568">
          <cell r="E4568" t="str">
            <v xml:space="preserve"> </v>
          </cell>
        </row>
        <row r="4569">
          <cell r="E4569" t="str">
            <v>CAMAGN</v>
          </cell>
          <cell r="F4569" t="str">
            <v>Conectores amagnéticos para cables subterráneos</v>
          </cell>
          <cell r="H4569">
            <v>71.585000000000008</v>
          </cell>
        </row>
        <row r="4571">
          <cell r="E4571" t="str">
            <v>Conectores amagnéticos para cables subterráneos</v>
          </cell>
        </row>
        <row r="4573">
          <cell r="F4573" t="str">
            <v>TIPO DE CAMBIO (S/.POR US$) :</v>
          </cell>
          <cell r="G4573">
            <v>3.2450000000000001</v>
          </cell>
        </row>
        <row r="4574">
          <cell r="F4574" t="str">
            <v>FECHA DE REFERENCIA :</v>
          </cell>
          <cell r="G4574">
            <v>43100</v>
          </cell>
        </row>
        <row r="4576">
          <cell r="H4576" t="str">
            <v xml:space="preserve">PRECIO </v>
          </cell>
        </row>
        <row r="4577">
          <cell r="E4577" t="str">
            <v>FUENTE</v>
          </cell>
          <cell r="G4577" t="str">
            <v>TIPO</v>
          </cell>
          <cell r="H4577" t="str">
            <v>UNITARIO</v>
          </cell>
        </row>
        <row r="4578">
          <cell r="H4578" t="str">
            <v>(US$)</v>
          </cell>
        </row>
        <row r="4579">
          <cell r="E4579" t="str">
            <v>REPORTE EMPRESA :LUZ DEL SUR - CON FACTURA N° F52100001905</v>
          </cell>
          <cell r="G4579">
            <v>1</v>
          </cell>
          <cell r="H4579">
            <v>84.67</v>
          </cell>
        </row>
        <row r="4580">
          <cell r="E4580" t="str">
            <v>REPORTE EMPRESA :LUZ DEL SUR - CON FACTURA N° F52100001904</v>
          </cell>
          <cell r="G4580">
            <v>1</v>
          </cell>
          <cell r="H4580">
            <v>58.5</v>
          </cell>
        </row>
        <row r="4586">
          <cell r="G4586" t="str">
            <v>US$/Unidad</v>
          </cell>
          <cell r="H4586">
            <v>71.585000000000008</v>
          </cell>
        </row>
        <row r="4587">
          <cell r="G4587" t="str">
            <v>US$/Unidad</v>
          </cell>
          <cell r="H4587">
            <v>71.585000000000008</v>
          </cell>
          <cell r="I4587">
            <v>71.585000000000008</v>
          </cell>
        </row>
        <row r="4592">
          <cell r="H4592" t="str">
            <v>I-404</v>
          </cell>
        </row>
        <row r="4595">
          <cell r="E4595" t="str">
            <v xml:space="preserve"> </v>
          </cell>
        </row>
        <row r="4596">
          <cell r="E4596" t="str">
            <v>JE-OPGW</v>
          </cell>
          <cell r="F4596" t="str">
            <v>Caja de empalme</v>
          </cell>
          <cell r="H4596">
            <v>256.18658730158728</v>
          </cell>
        </row>
        <row r="4598">
          <cell r="E4598" t="str">
            <v>Caja de empalme</v>
          </cell>
        </row>
        <row r="4600">
          <cell r="F4600" t="str">
            <v>TIPO DE CAMBIO (S/.POR US$) :</v>
          </cell>
          <cell r="G4600">
            <v>3.2450000000000001</v>
          </cell>
        </row>
        <row r="4601">
          <cell r="F4601" t="str">
            <v>FECHA DE REFERENCIA :</v>
          </cell>
          <cell r="G4601">
            <v>43100</v>
          </cell>
        </row>
        <row r="4603">
          <cell r="H4603" t="str">
            <v xml:space="preserve">PRECIO </v>
          </cell>
        </row>
        <row r="4604">
          <cell r="E4604" t="str">
            <v>FUENTE</v>
          </cell>
          <cell r="G4604" t="str">
            <v>TIPO</v>
          </cell>
          <cell r="H4604" t="str">
            <v>UNITARIO</v>
          </cell>
        </row>
        <row r="4605">
          <cell r="H4605" t="str">
            <v>(US$)</v>
          </cell>
        </row>
        <row r="4606">
          <cell r="E4606" t="str">
            <v>COPEMI S.A.C. CONSTRUCTORES REPORTE ADUANAS 20170323</v>
          </cell>
          <cell r="G4606">
            <v>0</v>
          </cell>
          <cell r="H4606">
            <v>200.91500000000002</v>
          </cell>
        </row>
        <row r="4607">
          <cell r="E4607" t="str">
            <v>COPEMI S.A.C. CONSTRUCTORES REPORTE ADUANAS 20170323</v>
          </cell>
          <cell r="G4607">
            <v>0</v>
          </cell>
          <cell r="H4607">
            <v>200.63333333333333</v>
          </cell>
        </row>
        <row r="4608">
          <cell r="E4608" t="str">
            <v>PRODIEL PERU SOCIEDAD ANONIMA CERRADA - REPORTE ADUANAS 20170526</v>
          </cell>
          <cell r="G4608">
            <v>0</v>
          </cell>
          <cell r="H4608">
            <v>367.01142857142855</v>
          </cell>
        </row>
        <row r="4618">
          <cell r="G4618" t="str">
            <v>US$/Unidad</v>
          </cell>
          <cell r="H4618">
            <v>256.18658730158728</v>
          </cell>
        </row>
        <row r="4619">
          <cell r="G4619" t="str">
            <v>US$/Unidad</v>
          </cell>
          <cell r="H4619">
            <v>256.18658730158728</v>
          </cell>
          <cell r="I4619">
            <v>256.18658730158728</v>
          </cell>
        </row>
        <row r="4624">
          <cell r="H4624" t="str">
            <v>I-404</v>
          </cell>
        </row>
        <row r="4627">
          <cell r="E4627" t="str">
            <v xml:space="preserve"> </v>
          </cell>
        </row>
        <row r="4628">
          <cell r="E4628" t="str">
            <v>ESA-OPGW24</v>
          </cell>
          <cell r="F4628" t="str">
            <v>Conjunto de Semianclaje para Cable OPGW-24 hilos</v>
          </cell>
          <cell r="H4628">
            <v>80</v>
          </cell>
        </row>
        <row r="4630">
          <cell r="E4630" t="str">
            <v>Conjunto de Semianclaje para Cable OPGW-24 hilos</v>
          </cell>
        </row>
        <row r="4632">
          <cell r="F4632" t="str">
            <v>TIPO DE CAMBIO (S/.POR US$) :</v>
          </cell>
          <cell r="G4632">
            <v>3.2450000000000001</v>
          </cell>
        </row>
        <row r="4633">
          <cell r="F4633" t="str">
            <v>FECHA DE REFERENCIA :</v>
          </cell>
          <cell r="G4633">
            <v>43100</v>
          </cell>
        </row>
        <row r="4635">
          <cell r="H4635" t="str">
            <v xml:space="preserve">PRECIO </v>
          </cell>
        </row>
        <row r="4636">
          <cell r="E4636" t="str">
            <v>FUENTE</v>
          </cell>
          <cell r="G4636" t="str">
            <v>TIPO</v>
          </cell>
          <cell r="H4636" t="str">
            <v>UNITARIO</v>
          </cell>
        </row>
        <row r="4637">
          <cell r="H4637" t="str">
            <v>(US$)</v>
          </cell>
        </row>
        <row r="4638">
          <cell r="E4638" t="str">
            <v>ESTIMADO POR EL CONSULTOR</v>
          </cell>
          <cell r="G4638">
            <v>0</v>
          </cell>
          <cell r="H4638">
            <v>80</v>
          </cell>
        </row>
        <row r="4650">
          <cell r="G4650" t="str">
            <v>US$/Unidad</v>
          </cell>
          <cell r="H4650">
            <v>80</v>
          </cell>
        </row>
        <row r="4651">
          <cell r="G4651" t="str">
            <v>US$/Unidad</v>
          </cell>
          <cell r="H4651" t="str">
            <v>NO APLICA</v>
          </cell>
          <cell r="I4651">
            <v>80</v>
          </cell>
        </row>
        <row r="4656">
          <cell r="H4656" t="str">
            <v>I-404</v>
          </cell>
        </row>
        <row r="4659">
          <cell r="E4659" t="str">
            <v xml:space="preserve"> </v>
          </cell>
        </row>
        <row r="4660">
          <cell r="E4660" t="str">
            <v>ESA-OPGW12</v>
          </cell>
          <cell r="F4660" t="str">
            <v>Conjunto de Semianclaje para Cable OPGW-12 hilos</v>
          </cell>
          <cell r="H4660">
            <v>80</v>
          </cell>
        </row>
        <row r="4662">
          <cell r="E4662" t="str">
            <v>Conjunto de Semianclaje para Cable OPGW-12 hilos</v>
          </cell>
        </row>
        <row r="4664">
          <cell r="F4664" t="str">
            <v>TIPO DE CAMBIO (S/.POR US$) :</v>
          </cell>
          <cell r="G4664">
            <v>3.2450000000000001</v>
          </cell>
        </row>
        <row r="4665">
          <cell r="F4665" t="str">
            <v>FECHA DE REFERENCIA :</v>
          </cell>
          <cell r="G4665">
            <v>43100</v>
          </cell>
        </row>
        <row r="4667">
          <cell r="H4667" t="str">
            <v xml:space="preserve">PRECIO </v>
          </cell>
        </row>
        <row r="4668">
          <cell r="E4668" t="str">
            <v>FUENTE</v>
          </cell>
          <cell r="G4668" t="str">
            <v>TIPO</v>
          </cell>
          <cell r="H4668" t="str">
            <v>UNITARIO</v>
          </cell>
        </row>
        <row r="4669">
          <cell r="H4669" t="str">
            <v>(US$)</v>
          </cell>
        </row>
        <row r="4670">
          <cell r="E4670" t="str">
            <v>ESTIMADO POR EL CONSULTOR</v>
          </cell>
          <cell r="G4670">
            <v>0</v>
          </cell>
          <cell r="H4670">
            <v>80</v>
          </cell>
        </row>
        <row r="4682">
          <cell r="G4682" t="str">
            <v>US$/Unidad</v>
          </cell>
          <cell r="H4682">
            <v>80</v>
          </cell>
        </row>
        <row r="4683">
          <cell r="G4683" t="str">
            <v>US$/Unidad</v>
          </cell>
          <cell r="H4683" t="str">
            <v>NO APLICA</v>
          </cell>
          <cell r="I4683">
            <v>80</v>
          </cell>
        </row>
        <row r="4688">
          <cell r="H4688" t="str">
            <v>I-404</v>
          </cell>
        </row>
        <row r="4691">
          <cell r="E4691" t="str">
            <v xml:space="preserve"> </v>
          </cell>
        </row>
        <row r="4692">
          <cell r="E4692" t="str">
            <v>AM-OPGW24</v>
          </cell>
          <cell r="F4692" t="str">
            <v>Amortiguadores para Cable OPGW-24 hilos</v>
          </cell>
          <cell r="H4692">
            <v>17.439198113752187</v>
          </cell>
        </row>
        <row r="4694">
          <cell r="E4694" t="str">
            <v>Amortiguadores para Cable OPGW-24 hilos</v>
          </cell>
        </row>
        <row r="4696">
          <cell r="F4696" t="str">
            <v>TIPO DE CAMBIO (S/.POR US$) :</v>
          </cell>
          <cell r="G4696">
            <v>3.2450000000000001</v>
          </cell>
        </row>
        <row r="4697">
          <cell r="F4697" t="str">
            <v>FECHA DE REFERENCIA :</v>
          </cell>
          <cell r="G4697">
            <v>43100</v>
          </cell>
        </row>
        <row r="4699">
          <cell r="H4699" t="str">
            <v xml:space="preserve">PRECIO </v>
          </cell>
        </row>
        <row r="4700">
          <cell r="E4700" t="str">
            <v>FUENTE</v>
          </cell>
          <cell r="G4700" t="str">
            <v>TIPO</v>
          </cell>
          <cell r="H4700" t="str">
            <v>UNITARIO</v>
          </cell>
        </row>
        <row r="4701">
          <cell r="H4701" t="str">
            <v>(US$)</v>
          </cell>
        </row>
        <row r="4702">
          <cell r="E4702" t="str">
            <v>COPEMI S.A.C. CONSTRUCTORES REPORTE ADUANAS 20170323</v>
          </cell>
          <cell r="G4702">
            <v>0</v>
          </cell>
          <cell r="H4702">
            <v>22.1006</v>
          </cell>
        </row>
        <row r="4703">
          <cell r="E4703" t="str">
            <v>COPEMI S.A.C. CONSTRUCTORES REPORTE ADUANAS 20170323</v>
          </cell>
          <cell r="G4703">
            <v>0</v>
          </cell>
          <cell r="H4703">
            <v>18.056956521739131</v>
          </cell>
        </row>
        <row r="4704">
          <cell r="E4704" t="str">
            <v>GCZ INGENIEROS S.A.C. REPORTE ADUANAS 20170410</v>
          </cell>
          <cell r="G4704">
            <v>0</v>
          </cell>
          <cell r="H4704">
            <v>18.161000000000001</v>
          </cell>
        </row>
        <row r="4705">
          <cell r="E4705" t="str">
            <v>PRODIEL PERU SOCIEDAD ANONIMA CERRADA - REPORTE ADUANAS 20170526</v>
          </cell>
          <cell r="G4705">
            <v>0</v>
          </cell>
          <cell r="H4705">
            <v>13.043047619047618</v>
          </cell>
        </row>
        <row r="4706">
          <cell r="E4706" t="str">
            <v>PRODIEL PERU SOCIEDAD ANONIMA CERRADA - REPORTE ADUANAS 20170810</v>
          </cell>
          <cell r="G4706">
            <v>0</v>
          </cell>
          <cell r="H4706">
            <v>20.1248</v>
          </cell>
        </row>
        <row r="4707">
          <cell r="E4707" t="str">
            <v>QUANTA SERVICES PERU S.A.C. REPORTE ADUANAS 20170516</v>
          </cell>
          <cell r="G4707">
            <v>0</v>
          </cell>
          <cell r="H4707">
            <v>18</v>
          </cell>
        </row>
        <row r="4708">
          <cell r="E4708" t="str">
            <v>PRODIEL PERU SOCIEDAD ANONIMA CERRADA - REPORTE ADUANAS 20170810</v>
          </cell>
          <cell r="G4708">
            <v>0</v>
          </cell>
          <cell r="H4708">
            <v>20.1248</v>
          </cell>
        </row>
        <row r="4709">
          <cell r="E4709" t="str">
            <v>B &amp; Z TELECOM SOCIEDAD ANONIMA CERRADA REPORTE ADUANAS 20171024</v>
          </cell>
          <cell r="G4709">
            <v>0</v>
          </cell>
          <cell r="H4709">
            <v>18</v>
          </cell>
        </row>
        <row r="4710">
          <cell r="E4710" t="str">
            <v>PROYECTOS DE INFRAESTRUCTURA DEL PERU S. REPORTE ADUANAS 20170922</v>
          </cell>
          <cell r="G4710">
            <v>0</v>
          </cell>
          <cell r="H4710">
            <v>8.0737037037037034</v>
          </cell>
        </row>
        <row r="4711">
          <cell r="E4711" t="str">
            <v>PROYECTOS DE INFRAESTRUCTURA DEL PERU S. REPORTE ADUANAS 20170922</v>
          </cell>
          <cell r="G4711">
            <v>0</v>
          </cell>
          <cell r="H4711">
            <v>9.0825688073394488</v>
          </cell>
        </row>
        <row r="4712">
          <cell r="E4712" t="str">
            <v>GCZ INGENIEROS S.A.C. REPORTE ADUANAS 20171206</v>
          </cell>
          <cell r="G4712">
            <v>0</v>
          </cell>
          <cell r="H4712">
            <v>14.002980769230769</v>
          </cell>
        </row>
        <row r="4721">
          <cell r="G4721" t="str">
            <v>US$/Unidad</v>
          </cell>
          <cell r="H4721">
            <v>16.251859765550968</v>
          </cell>
        </row>
        <row r="4722">
          <cell r="G4722" t="str">
            <v>US$/Unidad</v>
          </cell>
          <cell r="H4722">
            <v>17.439198113752187</v>
          </cell>
          <cell r="I4722">
            <v>17.439198113752187</v>
          </cell>
        </row>
        <row r="4727">
          <cell r="H4727" t="str">
            <v>I-404</v>
          </cell>
        </row>
        <row r="4730">
          <cell r="E4730" t="str">
            <v xml:space="preserve"> </v>
          </cell>
        </row>
        <row r="4731">
          <cell r="E4731" t="str">
            <v>AM-OPGW12</v>
          </cell>
          <cell r="F4731" t="str">
            <v>Amortiguadores para Cable OPGW-12 hilos</v>
          </cell>
          <cell r="H4731">
            <v>23.96</v>
          </cell>
        </row>
        <row r="4733">
          <cell r="E4733" t="str">
            <v>Amortiguadores para Cable OPGW-12 hilos</v>
          </cell>
        </row>
        <row r="4735">
          <cell r="F4735" t="str">
            <v>TIPO DE CAMBIO (S/.POR US$) :</v>
          </cell>
          <cell r="G4735">
            <v>3.2450000000000001</v>
          </cell>
        </row>
        <row r="4736">
          <cell r="F4736" t="str">
            <v>FECHA DE REFERENCIA :</v>
          </cell>
          <cell r="G4736">
            <v>43100</v>
          </cell>
        </row>
        <row r="4738">
          <cell r="H4738" t="str">
            <v xml:space="preserve">PRECIO </v>
          </cell>
        </row>
        <row r="4739">
          <cell r="E4739" t="str">
            <v>FUENTE</v>
          </cell>
          <cell r="G4739" t="str">
            <v>TIPO</v>
          </cell>
          <cell r="H4739" t="str">
            <v>UNITARIO</v>
          </cell>
        </row>
        <row r="4740">
          <cell r="H4740" t="str">
            <v>(US$)</v>
          </cell>
        </row>
        <row r="4741">
          <cell r="E4741" t="str">
            <v>REPORTE EMPRESA :ELECTROCENTRO - CON FACTURA N° Contrato GR-075-2015</v>
          </cell>
          <cell r="G4741">
            <v>1</v>
          </cell>
          <cell r="H4741">
            <v>23.96</v>
          </cell>
        </row>
        <row r="4753">
          <cell r="G4753" t="str">
            <v>US$/Unidad</v>
          </cell>
          <cell r="H4753">
            <v>23.96</v>
          </cell>
        </row>
        <row r="4754">
          <cell r="G4754" t="str">
            <v>US$/Unidad</v>
          </cell>
          <cell r="H4754" t="str">
            <v>NO APLICA</v>
          </cell>
          <cell r="I4754">
            <v>23.96</v>
          </cell>
        </row>
        <row r="4759">
          <cell r="H4759" t="str">
            <v>I-404</v>
          </cell>
        </row>
        <row r="4762">
          <cell r="E4762" t="str">
            <v xml:space="preserve"> </v>
          </cell>
        </row>
        <row r="4763">
          <cell r="E4763" t="str">
            <v>ES-OPGW24</v>
          </cell>
          <cell r="F4763" t="str">
            <v>Conjunto de suspensión para Cable OPGW-24 hilos</v>
          </cell>
          <cell r="H4763">
            <v>53.572931623931623</v>
          </cell>
        </row>
        <row r="4765">
          <cell r="E4765" t="str">
            <v>Conjunto de suspensión para Cable OPGW-24 hilos</v>
          </cell>
        </row>
        <row r="4767">
          <cell r="F4767" t="str">
            <v>TIPO DE CAMBIO (S/.POR US$) :</v>
          </cell>
          <cell r="G4767">
            <v>3.2450000000000001</v>
          </cell>
        </row>
        <row r="4768">
          <cell r="F4768" t="str">
            <v>FECHA DE REFERENCIA :</v>
          </cell>
          <cell r="G4768">
            <v>43100</v>
          </cell>
        </row>
        <row r="4770">
          <cell r="H4770" t="str">
            <v xml:space="preserve">PRECIO </v>
          </cell>
        </row>
        <row r="4771">
          <cell r="E4771" t="str">
            <v>FUENTE</v>
          </cell>
          <cell r="G4771" t="str">
            <v>TIPO</v>
          </cell>
          <cell r="H4771" t="str">
            <v>UNITARIO</v>
          </cell>
        </row>
        <row r="4772">
          <cell r="H4772" t="str">
            <v>(US$)</v>
          </cell>
        </row>
        <row r="4773">
          <cell r="E4773" t="str">
            <v>GCZ INGENIEROS S.A.C. REPORTE ADUANAS 20170410</v>
          </cell>
          <cell r="G4773">
            <v>0</v>
          </cell>
          <cell r="H4773">
            <v>52.46512820512821</v>
          </cell>
        </row>
        <row r="4774">
          <cell r="E4774" t="str">
            <v>CONSORCIO A&amp;E PERU REPORTE ADUANAS 20170810</v>
          </cell>
          <cell r="G4774">
            <v>0</v>
          </cell>
          <cell r="H4774">
            <v>38.248666666666665</v>
          </cell>
        </row>
        <row r="4775">
          <cell r="E4775" t="str">
            <v>SINDICATO ENERGETICO S.A. REPORTE ADUANAS 20170717</v>
          </cell>
          <cell r="G4775">
            <v>0</v>
          </cell>
          <cell r="H4775">
            <v>70.004999999999995</v>
          </cell>
        </row>
        <row r="4785">
          <cell r="G4785" t="str">
            <v>US$/Unidad</v>
          </cell>
          <cell r="H4785">
            <v>53.572931623931623</v>
          </cell>
        </row>
        <row r="4786">
          <cell r="G4786" t="str">
            <v>US$/Unidad</v>
          </cell>
          <cell r="H4786">
            <v>53.572931623931623</v>
          </cell>
          <cell r="I4786">
            <v>53.572931623931623</v>
          </cell>
        </row>
        <row r="4791">
          <cell r="H4791" t="str">
            <v>I-404</v>
          </cell>
        </row>
        <row r="4794">
          <cell r="E4794" t="str">
            <v xml:space="preserve"> </v>
          </cell>
        </row>
        <row r="4795">
          <cell r="E4795" t="str">
            <v>ES-OPGW12</v>
          </cell>
          <cell r="F4795" t="str">
            <v>Conjunto de suspensión para Cable OPGW-12 hilos</v>
          </cell>
          <cell r="H4795">
            <v>40</v>
          </cell>
        </row>
        <row r="4797">
          <cell r="E4797" t="str">
            <v>Conjunto de suspensión para Cable OPGW-12 hilos</v>
          </cell>
        </row>
        <row r="4799">
          <cell r="F4799" t="str">
            <v>TIPO DE CAMBIO (S/.POR US$) :</v>
          </cell>
          <cell r="G4799">
            <v>3.2450000000000001</v>
          </cell>
        </row>
        <row r="4800">
          <cell r="F4800" t="str">
            <v>FECHA DE REFERENCIA :</v>
          </cell>
          <cell r="G4800">
            <v>43100</v>
          </cell>
        </row>
        <row r="4802">
          <cell r="H4802" t="str">
            <v xml:space="preserve">PRECIO </v>
          </cell>
        </row>
        <row r="4803">
          <cell r="E4803" t="str">
            <v>FUENTE</v>
          </cell>
          <cell r="G4803" t="str">
            <v>TIPO</v>
          </cell>
          <cell r="H4803" t="str">
            <v>UNITARIO</v>
          </cell>
        </row>
        <row r="4804">
          <cell r="H4804" t="str">
            <v>(US$)</v>
          </cell>
        </row>
        <row r="4805">
          <cell r="E4805" t="str">
            <v>ESTIMADO POR EL CONSULTOR</v>
          </cell>
          <cell r="G4805">
            <v>0</v>
          </cell>
          <cell r="H4805">
            <v>40</v>
          </cell>
        </row>
        <row r="4817">
          <cell r="G4817" t="str">
            <v>US$/Unidad</v>
          </cell>
          <cell r="H4817">
            <v>40</v>
          </cell>
        </row>
        <row r="4818">
          <cell r="G4818" t="str">
            <v>US$/Unidad</v>
          </cell>
          <cell r="H4818" t="str">
            <v>NO APLICA</v>
          </cell>
          <cell r="I4818">
            <v>40</v>
          </cell>
        </row>
        <row r="4823">
          <cell r="H4823" t="str">
            <v>I-404</v>
          </cell>
        </row>
        <row r="4826">
          <cell r="E4826" t="str">
            <v xml:space="preserve"> </v>
          </cell>
        </row>
        <row r="4827">
          <cell r="E4827" t="str">
            <v>EN-OPGW24</v>
          </cell>
          <cell r="F4827" t="str">
            <v>Conjunto de anclaje para Cable OPGW-24 hilos</v>
          </cell>
          <cell r="H4827">
            <v>92.893636363636361</v>
          </cell>
        </row>
        <row r="4829">
          <cell r="E4829" t="str">
            <v>Conjunto de anclaje para Cable OPGW-24 hilos</v>
          </cell>
        </row>
        <row r="4831">
          <cell r="F4831" t="str">
            <v>TIPO DE CAMBIO (S/.POR US$) :</v>
          </cell>
          <cell r="G4831">
            <v>3.2450000000000001</v>
          </cell>
        </row>
        <row r="4832">
          <cell r="F4832" t="str">
            <v>FECHA DE REFERENCIA :</v>
          </cell>
          <cell r="G4832">
            <v>43100</v>
          </cell>
        </row>
        <row r="4834">
          <cell r="H4834" t="str">
            <v xml:space="preserve">PRECIO </v>
          </cell>
        </row>
        <row r="4835">
          <cell r="E4835" t="str">
            <v>FUENTE</v>
          </cell>
          <cell r="G4835" t="str">
            <v>TIPO</v>
          </cell>
          <cell r="H4835" t="str">
            <v>UNITARIO</v>
          </cell>
        </row>
        <row r="4836">
          <cell r="H4836" t="str">
            <v>(US$)</v>
          </cell>
        </row>
        <row r="4837">
          <cell r="E4837" t="str">
            <v>GCZ INGENIEROS S.A.C. REPORTE ADUANAS 20170410</v>
          </cell>
          <cell r="G4837">
            <v>0</v>
          </cell>
          <cell r="H4837">
            <v>92.893636363636361</v>
          </cell>
        </row>
        <row r="4849">
          <cell r="G4849" t="str">
            <v>US$/Unidad</v>
          </cell>
          <cell r="H4849">
            <v>92.893636363636361</v>
          </cell>
        </row>
        <row r="4850">
          <cell r="G4850" t="str">
            <v>US$/Unidad</v>
          </cell>
          <cell r="H4850" t="str">
            <v>NO APLICA</v>
          </cell>
          <cell r="I4850">
            <v>92.893636363636361</v>
          </cell>
        </row>
        <row r="4855">
          <cell r="H4855" t="str">
            <v>I-404</v>
          </cell>
        </row>
        <row r="4858">
          <cell r="E4858" t="str">
            <v xml:space="preserve"> </v>
          </cell>
        </row>
        <row r="4859">
          <cell r="E4859" t="str">
            <v>EN-OPGW12</v>
          </cell>
          <cell r="F4859" t="str">
            <v>Conjunto de anclaje para Cable OPGW-12 hilos</v>
          </cell>
          <cell r="H4859">
            <v>40</v>
          </cell>
        </row>
        <row r="4861">
          <cell r="E4861" t="str">
            <v>Conjunto de anclaje para Cable OPGW-12 hilos</v>
          </cell>
        </row>
        <row r="4863">
          <cell r="F4863" t="str">
            <v>TIPO DE CAMBIO (S/.POR US$) :</v>
          </cell>
          <cell r="G4863">
            <v>3.2450000000000001</v>
          </cell>
        </row>
        <row r="4864">
          <cell r="F4864" t="str">
            <v>FECHA DE REFERENCIA :</v>
          </cell>
          <cell r="G4864">
            <v>43100</v>
          </cell>
        </row>
        <row r="4866">
          <cell r="H4866" t="str">
            <v xml:space="preserve">PRECIO </v>
          </cell>
        </row>
        <row r="4867">
          <cell r="E4867" t="str">
            <v>FUENTE</v>
          </cell>
          <cell r="G4867" t="str">
            <v>TIPO</v>
          </cell>
          <cell r="H4867" t="str">
            <v>UNITARIO</v>
          </cell>
        </row>
        <row r="4868">
          <cell r="H4868" t="str">
            <v>(US$)</v>
          </cell>
        </row>
        <row r="4869">
          <cell r="E4869" t="str">
            <v>ESTIMADO POR EL CONSULTOR</v>
          </cell>
          <cell r="G4869">
            <v>0</v>
          </cell>
          <cell r="H4869">
            <v>40</v>
          </cell>
        </row>
        <row r="4881">
          <cell r="G4881" t="str">
            <v>US$/Unidad</v>
          </cell>
          <cell r="H4881">
            <v>40</v>
          </cell>
        </row>
        <row r="4882">
          <cell r="G4882" t="str">
            <v>US$/Unidad</v>
          </cell>
          <cell r="H4882" t="str">
            <v>NO APLICA</v>
          </cell>
          <cell r="I4882">
            <v>40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71.568531746031752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PROYECTOS DE INFRAESTRUCTURA DEL PERU S. REPORTE ADUANAS 20170207</v>
          </cell>
          <cell r="G15">
            <v>0</v>
          </cell>
          <cell r="H15">
            <v>79.42</v>
          </cell>
        </row>
        <row r="16">
          <cell r="E16" t="str">
            <v>PROYECTOS DE INFRAESTRUCTURA DEL PERU S. REPORTE ADUANAS 20170207</v>
          </cell>
          <cell r="G16">
            <v>0</v>
          </cell>
          <cell r="H16">
            <v>81.454999999999998</v>
          </cell>
        </row>
        <row r="17">
          <cell r="E17" t="str">
            <v>PROYECTOS DE INFRAESTRUCTURA DEL PERU S. REPORTE ADUANAS 20170207</v>
          </cell>
          <cell r="G17">
            <v>0</v>
          </cell>
          <cell r="H17">
            <v>99.883571428571429</v>
          </cell>
        </row>
        <row r="18">
          <cell r="E18" t="str">
            <v>VENTA DE SUMINISTROS Y MATERIALES EL╔CTR REPORTE ADUANAS 20170915</v>
          </cell>
          <cell r="G18">
            <v>0</v>
          </cell>
          <cell r="H18">
            <v>25.515555555555554</v>
          </cell>
        </row>
        <row r="23">
          <cell r="G23" t="str">
            <v>US$/Unidad</v>
          </cell>
          <cell r="H23">
            <v>71.568531746031752</v>
          </cell>
        </row>
        <row r="24">
          <cell r="G24" t="str">
            <v>US$/Unidad</v>
          </cell>
          <cell r="H24">
            <v>71.568531746031752</v>
          </cell>
        </row>
        <row r="29">
          <cell r="H29" t="str">
            <v>I-404</v>
          </cell>
        </row>
        <row r="32">
          <cell r="E32" t="str">
            <v xml:space="preserve"> </v>
          </cell>
        </row>
        <row r="33">
          <cell r="E33" t="str">
            <v>AP220RH00-120</v>
          </cell>
          <cell r="F33" t="str">
            <v>Aislador rígido horizontal polimérico para suspensión más accesorios  220 kV, 120 kN</v>
          </cell>
          <cell r="H33">
            <v>300</v>
          </cell>
        </row>
        <row r="35">
          <cell r="E35" t="str">
            <v>Aislador rígido horizontal polimérico para suspensión más accesorios  220 kV, 120 kN</v>
          </cell>
        </row>
        <row r="37">
          <cell r="F37" t="str">
            <v>TIPO DE CAMBIO (S/.POR US$) :</v>
          </cell>
          <cell r="G37">
            <v>3.2450000000000001</v>
          </cell>
        </row>
        <row r="38">
          <cell r="F38" t="str">
            <v>FECHA DE REFERENCIA :</v>
          </cell>
          <cell r="G38">
            <v>43100</v>
          </cell>
        </row>
        <row r="40">
          <cell r="H40" t="str">
            <v xml:space="preserve">PRECIO </v>
          </cell>
        </row>
        <row r="41">
          <cell r="E41" t="str">
            <v>FUENTE</v>
          </cell>
          <cell r="G41" t="str">
            <v>TIPO</v>
          </cell>
          <cell r="H41" t="str">
            <v>UNITARIO</v>
          </cell>
        </row>
        <row r="42">
          <cell r="H42" t="str">
            <v>(US$/Juego)</v>
          </cell>
        </row>
        <row r="43">
          <cell r="E43" t="str">
            <v>REPORTE EMPRESA :ELECTRO DUNAS - CON FACTURA N° 001-0013906</v>
          </cell>
          <cell r="G43">
            <v>1</v>
          </cell>
          <cell r="H43">
            <v>300</v>
          </cell>
        </row>
        <row r="53">
          <cell r="G53" t="str">
            <v>US$/Unidad</v>
          </cell>
          <cell r="H53">
            <v>300</v>
          </cell>
        </row>
        <row r="54">
          <cell r="G54" t="str">
            <v>US$/Unidad</v>
          </cell>
          <cell r="H54" t="str">
            <v>NO APLICA</v>
          </cell>
        </row>
        <row r="59">
          <cell r="H59" t="str">
            <v>I-404</v>
          </cell>
        </row>
        <row r="62">
          <cell r="E62" t="str">
            <v xml:space="preserve"> </v>
          </cell>
        </row>
        <row r="63">
          <cell r="E63" t="str">
            <v>AP220AN00-160</v>
          </cell>
          <cell r="F63" t="str">
            <v>Aisladores poliméricos de silicona en anclaje más accesorios  220 kV, 160 kN</v>
          </cell>
          <cell r="H63">
            <v>321.86909722222219</v>
          </cell>
        </row>
        <row r="65">
          <cell r="E65" t="str">
            <v>Aisladores poliméricos de silicona en anclaje más accesorios  220 kV, 160 kN</v>
          </cell>
        </row>
        <row r="67">
          <cell r="F67" t="str">
            <v>TIPO DE CAMBIO (S/.POR US$) :</v>
          </cell>
          <cell r="G67">
            <v>3.2450000000000001</v>
          </cell>
        </row>
        <row r="68">
          <cell r="F68" t="str">
            <v>FECHA DE REFERENCIA :</v>
          </cell>
          <cell r="G68">
            <v>43100</v>
          </cell>
        </row>
        <row r="70">
          <cell r="H70" t="str">
            <v xml:space="preserve">PRECIO </v>
          </cell>
        </row>
        <row r="71">
          <cell r="E71" t="str">
            <v>FUENTE</v>
          </cell>
          <cell r="G71" t="str">
            <v>TIPO</v>
          </cell>
          <cell r="H71" t="str">
            <v>UNITARIO</v>
          </cell>
        </row>
        <row r="72">
          <cell r="H72" t="str">
            <v>(US$/Juego)</v>
          </cell>
        </row>
        <row r="73">
          <cell r="E73" t="str">
            <v>ENSYS S.A.C. REPORTE ADUANAS 20171211</v>
          </cell>
          <cell r="G73">
            <v>0</v>
          </cell>
          <cell r="H73">
            <v>304.17486111111111</v>
          </cell>
        </row>
        <row r="74">
          <cell r="E74" t="str">
            <v>COMPAÐIA INTERNACIONAL DE PROYECTOS ELEC REPORTE ADUANAS 20171221</v>
          </cell>
          <cell r="G74">
            <v>0</v>
          </cell>
          <cell r="H74">
            <v>339.56333333333333</v>
          </cell>
        </row>
        <row r="85">
          <cell r="G85" t="str">
            <v>US$/Unidad</v>
          </cell>
          <cell r="H85">
            <v>321.86909722222219</v>
          </cell>
        </row>
        <row r="86">
          <cell r="G86" t="str">
            <v>US$/Unidad</v>
          </cell>
          <cell r="H86">
            <v>321.86909722222219</v>
          </cell>
        </row>
        <row r="91">
          <cell r="H91" t="str">
            <v>I-404</v>
          </cell>
        </row>
        <row r="94">
          <cell r="E94" t="str">
            <v xml:space="preserve"> </v>
          </cell>
        </row>
        <row r="95">
          <cell r="E95" t="str">
            <v>AP138SU00-120</v>
          </cell>
          <cell r="F95" t="str">
            <v>Aisladores poliméricos de silicona en suspensión más accesorios  138 kV, 120 kN</v>
          </cell>
          <cell r="H95">
            <v>157.5090166054635</v>
          </cell>
        </row>
        <row r="97">
          <cell r="E97" t="str">
            <v>Aisladores poliméricos de silicona en suspensión más accesorios  138 kV, 120 kN</v>
          </cell>
        </row>
        <row r="99">
          <cell r="F99" t="str">
            <v>TIPO DE CAMBIO (S/.POR US$) :</v>
          </cell>
          <cell r="G99">
            <v>3.2450000000000001</v>
          </cell>
        </row>
        <row r="100">
          <cell r="F100" t="str">
            <v>FECHA DE REFERENCIA :</v>
          </cell>
          <cell r="G100">
            <v>43100</v>
          </cell>
        </row>
        <row r="102">
          <cell r="H102" t="str">
            <v xml:space="preserve">PRECIO </v>
          </cell>
        </row>
        <row r="103">
          <cell r="E103" t="str">
            <v>FUENTE</v>
          </cell>
          <cell r="G103" t="str">
            <v>TIPO</v>
          </cell>
          <cell r="H103" t="str">
            <v>UNITARIO</v>
          </cell>
        </row>
        <row r="104">
          <cell r="H104" t="str">
            <v>(US$/Juego)</v>
          </cell>
        </row>
        <row r="105">
          <cell r="E105" t="str">
            <v>COPEMI S.A.C. CONSTRUCTORES REPORTE ADUANAS 20170316</v>
          </cell>
          <cell r="G105">
            <v>0</v>
          </cell>
          <cell r="H105">
            <v>187.89999999999998</v>
          </cell>
        </row>
        <row r="106">
          <cell r="E106" t="str">
            <v>ENSYS S.A.C. REPORTE ADUANAS 20170421</v>
          </cell>
          <cell r="G106">
            <v>0</v>
          </cell>
          <cell r="H106">
            <v>190.08330000000001</v>
          </cell>
        </row>
        <row r="107">
          <cell r="E107" t="str">
            <v>AB TECHNOLOGY SAC REPORTE ADUANAS 20170821</v>
          </cell>
          <cell r="G107">
            <v>0</v>
          </cell>
          <cell r="H107">
            <v>65.895333333333326</v>
          </cell>
        </row>
        <row r="108">
          <cell r="E108" t="str">
            <v>ENSYS S.A.C. REPORTE ADUANAS 20170714</v>
          </cell>
          <cell r="G108">
            <v>0</v>
          </cell>
          <cell r="H108">
            <v>110.17766233766234</v>
          </cell>
        </row>
        <row r="109">
          <cell r="E109" t="str">
            <v>ENSYS S.A.C. REPORTE ADUANAS 20171102</v>
          </cell>
          <cell r="G109">
            <v>0</v>
          </cell>
          <cell r="H109">
            <v>181.06716666666668</v>
          </cell>
        </row>
        <row r="110">
          <cell r="E110" t="str">
            <v>BEHRINGER PERU S.A.C. - BEHRINGER PERU S REPORTE ADUANAS 20171102</v>
          </cell>
          <cell r="G110">
            <v>0</v>
          </cell>
          <cell r="H110">
            <v>118.31695402298851</v>
          </cell>
        </row>
        <row r="117">
          <cell r="G117" t="str">
            <v>US$/Unidad</v>
          </cell>
          <cell r="H117">
            <v>142.24006939344181</v>
          </cell>
        </row>
        <row r="118">
          <cell r="G118" t="str">
            <v>US$/Unidad</v>
          </cell>
          <cell r="H118">
            <v>157.5090166054635</v>
          </cell>
        </row>
        <row r="123">
          <cell r="H123" t="str">
            <v>I-404</v>
          </cell>
        </row>
        <row r="126">
          <cell r="E126" t="str">
            <v xml:space="preserve"> </v>
          </cell>
        </row>
        <row r="127">
          <cell r="E127" t="str">
            <v>AP138RH00-120</v>
          </cell>
          <cell r="F127" t="str">
            <v>Aislador rígido horizontal polimérico para suspensión, más acesorios 138 kV, 120 kN</v>
          </cell>
          <cell r="H127">
            <v>430.44676891228835</v>
          </cell>
        </row>
        <row r="129">
          <cell r="E129" t="str">
            <v>Aislador rígido horizontal polimérico para suspensión, más acesorios 138 kV, 120 kN</v>
          </cell>
        </row>
        <row r="131">
          <cell r="F131" t="str">
            <v>TIPO DE CAMBIO (S/.POR US$) :</v>
          </cell>
          <cell r="G131">
            <v>3.2450000000000001</v>
          </cell>
        </row>
        <row r="132">
          <cell r="F132" t="str">
            <v>FECHA DE REFERENCIA :</v>
          </cell>
          <cell r="G132">
            <v>43100</v>
          </cell>
        </row>
        <row r="134">
          <cell r="H134" t="str">
            <v xml:space="preserve">PRECIO </v>
          </cell>
        </row>
        <row r="135">
          <cell r="E135" t="str">
            <v>FUENTE</v>
          </cell>
          <cell r="G135" t="str">
            <v>TIPO</v>
          </cell>
          <cell r="H135" t="str">
            <v>UNITARIO</v>
          </cell>
        </row>
        <row r="136">
          <cell r="H136" t="str">
            <v>(US$/Juego)</v>
          </cell>
        </row>
        <row r="137">
          <cell r="E137" t="str">
            <v>REPORTE EMPRESA :ELECTRO ORIENTE - CON FACTURA N° GS-171-2016</v>
          </cell>
          <cell r="G137">
            <v>1</v>
          </cell>
          <cell r="H137">
            <v>430.44676891228835</v>
          </cell>
        </row>
        <row r="138">
          <cell r="E138" t="str">
            <v/>
          </cell>
          <cell r="H138" t="str">
            <v/>
          </cell>
        </row>
        <row r="139">
          <cell r="E139" t="str">
            <v/>
          </cell>
          <cell r="H139" t="str">
            <v/>
          </cell>
        </row>
        <row r="140">
          <cell r="E140" t="str">
            <v/>
          </cell>
          <cell r="H140" t="str">
            <v/>
          </cell>
        </row>
        <row r="149">
          <cell r="G149" t="str">
            <v>US$/Unidad</v>
          </cell>
          <cell r="H149">
            <v>430.44676891228835</v>
          </cell>
        </row>
        <row r="150">
          <cell r="G150" t="str">
            <v>US$/Unidad</v>
          </cell>
          <cell r="H150" t="str">
            <v>NO APLICA</v>
          </cell>
        </row>
        <row r="155">
          <cell r="H155" t="str">
            <v>I-404</v>
          </cell>
        </row>
        <row r="158">
          <cell r="E158" t="str">
            <v xml:space="preserve"> </v>
          </cell>
        </row>
        <row r="159">
          <cell r="E159" t="str">
            <v>AP138AN00-120</v>
          </cell>
          <cell r="F159" t="str">
            <v>Aisladores poliméricos de silicona en anclaje más accesorios 138 kV, 120 kN</v>
          </cell>
          <cell r="H159">
            <v>142.24006939344181</v>
          </cell>
        </row>
        <row r="161">
          <cell r="E161" t="str">
            <v>Aisladores poliméricos de silicona en anclaje más accesorios 138 kV, 120 kN</v>
          </cell>
        </row>
        <row r="163">
          <cell r="F163" t="str">
            <v>TIPO DE CAMBIO (S/.POR US$) :</v>
          </cell>
          <cell r="G163">
            <v>3.2450000000000001</v>
          </cell>
        </row>
        <row r="164">
          <cell r="F164" t="str">
            <v>FECHA DE REFERENCIA :</v>
          </cell>
          <cell r="G164">
            <v>43100</v>
          </cell>
        </row>
        <row r="166">
          <cell r="H166" t="str">
            <v xml:space="preserve">PRECIO </v>
          </cell>
        </row>
        <row r="167">
          <cell r="E167" t="str">
            <v>FUENTE</v>
          </cell>
          <cell r="G167" t="str">
            <v>TIPO</v>
          </cell>
          <cell r="H167" t="str">
            <v>UNITARIO</v>
          </cell>
        </row>
        <row r="168">
          <cell r="H168" t="str">
            <v>(US$/Juego)</v>
          </cell>
        </row>
        <row r="169">
          <cell r="E169" t="str">
            <v>VALOR CALCULADO: A PARTIR DE REPORTE DE ADUANAS AISLADOR POLIMERICO DE SUSPENSIÓN 138 KV</v>
          </cell>
          <cell r="G169">
            <v>0</v>
          </cell>
          <cell r="H169">
            <v>142.24006939344181</v>
          </cell>
        </row>
        <row r="181">
          <cell r="G181" t="str">
            <v>US$/Unidad</v>
          </cell>
          <cell r="H181">
            <v>142.24006939344181</v>
          </cell>
        </row>
        <row r="182">
          <cell r="G182" t="str">
            <v>US$/Unidad</v>
          </cell>
          <cell r="H182" t="str">
            <v>NO APLICA</v>
          </cell>
        </row>
        <row r="187">
          <cell r="H187" t="str">
            <v>I-404</v>
          </cell>
        </row>
        <row r="190">
          <cell r="E190" t="str">
            <v xml:space="preserve"> </v>
          </cell>
        </row>
        <row r="191">
          <cell r="E191" t="str">
            <v>AP060SU00-070</v>
          </cell>
          <cell r="F191" t="str">
            <v>Aisladores poliméricos de silicona en suspensión más accesorios  60 kV, 120 kN</v>
          </cell>
          <cell r="H191">
            <v>39.265067952058374</v>
          </cell>
        </row>
        <row r="193">
          <cell r="E193" t="str">
            <v>Aisladores poliméricos de silicona en suspensión más accesorios  60 kV, 120 kN</v>
          </cell>
        </row>
        <row r="195">
          <cell r="F195" t="str">
            <v>TIPO DE CAMBIO (S/.POR US$) :</v>
          </cell>
          <cell r="G195">
            <v>3.2450000000000001</v>
          </cell>
        </row>
        <row r="196">
          <cell r="F196" t="str">
            <v>FECHA DE REFERENCIA :</v>
          </cell>
          <cell r="G196">
            <v>43100</v>
          </cell>
        </row>
        <row r="198">
          <cell r="H198" t="str">
            <v xml:space="preserve">PRECIO </v>
          </cell>
        </row>
        <row r="199">
          <cell r="E199" t="str">
            <v>FUENTE</v>
          </cell>
          <cell r="G199" t="str">
            <v>TIPO</v>
          </cell>
          <cell r="H199" t="str">
            <v>UNITARIO</v>
          </cell>
        </row>
        <row r="200">
          <cell r="H200" t="str">
            <v>(US$/Juego)</v>
          </cell>
        </row>
        <row r="201">
          <cell r="E201" t="str">
            <v>COMERCIALIZADORA DE FABRIC. ELECT. SAC REPORTE ADUANAS 20170105</v>
          </cell>
          <cell r="G201">
            <v>0</v>
          </cell>
          <cell r="H201">
            <v>24.672600000000003</v>
          </cell>
        </row>
        <row r="202">
          <cell r="E202" t="str">
            <v>AB TECHNOLOGY SAC REPORTE ADUANAS 20170412</v>
          </cell>
          <cell r="G202">
            <v>0</v>
          </cell>
          <cell r="H202">
            <v>48.699999999999996</v>
          </cell>
        </row>
        <row r="203">
          <cell r="E203" t="str">
            <v>AB TECHNOLOGY SAC REPORTE ADUANAS 20170817</v>
          </cell>
          <cell r="G203">
            <v>0</v>
          </cell>
          <cell r="H203">
            <v>48.301287128712872</v>
          </cell>
        </row>
        <row r="204">
          <cell r="E204" t="str">
            <v>AB TECHNOLOGY SAC REPORTE ADUANAS 20170817</v>
          </cell>
          <cell r="G204">
            <v>0</v>
          </cell>
          <cell r="H204">
            <v>70.540171232876716</v>
          </cell>
        </row>
        <row r="205">
          <cell r="E205" t="str">
            <v>AB TECHNOLOGY SAC REPORTE ADUANAS 20170817</v>
          </cell>
          <cell r="G205">
            <v>0</v>
          </cell>
          <cell r="H205">
            <v>48.29405263157895</v>
          </cell>
        </row>
        <row r="206">
          <cell r="E206" t="str">
            <v>VENTA DE SUMINISTROS Y MATERIALES EL╔CTR REPORTE ADUANAS 20170915</v>
          </cell>
          <cell r="G206">
            <v>0</v>
          </cell>
          <cell r="H206">
            <v>25.515000000000004</v>
          </cell>
        </row>
        <row r="207">
          <cell r="E207" t="str">
            <v>VENTA DE SUMINISTROS Y MATERIALES EL╔CTR REPORTE ADUANAS 20170915</v>
          </cell>
          <cell r="G207">
            <v>0</v>
          </cell>
          <cell r="H207">
            <v>25.515000000000001</v>
          </cell>
        </row>
        <row r="208">
          <cell r="E208" t="str">
            <v>ENEL DISTRIBUCION PERU S.A.A. REPORTE ADUANAS 20170915</v>
          </cell>
          <cell r="G208">
            <v>0</v>
          </cell>
          <cell r="H208">
            <v>16.415938461538463</v>
          </cell>
        </row>
        <row r="209">
          <cell r="E209" t="str">
            <v>VENTA DE SUMINISTROS Y MATERIALES EL╔CTR REPORTE ADUANAS 20170913</v>
          </cell>
          <cell r="G209">
            <v>0</v>
          </cell>
          <cell r="H209">
            <v>12.010285714285715</v>
          </cell>
        </row>
        <row r="210">
          <cell r="E210" t="str">
            <v>ENEL DISTRIBUCION PERU S.A.A. REPORTE ADUANAS 20171122</v>
          </cell>
          <cell r="G210">
            <v>0</v>
          </cell>
          <cell r="H210">
            <v>16.203113207547169</v>
          </cell>
        </row>
        <row r="211">
          <cell r="E211" t="str">
            <v>REPORTE EMPRESA :ELECTRO DUNAS - CON FACTURA N° 001-0013866</v>
          </cell>
          <cell r="G211">
            <v>1</v>
          </cell>
          <cell r="H211">
            <v>95</v>
          </cell>
        </row>
        <row r="212">
          <cell r="E212" t="str">
            <v>REPORTE EMPRESA :ELECTRO DUNAS - CON FACTURA N° 001-0013906</v>
          </cell>
          <cell r="G212">
            <v>1</v>
          </cell>
          <cell r="H212">
            <v>95</v>
          </cell>
        </row>
        <row r="217">
          <cell r="G217" t="str">
            <v>US$/Unidad</v>
          </cell>
          <cell r="H217">
            <v>43.847287364711654</v>
          </cell>
        </row>
        <row r="218">
          <cell r="G218" t="str">
            <v>US$/Unidad</v>
          </cell>
          <cell r="H218">
            <v>39.265067952058374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300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3.2450000000000001</v>
          </cell>
        </row>
        <row r="232">
          <cell r="F232" t="str">
            <v>FECHA DE REFERENCIA :</v>
          </cell>
          <cell r="G232">
            <v>43100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REPORTE EMPRESA :ELECTRO DUNAS - CON FACTURA N° 001-014819</v>
          </cell>
          <cell r="G237">
            <v>1</v>
          </cell>
          <cell r="H237">
            <v>300</v>
          </cell>
        </row>
        <row r="238">
          <cell r="E238" t="str">
            <v>REPORTE EMPRESA :ELECTRO DUNAS - CON FACTURA N° 001-014893</v>
          </cell>
          <cell r="G238">
            <v>1</v>
          </cell>
          <cell r="H238">
            <v>300</v>
          </cell>
        </row>
        <row r="248">
          <cell r="G248" t="str">
            <v>US$/Unidad</v>
          </cell>
          <cell r="H248">
            <v>300</v>
          </cell>
        </row>
        <row r="249">
          <cell r="G249" t="str">
            <v>US$/Unidad</v>
          </cell>
          <cell r="H249">
            <v>300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119.30591080545796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3.2450000000000001</v>
          </cell>
        </row>
        <row r="298">
          <cell r="F298" t="str">
            <v>FECHA DE REFERENCIA :</v>
          </cell>
          <cell r="G298">
            <v>43100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REPORTE EMPRESA :ELECTRO ORIENTE - CON FACTURA N° GS-171-2016</v>
          </cell>
          <cell r="G303">
            <v>1</v>
          </cell>
          <cell r="H303">
            <v>83.850035331468902</v>
          </cell>
        </row>
        <row r="304">
          <cell r="E304" t="str">
            <v>REPORTE EMPRESA :ELECTRO ORIENTE - CON FACTURA N° GS-171-2016</v>
          </cell>
          <cell r="G304">
            <v>1</v>
          </cell>
          <cell r="H304">
            <v>154.76178627944702</v>
          </cell>
        </row>
        <row r="311">
          <cell r="G311" t="str">
            <v>US$/Unidad</v>
          </cell>
          <cell r="H311">
            <v>119.30591080545796</v>
          </cell>
        </row>
        <row r="312">
          <cell r="G312" t="str">
            <v>US$/Unidad</v>
          </cell>
          <cell r="H312">
            <v>119.30591080545796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3.2450000000000001</v>
          </cell>
        </row>
        <row r="326">
          <cell r="F326" t="str">
            <v>FECHA DE REFERENCIA :</v>
          </cell>
          <cell r="G326">
            <v>43100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8.269586373333329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3.2450000000000001</v>
          </cell>
        </row>
        <row r="358">
          <cell r="F358" t="str">
            <v>FECHA DE REFERENCIA :</v>
          </cell>
          <cell r="G358">
            <v>43100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MANUFACTURAS INDUSTRIALES MENDOZA S.A. REPORTE ADUANAS 20170425</v>
          </cell>
          <cell r="G363">
            <v>0</v>
          </cell>
          <cell r="H363">
            <v>8.2125228571428579</v>
          </cell>
        </row>
        <row r="364">
          <cell r="E364" t="str">
            <v>LUCIEN SERVICIOS GENERALES E.I.R.L. REPORTE ADUANAS 20170410</v>
          </cell>
          <cell r="G364">
            <v>0</v>
          </cell>
          <cell r="H364">
            <v>8.5361406249999998</v>
          </cell>
        </row>
        <row r="365">
          <cell r="E365" t="str">
            <v>SINELCON IMPORT E.I.R.L. REPORTE ADUANAS 20170209</v>
          </cell>
          <cell r="G365">
            <v>0</v>
          </cell>
          <cell r="H365">
            <v>7.7401</v>
          </cell>
        </row>
        <row r="366">
          <cell r="E366" t="str">
            <v>ING Y SERV VALLADARES S Y HNOS SA REPORTE ADUANAS 20170504</v>
          </cell>
          <cell r="G366">
            <v>0</v>
          </cell>
          <cell r="H366">
            <v>7.8707500000000001</v>
          </cell>
        </row>
        <row r="367">
          <cell r="E367" t="str">
            <v>TECSUR S.A. REPORTE ADUANAS 20170213</v>
          </cell>
          <cell r="G367">
            <v>0</v>
          </cell>
          <cell r="H367">
            <v>8.58</v>
          </cell>
        </row>
        <row r="368">
          <cell r="E368" t="str">
            <v>TECSUR S.A. REPORTE ADUANAS 20170420</v>
          </cell>
          <cell r="G368">
            <v>0</v>
          </cell>
          <cell r="H368">
            <v>8.7255238095238088</v>
          </cell>
        </row>
        <row r="369">
          <cell r="E369" t="str">
            <v>TECSUR S.A. REPORTE ADUANAS 20170403</v>
          </cell>
          <cell r="G369">
            <v>0</v>
          </cell>
          <cell r="H369">
            <v>8.6531019978969503</v>
          </cell>
        </row>
        <row r="370">
          <cell r="E370" t="str">
            <v>ENSYS S.A.C. REPORTE ADUANAS 20170510</v>
          </cell>
          <cell r="G370">
            <v>0</v>
          </cell>
          <cell r="H370">
            <v>10.103326719576719</v>
          </cell>
        </row>
        <row r="371">
          <cell r="E371" t="str">
            <v>ELECTROMECANICA EL DETALLE SRL REPORTE ADUANAS 20170126</v>
          </cell>
          <cell r="G371">
            <v>0</v>
          </cell>
          <cell r="H371">
            <v>11.500307131702238</v>
          </cell>
        </row>
        <row r="372">
          <cell r="E372" t="str">
            <v>ELECTROMECANICA EL DETALLE SRL REPORTE ADUANAS 20170418</v>
          </cell>
          <cell r="G372">
            <v>0</v>
          </cell>
          <cell r="H372">
            <v>11.593157894736841</v>
          </cell>
        </row>
        <row r="373">
          <cell r="E373" t="str">
            <v>UNIRED ELECTRICA E.I.R.L. REPORTE ADUANAS 20170508</v>
          </cell>
          <cell r="G373">
            <v>0</v>
          </cell>
          <cell r="H373">
            <v>4.4761631944444451</v>
          </cell>
        </row>
        <row r="374">
          <cell r="E374" t="str">
            <v>TECSUR S.A. REPORTE ADUANAS 20170717</v>
          </cell>
          <cell r="G374">
            <v>0</v>
          </cell>
          <cell r="H374">
            <v>8.3608575727181549</v>
          </cell>
        </row>
        <row r="375">
          <cell r="E375" t="str">
            <v>PANELEK CONTRATISTAS GENERALES S.A.C. REPORTE ADUANAS 20170623</v>
          </cell>
          <cell r="G375">
            <v>0</v>
          </cell>
          <cell r="H375">
            <v>9.7175000000000011</v>
          </cell>
        </row>
        <row r="376">
          <cell r="E376" t="str">
            <v>MANUFACTURAS INDUSTRIALES MENDOZA S.A. REPORTE ADUANAS 20170718</v>
          </cell>
          <cell r="G376">
            <v>0</v>
          </cell>
          <cell r="H376">
            <v>8.1790433333333343</v>
          </cell>
        </row>
        <row r="377">
          <cell r="E377" t="str">
            <v>TECSUR S.A. REPORTE ADUANAS 20170717</v>
          </cell>
          <cell r="G377">
            <v>0</v>
          </cell>
          <cell r="H377">
            <v>8.3608575727181549</v>
          </cell>
        </row>
        <row r="378">
          <cell r="E378" t="str">
            <v>COMERCIALIZADORA DE FABRIC. ELECT. SAC REPORTE ADUANAS 20171013</v>
          </cell>
          <cell r="G378">
            <v>0</v>
          </cell>
          <cell r="H378">
            <v>6.8513999999999999</v>
          </cell>
        </row>
        <row r="379">
          <cell r="E379" t="str">
            <v>MANUFACTURAS INDUSTRIALES MENDOZA S.A. REPORTE ADUANAS 20170919</v>
          </cell>
          <cell r="G379">
            <v>0</v>
          </cell>
          <cell r="H379">
            <v>7.4750499999999995</v>
          </cell>
        </row>
        <row r="380">
          <cell r="E380" t="str">
            <v>PANELEK CONTRATISTAS GENERALES S.A.C. REPORTE ADUANAS 20170918</v>
          </cell>
          <cell r="G380">
            <v>0</v>
          </cell>
          <cell r="H380">
            <v>19.973333333333333</v>
          </cell>
        </row>
        <row r="381">
          <cell r="E381" t="str">
            <v>ELECTROMECANICA EL DETALLE SRL REPORTE ADUANAS 20171017</v>
          </cell>
          <cell r="G381">
            <v>0</v>
          </cell>
          <cell r="H381">
            <v>11.47983416252073</v>
          </cell>
        </row>
        <row r="382">
          <cell r="E382" t="str">
            <v>UNIRED ELECTRICA E.I.R.L. REPORTE ADUANAS 20171018</v>
          </cell>
          <cell r="G382">
            <v>0</v>
          </cell>
          <cell r="H382">
            <v>4.5407098765432092</v>
          </cell>
        </row>
        <row r="383">
          <cell r="E383" t="str">
            <v>UNIRED ELECTRICA E.I.R.L. REPORTE ADUANAS 20171018</v>
          </cell>
          <cell r="G383">
            <v>0</v>
          </cell>
          <cell r="H383">
            <v>4.5407178631051748</v>
          </cell>
        </row>
        <row r="384">
          <cell r="E384" t="str">
            <v>VENTA DE SUMINISTROS Y MATERIALES EL╔CTR REPORTE ADUANAS 20171122</v>
          </cell>
          <cell r="G384">
            <v>0</v>
          </cell>
          <cell r="H384">
            <v>3.1593229166666665</v>
          </cell>
        </row>
        <row r="385">
          <cell r="E385" t="str">
            <v>EDEX REPRESENTACIONES S.A.C. REPORTE ADUANAS 20171214</v>
          </cell>
          <cell r="G385">
            <v>0</v>
          </cell>
          <cell r="H385">
            <v>6.8674500000000007</v>
          </cell>
        </row>
        <row r="386">
          <cell r="E386" t="str">
            <v>EDEX REPRESENTACIONES S.A.C. REPORTE ADUANAS 20171214</v>
          </cell>
          <cell r="G386">
            <v>0</v>
          </cell>
          <cell r="H386">
            <v>7.9517864583333333</v>
          </cell>
        </row>
        <row r="387">
          <cell r="E387" t="str">
            <v>COMERCIALIZADORA DE FABRIC. ELECT. SAC REPORTE ADUANAS 20171227</v>
          </cell>
          <cell r="G387">
            <v>0</v>
          </cell>
          <cell r="H387">
            <v>7.4109749999999996</v>
          </cell>
        </row>
        <row r="393">
          <cell r="G393" t="str">
            <v>US$/Unidad</v>
          </cell>
          <cell r="H393">
            <v>8.4343972927718411</v>
          </cell>
        </row>
        <row r="394">
          <cell r="G394" t="str">
            <v>US$/Unidad</v>
          </cell>
          <cell r="H394">
            <v>8.269586373333329</v>
          </cell>
        </row>
        <row r="399">
          <cell r="H399" t="str">
            <v>I-404</v>
          </cell>
        </row>
        <row r="402">
          <cell r="E402" t="str">
            <v xml:space="preserve"> </v>
          </cell>
        </row>
        <row r="403">
          <cell r="E403" t="str">
            <v>AP033RH00-070</v>
          </cell>
          <cell r="F403" t="str">
            <v>Aislador rígido horizontal polimérico para suspensión  más accesorios  33 kV, 70 kN</v>
          </cell>
          <cell r="H403">
            <v>121.70064004329004</v>
          </cell>
        </row>
        <row r="405">
          <cell r="E405" t="str">
            <v>Aislador rígido horizontal polimérico para suspensión  más accesorios  33 kV, 70 kN</v>
          </cell>
        </row>
        <row r="407">
          <cell r="F407" t="str">
            <v>TIPO DE CAMBIO (S/.POR US$) :</v>
          </cell>
          <cell r="G407">
            <v>3.2450000000000001</v>
          </cell>
        </row>
        <row r="408">
          <cell r="F408" t="str">
            <v>FECHA DE REFERENCIA :</v>
          </cell>
          <cell r="G408">
            <v>43100</v>
          </cell>
        </row>
        <row r="410">
          <cell r="H410" t="str">
            <v xml:space="preserve">PRECIO </v>
          </cell>
        </row>
        <row r="411">
          <cell r="E411" t="str">
            <v>FUENTE</v>
          </cell>
          <cell r="G411" t="str">
            <v>TIPO</v>
          </cell>
          <cell r="H411" t="str">
            <v>UNITARIO</v>
          </cell>
        </row>
        <row r="412">
          <cell r="H412" t="str">
            <v>(US$/Juego)</v>
          </cell>
        </row>
        <row r="413">
          <cell r="E413" t="str">
            <v>ELECTRO FERRO CENTRO S.A.C. - EFC SAC REPORTE ADUANAS 20141013</v>
          </cell>
          <cell r="G413">
            <v>0</v>
          </cell>
          <cell r="H413">
            <v>104.00416666666666</v>
          </cell>
        </row>
        <row r="414">
          <cell r="E414" t="str">
            <v>ENSYS S.A.C. REPORTE ADUANAS 20140603</v>
          </cell>
          <cell r="G414">
            <v>0</v>
          </cell>
          <cell r="H414">
            <v>73.876857142857133</v>
          </cell>
        </row>
        <row r="415">
          <cell r="E415" t="str">
            <v>ENSYS S.A.C. REPORTE ADUANAS 20140603</v>
          </cell>
          <cell r="G415">
            <v>0</v>
          </cell>
          <cell r="H415">
            <v>59.957900000000002</v>
          </cell>
        </row>
        <row r="416">
          <cell r="E416" t="str">
            <v>ENSYS S.A.C. REPORTE ADUANAS 20141103</v>
          </cell>
          <cell r="G416">
            <v>0</v>
          </cell>
          <cell r="H416">
            <v>248.96363636363637</v>
          </cell>
        </row>
        <row r="417">
          <cell r="E417" t="str">
            <v/>
          </cell>
          <cell r="H417" t="str">
            <v/>
          </cell>
        </row>
        <row r="418">
          <cell r="E418" t="str">
            <v/>
          </cell>
          <cell r="H418" t="str">
            <v/>
          </cell>
        </row>
        <row r="425">
          <cell r="G425" t="str">
            <v>US$/Unidad</v>
          </cell>
          <cell r="H425">
            <v>121.70064004329004</v>
          </cell>
        </row>
        <row r="426">
          <cell r="G426" t="str">
            <v>US$/Unidad</v>
          </cell>
          <cell r="H426">
            <v>121.70064004329004</v>
          </cell>
        </row>
        <row r="431">
          <cell r="H431" t="str">
            <v>I-404</v>
          </cell>
        </row>
        <row r="434">
          <cell r="E434" t="str">
            <v xml:space="preserve"> </v>
          </cell>
        </row>
        <row r="435">
          <cell r="E435" t="str">
            <v>AP033AN00-070</v>
          </cell>
          <cell r="F435" t="str">
            <v>Aisladores poliméricos de silicona en anclaje más accesorios 33 kV, 70 kN</v>
          </cell>
          <cell r="H435">
            <v>19.083644290466683</v>
          </cell>
        </row>
        <row r="437">
          <cell r="E437" t="str">
            <v>Aisladores poliméricos de silicona en anclaje más accesorios 33 kV, 70 kN</v>
          </cell>
        </row>
        <row r="439">
          <cell r="F439" t="str">
            <v>TIPO DE CAMBIO (S/.POR US$) :</v>
          </cell>
          <cell r="G439">
            <v>3.2450000000000001</v>
          </cell>
        </row>
        <row r="440">
          <cell r="F440" t="str">
            <v>FECHA DE REFERENCIA :</v>
          </cell>
          <cell r="G440">
            <v>43100</v>
          </cell>
        </row>
        <row r="442">
          <cell r="H442" t="str">
            <v xml:space="preserve">PRECIO </v>
          </cell>
        </row>
        <row r="443">
          <cell r="E443" t="str">
            <v>FUENTE</v>
          </cell>
          <cell r="G443" t="str">
            <v>TIPO</v>
          </cell>
          <cell r="H443" t="str">
            <v>UNITARIO</v>
          </cell>
        </row>
        <row r="444">
          <cell r="H444" t="str">
            <v>(US$/Juego)</v>
          </cell>
        </row>
        <row r="445">
          <cell r="E445" t="str">
            <v>VENTA DE SUMINISTROS Y MATERIALES EL╔CTR REPORTE ADUANAS 20170206</v>
          </cell>
          <cell r="G445">
            <v>0</v>
          </cell>
          <cell r="H445">
            <v>18.62</v>
          </cell>
        </row>
        <row r="446">
          <cell r="E446" t="str">
            <v>DISTRIBUCIËN INGENIER═A Y FABRICACIONES REPORTE ADUANAS 20170531</v>
          </cell>
          <cell r="G446">
            <v>0</v>
          </cell>
          <cell r="H446">
            <v>21.734027777777776</v>
          </cell>
        </row>
        <row r="447">
          <cell r="E447" t="str">
            <v>MANUFACTURAS INDUSTRIALES MENDOZA S.A. REPORTE ADUANAS 20170425</v>
          </cell>
          <cell r="G447">
            <v>0</v>
          </cell>
          <cell r="H447">
            <v>16.796009999999999</v>
          </cell>
        </row>
        <row r="448">
          <cell r="E448" t="str">
            <v>VENTA DE SUMINISTROS Y MATERIALES EL╔CTR REPORTE ADUANAS 20170331</v>
          </cell>
          <cell r="G448">
            <v>0</v>
          </cell>
          <cell r="H448">
            <v>19.125</v>
          </cell>
        </row>
        <row r="449">
          <cell r="E449" t="str">
            <v>MEGA ELECTRIC COMPANY E.I.R.L. REPORTE ADUANAS 20170308</v>
          </cell>
          <cell r="G449">
            <v>0</v>
          </cell>
          <cell r="H449">
            <v>15.742400000000002</v>
          </cell>
        </row>
        <row r="450">
          <cell r="E450" t="str">
            <v>TECSUR S.A. REPORTE ADUANAS 20170420</v>
          </cell>
          <cell r="G450">
            <v>0</v>
          </cell>
          <cell r="H450">
            <v>8.7255154639175263</v>
          </cell>
        </row>
        <row r="451">
          <cell r="E451" t="str">
            <v>TECSUR S.A. REPORTE ADUANAS 20170213</v>
          </cell>
          <cell r="G451">
            <v>0</v>
          </cell>
          <cell r="H451">
            <v>30.255346409364122</v>
          </cell>
        </row>
        <row r="452">
          <cell r="E452" t="str">
            <v>TECSUR S.A. REPORTE ADUANAS 20170213</v>
          </cell>
          <cell r="G452">
            <v>0</v>
          </cell>
          <cell r="H452">
            <v>30.26</v>
          </cell>
        </row>
        <row r="453">
          <cell r="E453" t="str">
            <v>UNIRED ELECTRICA E.I.R.L. REPORTE ADUANAS 20170508</v>
          </cell>
          <cell r="G453">
            <v>0</v>
          </cell>
          <cell r="H453">
            <v>9.5917894736842104</v>
          </cell>
        </row>
        <row r="454">
          <cell r="E454" t="str">
            <v>UNIRED ELECTRICA E.I.R.L. REPORTE ADUANAS 20170225</v>
          </cell>
          <cell r="G454">
            <v>0</v>
          </cell>
          <cell r="H454">
            <v>8.5677400000000006</v>
          </cell>
        </row>
        <row r="455">
          <cell r="E455" t="str">
            <v>UNIRED ELECTRICA E.I.R.L. REPORTE ADUANAS 20170225</v>
          </cell>
          <cell r="G455">
            <v>0</v>
          </cell>
          <cell r="H455">
            <v>9.6387</v>
          </cell>
        </row>
        <row r="456">
          <cell r="E456" t="str">
            <v>VENTA DE SUMINISTROS Y MATERIALES EL╔CTR REPORTE ADUANAS 20170907</v>
          </cell>
          <cell r="G456">
            <v>0</v>
          </cell>
          <cell r="H456">
            <v>11.191400000000002</v>
          </cell>
        </row>
        <row r="457">
          <cell r="E457" t="str">
            <v>VENTA DE SUMINISTROS Y MATERIALES EL╔CTR REPORTE ADUANAS 20170908</v>
          </cell>
          <cell r="G457">
            <v>0</v>
          </cell>
          <cell r="H457">
            <v>6.1124999999999998</v>
          </cell>
        </row>
        <row r="458">
          <cell r="E458" t="str">
            <v>MANUFACTURAS INDUSTRIALES MENDOZA S.A. REPORTE ADUANAS 20171010</v>
          </cell>
          <cell r="G458">
            <v>0</v>
          </cell>
          <cell r="H458">
            <v>8.2530633333333334</v>
          </cell>
        </row>
        <row r="459">
          <cell r="E459" t="str">
            <v>ELECTROMECANICA EL DETALLE SRL REPORTE ADUANAS 20171017</v>
          </cell>
          <cell r="G459">
            <v>0</v>
          </cell>
          <cell r="H459">
            <v>28.59887225548902</v>
          </cell>
        </row>
        <row r="460">
          <cell r="E460" t="str">
            <v>UNIRED ELECTRICA E.I.R.L. REPORTE ADUANAS 20171018</v>
          </cell>
          <cell r="G460">
            <v>0</v>
          </cell>
          <cell r="H460">
            <v>8.6489857142857147</v>
          </cell>
        </row>
        <row r="461">
          <cell r="E461" t="str">
            <v>VENTA DE SUMINISTROS Y MATERIALES EL╔CTR REPORTE ADUANAS 20171122</v>
          </cell>
          <cell r="G461">
            <v>0</v>
          </cell>
          <cell r="H461">
            <v>3.1613310185185184</v>
          </cell>
        </row>
        <row r="462">
          <cell r="E462" t="str">
            <v>COMERCIALIZADORA DE FABRIC. ELECT. SAC REPORTE ADUANAS 20171227</v>
          </cell>
          <cell r="G462">
            <v>0</v>
          </cell>
          <cell r="H462">
            <v>12.969200000000001</v>
          </cell>
        </row>
        <row r="463">
          <cell r="E463" t="str">
            <v>TYCO ELECTRONICS DEL PERU S.A.C. REPORTE ADUANAS 20171220</v>
          </cell>
          <cell r="G463">
            <v>0</v>
          </cell>
          <cell r="H463">
            <v>40.454066666666662</v>
          </cell>
        </row>
        <row r="464">
          <cell r="E464" t="str">
            <v>ENSYS S.A.C. REPORTE ADUANAS 20171228</v>
          </cell>
          <cell r="G464">
            <v>0</v>
          </cell>
          <cell r="H464">
            <v>65.473148148148155</v>
          </cell>
        </row>
        <row r="465">
          <cell r="E465" t="str">
            <v>ENSYS S.A.C. REPORTE ADUANAS 20171228</v>
          </cell>
          <cell r="G465">
            <v>0</v>
          </cell>
          <cell r="H465">
            <v>71.708888888888893</v>
          </cell>
        </row>
        <row r="469">
          <cell r="G469" t="str">
            <v>US$/Unidad</v>
          </cell>
          <cell r="H469">
            <v>21.220380245241618</v>
          </cell>
        </row>
        <row r="470">
          <cell r="G470" t="str">
            <v>US$/Unidad</v>
          </cell>
          <cell r="H470">
            <v>19.083644290466683</v>
          </cell>
        </row>
        <row r="475">
          <cell r="H475" t="str">
            <v>I-404</v>
          </cell>
        </row>
        <row r="478">
          <cell r="E478" t="str">
            <v xml:space="preserve"> </v>
          </cell>
        </row>
        <row r="479">
          <cell r="E479" t="str">
            <v>AV070</v>
          </cell>
          <cell r="F479" t="str">
            <v>Aislador de Vidrio, 70 kN</v>
          </cell>
          <cell r="H479">
            <v>6.913690278952811</v>
          </cell>
        </row>
        <row r="481">
          <cell r="E481" t="str">
            <v>Aislador de Vidrio, 70 kN</v>
          </cell>
        </row>
        <row r="483">
          <cell r="F483" t="str">
            <v>TIPO DE CAMBIO (S/.POR US$) :</v>
          </cell>
          <cell r="G483">
            <v>3.2450000000000001</v>
          </cell>
        </row>
        <row r="484">
          <cell r="F484" t="str">
            <v>FECHA DE REFERENCIA :</v>
          </cell>
          <cell r="G484">
            <v>43100</v>
          </cell>
        </row>
        <row r="486">
          <cell r="H486" t="str">
            <v xml:space="preserve">PRECIO </v>
          </cell>
        </row>
        <row r="487">
          <cell r="E487" t="str">
            <v>FUENTE</v>
          </cell>
          <cell r="G487" t="str">
            <v>TIPO</v>
          </cell>
          <cell r="H487" t="str">
            <v>UNITARIO</v>
          </cell>
        </row>
        <row r="488">
          <cell r="H488" t="str">
            <v>(US$/UND)</v>
          </cell>
        </row>
        <row r="489">
          <cell r="E489" t="str">
            <v>HUEMURA SOCIEDAD ANONIMA CERRADA REPORTE ADUANAS 20170815</v>
          </cell>
          <cell r="G489">
            <v>0</v>
          </cell>
          <cell r="H489">
            <v>6.2508333333333335</v>
          </cell>
        </row>
        <row r="490">
          <cell r="E490" t="str">
            <v>HUEMURA SOCIEDAD ANONIMA CERRADA REPORTE ADUANAS 20170815</v>
          </cell>
          <cell r="G490">
            <v>0</v>
          </cell>
          <cell r="H490">
            <v>6.2508101851851849</v>
          </cell>
        </row>
        <row r="491">
          <cell r="E491" t="str">
            <v>HUEMURA SOCIEDAD ANONIMA CERRADA REPORTE ADUANAS 20170815</v>
          </cell>
          <cell r="G491">
            <v>0</v>
          </cell>
          <cell r="H491">
            <v>6.2508333333333335</v>
          </cell>
        </row>
        <row r="492">
          <cell r="E492" t="str">
            <v>GCZ INGENIEROS S.A.C. REPORTE ADUANAS 20171226</v>
          </cell>
          <cell r="G492">
            <v>0</v>
          </cell>
          <cell r="H492">
            <v>8.9022842639593911</v>
          </cell>
        </row>
        <row r="500">
          <cell r="G500" t="str">
            <v>US$/Unidad</v>
          </cell>
          <cell r="H500">
            <v>6.913690278952811</v>
          </cell>
        </row>
        <row r="501">
          <cell r="G501" t="str">
            <v>US$/Unidad</v>
          </cell>
          <cell r="H501">
            <v>6.913690278952811</v>
          </cell>
        </row>
        <row r="505">
          <cell r="H505" t="str">
            <v>I-404</v>
          </cell>
        </row>
        <row r="508">
          <cell r="E508" t="str">
            <v xml:space="preserve"> </v>
          </cell>
        </row>
        <row r="509">
          <cell r="E509" t="str">
            <v>AV120</v>
          </cell>
          <cell r="F509" t="str">
            <v>Aislador de Vidrio, 120 kN</v>
          </cell>
          <cell r="H509">
            <v>10.730234300180511</v>
          </cell>
        </row>
        <row r="511">
          <cell r="E511" t="str">
            <v>Aislador de Vidrio, 120 kN</v>
          </cell>
        </row>
        <row r="513">
          <cell r="F513" t="str">
            <v>TIPO DE CAMBIO (S/.POR US$) :</v>
          </cell>
          <cell r="G513">
            <v>3.2450000000000001</v>
          </cell>
        </row>
        <row r="514">
          <cell r="F514" t="str">
            <v>FECHA DE REFERENCIA :</v>
          </cell>
          <cell r="G514">
            <v>43100</v>
          </cell>
        </row>
        <row r="516">
          <cell r="H516" t="str">
            <v xml:space="preserve">PRECIO </v>
          </cell>
        </row>
        <row r="517">
          <cell r="E517" t="str">
            <v>FUENTE</v>
          </cell>
          <cell r="G517" t="str">
            <v>TIPO</v>
          </cell>
          <cell r="H517" t="str">
            <v>UNITARIO</v>
          </cell>
        </row>
        <row r="518">
          <cell r="H518" t="str">
            <v>(US$/UND)</v>
          </cell>
        </row>
        <row r="519">
          <cell r="E519" t="str">
            <v>DFJ INGENIERIA Y SUMINISTROS S.A.C. REPORTE ADUANAS 20170301</v>
          </cell>
          <cell r="G519">
            <v>0</v>
          </cell>
          <cell r="H519">
            <v>9.7735483870967741</v>
          </cell>
        </row>
        <row r="520">
          <cell r="E520" t="str">
            <v>ABB S.A. REPORTE ADUANAS 20170203</v>
          </cell>
          <cell r="G520">
            <v>0</v>
          </cell>
          <cell r="H520">
            <v>15.6281125</v>
          </cell>
        </row>
        <row r="521">
          <cell r="E521" t="str">
            <v>AB TECHNOLOGY SAC REPORTE ADUANAS 20170322</v>
          </cell>
          <cell r="G521">
            <v>0</v>
          </cell>
          <cell r="H521">
            <v>15.99</v>
          </cell>
        </row>
        <row r="522">
          <cell r="E522" t="str">
            <v>PROYECTOS DE INFRAESTRUCTURA DEL PERU S. REPORTE ADUANAS 20170207</v>
          </cell>
          <cell r="G522">
            <v>0</v>
          </cell>
          <cell r="H522">
            <v>10.49</v>
          </cell>
        </row>
        <row r="523">
          <cell r="E523" t="str">
            <v>PROYECTOS DE INFRAESTRUCTURA DEL PERU S. REPORTE ADUANAS 20170207</v>
          </cell>
          <cell r="G523">
            <v>0</v>
          </cell>
          <cell r="H523">
            <v>10.49</v>
          </cell>
        </row>
        <row r="524">
          <cell r="E524" t="str">
            <v>PROYECTOS DE INFRAESTRUCTURA DEL PERU S. REPORTE ADUANAS 20170207</v>
          </cell>
          <cell r="G524">
            <v>0</v>
          </cell>
          <cell r="H524">
            <v>10.49</v>
          </cell>
        </row>
        <row r="525">
          <cell r="E525" t="str">
            <v>PROYECTOS DE INFRAESTRUCTURA DEL PERU S. REPORTE ADUANAS 20170207</v>
          </cell>
          <cell r="G525">
            <v>0</v>
          </cell>
          <cell r="H525">
            <v>10.49</v>
          </cell>
        </row>
        <row r="526">
          <cell r="E526" t="str">
            <v>PROYECTOS DE INFRAESTRUCTURA DEL PERU S. REPORTE ADUANAS 20170207</v>
          </cell>
          <cell r="G526">
            <v>0</v>
          </cell>
          <cell r="H526">
            <v>10.49</v>
          </cell>
        </row>
        <row r="527">
          <cell r="E527" t="str">
            <v>PROYECTOS DE INFRAESTRUCTURA DEL PERU S. REPORTE ADUANAS 20170117</v>
          </cell>
          <cell r="G527">
            <v>0</v>
          </cell>
          <cell r="H527">
            <v>10.518205128205128</v>
          </cell>
        </row>
        <row r="528">
          <cell r="E528" t="str">
            <v>PROYECTOS DE INFRAESTRUCTURA DEL PERU S. REPORTE ADUANAS 20170117</v>
          </cell>
          <cell r="G528">
            <v>0</v>
          </cell>
          <cell r="H528">
            <v>10.518166666666666</v>
          </cell>
        </row>
        <row r="529">
          <cell r="E529" t="str">
            <v>PROYECTOS DE INFRAESTRUCTURA DEL PERU S. REPORTE ADUANAS 20170117</v>
          </cell>
          <cell r="G529">
            <v>0</v>
          </cell>
          <cell r="H529">
            <v>10.518160442600276</v>
          </cell>
        </row>
        <row r="530">
          <cell r="E530" t="str">
            <v>PROYECTOS DE INFRAESTRUCTURA DEL PERU S. REPORTE ADUANAS 20170117</v>
          </cell>
          <cell r="G530">
            <v>0</v>
          </cell>
          <cell r="H530">
            <v>10.518166666666668</v>
          </cell>
        </row>
        <row r="531">
          <cell r="E531" t="str">
            <v>ANDES PERU TRADING S.A.C. REPORTE ADUANAS 20170426</v>
          </cell>
          <cell r="G531">
            <v>0</v>
          </cell>
          <cell r="H531">
            <v>10.9</v>
          </cell>
        </row>
        <row r="532">
          <cell r="E532" t="str">
            <v>LA VIRGEN SOCIEDAD ANONIMA CERRADA- LA V REPORTE ADUANAS 20170628</v>
          </cell>
          <cell r="G532">
            <v>0</v>
          </cell>
          <cell r="H532">
            <v>7.4150198019801978</v>
          </cell>
        </row>
        <row r="533">
          <cell r="E533" t="str">
            <v>HUEMURA SOCIEDAD ANONIMA CERRADA REPORTE ADUANAS 20170815</v>
          </cell>
          <cell r="G533">
            <v>0</v>
          </cell>
          <cell r="H533">
            <v>6.9077192982456141</v>
          </cell>
        </row>
        <row r="534">
          <cell r="E534" t="str">
            <v>HUEMURA SOCIEDAD ANONIMA CERRADA REPORTE ADUANAS 20170815</v>
          </cell>
          <cell r="G534">
            <v>0</v>
          </cell>
          <cell r="H534">
            <v>6.9077083333333338</v>
          </cell>
        </row>
        <row r="535">
          <cell r="E535" t="str">
            <v>ANDES PERU TRADING S.A.C. REPORTE ADUANAS 20170808</v>
          </cell>
          <cell r="G535">
            <v>0</v>
          </cell>
          <cell r="H535">
            <v>10.936</v>
          </cell>
        </row>
        <row r="536">
          <cell r="E536" t="str">
            <v>PROYECTOS DE INFRAESTRUCTURA DEL PERU S. REPORTE ADUANAS 20171030</v>
          </cell>
          <cell r="G536">
            <v>0</v>
          </cell>
          <cell r="H536">
            <v>13.360798611111111</v>
          </cell>
        </row>
        <row r="537">
          <cell r="E537" t="str">
            <v>TRANSMISORA ELECTRICA DEL SUR 2 S.A.C. T REPORTE ADUANAS 20170922</v>
          </cell>
          <cell r="G537">
            <v>0</v>
          </cell>
          <cell r="H537">
            <v>8.001455</v>
          </cell>
        </row>
        <row r="538">
          <cell r="E538" t="str">
            <v>CJR RENEWABLES PERU SOCIEDAD ANONIMA CER REPORTE ADUANAS 20171103</v>
          </cell>
          <cell r="G538">
            <v>0</v>
          </cell>
          <cell r="H538">
            <v>29.976530612244897</v>
          </cell>
        </row>
        <row r="541">
          <cell r="G541" t="str">
            <v>US$/Unidad</v>
          </cell>
          <cell r="H541">
            <v>11.515979572407534</v>
          </cell>
        </row>
        <row r="542">
          <cell r="G542" t="str">
            <v>US$/Unidad</v>
          </cell>
          <cell r="H542">
            <v>10.730234300180511</v>
          </cell>
        </row>
        <row r="547">
          <cell r="H547" t="str">
            <v>I-404</v>
          </cell>
        </row>
        <row r="550">
          <cell r="E550" t="str">
            <v xml:space="preserve"> </v>
          </cell>
        </row>
        <row r="551">
          <cell r="E551" t="str">
            <v>AV160</v>
          </cell>
          <cell r="F551" t="str">
            <v>Aislador de Vidrio, 160 kN</v>
          </cell>
          <cell r="H551">
            <v>14.343804089769691</v>
          </cell>
        </row>
        <row r="553">
          <cell r="E553" t="str">
            <v>Aislador de Vidrio, 160 kN</v>
          </cell>
        </row>
        <row r="555">
          <cell r="F555" t="str">
            <v>TIPO DE CAMBIO (S/.POR US$) :</v>
          </cell>
          <cell r="G555">
            <v>3.2450000000000001</v>
          </cell>
        </row>
        <row r="556">
          <cell r="F556" t="str">
            <v>FECHA DE REFERENCIA :</v>
          </cell>
          <cell r="G556">
            <v>43100</v>
          </cell>
        </row>
        <row r="558">
          <cell r="H558" t="str">
            <v xml:space="preserve">PRECIO </v>
          </cell>
        </row>
        <row r="559">
          <cell r="E559" t="str">
            <v>FUENTE</v>
          </cell>
          <cell r="G559" t="str">
            <v>TIPO</v>
          </cell>
          <cell r="H559" t="str">
            <v>UNITARIO</v>
          </cell>
        </row>
        <row r="560">
          <cell r="H560" t="str">
            <v>(US$/UND)</v>
          </cell>
        </row>
        <row r="561">
          <cell r="E561" t="str">
            <v>DFJ INGENIERIA Y SUMINISTROS S.A.C. REPORTE ADUANAS 20170301</v>
          </cell>
          <cell r="G561">
            <v>0</v>
          </cell>
          <cell r="H561">
            <v>12.705611888111889</v>
          </cell>
        </row>
        <row r="562">
          <cell r="E562" t="str">
            <v>AB TECHNOLOGY SAC REPORTE ADUANAS 20170322</v>
          </cell>
          <cell r="G562">
            <v>0</v>
          </cell>
          <cell r="H562">
            <v>21.536666666666665</v>
          </cell>
        </row>
        <row r="563">
          <cell r="E563" t="str">
            <v>PROYECTOS DE INFRAESTRUCTURA DEL PERU S. REPORTE ADUANAS 20170207</v>
          </cell>
          <cell r="G563">
            <v>0</v>
          </cell>
          <cell r="H563">
            <v>11.62</v>
          </cell>
        </row>
        <row r="564">
          <cell r="E564" t="str">
            <v>PROYECTOS DE INFRAESTRUCTURA DEL PERU S. REPORTE ADUANAS 20170207</v>
          </cell>
          <cell r="G564">
            <v>0</v>
          </cell>
          <cell r="H564">
            <v>11.620003891050583</v>
          </cell>
        </row>
        <row r="565">
          <cell r="E565" t="str">
            <v>PROYECTOS DE INFRAESTRUCTURA DEL PERU S. REPORTE ADUANAS 20170207</v>
          </cell>
          <cell r="G565">
            <v>0</v>
          </cell>
          <cell r="H565">
            <v>11.62</v>
          </cell>
        </row>
        <row r="566">
          <cell r="E566" t="str">
            <v>PROYECTOS DE INFRAESTRUCTURA DEL PERU S. REPORTE ADUANAS 20170207</v>
          </cell>
          <cell r="G566">
            <v>0</v>
          </cell>
          <cell r="H566">
            <v>11.62</v>
          </cell>
        </row>
        <row r="567">
          <cell r="E567" t="str">
            <v>PROYECTOS DE INFRAESTRUCTURA DEL PERU S. REPORTE ADUANAS 20170117</v>
          </cell>
          <cell r="G567">
            <v>0</v>
          </cell>
          <cell r="H567">
            <v>11.650989583333333</v>
          </cell>
        </row>
        <row r="568">
          <cell r="E568" t="str">
            <v>PROYECTOS DE INFRAESTRUCTURA DEL PERU S. REPORTE ADUANAS 20170117</v>
          </cell>
          <cell r="G568">
            <v>0</v>
          </cell>
          <cell r="H568">
            <v>11.650989583333333</v>
          </cell>
        </row>
        <row r="569">
          <cell r="E569" t="str">
            <v>ANDES PERU TRADING S.A.C. REPORTE ADUANAS 20170426</v>
          </cell>
          <cell r="G569">
            <v>0</v>
          </cell>
          <cell r="H569">
            <v>14.25</v>
          </cell>
        </row>
        <row r="570">
          <cell r="E570" t="str">
            <v>TRANSMISORA ELECTRICA DEL SUR 2 S.A.C. T REPORTE ADUANAS 20170731</v>
          </cell>
          <cell r="G570">
            <v>0</v>
          </cell>
          <cell r="H570">
            <v>12.29</v>
          </cell>
        </row>
        <row r="571">
          <cell r="E571" t="str">
            <v>PROYECTOS DE INFRAESTRUCTURA DEL PERU S. REPORTE ADUANAS 20171030</v>
          </cell>
          <cell r="G571">
            <v>0</v>
          </cell>
          <cell r="H571">
            <v>17.663580246913579</v>
          </cell>
        </row>
        <row r="572">
          <cell r="E572" t="str">
            <v>ENERGIA &amp; TELECOMUNICACIONES SOLUCIONES REPORTE ADUANAS 20171025</v>
          </cell>
          <cell r="G572">
            <v>0</v>
          </cell>
          <cell r="H572">
            <v>13.948717948717949</v>
          </cell>
        </row>
        <row r="573">
          <cell r="E573" t="str">
            <v>TRANSMISORA ELECTRICA DEL SUR 2 S.A.C. T REPORTE ADUANAS 20170922</v>
          </cell>
          <cell r="G573">
            <v>0</v>
          </cell>
          <cell r="H573">
            <v>11.528360000000001</v>
          </cell>
        </row>
        <row r="574">
          <cell r="E574" t="str">
            <v>CONSTRUCCIONES ELECTROMECANICAS DELCROSA REPORTE ADUANAS 20171204</v>
          </cell>
          <cell r="G574">
            <v>0</v>
          </cell>
          <cell r="H574">
            <v>14.516041666666666</v>
          </cell>
        </row>
        <row r="575">
          <cell r="E575" t="str">
            <v>CONSTRUCCIONES ELECTROMECANICAS DELCROSA REPORTE ADUANAS 20171204</v>
          </cell>
          <cell r="G575">
            <v>0</v>
          </cell>
          <cell r="H575">
            <v>14.516041666666666</v>
          </cell>
        </row>
        <row r="576">
          <cell r="E576" t="str">
            <v>CONSTRUCCIONES ELECTROMECANICAS DELCROSA REPORTE ADUANAS 20171214</v>
          </cell>
          <cell r="G576">
            <v>0</v>
          </cell>
          <cell r="H576">
            <v>41.668541666666663</v>
          </cell>
        </row>
        <row r="577">
          <cell r="E577" t="str">
            <v>CONSTRUCCIONES ELECTROMECANICAS DELCROSA REPORTE ADUANAS 20171204</v>
          </cell>
          <cell r="G577">
            <v>0</v>
          </cell>
          <cell r="H577">
            <v>14.516033591731267</v>
          </cell>
        </row>
        <row r="578">
          <cell r="E578" t="str">
            <v>CONSTRUCCIONES ELECTROMECANICAS DELCROSA REPORTE ADUANAS 20171204</v>
          </cell>
          <cell r="G578">
            <v>0</v>
          </cell>
          <cell r="H578">
            <v>14.516041666666666</v>
          </cell>
        </row>
        <row r="579">
          <cell r="E579" t="str">
            <v>CONSTRUCCIONES ELECTROMECANICAS DELCROSA REPORTE ADUANAS 20171204</v>
          </cell>
          <cell r="G579">
            <v>0</v>
          </cell>
          <cell r="H579">
            <v>14.515972222222224</v>
          </cell>
        </row>
        <row r="585">
          <cell r="G585" t="str">
            <v>US$/Unidad</v>
          </cell>
          <cell r="H585">
            <v>15.15545222572355</v>
          </cell>
        </row>
        <row r="586">
          <cell r="G586" t="str">
            <v>US$/Unidad</v>
          </cell>
          <cell r="H586">
            <v>14.343804089769691</v>
          </cell>
        </row>
        <row r="591">
          <cell r="H591" t="str">
            <v>I-404</v>
          </cell>
        </row>
        <row r="594">
          <cell r="E594" t="str">
            <v xml:space="preserve"> </v>
          </cell>
        </row>
        <row r="595">
          <cell r="E595" t="str">
            <v>GRSU070</v>
          </cell>
          <cell r="F595" t="str">
            <v>Grapa de Suspensión de conductor 70 mm2</v>
          </cell>
          <cell r="H595">
            <v>10.749161386507641</v>
          </cell>
        </row>
        <row r="597">
          <cell r="E597" t="str">
            <v>Grapa de Suspensión de conductor 70 mm2</v>
          </cell>
        </row>
        <row r="599">
          <cell r="F599" t="str">
            <v>TIPO DE CAMBIO (S/.POR US$) :</v>
          </cell>
          <cell r="G599">
            <v>3.2450000000000001</v>
          </cell>
        </row>
        <row r="600">
          <cell r="F600" t="str">
            <v>FECHA DE REFERENCIA :</v>
          </cell>
          <cell r="G600">
            <v>43100</v>
          </cell>
        </row>
        <row r="602">
          <cell r="H602" t="str">
            <v xml:space="preserve">PRECIO </v>
          </cell>
        </row>
        <row r="603">
          <cell r="E603" t="str">
            <v>FUENTE</v>
          </cell>
          <cell r="G603" t="str">
            <v>TIPO</v>
          </cell>
          <cell r="H603" t="str">
            <v>UNITARIO</v>
          </cell>
        </row>
        <row r="604">
          <cell r="H604" t="str">
            <v>(US$/UND)</v>
          </cell>
        </row>
        <row r="605">
          <cell r="E605" t="str">
            <v>TITULAR CHAVIMOCHIC - SUMINISTRA:I.V.S. SAC&amp;FACT./O.C. 0001-006829 - 16/2/2012</v>
          </cell>
          <cell r="G605">
            <v>1</v>
          </cell>
          <cell r="H605">
            <v>10.749161386507641</v>
          </cell>
        </row>
        <row r="616">
          <cell r="G616" t="str">
            <v>US$/Unidad</v>
          </cell>
          <cell r="H616">
            <v>10.749161386507641</v>
          </cell>
        </row>
        <row r="617">
          <cell r="G617" t="str">
            <v>US$/Unidad</v>
          </cell>
          <cell r="H617" t="str">
            <v>NO APLICA</v>
          </cell>
        </row>
        <row r="622">
          <cell r="H622" t="str">
            <v>I-404</v>
          </cell>
        </row>
        <row r="625">
          <cell r="E625" t="str">
            <v xml:space="preserve"> </v>
          </cell>
        </row>
        <row r="626">
          <cell r="E626" t="str">
            <v>GRSU120</v>
          </cell>
          <cell r="F626" t="str">
            <v>Grapa de Suspensión de conductor 120 mm2</v>
          </cell>
          <cell r="H626">
            <v>7.5455830568793205</v>
          </cell>
        </row>
        <row r="628">
          <cell r="E628" t="str">
            <v>Grapa de Suspensión de conductor 120 mm2</v>
          </cell>
        </row>
        <row r="630">
          <cell r="F630" t="str">
            <v>TIPO DE CAMBIO (S/.POR US$) :</v>
          </cell>
          <cell r="G630">
            <v>3.2450000000000001</v>
          </cell>
        </row>
        <row r="631">
          <cell r="F631" t="str">
            <v>FECHA DE REFERENCIA :</v>
          </cell>
          <cell r="G631">
            <v>43100</v>
          </cell>
        </row>
        <row r="633">
          <cell r="H633" t="str">
            <v xml:space="preserve">PRECIO </v>
          </cell>
        </row>
        <row r="634">
          <cell r="E634" t="str">
            <v>FUENTE</v>
          </cell>
          <cell r="G634" t="str">
            <v>TIPO</v>
          </cell>
          <cell r="H634" t="str">
            <v>UNITARIO</v>
          </cell>
        </row>
        <row r="635">
          <cell r="H635" t="str">
            <v>(US$/UND)</v>
          </cell>
        </row>
        <row r="636">
          <cell r="E636" t="str">
            <v>REPORTE EMPRESA :ELECTRO DUNAS - CON FACTURA N° 0001-002303</v>
          </cell>
          <cell r="G636">
            <v>1</v>
          </cell>
          <cell r="H636">
            <v>6.7443286327406495</v>
          </cell>
        </row>
        <row r="637">
          <cell r="E637" t="str">
            <v>REPORTE EMPRESA :ELECTRO DUNAS - CON FACTURA N° 001-000912</v>
          </cell>
          <cell r="G637">
            <v>1</v>
          </cell>
          <cell r="H637">
            <v>7.946210268948656</v>
          </cell>
        </row>
        <row r="638">
          <cell r="E638" t="str">
            <v>REPORTE EMPRESA :ELECTRO DUNAS - CON FACTURA N° 001-000912</v>
          </cell>
          <cell r="G638">
            <v>1</v>
          </cell>
          <cell r="H638">
            <v>7.946210268948656</v>
          </cell>
        </row>
        <row r="647">
          <cell r="G647" t="str">
            <v>US$/Unidad</v>
          </cell>
          <cell r="H647">
            <v>7.5455830568793205</v>
          </cell>
        </row>
        <row r="648">
          <cell r="G648" t="str">
            <v>US$/Unidad</v>
          </cell>
          <cell r="H648">
            <v>7.5455830568793205</v>
          </cell>
        </row>
        <row r="653">
          <cell r="H653" t="str">
            <v>I-404</v>
          </cell>
        </row>
        <row r="656">
          <cell r="E656" t="str">
            <v xml:space="preserve"> </v>
          </cell>
        </row>
        <row r="657">
          <cell r="E657" t="str">
            <v>GRSU240</v>
          </cell>
          <cell r="F657" t="str">
            <v>Grapa de Suspensión de conductor 240 mm2</v>
          </cell>
          <cell r="H657">
            <v>16.79</v>
          </cell>
        </row>
        <row r="659">
          <cell r="E659" t="str">
            <v>Grapa de Suspensión de conductor 240 mm2</v>
          </cell>
        </row>
        <row r="661">
          <cell r="F661" t="str">
            <v>TIPO DE CAMBIO (S/.POR US$) :</v>
          </cell>
          <cell r="G661">
            <v>3.2450000000000001</v>
          </cell>
        </row>
        <row r="662">
          <cell r="F662" t="str">
            <v>FECHA DE REFERENCIA :</v>
          </cell>
          <cell r="G662">
            <v>43100</v>
          </cell>
        </row>
        <row r="664">
          <cell r="H664" t="str">
            <v xml:space="preserve">PRECIO </v>
          </cell>
        </row>
        <row r="665">
          <cell r="E665" t="str">
            <v>FUENTE</v>
          </cell>
          <cell r="G665" t="str">
            <v>TIPO</v>
          </cell>
          <cell r="H665" t="str">
            <v>UNITARIO</v>
          </cell>
        </row>
        <row r="666">
          <cell r="H666" t="str">
            <v>(US$/UND)</v>
          </cell>
        </row>
        <row r="667">
          <cell r="E667" t="str">
            <v>PACOSA S.A.C. REPORTE ADUANAS 20151118</v>
          </cell>
          <cell r="G667">
            <v>0</v>
          </cell>
          <cell r="H667">
            <v>16.79</v>
          </cell>
        </row>
        <row r="678">
          <cell r="G678" t="str">
            <v>US$/Unidad</v>
          </cell>
          <cell r="H678">
            <v>16.79</v>
          </cell>
        </row>
        <row r="679">
          <cell r="G679" t="str">
            <v>US$/Unidad</v>
          </cell>
          <cell r="H679" t="str">
            <v>NO APLICA</v>
          </cell>
        </row>
        <row r="683">
          <cell r="H683" t="str">
            <v>I-404</v>
          </cell>
        </row>
        <row r="686">
          <cell r="E686" t="str">
            <v xml:space="preserve"> </v>
          </cell>
        </row>
        <row r="687">
          <cell r="E687" t="str">
            <v>GRSU300</v>
          </cell>
          <cell r="F687" t="str">
            <v>Grapa de Suspensión de conductor 300 mm2</v>
          </cell>
          <cell r="H687">
            <v>15.202014574736815</v>
          </cell>
        </row>
        <row r="689">
          <cell r="E689" t="str">
            <v>Grapa de Suspensión de conductor 300 mm2</v>
          </cell>
        </row>
        <row r="691">
          <cell r="F691" t="str">
            <v>TIPO DE CAMBIO (S/.POR US$) :</v>
          </cell>
          <cell r="G691">
            <v>3.2450000000000001</v>
          </cell>
        </row>
        <row r="692">
          <cell r="F692" t="str">
            <v>FECHA DE REFERENCIA :</v>
          </cell>
          <cell r="G692">
            <v>43100</v>
          </cell>
        </row>
        <row r="694">
          <cell r="H694" t="str">
            <v xml:space="preserve">PRECIO </v>
          </cell>
        </row>
        <row r="695">
          <cell r="E695" t="str">
            <v>FUENTE</v>
          </cell>
          <cell r="G695" t="str">
            <v>TIPO</v>
          </cell>
          <cell r="H695" t="str">
            <v>UNITARIO</v>
          </cell>
        </row>
        <row r="696">
          <cell r="H696" t="str">
            <v>(US$/UND)</v>
          </cell>
        </row>
        <row r="697">
          <cell r="E697" t="str">
            <v>REPORTE EMPRESA :HIDRANDINA - CON FACTURA N° 3210013176</v>
          </cell>
          <cell r="G697">
            <v>1</v>
          </cell>
          <cell r="H697">
            <v>8.3051368809597044</v>
          </cell>
        </row>
        <row r="698">
          <cell r="E698" t="str">
            <v>REPORTE EMPRESA :HIDRANDINA - CON FACTURA N° 3210013228</v>
          </cell>
          <cell r="G698">
            <v>1</v>
          </cell>
          <cell r="H698">
            <v>7.2329947676208057</v>
          </cell>
        </row>
        <row r="699">
          <cell r="E699" t="str">
            <v>REPORTE EMPRESA :HIDRANDINA - CON FACTURA N° 3210012954</v>
          </cell>
          <cell r="G699">
            <v>1</v>
          </cell>
          <cell r="H699">
            <v>14.669926650366749</v>
          </cell>
        </row>
        <row r="700">
          <cell r="E700" t="str">
            <v>REPORTE EMPRESA :ENEL DISTRIBUCIÓN PERÚ - CON FACTURA N° ZTT20170505B2</v>
          </cell>
          <cell r="G700">
            <v>1</v>
          </cell>
          <cell r="H700">
            <v>30.6</v>
          </cell>
        </row>
        <row r="705">
          <cell r="G705" t="str">
            <v>US$/Unidad</v>
          </cell>
          <cell r="H705">
            <v>15.202014574736815</v>
          </cell>
        </row>
        <row r="706">
          <cell r="G706" t="str">
            <v>US$/Unidad</v>
          </cell>
          <cell r="H706">
            <v>15.202014574736815</v>
          </cell>
        </row>
        <row r="712">
          <cell r="H712" t="str">
            <v>I-404</v>
          </cell>
        </row>
        <row r="715">
          <cell r="E715" t="str">
            <v xml:space="preserve"> </v>
          </cell>
        </row>
        <row r="716">
          <cell r="E716" t="str">
            <v>GRAN070</v>
          </cell>
          <cell r="F716" t="str">
            <v>Grapa de Anclaje de conductor 70 mm2</v>
          </cell>
          <cell r="H716">
            <v>4.2461538461538462</v>
          </cell>
        </row>
        <row r="718">
          <cell r="E718" t="str">
            <v>Grapa de Anclaje de conductor 70 mm2</v>
          </cell>
        </row>
        <row r="720">
          <cell r="F720" t="str">
            <v>TIPO DE CAMBIO (S/.POR US$) :</v>
          </cell>
          <cell r="G720">
            <v>3.2450000000000001</v>
          </cell>
        </row>
        <row r="721">
          <cell r="F721" t="str">
            <v>FECHA DE REFERENCIA :</v>
          </cell>
          <cell r="G721">
            <v>43100</v>
          </cell>
        </row>
        <row r="723">
          <cell r="H723" t="str">
            <v xml:space="preserve">PRECIO </v>
          </cell>
        </row>
        <row r="724">
          <cell r="E724" t="str">
            <v>FUENTE</v>
          </cell>
          <cell r="G724" t="str">
            <v>TIPO</v>
          </cell>
          <cell r="H724" t="str">
            <v>UNITARIO</v>
          </cell>
        </row>
        <row r="725">
          <cell r="H725" t="str">
            <v>(US$/UND)</v>
          </cell>
        </row>
        <row r="726">
          <cell r="E726" t="str">
            <v>REPORTE EMPRESA :HIDRANDINA - CON FACTURA N° 3210013011</v>
          </cell>
          <cell r="G726">
            <v>1</v>
          </cell>
          <cell r="H726">
            <v>4.2461538461538462</v>
          </cell>
        </row>
        <row r="735">
          <cell r="G735" t="str">
            <v>US$/Unidad</v>
          </cell>
          <cell r="H735">
            <v>4.2461538461538462</v>
          </cell>
        </row>
        <row r="736">
          <cell r="G736" t="str">
            <v>US$/Unidad</v>
          </cell>
          <cell r="H736" t="str">
            <v>NO APLICA</v>
          </cell>
        </row>
        <row r="741">
          <cell r="H741" t="str">
            <v>I-404</v>
          </cell>
        </row>
        <row r="744">
          <cell r="E744" t="str">
            <v xml:space="preserve"> </v>
          </cell>
        </row>
        <row r="745">
          <cell r="E745" t="str">
            <v>GRAN120</v>
          </cell>
          <cell r="F745" t="str">
            <v>Grapa de Anclaje de conductor 120 mm2</v>
          </cell>
          <cell r="H745">
            <v>15.103242788750896</v>
          </cell>
        </row>
        <row r="747">
          <cell r="E747" t="str">
            <v>Grapa de Anclaje de conductor 120 mm2</v>
          </cell>
        </row>
        <row r="749">
          <cell r="F749" t="str">
            <v>TIPO DE CAMBIO (S/.POR US$) :</v>
          </cell>
          <cell r="G749">
            <v>3.2450000000000001</v>
          </cell>
        </row>
        <row r="750">
          <cell r="F750" t="str">
            <v>FECHA DE REFERENCIA :</v>
          </cell>
          <cell r="G750">
            <v>43100</v>
          </cell>
        </row>
        <row r="752">
          <cell r="H752" t="str">
            <v xml:space="preserve">PRECIO </v>
          </cell>
        </row>
        <row r="753">
          <cell r="E753" t="str">
            <v>FUENTE</v>
          </cell>
          <cell r="G753" t="str">
            <v>TIPO</v>
          </cell>
          <cell r="H753" t="str">
            <v>UNITARIO</v>
          </cell>
        </row>
        <row r="754">
          <cell r="H754" t="str">
            <v>(US$/UND)</v>
          </cell>
        </row>
        <row r="755">
          <cell r="E755" t="str">
            <v>REPORTE EMPRESA :ELECTRO DUNAS - CON FACTURA N° 0001-002303</v>
          </cell>
          <cell r="G755">
            <v>1</v>
          </cell>
          <cell r="H755">
            <v>20.846106683016554</v>
          </cell>
        </row>
        <row r="756">
          <cell r="E756" t="str">
            <v>REPORTE EMPRESA :ELECTRO DUNAS - CON FACTURA N° 001-000912</v>
          </cell>
          <cell r="G756">
            <v>1</v>
          </cell>
          <cell r="H756">
            <v>23.074572127139366</v>
          </cell>
        </row>
        <row r="757">
          <cell r="E757" t="str">
            <v>REPORTE EMPRESA :HIDRANDINA - CON FACTURA N° 3210013011</v>
          </cell>
          <cell r="G757">
            <v>1</v>
          </cell>
          <cell r="H757">
            <v>4.2461538461538462</v>
          </cell>
        </row>
        <row r="758">
          <cell r="E758" t="str">
            <v>REPORTE EMPRESA :HIDRANDINA - CON FACTURA N° 3210012978</v>
          </cell>
          <cell r="G758">
            <v>1</v>
          </cell>
          <cell r="H758">
            <v>4.2748091603053435</v>
          </cell>
        </row>
        <row r="759">
          <cell r="E759" t="str">
            <v>REPORTE EMPRESA :ELECTRO DUNAS - CON FACTURA N° 001-000912</v>
          </cell>
          <cell r="G759">
            <v>1</v>
          </cell>
          <cell r="H759">
            <v>23.074572127139366</v>
          </cell>
        </row>
        <row r="766">
          <cell r="G766" t="str">
            <v>US$/Unidad</v>
          </cell>
          <cell r="H766">
            <v>15.103242788750896</v>
          </cell>
        </row>
        <row r="767">
          <cell r="G767" t="str">
            <v>US$/Unidad</v>
          </cell>
          <cell r="H767">
            <v>15.103242788750896</v>
          </cell>
        </row>
        <row r="772">
          <cell r="H772" t="str">
            <v>I-404</v>
          </cell>
        </row>
        <row r="775">
          <cell r="E775" t="str">
            <v xml:space="preserve"> </v>
          </cell>
        </row>
        <row r="776">
          <cell r="E776" t="str">
            <v>GRAN240</v>
          </cell>
          <cell r="F776" t="str">
            <v>Grapa de Anclaje de conductor 240 mm2</v>
          </cell>
          <cell r="H776">
            <v>18.031784841075797</v>
          </cell>
        </row>
        <row r="778">
          <cell r="E778" t="str">
            <v>Grapa de Anclaje de conductor 240 mm2</v>
          </cell>
        </row>
        <row r="780">
          <cell r="F780" t="str">
            <v>TIPO DE CAMBIO (S/.POR US$) :</v>
          </cell>
          <cell r="G780">
            <v>3.2450000000000001</v>
          </cell>
        </row>
        <row r="781">
          <cell r="F781" t="str">
            <v>FECHA DE REFERENCIA :</v>
          </cell>
          <cell r="G781">
            <v>43100</v>
          </cell>
        </row>
        <row r="783">
          <cell r="H783" t="str">
            <v xml:space="preserve">PRECIO </v>
          </cell>
        </row>
        <row r="784">
          <cell r="E784" t="str">
            <v>FUENTE</v>
          </cell>
          <cell r="G784" t="str">
            <v>TIPO</v>
          </cell>
          <cell r="H784" t="str">
            <v>UNITARIO</v>
          </cell>
        </row>
        <row r="785">
          <cell r="H785" t="str">
            <v>(US$/UND)</v>
          </cell>
        </row>
        <row r="786">
          <cell r="E786" t="str">
            <v>REPORTE EMPRESA :HIDRANDINA - CON FACTURA N° 3210012954</v>
          </cell>
          <cell r="G786">
            <v>1</v>
          </cell>
          <cell r="H786">
            <v>18.031784841075797</v>
          </cell>
        </row>
        <row r="797">
          <cell r="G797" t="str">
            <v>US$/Unidad</v>
          </cell>
          <cell r="H797">
            <v>18.031784841075797</v>
          </cell>
        </row>
        <row r="798">
          <cell r="G798" t="str">
            <v>US$/Unidad</v>
          </cell>
          <cell r="H798" t="str">
            <v>NO APLICA</v>
          </cell>
        </row>
        <row r="802">
          <cell r="H802" t="str">
            <v>I-404</v>
          </cell>
        </row>
        <row r="805">
          <cell r="E805" t="str">
            <v xml:space="preserve"> </v>
          </cell>
        </row>
        <row r="806">
          <cell r="E806" t="str">
            <v>GRAN300</v>
          </cell>
          <cell r="F806" t="str">
            <v>Grapa de Anclaje de conductor 300 mm2</v>
          </cell>
          <cell r="H806">
            <v>19.865525672371639</v>
          </cell>
        </row>
        <row r="808">
          <cell r="E808" t="str">
            <v>Grapa de Anclaje de conductor 300 mm2</v>
          </cell>
        </row>
        <row r="810">
          <cell r="F810" t="str">
            <v>TIPO DE CAMBIO (S/.POR US$) :</v>
          </cell>
          <cell r="G810">
            <v>3.2450000000000001</v>
          </cell>
        </row>
        <row r="811">
          <cell r="F811" t="str">
            <v>FECHA DE REFERENCIA :</v>
          </cell>
          <cell r="G811">
            <v>43100</v>
          </cell>
        </row>
        <row r="813">
          <cell r="H813" t="str">
            <v xml:space="preserve">PRECIO </v>
          </cell>
        </row>
        <row r="814">
          <cell r="E814" t="str">
            <v>FUENTE</v>
          </cell>
          <cell r="G814" t="str">
            <v>TIPO</v>
          </cell>
          <cell r="H814" t="str">
            <v>UNITARIO</v>
          </cell>
        </row>
        <row r="815">
          <cell r="H815" t="str">
            <v>(US$/UND)</v>
          </cell>
        </row>
        <row r="816">
          <cell r="E816" t="str">
            <v>REPORTE EMPRESA :HIDRANDINA - CON FACTURA N° 3210012954</v>
          </cell>
          <cell r="G816">
            <v>1</v>
          </cell>
          <cell r="H816">
            <v>19.865525672371639</v>
          </cell>
        </row>
        <row r="825">
          <cell r="G825" t="str">
            <v>US$/Unidad</v>
          </cell>
          <cell r="H825">
            <v>19.865525672371639</v>
          </cell>
        </row>
        <row r="826">
          <cell r="G826" t="str">
            <v>US$/Unidad</v>
          </cell>
          <cell r="H826" t="str">
            <v>NO APLICA</v>
          </cell>
        </row>
        <row r="830">
          <cell r="H830" t="str">
            <v>I-404</v>
          </cell>
        </row>
        <row r="833">
          <cell r="E833" t="str">
            <v xml:space="preserve"> </v>
          </cell>
        </row>
        <row r="834">
          <cell r="E834" t="str">
            <v>GRSUC9500</v>
          </cell>
          <cell r="F834" t="str">
            <v>Grapa de Anclaje de conductor ACCR 500 mm2</v>
          </cell>
          <cell r="H834">
            <v>417.94</v>
          </cell>
        </row>
        <row r="836">
          <cell r="E836" t="str">
            <v>Grapa de Anclaje de conductor ACCR 500 mm2</v>
          </cell>
        </row>
        <row r="838">
          <cell r="F838" t="str">
            <v>TIPO DE CAMBIO (S/.POR US$) :</v>
          </cell>
          <cell r="G838">
            <v>3.2450000000000001</v>
          </cell>
        </row>
        <row r="839">
          <cell r="F839" t="str">
            <v>FECHA DE REFERENCIA :</v>
          </cell>
          <cell r="G839">
            <v>43100</v>
          </cell>
        </row>
        <row r="841">
          <cell r="H841" t="str">
            <v xml:space="preserve">PRECIO </v>
          </cell>
        </row>
        <row r="842">
          <cell r="E842" t="str">
            <v>FUENTE</v>
          </cell>
          <cell r="G842" t="str">
            <v>TIPO</v>
          </cell>
          <cell r="H842" t="str">
            <v>UNITARIO</v>
          </cell>
        </row>
        <row r="843">
          <cell r="H843" t="str">
            <v>(US$/UND)</v>
          </cell>
        </row>
        <row r="844">
          <cell r="E844" t="str">
            <v>COTIZACIÓN 3M, 20/02/2013 - RR LDS</v>
          </cell>
          <cell r="G844">
            <v>0</v>
          </cell>
          <cell r="H844">
            <v>417.94</v>
          </cell>
        </row>
        <row r="855">
          <cell r="G855" t="str">
            <v>US$/Unidad</v>
          </cell>
          <cell r="H855">
            <v>417.94</v>
          </cell>
        </row>
        <row r="856">
          <cell r="G856" t="str">
            <v>US$/Unidad</v>
          </cell>
          <cell r="H856" t="str">
            <v>NO APLICA</v>
          </cell>
        </row>
        <row r="860">
          <cell r="H860" t="str">
            <v>I-404</v>
          </cell>
        </row>
        <row r="863">
          <cell r="E863" t="str">
            <v xml:space="preserve"> </v>
          </cell>
        </row>
        <row r="864">
          <cell r="E864" t="str">
            <v>GRANC9500</v>
          </cell>
          <cell r="F864" t="str">
            <v>Grapa de Anclaje de conductor ACCR 500 mm2</v>
          </cell>
          <cell r="H864">
            <v>30.56</v>
          </cell>
        </row>
        <row r="866">
          <cell r="E866" t="str">
            <v>Grapa de Anclaje de conductor ACCR 500 mm2</v>
          </cell>
        </row>
        <row r="868">
          <cell r="F868" t="str">
            <v>TIPO DE CAMBIO (S/.POR US$) :</v>
          </cell>
          <cell r="G868">
            <v>3.2450000000000001</v>
          </cell>
        </row>
        <row r="869">
          <cell r="F869" t="str">
            <v>FECHA DE REFERENCIA :</v>
          </cell>
          <cell r="G869">
            <v>43100</v>
          </cell>
        </row>
        <row r="871">
          <cell r="H871" t="str">
            <v xml:space="preserve">PRECIO </v>
          </cell>
        </row>
        <row r="872">
          <cell r="E872" t="str">
            <v>FUENTE</v>
          </cell>
          <cell r="G872" t="str">
            <v>TIPO</v>
          </cell>
          <cell r="H872" t="str">
            <v>UNITARIO</v>
          </cell>
        </row>
        <row r="873">
          <cell r="H873" t="str">
            <v>(US$/UND)</v>
          </cell>
        </row>
        <row r="874">
          <cell r="E874" t="str">
            <v>REPORTE EMPRESA :ENEL DISTRIBUCIÓN PERÚ - CON FACTURA N° 53920</v>
          </cell>
          <cell r="G874">
            <v>1</v>
          </cell>
          <cell r="H874">
            <v>30.56</v>
          </cell>
        </row>
        <row r="885">
          <cell r="G885" t="str">
            <v>US$/Unidad</v>
          </cell>
          <cell r="H885">
            <v>30.56</v>
          </cell>
        </row>
        <row r="886">
          <cell r="G886" t="str">
            <v>US$/Unidad</v>
          </cell>
          <cell r="H886" t="str">
            <v>NO APLICA</v>
          </cell>
        </row>
        <row r="891">
          <cell r="H891" t="str">
            <v>I-404</v>
          </cell>
        </row>
        <row r="894">
          <cell r="E894" t="str">
            <v xml:space="preserve"> </v>
          </cell>
        </row>
        <row r="895">
          <cell r="E895" t="str">
            <v>GRSUC9150</v>
          </cell>
          <cell r="F895" t="str">
            <v>Grapa de Anclaje de conductor ACCR 175 mm2</v>
          </cell>
          <cell r="H895">
            <v>223.73</v>
          </cell>
        </row>
        <row r="897">
          <cell r="E897" t="str">
            <v>Grapa de Anclaje de conductor ACCR 175 mm2</v>
          </cell>
        </row>
        <row r="899">
          <cell r="F899" t="str">
            <v>TIPO DE CAMBIO (S/.POR US$) :</v>
          </cell>
          <cell r="G899">
            <v>3.2450000000000001</v>
          </cell>
        </row>
        <row r="900">
          <cell r="F900" t="str">
            <v>FECHA DE REFERENCIA :</v>
          </cell>
          <cell r="G900">
            <v>43100</v>
          </cell>
        </row>
        <row r="902">
          <cell r="H902" t="str">
            <v xml:space="preserve">PRECIO </v>
          </cell>
        </row>
        <row r="903">
          <cell r="E903" t="str">
            <v>FUENTE</v>
          </cell>
          <cell r="G903" t="str">
            <v>TIPO</v>
          </cell>
          <cell r="H903" t="str">
            <v>UNITARIO</v>
          </cell>
        </row>
        <row r="904">
          <cell r="H904" t="str">
            <v>(US$/UND)</v>
          </cell>
        </row>
        <row r="905">
          <cell r="E905" t="str">
            <v>COTIZACIÓN 3M, 20/02/2013 - RR LDS</v>
          </cell>
          <cell r="G905">
            <v>0</v>
          </cell>
          <cell r="H905">
            <v>223.73</v>
          </cell>
        </row>
        <row r="916">
          <cell r="G916" t="str">
            <v>US$/Unidad</v>
          </cell>
          <cell r="H916">
            <v>223.73</v>
          </cell>
        </row>
        <row r="917">
          <cell r="G917" t="str">
            <v>US$/Unidad</v>
          </cell>
          <cell r="H917" t="str">
            <v>NO APLICA</v>
          </cell>
        </row>
        <row r="921">
          <cell r="H921" t="str">
            <v>I-404</v>
          </cell>
        </row>
        <row r="924">
          <cell r="E924" t="str">
            <v xml:space="preserve"> </v>
          </cell>
        </row>
        <row r="925">
          <cell r="E925" t="str">
            <v>GRANC9150</v>
          </cell>
          <cell r="F925" t="str">
            <v>Grapa de Anclaje de conductor ACCR 175mm2</v>
          </cell>
          <cell r="H925">
            <v>360</v>
          </cell>
        </row>
        <row r="927">
          <cell r="E927" t="str">
            <v>Grapa de Anclaje de conductor ACCR 175mm2</v>
          </cell>
        </row>
        <row r="929">
          <cell r="F929" t="str">
            <v>TIPO DE CAMBIO (S/.POR US$) :</v>
          </cell>
          <cell r="G929">
            <v>3.2450000000000001</v>
          </cell>
        </row>
        <row r="930">
          <cell r="F930" t="str">
            <v>FECHA DE REFERENCIA :</v>
          </cell>
          <cell r="G930">
            <v>43100</v>
          </cell>
        </row>
        <row r="932">
          <cell r="H932" t="str">
            <v xml:space="preserve">PRECIO </v>
          </cell>
        </row>
        <row r="933">
          <cell r="E933" t="str">
            <v>FUENTE</v>
          </cell>
          <cell r="G933" t="str">
            <v>TIPO</v>
          </cell>
          <cell r="H933" t="str">
            <v>UNITARIO</v>
          </cell>
        </row>
        <row r="934">
          <cell r="H934" t="str">
            <v>(US$/UND)</v>
          </cell>
        </row>
        <row r="935">
          <cell r="E935" t="str">
            <v>COTIZACIÓN 3M, 20/02/2013 - RR LDS</v>
          </cell>
          <cell r="G935">
            <v>0</v>
          </cell>
          <cell r="H935">
            <v>360</v>
          </cell>
        </row>
        <row r="946">
          <cell r="G946" t="str">
            <v>US$/Unidad</v>
          </cell>
          <cell r="H946">
            <v>360</v>
          </cell>
        </row>
        <row r="947">
          <cell r="G947" t="str">
            <v>US$/Unidad</v>
          </cell>
          <cell r="H947" t="str">
            <v>NO APLICA</v>
          </cell>
        </row>
        <row r="952">
          <cell r="H952" t="str">
            <v>I-404</v>
          </cell>
        </row>
        <row r="955">
          <cell r="E955" t="str">
            <v xml:space="preserve"> </v>
          </cell>
        </row>
        <row r="956">
          <cell r="E956" t="str">
            <v>PRC220LT</v>
          </cell>
          <cell r="F956" t="str">
            <v>Pararrayo 220 kV para Lìnea de Transmisiòn</v>
          </cell>
          <cell r="H956">
            <v>4689.3517361111089</v>
          </cell>
        </row>
        <row r="958">
          <cell r="E958" t="str">
            <v>Pararrayo 220 kV para Lìnea de Transmisiòn</v>
          </cell>
        </row>
        <row r="960">
          <cell r="F960" t="str">
            <v>TIPO DE CAMBIO (S/.POR US$) :</v>
          </cell>
          <cell r="G960">
            <v>3.2450000000000001</v>
          </cell>
        </row>
        <row r="961">
          <cell r="F961" t="str">
            <v>FECHA DE REFERENCIA :</v>
          </cell>
          <cell r="G961">
            <v>43100</v>
          </cell>
        </row>
        <row r="963">
          <cell r="H963" t="str">
            <v xml:space="preserve">PRECIO </v>
          </cell>
        </row>
        <row r="964">
          <cell r="E964" t="str">
            <v>FUENTE</v>
          </cell>
          <cell r="G964" t="str">
            <v>TIPO</v>
          </cell>
          <cell r="H964" t="str">
            <v>UNITARIO</v>
          </cell>
        </row>
        <row r="965">
          <cell r="H965" t="str">
            <v>(US$/UND)</v>
          </cell>
        </row>
        <row r="966">
          <cell r="E966" t="str">
            <v>PROPUESTA EDELNOR</v>
          </cell>
          <cell r="G966">
            <v>0</v>
          </cell>
          <cell r="H966">
            <v>4689.3517361111089</v>
          </cell>
        </row>
        <row r="977">
          <cell r="G977" t="str">
            <v>US$/Unidad</v>
          </cell>
          <cell r="H977">
            <v>4689.3517361111089</v>
          </cell>
        </row>
        <row r="978">
          <cell r="G978" t="str">
            <v>US$/Unidad</v>
          </cell>
          <cell r="H97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3.2450000000000001</v>
          </cell>
        </row>
        <row r="40">
          <cell r="F40" t="str">
            <v>FECHA DE REFERENCIA :</v>
          </cell>
          <cell r="G40">
            <v>43100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3.2450000000000001</v>
          </cell>
        </row>
        <row r="72">
          <cell r="F72" t="str">
            <v>FECHA DE REFERENCIA :</v>
          </cell>
          <cell r="G72">
            <v>43100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3.2450000000000001</v>
          </cell>
        </row>
        <row r="104">
          <cell r="F104" t="str">
            <v>FECHA DE REFERENCIA :</v>
          </cell>
          <cell r="G104">
            <v>43100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3.2450000000000001</v>
          </cell>
        </row>
        <row r="136">
          <cell r="F136" t="str">
            <v>FECHA DE REFERENCIA :</v>
          </cell>
          <cell r="G136">
            <v>43100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12.083333333333334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3.2450000000000001</v>
          </cell>
        </row>
        <row r="168">
          <cell r="F168" t="str">
            <v>FECHA DE REFERENCIA :</v>
          </cell>
          <cell r="G168">
            <v>43100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210107303</v>
          </cell>
          <cell r="G173">
            <v>1</v>
          </cell>
          <cell r="H173">
            <v>10.25</v>
          </cell>
        </row>
        <row r="174">
          <cell r="E174" t="str">
            <v>REPORTE EMPRESA :LUZ DEL SUR - CON FACTURA N° 210106917</v>
          </cell>
          <cell r="G174">
            <v>1</v>
          </cell>
          <cell r="H174">
            <v>10.6</v>
          </cell>
        </row>
        <row r="175">
          <cell r="E175" t="str">
            <v>REPORTE EMPRESA :ELECTROCENTRO - CON FACTURA N° Contrato GR-075-2015</v>
          </cell>
          <cell r="G175">
            <v>1</v>
          </cell>
          <cell r="H175">
            <v>15.4</v>
          </cell>
        </row>
        <row r="184">
          <cell r="G184" t="str">
            <v>US$/Unidad</v>
          </cell>
          <cell r="H184">
            <v>12.083333333333334</v>
          </cell>
        </row>
        <row r="185">
          <cell r="G185" t="str">
            <v>US$/Unidad</v>
          </cell>
          <cell r="H185">
            <v>12.083333333333334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3.2450000000000001</v>
          </cell>
        </row>
        <row r="199">
          <cell r="F199" t="str">
            <v>FECHA DE REFERENCIA :</v>
          </cell>
          <cell r="G199">
            <v>43100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3.2450000000000001</v>
          </cell>
        </row>
        <row r="231">
          <cell r="F231" t="str">
            <v>FECHA DE REFERENCIA :</v>
          </cell>
          <cell r="G231">
            <v>43100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3.2450000000000001</v>
          </cell>
        </row>
        <row r="263">
          <cell r="F263" t="str">
            <v>FECHA DE REFERENCIA :</v>
          </cell>
          <cell r="G263">
            <v>43100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3.2450000000000001</v>
          </cell>
        </row>
        <row r="10">
          <cell r="F10" t="str">
            <v>FECHA DE REFERENCIA :</v>
          </cell>
          <cell r="G10">
            <v>43100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3.2450000000000001</v>
          </cell>
        </row>
        <row r="42">
          <cell r="F42" t="str">
            <v>FECHA DE REFERENCIA :</v>
          </cell>
          <cell r="G42">
            <v>43100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3.2450000000000001</v>
          </cell>
        </row>
        <row r="74">
          <cell r="F74" t="str">
            <v>FECHA DE REFERENCIA :</v>
          </cell>
          <cell r="G74">
            <v>43100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D:\MOD_INV_2017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894"/>
  <sheetViews>
    <sheetView zoomScale="85" zoomScaleNormal="85" workbookViewId="0">
      <selection activeCell="B1" sqref="B1:O1"/>
    </sheetView>
  </sheetViews>
  <sheetFormatPr baseColWidth="10" defaultRowHeight="15" x14ac:dyDescent="0.25"/>
  <cols>
    <col min="1" max="1" width="11.42578125" style="60" customWidth="1"/>
    <col min="2" max="2" width="7.5703125" style="66" customWidth="1"/>
    <col min="3" max="4" width="11.42578125" style="60"/>
    <col min="5" max="5" width="14.85546875" style="60" bestFit="1" customWidth="1"/>
    <col min="6" max="6" width="22.28515625" style="60" customWidth="1"/>
    <col min="7" max="8" width="16.28515625" style="60" customWidth="1"/>
    <col min="9" max="9" width="24.42578125" style="60" customWidth="1"/>
    <col min="10" max="10" width="11.42578125" style="60"/>
    <col min="11" max="11" width="7.28515625" style="60" customWidth="1"/>
    <col min="12" max="13" width="11.42578125" style="60"/>
    <col min="14" max="14" width="19.85546875" style="60" customWidth="1"/>
    <col min="15" max="15" width="9.42578125" style="60" customWidth="1"/>
    <col min="16" max="16" width="20" style="60" bestFit="1" customWidth="1"/>
    <col min="17" max="17" width="19.28515625" style="60" customWidth="1"/>
    <col min="18" max="19" width="11.42578125" style="60"/>
    <col min="20" max="20" width="15.140625" style="60" customWidth="1"/>
    <col min="21" max="16384" width="11.42578125" style="60"/>
  </cols>
  <sheetData>
    <row r="1" spans="2:15" ht="18.75" x14ac:dyDescent="0.3">
      <c r="B1" s="183" t="s">
        <v>3167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2:15" ht="18.75" x14ac:dyDescent="0.3">
      <c r="B2" s="183" t="s">
        <v>3168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4" spans="2:15" ht="30" customHeight="1" x14ac:dyDescent="0.25">
      <c r="B4" s="184" t="s">
        <v>38</v>
      </c>
      <c r="C4" s="184" t="s">
        <v>3169</v>
      </c>
      <c r="D4" s="184" t="s">
        <v>3170</v>
      </c>
      <c r="E4" s="184" t="s">
        <v>3171</v>
      </c>
      <c r="F4" s="184" t="s">
        <v>3172</v>
      </c>
      <c r="G4" s="185" t="s">
        <v>3173</v>
      </c>
      <c r="H4" s="186"/>
      <c r="I4" s="184" t="s">
        <v>3174</v>
      </c>
      <c r="J4" s="184" t="s">
        <v>3175</v>
      </c>
      <c r="K4" s="184" t="s">
        <v>3176</v>
      </c>
      <c r="L4" s="184" t="s">
        <v>3163</v>
      </c>
      <c r="M4" s="184" t="s">
        <v>3177</v>
      </c>
      <c r="N4" s="184" t="s">
        <v>3178</v>
      </c>
      <c r="O4" s="184" t="s">
        <v>3179</v>
      </c>
    </row>
    <row r="5" spans="2:15" ht="28.5" customHeight="1" x14ac:dyDescent="0.25">
      <c r="B5" s="184"/>
      <c r="C5" s="184"/>
      <c r="D5" s="184"/>
      <c r="E5" s="184"/>
      <c r="F5" s="184"/>
      <c r="G5" s="61" t="s">
        <v>3180</v>
      </c>
      <c r="H5" s="61" t="s">
        <v>3181</v>
      </c>
      <c r="I5" s="184"/>
      <c r="J5" s="184"/>
      <c r="K5" s="184"/>
      <c r="L5" s="184"/>
      <c r="M5" s="184"/>
      <c r="N5" s="184"/>
      <c r="O5" s="184"/>
    </row>
    <row r="6" spans="2:15" x14ac:dyDescent="0.25">
      <c r="B6" s="62">
        <v>1</v>
      </c>
      <c r="C6" s="63" t="s">
        <v>3182</v>
      </c>
      <c r="D6" s="63" t="s">
        <v>3183</v>
      </c>
      <c r="E6" s="63" t="s">
        <v>3184</v>
      </c>
      <c r="F6" s="63" t="s">
        <v>3184</v>
      </c>
      <c r="G6" s="63"/>
      <c r="H6" s="63"/>
      <c r="I6" s="62" t="s">
        <v>3185</v>
      </c>
      <c r="J6" s="63">
        <v>139</v>
      </c>
      <c r="K6" s="63">
        <v>13</v>
      </c>
      <c r="L6" s="63" t="s">
        <v>3186</v>
      </c>
      <c r="M6" s="63" t="s">
        <v>3187</v>
      </c>
      <c r="N6" s="63" t="s">
        <v>2494</v>
      </c>
      <c r="O6" s="62">
        <v>1</v>
      </c>
    </row>
    <row r="7" spans="2:15" x14ac:dyDescent="0.25">
      <c r="B7" s="62">
        <v>2</v>
      </c>
      <c r="C7" s="63" t="s">
        <v>3182</v>
      </c>
      <c r="D7" s="63" t="s">
        <v>3183</v>
      </c>
      <c r="E7" s="63" t="s">
        <v>3184</v>
      </c>
      <c r="F7" s="63" t="s">
        <v>3184</v>
      </c>
      <c r="G7" s="63"/>
      <c r="H7" s="63"/>
      <c r="I7" s="62" t="s">
        <v>3185</v>
      </c>
      <c r="J7" s="63">
        <v>148.5</v>
      </c>
      <c r="K7" s="63">
        <v>13</v>
      </c>
      <c r="L7" s="63" t="s">
        <v>3186</v>
      </c>
      <c r="M7" s="63" t="s">
        <v>3187</v>
      </c>
      <c r="N7" s="63" t="s">
        <v>2498</v>
      </c>
      <c r="O7" s="62">
        <v>1</v>
      </c>
    </row>
    <row r="8" spans="2:15" x14ac:dyDescent="0.25">
      <c r="B8" s="62">
        <v>3</v>
      </c>
      <c r="C8" s="63" t="s">
        <v>3182</v>
      </c>
      <c r="D8" s="63" t="s">
        <v>3183</v>
      </c>
      <c r="E8" s="63" t="s">
        <v>3184</v>
      </c>
      <c r="F8" s="63" t="s">
        <v>3184</v>
      </c>
      <c r="G8" s="63"/>
      <c r="H8" s="63"/>
      <c r="I8" s="62" t="s">
        <v>3185</v>
      </c>
      <c r="J8" s="63">
        <v>148.5</v>
      </c>
      <c r="K8" s="63">
        <v>13</v>
      </c>
      <c r="L8" s="63" t="s">
        <v>3186</v>
      </c>
      <c r="M8" s="63" t="s">
        <v>3187</v>
      </c>
      <c r="N8" s="63" t="s">
        <v>2498</v>
      </c>
      <c r="O8" s="62">
        <v>1</v>
      </c>
    </row>
    <row r="9" spans="2:15" x14ac:dyDescent="0.25">
      <c r="B9" s="62">
        <v>4</v>
      </c>
      <c r="C9" s="63" t="s">
        <v>3182</v>
      </c>
      <c r="D9" s="63" t="s">
        <v>3183</v>
      </c>
      <c r="E9" s="63" t="s">
        <v>3184</v>
      </c>
      <c r="F9" s="63" t="s">
        <v>3184</v>
      </c>
      <c r="G9" s="63"/>
      <c r="H9" s="63"/>
      <c r="I9" s="62" t="s">
        <v>3185</v>
      </c>
      <c r="J9" s="63">
        <v>144</v>
      </c>
      <c r="K9" s="63">
        <v>13</v>
      </c>
      <c r="L9" s="63" t="s">
        <v>3186</v>
      </c>
      <c r="M9" s="63" t="s">
        <v>3187</v>
      </c>
      <c r="N9" s="63" t="s">
        <v>2494</v>
      </c>
      <c r="O9" s="62">
        <v>1</v>
      </c>
    </row>
    <row r="10" spans="2:15" x14ac:dyDescent="0.25">
      <c r="B10" s="62">
        <v>5</v>
      </c>
      <c r="C10" s="63" t="s">
        <v>3182</v>
      </c>
      <c r="D10" s="63" t="s">
        <v>3183</v>
      </c>
      <c r="E10" s="63" t="s">
        <v>3184</v>
      </c>
      <c r="F10" s="63" t="s">
        <v>3184</v>
      </c>
      <c r="G10" s="63"/>
      <c r="H10" s="63"/>
      <c r="I10" s="62" t="s">
        <v>3185</v>
      </c>
      <c r="J10" s="63">
        <v>140</v>
      </c>
      <c r="K10" s="63">
        <v>13</v>
      </c>
      <c r="L10" s="63" t="s">
        <v>3186</v>
      </c>
      <c r="M10" s="63" t="s">
        <v>3187</v>
      </c>
      <c r="N10" s="63" t="s">
        <v>2494</v>
      </c>
      <c r="O10" s="62">
        <v>1</v>
      </c>
    </row>
    <row r="11" spans="2:15" x14ac:dyDescent="0.25">
      <c r="B11" s="62">
        <v>6</v>
      </c>
      <c r="C11" s="63" t="s">
        <v>3182</v>
      </c>
      <c r="D11" s="63" t="s">
        <v>3183</v>
      </c>
      <c r="E11" s="63" t="s">
        <v>3184</v>
      </c>
      <c r="F11" s="63" t="s">
        <v>3184</v>
      </c>
      <c r="G11" s="63"/>
      <c r="H11" s="63"/>
      <c r="I11" s="62" t="s">
        <v>3185</v>
      </c>
      <c r="J11" s="63">
        <v>140</v>
      </c>
      <c r="K11" s="63">
        <v>13</v>
      </c>
      <c r="L11" s="63" t="s">
        <v>3186</v>
      </c>
      <c r="M11" s="63" t="s">
        <v>3187</v>
      </c>
      <c r="N11" s="63" t="s">
        <v>2494</v>
      </c>
      <c r="O11" s="62">
        <v>1</v>
      </c>
    </row>
    <row r="12" spans="2:15" x14ac:dyDescent="0.25">
      <c r="B12" s="62">
        <v>7</v>
      </c>
      <c r="C12" s="63" t="s">
        <v>3182</v>
      </c>
      <c r="D12" s="63" t="s">
        <v>3183</v>
      </c>
      <c r="E12" s="63" t="s">
        <v>3184</v>
      </c>
      <c r="F12" s="63" t="s">
        <v>3184</v>
      </c>
      <c r="G12" s="63"/>
      <c r="H12" s="63"/>
      <c r="I12" s="62" t="s">
        <v>3185</v>
      </c>
      <c r="J12" s="63">
        <v>142.4</v>
      </c>
      <c r="K12" s="63">
        <v>13</v>
      </c>
      <c r="L12" s="63" t="s">
        <v>3186</v>
      </c>
      <c r="M12" s="63" t="s">
        <v>3187</v>
      </c>
      <c r="N12" s="63" t="s">
        <v>2494</v>
      </c>
      <c r="O12" s="62">
        <v>1</v>
      </c>
    </row>
    <row r="13" spans="2:15" x14ac:dyDescent="0.25">
      <c r="B13" s="62">
        <v>8</v>
      </c>
      <c r="C13" s="63" t="s">
        <v>3182</v>
      </c>
      <c r="D13" s="63" t="s">
        <v>3183</v>
      </c>
      <c r="E13" s="63" t="s">
        <v>3184</v>
      </c>
      <c r="F13" s="63" t="s">
        <v>3184</v>
      </c>
      <c r="G13" s="63"/>
      <c r="H13" s="63"/>
      <c r="I13" s="62" t="s">
        <v>3185</v>
      </c>
      <c r="J13" s="63">
        <v>142</v>
      </c>
      <c r="K13" s="63">
        <v>13</v>
      </c>
      <c r="L13" s="63" t="s">
        <v>3186</v>
      </c>
      <c r="M13" s="63" t="s">
        <v>3187</v>
      </c>
      <c r="N13" s="63" t="s">
        <v>2494</v>
      </c>
      <c r="O13" s="62">
        <v>1</v>
      </c>
    </row>
    <row r="14" spans="2:15" x14ac:dyDescent="0.25">
      <c r="B14" s="62">
        <v>9</v>
      </c>
      <c r="C14" s="63" t="s">
        <v>3182</v>
      </c>
      <c r="D14" s="63" t="s">
        <v>3183</v>
      </c>
      <c r="E14" s="63" t="s">
        <v>3184</v>
      </c>
      <c r="F14" s="63" t="s">
        <v>3184</v>
      </c>
      <c r="G14" s="63"/>
      <c r="H14" s="63"/>
      <c r="I14" s="62" t="s">
        <v>3185</v>
      </c>
      <c r="J14" s="63">
        <v>114.2</v>
      </c>
      <c r="K14" s="63">
        <v>13</v>
      </c>
      <c r="L14" s="63" t="s">
        <v>3186</v>
      </c>
      <c r="M14" s="63" t="s">
        <v>3187</v>
      </c>
      <c r="N14" s="63" t="s">
        <v>2494</v>
      </c>
      <c r="O14" s="62">
        <v>1</v>
      </c>
    </row>
    <row r="15" spans="2:15" x14ac:dyDescent="0.25">
      <c r="B15" s="62">
        <v>10</v>
      </c>
      <c r="C15" s="63" t="s">
        <v>3182</v>
      </c>
      <c r="D15" s="63" t="s">
        <v>3183</v>
      </c>
      <c r="E15" s="63" t="s">
        <v>3184</v>
      </c>
      <c r="F15" s="63" t="s">
        <v>3184</v>
      </c>
      <c r="G15" s="63"/>
      <c r="H15" s="63"/>
      <c r="I15" s="62" t="s">
        <v>3185</v>
      </c>
      <c r="J15" s="63">
        <v>139.9</v>
      </c>
      <c r="K15" s="63">
        <v>13</v>
      </c>
      <c r="L15" s="63" t="s">
        <v>3186</v>
      </c>
      <c r="M15" s="63" t="s">
        <v>3187</v>
      </c>
      <c r="N15" s="63" t="s">
        <v>2494</v>
      </c>
      <c r="O15" s="62">
        <v>1</v>
      </c>
    </row>
    <row r="16" spans="2:15" x14ac:dyDescent="0.25">
      <c r="B16" s="62">
        <v>11</v>
      </c>
      <c r="C16" s="63" t="s">
        <v>3182</v>
      </c>
      <c r="D16" s="63" t="s">
        <v>3183</v>
      </c>
      <c r="E16" s="63" t="s">
        <v>3184</v>
      </c>
      <c r="F16" s="63" t="s">
        <v>3184</v>
      </c>
      <c r="G16" s="63"/>
      <c r="H16" s="63"/>
      <c r="I16" s="62" t="s">
        <v>3185</v>
      </c>
      <c r="J16" s="63">
        <v>164</v>
      </c>
      <c r="K16" s="63">
        <v>12</v>
      </c>
      <c r="L16" s="63" t="s">
        <v>3186</v>
      </c>
      <c r="M16" s="63" t="s">
        <v>3187</v>
      </c>
      <c r="N16" s="63" t="s">
        <v>2498</v>
      </c>
      <c r="O16" s="62">
        <v>1</v>
      </c>
    </row>
    <row r="17" spans="2:16" x14ac:dyDescent="0.25">
      <c r="B17" s="62">
        <v>12</v>
      </c>
      <c r="C17" s="63" t="s">
        <v>3182</v>
      </c>
      <c r="D17" s="63" t="s">
        <v>3183</v>
      </c>
      <c r="E17" s="63" t="s">
        <v>3184</v>
      </c>
      <c r="F17" s="63" t="s">
        <v>3184</v>
      </c>
      <c r="G17" s="63"/>
      <c r="H17" s="63"/>
      <c r="I17" s="62" t="s">
        <v>3185</v>
      </c>
      <c r="J17" s="63">
        <v>139</v>
      </c>
      <c r="K17" s="63">
        <v>13</v>
      </c>
      <c r="L17" s="63" t="s">
        <v>3186</v>
      </c>
      <c r="M17" s="63" t="s">
        <v>3187</v>
      </c>
      <c r="N17" s="63" t="s">
        <v>2494</v>
      </c>
      <c r="O17" s="62">
        <v>1</v>
      </c>
    </row>
    <row r="18" spans="2:16" x14ac:dyDescent="0.25">
      <c r="B18" s="62">
        <v>13</v>
      </c>
      <c r="C18" s="63" t="s">
        <v>3182</v>
      </c>
      <c r="D18" s="63" t="s">
        <v>3183</v>
      </c>
      <c r="E18" s="63" t="s">
        <v>3184</v>
      </c>
      <c r="F18" s="63" t="s">
        <v>3184</v>
      </c>
      <c r="G18" s="63"/>
      <c r="H18" s="63"/>
      <c r="I18" s="62" t="s">
        <v>3185</v>
      </c>
      <c r="J18" s="63">
        <v>139</v>
      </c>
      <c r="K18" s="63">
        <v>14</v>
      </c>
      <c r="L18" s="63" t="s">
        <v>3186</v>
      </c>
      <c r="M18" s="63" t="s">
        <v>3187</v>
      </c>
      <c r="N18" s="63" t="s">
        <v>2498</v>
      </c>
      <c r="O18" s="62">
        <v>1</v>
      </c>
    </row>
    <row r="19" spans="2:16" x14ac:dyDescent="0.25">
      <c r="B19" s="62">
        <v>14</v>
      </c>
      <c r="C19" s="63" t="s">
        <v>3182</v>
      </c>
      <c r="D19" s="63" t="s">
        <v>3183</v>
      </c>
      <c r="E19" s="63" t="s">
        <v>3184</v>
      </c>
      <c r="F19" s="63" t="s">
        <v>3184</v>
      </c>
      <c r="G19" s="63"/>
      <c r="H19" s="63"/>
      <c r="I19" s="62" t="s">
        <v>3185</v>
      </c>
      <c r="J19" s="63">
        <v>139</v>
      </c>
      <c r="K19" s="63">
        <v>13</v>
      </c>
      <c r="L19" s="63" t="s">
        <v>3186</v>
      </c>
      <c r="M19" s="63" t="s">
        <v>3187</v>
      </c>
      <c r="N19" s="63" t="s">
        <v>2498</v>
      </c>
      <c r="O19" s="62">
        <v>1</v>
      </c>
    </row>
    <row r="20" spans="2:16" x14ac:dyDescent="0.25">
      <c r="B20" s="62">
        <v>15</v>
      </c>
      <c r="C20" s="63" t="s">
        <v>3182</v>
      </c>
      <c r="D20" s="63" t="s">
        <v>3183</v>
      </c>
      <c r="E20" s="63" t="s">
        <v>3184</v>
      </c>
      <c r="F20" s="63" t="s">
        <v>3184</v>
      </c>
      <c r="G20" s="63"/>
      <c r="H20" s="63"/>
      <c r="I20" s="62" t="s">
        <v>3185</v>
      </c>
      <c r="J20" s="63">
        <v>139</v>
      </c>
      <c r="K20" s="63">
        <v>13</v>
      </c>
      <c r="L20" s="63" t="s">
        <v>3186</v>
      </c>
      <c r="M20" s="63" t="s">
        <v>3187</v>
      </c>
      <c r="N20" s="63" t="s">
        <v>2494</v>
      </c>
      <c r="O20" s="62">
        <v>1</v>
      </c>
    </row>
    <row r="21" spans="2:16" x14ac:dyDescent="0.25">
      <c r="B21" s="62">
        <v>16</v>
      </c>
      <c r="C21" s="63" t="s">
        <v>3182</v>
      </c>
      <c r="D21" s="63" t="s">
        <v>3183</v>
      </c>
      <c r="E21" s="63" t="s">
        <v>3184</v>
      </c>
      <c r="F21" s="63" t="s">
        <v>3184</v>
      </c>
      <c r="G21" s="63"/>
      <c r="H21" s="63"/>
      <c r="I21" s="62" t="s">
        <v>3185</v>
      </c>
      <c r="J21" s="63">
        <v>139</v>
      </c>
      <c r="K21" s="63">
        <v>13</v>
      </c>
      <c r="L21" s="63" t="s">
        <v>3186</v>
      </c>
      <c r="M21" s="63" t="s">
        <v>3187</v>
      </c>
      <c r="N21" s="63" t="s">
        <v>2494</v>
      </c>
      <c r="O21" s="62">
        <v>1</v>
      </c>
    </row>
    <row r="22" spans="2:16" x14ac:dyDescent="0.25">
      <c r="B22" s="62">
        <v>17</v>
      </c>
      <c r="C22" s="63" t="s">
        <v>3182</v>
      </c>
      <c r="D22" s="63" t="s">
        <v>3183</v>
      </c>
      <c r="E22" s="63" t="s">
        <v>3184</v>
      </c>
      <c r="F22" s="63" t="s">
        <v>3184</v>
      </c>
      <c r="G22" s="63"/>
      <c r="H22" s="63"/>
      <c r="I22" s="62" t="s">
        <v>3185</v>
      </c>
      <c r="J22" s="63">
        <v>139</v>
      </c>
      <c r="K22" s="63">
        <v>13</v>
      </c>
      <c r="L22" s="63" t="s">
        <v>3186</v>
      </c>
      <c r="M22" s="63" t="s">
        <v>3187</v>
      </c>
      <c r="N22" s="63" t="s">
        <v>2494</v>
      </c>
      <c r="O22" s="62">
        <v>1</v>
      </c>
    </row>
    <row r="23" spans="2:16" x14ac:dyDescent="0.25">
      <c r="B23" s="62">
        <v>18</v>
      </c>
      <c r="C23" s="63" t="s">
        <v>3182</v>
      </c>
      <c r="D23" s="63" t="s">
        <v>3182</v>
      </c>
      <c r="E23" s="63" t="s">
        <v>3188</v>
      </c>
      <c r="F23" s="63" t="s">
        <v>3188</v>
      </c>
      <c r="G23" s="63"/>
      <c r="H23" s="63"/>
      <c r="I23" s="62" t="s">
        <v>3189</v>
      </c>
      <c r="J23" s="63">
        <v>79.8</v>
      </c>
      <c r="K23" s="63">
        <v>13</v>
      </c>
      <c r="L23" s="63" t="s">
        <v>3186</v>
      </c>
      <c r="M23" s="63" t="s">
        <v>3187</v>
      </c>
      <c r="N23" s="63" t="s">
        <v>3190</v>
      </c>
      <c r="O23" s="62">
        <v>3</v>
      </c>
      <c r="P23" s="64"/>
    </row>
    <row r="24" spans="2:16" x14ac:dyDescent="0.25">
      <c r="B24" s="62">
        <v>19</v>
      </c>
      <c r="C24" s="63" t="s">
        <v>3182</v>
      </c>
      <c r="D24" s="63" t="s">
        <v>3183</v>
      </c>
      <c r="E24" s="63" t="s">
        <v>3184</v>
      </c>
      <c r="F24" s="63" t="s">
        <v>3184</v>
      </c>
      <c r="G24" s="63"/>
      <c r="H24" s="63"/>
      <c r="I24" s="62" t="s">
        <v>3185</v>
      </c>
      <c r="J24" s="63">
        <v>139.9</v>
      </c>
      <c r="K24" s="63">
        <v>13</v>
      </c>
      <c r="L24" s="63" t="s">
        <v>3186</v>
      </c>
      <c r="M24" s="63" t="s">
        <v>3187</v>
      </c>
      <c r="N24" s="63" t="s">
        <v>2494</v>
      </c>
      <c r="O24" s="62">
        <v>1</v>
      </c>
    </row>
    <row r="25" spans="2:16" x14ac:dyDescent="0.25">
      <c r="B25" s="62">
        <v>20</v>
      </c>
      <c r="C25" s="63" t="s">
        <v>3182</v>
      </c>
      <c r="D25" s="63" t="s">
        <v>3183</v>
      </c>
      <c r="E25" s="63" t="s">
        <v>3184</v>
      </c>
      <c r="F25" s="63" t="s">
        <v>3184</v>
      </c>
      <c r="G25" s="63"/>
      <c r="H25" s="63"/>
      <c r="I25" s="62" t="s">
        <v>3185</v>
      </c>
      <c r="J25" s="63">
        <v>165.5</v>
      </c>
      <c r="K25" s="63">
        <v>12</v>
      </c>
      <c r="L25" s="63" t="s">
        <v>3186</v>
      </c>
      <c r="M25" s="63" t="s">
        <v>3187</v>
      </c>
      <c r="N25" s="63" t="s">
        <v>2498</v>
      </c>
      <c r="O25" s="62">
        <v>1</v>
      </c>
    </row>
    <row r="26" spans="2:16" x14ac:dyDescent="0.25">
      <c r="B26" s="62">
        <v>21</v>
      </c>
      <c r="C26" s="63" t="s">
        <v>3182</v>
      </c>
      <c r="D26" s="63" t="s">
        <v>3183</v>
      </c>
      <c r="E26" s="63" t="s">
        <v>3191</v>
      </c>
      <c r="F26" s="63" t="s">
        <v>3191</v>
      </c>
      <c r="G26" s="63"/>
      <c r="H26" s="63"/>
      <c r="I26" s="62" t="s">
        <v>3185</v>
      </c>
      <c r="J26" s="63">
        <v>183.9</v>
      </c>
      <c r="K26" s="63">
        <v>12</v>
      </c>
      <c r="L26" s="63" t="s">
        <v>3186</v>
      </c>
      <c r="M26" s="63" t="s">
        <v>3187</v>
      </c>
      <c r="N26" s="63" t="s">
        <v>2498</v>
      </c>
      <c r="O26" s="62">
        <v>1</v>
      </c>
    </row>
    <row r="27" spans="2:16" x14ac:dyDescent="0.25">
      <c r="B27" s="62">
        <v>22</v>
      </c>
      <c r="C27" s="63" t="s">
        <v>3182</v>
      </c>
      <c r="D27" s="63" t="s">
        <v>3183</v>
      </c>
      <c r="E27" s="63" t="s">
        <v>3191</v>
      </c>
      <c r="F27" s="63" t="s">
        <v>3191</v>
      </c>
      <c r="G27" s="63"/>
      <c r="H27" s="63"/>
      <c r="I27" s="62" t="s">
        <v>3185</v>
      </c>
      <c r="J27" s="63">
        <v>201.8</v>
      </c>
      <c r="K27" s="63">
        <v>12</v>
      </c>
      <c r="L27" s="63" t="s">
        <v>3186</v>
      </c>
      <c r="M27" s="63" t="s">
        <v>3187</v>
      </c>
      <c r="N27" s="63" t="s">
        <v>2498</v>
      </c>
      <c r="O27" s="62">
        <v>1</v>
      </c>
    </row>
    <row r="28" spans="2:16" x14ac:dyDescent="0.25">
      <c r="B28" s="62">
        <v>23</v>
      </c>
      <c r="C28" s="63" t="s">
        <v>3182</v>
      </c>
      <c r="D28" s="63" t="s">
        <v>3183</v>
      </c>
      <c r="E28" s="63" t="s">
        <v>3184</v>
      </c>
      <c r="F28" s="63" t="s">
        <v>3184</v>
      </c>
      <c r="G28" s="63"/>
      <c r="H28" s="63"/>
      <c r="I28" s="62" t="s">
        <v>3185</v>
      </c>
      <c r="J28" s="63">
        <v>174.2</v>
      </c>
      <c r="K28" s="63">
        <v>12</v>
      </c>
      <c r="L28" s="63" t="s">
        <v>3186</v>
      </c>
      <c r="M28" s="63" t="s">
        <v>3187</v>
      </c>
      <c r="N28" s="63" t="s">
        <v>2498</v>
      </c>
      <c r="O28" s="62">
        <v>1</v>
      </c>
    </row>
    <row r="29" spans="2:16" x14ac:dyDescent="0.25">
      <c r="B29" s="62">
        <v>24</v>
      </c>
      <c r="C29" s="63" t="s">
        <v>3182</v>
      </c>
      <c r="D29" s="63" t="s">
        <v>3183</v>
      </c>
      <c r="E29" s="63" t="s">
        <v>3184</v>
      </c>
      <c r="F29" s="63" t="s">
        <v>3184</v>
      </c>
      <c r="G29" s="63"/>
      <c r="H29" s="63"/>
      <c r="I29" s="62" t="s">
        <v>3185</v>
      </c>
      <c r="J29" s="63">
        <v>212</v>
      </c>
      <c r="K29" s="63">
        <v>12</v>
      </c>
      <c r="L29" s="63" t="s">
        <v>3186</v>
      </c>
      <c r="M29" s="63" t="s">
        <v>3187</v>
      </c>
      <c r="N29" s="63" t="s">
        <v>2498</v>
      </c>
      <c r="O29" s="62">
        <v>1</v>
      </c>
    </row>
    <row r="30" spans="2:16" x14ac:dyDescent="0.25">
      <c r="B30" s="62">
        <v>25</v>
      </c>
      <c r="C30" s="63" t="s">
        <v>3182</v>
      </c>
      <c r="D30" s="63" t="s">
        <v>3183</v>
      </c>
      <c r="E30" s="63" t="s">
        <v>3184</v>
      </c>
      <c r="F30" s="63" t="s">
        <v>3184</v>
      </c>
      <c r="G30" s="63"/>
      <c r="H30" s="63"/>
      <c r="I30" s="62" t="s">
        <v>3185</v>
      </c>
      <c r="J30" s="63">
        <v>137.80000000000001</v>
      </c>
      <c r="K30" s="63">
        <v>12</v>
      </c>
      <c r="L30" s="63" t="s">
        <v>3186</v>
      </c>
      <c r="M30" s="63" t="s">
        <v>3187</v>
      </c>
      <c r="N30" s="63" t="s">
        <v>2498</v>
      </c>
      <c r="O30" s="62">
        <v>1</v>
      </c>
    </row>
    <row r="31" spans="2:16" x14ac:dyDescent="0.25">
      <c r="B31" s="62">
        <v>26</v>
      </c>
      <c r="C31" s="63" t="s">
        <v>3182</v>
      </c>
      <c r="D31" s="63" t="s">
        <v>3183</v>
      </c>
      <c r="E31" s="63" t="s">
        <v>3184</v>
      </c>
      <c r="F31" s="63" t="s">
        <v>3184</v>
      </c>
      <c r="G31" s="63"/>
      <c r="H31" s="63"/>
      <c r="I31" s="62" t="s">
        <v>3185</v>
      </c>
      <c r="J31" s="63">
        <v>75.430000000000007</v>
      </c>
      <c r="K31" s="63">
        <v>12</v>
      </c>
      <c r="L31" s="63" t="s">
        <v>3186</v>
      </c>
      <c r="M31" s="63" t="s">
        <v>3187</v>
      </c>
      <c r="N31" s="63" t="s">
        <v>2498</v>
      </c>
      <c r="O31" s="62">
        <v>1</v>
      </c>
    </row>
    <row r="32" spans="2:16" x14ac:dyDescent="0.25">
      <c r="B32" s="62">
        <v>27</v>
      </c>
      <c r="C32" s="63" t="s">
        <v>3182</v>
      </c>
      <c r="D32" s="63" t="s">
        <v>3183</v>
      </c>
      <c r="E32" s="63" t="s">
        <v>3184</v>
      </c>
      <c r="F32" s="63" t="s">
        <v>3184</v>
      </c>
      <c r="G32" s="63"/>
      <c r="H32" s="63"/>
      <c r="I32" s="62" t="s">
        <v>3185</v>
      </c>
      <c r="J32" s="63">
        <v>80.2</v>
      </c>
      <c r="K32" s="63">
        <v>12</v>
      </c>
      <c r="L32" s="63" t="s">
        <v>3186</v>
      </c>
      <c r="M32" s="63" t="s">
        <v>3187</v>
      </c>
      <c r="N32" s="63" t="s">
        <v>2498</v>
      </c>
      <c r="O32" s="62">
        <v>1</v>
      </c>
    </row>
    <row r="33" spans="2:15" x14ac:dyDescent="0.25">
      <c r="B33" s="62">
        <v>28</v>
      </c>
      <c r="C33" s="63" t="s">
        <v>3182</v>
      </c>
      <c r="D33" s="63" t="s">
        <v>3183</v>
      </c>
      <c r="E33" s="63" t="s">
        <v>3184</v>
      </c>
      <c r="F33" s="63" t="s">
        <v>3184</v>
      </c>
      <c r="G33" s="63"/>
      <c r="H33" s="63"/>
      <c r="I33" s="62" t="s">
        <v>3185</v>
      </c>
      <c r="J33" s="63">
        <v>142</v>
      </c>
      <c r="K33" s="63">
        <v>13</v>
      </c>
      <c r="L33" s="63" t="s">
        <v>3186</v>
      </c>
      <c r="M33" s="63" t="s">
        <v>3187</v>
      </c>
      <c r="N33" s="63" t="s">
        <v>2498</v>
      </c>
      <c r="O33" s="62">
        <v>1</v>
      </c>
    </row>
    <row r="34" spans="2:15" x14ac:dyDescent="0.25">
      <c r="B34" s="62">
        <v>29</v>
      </c>
      <c r="C34" s="63" t="s">
        <v>3182</v>
      </c>
      <c r="D34" s="63" t="s">
        <v>3183</v>
      </c>
      <c r="E34" s="63" t="s">
        <v>3184</v>
      </c>
      <c r="F34" s="63" t="s">
        <v>3184</v>
      </c>
      <c r="G34" s="63"/>
      <c r="H34" s="63"/>
      <c r="I34" s="62" t="s">
        <v>3185</v>
      </c>
      <c r="J34" s="63">
        <v>245.2</v>
      </c>
      <c r="K34" s="63">
        <v>12</v>
      </c>
      <c r="L34" s="63" t="s">
        <v>3186</v>
      </c>
      <c r="M34" s="63" t="s">
        <v>3187</v>
      </c>
      <c r="N34" s="63" t="s">
        <v>2498</v>
      </c>
      <c r="O34" s="62">
        <v>1</v>
      </c>
    </row>
    <row r="35" spans="2:15" x14ac:dyDescent="0.25">
      <c r="B35" s="62">
        <v>30</v>
      </c>
      <c r="C35" s="63" t="s">
        <v>3182</v>
      </c>
      <c r="D35" s="63" t="s">
        <v>3183</v>
      </c>
      <c r="E35" s="63" t="s">
        <v>3184</v>
      </c>
      <c r="F35" s="63" t="s">
        <v>3184</v>
      </c>
      <c r="G35" s="63"/>
      <c r="H35" s="63"/>
      <c r="I35" s="62" t="s">
        <v>3185</v>
      </c>
      <c r="J35" s="63">
        <v>142</v>
      </c>
      <c r="K35" s="63">
        <v>13</v>
      </c>
      <c r="L35" s="63" t="s">
        <v>3186</v>
      </c>
      <c r="M35" s="63" t="s">
        <v>3187</v>
      </c>
      <c r="N35" s="63" t="s">
        <v>2498</v>
      </c>
      <c r="O35" s="62">
        <v>1</v>
      </c>
    </row>
    <row r="36" spans="2:15" x14ac:dyDescent="0.25">
      <c r="B36" s="62">
        <v>31</v>
      </c>
      <c r="C36" s="63" t="s">
        <v>3182</v>
      </c>
      <c r="D36" s="63" t="s">
        <v>3183</v>
      </c>
      <c r="E36" s="63" t="s">
        <v>3184</v>
      </c>
      <c r="F36" s="63" t="s">
        <v>3184</v>
      </c>
      <c r="G36" s="63"/>
      <c r="H36" s="63"/>
      <c r="I36" s="62" t="s">
        <v>3185</v>
      </c>
      <c r="J36" s="63">
        <v>122.9</v>
      </c>
      <c r="K36" s="63">
        <v>12</v>
      </c>
      <c r="L36" s="63" t="s">
        <v>3186</v>
      </c>
      <c r="M36" s="63" t="s">
        <v>3187</v>
      </c>
      <c r="N36" s="63" t="s">
        <v>2498</v>
      </c>
      <c r="O36" s="62">
        <v>1</v>
      </c>
    </row>
    <row r="37" spans="2:15" x14ac:dyDescent="0.25">
      <c r="B37" s="62">
        <v>32</v>
      </c>
      <c r="C37" s="63" t="s">
        <v>3182</v>
      </c>
      <c r="D37" s="63" t="s">
        <v>3183</v>
      </c>
      <c r="E37" s="63" t="s">
        <v>3184</v>
      </c>
      <c r="F37" s="63" t="s">
        <v>3184</v>
      </c>
      <c r="G37" s="63"/>
      <c r="H37" s="63"/>
      <c r="I37" s="62" t="s">
        <v>3185</v>
      </c>
      <c r="J37" s="63">
        <v>223.4</v>
      </c>
      <c r="K37" s="63">
        <v>12</v>
      </c>
      <c r="L37" s="63" t="s">
        <v>3186</v>
      </c>
      <c r="M37" s="63" t="s">
        <v>3187</v>
      </c>
      <c r="N37" s="63" t="s">
        <v>2498</v>
      </c>
      <c r="O37" s="62">
        <v>1</v>
      </c>
    </row>
    <row r="38" spans="2:15" x14ac:dyDescent="0.25">
      <c r="B38" s="62">
        <v>33</v>
      </c>
      <c r="C38" s="63" t="s">
        <v>3182</v>
      </c>
      <c r="D38" s="63" t="s">
        <v>3183</v>
      </c>
      <c r="E38" s="63" t="s">
        <v>3184</v>
      </c>
      <c r="F38" s="63" t="s">
        <v>3184</v>
      </c>
      <c r="G38" s="63"/>
      <c r="H38" s="63"/>
      <c r="I38" s="62" t="s">
        <v>3185</v>
      </c>
      <c r="J38" s="63">
        <v>145.19999999999999</v>
      </c>
      <c r="K38" s="63">
        <v>12</v>
      </c>
      <c r="L38" s="63" t="s">
        <v>3186</v>
      </c>
      <c r="M38" s="63" t="s">
        <v>3187</v>
      </c>
      <c r="N38" s="63" t="s">
        <v>2498</v>
      </c>
      <c r="O38" s="62">
        <v>1</v>
      </c>
    </row>
    <row r="39" spans="2:15" x14ac:dyDescent="0.25">
      <c r="B39" s="62">
        <v>34</v>
      </c>
      <c r="C39" s="63" t="s">
        <v>3182</v>
      </c>
      <c r="D39" s="63" t="s">
        <v>3183</v>
      </c>
      <c r="E39" s="63" t="s">
        <v>3184</v>
      </c>
      <c r="F39" s="63" t="s">
        <v>3184</v>
      </c>
      <c r="G39" s="63"/>
      <c r="H39" s="63"/>
      <c r="I39" s="62" t="s">
        <v>3185</v>
      </c>
      <c r="J39" s="63">
        <v>100.5</v>
      </c>
      <c r="K39" s="63">
        <v>12</v>
      </c>
      <c r="L39" s="63" t="s">
        <v>3186</v>
      </c>
      <c r="M39" s="63" t="s">
        <v>3187</v>
      </c>
      <c r="N39" s="63" t="s">
        <v>2498</v>
      </c>
      <c r="O39" s="62">
        <v>1</v>
      </c>
    </row>
    <row r="40" spans="2:15" x14ac:dyDescent="0.25">
      <c r="B40" s="62">
        <v>35</v>
      </c>
      <c r="C40" s="63" t="s">
        <v>3182</v>
      </c>
      <c r="D40" s="63" t="s">
        <v>3183</v>
      </c>
      <c r="E40" s="63" t="s">
        <v>3184</v>
      </c>
      <c r="F40" s="63" t="s">
        <v>3184</v>
      </c>
      <c r="G40" s="63"/>
      <c r="H40" s="63"/>
      <c r="I40" s="62" t="s">
        <v>3185</v>
      </c>
      <c r="J40" s="63">
        <v>152.80000000000001</v>
      </c>
      <c r="K40" s="63">
        <v>12</v>
      </c>
      <c r="L40" s="63" t="s">
        <v>3186</v>
      </c>
      <c r="M40" s="63" t="s">
        <v>3187</v>
      </c>
      <c r="N40" s="63" t="s">
        <v>2498</v>
      </c>
      <c r="O40" s="62">
        <v>1</v>
      </c>
    </row>
    <row r="41" spans="2:15" x14ac:dyDescent="0.25">
      <c r="B41" s="62">
        <v>36</v>
      </c>
      <c r="C41" s="63" t="s">
        <v>3182</v>
      </c>
      <c r="D41" s="63" t="s">
        <v>3183</v>
      </c>
      <c r="E41" s="63" t="s">
        <v>3184</v>
      </c>
      <c r="F41" s="63" t="s">
        <v>3184</v>
      </c>
      <c r="G41" s="63"/>
      <c r="H41" s="63"/>
      <c r="I41" s="62" t="s">
        <v>3185</v>
      </c>
      <c r="J41" s="63">
        <v>255.8</v>
      </c>
      <c r="K41" s="63">
        <v>12</v>
      </c>
      <c r="L41" s="63" t="s">
        <v>3186</v>
      </c>
      <c r="M41" s="63" t="s">
        <v>3187</v>
      </c>
      <c r="N41" s="63" t="s">
        <v>2498</v>
      </c>
      <c r="O41" s="62">
        <v>1</v>
      </c>
    </row>
    <row r="42" spans="2:15" x14ac:dyDescent="0.25">
      <c r="B42" s="62">
        <v>37</v>
      </c>
      <c r="C42" s="63" t="s">
        <v>3182</v>
      </c>
      <c r="D42" s="63" t="s">
        <v>3183</v>
      </c>
      <c r="E42" s="63" t="s">
        <v>3184</v>
      </c>
      <c r="F42" s="63" t="s">
        <v>3184</v>
      </c>
      <c r="G42" s="63"/>
      <c r="H42" s="63"/>
      <c r="I42" s="62" t="s">
        <v>3185</v>
      </c>
      <c r="J42" s="63">
        <v>82.2</v>
      </c>
      <c r="K42" s="63">
        <v>12</v>
      </c>
      <c r="L42" s="63" t="s">
        <v>3186</v>
      </c>
      <c r="M42" s="63" t="s">
        <v>3187</v>
      </c>
      <c r="N42" s="63" t="s">
        <v>2498</v>
      </c>
      <c r="O42" s="62">
        <v>1</v>
      </c>
    </row>
    <row r="43" spans="2:15" x14ac:dyDescent="0.25">
      <c r="B43" s="62">
        <v>38</v>
      </c>
      <c r="C43" s="63" t="s">
        <v>3182</v>
      </c>
      <c r="D43" s="63" t="s">
        <v>3183</v>
      </c>
      <c r="E43" s="63" t="s">
        <v>3184</v>
      </c>
      <c r="F43" s="63" t="s">
        <v>3184</v>
      </c>
      <c r="G43" s="63"/>
      <c r="H43" s="63"/>
      <c r="I43" s="62" t="s">
        <v>3185</v>
      </c>
      <c r="J43" s="63">
        <v>114.2</v>
      </c>
      <c r="K43" s="63">
        <v>13</v>
      </c>
      <c r="L43" s="63" t="s">
        <v>3186</v>
      </c>
      <c r="M43" s="63" t="s">
        <v>3187</v>
      </c>
      <c r="N43" s="63" t="s">
        <v>2494</v>
      </c>
      <c r="O43" s="62">
        <v>1</v>
      </c>
    </row>
    <row r="44" spans="2:15" x14ac:dyDescent="0.25">
      <c r="B44" s="62">
        <v>39</v>
      </c>
      <c r="C44" s="63" t="s">
        <v>3182</v>
      </c>
      <c r="D44" s="63" t="s">
        <v>3183</v>
      </c>
      <c r="E44" s="63" t="s">
        <v>3184</v>
      </c>
      <c r="F44" s="63" t="s">
        <v>3184</v>
      </c>
      <c r="G44" s="63"/>
      <c r="H44" s="63"/>
      <c r="I44" s="62" t="s">
        <v>3185</v>
      </c>
      <c r="J44" s="63">
        <v>382.5</v>
      </c>
      <c r="K44" s="63">
        <v>12</v>
      </c>
      <c r="L44" s="63" t="s">
        <v>3186</v>
      </c>
      <c r="M44" s="63" t="s">
        <v>3187</v>
      </c>
      <c r="N44" s="63" t="s">
        <v>2498</v>
      </c>
      <c r="O44" s="62">
        <v>1</v>
      </c>
    </row>
    <row r="45" spans="2:15" x14ac:dyDescent="0.25">
      <c r="B45" s="62">
        <v>40</v>
      </c>
      <c r="C45" s="63" t="s">
        <v>3182</v>
      </c>
      <c r="D45" s="63" t="s">
        <v>3183</v>
      </c>
      <c r="E45" s="63" t="s">
        <v>3192</v>
      </c>
      <c r="F45" s="63" t="s">
        <v>3192</v>
      </c>
      <c r="G45" s="63"/>
      <c r="H45" s="63"/>
      <c r="I45" s="62" t="s">
        <v>3185</v>
      </c>
      <c r="J45" s="63">
        <v>139.5</v>
      </c>
      <c r="K45" s="63">
        <v>13</v>
      </c>
      <c r="L45" s="63" t="s">
        <v>3186</v>
      </c>
      <c r="M45" s="63" t="s">
        <v>3187</v>
      </c>
      <c r="N45" s="63" t="s">
        <v>2494</v>
      </c>
      <c r="O45" s="62">
        <v>1</v>
      </c>
    </row>
    <row r="46" spans="2:15" x14ac:dyDescent="0.25">
      <c r="B46" s="62">
        <v>41</v>
      </c>
      <c r="C46" s="63" t="s">
        <v>3182</v>
      </c>
      <c r="D46" s="63" t="s">
        <v>3183</v>
      </c>
      <c r="E46" s="63" t="s">
        <v>3192</v>
      </c>
      <c r="F46" s="63" t="s">
        <v>3192</v>
      </c>
      <c r="G46" s="63"/>
      <c r="H46" s="63"/>
      <c r="I46" s="62" t="s">
        <v>3185</v>
      </c>
      <c r="J46" s="63">
        <v>142.5</v>
      </c>
      <c r="K46" s="63">
        <v>13</v>
      </c>
      <c r="L46" s="63" t="s">
        <v>3186</v>
      </c>
      <c r="M46" s="63" t="s">
        <v>3187</v>
      </c>
      <c r="N46" s="63" t="s">
        <v>2494</v>
      </c>
      <c r="O46" s="62">
        <v>1</v>
      </c>
    </row>
    <row r="47" spans="2:15" x14ac:dyDescent="0.25">
      <c r="B47" s="62">
        <v>42</v>
      </c>
      <c r="C47" s="63" t="s">
        <v>3182</v>
      </c>
      <c r="D47" s="63" t="s">
        <v>3183</v>
      </c>
      <c r="E47" s="63" t="s">
        <v>3192</v>
      </c>
      <c r="F47" s="63" t="s">
        <v>3192</v>
      </c>
      <c r="G47" s="63"/>
      <c r="H47" s="63"/>
      <c r="I47" s="62" t="s">
        <v>3185</v>
      </c>
      <c r="J47" s="63">
        <v>143.1</v>
      </c>
      <c r="K47" s="63">
        <v>13</v>
      </c>
      <c r="L47" s="63" t="s">
        <v>3186</v>
      </c>
      <c r="M47" s="63" t="s">
        <v>3187</v>
      </c>
      <c r="N47" s="63" t="s">
        <v>2494</v>
      </c>
      <c r="O47" s="62">
        <v>1</v>
      </c>
    </row>
    <row r="48" spans="2:15" x14ac:dyDescent="0.25">
      <c r="B48" s="62">
        <v>43</v>
      </c>
      <c r="C48" s="63" t="s">
        <v>3182</v>
      </c>
      <c r="D48" s="63" t="s">
        <v>3183</v>
      </c>
      <c r="E48" s="63" t="s">
        <v>3192</v>
      </c>
      <c r="F48" s="63" t="s">
        <v>3192</v>
      </c>
      <c r="G48" s="63"/>
      <c r="H48" s="63"/>
      <c r="I48" s="62" t="s">
        <v>3185</v>
      </c>
      <c r="J48" s="63">
        <v>143</v>
      </c>
      <c r="K48" s="63">
        <v>13</v>
      </c>
      <c r="L48" s="63" t="s">
        <v>3186</v>
      </c>
      <c r="M48" s="63" t="s">
        <v>3187</v>
      </c>
      <c r="N48" s="63" t="s">
        <v>2494</v>
      </c>
      <c r="O48" s="62">
        <v>1</v>
      </c>
    </row>
    <row r="49" spans="2:15" x14ac:dyDescent="0.25">
      <c r="B49" s="62">
        <v>44</v>
      </c>
      <c r="C49" s="63" t="s">
        <v>3182</v>
      </c>
      <c r="D49" s="63" t="s">
        <v>3183</v>
      </c>
      <c r="E49" s="63" t="s">
        <v>3192</v>
      </c>
      <c r="F49" s="63" t="s">
        <v>3192</v>
      </c>
      <c r="G49" s="63"/>
      <c r="H49" s="63"/>
      <c r="I49" s="62" t="s">
        <v>3185</v>
      </c>
      <c r="J49" s="63">
        <v>142.5</v>
      </c>
      <c r="K49" s="63">
        <v>13</v>
      </c>
      <c r="L49" s="63" t="s">
        <v>3186</v>
      </c>
      <c r="M49" s="63" t="s">
        <v>3187</v>
      </c>
      <c r="N49" s="63" t="s">
        <v>2494</v>
      </c>
      <c r="O49" s="62">
        <v>1</v>
      </c>
    </row>
    <row r="50" spans="2:15" x14ac:dyDescent="0.25">
      <c r="B50" s="62">
        <v>45</v>
      </c>
      <c r="C50" s="63" t="s">
        <v>3182</v>
      </c>
      <c r="D50" s="63" t="s">
        <v>3183</v>
      </c>
      <c r="E50" s="63" t="s">
        <v>3192</v>
      </c>
      <c r="F50" s="63" t="s">
        <v>3192</v>
      </c>
      <c r="G50" s="63"/>
      <c r="H50" s="63"/>
      <c r="I50" s="62" t="s">
        <v>3185</v>
      </c>
      <c r="J50" s="63">
        <v>145.19999999999999</v>
      </c>
      <c r="K50" s="63">
        <v>13</v>
      </c>
      <c r="L50" s="63" t="s">
        <v>3186</v>
      </c>
      <c r="M50" s="63" t="s">
        <v>3187</v>
      </c>
      <c r="N50" s="63" t="s">
        <v>2494</v>
      </c>
      <c r="O50" s="62">
        <v>1</v>
      </c>
    </row>
    <row r="51" spans="2:15" x14ac:dyDescent="0.25">
      <c r="B51" s="62">
        <v>46</v>
      </c>
      <c r="C51" s="63" t="s">
        <v>3182</v>
      </c>
      <c r="D51" s="63" t="s">
        <v>3183</v>
      </c>
      <c r="E51" s="63" t="s">
        <v>3192</v>
      </c>
      <c r="F51" s="63" t="s">
        <v>3192</v>
      </c>
      <c r="G51" s="63"/>
      <c r="H51" s="63"/>
      <c r="I51" s="62" t="s">
        <v>3185</v>
      </c>
      <c r="J51" s="63">
        <v>120.2</v>
      </c>
      <c r="K51" s="63">
        <v>13</v>
      </c>
      <c r="L51" s="63" t="s">
        <v>3186</v>
      </c>
      <c r="M51" s="63" t="s">
        <v>3187</v>
      </c>
      <c r="N51" s="63" t="s">
        <v>2494</v>
      </c>
      <c r="O51" s="62">
        <v>1</v>
      </c>
    </row>
    <row r="52" spans="2:15" x14ac:dyDescent="0.25">
      <c r="B52" s="62">
        <v>47</v>
      </c>
      <c r="C52" s="63" t="s">
        <v>3182</v>
      </c>
      <c r="D52" s="63" t="s">
        <v>3183</v>
      </c>
      <c r="E52" s="63" t="s">
        <v>3192</v>
      </c>
      <c r="F52" s="63" t="s">
        <v>3192</v>
      </c>
      <c r="G52" s="63"/>
      <c r="H52" s="63"/>
      <c r="I52" s="62" t="s">
        <v>3185</v>
      </c>
      <c r="J52" s="63">
        <v>56.2</v>
      </c>
      <c r="K52" s="63">
        <v>13</v>
      </c>
      <c r="L52" s="63" t="s">
        <v>3186</v>
      </c>
      <c r="M52" s="63" t="s">
        <v>3187</v>
      </c>
      <c r="N52" s="63" t="s">
        <v>2494</v>
      </c>
      <c r="O52" s="62">
        <v>1</v>
      </c>
    </row>
    <row r="53" spans="2:15" x14ac:dyDescent="0.25">
      <c r="B53" s="62">
        <v>48</v>
      </c>
      <c r="C53" s="63" t="s">
        <v>3182</v>
      </c>
      <c r="D53" s="63" t="s">
        <v>3183</v>
      </c>
      <c r="E53" s="63" t="s">
        <v>3184</v>
      </c>
      <c r="F53" s="63" t="s">
        <v>3184</v>
      </c>
      <c r="G53" s="63"/>
      <c r="H53" s="63"/>
      <c r="I53" s="62" t="s">
        <v>3185</v>
      </c>
      <c r="J53" s="63">
        <v>139</v>
      </c>
      <c r="K53" s="63">
        <v>13</v>
      </c>
      <c r="L53" s="63" t="s">
        <v>3186</v>
      </c>
      <c r="M53" s="63" t="s">
        <v>3187</v>
      </c>
      <c r="N53" s="63" t="s">
        <v>2494</v>
      </c>
      <c r="O53" s="62">
        <v>1</v>
      </c>
    </row>
    <row r="54" spans="2:15" x14ac:dyDescent="0.25">
      <c r="B54" s="62">
        <v>49</v>
      </c>
      <c r="C54" s="63" t="s">
        <v>3182</v>
      </c>
      <c r="D54" s="63" t="s">
        <v>3183</v>
      </c>
      <c r="E54" s="63" t="s">
        <v>3192</v>
      </c>
      <c r="F54" s="63" t="s">
        <v>3192</v>
      </c>
      <c r="G54" s="63"/>
      <c r="H54" s="63"/>
      <c r="I54" s="62" t="s">
        <v>3185</v>
      </c>
      <c r="J54" s="63">
        <v>70.099999999999994</v>
      </c>
      <c r="K54" s="63">
        <v>13</v>
      </c>
      <c r="L54" s="63" t="s">
        <v>3186</v>
      </c>
      <c r="M54" s="63" t="s">
        <v>3187</v>
      </c>
      <c r="N54" s="63" t="s">
        <v>2494</v>
      </c>
      <c r="O54" s="62">
        <v>1</v>
      </c>
    </row>
    <row r="55" spans="2:15" x14ac:dyDescent="0.25">
      <c r="B55" s="62">
        <v>50</v>
      </c>
      <c r="C55" s="63" t="s">
        <v>3182</v>
      </c>
      <c r="D55" s="63" t="s">
        <v>3183</v>
      </c>
      <c r="E55" s="63" t="s">
        <v>3192</v>
      </c>
      <c r="F55" s="63" t="s">
        <v>3192</v>
      </c>
      <c r="G55" s="63"/>
      <c r="H55" s="63"/>
      <c r="I55" s="62" t="s">
        <v>3185</v>
      </c>
      <c r="J55" s="63">
        <v>139.6</v>
      </c>
      <c r="K55" s="63">
        <v>13</v>
      </c>
      <c r="L55" s="63" t="s">
        <v>3186</v>
      </c>
      <c r="M55" s="63" t="s">
        <v>3187</v>
      </c>
      <c r="N55" s="63" t="s">
        <v>2494</v>
      </c>
      <c r="O55" s="62">
        <v>1</v>
      </c>
    </row>
    <row r="56" spans="2:15" x14ac:dyDescent="0.25">
      <c r="B56" s="62">
        <v>51</v>
      </c>
      <c r="C56" s="63" t="s">
        <v>3182</v>
      </c>
      <c r="D56" s="63" t="s">
        <v>3183</v>
      </c>
      <c r="E56" s="63" t="s">
        <v>3192</v>
      </c>
      <c r="F56" s="63" t="s">
        <v>3192</v>
      </c>
      <c r="G56" s="63"/>
      <c r="H56" s="63"/>
      <c r="I56" s="62" t="s">
        <v>3185</v>
      </c>
      <c r="J56" s="63">
        <v>139.5</v>
      </c>
      <c r="K56" s="63">
        <v>13</v>
      </c>
      <c r="L56" s="63" t="s">
        <v>3186</v>
      </c>
      <c r="M56" s="63" t="s">
        <v>3187</v>
      </c>
      <c r="N56" s="63" t="s">
        <v>2494</v>
      </c>
      <c r="O56" s="62">
        <v>1</v>
      </c>
    </row>
    <row r="57" spans="2:15" x14ac:dyDescent="0.25">
      <c r="B57" s="62">
        <v>52</v>
      </c>
      <c r="C57" s="63" t="s">
        <v>3182</v>
      </c>
      <c r="D57" s="63" t="s">
        <v>3183</v>
      </c>
      <c r="E57" s="63" t="s">
        <v>3192</v>
      </c>
      <c r="F57" s="63" t="s">
        <v>3192</v>
      </c>
      <c r="G57" s="63"/>
      <c r="H57" s="63"/>
      <c r="I57" s="62" t="s">
        <v>3185</v>
      </c>
      <c r="J57" s="63">
        <v>139.5</v>
      </c>
      <c r="K57" s="63">
        <v>13</v>
      </c>
      <c r="L57" s="63" t="s">
        <v>3186</v>
      </c>
      <c r="M57" s="63" t="s">
        <v>3187</v>
      </c>
      <c r="N57" s="63" t="s">
        <v>2494</v>
      </c>
      <c r="O57" s="62">
        <v>1</v>
      </c>
    </row>
    <row r="58" spans="2:15" x14ac:dyDescent="0.25">
      <c r="B58" s="62">
        <v>53</v>
      </c>
      <c r="C58" s="63" t="s">
        <v>3182</v>
      </c>
      <c r="D58" s="63" t="s">
        <v>3183</v>
      </c>
      <c r="E58" s="63" t="s">
        <v>3192</v>
      </c>
      <c r="F58" s="63" t="s">
        <v>3192</v>
      </c>
      <c r="G58" s="63"/>
      <c r="H58" s="63"/>
      <c r="I58" s="62" t="s">
        <v>3185</v>
      </c>
      <c r="J58" s="63">
        <v>139.5</v>
      </c>
      <c r="K58" s="63">
        <v>13</v>
      </c>
      <c r="L58" s="63" t="s">
        <v>3186</v>
      </c>
      <c r="M58" s="63" t="s">
        <v>3187</v>
      </c>
      <c r="N58" s="63" t="s">
        <v>2494</v>
      </c>
      <c r="O58" s="62">
        <v>1</v>
      </c>
    </row>
    <row r="59" spans="2:15" x14ac:dyDescent="0.25">
      <c r="B59" s="62">
        <v>54</v>
      </c>
      <c r="C59" s="63" t="s">
        <v>3182</v>
      </c>
      <c r="D59" s="63" t="s">
        <v>3183</v>
      </c>
      <c r="E59" s="63" t="s">
        <v>3192</v>
      </c>
      <c r="F59" s="63" t="s">
        <v>3192</v>
      </c>
      <c r="G59" s="63"/>
      <c r="H59" s="63"/>
      <c r="I59" s="62" t="s">
        <v>3185</v>
      </c>
      <c r="J59" s="63">
        <v>139.5</v>
      </c>
      <c r="K59" s="63">
        <v>13</v>
      </c>
      <c r="L59" s="63" t="s">
        <v>3186</v>
      </c>
      <c r="M59" s="63" t="s">
        <v>3187</v>
      </c>
      <c r="N59" s="63" t="s">
        <v>2494</v>
      </c>
      <c r="O59" s="62">
        <v>1</v>
      </c>
    </row>
    <row r="60" spans="2:15" x14ac:dyDescent="0.25">
      <c r="B60" s="62">
        <v>55</v>
      </c>
      <c r="C60" s="63" t="s">
        <v>3182</v>
      </c>
      <c r="D60" s="63" t="s">
        <v>3183</v>
      </c>
      <c r="E60" s="63" t="s">
        <v>3192</v>
      </c>
      <c r="F60" s="63" t="s">
        <v>3192</v>
      </c>
      <c r="G60" s="63"/>
      <c r="H60" s="63"/>
      <c r="I60" s="62" t="s">
        <v>3185</v>
      </c>
      <c r="J60" s="63">
        <v>139.5</v>
      </c>
      <c r="K60" s="63">
        <v>13</v>
      </c>
      <c r="L60" s="63" t="s">
        <v>3186</v>
      </c>
      <c r="M60" s="63" t="s">
        <v>3187</v>
      </c>
      <c r="N60" s="63" t="s">
        <v>2494</v>
      </c>
      <c r="O60" s="62">
        <v>1</v>
      </c>
    </row>
    <row r="61" spans="2:15" x14ac:dyDescent="0.25">
      <c r="B61" s="62">
        <v>56</v>
      </c>
      <c r="C61" s="63" t="s">
        <v>3182</v>
      </c>
      <c r="D61" s="63" t="s">
        <v>3183</v>
      </c>
      <c r="E61" s="63" t="s">
        <v>3192</v>
      </c>
      <c r="F61" s="63" t="s">
        <v>3192</v>
      </c>
      <c r="G61" s="63"/>
      <c r="H61" s="63"/>
      <c r="I61" s="62" t="s">
        <v>3185</v>
      </c>
      <c r="J61" s="63">
        <v>139.5</v>
      </c>
      <c r="K61" s="63">
        <v>13</v>
      </c>
      <c r="L61" s="63" t="s">
        <v>3186</v>
      </c>
      <c r="M61" s="63" t="s">
        <v>3187</v>
      </c>
      <c r="N61" s="63" t="s">
        <v>2494</v>
      </c>
      <c r="O61" s="62">
        <v>1</v>
      </c>
    </row>
    <row r="62" spans="2:15" x14ac:dyDescent="0.25">
      <c r="B62" s="62">
        <v>57</v>
      </c>
      <c r="C62" s="63" t="s">
        <v>3182</v>
      </c>
      <c r="D62" s="63" t="s">
        <v>3183</v>
      </c>
      <c r="E62" s="63" t="s">
        <v>3192</v>
      </c>
      <c r="F62" s="63" t="s">
        <v>3192</v>
      </c>
      <c r="G62" s="63"/>
      <c r="H62" s="63"/>
      <c r="I62" s="62" t="s">
        <v>3185</v>
      </c>
      <c r="J62" s="63">
        <v>70.400000000000006</v>
      </c>
      <c r="K62" s="63">
        <v>13</v>
      </c>
      <c r="L62" s="63" t="s">
        <v>3186</v>
      </c>
      <c r="M62" s="63" t="s">
        <v>3187</v>
      </c>
      <c r="N62" s="63" t="s">
        <v>2494</v>
      </c>
      <c r="O62" s="62">
        <v>1</v>
      </c>
    </row>
    <row r="63" spans="2:15" x14ac:dyDescent="0.25">
      <c r="B63" s="62">
        <v>58</v>
      </c>
      <c r="C63" s="63" t="s">
        <v>3182</v>
      </c>
      <c r="D63" s="63" t="s">
        <v>3183</v>
      </c>
      <c r="E63" s="63" t="s">
        <v>3192</v>
      </c>
      <c r="F63" s="63" t="s">
        <v>3192</v>
      </c>
      <c r="G63" s="63"/>
      <c r="H63" s="63"/>
      <c r="I63" s="62" t="s">
        <v>3185</v>
      </c>
      <c r="J63" s="63">
        <v>125.4</v>
      </c>
      <c r="K63" s="63">
        <v>13</v>
      </c>
      <c r="L63" s="63" t="s">
        <v>3186</v>
      </c>
      <c r="M63" s="63" t="s">
        <v>3187</v>
      </c>
      <c r="N63" s="63" t="s">
        <v>2494</v>
      </c>
      <c r="O63" s="62">
        <v>1</v>
      </c>
    </row>
    <row r="64" spans="2:15" x14ac:dyDescent="0.25">
      <c r="B64" s="62">
        <v>59</v>
      </c>
      <c r="C64" s="63" t="s">
        <v>3182</v>
      </c>
      <c r="D64" s="63" t="s">
        <v>3183</v>
      </c>
      <c r="E64" s="63" t="s">
        <v>3184</v>
      </c>
      <c r="F64" s="63" t="s">
        <v>3184</v>
      </c>
      <c r="G64" s="63"/>
      <c r="H64" s="63"/>
      <c r="I64" s="62" t="s">
        <v>3185</v>
      </c>
      <c r="J64" s="63">
        <v>55</v>
      </c>
      <c r="K64" s="63">
        <v>14</v>
      </c>
      <c r="L64" s="63" t="s">
        <v>3186</v>
      </c>
      <c r="M64" s="63" t="s">
        <v>3187</v>
      </c>
      <c r="N64" s="63" t="s">
        <v>2494</v>
      </c>
      <c r="O64" s="62">
        <v>1</v>
      </c>
    </row>
    <row r="65" spans="2:15" x14ac:dyDescent="0.25">
      <c r="B65" s="62">
        <v>60</v>
      </c>
      <c r="C65" s="63" t="s">
        <v>3182</v>
      </c>
      <c r="D65" s="63" t="s">
        <v>3183</v>
      </c>
      <c r="E65" s="63" t="s">
        <v>3184</v>
      </c>
      <c r="F65" s="63" t="s">
        <v>3184</v>
      </c>
      <c r="G65" s="63"/>
      <c r="H65" s="63"/>
      <c r="I65" s="62" t="s">
        <v>3185</v>
      </c>
      <c r="J65" s="63">
        <v>95.2</v>
      </c>
      <c r="K65" s="63">
        <v>13</v>
      </c>
      <c r="L65" s="63" t="s">
        <v>3186</v>
      </c>
      <c r="M65" s="63" t="s">
        <v>3187</v>
      </c>
      <c r="N65" s="63" t="s">
        <v>2494</v>
      </c>
      <c r="O65" s="62">
        <v>1</v>
      </c>
    </row>
    <row r="66" spans="2:15" x14ac:dyDescent="0.25">
      <c r="B66" s="62">
        <v>61</v>
      </c>
      <c r="C66" s="63" t="s">
        <v>3182</v>
      </c>
      <c r="D66" s="63" t="s">
        <v>3183</v>
      </c>
      <c r="E66" s="63" t="s">
        <v>3184</v>
      </c>
      <c r="F66" s="63" t="s">
        <v>3184</v>
      </c>
      <c r="G66" s="63"/>
      <c r="H66" s="63"/>
      <c r="I66" s="62" t="s">
        <v>3185</v>
      </c>
      <c r="J66" s="63">
        <v>139</v>
      </c>
      <c r="K66" s="63">
        <v>13</v>
      </c>
      <c r="L66" s="63" t="s">
        <v>3186</v>
      </c>
      <c r="M66" s="63" t="s">
        <v>3187</v>
      </c>
      <c r="N66" s="63" t="s">
        <v>2494</v>
      </c>
      <c r="O66" s="62">
        <v>1</v>
      </c>
    </row>
    <row r="67" spans="2:15" x14ac:dyDescent="0.25">
      <c r="B67" s="62">
        <v>62</v>
      </c>
      <c r="C67" s="63" t="s">
        <v>3182</v>
      </c>
      <c r="D67" s="63" t="s">
        <v>3183</v>
      </c>
      <c r="E67" s="63" t="s">
        <v>3184</v>
      </c>
      <c r="F67" s="63" t="s">
        <v>3184</v>
      </c>
      <c r="G67" s="63"/>
      <c r="H67" s="63"/>
      <c r="I67" s="62" t="s">
        <v>3185</v>
      </c>
      <c r="J67" s="63">
        <v>132.9</v>
      </c>
      <c r="K67" s="63">
        <v>13</v>
      </c>
      <c r="L67" s="63" t="s">
        <v>3186</v>
      </c>
      <c r="M67" s="63" t="s">
        <v>3187</v>
      </c>
      <c r="N67" s="63" t="s">
        <v>2494</v>
      </c>
      <c r="O67" s="62">
        <v>1</v>
      </c>
    </row>
    <row r="68" spans="2:15" x14ac:dyDescent="0.25">
      <c r="B68" s="62">
        <v>63</v>
      </c>
      <c r="C68" s="63" t="s">
        <v>3182</v>
      </c>
      <c r="D68" s="63" t="s">
        <v>3183</v>
      </c>
      <c r="E68" s="63" t="s">
        <v>3184</v>
      </c>
      <c r="F68" s="63" t="s">
        <v>3184</v>
      </c>
      <c r="G68" s="63"/>
      <c r="H68" s="63"/>
      <c r="I68" s="62" t="s">
        <v>3185</v>
      </c>
      <c r="J68" s="63">
        <v>139</v>
      </c>
      <c r="K68" s="63">
        <v>13</v>
      </c>
      <c r="L68" s="63" t="s">
        <v>3186</v>
      </c>
      <c r="M68" s="63" t="s">
        <v>3187</v>
      </c>
      <c r="N68" s="63" t="s">
        <v>2494</v>
      </c>
      <c r="O68" s="62">
        <v>1</v>
      </c>
    </row>
    <row r="69" spans="2:15" x14ac:dyDescent="0.25">
      <c r="B69" s="62">
        <v>64</v>
      </c>
      <c r="C69" s="63" t="s">
        <v>3182</v>
      </c>
      <c r="D69" s="63" t="s">
        <v>3183</v>
      </c>
      <c r="E69" s="63" t="s">
        <v>3184</v>
      </c>
      <c r="F69" s="63" t="s">
        <v>3184</v>
      </c>
      <c r="G69" s="63"/>
      <c r="H69" s="63"/>
      <c r="I69" s="62" t="s">
        <v>3185</v>
      </c>
      <c r="J69" s="63">
        <v>139</v>
      </c>
      <c r="K69" s="63">
        <v>13</v>
      </c>
      <c r="L69" s="63" t="s">
        <v>3186</v>
      </c>
      <c r="M69" s="63" t="s">
        <v>3187</v>
      </c>
      <c r="N69" s="63" t="s">
        <v>2494</v>
      </c>
      <c r="O69" s="62">
        <v>1</v>
      </c>
    </row>
    <row r="70" spans="2:15" x14ac:dyDescent="0.25">
      <c r="B70" s="62">
        <v>65</v>
      </c>
      <c r="C70" s="63" t="s">
        <v>3182</v>
      </c>
      <c r="D70" s="63" t="s">
        <v>3183</v>
      </c>
      <c r="E70" s="63" t="s">
        <v>3184</v>
      </c>
      <c r="F70" s="63" t="s">
        <v>3184</v>
      </c>
      <c r="G70" s="63"/>
      <c r="H70" s="63"/>
      <c r="I70" s="62" t="s">
        <v>3185</v>
      </c>
      <c r="J70" s="63">
        <v>139</v>
      </c>
      <c r="K70" s="63">
        <v>13</v>
      </c>
      <c r="L70" s="63" t="s">
        <v>3186</v>
      </c>
      <c r="M70" s="63" t="s">
        <v>3187</v>
      </c>
      <c r="N70" s="63" t="s">
        <v>2494</v>
      </c>
      <c r="O70" s="62">
        <v>1</v>
      </c>
    </row>
    <row r="71" spans="2:15" x14ac:dyDescent="0.25">
      <c r="B71" s="62">
        <v>66</v>
      </c>
      <c r="C71" s="63" t="s">
        <v>3182</v>
      </c>
      <c r="D71" s="63" t="s">
        <v>3183</v>
      </c>
      <c r="E71" s="63" t="s">
        <v>3192</v>
      </c>
      <c r="F71" s="63" t="s">
        <v>3192</v>
      </c>
      <c r="G71" s="63"/>
      <c r="H71" s="63"/>
      <c r="I71" s="62" t="s">
        <v>3185</v>
      </c>
      <c r="J71" s="63">
        <v>139</v>
      </c>
      <c r="K71" s="63">
        <v>13</v>
      </c>
      <c r="L71" s="63" t="s">
        <v>3186</v>
      </c>
      <c r="M71" s="63" t="s">
        <v>3187</v>
      </c>
      <c r="N71" s="63" t="s">
        <v>2494</v>
      </c>
      <c r="O71" s="62">
        <v>1</v>
      </c>
    </row>
    <row r="72" spans="2:15" x14ac:dyDescent="0.25">
      <c r="B72" s="62">
        <v>67</v>
      </c>
      <c r="C72" s="63" t="s">
        <v>3182</v>
      </c>
      <c r="D72" s="63" t="s">
        <v>3183</v>
      </c>
      <c r="E72" s="63" t="s">
        <v>3192</v>
      </c>
      <c r="F72" s="63" t="s">
        <v>3192</v>
      </c>
      <c r="G72" s="63"/>
      <c r="H72" s="63"/>
      <c r="I72" s="62" t="s">
        <v>3185</v>
      </c>
      <c r="J72" s="63">
        <v>143.30000000000001</v>
      </c>
      <c r="K72" s="63">
        <v>13</v>
      </c>
      <c r="L72" s="63" t="s">
        <v>3186</v>
      </c>
      <c r="M72" s="63" t="s">
        <v>3187</v>
      </c>
      <c r="N72" s="63" t="s">
        <v>2494</v>
      </c>
      <c r="O72" s="62">
        <v>1</v>
      </c>
    </row>
    <row r="73" spans="2:15" x14ac:dyDescent="0.25">
      <c r="B73" s="62">
        <v>68</v>
      </c>
      <c r="C73" s="63" t="s">
        <v>3182</v>
      </c>
      <c r="D73" s="63" t="s">
        <v>3183</v>
      </c>
      <c r="E73" s="63" t="s">
        <v>3192</v>
      </c>
      <c r="F73" s="63" t="s">
        <v>3192</v>
      </c>
      <c r="G73" s="63"/>
      <c r="H73" s="63"/>
      <c r="I73" s="62" t="s">
        <v>3185</v>
      </c>
      <c r="J73" s="63">
        <v>67.7</v>
      </c>
      <c r="K73" s="63">
        <v>13</v>
      </c>
      <c r="L73" s="63" t="s">
        <v>3186</v>
      </c>
      <c r="M73" s="63" t="s">
        <v>3187</v>
      </c>
      <c r="N73" s="63" t="s">
        <v>2494</v>
      </c>
      <c r="O73" s="62">
        <v>1</v>
      </c>
    </row>
    <row r="74" spans="2:15" x14ac:dyDescent="0.25">
      <c r="B74" s="62">
        <v>69</v>
      </c>
      <c r="C74" s="63" t="s">
        <v>3182</v>
      </c>
      <c r="D74" s="63" t="s">
        <v>3183</v>
      </c>
      <c r="E74" s="63" t="s">
        <v>3192</v>
      </c>
      <c r="F74" s="63" t="s">
        <v>3192</v>
      </c>
      <c r="G74" s="63"/>
      <c r="H74" s="63"/>
      <c r="I74" s="62" t="s">
        <v>3185</v>
      </c>
      <c r="J74" s="63">
        <v>144.30000000000001</v>
      </c>
      <c r="K74" s="63">
        <v>13</v>
      </c>
      <c r="L74" s="63" t="s">
        <v>3186</v>
      </c>
      <c r="M74" s="63" t="s">
        <v>3187</v>
      </c>
      <c r="N74" s="63" t="s">
        <v>2494</v>
      </c>
      <c r="O74" s="62">
        <v>1</v>
      </c>
    </row>
    <row r="75" spans="2:15" x14ac:dyDescent="0.25">
      <c r="B75" s="62">
        <v>70</v>
      </c>
      <c r="C75" s="63" t="s">
        <v>3182</v>
      </c>
      <c r="D75" s="63" t="s">
        <v>3183</v>
      </c>
      <c r="E75" s="63" t="s">
        <v>3184</v>
      </c>
      <c r="F75" s="63" t="s">
        <v>3184</v>
      </c>
      <c r="G75" s="63"/>
      <c r="H75" s="63"/>
      <c r="I75" s="62" t="s">
        <v>3185</v>
      </c>
      <c r="J75" s="63">
        <v>45</v>
      </c>
      <c r="K75" s="63">
        <v>14</v>
      </c>
      <c r="L75" s="63" t="s">
        <v>3186</v>
      </c>
      <c r="M75" s="63" t="s">
        <v>3187</v>
      </c>
      <c r="N75" s="63" t="s">
        <v>2494</v>
      </c>
      <c r="O75" s="62">
        <v>1</v>
      </c>
    </row>
    <row r="76" spans="2:15" x14ac:dyDescent="0.25">
      <c r="B76" s="62">
        <v>71</v>
      </c>
      <c r="C76" s="63" t="s">
        <v>3182</v>
      </c>
      <c r="D76" s="63" t="s">
        <v>3183</v>
      </c>
      <c r="E76" s="63" t="s">
        <v>3184</v>
      </c>
      <c r="F76" s="63" t="s">
        <v>3184</v>
      </c>
      <c r="G76" s="63"/>
      <c r="H76" s="63"/>
      <c r="I76" s="62" t="s">
        <v>3185</v>
      </c>
      <c r="J76" s="63">
        <v>142</v>
      </c>
      <c r="K76" s="63">
        <v>14</v>
      </c>
      <c r="L76" s="63" t="s">
        <v>3186</v>
      </c>
      <c r="M76" s="63" t="s">
        <v>3187</v>
      </c>
      <c r="N76" s="63" t="s">
        <v>2494</v>
      </c>
      <c r="O76" s="62">
        <v>1</v>
      </c>
    </row>
    <row r="77" spans="2:15" x14ac:dyDescent="0.25">
      <c r="B77" s="62">
        <v>72</v>
      </c>
      <c r="C77" s="63" t="s">
        <v>3182</v>
      </c>
      <c r="D77" s="63" t="s">
        <v>3183</v>
      </c>
      <c r="E77" s="63" t="s">
        <v>3184</v>
      </c>
      <c r="F77" s="63" t="s">
        <v>3184</v>
      </c>
      <c r="G77" s="63"/>
      <c r="H77" s="63"/>
      <c r="I77" s="62" t="s">
        <v>3185</v>
      </c>
      <c r="J77" s="63">
        <v>139</v>
      </c>
      <c r="K77" s="63">
        <v>14</v>
      </c>
      <c r="L77" s="63" t="s">
        <v>3186</v>
      </c>
      <c r="M77" s="63" t="s">
        <v>3187</v>
      </c>
      <c r="N77" s="63" t="s">
        <v>2494</v>
      </c>
      <c r="O77" s="62">
        <v>1</v>
      </c>
    </row>
    <row r="78" spans="2:15" x14ac:dyDescent="0.25">
      <c r="B78" s="62">
        <v>73</v>
      </c>
      <c r="C78" s="63" t="s">
        <v>3182</v>
      </c>
      <c r="D78" s="63" t="s">
        <v>3183</v>
      </c>
      <c r="E78" s="63" t="s">
        <v>3184</v>
      </c>
      <c r="F78" s="63" t="s">
        <v>3184</v>
      </c>
      <c r="G78" s="63"/>
      <c r="H78" s="63"/>
      <c r="I78" s="62" t="s">
        <v>3185</v>
      </c>
      <c r="J78" s="63">
        <v>139</v>
      </c>
      <c r="K78" s="63">
        <v>14</v>
      </c>
      <c r="L78" s="63" t="s">
        <v>3186</v>
      </c>
      <c r="M78" s="63" t="s">
        <v>3187</v>
      </c>
      <c r="N78" s="63" t="s">
        <v>2494</v>
      </c>
      <c r="O78" s="62">
        <v>1</v>
      </c>
    </row>
    <row r="79" spans="2:15" x14ac:dyDescent="0.25">
      <c r="B79" s="62">
        <v>74</v>
      </c>
      <c r="C79" s="63" t="s">
        <v>3182</v>
      </c>
      <c r="D79" s="63" t="s">
        <v>3183</v>
      </c>
      <c r="E79" s="63" t="s">
        <v>3192</v>
      </c>
      <c r="F79" s="63" t="s">
        <v>3192</v>
      </c>
      <c r="G79" s="63"/>
      <c r="H79" s="63"/>
      <c r="I79" s="62" t="s">
        <v>3185</v>
      </c>
      <c r="J79" s="63">
        <v>100</v>
      </c>
      <c r="K79" s="63">
        <v>13</v>
      </c>
      <c r="L79" s="63" t="s">
        <v>3186</v>
      </c>
      <c r="M79" s="63" t="s">
        <v>3187</v>
      </c>
      <c r="N79" s="63" t="s">
        <v>2498</v>
      </c>
      <c r="O79" s="62">
        <v>1</v>
      </c>
    </row>
    <row r="80" spans="2:15" x14ac:dyDescent="0.25">
      <c r="B80" s="62">
        <v>75</v>
      </c>
      <c r="C80" s="63" t="s">
        <v>3182</v>
      </c>
      <c r="D80" s="63" t="s">
        <v>3183</v>
      </c>
      <c r="E80" s="63" t="s">
        <v>3192</v>
      </c>
      <c r="F80" s="63" t="s">
        <v>3192</v>
      </c>
      <c r="G80" s="63"/>
      <c r="H80" s="63"/>
      <c r="I80" s="62" t="s">
        <v>3185</v>
      </c>
      <c r="J80" s="63">
        <v>86</v>
      </c>
      <c r="K80" s="63">
        <v>13</v>
      </c>
      <c r="L80" s="63" t="s">
        <v>3186</v>
      </c>
      <c r="M80" s="63" t="s">
        <v>3187</v>
      </c>
      <c r="N80" s="63" t="s">
        <v>2498</v>
      </c>
      <c r="O80" s="62">
        <v>1</v>
      </c>
    </row>
    <row r="81" spans="2:15" x14ac:dyDescent="0.25">
      <c r="B81" s="62">
        <v>76</v>
      </c>
      <c r="C81" s="63" t="s">
        <v>3182</v>
      </c>
      <c r="D81" s="63" t="s">
        <v>3183</v>
      </c>
      <c r="E81" s="63" t="s">
        <v>3192</v>
      </c>
      <c r="F81" s="63" t="s">
        <v>3192</v>
      </c>
      <c r="G81" s="63"/>
      <c r="H81" s="63"/>
      <c r="I81" s="62" t="s">
        <v>3185</v>
      </c>
      <c r="J81" s="63">
        <v>146</v>
      </c>
      <c r="K81" s="63">
        <v>13</v>
      </c>
      <c r="L81" s="63" t="s">
        <v>3186</v>
      </c>
      <c r="M81" s="63" t="s">
        <v>3187</v>
      </c>
      <c r="N81" s="63" t="s">
        <v>2498</v>
      </c>
      <c r="O81" s="62">
        <v>1</v>
      </c>
    </row>
    <row r="82" spans="2:15" x14ac:dyDescent="0.25">
      <c r="B82" s="62">
        <v>77</v>
      </c>
      <c r="C82" s="63" t="s">
        <v>3182</v>
      </c>
      <c r="D82" s="63" t="s">
        <v>3183</v>
      </c>
      <c r="E82" s="63" t="s">
        <v>3191</v>
      </c>
      <c r="F82" s="63" t="s">
        <v>3191</v>
      </c>
      <c r="G82" s="63"/>
      <c r="H82" s="63"/>
      <c r="I82" s="62" t="s">
        <v>3185</v>
      </c>
      <c r="J82" s="63">
        <v>182.2</v>
      </c>
      <c r="K82" s="63">
        <v>12</v>
      </c>
      <c r="L82" s="63" t="s">
        <v>3186</v>
      </c>
      <c r="M82" s="63" t="s">
        <v>3187</v>
      </c>
      <c r="N82" s="63" t="s">
        <v>2498</v>
      </c>
      <c r="O82" s="62">
        <v>1</v>
      </c>
    </row>
    <row r="83" spans="2:15" x14ac:dyDescent="0.25">
      <c r="B83" s="62">
        <v>78</v>
      </c>
      <c r="C83" s="63" t="s">
        <v>3182</v>
      </c>
      <c r="D83" s="63" t="s">
        <v>3183</v>
      </c>
      <c r="E83" s="63" t="s">
        <v>3192</v>
      </c>
      <c r="F83" s="63" t="s">
        <v>3192</v>
      </c>
      <c r="G83" s="63"/>
      <c r="H83" s="63"/>
      <c r="I83" s="62" t="s">
        <v>3185</v>
      </c>
      <c r="J83" s="63">
        <v>139</v>
      </c>
      <c r="K83" s="63">
        <v>13</v>
      </c>
      <c r="L83" s="63" t="s">
        <v>3186</v>
      </c>
      <c r="M83" s="63" t="s">
        <v>3187</v>
      </c>
      <c r="N83" s="63" t="s">
        <v>2494</v>
      </c>
      <c r="O83" s="62">
        <v>1</v>
      </c>
    </row>
    <row r="84" spans="2:15" x14ac:dyDescent="0.25">
      <c r="B84" s="62">
        <v>79</v>
      </c>
      <c r="C84" s="63" t="s">
        <v>3182</v>
      </c>
      <c r="D84" s="63" t="s">
        <v>3183</v>
      </c>
      <c r="E84" s="63" t="s">
        <v>3184</v>
      </c>
      <c r="F84" s="63" t="s">
        <v>3184</v>
      </c>
      <c r="G84" s="63"/>
      <c r="H84" s="63"/>
      <c r="I84" s="62" t="s">
        <v>3185</v>
      </c>
      <c r="J84" s="63">
        <v>83.1</v>
      </c>
      <c r="K84" s="63">
        <v>13</v>
      </c>
      <c r="L84" s="63" t="s">
        <v>3186</v>
      </c>
      <c r="M84" s="63" t="s">
        <v>3187</v>
      </c>
      <c r="N84" s="63" t="s">
        <v>2498</v>
      </c>
      <c r="O84" s="62">
        <v>1</v>
      </c>
    </row>
    <row r="85" spans="2:15" x14ac:dyDescent="0.25">
      <c r="B85" s="62">
        <v>80</v>
      </c>
      <c r="C85" s="63" t="s">
        <v>3182</v>
      </c>
      <c r="D85" s="63" t="s">
        <v>3183</v>
      </c>
      <c r="E85" s="63" t="s">
        <v>3193</v>
      </c>
      <c r="F85" s="63" t="s">
        <v>3193</v>
      </c>
      <c r="G85" s="63"/>
      <c r="H85" s="63"/>
      <c r="I85" s="62" t="s">
        <v>3185</v>
      </c>
      <c r="J85" s="63">
        <v>41</v>
      </c>
      <c r="K85" s="63">
        <v>13</v>
      </c>
      <c r="L85" s="63" t="s">
        <v>3186</v>
      </c>
      <c r="M85" s="63" t="s">
        <v>3187</v>
      </c>
      <c r="N85" s="63" t="s">
        <v>2498</v>
      </c>
      <c r="O85" s="62">
        <v>1</v>
      </c>
    </row>
    <row r="86" spans="2:15" x14ac:dyDescent="0.25">
      <c r="B86" s="62">
        <v>81</v>
      </c>
      <c r="C86" s="63" t="s">
        <v>3182</v>
      </c>
      <c r="D86" s="63" t="s">
        <v>3183</v>
      </c>
      <c r="E86" s="63" t="s">
        <v>3193</v>
      </c>
      <c r="F86" s="63" t="s">
        <v>3193</v>
      </c>
      <c r="G86" s="63"/>
      <c r="H86" s="63"/>
      <c r="I86" s="62" t="s">
        <v>3185</v>
      </c>
      <c r="J86" s="63">
        <v>75</v>
      </c>
      <c r="K86" s="63">
        <v>13</v>
      </c>
      <c r="L86" s="63" t="s">
        <v>3186</v>
      </c>
      <c r="M86" s="63" t="s">
        <v>3187</v>
      </c>
      <c r="N86" s="63" t="s">
        <v>2498</v>
      </c>
      <c r="O86" s="62">
        <v>1</v>
      </c>
    </row>
    <row r="87" spans="2:15" x14ac:dyDescent="0.25">
      <c r="B87" s="62">
        <v>82</v>
      </c>
      <c r="C87" s="63" t="s">
        <v>3182</v>
      </c>
      <c r="D87" s="63" t="s">
        <v>3183</v>
      </c>
      <c r="E87" s="63" t="s">
        <v>3193</v>
      </c>
      <c r="F87" s="63" t="s">
        <v>3193</v>
      </c>
      <c r="G87" s="63"/>
      <c r="H87" s="63"/>
      <c r="I87" s="62" t="s">
        <v>3185</v>
      </c>
      <c r="J87" s="63">
        <v>110</v>
      </c>
      <c r="K87" s="63">
        <v>13</v>
      </c>
      <c r="L87" s="63" t="s">
        <v>3186</v>
      </c>
      <c r="M87" s="63" t="s">
        <v>3187</v>
      </c>
      <c r="N87" s="63" t="s">
        <v>2498</v>
      </c>
      <c r="O87" s="62">
        <v>1</v>
      </c>
    </row>
    <row r="88" spans="2:15" x14ac:dyDescent="0.25">
      <c r="B88" s="62">
        <v>83</v>
      </c>
      <c r="C88" s="63" t="s">
        <v>3182</v>
      </c>
      <c r="D88" s="63" t="s">
        <v>3183</v>
      </c>
      <c r="E88" s="63" t="s">
        <v>3184</v>
      </c>
      <c r="F88" s="63" t="s">
        <v>3184</v>
      </c>
      <c r="G88" s="63"/>
      <c r="H88" s="63"/>
      <c r="I88" s="62" t="s">
        <v>3185</v>
      </c>
      <c r="J88" s="63">
        <v>106</v>
      </c>
      <c r="K88" s="63">
        <v>13</v>
      </c>
      <c r="L88" s="63" t="s">
        <v>3186</v>
      </c>
      <c r="M88" s="63" t="s">
        <v>3187</v>
      </c>
      <c r="N88" s="63" t="s">
        <v>2498</v>
      </c>
      <c r="O88" s="62">
        <v>1</v>
      </c>
    </row>
    <row r="89" spans="2:15" x14ac:dyDescent="0.25">
      <c r="B89" s="62">
        <v>84</v>
      </c>
      <c r="C89" s="63" t="s">
        <v>3182</v>
      </c>
      <c r="D89" s="63" t="s">
        <v>3183</v>
      </c>
      <c r="E89" s="63" t="s">
        <v>3184</v>
      </c>
      <c r="F89" s="63" t="s">
        <v>3184</v>
      </c>
      <c r="G89" s="63"/>
      <c r="H89" s="63"/>
      <c r="I89" s="62" t="s">
        <v>3185</v>
      </c>
      <c r="J89" s="63">
        <v>102</v>
      </c>
      <c r="K89" s="63">
        <v>13</v>
      </c>
      <c r="L89" s="63" t="s">
        <v>3186</v>
      </c>
      <c r="M89" s="63" t="s">
        <v>3187</v>
      </c>
      <c r="N89" s="63" t="s">
        <v>2498</v>
      </c>
      <c r="O89" s="62">
        <v>1</v>
      </c>
    </row>
    <row r="90" spans="2:15" x14ac:dyDescent="0.25">
      <c r="B90" s="62">
        <v>85</v>
      </c>
      <c r="C90" s="63" t="s">
        <v>3182</v>
      </c>
      <c r="D90" s="63" t="s">
        <v>3183</v>
      </c>
      <c r="E90" s="63" t="s">
        <v>3184</v>
      </c>
      <c r="F90" s="63" t="s">
        <v>3184</v>
      </c>
      <c r="G90" s="63"/>
      <c r="H90" s="63"/>
      <c r="I90" s="62" t="s">
        <v>3185</v>
      </c>
      <c r="J90" s="63">
        <v>84</v>
      </c>
      <c r="K90" s="63">
        <v>13</v>
      </c>
      <c r="L90" s="63" t="s">
        <v>3186</v>
      </c>
      <c r="M90" s="63" t="s">
        <v>3187</v>
      </c>
      <c r="N90" s="63" t="s">
        <v>2498</v>
      </c>
      <c r="O90" s="62">
        <v>1</v>
      </c>
    </row>
    <row r="91" spans="2:15" x14ac:dyDescent="0.25">
      <c r="B91" s="62">
        <v>86</v>
      </c>
      <c r="C91" s="63" t="s">
        <v>3182</v>
      </c>
      <c r="D91" s="63" t="s">
        <v>3183</v>
      </c>
      <c r="E91" s="63" t="s">
        <v>3184</v>
      </c>
      <c r="F91" s="63" t="s">
        <v>3184</v>
      </c>
      <c r="G91" s="63"/>
      <c r="H91" s="63"/>
      <c r="I91" s="62" t="s">
        <v>3185</v>
      </c>
      <c r="J91" s="63">
        <v>72</v>
      </c>
      <c r="K91" s="63">
        <v>13</v>
      </c>
      <c r="L91" s="63" t="s">
        <v>3186</v>
      </c>
      <c r="M91" s="63" t="s">
        <v>3187</v>
      </c>
      <c r="N91" s="63" t="s">
        <v>2498</v>
      </c>
      <c r="O91" s="62">
        <v>1</v>
      </c>
    </row>
    <row r="92" spans="2:15" x14ac:dyDescent="0.25">
      <c r="B92" s="62">
        <v>87</v>
      </c>
      <c r="C92" s="63" t="s">
        <v>3182</v>
      </c>
      <c r="D92" s="63" t="s">
        <v>3183</v>
      </c>
      <c r="E92" s="63" t="s">
        <v>3191</v>
      </c>
      <c r="F92" s="63" t="s">
        <v>3191</v>
      </c>
      <c r="G92" s="63"/>
      <c r="H92" s="63"/>
      <c r="I92" s="62" t="s">
        <v>3185</v>
      </c>
      <c r="J92" s="63">
        <v>232.5</v>
      </c>
      <c r="K92" s="63">
        <v>12</v>
      </c>
      <c r="L92" s="63" t="s">
        <v>3186</v>
      </c>
      <c r="M92" s="63" t="s">
        <v>3187</v>
      </c>
      <c r="N92" s="63" t="s">
        <v>2498</v>
      </c>
      <c r="O92" s="62">
        <v>1</v>
      </c>
    </row>
    <row r="93" spans="2:15" x14ac:dyDescent="0.25">
      <c r="B93" s="62">
        <v>88</v>
      </c>
      <c r="C93" s="63" t="s">
        <v>3182</v>
      </c>
      <c r="D93" s="63" t="s">
        <v>3183</v>
      </c>
      <c r="E93" s="63" t="s">
        <v>3184</v>
      </c>
      <c r="F93" s="63" t="s">
        <v>3184</v>
      </c>
      <c r="G93" s="63"/>
      <c r="H93" s="63"/>
      <c r="I93" s="62" t="s">
        <v>3185</v>
      </c>
      <c r="J93" s="63">
        <v>89</v>
      </c>
      <c r="K93" s="63">
        <v>13</v>
      </c>
      <c r="L93" s="63" t="s">
        <v>3186</v>
      </c>
      <c r="M93" s="63" t="s">
        <v>3187</v>
      </c>
      <c r="N93" s="63" t="s">
        <v>2498</v>
      </c>
      <c r="O93" s="62">
        <v>1</v>
      </c>
    </row>
    <row r="94" spans="2:15" x14ac:dyDescent="0.25">
      <c r="B94" s="62">
        <v>89</v>
      </c>
      <c r="C94" s="63" t="s">
        <v>3182</v>
      </c>
      <c r="D94" s="63" t="s">
        <v>3183</v>
      </c>
      <c r="E94" s="63" t="s">
        <v>3193</v>
      </c>
      <c r="F94" s="63" t="s">
        <v>3193</v>
      </c>
      <c r="G94" s="63"/>
      <c r="H94" s="63"/>
      <c r="I94" s="62" t="s">
        <v>3185</v>
      </c>
      <c r="J94" s="63">
        <v>104.5</v>
      </c>
      <c r="K94" s="63">
        <v>13</v>
      </c>
      <c r="L94" s="63" t="s">
        <v>3186</v>
      </c>
      <c r="M94" s="63" t="s">
        <v>3187</v>
      </c>
      <c r="N94" s="63" t="s">
        <v>2498</v>
      </c>
      <c r="O94" s="62">
        <v>1</v>
      </c>
    </row>
    <row r="95" spans="2:15" x14ac:dyDescent="0.25">
      <c r="B95" s="62">
        <v>90</v>
      </c>
      <c r="C95" s="63" t="s">
        <v>3182</v>
      </c>
      <c r="D95" s="63" t="s">
        <v>3183</v>
      </c>
      <c r="E95" s="63" t="s">
        <v>3184</v>
      </c>
      <c r="F95" s="63" t="s">
        <v>3184</v>
      </c>
      <c r="G95" s="63"/>
      <c r="H95" s="63"/>
      <c r="I95" s="62" t="s">
        <v>3185</v>
      </c>
      <c r="J95" s="63">
        <v>149.21</v>
      </c>
      <c r="K95" s="63">
        <v>13</v>
      </c>
      <c r="L95" s="63" t="s">
        <v>3186</v>
      </c>
      <c r="M95" s="63" t="s">
        <v>3187</v>
      </c>
      <c r="N95" s="63" t="s">
        <v>2498</v>
      </c>
      <c r="O95" s="62">
        <v>1</v>
      </c>
    </row>
    <row r="96" spans="2:15" x14ac:dyDescent="0.25">
      <c r="B96" s="62">
        <v>91</v>
      </c>
      <c r="C96" s="63" t="s">
        <v>3182</v>
      </c>
      <c r="D96" s="63" t="s">
        <v>3183</v>
      </c>
      <c r="E96" s="63" t="s">
        <v>3192</v>
      </c>
      <c r="F96" s="63" t="s">
        <v>3192</v>
      </c>
      <c r="G96" s="63"/>
      <c r="H96" s="63"/>
      <c r="I96" s="62" t="s">
        <v>3185</v>
      </c>
      <c r="J96" s="63">
        <v>136.19999999999999</v>
      </c>
      <c r="K96" s="63">
        <v>13</v>
      </c>
      <c r="L96" s="63" t="s">
        <v>3186</v>
      </c>
      <c r="M96" s="63" t="s">
        <v>3187</v>
      </c>
      <c r="N96" s="63" t="s">
        <v>2498</v>
      </c>
      <c r="O96" s="62">
        <v>1</v>
      </c>
    </row>
    <row r="97" spans="2:16" x14ac:dyDescent="0.25">
      <c r="B97" s="62">
        <v>92</v>
      </c>
      <c r="C97" s="63" t="s">
        <v>3182</v>
      </c>
      <c r="D97" s="63" t="s">
        <v>3183</v>
      </c>
      <c r="E97" s="63" t="s">
        <v>3192</v>
      </c>
      <c r="F97" s="63" t="s">
        <v>3192</v>
      </c>
      <c r="G97" s="63"/>
      <c r="H97" s="63"/>
      <c r="I97" s="62" t="s">
        <v>3185</v>
      </c>
      <c r="J97" s="63">
        <v>88.7</v>
      </c>
      <c r="K97" s="63">
        <v>13</v>
      </c>
      <c r="L97" s="63" t="s">
        <v>3186</v>
      </c>
      <c r="M97" s="63" t="s">
        <v>3187</v>
      </c>
      <c r="N97" s="63" t="s">
        <v>2494</v>
      </c>
      <c r="O97" s="62">
        <v>1</v>
      </c>
    </row>
    <row r="98" spans="2:16" x14ac:dyDescent="0.25">
      <c r="B98" s="62">
        <v>93</v>
      </c>
      <c r="C98" s="63" t="s">
        <v>3182</v>
      </c>
      <c r="D98" s="63" t="s">
        <v>3183</v>
      </c>
      <c r="E98" s="63" t="s">
        <v>3192</v>
      </c>
      <c r="F98" s="63" t="s">
        <v>3192</v>
      </c>
      <c r="G98" s="63"/>
      <c r="H98" s="63"/>
      <c r="I98" s="62" t="s">
        <v>3185</v>
      </c>
      <c r="J98" s="63">
        <v>88.7</v>
      </c>
      <c r="K98" s="63">
        <v>13</v>
      </c>
      <c r="L98" s="63" t="s">
        <v>3186</v>
      </c>
      <c r="M98" s="63" t="s">
        <v>3187</v>
      </c>
      <c r="N98" s="63" t="s">
        <v>2494</v>
      </c>
      <c r="O98" s="62">
        <v>1</v>
      </c>
    </row>
    <row r="99" spans="2:16" x14ac:dyDescent="0.25">
      <c r="B99" s="62">
        <v>94</v>
      </c>
      <c r="C99" s="63" t="s">
        <v>3182</v>
      </c>
      <c r="D99" s="63" t="s">
        <v>3183</v>
      </c>
      <c r="E99" s="63" t="s">
        <v>3192</v>
      </c>
      <c r="F99" s="63" t="s">
        <v>3192</v>
      </c>
      <c r="G99" s="63"/>
      <c r="H99" s="63"/>
      <c r="I99" s="62" t="s">
        <v>3185</v>
      </c>
      <c r="J99" s="63">
        <v>88.7</v>
      </c>
      <c r="K99" s="63">
        <v>13</v>
      </c>
      <c r="L99" s="63" t="s">
        <v>3186</v>
      </c>
      <c r="M99" s="63" t="s">
        <v>3187</v>
      </c>
      <c r="N99" s="63" t="s">
        <v>2494</v>
      </c>
      <c r="O99" s="62">
        <v>1</v>
      </c>
    </row>
    <row r="100" spans="2:16" x14ac:dyDescent="0.25">
      <c r="B100" s="62">
        <v>95</v>
      </c>
      <c r="C100" s="63" t="s">
        <v>3182</v>
      </c>
      <c r="D100" s="63" t="s">
        <v>3183</v>
      </c>
      <c r="E100" s="63" t="s">
        <v>3192</v>
      </c>
      <c r="F100" s="63" t="s">
        <v>3192</v>
      </c>
      <c r="G100" s="63"/>
      <c r="H100" s="63"/>
      <c r="I100" s="62" t="s">
        <v>3185</v>
      </c>
      <c r="J100" s="63">
        <v>88.7</v>
      </c>
      <c r="K100" s="63">
        <v>13</v>
      </c>
      <c r="L100" s="63" t="s">
        <v>3186</v>
      </c>
      <c r="M100" s="63" t="s">
        <v>3187</v>
      </c>
      <c r="N100" s="63" t="s">
        <v>2494</v>
      </c>
      <c r="O100" s="62">
        <v>1</v>
      </c>
    </row>
    <row r="101" spans="2:16" x14ac:dyDescent="0.25">
      <c r="B101" s="62">
        <v>96</v>
      </c>
      <c r="C101" s="63" t="s">
        <v>3182</v>
      </c>
      <c r="D101" s="63" t="s">
        <v>3183</v>
      </c>
      <c r="E101" s="63" t="s">
        <v>3192</v>
      </c>
      <c r="F101" s="63" t="s">
        <v>3192</v>
      </c>
      <c r="G101" s="63"/>
      <c r="H101" s="63"/>
      <c r="I101" s="62" t="s">
        <v>3185</v>
      </c>
      <c r="J101" s="63">
        <v>90.6</v>
      </c>
      <c r="K101" s="63">
        <v>13</v>
      </c>
      <c r="L101" s="63" t="s">
        <v>3186</v>
      </c>
      <c r="M101" s="63" t="s">
        <v>3187</v>
      </c>
      <c r="N101" s="63" t="s">
        <v>2494</v>
      </c>
      <c r="O101" s="62">
        <v>1</v>
      </c>
    </row>
    <row r="102" spans="2:16" x14ac:dyDescent="0.25">
      <c r="B102" s="62">
        <v>97</v>
      </c>
      <c r="C102" s="63" t="s">
        <v>3182</v>
      </c>
      <c r="D102" s="63" t="s">
        <v>3183</v>
      </c>
      <c r="E102" s="63" t="s">
        <v>3184</v>
      </c>
      <c r="F102" s="63" t="s">
        <v>3184</v>
      </c>
      <c r="G102" s="63"/>
      <c r="H102" s="63"/>
      <c r="I102" s="62" t="s">
        <v>3185</v>
      </c>
      <c r="J102" s="63">
        <v>114</v>
      </c>
      <c r="K102" s="63">
        <v>13</v>
      </c>
      <c r="L102" s="63" t="s">
        <v>3186</v>
      </c>
      <c r="M102" s="63" t="s">
        <v>3187</v>
      </c>
      <c r="N102" s="63" t="s">
        <v>2498</v>
      </c>
      <c r="O102" s="62">
        <v>1</v>
      </c>
    </row>
    <row r="103" spans="2:16" x14ac:dyDescent="0.25">
      <c r="B103" s="62">
        <v>98</v>
      </c>
      <c r="C103" s="63" t="s">
        <v>3182</v>
      </c>
      <c r="D103" s="63" t="s">
        <v>3183</v>
      </c>
      <c r="E103" s="63" t="s">
        <v>3191</v>
      </c>
      <c r="F103" s="63" t="s">
        <v>3191</v>
      </c>
      <c r="G103" s="63"/>
      <c r="H103" s="63"/>
      <c r="I103" s="62" t="s">
        <v>3189</v>
      </c>
      <c r="J103" s="63">
        <v>80</v>
      </c>
      <c r="K103" s="63">
        <v>11</v>
      </c>
      <c r="L103" s="63" t="s">
        <v>3186</v>
      </c>
      <c r="M103" s="63" t="s">
        <v>3194</v>
      </c>
      <c r="N103" s="63" t="s">
        <v>3195</v>
      </c>
      <c r="O103" s="62">
        <v>3</v>
      </c>
      <c r="P103" s="64"/>
    </row>
    <row r="104" spans="2:16" x14ac:dyDescent="0.25">
      <c r="B104" s="62">
        <v>99</v>
      </c>
      <c r="C104" s="63" t="s">
        <v>3182</v>
      </c>
      <c r="D104" s="63" t="s">
        <v>3196</v>
      </c>
      <c r="E104" s="63" t="s">
        <v>3197</v>
      </c>
      <c r="F104" s="63" t="s">
        <v>3197</v>
      </c>
      <c r="G104" s="63"/>
      <c r="H104" s="63"/>
      <c r="I104" s="62" t="s">
        <v>3189</v>
      </c>
      <c r="J104" s="63">
        <v>61</v>
      </c>
      <c r="K104" s="63">
        <v>12</v>
      </c>
      <c r="L104" s="63" t="s">
        <v>3186</v>
      </c>
      <c r="M104" s="63" t="s">
        <v>3187</v>
      </c>
      <c r="N104" s="63" t="s">
        <v>3198</v>
      </c>
      <c r="O104" s="62">
        <v>3</v>
      </c>
      <c r="P104" s="64"/>
    </row>
    <row r="105" spans="2:16" x14ac:dyDescent="0.25">
      <c r="B105" s="62">
        <v>100</v>
      </c>
      <c r="C105" s="63" t="s">
        <v>3182</v>
      </c>
      <c r="D105" s="63" t="s">
        <v>3183</v>
      </c>
      <c r="E105" s="63" t="s">
        <v>3184</v>
      </c>
      <c r="F105" s="63" t="s">
        <v>3184</v>
      </c>
      <c r="G105" s="63"/>
      <c r="H105" s="63"/>
      <c r="I105" s="62" t="s">
        <v>3189</v>
      </c>
      <c r="J105" s="63">
        <v>135.5</v>
      </c>
      <c r="K105" s="63">
        <v>13</v>
      </c>
      <c r="L105" s="63" t="s">
        <v>3186</v>
      </c>
      <c r="M105" s="63" t="s">
        <v>3187</v>
      </c>
      <c r="N105" s="63" t="s">
        <v>3190</v>
      </c>
      <c r="O105" s="62">
        <v>3</v>
      </c>
      <c r="P105" s="64"/>
    </row>
    <row r="106" spans="2:16" x14ac:dyDescent="0.25">
      <c r="B106" s="62">
        <v>101</v>
      </c>
      <c r="C106" s="63" t="s">
        <v>3182</v>
      </c>
      <c r="D106" s="63" t="s">
        <v>3183</v>
      </c>
      <c r="E106" s="63" t="s">
        <v>3184</v>
      </c>
      <c r="F106" s="63" t="s">
        <v>3184</v>
      </c>
      <c r="G106" s="63"/>
      <c r="H106" s="63"/>
      <c r="I106" s="62" t="s">
        <v>3189</v>
      </c>
      <c r="J106" s="63">
        <v>135.5</v>
      </c>
      <c r="K106" s="63">
        <v>13</v>
      </c>
      <c r="L106" s="63" t="s">
        <v>3186</v>
      </c>
      <c r="M106" s="63" t="s">
        <v>3187</v>
      </c>
      <c r="N106" s="63" t="s">
        <v>3190</v>
      </c>
      <c r="O106" s="62">
        <v>3</v>
      </c>
      <c r="P106" s="64"/>
    </row>
    <row r="107" spans="2:16" x14ac:dyDescent="0.25">
      <c r="B107" s="62">
        <v>102</v>
      </c>
      <c r="C107" s="63" t="s">
        <v>3182</v>
      </c>
      <c r="D107" s="63" t="s">
        <v>3183</v>
      </c>
      <c r="E107" s="63" t="s">
        <v>3191</v>
      </c>
      <c r="F107" s="63" t="s">
        <v>3191</v>
      </c>
      <c r="G107" s="63"/>
      <c r="H107" s="63"/>
      <c r="I107" s="62" t="s">
        <v>3189</v>
      </c>
      <c r="J107" s="63">
        <v>79.900000000000006</v>
      </c>
      <c r="K107" s="63">
        <v>13</v>
      </c>
      <c r="L107" s="63" t="s">
        <v>3186</v>
      </c>
      <c r="M107" s="63" t="s">
        <v>3187</v>
      </c>
      <c r="N107" s="63" t="s">
        <v>3190</v>
      </c>
      <c r="O107" s="62">
        <v>3</v>
      </c>
      <c r="P107" s="64"/>
    </row>
    <row r="108" spans="2:16" x14ac:dyDescent="0.25">
      <c r="B108" s="62">
        <v>103</v>
      </c>
      <c r="C108" s="63" t="s">
        <v>3182</v>
      </c>
      <c r="D108" s="63" t="s">
        <v>3183</v>
      </c>
      <c r="E108" s="63" t="s">
        <v>3193</v>
      </c>
      <c r="F108" s="63" t="s">
        <v>3193</v>
      </c>
      <c r="G108" s="63"/>
      <c r="H108" s="63"/>
      <c r="I108" s="62" t="s">
        <v>3189</v>
      </c>
      <c r="J108" s="63">
        <v>108.4</v>
      </c>
      <c r="K108" s="63">
        <v>13</v>
      </c>
      <c r="L108" s="63" t="s">
        <v>3186</v>
      </c>
      <c r="M108" s="63" t="s">
        <v>3187</v>
      </c>
      <c r="N108" s="63" t="s">
        <v>3190</v>
      </c>
      <c r="O108" s="62">
        <v>3</v>
      </c>
      <c r="P108" s="64"/>
    </row>
    <row r="109" spans="2:16" x14ac:dyDescent="0.25">
      <c r="B109" s="62">
        <v>104</v>
      </c>
      <c r="C109" s="63" t="s">
        <v>3182</v>
      </c>
      <c r="D109" s="63" t="s">
        <v>3183</v>
      </c>
      <c r="E109" s="63" t="s">
        <v>3193</v>
      </c>
      <c r="F109" s="63" t="s">
        <v>3193</v>
      </c>
      <c r="G109" s="63"/>
      <c r="H109" s="63"/>
      <c r="I109" s="62" t="s">
        <v>3189</v>
      </c>
      <c r="J109" s="63">
        <v>97.8</v>
      </c>
      <c r="K109" s="63">
        <v>13</v>
      </c>
      <c r="L109" s="63" t="s">
        <v>3186</v>
      </c>
      <c r="M109" s="63" t="s">
        <v>3187</v>
      </c>
      <c r="N109" s="63" t="s">
        <v>3190</v>
      </c>
      <c r="O109" s="62">
        <v>3</v>
      </c>
      <c r="P109" s="64"/>
    </row>
    <row r="110" spans="2:16" x14ac:dyDescent="0.25">
      <c r="B110" s="62">
        <v>105</v>
      </c>
      <c r="C110" s="63" t="s">
        <v>3182</v>
      </c>
      <c r="D110" s="63" t="s">
        <v>3183</v>
      </c>
      <c r="E110" s="63" t="s">
        <v>3193</v>
      </c>
      <c r="F110" s="63" t="s">
        <v>3193</v>
      </c>
      <c r="G110" s="63"/>
      <c r="H110" s="63"/>
      <c r="I110" s="62" t="s">
        <v>3189</v>
      </c>
      <c r="J110" s="63">
        <v>101.8</v>
      </c>
      <c r="K110" s="63">
        <v>13</v>
      </c>
      <c r="L110" s="63" t="s">
        <v>3186</v>
      </c>
      <c r="M110" s="63" t="s">
        <v>3187</v>
      </c>
      <c r="N110" s="63" t="s">
        <v>3190</v>
      </c>
      <c r="O110" s="62">
        <v>3</v>
      </c>
      <c r="P110" s="64"/>
    </row>
    <row r="111" spans="2:16" x14ac:dyDescent="0.25">
      <c r="B111" s="62">
        <v>106</v>
      </c>
      <c r="C111" s="63" t="s">
        <v>3182</v>
      </c>
      <c r="D111" s="63" t="s">
        <v>3183</v>
      </c>
      <c r="E111" s="63" t="s">
        <v>3193</v>
      </c>
      <c r="F111" s="63" t="s">
        <v>3193</v>
      </c>
      <c r="G111" s="63"/>
      <c r="H111" s="63"/>
      <c r="I111" s="62" t="s">
        <v>3185</v>
      </c>
      <c r="J111" s="63">
        <v>104.5</v>
      </c>
      <c r="K111" s="63">
        <v>13</v>
      </c>
      <c r="L111" s="63" t="s">
        <v>3186</v>
      </c>
      <c r="M111" s="63" t="s">
        <v>3187</v>
      </c>
      <c r="N111" s="63" t="s">
        <v>2498</v>
      </c>
      <c r="O111" s="62">
        <v>1</v>
      </c>
    </row>
    <row r="112" spans="2:16" x14ac:dyDescent="0.25">
      <c r="B112" s="62">
        <v>107</v>
      </c>
      <c r="C112" s="63" t="s">
        <v>3182</v>
      </c>
      <c r="D112" s="63" t="s">
        <v>3183</v>
      </c>
      <c r="E112" s="63" t="s">
        <v>3184</v>
      </c>
      <c r="F112" s="63" t="s">
        <v>3184</v>
      </c>
      <c r="G112" s="63"/>
      <c r="H112" s="63"/>
      <c r="I112" s="62" t="s">
        <v>3189</v>
      </c>
      <c r="J112" s="63">
        <v>135.5</v>
      </c>
      <c r="K112" s="63">
        <v>12</v>
      </c>
      <c r="L112" s="63" t="s">
        <v>3186</v>
      </c>
      <c r="M112" s="63" t="s">
        <v>3187</v>
      </c>
      <c r="N112" s="63" t="s">
        <v>3198</v>
      </c>
      <c r="O112" s="62">
        <v>3</v>
      </c>
      <c r="P112" s="64"/>
    </row>
    <row r="113" spans="2:16" x14ac:dyDescent="0.25">
      <c r="B113" s="62">
        <v>108</v>
      </c>
      <c r="C113" s="63" t="s">
        <v>3182</v>
      </c>
      <c r="D113" s="63" t="s">
        <v>3183</v>
      </c>
      <c r="E113" s="63" t="s">
        <v>3193</v>
      </c>
      <c r="F113" s="63" t="s">
        <v>3193</v>
      </c>
      <c r="G113" s="63"/>
      <c r="H113" s="63"/>
      <c r="I113" s="62" t="s">
        <v>3185</v>
      </c>
      <c r="J113" s="63">
        <v>104.5</v>
      </c>
      <c r="K113" s="63">
        <v>13</v>
      </c>
      <c r="L113" s="63" t="s">
        <v>3186</v>
      </c>
      <c r="M113" s="63" t="s">
        <v>3187</v>
      </c>
      <c r="N113" s="63" t="s">
        <v>2498</v>
      </c>
      <c r="O113" s="62">
        <v>1</v>
      </c>
    </row>
    <row r="114" spans="2:16" x14ac:dyDescent="0.25">
      <c r="B114" s="62">
        <v>109</v>
      </c>
      <c r="C114" s="63" t="s">
        <v>3182</v>
      </c>
      <c r="D114" s="63" t="s">
        <v>3183</v>
      </c>
      <c r="E114" s="63" t="s">
        <v>3191</v>
      </c>
      <c r="F114" s="63" t="s">
        <v>3191</v>
      </c>
      <c r="G114" s="63"/>
      <c r="H114" s="63"/>
      <c r="I114" s="62" t="s">
        <v>3189</v>
      </c>
      <c r="J114" s="63">
        <v>102.8</v>
      </c>
      <c r="K114" s="63">
        <v>13</v>
      </c>
      <c r="L114" s="63" t="s">
        <v>3186</v>
      </c>
      <c r="M114" s="63" t="s">
        <v>3187</v>
      </c>
      <c r="N114" s="63" t="s">
        <v>3199</v>
      </c>
      <c r="O114" s="62">
        <v>3</v>
      </c>
      <c r="P114" s="64"/>
    </row>
    <row r="115" spans="2:16" x14ac:dyDescent="0.25">
      <c r="B115" s="62">
        <v>110</v>
      </c>
      <c r="C115" s="63" t="s">
        <v>3182</v>
      </c>
      <c r="D115" s="63" t="s">
        <v>3183</v>
      </c>
      <c r="E115" s="63" t="s">
        <v>3191</v>
      </c>
      <c r="F115" s="63" t="s">
        <v>3191</v>
      </c>
      <c r="G115" s="63"/>
      <c r="H115" s="63"/>
      <c r="I115" s="62" t="s">
        <v>3189</v>
      </c>
      <c r="J115" s="63">
        <v>81.2</v>
      </c>
      <c r="K115" s="63">
        <v>11</v>
      </c>
      <c r="L115" s="63" t="s">
        <v>3186</v>
      </c>
      <c r="M115" s="63" t="s">
        <v>3194</v>
      </c>
      <c r="N115" s="63" t="s">
        <v>3195</v>
      </c>
      <c r="O115" s="62">
        <v>3</v>
      </c>
      <c r="P115" s="64"/>
    </row>
    <row r="116" spans="2:16" x14ac:dyDescent="0.25">
      <c r="B116" s="62">
        <v>111</v>
      </c>
      <c r="C116" s="63" t="s">
        <v>3182</v>
      </c>
      <c r="D116" s="63" t="s">
        <v>3183</v>
      </c>
      <c r="E116" s="63" t="s">
        <v>3191</v>
      </c>
      <c r="F116" s="63" t="s">
        <v>3191</v>
      </c>
      <c r="G116" s="63"/>
      <c r="H116" s="63"/>
      <c r="I116" s="62" t="s">
        <v>3189</v>
      </c>
      <c r="J116" s="63">
        <v>102.6</v>
      </c>
      <c r="K116" s="63">
        <v>11</v>
      </c>
      <c r="L116" s="63" t="s">
        <v>3186</v>
      </c>
      <c r="M116" s="63" t="s">
        <v>3194</v>
      </c>
      <c r="N116" s="63" t="s">
        <v>3195</v>
      </c>
      <c r="O116" s="62">
        <v>3</v>
      </c>
      <c r="P116" s="64"/>
    </row>
    <row r="117" spans="2:16" x14ac:dyDescent="0.25">
      <c r="B117" s="62">
        <v>112</v>
      </c>
      <c r="C117" s="63" t="s">
        <v>3182</v>
      </c>
      <c r="D117" s="63" t="s">
        <v>3183</v>
      </c>
      <c r="E117" s="63" t="s">
        <v>3192</v>
      </c>
      <c r="F117" s="63" t="s">
        <v>3192</v>
      </c>
      <c r="G117" s="63"/>
      <c r="H117" s="63"/>
      <c r="I117" s="62" t="s">
        <v>3200</v>
      </c>
      <c r="J117" s="63">
        <v>26.15</v>
      </c>
      <c r="K117" s="63">
        <v>7</v>
      </c>
      <c r="L117" s="63" t="s">
        <v>3186</v>
      </c>
      <c r="M117" s="63" t="s">
        <v>3187</v>
      </c>
      <c r="N117" s="63" t="s">
        <v>3201</v>
      </c>
      <c r="O117" s="62">
        <v>1</v>
      </c>
    </row>
    <row r="118" spans="2:16" x14ac:dyDescent="0.25">
      <c r="B118" s="62">
        <v>113</v>
      </c>
      <c r="C118" s="63" t="s">
        <v>3182</v>
      </c>
      <c r="D118" s="63" t="s">
        <v>3183</v>
      </c>
      <c r="E118" s="63" t="s">
        <v>3193</v>
      </c>
      <c r="F118" s="63" t="s">
        <v>3193</v>
      </c>
      <c r="G118" s="63"/>
      <c r="H118" s="63"/>
      <c r="I118" s="62" t="s">
        <v>3185</v>
      </c>
      <c r="J118" s="63">
        <v>64.5</v>
      </c>
      <c r="K118" s="63">
        <v>13</v>
      </c>
      <c r="L118" s="63" t="s">
        <v>3186</v>
      </c>
      <c r="M118" s="63" t="s">
        <v>3187</v>
      </c>
      <c r="N118" s="63" t="s">
        <v>2498</v>
      </c>
      <c r="O118" s="62">
        <v>1</v>
      </c>
    </row>
    <row r="119" spans="2:16" x14ac:dyDescent="0.25">
      <c r="B119" s="62">
        <v>114</v>
      </c>
      <c r="C119" s="63" t="s">
        <v>3182</v>
      </c>
      <c r="D119" s="63" t="s">
        <v>3183</v>
      </c>
      <c r="E119" s="63" t="s">
        <v>3193</v>
      </c>
      <c r="F119" s="63" t="s">
        <v>3193</v>
      </c>
      <c r="G119" s="63"/>
      <c r="H119" s="63"/>
      <c r="I119" s="62" t="s">
        <v>3185</v>
      </c>
      <c r="J119" s="63">
        <v>95.5</v>
      </c>
      <c r="K119" s="63">
        <v>13</v>
      </c>
      <c r="L119" s="63" t="s">
        <v>3186</v>
      </c>
      <c r="M119" s="63" t="s">
        <v>3187</v>
      </c>
      <c r="N119" s="63" t="s">
        <v>2498</v>
      </c>
      <c r="O119" s="62">
        <v>1</v>
      </c>
    </row>
    <row r="120" spans="2:16" x14ac:dyDescent="0.25">
      <c r="B120" s="62">
        <v>115</v>
      </c>
      <c r="C120" s="63" t="s">
        <v>3182</v>
      </c>
      <c r="D120" s="63" t="s">
        <v>3183</v>
      </c>
      <c r="E120" s="63" t="s">
        <v>3193</v>
      </c>
      <c r="F120" s="63" t="s">
        <v>3193</v>
      </c>
      <c r="G120" s="63"/>
      <c r="H120" s="63"/>
      <c r="I120" s="62" t="s">
        <v>3185</v>
      </c>
      <c r="J120" s="63">
        <v>47.3</v>
      </c>
      <c r="K120" s="63">
        <v>13</v>
      </c>
      <c r="L120" s="63" t="s">
        <v>3186</v>
      </c>
      <c r="M120" s="63" t="s">
        <v>3187</v>
      </c>
      <c r="N120" s="63" t="s">
        <v>2498</v>
      </c>
      <c r="O120" s="62">
        <v>1</v>
      </c>
    </row>
    <row r="121" spans="2:16" x14ac:dyDescent="0.25">
      <c r="B121" s="62">
        <v>116</v>
      </c>
      <c r="C121" s="63" t="s">
        <v>3182</v>
      </c>
      <c r="D121" s="63" t="s">
        <v>3183</v>
      </c>
      <c r="E121" s="63" t="s">
        <v>3193</v>
      </c>
      <c r="F121" s="63" t="s">
        <v>3193</v>
      </c>
      <c r="G121" s="63"/>
      <c r="H121" s="63"/>
      <c r="I121" s="62" t="s">
        <v>3185</v>
      </c>
      <c r="J121" s="63">
        <v>179.1</v>
      </c>
      <c r="K121" s="63">
        <v>12</v>
      </c>
      <c r="L121" s="63" t="s">
        <v>3186</v>
      </c>
      <c r="M121" s="63" t="s">
        <v>3187</v>
      </c>
      <c r="N121" s="63" t="s">
        <v>2494</v>
      </c>
      <c r="O121" s="62">
        <v>1</v>
      </c>
    </row>
    <row r="122" spans="2:16" x14ac:dyDescent="0.25">
      <c r="B122" s="62">
        <v>117</v>
      </c>
      <c r="C122" s="63" t="s">
        <v>3182</v>
      </c>
      <c r="D122" s="63" t="s">
        <v>3183</v>
      </c>
      <c r="E122" s="63" t="s">
        <v>3191</v>
      </c>
      <c r="F122" s="63" t="s">
        <v>3191</v>
      </c>
      <c r="G122" s="63"/>
      <c r="H122" s="63"/>
      <c r="I122" s="62" t="s">
        <v>3189</v>
      </c>
      <c r="J122" s="63">
        <v>79.8</v>
      </c>
      <c r="K122" s="63">
        <v>11</v>
      </c>
      <c r="L122" s="63" t="s">
        <v>3186</v>
      </c>
      <c r="M122" s="63" t="s">
        <v>3194</v>
      </c>
      <c r="N122" s="63" t="s">
        <v>3195</v>
      </c>
      <c r="O122" s="62">
        <v>3</v>
      </c>
      <c r="P122" s="64"/>
    </row>
    <row r="123" spans="2:16" x14ac:dyDescent="0.25">
      <c r="B123" s="62">
        <v>118</v>
      </c>
      <c r="C123" s="63" t="s">
        <v>3182</v>
      </c>
      <c r="D123" s="63" t="s">
        <v>3183</v>
      </c>
      <c r="E123" s="63" t="s">
        <v>3191</v>
      </c>
      <c r="F123" s="63" t="s">
        <v>3191</v>
      </c>
      <c r="G123" s="63"/>
      <c r="H123" s="63"/>
      <c r="I123" s="62" t="s">
        <v>3185</v>
      </c>
      <c r="J123" s="63">
        <v>195.8</v>
      </c>
      <c r="K123" s="63">
        <v>12</v>
      </c>
      <c r="L123" s="63" t="s">
        <v>3186</v>
      </c>
      <c r="M123" s="63" t="s">
        <v>3187</v>
      </c>
      <c r="N123" s="63" t="s">
        <v>2498</v>
      </c>
      <c r="O123" s="62">
        <v>1</v>
      </c>
    </row>
    <row r="124" spans="2:16" x14ac:dyDescent="0.25">
      <c r="B124" s="62">
        <v>119</v>
      </c>
      <c r="C124" s="63" t="s">
        <v>3182</v>
      </c>
      <c r="D124" s="63" t="s">
        <v>3183</v>
      </c>
      <c r="E124" s="63" t="s">
        <v>3193</v>
      </c>
      <c r="F124" s="63" t="s">
        <v>3193</v>
      </c>
      <c r="G124" s="63"/>
      <c r="H124" s="63"/>
      <c r="I124" s="62" t="s">
        <v>3185</v>
      </c>
      <c r="J124" s="63">
        <v>275.2</v>
      </c>
      <c r="K124" s="63">
        <v>12</v>
      </c>
      <c r="L124" s="63" t="s">
        <v>3186</v>
      </c>
      <c r="M124" s="63" t="s">
        <v>3187</v>
      </c>
      <c r="N124" s="63" t="s">
        <v>2494</v>
      </c>
      <c r="O124" s="62">
        <v>1</v>
      </c>
    </row>
    <row r="125" spans="2:16" x14ac:dyDescent="0.25">
      <c r="B125" s="62">
        <v>120</v>
      </c>
      <c r="C125" s="63" t="s">
        <v>3182</v>
      </c>
      <c r="D125" s="63" t="s">
        <v>3183</v>
      </c>
      <c r="E125" s="63" t="s">
        <v>3191</v>
      </c>
      <c r="F125" s="63" t="s">
        <v>3191</v>
      </c>
      <c r="G125" s="63"/>
      <c r="H125" s="63"/>
      <c r="I125" s="62" t="s">
        <v>3185</v>
      </c>
      <c r="J125" s="63">
        <v>193.2</v>
      </c>
      <c r="K125" s="63">
        <v>12</v>
      </c>
      <c r="L125" s="63" t="s">
        <v>3186</v>
      </c>
      <c r="M125" s="63" t="s">
        <v>3187</v>
      </c>
      <c r="N125" s="63" t="s">
        <v>2498</v>
      </c>
      <c r="O125" s="62">
        <v>1</v>
      </c>
    </row>
    <row r="126" spans="2:16" x14ac:dyDescent="0.25">
      <c r="B126" s="62">
        <v>121</v>
      </c>
      <c r="C126" s="63" t="s">
        <v>3182</v>
      </c>
      <c r="D126" s="63" t="s">
        <v>3183</v>
      </c>
      <c r="E126" s="63" t="s">
        <v>3191</v>
      </c>
      <c r="F126" s="63" t="s">
        <v>3191</v>
      </c>
      <c r="G126" s="63"/>
      <c r="H126" s="63"/>
      <c r="I126" s="62" t="s">
        <v>3185</v>
      </c>
      <c r="J126" s="63">
        <v>212.4</v>
      </c>
      <c r="K126" s="63">
        <v>12</v>
      </c>
      <c r="L126" s="63" t="s">
        <v>3186</v>
      </c>
      <c r="M126" s="63" t="s">
        <v>3187</v>
      </c>
      <c r="N126" s="63" t="s">
        <v>2498</v>
      </c>
      <c r="O126" s="62">
        <v>1</v>
      </c>
    </row>
    <row r="127" spans="2:16" x14ac:dyDescent="0.25">
      <c r="B127" s="62">
        <v>122</v>
      </c>
      <c r="C127" s="63" t="s">
        <v>3182</v>
      </c>
      <c r="D127" s="63" t="s">
        <v>3183</v>
      </c>
      <c r="E127" s="63" t="s">
        <v>3191</v>
      </c>
      <c r="F127" s="63" t="s">
        <v>3191</v>
      </c>
      <c r="G127" s="63"/>
      <c r="H127" s="63"/>
      <c r="I127" s="62" t="s">
        <v>3185</v>
      </c>
      <c r="J127" s="63">
        <v>134.19999999999999</v>
      </c>
      <c r="K127" s="63">
        <v>12</v>
      </c>
      <c r="L127" s="63" t="s">
        <v>3186</v>
      </c>
      <c r="M127" s="63" t="s">
        <v>3187</v>
      </c>
      <c r="N127" s="63" t="s">
        <v>2498</v>
      </c>
      <c r="O127" s="62">
        <v>1</v>
      </c>
    </row>
    <row r="128" spans="2:16" x14ac:dyDescent="0.25">
      <c r="B128" s="62">
        <v>123</v>
      </c>
      <c r="C128" s="63" t="s">
        <v>3182</v>
      </c>
      <c r="D128" s="63" t="s">
        <v>3183</v>
      </c>
      <c r="E128" s="63" t="s">
        <v>3191</v>
      </c>
      <c r="F128" s="63" t="s">
        <v>3191</v>
      </c>
      <c r="G128" s="63"/>
      <c r="H128" s="63"/>
      <c r="I128" s="62" t="s">
        <v>3185</v>
      </c>
      <c r="J128" s="63">
        <v>159.1</v>
      </c>
      <c r="K128" s="63">
        <v>12</v>
      </c>
      <c r="L128" s="63" t="s">
        <v>3186</v>
      </c>
      <c r="M128" s="63" t="s">
        <v>3187</v>
      </c>
      <c r="N128" s="63" t="s">
        <v>2498</v>
      </c>
      <c r="O128" s="62">
        <v>1</v>
      </c>
    </row>
    <row r="129" spans="2:15" x14ac:dyDescent="0.25">
      <c r="B129" s="62">
        <v>124</v>
      </c>
      <c r="C129" s="63" t="s">
        <v>3182</v>
      </c>
      <c r="D129" s="63" t="s">
        <v>3183</v>
      </c>
      <c r="E129" s="63" t="s">
        <v>3191</v>
      </c>
      <c r="F129" s="63" t="s">
        <v>3191</v>
      </c>
      <c r="G129" s="63"/>
      <c r="H129" s="63"/>
      <c r="I129" s="62" t="s">
        <v>3185</v>
      </c>
      <c r="J129" s="63">
        <v>195</v>
      </c>
      <c r="K129" s="63">
        <v>12</v>
      </c>
      <c r="L129" s="63" t="s">
        <v>3186</v>
      </c>
      <c r="M129" s="63" t="s">
        <v>3187</v>
      </c>
      <c r="N129" s="63" t="s">
        <v>2498</v>
      </c>
      <c r="O129" s="62">
        <v>1</v>
      </c>
    </row>
    <row r="130" spans="2:15" x14ac:dyDescent="0.25">
      <c r="B130" s="62">
        <v>125</v>
      </c>
      <c r="C130" s="63" t="s">
        <v>3182</v>
      </c>
      <c r="D130" s="63" t="s">
        <v>3183</v>
      </c>
      <c r="E130" s="63" t="s">
        <v>3191</v>
      </c>
      <c r="F130" s="63" t="s">
        <v>3191</v>
      </c>
      <c r="G130" s="63"/>
      <c r="H130" s="63"/>
      <c r="I130" s="62" t="s">
        <v>3185</v>
      </c>
      <c r="J130" s="63">
        <v>205.9</v>
      </c>
      <c r="K130" s="63">
        <v>12</v>
      </c>
      <c r="L130" s="63" t="s">
        <v>3186</v>
      </c>
      <c r="M130" s="63" t="s">
        <v>3187</v>
      </c>
      <c r="N130" s="63" t="s">
        <v>2498</v>
      </c>
      <c r="O130" s="62">
        <v>1</v>
      </c>
    </row>
    <row r="131" spans="2:15" x14ac:dyDescent="0.25">
      <c r="B131" s="62">
        <v>126</v>
      </c>
      <c r="C131" s="63" t="s">
        <v>3182</v>
      </c>
      <c r="D131" s="63" t="s">
        <v>3183</v>
      </c>
      <c r="E131" s="63" t="s">
        <v>3184</v>
      </c>
      <c r="F131" s="63" t="s">
        <v>3184</v>
      </c>
      <c r="G131" s="63"/>
      <c r="H131" s="63"/>
      <c r="I131" s="62" t="s">
        <v>3185</v>
      </c>
      <c r="J131" s="63">
        <v>149.9</v>
      </c>
      <c r="K131" s="63">
        <v>13</v>
      </c>
      <c r="L131" s="63" t="s">
        <v>3186</v>
      </c>
      <c r="M131" s="63" t="s">
        <v>3187</v>
      </c>
      <c r="N131" s="63" t="s">
        <v>2498</v>
      </c>
      <c r="O131" s="62">
        <v>1</v>
      </c>
    </row>
    <row r="132" spans="2:15" x14ac:dyDescent="0.25">
      <c r="B132" s="62">
        <v>127</v>
      </c>
      <c r="C132" s="63" t="s">
        <v>3182</v>
      </c>
      <c r="D132" s="63" t="s">
        <v>3183</v>
      </c>
      <c r="E132" s="63" t="s">
        <v>3191</v>
      </c>
      <c r="F132" s="63" t="s">
        <v>3191</v>
      </c>
      <c r="G132" s="63"/>
      <c r="H132" s="63"/>
      <c r="I132" s="62" t="s">
        <v>3185</v>
      </c>
      <c r="J132" s="63">
        <v>190.2</v>
      </c>
      <c r="K132" s="63">
        <v>12</v>
      </c>
      <c r="L132" s="63" t="s">
        <v>3186</v>
      </c>
      <c r="M132" s="63" t="s">
        <v>3187</v>
      </c>
      <c r="N132" s="63" t="s">
        <v>2498</v>
      </c>
      <c r="O132" s="62">
        <v>1</v>
      </c>
    </row>
    <row r="133" spans="2:15" x14ac:dyDescent="0.25">
      <c r="B133" s="62">
        <v>128</v>
      </c>
      <c r="C133" s="63" t="s">
        <v>3182</v>
      </c>
      <c r="D133" s="63" t="s">
        <v>3183</v>
      </c>
      <c r="E133" s="63" t="s">
        <v>3184</v>
      </c>
      <c r="F133" s="63" t="s">
        <v>3184</v>
      </c>
      <c r="G133" s="63"/>
      <c r="H133" s="63"/>
      <c r="I133" s="62" t="s">
        <v>3185</v>
      </c>
      <c r="J133" s="63">
        <v>142</v>
      </c>
      <c r="K133" s="63">
        <v>13</v>
      </c>
      <c r="L133" s="63" t="s">
        <v>3186</v>
      </c>
      <c r="M133" s="63" t="s">
        <v>3187</v>
      </c>
      <c r="N133" s="63" t="s">
        <v>2498</v>
      </c>
      <c r="O133" s="62">
        <v>1</v>
      </c>
    </row>
    <row r="134" spans="2:15" x14ac:dyDescent="0.25">
      <c r="B134" s="62">
        <v>129</v>
      </c>
      <c r="C134" s="63" t="s">
        <v>3182</v>
      </c>
      <c r="D134" s="63" t="s">
        <v>3183</v>
      </c>
      <c r="E134" s="63" t="s">
        <v>3191</v>
      </c>
      <c r="F134" s="63" t="s">
        <v>3191</v>
      </c>
      <c r="G134" s="63"/>
      <c r="H134" s="63"/>
      <c r="I134" s="62" t="s">
        <v>3185</v>
      </c>
      <c r="J134" s="63">
        <v>22.9</v>
      </c>
      <c r="K134" s="63">
        <v>12</v>
      </c>
      <c r="L134" s="63" t="s">
        <v>3186</v>
      </c>
      <c r="M134" s="63" t="s">
        <v>3187</v>
      </c>
      <c r="N134" s="63" t="s">
        <v>2498</v>
      </c>
      <c r="O134" s="62">
        <v>1</v>
      </c>
    </row>
    <row r="135" spans="2:15" x14ac:dyDescent="0.25">
      <c r="B135" s="62">
        <v>130</v>
      </c>
      <c r="C135" s="63" t="s">
        <v>3182</v>
      </c>
      <c r="D135" s="63" t="s">
        <v>3183</v>
      </c>
      <c r="E135" s="63" t="s">
        <v>3191</v>
      </c>
      <c r="F135" s="63" t="s">
        <v>3191</v>
      </c>
      <c r="G135" s="63"/>
      <c r="H135" s="63"/>
      <c r="I135" s="62" t="s">
        <v>3185</v>
      </c>
      <c r="J135" s="63">
        <v>212.8</v>
      </c>
      <c r="K135" s="63">
        <v>12</v>
      </c>
      <c r="L135" s="63" t="s">
        <v>3186</v>
      </c>
      <c r="M135" s="63" t="s">
        <v>3187</v>
      </c>
      <c r="N135" s="63" t="s">
        <v>2498</v>
      </c>
      <c r="O135" s="62">
        <v>1</v>
      </c>
    </row>
    <row r="136" spans="2:15" x14ac:dyDescent="0.25">
      <c r="B136" s="62">
        <v>131</v>
      </c>
      <c r="C136" s="63" t="s">
        <v>3182</v>
      </c>
      <c r="D136" s="63" t="s">
        <v>3183</v>
      </c>
      <c r="E136" s="63" t="s">
        <v>3191</v>
      </c>
      <c r="F136" s="63" t="s">
        <v>3191</v>
      </c>
      <c r="G136" s="63"/>
      <c r="H136" s="63"/>
      <c r="I136" s="62" t="s">
        <v>3185</v>
      </c>
      <c r="J136" s="63">
        <v>180.4</v>
      </c>
      <c r="K136" s="63">
        <v>12</v>
      </c>
      <c r="L136" s="63" t="s">
        <v>3186</v>
      </c>
      <c r="M136" s="63" t="s">
        <v>3187</v>
      </c>
      <c r="N136" s="63" t="s">
        <v>2498</v>
      </c>
      <c r="O136" s="62">
        <v>1</v>
      </c>
    </row>
    <row r="137" spans="2:15" x14ac:dyDescent="0.25">
      <c r="B137" s="62">
        <v>132</v>
      </c>
      <c r="C137" s="63" t="s">
        <v>3182</v>
      </c>
      <c r="D137" s="63" t="s">
        <v>3183</v>
      </c>
      <c r="E137" s="63" t="s">
        <v>3191</v>
      </c>
      <c r="F137" s="63" t="s">
        <v>3191</v>
      </c>
      <c r="G137" s="63"/>
      <c r="H137" s="63"/>
      <c r="I137" s="62" t="s">
        <v>3185</v>
      </c>
      <c r="J137" s="63">
        <v>165.5</v>
      </c>
      <c r="K137" s="63">
        <v>12</v>
      </c>
      <c r="L137" s="63" t="s">
        <v>3186</v>
      </c>
      <c r="M137" s="63" t="s">
        <v>3187</v>
      </c>
      <c r="N137" s="63" t="s">
        <v>2498</v>
      </c>
      <c r="O137" s="62">
        <v>1</v>
      </c>
    </row>
    <row r="138" spans="2:15" x14ac:dyDescent="0.25">
      <c r="B138" s="62">
        <v>133</v>
      </c>
      <c r="C138" s="63" t="s">
        <v>3182</v>
      </c>
      <c r="D138" s="63" t="s">
        <v>3183</v>
      </c>
      <c r="E138" s="63" t="s">
        <v>3191</v>
      </c>
      <c r="F138" s="63" t="s">
        <v>3191</v>
      </c>
      <c r="G138" s="63"/>
      <c r="H138" s="63"/>
      <c r="I138" s="62" t="s">
        <v>3185</v>
      </c>
      <c r="J138" s="63">
        <v>141.9</v>
      </c>
      <c r="K138" s="63">
        <v>12</v>
      </c>
      <c r="L138" s="63" t="s">
        <v>3186</v>
      </c>
      <c r="M138" s="63" t="s">
        <v>3187</v>
      </c>
      <c r="N138" s="63" t="s">
        <v>2498</v>
      </c>
      <c r="O138" s="62">
        <v>1</v>
      </c>
    </row>
    <row r="139" spans="2:15" x14ac:dyDescent="0.25">
      <c r="B139" s="62">
        <v>134</v>
      </c>
      <c r="C139" s="63" t="s">
        <v>3182</v>
      </c>
      <c r="D139" s="63" t="s">
        <v>3183</v>
      </c>
      <c r="E139" s="63" t="s">
        <v>3191</v>
      </c>
      <c r="F139" s="63" t="s">
        <v>3191</v>
      </c>
      <c r="G139" s="63"/>
      <c r="H139" s="63"/>
      <c r="I139" s="62" t="s">
        <v>3185</v>
      </c>
      <c r="J139" s="63">
        <v>150</v>
      </c>
      <c r="K139" s="63">
        <v>12</v>
      </c>
      <c r="L139" s="63" t="s">
        <v>3186</v>
      </c>
      <c r="M139" s="63" t="s">
        <v>3187</v>
      </c>
      <c r="N139" s="63" t="s">
        <v>2498</v>
      </c>
      <c r="O139" s="62">
        <v>1</v>
      </c>
    </row>
    <row r="140" spans="2:15" x14ac:dyDescent="0.25">
      <c r="B140" s="62">
        <v>135</v>
      </c>
      <c r="C140" s="63" t="s">
        <v>3182</v>
      </c>
      <c r="D140" s="63" t="s">
        <v>3183</v>
      </c>
      <c r="E140" s="63" t="s">
        <v>3191</v>
      </c>
      <c r="F140" s="63" t="s">
        <v>3191</v>
      </c>
      <c r="G140" s="63"/>
      <c r="H140" s="63"/>
      <c r="I140" s="62" t="s">
        <v>3185</v>
      </c>
      <c r="J140" s="63">
        <v>282.2</v>
      </c>
      <c r="K140" s="63">
        <v>12</v>
      </c>
      <c r="L140" s="63" t="s">
        <v>3186</v>
      </c>
      <c r="M140" s="63" t="s">
        <v>3187</v>
      </c>
      <c r="N140" s="63" t="s">
        <v>2498</v>
      </c>
      <c r="O140" s="62">
        <v>1</v>
      </c>
    </row>
    <row r="141" spans="2:15" x14ac:dyDescent="0.25">
      <c r="B141" s="62">
        <v>136</v>
      </c>
      <c r="C141" s="63" t="s">
        <v>3182</v>
      </c>
      <c r="D141" s="63" t="s">
        <v>3183</v>
      </c>
      <c r="E141" s="63" t="s">
        <v>3192</v>
      </c>
      <c r="F141" s="63" t="s">
        <v>3192</v>
      </c>
      <c r="G141" s="63"/>
      <c r="H141" s="63"/>
      <c r="I141" s="62" t="s">
        <v>3185</v>
      </c>
      <c r="J141" s="63">
        <v>135.19999999999999</v>
      </c>
      <c r="K141" s="63">
        <v>13</v>
      </c>
      <c r="L141" s="63" t="s">
        <v>3186</v>
      </c>
      <c r="M141" s="63" t="s">
        <v>3187</v>
      </c>
      <c r="N141" s="63" t="s">
        <v>2494</v>
      </c>
      <c r="O141" s="62">
        <v>1</v>
      </c>
    </row>
    <row r="142" spans="2:15" x14ac:dyDescent="0.25">
      <c r="B142" s="62">
        <v>137</v>
      </c>
      <c r="C142" s="63" t="s">
        <v>3182</v>
      </c>
      <c r="D142" s="63" t="s">
        <v>3183</v>
      </c>
      <c r="E142" s="63" t="s">
        <v>3191</v>
      </c>
      <c r="F142" s="63" t="s">
        <v>3191</v>
      </c>
      <c r="G142" s="63"/>
      <c r="H142" s="63"/>
      <c r="I142" s="62" t="s">
        <v>3185</v>
      </c>
      <c r="J142" s="63">
        <v>247.5</v>
      </c>
      <c r="K142" s="63">
        <v>12</v>
      </c>
      <c r="L142" s="63" t="s">
        <v>3186</v>
      </c>
      <c r="M142" s="63" t="s">
        <v>3187</v>
      </c>
      <c r="N142" s="63" t="s">
        <v>2498</v>
      </c>
      <c r="O142" s="62">
        <v>1</v>
      </c>
    </row>
    <row r="143" spans="2:15" x14ac:dyDescent="0.25">
      <c r="B143" s="62">
        <v>138</v>
      </c>
      <c r="C143" s="63" t="s">
        <v>3182</v>
      </c>
      <c r="D143" s="63" t="s">
        <v>3183</v>
      </c>
      <c r="E143" s="63" t="s">
        <v>3184</v>
      </c>
      <c r="F143" s="63" t="s">
        <v>3184</v>
      </c>
      <c r="G143" s="63"/>
      <c r="H143" s="63"/>
      <c r="I143" s="62" t="s">
        <v>3185</v>
      </c>
      <c r="J143" s="63">
        <v>45.2</v>
      </c>
      <c r="K143" s="63">
        <v>12</v>
      </c>
      <c r="L143" s="63" t="s">
        <v>3186</v>
      </c>
      <c r="M143" s="63" t="s">
        <v>3187</v>
      </c>
      <c r="N143" s="63" t="s">
        <v>2498</v>
      </c>
      <c r="O143" s="62">
        <v>1</v>
      </c>
    </row>
    <row r="144" spans="2:15" x14ac:dyDescent="0.25">
      <c r="B144" s="62">
        <v>139</v>
      </c>
      <c r="C144" s="63" t="s">
        <v>3182</v>
      </c>
      <c r="D144" s="63" t="s">
        <v>3183</v>
      </c>
      <c r="E144" s="63" t="s">
        <v>3191</v>
      </c>
      <c r="F144" s="63" t="s">
        <v>3191</v>
      </c>
      <c r="G144" s="63"/>
      <c r="H144" s="63"/>
      <c r="I144" s="62" t="s">
        <v>3185</v>
      </c>
      <c r="J144" s="63">
        <v>163.9</v>
      </c>
      <c r="K144" s="63">
        <v>12</v>
      </c>
      <c r="L144" s="63" t="s">
        <v>3186</v>
      </c>
      <c r="M144" s="63" t="s">
        <v>3187</v>
      </c>
      <c r="N144" s="63" t="s">
        <v>2498</v>
      </c>
      <c r="O144" s="62">
        <v>1</v>
      </c>
    </row>
    <row r="145" spans="2:15" x14ac:dyDescent="0.25">
      <c r="B145" s="62">
        <v>140</v>
      </c>
      <c r="C145" s="63" t="s">
        <v>3182</v>
      </c>
      <c r="D145" s="63" t="s">
        <v>3183</v>
      </c>
      <c r="E145" s="63" t="s">
        <v>3193</v>
      </c>
      <c r="F145" s="63" t="s">
        <v>3193</v>
      </c>
      <c r="G145" s="63"/>
      <c r="H145" s="63"/>
      <c r="I145" s="62" t="s">
        <v>3185</v>
      </c>
      <c r="J145" s="63">
        <v>172.3</v>
      </c>
      <c r="K145" s="63">
        <v>12</v>
      </c>
      <c r="L145" s="63" t="s">
        <v>3186</v>
      </c>
      <c r="M145" s="63" t="s">
        <v>3187</v>
      </c>
      <c r="N145" s="63" t="s">
        <v>2494</v>
      </c>
      <c r="O145" s="62">
        <v>1</v>
      </c>
    </row>
    <row r="146" spans="2:15" x14ac:dyDescent="0.25">
      <c r="B146" s="62">
        <v>141</v>
      </c>
      <c r="C146" s="63" t="s">
        <v>3182</v>
      </c>
      <c r="D146" s="63" t="s">
        <v>3183</v>
      </c>
      <c r="E146" s="63" t="s">
        <v>3193</v>
      </c>
      <c r="F146" s="63" t="s">
        <v>3193</v>
      </c>
      <c r="G146" s="63"/>
      <c r="H146" s="63"/>
      <c r="I146" s="62" t="s">
        <v>3185</v>
      </c>
      <c r="J146" s="63">
        <v>166.3</v>
      </c>
      <c r="K146" s="63">
        <v>12</v>
      </c>
      <c r="L146" s="63" t="s">
        <v>3186</v>
      </c>
      <c r="M146" s="63" t="s">
        <v>3187</v>
      </c>
      <c r="N146" s="63" t="s">
        <v>2494</v>
      </c>
      <c r="O146" s="62">
        <v>1</v>
      </c>
    </row>
    <row r="147" spans="2:15" x14ac:dyDescent="0.25">
      <c r="B147" s="62">
        <v>142</v>
      </c>
      <c r="C147" s="63" t="s">
        <v>3182</v>
      </c>
      <c r="D147" s="63" t="s">
        <v>3183</v>
      </c>
      <c r="E147" s="63" t="s">
        <v>3184</v>
      </c>
      <c r="F147" s="63" t="s">
        <v>3184</v>
      </c>
      <c r="G147" s="63"/>
      <c r="H147" s="63"/>
      <c r="I147" s="62" t="s">
        <v>3185</v>
      </c>
      <c r="J147" s="63">
        <v>197.79</v>
      </c>
      <c r="K147" s="63">
        <v>12</v>
      </c>
      <c r="L147" s="63" t="s">
        <v>3186</v>
      </c>
      <c r="M147" s="63" t="s">
        <v>3187</v>
      </c>
      <c r="N147" s="63" t="s">
        <v>2498</v>
      </c>
      <c r="O147" s="62">
        <v>1</v>
      </c>
    </row>
    <row r="148" spans="2:15" x14ac:dyDescent="0.25">
      <c r="B148" s="62">
        <v>143</v>
      </c>
      <c r="C148" s="63" t="s">
        <v>3182</v>
      </c>
      <c r="D148" s="63" t="s">
        <v>3183</v>
      </c>
      <c r="E148" s="63" t="s">
        <v>3184</v>
      </c>
      <c r="F148" s="63" t="s">
        <v>3184</v>
      </c>
      <c r="G148" s="63"/>
      <c r="H148" s="63"/>
      <c r="I148" s="62" t="s">
        <v>3185</v>
      </c>
      <c r="J148" s="63">
        <v>84</v>
      </c>
      <c r="K148" s="63">
        <v>12</v>
      </c>
      <c r="L148" s="63" t="s">
        <v>3186</v>
      </c>
      <c r="M148" s="63" t="s">
        <v>3187</v>
      </c>
      <c r="N148" s="63" t="s">
        <v>2498</v>
      </c>
      <c r="O148" s="62">
        <v>1</v>
      </c>
    </row>
    <row r="149" spans="2:15" x14ac:dyDescent="0.25">
      <c r="B149" s="62">
        <v>144</v>
      </c>
      <c r="C149" s="63" t="s">
        <v>3182</v>
      </c>
      <c r="D149" s="63" t="s">
        <v>3183</v>
      </c>
      <c r="E149" s="63" t="s">
        <v>3184</v>
      </c>
      <c r="F149" s="63" t="s">
        <v>3184</v>
      </c>
      <c r="G149" s="63"/>
      <c r="H149" s="63"/>
      <c r="I149" s="62" t="s">
        <v>3185</v>
      </c>
      <c r="J149" s="63">
        <v>47.9</v>
      </c>
      <c r="K149" s="63">
        <v>12</v>
      </c>
      <c r="L149" s="63" t="s">
        <v>3186</v>
      </c>
      <c r="M149" s="63" t="s">
        <v>3187</v>
      </c>
      <c r="N149" s="63" t="s">
        <v>2498</v>
      </c>
      <c r="O149" s="62">
        <v>1</v>
      </c>
    </row>
    <row r="150" spans="2:15" x14ac:dyDescent="0.25">
      <c r="B150" s="62">
        <v>145</v>
      </c>
      <c r="C150" s="63" t="s">
        <v>3182</v>
      </c>
      <c r="D150" s="63" t="s">
        <v>3183</v>
      </c>
      <c r="E150" s="63" t="s">
        <v>3184</v>
      </c>
      <c r="F150" s="63" t="s">
        <v>3184</v>
      </c>
      <c r="G150" s="63"/>
      <c r="H150" s="63"/>
      <c r="I150" s="62" t="s">
        <v>3185</v>
      </c>
      <c r="J150" s="63">
        <v>52.5</v>
      </c>
      <c r="K150" s="63">
        <v>13</v>
      </c>
      <c r="L150" s="63" t="s">
        <v>3186</v>
      </c>
      <c r="M150" s="63" t="s">
        <v>3187</v>
      </c>
      <c r="N150" s="63" t="s">
        <v>2498</v>
      </c>
      <c r="O150" s="62">
        <v>1</v>
      </c>
    </row>
    <row r="151" spans="2:15" x14ac:dyDescent="0.25">
      <c r="B151" s="62">
        <v>146</v>
      </c>
      <c r="C151" s="63" t="s">
        <v>3182</v>
      </c>
      <c r="D151" s="63" t="s">
        <v>3183</v>
      </c>
      <c r="E151" s="63" t="s">
        <v>3184</v>
      </c>
      <c r="F151" s="63" t="s">
        <v>3184</v>
      </c>
      <c r="G151" s="63"/>
      <c r="H151" s="63"/>
      <c r="I151" s="62" t="s">
        <v>3185</v>
      </c>
      <c r="J151" s="63">
        <v>142</v>
      </c>
      <c r="K151" s="63">
        <v>13</v>
      </c>
      <c r="L151" s="63" t="s">
        <v>3186</v>
      </c>
      <c r="M151" s="63" t="s">
        <v>3187</v>
      </c>
      <c r="N151" s="63" t="s">
        <v>2498</v>
      </c>
      <c r="O151" s="62">
        <v>1</v>
      </c>
    </row>
    <row r="152" spans="2:15" x14ac:dyDescent="0.25">
      <c r="B152" s="62">
        <v>147</v>
      </c>
      <c r="C152" s="63" t="s">
        <v>3182</v>
      </c>
      <c r="D152" s="63" t="s">
        <v>3183</v>
      </c>
      <c r="E152" s="63" t="s">
        <v>3184</v>
      </c>
      <c r="F152" s="63" t="s">
        <v>3184</v>
      </c>
      <c r="G152" s="63"/>
      <c r="H152" s="63"/>
      <c r="I152" s="62" t="s">
        <v>3185</v>
      </c>
      <c r="J152" s="63">
        <v>82.8</v>
      </c>
      <c r="K152" s="63">
        <v>12</v>
      </c>
      <c r="L152" s="63" t="s">
        <v>3186</v>
      </c>
      <c r="M152" s="63" t="s">
        <v>3187</v>
      </c>
      <c r="N152" s="63" t="s">
        <v>2498</v>
      </c>
      <c r="O152" s="62">
        <v>1</v>
      </c>
    </row>
    <row r="153" spans="2:15" x14ac:dyDescent="0.25">
      <c r="B153" s="62">
        <v>148</v>
      </c>
      <c r="C153" s="63" t="s">
        <v>3182</v>
      </c>
      <c r="D153" s="63" t="s">
        <v>3183</v>
      </c>
      <c r="E153" s="63" t="s">
        <v>3193</v>
      </c>
      <c r="F153" s="63" t="s">
        <v>3193</v>
      </c>
      <c r="G153" s="63"/>
      <c r="H153" s="63"/>
      <c r="I153" s="62" t="s">
        <v>3185</v>
      </c>
      <c r="J153" s="63">
        <v>85.2</v>
      </c>
      <c r="K153" s="63">
        <v>12</v>
      </c>
      <c r="L153" s="63" t="s">
        <v>3186</v>
      </c>
      <c r="M153" s="63" t="s">
        <v>3187</v>
      </c>
      <c r="N153" s="63" t="s">
        <v>2494</v>
      </c>
      <c r="O153" s="62">
        <v>1</v>
      </c>
    </row>
    <row r="154" spans="2:15" x14ac:dyDescent="0.25">
      <c r="B154" s="62">
        <v>149</v>
      </c>
      <c r="C154" s="63" t="s">
        <v>3182</v>
      </c>
      <c r="D154" s="63" t="s">
        <v>3183</v>
      </c>
      <c r="E154" s="63" t="s">
        <v>3184</v>
      </c>
      <c r="F154" s="63" t="s">
        <v>3184</v>
      </c>
      <c r="G154" s="63"/>
      <c r="H154" s="63"/>
      <c r="I154" s="62" t="s">
        <v>3185</v>
      </c>
      <c r="J154" s="63">
        <v>36.97</v>
      </c>
      <c r="K154" s="63">
        <v>12</v>
      </c>
      <c r="L154" s="63" t="s">
        <v>3186</v>
      </c>
      <c r="M154" s="63" t="s">
        <v>3187</v>
      </c>
      <c r="N154" s="63" t="s">
        <v>2498</v>
      </c>
      <c r="O154" s="62">
        <v>1</v>
      </c>
    </row>
    <row r="155" spans="2:15" x14ac:dyDescent="0.25">
      <c r="B155" s="62">
        <v>150</v>
      </c>
      <c r="C155" s="63" t="s">
        <v>3182</v>
      </c>
      <c r="D155" s="63" t="s">
        <v>3183</v>
      </c>
      <c r="E155" s="63" t="s">
        <v>3184</v>
      </c>
      <c r="F155" s="63" t="s">
        <v>3184</v>
      </c>
      <c r="G155" s="63"/>
      <c r="H155" s="63"/>
      <c r="I155" s="62" t="s">
        <v>3185</v>
      </c>
      <c r="J155" s="63">
        <v>42</v>
      </c>
      <c r="K155" s="63">
        <v>14</v>
      </c>
      <c r="L155" s="63" t="s">
        <v>3186</v>
      </c>
      <c r="M155" s="63" t="s">
        <v>3187</v>
      </c>
      <c r="N155" s="63" t="s">
        <v>2494</v>
      </c>
      <c r="O155" s="62">
        <v>1</v>
      </c>
    </row>
    <row r="156" spans="2:15" x14ac:dyDescent="0.25">
      <c r="B156" s="62">
        <v>151</v>
      </c>
      <c r="C156" s="63" t="s">
        <v>3182</v>
      </c>
      <c r="D156" s="63" t="s">
        <v>3183</v>
      </c>
      <c r="E156" s="63" t="s">
        <v>3184</v>
      </c>
      <c r="F156" s="63" t="s">
        <v>3184</v>
      </c>
      <c r="G156" s="63"/>
      <c r="H156" s="63"/>
      <c r="I156" s="62" t="s">
        <v>3185</v>
      </c>
      <c r="J156" s="63">
        <v>61</v>
      </c>
      <c r="K156" s="63">
        <v>14</v>
      </c>
      <c r="L156" s="63" t="s">
        <v>3186</v>
      </c>
      <c r="M156" s="63" t="s">
        <v>3187</v>
      </c>
      <c r="N156" s="63" t="s">
        <v>2494</v>
      </c>
      <c r="O156" s="62">
        <v>1</v>
      </c>
    </row>
    <row r="157" spans="2:15" x14ac:dyDescent="0.25">
      <c r="B157" s="62">
        <v>152</v>
      </c>
      <c r="C157" s="63" t="s">
        <v>3182</v>
      </c>
      <c r="D157" s="63" t="s">
        <v>3183</v>
      </c>
      <c r="E157" s="63" t="s">
        <v>3184</v>
      </c>
      <c r="F157" s="63" t="s">
        <v>3184</v>
      </c>
      <c r="G157" s="63"/>
      <c r="H157" s="63"/>
      <c r="I157" s="62" t="s">
        <v>3185</v>
      </c>
      <c r="J157" s="63">
        <v>142</v>
      </c>
      <c r="K157" s="63">
        <v>13</v>
      </c>
      <c r="L157" s="63" t="s">
        <v>3186</v>
      </c>
      <c r="M157" s="63" t="s">
        <v>3187</v>
      </c>
      <c r="N157" s="63" t="s">
        <v>2498</v>
      </c>
      <c r="O157" s="62">
        <v>1</v>
      </c>
    </row>
    <row r="158" spans="2:15" x14ac:dyDescent="0.25">
      <c r="B158" s="62">
        <v>153</v>
      </c>
      <c r="C158" s="63" t="s">
        <v>3182</v>
      </c>
      <c r="D158" s="63" t="s">
        <v>3183</v>
      </c>
      <c r="E158" s="63" t="s">
        <v>3184</v>
      </c>
      <c r="F158" s="63" t="s">
        <v>3184</v>
      </c>
      <c r="G158" s="63"/>
      <c r="H158" s="63"/>
      <c r="I158" s="62" t="s">
        <v>3185</v>
      </c>
      <c r="J158" s="63">
        <v>142</v>
      </c>
      <c r="K158" s="63">
        <v>13</v>
      </c>
      <c r="L158" s="63" t="s">
        <v>3186</v>
      </c>
      <c r="M158" s="63" t="s">
        <v>3187</v>
      </c>
      <c r="N158" s="63" t="s">
        <v>2498</v>
      </c>
      <c r="O158" s="62">
        <v>1</v>
      </c>
    </row>
    <row r="159" spans="2:15" x14ac:dyDescent="0.25">
      <c r="B159" s="62">
        <v>154</v>
      </c>
      <c r="C159" s="63" t="s">
        <v>3182</v>
      </c>
      <c r="D159" s="63" t="s">
        <v>3183</v>
      </c>
      <c r="E159" s="63" t="s">
        <v>3184</v>
      </c>
      <c r="F159" s="63" t="s">
        <v>3184</v>
      </c>
      <c r="G159" s="63"/>
      <c r="H159" s="63"/>
      <c r="I159" s="62" t="s">
        <v>3185</v>
      </c>
      <c r="J159" s="63">
        <v>142</v>
      </c>
      <c r="K159" s="63">
        <v>13</v>
      </c>
      <c r="L159" s="63" t="s">
        <v>3186</v>
      </c>
      <c r="M159" s="63" t="s">
        <v>3187</v>
      </c>
      <c r="N159" s="63" t="s">
        <v>2498</v>
      </c>
      <c r="O159" s="62">
        <v>1</v>
      </c>
    </row>
    <row r="160" spans="2:15" x14ac:dyDescent="0.25">
      <c r="B160" s="62">
        <v>155</v>
      </c>
      <c r="C160" s="63" t="s">
        <v>3182</v>
      </c>
      <c r="D160" s="63" t="s">
        <v>3183</v>
      </c>
      <c r="E160" s="63" t="s">
        <v>3184</v>
      </c>
      <c r="F160" s="63" t="s">
        <v>3184</v>
      </c>
      <c r="G160" s="63"/>
      <c r="H160" s="63"/>
      <c r="I160" s="62" t="s">
        <v>3185</v>
      </c>
      <c r="J160" s="63">
        <v>142</v>
      </c>
      <c r="K160" s="63">
        <v>13</v>
      </c>
      <c r="L160" s="63" t="s">
        <v>3186</v>
      </c>
      <c r="M160" s="63" t="s">
        <v>3187</v>
      </c>
      <c r="N160" s="63" t="s">
        <v>2498</v>
      </c>
      <c r="O160" s="62">
        <v>1</v>
      </c>
    </row>
    <row r="161" spans="2:16" x14ac:dyDescent="0.25">
      <c r="B161" s="62">
        <v>156</v>
      </c>
      <c r="C161" s="63" t="s">
        <v>3182</v>
      </c>
      <c r="D161" s="63" t="s">
        <v>3183</v>
      </c>
      <c r="E161" s="63" t="s">
        <v>3184</v>
      </c>
      <c r="F161" s="63" t="s">
        <v>3184</v>
      </c>
      <c r="G161" s="63"/>
      <c r="H161" s="63"/>
      <c r="I161" s="62" t="s">
        <v>3185</v>
      </c>
      <c r="J161" s="63">
        <v>142</v>
      </c>
      <c r="K161" s="63">
        <v>13</v>
      </c>
      <c r="L161" s="63" t="s">
        <v>3186</v>
      </c>
      <c r="M161" s="63" t="s">
        <v>3187</v>
      </c>
      <c r="N161" s="63" t="s">
        <v>2498</v>
      </c>
      <c r="O161" s="62">
        <v>1</v>
      </c>
    </row>
    <row r="162" spans="2:16" x14ac:dyDescent="0.25">
      <c r="B162" s="62">
        <v>157</v>
      </c>
      <c r="C162" s="63" t="s">
        <v>3182</v>
      </c>
      <c r="D162" s="63" t="s">
        <v>3183</v>
      </c>
      <c r="E162" s="63" t="s">
        <v>3184</v>
      </c>
      <c r="F162" s="63" t="s">
        <v>3184</v>
      </c>
      <c r="G162" s="63"/>
      <c r="H162" s="63"/>
      <c r="I162" s="62" t="s">
        <v>3185</v>
      </c>
      <c r="J162" s="63">
        <v>89.1</v>
      </c>
      <c r="K162" s="63">
        <v>12</v>
      </c>
      <c r="L162" s="63" t="s">
        <v>3186</v>
      </c>
      <c r="M162" s="63" t="s">
        <v>3187</v>
      </c>
      <c r="N162" s="63" t="s">
        <v>2498</v>
      </c>
      <c r="O162" s="62">
        <v>1</v>
      </c>
    </row>
    <row r="163" spans="2:16" x14ac:dyDescent="0.25">
      <c r="B163" s="62">
        <v>158</v>
      </c>
      <c r="C163" s="63" t="s">
        <v>3182</v>
      </c>
      <c r="D163" s="63" t="s">
        <v>3182</v>
      </c>
      <c r="E163" s="63" t="s">
        <v>3202</v>
      </c>
      <c r="F163" s="63" t="s">
        <v>3202</v>
      </c>
      <c r="G163" s="63"/>
      <c r="H163" s="63"/>
      <c r="I163" s="62" t="s">
        <v>3189</v>
      </c>
      <c r="J163" s="63">
        <v>56.8</v>
      </c>
      <c r="K163" s="63">
        <v>14</v>
      </c>
      <c r="L163" s="63" t="s">
        <v>3186</v>
      </c>
      <c r="M163" s="63" t="s">
        <v>3187</v>
      </c>
      <c r="N163" s="63" t="s">
        <v>3203</v>
      </c>
      <c r="O163" s="62">
        <v>3</v>
      </c>
      <c r="P163" s="64"/>
    </row>
    <row r="164" spans="2:16" x14ac:dyDescent="0.25">
      <c r="B164" s="62">
        <v>159</v>
      </c>
      <c r="C164" s="63" t="s">
        <v>3182</v>
      </c>
      <c r="D164" s="63" t="s">
        <v>3182</v>
      </c>
      <c r="E164" s="63" t="s">
        <v>3202</v>
      </c>
      <c r="F164" s="63" t="s">
        <v>3202</v>
      </c>
      <c r="G164" s="63"/>
      <c r="H164" s="63"/>
      <c r="I164" s="62" t="s">
        <v>3189</v>
      </c>
      <c r="J164" s="63">
        <v>57.1</v>
      </c>
      <c r="K164" s="63">
        <v>12</v>
      </c>
      <c r="L164" s="63" t="s">
        <v>3186</v>
      </c>
      <c r="M164" s="63" t="s">
        <v>3187</v>
      </c>
      <c r="N164" s="63" t="s">
        <v>3198</v>
      </c>
      <c r="O164" s="62">
        <v>3</v>
      </c>
      <c r="P164" s="64"/>
    </row>
    <row r="165" spans="2:16" x14ac:dyDescent="0.25">
      <c r="B165" s="62">
        <v>160</v>
      </c>
      <c r="C165" s="63" t="s">
        <v>3182</v>
      </c>
      <c r="D165" s="63" t="s">
        <v>3182</v>
      </c>
      <c r="E165" s="63" t="s">
        <v>3202</v>
      </c>
      <c r="F165" s="63" t="s">
        <v>3202</v>
      </c>
      <c r="G165" s="63"/>
      <c r="H165" s="63"/>
      <c r="I165" s="62" t="s">
        <v>3189</v>
      </c>
      <c r="J165" s="63">
        <v>51.1</v>
      </c>
      <c r="K165" s="63">
        <v>12</v>
      </c>
      <c r="L165" s="63" t="s">
        <v>3186</v>
      </c>
      <c r="M165" s="63" t="s">
        <v>3187</v>
      </c>
      <c r="N165" s="63" t="s">
        <v>3198</v>
      </c>
      <c r="O165" s="62">
        <v>3</v>
      </c>
      <c r="P165" s="64"/>
    </row>
    <row r="166" spans="2:16" x14ac:dyDescent="0.25">
      <c r="B166" s="62">
        <v>161</v>
      </c>
      <c r="C166" s="63" t="s">
        <v>3182</v>
      </c>
      <c r="D166" s="63" t="s">
        <v>3182</v>
      </c>
      <c r="E166" s="63" t="s">
        <v>3202</v>
      </c>
      <c r="F166" s="63" t="s">
        <v>3202</v>
      </c>
      <c r="G166" s="63"/>
      <c r="H166" s="63"/>
      <c r="I166" s="62" t="s">
        <v>3189</v>
      </c>
      <c r="J166" s="63">
        <v>53.1</v>
      </c>
      <c r="K166" s="63">
        <v>12</v>
      </c>
      <c r="L166" s="63" t="s">
        <v>3186</v>
      </c>
      <c r="M166" s="63" t="s">
        <v>3187</v>
      </c>
      <c r="N166" s="63" t="s">
        <v>3198</v>
      </c>
      <c r="O166" s="62">
        <v>3</v>
      </c>
      <c r="P166" s="64"/>
    </row>
    <row r="167" spans="2:16" x14ac:dyDescent="0.25">
      <c r="B167" s="62">
        <v>162</v>
      </c>
      <c r="C167" s="63" t="s">
        <v>3182</v>
      </c>
      <c r="D167" s="63" t="s">
        <v>3182</v>
      </c>
      <c r="E167" s="63" t="s">
        <v>3202</v>
      </c>
      <c r="F167" s="63" t="s">
        <v>3202</v>
      </c>
      <c r="G167" s="63"/>
      <c r="H167" s="63"/>
      <c r="I167" s="62" t="s">
        <v>3189</v>
      </c>
      <c r="J167" s="63">
        <v>67.900000000000006</v>
      </c>
      <c r="K167" s="63">
        <v>12</v>
      </c>
      <c r="L167" s="63" t="s">
        <v>3186</v>
      </c>
      <c r="M167" s="63" t="s">
        <v>3187</v>
      </c>
      <c r="N167" s="63" t="s">
        <v>3198</v>
      </c>
      <c r="O167" s="62">
        <v>3</v>
      </c>
      <c r="P167" s="64"/>
    </row>
    <row r="168" spans="2:16" x14ac:dyDescent="0.25">
      <c r="B168" s="62">
        <v>163</v>
      </c>
      <c r="C168" s="63" t="s">
        <v>3182</v>
      </c>
      <c r="D168" s="63" t="s">
        <v>3182</v>
      </c>
      <c r="E168" s="63" t="s">
        <v>3202</v>
      </c>
      <c r="F168" s="63" t="s">
        <v>3202</v>
      </c>
      <c r="G168" s="63"/>
      <c r="H168" s="63"/>
      <c r="I168" s="62" t="s">
        <v>3189</v>
      </c>
      <c r="J168" s="63">
        <v>54.5</v>
      </c>
      <c r="K168" s="63">
        <v>12</v>
      </c>
      <c r="L168" s="63" t="s">
        <v>3186</v>
      </c>
      <c r="M168" s="63" t="s">
        <v>3187</v>
      </c>
      <c r="N168" s="63" t="s">
        <v>3198</v>
      </c>
      <c r="O168" s="62">
        <v>3</v>
      </c>
      <c r="P168" s="64"/>
    </row>
    <row r="169" spans="2:16" x14ac:dyDescent="0.25">
      <c r="B169" s="62">
        <v>164</v>
      </c>
      <c r="C169" s="63" t="s">
        <v>3182</v>
      </c>
      <c r="D169" s="63" t="s">
        <v>3182</v>
      </c>
      <c r="E169" s="63" t="s">
        <v>3202</v>
      </c>
      <c r="F169" s="63" t="s">
        <v>3202</v>
      </c>
      <c r="G169" s="63"/>
      <c r="H169" s="63"/>
      <c r="I169" s="62" t="s">
        <v>3189</v>
      </c>
      <c r="J169" s="63">
        <v>62</v>
      </c>
      <c r="K169" s="63">
        <v>12</v>
      </c>
      <c r="L169" s="63" t="s">
        <v>3186</v>
      </c>
      <c r="M169" s="63" t="s">
        <v>3187</v>
      </c>
      <c r="N169" s="63" t="s">
        <v>3198</v>
      </c>
      <c r="O169" s="62">
        <v>3</v>
      </c>
      <c r="P169" s="64"/>
    </row>
    <row r="170" spans="2:16" x14ac:dyDescent="0.25">
      <c r="B170" s="62">
        <v>165</v>
      </c>
      <c r="C170" s="63" t="s">
        <v>3182</v>
      </c>
      <c r="D170" s="63" t="s">
        <v>3182</v>
      </c>
      <c r="E170" s="63" t="s">
        <v>3202</v>
      </c>
      <c r="F170" s="63" t="s">
        <v>3202</v>
      </c>
      <c r="G170" s="63"/>
      <c r="H170" s="63"/>
      <c r="I170" s="62" t="s">
        <v>3189</v>
      </c>
      <c r="J170" s="63">
        <v>51.1</v>
      </c>
      <c r="K170" s="63">
        <v>12</v>
      </c>
      <c r="L170" s="63" t="s">
        <v>3186</v>
      </c>
      <c r="M170" s="63" t="s">
        <v>3187</v>
      </c>
      <c r="N170" s="63" t="s">
        <v>3198</v>
      </c>
      <c r="O170" s="62">
        <v>3</v>
      </c>
      <c r="P170" s="64"/>
    </row>
    <row r="171" spans="2:16" x14ac:dyDescent="0.25">
      <c r="B171" s="62">
        <v>166</v>
      </c>
      <c r="C171" s="63" t="s">
        <v>3182</v>
      </c>
      <c r="D171" s="63" t="s">
        <v>3182</v>
      </c>
      <c r="E171" s="63" t="s">
        <v>3202</v>
      </c>
      <c r="F171" s="63" t="s">
        <v>3202</v>
      </c>
      <c r="G171" s="63"/>
      <c r="H171" s="63"/>
      <c r="I171" s="62" t="s">
        <v>3189</v>
      </c>
      <c r="J171" s="63">
        <v>38</v>
      </c>
      <c r="K171" s="63">
        <v>13</v>
      </c>
      <c r="L171" s="63" t="s">
        <v>3186</v>
      </c>
      <c r="M171" s="63" t="s">
        <v>3187</v>
      </c>
      <c r="N171" s="63" t="s">
        <v>3190</v>
      </c>
      <c r="O171" s="62">
        <v>3</v>
      </c>
      <c r="P171" s="64"/>
    </row>
    <row r="172" spans="2:16" x14ac:dyDescent="0.25">
      <c r="B172" s="62">
        <v>167</v>
      </c>
      <c r="C172" s="63" t="s">
        <v>3182</v>
      </c>
      <c r="D172" s="63" t="s">
        <v>3182</v>
      </c>
      <c r="E172" s="63" t="s">
        <v>3202</v>
      </c>
      <c r="F172" s="63" t="s">
        <v>3202</v>
      </c>
      <c r="G172" s="63"/>
      <c r="H172" s="63"/>
      <c r="I172" s="62" t="s">
        <v>3189</v>
      </c>
      <c r="J172" s="63">
        <v>57.9</v>
      </c>
      <c r="K172" s="63">
        <v>12</v>
      </c>
      <c r="L172" s="63" t="s">
        <v>3186</v>
      </c>
      <c r="M172" s="63" t="s">
        <v>3187</v>
      </c>
      <c r="N172" s="63" t="s">
        <v>3198</v>
      </c>
      <c r="O172" s="62">
        <v>3</v>
      </c>
      <c r="P172" s="64"/>
    </row>
    <row r="173" spans="2:16" x14ac:dyDescent="0.25">
      <c r="B173" s="62">
        <v>168</v>
      </c>
      <c r="C173" s="63" t="s">
        <v>3182</v>
      </c>
      <c r="D173" s="63" t="s">
        <v>3182</v>
      </c>
      <c r="E173" s="63" t="s">
        <v>3202</v>
      </c>
      <c r="F173" s="63" t="s">
        <v>3202</v>
      </c>
      <c r="G173" s="63"/>
      <c r="H173" s="63"/>
      <c r="I173" s="62" t="s">
        <v>3189</v>
      </c>
      <c r="J173" s="63">
        <v>70.2</v>
      </c>
      <c r="K173" s="63">
        <v>12</v>
      </c>
      <c r="L173" s="63" t="s">
        <v>3186</v>
      </c>
      <c r="M173" s="63" t="s">
        <v>3187</v>
      </c>
      <c r="N173" s="63" t="s">
        <v>3198</v>
      </c>
      <c r="O173" s="62">
        <v>3</v>
      </c>
      <c r="P173" s="64"/>
    </row>
    <row r="174" spans="2:16" x14ac:dyDescent="0.25">
      <c r="B174" s="62">
        <v>169</v>
      </c>
      <c r="C174" s="63" t="s">
        <v>3182</v>
      </c>
      <c r="D174" s="63" t="s">
        <v>3182</v>
      </c>
      <c r="E174" s="63" t="s">
        <v>3202</v>
      </c>
      <c r="F174" s="63" t="s">
        <v>3202</v>
      </c>
      <c r="G174" s="63"/>
      <c r="H174" s="63"/>
      <c r="I174" s="62" t="s">
        <v>3189</v>
      </c>
      <c r="J174" s="63">
        <v>64</v>
      </c>
      <c r="K174" s="63">
        <v>14</v>
      </c>
      <c r="L174" s="63" t="s">
        <v>3186</v>
      </c>
      <c r="M174" s="63" t="s">
        <v>3187</v>
      </c>
      <c r="N174" s="63" t="s">
        <v>3203</v>
      </c>
      <c r="O174" s="62">
        <v>3</v>
      </c>
      <c r="P174" s="64"/>
    </row>
    <row r="175" spans="2:16" x14ac:dyDescent="0.25">
      <c r="B175" s="62">
        <v>170</v>
      </c>
      <c r="C175" s="63" t="s">
        <v>3182</v>
      </c>
      <c r="D175" s="63" t="s">
        <v>3182</v>
      </c>
      <c r="E175" s="63" t="s">
        <v>3202</v>
      </c>
      <c r="F175" s="63" t="s">
        <v>3202</v>
      </c>
      <c r="G175" s="63"/>
      <c r="H175" s="63"/>
      <c r="I175" s="62" t="s">
        <v>3189</v>
      </c>
      <c r="J175" s="63">
        <v>60.5</v>
      </c>
      <c r="K175" s="63">
        <v>12</v>
      </c>
      <c r="L175" s="63" t="s">
        <v>3186</v>
      </c>
      <c r="M175" s="63" t="s">
        <v>3187</v>
      </c>
      <c r="N175" s="63" t="s">
        <v>3198</v>
      </c>
      <c r="O175" s="62">
        <v>3</v>
      </c>
      <c r="P175" s="64"/>
    </row>
    <row r="176" spans="2:16" x14ac:dyDescent="0.25">
      <c r="B176" s="62">
        <v>171</v>
      </c>
      <c r="C176" s="63" t="s">
        <v>3182</v>
      </c>
      <c r="D176" s="63" t="s">
        <v>3182</v>
      </c>
      <c r="E176" s="63" t="s">
        <v>3202</v>
      </c>
      <c r="F176" s="63" t="s">
        <v>3202</v>
      </c>
      <c r="G176" s="63"/>
      <c r="H176" s="63"/>
      <c r="I176" s="62" t="s">
        <v>3189</v>
      </c>
      <c r="J176" s="63">
        <v>56.1</v>
      </c>
      <c r="K176" s="63">
        <v>12</v>
      </c>
      <c r="L176" s="63" t="s">
        <v>3186</v>
      </c>
      <c r="M176" s="63" t="s">
        <v>3187</v>
      </c>
      <c r="N176" s="63" t="s">
        <v>3198</v>
      </c>
      <c r="O176" s="62">
        <v>3</v>
      </c>
      <c r="P176" s="64"/>
    </row>
    <row r="177" spans="2:16" x14ac:dyDescent="0.25">
      <c r="B177" s="62">
        <v>172</v>
      </c>
      <c r="C177" s="63" t="s">
        <v>3182</v>
      </c>
      <c r="D177" s="63" t="s">
        <v>3182</v>
      </c>
      <c r="E177" s="63" t="s">
        <v>3202</v>
      </c>
      <c r="F177" s="63" t="s">
        <v>3202</v>
      </c>
      <c r="G177" s="63"/>
      <c r="H177" s="63"/>
      <c r="I177" s="62" t="s">
        <v>3189</v>
      </c>
      <c r="J177" s="63">
        <v>33.6</v>
      </c>
      <c r="K177" s="63">
        <v>12</v>
      </c>
      <c r="L177" s="63" t="s">
        <v>3186</v>
      </c>
      <c r="M177" s="63" t="s">
        <v>3187</v>
      </c>
      <c r="N177" s="63" t="s">
        <v>3198</v>
      </c>
      <c r="O177" s="62">
        <v>3</v>
      </c>
      <c r="P177" s="64"/>
    </row>
    <row r="178" spans="2:16" x14ac:dyDescent="0.25">
      <c r="B178" s="62">
        <v>173</v>
      </c>
      <c r="C178" s="63" t="s">
        <v>3182</v>
      </c>
      <c r="D178" s="63" t="s">
        <v>3182</v>
      </c>
      <c r="E178" s="63" t="s">
        <v>3202</v>
      </c>
      <c r="F178" s="63" t="s">
        <v>3202</v>
      </c>
      <c r="G178" s="63"/>
      <c r="H178" s="63"/>
      <c r="I178" s="62" t="s">
        <v>3189</v>
      </c>
      <c r="J178" s="63">
        <v>89.3</v>
      </c>
      <c r="K178" s="63">
        <v>12</v>
      </c>
      <c r="L178" s="63" t="s">
        <v>3186</v>
      </c>
      <c r="M178" s="63" t="s">
        <v>3187</v>
      </c>
      <c r="N178" s="63" t="s">
        <v>3198</v>
      </c>
      <c r="O178" s="62">
        <v>3</v>
      </c>
      <c r="P178" s="64"/>
    </row>
    <row r="179" spans="2:16" x14ac:dyDescent="0.25">
      <c r="B179" s="62">
        <v>174</v>
      </c>
      <c r="C179" s="63" t="s">
        <v>3182</v>
      </c>
      <c r="D179" s="63" t="s">
        <v>3182</v>
      </c>
      <c r="E179" s="63" t="s">
        <v>3202</v>
      </c>
      <c r="F179" s="63" t="s">
        <v>3202</v>
      </c>
      <c r="G179" s="63"/>
      <c r="H179" s="63"/>
      <c r="I179" s="62" t="s">
        <v>3189</v>
      </c>
      <c r="J179" s="63">
        <v>73</v>
      </c>
      <c r="K179" s="63">
        <v>12</v>
      </c>
      <c r="L179" s="63" t="s">
        <v>3186</v>
      </c>
      <c r="M179" s="63" t="s">
        <v>3187</v>
      </c>
      <c r="N179" s="63" t="s">
        <v>3198</v>
      </c>
      <c r="O179" s="62">
        <v>3</v>
      </c>
      <c r="P179" s="64"/>
    </row>
    <row r="180" spans="2:16" x14ac:dyDescent="0.25">
      <c r="B180" s="62">
        <v>175</v>
      </c>
      <c r="C180" s="63" t="s">
        <v>3182</v>
      </c>
      <c r="D180" s="63" t="s">
        <v>3182</v>
      </c>
      <c r="E180" s="63" t="s">
        <v>3202</v>
      </c>
      <c r="F180" s="63" t="s">
        <v>3202</v>
      </c>
      <c r="G180" s="63"/>
      <c r="H180" s="63"/>
      <c r="I180" s="62" t="s">
        <v>3189</v>
      </c>
      <c r="J180" s="63">
        <v>28.1</v>
      </c>
      <c r="K180" s="63">
        <v>12</v>
      </c>
      <c r="L180" s="63" t="s">
        <v>3186</v>
      </c>
      <c r="M180" s="63" t="s">
        <v>3187</v>
      </c>
      <c r="N180" s="63" t="s">
        <v>3198</v>
      </c>
      <c r="O180" s="62">
        <v>3</v>
      </c>
      <c r="P180" s="64"/>
    </row>
    <row r="181" spans="2:16" x14ac:dyDescent="0.25">
      <c r="B181" s="62">
        <v>176</v>
      </c>
      <c r="C181" s="63" t="s">
        <v>3182</v>
      </c>
      <c r="D181" s="63" t="s">
        <v>3182</v>
      </c>
      <c r="E181" s="63" t="s">
        <v>3202</v>
      </c>
      <c r="F181" s="63" t="s">
        <v>3202</v>
      </c>
      <c r="G181" s="63"/>
      <c r="H181" s="63"/>
      <c r="I181" s="62" t="s">
        <v>3189</v>
      </c>
      <c r="J181" s="63">
        <v>33</v>
      </c>
      <c r="K181" s="63">
        <v>12</v>
      </c>
      <c r="L181" s="63" t="s">
        <v>3186</v>
      </c>
      <c r="M181" s="63" t="s">
        <v>3187</v>
      </c>
      <c r="N181" s="63" t="s">
        <v>3198</v>
      </c>
      <c r="O181" s="62">
        <v>3</v>
      </c>
      <c r="P181" s="64"/>
    </row>
    <row r="182" spans="2:16" x14ac:dyDescent="0.25">
      <c r="B182" s="62">
        <v>177</v>
      </c>
      <c r="C182" s="63" t="s">
        <v>3182</v>
      </c>
      <c r="D182" s="63" t="s">
        <v>3182</v>
      </c>
      <c r="E182" s="63" t="s">
        <v>3202</v>
      </c>
      <c r="F182" s="63" t="s">
        <v>3202</v>
      </c>
      <c r="G182" s="63"/>
      <c r="H182" s="63"/>
      <c r="I182" s="62" t="s">
        <v>3189</v>
      </c>
      <c r="J182" s="63">
        <v>43.7</v>
      </c>
      <c r="K182" s="63">
        <v>12</v>
      </c>
      <c r="L182" s="63" t="s">
        <v>3186</v>
      </c>
      <c r="M182" s="63" t="s">
        <v>3187</v>
      </c>
      <c r="N182" s="63" t="s">
        <v>3198</v>
      </c>
      <c r="O182" s="62">
        <v>3</v>
      </c>
      <c r="P182" s="64"/>
    </row>
    <row r="183" spans="2:16" x14ac:dyDescent="0.25">
      <c r="B183" s="62">
        <v>178</v>
      </c>
      <c r="C183" s="63" t="s">
        <v>3182</v>
      </c>
      <c r="D183" s="63" t="s">
        <v>3183</v>
      </c>
      <c r="E183" s="63" t="s">
        <v>3192</v>
      </c>
      <c r="F183" s="63" t="s">
        <v>3192</v>
      </c>
      <c r="G183" s="63"/>
      <c r="H183" s="63"/>
      <c r="I183" s="62" t="s">
        <v>3185</v>
      </c>
      <c r="J183" s="63">
        <v>47.5</v>
      </c>
      <c r="K183" s="63">
        <v>13</v>
      </c>
      <c r="L183" s="63" t="s">
        <v>3186</v>
      </c>
      <c r="M183" s="63" t="s">
        <v>3187</v>
      </c>
      <c r="N183" s="63" t="s">
        <v>2494</v>
      </c>
      <c r="O183" s="62">
        <v>1</v>
      </c>
    </row>
    <row r="184" spans="2:16" x14ac:dyDescent="0.25">
      <c r="B184" s="62">
        <v>179</v>
      </c>
      <c r="C184" s="63" t="s">
        <v>3182</v>
      </c>
      <c r="D184" s="63" t="s">
        <v>3182</v>
      </c>
      <c r="E184" s="63" t="s">
        <v>3202</v>
      </c>
      <c r="F184" s="63" t="s">
        <v>3202</v>
      </c>
      <c r="G184" s="63"/>
      <c r="H184" s="63"/>
      <c r="I184" s="62" t="s">
        <v>3189</v>
      </c>
      <c r="J184" s="63">
        <v>56</v>
      </c>
      <c r="K184" s="63">
        <v>13</v>
      </c>
      <c r="L184" s="63" t="s">
        <v>3186</v>
      </c>
      <c r="M184" s="63" t="s">
        <v>3187</v>
      </c>
      <c r="N184" s="63" t="s">
        <v>3199</v>
      </c>
      <c r="O184" s="62">
        <v>3</v>
      </c>
      <c r="P184" s="64"/>
    </row>
    <row r="185" spans="2:16" x14ac:dyDescent="0.25">
      <c r="B185" s="62">
        <v>180</v>
      </c>
      <c r="C185" s="63" t="s">
        <v>3182</v>
      </c>
      <c r="D185" s="63" t="s">
        <v>3182</v>
      </c>
      <c r="E185" s="63" t="s">
        <v>3202</v>
      </c>
      <c r="F185" s="63" t="s">
        <v>3202</v>
      </c>
      <c r="G185" s="63"/>
      <c r="H185" s="63"/>
      <c r="I185" s="62" t="s">
        <v>3189</v>
      </c>
      <c r="J185" s="63">
        <v>90.3</v>
      </c>
      <c r="K185" s="63">
        <v>12</v>
      </c>
      <c r="L185" s="63" t="s">
        <v>3186</v>
      </c>
      <c r="M185" s="63" t="s">
        <v>3187</v>
      </c>
      <c r="N185" s="63" t="s">
        <v>3198</v>
      </c>
      <c r="O185" s="62">
        <v>3</v>
      </c>
      <c r="P185" s="64"/>
    </row>
    <row r="186" spans="2:16" x14ac:dyDescent="0.25">
      <c r="B186" s="62">
        <v>181</v>
      </c>
      <c r="C186" s="63" t="s">
        <v>3182</v>
      </c>
      <c r="D186" s="63" t="s">
        <v>3182</v>
      </c>
      <c r="E186" s="63" t="s">
        <v>3202</v>
      </c>
      <c r="F186" s="63" t="s">
        <v>3202</v>
      </c>
      <c r="G186" s="63"/>
      <c r="H186" s="63"/>
      <c r="I186" s="62" t="s">
        <v>3189</v>
      </c>
      <c r="J186" s="63">
        <v>64.2</v>
      </c>
      <c r="K186" s="63">
        <v>12</v>
      </c>
      <c r="L186" s="63" t="s">
        <v>3186</v>
      </c>
      <c r="M186" s="63" t="s">
        <v>3187</v>
      </c>
      <c r="N186" s="63" t="s">
        <v>3198</v>
      </c>
      <c r="O186" s="62">
        <v>3</v>
      </c>
      <c r="P186" s="64"/>
    </row>
    <row r="187" spans="2:16" x14ac:dyDescent="0.25">
      <c r="B187" s="62">
        <v>182</v>
      </c>
      <c r="C187" s="63" t="s">
        <v>3182</v>
      </c>
      <c r="D187" s="63" t="s">
        <v>3182</v>
      </c>
      <c r="E187" s="63" t="s">
        <v>3202</v>
      </c>
      <c r="F187" s="63" t="s">
        <v>3202</v>
      </c>
      <c r="G187" s="63"/>
      <c r="H187" s="63"/>
      <c r="I187" s="62" t="s">
        <v>3189</v>
      </c>
      <c r="J187" s="63">
        <v>65.7</v>
      </c>
      <c r="K187" s="63">
        <v>12</v>
      </c>
      <c r="L187" s="63" t="s">
        <v>3186</v>
      </c>
      <c r="M187" s="63" t="s">
        <v>3187</v>
      </c>
      <c r="N187" s="63" t="s">
        <v>3198</v>
      </c>
      <c r="O187" s="62">
        <v>3</v>
      </c>
      <c r="P187" s="64"/>
    </row>
    <row r="188" spans="2:16" x14ac:dyDescent="0.25">
      <c r="B188" s="62">
        <v>183</v>
      </c>
      <c r="C188" s="63" t="s">
        <v>3182</v>
      </c>
      <c r="D188" s="63" t="s">
        <v>3182</v>
      </c>
      <c r="E188" s="63" t="s">
        <v>3202</v>
      </c>
      <c r="F188" s="63" t="s">
        <v>3202</v>
      </c>
      <c r="G188" s="63"/>
      <c r="H188" s="63"/>
      <c r="I188" s="62" t="s">
        <v>3189</v>
      </c>
      <c r="J188" s="63">
        <v>66.5</v>
      </c>
      <c r="K188" s="63">
        <v>12</v>
      </c>
      <c r="L188" s="63" t="s">
        <v>3186</v>
      </c>
      <c r="M188" s="63" t="s">
        <v>3187</v>
      </c>
      <c r="N188" s="63" t="s">
        <v>3198</v>
      </c>
      <c r="O188" s="62">
        <v>3</v>
      </c>
      <c r="P188" s="64"/>
    </row>
    <row r="189" spans="2:16" x14ac:dyDescent="0.25">
      <c r="B189" s="62">
        <v>184</v>
      </c>
      <c r="C189" s="63" t="s">
        <v>3182</v>
      </c>
      <c r="D189" s="63" t="s">
        <v>3182</v>
      </c>
      <c r="E189" s="63" t="s">
        <v>3202</v>
      </c>
      <c r="F189" s="63" t="s">
        <v>3202</v>
      </c>
      <c r="G189" s="63"/>
      <c r="H189" s="63"/>
      <c r="I189" s="62" t="s">
        <v>3189</v>
      </c>
      <c r="J189" s="63">
        <v>50.7</v>
      </c>
      <c r="K189" s="63">
        <v>12</v>
      </c>
      <c r="L189" s="63" t="s">
        <v>3186</v>
      </c>
      <c r="M189" s="63" t="s">
        <v>3187</v>
      </c>
      <c r="N189" s="63" t="s">
        <v>3198</v>
      </c>
      <c r="O189" s="62">
        <v>3</v>
      </c>
      <c r="P189" s="64"/>
    </row>
    <row r="190" spans="2:16" x14ac:dyDescent="0.25">
      <c r="B190" s="62">
        <v>185</v>
      </c>
      <c r="C190" s="63" t="s">
        <v>3182</v>
      </c>
      <c r="D190" s="63" t="s">
        <v>3182</v>
      </c>
      <c r="E190" s="63" t="s">
        <v>3202</v>
      </c>
      <c r="F190" s="63" t="s">
        <v>3202</v>
      </c>
      <c r="G190" s="63"/>
      <c r="H190" s="63"/>
      <c r="I190" s="62" t="s">
        <v>3189</v>
      </c>
      <c r="J190" s="63">
        <v>48.8</v>
      </c>
      <c r="K190" s="63">
        <v>12</v>
      </c>
      <c r="L190" s="63" t="s">
        <v>3186</v>
      </c>
      <c r="M190" s="63" t="s">
        <v>3187</v>
      </c>
      <c r="N190" s="63" t="s">
        <v>3198</v>
      </c>
      <c r="O190" s="62">
        <v>3</v>
      </c>
      <c r="P190" s="64"/>
    </row>
    <row r="191" spans="2:16" x14ac:dyDescent="0.25">
      <c r="B191" s="62">
        <v>186</v>
      </c>
      <c r="C191" s="63" t="s">
        <v>3182</v>
      </c>
      <c r="D191" s="63" t="s">
        <v>3182</v>
      </c>
      <c r="E191" s="63" t="s">
        <v>3202</v>
      </c>
      <c r="F191" s="63" t="s">
        <v>3202</v>
      </c>
      <c r="G191" s="63"/>
      <c r="H191" s="63"/>
      <c r="I191" s="62" t="s">
        <v>3189</v>
      </c>
      <c r="J191" s="63">
        <v>54</v>
      </c>
      <c r="K191" s="63">
        <v>13</v>
      </c>
      <c r="L191" s="63" t="s">
        <v>3186</v>
      </c>
      <c r="M191" s="63" t="s">
        <v>3187</v>
      </c>
      <c r="N191" s="63" t="s">
        <v>3199</v>
      </c>
      <c r="O191" s="62">
        <v>3</v>
      </c>
      <c r="P191" s="64"/>
    </row>
    <row r="192" spans="2:16" x14ac:dyDescent="0.25">
      <c r="B192" s="62">
        <v>187</v>
      </c>
      <c r="C192" s="63" t="s">
        <v>3182</v>
      </c>
      <c r="D192" s="63" t="s">
        <v>3182</v>
      </c>
      <c r="E192" s="63" t="s">
        <v>3202</v>
      </c>
      <c r="F192" s="63" t="s">
        <v>3202</v>
      </c>
      <c r="G192" s="63"/>
      <c r="H192" s="63"/>
      <c r="I192" s="62" t="s">
        <v>3189</v>
      </c>
      <c r="J192" s="63">
        <v>50.4</v>
      </c>
      <c r="K192" s="63">
        <v>12</v>
      </c>
      <c r="L192" s="63" t="s">
        <v>3186</v>
      </c>
      <c r="M192" s="63" t="s">
        <v>3187</v>
      </c>
      <c r="N192" s="63" t="s">
        <v>3198</v>
      </c>
      <c r="O192" s="62">
        <v>3</v>
      </c>
      <c r="P192" s="64"/>
    </row>
    <row r="193" spans="2:16" x14ac:dyDescent="0.25">
      <c r="B193" s="62">
        <v>188</v>
      </c>
      <c r="C193" s="63" t="s">
        <v>3182</v>
      </c>
      <c r="D193" s="63" t="s">
        <v>3182</v>
      </c>
      <c r="E193" s="63" t="s">
        <v>3202</v>
      </c>
      <c r="F193" s="63" t="s">
        <v>3202</v>
      </c>
      <c r="G193" s="63"/>
      <c r="H193" s="63"/>
      <c r="I193" s="62" t="s">
        <v>3189</v>
      </c>
      <c r="J193" s="63">
        <v>73</v>
      </c>
      <c r="K193" s="63">
        <v>12</v>
      </c>
      <c r="L193" s="63" t="s">
        <v>3186</v>
      </c>
      <c r="M193" s="63" t="s">
        <v>3187</v>
      </c>
      <c r="N193" s="63" t="s">
        <v>3198</v>
      </c>
      <c r="O193" s="62">
        <v>3</v>
      </c>
      <c r="P193" s="64"/>
    </row>
    <row r="194" spans="2:16" x14ac:dyDescent="0.25">
      <c r="B194" s="62">
        <v>189</v>
      </c>
      <c r="C194" s="63" t="s">
        <v>3182</v>
      </c>
      <c r="D194" s="63" t="s">
        <v>3182</v>
      </c>
      <c r="E194" s="63" t="s">
        <v>3202</v>
      </c>
      <c r="F194" s="63" t="s">
        <v>3202</v>
      </c>
      <c r="G194" s="63"/>
      <c r="H194" s="63"/>
      <c r="I194" s="62" t="s">
        <v>3189</v>
      </c>
      <c r="J194" s="63">
        <v>43</v>
      </c>
      <c r="K194" s="63">
        <v>12</v>
      </c>
      <c r="L194" s="63" t="s">
        <v>3186</v>
      </c>
      <c r="M194" s="63" t="s">
        <v>3187</v>
      </c>
      <c r="N194" s="63" t="s">
        <v>3198</v>
      </c>
      <c r="O194" s="62">
        <v>3</v>
      </c>
      <c r="P194" s="64"/>
    </row>
    <row r="195" spans="2:16" x14ac:dyDescent="0.25">
      <c r="B195" s="62">
        <v>190</v>
      </c>
      <c r="C195" s="63" t="s">
        <v>3182</v>
      </c>
      <c r="D195" s="63" t="s">
        <v>3182</v>
      </c>
      <c r="E195" s="63" t="s">
        <v>3202</v>
      </c>
      <c r="F195" s="63" t="s">
        <v>3202</v>
      </c>
      <c r="G195" s="63"/>
      <c r="H195" s="63"/>
      <c r="I195" s="62" t="s">
        <v>3189</v>
      </c>
      <c r="J195" s="63">
        <v>65.099999999999994</v>
      </c>
      <c r="K195" s="63">
        <v>13</v>
      </c>
      <c r="L195" s="63" t="s">
        <v>3186</v>
      </c>
      <c r="M195" s="63" t="s">
        <v>3187</v>
      </c>
      <c r="N195" s="63" t="s">
        <v>3199</v>
      </c>
      <c r="O195" s="62">
        <v>3</v>
      </c>
      <c r="P195" s="64"/>
    </row>
    <row r="196" spans="2:16" x14ac:dyDescent="0.25">
      <c r="B196" s="62">
        <v>191</v>
      </c>
      <c r="C196" s="63" t="s">
        <v>3182</v>
      </c>
      <c r="D196" s="63" t="s">
        <v>3182</v>
      </c>
      <c r="E196" s="63" t="s">
        <v>3202</v>
      </c>
      <c r="F196" s="63" t="s">
        <v>3202</v>
      </c>
      <c r="G196" s="63"/>
      <c r="H196" s="63"/>
      <c r="I196" s="62" t="s">
        <v>3189</v>
      </c>
      <c r="J196" s="63">
        <v>58.4</v>
      </c>
      <c r="K196" s="63">
        <v>14</v>
      </c>
      <c r="L196" s="63" t="s">
        <v>3186</v>
      </c>
      <c r="M196" s="63" t="s">
        <v>3187</v>
      </c>
      <c r="N196" s="63" t="s">
        <v>3203</v>
      </c>
      <c r="O196" s="62">
        <v>3</v>
      </c>
      <c r="P196" s="64"/>
    </row>
    <row r="197" spans="2:16" x14ac:dyDescent="0.25">
      <c r="B197" s="62">
        <v>192</v>
      </c>
      <c r="C197" s="63" t="s">
        <v>3182</v>
      </c>
      <c r="D197" s="63" t="s">
        <v>3182</v>
      </c>
      <c r="E197" s="63" t="s">
        <v>3202</v>
      </c>
      <c r="F197" s="63" t="s">
        <v>3202</v>
      </c>
      <c r="G197" s="63"/>
      <c r="H197" s="63"/>
      <c r="I197" s="62" t="s">
        <v>3189</v>
      </c>
      <c r="J197" s="63">
        <v>65</v>
      </c>
      <c r="K197" s="63">
        <v>12</v>
      </c>
      <c r="L197" s="63" t="s">
        <v>3186</v>
      </c>
      <c r="M197" s="63" t="s">
        <v>3187</v>
      </c>
      <c r="N197" s="63" t="s">
        <v>3198</v>
      </c>
      <c r="O197" s="62">
        <v>3</v>
      </c>
      <c r="P197" s="64"/>
    </row>
    <row r="198" spans="2:16" x14ac:dyDescent="0.25">
      <c r="B198" s="62">
        <v>193</v>
      </c>
      <c r="C198" s="63" t="s">
        <v>3182</v>
      </c>
      <c r="D198" s="63" t="s">
        <v>3182</v>
      </c>
      <c r="E198" s="63" t="s">
        <v>3202</v>
      </c>
      <c r="F198" s="63" t="s">
        <v>3202</v>
      </c>
      <c r="G198" s="63"/>
      <c r="H198" s="63"/>
      <c r="I198" s="62" t="s">
        <v>3189</v>
      </c>
      <c r="J198" s="63">
        <v>66.7</v>
      </c>
      <c r="K198" s="63">
        <v>12</v>
      </c>
      <c r="L198" s="63" t="s">
        <v>3186</v>
      </c>
      <c r="M198" s="63" t="s">
        <v>3187</v>
      </c>
      <c r="N198" s="63" t="s">
        <v>3198</v>
      </c>
      <c r="O198" s="62">
        <v>3</v>
      </c>
      <c r="P198" s="64"/>
    </row>
    <row r="199" spans="2:16" x14ac:dyDescent="0.25">
      <c r="B199" s="62">
        <v>194</v>
      </c>
      <c r="C199" s="63" t="s">
        <v>3182</v>
      </c>
      <c r="D199" s="63" t="s">
        <v>3182</v>
      </c>
      <c r="E199" s="63" t="s">
        <v>3202</v>
      </c>
      <c r="F199" s="63" t="s">
        <v>3202</v>
      </c>
      <c r="G199" s="63"/>
      <c r="H199" s="63"/>
      <c r="I199" s="62" t="s">
        <v>3189</v>
      </c>
      <c r="J199" s="63">
        <v>55</v>
      </c>
      <c r="K199" s="63">
        <v>12</v>
      </c>
      <c r="L199" s="63" t="s">
        <v>3186</v>
      </c>
      <c r="M199" s="63" t="s">
        <v>3187</v>
      </c>
      <c r="N199" s="63" t="s">
        <v>3198</v>
      </c>
      <c r="O199" s="62">
        <v>3</v>
      </c>
      <c r="P199" s="64"/>
    </row>
    <row r="200" spans="2:16" x14ac:dyDescent="0.25">
      <c r="B200" s="62">
        <v>195</v>
      </c>
      <c r="C200" s="63" t="s">
        <v>3182</v>
      </c>
      <c r="D200" s="63" t="s">
        <v>3182</v>
      </c>
      <c r="E200" s="63" t="s">
        <v>3202</v>
      </c>
      <c r="F200" s="63" t="s">
        <v>3202</v>
      </c>
      <c r="G200" s="63"/>
      <c r="H200" s="63"/>
      <c r="I200" s="62" t="s">
        <v>3200</v>
      </c>
      <c r="J200" s="63">
        <v>31.5</v>
      </c>
      <c r="K200" s="63">
        <v>8</v>
      </c>
      <c r="L200" s="63" t="s">
        <v>3186</v>
      </c>
      <c r="M200" s="63" t="s">
        <v>3187</v>
      </c>
      <c r="N200" s="63" t="s">
        <v>3204</v>
      </c>
      <c r="O200" s="62">
        <v>2</v>
      </c>
    </row>
    <row r="201" spans="2:16" x14ac:dyDescent="0.25">
      <c r="B201" s="62">
        <v>196</v>
      </c>
      <c r="C201" s="63" t="s">
        <v>3182</v>
      </c>
      <c r="D201" s="63" t="s">
        <v>3182</v>
      </c>
      <c r="E201" s="63" t="s">
        <v>3202</v>
      </c>
      <c r="F201" s="63" t="s">
        <v>3202</v>
      </c>
      <c r="G201" s="63"/>
      <c r="H201" s="63"/>
      <c r="I201" s="62" t="s">
        <v>3189</v>
      </c>
      <c r="J201" s="63">
        <v>70.7</v>
      </c>
      <c r="K201" s="63">
        <v>12</v>
      </c>
      <c r="L201" s="63" t="s">
        <v>3186</v>
      </c>
      <c r="M201" s="63" t="s">
        <v>3187</v>
      </c>
      <c r="N201" s="63" t="s">
        <v>3198</v>
      </c>
      <c r="O201" s="62">
        <v>3</v>
      </c>
      <c r="P201" s="64"/>
    </row>
    <row r="202" spans="2:16" x14ac:dyDescent="0.25">
      <c r="B202" s="62">
        <v>197</v>
      </c>
      <c r="C202" s="63" t="s">
        <v>3182</v>
      </c>
      <c r="D202" s="63" t="s">
        <v>3182</v>
      </c>
      <c r="E202" s="63" t="s">
        <v>3188</v>
      </c>
      <c r="F202" s="63" t="s">
        <v>3188</v>
      </c>
      <c r="G202" s="63"/>
      <c r="H202" s="63"/>
      <c r="I202" s="62" t="s">
        <v>3189</v>
      </c>
      <c r="J202" s="63">
        <v>85</v>
      </c>
      <c r="K202" s="63">
        <v>13</v>
      </c>
      <c r="L202" s="63" t="s">
        <v>3186</v>
      </c>
      <c r="M202" s="63" t="s">
        <v>3187</v>
      </c>
      <c r="N202" s="63" t="s">
        <v>3190</v>
      </c>
      <c r="O202" s="62">
        <v>3</v>
      </c>
      <c r="P202" s="64"/>
    </row>
    <row r="203" spans="2:16" x14ac:dyDescent="0.25">
      <c r="B203" s="62">
        <v>198</v>
      </c>
      <c r="C203" s="63" t="s">
        <v>3182</v>
      </c>
      <c r="D203" s="63" t="s">
        <v>3182</v>
      </c>
      <c r="E203" s="63" t="s">
        <v>3202</v>
      </c>
      <c r="F203" s="63" t="s">
        <v>3202</v>
      </c>
      <c r="G203" s="63"/>
      <c r="H203" s="63"/>
      <c r="I203" s="62" t="s">
        <v>3189</v>
      </c>
      <c r="J203" s="63">
        <v>54.4</v>
      </c>
      <c r="K203" s="63">
        <v>12</v>
      </c>
      <c r="L203" s="63" t="s">
        <v>3186</v>
      </c>
      <c r="M203" s="63" t="s">
        <v>3187</v>
      </c>
      <c r="N203" s="63" t="s">
        <v>3198</v>
      </c>
      <c r="O203" s="62">
        <v>3</v>
      </c>
      <c r="P203" s="64"/>
    </row>
    <row r="204" spans="2:16" x14ac:dyDescent="0.25">
      <c r="B204" s="62">
        <v>199</v>
      </c>
      <c r="C204" s="63" t="s">
        <v>3182</v>
      </c>
      <c r="D204" s="63" t="s">
        <v>3205</v>
      </c>
      <c r="E204" s="63" t="s">
        <v>3206</v>
      </c>
      <c r="F204" s="63" t="s">
        <v>3206</v>
      </c>
      <c r="G204" s="63"/>
      <c r="H204" s="63"/>
      <c r="I204" s="62" t="s">
        <v>3200</v>
      </c>
      <c r="J204" s="63">
        <v>26.6</v>
      </c>
      <c r="K204" s="63">
        <v>8</v>
      </c>
      <c r="L204" s="63" t="s">
        <v>3186</v>
      </c>
      <c r="M204" s="63" t="s">
        <v>3187</v>
      </c>
      <c r="N204" s="63" t="s">
        <v>3204</v>
      </c>
      <c r="O204" s="62">
        <v>2</v>
      </c>
    </row>
    <row r="205" spans="2:16" x14ac:dyDescent="0.25">
      <c r="B205" s="62">
        <v>200</v>
      </c>
      <c r="C205" s="63" t="s">
        <v>3182</v>
      </c>
      <c r="D205" s="63" t="s">
        <v>3205</v>
      </c>
      <c r="E205" s="63" t="s">
        <v>3206</v>
      </c>
      <c r="F205" s="63" t="s">
        <v>3206</v>
      </c>
      <c r="G205" s="63"/>
      <c r="H205" s="63"/>
      <c r="I205" s="62" t="s">
        <v>3200</v>
      </c>
      <c r="J205" s="63">
        <v>26.6</v>
      </c>
      <c r="K205" s="63">
        <v>7</v>
      </c>
      <c r="L205" s="63" t="s">
        <v>3186</v>
      </c>
      <c r="M205" s="63" t="s">
        <v>3187</v>
      </c>
      <c r="N205" s="63" t="s">
        <v>3201</v>
      </c>
      <c r="O205" s="62">
        <v>1</v>
      </c>
    </row>
    <row r="206" spans="2:16" x14ac:dyDescent="0.25">
      <c r="B206" s="62">
        <v>201</v>
      </c>
      <c r="C206" s="63" t="s">
        <v>3182</v>
      </c>
      <c r="D206" s="63" t="s">
        <v>3205</v>
      </c>
      <c r="E206" s="63" t="s">
        <v>3206</v>
      </c>
      <c r="F206" s="63" t="s">
        <v>3206</v>
      </c>
      <c r="G206" s="63"/>
      <c r="H206" s="63"/>
      <c r="I206" s="62" t="s">
        <v>3200</v>
      </c>
      <c r="J206" s="63">
        <v>74.7</v>
      </c>
      <c r="K206" s="63">
        <v>7</v>
      </c>
      <c r="L206" s="63" t="s">
        <v>3186</v>
      </c>
      <c r="M206" s="63" t="s">
        <v>3187</v>
      </c>
      <c r="N206" s="63" t="s">
        <v>3201</v>
      </c>
      <c r="O206" s="62">
        <v>1</v>
      </c>
    </row>
    <row r="207" spans="2:16" x14ac:dyDescent="0.25">
      <c r="B207" s="62">
        <v>202</v>
      </c>
      <c r="C207" s="63" t="s">
        <v>3182</v>
      </c>
      <c r="D207" s="63" t="s">
        <v>3205</v>
      </c>
      <c r="E207" s="63" t="s">
        <v>3206</v>
      </c>
      <c r="F207" s="63" t="s">
        <v>3206</v>
      </c>
      <c r="G207" s="63"/>
      <c r="H207" s="63"/>
      <c r="I207" s="62" t="s">
        <v>3200</v>
      </c>
      <c r="J207" s="63">
        <v>74.7</v>
      </c>
      <c r="K207" s="63">
        <v>7</v>
      </c>
      <c r="L207" s="63" t="s">
        <v>3186</v>
      </c>
      <c r="M207" s="63" t="s">
        <v>3187</v>
      </c>
      <c r="N207" s="63" t="s">
        <v>3201</v>
      </c>
      <c r="O207" s="62">
        <v>1</v>
      </c>
    </row>
    <row r="208" spans="2:16" x14ac:dyDescent="0.25">
      <c r="B208" s="62">
        <v>203</v>
      </c>
      <c r="C208" s="63" t="s">
        <v>3182</v>
      </c>
      <c r="D208" s="63" t="s">
        <v>3205</v>
      </c>
      <c r="E208" s="63" t="s">
        <v>3206</v>
      </c>
      <c r="F208" s="63" t="s">
        <v>3206</v>
      </c>
      <c r="G208" s="63"/>
      <c r="H208" s="63"/>
      <c r="I208" s="62" t="s">
        <v>3200</v>
      </c>
      <c r="J208" s="63">
        <v>74.7</v>
      </c>
      <c r="K208" s="63">
        <v>7</v>
      </c>
      <c r="L208" s="63" t="s">
        <v>3186</v>
      </c>
      <c r="M208" s="63" t="s">
        <v>3187</v>
      </c>
      <c r="N208" s="63" t="s">
        <v>3201</v>
      </c>
      <c r="O208" s="62">
        <v>1</v>
      </c>
    </row>
    <row r="209" spans="2:16" x14ac:dyDescent="0.25">
      <c r="B209" s="62">
        <v>204</v>
      </c>
      <c r="C209" s="63" t="s">
        <v>3182</v>
      </c>
      <c r="D209" s="63" t="s">
        <v>3205</v>
      </c>
      <c r="E209" s="63" t="s">
        <v>3206</v>
      </c>
      <c r="F209" s="63" t="s">
        <v>3206</v>
      </c>
      <c r="G209" s="63"/>
      <c r="H209" s="63"/>
      <c r="I209" s="62" t="s">
        <v>3200</v>
      </c>
      <c r="J209" s="63">
        <v>74.7</v>
      </c>
      <c r="K209" s="63">
        <v>8</v>
      </c>
      <c r="L209" s="63" t="s">
        <v>3186</v>
      </c>
      <c r="M209" s="63" t="s">
        <v>3187</v>
      </c>
      <c r="N209" s="63" t="s">
        <v>3204</v>
      </c>
      <c r="O209" s="62">
        <v>2</v>
      </c>
    </row>
    <row r="210" spans="2:16" x14ac:dyDescent="0.25">
      <c r="B210" s="62">
        <v>205</v>
      </c>
      <c r="C210" s="63" t="s">
        <v>3182</v>
      </c>
      <c r="D210" s="63" t="s">
        <v>3205</v>
      </c>
      <c r="E210" s="63" t="s">
        <v>3206</v>
      </c>
      <c r="F210" s="63" t="s">
        <v>3206</v>
      </c>
      <c r="G210" s="63"/>
      <c r="H210" s="63"/>
      <c r="I210" s="62" t="s">
        <v>3200</v>
      </c>
      <c r="J210" s="63">
        <v>26.6</v>
      </c>
      <c r="K210" s="63">
        <v>8</v>
      </c>
      <c r="L210" s="63" t="s">
        <v>3186</v>
      </c>
      <c r="M210" s="63" t="s">
        <v>3187</v>
      </c>
      <c r="N210" s="63" t="s">
        <v>3204</v>
      </c>
      <c r="O210" s="62">
        <v>2</v>
      </c>
    </row>
    <row r="211" spans="2:16" x14ac:dyDescent="0.25">
      <c r="B211" s="62">
        <v>206</v>
      </c>
      <c r="C211" s="63" t="s">
        <v>3182</v>
      </c>
      <c r="D211" s="63" t="s">
        <v>3182</v>
      </c>
      <c r="E211" s="63" t="s">
        <v>3188</v>
      </c>
      <c r="F211" s="63" t="s">
        <v>3188</v>
      </c>
      <c r="G211" s="63"/>
      <c r="H211" s="63"/>
      <c r="I211" s="62" t="s">
        <v>3189</v>
      </c>
      <c r="J211" s="63">
        <v>161.30000000000001</v>
      </c>
      <c r="K211" s="63">
        <v>13</v>
      </c>
      <c r="L211" s="63" t="s">
        <v>3186</v>
      </c>
      <c r="M211" s="63" t="s">
        <v>3187</v>
      </c>
      <c r="N211" s="63" t="s">
        <v>3190</v>
      </c>
      <c r="O211" s="62">
        <v>3</v>
      </c>
      <c r="P211" s="64"/>
    </row>
    <row r="212" spans="2:16" x14ac:dyDescent="0.25">
      <c r="B212" s="62">
        <v>207</v>
      </c>
      <c r="C212" s="63" t="s">
        <v>3182</v>
      </c>
      <c r="D212" s="63" t="s">
        <v>3205</v>
      </c>
      <c r="E212" s="63" t="s">
        <v>3206</v>
      </c>
      <c r="F212" s="63" t="s">
        <v>3206</v>
      </c>
      <c r="G212" s="63"/>
      <c r="H212" s="63"/>
      <c r="I212" s="62" t="s">
        <v>3200</v>
      </c>
      <c r="J212" s="63">
        <v>26.6</v>
      </c>
      <c r="K212" s="63">
        <v>8</v>
      </c>
      <c r="L212" s="63" t="s">
        <v>3186</v>
      </c>
      <c r="M212" s="63" t="s">
        <v>3187</v>
      </c>
      <c r="N212" s="63" t="s">
        <v>3204</v>
      </c>
      <c r="O212" s="62">
        <v>2</v>
      </c>
    </row>
    <row r="213" spans="2:16" x14ac:dyDescent="0.25">
      <c r="B213" s="62">
        <v>208</v>
      </c>
      <c r="C213" s="63" t="s">
        <v>3182</v>
      </c>
      <c r="D213" s="63" t="s">
        <v>3182</v>
      </c>
      <c r="E213" s="63" t="s">
        <v>3207</v>
      </c>
      <c r="F213" s="63" t="s">
        <v>3207</v>
      </c>
      <c r="G213" s="63"/>
      <c r="H213" s="63"/>
      <c r="I213" s="62" t="s">
        <v>3189</v>
      </c>
      <c r="J213" s="63">
        <v>80.7</v>
      </c>
      <c r="K213" s="63">
        <v>12</v>
      </c>
      <c r="L213" s="63" t="s">
        <v>3186</v>
      </c>
      <c r="M213" s="63" t="s">
        <v>3187</v>
      </c>
      <c r="N213" s="63" t="s">
        <v>3198</v>
      </c>
      <c r="O213" s="62">
        <v>3</v>
      </c>
      <c r="P213" s="64"/>
    </row>
    <row r="214" spans="2:16" x14ac:dyDescent="0.25">
      <c r="B214" s="62">
        <v>209</v>
      </c>
      <c r="C214" s="63" t="s">
        <v>3182</v>
      </c>
      <c r="D214" s="63" t="s">
        <v>3182</v>
      </c>
      <c r="E214" s="63" t="s">
        <v>3207</v>
      </c>
      <c r="F214" s="63" t="s">
        <v>3207</v>
      </c>
      <c r="G214" s="63"/>
      <c r="H214" s="63"/>
      <c r="I214" s="62" t="s">
        <v>3189</v>
      </c>
      <c r="J214" s="63">
        <v>80.7</v>
      </c>
      <c r="K214" s="63">
        <v>13</v>
      </c>
      <c r="L214" s="63" t="s">
        <v>3186</v>
      </c>
      <c r="M214" s="63" t="s">
        <v>3187</v>
      </c>
      <c r="N214" s="63" t="s">
        <v>3190</v>
      </c>
      <c r="O214" s="62">
        <v>3</v>
      </c>
      <c r="P214" s="64"/>
    </row>
    <row r="215" spans="2:16" x14ac:dyDescent="0.25">
      <c r="B215" s="62">
        <v>210</v>
      </c>
      <c r="C215" s="63" t="s">
        <v>3182</v>
      </c>
      <c r="D215" s="63" t="s">
        <v>3182</v>
      </c>
      <c r="E215" s="63" t="s">
        <v>3207</v>
      </c>
      <c r="F215" s="63" t="s">
        <v>3207</v>
      </c>
      <c r="G215" s="63"/>
      <c r="H215" s="63"/>
      <c r="I215" s="62" t="s">
        <v>3189</v>
      </c>
      <c r="J215" s="63">
        <v>80.7</v>
      </c>
      <c r="K215" s="63">
        <v>13</v>
      </c>
      <c r="L215" s="63" t="s">
        <v>3186</v>
      </c>
      <c r="M215" s="63" t="s">
        <v>3187</v>
      </c>
      <c r="N215" s="63" t="s">
        <v>3190</v>
      </c>
      <c r="O215" s="62">
        <v>3</v>
      </c>
      <c r="P215" s="64"/>
    </row>
    <row r="216" spans="2:16" x14ac:dyDescent="0.25">
      <c r="B216" s="62">
        <v>211</v>
      </c>
      <c r="C216" s="63" t="s">
        <v>3182</v>
      </c>
      <c r="D216" s="63" t="s">
        <v>3182</v>
      </c>
      <c r="E216" s="63" t="s">
        <v>3207</v>
      </c>
      <c r="F216" s="63" t="s">
        <v>3207</v>
      </c>
      <c r="G216" s="63"/>
      <c r="H216" s="63"/>
      <c r="I216" s="62" t="s">
        <v>3189</v>
      </c>
      <c r="J216" s="63">
        <v>80.7</v>
      </c>
      <c r="K216" s="63">
        <v>13</v>
      </c>
      <c r="L216" s="63" t="s">
        <v>3186</v>
      </c>
      <c r="M216" s="63" t="s">
        <v>3187</v>
      </c>
      <c r="N216" s="63" t="s">
        <v>3190</v>
      </c>
      <c r="O216" s="62">
        <v>3</v>
      </c>
      <c r="P216" s="64"/>
    </row>
    <row r="217" spans="2:16" x14ac:dyDescent="0.25">
      <c r="B217" s="62">
        <v>212</v>
      </c>
      <c r="C217" s="63" t="s">
        <v>3182</v>
      </c>
      <c r="D217" s="63" t="s">
        <v>3182</v>
      </c>
      <c r="E217" s="63" t="s">
        <v>3207</v>
      </c>
      <c r="F217" s="63" t="s">
        <v>3207</v>
      </c>
      <c r="G217" s="63"/>
      <c r="H217" s="63"/>
      <c r="I217" s="62" t="s">
        <v>3189</v>
      </c>
      <c r="J217" s="63">
        <v>80.7</v>
      </c>
      <c r="K217" s="63">
        <v>13</v>
      </c>
      <c r="L217" s="63" t="s">
        <v>3186</v>
      </c>
      <c r="M217" s="63" t="s">
        <v>3187</v>
      </c>
      <c r="N217" s="63" t="s">
        <v>3190</v>
      </c>
      <c r="O217" s="62">
        <v>3</v>
      </c>
      <c r="P217" s="64"/>
    </row>
    <row r="218" spans="2:16" x14ac:dyDescent="0.25">
      <c r="B218" s="62">
        <v>213</v>
      </c>
      <c r="C218" s="63" t="s">
        <v>3182</v>
      </c>
      <c r="D218" s="63" t="s">
        <v>3182</v>
      </c>
      <c r="E218" s="63" t="s">
        <v>3207</v>
      </c>
      <c r="F218" s="63" t="s">
        <v>3207</v>
      </c>
      <c r="G218" s="63"/>
      <c r="H218" s="63"/>
      <c r="I218" s="62" t="s">
        <v>3189</v>
      </c>
      <c r="J218" s="63">
        <v>80.7</v>
      </c>
      <c r="K218" s="63">
        <v>13</v>
      </c>
      <c r="L218" s="63" t="s">
        <v>3186</v>
      </c>
      <c r="M218" s="63" t="s">
        <v>3187</v>
      </c>
      <c r="N218" s="63" t="s">
        <v>3190</v>
      </c>
      <c r="O218" s="62">
        <v>3</v>
      </c>
      <c r="P218" s="64"/>
    </row>
    <row r="219" spans="2:16" x14ac:dyDescent="0.25">
      <c r="B219" s="62">
        <v>214</v>
      </c>
      <c r="C219" s="63" t="s">
        <v>3182</v>
      </c>
      <c r="D219" s="63" t="s">
        <v>3182</v>
      </c>
      <c r="E219" s="63" t="s">
        <v>3207</v>
      </c>
      <c r="F219" s="63" t="s">
        <v>3207</v>
      </c>
      <c r="G219" s="63"/>
      <c r="H219" s="63"/>
      <c r="I219" s="62" t="s">
        <v>3189</v>
      </c>
      <c r="J219" s="63">
        <v>80.7</v>
      </c>
      <c r="K219" s="63">
        <v>13</v>
      </c>
      <c r="L219" s="63" t="s">
        <v>3186</v>
      </c>
      <c r="M219" s="63" t="s">
        <v>3187</v>
      </c>
      <c r="N219" s="63" t="s">
        <v>3190</v>
      </c>
      <c r="O219" s="62">
        <v>3</v>
      </c>
      <c r="P219" s="64"/>
    </row>
    <row r="220" spans="2:16" x14ac:dyDescent="0.25">
      <c r="B220" s="62">
        <v>215</v>
      </c>
      <c r="C220" s="63" t="s">
        <v>3182</v>
      </c>
      <c r="D220" s="63" t="s">
        <v>3182</v>
      </c>
      <c r="E220" s="63" t="s">
        <v>3207</v>
      </c>
      <c r="F220" s="63" t="s">
        <v>3207</v>
      </c>
      <c r="G220" s="63"/>
      <c r="H220" s="63"/>
      <c r="I220" s="62" t="s">
        <v>3189</v>
      </c>
      <c r="J220" s="63">
        <v>80.7</v>
      </c>
      <c r="K220" s="63">
        <v>13</v>
      </c>
      <c r="L220" s="63" t="s">
        <v>3186</v>
      </c>
      <c r="M220" s="63" t="s">
        <v>3187</v>
      </c>
      <c r="N220" s="63" t="s">
        <v>3190</v>
      </c>
      <c r="O220" s="62">
        <v>3</v>
      </c>
      <c r="P220" s="64"/>
    </row>
    <row r="221" spans="2:16" x14ac:dyDescent="0.25">
      <c r="B221" s="62">
        <v>216</v>
      </c>
      <c r="C221" s="63" t="s">
        <v>3182</v>
      </c>
      <c r="D221" s="63" t="s">
        <v>3205</v>
      </c>
      <c r="E221" s="63" t="s">
        <v>3206</v>
      </c>
      <c r="F221" s="63" t="s">
        <v>3206</v>
      </c>
      <c r="G221" s="63"/>
      <c r="H221" s="63"/>
      <c r="I221" s="62" t="s">
        <v>3189</v>
      </c>
      <c r="J221" s="63">
        <v>80.7</v>
      </c>
      <c r="K221" s="63">
        <v>13</v>
      </c>
      <c r="L221" s="63" t="s">
        <v>3186</v>
      </c>
      <c r="M221" s="63" t="s">
        <v>3187</v>
      </c>
      <c r="N221" s="63" t="s">
        <v>3190</v>
      </c>
      <c r="O221" s="62">
        <v>3</v>
      </c>
      <c r="P221" s="64"/>
    </row>
    <row r="222" spans="2:16" x14ac:dyDescent="0.25">
      <c r="B222" s="62">
        <v>217</v>
      </c>
      <c r="C222" s="63" t="s">
        <v>3182</v>
      </c>
      <c r="D222" s="63" t="s">
        <v>3182</v>
      </c>
      <c r="E222" s="63" t="s">
        <v>3202</v>
      </c>
      <c r="F222" s="63" t="s">
        <v>3202</v>
      </c>
      <c r="G222" s="63"/>
      <c r="H222" s="63"/>
      <c r="I222" s="62" t="s">
        <v>3200</v>
      </c>
      <c r="J222" s="63">
        <v>30</v>
      </c>
      <c r="K222" s="63">
        <v>8</v>
      </c>
      <c r="L222" s="63" t="s">
        <v>3186</v>
      </c>
      <c r="M222" s="63" t="s">
        <v>3187</v>
      </c>
      <c r="N222" s="63" t="s">
        <v>3204</v>
      </c>
      <c r="O222" s="62">
        <v>2</v>
      </c>
    </row>
    <row r="223" spans="2:16" x14ac:dyDescent="0.25">
      <c r="B223" s="62">
        <v>218</v>
      </c>
      <c r="C223" s="63" t="s">
        <v>3182</v>
      </c>
      <c r="D223" s="63" t="s">
        <v>3182</v>
      </c>
      <c r="E223" s="63" t="s">
        <v>3202</v>
      </c>
      <c r="F223" s="63" t="s">
        <v>3202</v>
      </c>
      <c r="G223" s="63"/>
      <c r="H223" s="63"/>
      <c r="I223" s="62" t="s">
        <v>3189</v>
      </c>
      <c r="J223" s="63">
        <v>76.2</v>
      </c>
      <c r="K223" s="63">
        <v>13</v>
      </c>
      <c r="L223" s="63" t="s">
        <v>3186</v>
      </c>
      <c r="M223" s="63" t="s">
        <v>3187</v>
      </c>
      <c r="N223" s="63" t="s">
        <v>3190</v>
      </c>
      <c r="O223" s="62">
        <v>3</v>
      </c>
      <c r="P223" s="64"/>
    </row>
    <row r="224" spans="2:16" x14ac:dyDescent="0.25">
      <c r="B224" s="62">
        <v>219</v>
      </c>
      <c r="C224" s="63" t="s">
        <v>3182</v>
      </c>
      <c r="D224" s="63" t="s">
        <v>3182</v>
      </c>
      <c r="E224" s="63" t="s">
        <v>3202</v>
      </c>
      <c r="F224" s="63" t="s">
        <v>3202</v>
      </c>
      <c r="G224" s="63"/>
      <c r="H224" s="63"/>
      <c r="I224" s="62" t="s">
        <v>3200</v>
      </c>
      <c r="J224" s="63">
        <v>31.2</v>
      </c>
      <c r="K224" s="63">
        <v>8</v>
      </c>
      <c r="L224" s="63" t="s">
        <v>3186</v>
      </c>
      <c r="M224" s="63" t="s">
        <v>3187</v>
      </c>
      <c r="N224" s="63" t="s">
        <v>3204</v>
      </c>
      <c r="O224" s="62">
        <v>2</v>
      </c>
    </row>
    <row r="225" spans="2:15" x14ac:dyDescent="0.25">
      <c r="B225" s="62">
        <v>220</v>
      </c>
      <c r="C225" s="63" t="s">
        <v>3182</v>
      </c>
      <c r="D225" s="63" t="s">
        <v>3182</v>
      </c>
      <c r="E225" s="63" t="s">
        <v>3202</v>
      </c>
      <c r="F225" s="63" t="s">
        <v>3202</v>
      </c>
      <c r="G225" s="63"/>
      <c r="H225" s="63"/>
      <c r="I225" s="62" t="s">
        <v>3200</v>
      </c>
      <c r="J225" s="63">
        <v>41</v>
      </c>
      <c r="K225" s="63">
        <v>9</v>
      </c>
      <c r="L225" s="63" t="s">
        <v>3186</v>
      </c>
      <c r="M225" s="63" t="s">
        <v>3187</v>
      </c>
      <c r="N225" s="63" t="s">
        <v>3208</v>
      </c>
      <c r="O225" s="62">
        <v>2</v>
      </c>
    </row>
    <row r="226" spans="2:15" x14ac:dyDescent="0.25">
      <c r="B226" s="62">
        <v>221</v>
      </c>
      <c r="C226" s="63" t="s">
        <v>3182</v>
      </c>
      <c r="D226" s="63" t="s">
        <v>3182</v>
      </c>
      <c r="E226" s="63" t="s">
        <v>3202</v>
      </c>
      <c r="F226" s="63" t="s">
        <v>3202</v>
      </c>
      <c r="G226" s="63"/>
      <c r="H226" s="63"/>
      <c r="I226" s="62" t="s">
        <v>3200</v>
      </c>
      <c r="J226" s="63">
        <v>40</v>
      </c>
      <c r="K226" s="63">
        <v>9</v>
      </c>
      <c r="L226" s="63" t="s">
        <v>3186</v>
      </c>
      <c r="M226" s="63" t="s">
        <v>3187</v>
      </c>
      <c r="N226" s="63" t="s">
        <v>3208</v>
      </c>
      <c r="O226" s="62">
        <v>2</v>
      </c>
    </row>
    <row r="227" spans="2:15" x14ac:dyDescent="0.25">
      <c r="B227" s="62">
        <v>222</v>
      </c>
      <c r="C227" s="63" t="s">
        <v>3182</v>
      </c>
      <c r="D227" s="63" t="s">
        <v>3182</v>
      </c>
      <c r="E227" s="63" t="s">
        <v>3202</v>
      </c>
      <c r="F227" s="63" t="s">
        <v>3202</v>
      </c>
      <c r="G227" s="63"/>
      <c r="H227" s="63"/>
      <c r="I227" s="62" t="s">
        <v>3200</v>
      </c>
      <c r="J227" s="63">
        <v>38</v>
      </c>
      <c r="K227" s="63">
        <v>9</v>
      </c>
      <c r="L227" s="63" t="s">
        <v>3186</v>
      </c>
      <c r="M227" s="63" t="s">
        <v>3187</v>
      </c>
      <c r="N227" s="63" t="s">
        <v>3208</v>
      </c>
      <c r="O227" s="62">
        <v>2</v>
      </c>
    </row>
    <row r="228" spans="2:15" x14ac:dyDescent="0.25">
      <c r="B228" s="62">
        <v>223</v>
      </c>
      <c r="C228" s="63" t="s">
        <v>3182</v>
      </c>
      <c r="D228" s="63" t="s">
        <v>3182</v>
      </c>
      <c r="E228" s="63" t="s">
        <v>3202</v>
      </c>
      <c r="F228" s="63" t="s">
        <v>3202</v>
      </c>
      <c r="G228" s="63"/>
      <c r="H228" s="63"/>
      <c r="I228" s="62" t="s">
        <v>3200</v>
      </c>
      <c r="J228" s="63">
        <v>41</v>
      </c>
      <c r="K228" s="63">
        <v>9</v>
      </c>
      <c r="L228" s="63" t="s">
        <v>3186</v>
      </c>
      <c r="M228" s="63" t="s">
        <v>3187</v>
      </c>
      <c r="N228" s="63" t="s">
        <v>3209</v>
      </c>
      <c r="O228" s="62">
        <v>2</v>
      </c>
    </row>
    <row r="229" spans="2:15" x14ac:dyDescent="0.25">
      <c r="B229" s="62">
        <v>224</v>
      </c>
      <c r="C229" s="63" t="s">
        <v>3182</v>
      </c>
      <c r="D229" s="63" t="s">
        <v>3182</v>
      </c>
      <c r="E229" s="63" t="s">
        <v>3202</v>
      </c>
      <c r="F229" s="63" t="s">
        <v>3202</v>
      </c>
      <c r="G229" s="63"/>
      <c r="H229" s="63"/>
      <c r="I229" s="62" t="s">
        <v>3200</v>
      </c>
      <c r="J229" s="63">
        <v>30</v>
      </c>
      <c r="K229" s="63">
        <v>8</v>
      </c>
      <c r="L229" s="63" t="s">
        <v>3186</v>
      </c>
      <c r="M229" s="63" t="s">
        <v>3187</v>
      </c>
      <c r="N229" s="63" t="s">
        <v>3204</v>
      </c>
      <c r="O229" s="62">
        <v>2</v>
      </c>
    </row>
    <row r="230" spans="2:15" x14ac:dyDescent="0.25">
      <c r="B230" s="62">
        <v>225</v>
      </c>
      <c r="C230" s="63" t="s">
        <v>3182</v>
      </c>
      <c r="D230" s="63" t="s">
        <v>3205</v>
      </c>
      <c r="E230" s="63" t="s">
        <v>3206</v>
      </c>
      <c r="F230" s="63" t="s">
        <v>3206</v>
      </c>
      <c r="G230" s="63"/>
      <c r="H230" s="63"/>
      <c r="I230" s="62" t="s">
        <v>3200</v>
      </c>
      <c r="J230" s="63">
        <v>26.6</v>
      </c>
      <c r="K230" s="63">
        <v>8</v>
      </c>
      <c r="L230" s="63" t="s">
        <v>3186</v>
      </c>
      <c r="M230" s="63" t="s">
        <v>3187</v>
      </c>
      <c r="N230" s="63" t="s">
        <v>3204</v>
      </c>
      <c r="O230" s="62">
        <v>2</v>
      </c>
    </row>
    <row r="231" spans="2:15" x14ac:dyDescent="0.25">
      <c r="B231" s="62">
        <v>226</v>
      </c>
      <c r="C231" s="63" t="s">
        <v>3182</v>
      </c>
      <c r="D231" s="63" t="s">
        <v>3182</v>
      </c>
      <c r="E231" s="63" t="s">
        <v>3202</v>
      </c>
      <c r="F231" s="63" t="s">
        <v>3202</v>
      </c>
      <c r="G231" s="63"/>
      <c r="H231" s="63"/>
      <c r="I231" s="62" t="s">
        <v>3200</v>
      </c>
      <c r="J231" s="63">
        <v>30</v>
      </c>
      <c r="K231" s="63">
        <v>8</v>
      </c>
      <c r="L231" s="63" t="s">
        <v>3186</v>
      </c>
      <c r="M231" s="63" t="s">
        <v>3187</v>
      </c>
      <c r="N231" s="63" t="s">
        <v>3204</v>
      </c>
      <c r="O231" s="62">
        <v>2</v>
      </c>
    </row>
    <row r="232" spans="2:15" x14ac:dyDescent="0.25">
      <c r="B232" s="62">
        <v>227</v>
      </c>
      <c r="C232" s="63" t="s">
        <v>3182</v>
      </c>
      <c r="D232" s="63" t="s">
        <v>3182</v>
      </c>
      <c r="E232" s="63" t="s">
        <v>3202</v>
      </c>
      <c r="F232" s="63" t="s">
        <v>3202</v>
      </c>
      <c r="G232" s="63"/>
      <c r="H232" s="63"/>
      <c r="I232" s="62" t="s">
        <v>3200</v>
      </c>
      <c r="J232" s="63">
        <v>34.200000000000003</v>
      </c>
      <c r="K232" s="63">
        <v>8</v>
      </c>
      <c r="L232" s="63" t="s">
        <v>3186</v>
      </c>
      <c r="M232" s="63" t="s">
        <v>3187</v>
      </c>
      <c r="N232" s="63" t="s">
        <v>3204</v>
      </c>
      <c r="O232" s="62">
        <v>2</v>
      </c>
    </row>
    <row r="233" spans="2:15" x14ac:dyDescent="0.25">
      <c r="B233" s="62">
        <v>228</v>
      </c>
      <c r="C233" s="63" t="s">
        <v>3182</v>
      </c>
      <c r="D233" s="63" t="s">
        <v>3182</v>
      </c>
      <c r="E233" s="63" t="s">
        <v>3202</v>
      </c>
      <c r="F233" s="63" t="s">
        <v>3202</v>
      </c>
      <c r="G233" s="63"/>
      <c r="H233" s="63"/>
      <c r="I233" s="62" t="s">
        <v>3200</v>
      </c>
      <c r="J233" s="63">
        <v>30</v>
      </c>
      <c r="K233" s="63">
        <v>8</v>
      </c>
      <c r="L233" s="63" t="s">
        <v>3186</v>
      </c>
      <c r="M233" s="63" t="s">
        <v>3187</v>
      </c>
      <c r="N233" s="63" t="s">
        <v>3204</v>
      </c>
      <c r="O233" s="62">
        <v>2</v>
      </c>
    </row>
    <row r="234" spans="2:15" x14ac:dyDescent="0.25">
      <c r="B234" s="62">
        <v>229</v>
      </c>
      <c r="C234" s="63" t="s">
        <v>3182</v>
      </c>
      <c r="D234" s="63" t="s">
        <v>3182</v>
      </c>
      <c r="E234" s="63" t="s">
        <v>3202</v>
      </c>
      <c r="F234" s="63" t="s">
        <v>3202</v>
      </c>
      <c r="G234" s="63"/>
      <c r="H234" s="63"/>
      <c r="I234" s="62" t="s">
        <v>3200</v>
      </c>
      <c r="J234" s="63">
        <v>30</v>
      </c>
      <c r="K234" s="63">
        <v>8</v>
      </c>
      <c r="L234" s="63" t="s">
        <v>3186</v>
      </c>
      <c r="M234" s="63" t="s">
        <v>3187</v>
      </c>
      <c r="N234" s="63" t="s">
        <v>3204</v>
      </c>
      <c r="O234" s="62">
        <v>2</v>
      </c>
    </row>
    <row r="235" spans="2:15" x14ac:dyDescent="0.25">
      <c r="B235" s="62">
        <v>230</v>
      </c>
      <c r="C235" s="63" t="s">
        <v>3182</v>
      </c>
      <c r="D235" s="63" t="s">
        <v>3205</v>
      </c>
      <c r="E235" s="63" t="s">
        <v>3206</v>
      </c>
      <c r="F235" s="63" t="s">
        <v>3206</v>
      </c>
      <c r="G235" s="63"/>
      <c r="H235" s="63"/>
      <c r="I235" s="62" t="s">
        <v>3200</v>
      </c>
      <c r="J235" s="63">
        <v>74.7</v>
      </c>
      <c r="K235" s="63">
        <v>12</v>
      </c>
      <c r="L235" s="63" t="s">
        <v>3186</v>
      </c>
      <c r="M235" s="63" t="s">
        <v>3187</v>
      </c>
      <c r="N235" s="63" t="s">
        <v>3198</v>
      </c>
      <c r="O235" s="62">
        <v>3</v>
      </c>
    </row>
    <row r="236" spans="2:15" x14ac:dyDescent="0.25">
      <c r="B236" s="62">
        <v>231</v>
      </c>
      <c r="C236" s="63" t="s">
        <v>3182</v>
      </c>
      <c r="D236" s="63" t="s">
        <v>3205</v>
      </c>
      <c r="E236" s="63" t="s">
        <v>3206</v>
      </c>
      <c r="F236" s="63" t="s">
        <v>3206</v>
      </c>
      <c r="G236" s="63"/>
      <c r="H236" s="63"/>
      <c r="I236" s="62" t="s">
        <v>3200</v>
      </c>
      <c r="J236" s="63">
        <v>26.6</v>
      </c>
      <c r="K236" s="63">
        <v>8</v>
      </c>
      <c r="L236" s="63" t="s">
        <v>3186</v>
      </c>
      <c r="M236" s="63" t="s">
        <v>3187</v>
      </c>
      <c r="N236" s="63" t="s">
        <v>3204</v>
      </c>
      <c r="O236" s="62">
        <v>2</v>
      </c>
    </row>
    <row r="237" spans="2:15" x14ac:dyDescent="0.25">
      <c r="B237" s="62">
        <v>232</v>
      </c>
      <c r="C237" s="63" t="s">
        <v>3182</v>
      </c>
      <c r="D237" s="63" t="s">
        <v>3205</v>
      </c>
      <c r="E237" s="63" t="s">
        <v>3206</v>
      </c>
      <c r="F237" s="63" t="s">
        <v>3206</v>
      </c>
      <c r="G237" s="63"/>
      <c r="H237" s="63"/>
      <c r="I237" s="62" t="s">
        <v>3200</v>
      </c>
      <c r="J237" s="63">
        <v>74.7</v>
      </c>
      <c r="K237" s="63">
        <v>8</v>
      </c>
      <c r="L237" s="63" t="s">
        <v>3186</v>
      </c>
      <c r="M237" s="63" t="s">
        <v>3187</v>
      </c>
      <c r="N237" s="63" t="s">
        <v>3204</v>
      </c>
      <c r="O237" s="62">
        <v>2</v>
      </c>
    </row>
    <row r="238" spans="2:15" x14ac:dyDescent="0.25">
      <c r="B238" s="62">
        <v>233</v>
      </c>
      <c r="C238" s="63" t="s">
        <v>3182</v>
      </c>
      <c r="D238" s="63" t="s">
        <v>3205</v>
      </c>
      <c r="E238" s="63" t="s">
        <v>3206</v>
      </c>
      <c r="F238" s="63" t="s">
        <v>3206</v>
      </c>
      <c r="G238" s="63"/>
      <c r="H238" s="63"/>
      <c r="I238" s="62" t="s">
        <v>3200</v>
      </c>
      <c r="J238" s="63">
        <v>26.6</v>
      </c>
      <c r="K238" s="63">
        <v>8</v>
      </c>
      <c r="L238" s="63" t="s">
        <v>3186</v>
      </c>
      <c r="M238" s="63" t="s">
        <v>3187</v>
      </c>
      <c r="N238" s="63" t="s">
        <v>3204</v>
      </c>
      <c r="O238" s="62">
        <v>2</v>
      </c>
    </row>
    <row r="239" spans="2:15" x14ac:dyDescent="0.25">
      <c r="B239" s="62">
        <v>234</v>
      </c>
      <c r="C239" s="63" t="s">
        <v>3182</v>
      </c>
      <c r="D239" s="63" t="s">
        <v>3205</v>
      </c>
      <c r="E239" s="63" t="s">
        <v>3206</v>
      </c>
      <c r="F239" s="63" t="s">
        <v>3206</v>
      </c>
      <c r="G239" s="63"/>
      <c r="H239" s="63"/>
      <c r="I239" s="62" t="s">
        <v>3200</v>
      </c>
      <c r="J239" s="63">
        <v>26.6</v>
      </c>
      <c r="K239" s="63">
        <v>7</v>
      </c>
      <c r="L239" s="63" t="s">
        <v>3186</v>
      </c>
      <c r="M239" s="63" t="s">
        <v>3187</v>
      </c>
      <c r="N239" s="63" t="s">
        <v>3201</v>
      </c>
      <c r="O239" s="62">
        <v>1</v>
      </c>
    </row>
    <row r="240" spans="2:15" x14ac:dyDescent="0.25">
      <c r="B240" s="62">
        <v>235</v>
      </c>
      <c r="C240" s="63" t="s">
        <v>3182</v>
      </c>
      <c r="D240" s="63" t="s">
        <v>3205</v>
      </c>
      <c r="E240" s="63" t="s">
        <v>3206</v>
      </c>
      <c r="F240" s="63" t="s">
        <v>3206</v>
      </c>
      <c r="G240" s="63"/>
      <c r="H240" s="63"/>
      <c r="I240" s="62" t="s">
        <v>3200</v>
      </c>
      <c r="J240" s="63">
        <v>26.6</v>
      </c>
      <c r="K240" s="63">
        <v>8</v>
      </c>
      <c r="L240" s="63" t="s">
        <v>3186</v>
      </c>
      <c r="M240" s="63" t="s">
        <v>3187</v>
      </c>
      <c r="N240" s="63" t="s">
        <v>3204</v>
      </c>
      <c r="O240" s="62">
        <v>2</v>
      </c>
    </row>
    <row r="241" spans="2:16" x14ac:dyDescent="0.25">
      <c r="B241" s="62">
        <v>236</v>
      </c>
      <c r="C241" s="63" t="s">
        <v>3182</v>
      </c>
      <c r="D241" s="63" t="s">
        <v>3182</v>
      </c>
      <c r="E241" s="63" t="s">
        <v>3202</v>
      </c>
      <c r="F241" s="63" t="s">
        <v>3202</v>
      </c>
      <c r="G241" s="63"/>
      <c r="H241" s="63"/>
      <c r="I241" s="62" t="s">
        <v>3200</v>
      </c>
      <c r="J241" s="63">
        <v>30</v>
      </c>
      <c r="K241" s="63">
        <v>8</v>
      </c>
      <c r="L241" s="63" t="s">
        <v>3186</v>
      </c>
      <c r="M241" s="63" t="s">
        <v>3187</v>
      </c>
      <c r="N241" s="63" t="s">
        <v>3204</v>
      </c>
      <c r="O241" s="62">
        <v>2</v>
      </c>
    </row>
    <row r="242" spans="2:16" x14ac:dyDescent="0.25">
      <c r="B242" s="62">
        <v>237</v>
      </c>
      <c r="C242" s="63" t="s">
        <v>3182</v>
      </c>
      <c r="D242" s="63" t="s">
        <v>3183</v>
      </c>
      <c r="E242" s="63" t="s">
        <v>3193</v>
      </c>
      <c r="F242" s="63" t="s">
        <v>3193</v>
      </c>
      <c r="G242" s="63"/>
      <c r="H242" s="63"/>
      <c r="I242" s="62" t="s">
        <v>3185</v>
      </c>
      <c r="J242" s="63">
        <v>138.5</v>
      </c>
      <c r="K242" s="63">
        <v>12</v>
      </c>
      <c r="L242" s="63" t="s">
        <v>3186</v>
      </c>
      <c r="M242" s="63" t="s">
        <v>3194</v>
      </c>
      <c r="N242" s="63" t="s">
        <v>2633</v>
      </c>
      <c r="O242" s="62">
        <v>1</v>
      </c>
    </row>
    <row r="243" spans="2:16" x14ac:dyDescent="0.25">
      <c r="B243" s="62">
        <v>238</v>
      </c>
      <c r="C243" s="63" t="s">
        <v>3182</v>
      </c>
      <c r="D243" s="63" t="s">
        <v>3183</v>
      </c>
      <c r="E243" s="63" t="s">
        <v>3192</v>
      </c>
      <c r="F243" s="63" t="s">
        <v>3192</v>
      </c>
      <c r="G243" s="63"/>
      <c r="H243" s="63"/>
      <c r="I243" s="62" t="s">
        <v>3185</v>
      </c>
      <c r="J243" s="63">
        <v>115.4</v>
      </c>
      <c r="K243" s="63">
        <v>13</v>
      </c>
      <c r="L243" s="63" t="s">
        <v>3186</v>
      </c>
      <c r="M243" s="63" t="s">
        <v>3187</v>
      </c>
      <c r="N243" s="63" t="s">
        <v>2498</v>
      </c>
      <c r="O243" s="62">
        <v>1</v>
      </c>
    </row>
    <row r="244" spans="2:16" x14ac:dyDescent="0.25">
      <c r="B244" s="62">
        <v>239</v>
      </c>
      <c r="C244" s="63" t="s">
        <v>3182</v>
      </c>
      <c r="D244" s="63" t="s">
        <v>3183</v>
      </c>
      <c r="E244" s="63" t="s">
        <v>3192</v>
      </c>
      <c r="F244" s="63" t="s">
        <v>3192</v>
      </c>
      <c r="G244" s="63"/>
      <c r="H244" s="63"/>
      <c r="I244" s="62" t="s">
        <v>3185</v>
      </c>
      <c r="J244" s="63">
        <v>60</v>
      </c>
      <c r="K244" s="63">
        <v>13</v>
      </c>
      <c r="L244" s="63" t="s">
        <v>3186</v>
      </c>
      <c r="M244" s="63" t="s">
        <v>3187</v>
      </c>
      <c r="N244" s="63" t="s">
        <v>2498</v>
      </c>
      <c r="O244" s="62">
        <v>1</v>
      </c>
    </row>
    <row r="245" spans="2:16" x14ac:dyDescent="0.25">
      <c r="B245" s="62">
        <v>240</v>
      </c>
      <c r="C245" s="63" t="s">
        <v>3182</v>
      </c>
      <c r="D245" s="63" t="s">
        <v>3183</v>
      </c>
      <c r="E245" s="63" t="s">
        <v>3192</v>
      </c>
      <c r="F245" s="63" t="s">
        <v>3192</v>
      </c>
      <c r="G245" s="63"/>
      <c r="H245" s="63"/>
      <c r="I245" s="62" t="s">
        <v>3185</v>
      </c>
      <c r="J245" s="63">
        <v>60</v>
      </c>
      <c r="K245" s="63">
        <v>13</v>
      </c>
      <c r="L245" s="63" t="s">
        <v>3186</v>
      </c>
      <c r="M245" s="63" t="s">
        <v>3187</v>
      </c>
      <c r="N245" s="63" t="s">
        <v>2494</v>
      </c>
      <c r="O245" s="62">
        <v>1</v>
      </c>
    </row>
    <row r="246" spans="2:16" x14ac:dyDescent="0.25">
      <c r="B246" s="62">
        <v>241</v>
      </c>
      <c r="C246" s="63" t="s">
        <v>3182</v>
      </c>
      <c r="D246" s="63" t="s">
        <v>3183</v>
      </c>
      <c r="E246" s="63" t="s">
        <v>3192</v>
      </c>
      <c r="F246" s="63" t="s">
        <v>3192</v>
      </c>
      <c r="G246" s="63"/>
      <c r="H246" s="63"/>
      <c r="I246" s="62" t="s">
        <v>3185</v>
      </c>
      <c r="J246" s="63">
        <v>60</v>
      </c>
      <c r="K246" s="63">
        <v>13</v>
      </c>
      <c r="L246" s="63" t="s">
        <v>3186</v>
      </c>
      <c r="M246" s="63" t="s">
        <v>3187</v>
      </c>
      <c r="N246" s="63" t="s">
        <v>2494</v>
      </c>
      <c r="O246" s="62">
        <v>1</v>
      </c>
    </row>
    <row r="247" spans="2:16" x14ac:dyDescent="0.25">
      <c r="B247" s="62">
        <v>242</v>
      </c>
      <c r="C247" s="63" t="s">
        <v>3182</v>
      </c>
      <c r="D247" s="63" t="s">
        <v>3183</v>
      </c>
      <c r="E247" s="63" t="s">
        <v>3192</v>
      </c>
      <c r="F247" s="63" t="s">
        <v>3192</v>
      </c>
      <c r="G247" s="63"/>
      <c r="H247" s="63"/>
      <c r="I247" s="62" t="s">
        <v>3185</v>
      </c>
      <c r="J247" s="63">
        <v>60</v>
      </c>
      <c r="K247" s="63">
        <v>13</v>
      </c>
      <c r="L247" s="63" t="s">
        <v>3186</v>
      </c>
      <c r="M247" s="63" t="s">
        <v>3187</v>
      </c>
      <c r="N247" s="63" t="s">
        <v>2494</v>
      </c>
      <c r="O247" s="62">
        <v>1</v>
      </c>
    </row>
    <row r="248" spans="2:16" x14ac:dyDescent="0.25">
      <c r="B248" s="62">
        <v>243</v>
      </c>
      <c r="C248" s="63" t="s">
        <v>3182</v>
      </c>
      <c r="D248" s="63" t="s">
        <v>3183</v>
      </c>
      <c r="E248" s="63" t="s">
        <v>3192</v>
      </c>
      <c r="F248" s="63" t="s">
        <v>3192</v>
      </c>
      <c r="G248" s="63"/>
      <c r="H248" s="63"/>
      <c r="I248" s="62" t="s">
        <v>3185</v>
      </c>
      <c r="J248" s="63">
        <v>60</v>
      </c>
      <c r="K248" s="63">
        <v>13</v>
      </c>
      <c r="L248" s="63" t="s">
        <v>3186</v>
      </c>
      <c r="M248" s="63" t="s">
        <v>3187</v>
      </c>
      <c r="N248" s="63" t="s">
        <v>2494</v>
      </c>
      <c r="O248" s="62">
        <v>1</v>
      </c>
    </row>
    <row r="249" spans="2:16" x14ac:dyDescent="0.25">
      <c r="B249" s="62">
        <v>244</v>
      </c>
      <c r="C249" s="63" t="s">
        <v>3182</v>
      </c>
      <c r="D249" s="63" t="s">
        <v>3183</v>
      </c>
      <c r="E249" s="63" t="s">
        <v>3192</v>
      </c>
      <c r="F249" s="63" t="s">
        <v>3192</v>
      </c>
      <c r="G249" s="63"/>
      <c r="H249" s="63"/>
      <c r="I249" s="62" t="s">
        <v>3185</v>
      </c>
      <c r="J249" s="63">
        <v>60</v>
      </c>
      <c r="K249" s="63">
        <v>13</v>
      </c>
      <c r="L249" s="63" t="s">
        <v>3186</v>
      </c>
      <c r="M249" s="63" t="s">
        <v>3187</v>
      </c>
      <c r="N249" s="63" t="s">
        <v>2494</v>
      </c>
      <c r="O249" s="62">
        <v>1</v>
      </c>
    </row>
    <row r="250" spans="2:16" x14ac:dyDescent="0.25">
      <c r="B250" s="62">
        <v>245</v>
      </c>
      <c r="C250" s="63" t="s">
        <v>3182</v>
      </c>
      <c r="D250" s="63" t="s">
        <v>3182</v>
      </c>
      <c r="E250" s="63" t="s">
        <v>3202</v>
      </c>
      <c r="F250" s="63" t="s">
        <v>3202</v>
      </c>
      <c r="G250" s="63"/>
      <c r="H250" s="63"/>
      <c r="I250" s="62" t="s">
        <v>3189</v>
      </c>
      <c r="J250" s="63">
        <v>36</v>
      </c>
      <c r="K250" s="63">
        <v>13</v>
      </c>
      <c r="L250" s="63" t="s">
        <v>3186</v>
      </c>
      <c r="M250" s="63" t="s">
        <v>3187</v>
      </c>
      <c r="N250" s="63" t="s">
        <v>3199</v>
      </c>
      <c r="O250" s="62">
        <v>3</v>
      </c>
      <c r="P250" s="64"/>
    </row>
    <row r="251" spans="2:16" x14ac:dyDescent="0.25">
      <c r="B251" s="62">
        <v>246</v>
      </c>
      <c r="C251" s="63" t="s">
        <v>3182</v>
      </c>
      <c r="D251" s="63" t="s">
        <v>3183</v>
      </c>
      <c r="E251" s="63" t="s">
        <v>3193</v>
      </c>
      <c r="F251" s="63" t="s">
        <v>3193</v>
      </c>
      <c r="G251" s="63"/>
      <c r="H251" s="63"/>
      <c r="I251" s="62" t="s">
        <v>3185</v>
      </c>
      <c r="J251" s="63">
        <v>176</v>
      </c>
      <c r="K251" s="63">
        <v>12</v>
      </c>
      <c r="L251" s="63" t="s">
        <v>3186</v>
      </c>
      <c r="M251" s="63" t="s">
        <v>3194</v>
      </c>
      <c r="N251" s="63" t="s">
        <v>2633</v>
      </c>
      <c r="O251" s="62">
        <v>1</v>
      </c>
    </row>
    <row r="252" spans="2:16" x14ac:dyDescent="0.25">
      <c r="B252" s="62">
        <v>247</v>
      </c>
      <c r="C252" s="63" t="s">
        <v>3182</v>
      </c>
      <c r="D252" s="63" t="s">
        <v>3183</v>
      </c>
      <c r="E252" s="63" t="s">
        <v>3192</v>
      </c>
      <c r="F252" s="63" t="s">
        <v>3192</v>
      </c>
      <c r="G252" s="63"/>
      <c r="H252" s="63"/>
      <c r="I252" s="62" t="s">
        <v>3185</v>
      </c>
      <c r="J252" s="63">
        <v>115.4</v>
      </c>
      <c r="K252" s="63">
        <v>13</v>
      </c>
      <c r="L252" s="63" t="s">
        <v>3186</v>
      </c>
      <c r="M252" s="63" t="s">
        <v>3187</v>
      </c>
      <c r="N252" s="63" t="s">
        <v>2498</v>
      </c>
      <c r="O252" s="62">
        <v>1</v>
      </c>
    </row>
    <row r="253" spans="2:16" x14ac:dyDescent="0.25">
      <c r="B253" s="62">
        <v>248</v>
      </c>
      <c r="C253" s="63" t="s">
        <v>3182</v>
      </c>
      <c r="D253" s="63" t="s">
        <v>3183</v>
      </c>
      <c r="E253" s="63" t="s">
        <v>3193</v>
      </c>
      <c r="F253" s="63" t="s">
        <v>3193</v>
      </c>
      <c r="G253" s="63"/>
      <c r="H253" s="63"/>
      <c r="I253" s="62" t="s">
        <v>3185</v>
      </c>
      <c r="J253" s="63">
        <v>151</v>
      </c>
      <c r="K253" s="63">
        <v>12</v>
      </c>
      <c r="L253" s="63" t="s">
        <v>3186</v>
      </c>
      <c r="M253" s="63" t="s">
        <v>3194</v>
      </c>
      <c r="N253" s="63" t="s">
        <v>2633</v>
      </c>
      <c r="O253" s="62">
        <v>1</v>
      </c>
    </row>
    <row r="254" spans="2:16" x14ac:dyDescent="0.25">
      <c r="B254" s="62">
        <v>249</v>
      </c>
      <c r="C254" s="63" t="s">
        <v>3182</v>
      </c>
      <c r="D254" s="63" t="s">
        <v>3183</v>
      </c>
      <c r="E254" s="63" t="s">
        <v>3193</v>
      </c>
      <c r="F254" s="63" t="s">
        <v>3193</v>
      </c>
      <c r="G254" s="63"/>
      <c r="H254" s="63"/>
      <c r="I254" s="62" t="s">
        <v>3185</v>
      </c>
      <c r="J254" s="63">
        <v>131.69999999999999</v>
      </c>
      <c r="K254" s="63">
        <v>12</v>
      </c>
      <c r="L254" s="63" t="s">
        <v>3186</v>
      </c>
      <c r="M254" s="63" t="s">
        <v>3194</v>
      </c>
      <c r="N254" s="63" t="s">
        <v>2633</v>
      </c>
      <c r="O254" s="62">
        <v>1</v>
      </c>
    </row>
    <row r="255" spans="2:16" x14ac:dyDescent="0.25">
      <c r="B255" s="62">
        <v>250</v>
      </c>
      <c r="C255" s="63" t="s">
        <v>3182</v>
      </c>
      <c r="D255" s="63" t="s">
        <v>3183</v>
      </c>
      <c r="E255" s="63" t="s">
        <v>3193</v>
      </c>
      <c r="F255" s="63" t="s">
        <v>3193</v>
      </c>
      <c r="G255" s="63"/>
      <c r="H255" s="63"/>
      <c r="I255" s="62" t="s">
        <v>3185</v>
      </c>
      <c r="J255" s="63">
        <v>130</v>
      </c>
      <c r="K255" s="63">
        <v>12</v>
      </c>
      <c r="L255" s="63" t="s">
        <v>3186</v>
      </c>
      <c r="M255" s="63" t="s">
        <v>3194</v>
      </c>
      <c r="N255" s="63" t="s">
        <v>2633</v>
      </c>
      <c r="O255" s="62">
        <v>1</v>
      </c>
    </row>
    <row r="256" spans="2:16" x14ac:dyDescent="0.25">
      <c r="B256" s="62">
        <v>251</v>
      </c>
      <c r="C256" s="63" t="s">
        <v>3182</v>
      </c>
      <c r="D256" s="63" t="s">
        <v>3183</v>
      </c>
      <c r="E256" s="63" t="s">
        <v>3193</v>
      </c>
      <c r="F256" s="63" t="s">
        <v>3193</v>
      </c>
      <c r="G256" s="63"/>
      <c r="H256" s="63"/>
      <c r="I256" s="62" t="s">
        <v>3185</v>
      </c>
      <c r="J256" s="63">
        <v>124</v>
      </c>
      <c r="K256" s="63">
        <v>12</v>
      </c>
      <c r="L256" s="63" t="s">
        <v>3186</v>
      </c>
      <c r="M256" s="63" t="s">
        <v>3194</v>
      </c>
      <c r="N256" s="63" t="s">
        <v>2633</v>
      </c>
      <c r="O256" s="62">
        <v>1</v>
      </c>
    </row>
    <row r="257" spans="2:16" x14ac:dyDescent="0.25">
      <c r="B257" s="62">
        <v>252</v>
      </c>
      <c r="C257" s="63" t="s">
        <v>3182</v>
      </c>
      <c r="D257" s="63" t="s">
        <v>3183</v>
      </c>
      <c r="E257" s="63" t="s">
        <v>3193</v>
      </c>
      <c r="F257" s="63" t="s">
        <v>3193</v>
      </c>
      <c r="G257" s="63"/>
      <c r="H257" s="63"/>
      <c r="I257" s="62" t="s">
        <v>3185</v>
      </c>
      <c r="J257" s="63">
        <v>153</v>
      </c>
      <c r="K257" s="63">
        <v>12</v>
      </c>
      <c r="L257" s="63" t="s">
        <v>3186</v>
      </c>
      <c r="M257" s="63" t="s">
        <v>3194</v>
      </c>
      <c r="N257" s="63" t="s">
        <v>2633</v>
      </c>
      <c r="O257" s="62">
        <v>1</v>
      </c>
    </row>
    <row r="258" spans="2:16" x14ac:dyDescent="0.25">
      <c r="B258" s="62">
        <v>253</v>
      </c>
      <c r="C258" s="63" t="s">
        <v>3182</v>
      </c>
      <c r="D258" s="63" t="s">
        <v>3183</v>
      </c>
      <c r="E258" s="63" t="s">
        <v>3193</v>
      </c>
      <c r="F258" s="63" t="s">
        <v>3193</v>
      </c>
      <c r="G258" s="63"/>
      <c r="H258" s="63"/>
      <c r="I258" s="62" t="s">
        <v>3185</v>
      </c>
      <c r="J258" s="63">
        <v>96.5</v>
      </c>
      <c r="K258" s="63">
        <v>12</v>
      </c>
      <c r="L258" s="63" t="s">
        <v>3186</v>
      </c>
      <c r="M258" s="63" t="s">
        <v>3194</v>
      </c>
      <c r="N258" s="63" t="s">
        <v>2633</v>
      </c>
      <c r="O258" s="62">
        <v>1</v>
      </c>
    </row>
    <row r="259" spans="2:16" x14ac:dyDescent="0.25">
      <c r="B259" s="62">
        <v>254</v>
      </c>
      <c r="C259" s="63" t="s">
        <v>3182</v>
      </c>
      <c r="D259" s="63" t="s">
        <v>3183</v>
      </c>
      <c r="E259" s="63" t="s">
        <v>3193</v>
      </c>
      <c r="F259" s="63" t="s">
        <v>3193</v>
      </c>
      <c r="G259" s="63"/>
      <c r="H259" s="63"/>
      <c r="I259" s="62" t="s">
        <v>3185</v>
      </c>
      <c r="J259" s="63">
        <v>212</v>
      </c>
      <c r="K259" s="63">
        <v>12</v>
      </c>
      <c r="L259" s="63" t="s">
        <v>3186</v>
      </c>
      <c r="M259" s="63" t="s">
        <v>3194</v>
      </c>
      <c r="N259" s="63" t="s">
        <v>2633</v>
      </c>
      <c r="O259" s="62">
        <v>1</v>
      </c>
    </row>
    <row r="260" spans="2:16" x14ac:dyDescent="0.25">
      <c r="B260" s="62">
        <v>255</v>
      </c>
      <c r="C260" s="63" t="s">
        <v>3182</v>
      </c>
      <c r="D260" s="63" t="s">
        <v>3183</v>
      </c>
      <c r="E260" s="63" t="s">
        <v>3193</v>
      </c>
      <c r="F260" s="63" t="s">
        <v>3193</v>
      </c>
      <c r="G260" s="63"/>
      <c r="H260" s="63"/>
      <c r="I260" s="62" t="s">
        <v>3185</v>
      </c>
      <c r="J260" s="63">
        <v>137.5</v>
      </c>
      <c r="K260" s="63">
        <v>12</v>
      </c>
      <c r="L260" s="63" t="s">
        <v>3186</v>
      </c>
      <c r="M260" s="63" t="s">
        <v>3194</v>
      </c>
      <c r="N260" s="63" t="s">
        <v>2633</v>
      </c>
      <c r="O260" s="62">
        <v>1</v>
      </c>
    </row>
    <row r="261" spans="2:16" x14ac:dyDescent="0.25">
      <c r="B261" s="62">
        <v>256</v>
      </c>
      <c r="C261" s="63" t="s">
        <v>3182</v>
      </c>
      <c r="D261" s="63" t="s">
        <v>3183</v>
      </c>
      <c r="E261" s="63" t="s">
        <v>3192</v>
      </c>
      <c r="F261" s="63" t="s">
        <v>3192</v>
      </c>
      <c r="G261" s="63"/>
      <c r="H261" s="63"/>
      <c r="I261" s="62" t="s">
        <v>3185</v>
      </c>
      <c r="J261" s="63">
        <v>136.19999999999999</v>
      </c>
      <c r="K261" s="63">
        <v>13</v>
      </c>
      <c r="L261" s="63" t="s">
        <v>3186</v>
      </c>
      <c r="M261" s="63" t="s">
        <v>3187</v>
      </c>
      <c r="N261" s="63" t="s">
        <v>2498</v>
      </c>
      <c r="O261" s="62">
        <v>1</v>
      </c>
    </row>
    <row r="262" spans="2:16" x14ac:dyDescent="0.25">
      <c r="B262" s="62">
        <v>257</v>
      </c>
      <c r="C262" s="63" t="s">
        <v>3182</v>
      </c>
      <c r="D262" s="63" t="s">
        <v>3182</v>
      </c>
      <c r="E262" s="63" t="s">
        <v>3188</v>
      </c>
      <c r="F262" s="63" t="s">
        <v>3188</v>
      </c>
      <c r="G262" s="63"/>
      <c r="H262" s="63"/>
      <c r="I262" s="62" t="s">
        <v>3189</v>
      </c>
      <c r="J262" s="63">
        <v>122.2</v>
      </c>
      <c r="K262" s="63">
        <v>13</v>
      </c>
      <c r="L262" s="63" t="s">
        <v>3186</v>
      </c>
      <c r="M262" s="63" t="s">
        <v>3187</v>
      </c>
      <c r="N262" s="63" t="s">
        <v>3190</v>
      </c>
      <c r="O262" s="62">
        <v>3</v>
      </c>
      <c r="P262" s="64"/>
    </row>
    <row r="263" spans="2:16" x14ac:dyDescent="0.25">
      <c r="B263" s="62">
        <v>258</v>
      </c>
      <c r="C263" s="63" t="s">
        <v>3182</v>
      </c>
      <c r="D263" s="63" t="s">
        <v>3183</v>
      </c>
      <c r="E263" s="63" t="s">
        <v>3192</v>
      </c>
      <c r="F263" s="63" t="s">
        <v>3192</v>
      </c>
      <c r="G263" s="63"/>
      <c r="H263" s="63"/>
      <c r="I263" s="62" t="s">
        <v>3185</v>
      </c>
      <c r="J263" s="63">
        <v>90</v>
      </c>
      <c r="K263" s="63">
        <v>13</v>
      </c>
      <c r="L263" s="63" t="s">
        <v>3186</v>
      </c>
      <c r="M263" s="63" t="s">
        <v>3187</v>
      </c>
      <c r="N263" s="63" t="s">
        <v>2494</v>
      </c>
      <c r="O263" s="62">
        <v>1</v>
      </c>
    </row>
    <row r="264" spans="2:16" x14ac:dyDescent="0.25">
      <c r="B264" s="62">
        <v>259</v>
      </c>
      <c r="C264" s="63" t="s">
        <v>3182</v>
      </c>
      <c r="D264" s="63" t="s">
        <v>3183</v>
      </c>
      <c r="E264" s="63" t="s">
        <v>3192</v>
      </c>
      <c r="F264" s="63" t="s">
        <v>3192</v>
      </c>
      <c r="G264" s="63"/>
      <c r="H264" s="63"/>
      <c r="I264" s="62" t="s">
        <v>3185</v>
      </c>
      <c r="J264" s="63">
        <v>62.3</v>
      </c>
      <c r="K264" s="63">
        <v>13</v>
      </c>
      <c r="L264" s="63" t="s">
        <v>3186</v>
      </c>
      <c r="M264" s="63" t="s">
        <v>3187</v>
      </c>
      <c r="N264" s="63" t="s">
        <v>2494</v>
      </c>
      <c r="O264" s="62">
        <v>1</v>
      </c>
    </row>
    <row r="265" spans="2:16" x14ac:dyDescent="0.25">
      <c r="B265" s="62">
        <v>260</v>
      </c>
      <c r="C265" s="63" t="s">
        <v>3182</v>
      </c>
      <c r="D265" s="63" t="s">
        <v>3183</v>
      </c>
      <c r="E265" s="63" t="s">
        <v>3192</v>
      </c>
      <c r="F265" s="63" t="s">
        <v>3192</v>
      </c>
      <c r="G265" s="63"/>
      <c r="H265" s="63"/>
      <c r="I265" s="62" t="s">
        <v>3185</v>
      </c>
      <c r="J265" s="63">
        <v>39.5</v>
      </c>
      <c r="K265" s="63">
        <v>13</v>
      </c>
      <c r="L265" s="63" t="s">
        <v>3186</v>
      </c>
      <c r="M265" s="63" t="s">
        <v>3187</v>
      </c>
      <c r="N265" s="63" t="s">
        <v>2494</v>
      </c>
      <c r="O265" s="62">
        <v>1</v>
      </c>
    </row>
    <row r="266" spans="2:16" x14ac:dyDescent="0.25">
      <c r="B266" s="62">
        <v>261</v>
      </c>
      <c r="C266" s="63" t="s">
        <v>3182</v>
      </c>
      <c r="D266" s="63" t="s">
        <v>3183</v>
      </c>
      <c r="E266" s="63" t="s">
        <v>3192</v>
      </c>
      <c r="F266" s="63" t="s">
        <v>3192</v>
      </c>
      <c r="G266" s="63"/>
      <c r="H266" s="63"/>
      <c r="I266" s="62" t="s">
        <v>3185</v>
      </c>
      <c r="J266" s="63">
        <v>43</v>
      </c>
      <c r="K266" s="63">
        <v>13</v>
      </c>
      <c r="L266" s="63" t="s">
        <v>3186</v>
      </c>
      <c r="M266" s="63" t="s">
        <v>3187</v>
      </c>
      <c r="N266" s="63" t="s">
        <v>2498</v>
      </c>
      <c r="O266" s="62">
        <v>1</v>
      </c>
    </row>
    <row r="267" spans="2:16" x14ac:dyDescent="0.25">
      <c r="B267" s="62">
        <v>262</v>
      </c>
      <c r="C267" s="63" t="s">
        <v>3182</v>
      </c>
      <c r="D267" s="63" t="s">
        <v>3183</v>
      </c>
      <c r="E267" s="63" t="s">
        <v>3192</v>
      </c>
      <c r="F267" s="63" t="s">
        <v>3192</v>
      </c>
      <c r="G267" s="63"/>
      <c r="H267" s="63"/>
      <c r="I267" s="62" t="s">
        <v>3185</v>
      </c>
      <c r="J267" s="63">
        <v>136.19999999999999</v>
      </c>
      <c r="K267" s="63">
        <v>13</v>
      </c>
      <c r="L267" s="63" t="s">
        <v>3186</v>
      </c>
      <c r="M267" s="63" t="s">
        <v>3187</v>
      </c>
      <c r="N267" s="63" t="s">
        <v>2498</v>
      </c>
      <c r="O267" s="62">
        <v>1</v>
      </c>
    </row>
    <row r="268" spans="2:16" x14ac:dyDescent="0.25">
      <c r="B268" s="62">
        <v>263</v>
      </c>
      <c r="C268" s="63" t="s">
        <v>3182</v>
      </c>
      <c r="D268" s="63" t="s">
        <v>3183</v>
      </c>
      <c r="E268" s="63" t="s">
        <v>3192</v>
      </c>
      <c r="F268" s="63" t="s">
        <v>3192</v>
      </c>
      <c r="G268" s="63"/>
      <c r="H268" s="63"/>
      <c r="I268" s="62" t="s">
        <v>3185</v>
      </c>
      <c r="J268" s="63">
        <v>136.19999999999999</v>
      </c>
      <c r="K268" s="63">
        <v>13</v>
      </c>
      <c r="L268" s="63" t="s">
        <v>3186</v>
      </c>
      <c r="M268" s="63" t="s">
        <v>3187</v>
      </c>
      <c r="N268" s="63" t="s">
        <v>2498</v>
      </c>
      <c r="O268" s="62">
        <v>1</v>
      </c>
    </row>
    <row r="269" spans="2:16" x14ac:dyDescent="0.25">
      <c r="B269" s="62">
        <v>264</v>
      </c>
      <c r="C269" s="63" t="s">
        <v>3182</v>
      </c>
      <c r="D269" s="63" t="s">
        <v>3183</v>
      </c>
      <c r="E269" s="63" t="s">
        <v>3192</v>
      </c>
      <c r="F269" s="63" t="s">
        <v>3192</v>
      </c>
      <c r="G269" s="63"/>
      <c r="H269" s="63"/>
      <c r="I269" s="62" t="s">
        <v>3185</v>
      </c>
      <c r="J269" s="63">
        <v>115.4</v>
      </c>
      <c r="K269" s="63">
        <v>13</v>
      </c>
      <c r="L269" s="63" t="s">
        <v>3186</v>
      </c>
      <c r="M269" s="63" t="s">
        <v>3187</v>
      </c>
      <c r="N269" s="63" t="s">
        <v>2498</v>
      </c>
      <c r="O269" s="62">
        <v>1</v>
      </c>
    </row>
    <row r="270" spans="2:16" x14ac:dyDescent="0.25">
      <c r="B270" s="62">
        <v>265</v>
      </c>
      <c r="C270" s="63" t="s">
        <v>3182</v>
      </c>
      <c r="D270" s="63" t="s">
        <v>3183</v>
      </c>
      <c r="E270" s="63" t="s">
        <v>3192</v>
      </c>
      <c r="F270" s="63" t="s">
        <v>3192</v>
      </c>
      <c r="G270" s="63"/>
      <c r="H270" s="63"/>
      <c r="I270" s="62" t="s">
        <v>3185</v>
      </c>
      <c r="J270" s="63">
        <v>136.19999999999999</v>
      </c>
      <c r="K270" s="63">
        <v>13</v>
      </c>
      <c r="L270" s="63" t="s">
        <v>3186</v>
      </c>
      <c r="M270" s="63" t="s">
        <v>3187</v>
      </c>
      <c r="N270" s="63" t="s">
        <v>2498</v>
      </c>
      <c r="O270" s="62">
        <v>1</v>
      </c>
    </row>
    <row r="271" spans="2:16" x14ac:dyDescent="0.25">
      <c r="B271" s="62">
        <v>266</v>
      </c>
      <c r="C271" s="63" t="s">
        <v>3182</v>
      </c>
      <c r="D271" s="63" t="s">
        <v>3183</v>
      </c>
      <c r="E271" s="63" t="s">
        <v>3192</v>
      </c>
      <c r="F271" s="63" t="s">
        <v>3192</v>
      </c>
      <c r="G271" s="63"/>
      <c r="H271" s="63"/>
      <c r="I271" s="62" t="s">
        <v>3185</v>
      </c>
      <c r="J271" s="63">
        <v>115.4</v>
      </c>
      <c r="K271" s="63">
        <v>13</v>
      </c>
      <c r="L271" s="63" t="s">
        <v>3186</v>
      </c>
      <c r="M271" s="63" t="s">
        <v>3187</v>
      </c>
      <c r="N271" s="63" t="s">
        <v>2498</v>
      </c>
      <c r="O271" s="62">
        <v>1</v>
      </c>
    </row>
    <row r="272" spans="2:16" x14ac:dyDescent="0.25">
      <c r="B272" s="62">
        <v>267</v>
      </c>
      <c r="C272" s="63" t="s">
        <v>3182</v>
      </c>
      <c r="D272" s="63" t="s">
        <v>3183</v>
      </c>
      <c r="E272" s="63" t="s">
        <v>3192</v>
      </c>
      <c r="F272" s="63" t="s">
        <v>3192</v>
      </c>
      <c r="G272" s="63"/>
      <c r="H272" s="63"/>
      <c r="I272" s="62" t="s">
        <v>3185</v>
      </c>
      <c r="J272" s="63">
        <v>65</v>
      </c>
      <c r="K272" s="63">
        <v>13</v>
      </c>
      <c r="L272" s="63" t="s">
        <v>3186</v>
      </c>
      <c r="M272" s="63" t="s">
        <v>3187</v>
      </c>
      <c r="N272" s="63" t="s">
        <v>2498</v>
      </c>
      <c r="O272" s="62">
        <v>1</v>
      </c>
    </row>
    <row r="273" spans="2:16" x14ac:dyDescent="0.25">
      <c r="B273" s="62">
        <v>268</v>
      </c>
      <c r="C273" s="63" t="s">
        <v>3182</v>
      </c>
      <c r="D273" s="63" t="s">
        <v>3183</v>
      </c>
      <c r="E273" s="63" t="s">
        <v>3192</v>
      </c>
      <c r="F273" s="63" t="s">
        <v>3192</v>
      </c>
      <c r="G273" s="63"/>
      <c r="H273" s="63"/>
      <c r="I273" s="62" t="s">
        <v>3185</v>
      </c>
      <c r="J273" s="63">
        <v>65</v>
      </c>
      <c r="K273" s="63">
        <v>12</v>
      </c>
      <c r="L273" s="63" t="s">
        <v>3186</v>
      </c>
      <c r="M273" s="63" t="s">
        <v>3187</v>
      </c>
      <c r="N273" s="63" t="s">
        <v>2498</v>
      </c>
      <c r="O273" s="62">
        <v>1</v>
      </c>
    </row>
    <row r="274" spans="2:16" x14ac:dyDescent="0.25">
      <c r="B274" s="62">
        <v>269</v>
      </c>
      <c r="C274" s="63" t="s">
        <v>3182</v>
      </c>
      <c r="D274" s="63" t="s">
        <v>3183</v>
      </c>
      <c r="E274" s="63" t="s">
        <v>3192</v>
      </c>
      <c r="F274" s="63" t="s">
        <v>3192</v>
      </c>
      <c r="G274" s="63"/>
      <c r="H274" s="63"/>
      <c r="I274" s="62" t="s">
        <v>3185</v>
      </c>
      <c r="J274" s="63">
        <v>115.4</v>
      </c>
      <c r="K274" s="63">
        <v>13</v>
      </c>
      <c r="L274" s="63" t="s">
        <v>3186</v>
      </c>
      <c r="M274" s="63" t="s">
        <v>3187</v>
      </c>
      <c r="N274" s="63" t="s">
        <v>2498</v>
      </c>
      <c r="O274" s="62">
        <v>1</v>
      </c>
    </row>
    <row r="275" spans="2:16" x14ac:dyDescent="0.25">
      <c r="B275" s="62">
        <v>270</v>
      </c>
      <c r="C275" s="63" t="s">
        <v>3182</v>
      </c>
      <c r="D275" s="63" t="s">
        <v>3183</v>
      </c>
      <c r="E275" s="63" t="s">
        <v>3192</v>
      </c>
      <c r="F275" s="63" t="s">
        <v>3192</v>
      </c>
      <c r="G275" s="63"/>
      <c r="H275" s="63"/>
      <c r="I275" s="62" t="s">
        <v>3185</v>
      </c>
      <c r="J275" s="63">
        <v>115.4</v>
      </c>
      <c r="K275" s="63">
        <v>13</v>
      </c>
      <c r="L275" s="63" t="s">
        <v>3186</v>
      </c>
      <c r="M275" s="63" t="s">
        <v>3187</v>
      </c>
      <c r="N275" s="63" t="s">
        <v>2498</v>
      </c>
      <c r="O275" s="62">
        <v>1</v>
      </c>
    </row>
    <row r="276" spans="2:16" x14ac:dyDescent="0.25">
      <c r="B276" s="62">
        <v>271</v>
      </c>
      <c r="C276" s="63" t="s">
        <v>3182</v>
      </c>
      <c r="D276" s="63" t="s">
        <v>3183</v>
      </c>
      <c r="E276" s="63" t="s">
        <v>3192</v>
      </c>
      <c r="F276" s="63" t="s">
        <v>3192</v>
      </c>
      <c r="G276" s="63"/>
      <c r="H276" s="63"/>
      <c r="I276" s="62" t="s">
        <v>3185</v>
      </c>
      <c r="J276" s="63">
        <v>115.4</v>
      </c>
      <c r="K276" s="63">
        <v>13</v>
      </c>
      <c r="L276" s="63" t="s">
        <v>3186</v>
      </c>
      <c r="M276" s="63" t="s">
        <v>3187</v>
      </c>
      <c r="N276" s="63" t="s">
        <v>2498</v>
      </c>
      <c r="O276" s="62">
        <v>1</v>
      </c>
    </row>
    <row r="277" spans="2:16" x14ac:dyDescent="0.25">
      <c r="B277" s="62">
        <v>272</v>
      </c>
      <c r="C277" s="63" t="s">
        <v>3182</v>
      </c>
      <c r="D277" s="63" t="s">
        <v>3183</v>
      </c>
      <c r="E277" s="63" t="s">
        <v>3192</v>
      </c>
      <c r="F277" s="63" t="s">
        <v>3192</v>
      </c>
      <c r="G277" s="63"/>
      <c r="H277" s="63"/>
      <c r="I277" s="62" t="s">
        <v>3185</v>
      </c>
      <c r="J277" s="63">
        <v>115.4</v>
      </c>
      <c r="K277" s="63">
        <v>13</v>
      </c>
      <c r="L277" s="63" t="s">
        <v>3186</v>
      </c>
      <c r="M277" s="63" t="s">
        <v>3187</v>
      </c>
      <c r="N277" s="63" t="s">
        <v>2498</v>
      </c>
      <c r="O277" s="62">
        <v>1</v>
      </c>
    </row>
    <row r="278" spans="2:16" x14ac:dyDescent="0.25">
      <c r="B278" s="62">
        <v>273</v>
      </c>
      <c r="C278" s="63" t="s">
        <v>3182</v>
      </c>
      <c r="D278" s="63" t="s">
        <v>3183</v>
      </c>
      <c r="E278" s="63" t="s">
        <v>3192</v>
      </c>
      <c r="F278" s="63" t="s">
        <v>3192</v>
      </c>
      <c r="G278" s="63"/>
      <c r="H278" s="63"/>
      <c r="I278" s="62" t="s">
        <v>3185</v>
      </c>
      <c r="J278" s="63">
        <v>115.4</v>
      </c>
      <c r="K278" s="63">
        <v>13</v>
      </c>
      <c r="L278" s="63" t="s">
        <v>3186</v>
      </c>
      <c r="M278" s="63" t="s">
        <v>3187</v>
      </c>
      <c r="N278" s="63" t="s">
        <v>2498</v>
      </c>
      <c r="O278" s="62">
        <v>1</v>
      </c>
    </row>
    <row r="279" spans="2:16" x14ac:dyDescent="0.25">
      <c r="B279" s="62">
        <v>274</v>
      </c>
      <c r="C279" s="63" t="s">
        <v>3182</v>
      </c>
      <c r="D279" s="63" t="s">
        <v>3183</v>
      </c>
      <c r="E279" s="63" t="s">
        <v>3193</v>
      </c>
      <c r="F279" s="63" t="s">
        <v>3193</v>
      </c>
      <c r="G279" s="63"/>
      <c r="H279" s="63"/>
      <c r="I279" s="62" t="s">
        <v>3185</v>
      </c>
      <c r="J279" s="63">
        <v>120</v>
      </c>
      <c r="K279" s="63">
        <v>12</v>
      </c>
      <c r="L279" s="63" t="s">
        <v>3186</v>
      </c>
      <c r="M279" s="63" t="s">
        <v>3194</v>
      </c>
      <c r="N279" s="63" t="s">
        <v>2633</v>
      </c>
      <c r="O279" s="62">
        <v>1</v>
      </c>
    </row>
    <row r="280" spans="2:16" x14ac:dyDescent="0.25">
      <c r="B280" s="62">
        <v>275</v>
      </c>
      <c r="C280" s="63" t="s">
        <v>3182</v>
      </c>
      <c r="D280" s="63" t="s">
        <v>3183</v>
      </c>
      <c r="E280" s="63" t="s">
        <v>3192</v>
      </c>
      <c r="F280" s="63" t="s">
        <v>3192</v>
      </c>
      <c r="G280" s="63"/>
      <c r="H280" s="63"/>
      <c r="I280" s="62" t="s">
        <v>3185</v>
      </c>
      <c r="J280" s="63">
        <v>129.19999999999999</v>
      </c>
      <c r="K280" s="63">
        <v>13</v>
      </c>
      <c r="L280" s="63" t="s">
        <v>3186</v>
      </c>
      <c r="M280" s="63" t="s">
        <v>3187</v>
      </c>
      <c r="N280" s="63" t="s">
        <v>2498</v>
      </c>
      <c r="O280" s="62">
        <v>1</v>
      </c>
    </row>
    <row r="281" spans="2:16" x14ac:dyDescent="0.25">
      <c r="B281" s="62">
        <v>276</v>
      </c>
      <c r="C281" s="63" t="s">
        <v>3182</v>
      </c>
      <c r="D281" s="63" t="s">
        <v>3182</v>
      </c>
      <c r="E281" s="63" t="s">
        <v>3202</v>
      </c>
      <c r="F281" s="63" t="s">
        <v>3202</v>
      </c>
      <c r="G281" s="63"/>
      <c r="H281" s="63"/>
      <c r="I281" s="62" t="s">
        <v>3189</v>
      </c>
      <c r="J281" s="63">
        <v>72.900000000000006</v>
      </c>
      <c r="K281" s="63">
        <v>13</v>
      </c>
      <c r="L281" s="63" t="s">
        <v>3186</v>
      </c>
      <c r="M281" s="63" t="s">
        <v>3187</v>
      </c>
      <c r="N281" s="63" t="s">
        <v>3190</v>
      </c>
      <c r="O281" s="62">
        <v>3</v>
      </c>
      <c r="P281" s="64"/>
    </row>
    <row r="282" spans="2:16" x14ac:dyDescent="0.25">
      <c r="B282" s="62">
        <v>277</v>
      </c>
      <c r="C282" s="63" t="s">
        <v>3182</v>
      </c>
      <c r="D282" s="63" t="s">
        <v>3183</v>
      </c>
      <c r="E282" s="63" t="s">
        <v>3193</v>
      </c>
      <c r="F282" s="63" t="s">
        <v>3193</v>
      </c>
      <c r="G282" s="63"/>
      <c r="H282" s="63"/>
      <c r="I282" s="62" t="s">
        <v>3185</v>
      </c>
      <c r="J282" s="63">
        <v>127</v>
      </c>
      <c r="K282" s="63">
        <v>12</v>
      </c>
      <c r="L282" s="63" t="s">
        <v>3186</v>
      </c>
      <c r="M282" s="63" t="s">
        <v>3194</v>
      </c>
      <c r="N282" s="63" t="s">
        <v>2633</v>
      </c>
      <c r="O282" s="62">
        <v>1</v>
      </c>
    </row>
    <row r="283" spans="2:16" x14ac:dyDescent="0.25">
      <c r="B283" s="62">
        <v>278</v>
      </c>
      <c r="C283" s="63" t="s">
        <v>3182</v>
      </c>
      <c r="D283" s="63" t="s">
        <v>3182</v>
      </c>
      <c r="E283" s="63" t="s">
        <v>3202</v>
      </c>
      <c r="F283" s="63" t="s">
        <v>3202</v>
      </c>
      <c r="G283" s="63"/>
      <c r="H283" s="63"/>
      <c r="I283" s="62" t="s">
        <v>3189</v>
      </c>
      <c r="J283" s="63">
        <v>49</v>
      </c>
      <c r="K283" s="63">
        <v>13</v>
      </c>
      <c r="L283" s="63" t="s">
        <v>3186</v>
      </c>
      <c r="M283" s="63" t="s">
        <v>3187</v>
      </c>
      <c r="N283" s="63" t="s">
        <v>3190</v>
      </c>
      <c r="O283" s="62">
        <v>3</v>
      </c>
      <c r="P283" s="64"/>
    </row>
    <row r="284" spans="2:16" x14ac:dyDescent="0.25">
      <c r="B284" s="62">
        <v>279</v>
      </c>
      <c r="C284" s="63" t="s">
        <v>3182</v>
      </c>
      <c r="D284" s="63" t="s">
        <v>3182</v>
      </c>
      <c r="E284" s="63" t="s">
        <v>3202</v>
      </c>
      <c r="F284" s="63" t="s">
        <v>3202</v>
      </c>
      <c r="G284" s="63"/>
      <c r="H284" s="63"/>
      <c r="I284" s="62" t="s">
        <v>3189</v>
      </c>
      <c r="J284" s="63">
        <v>50</v>
      </c>
      <c r="K284" s="63">
        <v>13</v>
      </c>
      <c r="L284" s="63" t="s">
        <v>3186</v>
      </c>
      <c r="M284" s="63" t="s">
        <v>3187</v>
      </c>
      <c r="N284" s="63" t="s">
        <v>3190</v>
      </c>
      <c r="O284" s="62">
        <v>3</v>
      </c>
      <c r="P284" s="64"/>
    </row>
    <row r="285" spans="2:16" x14ac:dyDescent="0.25">
      <c r="B285" s="62">
        <v>280</v>
      </c>
      <c r="C285" s="63" t="s">
        <v>3182</v>
      </c>
      <c r="D285" s="63" t="s">
        <v>3182</v>
      </c>
      <c r="E285" s="63" t="s">
        <v>3202</v>
      </c>
      <c r="F285" s="63" t="s">
        <v>3202</v>
      </c>
      <c r="G285" s="63"/>
      <c r="H285" s="63"/>
      <c r="I285" s="62" t="s">
        <v>3189</v>
      </c>
      <c r="J285" s="63">
        <v>24</v>
      </c>
      <c r="K285" s="63">
        <v>13</v>
      </c>
      <c r="L285" s="63" t="s">
        <v>3186</v>
      </c>
      <c r="M285" s="63" t="s">
        <v>3187</v>
      </c>
      <c r="N285" s="63" t="s">
        <v>3190</v>
      </c>
      <c r="O285" s="62">
        <v>3</v>
      </c>
      <c r="P285" s="64"/>
    </row>
    <row r="286" spans="2:16" x14ac:dyDescent="0.25">
      <c r="B286" s="62">
        <v>281</v>
      </c>
      <c r="C286" s="63" t="s">
        <v>3182</v>
      </c>
      <c r="D286" s="63" t="s">
        <v>3182</v>
      </c>
      <c r="E286" s="63" t="s">
        <v>3202</v>
      </c>
      <c r="F286" s="63" t="s">
        <v>3202</v>
      </c>
      <c r="G286" s="63"/>
      <c r="H286" s="63"/>
      <c r="I286" s="62" t="s">
        <v>3189</v>
      </c>
      <c r="J286" s="63">
        <v>43</v>
      </c>
      <c r="K286" s="63">
        <v>13</v>
      </c>
      <c r="L286" s="63" t="s">
        <v>3186</v>
      </c>
      <c r="M286" s="63" t="s">
        <v>3187</v>
      </c>
      <c r="N286" s="63" t="s">
        <v>3190</v>
      </c>
      <c r="O286" s="62">
        <v>3</v>
      </c>
      <c r="P286" s="64"/>
    </row>
    <row r="287" spans="2:16" x14ac:dyDescent="0.25">
      <c r="B287" s="62">
        <v>282</v>
      </c>
      <c r="C287" s="63" t="s">
        <v>3182</v>
      </c>
      <c r="D287" s="63" t="s">
        <v>3182</v>
      </c>
      <c r="E287" s="63" t="s">
        <v>3202</v>
      </c>
      <c r="F287" s="63" t="s">
        <v>3202</v>
      </c>
      <c r="G287" s="63"/>
      <c r="H287" s="63"/>
      <c r="I287" s="62" t="s">
        <v>3189</v>
      </c>
      <c r="J287" s="63">
        <v>42</v>
      </c>
      <c r="K287" s="63">
        <v>13</v>
      </c>
      <c r="L287" s="63" t="s">
        <v>3186</v>
      </c>
      <c r="M287" s="63" t="s">
        <v>3187</v>
      </c>
      <c r="N287" s="63" t="s">
        <v>3190</v>
      </c>
      <c r="O287" s="62">
        <v>3</v>
      </c>
      <c r="P287" s="64"/>
    </row>
    <row r="288" spans="2:16" x14ac:dyDescent="0.25">
      <c r="B288" s="62">
        <v>283</v>
      </c>
      <c r="C288" s="63" t="s">
        <v>3182</v>
      </c>
      <c r="D288" s="63" t="s">
        <v>3182</v>
      </c>
      <c r="E288" s="63" t="s">
        <v>3202</v>
      </c>
      <c r="F288" s="63" t="s">
        <v>3202</v>
      </c>
      <c r="G288" s="63"/>
      <c r="H288" s="63"/>
      <c r="I288" s="62" t="s">
        <v>3189</v>
      </c>
      <c r="J288" s="63">
        <v>72.900000000000006</v>
      </c>
      <c r="K288" s="63">
        <v>13</v>
      </c>
      <c r="L288" s="63" t="s">
        <v>3186</v>
      </c>
      <c r="M288" s="63" t="s">
        <v>3187</v>
      </c>
      <c r="N288" s="63" t="s">
        <v>3190</v>
      </c>
      <c r="O288" s="62">
        <v>3</v>
      </c>
      <c r="P288" s="64"/>
    </row>
    <row r="289" spans="2:16" x14ac:dyDescent="0.25">
      <c r="B289" s="62">
        <v>284</v>
      </c>
      <c r="C289" s="63" t="s">
        <v>3182</v>
      </c>
      <c r="D289" s="63" t="s">
        <v>3182</v>
      </c>
      <c r="E289" s="63" t="s">
        <v>3202</v>
      </c>
      <c r="F289" s="63" t="s">
        <v>3202</v>
      </c>
      <c r="G289" s="63"/>
      <c r="H289" s="63"/>
      <c r="I289" s="62" t="s">
        <v>3189</v>
      </c>
      <c r="J289" s="63">
        <v>31</v>
      </c>
      <c r="K289" s="63">
        <v>13</v>
      </c>
      <c r="L289" s="63" t="s">
        <v>3186</v>
      </c>
      <c r="M289" s="63" t="s">
        <v>3187</v>
      </c>
      <c r="N289" s="63" t="s">
        <v>3190</v>
      </c>
      <c r="O289" s="62">
        <v>3</v>
      </c>
      <c r="P289" s="64"/>
    </row>
    <row r="290" spans="2:16" x14ac:dyDescent="0.25">
      <c r="B290" s="62">
        <v>285</v>
      </c>
      <c r="C290" s="63" t="s">
        <v>3182</v>
      </c>
      <c r="D290" s="63" t="s">
        <v>3182</v>
      </c>
      <c r="E290" s="63" t="s">
        <v>3202</v>
      </c>
      <c r="F290" s="63" t="s">
        <v>3202</v>
      </c>
      <c r="G290" s="63"/>
      <c r="H290" s="63"/>
      <c r="I290" s="62" t="s">
        <v>3189</v>
      </c>
      <c r="J290" s="63">
        <v>72.900000000000006</v>
      </c>
      <c r="K290" s="63">
        <v>13</v>
      </c>
      <c r="L290" s="63" t="s">
        <v>3186</v>
      </c>
      <c r="M290" s="63" t="s">
        <v>3187</v>
      </c>
      <c r="N290" s="63" t="s">
        <v>3190</v>
      </c>
      <c r="O290" s="62">
        <v>3</v>
      </c>
      <c r="P290" s="64"/>
    </row>
    <row r="291" spans="2:16" x14ac:dyDescent="0.25">
      <c r="B291" s="62">
        <v>286</v>
      </c>
      <c r="C291" s="63" t="s">
        <v>3182</v>
      </c>
      <c r="D291" s="63" t="s">
        <v>3182</v>
      </c>
      <c r="E291" s="63" t="s">
        <v>3202</v>
      </c>
      <c r="F291" s="63" t="s">
        <v>3202</v>
      </c>
      <c r="G291" s="63"/>
      <c r="H291" s="63"/>
      <c r="I291" s="62" t="s">
        <v>3189</v>
      </c>
      <c r="J291" s="63">
        <v>42.3</v>
      </c>
      <c r="K291" s="63">
        <v>13</v>
      </c>
      <c r="L291" s="63" t="s">
        <v>3186</v>
      </c>
      <c r="M291" s="63" t="s">
        <v>3187</v>
      </c>
      <c r="N291" s="63" t="s">
        <v>3190</v>
      </c>
      <c r="O291" s="62">
        <v>3</v>
      </c>
      <c r="P291" s="64"/>
    </row>
    <row r="292" spans="2:16" x14ac:dyDescent="0.25">
      <c r="B292" s="62">
        <v>287</v>
      </c>
      <c r="C292" s="63" t="s">
        <v>3182</v>
      </c>
      <c r="D292" s="63" t="s">
        <v>3182</v>
      </c>
      <c r="E292" s="63" t="s">
        <v>3202</v>
      </c>
      <c r="F292" s="63" t="s">
        <v>3202</v>
      </c>
      <c r="G292" s="63"/>
      <c r="H292" s="63"/>
      <c r="I292" s="62" t="s">
        <v>3189</v>
      </c>
      <c r="J292" s="63">
        <v>72.900000000000006</v>
      </c>
      <c r="K292" s="63">
        <v>13</v>
      </c>
      <c r="L292" s="63" t="s">
        <v>3186</v>
      </c>
      <c r="M292" s="63" t="s">
        <v>3187</v>
      </c>
      <c r="N292" s="63" t="s">
        <v>3190</v>
      </c>
      <c r="O292" s="62">
        <v>3</v>
      </c>
      <c r="P292" s="64"/>
    </row>
    <row r="293" spans="2:16" x14ac:dyDescent="0.25">
      <c r="B293" s="62">
        <v>288</v>
      </c>
      <c r="C293" s="63" t="s">
        <v>3182</v>
      </c>
      <c r="D293" s="63" t="s">
        <v>3182</v>
      </c>
      <c r="E293" s="63" t="s">
        <v>3202</v>
      </c>
      <c r="F293" s="63" t="s">
        <v>3202</v>
      </c>
      <c r="G293" s="63"/>
      <c r="H293" s="63"/>
      <c r="I293" s="62" t="s">
        <v>3189</v>
      </c>
      <c r="J293" s="63">
        <v>72.900000000000006</v>
      </c>
      <c r="K293" s="63">
        <v>13</v>
      </c>
      <c r="L293" s="63" t="s">
        <v>3186</v>
      </c>
      <c r="M293" s="63" t="s">
        <v>3187</v>
      </c>
      <c r="N293" s="63" t="s">
        <v>3190</v>
      </c>
      <c r="O293" s="62">
        <v>3</v>
      </c>
      <c r="P293" s="64"/>
    </row>
    <row r="294" spans="2:16" x14ac:dyDescent="0.25">
      <c r="B294" s="62">
        <v>289</v>
      </c>
      <c r="C294" s="63" t="s">
        <v>3182</v>
      </c>
      <c r="D294" s="63" t="s">
        <v>3182</v>
      </c>
      <c r="E294" s="63" t="s">
        <v>3202</v>
      </c>
      <c r="F294" s="63" t="s">
        <v>3202</v>
      </c>
      <c r="G294" s="63"/>
      <c r="H294" s="63"/>
      <c r="I294" s="62" t="s">
        <v>3189</v>
      </c>
      <c r="J294" s="63">
        <v>72.900000000000006</v>
      </c>
      <c r="K294" s="63">
        <v>13</v>
      </c>
      <c r="L294" s="63" t="s">
        <v>3186</v>
      </c>
      <c r="M294" s="63" t="s">
        <v>3187</v>
      </c>
      <c r="N294" s="63" t="s">
        <v>3190</v>
      </c>
      <c r="O294" s="62">
        <v>3</v>
      </c>
      <c r="P294" s="64"/>
    </row>
    <row r="295" spans="2:16" x14ac:dyDescent="0.25">
      <c r="B295" s="62">
        <v>290</v>
      </c>
      <c r="C295" s="63" t="s">
        <v>3182</v>
      </c>
      <c r="D295" s="63" t="s">
        <v>3182</v>
      </c>
      <c r="E295" s="63" t="s">
        <v>3202</v>
      </c>
      <c r="F295" s="63" t="s">
        <v>3202</v>
      </c>
      <c r="G295" s="63"/>
      <c r="H295" s="63"/>
      <c r="I295" s="62" t="s">
        <v>3189</v>
      </c>
      <c r="J295" s="63">
        <v>72.900000000000006</v>
      </c>
      <c r="K295" s="63">
        <v>13</v>
      </c>
      <c r="L295" s="63" t="s">
        <v>3186</v>
      </c>
      <c r="M295" s="63" t="s">
        <v>3187</v>
      </c>
      <c r="N295" s="63" t="s">
        <v>3190</v>
      </c>
      <c r="O295" s="62">
        <v>3</v>
      </c>
      <c r="P295" s="64"/>
    </row>
    <row r="296" spans="2:16" x14ac:dyDescent="0.25">
      <c r="B296" s="62">
        <v>291</v>
      </c>
      <c r="C296" s="63" t="s">
        <v>3182</v>
      </c>
      <c r="D296" s="63" t="s">
        <v>3182</v>
      </c>
      <c r="E296" s="63" t="s">
        <v>3202</v>
      </c>
      <c r="F296" s="63" t="s">
        <v>3202</v>
      </c>
      <c r="G296" s="63"/>
      <c r="H296" s="63"/>
      <c r="I296" s="62" t="s">
        <v>3189</v>
      </c>
      <c r="J296" s="63">
        <v>76.2</v>
      </c>
      <c r="K296" s="63">
        <v>13</v>
      </c>
      <c r="L296" s="63" t="s">
        <v>3186</v>
      </c>
      <c r="M296" s="63" t="s">
        <v>3187</v>
      </c>
      <c r="N296" s="63" t="s">
        <v>3190</v>
      </c>
      <c r="O296" s="62">
        <v>3</v>
      </c>
      <c r="P296" s="64"/>
    </row>
    <row r="297" spans="2:16" x14ac:dyDescent="0.25">
      <c r="B297" s="62">
        <v>292</v>
      </c>
      <c r="C297" s="63" t="s">
        <v>3182</v>
      </c>
      <c r="D297" s="63" t="s">
        <v>3182</v>
      </c>
      <c r="E297" s="63" t="s">
        <v>3202</v>
      </c>
      <c r="F297" s="63" t="s">
        <v>3202</v>
      </c>
      <c r="G297" s="63"/>
      <c r="H297" s="63"/>
      <c r="I297" s="62" t="s">
        <v>3189</v>
      </c>
      <c r="J297" s="63">
        <v>76.2</v>
      </c>
      <c r="K297" s="63">
        <v>13</v>
      </c>
      <c r="L297" s="63" t="s">
        <v>3186</v>
      </c>
      <c r="M297" s="63" t="s">
        <v>3187</v>
      </c>
      <c r="N297" s="63" t="s">
        <v>3190</v>
      </c>
      <c r="O297" s="62">
        <v>3</v>
      </c>
      <c r="P297" s="64"/>
    </row>
    <row r="298" spans="2:16" x14ac:dyDescent="0.25">
      <c r="B298" s="62">
        <v>293</v>
      </c>
      <c r="C298" s="63" t="s">
        <v>3182</v>
      </c>
      <c r="D298" s="63" t="s">
        <v>3182</v>
      </c>
      <c r="E298" s="63" t="s">
        <v>3202</v>
      </c>
      <c r="F298" s="63" t="s">
        <v>3202</v>
      </c>
      <c r="G298" s="63"/>
      <c r="H298" s="63"/>
      <c r="I298" s="62" t="s">
        <v>3189</v>
      </c>
      <c r="J298" s="63">
        <v>76.2</v>
      </c>
      <c r="K298" s="63">
        <v>13</v>
      </c>
      <c r="L298" s="63" t="s">
        <v>3186</v>
      </c>
      <c r="M298" s="63" t="s">
        <v>3187</v>
      </c>
      <c r="N298" s="63" t="s">
        <v>3190</v>
      </c>
      <c r="O298" s="62">
        <v>3</v>
      </c>
      <c r="P298" s="64"/>
    </row>
    <row r="299" spans="2:16" x14ac:dyDescent="0.25">
      <c r="B299" s="62">
        <v>294</v>
      </c>
      <c r="C299" s="63" t="s">
        <v>3182</v>
      </c>
      <c r="D299" s="63" t="s">
        <v>3182</v>
      </c>
      <c r="E299" s="63" t="s">
        <v>3202</v>
      </c>
      <c r="F299" s="63" t="s">
        <v>3202</v>
      </c>
      <c r="G299" s="63"/>
      <c r="H299" s="63"/>
      <c r="I299" s="62" t="s">
        <v>3189</v>
      </c>
      <c r="J299" s="63">
        <v>76.2</v>
      </c>
      <c r="K299" s="63">
        <v>13</v>
      </c>
      <c r="L299" s="63" t="s">
        <v>3186</v>
      </c>
      <c r="M299" s="63" t="s">
        <v>3187</v>
      </c>
      <c r="N299" s="63" t="s">
        <v>3190</v>
      </c>
      <c r="O299" s="62">
        <v>3</v>
      </c>
      <c r="P299" s="64"/>
    </row>
    <row r="300" spans="2:16" x14ac:dyDescent="0.25">
      <c r="B300" s="62">
        <v>295</v>
      </c>
      <c r="C300" s="63" t="s">
        <v>3182</v>
      </c>
      <c r="D300" s="63" t="s">
        <v>3182</v>
      </c>
      <c r="E300" s="63" t="s">
        <v>3202</v>
      </c>
      <c r="F300" s="63" t="s">
        <v>3202</v>
      </c>
      <c r="G300" s="63"/>
      <c r="H300" s="63"/>
      <c r="I300" s="62" t="s">
        <v>3189</v>
      </c>
      <c r="J300" s="63">
        <v>72.900000000000006</v>
      </c>
      <c r="K300" s="63">
        <v>13</v>
      </c>
      <c r="L300" s="63" t="s">
        <v>3186</v>
      </c>
      <c r="M300" s="63" t="s">
        <v>3187</v>
      </c>
      <c r="N300" s="63" t="s">
        <v>3190</v>
      </c>
      <c r="O300" s="62">
        <v>3</v>
      </c>
      <c r="P300" s="64"/>
    </row>
    <row r="301" spans="2:16" x14ac:dyDescent="0.25">
      <c r="B301" s="62">
        <v>296</v>
      </c>
      <c r="C301" s="63" t="s">
        <v>3182</v>
      </c>
      <c r="D301" s="63" t="s">
        <v>3182</v>
      </c>
      <c r="E301" s="63" t="s">
        <v>3202</v>
      </c>
      <c r="F301" s="63" t="s">
        <v>3202</v>
      </c>
      <c r="G301" s="63"/>
      <c r="H301" s="63"/>
      <c r="I301" s="62" t="s">
        <v>3189</v>
      </c>
      <c r="J301" s="63">
        <v>103</v>
      </c>
      <c r="K301" s="63">
        <v>13</v>
      </c>
      <c r="L301" s="63" t="s">
        <v>3186</v>
      </c>
      <c r="M301" s="63" t="s">
        <v>3187</v>
      </c>
      <c r="N301" s="63" t="s">
        <v>3190</v>
      </c>
      <c r="O301" s="62">
        <v>3</v>
      </c>
      <c r="P301" s="64"/>
    </row>
    <row r="302" spans="2:16" x14ac:dyDescent="0.25">
      <c r="B302" s="62">
        <v>297</v>
      </c>
      <c r="C302" s="63" t="s">
        <v>3182</v>
      </c>
      <c r="D302" s="63" t="s">
        <v>3183</v>
      </c>
      <c r="E302" s="63" t="s">
        <v>3192</v>
      </c>
      <c r="F302" s="63" t="s">
        <v>3192</v>
      </c>
      <c r="G302" s="63"/>
      <c r="H302" s="63"/>
      <c r="I302" s="62" t="s">
        <v>3185</v>
      </c>
      <c r="J302" s="63">
        <v>50.1</v>
      </c>
      <c r="K302" s="63">
        <v>13</v>
      </c>
      <c r="L302" s="63" t="s">
        <v>3186</v>
      </c>
      <c r="M302" s="63" t="s">
        <v>3187</v>
      </c>
      <c r="N302" s="63" t="s">
        <v>2494</v>
      </c>
      <c r="O302" s="62">
        <v>1</v>
      </c>
    </row>
    <row r="303" spans="2:16" x14ac:dyDescent="0.25">
      <c r="B303" s="62">
        <v>298</v>
      </c>
      <c r="C303" s="63" t="s">
        <v>3182</v>
      </c>
      <c r="D303" s="63" t="s">
        <v>3183</v>
      </c>
      <c r="E303" s="63" t="s">
        <v>3193</v>
      </c>
      <c r="F303" s="63" t="s">
        <v>3193</v>
      </c>
      <c r="G303" s="63"/>
      <c r="H303" s="63"/>
      <c r="I303" s="62" t="s">
        <v>3185</v>
      </c>
      <c r="J303" s="63">
        <v>128</v>
      </c>
      <c r="K303" s="63">
        <v>12</v>
      </c>
      <c r="L303" s="63" t="s">
        <v>3186</v>
      </c>
      <c r="M303" s="63" t="s">
        <v>3194</v>
      </c>
      <c r="N303" s="63" t="s">
        <v>2633</v>
      </c>
      <c r="O303" s="62">
        <v>1</v>
      </c>
    </row>
    <row r="304" spans="2:16" x14ac:dyDescent="0.25">
      <c r="B304" s="62">
        <v>299</v>
      </c>
      <c r="C304" s="63" t="s">
        <v>3182</v>
      </c>
      <c r="D304" s="63" t="s">
        <v>3183</v>
      </c>
      <c r="E304" s="63" t="s">
        <v>3193</v>
      </c>
      <c r="F304" s="63" t="s">
        <v>3193</v>
      </c>
      <c r="G304" s="63"/>
      <c r="H304" s="63"/>
      <c r="I304" s="62" t="s">
        <v>3185</v>
      </c>
      <c r="J304" s="63">
        <v>85</v>
      </c>
      <c r="K304" s="63">
        <v>12</v>
      </c>
      <c r="L304" s="63" t="s">
        <v>3186</v>
      </c>
      <c r="M304" s="63" t="s">
        <v>3194</v>
      </c>
      <c r="N304" s="63" t="s">
        <v>2633</v>
      </c>
      <c r="O304" s="62">
        <v>1</v>
      </c>
    </row>
    <row r="305" spans="2:16" x14ac:dyDescent="0.25">
      <c r="B305" s="62">
        <v>300</v>
      </c>
      <c r="C305" s="63" t="s">
        <v>3182</v>
      </c>
      <c r="D305" s="63" t="s">
        <v>3182</v>
      </c>
      <c r="E305" s="63" t="s">
        <v>3202</v>
      </c>
      <c r="F305" s="63" t="s">
        <v>3202</v>
      </c>
      <c r="G305" s="63"/>
      <c r="H305" s="63"/>
      <c r="I305" s="62" t="s">
        <v>3189</v>
      </c>
      <c r="J305" s="63">
        <v>144</v>
      </c>
      <c r="K305" s="63">
        <v>13</v>
      </c>
      <c r="L305" s="63" t="s">
        <v>3186</v>
      </c>
      <c r="M305" s="63" t="s">
        <v>3187</v>
      </c>
      <c r="N305" s="63" t="s">
        <v>3190</v>
      </c>
      <c r="O305" s="62">
        <v>3</v>
      </c>
      <c r="P305" s="64"/>
    </row>
    <row r="306" spans="2:16" x14ac:dyDescent="0.25">
      <c r="B306" s="62">
        <v>301</v>
      </c>
      <c r="C306" s="63" t="s">
        <v>3182</v>
      </c>
      <c r="D306" s="63" t="s">
        <v>3182</v>
      </c>
      <c r="E306" s="63" t="s">
        <v>3202</v>
      </c>
      <c r="F306" s="63" t="s">
        <v>3202</v>
      </c>
      <c r="G306" s="63"/>
      <c r="H306" s="63"/>
      <c r="I306" s="62" t="s">
        <v>3189</v>
      </c>
      <c r="J306" s="63">
        <v>76.2</v>
      </c>
      <c r="K306" s="63">
        <v>13</v>
      </c>
      <c r="L306" s="63" t="s">
        <v>3186</v>
      </c>
      <c r="M306" s="63" t="s">
        <v>3187</v>
      </c>
      <c r="N306" s="63" t="s">
        <v>3190</v>
      </c>
      <c r="O306" s="62">
        <v>3</v>
      </c>
      <c r="P306" s="64"/>
    </row>
    <row r="307" spans="2:16" x14ac:dyDescent="0.25">
      <c r="B307" s="62">
        <v>302</v>
      </c>
      <c r="C307" s="63" t="s">
        <v>3182</v>
      </c>
      <c r="D307" s="63" t="s">
        <v>3182</v>
      </c>
      <c r="E307" s="63" t="s">
        <v>3202</v>
      </c>
      <c r="F307" s="63" t="s">
        <v>3202</v>
      </c>
      <c r="G307" s="63"/>
      <c r="H307" s="63"/>
      <c r="I307" s="62" t="s">
        <v>3189</v>
      </c>
      <c r="J307" s="63">
        <v>79.7</v>
      </c>
      <c r="K307" s="63">
        <v>13</v>
      </c>
      <c r="L307" s="63" t="s">
        <v>3186</v>
      </c>
      <c r="M307" s="63" t="s">
        <v>3187</v>
      </c>
      <c r="N307" s="63" t="s">
        <v>3190</v>
      </c>
      <c r="O307" s="62">
        <v>3</v>
      </c>
      <c r="P307" s="64"/>
    </row>
    <row r="308" spans="2:16" x14ac:dyDescent="0.25">
      <c r="B308" s="62">
        <v>303</v>
      </c>
      <c r="C308" s="63" t="s">
        <v>3182</v>
      </c>
      <c r="D308" s="63" t="s">
        <v>3182</v>
      </c>
      <c r="E308" s="63" t="s">
        <v>3202</v>
      </c>
      <c r="F308" s="63" t="s">
        <v>3202</v>
      </c>
      <c r="G308" s="63"/>
      <c r="H308" s="63"/>
      <c r="I308" s="62" t="s">
        <v>3189</v>
      </c>
      <c r="J308" s="63">
        <v>111</v>
      </c>
      <c r="K308" s="63">
        <v>13</v>
      </c>
      <c r="L308" s="63" t="s">
        <v>3186</v>
      </c>
      <c r="M308" s="63" t="s">
        <v>3187</v>
      </c>
      <c r="N308" s="63" t="s">
        <v>3190</v>
      </c>
      <c r="O308" s="62">
        <v>3</v>
      </c>
      <c r="P308" s="64"/>
    </row>
    <row r="309" spans="2:16" x14ac:dyDescent="0.25">
      <c r="B309" s="62">
        <v>304</v>
      </c>
      <c r="C309" s="63" t="s">
        <v>3182</v>
      </c>
      <c r="D309" s="63" t="s">
        <v>3182</v>
      </c>
      <c r="E309" s="63" t="s">
        <v>3202</v>
      </c>
      <c r="F309" s="63" t="s">
        <v>3202</v>
      </c>
      <c r="G309" s="63"/>
      <c r="H309" s="63"/>
      <c r="I309" s="62" t="s">
        <v>3189</v>
      </c>
      <c r="J309" s="63">
        <v>60</v>
      </c>
      <c r="K309" s="63">
        <v>13</v>
      </c>
      <c r="L309" s="63" t="s">
        <v>3186</v>
      </c>
      <c r="M309" s="63" t="s">
        <v>3187</v>
      </c>
      <c r="N309" s="63" t="s">
        <v>3190</v>
      </c>
      <c r="O309" s="62">
        <v>3</v>
      </c>
      <c r="P309" s="64"/>
    </row>
    <row r="310" spans="2:16" x14ac:dyDescent="0.25">
      <c r="B310" s="62">
        <v>305</v>
      </c>
      <c r="C310" s="63" t="s">
        <v>3182</v>
      </c>
      <c r="D310" s="63" t="s">
        <v>3182</v>
      </c>
      <c r="E310" s="63" t="s">
        <v>3202</v>
      </c>
      <c r="F310" s="63" t="s">
        <v>3202</v>
      </c>
      <c r="G310" s="63"/>
      <c r="H310" s="63"/>
      <c r="I310" s="62" t="s">
        <v>3189</v>
      </c>
      <c r="J310" s="63">
        <v>89</v>
      </c>
      <c r="K310" s="63">
        <v>13</v>
      </c>
      <c r="L310" s="63" t="s">
        <v>3186</v>
      </c>
      <c r="M310" s="63" t="s">
        <v>3187</v>
      </c>
      <c r="N310" s="63" t="s">
        <v>3190</v>
      </c>
      <c r="O310" s="62">
        <v>3</v>
      </c>
      <c r="P310" s="64"/>
    </row>
    <row r="311" spans="2:16" x14ac:dyDescent="0.25">
      <c r="B311" s="62">
        <v>306</v>
      </c>
      <c r="C311" s="63" t="s">
        <v>3182</v>
      </c>
      <c r="D311" s="63" t="s">
        <v>3183</v>
      </c>
      <c r="E311" s="63" t="s">
        <v>3193</v>
      </c>
      <c r="F311" s="63" t="s">
        <v>3193</v>
      </c>
      <c r="G311" s="63"/>
      <c r="H311" s="63"/>
      <c r="I311" s="62" t="s">
        <v>3185</v>
      </c>
      <c r="J311" s="63">
        <v>198</v>
      </c>
      <c r="K311" s="63">
        <v>12</v>
      </c>
      <c r="L311" s="63" t="s">
        <v>3186</v>
      </c>
      <c r="M311" s="63" t="s">
        <v>3194</v>
      </c>
      <c r="N311" s="63" t="s">
        <v>2677</v>
      </c>
      <c r="O311" s="62">
        <v>1</v>
      </c>
    </row>
    <row r="312" spans="2:16" x14ac:dyDescent="0.25">
      <c r="B312" s="62">
        <v>307</v>
      </c>
      <c r="C312" s="63" t="s">
        <v>3182</v>
      </c>
      <c r="D312" s="63" t="s">
        <v>3182</v>
      </c>
      <c r="E312" s="63" t="s">
        <v>3202</v>
      </c>
      <c r="F312" s="63" t="s">
        <v>3202</v>
      </c>
      <c r="G312" s="63"/>
      <c r="H312" s="63"/>
      <c r="I312" s="62" t="s">
        <v>3189</v>
      </c>
      <c r="J312" s="63">
        <v>84</v>
      </c>
      <c r="K312" s="63">
        <v>13</v>
      </c>
      <c r="L312" s="63" t="s">
        <v>3186</v>
      </c>
      <c r="M312" s="63" t="s">
        <v>3187</v>
      </c>
      <c r="N312" s="63" t="s">
        <v>3190</v>
      </c>
      <c r="O312" s="62">
        <v>3</v>
      </c>
      <c r="P312" s="64"/>
    </row>
    <row r="313" spans="2:16" x14ac:dyDescent="0.25">
      <c r="B313" s="62">
        <v>308</v>
      </c>
      <c r="C313" s="63" t="s">
        <v>3182</v>
      </c>
      <c r="D313" s="63" t="s">
        <v>3182</v>
      </c>
      <c r="E313" s="63" t="s">
        <v>3202</v>
      </c>
      <c r="F313" s="63" t="s">
        <v>3202</v>
      </c>
      <c r="G313" s="63"/>
      <c r="H313" s="63"/>
      <c r="I313" s="62" t="s">
        <v>3189</v>
      </c>
      <c r="J313" s="63">
        <v>72</v>
      </c>
      <c r="K313" s="63">
        <v>13</v>
      </c>
      <c r="L313" s="63" t="s">
        <v>3186</v>
      </c>
      <c r="M313" s="63" t="s">
        <v>3187</v>
      </c>
      <c r="N313" s="63" t="s">
        <v>3190</v>
      </c>
      <c r="O313" s="62">
        <v>3</v>
      </c>
      <c r="P313" s="64"/>
    </row>
    <row r="314" spans="2:16" x14ac:dyDescent="0.25">
      <c r="B314" s="62">
        <v>309</v>
      </c>
      <c r="C314" s="63" t="s">
        <v>3182</v>
      </c>
      <c r="D314" s="63" t="s">
        <v>3182</v>
      </c>
      <c r="E314" s="63" t="s">
        <v>3202</v>
      </c>
      <c r="F314" s="63" t="s">
        <v>3202</v>
      </c>
      <c r="G314" s="63"/>
      <c r="H314" s="63"/>
      <c r="I314" s="62" t="s">
        <v>3189</v>
      </c>
      <c r="J314" s="63">
        <v>62</v>
      </c>
      <c r="K314" s="63">
        <v>13</v>
      </c>
      <c r="L314" s="63" t="s">
        <v>3186</v>
      </c>
      <c r="M314" s="63" t="s">
        <v>3187</v>
      </c>
      <c r="N314" s="63" t="s">
        <v>3190</v>
      </c>
      <c r="O314" s="62">
        <v>3</v>
      </c>
      <c r="P314" s="64"/>
    </row>
    <row r="315" spans="2:16" x14ac:dyDescent="0.25">
      <c r="B315" s="62">
        <v>310</v>
      </c>
      <c r="C315" s="63" t="s">
        <v>3182</v>
      </c>
      <c r="D315" s="63" t="s">
        <v>3182</v>
      </c>
      <c r="E315" s="63" t="s">
        <v>3202</v>
      </c>
      <c r="F315" s="63" t="s">
        <v>3202</v>
      </c>
      <c r="G315" s="63"/>
      <c r="H315" s="63"/>
      <c r="I315" s="62" t="s">
        <v>3189</v>
      </c>
      <c r="J315" s="63">
        <v>20</v>
      </c>
      <c r="K315" s="63">
        <v>13</v>
      </c>
      <c r="L315" s="63" t="s">
        <v>3186</v>
      </c>
      <c r="M315" s="63" t="s">
        <v>3187</v>
      </c>
      <c r="N315" s="63" t="s">
        <v>3190</v>
      </c>
      <c r="O315" s="62">
        <v>3</v>
      </c>
      <c r="P315" s="64"/>
    </row>
    <row r="316" spans="2:16" x14ac:dyDescent="0.25">
      <c r="B316" s="62">
        <v>311</v>
      </c>
      <c r="C316" s="63" t="s">
        <v>3182</v>
      </c>
      <c r="D316" s="63" t="s">
        <v>3182</v>
      </c>
      <c r="E316" s="63" t="s">
        <v>3202</v>
      </c>
      <c r="F316" s="63" t="s">
        <v>3202</v>
      </c>
      <c r="G316" s="63"/>
      <c r="H316" s="63"/>
      <c r="I316" s="62" t="s">
        <v>3189</v>
      </c>
      <c r="J316" s="63">
        <v>70</v>
      </c>
      <c r="K316" s="63">
        <v>13</v>
      </c>
      <c r="L316" s="63" t="s">
        <v>3186</v>
      </c>
      <c r="M316" s="63" t="s">
        <v>3187</v>
      </c>
      <c r="N316" s="63" t="s">
        <v>3190</v>
      </c>
      <c r="O316" s="62">
        <v>3</v>
      </c>
      <c r="P316" s="64"/>
    </row>
    <row r="317" spans="2:16" x14ac:dyDescent="0.25">
      <c r="B317" s="62">
        <v>312</v>
      </c>
      <c r="C317" s="63" t="s">
        <v>3182</v>
      </c>
      <c r="D317" s="63" t="s">
        <v>3182</v>
      </c>
      <c r="E317" s="63" t="s">
        <v>3202</v>
      </c>
      <c r="F317" s="63" t="s">
        <v>3202</v>
      </c>
      <c r="G317" s="63"/>
      <c r="H317" s="63"/>
      <c r="I317" s="62" t="s">
        <v>3189</v>
      </c>
      <c r="J317" s="63">
        <v>45</v>
      </c>
      <c r="K317" s="63">
        <v>13</v>
      </c>
      <c r="L317" s="63" t="s">
        <v>3186</v>
      </c>
      <c r="M317" s="63" t="s">
        <v>3187</v>
      </c>
      <c r="N317" s="63" t="s">
        <v>3190</v>
      </c>
      <c r="O317" s="62">
        <v>3</v>
      </c>
      <c r="P317" s="64"/>
    </row>
    <row r="318" spans="2:16" x14ac:dyDescent="0.25">
      <c r="B318" s="62">
        <v>313</v>
      </c>
      <c r="C318" s="63" t="s">
        <v>3182</v>
      </c>
      <c r="D318" s="63" t="s">
        <v>3182</v>
      </c>
      <c r="E318" s="63" t="s">
        <v>3202</v>
      </c>
      <c r="F318" s="63" t="s">
        <v>3202</v>
      </c>
      <c r="G318" s="63"/>
      <c r="H318" s="63"/>
      <c r="I318" s="62" t="s">
        <v>3189</v>
      </c>
      <c r="J318" s="63">
        <v>20</v>
      </c>
      <c r="K318" s="63">
        <v>13</v>
      </c>
      <c r="L318" s="63" t="s">
        <v>3186</v>
      </c>
      <c r="M318" s="63" t="s">
        <v>3187</v>
      </c>
      <c r="N318" s="63" t="s">
        <v>3190</v>
      </c>
      <c r="O318" s="62">
        <v>3</v>
      </c>
      <c r="P318" s="64"/>
    </row>
    <row r="319" spans="2:16" x14ac:dyDescent="0.25">
      <c r="B319" s="62">
        <v>314</v>
      </c>
      <c r="C319" s="63" t="s">
        <v>3182</v>
      </c>
      <c r="D319" s="63" t="s">
        <v>3182</v>
      </c>
      <c r="E319" s="63" t="s">
        <v>3202</v>
      </c>
      <c r="F319" s="63" t="s">
        <v>3202</v>
      </c>
      <c r="G319" s="63"/>
      <c r="H319" s="63"/>
      <c r="I319" s="62" t="s">
        <v>3189</v>
      </c>
      <c r="J319" s="63">
        <v>27</v>
      </c>
      <c r="K319" s="63">
        <v>13</v>
      </c>
      <c r="L319" s="63" t="s">
        <v>3186</v>
      </c>
      <c r="M319" s="63" t="s">
        <v>3187</v>
      </c>
      <c r="N319" s="63" t="s">
        <v>3190</v>
      </c>
      <c r="O319" s="62">
        <v>3</v>
      </c>
      <c r="P319" s="64"/>
    </row>
    <row r="320" spans="2:16" x14ac:dyDescent="0.25">
      <c r="B320" s="62">
        <v>315</v>
      </c>
      <c r="C320" s="63" t="s">
        <v>3182</v>
      </c>
      <c r="D320" s="63" t="s">
        <v>3182</v>
      </c>
      <c r="E320" s="63" t="s">
        <v>3202</v>
      </c>
      <c r="F320" s="63" t="s">
        <v>3202</v>
      </c>
      <c r="G320" s="63"/>
      <c r="H320" s="63"/>
      <c r="I320" s="62" t="s">
        <v>3189</v>
      </c>
      <c r="J320" s="63">
        <v>89</v>
      </c>
      <c r="K320" s="63">
        <v>13</v>
      </c>
      <c r="L320" s="63" t="s">
        <v>3186</v>
      </c>
      <c r="M320" s="63" t="s">
        <v>3187</v>
      </c>
      <c r="N320" s="63" t="s">
        <v>3190</v>
      </c>
      <c r="O320" s="62">
        <v>3</v>
      </c>
      <c r="P320" s="64"/>
    </row>
    <row r="321" spans="2:16" x14ac:dyDescent="0.25">
      <c r="B321" s="62">
        <v>316</v>
      </c>
      <c r="C321" s="63" t="s">
        <v>3182</v>
      </c>
      <c r="D321" s="63" t="s">
        <v>3196</v>
      </c>
      <c r="E321" s="63" t="s">
        <v>3210</v>
      </c>
      <c r="F321" s="63" t="s">
        <v>3210</v>
      </c>
      <c r="G321" s="63"/>
      <c r="H321" s="63"/>
      <c r="I321" s="62" t="s">
        <v>3189</v>
      </c>
      <c r="J321" s="63">
        <v>75</v>
      </c>
      <c r="K321" s="63">
        <v>12</v>
      </c>
      <c r="L321" s="63" t="s">
        <v>3186</v>
      </c>
      <c r="M321" s="63" t="s">
        <v>3187</v>
      </c>
      <c r="N321" s="63" t="s">
        <v>3198</v>
      </c>
      <c r="O321" s="62">
        <v>3</v>
      </c>
      <c r="P321" s="64"/>
    </row>
    <row r="322" spans="2:16" x14ac:dyDescent="0.25">
      <c r="B322" s="62">
        <v>317</v>
      </c>
      <c r="C322" s="63" t="s">
        <v>3182</v>
      </c>
      <c r="D322" s="63" t="s">
        <v>3196</v>
      </c>
      <c r="E322" s="63" t="s">
        <v>3210</v>
      </c>
      <c r="F322" s="63" t="s">
        <v>3210</v>
      </c>
      <c r="G322" s="63"/>
      <c r="H322" s="63"/>
      <c r="I322" s="62" t="s">
        <v>3189</v>
      </c>
      <c r="J322" s="63">
        <v>67</v>
      </c>
      <c r="K322" s="63">
        <v>12</v>
      </c>
      <c r="L322" s="63" t="s">
        <v>3186</v>
      </c>
      <c r="M322" s="63" t="s">
        <v>3187</v>
      </c>
      <c r="N322" s="63" t="s">
        <v>3198</v>
      </c>
      <c r="O322" s="62">
        <v>3</v>
      </c>
      <c r="P322" s="64"/>
    </row>
    <row r="323" spans="2:16" x14ac:dyDescent="0.25">
      <c r="B323" s="62">
        <v>318</v>
      </c>
      <c r="C323" s="63" t="s">
        <v>3182</v>
      </c>
      <c r="D323" s="63" t="s">
        <v>3196</v>
      </c>
      <c r="E323" s="63" t="s">
        <v>3197</v>
      </c>
      <c r="F323" s="63" t="s">
        <v>3197</v>
      </c>
      <c r="G323" s="63"/>
      <c r="H323" s="63"/>
      <c r="I323" s="62" t="s">
        <v>3189</v>
      </c>
      <c r="J323" s="63">
        <v>81</v>
      </c>
      <c r="K323" s="63">
        <v>12</v>
      </c>
      <c r="L323" s="63" t="s">
        <v>3186</v>
      </c>
      <c r="M323" s="63" t="s">
        <v>3187</v>
      </c>
      <c r="N323" s="63" t="s">
        <v>3198</v>
      </c>
      <c r="O323" s="62">
        <v>3</v>
      </c>
      <c r="P323" s="64"/>
    </row>
    <row r="324" spans="2:16" x14ac:dyDescent="0.25">
      <c r="B324" s="62">
        <v>319</v>
      </c>
      <c r="C324" s="63" t="s">
        <v>3182</v>
      </c>
      <c r="D324" s="63" t="s">
        <v>3196</v>
      </c>
      <c r="E324" s="63" t="s">
        <v>3197</v>
      </c>
      <c r="F324" s="63" t="s">
        <v>3197</v>
      </c>
      <c r="G324" s="63"/>
      <c r="H324" s="63"/>
      <c r="I324" s="62" t="s">
        <v>3189</v>
      </c>
      <c r="J324" s="63">
        <v>61</v>
      </c>
      <c r="K324" s="63">
        <v>12</v>
      </c>
      <c r="L324" s="63" t="s">
        <v>3186</v>
      </c>
      <c r="M324" s="63" t="s">
        <v>3187</v>
      </c>
      <c r="N324" s="63" t="s">
        <v>3198</v>
      </c>
      <c r="O324" s="62">
        <v>3</v>
      </c>
      <c r="P324" s="64"/>
    </row>
    <row r="325" spans="2:16" x14ac:dyDescent="0.25">
      <c r="B325" s="62">
        <v>320</v>
      </c>
      <c r="C325" s="63" t="s">
        <v>3182</v>
      </c>
      <c r="D325" s="63" t="s">
        <v>3196</v>
      </c>
      <c r="E325" s="63" t="s">
        <v>3210</v>
      </c>
      <c r="F325" s="63" t="s">
        <v>3210</v>
      </c>
      <c r="G325" s="63"/>
      <c r="H325" s="63"/>
      <c r="I325" s="62" t="s">
        <v>3189</v>
      </c>
      <c r="J325" s="63">
        <v>79</v>
      </c>
      <c r="K325" s="63">
        <v>12</v>
      </c>
      <c r="L325" s="63" t="s">
        <v>3186</v>
      </c>
      <c r="M325" s="63" t="s">
        <v>3187</v>
      </c>
      <c r="N325" s="63" t="s">
        <v>3198</v>
      </c>
      <c r="O325" s="62">
        <v>3</v>
      </c>
      <c r="P325" s="64"/>
    </row>
    <row r="326" spans="2:16" x14ac:dyDescent="0.25">
      <c r="B326" s="62">
        <v>321</v>
      </c>
      <c r="C326" s="63" t="s">
        <v>3182</v>
      </c>
      <c r="D326" s="63" t="s">
        <v>3196</v>
      </c>
      <c r="E326" s="63" t="s">
        <v>3210</v>
      </c>
      <c r="F326" s="63" t="s">
        <v>3210</v>
      </c>
      <c r="G326" s="63"/>
      <c r="H326" s="63"/>
      <c r="I326" s="62" t="s">
        <v>3189</v>
      </c>
      <c r="J326" s="63">
        <v>59</v>
      </c>
      <c r="K326" s="63">
        <v>12</v>
      </c>
      <c r="L326" s="63" t="s">
        <v>3186</v>
      </c>
      <c r="M326" s="63" t="s">
        <v>3187</v>
      </c>
      <c r="N326" s="63" t="s">
        <v>3198</v>
      </c>
      <c r="O326" s="62">
        <v>3</v>
      </c>
      <c r="P326" s="64"/>
    </row>
    <row r="327" spans="2:16" x14ac:dyDescent="0.25">
      <c r="B327" s="62">
        <v>322</v>
      </c>
      <c r="C327" s="63" t="s">
        <v>3182</v>
      </c>
      <c r="D327" s="63" t="s">
        <v>3196</v>
      </c>
      <c r="E327" s="63" t="s">
        <v>3197</v>
      </c>
      <c r="F327" s="63" t="s">
        <v>3197</v>
      </c>
      <c r="G327" s="63"/>
      <c r="H327" s="63"/>
      <c r="I327" s="62" t="s">
        <v>3189</v>
      </c>
      <c r="J327" s="63">
        <v>80</v>
      </c>
      <c r="K327" s="63">
        <v>12</v>
      </c>
      <c r="L327" s="63" t="s">
        <v>3186</v>
      </c>
      <c r="M327" s="63" t="s">
        <v>3187</v>
      </c>
      <c r="N327" s="63" t="s">
        <v>3198</v>
      </c>
      <c r="O327" s="62">
        <v>3</v>
      </c>
      <c r="P327" s="64"/>
    </row>
    <row r="328" spans="2:16" x14ac:dyDescent="0.25">
      <c r="B328" s="62">
        <v>323</v>
      </c>
      <c r="C328" s="63" t="s">
        <v>3182</v>
      </c>
      <c r="D328" s="63" t="s">
        <v>3196</v>
      </c>
      <c r="E328" s="63" t="s">
        <v>3197</v>
      </c>
      <c r="F328" s="63" t="s">
        <v>3197</v>
      </c>
      <c r="G328" s="63"/>
      <c r="H328" s="63"/>
      <c r="I328" s="62" t="s">
        <v>3189</v>
      </c>
      <c r="J328" s="63">
        <v>58</v>
      </c>
      <c r="K328" s="63">
        <v>12</v>
      </c>
      <c r="L328" s="63" t="s">
        <v>3186</v>
      </c>
      <c r="M328" s="63" t="s">
        <v>3187</v>
      </c>
      <c r="N328" s="63" t="s">
        <v>3198</v>
      </c>
      <c r="O328" s="62">
        <v>3</v>
      </c>
      <c r="P328" s="64"/>
    </row>
    <row r="329" spans="2:16" x14ac:dyDescent="0.25">
      <c r="B329" s="62">
        <v>324</v>
      </c>
      <c r="C329" s="63" t="s">
        <v>3182</v>
      </c>
      <c r="D329" s="63" t="s">
        <v>3196</v>
      </c>
      <c r="E329" s="63" t="s">
        <v>3197</v>
      </c>
      <c r="F329" s="63" t="s">
        <v>3197</v>
      </c>
      <c r="G329" s="63"/>
      <c r="H329" s="63"/>
      <c r="I329" s="62" t="s">
        <v>3189</v>
      </c>
      <c r="J329" s="63">
        <v>80</v>
      </c>
      <c r="K329" s="63">
        <v>12</v>
      </c>
      <c r="L329" s="63" t="s">
        <v>3186</v>
      </c>
      <c r="M329" s="63" t="s">
        <v>3187</v>
      </c>
      <c r="N329" s="63" t="s">
        <v>3198</v>
      </c>
      <c r="O329" s="62">
        <v>3</v>
      </c>
      <c r="P329" s="64"/>
    </row>
    <row r="330" spans="2:16" x14ac:dyDescent="0.25">
      <c r="B330" s="62">
        <v>325</v>
      </c>
      <c r="C330" s="63" t="s">
        <v>3182</v>
      </c>
      <c r="D330" s="63" t="s">
        <v>3196</v>
      </c>
      <c r="E330" s="63" t="s">
        <v>3210</v>
      </c>
      <c r="F330" s="63" t="s">
        <v>3210</v>
      </c>
      <c r="G330" s="63"/>
      <c r="H330" s="63"/>
      <c r="I330" s="62" t="s">
        <v>3189</v>
      </c>
      <c r="J330" s="63">
        <v>57</v>
      </c>
      <c r="K330" s="63">
        <v>12</v>
      </c>
      <c r="L330" s="63" t="s">
        <v>3186</v>
      </c>
      <c r="M330" s="63" t="s">
        <v>3187</v>
      </c>
      <c r="N330" s="63" t="s">
        <v>3198</v>
      </c>
      <c r="O330" s="62">
        <v>3</v>
      </c>
      <c r="P330" s="64"/>
    </row>
    <row r="331" spans="2:16" x14ac:dyDescent="0.25">
      <c r="B331" s="62">
        <v>326</v>
      </c>
      <c r="C331" s="63" t="s">
        <v>3182</v>
      </c>
      <c r="D331" s="63" t="s">
        <v>3196</v>
      </c>
      <c r="E331" s="63" t="s">
        <v>3210</v>
      </c>
      <c r="F331" s="63" t="s">
        <v>3210</v>
      </c>
      <c r="G331" s="63"/>
      <c r="H331" s="63"/>
      <c r="I331" s="62" t="s">
        <v>3189</v>
      </c>
      <c r="J331" s="63">
        <v>45</v>
      </c>
      <c r="K331" s="63">
        <v>12</v>
      </c>
      <c r="L331" s="63" t="s">
        <v>3186</v>
      </c>
      <c r="M331" s="63" t="s">
        <v>3187</v>
      </c>
      <c r="N331" s="63" t="s">
        <v>3198</v>
      </c>
      <c r="O331" s="62">
        <v>3</v>
      </c>
      <c r="P331" s="64"/>
    </row>
    <row r="332" spans="2:16" x14ac:dyDescent="0.25">
      <c r="B332" s="62">
        <v>327</v>
      </c>
      <c r="C332" s="63" t="s">
        <v>3182</v>
      </c>
      <c r="D332" s="63" t="s">
        <v>3196</v>
      </c>
      <c r="E332" s="63" t="s">
        <v>3210</v>
      </c>
      <c r="F332" s="63" t="s">
        <v>3210</v>
      </c>
      <c r="G332" s="63"/>
      <c r="H332" s="63"/>
      <c r="I332" s="62" t="s">
        <v>3189</v>
      </c>
      <c r="J332" s="63">
        <v>69</v>
      </c>
      <c r="K332" s="63">
        <v>12</v>
      </c>
      <c r="L332" s="63" t="s">
        <v>3186</v>
      </c>
      <c r="M332" s="63" t="s">
        <v>3187</v>
      </c>
      <c r="N332" s="63" t="s">
        <v>3198</v>
      </c>
      <c r="O332" s="62">
        <v>3</v>
      </c>
      <c r="P332" s="64"/>
    </row>
    <row r="333" spans="2:16" x14ac:dyDescent="0.25">
      <c r="B333" s="62">
        <v>328</v>
      </c>
      <c r="C333" s="63" t="s">
        <v>3182</v>
      </c>
      <c r="D333" s="63" t="s">
        <v>3196</v>
      </c>
      <c r="E333" s="63" t="s">
        <v>3197</v>
      </c>
      <c r="F333" s="63" t="s">
        <v>3197</v>
      </c>
      <c r="G333" s="63"/>
      <c r="H333" s="63"/>
      <c r="I333" s="62" t="s">
        <v>3189</v>
      </c>
      <c r="J333" s="63">
        <v>67</v>
      </c>
      <c r="K333" s="63">
        <v>12</v>
      </c>
      <c r="L333" s="63" t="s">
        <v>3186</v>
      </c>
      <c r="M333" s="63" t="s">
        <v>3187</v>
      </c>
      <c r="N333" s="63" t="s">
        <v>3198</v>
      </c>
      <c r="O333" s="62">
        <v>3</v>
      </c>
      <c r="P333" s="64"/>
    </row>
    <row r="334" spans="2:16" x14ac:dyDescent="0.25">
      <c r="B334" s="62">
        <v>329</v>
      </c>
      <c r="C334" s="63" t="s">
        <v>3182</v>
      </c>
      <c r="D334" s="63" t="s">
        <v>3196</v>
      </c>
      <c r="E334" s="63" t="s">
        <v>3210</v>
      </c>
      <c r="F334" s="63" t="s">
        <v>3210</v>
      </c>
      <c r="G334" s="63"/>
      <c r="H334" s="63"/>
      <c r="I334" s="62" t="s">
        <v>3189</v>
      </c>
      <c r="J334" s="63">
        <v>52</v>
      </c>
      <c r="K334" s="63">
        <v>12</v>
      </c>
      <c r="L334" s="63" t="s">
        <v>3186</v>
      </c>
      <c r="M334" s="63" t="s">
        <v>3187</v>
      </c>
      <c r="N334" s="63" t="s">
        <v>3198</v>
      </c>
      <c r="O334" s="62">
        <v>3</v>
      </c>
      <c r="P334" s="64"/>
    </row>
    <row r="335" spans="2:16" x14ac:dyDescent="0.25">
      <c r="B335" s="62">
        <v>330</v>
      </c>
      <c r="C335" s="63" t="s">
        <v>3182</v>
      </c>
      <c r="D335" s="63" t="s">
        <v>3196</v>
      </c>
      <c r="E335" s="63" t="s">
        <v>3210</v>
      </c>
      <c r="F335" s="63" t="s">
        <v>3210</v>
      </c>
      <c r="G335" s="63"/>
      <c r="H335" s="63"/>
      <c r="I335" s="62" t="s">
        <v>3189</v>
      </c>
      <c r="J335" s="63">
        <v>90</v>
      </c>
      <c r="K335" s="63">
        <v>12</v>
      </c>
      <c r="L335" s="63" t="s">
        <v>3186</v>
      </c>
      <c r="M335" s="63" t="s">
        <v>3187</v>
      </c>
      <c r="N335" s="63" t="s">
        <v>3198</v>
      </c>
      <c r="O335" s="62">
        <v>3</v>
      </c>
      <c r="P335" s="64"/>
    </row>
    <row r="336" spans="2:16" x14ac:dyDescent="0.25">
      <c r="B336" s="62">
        <v>331</v>
      </c>
      <c r="C336" s="63" t="s">
        <v>3182</v>
      </c>
      <c r="D336" s="63" t="s">
        <v>3196</v>
      </c>
      <c r="E336" s="63" t="s">
        <v>3210</v>
      </c>
      <c r="F336" s="63" t="s">
        <v>3210</v>
      </c>
      <c r="G336" s="63"/>
      <c r="H336" s="63"/>
      <c r="I336" s="62" t="s">
        <v>3189</v>
      </c>
      <c r="J336" s="63">
        <v>66</v>
      </c>
      <c r="K336" s="63">
        <v>12</v>
      </c>
      <c r="L336" s="63" t="s">
        <v>3186</v>
      </c>
      <c r="M336" s="63" t="s">
        <v>3187</v>
      </c>
      <c r="N336" s="63" t="s">
        <v>3198</v>
      </c>
      <c r="O336" s="62">
        <v>3</v>
      </c>
      <c r="P336" s="64"/>
    </row>
    <row r="337" spans="2:16" x14ac:dyDescent="0.25">
      <c r="B337" s="62">
        <v>332</v>
      </c>
      <c r="C337" s="63" t="s">
        <v>3182</v>
      </c>
      <c r="D337" s="63" t="s">
        <v>3196</v>
      </c>
      <c r="E337" s="63" t="s">
        <v>3210</v>
      </c>
      <c r="F337" s="63" t="s">
        <v>3210</v>
      </c>
      <c r="G337" s="63"/>
      <c r="H337" s="63"/>
      <c r="I337" s="62" t="s">
        <v>3189</v>
      </c>
      <c r="J337" s="63">
        <v>86</v>
      </c>
      <c r="K337" s="63">
        <v>12</v>
      </c>
      <c r="L337" s="63" t="s">
        <v>3186</v>
      </c>
      <c r="M337" s="63" t="s">
        <v>3187</v>
      </c>
      <c r="N337" s="63" t="s">
        <v>3198</v>
      </c>
      <c r="O337" s="62">
        <v>3</v>
      </c>
      <c r="P337" s="64"/>
    </row>
    <row r="338" spans="2:16" x14ac:dyDescent="0.25">
      <c r="B338" s="62">
        <v>333</v>
      </c>
      <c r="C338" s="63" t="s">
        <v>3182</v>
      </c>
      <c r="D338" s="63" t="s">
        <v>3183</v>
      </c>
      <c r="E338" s="63" t="s">
        <v>3184</v>
      </c>
      <c r="F338" s="63" t="s">
        <v>3184</v>
      </c>
      <c r="G338" s="63"/>
      <c r="H338" s="63"/>
      <c r="I338" s="62" t="s">
        <v>3189</v>
      </c>
      <c r="J338" s="63">
        <v>76.81</v>
      </c>
      <c r="K338" s="63">
        <v>13</v>
      </c>
      <c r="L338" s="63" t="s">
        <v>3186</v>
      </c>
      <c r="M338" s="63" t="s">
        <v>3187</v>
      </c>
      <c r="N338" s="63" t="s">
        <v>3190</v>
      </c>
      <c r="O338" s="62">
        <v>3</v>
      </c>
      <c r="P338" s="64"/>
    </row>
    <row r="339" spans="2:16" x14ac:dyDescent="0.25">
      <c r="B339" s="62">
        <v>334</v>
      </c>
      <c r="C339" s="63" t="s">
        <v>3182</v>
      </c>
      <c r="D339" s="63" t="s">
        <v>3196</v>
      </c>
      <c r="E339" s="63" t="s">
        <v>3197</v>
      </c>
      <c r="F339" s="63" t="s">
        <v>3197</v>
      </c>
      <c r="G339" s="63"/>
      <c r="H339" s="63"/>
      <c r="I339" s="62" t="s">
        <v>3189</v>
      </c>
      <c r="J339" s="63">
        <v>62</v>
      </c>
      <c r="K339" s="63">
        <v>13</v>
      </c>
      <c r="L339" s="63" t="s">
        <v>3186</v>
      </c>
      <c r="M339" s="63" t="s">
        <v>3187</v>
      </c>
      <c r="N339" s="63" t="s">
        <v>3199</v>
      </c>
      <c r="O339" s="62">
        <v>3</v>
      </c>
      <c r="P339" s="64"/>
    </row>
    <row r="340" spans="2:16" x14ac:dyDescent="0.25">
      <c r="B340" s="62">
        <v>335</v>
      </c>
      <c r="C340" s="63" t="s">
        <v>3182</v>
      </c>
      <c r="D340" s="63" t="s">
        <v>3196</v>
      </c>
      <c r="E340" s="63" t="s">
        <v>3210</v>
      </c>
      <c r="F340" s="63" t="s">
        <v>3210</v>
      </c>
      <c r="G340" s="63"/>
      <c r="H340" s="63"/>
      <c r="I340" s="62" t="s">
        <v>3189</v>
      </c>
      <c r="J340" s="63">
        <v>48</v>
      </c>
      <c r="K340" s="63">
        <v>12</v>
      </c>
      <c r="L340" s="63" t="s">
        <v>3186</v>
      </c>
      <c r="M340" s="63" t="s">
        <v>3187</v>
      </c>
      <c r="N340" s="63" t="s">
        <v>3198</v>
      </c>
      <c r="O340" s="62">
        <v>3</v>
      </c>
      <c r="P340" s="64"/>
    </row>
    <row r="341" spans="2:16" x14ac:dyDescent="0.25">
      <c r="B341" s="62">
        <v>336</v>
      </c>
      <c r="C341" s="63" t="s">
        <v>3182</v>
      </c>
      <c r="D341" s="63" t="s">
        <v>3196</v>
      </c>
      <c r="E341" s="63" t="s">
        <v>3197</v>
      </c>
      <c r="F341" s="63" t="s">
        <v>3197</v>
      </c>
      <c r="G341" s="63"/>
      <c r="H341" s="63"/>
      <c r="I341" s="62" t="s">
        <v>3189</v>
      </c>
      <c r="J341" s="63">
        <v>30.54</v>
      </c>
      <c r="K341" s="63">
        <v>12</v>
      </c>
      <c r="L341" s="63" t="s">
        <v>3186</v>
      </c>
      <c r="M341" s="63" t="s">
        <v>3187</v>
      </c>
      <c r="N341" s="63" t="s">
        <v>3198</v>
      </c>
      <c r="O341" s="62">
        <v>3</v>
      </c>
      <c r="P341" s="64"/>
    </row>
    <row r="342" spans="2:16" x14ac:dyDescent="0.25">
      <c r="B342" s="62">
        <v>337</v>
      </c>
      <c r="C342" s="63" t="s">
        <v>3182</v>
      </c>
      <c r="D342" s="63" t="s">
        <v>3196</v>
      </c>
      <c r="E342" s="63" t="s">
        <v>3197</v>
      </c>
      <c r="F342" s="63" t="s">
        <v>3197</v>
      </c>
      <c r="G342" s="63"/>
      <c r="H342" s="63"/>
      <c r="I342" s="62" t="s">
        <v>3189</v>
      </c>
      <c r="J342" s="63">
        <v>81</v>
      </c>
      <c r="K342" s="63">
        <v>12</v>
      </c>
      <c r="L342" s="63" t="s">
        <v>3186</v>
      </c>
      <c r="M342" s="63" t="s">
        <v>3187</v>
      </c>
      <c r="N342" s="63" t="s">
        <v>3198</v>
      </c>
      <c r="O342" s="62">
        <v>3</v>
      </c>
      <c r="P342" s="64"/>
    </row>
    <row r="343" spans="2:16" x14ac:dyDescent="0.25">
      <c r="B343" s="62">
        <v>338</v>
      </c>
      <c r="C343" s="63" t="s">
        <v>3182</v>
      </c>
      <c r="D343" s="63" t="s">
        <v>3196</v>
      </c>
      <c r="E343" s="63" t="s">
        <v>3197</v>
      </c>
      <c r="F343" s="63" t="s">
        <v>3197</v>
      </c>
      <c r="G343" s="63"/>
      <c r="H343" s="63"/>
      <c r="I343" s="62" t="s">
        <v>3189</v>
      </c>
      <c r="J343" s="63">
        <v>61</v>
      </c>
      <c r="K343" s="63">
        <v>12</v>
      </c>
      <c r="L343" s="63" t="s">
        <v>3186</v>
      </c>
      <c r="M343" s="63" t="s">
        <v>3187</v>
      </c>
      <c r="N343" s="63" t="s">
        <v>3198</v>
      </c>
      <c r="O343" s="62">
        <v>3</v>
      </c>
      <c r="P343" s="64"/>
    </row>
    <row r="344" spans="2:16" x14ac:dyDescent="0.25">
      <c r="B344" s="62">
        <v>339</v>
      </c>
      <c r="C344" s="63" t="s">
        <v>3182</v>
      </c>
      <c r="D344" s="63" t="s">
        <v>3196</v>
      </c>
      <c r="E344" s="63" t="s">
        <v>3197</v>
      </c>
      <c r="F344" s="63" t="s">
        <v>3197</v>
      </c>
      <c r="G344" s="63"/>
      <c r="H344" s="63"/>
      <c r="I344" s="62" t="s">
        <v>3189</v>
      </c>
      <c r="J344" s="63">
        <v>60</v>
      </c>
      <c r="K344" s="63">
        <v>12</v>
      </c>
      <c r="L344" s="63" t="s">
        <v>3186</v>
      </c>
      <c r="M344" s="63" t="s">
        <v>3187</v>
      </c>
      <c r="N344" s="63" t="s">
        <v>3198</v>
      </c>
      <c r="O344" s="62">
        <v>3</v>
      </c>
      <c r="P344" s="64"/>
    </row>
    <row r="345" spans="2:16" x14ac:dyDescent="0.25">
      <c r="B345" s="62">
        <v>340</v>
      </c>
      <c r="C345" s="63" t="s">
        <v>3182</v>
      </c>
      <c r="D345" s="63" t="s">
        <v>3196</v>
      </c>
      <c r="E345" s="63" t="s">
        <v>3210</v>
      </c>
      <c r="F345" s="63" t="s">
        <v>3210</v>
      </c>
      <c r="G345" s="63"/>
      <c r="H345" s="63"/>
      <c r="I345" s="62" t="s">
        <v>3189</v>
      </c>
      <c r="J345" s="63">
        <v>20</v>
      </c>
      <c r="K345" s="63">
        <v>12</v>
      </c>
      <c r="L345" s="63" t="s">
        <v>3186</v>
      </c>
      <c r="M345" s="63" t="s">
        <v>3187</v>
      </c>
      <c r="N345" s="63" t="s">
        <v>3198</v>
      </c>
      <c r="O345" s="62">
        <v>3</v>
      </c>
      <c r="P345" s="64"/>
    </row>
    <row r="346" spans="2:16" x14ac:dyDescent="0.25">
      <c r="B346" s="62">
        <v>341</v>
      </c>
      <c r="C346" s="63" t="s">
        <v>3182</v>
      </c>
      <c r="D346" s="63" t="s">
        <v>3196</v>
      </c>
      <c r="E346" s="63" t="s">
        <v>3210</v>
      </c>
      <c r="F346" s="63" t="s">
        <v>3210</v>
      </c>
      <c r="G346" s="63"/>
      <c r="H346" s="63"/>
      <c r="I346" s="62" t="s">
        <v>3189</v>
      </c>
      <c r="J346" s="63">
        <v>62</v>
      </c>
      <c r="K346" s="63">
        <v>12</v>
      </c>
      <c r="L346" s="63" t="s">
        <v>3186</v>
      </c>
      <c r="M346" s="63" t="s">
        <v>3187</v>
      </c>
      <c r="N346" s="63" t="s">
        <v>3198</v>
      </c>
      <c r="O346" s="62">
        <v>3</v>
      </c>
      <c r="P346" s="64"/>
    </row>
    <row r="347" spans="2:16" x14ac:dyDescent="0.25">
      <c r="B347" s="62">
        <v>342</v>
      </c>
      <c r="C347" s="63" t="s">
        <v>3182</v>
      </c>
      <c r="D347" s="63" t="s">
        <v>3196</v>
      </c>
      <c r="E347" s="63" t="s">
        <v>3210</v>
      </c>
      <c r="F347" s="63" t="s">
        <v>3210</v>
      </c>
      <c r="G347" s="63"/>
      <c r="H347" s="63"/>
      <c r="I347" s="62" t="s">
        <v>3189</v>
      </c>
      <c r="J347" s="63">
        <v>47</v>
      </c>
      <c r="K347" s="63">
        <v>12</v>
      </c>
      <c r="L347" s="63" t="s">
        <v>3186</v>
      </c>
      <c r="M347" s="63" t="s">
        <v>3187</v>
      </c>
      <c r="N347" s="63" t="s">
        <v>3198</v>
      </c>
      <c r="O347" s="62">
        <v>3</v>
      </c>
      <c r="P347" s="64"/>
    </row>
    <row r="348" spans="2:16" x14ac:dyDescent="0.25">
      <c r="B348" s="62">
        <v>343</v>
      </c>
      <c r="C348" s="63" t="s">
        <v>3182</v>
      </c>
      <c r="D348" s="63" t="s">
        <v>3196</v>
      </c>
      <c r="E348" s="63" t="s">
        <v>3197</v>
      </c>
      <c r="F348" s="63" t="s">
        <v>3197</v>
      </c>
      <c r="G348" s="63"/>
      <c r="H348" s="63"/>
      <c r="I348" s="62" t="s">
        <v>3189</v>
      </c>
      <c r="J348" s="63">
        <v>61</v>
      </c>
      <c r="K348" s="63">
        <v>12</v>
      </c>
      <c r="L348" s="63" t="s">
        <v>3186</v>
      </c>
      <c r="M348" s="63" t="s">
        <v>3187</v>
      </c>
      <c r="N348" s="63" t="s">
        <v>3198</v>
      </c>
      <c r="O348" s="62">
        <v>3</v>
      </c>
      <c r="P348" s="64"/>
    </row>
    <row r="349" spans="2:16" x14ac:dyDescent="0.25">
      <c r="B349" s="62">
        <v>344</v>
      </c>
      <c r="C349" s="63" t="s">
        <v>3182</v>
      </c>
      <c r="D349" s="63" t="s">
        <v>3196</v>
      </c>
      <c r="E349" s="63" t="s">
        <v>3197</v>
      </c>
      <c r="F349" s="63" t="s">
        <v>3197</v>
      </c>
      <c r="G349" s="63"/>
      <c r="H349" s="63"/>
      <c r="I349" s="62" t="s">
        <v>3189</v>
      </c>
      <c r="J349" s="63">
        <v>82.35</v>
      </c>
      <c r="K349" s="63">
        <v>12</v>
      </c>
      <c r="L349" s="63" t="s">
        <v>3186</v>
      </c>
      <c r="M349" s="63" t="s">
        <v>3187</v>
      </c>
      <c r="N349" s="63" t="s">
        <v>3198</v>
      </c>
      <c r="O349" s="62">
        <v>3</v>
      </c>
      <c r="P349" s="64"/>
    </row>
    <row r="350" spans="2:16" x14ac:dyDescent="0.25">
      <c r="B350" s="62">
        <v>345</v>
      </c>
      <c r="C350" s="63" t="s">
        <v>3182</v>
      </c>
      <c r="D350" s="63" t="s">
        <v>3196</v>
      </c>
      <c r="E350" s="63" t="s">
        <v>3210</v>
      </c>
      <c r="F350" s="63" t="s">
        <v>3210</v>
      </c>
      <c r="G350" s="63"/>
      <c r="H350" s="63"/>
      <c r="I350" s="62" t="s">
        <v>3189</v>
      </c>
      <c r="J350" s="63">
        <v>40</v>
      </c>
      <c r="K350" s="63">
        <v>12</v>
      </c>
      <c r="L350" s="63" t="s">
        <v>3186</v>
      </c>
      <c r="M350" s="63" t="s">
        <v>3187</v>
      </c>
      <c r="N350" s="63" t="s">
        <v>3198</v>
      </c>
      <c r="O350" s="62">
        <v>3</v>
      </c>
      <c r="P350" s="64"/>
    </row>
    <row r="351" spans="2:16" x14ac:dyDescent="0.25">
      <c r="B351" s="62">
        <v>346</v>
      </c>
      <c r="C351" s="63" t="s">
        <v>3182</v>
      </c>
      <c r="D351" s="63" t="s">
        <v>3196</v>
      </c>
      <c r="E351" s="63" t="s">
        <v>3197</v>
      </c>
      <c r="F351" s="63" t="s">
        <v>3197</v>
      </c>
      <c r="G351" s="63"/>
      <c r="H351" s="63"/>
      <c r="I351" s="62" t="s">
        <v>3189</v>
      </c>
      <c r="J351" s="63">
        <v>56</v>
      </c>
      <c r="K351" s="63">
        <v>12</v>
      </c>
      <c r="L351" s="63" t="s">
        <v>3186</v>
      </c>
      <c r="M351" s="63" t="s">
        <v>3187</v>
      </c>
      <c r="N351" s="63" t="s">
        <v>3198</v>
      </c>
      <c r="O351" s="62">
        <v>3</v>
      </c>
      <c r="P351" s="64"/>
    </row>
    <row r="352" spans="2:16" x14ac:dyDescent="0.25">
      <c r="B352" s="62">
        <v>347</v>
      </c>
      <c r="C352" s="63" t="s">
        <v>3182</v>
      </c>
      <c r="D352" s="63" t="s">
        <v>3196</v>
      </c>
      <c r="E352" s="63" t="s">
        <v>3197</v>
      </c>
      <c r="F352" s="63" t="s">
        <v>3197</v>
      </c>
      <c r="G352" s="63"/>
      <c r="H352" s="63"/>
      <c r="I352" s="62" t="s">
        <v>3189</v>
      </c>
      <c r="J352" s="63">
        <v>81</v>
      </c>
      <c r="K352" s="63">
        <v>12</v>
      </c>
      <c r="L352" s="63" t="s">
        <v>3186</v>
      </c>
      <c r="M352" s="63" t="s">
        <v>3187</v>
      </c>
      <c r="N352" s="63" t="s">
        <v>3198</v>
      </c>
      <c r="O352" s="62">
        <v>3</v>
      </c>
      <c r="P352" s="64"/>
    </row>
    <row r="353" spans="2:16" x14ac:dyDescent="0.25">
      <c r="B353" s="62">
        <v>348</v>
      </c>
      <c r="C353" s="63" t="s">
        <v>3182</v>
      </c>
      <c r="D353" s="63" t="s">
        <v>3196</v>
      </c>
      <c r="E353" s="63" t="s">
        <v>3210</v>
      </c>
      <c r="F353" s="63" t="s">
        <v>3210</v>
      </c>
      <c r="G353" s="63"/>
      <c r="H353" s="63"/>
      <c r="I353" s="62" t="s">
        <v>3189</v>
      </c>
      <c r="J353" s="63">
        <v>75</v>
      </c>
      <c r="K353" s="63">
        <v>12</v>
      </c>
      <c r="L353" s="63" t="s">
        <v>3186</v>
      </c>
      <c r="M353" s="63" t="s">
        <v>3187</v>
      </c>
      <c r="N353" s="63" t="s">
        <v>3198</v>
      </c>
      <c r="O353" s="62">
        <v>3</v>
      </c>
      <c r="P353" s="64"/>
    </row>
    <row r="354" spans="2:16" x14ac:dyDescent="0.25">
      <c r="B354" s="62">
        <v>349</v>
      </c>
      <c r="C354" s="63" t="s">
        <v>3182</v>
      </c>
      <c r="D354" s="63" t="s">
        <v>3196</v>
      </c>
      <c r="E354" s="63" t="s">
        <v>3210</v>
      </c>
      <c r="F354" s="63" t="s">
        <v>3210</v>
      </c>
      <c r="G354" s="63"/>
      <c r="H354" s="63"/>
      <c r="I354" s="62" t="s">
        <v>3189</v>
      </c>
      <c r="J354" s="63">
        <v>86</v>
      </c>
      <c r="K354" s="63">
        <v>12</v>
      </c>
      <c r="L354" s="63" t="s">
        <v>3186</v>
      </c>
      <c r="M354" s="63" t="s">
        <v>3187</v>
      </c>
      <c r="N354" s="63" t="s">
        <v>3198</v>
      </c>
      <c r="O354" s="62">
        <v>3</v>
      </c>
      <c r="P354" s="64"/>
    </row>
    <row r="355" spans="2:16" x14ac:dyDescent="0.25">
      <c r="B355" s="62">
        <v>350</v>
      </c>
      <c r="C355" s="63" t="s">
        <v>3182</v>
      </c>
      <c r="D355" s="63" t="s">
        <v>3196</v>
      </c>
      <c r="E355" s="63" t="s">
        <v>3210</v>
      </c>
      <c r="F355" s="63" t="s">
        <v>3210</v>
      </c>
      <c r="G355" s="63"/>
      <c r="H355" s="63"/>
      <c r="I355" s="62" t="s">
        <v>3189</v>
      </c>
      <c r="J355" s="63">
        <v>72</v>
      </c>
      <c r="K355" s="63">
        <v>12</v>
      </c>
      <c r="L355" s="63" t="s">
        <v>3186</v>
      </c>
      <c r="M355" s="63" t="s">
        <v>3187</v>
      </c>
      <c r="N355" s="63" t="s">
        <v>3198</v>
      </c>
      <c r="O355" s="62">
        <v>3</v>
      </c>
      <c r="P355" s="64"/>
    </row>
    <row r="356" spans="2:16" x14ac:dyDescent="0.25">
      <c r="B356" s="62">
        <v>351</v>
      </c>
      <c r="C356" s="63" t="s">
        <v>3182</v>
      </c>
      <c r="D356" s="63" t="s">
        <v>3196</v>
      </c>
      <c r="E356" s="63" t="s">
        <v>3210</v>
      </c>
      <c r="F356" s="63" t="s">
        <v>3210</v>
      </c>
      <c r="G356" s="63"/>
      <c r="H356" s="63"/>
      <c r="I356" s="62" t="s">
        <v>3189</v>
      </c>
      <c r="J356" s="63">
        <v>85</v>
      </c>
      <c r="K356" s="63">
        <v>12</v>
      </c>
      <c r="L356" s="63" t="s">
        <v>3186</v>
      </c>
      <c r="M356" s="63" t="s">
        <v>3187</v>
      </c>
      <c r="N356" s="63" t="s">
        <v>3198</v>
      </c>
      <c r="O356" s="62">
        <v>3</v>
      </c>
      <c r="P356" s="64"/>
    </row>
    <row r="357" spans="2:16" x14ac:dyDescent="0.25">
      <c r="B357" s="62">
        <v>352</v>
      </c>
      <c r="C357" s="63" t="s">
        <v>3182</v>
      </c>
      <c r="D357" s="63" t="s">
        <v>3196</v>
      </c>
      <c r="E357" s="63" t="s">
        <v>3210</v>
      </c>
      <c r="F357" s="63" t="s">
        <v>3210</v>
      </c>
      <c r="G357" s="63"/>
      <c r="H357" s="63"/>
      <c r="I357" s="62" t="s">
        <v>3189</v>
      </c>
      <c r="J357" s="63">
        <v>60</v>
      </c>
      <c r="K357" s="63">
        <v>12</v>
      </c>
      <c r="L357" s="63" t="s">
        <v>3186</v>
      </c>
      <c r="M357" s="63" t="s">
        <v>3187</v>
      </c>
      <c r="N357" s="63" t="s">
        <v>3198</v>
      </c>
      <c r="O357" s="62">
        <v>3</v>
      </c>
      <c r="P357" s="64"/>
    </row>
    <row r="358" spans="2:16" x14ac:dyDescent="0.25">
      <c r="B358" s="62">
        <v>353</v>
      </c>
      <c r="C358" s="63" t="s">
        <v>3182</v>
      </c>
      <c r="D358" s="63" t="s">
        <v>3196</v>
      </c>
      <c r="E358" s="63" t="s">
        <v>3197</v>
      </c>
      <c r="F358" s="63" t="s">
        <v>3197</v>
      </c>
      <c r="G358" s="63"/>
      <c r="H358" s="63"/>
      <c r="I358" s="62" t="s">
        <v>3189</v>
      </c>
      <c r="J358" s="63">
        <v>78</v>
      </c>
      <c r="K358" s="63">
        <v>12</v>
      </c>
      <c r="L358" s="63" t="s">
        <v>3186</v>
      </c>
      <c r="M358" s="63" t="s">
        <v>3187</v>
      </c>
      <c r="N358" s="63" t="s">
        <v>3198</v>
      </c>
      <c r="O358" s="62">
        <v>3</v>
      </c>
      <c r="P358" s="64"/>
    </row>
    <row r="359" spans="2:16" x14ac:dyDescent="0.25">
      <c r="B359" s="62">
        <v>354</v>
      </c>
      <c r="C359" s="63" t="s">
        <v>3182</v>
      </c>
      <c r="D359" s="63" t="s">
        <v>3196</v>
      </c>
      <c r="E359" s="63" t="s">
        <v>3197</v>
      </c>
      <c r="F359" s="63" t="s">
        <v>3197</v>
      </c>
      <c r="G359" s="63"/>
      <c r="H359" s="63"/>
      <c r="I359" s="62" t="s">
        <v>3189</v>
      </c>
      <c r="J359" s="63">
        <v>45</v>
      </c>
      <c r="K359" s="63">
        <v>12</v>
      </c>
      <c r="L359" s="63" t="s">
        <v>3186</v>
      </c>
      <c r="M359" s="63" t="s">
        <v>3187</v>
      </c>
      <c r="N359" s="63" t="s">
        <v>3198</v>
      </c>
      <c r="O359" s="62">
        <v>3</v>
      </c>
      <c r="P359" s="64"/>
    </row>
    <row r="360" spans="2:16" x14ac:dyDescent="0.25">
      <c r="B360" s="62">
        <v>355</v>
      </c>
      <c r="C360" s="63" t="s">
        <v>3182</v>
      </c>
      <c r="D360" s="63" t="s">
        <v>3182</v>
      </c>
      <c r="E360" s="63" t="s">
        <v>3188</v>
      </c>
      <c r="F360" s="63" t="s">
        <v>3188</v>
      </c>
      <c r="G360" s="63"/>
      <c r="H360" s="63"/>
      <c r="I360" s="62" t="s">
        <v>3189</v>
      </c>
      <c r="J360" s="63">
        <v>155.19999999999999</v>
      </c>
      <c r="K360" s="63">
        <v>12</v>
      </c>
      <c r="L360" s="63" t="s">
        <v>3186</v>
      </c>
      <c r="M360" s="63" t="s">
        <v>3187</v>
      </c>
      <c r="N360" s="63" t="s">
        <v>3198</v>
      </c>
      <c r="O360" s="62">
        <v>3</v>
      </c>
      <c r="P360" s="64"/>
    </row>
    <row r="361" spans="2:16" x14ac:dyDescent="0.25">
      <c r="B361" s="62">
        <v>356</v>
      </c>
      <c r="C361" s="63" t="s">
        <v>3182</v>
      </c>
      <c r="D361" s="63" t="s">
        <v>3182</v>
      </c>
      <c r="E361" s="63" t="s">
        <v>3188</v>
      </c>
      <c r="F361" s="63" t="s">
        <v>3188</v>
      </c>
      <c r="G361" s="63"/>
      <c r="H361" s="63"/>
      <c r="I361" s="62" t="s">
        <v>3189</v>
      </c>
      <c r="J361" s="63">
        <v>215.8</v>
      </c>
      <c r="K361" s="63">
        <v>12</v>
      </c>
      <c r="L361" s="63" t="s">
        <v>3186</v>
      </c>
      <c r="M361" s="63" t="s">
        <v>3187</v>
      </c>
      <c r="N361" s="63" t="s">
        <v>3198</v>
      </c>
      <c r="O361" s="62">
        <v>3</v>
      </c>
      <c r="P361" s="64"/>
    </row>
    <row r="362" spans="2:16" x14ac:dyDescent="0.25">
      <c r="B362" s="62">
        <v>357</v>
      </c>
      <c r="C362" s="63" t="s">
        <v>3182</v>
      </c>
      <c r="D362" s="63" t="s">
        <v>3182</v>
      </c>
      <c r="E362" s="63" t="s">
        <v>3188</v>
      </c>
      <c r="F362" s="63" t="s">
        <v>3188</v>
      </c>
      <c r="G362" s="63"/>
      <c r="H362" s="63"/>
      <c r="I362" s="62" t="s">
        <v>3189</v>
      </c>
      <c r="J362" s="63">
        <v>92.3</v>
      </c>
      <c r="K362" s="63">
        <v>12</v>
      </c>
      <c r="L362" s="63" t="s">
        <v>3186</v>
      </c>
      <c r="M362" s="63" t="s">
        <v>3187</v>
      </c>
      <c r="N362" s="63" t="s">
        <v>3198</v>
      </c>
      <c r="O362" s="62">
        <v>3</v>
      </c>
      <c r="P362" s="64"/>
    </row>
    <row r="363" spans="2:16" x14ac:dyDescent="0.25">
      <c r="B363" s="62">
        <v>358</v>
      </c>
      <c r="C363" s="63" t="s">
        <v>3182</v>
      </c>
      <c r="D363" s="63" t="s">
        <v>3182</v>
      </c>
      <c r="E363" s="63" t="s">
        <v>3188</v>
      </c>
      <c r="F363" s="63" t="s">
        <v>3188</v>
      </c>
      <c r="G363" s="63"/>
      <c r="H363" s="63"/>
      <c r="I363" s="62" t="s">
        <v>3189</v>
      </c>
      <c r="J363" s="63">
        <v>174.4</v>
      </c>
      <c r="K363" s="63">
        <v>12</v>
      </c>
      <c r="L363" s="63" t="s">
        <v>3186</v>
      </c>
      <c r="M363" s="63" t="s">
        <v>3187</v>
      </c>
      <c r="N363" s="63" t="s">
        <v>3198</v>
      </c>
      <c r="O363" s="62">
        <v>3</v>
      </c>
      <c r="P363" s="64"/>
    </row>
    <row r="364" spans="2:16" x14ac:dyDescent="0.25">
      <c r="B364" s="62">
        <v>359</v>
      </c>
      <c r="C364" s="63" t="s">
        <v>3182</v>
      </c>
      <c r="D364" s="63" t="s">
        <v>3182</v>
      </c>
      <c r="E364" s="63" t="s">
        <v>3188</v>
      </c>
      <c r="F364" s="63" t="s">
        <v>3188</v>
      </c>
      <c r="G364" s="63"/>
      <c r="H364" s="63"/>
      <c r="I364" s="62" t="s">
        <v>3189</v>
      </c>
      <c r="J364" s="63">
        <v>176.7</v>
      </c>
      <c r="K364" s="63">
        <v>12</v>
      </c>
      <c r="L364" s="63" t="s">
        <v>3186</v>
      </c>
      <c r="M364" s="63" t="s">
        <v>3187</v>
      </c>
      <c r="N364" s="63" t="s">
        <v>3198</v>
      </c>
      <c r="O364" s="62">
        <v>3</v>
      </c>
      <c r="P364" s="64"/>
    </row>
    <row r="365" spans="2:16" x14ac:dyDescent="0.25">
      <c r="B365" s="62">
        <v>360</v>
      </c>
      <c r="C365" s="63" t="s">
        <v>3182</v>
      </c>
      <c r="D365" s="63" t="s">
        <v>3182</v>
      </c>
      <c r="E365" s="63" t="s">
        <v>3188</v>
      </c>
      <c r="F365" s="63" t="s">
        <v>3188</v>
      </c>
      <c r="G365" s="63"/>
      <c r="H365" s="63"/>
      <c r="I365" s="62" t="s">
        <v>3189</v>
      </c>
      <c r="J365" s="63">
        <v>171.9</v>
      </c>
      <c r="K365" s="63">
        <v>12</v>
      </c>
      <c r="L365" s="63" t="s">
        <v>3186</v>
      </c>
      <c r="M365" s="63" t="s">
        <v>3187</v>
      </c>
      <c r="N365" s="63" t="s">
        <v>3198</v>
      </c>
      <c r="O365" s="62">
        <v>3</v>
      </c>
      <c r="P365" s="64"/>
    </row>
    <row r="366" spans="2:16" x14ac:dyDescent="0.25">
      <c r="B366" s="62">
        <v>361</v>
      </c>
      <c r="C366" s="63" t="s">
        <v>3182</v>
      </c>
      <c r="D366" s="63" t="s">
        <v>3182</v>
      </c>
      <c r="E366" s="63" t="s">
        <v>3188</v>
      </c>
      <c r="F366" s="63" t="s">
        <v>3188</v>
      </c>
      <c r="G366" s="63"/>
      <c r="H366" s="63"/>
      <c r="I366" s="62" t="s">
        <v>3189</v>
      </c>
      <c r="J366" s="63">
        <v>122.2</v>
      </c>
      <c r="K366" s="63">
        <v>12</v>
      </c>
      <c r="L366" s="63" t="s">
        <v>3186</v>
      </c>
      <c r="M366" s="63" t="s">
        <v>3187</v>
      </c>
      <c r="N366" s="63" t="s">
        <v>3198</v>
      </c>
      <c r="O366" s="62">
        <v>3</v>
      </c>
      <c r="P366" s="64"/>
    </row>
    <row r="367" spans="2:16" x14ac:dyDescent="0.25">
      <c r="B367" s="62">
        <v>362</v>
      </c>
      <c r="C367" s="63" t="s">
        <v>3182</v>
      </c>
      <c r="D367" s="63" t="s">
        <v>3182</v>
      </c>
      <c r="E367" s="63" t="s">
        <v>3188</v>
      </c>
      <c r="F367" s="63" t="s">
        <v>3188</v>
      </c>
      <c r="G367" s="63"/>
      <c r="H367" s="63"/>
      <c r="I367" s="62" t="s">
        <v>3189</v>
      </c>
      <c r="J367" s="63">
        <v>157.1</v>
      </c>
      <c r="K367" s="63">
        <v>12</v>
      </c>
      <c r="L367" s="63" t="s">
        <v>3186</v>
      </c>
      <c r="M367" s="63" t="s">
        <v>3187</v>
      </c>
      <c r="N367" s="63" t="s">
        <v>3198</v>
      </c>
      <c r="O367" s="62">
        <v>3</v>
      </c>
      <c r="P367" s="64"/>
    </row>
    <row r="368" spans="2:16" x14ac:dyDescent="0.25">
      <c r="B368" s="62">
        <v>363</v>
      </c>
      <c r="C368" s="63" t="s">
        <v>3182</v>
      </c>
      <c r="D368" s="63" t="s">
        <v>3196</v>
      </c>
      <c r="E368" s="63" t="s">
        <v>3210</v>
      </c>
      <c r="F368" s="63" t="s">
        <v>3210</v>
      </c>
      <c r="G368" s="63"/>
      <c r="H368" s="63"/>
      <c r="I368" s="62" t="s">
        <v>3189</v>
      </c>
      <c r="J368" s="63">
        <v>78</v>
      </c>
      <c r="K368" s="63">
        <v>12</v>
      </c>
      <c r="L368" s="63" t="s">
        <v>3186</v>
      </c>
      <c r="M368" s="63" t="s">
        <v>3187</v>
      </c>
      <c r="N368" s="63" t="s">
        <v>3198</v>
      </c>
      <c r="O368" s="62">
        <v>3</v>
      </c>
      <c r="P368" s="64"/>
    </row>
    <row r="369" spans="2:16" x14ac:dyDescent="0.25">
      <c r="B369" s="62">
        <v>364</v>
      </c>
      <c r="C369" s="63" t="s">
        <v>3182</v>
      </c>
      <c r="D369" s="63" t="s">
        <v>3182</v>
      </c>
      <c r="E369" s="63" t="s">
        <v>3188</v>
      </c>
      <c r="F369" s="63" t="s">
        <v>3188</v>
      </c>
      <c r="G369" s="63"/>
      <c r="H369" s="63"/>
      <c r="I369" s="62" t="s">
        <v>3189</v>
      </c>
      <c r="J369" s="63">
        <v>95.6</v>
      </c>
      <c r="K369" s="63">
        <v>12</v>
      </c>
      <c r="L369" s="63" t="s">
        <v>3186</v>
      </c>
      <c r="M369" s="63" t="s">
        <v>3187</v>
      </c>
      <c r="N369" s="63" t="s">
        <v>3198</v>
      </c>
      <c r="O369" s="62">
        <v>3</v>
      </c>
      <c r="P369" s="64"/>
    </row>
    <row r="370" spans="2:16" x14ac:dyDescent="0.25">
      <c r="B370" s="62">
        <v>365</v>
      </c>
      <c r="C370" s="63" t="s">
        <v>3182</v>
      </c>
      <c r="D370" s="63" t="s">
        <v>3205</v>
      </c>
      <c r="E370" s="63" t="s">
        <v>3206</v>
      </c>
      <c r="F370" s="63" t="s">
        <v>3206</v>
      </c>
      <c r="G370" s="63"/>
      <c r="H370" s="63"/>
      <c r="I370" s="62" t="s">
        <v>3200</v>
      </c>
      <c r="J370" s="63">
        <v>74.7</v>
      </c>
      <c r="K370" s="63">
        <v>9</v>
      </c>
      <c r="L370" s="63" t="s">
        <v>3186</v>
      </c>
      <c r="M370" s="63" t="s">
        <v>3187</v>
      </c>
      <c r="N370" s="63" t="s">
        <v>3209</v>
      </c>
      <c r="O370" s="62">
        <v>2</v>
      </c>
    </row>
    <row r="371" spans="2:16" x14ac:dyDescent="0.25">
      <c r="B371" s="62">
        <v>366</v>
      </c>
      <c r="C371" s="63" t="s">
        <v>3182</v>
      </c>
      <c r="D371" s="63" t="s">
        <v>3182</v>
      </c>
      <c r="E371" s="63" t="s">
        <v>3188</v>
      </c>
      <c r="F371" s="63" t="s">
        <v>3188</v>
      </c>
      <c r="G371" s="63"/>
      <c r="H371" s="63"/>
      <c r="I371" s="62" t="s">
        <v>3189</v>
      </c>
      <c r="J371" s="63">
        <v>171.9</v>
      </c>
      <c r="K371" s="63">
        <v>12</v>
      </c>
      <c r="L371" s="63" t="s">
        <v>3186</v>
      </c>
      <c r="M371" s="63" t="s">
        <v>3194</v>
      </c>
      <c r="N371" s="63" t="s">
        <v>3211</v>
      </c>
      <c r="O371" s="62">
        <v>3</v>
      </c>
      <c r="P371" s="64"/>
    </row>
    <row r="372" spans="2:16" x14ac:dyDescent="0.25">
      <c r="B372" s="62">
        <v>367</v>
      </c>
      <c r="C372" s="63" t="s">
        <v>3182</v>
      </c>
      <c r="D372" s="63" t="s">
        <v>3182</v>
      </c>
      <c r="E372" s="63" t="s">
        <v>3188</v>
      </c>
      <c r="F372" s="63" t="s">
        <v>3188</v>
      </c>
      <c r="G372" s="63"/>
      <c r="H372" s="63"/>
      <c r="I372" s="62" t="s">
        <v>3189</v>
      </c>
      <c r="J372" s="63">
        <v>97.3</v>
      </c>
      <c r="K372" s="63">
        <v>12</v>
      </c>
      <c r="L372" s="63" t="s">
        <v>3186</v>
      </c>
      <c r="M372" s="63" t="s">
        <v>3187</v>
      </c>
      <c r="N372" s="63" t="s">
        <v>3198</v>
      </c>
      <c r="O372" s="62">
        <v>3</v>
      </c>
      <c r="P372" s="64"/>
    </row>
    <row r="373" spans="2:16" x14ac:dyDescent="0.25">
      <c r="B373" s="62">
        <v>368</v>
      </c>
      <c r="C373" s="63" t="s">
        <v>3182</v>
      </c>
      <c r="D373" s="63" t="s">
        <v>3182</v>
      </c>
      <c r="E373" s="63" t="s">
        <v>3188</v>
      </c>
      <c r="F373" s="63" t="s">
        <v>3188</v>
      </c>
      <c r="G373" s="63"/>
      <c r="H373" s="63"/>
      <c r="I373" s="62" t="s">
        <v>3189</v>
      </c>
      <c r="J373" s="63">
        <v>172.1</v>
      </c>
      <c r="K373" s="63">
        <v>12</v>
      </c>
      <c r="L373" s="63" t="s">
        <v>3186</v>
      </c>
      <c r="M373" s="63" t="s">
        <v>3187</v>
      </c>
      <c r="N373" s="63" t="s">
        <v>3198</v>
      </c>
      <c r="O373" s="62">
        <v>3</v>
      </c>
      <c r="P373" s="64"/>
    </row>
    <row r="374" spans="2:16" x14ac:dyDescent="0.25">
      <c r="B374" s="62">
        <v>369</v>
      </c>
      <c r="C374" s="63" t="s">
        <v>3182</v>
      </c>
      <c r="D374" s="63" t="s">
        <v>3182</v>
      </c>
      <c r="E374" s="63" t="s">
        <v>3188</v>
      </c>
      <c r="F374" s="63" t="s">
        <v>3188</v>
      </c>
      <c r="G374" s="63"/>
      <c r="H374" s="63"/>
      <c r="I374" s="62" t="s">
        <v>3189</v>
      </c>
      <c r="J374" s="63">
        <v>165.6</v>
      </c>
      <c r="K374" s="63">
        <v>12</v>
      </c>
      <c r="L374" s="63" t="s">
        <v>3186</v>
      </c>
      <c r="M374" s="63" t="s">
        <v>3187</v>
      </c>
      <c r="N374" s="63" t="s">
        <v>3198</v>
      </c>
      <c r="O374" s="62">
        <v>3</v>
      </c>
      <c r="P374" s="64"/>
    </row>
    <row r="375" spans="2:16" x14ac:dyDescent="0.25">
      <c r="B375" s="62">
        <v>370</v>
      </c>
      <c r="C375" s="63" t="s">
        <v>3182</v>
      </c>
      <c r="D375" s="63" t="s">
        <v>3182</v>
      </c>
      <c r="E375" s="63" t="s">
        <v>3188</v>
      </c>
      <c r="F375" s="63" t="s">
        <v>3188</v>
      </c>
      <c r="G375" s="63"/>
      <c r="H375" s="63"/>
      <c r="I375" s="62" t="s">
        <v>3189</v>
      </c>
      <c r="J375" s="63">
        <v>183</v>
      </c>
      <c r="K375" s="63">
        <v>12</v>
      </c>
      <c r="L375" s="63" t="s">
        <v>3186</v>
      </c>
      <c r="M375" s="63" t="s">
        <v>3187</v>
      </c>
      <c r="N375" s="63" t="s">
        <v>3198</v>
      </c>
      <c r="O375" s="62">
        <v>3</v>
      </c>
      <c r="P375" s="64"/>
    </row>
    <row r="376" spans="2:16" x14ac:dyDescent="0.25">
      <c r="B376" s="62">
        <v>371</v>
      </c>
      <c r="C376" s="63" t="s">
        <v>3182</v>
      </c>
      <c r="D376" s="63" t="s">
        <v>3182</v>
      </c>
      <c r="E376" s="63" t="s">
        <v>3188</v>
      </c>
      <c r="F376" s="63" t="s">
        <v>3188</v>
      </c>
      <c r="G376" s="63"/>
      <c r="H376" s="63"/>
      <c r="I376" s="62" t="s">
        <v>3189</v>
      </c>
      <c r="J376" s="63">
        <v>178.1</v>
      </c>
      <c r="K376" s="63">
        <v>12</v>
      </c>
      <c r="L376" s="63" t="s">
        <v>3186</v>
      </c>
      <c r="M376" s="63" t="s">
        <v>3187</v>
      </c>
      <c r="N376" s="63" t="s">
        <v>3198</v>
      </c>
      <c r="O376" s="62">
        <v>3</v>
      </c>
      <c r="P376" s="64"/>
    </row>
    <row r="377" spans="2:16" x14ac:dyDescent="0.25">
      <c r="B377" s="62">
        <v>372</v>
      </c>
      <c r="C377" s="63" t="s">
        <v>3182</v>
      </c>
      <c r="D377" s="63" t="s">
        <v>3182</v>
      </c>
      <c r="E377" s="63" t="s">
        <v>3188</v>
      </c>
      <c r="F377" s="63" t="s">
        <v>3188</v>
      </c>
      <c r="G377" s="63"/>
      <c r="H377" s="63"/>
      <c r="I377" s="62" t="s">
        <v>3189</v>
      </c>
      <c r="J377" s="63">
        <v>178.7</v>
      </c>
      <c r="K377" s="63">
        <v>12</v>
      </c>
      <c r="L377" s="63" t="s">
        <v>3186</v>
      </c>
      <c r="M377" s="63" t="s">
        <v>3187</v>
      </c>
      <c r="N377" s="63" t="s">
        <v>3198</v>
      </c>
      <c r="O377" s="62">
        <v>3</v>
      </c>
      <c r="P377" s="64"/>
    </row>
    <row r="378" spans="2:16" x14ac:dyDescent="0.25">
      <c r="B378" s="62">
        <v>373</v>
      </c>
      <c r="C378" s="63" t="s">
        <v>3182</v>
      </c>
      <c r="D378" s="63" t="s">
        <v>3182</v>
      </c>
      <c r="E378" s="63" t="s">
        <v>3188</v>
      </c>
      <c r="F378" s="63" t="s">
        <v>3188</v>
      </c>
      <c r="G378" s="63"/>
      <c r="H378" s="63"/>
      <c r="I378" s="62" t="s">
        <v>3189</v>
      </c>
      <c r="J378" s="63">
        <v>171.7</v>
      </c>
      <c r="K378" s="63">
        <v>12</v>
      </c>
      <c r="L378" s="63" t="s">
        <v>3186</v>
      </c>
      <c r="M378" s="63" t="s">
        <v>3187</v>
      </c>
      <c r="N378" s="63" t="s">
        <v>3198</v>
      </c>
      <c r="O378" s="62">
        <v>3</v>
      </c>
      <c r="P378" s="64"/>
    </row>
    <row r="379" spans="2:16" x14ac:dyDescent="0.25">
      <c r="B379" s="62">
        <v>374</v>
      </c>
      <c r="C379" s="63" t="s">
        <v>3182</v>
      </c>
      <c r="D379" s="63" t="s">
        <v>3196</v>
      </c>
      <c r="E379" s="63" t="s">
        <v>3197</v>
      </c>
      <c r="F379" s="63" t="s">
        <v>3197</v>
      </c>
      <c r="G379" s="63"/>
      <c r="H379" s="63"/>
      <c r="I379" s="62" t="s">
        <v>3189</v>
      </c>
      <c r="J379" s="63">
        <v>81</v>
      </c>
      <c r="K379" s="63">
        <v>12</v>
      </c>
      <c r="L379" s="63" t="s">
        <v>3186</v>
      </c>
      <c r="M379" s="63" t="s">
        <v>3187</v>
      </c>
      <c r="N379" s="63" t="s">
        <v>3198</v>
      </c>
      <c r="O379" s="62">
        <v>3</v>
      </c>
      <c r="P379" s="64"/>
    </row>
    <row r="380" spans="2:16" x14ac:dyDescent="0.25">
      <c r="B380" s="62">
        <v>375</v>
      </c>
      <c r="C380" s="63" t="s">
        <v>3182</v>
      </c>
      <c r="D380" s="63" t="s">
        <v>3196</v>
      </c>
      <c r="E380" s="63" t="s">
        <v>3197</v>
      </c>
      <c r="F380" s="63" t="s">
        <v>3197</v>
      </c>
      <c r="G380" s="63"/>
      <c r="H380" s="63"/>
      <c r="I380" s="62" t="s">
        <v>3189</v>
      </c>
      <c r="J380" s="63">
        <v>57.4</v>
      </c>
      <c r="K380" s="63">
        <v>12</v>
      </c>
      <c r="L380" s="63" t="s">
        <v>3186</v>
      </c>
      <c r="M380" s="63" t="s">
        <v>3187</v>
      </c>
      <c r="N380" s="63" t="s">
        <v>3198</v>
      </c>
      <c r="O380" s="62">
        <v>3</v>
      </c>
      <c r="P380" s="64"/>
    </row>
    <row r="381" spans="2:16" x14ac:dyDescent="0.25">
      <c r="B381" s="62">
        <v>376</v>
      </c>
      <c r="C381" s="63" t="s">
        <v>3182</v>
      </c>
      <c r="D381" s="63" t="s">
        <v>3196</v>
      </c>
      <c r="E381" s="63" t="s">
        <v>3197</v>
      </c>
      <c r="F381" s="63" t="s">
        <v>3197</v>
      </c>
      <c r="G381" s="63"/>
      <c r="H381" s="63"/>
      <c r="I381" s="62" t="s">
        <v>3189</v>
      </c>
      <c r="J381" s="63">
        <v>66</v>
      </c>
      <c r="K381" s="63">
        <v>12</v>
      </c>
      <c r="L381" s="63" t="s">
        <v>3186</v>
      </c>
      <c r="M381" s="63" t="s">
        <v>3187</v>
      </c>
      <c r="N381" s="63" t="s">
        <v>3198</v>
      </c>
      <c r="O381" s="62">
        <v>3</v>
      </c>
      <c r="P381" s="64"/>
    </row>
    <row r="382" spans="2:16" x14ac:dyDescent="0.25">
      <c r="B382" s="62">
        <v>377</v>
      </c>
      <c r="C382" s="63" t="s">
        <v>3182</v>
      </c>
      <c r="D382" s="63" t="s">
        <v>3196</v>
      </c>
      <c r="E382" s="63" t="s">
        <v>3197</v>
      </c>
      <c r="F382" s="63" t="s">
        <v>3197</v>
      </c>
      <c r="G382" s="63"/>
      <c r="H382" s="63"/>
      <c r="I382" s="62" t="s">
        <v>3189</v>
      </c>
      <c r="J382" s="63">
        <v>60</v>
      </c>
      <c r="K382" s="63">
        <v>12</v>
      </c>
      <c r="L382" s="63" t="s">
        <v>3186</v>
      </c>
      <c r="M382" s="63" t="s">
        <v>3187</v>
      </c>
      <c r="N382" s="63" t="s">
        <v>3198</v>
      </c>
      <c r="O382" s="62">
        <v>3</v>
      </c>
      <c r="P382" s="64"/>
    </row>
    <row r="383" spans="2:16" x14ac:dyDescent="0.25">
      <c r="B383" s="62">
        <v>378</v>
      </c>
      <c r="C383" s="63" t="s">
        <v>3182</v>
      </c>
      <c r="D383" s="63" t="s">
        <v>3205</v>
      </c>
      <c r="E383" s="63" t="s">
        <v>3206</v>
      </c>
      <c r="F383" s="63" t="s">
        <v>3206</v>
      </c>
      <c r="G383" s="63"/>
      <c r="H383" s="63"/>
      <c r="I383" s="62" t="s">
        <v>3189</v>
      </c>
      <c r="J383" s="63">
        <v>80.7</v>
      </c>
      <c r="K383" s="63">
        <v>12</v>
      </c>
      <c r="L383" s="63" t="s">
        <v>3186</v>
      </c>
      <c r="M383" s="63" t="s">
        <v>3194</v>
      </c>
      <c r="N383" s="63" t="s">
        <v>3211</v>
      </c>
      <c r="O383" s="62">
        <v>3</v>
      </c>
      <c r="P383" s="64"/>
    </row>
    <row r="384" spans="2:16" x14ac:dyDescent="0.25">
      <c r="B384" s="62">
        <v>379</v>
      </c>
      <c r="C384" s="63" t="s">
        <v>3182</v>
      </c>
      <c r="D384" s="63" t="s">
        <v>3196</v>
      </c>
      <c r="E384" s="63" t="s">
        <v>3197</v>
      </c>
      <c r="F384" s="63" t="s">
        <v>3197</v>
      </c>
      <c r="G384" s="63"/>
      <c r="H384" s="63"/>
      <c r="I384" s="62" t="s">
        <v>3189</v>
      </c>
      <c r="J384" s="63">
        <v>70</v>
      </c>
      <c r="K384" s="63">
        <v>13</v>
      </c>
      <c r="L384" s="63" t="s">
        <v>3186</v>
      </c>
      <c r="M384" s="63" t="s">
        <v>3187</v>
      </c>
      <c r="N384" s="63" t="s">
        <v>3199</v>
      </c>
      <c r="O384" s="62">
        <v>3</v>
      </c>
      <c r="P384" s="64"/>
    </row>
    <row r="385" spans="2:16" x14ac:dyDescent="0.25">
      <c r="B385" s="62">
        <v>380</v>
      </c>
      <c r="C385" s="63" t="s">
        <v>3182</v>
      </c>
      <c r="D385" s="63" t="s">
        <v>3196</v>
      </c>
      <c r="E385" s="63" t="s">
        <v>3210</v>
      </c>
      <c r="F385" s="63" t="s">
        <v>3210</v>
      </c>
      <c r="G385" s="63"/>
      <c r="H385" s="63"/>
      <c r="I385" s="62" t="s">
        <v>3189</v>
      </c>
      <c r="J385" s="63">
        <v>20</v>
      </c>
      <c r="K385" s="63">
        <v>12</v>
      </c>
      <c r="L385" s="63" t="s">
        <v>3186</v>
      </c>
      <c r="M385" s="63" t="s">
        <v>3187</v>
      </c>
      <c r="N385" s="63" t="s">
        <v>3198</v>
      </c>
      <c r="O385" s="62">
        <v>3</v>
      </c>
      <c r="P385" s="64"/>
    </row>
    <row r="386" spans="2:16" x14ac:dyDescent="0.25">
      <c r="B386" s="62">
        <v>381</v>
      </c>
      <c r="C386" s="63" t="s">
        <v>3182</v>
      </c>
      <c r="D386" s="63" t="s">
        <v>3196</v>
      </c>
      <c r="E386" s="63" t="s">
        <v>3210</v>
      </c>
      <c r="F386" s="63" t="s">
        <v>3210</v>
      </c>
      <c r="G386" s="63"/>
      <c r="H386" s="63"/>
      <c r="I386" s="62" t="s">
        <v>3189</v>
      </c>
      <c r="J386" s="63">
        <v>81</v>
      </c>
      <c r="K386" s="63">
        <v>12</v>
      </c>
      <c r="L386" s="63" t="s">
        <v>3186</v>
      </c>
      <c r="M386" s="63" t="s">
        <v>3187</v>
      </c>
      <c r="N386" s="63" t="s">
        <v>3198</v>
      </c>
      <c r="O386" s="62">
        <v>3</v>
      </c>
      <c r="P386" s="64"/>
    </row>
    <row r="387" spans="2:16" x14ac:dyDescent="0.25">
      <c r="B387" s="62">
        <v>382</v>
      </c>
      <c r="C387" s="63" t="s">
        <v>3182</v>
      </c>
      <c r="D387" s="63" t="s">
        <v>3182</v>
      </c>
      <c r="E387" s="63" t="s">
        <v>3188</v>
      </c>
      <c r="F387" s="63" t="s">
        <v>3188</v>
      </c>
      <c r="G387" s="63"/>
      <c r="H387" s="63"/>
      <c r="I387" s="62" t="s">
        <v>3189</v>
      </c>
      <c r="J387" s="63">
        <v>182.9</v>
      </c>
      <c r="K387" s="63">
        <v>12</v>
      </c>
      <c r="L387" s="63" t="s">
        <v>3186</v>
      </c>
      <c r="M387" s="63" t="s">
        <v>3187</v>
      </c>
      <c r="N387" s="63" t="s">
        <v>3198</v>
      </c>
      <c r="O387" s="62">
        <v>3</v>
      </c>
      <c r="P387" s="64"/>
    </row>
    <row r="388" spans="2:16" x14ac:dyDescent="0.25">
      <c r="B388" s="62">
        <v>383</v>
      </c>
      <c r="C388" s="63" t="s">
        <v>3182</v>
      </c>
      <c r="D388" s="63" t="s">
        <v>3196</v>
      </c>
      <c r="E388" s="63" t="s">
        <v>3197</v>
      </c>
      <c r="F388" s="63" t="s">
        <v>3197</v>
      </c>
      <c r="G388" s="63"/>
      <c r="H388" s="63"/>
      <c r="I388" s="62" t="s">
        <v>3189</v>
      </c>
      <c r="J388" s="63">
        <v>116.91</v>
      </c>
      <c r="K388" s="63">
        <v>12</v>
      </c>
      <c r="L388" s="63" t="s">
        <v>3186</v>
      </c>
      <c r="M388" s="63" t="s">
        <v>3187</v>
      </c>
      <c r="N388" s="63" t="s">
        <v>3198</v>
      </c>
      <c r="O388" s="62">
        <v>3</v>
      </c>
      <c r="P388" s="64"/>
    </row>
    <row r="389" spans="2:16" x14ac:dyDescent="0.25">
      <c r="B389" s="62">
        <v>384</v>
      </c>
      <c r="C389" s="63" t="s">
        <v>3182</v>
      </c>
      <c r="D389" s="63" t="s">
        <v>3205</v>
      </c>
      <c r="E389" s="63" t="s">
        <v>3206</v>
      </c>
      <c r="F389" s="63" t="s">
        <v>3206</v>
      </c>
      <c r="G389" s="63"/>
      <c r="H389" s="63"/>
      <c r="I389" s="62" t="s">
        <v>3200</v>
      </c>
      <c r="J389" s="63">
        <v>74.7</v>
      </c>
      <c r="K389" s="63">
        <v>9</v>
      </c>
      <c r="L389" s="63" t="s">
        <v>3186</v>
      </c>
      <c r="M389" s="63" t="s">
        <v>3187</v>
      </c>
      <c r="N389" s="63" t="s">
        <v>3209</v>
      </c>
      <c r="O389" s="62">
        <v>2</v>
      </c>
    </row>
    <row r="390" spans="2:16" x14ac:dyDescent="0.25">
      <c r="B390" s="62">
        <v>385</v>
      </c>
      <c r="C390" s="63" t="s">
        <v>3182</v>
      </c>
      <c r="D390" s="63" t="s">
        <v>3196</v>
      </c>
      <c r="E390" s="63" t="s">
        <v>3210</v>
      </c>
      <c r="F390" s="63" t="s">
        <v>3210</v>
      </c>
      <c r="G390" s="63"/>
      <c r="H390" s="63"/>
      <c r="I390" s="62" t="s">
        <v>3189</v>
      </c>
      <c r="J390" s="63">
        <v>81</v>
      </c>
      <c r="K390" s="63">
        <v>12</v>
      </c>
      <c r="L390" s="63" t="s">
        <v>3186</v>
      </c>
      <c r="M390" s="63" t="s">
        <v>3187</v>
      </c>
      <c r="N390" s="63" t="s">
        <v>3198</v>
      </c>
      <c r="O390" s="62">
        <v>3</v>
      </c>
      <c r="P390" s="64"/>
    </row>
    <row r="391" spans="2:16" x14ac:dyDescent="0.25">
      <c r="B391" s="62">
        <v>386</v>
      </c>
      <c r="C391" s="63" t="s">
        <v>3182</v>
      </c>
      <c r="D391" s="63" t="s">
        <v>3196</v>
      </c>
      <c r="E391" s="63" t="s">
        <v>3197</v>
      </c>
      <c r="F391" s="63" t="s">
        <v>3197</v>
      </c>
      <c r="G391" s="63"/>
      <c r="H391" s="63"/>
      <c r="I391" s="62" t="s">
        <v>3189</v>
      </c>
      <c r="J391" s="63">
        <v>54</v>
      </c>
      <c r="K391" s="63">
        <v>12</v>
      </c>
      <c r="L391" s="63" t="s">
        <v>3186</v>
      </c>
      <c r="M391" s="63" t="s">
        <v>3187</v>
      </c>
      <c r="N391" s="63" t="s">
        <v>3198</v>
      </c>
      <c r="O391" s="62">
        <v>3</v>
      </c>
      <c r="P391" s="64"/>
    </row>
    <row r="392" spans="2:16" x14ac:dyDescent="0.25">
      <c r="B392" s="62">
        <v>387</v>
      </c>
      <c r="C392" s="63" t="s">
        <v>3182</v>
      </c>
      <c r="D392" s="63" t="s">
        <v>3196</v>
      </c>
      <c r="E392" s="63" t="s">
        <v>3197</v>
      </c>
      <c r="F392" s="63" t="s">
        <v>3197</v>
      </c>
      <c r="G392" s="63"/>
      <c r="H392" s="63"/>
      <c r="I392" s="62" t="s">
        <v>3189</v>
      </c>
      <c r="J392" s="63">
        <v>58</v>
      </c>
      <c r="K392" s="63">
        <v>13</v>
      </c>
      <c r="L392" s="63" t="s">
        <v>3186</v>
      </c>
      <c r="M392" s="63" t="s">
        <v>3187</v>
      </c>
      <c r="N392" s="63" t="s">
        <v>3199</v>
      </c>
      <c r="O392" s="62">
        <v>3</v>
      </c>
      <c r="P392" s="64"/>
    </row>
    <row r="393" spans="2:16" x14ac:dyDescent="0.25">
      <c r="B393" s="62">
        <v>388</v>
      </c>
      <c r="C393" s="63" t="s">
        <v>3182</v>
      </c>
      <c r="D393" s="63" t="s">
        <v>3196</v>
      </c>
      <c r="E393" s="63" t="s">
        <v>3197</v>
      </c>
      <c r="F393" s="63" t="s">
        <v>3197</v>
      </c>
      <c r="G393" s="63"/>
      <c r="H393" s="63"/>
      <c r="I393" s="62" t="s">
        <v>3189</v>
      </c>
      <c r="J393" s="63">
        <v>66</v>
      </c>
      <c r="K393" s="63">
        <v>13</v>
      </c>
      <c r="L393" s="63" t="s">
        <v>3186</v>
      </c>
      <c r="M393" s="63" t="s">
        <v>3187</v>
      </c>
      <c r="N393" s="63" t="s">
        <v>3199</v>
      </c>
      <c r="O393" s="62">
        <v>3</v>
      </c>
      <c r="P393" s="64"/>
    </row>
    <row r="394" spans="2:16" x14ac:dyDescent="0.25">
      <c r="B394" s="62">
        <v>389</v>
      </c>
      <c r="C394" s="63" t="s">
        <v>3182</v>
      </c>
      <c r="D394" s="63" t="s">
        <v>3196</v>
      </c>
      <c r="E394" s="63" t="s">
        <v>3197</v>
      </c>
      <c r="F394" s="63" t="s">
        <v>3197</v>
      </c>
      <c r="G394" s="63"/>
      <c r="H394" s="63"/>
      <c r="I394" s="62" t="s">
        <v>3189</v>
      </c>
      <c r="J394" s="63">
        <v>57</v>
      </c>
      <c r="K394" s="63">
        <v>12</v>
      </c>
      <c r="L394" s="63" t="s">
        <v>3186</v>
      </c>
      <c r="M394" s="63" t="s">
        <v>3187</v>
      </c>
      <c r="N394" s="63" t="s">
        <v>3198</v>
      </c>
      <c r="O394" s="62">
        <v>3</v>
      </c>
      <c r="P394" s="64"/>
    </row>
    <row r="395" spans="2:16" x14ac:dyDescent="0.25">
      <c r="B395" s="62">
        <v>390</v>
      </c>
      <c r="C395" s="63" t="s">
        <v>3182</v>
      </c>
      <c r="D395" s="63" t="s">
        <v>3196</v>
      </c>
      <c r="E395" s="63" t="s">
        <v>3197</v>
      </c>
      <c r="F395" s="63" t="s">
        <v>3197</v>
      </c>
      <c r="G395" s="63"/>
      <c r="H395" s="63"/>
      <c r="I395" s="62" t="s">
        <v>3189</v>
      </c>
      <c r="J395" s="63">
        <v>58</v>
      </c>
      <c r="K395" s="63">
        <v>12</v>
      </c>
      <c r="L395" s="63" t="s">
        <v>3186</v>
      </c>
      <c r="M395" s="63" t="s">
        <v>3187</v>
      </c>
      <c r="N395" s="63" t="s">
        <v>3198</v>
      </c>
      <c r="O395" s="62">
        <v>3</v>
      </c>
      <c r="P395" s="64"/>
    </row>
    <row r="396" spans="2:16" x14ac:dyDescent="0.25">
      <c r="B396" s="62">
        <v>391</v>
      </c>
      <c r="C396" s="63" t="s">
        <v>3182</v>
      </c>
      <c r="D396" s="63" t="s">
        <v>3205</v>
      </c>
      <c r="E396" s="63" t="s">
        <v>3206</v>
      </c>
      <c r="F396" s="63" t="s">
        <v>3206</v>
      </c>
      <c r="G396" s="63"/>
      <c r="H396" s="63"/>
      <c r="I396" s="62" t="s">
        <v>3200</v>
      </c>
      <c r="J396" s="63">
        <v>74.7</v>
      </c>
      <c r="K396" s="63">
        <v>9</v>
      </c>
      <c r="L396" s="63" t="s">
        <v>3186</v>
      </c>
      <c r="M396" s="63" t="s">
        <v>3187</v>
      </c>
      <c r="N396" s="63" t="s">
        <v>3209</v>
      </c>
      <c r="O396" s="62">
        <v>2</v>
      </c>
    </row>
    <row r="397" spans="2:16" x14ac:dyDescent="0.25">
      <c r="B397" s="62">
        <v>392</v>
      </c>
      <c r="C397" s="63" t="s">
        <v>3182</v>
      </c>
      <c r="D397" s="63" t="s">
        <v>3196</v>
      </c>
      <c r="E397" s="63" t="s">
        <v>3210</v>
      </c>
      <c r="F397" s="63" t="s">
        <v>3210</v>
      </c>
      <c r="G397" s="63"/>
      <c r="H397" s="63"/>
      <c r="I397" s="62" t="s">
        <v>3189</v>
      </c>
      <c r="J397" s="63">
        <v>78</v>
      </c>
      <c r="K397" s="63">
        <v>12</v>
      </c>
      <c r="L397" s="63" t="s">
        <v>3186</v>
      </c>
      <c r="M397" s="63" t="s">
        <v>3187</v>
      </c>
      <c r="N397" s="63" t="s">
        <v>3198</v>
      </c>
      <c r="O397" s="62">
        <v>3</v>
      </c>
      <c r="P397" s="64"/>
    </row>
    <row r="398" spans="2:16" x14ac:dyDescent="0.25">
      <c r="B398" s="62">
        <v>393</v>
      </c>
      <c r="C398" s="63" t="s">
        <v>3182</v>
      </c>
      <c r="D398" s="63" t="s">
        <v>3196</v>
      </c>
      <c r="E398" s="63" t="s">
        <v>3210</v>
      </c>
      <c r="F398" s="63" t="s">
        <v>3210</v>
      </c>
      <c r="G398" s="63"/>
      <c r="H398" s="63"/>
      <c r="I398" s="62" t="s">
        <v>3189</v>
      </c>
      <c r="J398" s="63">
        <v>79</v>
      </c>
      <c r="K398" s="63">
        <v>12</v>
      </c>
      <c r="L398" s="63" t="s">
        <v>3186</v>
      </c>
      <c r="M398" s="63" t="s">
        <v>3187</v>
      </c>
      <c r="N398" s="63" t="s">
        <v>3198</v>
      </c>
      <c r="O398" s="62">
        <v>3</v>
      </c>
      <c r="P398" s="64"/>
    </row>
    <row r="399" spans="2:16" x14ac:dyDescent="0.25">
      <c r="B399" s="62">
        <v>394</v>
      </c>
      <c r="C399" s="63" t="s">
        <v>3182</v>
      </c>
      <c r="D399" s="63" t="s">
        <v>3196</v>
      </c>
      <c r="E399" s="63" t="s">
        <v>3210</v>
      </c>
      <c r="F399" s="63" t="s">
        <v>3210</v>
      </c>
      <c r="G399" s="63"/>
      <c r="H399" s="63"/>
      <c r="I399" s="62" t="s">
        <v>3189</v>
      </c>
      <c r="J399" s="63">
        <v>57</v>
      </c>
      <c r="K399" s="63">
        <v>12</v>
      </c>
      <c r="L399" s="63" t="s">
        <v>3186</v>
      </c>
      <c r="M399" s="63" t="s">
        <v>3187</v>
      </c>
      <c r="N399" s="63" t="s">
        <v>3198</v>
      </c>
      <c r="O399" s="62">
        <v>3</v>
      </c>
      <c r="P399" s="64"/>
    </row>
    <row r="400" spans="2:16" x14ac:dyDescent="0.25">
      <c r="B400" s="62">
        <v>395</v>
      </c>
      <c r="C400" s="63" t="s">
        <v>3182</v>
      </c>
      <c r="D400" s="63" t="s">
        <v>3196</v>
      </c>
      <c r="E400" s="63" t="s">
        <v>3210</v>
      </c>
      <c r="F400" s="63" t="s">
        <v>3210</v>
      </c>
      <c r="G400" s="63"/>
      <c r="H400" s="63"/>
      <c r="I400" s="62" t="s">
        <v>3189</v>
      </c>
      <c r="J400" s="63">
        <v>47</v>
      </c>
      <c r="K400" s="63">
        <v>12</v>
      </c>
      <c r="L400" s="63" t="s">
        <v>3186</v>
      </c>
      <c r="M400" s="63" t="s">
        <v>3187</v>
      </c>
      <c r="N400" s="63" t="s">
        <v>3198</v>
      </c>
      <c r="O400" s="62">
        <v>3</v>
      </c>
      <c r="P400" s="64"/>
    </row>
    <row r="401" spans="2:16" x14ac:dyDescent="0.25">
      <c r="B401" s="62">
        <v>396</v>
      </c>
      <c r="C401" s="63" t="s">
        <v>3182</v>
      </c>
      <c r="D401" s="63" t="s">
        <v>3196</v>
      </c>
      <c r="E401" s="63" t="s">
        <v>3197</v>
      </c>
      <c r="F401" s="63" t="s">
        <v>3197</v>
      </c>
      <c r="G401" s="63"/>
      <c r="H401" s="63"/>
      <c r="I401" s="62" t="s">
        <v>3189</v>
      </c>
      <c r="J401" s="63">
        <v>20</v>
      </c>
      <c r="K401" s="63">
        <v>12</v>
      </c>
      <c r="L401" s="63" t="s">
        <v>3186</v>
      </c>
      <c r="M401" s="63" t="s">
        <v>3187</v>
      </c>
      <c r="N401" s="63" t="s">
        <v>3198</v>
      </c>
      <c r="O401" s="62">
        <v>3</v>
      </c>
      <c r="P401" s="64"/>
    </row>
    <row r="402" spans="2:16" x14ac:dyDescent="0.25">
      <c r="B402" s="62">
        <v>397</v>
      </c>
      <c r="C402" s="63" t="s">
        <v>3182</v>
      </c>
      <c r="D402" s="63" t="s">
        <v>3196</v>
      </c>
      <c r="E402" s="63" t="s">
        <v>3197</v>
      </c>
      <c r="F402" s="63" t="s">
        <v>3197</v>
      </c>
      <c r="G402" s="63"/>
      <c r="H402" s="63"/>
      <c r="I402" s="62" t="s">
        <v>3189</v>
      </c>
      <c r="J402" s="63">
        <v>87</v>
      </c>
      <c r="K402" s="63">
        <v>12</v>
      </c>
      <c r="L402" s="63" t="s">
        <v>3186</v>
      </c>
      <c r="M402" s="63" t="s">
        <v>3187</v>
      </c>
      <c r="N402" s="63" t="s">
        <v>3198</v>
      </c>
      <c r="O402" s="62">
        <v>3</v>
      </c>
      <c r="P402" s="64"/>
    </row>
    <row r="403" spans="2:16" x14ac:dyDescent="0.25">
      <c r="B403" s="62">
        <v>398</v>
      </c>
      <c r="C403" s="63" t="s">
        <v>3182</v>
      </c>
      <c r="D403" s="63" t="s">
        <v>3196</v>
      </c>
      <c r="E403" s="63" t="s">
        <v>3210</v>
      </c>
      <c r="F403" s="63" t="s">
        <v>3210</v>
      </c>
      <c r="G403" s="63"/>
      <c r="H403" s="63"/>
      <c r="I403" s="62" t="s">
        <v>3189</v>
      </c>
      <c r="J403" s="63">
        <v>80</v>
      </c>
      <c r="K403" s="63">
        <v>12</v>
      </c>
      <c r="L403" s="63" t="s">
        <v>3186</v>
      </c>
      <c r="M403" s="63" t="s">
        <v>3187</v>
      </c>
      <c r="N403" s="63" t="s">
        <v>3198</v>
      </c>
      <c r="O403" s="62">
        <v>3</v>
      </c>
      <c r="P403" s="64"/>
    </row>
    <row r="404" spans="2:16" x14ac:dyDescent="0.25">
      <c r="B404" s="62">
        <v>399</v>
      </c>
      <c r="C404" s="63" t="s">
        <v>3182</v>
      </c>
      <c r="D404" s="63" t="s">
        <v>3205</v>
      </c>
      <c r="E404" s="63" t="s">
        <v>3206</v>
      </c>
      <c r="F404" s="63" t="s">
        <v>3206</v>
      </c>
      <c r="G404" s="63"/>
      <c r="H404" s="63"/>
      <c r="I404" s="62" t="s">
        <v>3189</v>
      </c>
      <c r="J404" s="63">
        <v>80.7</v>
      </c>
      <c r="K404" s="63">
        <v>13</v>
      </c>
      <c r="L404" s="63" t="s">
        <v>3186</v>
      </c>
      <c r="M404" s="63" t="s">
        <v>3187</v>
      </c>
      <c r="N404" s="63" t="s">
        <v>3199</v>
      </c>
      <c r="O404" s="62">
        <v>3</v>
      </c>
      <c r="P404" s="64"/>
    </row>
    <row r="405" spans="2:16" x14ac:dyDescent="0.25">
      <c r="B405" s="62">
        <v>400</v>
      </c>
      <c r="C405" s="63" t="s">
        <v>3182</v>
      </c>
      <c r="D405" s="63" t="s">
        <v>3196</v>
      </c>
      <c r="E405" s="63" t="s">
        <v>3210</v>
      </c>
      <c r="F405" s="63" t="s">
        <v>3210</v>
      </c>
      <c r="G405" s="63"/>
      <c r="H405" s="63"/>
      <c r="I405" s="62" t="s">
        <v>3189</v>
      </c>
      <c r="J405" s="63">
        <v>81</v>
      </c>
      <c r="K405" s="63">
        <v>12</v>
      </c>
      <c r="L405" s="63" t="s">
        <v>3186</v>
      </c>
      <c r="M405" s="63" t="s">
        <v>3187</v>
      </c>
      <c r="N405" s="63" t="s">
        <v>3198</v>
      </c>
      <c r="O405" s="62">
        <v>3</v>
      </c>
      <c r="P405" s="64"/>
    </row>
    <row r="406" spans="2:16" x14ac:dyDescent="0.25">
      <c r="B406" s="62">
        <v>401</v>
      </c>
      <c r="C406" s="63" t="s">
        <v>3182</v>
      </c>
      <c r="D406" s="63" t="s">
        <v>3196</v>
      </c>
      <c r="E406" s="63" t="s">
        <v>3210</v>
      </c>
      <c r="F406" s="63" t="s">
        <v>3210</v>
      </c>
      <c r="G406" s="63"/>
      <c r="H406" s="63"/>
      <c r="I406" s="62" t="s">
        <v>3189</v>
      </c>
      <c r="J406" s="63">
        <v>86</v>
      </c>
      <c r="K406" s="63">
        <v>12</v>
      </c>
      <c r="L406" s="63" t="s">
        <v>3186</v>
      </c>
      <c r="M406" s="63" t="s">
        <v>3187</v>
      </c>
      <c r="N406" s="63" t="s">
        <v>3198</v>
      </c>
      <c r="O406" s="62">
        <v>3</v>
      </c>
      <c r="P406" s="64"/>
    </row>
    <row r="407" spans="2:16" x14ac:dyDescent="0.25">
      <c r="B407" s="62">
        <v>402</v>
      </c>
      <c r="C407" s="63" t="s">
        <v>3182</v>
      </c>
      <c r="D407" s="63" t="s">
        <v>3196</v>
      </c>
      <c r="E407" s="63" t="s">
        <v>3197</v>
      </c>
      <c r="F407" s="63" t="s">
        <v>3197</v>
      </c>
      <c r="G407" s="63"/>
      <c r="H407" s="63"/>
      <c r="I407" s="62" t="s">
        <v>3189</v>
      </c>
      <c r="J407" s="63">
        <v>59</v>
      </c>
      <c r="K407" s="63">
        <v>12</v>
      </c>
      <c r="L407" s="63" t="s">
        <v>3186</v>
      </c>
      <c r="M407" s="63" t="s">
        <v>3187</v>
      </c>
      <c r="N407" s="63" t="s">
        <v>3198</v>
      </c>
      <c r="O407" s="62">
        <v>3</v>
      </c>
      <c r="P407" s="64"/>
    </row>
    <row r="408" spans="2:16" x14ac:dyDescent="0.25">
      <c r="B408" s="62">
        <v>403</v>
      </c>
      <c r="C408" s="63" t="s">
        <v>3182</v>
      </c>
      <c r="D408" s="63" t="s">
        <v>3196</v>
      </c>
      <c r="E408" s="63" t="s">
        <v>3210</v>
      </c>
      <c r="F408" s="63" t="s">
        <v>3210</v>
      </c>
      <c r="G408" s="63"/>
      <c r="H408" s="63"/>
      <c r="I408" s="62" t="s">
        <v>3189</v>
      </c>
      <c r="J408" s="63">
        <v>74</v>
      </c>
      <c r="K408" s="63">
        <v>12</v>
      </c>
      <c r="L408" s="63" t="s">
        <v>3186</v>
      </c>
      <c r="M408" s="63" t="s">
        <v>3187</v>
      </c>
      <c r="N408" s="63" t="s">
        <v>3198</v>
      </c>
      <c r="O408" s="62">
        <v>3</v>
      </c>
      <c r="P408" s="64"/>
    </row>
    <row r="409" spans="2:16" x14ac:dyDescent="0.25">
      <c r="B409" s="62">
        <v>404</v>
      </c>
      <c r="C409" s="63" t="s">
        <v>3182</v>
      </c>
      <c r="D409" s="63" t="s">
        <v>3196</v>
      </c>
      <c r="E409" s="63" t="s">
        <v>3210</v>
      </c>
      <c r="F409" s="63" t="s">
        <v>3210</v>
      </c>
      <c r="G409" s="63"/>
      <c r="H409" s="63"/>
      <c r="I409" s="62" t="s">
        <v>3189</v>
      </c>
      <c r="J409" s="63">
        <v>63</v>
      </c>
      <c r="K409" s="63">
        <v>12</v>
      </c>
      <c r="L409" s="63" t="s">
        <v>3186</v>
      </c>
      <c r="M409" s="63" t="s">
        <v>3187</v>
      </c>
      <c r="N409" s="63" t="s">
        <v>3198</v>
      </c>
      <c r="O409" s="62">
        <v>3</v>
      </c>
      <c r="P409" s="64"/>
    </row>
    <row r="410" spans="2:16" x14ac:dyDescent="0.25">
      <c r="B410" s="62">
        <v>405</v>
      </c>
      <c r="C410" s="63" t="s">
        <v>3182</v>
      </c>
      <c r="D410" s="63" t="s">
        <v>3196</v>
      </c>
      <c r="E410" s="63" t="s">
        <v>3197</v>
      </c>
      <c r="F410" s="63" t="s">
        <v>3197</v>
      </c>
      <c r="G410" s="63"/>
      <c r="H410" s="63"/>
      <c r="I410" s="62" t="s">
        <v>3189</v>
      </c>
      <c r="J410" s="63">
        <v>95</v>
      </c>
      <c r="K410" s="63">
        <v>12</v>
      </c>
      <c r="L410" s="63" t="s">
        <v>3186</v>
      </c>
      <c r="M410" s="63" t="s">
        <v>3187</v>
      </c>
      <c r="N410" s="63" t="s">
        <v>3198</v>
      </c>
      <c r="O410" s="62">
        <v>3</v>
      </c>
      <c r="P410" s="64"/>
    </row>
    <row r="411" spans="2:16" x14ac:dyDescent="0.25">
      <c r="B411" s="62">
        <v>406</v>
      </c>
      <c r="C411" s="63" t="s">
        <v>3182</v>
      </c>
      <c r="D411" s="63" t="s">
        <v>3196</v>
      </c>
      <c r="E411" s="63" t="s">
        <v>3197</v>
      </c>
      <c r="F411" s="63" t="s">
        <v>3197</v>
      </c>
      <c r="G411" s="63"/>
      <c r="H411" s="63"/>
      <c r="I411" s="62" t="s">
        <v>3189</v>
      </c>
      <c r="J411" s="63">
        <v>79</v>
      </c>
      <c r="K411" s="63">
        <v>12</v>
      </c>
      <c r="L411" s="63" t="s">
        <v>3186</v>
      </c>
      <c r="M411" s="63" t="s">
        <v>3187</v>
      </c>
      <c r="N411" s="63" t="s">
        <v>3198</v>
      </c>
      <c r="O411" s="62">
        <v>3</v>
      </c>
      <c r="P411" s="64"/>
    </row>
    <row r="412" spans="2:16" x14ac:dyDescent="0.25">
      <c r="B412" s="62">
        <v>407</v>
      </c>
      <c r="C412" s="63" t="s">
        <v>3182</v>
      </c>
      <c r="D412" s="63" t="s">
        <v>3196</v>
      </c>
      <c r="E412" s="63" t="s">
        <v>3210</v>
      </c>
      <c r="F412" s="63" t="s">
        <v>3210</v>
      </c>
      <c r="G412" s="63"/>
      <c r="H412" s="63"/>
      <c r="I412" s="62" t="s">
        <v>3189</v>
      </c>
      <c r="J412" s="63">
        <v>93</v>
      </c>
      <c r="K412" s="63">
        <v>12</v>
      </c>
      <c r="L412" s="63" t="s">
        <v>3186</v>
      </c>
      <c r="M412" s="63" t="s">
        <v>3187</v>
      </c>
      <c r="N412" s="63" t="s">
        <v>3198</v>
      </c>
      <c r="O412" s="62">
        <v>3</v>
      </c>
      <c r="P412" s="64"/>
    </row>
    <row r="413" spans="2:16" x14ac:dyDescent="0.25">
      <c r="B413" s="62">
        <v>408</v>
      </c>
      <c r="C413" s="63" t="s">
        <v>3182</v>
      </c>
      <c r="D413" s="63" t="s">
        <v>3196</v>
      </c>
      <c r="E413" s="63" t="s">
        <v>3210</v>
      </c>
      <c r="F413" s="63" t="s">
        <v>3210</v>
      </c>
      <c r="G413" s="63"/>
      <c r="H413" s="63"/>
      <c r="I413" s="62" t="s">
        <v>3189</v>
      </c>
      <c r="J413" s="63">
        <v>412</v>
      </c>
      <c r="K413" s="63">
        <v>12</v>
      </c>
      <c r="L413" s="63" t="s">
        <v>3186</v>
      </c>
      <c r="M413" s="63" t="s">
        <v>3187</v>
      </c>
      <c r="N413" s="63" t="s">
        <v>3198</v>
      </c>
      <c r="O413" s="62">
        <v>3</v>
      </c>
      <c r="P413" s="64"/>
    </row>
    <row r="414" spans="2:16" x14ac:dyDescent="0.25">
      <c r="B414" s="62">
        <v>409</v>
      </c>
      <c r="C414" s="63" t="s">
        <v>3182</v>
      </c>
      <c r="D414" s="63" t="s">
        <v>3196</v>
      </c>
      <c r="E414" s="63" t="s">
        <v>3210</v>
      </c>
      <c r="F414" s="63" t="s">
        <v>3210</v>
      </c>
      <c r="G414" s="63"/>
      <c r="H414" s="63"/>
      <c r="I414" s="62" t="s">
        <v>3189</v>
      </c>
      <c r="J414" s="63">
        <v>79</v>
      </c>
      <c r="K414" s="63">
        <v>12</v>
      </c>
      <c r="L414" s="63" t="s">
        <v>3186</v>
      </c>
      <c r="M414" s="63" t="s">
        <v>3187</v>
      </c>
      <c r="N414" s="63" t="s">
        <v>3198</v>
      </c>
      <c r="O414" s="62">
        <v>3</v>
      </c>
      <c r="P414" s="64"/>
    </row>
    <row r="415" spans="2:16" x14ac:dyDescent="0.25">
      <c r="B415" s="62">
        <v>410</v>
      </c>
      <c r="C415" s="63" t="s">
        <v>3182</v>
      </c>
      <c r="D415" s="63" t="s">
        <v>3196</v>
      </c>
      <c r="E415" s="63" t="s">
        <v>3210</v>
      </c>
      <c r="F415" s="63" t="s">
        <v>3210</v>
      </c>
      <c r="G415" s="63"/>
      <c r="H415" s="63"/>
      <c r="I415" s="62" t="s">
        <v>3189</v>
      </c>
      <c r="J415" s="63">
        <v>58</v>
      </c>
      <c r="K415" s="63">
        <v>12</v>
      </c>
      <c r="L415" s="63" t="s">
        <v>3186</v>
      </c>
      <c r="M415" s="63" t="s">
        <v>3187</v>
      </c>
      <c r="N415" s="63" t="s">
        <v>3198</v>
      </c>
      <c r="O415" s="62">
        <v>3</v>
      </c>
      <c r="P415" s="64"/>
    </row>
    <row r="416" spans="2:16" x14ac:dyDescent="0.25">
      <c r="B416" s="62">
        <v>411</v>
      </c>
      <c r="C416" s="63" t="s">
        <v>3182</v>
      </c>
      <c r="D416" s="63" t="s">
        <v>3196</v>
      </c>
      <c r="E416" s="63" t="s">
        <v>3210</v>
      </c>
      <c r="F416" s="63" t="s">
        <v>3210</v>
      </c>
      <c r="G416" s="63"/>
      <c r="H416" s="63"/>
      <c r="I416" s="62" t="s">
        <v>3189</v>
      </c>
      <c r="J416" s="63">
        <v>64</v>
      </c>
      <c r="K416" s="63">
        <v>12</v>
      </c>
      <c r="L416" s="63" t="s">
        <v>3186</v>
      </c>
      <c r="M416" s="63" t="s">
        <v>3187</v>
      </c>
      <c r="N416" s="63" t="s">
        <v>3198</v>
      </c>
      <c r="O416" s="62">
        <v>3</v>
      </c>
      <c r="P416" s="64"/>
    </row>
    <row r="417" spans="2:16" x14ac:dyDescent="0.25">
      <c r="B417" s="62">
        <v>412</v>
      </c>
      <c r="C417" s="63" t="s">
        <v>3182</v>
      </c>
      <c r="D417" s="63" t="s">
        <v>3196</v>
      </c>
      <c r="E417" s="63" t="s">
        <v>3210</v>
      </c>
      <c r="F417" s="63" t="s">
        <v>3210</v>
      </c>
      <c r="G417" s="63"/>
      <c r="H417" s="63"/>
      <c r="I417" s="62" t="s">
        <v>3189</v>
      </c>
      <c r="J417" s="63">
        <v>84</v>
      </c>
      <c r="K417" s="63">
        <v>12</v>
      </c>
      <c r="L417" s="63" t="s">
        <v>3186</v>
      </c>
      <c r="M417" s="63" t="s">
        <v>3187</v>
      </c>
      <c r="N417" s="63" t="s">
        <v>3198</v>
      </c>
      <c r="O417" s="62">
        <v>3</v>
      </c>
      <c r="P417" s="64"/>
    </row>
    <row r="418" spans="2:16" x14ac:dyDescent="0.25">
      <c r="B418" s="62">
        <v>413</v>
      </c>
      <c r="C418" s="63" t="s">
        <v>3182</v>
      </c>
      <c r="D418" s="63" t="s">
        <v>3196</v>
      </c>
      <c r="E418" s="63" t="s">
        <v>3197</v>
      </c>
      <c r="F418" s="63" t="s">
        <v>3197</v>
      </c>
      <c r="G418" s="63"/>
      <c r="H418" s="63"/>
      <c r="I418" s="62" t="s">
        <v>3189</v>
      </c>
      <c r="J418" s="63">
        <v>82</v>
      </c>
      <c r="K418" s="63">
        <v>12</v>
      </c>
      <c r="L418" s="63" t="s">
        <v>3186</v>
      </c>
      <c r="M418" s="63" t="s">
        <v>3187</v>
      </c>
      <c r="N418" s="63" t="s">
        <v>3198</v>
      </c>
      <c r="O418" s="62">
        <v>3</v>
      </c>
      <c r="P418" s="64"/>
    </row>
    <row r="419" spans="2:16" x14ac:dyDescent="0.25">
      <c r="B419" s="62">
        <v>414</v>
      </c>
      <c r="C419" s="63" t="s">
        <v>3182</v>
      </c>
      <c r="D419" s="63" t="s">
        <v>3196</v>
      </c>
      <c r="E419" s="63" t="s">
        <v>3197</v>
      </c>
      <c r="F419" s="63" t="s">
        <v>3197</v>
      </c>
      <c r="G419" s="63"/>
      <c r="H419" s="63"/>
      <c r="I419" s="62" t="s">
        <v>3189</v>
      </c>
      <c r="J419" s="63">
        <v>82</v>
      </c>
      <c r="K419" s="63">
        <v>12</v>
      </c>
      <c r="L419" s="63" t="s">
        <v>3186</v>
      </c>
      <c r="M419" s="63" t="s">
        <v>3187</v>
      </c>
      <c r="N419" s="63" t="s">
        <v>3198</v>
      </c>
      <c r="O419" s="62">
        <v>3</v>
      </c>
      <c r="P419" s="64"/>
    </row>
    <row r="420" spans="2:16" x14ac:dyDescent="0.25">
      <c r="B420" s="62">
        <v>415</v>
      </c>
      <c r="C420" s="63" t="s">
        <v>3182</v>
      </c>
      <c r="D420" s="63" t="s">
        <v>3196</v>
      </c>
      <c r="E420" s="63" t="s">
        <v>3197</v>
      </c>
      <c r="F420" s="63" t="s">
        <v>3197</v>
      </c>
      <c r="G420" s="63"/>
      <c r="H420" s="63"/>
      <c r="I420" s="62" t="s">
        <v>3189</v>
      </c>
      <c r="J420" s="63">
        <v>92</v>
      </c>
      <c r="K420" s="63">
        <v>12</v>
      </c>
      <c r="L420" s="63" t="s">
        <v>3186</v>
      </c>
      <c r="M420" s="63" t="s">
        <v>3187</v>
      </c>
      <c r="N420" s="63" t="s">
        <v>3198</v>
      </c>
      <c r="O420" s="62">
        <v>3</v>
      </c>
      <c r="P420" s="64"/>
    </row>
    <row r="421" spans="2:16" x14ac:dyDescent="0.25">
      <c r="B421" s="62">
        <v>416</v>
      </c>
      <c r="C421" s="63" t="s">
        <v>3182</v>
      </c>
      <c r="D421" s="63" t="s">
        <v>3196</v>
      </c>
      <c r="E421" s="63" t="s">
        <v>3197</v>
      </c>
      <c r="F421" s="63" t="s">
        <v>3197</v>
      </c>
      <c r="G421" s="63"/>
      <c r="H421" s="63"/>
      <c r="I421" s="62" t="s">
        <v>3189</v>
      </c>
      <c r="J421" s="63">
        <v>73</v>
      </c>
      <c r="K421" s="63">
        <v>12</v>
      </c>
      <c r="L421" s="63" t="s">
        <v>3186</v>
      </c>
      <c r="M421" s="63" t="s">
        <v>3187</v>
      </c>
      <c r="N421" s="63" t="s">
        <v>3198</v>
      </c>
      <c r="O421" s="62">
        <v>3</v>
      </c>
      <c r="P421" s="64"/>
    </row>
    <row r="422" spans="2:16" x14ac:dyDescent="0.25">
      <c r="B422" s="62">
        <v>417</v>
      </c>
      <c r="C422" s="63" t="s">
        <v>3182</v>
      </c>
      <c r="D422" s="63" t="s">
        <v>3196</v>
      </c>
      <c r="E422" s="63" t="s">
        <v>3197</v>
      </c>
      <c r="F422" s="63" t="s">
        <v>3197</v>
      </c>
      <c r="G422" s="63"/>
      <c r="H422" s="63"/>
      <c r="I422" s="62" t="s">
        <v>3189</v>
      </c>
      <c r="J422" s="63">
        <v>82</v>
      </c>
      <c r="K422" s="63">
        <v>12</v>
      </c>
      <c r="L422" s="63" t="s">
        <v>3186</v>
      </c>
      <c r="M422" s="63" t="s">
        <v>3187</v>
      </c>
      <c r="N422" s="63" t="s">
        <v>3198</v>
      </c>
      <c r="O422" s="62">
        <v>3</v>
      </c>
      <c r="P422" s="64"/>
    </row>
    <row r="423" spans="2:16" x14ac:dyDescent="0.25">
      <c r="B423" s="62">
        <v>418</v>
      </c>
      <c r="C423" s="63" t="s">
        <v>3182</v>
      </c>
      <c r="D423" s="63" t="s">
        <v>3196</v>
      </c>
      <c r="E423" s="63" t="s">
        <v>3197</v>
      </c>
      <c r="F423" s="63" t="s">
        <v>3197</v>
      </c>
      <c r="G423" s="63"/>
      <c r="H423" s="63"/>
      <c r="I423" s="62" t="s">
        <v>3189</v>
      </c>
      <c r="J423" s="63">
        <v>63</v>
      </c>
      <c r="K423" s="63">
        <v>12</v>
      </c>
      <c r="L423" s="63" t="s">
        <v>3186</v>
      </c>
      <c r="M423" s="63" t="s">
        <v>3187</v>
      </c>
      <c r="N423" s="63" t="s">
        <v>3198</v>
      </c>
      <c r="O423" s="62">
        <v>3</v>
      </c>
      <c r="P423" s="64"/>
    </row>
    <row r="424" spans="2:16" x14ac:dyDescent="0.25">
      <c r="B424" s="62">
        <v>419</v>
      </c>
      <c r="C424" s="63" t="s">
        <v>3182</v>
      </c>
      <c r="D424" s="63" t="s">
        <v>3196</v>
      </c>
      <c r="E424" s="63" t="s">
        <v>3210</v>
      </c>
      <c r="F424" s="63" t="s">
        <v>3210</v>
      </c>
      <c r="G424" s="63"/>
      <c r="H424" s="63"/>
      <c r="I424" s="62" t="s">
        <v>3189</v>
      </c>
      <c r="J424" s="63">
        <v>75</v>
      </c>
      <c r="K424" s="63">
        <v>12</v>
      </c>
      <c r="L424" s="63" t="s">
        <v>3186</v>
      </c>
      <c r="M424" s="63" t="s">
        <v>3187</v>
      </c>
      <c r="N424" s="63" t="s">
        <v>3198</v>
      </c>
      <c r="O424" s="62">
        <v>3</v>
      </c>
      <c r="P424" s="64"/>
    </row>
    <row r="425" spans="2:16" x14ac:dyDescent="0.25">
      <c r="B425" s="62">
        <v>420</v>
      </c>
      <c r="C425" s="63" t="s">
        <v>3182</v>
      </c>
      <c r="D425" s="63" t="s">
        <v>3196</v>
      </c>
      <c r="E425" s="63" t="s">
        <v>3210</v>
      </c>
      <c r="F425" s="63" t="s">
        <v>3210</v>
      </c>
      <c r="G425" s="63"/>
      <c r="H425" s="63"/>
      <c r="I425" s="62" t="s">
        <v>3189</v>
      </c>
      <c r="J425" s="63">
        <v>52</v>
      </c>
      <c r="K425" s="63">
        <v>12</v>
      </c>
      <c r="L425" s="63" t="s">
        <v>3186</v>
      </c>
      <c r="M425" s="63" t="s">
        <v>3187</v>
      </c>
      <c r="N425" s="63" t="s">
        <v>3198</v>
      </c>
      <c r="O425" s="62">
        <v>3</v>
      </c>
      <c r="P425" s="64"/>
    </row>
    <row r="426" spans="2:16" x14ac:dyDescent="0.25">
      <c r="B426" s="62">
        <v>421</v>
      </c>
      <c r="C426" s="63" t="s">
        <v>3182</v>
      </c>
      <c r="D426" s="63" t="s">
        <v>3196</v>
      </c>
      <c r="E426" s="63" t="s">
        <v>3210</v>
      </c>
      <c r="F426" s="63" t="s">
        <v>3210</v>
      </c>
      <c r="G426" s="63"/>
      <c r="H426" s="63"/>
      <c r="I426" s="62" t="s">
        <v>3189</v>
      </c>
      <c r="J426" s="63">
        <v>78</v>
      </c>
      <c r="K426" s="63">
        <v>12</v>
      </c>
      <c r="L426" s="63" t="s">
        <v>3186</v>
      </c>
      <c r="M426" s="63" t="s">
        <v>3187</v>
      </c>
      <c r="N426" s="63" t="s">
        <v>3198</v>
      </c>
      <c r="O426" s="62">
        <v>3</v>
      </c>
      <c r="P426" s="64"/>
    </row>
    <row r="427" spans="2:16" x14ac:dyDescent="0.25">
      <c r="B427" s="62">
        <v>422</v>
      </c>
      <c r="C427" s="63" t="s">
        <v>3182</v>
      </c>
      <c r="D427" s="63" t="s">
        <v>3196</v>
      </c>
      <c r="E427" s="63" t="s">
        <v>3197</v>
      </c>
      <c r="F427" s="63" t="s">
        <v>3197</v>
      </c>
      <c r="G427" s="63"/>
      <c r="H427" s="63"/>
      <c r="I427" s="62" t="s">
        <v>3189</v>
      </c>
      <c r="J427" s="63">
        <v>89.05</v>
      </c>
      <c r="K427" s="63">
        <v>12</v>
      </c>
      <c r="L427" s="63" t="s">
        <v>3186</v>
      </c>
      <c r="M427" s="63" t="s">
        <v>3187</v>
      </c>
      <c r="N427" s="63" t="s">
        <v>3198</v>
      </c>
      <c r="O427" s="62">
        <v>3</v>
      </c>
      <c r="P427" s="64"/>
    </row>
    <row r="428" spans="2:16" x14ac:dyDescent="0.25">
      <c r="B428" s="62">
        <v>423</v>
      </c>
      <c r="C428" s="63" t="s">
        <v>3182</v>
      </c>
      <c r="D428" s="63" t="s">
        <v>3196</v>
      </c>
      <c r="E428" s="63" t="s">
        <v>3210</v>
      </c>
      <c r="F428" s="63" t="s">
        <v>3210</v>
      </c>
      <c r="G428" s="63"/>
      <c r="H428" s="63"/>
      <c r="I428" s="62" t="s">
        <v>3189</v>
      </c>
      <c r="J428" s="63">
        <v>49</v>
      </c>
      <c r="K428" s="63">
        <v>12</v>
      </c>
      <c r="L428" s="63" t="s">
        <v>3186</v>
      </c>
      <c r="M428" s="63" t="s">
        <v>3187</v>
      </c>
      <c r="N428" s="63" t="s">
        <v>3198</v>
      </c>
      <c r="O428" s="62">
        <v>3</v>
      </c>
      <c r="P428" s="64"/>
    </row>
    <row r="429" spans="2:16" x14ac:dyDescent="0.25">
      <c r="B429" s="62">
        <v>424</v>
      </c>
      <c r="C429" s="63" t="s">
        <v>3182</v>
      </c>
      <c r="D429" s="63" t="s">
        <v>3196</v>
      </c>
      <c r="E429" s="63" t="s">
        <v>3197</v>
      </c>
      <c r="F429" s="63" t="s">
        <v>3197</v>
      </c>
      <c r="G429" s="63"/>
      <c r="H429" s="63"/>
      <c r="I429" s="62" t="s">
        <v>3189</v>
      </c>
      <c r="J429" s="63">
        <v>80</v>
      </c>
      <c r="K429" s="63">
        <v>12</v>
      </c>
      <c r="L429" s="63" t="s">
        <v>3186</v>
      </c>
      <c r="M429" s="63" t="s">
        <v>3187</v>
      </c>
      <c r="N429" s="63" t="s">
        <v>3198</v>
      </c>
      <c r="O429" s="62">
        <v>3</v>
      </c>
      <c r="P429" s="64"/>
    </row>
    <row r="430" spans="2:16" x14ac:dyDescent="0.25">
      <c r="B430" s="62">
        <v>425</v>
      </c>
      <c r="C430" s="63" t="s">
        <v>3182</v>
      </c>
      <c r="D430" s="63" t="s">
        <v>3196</v>
      </c>
      <c r="E430" s="63" t="s">
        <v>3197</v>
      </c>
      <c r="F430" s="63" t="s">
        <v>3197</v>
      </c>
      <c r="G430" s="63"/>
      <c r="H430" s="63"/>
      <c r="I430" s="62" t="s">
        <v>3189</v>
      </c>
      <c r="J430" s="63">
        <v>86</v>
      </c>
      <c r="K430" s="63">
        <v>12</v>
      </c>
      <c r="L430" s="63" t="s">
        <v>3186</v>
      </c>
      <c r="M430" s="63" t="s">
        <v>3187</v>
      </c>
      <c r="N430" s="63" t="s">
        <v>3198</v>
      </c>
      <c r="O430" s="62">
        <v>3</v>
      </c>
      <c r="P430" s="64"/>
    </row>
    <row r="431" spans="2:16" x14ac:dyDescent="0.25">
      <c r="B431" s="62">
        <v>426</v>
      </c>
      <c r="C431" s="63" t="s">
        <v>3182</v>
      </c>
      <c r="D431" s="63" t="s">
        <v>3196</v>
      </c>
      <c r="E431" s="63" t="s">
        <v>3197</v>
      </c>
      <c r="F431" s="63" t="s">
        <v>3197</v>
      </c>
      <c r="G431" s="63"/>
      <c r="H431" s="63"/>
      <c r="I431" s="62" t="s">
        <v>3189</v>
      </c>
      <c r="J431" s="63">
        <v>59</v>
      </c>
      <c r="K431" s="63">
        <v>13</v>
      </c>
      <c r="L431" s="63" t="s">
        <v>3186</v>
      </c>
      <c r="M431" s="63" t="s">
        <v>3187</v>
      </c>
      <c r="N431" s="63" t="s">
        <v>3199</v>
      </c>
      <c r="O431" s="62">
        <v>3</v>
      </c>
      <c r="P431" s="64"/>
    </row>
    <row r="432" spans="2:16" x14ac:dyDescent="0.25">
      <c r="B432" s="62">
        <v>427</v>
      </c>
      <c r="C432" s="63" t="s">
        <v>3182</v>
      </c>
      <c r="D432" s="63" t="s">
        <v>3196</v>
      </c>
      <c r="E432" s="63" t="s">
        <v>3197</v>
      </c>
      <c r="F432" s="63" t="s">
        <v>3197</v>
      </c>
      <c r="G432" s="63"/>
      <c r="H432" s="63"/>
      <c r="I432" s="62" t="s">
        <v>3189</v>
      </c>
      <c r="J432" s="63">
        <v>70</v>
      </c>
      <c r="K432" s="63">
        <v>12</v>
      </c>
      <c r="L432" s="63" t="s">
        <v>3186</v>
      </c>
      <c r="M432" s="63" t="s">
        <v>3187</v>
      </c>
      <c r="N432" s="63" t="s">
        <v>3198</v>
      </c>
      <c r="O432" s="62">
        <v>3</v>
      </c>
      <c r="P432" s="64"/>
    </row>
    <row r="433" spans="2:16" x14ac:dyDescent="0.25">
      <c r="B433" s="62">
        <v>428</v>
      </c>
      <c r="C433" s="63" t="s">
        <v>3182</v>
      </c>
      <c r="D433" s="63" t="s">
        <v>3196</v>
      </c>
      <c r="E433" s="63" t="s">
        <v>3197</v>
      </c>
      <c r="F433" s="63" t="s">
        <v>3197</v>
      </c>
      <c r="G433" s="63"/>
      <c r="H433" s="63"/>
      <c r="I433" s="62" t="s">
        <v>3189</v>
      </c>
      <c r="J433" s="63">
        <v>58</v>
      </c>
      <c r="K433" s="63">
        <v>13</v>
      </c>
      <c r="L433" s="63" t="s">
        <v>3186</v>
      </c>
      <c r="M433" s="63" t="s">
        <v>3187</v>
      </c>
      <c r="N433" s="63" t="s">
        <v>3199</v>
      </c>
      <c r="O433" s="62">
        <v>3</v>
      </c>
      <c r="P433" s="64"/>
    </row>
    <row r="434" spans="2:16" x14ac:dyDescent="0.25">
      <c r="B434" s="62">
        <v>429</v>
      </c>
      <c r="C434" s="63" t="s">
        <v>3182</v>
      </c>
      <c r="D434" s="63" t="s">
        <v>3196</v>
      </c>
      <c r="E434" s="63" t="s">
        <v>3197</v>
      </c>
      <c r="F434" s="63" t="s">
        <v>3197</v>
      </c>
      <c r="G434" s="63"/>
      <c r="H434" s="63"/>
      <c r="I434" s="62" t="s">
        <v>3189</v>
      </c>
      <c r="J434" s="63">
        <v>79</v>
      </c>
      <c r="K434" s="63">
        <v>12</v>
      </c>
      <c r="L434" s="63" t="s">
        <v>3186</v>
      </c>
      <c r="M434" s="63" t="s">
        <v>3187</v>
      </c>
      <c r="N434" s="63" t="s">
        <v>3198</v>
      </c>
      <c r="O434" s="62">
        <v>3</v>
      </c>
      <c r="P434" s="64"/>
    </row>
    <row r="435" spans="2:16" x14ac:dyDescent="0.25">
      <c r="B435" s="62">
        <v>430</v>
      </c>
      <c r="C435" s="63" t="s">
        <v>3182</v>
      </c>
      <c r="D435" s="63" t="s">
        <v>3196</v>
      </c>
      <c r="E435" s="63" t="s">
        <v>3210</v>
      </c>
      <c r="F435" s="63" t="s">
        <v>3210</v>
      </c>
      <c r="G435" s="63"/>
      <c r="H435" s="63"/>
      <c r="I435" s="62" t="s">
        <v>3189</v>
      </c>
      <c r="J435" s="63">
        <v>75</v>
      </c>
      <c r="K435" s="63">
        <v>12</v>
      </c>
      <c r="L435" s="63" t="s">
        <v>3186</v>
      </c>
      <c r="M435" s="63" t="s">
        <v>3187</v>
      </c>
      <c r="N435" s="63" t="s">
        <v>3198</v>
      </c>
      <c r="O435" s="62">
        <v>3</v>
      </c>
      <c r="P435" s="64"/>
    </row>
    <row r="436" spans="2:16" x14ac:dyDescent="0.25">
      <c r="B436" s="62">
        <v>431</v>
      </c>
      <c r="C436" s="63" t="s">
        <v>3182</v>
      </c>
      <c r="D436" s="63" t="s">
        <v>3196</v>
      </c>
      <c r="E436" s="63" t="s">
        <v>3197</v>
      </c>
      <c r="F436" s="63" t="s">
        <v>3197</v>
      </c>
      <c r="G436" s="63"/>
      <c r="H436" s="63"/>
      <c r="I436" s="62" t="s">
        <v>3189</v>
      </c>
      <c r="J436" s="63">
        <v>70</v>
      </c>
      <c r="K436" s="63">
        <v>12</v>
      </c>
      <c r="L436" s="63" t="s">
        <v>3186</v>
      </c>
      <c r="M436" s="63" t="s">
        <v>3187</v>
      </c>
      <c r="N436" s="63" t="s">
        <v>3198</v>
      </c>
      <c r="O436" s="62">
        <v>3</v>
      </c>
      <c r="P436" s="64"/>
    </row>
    <row r="437" spans="2:16" x14ac:dyDescent="0.25">
      <c r="B437" s="62">
        <v>432</v>
      </c>
      <c r="C437" s="63" t="s">
        <v>3182</v>
      </c>
      <c r="D437" s="63" t="s">
        <v>3196</v>
      </c>
      <c r="E437" s="63" t="s">
        <v>3210</v>
      </c>
      <c r="F437" s="63" t="s">
        <v>3210</v>
      </c>
      <c r="G437" s="63"/>
      <c r="H437" s="63"/>
      <c r="I437" s="62" t="s">
        <v>3189</v>
      </c>
      <c r="J437" s="63">
        <v>64</v>
      </c>
      <c r="K437" s="63">
        <v>12</v>
      </c>
      <c r="L437" s="63" t="s">
        <v>3186</v>
      </c>
      <c r="M437" s="63" t="s">
        <v>3187</v>
      </c>
      <c r="N437" s="63" t="s">
        <v>3198</v>
      </c>
      <c r="O437" s="62">
        <v>3</v>
      </c>
      <c r="P437" s="64"/>
    </row>
    <row r="438" spans="2:16" x14ac:dyDescent="0.25">
      <c r="B438" s="62">
        <v>433</v>
      </c>
      <c r="C438" s="63" t="s">
        <v>3182</v>
      </c>
      <c r="D438" s="63" t="s">
        <v>3196</v>
      </c>
      <c r="E438" s="63" t="s">
        <v>3197</v>
      </c>
      <c r="F438" s="63" t="s">
        <v>3197</v>
      </c>
      <c r="G438" s="63"/>
      <c r="H438" s="63"/>
      <c r="I438" s="62" t="s">
        <v>3189</v>
      </c>
      <c r="J438" s="63">
        <v>45</v>
      </c>
      <c r="K438" s="63">
        <v>12</v>
      </c>
      <c r="L438" s="63" t="s">
        <v>3186</v>
      </c>
      <c r="M438" s="63" t="s">
        <v>3187</v>
      </c>
      <c r="N438" s="63" t="s">
        <v>3198</v>
      </c>
      <c r="O438" s="62">
        <v>3</v>
      </c>
      <c r="P438" s="64"/>
    </row>
    <row r="439" spans="2:16" x14ac:dyDescent="0.25">
      <c r="B439" s="62">
        <v>434</v>
      </c>
      <c r="C439" s="63" t="s">
        <v>3182</v>
      </c>
      <c r="D439" s="63" t="s">
        <v>3196</v>
      </c>
      <c r="E439" s="63" t="s">
        <v>3210</v>
      </c>
      <c r="F439" s="63" t="s">
        <v>3210</v>
      </c>
      <c r="G439" s="63"/>
      <c r="H439" s="63"/>
      <c r="I439" s="62" t="s">
        <v>3189</v>
      </c>
      <c r="J439" s="63">
        <v>74</v>
      </c>
      <c r="K439" s="63">
        <v>12</v>
      </c>
      <c r="L439" s="63" t="s">
        <v>3186</v>
      </c>
      <c r="M439" s="63" t="s">
        <v>3187</v>
      </c>
      <c r="N439" s="63" t="s">
        <v>3198</v>
      </c>
      <c r="O439" s="62">
        <v>3</v>
      </c>
      <c r="P439" s="64"/>
    </row>
    <row r="440" spans="2:16" x14ac:dyDescent="0.25">
      <c r="B440" s="62">
        <v>435</v>
      </c>
      <c r="C440" s="63" t="s">
        <v>3182</v>
      </c>
      <c r="D440" s="63" t="s">
        <v>3196</v>
      </c>
      <c r="E440" s="63" t="s">
        <v>3197</v>
      </c>
      <c r="F440" s="63" t="s">
        <v>3197</v>
      </c>
      <c r="G440" s="63"/>
      <c r="H440" s="63"/>
      <c r="I440" s="62" t="s">
        <v>3189</v>
      </c>
      <c r="J440" s="63">
        <v>78</v>
      </c>
      <c r="K440" s="63">
        <v>12</v>
      </c>
      <c r="L440" s="63" t="s">
        <v>3186</v>
      </c>
      <c r="M440" s="63" t="s">
        <v>3187</v>
      </c>
      <c r="N440" s="63" t="s">
        <v>3198</v>
      </c>
      <c r="O440" s="62">
        <v>3</v>
      </c>
      <c r="P440" s="64"/>
    </row>
    <row r="441" spans="2:16" x14ac:dyDescent="0.25">
      <c r="B441" s="62">
        <v>436</v>
      </c>
      <c r="C441" s="63" t="s">
        <v>3182</v>
      </c>
      <c r="D441" s="63" t="s">
        <v>3196</v>
      </c>
      <c r="E441" s="63" t="s">
        <v>3197</v>
      </c>
      <c r="F441" s="63" t="s">
        <v>3197</v>
      </c>
      <c r="G441" s="63"/>
      <c r="H441" s="63"/>
      <c r="I441" s="62" t="s">
        <v>3189</v>
      </c>
      <c r="J441" s="63">
        <v>61</v>
      </c>
      <c r="K441" s="63">
        <v>12</v>
      </c>
      <c r="L441" s="63" t="s">
        <v>3186</v>
      </c>
      <c r="M441" s="63" t="s">
        <v>3187</v>
      </c>
      <c r="N441" s="63" t="s">
        <v>3198</v>
      </c>
      <c r="O441" s="62">
        <v>3</v>
      </c>
      <c r="P441" s="64"/>
    </row>
    <row r="442" spans="2:16" x14ac:dyDescent="0.25">
      <c r="B442" s="62">
        <v>437</v>
      </c>
      <c r="C442" s="63" t="s">
        <v>3182</v>
      </c>
      <c r="D442" s="63" t="s">
        <v>3196</v>
      </c>
      <c r="E442" s="63" t="s">
        <v>3197</v>
      </c>
      <c r="F442" s="63" t="s">
        <v>3197</v>
      </c>
      <c r="G442" s="63"/>
      <c r="H442" s="63"/>
      <c r="I442" s="62" t="s">
        <v>3189</v>
      </c>
      <c r="J442" s="63">
        <v>59</v>
      </c>
      <c r="K442" s="63">
        <v>12</v>
      </c>
      <c r="L442" s="63" t="s">
        <v>3186</v>
      </c>
      <c r="M442" s="63" t="s">
        <v>3187</v>
      </c>
      <c r="N442" s="63" t="s">
        <v>3198</v>
      </c>
      <c r="O442" s="62">
        <v>3</v>
      </c>
      <c r="P442" s="64"/>
    </row>
    <row r="443" spans="2:16" x14ac:dyDescent="0.25">
      <c r="B443" s="62">
        <v>438</v>
      </c>
      <c r="C443" s="63" t="s">
        <v>3182</v>
      </c>
      <c r="D443" s="63" t="s">
        <v>3196</v>
      </c>
      <c r="E443" s="63" t="s">
        <v>3210</v>
      </c>
      <c r="F443" s="63" t="s">
        <v>3210</v>
      </c>
      <c r="G443" s="63"/>
      <c r="H443" s="63"/>
      <c r="I443" s="62" t="s">
        <v>3189</v>
      </c>
      <c r="J443" s="63">
        <v>72</v>
      </c>
      <c r="K443" s="63">
        <v>12</v>
      </c>
      <c r="L443" s="63" t="s">
        <v>3186</v>
      </c>
      <c r="M443" s="63" t="s">
        <v>3187</v>
      </c>
      <c r="N443" s="63" t="s">
        <v>3198</v>
      </c>
      <c r="O443" s="62">
        <v>3</v>
      </c>
      <c r="P443" s="64"/>
    </row>
    <row r="444" spans="2:16" x14ac:dyDescent="0.25">
      <c r="B444" s="62">
        <v>439</v>
      </c>
      <c r="C444" s="63" t="s">
        <v>3182</v>
      </c>
      <c r="D444" s="63" t="s">
        <v>3196</v>
      </c>
      <c r="E444" s="63" t="s">
        <v>3210</v>
      </c>
      <c r="F444" s="63" t="s">
        <v>3210</v>
      </c>
      <c r="G444" s="63"/>
      <c r="H444" s="63"/>
      <c r="I444" s="62" t="s">
        <v>3189</v>
      </c>
      <c r="J444" s="63">
        <v>76</v>
      </c>
      <c r="K444" s="63">
        <v>12</v>
      </c>
      <c r="L444" s="63" t="s">
        <v>3186</v>
      </c>
      <c r="M444" s="63" t="s">
        <v>3187</v>
      </c>
      <c r="N444" s="63" t="s">
        <v>3198</v>
      </c>
      <c r="O444" s="62">
        <v>3</v>
      </c>
      <c r="P444" s="64"/>
    </row>
    <row r="445" spans="2:16" x14ac:dyDescent="0.25">
      <c r="B445" s="62">
        <v>440</v>
      </c>
      <c r="C445" s="63" t="s">
        <v>3182</v>
      </c>
      <c r="D445" s="63" t="s">
        <v>3196</v>
      </c>
      <c r="E445" s="63" t="s">
        <v>3210</v>
      </c>
      <c r="F445" s="63" t="s">
        <v>3210</v>
      </c>
      <c r="G445" s="63"/>
      <c r="H445" s="63"/>
      <c r="I445" s="62" t="s">
        <v>3189</v>
      </c>
      <c r="J445" s="63">
        <v>74</v>
      </c>
      <c r="K445" s="63">
        <v>12</v>
      </c>
      <c r="L445" s="63" t="s">
        <v>3186</v>
      </c>
      <c r="M445" s="63" t="s">
        <v>3187</v>
      </c>
      <c r="N445" s="63" t="s">
        <v>3198</v>
      </c>
      <c r="O445" s="62">
        <v>3</v>
      </c>
      <c r="P445" s="64"/>
    </row>
    <row r="446" spans="2:16" x14ac:dyDescent="0.25">
      <c r="B446" s="62">
        <v>441</v>
      </c>
      <c r="C446" s="63" t="s">
        <v>3182</v>
      </c>
      <c r="D446" s="63" t="s">
        <v>3196</v>
      </c>
      <c r="E446" s="63" t="s">
        <v>3197</v>
      </c>
      <c r="F446" s="63" t="s">
        <v>3197</v>
      </c>
      <c r="G446" s="63"/>
      <c r="H446" s="63"/>
      <c r="I446" s="62" t="s">
        <v>3189</v>
      </c>
      <c r="J446" s="63">
        <v>80</v>
      </c>
      <c r="K446" s="63">
        <v>12</v>
      </c>
      <c r="L446" s="63" t="s">
        <v>3186</v>
      </c>
      <c r="M446" s="63" t="s">
        <v>3187</v>
      </c>
      <c r="N446" s="63" t="s">
        <v>3198</v>
      </c>
      <c r="O446" s="62">
        <v>3</v>
      </c>
      <c r="P446" s="64"/>
    </row>
    <row r="447" spans="2:16" x14ac:dyDescent="0.25">
      <c r="B447" s="62">
        <v>442</v>
      </c>
      <c r="C447" s="63" t="s">
        <v>3182</v>
      </c>
      <c r="D447" s="63" t="s">
        <v>3196</v>
      </c>
      <c r="E447" s="63" t="s">
        <v>3210</v>
      </c>
      <c r="F447" s="63" t="s">
        <v>3210</v>
      </c>
      <c r="G447" s="63"/>
      <c r="H447" s="63"/>
      <c r="I447" s="62" t="s">
        <v>3189</v>
      </c>
      <c r="J447" s="63">
        <v>55</v>
      </c>
      <c r="K447" s="63">
        <v>12</v>
      </c>
      <c r="L447" s="63" t="s">
        <v>3186</v>
      </c>
      <c r="M447" s="63" t="s">
        <v>3187</v>
      </c>
      <c r="N447" s="63" t="s">
        <v>3198</v>
      </c>
      <c r="O447" s="62">
        <v>3</v>
      </c>
      <c r="P447" s="64"/>
    </row>
    <row r="448" spans="2:16" x14ac:dyDescent="0.25">
      <c r="B448" s="62">
        <v>443</v>
      </c>
      <c r="C448" s="63" t="s">
        <v>3182</v>
      </c>
      <c r="D448" s="63" t="s">
        <v>3196</v>
      </c>
      <c r="E448" s="63" t="s">
        <v>3197</v>
      </c>
      <c r="F448" s="63" t="s">
        <v>3197</v>
      </c>
      <c r="G448" s="63"/>
      <c r="H448" s="63"/>
      <c r="I448" s="62" t="s">
        <v>3189</v>
      </c>
      <c r="J448" s="63">
        <v>76</v>
      </c>
      <c r="K448" s="63">
        <v>12</v>
      </c>
      <c r="L448" s="63" t="s">
        <v>3186</v>
      </c>
      <c r="M448" s="63" t="s">
        <v>3187</v>
      </c>
      <c r="N448" s="63" t="s">
        <v>3198</v>
      </c>
      <c r="O448" s="62">
        <v>3</v>
      </c>
      <c r="P448" s="64"/>
    </row>
    <row r="449" spans="2:16" x14ac:dyDescent="0.25">
      <c r="B449" s="62">
        <v>444</v>
      </c>
      <c r="C449" s="63" t="s">
        <v>3182</v>
      </c>
      <c r="D449" s="63" t="s">
        <v>3196</v>
      </c>
      <c r="E449" s="63" t="s">
        <v>3197</v>
      </c>
      <c r="F449" s="63" t="s">
        <v>3197</v>
      </c>
      <c r="G449" s="63"/>
      <c r="H449" s="63"/>
      <c r="I449" s="62" t="s">
        <v>3189</v>
      </c>
      <c r="J449" s="63">
        <v>78</v>
      </c>
      <c r="K449" s="63">
        <v>12</v>
      </c>
      <c r="L449" s="63" t="s">
        <v>3186</v>
      </c>
      <c r="M449" s="63" t="s">
        <v>3187</v>
      </c>
      <c r="N449" s="63" t="s">
        <v>3198</v>
      </c>
      <c r="O449" s="62">
        <v>3</v>
      </c>
      <c r="P449" s="64"/>
    </row>
    <row r="450" spans="2:16" x14ac:dyDescent="0.25">
      <c r="B450" s="62">
        <v>445</v>
      </c>
      <c r="C450" s="63" t="s">
        <v>3182</v>
      </c>
      <c r="D450" s="63" t="s">
        <v>3196</v>
      </c>
      <c r="E450" s="63" t="s">
        <v>3210</v>
      </c>
      <c r="F450" s="63" t="s">
        <v>3210</v>
      </c>
      <c r="G450" s="63"/>
      <c r="H450" s="63"/>
      <c r="I450" s="62" t="s">
        <v>3189</v>
      </c>
      <c r="J450" s="63">
        <v>75.2</v>
      </c>
      <c r="K450" s="63">
        <v>12</v>
      </c>
      <c r="L450" s="63" t="s">
        <v>3186</v>
      </c>
      <c r="M450" s="63" t="s">
        <v>3187</v>
      </c>
      <c r="N450" s="63" t="s">
        <v>3198</v>
      </c>
      <c r="O450" s="62">
        <v>3</v>
      </c>
      <c r="P450" s="64"/>
    </row>
    <row r="451" spans="2:16" x14ac:dyDescent="0.25">
      <c r="B451" s="62">
        <v>446</v>
      </c>
      <c r="C451" s="63" t="s">
        <v>3182</v>
      </c>
      <c r="D451" s="63" t="s">
        <v>3196</v>
      </c>
      <c r="E451" s="63" t="s">
        <v>3210</v>
      </c>
      <c r="F451" s="63" t="s">
        <v>3210</v>
      </c>
      <c r="G451" s="63"/>
      <c r="H451" s="63"/>
      <c r="I451" s="62" t="s">
        <v>3189</v>
      </c>
      <c r="J451" s="63">
        <v>66</v>
      </c>
      <c r="K451" s="63">
        <v>12</v>
      </c>
      <c r="L451" s="63" t="s">
        <v>3186</v>
      </c>
      <c r="M451" s="63" t="s">
        <v>3187</v>
      </c>
      <c r="N451" s="63" t="s">
        <v>3198</v>
      </c>
      <c r="O451" s="62">
        <v>3</v>
      </c>
      <c r="P451" s="64"/>
    </row>
    <row r="452" spans="2:16" x14ac:dyDescent="0.25">
      <c r="B452" s="62">
        <v>447</v>
      </c>
      <c r="C452" s="63" t="s">
        <v>3182</v>
      </c>
      <c r="D452" s="63" t="s">
        <v>3196</v>
      </c>
      <c r="E452" s="63" t="s">
        <v>3210</v>
      </c>
      <c r="F452" s="63" t="s">
        <v>3210</v>
      </c>
      <c r="G452" s="63"/>
      <c r="H452" s="63"/>
      <c r="I452" s="62" t="s">
        <v>3189</v>
      </c>
      <c r="J452" s="63">
        <v>80</v>
      </c>
      <c r="K452" s="63">
        <v>12</v>
      </c>
      <c r="L452" s="63" t="s">
        <v>3186</v>
      </c>
      <c r="M452" s="63" t="s">
        <v>3187</v>
      </c>
      <c r="N452" s="63" t="s">
        <v>3198</v>
      </c>
      <c r="O452" s="62">
        <v>3</v>
      </c>
      <c r="P452" s="64"/>
    </row>
    <row r="453" spans="2:16" x14ac:dyDescent="0.25">
      <c r="B453" s="62">
        <v>448</v>
      </c>
      <c r="C453" s="63" t="s">
        <v>3182</v>
      </c>
      <c r="D453" s="63" t="s">
        <v>3196</v>
      </c>
      <c r="E453" s="63" t="s">
        <v>3210</v>
      </c>
      <c r="F453" s="63" t="s">
        <v>3210</v>
      </c>
      <c r="G453" s="63"/>
      <c r="H453" s="63"/>
      <c r="I453" s="62" t="s">
        <v>3189</v>
      </c>
      <c r="J453" s="63">
        <v>76</v>
      </c>
      <c r="K453" s="63">
        <v>12</v>
      </c>
      <c r="L453" s="63" t="s">
        <v>3186</v>
      </c>
      <c r="M453" s="63" t="s">
        <v>3187</v>
      </c>
      <c r="N453" s="63" t="s">
        <v>3198</v>
      </c>
      <c r="O453" s="62">
        <v>3</v>
      </c>
      <c r="P453" s="64"/>
    </row>
    <row r="454" spans="2:16" x14ac:dyDescent="0.25">
      <c r="B454" s="62">
        <v>449</v>
      </c>
      <c r="C454" s="63" t="s">
        <v>3182</v>
      </c>
      <c r="D454" s="63" t="s">
        <v>3196</v>
      </c>
      <c r="E454" s="63" t="s">
        <v>3210</v>
      </c>
      <c r="F454" s="63" t="s">
        <v>3210</v>
      </c>
      <c r="G454" s="63"/>
      <c r="H454" s="63"/>
      <c r="I454" s="62" t="s">
        <v>3189</v>
      </c>
      <c r="J454" s="63">
        <v>80</v>
      </c>
      <c r="K454" s="63">
        <v>12</v>
      </c>
      <c r="L454" s="63" t="s">
        <v>3186</v>
      </c>
      <c r="M454" s="63" t="s">
        <v>3187</v>
      </c>
      <c r="N454" s="63" t="s">
        <v>3198</v>
      </c>
      <c r="O454" s="62">
        <v>3</v>
      </c>
      <c r="P454" s="64"/>
    </row>
    <row r="455" spans="2:16" x14ac:dyDescent="0.25">
      <c r="B455" s="62">
        <v>450</v>
      </c>
      <c r="C455" s="63" t="s">
        <v>3182</v>
      </c>
      <c r="D455" s="63" t="s">
        <v>3196</v>
      </c>
      <c r="E455" s="63" t="s">
        <v>3210</v>
      </c>
      <c r="F455" s="63" t="s">
        <v>3210</v>
      </c>
      <c r="G455" s="63"/>
      <c r="H455" s="63"/>
      <c r="I455" s="62" t="s">
        <v>3189</v>
      </c>
      <c r="J455" s="63">
        <v>81</v>
      </c>
      <c r="K455" s="63">
        <v>12</v>
      </c>
      <c r="L455" s="63" t="s">
        <v>3186</v>
      </c>
      <c r="M455" s="63" t="s">
        <v>3187</v>
      </c>
      <c r="N455" s="63" t="s">
        <v>3198</v>
      </c>
      <c r="O455" s="62">
        <v>3</v>
      </c>
      <c r="P455" s="64"/>
    </row>
    <row r="456" spans="2:16" x14ac:dyDescent="0.25">
      <c r="B456" s="62">
        <v>451</v>
      </c>
      <c r="C456" s="63" t="s">
        <v>3182</v>
      </c>
      <c r="D456" s="63" t="s">
        <v>3182</v>
      </c>
      <c r="E456" s="63" t="s">
        <v>3188</v>
      </c>
      <c r="F456" s="63" t="s">
        <v>3188</v>
      </c>
      <c r="G456" s="63"/>
      <c r="H456" s="63"/>
      <c r="I456" s="62" t="s">
        <v>3189</v>
      </c>
      <c r="J456" s="63">
        <v>175.2</v>
      </c>
      <c r="K456" s="63">
        <v>12</v>
      </c>
      <c r="L456" s="63" t="s">
        <v>3186</v>
      </c>
      <c r="M456" s="63" t="s">
        <v>3187</v>
      </c>
      <c r="N456" s="63" t="s">
        <v>3198</v>
      </c>
      <c r="O456" s="62">
        <v>3</v>
      </c>
      <c r="P456" s="64"/>
    </row>
    <row r="457" spans="2:16" x14ac:dyDescent="0.25">
      <c r="B457" s="62">
        <v>452</v>
      </c>
      <c r="C457" s="63" t="s">
        <v>3182</v>
      </c>
      <c r="D457" s="63" t="s">
        <v>3196</v>
      </c>
      <c r="E457" s="63" t="s">
        <v>3210</v>
      </c>
      <c r="F457" s="63" t="s">
        <v>3210</v>
      </c>
      <c r="G457" s="63"/>
      <c r="H457" s="63"/>
      <c r="I457" s="62" t="s">
        <v>3189</v>
      </c>
      <c r="J457" s="63">
        <v>52</v>
      </c>
      <c r="K457" s="63">
        <v>12</v>
      </c>
      <c r="L457" s="63" t="s">
        <v>3186</v>
      </c>
      <c r="M457" s="63" t="s">
        <v>3187</v>
      </c>
      <c r="N457" s="63" t="s">
        <v>3198</v>
      </c>
      <c r="O457" s="62">
        <v>3</v>
      </c>
      <c r="P457" s="64"/>
    </row>
    <row r="458" spans="2:16" x14ac:dyDescent="0.25">
      <c r="B458" s="62">
        <v>453</v>
      </c>
      <c r="C458" s="63" t="s">
        <v>3182</v>
      </c>
      <c r="D458" s="63" t="s">
        <v>3196</v>
      </c>
      <c r="E458" s="63" t="s">
        <v>3197</v>
      </c>
      <c r="F458" s="63" t="s">
        <v>3197</v>
      </c>
      <c r="G458" s="63"/>
      <c r="H458" s="63"/>
      <c r="I458" s="62" t="s">
        <v>3189</v>
      </c>
      <c r="J458" s="63">
        <v>83</v>
      </c>
      <c r="K458" s="63">
        <v>12</v>
      </c>
      <c r="L458" s="63" t="s">
        <v>3186</v>
      </c>
      <c r="M458" s="63" t="s">
        <v>3187</v>
      </c>
      <c r="N458" s="63" t="s">
        <v>3198</v>
      </c>
      <c r="O458" s="62">
        <v>3</v>
      </c>
      <c r="P458" s="64"/>
    </row>
    <row r="459" spans="2:16" x14ac:dyDescent="0.25">
      <c r="B459" s="62">
        <v>454</v>
      </c>
      <c r="C459" s="63" t="s">
        <v>3182</v>
      </c>
      <c r="D459" s="63" t="s">
        <v>3196</v>
      </c>
      <c r="E459" s="63" t="s">
        <v>3210</v>
      </c>
      <c r="F459" s="63" t="s">
        <v>3210</v>
      </c>
      <c r="G459" s="63"/>
      <c r="H459" s="63"/>
      <c r="I459" s="62" t="s">
        <v>3189</v>
      </c>
      <c r="J459" s="63">
        <v>78</v>
      </c>
      <c r="K459" s="63">
        <v>12</v>
      </c>
      <c r="L459" s="63" t="s">
        <v>3186</v>
      </c>
      <c r="M459" s="63" t="s">
        <v>3187</v>
      </c>
      <c r="N459" s="63" t="s">
        <v>3198</v>
      </c>
      <c r="O459" s="62">
        <v>3</v>
      </c>
      <c r="P459" s="64"/>
    </row>
    <row r="460" spans="2:16" x14ac:dyDescent="0.25">
      <c r="B460" s="62">
        <v>455</v>
      </c>
      <c r="C460" s="63" t="s">
        <v>3182</v>
      </c>
      <c r="D460" s="63" t="s">
        <v>3196</v>
      </c>
      <c r="E460" s="63" t="s">
        <v>3197</v>
      </c>
      <c r="F460" s="63" t="s">
        <v>3197</v>
      </c>
      <c r="G460" s="63"/>
      <c r="H460" s="63"/>
      <c r="I460" s="62" t="s">
        <v>3189</v>
      </c>
      <c r="J460" s="63">
        <v>59</v>
      </c>
      <c r="K460" s="63">
        <v>12</v>
      </c>
      <c r="L460" s="63" t="s">
        <v>3186</v>
      </c>
      <c r="M460" s="63" t="s">
        <v>3187</v>
      </c>
      <c r="N460" s="63" t="s">
        <v>3198</v>
      </c>
      <c r="O460" s="62">
        <v>3</v>
      </c>
      <c r="P460" s="64"/>
    </row>
    <row r="461" spans="2:16" x14ac:dyDescent="0.25">
      <c r="B461" s="62">
        <v>456</v>
      </c>
      <c r="C461" s="63" t="s">
        <v>3182</v>
      </c>
      <c r="D461" s="63" t="s">
        <v>3196</v>
      </c>
      <c r="E461" s="63" t="s">
        <v>3210</v>
      </c>
      <c r="F461" s="63" t="s">
        <v>3210</v>
      </c>
      <c r="G461" s="63"/>
      <c r="H461" s="63"/>
      <c r="I461" s="62" t="s">
        <v>3189</v>
      </c>
      <c r="J461" s="63">
        <v>63</v>
      </c>
      <c r="K461" s="63">
        <v>12</v>
      </c>
      <c r="L461" s="63" t="s">
        <v>3186</v>
      </c>
      <c r="M461" s="63" t="s">
        <v>3187</v>
      </c>
      <c r="N461" s="63" t="s">
        <v>3198</v>
      </c>
      <c r="O461" s="62">
        <v>3</v>
      </c>
      <c r="P461" s="64"/>
    </row>
    <row r="462" spans="2:16" x14ac:dyDescent="0.25">
      <c r="B462" s="62">
        <v>457</v>
      </c>
      <c r="C462" s="63" t="s">
        <v>3182</v>
      </c>
      <c r="D462" s="63" t="s">
        <v>3196</v>
      </c>
      <c r="E462" s="63" t="s">
        <v>3197</v>
      </c>
      <c r="F462" s="63" t="s">
        <v>3197</v>
      </c>
      <c r="G462" s="63"/>
      <c r="H462" s="63"/>
      <c r="I462" s="62" t="s">
        <v>3189</v>
      </c>
      <c r="J462" s="63">
        <v>50</v>
      </c>
      <c r="K462" s="63">
        <v>13</v>
      </c>
      <c r="L462" s="63" t="s">
        <v>3186</v>
      </c>
      <c r="M462" s="63" t="s">
        <v>3187</v>
      </c>
      <c r="N462" s="63" t="s">
        <v>3199</v>
      </c>
      <c r="O462" s="62">
        <v>3</v>
      </c>
      <c r="P462" s="64"/>
    </row>
    <row r="463" spans="2:16" x14ac:dyDescent="0.25">
      <c r="B463" s="62">
        <v>458</v>
      </c>
      <c r="C463" s="63" t="s">
        <v>3182</v>
      </c>
      <c r="D463" s="63" t="s">
        <v>3196</v>
      </c>
      <c r="E463" s="63" t="s">
        <v>3197</v>
      </c>
      <c r="F463" s="63" t="s">
        <v>3197</v>
      </c>
      <c r="G463" s="63"/>
      <c r="H463" s="63"/>
      <c r="I463" s="62" t="s">
        <v>3189</v>
      </c>
      <c r="J463" s="63">
        <v>87</v>
      </c>
      <c r="K463" s="63">
        <v>12</v>
      </c>
      <c r="L463" s="63" t="s">
        <v>3186</v>
      </c>
      <c r="M463" s="63" t="s">
        <v>3187</v>
      </c>
      <c r="N463" s="63" t="s">
        <v>3198</v>
      </c>
      <c r="O463" s="62">
        <v>3</v>
      </c>
      <c r="P463" s="64"/>
    </row>
    <row r="464" spans="2:16" x14ac:dyDescent="0.25">
      <c r="B464" s="62">
        <v>459</v>
      </c>
      <c r="C464" s="63" t="s">
        <v>3182</v>
      </c>
      <c r="D464" s="63" t="s">
        <v>3196</v>
      </c>
      <c r="E464" s="63" t="s">
        <v>3197</v>
      </c>
      <c r="F464" s="63" t="s">
        <v>3197</v>
      </c>
      <c r="G464" s="63"/>
      <c r="H464" s="63"/>
      <c r="I464" s="62" t="s">
        <v>3189</v>
      </c>
      <c r="J464" s="63">
        <v>82</v>
      </c>
      <c r="K464" s="63">
        <v>12</v>
      </c>
      <c r="L464" s="63" t="s">
        <v>3186</v>
      </c>
      <c r="M464" s="63" t="s">
        <v>3187</v>
      </c>
      <c r="N464" s="63" t="s">
        <v>3198</v>
      </c>
      <c r="O464" s="62">
        <v>3</v>
      </c>
      <c r="P464" s="64"/>
    </row>
    <row r="465" spans="2:16" x14ac:dyDescent="0.25">
      <c r="B465" s="62">
        <v>460</v>
      </c>
      <c r="C465" s="63" t="s">
        <v>3182</v>
      </c>
      <c r="D465" s="63" t="s">
        <v>3196</v>
      </c>
      <c r="E465" s="63" t="s">
        <v>3197</v>
      </c>
      <c r="F465" s="63" t="s">
        <v>3197</v>
      </c>
      <c r="G465" s="63"/>
      <c r="H465" s="63"/>
      <c r="I465" s="62" t="s">
        <v>3189</v>
      </c>
      <c r="J465" s="63">
        <v>80</v>
      </c>
      <c r="K465" s="63">
        <v>12</v>
      </c>
      <c r="L465" s="63" t="s">
        <v>3186</v>
      </c>
      <c r="M465" s="63" t="s">
        <v>3187</v>
      </c>
      <c r="N465" s="63" t="s">
        <v>3198</v>
      </c>
      <c r="O465" s="62">
        <v>3</v>
      </c>
      <c r="P465" s="64"/>
    </row>
    <row r="466" spans="2:16" x14ac:dyDescent="0.25">
      <c r="B466" s="62">
        <v>461</v>
      </c>
      <c r="C466" s="63" t="s">
        <v>3182</v>
      </c>
      <c r="D466" s="63" t="s">
        <v>3196</v>
      </c>
      <c r="E466" s="63" t="s">
        <v>3197</v>
      </c>
      <c r="F466" s="63" t="s">
        <v>3197</v>
      </c>
      <c r="G466" s="63"/>
      <c r="H466" s="63"/>
      <c r="I466" s="62" t="s">
        <v>3189</v>
      </c>
      <c r="J466" s="63">
        <v>84</v>
      </c>
      <c r="K466" s="63">
        <v>12</v>
      </c>
      <c r="L466" s="63" t="s">
        <v>3186</v>
      </c>
      <c r="M466" s="63" t="s">
        <v>3187</v>
      </c>
      <c r="N466" s="63" t="s">
        <v>3198</v>
      </c>
      <c r="O466" s="62">
        <v>3</v>
      </c>
      <c r="P466" s="64"/>
    </row>
    <row r="467" spans="2:16" x14ac:dyDescent="0.25">
      <c r="B467" s="62">
        <v>462</v>
      </c>
      <c r="C467" s="63" t="s">
        <v>3182</v>
      </c>
      <c r="D467" s="63" t="s">
        <v>3196</v>
      </c>
      <c r="E467" s="63" t="s">
        <v>3210</v>
      </c>
      <c r="F467" s="63" t="s">
        <v>3210</v>
      </c>
      <c r="G467" s="63"/>
      <c r="H467" s="63"/>
      <c r="I467" s="62" t="s">
        <v>3189</v>
      </c>
      <c r="J467" s="63">
        <v>68</v>
      </c>
      <c r="K467" s="63">
        <v>12</v>
      </c>
      <c r="L467" s="63" t="s">
        <v>3186</v>
      </c>
      <c r="M467" s="63" t="s">
        <v>3187</v>
      </c>
      <c r="N467" s="63" t="s">
        <v>3198</v>
      </c>
      <c r="O467" s="62">
        <v>3</v>
      </c>
      <c r="P467" s="64"/>
    </row>
    <row r="468" spans="2:16" x14ac:dyDescent="0.25">
      <c r="B468" s="62">
        <v>463</v>
      </c>
      <c r="C468" s="63" t="s">
        <v>3182</v>
      </c>
      <c r="D468" s="63" t="s">
        <v>3196</v>
      </c>
      <c r="E468" s="63" t="s">
        <v>3197</v>
      </c>
      <c r="F468" s="63" t="s">
        <v>3197</v>
      </c>
      <c r="G468" s="63"/>
      <c r="H468" s="63"/>
      <c r="I468" s="62" t="s">
        <v>3189</v>
      </c>
      <c r="J468" s="63">
        <v>86</v>
      </c>
      <c r="K468" s="63">
        <v>12</v>
      </c>
      <c r="L468" s="63" t="s">
        <v>3186</v>
      </c>
      <c r="M468" s="63" t="s">
        <v>3187</v>
      </c>
      <c r="N468" s="63" t="s">
        <v>3198</v>
      </c>
      <c r="O468" s="62">
        <v>3</v>
      </c>
      <c r="P468" s="64"/>
    </row>
    <row r="469" spans="2:16" x14ac:dyDescent="0.25">
      <c r="B469" s="62">
        <v>464</v>
      </c>
      <c r="C469" s="63" t="s">
        <v>3182</v>
      </c>
      <c r="D469" s="63" t="s">
        <v>3196</v>
      </c>
      <c r="E469" s="63" t="s">
        <v>3210</v>
      </c>
      <c r="F469" s="63" t="s">
        <v>3210</v>
      </c>
      <c r="G469" s="63"/>
      <c r="H469" s="63"/>
      <c r="I469" s="62" t="s">
        <v>3189</v>
      </c>
      <c r="J469" s="63">
        <v>103</v>
      </c>
      <c r="K469" s="63">
        <v>12</v>
      </c>
      <c r="L469" s="63" t="s">
        <v>3186</v>
      </c>
      <c r="M469" s="63" t="s">
        <v>3187</v>
      </c>
      <c r="N469" s="63" t="s">
        <v>3198</v>
      </c>
      <c r="O469" s="62">
        <v>3</v>
      </c>
      <c r="P469" s="64"/>
    </row>
    <row r="470" spans="2:16" x14ac:dyDescent="0.25">
      <c r="B470" s="62">
        <v>465</v>
      </c>
      <c r="C470" s="63" t="s">
        <v>3182</v>
      </c>
      <c r="D470" s="63" t="s">
        <v>3196</v>
      </c>
      <c r="E470" s="63" t="s">
        <v>3210</v>
      </c>
      <c r="F470" s="63" t="s">
        <v>3210</v>
      </c>
      <c r="G470" s="63"/>
      <c r="H470" s="63"/>
      <c r="I470" s="62" t="s">
        <v>3189</v>
      </c>
      <c r="J470" s="63">
        <v>74</v>
      </c>
      <c r="K470" s="63">
        <v>12</v>
      </c>
      <c r="L470" s="63" t="s">
        <v>3186</v>
      </c>
      <c r="M470" s="63" t="s">
        <v>3187</v>
      </c>
      <c r="N470" s="63" t="s">
        <v>3198</v>
      </c>
      <c r="O470" s="62">
        <v>3</v>
      </c>
      <c r="P470" s="64"/>
    </row>
    <row r="471" spans="2:16" x14ac:dyDescent="0.25">
      <c r="B471" s="62">
        <v>466</v>
      </c>
      <c r="C471" s="63" t="s">
        <v>3182</v>
      </c>
      <c r="D471" s="63" t="s">
        <v>3196</v>
      </c>
      <c r="E471" s="63" t="s">
        <v>3210</v>
      </c>
      <c r="F471" s="63" t="s">
        <v>3210</v>
      </c>
      <c r="G471" s="63"/>
      <c r="H471" s="63"/>
      <c r="I471" s="62" t="s">
        <v>3189</v>
      </c>
      <c r="J471" s="63">
        <v>81</v>
      </c>
      <c r="K471" s="63">
        <v>12</v>
      </c>
      <c r="L471" s="63" t="s">
        <v>3186</v>
      </c>
      <c r="M471" s="63" t="s">
        <v>3187</v>
      </c>
      <c r="N471" s="63" t="s">
        <v>3198</v>
      </c>
      <c r="O471" s="62">
        <v>3</v>
      </c>
      <c r="P471" s="64"/>
    </row>
    <row r="472" spans="2:16" x14ac:dyDescent="0.25">
      <c r="B472" s="62">
        <v>467</v>
      </c>
      <c r="C472" s="63" t="s">
        <v>3182</v>
      </c>
      <c r="D472" s="63" t="s">
        <v>3196</v>
      </c>
      <c r="E472" s="63" t="s">
        <v>3197</v>
      </c>
      <c r="F472" s="63" t="s">
        <v>3197</v>
      </c>
      <c r="G472" s="63"/>
      <c r="H472" s="63"/>
      <c r="I472" s="62" t="s">
        <v>3189</v>
      </c>
      <c r="J472" s="63">
        <v>90</v>
      </c>
      <c r="K472" s="63">
        <v>12</v>
      </c>
      <c r="L472" s="63" t="s">
        <v>3186</v>
      </c>
      <c r="M472" s="63" t="s">
        <v>3187</v>
      </c>
      <c r="N472" s="63" t="s">
        <v>3198</v>
      </c>
      <c r="O472" s="62">
        <v>3</v>
      </c>
      <c r="P472" s="64"/>
    </row>
    <row r="473" spans="2:16" x14ac:dyDescent="0.25">
      <c r="B473" s="62">
        <v>468</v>
      </c>
      <c r="C473" s="63" t="s">
        <v>3182</v>
      </c>
      <c r="D473" s="63" t="s">
        <v>3196</v>
      </c>
      <c r="E473" s="63" t="s">
        <v>3210</v>
      </c>
      <c r="F473" s="63" t="s">
        <v>3210</v>
      </c>
      <c r="G473" s="63"/>
      <c r="H473" s="63"/>
      <c r="I473" s="62" t="s">
        <v>3189</v>
      </c>
      <c r="J473" s="63">
        <v>57</v>
      </c>
      <c r="K473" s="63">
        <v>12</v>
      </c>
      <c r="L473" s="63" t="s">
        <v>3186</v>
      </c>
      <c r="M473" s="63" t="s">
        <v>3187</v>
      </c>
      <c r="N473" s="63" t="s">
        <v>3198</v>
      </c>
      <c r="O473" s="62">
        <v>3</v>
      </c>
      <c r="P473" s="64"/>
    </row>
    <row r="474" spans="2:16" x14ac:dyDescent="0.25">
      <c r="B474" s="62">
        <v>469</v>
      </c>
      <c r="C474" s="63" t="s">
        <v>3182</v>
      </c>
      <c r="D474" s="63" t="s">
        <v>3196</v>
      </c>
      <c r="E474" s="63" t="s">
        <v>3210</v>
      </c>
      <c r="F474" s="63" t="s">
        <v>3210</v>
      </c>
      <c r="G474" s="63"/>
      <c r="H474" s="63"/>
      <c r="I474" s="62" t="s">
        <v>3189</v>
      </c>
      <c r="J474" s="63">
        <v>58</v>
      </c>
      <c r="K474" s="63">
        <v>12</v>
      </c>
      <c r="L474" s="63" t="s">
        <v>3186</v>
      </c>
      <c r="M474" s="63" t="s">
        <v>3187</v>
      </c>
      <c r="N474" s="63" t="s">
        <v>3198</v>
      </c>
      <c r="O474" s="62">
        <v>3</v>
      </c>
      <c r="P474" s="64"/>
    </row>
    <row r="475" spans="2:16" x14ac:dyDescent="0.25">
      <c r="B475" s="62">
        <v>470</v>
      </c>
      <c r="C475" s="63" t="s">
        <v>3182</v>
      </c>
      <c r="D475" s="63" t="s">
        <v>3196</v>
      </c>
      <c r="E475" s="63" t="s">
        <v>3197</v>
      </c>
      <c r="F475" s="63" t="s">
        <v>3197</v>
      </c>
      <c r="G475" s="63"/>
      <c r="H475" s="63"/>
      <c r="I475" s="62" t="s">
        <v>3189</v>
      </c>
      <c r="J475" s="63">
        <v>101.81</v>
      </c>
      <c r="K475" s="63">
        <v>12</v>
      </c>
      <c r="L475" s="63" t="s">
        <v>3186</v>
      </c>
      <c r="M475" s="63" t="s">
        <v>3187</v>
      </c>
      <c r="N475" s="63" t="s">
        <v>3198</v>
      </c>
      <c r="O475" s="62">
        <v>3</v>
      </c>
      <c r="P475" s="64"/>
    </row>
    <row r="476" spans="2:16" x14ac:dyDescent="0.25">
      <c r="B476" s="62">
        <v>471</v>
      </c>
      <c r="C476" s="63" t="s">
        <v>3182</v>
      </c>
      <c r="D476" s="63" t="s">
        <v>3196</v>
      </c>
      <c r="E476" s="63" t="s">
        <v>3197</v>
      </c>
      <c r="F476" s="63" t="s">
        <v>3197</v>
      </c>
      <c r="G476" s="63"/>
      <c r="H476" s="63"/>
      <c r="I476" s="62" t="s">
        <v>3189</v>
      </c>
      <c r="J476" s="63">
        <v>81</v>
      </c>
      <c r="K476" s="63">
        <v>13</v>
      </c>
      <c r="L476" s="63" t="s">
        <v>3186</v>
      </c>
      <c r="M476" s="63" t="s">
        <v>3187</v>
      </c>
      <c r="N476" s="63" t="s">
        <v>3199</v>
      </c>
      <c r="O476" s="62">
        <v>3</v>
      </c>
      <c r="P476" s="64"/>
    </row>
    <row r="477" spans="2:16" x14ac:dyDescent="0.25">
      <c r="B477" s="62">
        <v>472</v>
      </c>
      <c r="C477" s="63" t="s">
        <v>3182</v>
      </c>
      <c r="D477" s="63" t="s">
        <v>3196</v>
      </c>
      <c r="E477" s="63" t="s">
        <v>3197</v>
      </c>
      <c r="F477" s="63" t="s">
        <v>3197</v>
      </c>
      <c r="G477" s="63"/>
      <c r="H477" s="63"/>
      <c r="I477" s="62" t="s">
        <v>3189</v>
      </c>
      <c r="J477" s="63">
        <v>80</v>
      </c>
      <c r="K477" s="63">
        <v>12</v>
      </c>
      <c r="L477" s="63" t="s">
        <v>3186</v>
      </c>
      <c r="M477" s="63" t="s">
        <v>3187</v>
      </c>
      <c r="N477" s="63" t="s">
        <v>3198</v>
      </c>
      <c r="O477" s="62">
        <v>3</v>
      </c>
      <c r="P477" s="64"/>
    </row>
    <row r="478" spans="2:16" x14ac:dyDescent="0.25">
      <c r="B478" s="62">
        <v>473</v>
      </c>
      <c r="C478" s="63" t="s">
        <v>3182</v>
      </c>
      <c r="D478" s="63" t="s">
        <v>3182</v>
      </c>
      <c r="E478" s="63" t="s">
        <v>3188</v>
      </c>
      <c r="F478" s="63" t="s">
        <v>3188</v>
      </c>
      <c r="G478" s="63"/>
      <c r="H478" s="63"/>
      <c r="I478" s="62" t="s">
        <v>3189</v>
      </c>
      <c r="J478" s="63">
        <v>176.1</v>
      </c>
      <c r="K478" s="63">
        <v>12</v>
      </c>
      <c r="L478" s="63" t="s">
        <v>3186</v>
      </c>
      <c r="M478" s="63" t="s">
        <v>3187</v>
      </c>
      <c r="N478" s="63" t="s">
        <v>3198</v>
      </c>
      <c r="O478" s="62">
        <v>3</v>
      </c>
      <c r="P478" s="64"/>
    </row>
    <row r="479" spans="2:16" x14ac:dyDescent="0.25">
      <c r="B479" s="62">
        <v>474</v>
      </c>
      <c r="C479" s="63" t="s">
        <v>3182</v>
      </c>
      <c r="D479" s="63" t="s">
        <v>3182</v>
      </c>
      <c r="E479" s="63" t="s">
        <v>3188</v>
      </c>
      <c r="F479" s="63" t="s">
        <v>3188</v>
      </c>
      <c r="G479" s="63"/>
      <c r="H479" s="63"/>
      <c r="I479" s="62" t="s">
        <v>3189</v>
      </c>
      <c r="J479" s="63">
        <v>176.6</v>
      </c>
      <c r="K479" s="63">
        <v>12</v>
      </c>
      <c r="L479" s="63" t="s">
        <v>3186</v>
      </c>
      <c r="M479" s="63" t="s">
        <v>3187</v>
      </c>
      <c r="N479" s="63" t="s">
        <v>3198</v>
      </c>
      <c r="O479" s="62">
        <v>3</v>
      </c>
      <c r="P479" s="64"/>
    </row>
    <row r="480" spans="2:16" x14ac:dyDescent="0.25">
      <c r="B480" s="62">
        <v>475</v>
      </c>
      <c r="C480" s="63" t="s">
        <v>3182</v>
      </c>
      <c r="D480" s="63" t="s">
        <v>3182</v>
      </c>
      <c r="E480" s="63" t="s">
        <v>3188</v>
      </c>
      <c r="F480" s="63" t="s">
        <v>3188</v>
      </c>
      <c r="G480" s="63"/>
      <c r="H480" s="63"/>
      <c r="I480" s="62" t="s">
        <v>3189</v>
      </c>
      <c r="J480" s="63">
        <v>172.1</v>
      </c>
      <c r="K480" s="63">
        <v>12</v>
      </c>
      <c r="L480" s="63" t="s">
        <v>3186</v>
      </c>
      <c r="M480" s="63" t="s">
        <v>3187</v>
      </c>
      <c r="N480" s="63" t="s">
        <v>3198</v>
      </c>
      <c r="O480" s="62">
        <v>3</v>
      </c>
      <c r="P480" s="64"/>
    </row>
    <row r="481" spans="2:16" x14ac:dyDescent="0.25">
      <c r="B481" s="62">
        <v>476</v>
      </c>
      <c r="C481" s="63" t="s">
        <v>3182</v>
      </c>
      <c r="D481" s="63" t="s">
        <v>3182</v>
      </c>
      <c r="E481" s="63" t="s">
        <v>3188</v>
      </c>
      <c r="F481" s="63" t="s">
        <v>3188</v>
      </c>
      <c r="G481" s="63"/>
      <c r="H481" s="63"/>
      <c r="I481" s="62" t="s">
        <v>3189</v>
      </c>
      <c r="J481" s="63">
        <v>160.1</v>
      </c>
      <c r="K481" s="63">
        <v>12</v>
      </c>
      <c r="L481" s="63" t="s">
        <v>3186</v>
      </c>
      <c r="M481" s="63" t="s">
        <v>3187</v>
      </c>
      <c r="N481" s="63" t="s">
        <v>3198</v>
      </c>
      <c r="O481" s="62">
        <v>3</v>
      </c>
      <c r="P481" s="64"/>
    </row>
    <row r="482" spans="2:16" x14ac:dyDescent="0.25">
      <c r="B482" s="62">
        <v>477</v>
      </c>
      <c r="C482" s="63" t="s">
        <v>3182</v>
      </c>
      <c r="D482" s="63" t="s">
        <v>3182</v>
      </c>
      <c r="E482" s="63" t="s">
        <v>3188</v>
      </c>
      <c r="F482" s="63" t="s">
        <v>3188</v>
      </c>
      <c r="G482" s="63"/>
      <c r="H482" s="63"/>
      <c r="I482" s="62" t="s">
        <v>3189</v>
      </c>
      <c r="J482" s="63">
        <v>170.1</v>
      </c>
      <c r="K482" s="63">
        <v>12</v>
      </c>
      <c r="L482" s="63" t="s">
        <v>3186</v>
      </c>
      <c r="M482" s="63" t="s">
        <v>3187</v>
      </c>
      <c r="N482" s="63" t="s">
        <v>3198</v>
      </c>
      <c r="O482" s="62">
        <v>3</v>
      </c>
      <c r="P482" s="64"/>
    </row>
    <row r="483" spans="2:16" x14ac:dyDescent="0.25">
      <c r="B483" s="62">
        <v>478</v>
      </c>
      <c r="C483" s="63" t="s">
        <v>3182</v>
      </c>
      <c r="D483" s="63" t="s">
        <v>3182</v>
      </c>
      <c r="E483" s="63" t="s">
        <v>3188</v>
      </c>
      <c r="F483" s="63" t="s">
        <v>3188</v>
      </c>
      <c r="G483" s="63"/>
      <c r="H483" s="63"/>
      <c r="I483" s="62" t="s">
        <v>3189</v>
      </c>
      <c r="J483" s="63">
        <v>188.5</v>
      </c>
      <c r="K483" s="63">
        <v>12</v>
      </c>
      <c r="L483" s="63" t="s">
        <v>3186</v>
      </c>
      <c r="M483" s="63" t="s">
        <v>3187</v>
      </c>
      <c r="N483" s="63" t="s">
        <v>3198</v>
      </c>
      <c r="O483" s="62">
        <v>3</v>
      </c>
      <c r="P483" s="64"/>
    </row>
    <row r="484" spans="2:16" x14ac:dyDescent="0.25">
      <c r="B484" s="62">
        <v>479</v>
      </c>
      <c r="C484" s="63" t="s">
        <v>3182</v>
      </c>
      <c r="D484" s="63" t="s">
        <v>3182</v>
      </c>
      <c r="E484" s="63" t="s">
        <v>3188</v>
      </c>
      <c r="F484" s="63" t="s">
        <v>3188</v>
      </c>
      <c r="G484" s="63"/>
      <c r="H484" s="63"/>
      <c r="I484" s="62" t="s">
        <v>3189</v>
      </c>
      <c r="J484" s="63">
        <v>87.9</v>
      </c>
      <c r="K484" s="63">
        <v>15</v>
      </c>
      <c r="L484" s="63" t="s">
        <v>3186</v>
      </c>
      <c r="M484" s="63" t="s">
        <v>3194</v>
      </c>
      <c r="N484" s="63" t="s">
        <v>3212</v>
      </c>
      <c r="O484" s="62">
        <v>3</v>
      </c>
      <c r="P484" s="64"/>
    </row>
    <row r="485" spans="2:16" x14ac:dyDescent="0.25">
      <c r="B485" s="62">
        <v>480</v>
      </c>
      <c r="C485" s="63" t="s">
        <v>3182</v>
      </c>
      <c r="D485" s="63" t="s">
        <v>3182</v>
      </c>
      <c r="E485" s="63" t="s">
        <v>3188</v>
      </c>
      <c r="F485" s="63" t="s">
        <v>3188</v>
      </c>
      <c r="G485" s="63"/>
      <c r="H485" s="63"/>
      <c r="I485" s="62" t="s">
        <v>3189</v>
      </c>
      <c r="J485" s="63">
        <v>172.2</v>
      </c>
      <c r="K485" s="63">
        <v>12</v>
      </c>
      <c r="L485" s="63" t="s">
        <v>3186</v>
      </c>
      <c r="M485" s="63" t="s">
        <v>3187</v>
      </c>
      <c r="N485" s="63" t="s">
        <v>3198</v>
      </c>
      <c r="O485" s="62">
        <v>3</v>
      </c>
      <c r="P485" s="64"/>
    </row>
    <row r="486" spans="2:16" x14ac:dyDescent="0.25">
      <c r="B486" s="62">
        <v>481</v>
      </c>
      <c r="C486" s="63" t="s">
        <v>3182</v>
      </c>
      <c r="D486" s="63" t="s">
        <v>3182</v>
      </c>
      <c r="E486" s="63" t="s">
        <v>3188</v>
      </c>
      <c r="F486" s="63" t="s">
        <v>3188</v>
      </c>
      <c r="G486" s="63"/>
      <c r="H486" s="63"/>
      <c r="I486" s="62" t="s">
        <v>3189</v>
      </c>
      <c r="J486" s="63">
        <v>70</v>
      </c>
      <c r="K486" s="63">
        <v>12</v>
      </c>
      <c r="L486" s="63" t="s">
        <v>3186</v>
      </c>
      <c r="M486" s="63" t="s">
        <v>3187</v>
      </c>
      <c r="N486" s="63" t="s">
        <v>3198</v>
      </c>
      <c r="O486" s="62">
        <v>3</v>
      </c>
      <c r="P486" s="64"/>
    </row>
    <row r="487" spans="2:16" x14ac:dyDescent="0.25">
      <c r="B487" s="62">
        <v>482</v>
      </c>
      <c r="C487" s="63" t="s">
        <v>3182</v>
      </c>
      <c r="D487" s="63" t="s">
        <v>3182</v>
      </c>
      <c r="E487" s="63" t="s">
        <v>3188</v>
      </c>
      <c r="F487" s="63" t="s">
        <v>3188</v>
      </c>
      <c r="G487" s="63"/>
      <c r="H487" s="63"/>
      <c r="I487" s="62" t="s">
        <v>3189</v>
      </c>
      <c r="J487" s="63">
        <v>167.3</v>
      </c>
      <c r="K487" s="63">
        <v>12</v>
      </c>
      <c r="L487" s="63" t="s">
        <v>3186</v>
      </c>
      <c r="M487" s="63" t="s">
        <v>3187</v>
      </c>
      <c r="N487" s="63" t="s">
        <v>3198</v>
      </c>
      <c r="O487" s="62">
        <v>3</v>
      </c>
      <c r="P487" s="64"/>
    </row>
    <row r="488" spans="2:16" x14ac:dyDescent="0.25">
      <c r="B488" s="62">
        <v>483</v>
      </c>
      <c r="C488" s="63" t="s">
        <v>3182</v>
      </c>
      <c r="D488" s="63" t="s">
        <v>3182</v>
      </c>
      <c r="E488" s="63" t="s">
        <v>3188</v>
      </c>
      <c r="F488" s="63" t="s">
        <v>3188</v>
      </c>
      <c r="G488" s="63"/>
      <c r="H488" s="63"/>
      <c r="I488" s="62" t="s">
        <v>3189</v>
      </c>
      <c r="J488" s="63">
        <v>304.7</v>
      </c>
      <c r="K488" s="63">
        <v>12</v>
      </c>
      <c r="L488" s="63" t="s">
        <v>3186</v>
      </c>
      <c r="M488" s="63" t="s">
        <v>3187</v>
      </c>
      <c r="N488" s="63" t="s">
        <v>3198</v>
      </c>
      <c r="O488" s="62">
        <v>3</v>
      </c>
      <c r="P488" s="64"/>
    </row>
    <row r="489" spans="2:16" x14ac:dyDescent="0.25">
      <c r="B489" s="62">
        <v>484</v>
      </c>
      <c r="C489" s="63" t="s">
        <v>3182</v>
      </c>
      <c r="D489" s="63" t="s">
        <v>3182</v>
      </c>
      <c r="E489" s="63" t="s">
        <v>3188</v>
      </c>
      <c r="F489" s="63" t="s">
        <v>3188</v>
      </c>
      <c r="G489" s="63"/>
      <c r="H489" s="63"/>
      <c r="I489" s="62" t="s">
        <v>3189</v>
      </c>
      <c r="J489" s="63">
        <v>205.5</v>
      </c>
      <c r="K489" s="63">
        <v>12</v>
      </c>
      <c r="L489" s="63" t="s">
        <v>3186</v>
      </c>
      <c r="M489" s="63" t="s">
        <v>3187</v>
      </c>
      <c r="N489" s="63" t="s">
        <v>3198</v>
      </c>
      <c r="O489" s="62">
        <v>3</v>
      </c>
      <c r="P489" s="64"/>
    </row>
    <row r="490" spans="2:16" x14ac:dyDescent="0.25">
      <c r="B490" s="62">
        <v>485</v>
      </c>
      <c r="C490" s="63" t="s">
        <v>3182</v>
      </c>
      <c r="D490" s="63" t="s">
        <v>3182</v>
      </c>
      <c r="E490" s="63" t="s">
        <v>3188</v>
      </c>
      <c r="F490" s="63" t="s">
        <v>3188</v>
      </c>
      <c r="G490" s="63"/>
      <c r="H490" s="63"/>
      <c r="I490" s="62" t="s">
        <v>3189</v>
      </c>
      <c r="J490" s="63">
        <v>155.19999999999999</v>
      </c>
      <c r="K490" s="63">
        <v>12</v>
      </c>
      <c r="L490" s="63" t="s">
        <v>3186</v>
      </c>
      <c r="M490" s="63" t="s">
        <v>3187</v>
      </c>
      <c r="N490" s="63" t="s">
        <v>3198</v>
      </c>
      <c r="O490" s="62">
        <v>3</v>
      </c>
      <c r="P490" s="64"/>
    </row>
    <row r="491" spans="2:16" x14ac:dyDescent="0.25">
      <c r="B491" s="62">
        <v>486</v>
      </c>
      <c r="C491" s="63" t="s">
        <v>3182</v>
      </c>
      <c r="D491" s="63" t="s">
        <v>3182</v>
      </c>
      <c r="E491" s="63" t="s">
        <v>3188</v>
      </c>
      <c r="F491" s="63" t="s">
        <v>3188</v>
      </c>
      <c r="G491" s="63"/>
      <c r="H491" s="63"/>
      <c r="I491" s="62" t="s">
        <v>3189</v>
      </c>
      <c r="J491" s="63">
        <v>168.3</v>
      </c>
      <c r="K491" s="63">
        <v>12</v>
      </c>
      <c r="L491" s="63" t="s">
        <v>3186</v>
      </c>
      <c r="M491" s="63" t="s">
        <v>3187</v>
      </c>
      <c r="N491" s="63" t="s">
        <v>3198</v>
      </c>
      <c r="O491" s="62">
        <v>3</v>
      </c>
      <c r="P491" s="64"/>
    </row>
    <row r="492" spans="2:16" x14ac:dyDescent="0.25">
      <c r="B492" s="62">
        <v>487</v>
      </c>
      <c r="C492" s="63" t="s">
        <v>3182</v>
      </c>
      <c r="D492" s="63" t="s">
        <v>3182</v>
      </c>
      <c r="E492" s="63" t="s">
        <v>3188</v>
      </c>
      <c r="F492" s="63" t="s">
        <v>3188</v>
      </c>
      <c r="G492" s="63"/>
      <c r="H492" s="63"/>
      <c r="I492" s="62" t="s">
        <v>3189</v>
      </c>
      <c r="J492" s="63">
        <v>173.2</v>
      </c>
      <c r="K492" s="63">
        <v>12</v>
      </c>
      <c r="L492" s="63" t="s">
        <v>3186</v>
      </c>
      <c r="M492" s="63" t="s">
        <v>3187</v>
      </c>
      <c r="N492" s="63" t="s">
        <v>3198</v>
      </c>
      <c r="O492" s="62">
        <v>3</v>
      </c>
      <c r="P492" s="64"/>
    </row>
    <row r="493" spans="2:16" x14ac:dyDescent="0.25">
      <c r="B493" s="62">
        <v>488</v>
      </c>
      <c r="C493" s="63" t="s">
        <v>3182</v>
      </c>
      <c r="D493" s="63" t="s">
        <v>3182</v>
      </c>
      <c r="E493" s="63" t="s">
        <v>3188</v>
      </c>
      <c r="F493" s="63" t="s">
        <v>3188</v>
      </c>
      <c r="G493" s="63"/>
      <c r="H493" s="63"/>
      <c r="I493" s="62" t="s">
        <v>3189</v>
      </c>
      <c r="J493" s="63">
        <v>142.30000000000001</v>
      </c>
      <c r="K493" s="63">
        <v>12</v>
      </c>
      <c r="L493" s="63" t="s">
        <v>3186</v>
      </c>
      <c r="M493" s="63" t="s">
        <v>3187</v>
      </c>
      <c r="N493" s="63" t="s">
        <v>3198</v>
      </c>
      <c r="O493" s="62">
        <v>3</v>
      </c>
      <c r="P493" s="64"/>
    </row>
    <row r="494" spans="2:16" x14ac:dyDescent="0.25">
      <c r="B494" s="62">
        <v>489</v>
      </c>
      <c r="C494" s="63" t="s">
        <v>3182</v>
      </c>
      <c r="D494" s="63" t="s">
        <v>3182</v>
      </c>
      <c r="E494" s="63" t="s">
        <v>3188</v>
      </c>
      <c r="F494" s="63" t="s">
        <v>3188</v>
      </c>
      <c r="G494" s="63"/>
      <c r="H494" s="63"/>
      <c r="I494" s="62" t="s">
        <v>3189</v>
      </c>
      <c r="J494" s="63">
        <v>59</v>
      </c>
      <c r="K494" s="63">
        <v>12</v>
      </c>
      <c r="L494" s="63" t="s">
        <v>3186</v>
      </c>
      <c r="M494" s="63" t="s">
        <v>3187</v>
      </c>
      <c r="N494" s="63" t="s">
        <v>3198</v>
      </c>
      <c r="O494" s="62">
        <v>3</v>
      </c>
      <c r="P494" s="64"/>
    </row>
    <row r="495" spans="2:16" x14ac:dyDescent="0.25">
      <c r="B495" s="62">
        <v>490</v>
      </c>
      <c r="C495" s="63" t="s">
        <v>3182</v>
      </c>
      <c r="D495" s="63" t="s">
        <v>3182</v>
      </c>
      <c r="E495" s="63" t="s">
        <v>3188</v>
      </c>
      <c r="F495" s="63" t="s">
        <v>3188</v>
      </c>
      <c r="G495" s="63"/>
      <c r="H495" s="63"/>
      <c r="I495" s="62" t="s">
        <v>3189</v>
      </c>
      <c r="J495" s="63">
        <v>38</v>
      </c>
      <c r="K495" s="63">
        <v>12</v>
      </c>
      <c r="L495" s="63" t="s">
        <v>3186</v>
      </c>
      <c r="M495" s="63" t="s">
        <v>3187</v>
      </c>
      <c r="N495" s="63" t="s">
        <v>3198</v>
      </c>
      <c r="O495" s="62">
        <v>3</v>
      </c>
      <c r="P495" s="64"/>
    </row>
    <row r="496" spans="2:16" x14ac:dyDescent="0.25">
      <c r="B496" s="62">
        <v>491</v>
      </c>
      <c r="C496" s="63" t="s">
        <v>3182</v>
      </c>
      <c r="D496" s="63" t="s">
        <v>3182</v>
      </c>
      <c r="E496" s="63" t="s">
        <v>3188</v>
      </c>
      <c r="F496" s="63" t="s">
        <v>3188</v>
      </c>
      <c r="G496" s="63"/>
      <c r="H496" s="63"/>
      <c r="I496" s="62" t="s">
        <v>3189</v>
      </c>
      <c r="J496" s="63">
        <v>122.2</v>
      </c>
      <c r="K496" s="63">
        <v>12</v>
      </c>
      <c r="L496" s="63" t="s">
        <v>3186</v>
      </c>
      <c r="M496" s="63" t="s">
        <v>3187</v>
      </c>
      <c r="N496" s="63" t="s">
        <v>3198</v>
      </c>
      <c r="O496" s="62">
        <v>3</v>
      </c>
      <c r="P496" s="64"/>
    </row>
    <row r="497" spans="2:16" x14ac:dyDescent="0.25">
      <c r="B497" s="62">
        <v>492</v>
      </c>
      <c r="C497" s="63" t="s">
        <v>3182</v>
      </c>
      <c r="D497" s="63" t="s">
        <v>3182</v>
      </c>
      <c r="E497" s="63" t="s">
        <v>3188</v>
      </c>
      <c r="F497" s="63" t="s">
        <v>3188</v>
      </c>
      <c r="G497" s="63"/>
      <c r="H497" s="63"/>
      <c r="I497" s="62" t="s">
        <v>3189</v>
      </c>
      <c r="J497" s="63">
        <v>172.1</v>
      </c>
      <c r="K497" s="63">
        <v>12</v>
      </c>
      <c r="L497" s="63" t="s">
        <v>3186</v>
      </c>
      <c r="M497" s="63" t="s">
        <v>3187</v>
      </c>
      <c r="N497" s="63" t="s">
        <v>3198</v>
      </c>
      <c r="O497" s="62">
        <v>3</v>
      </c>
      <c r="P497" s="64"/>
    </row>
    <row r="498" spans="2:16" x14ac:dyDescent="0.25">
      <c r="B498" s="62">
        <v>493</v>
      </c>
      <c r="C498" s="63" t="s">
        <v>3182</v>
      </c>
      <c r="D498" s="63" t="s">
        <v>3182</v>
      </c>
      <c r="E498" s="63" t="s">
        <v>3188</v>
      </c>
      <c r="F498" s="63" t="s">
        <v>3188</v>
      </c>
      <c r="G498" s="63"/>
      <c r="H498" s="63"/>
      <c r="I498" s="62" t="s">
        <v>3189</v>
      </c>
      <c r="J498" s="63">
        <v>167.2</v>
      </c>
      <c r="K498" s="63">
        <v>12</v>
      </c>
      <c r="L498" s="63" t="s">
        <v>3186</v>
      </c>
      <c r="M498" s="63" t="s">
        <v>3187</v>
      </c>
      <c r="N498" s="63" t="s">
        <v>3198</v>
      </c>
      <c r="O498" s="62">
        <v>3</v>
      </c>
      <c r="P498" s="64"/>
    </row>
    <row r="499" spans="2:16" x14ac:dyDescent="0.25">
      <c r="B499" s="62">
        <v>494</v>
      </c>
      <c r="C499" s="63" t="s">
        <v>3182</v>
      </c>
      <c r="D499" s="63" t="s">
        <v>3182</v>
      </c>
      <c r="E499" s="63" t="s">
        <v>3188</v>
      </c>
      <c r="F499" s="63" t="s">
        <v>3188</v>
      </c>
      <c r="G499" s="63"/>
      <c r="H499" s="63"/>
      <c r="I499" s="62" t="s">
        <v>3189</v>
      </c>
      <c r="J499" s="63">
        <v>175.3</v>
      </c>
      <c r="K499" s="63">
        <v>12</v>
      </c>
      <c r="L499" s="63" t="s">
        <v>3186</v>
      </c>
      <c r="M499" s="63" t="s">
        <v>3187</v>
      </c>
      <c r="N499" s="63" t="s">
        <v>3198</v>
      </c>
      <c r="O499" s="62">
        <v>3</v>
      </c>
      <c r="P499" s="64"/>
    </row>
    <row r="500" spans="2:16" x14ac:dyDescent="0.25">
      <c r="B500" s="62">
        <v>495</v>
      </c>
      <c r="C500" s="63" t="s">
        <v>3182</v>
      </c>
      <c r="D500" s="63" t="s">
        <v>3182</v>
      </c>
      <c r="E500" s="63" t="s">
        <v>3188</v>
      </c>
      <c r="F500" s="63" t="s">
        <v>3188</v>
      </c>
      <c r="G500" s="63"/>
      <c r="H500" s="63"/>
      <c r="I500" s="62" t="s">
        <v>3189</v>
      </c>
      <c r="J500" s="63">
        <v>180</v>
      </c>
      <c r="K500" s="63">
        <v>12</v>
      </c>
      <c r="L500" s="63" t="s">
        <v>3186</v>
      </c>
      <c r="M500" s="63" t="s">
        <v>3187</v>
      </c>
      <c r="N500" s="63" t="s">
        <v>3198</v>
      </c>
      <c r="O500" s="62">
        <v>3</v>
      </c>
      <c r="P500" s="64"/>
    </row>
    <row r="501" spans="2:16" x14ac:dyDescent="0.25">
      <c r="B501" s="62">
        <v>496</v>
      </c>
      <c r="C501" s="63" t="s">
        <v>3182</v>
      </c>
      <c r="D501" s="63" t="s">
        <v>3182</v>
      </c>
      <c r="E501" s="63" t="s">
        <v>3188</v>
      </c>
      <c r="F501" s="63" t="s">
        <v>3188</v>
      </c>
      <c r="G501" s="63"/>
      <c r="H501" s="63"/>
      <c r="I501" s="62" t="s">
        <v>3189</v>
      </c>
      <c r="J501" s="63">
        <v>173.2</v>
      </c>
      <c r="K501" s="63">
        <v>12</v>
      </c>
      <c r="L501" s="63" t="s">
        <v>3186</v>
      </c>
      <c r="M501" s="63" t="s">
        <v>3187</v>
      </c>
      <c r="N501" s="63" t="s">
        <v>3198</v>
      </c>
      <c r="O501" s="62">
        <v>3</v>
      </c>
      <c r="P501" s="64"/>
    </row>
    <row r="502" spans="2:16" x14ac:dyDescent="0.25">
      <c r="B502" s="62">
        <v>497</v>
      </c>
      <c r="C502" s="63" t="s">
        <v>3182</v>
      </c>
      <c r="D502" s="63" t="s">
        <v>3182</v>
      </c>
      <c r="E502" s="63" t="s">
        <v>3188</v>
      </c>
      <c r="F502" s="63" t="s">
        <v>3188</v>
      </c>
      <c r="G502" s="63"/>
      <c r="H502" s="63"/>
      <c r="I502" s="62" t="s">
        <v>3189</v>
      </c>
      <c r="J502" s="63">
        <v>171.9</v>
      </c>
      <c r="K502" s="63">
        <v>12</v>
      </c>
      <c r="L502" s="63" t="s">
        <v>3186</v>
      </c>
      <c r="M502" s="63" t="s">
        <v>3187</v>
      </c>
      <c r="N502" s="63" t="s">
        <v>3198</v>
      </c>
      <c r="O502" s="62">
        <v>3</v>
      </c>
      <c r="P502" s="64"/>
    </row>
    <row r="503" spans="2:16" x14ac:dyDescent="0.25">
      <c r="B503" s="62">
        <v>498</v>
      </c>
      <c r="C503" s="63" t="s">
        <v>3182</v>
      </c>
      <c r="D503" s="63" t="s">
        <v>3182</v>
      </c>
      <c r="E503" s="63" t="s">
        <v>3188</v>
      </c>
      <c r="F503" s="63" t="s">
        <v>3188</v>
      </c>
      <c r="G503" s="63"/>
      <c r="H503" s="63"/>
      <c r="I503" s="62" t="s">
        <v>3189</v>
      </c>
      <c r="J503" s="63">
        <v>175.6</v>
      </c>
      <c r="K503" s="63">
        <v>12</v>
      </c>
      <c r="L503" s="63" t="s">
        <v>3186</v>
      </c>
      <c r="M503" s="63" t="s">
        <v>3187</v>
      </c>
      <c r="N503" s="63" t="s">
        <v>3198</v>
      </c>
      <c r="O503" s="62">
        <v>3</v>
      </c>
      <c r="P503" s="64"/>
    </row>
    <row r="504" spans="2:16" x14ac:dyDescent="0.25">
      <c r="B504" s="62">
        <v>499</v>
      </c>
      <c r="C504" s="63" t="s">
        <v>3182</v>
      </c>
      <c r="D504" s="63" t="s">
        <v>3182</v>
      </c>
      <c r="E504" s="63" t="s">
        <v>3188</v>
      </c>
      <c r="F504" s="63" t="s">
        <v>3188</v>
      </c>
      <c r="G504" s="63"/>
      <c r="H504" s="63"/>
      <c r="I504" s="62" t="s">
        <v>3189</v>
      </c>
      <c r="J504" s="63">
        <v>108</v>
      </c>
      <c r="K504" s="63">
        <v>13</v>
      </c>
      <c r="L504" s="63" t="s">
        <v>3186</v>
      </c>
      <c r="M504" s="63" t="s">
        <v>3187</v>
      </c>
      <c r="N504" s="63" t="s">
        <v>3199</v>
      </c>
      <c r="O504" s="62">
        <v>3</v>
      </c>
      <c r="P504" s="64"/>
    </row>
    <row r="505" spans="2:16" x14ac:dyDescent="0.25">
      <c r="B505" s="62">
        <v>500</v>
      </c>
      <c r="C505" s="63" t="s">
        <v>3182</v>
      </c>
      <c r="D505" s="63" t="s">
        <v>3182</v>
      </c>
      <c r="E505" s="63" t="s">
        <v>3188</v>
      </c>
      <c r="F505" s="63" t="s">
        <v>3188</v>
      </c>
      <c r="G505" s="63"/>
      <c r="H505" s="63"/>
      <c r="I505" s="62" t="s">
        <v>3189</v>
      </c>
      <c r="J505" s="63">
        <v>142.30000000000001</v>
      </c>
      <c r="K505" s="63">
        <v>12</v>
      </c>
      <c r="L505" s="63" t="s">
        <v>3186</v>
      </c>
      <c r="M505" s="63" t="s">
        <v>3187</v>
      </c>
      <c r="N505" s="63" t="s">
        <v>3198</v>
      </c>
      <c r="O505" s="62">
        <v>3</v>
      </c>
      <c r="P505" s="64"/>
    </row>
    <row r="506" spans="2:16" x14ac:dyDescent="0.25">
      <c r="B506" s="62">
        <v>501</v>
      </c>
      <c r="C506" s="63" t="s">
        <v>3182</v>
      </c>
      <c r="D506" s="63" t="s">
        <v>3182</v>
      </c>
      <c r="E506" s="63" t="s">
        <v>3188</v>
      </c>
      <c r="F506" s="63" t="s">
        <v>3188</v>
      </c>
      <c r="G506" s="63"/>
      <c r="H506" s="63"/>
      <c r="I506" s="62" t="s">
        <v>3189</v>
      </c>
      <c r="J506" s="63">
        <v>181.4</v>
      </c>
      <c r="K506" s="63">
        <v>12</v>
      </c>
      <c r="L506" s="63" t="s">
        <v>3186</v>
      </c>
      <c r="M506" s="63" t="s">
        <v>3187</v>
      </c>
      <c r="N506" s="63" t="s">
        <v>3198</v>
      </c>
      <c r="O506" s="62">
        <v>3</v>
      </c>
      <c r="P506" s="64"/>
    </row>
    <row r="507" spans="2:16" x14ac:dyDescent="0.25">
      <c r="B507" s="62">
        <v>502</v>
      </c>
      <c r="C507" s="63" t="s">
        <v>3182</v>
      </c>
      <c r="D507" s="63" t="s">
        <v>3182</v>
      </c>
      <c r="E507" s="63" t="s">
        <v>3188</v>
      </c>
      <c r="F507" s="63" t="s">
        <v>3188</v>
      </c>
      <c r="G507" s="63"/>
      <c r="H507" s="63"/>
      <c r="I507" s="62" t="s">
        <v>3189</v>
      </c>
      <c r="J507" s="63">
        <v>175.6</v>
      </c>
      <c r="K507" s="63">
        <v>12</v>
      </c>
      <c r="L507" s="63" t="s">
        <v>3186</v>
      </c>
      <c r="M507" s="63" t="s">
        <v>3187</v>
      </c>
      <c r="N507" s="63" t="s">
        <v>3198</v>
      </c>
      <c r="O507" s="62">
        <v>3</v>
      </c>
      <c r="P507" s="64"/>
    </row>
    <row r="508" spans="2:16" x14ac:dyDescent="0.25">
      <c r="B508" s="62">
        <v>503</v>
      </c>
      <c r="C508" s="63" t="s">
        <v>3182</v>
      </c>
      <c r="D508" s="63" t="s">
        <v>3182</v>
      </c>
      <c r="E508" s="63" t="s">
        <v>3188</v>
      </c>
      <c r="F508" s="63" t="s">
        <v>3188</v>
      </c>
      <c r="G508" s="63"/>
      <c r="H508" s="63"/>
      <c r="I508" s="62" t="s">
        <v>3189</v>
      </c>
      <c r="J508" s="63">
        <v>177.3</v>
      </c>
      <c r="K508" s="63">
        <v>13</v>
      </c>
      <c r="L508" s="63" t="s">
        <v>3186</v>
      </c>
      <c r="M508" s="63" t="s">
        <v>3187</v>
      </c>
      <c r="N508" s="63" t="s">
        <v>3199</v>
      </c>
      <c r="O508" s="62">
        <v>3</v>
      </c>
      <c r="P508" s="64"/>
    </row>
    <row r="509" spans="2:16" x14ac:dyDescent="0.25">
      <c r="B509" s="62">
        <v>504</v>
      </c>
      <c r="C509" s="63" t="s">
        <v>3182</v>
      </c>
      <c r="D509" s="63" t="s">
        <v>3182</v>
      </c>
      <c r="E509" s="63" t="s">
        <v>3188</v>
      </c>
      <c r="F509" s="63" t="s">
        <v>3188</v>
      </c>
      <c r="G509" s="63"/>
      <c r="H509" s="63"/>
      <c r="I509" s="62" t="s">
        <v>3189</v>
      </c>
      <c r="J509" s="63">
        <v>180.7</v>
      </c>
      <c r="K509" s="63">
        <v>12</v>
      </c>
      <c r="L509" s="63" t="s">
        <v>3186</v>
      </c>
      <c r="M509" s="63" t="s">
        <v>3187</v>
      </c>
      <c r="N509" s="63" t="s">
        <v>3198</v>
      </c>
      <c r="O509" s="62">
        <v>3</v>
      </c>
      <c r="P509" s="64"/>
    </row>
    <row r="510" spans="2:16" x14ac:dyDescent="0.25">
      <c r="B510" s="62">
        <v>505</v>
      </c>
      <c r="C510" s="63" t="s">
        <v>3182</v>
      </c>
      <c r="D510" s="63" t="s">
        <v>3182</v>
      </c>
      <c r="E510" s="63" t="s">
        <v>3188</v>
      </c>
      <c r="F510" s="63" t="s">
        <v>3188</v>
      </c>
      <c r="G510" s="63"/>
      <c r="H510" s="63"/>
      <c r="I510" s="62" t="s">
        <v>3189</v>
      </c>
      <c r="J510" s="63">
        <v>172.1</v>
      </c>
      <c r="K510" s="63">
        <v>12</v>
      </c>
      <c r="L510" s="63" t="s">
        <v>3186</v>
      </c>
      <c r="M510" s="63" t="s">
        <v>3187</v>
      </c>
      <c r="N510" s="63" t="s">
        <v>3198</v>
      </c>
      <c r="O510" s="62">
        <v>3</v>
      </c>
      <c r="P510" s="64"/>
    </row>
    <row r="511" spans="2:16" x14ac:dyDescent="0.25">
      <c r="B511" s="62">
        <v>506</v>
      </c>
      <c r="C511" s="63" t="s">
        <v>3182</v>
      </c>
      <c r="D511" s="63" t="s">
        <v>3182</v>
      </c>
      <c r="E511" s="63" t="s">
        <v>3188</v>
      </c>
      <c r="F511" s="63" t="s">
        <v>3188</v>
      </c>
      <c r="G511" s="63"/>
      <c r="H511" s="63"/>
      <c r="I511" s="62" t="s">
        <v>3189</v>
      </c>
      <c r="J511" s="63">
        <v>177.7</v>
      </c>
      <c r="K511" s="63">
        <v>12</v>
      </c>
      <c r="L511" s="63" t="s">
        <v>3186</v>
      </c>
      <c r="M511" s="63" t="s">
        <v>3187</v>
      </c>
      <c r="N511" s="63" t="s">
        <v>3198</v>
      </c>
      <c r="O511" s="62">
        <v>3</v>
      </c>
      <c r="P511" s="64"/>
    </row>
    <row r="512" spans="2:16" x14ac:dyDescent="0.25">
      <c r="B512" s="62">
        <v>507</v>
      </c>
      <c r="C512" s="63" t="s">
        <v>3182</v>
      </c>
      <c r="D512" s="63" t="s">
        <v>3182</v>
      </c>
      <c r="E512" s="63" t="s">
        <v>3188</v>
      </c>
      <c r="F512" s="63" t="s">
        <v>3188</v>
      </c>
      <c r="G512" s="63"/>
      <c r="H512" s="63"/>
      <c r="I512" s="62" t="s">
        <v>3189</v>
      </c>
      <c r="J512" s="63">
        <v>171.6</v>
      </c>
      <c r="K512" s="63">
        <v>12</v>
      </c>
      <c r="L512" s="63" t="s">
        <v>3186</v>
      </c>
      <c r="M512" s="63" t="s">
        <v>3187</v>
      </c>
      <c r="N512" s="63" t="s">
        <v>3198</v>
      </c>
      <c r="O512" s="62">
        <v>3</v>
      </c>
      <c r="P512" s="64"/>
    </row>
    <row r="513" spans="2:16" x14ac:dyDescent="0.25">
      <c r="B513" s="62">
        <v>508</v>
      </c>
      <c r="C513" s="63" t="s">
        <v>3182</v>
      </c>
      <c r="D513" s="63" t="s">
        <v>3182</v>
      </c>
      <c r="E513" s="63" t="s">
        <v>3188</v>
      </c>
      <c r="F513" s="63" t="s">
        <v>3188</v>
      </c>
      <c r="G513" s="63"/>
      <c r="H513" s="63"/>
      <c r="I513" s="62" t="s">
        <v>3189</v>
      </c>
      <c r="J513" s="63">
        <v>175.7</v>
      </c>
      <c r="K513" s="63">
        <v>12</v>
      </c>
      <c r="L513" s="63" t="s">
        <v>3186</v>
      </c>
      <c r="M513" s="63" t="s">
        <v>3187</v>
      </c>
      <c r="N513" s="63" t="s">
        <v>3198</v>
      </c>
      <c r="O513" s="62">
        <v>3</v>
      </c>
      <c r="P513" s="64"/>
    </row>
    <row r="514" spans="2:16" x14ac:dyDescent="0.25">
      <c r="B514" s="62">
        <v>509</v>
      </c>
      <c r="C514" s="63" t="s">
        <v>3182</v>
      </c>
      <c r="D514" s="63" t="s">
        <v>3182</v>
      </c>
      <c r="E514" s="63" t="s">
        <v>3188</v>
      </c>
      <c r="F514" s="63" t="s">
        <v>3188</v>
      </c>
      <c r="G514" s="63"/>
      <c r="H514" s="63"/>
      <c r="I514" s="62" t="s">
        <v>3189</v>
      </c>
      <c r="J514" s="63">
        <v>175.3</v>
      </c>
      <c r="K514" s="63">
        <v>12</v>
      </c>
      <c r="L514" s="63" t="s">
        <v>3186</v>
      </c>
      <c r="M514" s="63" t="s">
        <v>3187</v>
      </c>
      <c r="N514" s="63" t="s">
        <v>3198</v>
      </c>
      <c r="O514" s="62">
        <v>3</v>
      </c>
      <c r="P514" s="64"/>
    </row>
    <row r="515" spans="2:16" x14ac:dyDescent="0.25">
      <c r="B515" s="62">
        <v>510</v>
      </c>
      <c r="C515" s="63" t="s">
        <v>3182</v>
      </c>
      <c r="D515" s="63" t="s">
        <v>3182</v>
      </c>
      <c r="E515" s="63" t="s">
        <v>3188</v>
      </c>
      <c r="F515" s="63" t="s">
        <v>3188</v>
      </c>
      <c r="G515" s="63"/>
      <c r="H515" s="63"/>
      <c r="I515" s="62" t="s">
        <v>3189</v>
      </c>
      <c r="J515" s="63">
        <v>173.6</v>
      </c>
      <c r="K515" s="63">
        <v>12</v>
      </c>
      <c r="L515" s="63" t="s">
        <v>3186</v>
      </c>
      <c r="M515" s="63" t="s">
        <v>3187</v>
      </c>
      <c r="N515" s="63" t="s">
        <v>3198</v>
      </c>
      <c r="O515" s="62">
        <v>3</v>
      </c>
      <c r="P515" s="64"/>
    </row>
    <row r="516" spans="2:16" x14ac:dyDescent="0.25">
      <c r="B516" s="62">
        <v>511</v>
      </c>
      <c r="C516" s="63" t="s">
        <v>3182</v>
      </c>
      <c r="D516" s="63" t="s">
        <v>3182</v>
      </c>
      <c r="E516" s="63" t="s">
        <v>3188</v>
      </c>
      <c r="F516" s="63" t="s">
        <v>3188</v>
      </c>
      <c r="G516" s="63"/>
      <c r="H516" s="63"/>
      <c r="I516" s="62" t="s">
        <v>3189</v>
      </c>
      <c r="J516" s="63">
        <v>176.7</v>
      </c>
      <c r="K516" s="63">
        <v>12</v>
      </c>
      <c r="L516" s="63" t="s">
        <v>3186</v>
      </c>
      <c r="M516" s="63" t="s">
        <v>3187</v>
      </c>
      <c r="N516" s="63" t="s">
        <v>3198</v>
      </c>
      <c r="O516" s="62">
        <v>3</v>
      </c>
      <c r="P516" s="64"/>
    </row>
    <row r="517" spans="2:16" x14ac:dyDescent="0.25">
      <c r="B517" s="62">
        <v>512</v>
      </c>
      <c r="C517" s="63" t="s">
        <v>3182</v>
      </c>
      <c r="D517" s="63" t="s">
        <v>3182</v>
      </c>
      <c r="E517" s="63" t="s">
        <v>3188</v>
      </c>
      <c r="F517" s="63" t="s">
        <v>3188</v>
      </c>
      <c r="G517" s="63"/>
      <c r="H517" s="63"/>
      <c r="I517" s="62" t="s">
        <v>3200</v>
      </c>
      <c r="J517" s="63">
        <v>28.3</v>
      </c>
      <c r="K517" s="63">
        <v>8</v>
      </c>
      <c r="L517" s="63" t="s">
        <v>3186</v>
      </c>
      <c r="M517" s="63" t="s">
        <v>3187</v>
      </c>
      <c r="N517" s="63" t="s">
        <v>3204</v>
      </c>
      <c r="O517" s="62">
        <v>2</v>
      </c>
    </row>
    <row r="518" spans="2:16" x14ac:dyDescent="0.25">
      <c r="B518" s="62">
        <v>513</v>
      </c>
      <c r="C518" s="63" t="s">
        <v>3182</v>
      </c>
      <c r="D518" s="63" t="s">
        <v>3182</v>
      </c>
      <c r="E518" s="63" t="s">
        <v>3188</v>
      </c>
      <c r="F518" s="63" t="s">
        <v>3188</v>
      </c>
      <c r="G518" s="63"/>
      <c r="H518" s="63"/>
      <c r="I518" s="62" t="s">
        <v>3189</v>
      </c>
      <c r="J518" s="63">
        <v>188.1</v>
      </c>
      <c r="K518" s="63">
        <v>12</v>
      </c>
      <c r="L518" s="63" t="s">
        <v>3186</v>
      </c>
      <c r="M518" s="63" t="s">
        <v>3187</v>
      </c>
      <c r="N518" s="63" t="s">
        <v>3198</v>
      </c>
      <c r="O518" s="62">
        <v>3</v>
      </c>
      <c r="P518" s="64"/>
    </row>
    <row r="519" spans="2:16" x14ac:dyDescent="0.25">
      <c r="B519" s="62">
        <v>514</v>
      </c>
      <c r="C519" s="63" t="s">
        <v>3182</v>
      </c>
      <c r="D519" s="63" t="s">
        <v>3182</v>
      </c>
      <c r="E519" s="63" t="s">
        <v>3188</v>
      </c>
      <c r="F519" s="63" t="s">
        <v>3188</v>
      </c>
      <c r="G519" s="63"/>
      <c r="H519" s="63"/>
      <c r="I519" s="62" t="s">
        <v>3189</v>
      </c>
      <c r="J519" s="63">
        <v>172.4</v>
      </c>
      <c r="K519" s="63">
        <v>12</v>
      </c>
      <c r="L519" s="63" t="s">
        <v>3186</v>
      </c>
      <c r="M519" s="63" t="s">
        <v>3187</v>
      </c>
      <c r="N519" s="63" t="s">
        <v>3198</v>
      </c>
      <c r="O519" s="62">
        <v>3</v>
      </c>
      <c r="P519" s="64"/>
    </row>
    <row r="520" spans="2:16" x14ac:dyDescent="0.25">
      <c r="B520" s="62">
        <v>515</v>
      </c>
      <c r="C520" s="63" t="s">
        <v>3182</v>
      </c>
      <c r="D520" s="63" t="s">
        <v>3182</v>
      </c>
      <c r="E520" s="63" t="s">
        <v>3188</v>
      </c>
      <c r="F520" s="63" t="s">
        <v>3188</v>
      </c>
      <c r="G520" s="63"/>
      <c r="H520" s="63"/>
      <c r="I520" s="62" t="s">
        <v>3189</v>
      </c>
      <c r="J520" s="63">
        <v>170.2</v>
      </c>
      <c r="K520" s="63">
        <v>12</v>
      </c>
      <c r="L520" s="63" t="s">
        <v>3186</v>
      </c>
      <c r="M520" s="63" t="s">
        <v>3187</v>
      </c>
      <c r="N520" s="63" t="s">
        <v>3198</v>
      </c>
      <c r="O520" s="62">
        <v>3</v>
      </c>
      <c r="P520" s="64"/>
    </row>
    <row r="521" spans="2:16" x14ac:dyDescent="0.25">
      <c r="B521" s="62">
        <v>516</v>
      </c>
      <c r="C521" s="63" t="s">
        <v>3182</v>
      </c>
      <c r="D521" s="63" t="s">
        <v>3182</v>
      </c>
      <c r="E521" s="63" t="s">
        <v>3188</v>
      </c>
      <c r="F521" s="63" t="s">
        <v>3188</v>
      </c>
      <c r="G521" s="63"/>
      <c r="H521" s="63"/>
      <c r="I521" s="62" t="s">
        <v>3189</v>
      </c>
      <c r="J521" s="63">
        <v>187.3</v>
      </c>
      <c r="K521" s="63">
        <v>12</v>
      </c>
      <c r="L521" s="63" t="s">
        <v>3186</v>
      </c>
      <c r="M521" s="63" t="s">
        <v>3187</v>
      </c>
      <c r="N521" s="63" t="s">
        <v>3198</v>
      </c>
      <c r="O521" s="62">
        <v>3</v>
      </c>
      <c r="P521" s="64"/>
    </row>
    <row r="522" spans="2:16" x14ac:dyDescent="0.25">
      <c r="B522" s="62">
        <v>517</v>
      </c>
      <c r="C522" s="63" t="s">
        <v>3182</v>
      </c>
      <c r="D522" s="63" t="s">
        <v>3182</v>
      </c>
      <c r="E522" s="63" t="s">
        <v>3188</v>
      </c>
      <c r="F522" s="63" t="s">
        <v>3188</v>
      </c>
      <c r="G522" s="63"/>
      <c r="H522" s="63"/>
      <c r="I522" s="62" t="s">
        <v>3189</v>
      </c>
      <c r="J522" s="63">
        <v>173.2</v>
      </c>
      <c r="K522" s="63">
        <v>12</v>
      </c>
      <c r="L522" s="63" t="s">
        <v>3186</v>
      </c>
      <c r="M522" s="63" t="s">
        <v>3187</v>
      </c>
      <c r="N522" s="63" t="s">
        <v>3198</v>
      </c>
      <c r="O522" s="62">
        <v>3</v>
      </c>
      <c r="P522" s="64"/>
    </row>
    <row r="523" spans="2:16" x14ac:dyDescent="0.25">
      <c r="B523" s="62">
        <v>518</v>
      </c>
      <c r="C523" s="63" t="s">
        <v>3182</v>
      </c>
      <c r="D523" s="63" t="s">
        <v>3182</v>
      </c>
      <c r="E523" s="63" t="s">
        <v>3188</v>
      </c>
      <c r="F523" s="63" t="s">
        <v>3188</v>
      </c>
      <c r="G523" s="63"/>
      <c r="H523" s="63"/>
      <c r="I523" s="62" t="s">
        <v>3200</v>
      </c>
      <c r="J523" s="63">
        <v>28.3</v>
      </c>
      <c r="K523" s="63">
        <v>7</v>
      </c>
      <c r="L523" s="63" t="s">
        <v>3186</v>
      </c>
      <c r="M523" s="63" t="s">
        <v>3187</v>
      </c>
      <c r="N523" s="63" t="s">
        <v>3201</v>
      </c>
      <c r="O523" s="62">
        <v>1</v>
      </c>
    </row>
    <row r="524" spans="2:16" x14ac:dyDescent="0.25">
      <c r="B524" s="62">
        <v>519</v>
      </c>
      <c r="C524" s="63" t="s">
        <v>3182</v>
      </c>
      <c r="D524" s="63" t="s">
        <v>3182</v>
      </c>
      <c r="E524" s="63" t="s">
        <v>3188</v>
      </c>
      <c r="F524" s="63" t="s">
        <v>3188</v>
      </c>
      <c r="G524" s="63"/>
      <c r="H524" s="63"/>
      <c r="I524" s="62" t="s">
        <v>3200</v>
      </c>
      <c r="J524" s="63">
        <v>28.3</v>
      </c>
      <c r="K524" s="63">
        <v>7</v>
      </c>
      <c r="L524" s="63" t="s">
        <v>3186</v>
      </c>
      <c r="M524" s="63" t="s">
        <v>3187</v>
      </c>
      <c r="N524" s="63" t="s">
        <v>3201</v>
      </c>
      <c r="O524" s="62">
        <v>1</v>
      </c>
    </row>
    <row r="525" spans="2:16" x14ac:dyDescent="0.25">
      <c r="B525" s="62">
        <v>520</v>
      </c>
      <c r="C525" s="63" t="s">
        <v>3182</v>
      </c>
      <c r="D525" s="63" t="s">
        <v>3182</v>
      </c>
      <c r="E525" s="63" t="s">
        <v>3188</v>
      </c>
      <c r="F525" s="63" t="s">
        <v>3188</v>
      </c>
      <c r="G525" s="63"/>
      <c r="H525" s="63"/>
      <c r="I525" s="62" t="s">
        <v>3189</v>
      </c>
      <c r="J525" s="63">
        <v>164.9</v>
      </c>
      <c r="K525" s="63">
        <v>12</v>
      </c>
      <c r="L525" s="63" t="s">
        <v>3186</v>
      </c>
      <c r="M525" s="63" t="s">
        <v>3187</v>
      </c>
      <c r="N525" s="63" t="s">
        <v>3198</v>
      </c>
      <c r="O525" s="62">
        <v>3</v>
      </c>
      <c r="P525" s="64"/>
    </row>
    <row r="526" spans="2:16" x14ac:dyDescent="0.25">
      <c r="B526" s="62">
        <v>521</v>
      </c>
      <c r="C526" s="63" t="s">
        <v>3182</v>
      </c>
      <c r="D526" s="63" t="s">
        <v>3182</v>
      </c>
      <c r="E526" s="63" t="s">
        <v>3188</v>
      </c>
      <c r="F526" s="63" t="s">
        <v>3188</v>
      </c>
      <c r="G526" s="63"/>
      <c r="H526" s="63"/>
      <c r="I526" s="62" t="s">
        <v>3200</v>
      </c>
      <c r="J526" s="63">
        <v>28.3</v>
      </c>
      <c r="K526" s="63">
        <v>7</v>
      </c>
      <c r="L526" s="63" t="s">
        <v>3186</v>
      </c>
      <c r="M526" s="63" t="s">
        <v>3187</v>
      </c>
      <c r="N526" s="63" t="s">
        <v>3201</v>
      </c>
      <c r="O526" s="62">
        <v>1</v>
      </c>
    </row>
    <row r="527" spans="2:16" x14ac:dyDescent="0.25">
      <c r="B527" s="62">
        <v>522</v>
      </c>
      <c r="C527" s="63" t="s">
        <v>3182</v>
      </c>
      <c r="D527" s="63" t="s">
        <v>3182</v>
      </c>
      <c r="E527" s="63" t="s">
        <v>3188</v>
      </c>
      <c r="F527" s="63" t="s">
        <v>3188</v>
      </c>
      <c r="G527" s="63"/>
      <c r="H527" s="63"/>
      <c r="I527" s="62" t="s">
        <v>3189</v>
      </c>
      <c r="J527" s="63">
        <v>167.4</v>
      </c>
      <c r="K527" s="63">
        <v>12</v>
      </c>
      <c r="L527" s="63" t="s">
        <v>3186</v>
      </c>
      <c r="M527" s="63" t="s">
        <v>3187</v>
      </c>
      <c r="N527" s="63" t="s">
        <v>3198</v>
      </c>
      <c r="O527" s="62">
        <v>3</v>
      </c>
      <c r="P527" s="64"/>
    </row>
    <row r="528" spans="2:16" x14ac:dyDescent="0.25">
      <c r="B528" s="62">
        <v>523</v>
      </c>
      <c r="C528" s="63" t="s">
        <v>3182</v>
      </c>
      <c r="D528" s="63" t="s">
        <v>3182</v>
      </c>
      <c r="E528" s="63" t="s">
        <v>3188</v>
      </c>
      <c r="F528" s="63" t="s">
        <v>3188</v>
      </c>
      <c r="G528" s="63"/>
      <c r="H528" s="63"/>
      <c r="I528" s="62" t="s">
        <v>3200</v>
      </c>
      <c r="J528" s="63">
        <v>28.3</v>
      </c>
      <c r="K528" s="63">
        <v>8</v>
      </c>
      <c r="L528" s="63" t="s">
        <v>3186</v>
      </c>
      <c r="M528" s="63" t="s">
        <v>3187</v>
      </c>
      <c r="N528" s="63" t="s">
        <v>3204</v>
      </c>
      <c r="O528" s="62">
        <v>2</v>
      </c>
    </row>
    <row r="529" spans="2:16" x14ac:dyDescent="0.25">
      <c r="B529" s="62">
        <v>524</v>
      </c>
      <c r="C529" s="63" t="s">
        <v>3182</v>
      </c>
      <c r="D529" s="63" t="s">
        <v>3182</v>
      </c>
      <c r="E529" s="63" t="s">
        <v>3188</v>
      </c>
      <c r="F529" s="63" t="s">
        <v>3188</v>
      </c>
      <c r="G529" s="63"/>
      <c r="H529" s="63"/>
      <c r="I529" s="62" t="s">
        <v>3200</v>
      </c>
      <c r="J529" s="63">
        <v>28.3</v>
      </c>
      <c r="K529" s="63">
        <v>7</v>
      </c>
      <c r="L529" s="63" t="s">
        <v>3186</v>
      </c>
      <c r="M529" s="63" t="s">
        <v>3187</v>
      </c>
      <c r="N529" s="63" t="s">
        <v>3201</v>
      </c>
      <c r="O529" s="62">
        <v>1</v>
      </c>
    </row>
    <row r="530" spans="2:16" x14ac:dyDescent="0.25">
      <c r="B530" s="62">
        <v>525</v>
      </c>
      <c r="C530" s="63" t="s">
        <v>3182</v>
      </c>
      <c r="D530" s="63" t="s">
        <v>3182</v>
      </c>
      <c r="E530" s="63" t="s">
        <v>3188</v>
      </c>
      <c r="F530" s="63" t="s">
        <v>3188</v>
      </c>
      <c r="G530" s="63"/>
      <c r="H530" s="63"/>
      <c r="I530" s="62" t="s">
        <v>3200</v>
      </c>
      <c r="J530" s="63">
        <v>28.3</v>
      </c>
      <c r="K530" s="63">
        <v>7</v>
      </c>
      <c r="L530" s="63" t="s">
        <v>3186</v>
      </c>
      <c r="M530" s="63" t="s">
        <v>3187</v>
      </c>
      <c r="N530" s="63" t="s">
        <v>3201</v>
      </c>
      <c r="O530" s="62">
        <v>1</v>
      </c>
    </row>
    <row r="531" spans="2:16" x14ac:dyDescent="0.25">
      <c r="B531" s="62">
        <v>526</v>
      </c>
      <c r="C531" s="63" t="s">
        <v>3182</v>
      </c>
      <c r="D531" s="63" t="s">
        <v>3182</v>
      </c>
      <c r="E531" s="63" t="s">
        <v>3188</v>
      </c>
      <c r="F531" s="63" t="s">
        <v>3188</v>
      </c>
      <c r="G531" s="63"/>
      <c r="H531" s="63"/>
      <c r="I531" s="62" t="s">
        <v>3189</v>
      </c>
      <c r="J531" s="63">
        <v>142.30000000000001</v>
      </c>
      <c r="K531" s="63">
        <v>13</v>
      </c>
      <c r="L531" s="63" t="s">
        <v>3186</v>
      </c>
      <c r="M531" s="63" t="s">
        <v>3187</v>
      </c>
      <c r="N531" s="63" t="s">
        <v>3190</v>
      </c>
      <c r="O531" s="62">
        <v>3</v>
      </c>
      <c r="P531" s="64"/>
    </row>
    <row r="532" spans="2:16" x14ac:dyDescent="0.25">
      <c r="B532" s="62">
        <v>527</v>
      </c>
      <c r="C532" s="63" t="s">
        <v>3182</v>
      </c>
      <c r="D532" s="63" t="s">
        <v>3182</v>
      </c>
      <c r="E532" s="63" t="s">
        <v>3188</v>
      </c>
      <c r="F532" s="63" t="s">
        <v>3188</v>
      </c>
      <c r="G532" s="63"/>
      <c r="H532" s="63"/>
      <c r="I532" s="62" t="s">
        <v>3189</v>
      </c>
      <c r="J532" s="63">
        <v>70</v>
      </c>
      <c r="K532" s="63">
        <v>12</v>
      </c>
      <c r="L532" s="63" t="s">
        <v>3186</v>
      </c>
      <c r="M532" s="63" t="s">
        <v>3187</v>
      </c>
      <c r="N532" s="63" t="s">
        <v>3198</v>
      </c>
      <c r="O532" s="62">
        <v>3</v>
      </c>
      <c r="P532" s="64"/>
    </row>
    <row r="533" spans="2:16" x14ac:dyDescent="0.25">
      <c r="B533" s="62">
        <v>528</v>
      </c>
      <c r="C533" s="63" t="s">
        <v>3182</v>
      </c>
      <c r="D533" s="63" t="s">
        <v>3182</v>
      </c>
      <c r="E533" s="63" t="s">
        <v>3188</v>
      </c>
      <c r="F533" s="63" t="s">
        <v>3188</v>
      </c>
      <c r="G533" s="63"/>
      <c r="H533" s="63"/>
      <c r="I533" s="62" t="s">
        <v>3189</v>
      </c>
      <c r="J533" s="63">
        <v>168</v>
      </c>
      <c r="K533" s="63">
        <v>12</v>
      </c>
      <c r="L533" s="63" t="s">
        <v>3186</v>
      </c>
      <c r="M533" s="63" t="s">
        <v>3187</v>
      </c>
      <c r="N533" s="63" t="s">
        <v>3198</v>
      </c>
      <c r="O533" s="62">
        <v>3</v>
      </c>
      <c r="P533" s="64"/>
    </row>
    <row r="534" spans="2:16" x14ac:dyDescent="0.25">
      <c r="B534" s="62">
        <v>529</v>
      </c>
      <c r="C534" s="63" t="s">
        <v>3182</v>
      </c>
      <c r="D534" s="63" t="s">
        <v>3182</v>
      </c>
      <c r="E534" s="63" t="s">
        <v>3188</v>
      </c>
      <c r="F534" s="63" t="s">
        <v>3188</v>
      </c>
      <c r="G534" s="63"/>
      <c r="H534" s="63"/>
      <c r="I534" s="62" t="s">
        <v>3189</v>
      </c>
      <c r="J534" s="63">
        <v>133.19999999999999</v>
      </c>
      <c r="K534" s="63">
        <v>12</v>
      </c>
      <c r="L534" s="63" t="s">
        <v>3186</v>
      </c>
      <c r="M534" s="63" t="s">
        <v>3187</v>
      </c>
      <c r="N534" s="63" t="s">
        <v>3198</v>
      </c>
      <c r="O534" s="62">
        <v>3</v>
      </c>
      <c r="P534" s="64"/>
    </row>
    <row r="535" spans="2:16" x14ac:dyDescent="0.25">
      <c r="B535" s="62">
        <v>530</v>
      </c>
      <c r="C535" s="63" t="s">
        <v>3182</v>
      </c>
      <c r="D535" s="63" t="s">
        <v>3182</v>
      </c>
      <c r="E535" s="63" t="s">
        <v>3188</v>
      </c>
      <c r="F535" s="63" t="s">
        <v>3188</v>
      </c>
      <c r="G535" s="63"/>
      <c r="H535" s="63"/>
      <c r="I535" s="62" t="s">
        <v>3189</v>
      </c>
      <c r="J535" s="63">
        <v>178.4</v>
      </c>
      <c r="K535" s="63">
        <v>12</v>
      </c>
      <c r="L535" s="63" t="s">
        <v>3186</v>
      </c>
      <c r="M535" s="63" t="s">
        <v>3187</v>
      </c>
      <c r="N535" s="63" t="s">
        <v>3198</v>
      </c>
      <c r="O535" s="62">
        <v>3</v>
      </c>
      <c r="P535" s="64"/>
    </row>
    <row r="536" spans="2:16" x14ac:dyDescent="0.25">
      <c r="B536" s="62">
        <v>531</v>
      </c>
      <c r="C536" s="63" t="s">
        <v>3182</v>
      </c>
      <c r="D536" s="63" t="s">
        <v>3182</v>
      </c>
      <c r="E536" s="63" t="s">
        <v>3188</v>
      </c>
      <c r="F536" s="63" t="s">
        <v>3188</v>
      </c>
      <c r="G536" s="63"/>
      <c r="H536" s="63"/>
      <c r="I536" s="62" t="s">
        <v>3189</v>
      </c>
      <c r="J536" s="63">
        <v>122.2</v>
      </c>
      <c r="K536" s="63">
        <v>12</v>
      </c>
      <c r="L536" s="63" t="s">
        <v>3186</v>
      </c>
      <c r="M536" s="63" t="s">
        <v>3187</v>
      </c>
      <c r="N536" s="63" t="s">
        <v>3198</v>
      </c>
      <c r="O536" s="62">
        <v>3</v>
      </c>
      <c r="P536" s="64"/>
    </row>
    <row r="537" spans="2:16" x14ac:dyDescent="0.25">
      <c r="B537" s="62">
        <v>532</v>
      </c>
      <c r="C537" s="63" t="s">
        <v>3182</v>
      </c>
      <c r="D537" s="63" t="s">
        <v>3182</v>
      </c>
      <c r="E537" s="63" t="s">
        <v>3188</v>
      </c>
      <c r="F537" s="63" t="s">
        <v>3188</v>
      </c>
      <c r="G537" s="63"/>
      <c r="H537" s="63"/>
      <c r="I537" s="62" t="s">
        <v>3189</v>
      </c>
      <c r="J537" s="63">
        <v>195.5</v>
      </c>
      <c r="K537" s="63">
        <v>12</v>
      </c>
      <c r="L537" s="63" t="s">
        <v>3186</v>
      </c>
      <c r="M537" s="63" t="s">
        <v>3187</v>
      </c>
      <c r="N537" s="63" t="s">
        <v>3198</v>
      </c>
      <c r="O537" s="62">
        <v>3</v>
      </c>
      <c r="P537" s="64"/>
    </row>
    <row r="538" spans="2:16" x14ac:dyDescent="0.25">
      <c r="B538" s="62">
        <v>533</v>
      </c>
      <c r="C538" s="63" t="s">
        <v>3182</v>
      </c>
      <c r="D538" s="63" t="s">
        <v>3182</v>
      </c>
      <c r="E538" s="63" t="s">
        <v>3188</v>
      </c>
      <c r="F538" s="63" t="s">
        <v>3188</v>
      </c>
      <c r="G538" s="63"/>
      <c r="H538" s="63"/>
      <c r="I538" s="62" t="s">
        <v>3189</v>
      </c>
      <c r="J538" s="63">
        <v>175</v>
      </c>
      <c r="K538" s="63">
        <v>12</v>
      </c>
      <c r="L538" s="63" t="s">
        <v>3186</v>
      </c>
      <c r="M538" s="63" t="s">
        <v>3187</v>
      </c>
      <c r="N538" s="63" t="s">
        <v>3198</v>
      </c>
      <c r="O538" s="62">
        <v>3</v>
      </c>
      <c r="P538" s="64"/>
    </row>
    <row r="539" spans="2:16" x14ac:dyDescent="0.25">
      <c r="B539" s="62">
        <v>534</v>
      </c>
      <c r="C539" s="63" t="s">
        <v>3182</v>
      </c>
      <c r="D539" s="63" t="s">
        <v>3182</v>
      </c>
      <c r="E539" s="63" t="s">
        <v>3188</v>
      </c>
      <c r="F539" s="63" t="s">
        <v>3188</v>
      </c>
      <c r="G539" s="63"/>
      <c r="H539" s="63"/>
      <c r="I539" s="62" t="s">
        <v>3189</v>
      </c>
      <c r="J539" s="63">
        <v>200.6</v>
      </c>
      <c r="K539" s="63">
        <v>12</v>
      </c>
      <c r="L539" s="63" t="s">
        <v>3186</v>
      </c>
      <c r="M539" s="63" t="s">
        <v>3187</v>
      </c>
      <c r="N539" s="63" t="s">
        <v>3198</v>
      </c>
      <c r="O539" s="62">
        <v>3</v>
      </c>
      <c r="P539" s="64"/>
    </row>
    <row r="540" spans="2:16" x14ac:dyDescent="0.25">
      <c r="B540" s="62">
        <v>535</v>
      </c>
      <c r="C540" s="63" t="s">
        <v>3182</v>
      </c>
      <c r="D540" s="63" t="s">
        <v>3182</v>
      </c>
      <c r="E540" s="63" t="s">
        <v>3188</v>
      </c>
      <c r="F540" s="63" t="s">
        <v>3188</v>
      </c>
      <c r="G540" s="63"/>
      <c r="H540" s="63"/>
      <c r="I540" s="62" t="s">
        <v>3189</v>
      </c>
      <c r="J540" s="63">
        <v>169.9</v>
      </c>
      <c r="K540" s="63">
        <v>12</v>
      </c>
      <c r="L540" s="63" t="s">
        <v>3186</v>
      </c>
      <c r="M540" s="63" t="s">
        <v>3187</v>
      </c>
      <c r="N540" s="63" t="s">
        <v>3198</v>
      </c>
      <c r="O540" s="62">
        <v>3</v>
      </c>
      <c r="P540" s="64"/>
    </row>
    <row r="541" spans="2:16" x14ac:dyDescent="0.25">
      <c r="B541" s="62">
        <v>536</v>
      </c>
      <c r="C541" s="63" t="s">
        <v>3182</v>
      </c>
      <c r="D541" s="63" t="s">
        <v>3182</v>
      </c>
      <c r="E541" s="63" t="s">
        <v>3188</v>
      </c>
      <c r="F541" s="63" t="s">
        <v>3188</v>
      </c>
      <c r="G541" s="63"/>
      <c r="H541" s="63"/>
      <c r="I541" s="62" t="s">
        <v>3189</v>
      </c>
      <c r="J541" s="63">
        <v>88.1</v>
      </c>
      <c r="K541" s="63">
        <v>12</v>
      </c>
      <c r="L541" s="63" t="s">
        <v>3186</v>
      </c>
      <c r="M541" s="63" t="s">
        <v>3187</v>
      </c>
      <c r="N541" s="63" t="s">
        <v>3198</v>
      </c>
      <c r="O541" s="62">
        <v>3</v>
      </c>
      <c r="P541" s="64"/>
    </row>
    <row r="542" spans="2:16" x14ac:dyDescent="0.25">
      <c r="B542" s="62">
        <v>537</v>
      </c>
      <c r="C542" s="63" t="s">
        <v>3182</v>
      </c>
      <c r="D542" s="63" t="s">
        <v>3182</v>
      </c>
      <c r="E542" s="63" t="s">
        <v>3188</v>
      </c>
      <c r="F542" s="63" t="s">
        <v>3188</v>
      </c>
      <c r="G542" s="63"/>
      <c r="H542" s="63"/>
      <c r="I542" s="62" t="s">
        <v>3189</v>
      </c>
      <c r="J542" s="63">
        <v>114.5</v>
      </c>
      <c r="K542" s="63">
        <v>12</v>
      </c>
      <c r="L542" s="63" t="s">
        <v>3186</v>
      </c>
      <c r="M542" s="63" t="s">
        <v>3187</v>
      </c>
      <c r="N542" s="63" t="s">
        <v>3198</v>
      </c>
      <c r="O542" s="62">
        <v>3</v>
      </c>
      <c r="P542" s="64"/>
    </row>
    <row r="543" spans="2:16" x14ac:dyDescent="0.25">
      <c r="B543" s="62">
        <v>538</v>
      </c>
      <c r="C543" s="63" t="s">
        <v>3182</v>
      </c>
      <c r="D543" s="63" t="s">
        <v>3182</v>
      </c>
      <c r="E543" s="63" t="s">
        <v>3188</v>
      </c>
      <c r="F543" s="63" t="s">
        <v>3188</v>
      </c>
      <c r="G543" s="63"/>
      <c r="H543" s="63"/>
      <c r="I543" s="62" t="s">
        <v>3189</v>
      </c>
      <c r="J543" s="63">
        <v>106.7</v>
      </c>
      <c r="K543" s="63">
        <v>12</v>
      </c>
      <c r="L543" s="63" t="s">
        <v>3186</v>
      </c>
      <c r="M543" s="63" t="s">
        <v>3187</v>
      </c>
      <c r="N543" s="63" t="s">
        <v>3198</v>
      </c>
      <c r="O543" s="62">
        <v>3</v>
      </c>
      <c r="P543" s="64"/>
    </row>
    <row r="544" spans="2:16" x14ac:dyDescent="0.25">
      <c r="B544" s="62">
        <v>539</v>
      </c>
      <c r="C544" s="63" t="s">
        <v>3182</v>
      </c>
      <c r="D544" s="63" t="s">
        <v>3182</v>
      </c>
      <c r="E544" s="63" t="s">
        <v>3188</v>
      </c>
      <c r="F544" s="63" t="s">
        <v>3188</v>
      </c>
      <c r="G544" s="63"/>
      <c r="H544" s="63"/>
      <c r="I544" s="62" t="s">
        <v>3189</v>
      </c>
      <c r="J544" s="63">
        <v>189.7</v>
      </c>
      <c r="K544" s="63">
        <v>12</v>
      </c>
      <c r="L544" s="63" t="s">
        <v>3186</v>
      </c>
      <c r="M544" s="63" t="s">
        <v>3187</v>
      </c>
      <c r="N544" s="63" t="s">
        <v>3198</v>
      </c>
      <c r="O544" s="62">
        <v>3</v>
      </c>
      <c r="P544" s="64"/>
    </row>
    <row r="545" spans="2:16" x14ac:dyDescent="0.25">
      <c r="B545" s="62">
        <v>540</v>
      </c>
      <c r="C545" s="63" t="s">
        <v>3182</v>
      </c>
      <c r="D545" s="63" t="s">
        <v>3182</v>
      </c>
      <c r="E545" s="63" t="s">
        <v>3188</v>
      </c>
      <c r="F545" s="63" t="s">
        <v>3188</v>
      </c>
      <c r="G545" s="63"/>
      <c r="H545" s="63"/>
      <c r="I545" s="62" t="s">
        <v>3189</v>
      </c>
      <c r="J545" s="63">
        <v>170.2</v>
      </c>
      <c r="K545" s="63">
        <v>12</v>
      </c>
      <c r="L545" s="63" t="s">
        <v>3186</v>
      </c>
      <c r="M545" s="63" t="s">
        <v>3187</v>
      </c>
      <c r="N545" s="63" t="s">
        <v>3198</v>
      </c>
      <c r="O545" s="62">
        <v>3</v>
      </c>
      <c r="P545" s="64"/>
    </row>
    <row r="546" spans="2:16" x14ac:dyDescent="0.25">
      <c r="B546" s="62">
        <v>541</v>
      </c>
      <c r="C546" s="63" t="s">
        <v>3182</v>
      </c>
      <c r="D546" s="63" t="s">
        <v>3182</v>
      </c>
      <c r="E546" s="63" t="s">
        <v>3188</v>
      </c>
      <c r="F546" s="63" t="s">
        <v>3188</v>
      </c>
      <c r="G546" s="63"/>
      <c r="H546" s="63"/>
      <c r="I546" s="62" t="s">
        <v>3189</v>
      </c>
      <c r="J546" s="63">
        <v>167.1</v>
      </c>
      <c r="K546" s="63">
        <v>12</v>
      </c>
      <c r="L546" s="63" t="s">
        <v>3186</v>
      </c>
      <c r="M546" s="63" t="s">
        <v>3187</v>
      </c>
      <c r="N546" s="63" t="s">
        <v>3198</v>
      </c>
      <c r="O546" s="62">
        <v>3</v>
      </c>
      <c r="P546" s="64"/>
    </row>
    <row r="547" spans="2:16" x14ac:dyDescent="0.25">
      <c r="B547" s="62">
        <v>542</v>
      </c>
      <c r="C547" s="63" t="s">
        <v>3182</v>
      </c>
      <c r="D547" s="63" t="s">
        <v>3182</v>
      </c>
      <c r="E547" s="63" t="s">
        <v>3188</v>
      </c>
      <c r="F547" s="63" t="s">
        <v>3188</v>
      </c>
      <c r="G547" s="63"/>
      <c r="H547" s="63"/>
      <c r="I547" s="62" t="s">
        <v>3189</v>
      </c>
      <c r="J547" s="63">
        <v>172.6</v>
      </c>
      <c r="K547" s="63">
        <v>12</v>
      </c>
      <c r="L547" s="63" t="s">
        <v>3186</v>
      </c>
      <c r="M547" s="63" t="s">
        <v>3187</v>
      </c>
      <c r="N547" s="63" t="s">
        <v>3198</v>
      </c>
      <c r="O547" s="62">
        <v>3</v>
      </c>
      <c r="P547" s="64"/>
    </row>
    <row r="548" spans="2:16" x14ac:dyDescent="0.25">
      <c r="B548" s="62">
        <v>543</v>
      </c>
      <c r="C548" s="63" t="s">
        <v>3182</v>
      </c>
      <c r="D548" s="63" t="s">
        <v>3182</v>
      </c>
      <c r="E548" s="63" t="s">
        <v>3188</v>
      </c>
      <c r="F548" s="63" t="s">
        <v>3188</v>
      </c>
      <c r="G548" s="63"/>
      <c r="H548" s="63"/>
      <c r="I548" s="62" t="s">
        <v>3189</v>
      </c>
      <c r="J548" s="63">
        <v>184.8</v>
      </c>
      <c r="K548" s="63">
        <v>12</v>
      </c>
      <c r="L548" s="63" t="s">
        <v>3186</v>
      </c>
      <c r="M548" s="63" t="s">
        <v>3187</v>
      </c>
      <c r="N548" s="63" t="s">
        <v>3198</v>
      </c>
      <c r="O548" s="62">
        <v>3</v>
      </c>
      <c r="P548" s="64"/>
    </row>
    <row r="549" spans="2:16" x14ac:dyDescent="0.25">
      <c r="B549" s="62">
        <v>544</v>
      </c>
      <c r="C549" s="63" t="s">
        <v>3182</v>
      </c>
      <c r="D549" s="63" t="s">
        <v>3182</v>
      </c>
      <c r="E549" s="63" t="s">
        <v>3188</v>
      </c>
      <c r="F549" s="63" t="s">
        <v>3188</v>
      </c>
      <c r="G549" s="63"/>
      <c r="H549" s="63"/>
      <c r="I549" s="62" t="s">
        <v>3189</v>
      </c>
      <c r="J549" s="63">
        <v>178.7</v>
      </c>
      <c r="K549" s="63">
        <v>12</v>
      </c>
      <c r="L549" s="63" t="s">
        <v>3186</v>
      </c>
      <c r="M549" s="63" t="s">
        <v>3187</v>
      </c>
      <c r="N549" s="63" t="s">
        <v>3198</v>
      </c>
      <c r="O549" s="62">
        <v>3</v>
      </c>
      <c r="P549" s="64"/>
    </row>
    <row r="550" spans="2:16" x14ac:dyDescent="0.25">
      <c r="B550" s="62">
        <v>545</v>
      </c>
      <c r="C550" s="63" t="s">
        <v>3182</v>
      </c>
      <c r="D550" s="63" t="s">
        <v>3182</v>
      </c>
      <c r="E550" s="63" t="s">
        <v>3188</v>
      </c>
      <c r="F550" s="63" t="s">
        <v>3188</v>
      </c>
      <c r="G550" s="63"/>
      <c r="H550" s="63"/>
      <c r="I550" s="62" t="s">
        <v>3189</v>
      </c>
      <c r="J550" s="63">
        <v>167.4</v>
      </c>
      <c r="K550" s="63">
        <v>12</v>
      </c>
      <c r="L550" s="63" t="s">
        <v>3186</v>
      </c>
      <c r="M550" s="63" t="s">
        <v>3187</v>
      </c>
      <c r="N550" s="63" t="s">
        <v>3198</v>
      </c>
      <c r="O550" s="62">
        <v>3</v>
      </c>
      <c r="P550" s="64"/>
    </row>
    <row r="551" spans="2:16" x14ac:dyDescent="0.25">
      <c r="B551" s="62">
        <v>546</v>
      </c>
      <c r="C551" s="63" t="s">
        <v>3182</v>
      </c>
      <c r="D551" s="63" t="s">
        <v>3182</v>
      </c>
      <c r="E551" s="63" t="s">
        <v>3188</v>
      </c>
      <c r="F551" s="63" t="s">
        <v>3188</v>
      </c>
      <c r="G551" s="63"/>
      <c r="H551" s="63"/>
      <c r="I551" s="62" t="s">
        <v>3189</v>
      </c>
      <c r="J551" s="63">
        <v>156.80000000000001</v>
      </c>
      <c r="K551" s="63">
        <v>12</v>
      </c>
      <c r="L551" s="63" t="s">
        <v>3186</v>
      </c>
      <c r="M551" s="63" t="s">
        <v>3187</v>
      </c>
      <c r="N551" s="63" t="s">
        <v>3198</v>
      </c>
      <c r="O551" s="62">
        <v>3</v>
      </c>
      <c r="P551" s="64"/>
    </row>
    <row r="552" spans="2:16" x14ac:dyDescent="0.25">
      <c r="B552" s="62">
        <v>547</v>
      </c>
      <c r="C552" s="63" t="s">
        <v>3182</v>
      </c>
      <c r="D552" s="63" t="s">
        <v>3182</v>
      </c>
      <c r="E552" s="63" t="s">
        <v>3188</v>
      </c>
      <c r="F552" s="63" t="s">
        <v>3188</v>
      </c>
      <c r="G552" s="63"/>
      <c r="H552" s="63"/>
      <c r="I552" s="62" t="s">
        <v>3189</v>
      </c>
      <c r="J552" s="63">
        <v>176.4</v>
      </c>
      <c r="K552" s="63">
        <v>12</v>
      </c>
      <c r="L552" s="63" t="s">
        <v>3186</v>
      </c>
      <c r="M552" s="63" t="s">
        <v>3187</v>
      </c>
      <c r="N552" s="63" t="s">
        <v>3198</v>
      </c>
      <c r="O552" s="62">
        <v>3</v>
      </c>
      <c r="P552" s="64"/>
    </row>
    <row r="553" spans="2:16" x14ac:dyDescent="0.25">
      <c r="B553" s="62">
        <v>548</v>
      </c>
      <c r="C553" s="63" t="s">
        <v>3182</v>
      </c>
      <c r="D553" s="63" t="s">
        <v>3182</v>
      </c>
      <c r="E553" s="63" t="s">
        <v>3188</v>
      </c>
      <c r="F553" s="63" t="s">
        <v>3188</v>
      </c>
      <c r="G553" s="63"/>
      <c r="H553" s="63"/>
      <c r="I553" s="62" t="s">
        <v>3189</v>
      </c>
      <c r="J553" s="63">
        <v>198</v>
      </c>
      <c r="K553" s="63">
        <v>12</v>
      </c>
      <c r="L553" s="63" t="s">
        <v>3186</v>
      </c>
      <c r="M553" s="63" t="s">
        <v>3187</v>
      </c>
      <c r="N553" s="63" t="s">
        <v>3198</v>
      </c>
      <c r="O553" s="62">
        <v>3</v>
      </c>
      <c r="P553" s="64"/>
    </row>
    <row r="554" spans="2:16" x14ac:dyDescent="0.25">
      <c r="B554" s="62">
        <v>549</v>
      </c>
      <c r="C554" s="63" t="s">
        <v>3182</v>
      </c>
      <c r="D554" s="63" t="s">
        <v>3182</v>
      </c>
      <c r="E554" s="63" t="s">
        <v>3188</v>
      </c>
      <c r="F554" s="63" t="s">
        <v>3188</v>
      </c>
      <c r="G554" s="63"/>
      <c r="H554" s="63"/>
      <c r="I554" s="62" t="s">
        <v>3189</v>
      </c>
      <c r="J554" s="63">
        <v>152.80000000000001</v>
      </c>
      <c r="K554" s="63">
        <v>12</v>
      </c>
      <c r="L554" s="63" t="s">
        <v>3186</v>
      </c>
      <c r="M554" s="63" t="s">
        <v>3187</v>
      </c>
      <c r="N554" s="63" t="s">
        <v>3198</v>
      </c>
      <c r="O554" s="62">
        <v>3</v>
      </c>
      <c r="P554" s="64"/>
    </row>
    <row r="555" spans="2:16" x14ac:dyDescent="0.25">
      <c r="B555" s="62">
        <v>550</v>
      </c>
      <c r="C555" s="63" t="s">
        <v>3182</v>
      </c>
      <c r="D555" s="63" t="s">
        <v>3182</v>
      </c>
      <c r="E555" s="63" t="s">
        <v>3188</v>
      </c>
      <c r="F555" s="63" t="s">
        <v>3188</v>
      </c>
      <c r="G555" s="63"/>
      <c r="H555" s="63"/>
      <c r="I555" s="62" t="s">
        <v>3189</v>
      </c>
      <c r="J555" s="63">
        <v>180.2</v>
      </c>
      <c r="K555" s="63">
        <v>12</v>
      </c>
      <c r="L555" s="63" t="s">
        <v>3186</v>
      </c>
      <c r="M555" s="63" t="s">
        <v>3187</v>
      </c>
      <c r="N555" s="63" t="s">
        <v>3198</v>
      </c>
      <c r="O555" s="62">
        <v>3</v>
      </c>
      <c r="P555" s="64"/>
    </row>
    <row r="556" spans="2:16" x14ac:dyDescent="0.25">
      <c r="B556" s="62">
        <v>551</v>
      </c>
      <c r="C556" s="63" t="s">
        <v>3182</v>
      </c>
      <c r="D556" s="63" t="s">
        <v>3182</v>
      </c>
      <c r="E556" s="63" t="s">
        <v>3188</v>
      </c>
      <c r="F556" s="63" t="s">
        <v>3188</v>
      </c>
      <c r="G556" s="63"/>
      <c r="H556" s="63"/>
      <c r="I556" s="62" t="s">
        <v>3189</v>
      </c>
      <c r="J556" s="63">
        <v>188.2</v>
      </c>
      <c r="K556" s="63">
        <v>12</v>
      </c>
      <c r="L556" s="63" t="s">
        <v>3186</v>
      </c>
      <c r="M556" s="63" t="s">
        <v>3187</v>
      </c>
      <c r="N556" s="63" t="s">
        <v>3198</v>
      </c>
      <c r="O556" s="62">
        <v>3</v>
      </c>
      <c r="P556" s="64"/>
    </row>
    <row r="557" spans="2:16" x14ac:dyDescent="0.25">
      <c r="B557" s="62">
        <v>552</v>
      </c>
      <c r="C557" s="63" t="s">
        <v>3182</v>
      </c>
      <c r="D557" s="63" t="s">
        <v>3182</v>
      </c>
      <c r="E557" s="63" t="s">
        <v>3188</v>
      </c>
      <c r="F557" s="63" t="s">
        <v>3188</v>
      </c>
      <c r="G557" s="63"/>
      <c r="H557" s="63"/>
      <c r="I557" s="62" t="s">
        <v>3189</v>
      </c>
      <c r="J557" s="63">
        <v>157.80000000000001</v>
      </c>
      <c r="K557" s="63">
        <v>12</v>
      </c>
      <c r="L557" s="63" t="s">
        <v>3186</v>
      </c>
      <c r="M557" s="63" t="s">
        <v>3187</v>
      </c>
      <c r="N557" s="63" t="s">
        <v>3198</v>
      </c>
      <c r="O557" s="62">
        <v>3</v>
      </c>
      <c r="P557" s="64"/>
    </row>
    <row r="558" spans="2:16" x14ac:dyDescent="0.25">
      <c r="B558" s="62">
        <v>553</v>
      </c>
      <c r="C558" s="63" t="s">
        <v>3182</v>
      </c>
      <c r="D558" s="63" t="s">
        <v>3182</v>
      </c>
      <c r="E558" s="63" t="s">
        <v>3188</v>
      </c>
      <c r="F558" s="63" t="s">
        <v>3188</v>
      </c>
      <c r="G558" s="63"/>
      <c r="H558" s="63"/>
      <c r="I558" s="62" t="s">
        <v>3189</v>
      </c>
      <c r="J558" s="63">
        <v>143.5</v>
      </c>
      <c r="K558" s="63">
        <v>12</v>
      </c>
      <c r="L558" s="63" t="s">
        <v>3186</v>
      </c>
      <c r="M558" s="63" t="s">
        <v>3187</v>
      </c>
      <c r="N558" s="63" t="s">
        <v>3198</v>
      </c>
      <c r="O558" s="62">
        <v>3</v>
      </c>
      <c r="P558" s="64"/>
    </row>
    <row r="559" spans="2:16" x14ac:dyDescent="0.25">
      <c r="B559" s="62">
        <v>554</v>
      </c>
      <c r="C559" s="63" t="s">
        <v>3182</v>
      </c>
      <c r="D559" s="63" t="s">
        <v>3182</v>
      </c>
      <c r="E559" s="63" t="s">
        <v>3188</v>
      </c>
      <c r="F559" s="63" t="s">
        <v>3188</v>
      </c>
      <c r="G559" s="63"/>
      <c r="H559" s="63"/>
      <c r="I559" s="62" t="s">
        <v>3189</v>
      </c>
      <c r="J559" s="63">
        <v>84.5</v>
      </c>
      <c r="K559" s="63">
        <v>13</v>
      </c>
      <c r="L559" s="63" t="s">
        <v>3186</v>
      </c>
      <c r="M559" s="63" t="s">
        <v>3187</v>
      </c>
      <c r="N559" s="63" t="s">
        <v>3199</v>
      </c>
      <c r="O559" s="62">
        <v>3</v>
      </c>
      <c r="P559" s="64"/>
    </row>
    <row r="560" spans="2:16" x14ac:dyDescent="0.25">
      <c r="B560" s="62">
        <v>555</v>
      </c>
      <c r="C560" s="63" t="s">
        <v>3182</v>
      </c>
      <c r="D560" s="63" t="s">
        <v>3182</v>
      </c>
      <c r="E560" s="63" t="s">
        <v>3188</v>
      </c>
      <c r="F560" s="63" t="s">
        <v>3188</v>
      </c>
      <c r="G560" s="63"/>
      <c r="H560" s="63"/>
      <c r="I560" s="62" t="s">
        <v>3189</v>
      </c>
      <c r="J560" s="63">
        <v>252.6</v>
      </c>
      <c r="K560" s="63">
        <v>12</v>
      </c>
      <c r="L560" s="63" t="s">
        <v>3186</v>
      </c>
      <c r="M560" s="63" t="s">
        <v>3187</v>
      </c>
      <c r="N560" s="63" t="s">
        <v>3198</v>
      </c>
      <c r="O560" s="62">
        <v>3</v>
      </c>
      <c r="P560" s="64"/>
    </row>
    <row r="561" spans="2:16" x14ac:dyDescent="0.25">
      <c r="B561" s="62">
        <v>556</v>
      </c>
      <c r="C561" s="63" t="s">
        <v>3182</v>
      </c>
      <c r="D561" s="63" t="s">
        <v>3182</v>
      </c>
      <c r="E561" s="63" t="s">
        <v>3188</v>
      </c>
      <c r="F561" s="63" t="s">
        <v>3188</v>
      </c>
      <c r="G561" s="63"/>
      <c r="H561" s="63"/>
      <c r="I561" s="62" t="s">
        <v>3189</v>
      </c>
      <c r="J561" s="63">
        <v>169.2</v>
      </c>
      <c r="K561" s="63">
        <v>12</v>
      </c>
      <c r="L561" s="63" t="s">
        <v>3186</v>
      </c>
      <c r="M561" s="63" t="s">
        <v>3187</v>
      </c>
      <c r="N561" s="63" t="s">
        <v>3198</v>
      </c>
      <c r="O561" s="62">
        <v>3</v>
      </c>
      <c r="P561" s="64"/>
    </row>
    <row r="562" spans="2:16" x14ac:dyDescent="0.25">
      <c r="B562" s="62">
        <v>557</v>
      </c>
      <c r="C562" s="63" t="s">
        <v>3182</v>
      </c>
      <c r="D562" s="63" t="s">
        <v>3182</v>
      </c>
      <c r="E562" s="63" t="s">
        <v>3188</v>
      </c>
      <c r="F562" s="63" t="s">
        <v>3188</v>
      </c>
      <c r="G562" s="63"/>
      <c r="H562" s="63"/>
      <c r="I562" s="62" t="s">
        <v>3213</v>
      </c>
      <c r="J562" s="63">
        <v>319.31</v>
      </c>
      <c r="K562" s="63">
        <v>16</v>
      </c>
      <c r="L562" s="63" t="s">
        <v>3186</v>
      </c>
      <c r="M562" s="63" t="s">
        <v>3194</v>
      </c>
      <c r="N562" s="63" t="s">
        <v>2632</v>
      </c>
      <c r="O562" s="62">
        <v>1</v>
      </c>
    </row>
    <row r="563" spans="2:16" x14ac:dyDescent="0.25">
      <c r="B563" s="62">
        <v>558</v>
      </c>
      <c r="C563" s="63" t="s">
        <v>3182</v>
      </c>
      <c r="D563" s="63" t="s">
        <v>3182</v>
      </c>
      <c r="E563" s="63" t="s">
        <v>3188</v>
      </c>
      <c r="F563" s="63" t="s">
        <v>3188</v>
      </c>
      <c r="G563" s="63"/>
      <c r="H563" s="63"/>
      <c r="I563" s="62" t="s">
        <v>3189</v>
      </c>
      <c r="J563" s="63">
        <v>68.099999999999994</v>
      </c>
      <c r="K563" s="63">
        <v>12</v>
      </c>
      <c r="L563" s="63" t="s">
        <v>3186</v>
      </c>
      <c r="M563" s="63" t="s">
        <v>3187</v>
      </c>
      <c r="N563" s="63" t="s">
        <v>3198</v>
      </c>
      <c r="O563" s="62">
        <v>3</v>
      </c>
      <c r="P563" s="64"/>
    </row>
    <row r="564" spans="2:16" x14ac:dyDescent="0.25">
      <c r="B564" s="62">
        <v>559</v>
      </c>
      <c r="C564" s="63" t="s">
        <v>3182</v>
      </c>
      <c r="D564" s="63" t="s">
        <v>3182</v>
      </c>
      <c r="E564" s="63" t="s">
        <v>3188</v>
      </c>
      <c r="F564" s="63" t="s">
        <v>3188</v>
      </c>
      <c r="G564" s="63"/>
      <c r="H564" s="63"/>
      <c r="I564" s="62" t="s">
        <v>3189</v>
      </c>
      <c r="J564" s="63">
        <v>142.30000000000001</v>
      </c>
      <c r="K564" s="63">
        <v>12</v>
      </c>
      <c r="L564" s="63" t="s">
        <v>3186</v>
      </c>
      <c r="M564" s="63" t="s">
        <v>3187</v>
      </c>
      <c r="N564" s="63" t="s">
        <v>3198</v>
      </c>
      <c r="O564" s="62">
        <v>3</v>
      </c>
      <c r="P564" s="64"/>
    </row>
    <row r="565" spans="2:16" x14ac:dyDescent="0.25">
      <c r="B565" s="62">
        <v>560</v>
      </c>
      <c r="C565" s="63" t="s">
        <v>3182</v>
      </c>
      <c r="D565" s="63" t="s">
        <v>3182</v>
      </c>
      <c r="E565" s="63" t="s">
        <v>3188</v>
      </c>
      <c r="F565" s="63" t="s">
        <v>3188</v>
      </c>
      <c r="G565" s="63"/>
      <c r="H565" s="63"/>
      <c r="I565" s="62" t="s">
        <v>3189</v>
      </c>
      <c r="J565" s="63">
        <v>175.7</v>
      </c>
      <c r="K565" s="63">
        <v>12</v>
      </c>
      <c r="L565" s="63" t="s">
        <v>3186</v>
      </c>
      <c r="M565" s="63" t="s">
        <v>3187</v>
      </c>
      <c r="N565" s="63" t="s">
        <v>3198</v>
      </c>
      <c r="O565" s="62">
        <v>3</v>
      </c>
      <c r="P565" s="64"/>
    </row>
    <row r="566" spans="2:16" x14ac:dyDescent="0.25">
      <c r="B566" s="62">
        <v>561</v>
      </c>
      <c r="C566" s="63" t="s">
        <v>3182</v>
      </c>
      <c r="D566" s="63" t="s">
        <v>3182</v>
      </c>
      <c r="E566" s="63" t="s">
        <v>3188</v>
      </c>
      <c r="F566" s="63" t="s">
        <v>3188</v>
      </c>
      <c r="G566" s="63"/>
      <c r="H566" s="63"/>
      <c r="I566" s="62" t="s">
        <v>3189</v>
      </c>
      <c r="J566" s="63">
        <v>254.4</v>
      </c>
      <c r="K566" s="63">
        <v>12</v>
      </c>
      <c r="L566" s="63" t="s">
        <v>3186</v>
      </c>
      <c r="M566" s="63" t="s">
        <v>3187</v>
      </c>
      <c r="N566" s="63" t="s">
        <v>3198</v>
      </c>
      <c r="O566" s="62">
        <v>3</v>
      </c>
      <c r="P566" s="64"/>
    </row>
    <row r="567" spans="2:16" x14ac:dyDescent="0.25">
      <c r="B567" s="62">
        <v>562</v>
      </c>
      <c r="C567" s="63" t="s">
        <v>3182</v>
      </c>
      <c r="D567" s="63" t="s">
        <v>3182</v>
      </c>
      <c r="E567" s="63" t="s">
        <v>3188</v>
      </c>
      <c r="F567" s="63" t="s">
        <v>3188</v>
      </c>
      <c r="G567" s="63"/>
      <c r="H567" s="63"/>
      <c r="I567" s="62" t="s">
        <v>3189</v>
      </c>
      <c r="J567" s="63">
        <v>205.5</v>
      </c>
      <c r="K567" s="63">
        <v>12</v>
      </c>
      <c r="L567" s="63" t="s">
        <v>3186</v>
      </c>
      <c r="M567" s="63" t="s">
        <v>3187</v>
      </c>
      <c r="N567" s="63" t="s">
        <v>3198</v>
      </c>
      <c r="O567" s="62">
        <v>3</v>
      </c>
      <c r="P567" s="64"/>
    </row>
    <row r="568" spans="2:16" x14ac:dyDescent="0.25">
      <c r="B568" s="62">
        <v>563</v>
      </c>
      <c r="C568" s="63" t="s">
        <v>3182</v>
      </c>
      <c r="D568" s="63" t="s">
        <v>3182</v>
      </c>
      <c r="E568" s="63" t="s">
        <v>3188</v>
      </c>
      <c r="F568" s="63" t="s">
        <v>3188</v>
      </c>
      <c r="G568" s="63"/>
      <c r="H568" s="63"/>
      <c r="I568" s="62" t="s">
        <v>3189</v>
      </c>
      <c r="J568" s="63">
        <v>150</v>
      </c>
      <c r="K568" s="63">
        <v>12</v>
      </c>
      <c r="L568" s="63" t="s">
        <v>3186</v>
      </c>
      <c r="M568" s="63" t="s">
        <v>3187</v>
      </c>
      <c r="N568" s="63" t="s">
        <v>3198</v>
      </c>
      <c r="O568" s="62">
        <v>3</v>
      </c>
      <c r="P568" s="64"/>
    </row>
    <row r="569" spans="2:16" x14ac:dyDescent="0.25">
      <c r="B569" s="62">
        <v>564</v>
      </c>
      <c r="C569" s="63" t="s">
        <v>3182</v>
      </c>
      <c r="D569" s="63" t="s">
        <v>3182</v>
      </c>
      <c r="E569" s="63" t="s">
        <v>3188</v>
      </c>
      <c r="F569" s="63" t="s">
        <v>3188</v>
      </c>
      <c r="G569" s="63"/>
      <c r="H569" s="63"/>
      <c r="I569" s="62" t="s">
        <v>3189</v>
      </c>
      <c r="J569" s="63">
        <v>215.6</v>
      </c>
      <c r="K569" s="63">
        <v>12</v>
      </c>
      <c r="L569" s="63" t="s">
        <v>3186</v>
      </c>
      <c r="M569" s="63" t="s">
        <v>3187</v>
      </c>
      <c r="N569" s="63" t="s">
        <v>3198</v>
      </c>
      <c r="O569" s="62">
        <v>3</v>
      </c>
      <c r="P569" s="64"/>
    </row>
    <row r="570" spans="2:16" x14ac:dyDescent="0.25">
      <c r="B570" s="62">
        <v>565</v>
      </c>
      <c r="C570" s="63" t="s">
        <v>3182</v>
      </c>
      <c r="D570" s="63" t="s">
        <v>3182</v>
      </c>
      <c r="E570" s="63" t="s">
        <v>3188</v>
      </c>
      <c r="F570" s="63" t="s">
        <v>3188</v>
      </c>
      <c r="G570" s="63"/>
      <c r="H570" s="63"/>
      <c r="I570" s="62" t="s">
        <v>3189</v>
      </c>
      <c r="J570" s="63">
        <v>142.19999999999999</v>
      </c>
      <c r="K570" s="63">
        <v>12</v>
      </c>
      <c r="L570" s="63" t="s">
        <v>3186</v>
      </c>
      <c r="M570" s="63" t="s">
        <v>3187</v>
      </c>
      <c r="N570" s="63" t="s">
        <v>3198</v>
      </c>
      <c r="O570" s="62">
        <v>3</v>
      </c>
      <c r="P570" s="64"/>
    </row>
    <row r="571" spans="2:16" x14ac:dyDescent="0.25">
      <c r="B571" s="62">
        <v>566</v>
      </c>
      <c r="C571" s="63" t="s">
        <v>3182</v>
      </c>
      <c r="D571" s="63" t="s">
        <v>3182</v>
      </c>
      <c r="E571" s="63" t="s">
        <v>3188</v>
      </c>
      <c r="F571" s="63" t="s">
        <v>3188</v>
      </c>
      <c r="G571" s="63"/>
      <c r="H571" s="63"/>
      <c r="I571" s="62" t="s">
        <v>3189</v>
      </c>
      <c r="J571" s="63">
        <v>126.1</v>
      </c>
      <c r="K571" s="63">
        <v>12</v>
      </c>
      <c r="L571" s="63" t="s">
        <v>3186</v>
      </c>
      <c r="M571" s="63" t="s">
        <v>3187</v>
      </c>
      <c r="N571" s="63" t="s">
        <v>3198</v>
      </c>
      <c r="O571" s="62">
        <v>3</v>
      </c>
      <c r="P571" s="64"/>
    </row>
    <row r="572" spans="2:16" x14ac:dyDescent="0.25">
      <c r="B572" s="62">
        <v>567</v>
      </c>
      <c r="C572" s="63" t="s">
        <v>3182</v>
      </c>
      <c r="D572" s="63" t="s">
        <v>3182</v>
      </c>
      <c r="E572" s="63" t="s">
        <v>3207</v>
      </c>
      <c r="F572" s="63" t="s">
        <v>3207</v>
      </c>
      <c r="G572" s="63"/>
      <c r="H572" s="63"/>
      <c r="I572" s="62" t="s">
        <v>3189</v>
      </c>
      <c r="J572" s="63">
        <v>80.7</v>
      </c>
      <c r="K572" s="63">
        <v>13</v>
      </c>
      <c r="L572" s="63" t="s">
        <v>3186</v>
      </c>
      <c r="M572" s="63" t="s">
        <v>3187</v>
      </c>
      <c r="N572" s="63" t="s">
        <v>3190</v>
      </c>
      <c r="O572" s="62">
        <v>3</v>
      </c>
      <c r="P572" s="64"/>
    </row>
    <row r="573" spans="2:16" x14ac:dyDescent="0.25">
      <c r="B573" s="62">
        <v>568</v>
      </c>
      <c r="C573" s="63" t="s">
        <v>3182</v>
      </c>
      <c r="D573" s="63" t="s">
        <v>3182</v>
      </c>
      <c r="E573" s="63" t="s">
        <v>3188</v>
      </c>
      <c r="F573" s="63" t="s">
        <v>3188</v>
      </c>
      <c r="G573" s="63"/>
      <c r="H573" s="63"/>
      <c r="I573" s="62" t="s">
        <v>3189</v>
      </c>
      <c r="J573" s="63">
        <v>173.4</v>
      </c>
      <c r="K573" s="63">
        <v>12</v>
      </c>
      <c r="L573" s="63" t="s">
        <v>3186</v>
      </c>
      <c r="M573" s="63" t="s">
        <v>3187</v>
      </c>
      <c r="N573" s="63" t="s">
        <v>3198</v>
      </c>
      <c r="O573" s="62">
        <v>3</v>
      </c>
      <c r="P573" s="64"/>
    </row>
    <row r="574" spans="2:16" x14ac:dyDescent="0.25">
      <c r="B574" s="62">
        <v>569</v>
      </c>
      <c r="C574" s="63" t="s">
        <v>3182</v>
      </c>
      <c r="D574" s="63" t="s">
        <v>3182</v>
      </c>
      <c r="E574" s="63" t="s">
        <v>3188</v>
      </c>
      <c r="F574" s="63" t="s">
        <v>3188</v>
      </c>
      <c r="G574" s="63"/>
      <c r="H574" s="63"/>
      <c r="I574" s="62" t="s">
        <v>3189</v>
      </c>
      <c r="J574" s="63">
        <v>181.3</v>
      </c>
      <c r="K574" s="63">
        <v>12</v>
      </c>
      <c r="L574" s="63" t="s">
        <v>3186</v>
      </c>
      <c r="M574" s="63" t="s">
        <v>3187</v>
      </c>
      <c r="N574" s="63" t="s">
        <v>3198</v>
      </c>
      <c r="O574" s="62">
        <v>3</v>
      </c>
      <c r="P574" s="64"/>
    </row>
    <row r="575" spans="2:16" x14ac:dyDescent="0.25">
      <c r="B575" s="62">
        <v>570</v>
      </c>
      <c r="C575" s="63" t="s">
        <v>3182</v>
      </c>
      <c r="D575" s="63" t="s">
        <v>3182</v>
      </c>
      <c r="E575" s="63" t="s">
        <v>3188</v>
      </c>
      <c r="F575" s="63" t="s">
        <v>3188</v>
      </c>
      <c r="G575" s="63"/>
      <c r="H575" s="63"/>
      <c r="I575" s="62" t="s">
        <v>3189</v>
      </c>
      <c r="J575" s="63">
        <v>122.2</v>
      </c>
      <c r="K575" s="63">
        <v>15</v>
      </c>
      <c r="L575" s="63" t="s">
        <v>3186</v>
      </c>
      <c r="M575" s="63" t="s">
        <v>3194</v>
      </c>
      <c r="N575" s="63" t="s">
        <v>3212</v>
      </c>
      <c r="O575" s="62">
        <v>3</v>
      </c>
      <c r="P575" s="64"/>
    </row>
    <row r="576" spans="2:16" x14ac:dyDescent="0.25">
      <c r="B576" s="62">
        <v>571</v>
      </c>
      <c r="C576" s="63" t="s">
        <v>3182</v>
      </c>
      <c r="D576" s="63" t="s">
        <v>3182</v>
      </c>
      <c r="E576" s="63" t="s">
        <v>3188</v>
      </c>
      <c r="F576" s="63" t="s">
        <v>3188</v>
      </c>
      <c r="G576" s="63"/>
      <c r="H576" s="63"/>
      <c r="I576" s="62" t="s">
        <v>3189</v>
      </c>
      <c r="J576" s="63">
        <v>86</v>
      </c>
      <c r="K576" s="63">
        <v>12</v>
      </c>
      <c r="L576" s="63" t="s">
        <v>3186</v>
      </c>
      <c r="M576" s="63" t="s">
        <v>3187</v>
      </c>
      <c r="N576" s="63" t="s">
        <v>3198</v>
      </c>
      <c r="O576" s="62">
        <v>3</v>
      </c>
      <c r="P576" s="64"/>
    </row>
    <row r="577" spans="2:16" x14ac:dyDescent="0.25">
      <c r="B577" s="62">
        <v>572</v>
      </c>
      <c r="C577" s="63" t="s">
        <v>3182</v>
      </c>
      <c r="D577" s="63" t="s">
        <v>3182</v>
      </c>
      <c r="E577" s="63" t="s">
        <v>3188</v>
      </c>
      <c r="F577" s="63" t="s">
        <v>3188</v>
      </c>
      <c r="G577" s="63"/>
      <c r="H577" s="63"/>
      <c r="I577" s="62" t="s">
        <v>3189</v>
      </c>
      <c r="J577" s="63">
        <v>155.19999999999999</v>
      </c>
      <c r="K577" s="63">
        <v>12</v>
      </c>
      <c r="L577" s="63" t="s">
        <v>3186</v>
      </c>
      <c r="M577" s="63" t="s">
        <v>3187</v>
      </c>
      <c r="N577" s="63" t="s">
        <v>3198</v>
      </c>
      <c r="O577" s="62">
        <v>3</v>
      </c>
      <c r="P577" s="64"/>
    </row>
    <row r="578" spans="2:16" x14ac:dyDescent="0.25">
      <c r="B578" s="62">
        <v>573</v>
      </c>
      <c r="C578" s="63" t="s">
        <v>3182</v>
      </c>
      <c r="D578" s="63" t="s">
        <v>3182</v>
      </c>
      <c r="E578" s="63" t="s">
        <v>3188</v>
      </c>
      <c r="F578" s="63" t="s">
        <v>3188</v>
      </c>
      <c r="G578" s="63"/>
      <c r="H578" s="63"/>
      <c r="I578" s="62" t="s">
        <v>3189</v>
      </c>
      <c r="J578" s="63">
        <v>178.9</v>
      </c>
      <c r="K578" s="63">
        <v>12</v>
      </c>
      <c r="L578" s="63" t="s">
        <v>3186</v>
      </c>
      <c r="M578" s="63" t="s">
        <v>3187</v>
      </c>
      <c r="N578" s="63" t="s">
        <v>3198</v>
      </c>
      <c r="O578" s="62">
        <v>3</v>
      </c>
      <c r="P578" s="64"/>
    </row>
    <row r="579" spans="2:16" x14ac:dyDescent="0.25">
      <c r="B579" s="62">
        <v>574</v>
      </c>
      <c r="C579" s="63" t="s">
        <v>3182</v>
      </c>
      <c r="D579" s="63" t="s">
        <v>3182</v>
      </c>
      <c r="E579" s="63" t="s">
        <v>3188</v>
      </c>
      <c r="F579" s="63" t="s">
        <v>3188</v>
      </c>
      <c r="G579" s="63"/>
      <c r="H579" s="63"/>
      <c r="I579" s="62" t="s">
        <v>3189</v>
      </c>
      <c r="J579" s="63">
        <v>142.30000000000001</v>
      </c>
      <c r="K579" s="63">
        <v>12</v>
      </c>
      <c r="L579" s="63" t="s">
        <v>3186</v>
      </c>
      <c r="M579" s="63" t="s">
        <v>3187</v>
      </c>
      <c r="N579" s="63" t="s">
        <v>3198</v>
      </c>
      <c r="O579" s="62">
        <v>3</v>
      </c>
      <c r="P579" s="64"/>
    </row>
    <row r="580" spans="2:16" x14ac:dyDescent="0.25">
      <c r="B580" s="62">
        <v>575</v>
      </c>
      <c r="C580" s="63" t="s">
        <v>3182</v>
      </c>
      <c r="D580" s="63" t="s">
        <v>3182</v>
      </c>
      <c r="E580" s="63" t="s">
        <v>3188</v>
      </c>
      <c r="F580" s="63" t="s">
        <v>3188</v>
      </c>
      <c r="G580" s="63"/>
      <c r="H580" s="63"/>
      <c r="I580" s="62" t="s">
        <v>3189</v>
      </c>
      <c r="J580" s="63">
        <v>142.30000000000001</v>
      </c>
      <c r="K580" s="63">
        <v>12</v>
      </c>
      <c r="L580" s="63" t="s">
        <v>3186</v>
      </c>
      <c r="M580" s="63" t="s">
        <v>3187</v>
      </c>
      <c r="N580" s="63" t="s">
        <v>3198</v>
      </c>
      <c r="O580" s="62">
        <v>3</v>
      </c>
      <c r="P580" s="64"/>
    </row>
    <row r="581" spans="2:16" x14ac:dyDescent="0.25">
      <c r="B581" s="62">
        <v>576</v>
      </c>
      <c r="C581" s="63" t="s">
        <v>3182</v>
      </c>
      <c r="D581" s="63" t="s">
        <v>3182</v>
      </c>
      <c r="E581" s="63" t="s">
        <v>3188</v>
      </c>
      <c r="F581" s="63" t="s">
        <v>3188</v>
      </c>
      <c r="G581" s="63"/>
      <c r="H581" s="63"/>
      <c r="I581" s="62" t="s">
        <v>3189</v>
      </c>
      <c r="J581" s="63">
        <v>185</v>
      </c>
      <c r="K581" s="63">
        <v>12</v>
      </c>
      <c r="L581" s="63" t="s">
        <v>3186</v>
      </c>
      <c r="M581" s="63" t="s">
        <v>3187</v>
      </c>
      <c r="N581" s="63" t="s">
        <v>3198</v>
      </c>
      <c r="O581" s="62">
        <v>3</v>
      </c>
      <c r="P581" s="64"/>
    </row>
    <row r="582" spans="2:16" x14ac:dyDescent="0.25">
      <c r="B582" s="62">
        <v>577</v>
      </c>
      <c r="C582" s="63" t="s">
        <v>3182</v>
      </c>
      <c r="D582" s="63" t="s">
        <v>3182</v>
      </c>
      <c r="E582" s="63" t="s">
        <v>3188</v>
      </c>
      <c r="F582" s="63" t="s">
        <v>3188</v>
      </c>
      <c r="G582" s="63"/>
      <c r="H582" s="63"/>
      <c r="I582" s="62" t="s">
        <v>3189</v>
      </c>
      <c r="J582" s="63">
        <v>173</v>
      </c>
      <c r="K582" s="63">
        <v>12</v>
      </c>
      <c r="L582" s="63" t="s">
        <v>3186</v>
      </c>
      <c r="M582" s="63" t="s">
        <v>3187</v>
      </c>
      <c r="N582" s="63" t="s">
        <v>3198</v>
      </c>
      <c r="O582" s="62">
        <v>3</v>
      </c>
      <c r="P582" s="64"/>
    </row>
    <row r="583" spans="2:16" x14ac:dyDescent="0.25">
      <c r="B583" s="62">
        <v>578</v>
      </c>
      <c r="C583" s="63" t="s">
        <v>3182</v>
      </c>
      <c r="D583" s="63" t="s">
        <v>3182</v>
      </c>
      <c r="E583" s="63" t="s">
        <v>3188</v>
      </c>
      <c r="F583" s="63" t="s">
        <v>3188</v>
      </c>
      <c r="G583" s="63"/>
      <c r="H583" s="63"/>
      <c r="I583" s="62" t="s">
        <v>3189</v>
      </c>
      <c r="J583" s="63">
        <v>175.8</v>
      </c>
      <c r="K583" s="63">
        <v>12</v>
      </c>
      <c r="L583" s="63" t="s">
        <v>3186</v>
      </c>
      <c r="M583" s="63" t="s">
        <v>3187</v>
      </c>
      <c r="N583" s="63" t="s">
        <v>3198</v>
      </c>
      <c r="O583" s="62">
        <v>3</v>
      </c>
      <c r="P583" s="64"/>
    </row>
    <row r="584" spans="2:16" x14ac:dyDescent="0.25">
      <c r="B584" s="62">
        <v>579</v>
      </c>
      <c r="C584" s="63" t="s">
        <v>3182</v>
      </c>
      <c r="D584" s="63" t="s">
        <v>3182</v>
      </c>
      <c r="E584" s="63" t="s">
        <v>3188</v>
      </c>
      <c r="F584" s="63" t="s">
        <v>3188</v>
      </c>
      <c r="G584" s="63"/>
      <c r="H584" s="63"/>
      <c r="I584" s="62" t="s">
        <v>3189</v>
      </c>
      <c r="J584" s="63">
        <v>133</v>
      </c>
      <c r="K584" s="63">
        <v>12</v>
      </c>
      <c r="L584" s="63" t="s">
        <v>3186</v>
      </c>
      <c r="M584" s="63" t="s">
        <v>3187</v>
      </c>
      <c r="N584" s="63" t="s">
        <v>3198</v>
      </c>
      <c r="O584" s="62">
        <v>3</v>
      </c>
      <c r="P584" s="64"/>
    </row>
    <row r="585" spans="2:16" x14ac:dyDescent="0.25">
      <c r="B585" s="62">
        <v>580</v>
      </c>
      <c r="C585" s="63" t="s">
        <v>3182</v>
      </c>
      <c r="D585" s="63" t="s">
        <v>3182</v>
      </c>
      <c r="E585" s="63" t="s">
        <v>3188</v>
      </c>
      <c r="F585" s="63" t="s">
        <v>3188</v>
      </c>
      <c r="G585" s="63"/>
      <c r="H585" s="63"/>
      <c r="I585" s="62" t="s">
        <v>3189</v>
      </c>
      <c r="J585" s="63">
        <v>178.7</v>
      </c>
      <c r="K585" s="63">
        <v>12</v>
      </c>
      <c r="L585" s="63" t="s">
        <v>3186</v>
      </c>
      <c r="M585" s="63" t="s">
        <v>3187</v>
      </c>
      <c r="N585" s="63" t="s">
        <v>3198</v>
      </c>
      <c r="O585" s="62">
        <v>3</v>
      </c>
      <c r="P585" s="64"/>
    </row>
    <row r="586" spans="2:16" x14ac:dyDescent="0.25">
      <c r="B586" s="62">
        <v>581</v>
      </c>
      <c r="C586" s="63" t="s">
        <v>3182</v>
      </c>
      <c r="D586" s="63" t="s">
        <v>3182</v>
      </c>
      <c r="E586" s="63" t="s">
        <v>3188</v>
      </c>
      <c r="F586" s="63" t="s">
        <v>3188</v>
      </c>
      <c r="G586" s="63"/>
      <c r="H586" s="63"/>
      <c r="I586" s="62" t="s">
        <v>3189</v>
      </c>
      <c r="J586" s="63">
        <v>172.4</v>
      </c>
      <c r="K586" s="63">
        <v>12</v>
      </c>
      <c r="L586" s="63" t="s">
        <v>3186</v>
      </c>
      <c r="M586" s="63" t="s">
        <v>3187</v>
      </c>
      <c r="N586" s="63" t="s">
        <v>3198</v>
      </c>
      <c r="O586" s="62">
        <v>3</v>
      </c>
      <c r="P586" s="64"/>
    </row>
    <row r="587" spans="2:16" x14ac:dyDescent="0.25">
      <c r="B587" s="62">
        <v>582</v>
      </c>
      <c r="C587" s="63" t="s">
        <v>3182</v>
      </c>
      <c r="D587" s="63" t="s">
        <v>3214</v>
      </c>
      <c r="E587" s="63" t="s">
        <v>3215</v>
      </c>
      <c r="F587" s="63" t="s">
        <v>3215</v>
      </c>
      <c r="G587" s="63"/>
      <c r="H587" s="63"/>
      <c r="I587" s="62" t="s">
        <v>3185</v>
      </c>
      <c r="J587" s="63">
        <v>139.31</v>
      </c>
      <c r="K587" s="63">
        <v>13</v>
      </c>
      <c r="L587" s="63" t="s">
        <v>3186</v>
      </c>
      <c r="M587" s="63" t="s">
        <v>3194</v>
      </c>
      <c r="N587" s="63" t="s">
        <v>2677</v>
      </c>
      <c r="O587" s="62">
        <v>1</v>
      </c>
    </row>
    <row r="588" spans="2:16" x14ac:dyDescent="0.25">
      <c r="B588" s="62">
        <v>583</v>
      </c>
      <c r="C588" s="63" t="s">
        <v>3182</v>
      </c>
      <c r="D588" s="63" t="s">
        <v>3182</v>
      </c>
      <c r="E588" s="63" t="s">
        <v>3188</v>
      </c>
      <c r="F588" s="63" t="s">
        <v>3188</v>
      </c>
      <c r="G588" s="63"/>
      <c r="H588" s="63"/>
      <c r="I588" s="62" t="s">
        <v>3189</v>
      </c>
      <c r="J588" s="63">
        <v>174.4</v>
      </c>
      <c r="K588" s="63">
        <v>12</v>
      </c>
      <c r="L588" s="63" t="s">
        <v>3186</v>
      </c>
      <c r="M588" s="63" t="s">
        <v>3187</v>
      </c>
      <c r="N588" s="63" t="s">
        <v>3198</v>
      </c>
      <c r="O588" s="62">
        <v>3</v>
      </c>
      <c r="P588" s="64"/>
    </row>
    <row r="589" spans="2:16" x14ac:dyDescent="0.25">
      <c r="B589" s="62">
        <v>584</v>
      </c>
      <c r="C589" s="63" t="s">
        <v>3182</v>
      </c>
      <c r="D589" s="63" t="s">
        <v>3182</v>
      </c>
      <c r="E589" s="63" t="s">
        <v>3188</v>
      </c>
      <c r="F589" s="63" t="s">
        <v>3188</v>
      </c>
      <c r="G589" s="63"/>
      <c r="H589" s="63"/>
      <c r="I589" s="62" t="s">
        <v>3189</v>
      </c>
      <c r="J589" s="63">
        <v>173.7</v>
      </c>
      <c r="K589" s="63">
        <v>12</v>
      </c>
      <c r="L589" s="63" t="s">
        <v>3186</v>
      </c>
      <c r="M589" s="63" t="s">
        <v>3187</v>
      </c>
      <c r="N589" s="63" t="s">
        <v>3198</v>
      </c>
      <c r="O589" s="62">
        <v>3</v>
      </c>
      <c r="P589" s="64"/>
    </row>
    <row r="590" spans="2:16" x14ac:dyDescent="0.25">
      <c r="B590" s="62">
        <v>585</v>
      </c>
      <c r="C590" s="63" t="s">
        <v>3182</v>
      </c>
      <c r="D590" s="63" t="s">
        <v>3182</v>
      </c>
      <c r="E590" s="63" t="s">
        <v>3188</v>
      </c>
      <c r="F590" s="63" t="s">
        <v>3188</v>
      </c>
      <c r="G590" s="63"/>
      <c r="H590" s="63"/>
      <c r="I590" s="62" t="s">
        <v>3189</v>
      </c>
      <c r="J590" s="63">
        <v>142.30000000000001</v>
      </c>
      <c r="K590" s="63">
        <v>12</v>
      </c>
      <c r="L590" s="63" t="s">
        <v>3186</v>
      </c>
      <c r="M590" s="63" t="s">
        <v>3187</v>
      </c>
      <c r="N590" s="63" t="s">
        <v>3198</v>
      </c>
      <c r="O590" s="62">
        <v>3</v>
      </c>
      <c r="P590" s="64"/>
    </row>
    <row r="591" spans="2:16" x14ac:dyDescent="0.25">
      <c r="B591" s="62">
        <v>586</v>
      </c>
      <c r="C591" s="63" t="s">
        <v>3182</v>
      </c>
      <c r="D591" s="63" t="s">
        <v>3182</v>
      </c>
      <c r="E591" s="63" t="s">
        <v>3188</v>
      </c>
      <c r="F591" s="63" t="s">
        <v>3188</v>
      </c>
      <c r="G591" s="63"/>
      <c r="H591" s="63"/>
      <c r="I591" s="62" t="s">
        <v>3189</v>
      </c>
      <c r="J591" s="63">
        <v>88.1</v>
      </c>
      <c r="K591" s="63">
        <v>12</v>
      </c>
      <c r="L591" s="63" t="s">
        <v>3186</v>
      </c>
      <c r="M591" s="63" t="s">
        <v>3187</v>
      </c>
      <c r="N591" s="63" t="s">
        <v>3198</v>
      </c>
      <c r="O591" s="62">
        <v>3</v>
      </c>
      <c r="P591" s="64"/>
    </row>
    <row r="592" spans="2:16" x14ac:dyDescent="0.25">
      <c r="B592" s="62">
        <v>587</v>
      </c>
      <c r="C592" s="63" t="s">
        <v>3182</v>
      </c>
      <c r="D592" s="63" t="s">
        <v>3182</v>
      </c>
      <c r="E592" s="63" t="s">
        <v>3188</v>
      </c>
      <c r="F592" s="63" t="s">
        <v>3188</v>
      </c>
      <c r="G592" s="63"/>
      <c r="H592" s="63"/>
      <c r="I592" s="62" t="s">
        <v>3189</v>
      </c>
      <c r="J592" s="63">
        <v>166.7</v>
      </c>
      <c r="K592" s="63">
        <v>12</v>
      </c>
      <c r="L592" s="63" t="s">
        <v>3186</v>
      </c>
      <c r="M592" s="63" t="s">
        <v>3187</v>
      </c>
      <c r="N592" s="63" t="s">
        <v>3198</v>
      </c>
      <c r="O592" s="62">
        <v>3</v>
      </c>
      <c r="P592" s="64"/>
    </row>
    <row r="593" spans="2:16" x14ac:dyDescent="0.25">
      <c r="B593" s="62">
        <v>588</v>
      </c>
      <c r="C593" s="63" t="s">
        <v>3182</v>
      </c>
      <c r="D593" s="63" t="s">
        <v>3182</v>
      </c>
      <c r="E593" s="63" t="s">
        <v>3188</v>
      </c>
      <c r="F593" s="63" t="s">
        <v>3188</v>
      </c>
      <c r="G593" s="63"/>
      <c r="H593" s="63"/>
      <c r="I593" s="62" t="s">
        <v>3189</v>
      </c>
      <c r="J593" s="63">
        <v>142.30000000000001</v>
      </c>
      <c r="K593" s="63">
        <v>12</v>
      </c>
      <c r="L593" s="63" t="s">
        <v>3186</v>
      </c>
      <c r="M593" s="63" t="s">
        <v>3187</v>
      </c>
      <c r="N593" s="63" t="s">
        <v>3198</v>
      </c>
      <c r="O593" s="62">
        <v>3</v>
      </c>
      <c r="P593" s="64"/>
    </row>
    <row r="594" spans="2:16" x14ac:dyDescent="0.25">
      <c r="B594" s="62">
        <v>589</v>
      </c>
      <c r="C594" s="63" t="s">
        <v>3182</v>
      </c>
      <c r="D594" s="63" t="s">
        <v>3182</v>
      </c>
      <c r="E594" s="63" t="s">
        <v>3188</v>
      </c>
      <c r="F594" s="63" t="s">
        <v>3188</v>
      </c>
      <c r="G594" s="63"/>
      <c r="H594" s="63"/>
      <c r="I594" s="62" t="s">
        <v>3189</v>
      </c>
      <c r="J594" s="63">
        <v>142.30000000000001</v>
      </c>
      <c r="K594" s="63">
        <v>12</v>
      </c>
      <c r="L594" s="63" t="s">
        <v>3186</v>
      </c>
      <c r="M594" s="63" t="s">
        <v>3187</v>
      </c>
      <c r="N594" s="63" t="s">
        <v>3198</v>
      </c>
      <c r="O594" s="62">
        <v>3</v>
      </c>
      <c r="P594" s="64"/>
    </row>
    <row r="595" spans="2:16" x14ac:dyDescent="0.25">
      <c r="B595" s="62">
        <v>590</v>
      </c>
      <c r="C595" s="63" t="s">
        <v>3182</v>
      </c>
      <c r="D595" s="63" t="s">
        <v>3182</v>
      </c>
      <c r="E595" s="63" t="s">
        <v>3188</v>
      </c>
      <c r="F595" s="63" t="s">
        <v>3188</v>
      </c>
      <c r="G595" s="63"/>
      <c r="H595" s="63"/>
      <c r="I595" s="62" t="s">
        <v>3189</v>
      </c>
      <c r="J595" s="63">
        <v>142.30000000000001</v>
      </c>
      <c r="K595" s="63">
        <v>12</v>
      </c>
      <c r="L595" s="63" t="s">
        <v>3186</v>
      </c>
      <c r="M595" s="63" t="s">
        <v>3187</v>
      </c>
      <c r="N595" s="63" t="s">
        <v>3198</v>
      </c>
      <c r="O595" s="62">
        <v>3</v>
      </c>
      <c r="P595" s="64"/>
    </row>
    <row r="596" spans="2:16" x14ac:dyDescent="0.25">
      <c r="B596" s="62">
        <v>591</v>
      </c>
      <c r="C596" s="63" t="s">
        <v>3182</v>
      </c>
      <c r="D596" s="63" t="s">
        <v>3182</v>
      </c>
      <c r="E596" s="63" t="s">
        <v>3188</v>
      </c>
      <c r="F596" s="63" t="s">
        <v>3188</v>
      </c>
      <c r="G596" s="63"/>
      <c r="H596" s="63"/>
      <c r="I596" s="62" t="s">
        <v>3189</v>
      </c>
      <c r="J596" s="63">
        <v>142.30000000000001</v>
      </c>
      <c r="K596" s="63">
        <v>12</v>
      </c>
      <c r="L596" s="63" t="s">
        <v>3186</v>
      </c>
      <c r="M596" s="63" t="s">
        <v>3187</v>
      </c>
      <c r="N596" s="63" t="s">
        <v>3198</v>
      </c>
      <c r="O596" s="62">
        <v>3</v>
      </c>
      <c r="P596" s="64"/>
    </row>
    <row r="597" spans="2:16" x14ac:dyDescent="0.25">
      <c r="B597" s="62">
        <v>592</v>
      </c>
      <c r="C597" s="63" t="s">
        <v>3182</v>
      </c>
      <c r="D597" s="63" t="s">
        <v>3182</v>
      </c>
      <c r="E597" s="63" t="s">
        <v>3188</v>
      </c>
      <c r="F597" s="63" t="s">
        <v>3188</v>
      </c>
      <c r="G597" s="63"/>
      <c r="H597" s="63"/>
      <c r="I597" s="62" t="s">
        <v>3189</v>
      </c>
      <c r="J597" s="63">
        <v>152.30000000000001</v>
      </c>
      <c r="K597" s="63">
        <v>12</v>
      </c>
      <c r="L597" s="63" t="s">
        <v>3186</v>
      </c>
      <c r="M597" s="63" t="s">
        <v>3187</v>
      </c>
      <c r="N597" s="63" t="s">
        <v>3198</v>
      </c>
      <c r="O597" s="62">
        <v>3</v>
      </c>
      <c r="P597" s="64"/>
    </row>
    <row r="598" spans="2:16" x14ac:dyDescent="0.25">
      <c r="B598" s="62">
        <v>593</v>
      </c>
      <c r="C598" s="63" t="s">
        <v>3182</v>
      </c>
      <c r="D598" s="63" t="s">
        <v>3182</v>
      </c>
      <c r="E598" s="63" t="s">
        <v>3188</v>
      </c>
      <c r="F598" s="63" t="s">
        <v>3188</v>
      </c>
      <c r="G598" s="63"/>
      <c r="H598" s="63"/>
      <c r="I598" s="62" t="s">
        <v>3189</v>
      </c>
      <c r="J598" s="63">
        <v>119.9</v>
      </c>
      <c r="K598" s="63">
        <v>12</v>
      </c>
      <c r="L598" s="63" t="s">
        <v>3186</v>
      </c>
      <c r="M598" s="63" t="s">
        <v>3187</v>
      </c>
      <c r="N598" s="63" t="s">
        <v>3198</v>
      </c>
      <c r="O598" s="62">
        <v>3</v>
      </c>
      <c r="P598" s="64"/>
    </row>
    <row r="599" spans="2:16" x14ac:dyDescent="0.25">
      <c r="B599" s="62">
        <v>594</v>
      </c>
      <c r="C599" s="63" t="s">
        <v>3182</v>
      </c>
      <c r="D599" s="63" t="s">
        <v>3182</v>
      </c>
      <c r="E599" s="63" t="s">
        <v>3188</v>
      </c>
      <c r="F599" s="63" t="s">
        <v>3188</v>
      </c>
      <c r="G599" s="63"/>
      <c r="H599" s="63"/>
      <c r="I599" s="62" t="s">
        <v>3189</v>
      </c>
      <c r="J599" s="63">
        <v>184.8</v>
      </c>
      <c r="K599" s="63">
        <v>12</v>
      </c>
      <c r="L599" s="63" t="s">
        <v>3186</v>
      </c>
      <c r="M599" s="63" t="s">
        <v>3187</v>
      </c>
      <c r="N599" s="63" t="s">
        <v>3198</v>
      </c>
      <c r="O599" s="62">
        <v>3</v>
      </c>
      <c r="P599" s="64"/>
    </row>
    <row r="600" spans="2:16" x14ac:dyDescent="0.25">
      <c r="B600" s="62">
        <v>595</v>
      </c>
      <c r="C600" s="63" t="s">
        <v>3182</v>
      </c>
      <c r="D600" s="63" t="s">
        <v>3182</v>
      </c>
      <c r="E600" s="63" t="s">
        <v>3188</v>
      </c>
      <c r="F600" s="63" t="s">
        <v>3188</v>
      </c>
      <c r="G600" s="63"/>
      <c r="H600" s="63"/>
      <c r="I600" s="62" t="s">
        <v>3189</v>
      </c>
      <c r="J600" s="63">
        <v>175.5</v>
      </c>
      <c r="K600" s="63">
        <v>12</v>
      </c>
      <c r="L600" s="63" t="s">
        <v>3186</v>
      </c>
      <c r="M600" s="63" t="s">
        <v>3187</v>
      </c>
      <c r="N600" s="63" t="s">
        <v>3198</v>
      </c>
      <c r="O600" s="62">
        <v>3</v>
      </c>
      <c r="P600" s="64"/>
    </row>
    <row r="601" spans="2:16" x14ac:dyDescent="0.25">
      <c r="B601" s="62">
        <v>596</v>
      </c>
      <c r="C601" s="63" t="s">
        <v>3182</v>
      </c>
      <c r="D601" s="63" t="s">
        <v>3182</v>
      </c>
      <c r="E601" s="63" t="s">
        <v>3188</v>
      </c>
      <c r="F601" s="63" t="s">
        <v>3188</v>
      </c>
      <c r="G601" s="63"/>
      <c r="H601" s="63"/>
      <c r="I601" s="62" t="s">
        <v>3189</v>
      </c>
      <c r="J601" s="63">
        <v>122.2</v>
      </c>
      <c r="K601" s="63">
        <v>12</v>
      </c>
      <c r="L601" s="63" t="s">
        <v>3186</v>
      </c>
      <c r="M601" s="63" t="s">
        <v>3187</v>
      </c>
      <c r="N601" s="63" t="s">
        <v>3198</v>
      </c>
      <c r="O601" s="62">
        <v>3</v>
      </c>
      <c r="P601" s="64"/>
    </row>
    <row r="602" spans="2:16" x14ac:dyDescent="0.25">
      <c r="B602" s="62">
        <v>597</v>
      </c>
      <c r="C602" s="63" t="s">
        <v>3182</v>
      </c>
      <c r="D602" s="63" t="s">
        <v>3182</v>
      </c>
      <c r="E602" s="63" t="s">
        <v>3188</v>
      </c>
      <c r="F602" s="63" t="s">
        <v>3188</v>
      </c>
      <c r="G602" s="63"/>
      <c r="H602" s="63"/>
      <c r="I602" s="62" t="s">
        <v>3189</v>
      </c>
      <c r="J602" s="63">
        <v>168.3</v>
      </c>
      <c r="K602" s="63">
        <v>12</v>
      </c>
      <c r="L602" s="63" t="s">
        <v>3186</v>
      </c>
      <c r="M602" s="63" t="s">
        <v>3187</v>
      </c>
      <c r="N602" s="63" t="s">
        <v>3198</v>
      </c>
      <c r="O602" s="62">
        <v>3</v>
      </c>
      <c r="P602" s="64"/>
    </row>
    <row r="603" spans="2:16" x14ac:dyDescent="0.25">
      <c r="B603" s="62">
        <v>598</v>
      </c>
      <c r="C603" s="63" t="s">
        <v>3182</v>
      </c>
      <c r="D603" s="63" t="s">
        <v>3182</v>
      </c>
      <c r="E603" s="63" t="s">
        <v>3188</v>
      </c>
      <c r="F603" s="63" t="s">
        <v>3188</v>
      </c>
      <c r="G603" s="63"/>
      <c r="H603" s="63"/>
      <c r="I603" s="62" t="s">
        <v>3189</v>
      </c>
      <c r="J603" s="63">
        <v>145.30000000000001</v>
      </c>
      <c r="K603" s="63">
        <v>12</v>
      </c>
      <c r="L603" s="63" t="s">
        <v>3186</v>
      </c>
      <c r="M603" s="63" t="s">
        <v>3187</v>
      </c>
      <c r="N603" s="63" t="s">
        <v>3198</v>
      </c>
      <c r="O603" s="62">
        <v>3</v>
      </c>
      <c r="P603" s="64"/>
    </row>
    <row r="604" spans="2:16" x14ac:dyDescent="0.25">
      <c r="B604" s="62">
        <v>599</v>
      </c>
      <c r="C604" s="63" t="s">
        <v>3182</v>
      </c>
      <c r="D604" s="63" t="s">
        <v>3182</v>
      </c>
      <c r="E604" s="63" t="s">
        <v>3188</v>
      </c>
      <c r="F604" s="63" t="s">
        <v>3188</v>
      </c>
      <c r="G604" s="63"/>
      <c r="H604" s="63"/>
      <c r="I604" s="62" t="s">
        <v>3189</v>
      </c>
      <c r="J604" s="63">
        <v>183.6</v>
      </c>
      <c r="K604" s="63">
        <v>12</v>
      </c>
      <c r="L604" s="63" t="s">
        <v>3186</v>
      </c>
      <c r="M604" s="63" t="s">
        <v>3187</v>
      </c>
      <c r="N604" s="63" t="s">
        <v>3198</v>
      </c>
      <c r="O604" s="62">
        <v>3</v>
      </c>
      <c r="P604" s="64"/>
    </row>
    <row r="605" spans="2:16" x14ac:dyDescent="0.25">
      <c r="B605" s="62">
        <v>600</v>
      </c>
      <c r="C605" s="63" t="s">
        <v>3182</v>
      </c>
      <c r="D605" s="63" t="s">
        <v>3182</v>
      </c>
      <c r="E605" s="63" t="s">
        <v>3188</v>
      </c>
      <c r="F605" s="63" t="s">
        <v>3188</v>
      </c>
      <c r="G605" s="63"/>
      <c r="H605" s="63"/>
      <c r="I605" s="62" t="s">
        <v>3189</v>
      </c>
      <c r="J605" s="63">
        <v>170.6</v>
      </c>
      <c r="K605" s="63">
        <v>12</v>
      </c>
      <c r="L605" s="63" t="s">
        <v>3186</v>
      </c>
      <c r="M605" s="63" t="s">
        <v>3187</v>
      </c>
      <c r="N605" s="63" t="s">
        <v>3198</v>
      </c>
      <c r="O605" s="62">
        <v>3</v>
      </c>
      <c r="P605" s="64"/>
    </row>
    <row r="606" spans="2:16" x14ac:dyDescent="0.25">
      <c r="B606" s="62">
        <v>601</v>
      </c>
      <c r="C606" s="63" t="s">
        <v>3182</v>
      </c>
      <c r="D606" s="63" t="s">
        <v>3182</v>
      </c>
      <c r="E606" s="63" t="s">
        <v>3188</v>
      </c>
      <c r="F606" s="63" t="s">
        <v>3188</v>
      </c>
      <c r="G606" s="63"/>
      <c r="H606" s="63"/>
      <c r="I606" s="62" t="s">
        <v>3189</v>
      </c>
      <c r="J606" s="63">
        <v>171.7</v>
      </c>
      <c r="K606" s="63">
        <v>12</v>
      </c>
      <c r="L606" s="63" t="s">
        <v>3186</v>
      </c>
      <c r="M606" s="63" t="s">
        <v>3187</v>
      </c>
      <c r="N606" s="63" t="s">
        <v>3198</v>
      </c>
      <c r="O606" s="62">
        <v>3</v>
      </c>
      <c r="P606" s="64"/>
    </row>
    <row r="607" spans="2:16" x14ac:dyDescent="0.25">
      <c r="B607" s="62">
        <v>602</v>
      </c>
      <c r="C607" s="63" t="s">
        <v>3182</v>
      </c>
      <c r="D607" s="63" t="s">
        <v>3182</v>
      </c>
      <c r="E607" s="63" t="s">
        <v>3188</v>
      </c>
      <c r="F607" s="63" t="s">
        <v>3188</v>
      </c>
      <c r="G607" s="63"/>
      <c r="H607" s="63"/>
      <c r="I607" s="62" t="s">
        <v>3189</v>
      </c>
      <c r="J607" s="63">
        <v>122.2</v>
      </c>
      <c r="K607" s="63">
        <v>15</v>
      </c>
      <c r="L607" s="63" t="s">
        <v>3186</v>
      </c>
      <c r="M607" s="63" t="s">
        <v>3194</v>
      </c>
      <c r="N607" s="63" t="s">
        <v>3212</v>
      </c>
      <c r="O607" s="62">
        <v>3</v>
      </c>
      <c r="P607" s="64"/>
    </row>
    <row r="608" spans="2:16" x14ac:dyDescent="0.25">
      <c r="B608" s="62">
        <v>603</v>
      </c>
      <c r="C608" s="63" t="s">
        <v>3182</v>
      </c>
      <c r="D608" s="63" t="s">
        <v>3182</v>
      </c>
      <c r="E608" s="63" t="s">
        <v>3188</v>
      </c>
      <c r="F608" s="63" t="s">
        <v>3188</v>
      </c>
      <c r="G608" s="63"/>
      <c r="H608" s="63"/>
      <c r="I608" s="62" t="s">
        <v>3189</v>
      </c>
      <c r="J608" s="63">
        <v>130.9</v>
      </c>
      <c r="K608" s="63">
        <v>12</v>
      </c>
      <c r="L608" s="63" t="s">
        <v>3186</v>
      </c>
      <c r="M608" s="63" t="s">
        <v>3187</v>
      </c>
      <c r="N608" s="63" t="s">
        <v>3198</v>
      </c>
      <c r="O608" s="62">
        <v>3</v>
      </c>
      <c r="P608" s="64"/>
    </row>
    <row r="609" spans="2:16" x14ac:dyDescent="0.25">
      <c r="B609" s="62">
        <v>604</v>
      </c>
      <c r="C609" s="63" t="s">
        <v>3182</v>
      </c>
      <c r="D609" s="63" t="s">
        <v>3182</v>
      </c>
      <c r="E609" s="63" t="s">
        <v>3188</v>
      </c>
      <c r="F609" s="63" t="s">
        <v>3188</v>
      </c>
      <c r="G609" s="63"/>
      <c r="H609" s="63"/>
      <c r="I609" s="62" t="s">
        <v>3189</v>
      </c>
      <c r="J609" s="63">
        <v>171.9</v>
      </c>
      <c r="K609" s="63">
        <v>12</v>
      </c>
      <c r="L609" s="63" t="s">
        <v>3186</v>
      </c>
      <c r="M609" s="63" t="s">
        <v>3187</v>
      </c>
      <c r="N609" s="63" t="s">
        <v>3198</v>
      </c>
      <c r="O609" s="62">
        <v>3</v>
      </c>
      <c r="P609" s="64"/>
    </row>
    <row r="610" spans="2:16" x14ac:dyDescent="0.25">
      <c r="B610" s="62">
        <v>605</v>
      </c>
      <c r="C610" s="63" t="s">
        <v>3182</v>
      </c>
      <c r="D610" s="63" t="s">
        <v>3182</v>
      </c>
      <c r="E610" s="63" t="s">
        <v>3188</v>
      </c>
      <c r="F610" s="63" t="s">
        <v>3188</v>
      </c>
      <c r="G610" s="63"/>
      <c r="H610" s="63"/>
      <c r="I610" s="62" t="s">
        <v>3189</v>
      </c>
      <c r="J610" s="63">
        <v>173</v>
      </c>
      <c r="K610" s="63">
        <v>12</v>
      </c>
      <c r="L610" s="63" t="s">
        <v>3186</v>
      </c>
      <c r="M610" s="63" t="s">
        <v>3187</v>
      </c>
      <c r="N610" s="63" t="s">
        <v>3198</v>
      </c>
      <c r="O610" s="62">
        <v>3</v>
      </c>
      <c r="P610" s="64"/>
    </row>
    <row r="611" spans="2:16" x14ac:dyDescent="0.25">
      <c r="B611" s="62">
        <v>606</v>
      </c>
      <c r="C611" s="63" t="s">
        <v>3182</v>
      </c>
      <c r="D611" s="63" t="s">
        <v>3182</v>
      </c>
      <c r="E611" s="63" t="s">
        <v>3188</v>
      </c>
      <c r="F611" s="63" t="s">
        <v>3188</v>
      </c>
      <c r="G611" s="63"/>
      <c r="H611" s="63"/>
      <c r="I611" s="62" t="s">
        <v>3189</v>
      </c>
      <c r="J611" s="63">
        <v>153</v>
      </c>
      <c r="K611" s="63">
        <v>12</v>
      </c>
      <c r="L611" s="63" t="s">
        <v>3186</v>
      </c>
      <c r="M611" s="63" t="s">
        <v>3187</v>
      </c>
      <c r="N611" s="63" t="s">
        <v>3198</v>
      </c>
      <c r="O611" s="62">
        <v>3</v>
      </c>
      <c r="P611" s="64"/>
    </row>
    <row r="612" spans="2:16" x14ac:dyDescent="0.25">
      <c r="B612" s="62">
        <v>607</v>
      </c>
      <c r="C612" s="63" t="s">
        <v>3182</v>
      </c>
      <c r="D612" s="63" t="s">
        <v>3182</v>
      </c>
      <c r="E612" s="63" t="s">
        <v>3188</v>
      </c>
      <c r="F612" s="63" t="s">
        <v>3188</v>
      </c>
      <c r="G612" s="63"/>
      <c r="H612" s="63"/>
      <c r="I612" s="62" t="s">
        <v>3189</v>
      </c>
      <c r="J612" s="63">
        <v>175.1</v>
      </c>
      <c r="K612" s="63">
        <v>12</v>
      </c>
      <c r="L612" s="63" t="s">
        <v>3186</v>
      </c>
      <c r="M612" s="63" t="s">
        <v>3187</v>
      </c>
      <c r="N612" s="63" t="s">
        <v>3198</v>
      </c>
      <c r="O612" s="62">
        <v>3</v>
      </c>
      <c r="P612" s="64"/>
    </row>
    <row r="613" spans="2:16" x14ac:dyDescent="0.25">
      <c r="B613" s="62">
        <v>608</v>
      </c>
      <c r="C613" s="63" t="s">
        <v>3182</v>
      </c>
      <c r="D613" s="63" t="s">
        <v>3182</v>
      </c>
      <c r="E613" s="63" t="s">
        <v>3188</v>
      </c>
      <c r="F613" s="63" t="s">
        <v>3188</v>
      </c>
      <c r="G613" s="63"/>
      <c r="H613" s="63"/>
      <c r="I613" s="62" t="s">
        <v>3189</v>
      </c>
      <c r="J613" s="63">
        <v>142.30000000000001</v>
      </c>
      <c r="K613" s="63">
        <v>12</v>
      </c>
      <c r="L613" s="63" t="s">
        <v>3186</v>
      </c>
      <c r="M613" s="63" t="s">
        <v>3187</v>
      </c>
      <c r="N613" s="63" t="s">
        <v>3198</v>
      </c>
      <c r="O613" s="62">
        <v>3</v>
      </c>
      <c r="P613" s="64"/>
    </row>
    <row r="614" spans="2:16" x14ac:dyDescent="0.25">
      <c r="B614" s="62">
        <v>609</v>
      </c>
      <c r="C614" s="63" t="s">
        <v>3182</v>
      </c>
      <c r="D614" s="63" t="s">
        <v>3182</v>
      </c>
      <c r="E614" s="63" t="s">
        <v>3188</v>
      </c>
      <c r="F614" s="63" t="s">
        <v>3188</v>
      </c>
      <c r="G614" s="63"/>
      <c r="H614" s="63"/>
      <c r="I614" s="62" t="s">
        <v>3189</v>
      </c>
      <c r="J614" s="63">
        <v>188.1</v>
      </c>
      <c r="K614" s="63">
        <v>12</v>
      </c>
      <c r="L614" s="63" t="s">
        <v>3186</v>
      </c>
      <c r="M614" s="63" t="s">
        <v>3187</v>
      </c>
      <c r="N614" s="63" t="s">
        <v>3198</v>
      </c>
      <c r="O614" s="62">
        <v>3</v>
      </c>
      <c r="P614" s="64"/>
    </row>
    <row r="615" spans="2:16" x14ac:dyDescent="0.25">
      <c r="B615" s="62">
        <v>610</v>
      </c>
      <c r="C615" s="63" t="s">
        <v>3182</v>
      </c>
      <c r="D615" s="63" t="s">
        <v>3182</v>
      </c>
      <c r="E615" s="63" t="s">
        <v>3188</v>
      </c>
      <c r="F615" s="63" t="s">
        <v>3188</v>
      </c>
      <c r="G615" s="63"/>
      <c r="H615" s="63"/>
      <c r="I615" s="62" t="s">
        <v>3189</v>
      </c>
      <c r="J615" s="63">
        <v>171.3</v>
      </c>
      <c r="K615" s="63">
        <v>12</v>
      </c>
      <c r="L615" s="63" t="s">
        <v>3186</v>
      </c>
      <c r="M615" s="63" t="s">
        <v>3187</v>
      </c>
      <c r="N615" s="63" t="s">
        <v>3198</v>
      </c>
      <c r="O615" s="62">
        <v>3</v>
      </c>
      <c r="P615" s="64"/>
    </row>
    <row r="616" spans="2:16" x14ac:dyDescent="0.25">
      <c r="B616" s="62">
        <v>611</v>
      </c>
      <c r="C616" s="63" t="s">
        <v>3182</v>
      </c>
      <c r="D616" s="63" t="s">
        <v>3182</v>
      </c>
      <c r="E616" s="63" t="s">
        <v>3188</v>
      </c>
      <c r="F616" s="63" t="s">
        <v>3188</v>
      </c>
      <c r="G616" s="63"/>
      <c r="H616" s="63"/>
      <c r="I616" s="62" t="s">
        <v>3189</v>
      </c>
      <c r="J616" s="63">
        <v>175.2</v>
      </c>
      <c r="K616" s="63">
        <v>12</v>
      </c>
      <c r="L616" s="63" t="s">
        <v>3186</v>
      </c>
      <c r="M616" s="63" t="s">
        <v>3187</v>
      </c>
      <c r="N616" s="63" t="s">
        <v>3198</v>
      </c>
      <c r="O616" s="62">
        <v>3</v>
      </c>
      <c r="P616" s="64"/>
    </row>
    <row r="617" spans="2:16" x14ac:dyDescent="0.25">
      <c r="B617" s="62">
        <v>612</v>
      </c>
      <c r="C617" s="63" t="s">
        <v>3182</v>
      </c>
      <c r="D617" s="63" t="s">
        <v>3182</v>
      </c>
      <c r="E617" s="63" t="s">
        <v>3188</v>
      </c>
      <c r="F617" s="63" t="s">
        <v>3188</v>
      </c>
      <c r="G617" s="63"/>
      <c r="H617" s="63"/>
      <c r="I617" s="62" t="s">
        <v>3189</v>
      </c>
      <c r="J617" s="63">
        <v>126</v>
      </c>
      <c r="K617" s="63">
        <v>12</v>
      </c>
      <c r="L617" s="63" t="s">
        <v>3186</v>
      </c>
      <c r="M617" s="63" t="s">
        <v>3187</v>
      </c>
      <c r="N617" s="63" t="s">
        <v>3198</v>
      </c>
      <c r="O617" s="62">
        <v>3</v>
      </c>
      <c r="P617" s="64"/>
    </row>
    <row r="618" spans="2:16" x14ac:dyDescent="0.25">
      <c r="B618" s="62">
        <v>613</v>
      </c>
      <c r="C618" s="63" t="s">
        <v>3182</v>
      </c>
      <c r="D618" s="63" t="s">
        <v>3182</v>
      </c>
      <c r="E618" s="63" t="s">
        <v>3188</v>
      </c>
      <c r="F618" s="63" t="s">
        <v>3188</v>
      </c>
      <c r="G618" s="63"/>
      <c r="H618" s="63"/>
      <c r="I618" s="62" t="s">
        <v>3189</v>
      </c>
      <c r="J618" s="63">
        <v>77.8</v>
      </c>
      <c r="K618" s="63">
        <v>12</v>
      </c>
      <c r="L618" s="63" t="s">
        <v>3186</v>
      </c>
      <c r="M618" s="63" t="s">
        <v>3187</v>
      </c>
      <c r="N618" s="63" t="s">
        <v>3198</v>
      </c>
      <c r="O618" s="62">
        <v>3</v>
      </c>
      <c r="P618" s="64"/>
    </row>
    <row r="619" spans="2:16" x14ac:dyDescent="0.25">
      <c r="B619" s="62">
        <v>614</v>
      </c>
      <c r="C619" s="63" t="s">
        <v>3182</v>
      </c>
      <c r="D619" s="63" t="s">
        <v>3182</v>
      </c>
      <c r="E619" s="63" t="s">
        <v>3188</v>
      </c>
      <c r="F619" s="63" t="s">
        <v>3188</v>
      </c>
      <c r="G619" s="63"/>
      <c r="H619" s="63"/>
      <c r="I619" s="62" t="s">
        <v>3189</v>
      </c>
      <c r="J619" s="63">
        <v>80</v>
      </c>
      <c r="K619" s="63">
        <v>12</v>
      </c>
      <c r="L619" s="63" t="s">
        <v>3186</v>
      </c>
      <c r="M619" s="63" t="s">
        <v>3187</v>
      </c>
      <c r="N619" s="63" t="s">
        <v>3198</v>
      </c>
      <c r="O619" s="62">
        <v>3</v>
      </c>
      <c r="P619" s="64"/>
    </row>
    <row r="620" spans="2:16" x14ac:dyDescent="0.25">
      <c r="B620" s="62">
        <v>615</v>
      </c>
      <c r="C620" s="63" t="s">
        <v>3182</v>
      </c>
      <c r="D620" s="63" t="s">
        <v>3182</v>
      </c>
      <c r="E620" s="63" t="s">
        <v>3188</v>
      </c>
      <c r="F620" s="63" t="s">
        <v>3188</v>
      </c>
      <c r="G620" s="63"/>
      <c r="H620" s="63"/>
      <c r="I620" s="62" t="s">
        <v>3189</v>
      </c>
      <c r="J620" s="63">
        <v>192.8</v>
      </c>
      <c r="K620" s="63">
        <v>12</v>
      </c>
      <c r="L620" s="63" t="s">
        <v>3186</v>
      </c>
      <c r="M620" s="63" t="s">
        <v>3187</v>
      </c>
      <c r="N620" s="63" t="s">
        <v>3198</v>
      </c>
      <c r="O620" s="62">
        <v>3</v>
      </c>
      <c r="P620" s="64"/>
    </row>
    <row r="621" spans="2:16" x14ac:dyDescent="0.25">
      <c r="B621" s="62">
        <v>616</v>
      </c>
      <c r="C621" s="63" t="s">
        <v>3182</v>
      </c>
      <c r="D621" s="63" t="s">
        <v>3182</v>
      </c>
      <c r="E621" s="63" t="s">
        <v>3188</v>
      </c>
      <c r="F621" s="63" t="s">
        <v>3188</v>
      </c>
      <c r="G621" s="63"/>
      <c r="H621" s="63"/>
      <c r="I621" s="62" t="s">
        <v>3189</v>
      </c>
      <c r="J621" s="63">
        <v>180.1</v>
      </c>
      <c r="K621" s="63">
        <v>12</v>
      </c>
      <c r="L621" s="63" t="s">
        <v>3186</v>
      </c>
      <c r="M621" s="63" t="s">
        <v>3187</v>
      </c>
      <c r="N621" s="63" t="s">
        <v>3198</v>
      </c>
      <c r="O621" s="62">
        <v>3</v>
      </c>
      <c r="P621" s="64"/>
    </row>
    <row r="622" spans="2:16" x14ac:dyDescent="0.25">
      <c r="B622" s="62">
        <v>617</v>
      </c>
      <c r="C622" s="63" t="s">
        <v>3182</v>
      </c>
      <c r="D622" s="63" t="s">
        <v>3182</v>
      </c>
      <c r="E622" s="63" t="s">
        <v>3188</v>
      </c>
      <c r="F622" s="63" t="s">
        <v>3188</v>
      </c>
      <c r="G622" s="63"/>
      <c r="H622" s="63"/>
      <c r="I622" s="62" t="s">
        <v>3189</v>
      </c>
      <c r="J622" s="63">
        <v>213</v>
      </c>
      <c r="K622" s="63">
        <v>12</v>
      </c>
      <c r="L622" s="63" t="s">
        <v>3186</v>
      </c>
      <c r="M622" s="63" t="s">
        <v>3187</v>
      </c>
      <c r="N622" s="63" t="s">
        <v>3198</v>
      </c>
      <c r="O622" s="62">
        <v>3</v>
      </c>
      <c r="P622" s="64"/>
    </row>
    <row r="623" spans="2:16" x14ac:dyDescent="0.25">
      <c r="B623" s="62">
        <v>618</v>
      </c>
      <c r="C623" s="63" t="s">
        <v>3182</v>
      </c>
      <c r="D623" s="63" t="s">
        <v>3182</v>
      </c>
      <c r="E623" s="63" t="s">
        <v>3188</v>
      </c>
      <c r="F623" s="63" t="s">
        <v>3188</v>
      </c>
      <c r="G623" s="63"/>
      <c r="H623" s="63"/>
      <c r="I623" s="62" t="s">
        <v>3189</v>
      </c>
      <c r="J623" s="63">
        <v>142.30000000000001</v>
      </c>
      <c r="K623" s="63">
        <v>12</v>
      </c>
      <c r="L623" s="63" t="s">
        <v>3186</v>
      </c>
      <c r="M623" s="63" t="s">
        <v>3187</v>
      </c>
      <c r="N623" s="63" t="s">
        <v>3198</v>
      </c>
      <c r="O623" s="62">
        <v>3</v>
      </c>
      <c r="P623" s="64"/>
    </row>
    <row r="624" spans="2:16" x14ac:dyDescent="0.25">
      <c r="B624" s="62">
        <v>619</v>
      </c>
      <c r="C624" s="63" t="s">
        <v>3182</v>
      </c>
      <c r="D624" s="63" t="s">
        <v>3182</v>
      </c>
      <c r="E624" s="63" t="s">
        <v>3188</v>
      </c>
      <c r="F624" s="63" t="s">
        <v>3188</v>
      </c>
      <c r="G624" s="63"/>
      <c r="H624" s="63"/>
      <c r="I624" s="62" t="s">
        <v>3189</v>
      </c>
      <c r="J624" s="63">
        <v>174.1</v>
      </c>
      <c r="K624" s="63">
        <v>12</v>
      </c>
      <c r="L624" s="63" t="s">
        <v>3186</v>
      </c>
      <c r="M624" s="63" t="s">
        <v>3187</v>
      </c>
      <c r="N624" s="63" t="s">
        <v>3198</v>
      </c>
      <c r="O624" s="62">
        <v>3</v>
      </c>
      <c r="P624" s="64"/>
    </row>
    <row r="625" spans="2:16" x14ac:dyDescent="0.25">
      <c r="B625" s="62">
        <v>620</v>
      </c>
      <c r="C625" s="63" t="s">
        <v>3182</v>
      </c>
      <c r="D625" s="63" t="s">
        <v>3182</v>
      </c>
      <c r="E625" s="63" t="s">
        <v>3188</v>
      </c>
      <c r="F625" s="63" t="s">
        <v>3188</v>
      </c>
      <c r="G625" s="63"/>
      <c r="H625" s="63"/>
      <c r="I625" s="62" t="s">
        <v>3189</v>
      </c>
      <c r="J625" s="63">
        <v>163.6</v>
      </c>
      <c r="K625" s="63">
        <v>12</v>
      </c>
      <c r="L625" s="63" t="s">
        <v>3186</v>
      </c>
      <c r="M625" s="63" t="s">
        <v>3187</v>
      </c>
      <c r="N625" s="63" t="s">
        <v>3198</v>
      </c>
      <c r="O625" s="62">
        <v>3</v>
      </c>
      <c r="P625" s="64"/>
    </row>
    <row r="626" spans="2:16" x14ac:dyDescent="0.25">
      <c r="B626" s="62">
        <v>621</v>
      </c>
      <c r="C626" s="63" t="s">
        <v>3182</v>
      </c>
      <c r="D626" s="63" t="s">
        <v>3182</v>
      </c>
      <c r="E626" s="63" t="s">
        <v>3188</v>
      </c>
      <c r="F626" s="63" t="s">
        <v>3188</v>
      </c>
      <c r="G626" s="63"/>
      <c r="H626" s="63"/>
      <c r="I626" s="62" t="s">
        <v>3189</v>
      </c>
      <c r="J626" s="63">
        <v>181.4</v>
      </c>
      <c r="K626" s="63">
        <v>12</v>
      </c>
      <c r="L626" s="63" t="s">
        <v>3186</v>
      </c>
      <c r="M626" s="63" t="s">
        <v>3187</v>
      </c>
      <c r="N626" s="63" t="s">
        <v>3198</v>
      </c>
      <c r="O626" s="62">
        <v>3</v>
      </c>
      <c r="P626" s="64"/>
    </row>
    <row r="627" spans="2:16" x14ac:dyDescent="0.25">
      <c r="B627" s="62">
        <v>622</v>
      </c>
      <c r="C627" s="63" t="s">
        <v>3182</v>
      </c>
      <c r="D627" s="63" t="s">
        <v>3182</v>
      </c>
      <c r="E627" s="63" t="s">
        <v>3188</v>
      </c>
      <c r="F627" s="63" t="s">
        <v>3188</v>
      </c>
      <c r="G627" s="63"/>
      <c r="H627" s="63"/>
      <c r="I627" s="62" t="s">
        <v>3189</v>
      </c>
      <c r="J627" s="63">
        <v>172.4</v>
      </c>
      <c r="K627" s="63">
        <v>12</v>
      </c>
      <c r="L627" s="63" t="s">
        <v>3186</v>
      </c>
      <c r="M627" s="63" t="s">
        <v>3187</v>
      </c>
      <c r="N627" s="63" t="s">
        <v>3198</v>
      </c>
      <c r="O627" s="62">
        <v>3</v>
      </c>
      <c r="P627" s="64"/>
    </row>
    <row r="628" spans="2:16" x14ac:dyDescent="0.25">
      <c r="B628" s="62">
        <v>623</v>
      </c>
      <c r="C628" s="63" t="s">
        <v>3182</v>
      </c>
      <c r="D628" s="63" t="s">
        <v>3182</v>
      </c>
      <c r="E628" s="63" t="s">
        <v>3188</v>
      </c>
      <c r="F628" s="63" t="s">
        <v>3188</v>
      </c>
      <c r="G628" s="63"/>
      <c r="H628" s="63"/>
      <c r="I628" s="62" t="s">
        <v>3189</v>
      </c>
      <c r="J628" s="63">
        <v>96</v>
      </c>
      <c r="K628" s="63">
        <v>12</v>
      </c>
      <c r="L628" s="63" t="s">
        <v>3186</v>
      </c>
      <c r="M628" s="63" t="s">
        <v>3187</v>
      </c>
      <c r="N628" s="63" t="s">
        <v>3198</v>
      </c>
      <c r="O628" s="62">
        <v>3</v>
      </c>
      <c r="P628" s="64"/>
    </row>
    <row r="629" spans="2:16" x14ac:dyDescent="0.25">
      <c r="B629" s="62">
        <v>624</v>
      </c>
      <c r="C629" s="63" t="s">
        <v>3182</v>
      </c>
      <c r="D629" s="63" t="s">
        <v>3182</v>
      </c>
      <c r="E629" s="63" t="s">
        <v>3188</v>
      </c>
      <c r="F629" s="63" t="s">
        <v>3188</v>
      </c>
      <c r="G629" s="63"/>
      <c r="H629" s="63"/>
      <c r="I629" s="62" t="s">
        <v>3189</v>
      </c>
      <c r="J629" s="63">
        <v>122.2</v>
      </c>
      <c r="K629" s="63">
        <v>12</v>
      </c>
      <c r="L629" s="63" t="s">
        <v>3186</v>
      </c>
      <c r="M629" s="63" t="s">
        <v>3187</v>
      </c>
      <c r="N629" s="63" t="s">
        <v>3198</v>
      </c>
      <c r="O629" s="62">
        <v>3</v>
      </c>
      <c r="P629" s="64"/>
    </row>
    <row r="630" spans="2:16" x14ac:dyDescent="0.25">
      <c r="B630" s="62">
        <v>625</v>
      </c>
      <c r="C630" s="63" t="s">
        <v>3182</v>
      </c>
      <c r="D630" s="63" t="s">
        <v>3182</v>
      </c>
      <c r="E630" s="63" t="s">
        <v>3188</v>
      </c>
      <c r="F630" s="63" t="s">
        <v>3188</v>
      </c>
      <c r="G630" s="63"/>
      <c r="H630" s="63"/>
      <c r="I630" s="62" t="s">
        <v>3189</v>
      </c>
      <c r="J630" s="63">
        <v>80</v>
      </c>
      <c r="K630" s="63">
        <v>12</v>
      </c>
      <c r="L630" s="63" t="s">
        <v>3186</v>
      </c>
      <c r="M630" s="63" t="s">
        <v>3187</v>
      </c>
      <c r="N630" s="63" t="s">
        <v>3198</v>
      </c>
      <c r="O630" s="62">
        <v>3</v>
      </c>
      <c r="P630" s="64"/>
    </row>
    <row r="631" spans="2:16" x14ac:dyDescent="0.25">
      <c r="B631" s="62">
        <v>626</v>
      </c>
      <c r="C631" s="63" t="s">
        <v>3182</v>
      </c>
      <c r="D631" s="63" t="s">
        <v>3205</v>
      </c>
      <c r="E631" s="63" t="s">
        <v>3206</v>
      </c>
      <c r="F631" s="63" t="s">
        <v>3206</v>
      </c>
      <c r="G631" s="63"/>
      <c r="H631" s="63"/>
      <c r="I631" s="62" t="s">
        <v>3213</v>
      </c>
      <c r="J631" s="63">
        <v>260.3</v>
      </c>
      <c r="K631" s="63">
        <v>18</v>
      </c>
      <c r="L631" s="63" t="s">
        <v>3186</v>
      </c>
      <c r="M631" s="63" t="s">
        <v>3187</v>
      </c>
      <c r="N631" s="63" t="s">
        <v>2141</v>
      </c>
      <c r="O631" s="62">
        <v>1</v>
      </c>
    </row>
    <row r="632" spans="2:16" x14ac:dyDescent="0.25">
      <c r="B632" s="62">
        <v>627</v>
      </c>
      <c r="C632" s="63" t="s">
        <v>3182</v>
      </c>
      <c r="D632" s="63" t="s">
        <v>3205</v>
      </c>
      <c r="E632" s="63" t="s">
        <v>3206</v>
      </c>
      <c r="F632" s="63" t="s">
        <v>3206</v>
      </c>
      <c r="G632" s="63"/>
      <c r="H632" s="63"/>
      <c r="I632" s="62" t="s">
        <v>3213</v>
      </c>
      <c r="J632" s="63">
        <v>267.97000000000003</v>
      </c>
      <c r="K632" s="63">
        <v>18</v>
      </c>
      <c r="L632" s="63" t="s">
        <v>3186</v>
      </c>
      <c r="M632" s="63" t="s">
        <v>3187</v>
      </c>
      <c r="N632" s="63" t="s">
        <v>2141</v>
      </c>
      <c r="O632" s="62">
        <v>1</v>
      </c>
    </row>
    <row r="633" spans="2:16" x14ac:dyDescent="0.25">
      <c r="B633" s="62">
        <v>628</v>
      </c>
      <c r="C633" s="63" t="s">
        <v>3182</v>
      </c>
      <c r="D633" s="63" t="s">
        <v>3205</v>
      </c>
      <c r="E633" s="63" t="s">
        <v>3206</v>
      </c>
      <c r="F633" s="63" t="s">
        <v>3206</v>
      </c>
      <c r="G633" s="63"/>
      <c r="H633" s="63"/>
      <c r="I633" s="62" t="s">
        <v>3213</v>
      </c>
      <c r="J633" s="63">
        <v>268.73</v>
      </c>
      <c r="K633" s="63">
        <v>18</v>
      </c>
      <c r="L633" s="63" t="s">
        <v>3186</v>
      </c>
      <c r="M633" s="63" t="s">
        <v>3187</v>
      </c>
      <c r="N633" s="63" t="s">
        <v>2141</v>
      </c>
      <c r="O633" s="62">
        <v>1</v>
      </c>
    </row>
    <row r="634" spans="2:16" x14ac:dyDescent="0.25">
      <c r="B634" s="62">
        <v>629</v>
      </c>
      <c r="C634" s="63" t="s">
        <v>3182</v>
      </c>
      <c r="D634" s="63" t="s">
        <v>3205</v>
      </c>
      <c r="E634" s="63" t="s">
        <v>3206</v>
      </c>
      <c r="F634" s="63" t="s">
        <v>3206</v>
      </c>
      <c r="G634" s="63"/>
      <c r="H634" s="63"/>
      <c r="I634" s="62" t="s">
        <v>3213</v>
      </c>
      <c r="J634" s="63">
        <v>270.66000000000003</v>
      </c>
      <c r="K634" s="63">
        <v>18</v>
      </c>
      <c r="L634" s="63" t="s">
        <v>3186</v>
      </c>
      <c r="M634" s="63" t="s">
        <v>3187</v>
      </c>
      <c r="N634" s="63" t="s">
        <v>2141</v>
      </c>
      <c r="O634" s="62">
        <v>1</v>
      </c>
    </row>
    <row r="635" spans="2:16" x14ac:dyDescent="0.25">
      <c r="B635" s="62">
        <v>630</v>
      </c>
      <c r="C635" s="63" t="s">
        <v>3182</v>
      </c>
      <c r="D635" s="63" t="s">
        <v>3205</v>
      </c>
      <c r="E635" s="63" t="s">
        <v>3206</v>
      </c>
      <c r="F635" s="63" t="s">
        <v>3206</v>
      </c>
      <c r="G635" s="63"/>
      <c r="H635" s="63"/>
      <c r="I635" s="62" t="s">
        <v>3213</v>
      </c>
      <c r="J635" s="63">
        <v>271.3</v>
      </c>
      <c r="K635" s="63">
        <v>18</v>
      </c>
      <c r="L635" s="63" t="s">
        <v>3186</v>
      </c>
      <c r="M635" s="63" t="s">
        <v>3187</v>
      </c>
      <c r="N635" s="63" t="s">
        <v>2141</v>
      </c>
      <c r="O635" s="62">
        <v>1</v>
      </c>
    </row>
    <row r="636" spans="2:16" x14ac:dyDescent="0.25">
      <c r="B636" s="62">
        <v>631</v>
      </c>
      <c r="C636" s="63" t="s">
        <v>3182</v>
      </c>
      <c r="D636" s="63" t="s">
        <v>3205</v>
      </c>
      <c r="E636" s="63" t="s">
        <v>3206</v>
      </c>
      <c r="F636" s="63" t="s">
        <v>3206</v>
      </c>
      <c r="G636" s="63"/>
      <c r="H636" s="63"/>
      <c r="I636" s="62" t="s">
        <v>3213</v>
      </c>
      <c r="J636" s="63">
        <v>280.20999999999998</v>
      </c>
      <c r="K636" s="63">
        <v>18</v>
      </c>
      <c r="L636" s="63" t="s">
        <v>3186</v>
      </c>
      <c r="M636" s="63" t="s">
        <v>3187</v>
      </c>
      <c r="N636" s="63" t="s">
        <v>2141</v>
      </c>
      <c r="O636" s="62">
        <v>1</v>
      </c>
    </row>
    <row r="637" spans="2:16" x14ac:dyDescent="0.25">
      <c r="B637" s="62">
        <v>632</v>
      </c>
      <c r="C637" s="63" t="s">
        <v>3182</v>
      </c>
      <c r="D637" s="63" t="s">
        <v>3205</v>
      </c>
      <c r="E637" s="63" t="s">
        <v>3206</v>
      </c>
      <c r="F637" s="63" t="s">
        <v>3206</v>
      </c>
      <c r="G637" s="63"/>
      <c r="H637" s="63"/>
      <c r="I637" s="62" t="s">
        <v>3213</v>
      </c>
      <c r="J637" s="63">
        <v>237.67</v>
      </c>
      <c r="K637" s="63">
        <v>18</v>
      </c>
      <c r="L637" s="63" t="s">
        <v>3186</v>
      </c>
      <c r="M637" s="63" t="s">
        <v>3187</v>
      </c>
      <c r="N637" s="63" t="s">
        <v>2141</v>
      </c>
      <c r="O637" s="62">
        <v>1</v>
      </c>
    </row>
    <row r="638" spans="2:16" x14ac:dyDescent="0.25">
      <c r="B638" s="62">
        <v>633</v>
      </c>
      <c r="C638" s="63" t="s">
        <v>3182</v>
      </c>
      <c r="D638" s="63" t="s">
        <v>3205</v>
      </c>
      <c r="E638" s="63" t="s">
        <v>3206</v>
      </c>
      <c r="F638" s="63" t="s">
        <v>3206</v>
      </c>
      <c r="G638" s="63"/>
      <c r="H638" s="63"/>
      <c r="I638" s="62" t="s">
        <v>3213</v>
      </c>
      <c r="J638" s="63">
        <v>172.53</v>
      </c>
      <c r="K638" s="63">
        <v>18</v>
      </c>
      <c r="L638" s="63" t="s">
        <v>3186</v>
      </c>
      <c r="M638" s="63" t="s">
        <v>3187</v>
      </c>
      <c r="N638" s="63" t="s">
        <v>2141</v>
      </c>
      <c r="O638" s="62">
        <v>1</v>
      </c>
    </row>
    <row r="639" spans="2:16" x14ac:dyDescent="0.25">
      <c r="B639" s="62">
        <v>634</v>
      </c>
      <c r="C639" s="63" t="s">
        <v>3182</v>
      </c>
      <c r="D639" s="63" t="s">
        <v>3205</v>
      </c>
      <c r="E639" s="63" t="s">
        <v>3206</v>
      </c>
      <c r="F639" s="63" t="s">
        <v>3206</v>
      </c>
      <c r="G639" s="63"/>
      <c r="H639" s="63"/>
      <c r="I639" s="62" t="s">
        <v>3213</v>
      </c>
      <c r="J639" s="63">
        <v>102.47</v>
      </c>
      <c r="K639" s="63">
        <v>18</v>
      </c>
      <c r="L639" s="63" t="s">
        <v>3186</v>
      </c>
      <c r="M639" s="63" t="s">
        <v>3194</v>
      </c>
      <c r="N639" s="63" t="s">
        <v>2633</v>
      </c>
      <c r="O639" s="62">
        <v>1</v>
      </c>
    </row>
    <row r="640" spans="2:16" x14ac:dyDescent="0.25">
      <c r="B640" s="62">
        <v>635</v>
      </c>
      <c r="C640" s="63" t="s">
        <v>3182</v>
      </c>
      <c r="D640" s="63" t="s">
        <v>3205</v>
      </c>
      <c r="E640" s="63" t="s">
        <v>3206</v>
      </c>
      <c r="F640" s="63" t="s">
        <v>3206</v>
      </c>
      <c r="G640" s="63"/>
      <c r="H640" s="63"/>
      <c r="I640" s="62" t="s">
        <v>3213</v>
      </c>
      <c r="J640" s="63">
        <v>227.76</v>
      </c>
      <c r="K640" s="63">
        <v>18</v>
      </c>
      <c r="L640" s="63" t="s">
        <v>3186</v>
      </c>
      <c r="M640" s="63" t="s">
        <v>3187</v>
      </c>
      <c r="N640" s="63" t="s">
        <v>2141</v>
      </c>
      <c r="O640" s="62">
        <v>1</v>
      </c>
    </row>
    <row r="641" spans="2:16" x14ac:dyDescent="0.25">
      <c r="B641" s="62">
        <v>636</v>
      </c>
      <c r="C641" s="63" t="s">
        <v>3182</v>
      </c>
      <c r="D641" s="63" t="s">
        <v>3205</v>
      </c>
      <c r="E641" s="63" t="s">
        <v>3206</v>
      </c>
      <c r="F641" s="63" t="s">
        <v>3206</v>
      </c>
      <c r="G641" s="63"/>
      <c r="H641" s="63"/>
      <c r="I641" s="62" t="s">
        <v>3213</v>
      </c>
      <c r="J641" s="63">
        <v>267.36</v>
      </c>
      <c r="K641" s="63">
        <v>18</v>
      </c>
      <c r="L641" s="63" t="s">
        <v>3186</v>
      </c>
      <c r="M641" s="63" t="s">
        <v>3187</v>
      </c>
      <c r="N641" s="63" t="s">
        <v>2141</v>
      </c>
      <c r="O641" s="62">
        <v>1</v>
      </c>
    </row>
    <row r="642" spans="2:16" x14ac:dyDescent="0.25">
      <c r="B642" s="62">
        <v>637</v>
      </c>
      <c r="C642" s="63" t="s">
        <v>3182</v>
      </c>
      <c r="D642" s="63" t="s">
        <v>3205</v>
      </c>
      <c r="E642" s="63" t="s">
        <v>3206</v>
      </c>
      <c r="F642" s="63" t="s">
        <v>3206</v>
      </c>
      <c r="G642" s="63"/>
      <c r="H642" s="63"/>
      <c r="I642" s="62" t="s">
        <v>3213</v>
      </c>
      <c r="J642" s="63">
        <v>275</v>
      </c>
      <c r="K642" s="63">
        <v>18</v>
      </c>
      <c r="L642" s="63" t="s">
        <v>3186</v>
      </c>
      <c r="M642" s="63" t="s">
        <v>3187</v>
      </c>
      <c r="N642" s="63" t="s">
        <v>2141</v>
      </c>
      <c r="O642" s="62">
        <v>1</v>
      </c>
    </row>
    <row r="643" spans="2:16" x14ac:dyDescent="0.25">
      <c r="B643" s="62">
        <v>638</v>
      </c>
      <c r="C643" s="63" t="s">
        <v>3182</v>
      </c>
      <c r="D643" s="63" t="s">
        <v>3205</v>
      </c>
      <c r="E643" s="63" t="s">
        <v>3206</v>
      </c>
      <c r="F643" s="63" t="s">
        <v>3206</v>
      </c>
      <c r="G643" s="63"/>
      <c r="H643" s="63"/>
      <c r="I643" s="62" t="s">
        <v>3213</v>
      </c>
      <c r="J643" s="63">
        <v>253.35</v>
      </c>
      <c r="K643" s="63">
        <v>18</v>
      </c>
      <c r="L643" s="63" t="s">
        <v>3186</v>
      </c>
      <c r="M643" s="63" t="s">
        <v>3187</v>
      </c>
      <c r="N643" s="63" t="s">
        <v>2141</v>
      </c>
      <c r="O643" s="62">
        <v>1</v>
      </c>
    </row>
    <row r="644" spans="2:16" x14ac:dyDescent="0.25">
      <c r="B644" s="62">
        <v>639</v>
      </c>
      <c r="C644" s="63" t="s">
        <v>3182</v>
      </c>
      <c r="D644" s="63" t="s">
        <v>3205</v>
      </c>
      <c r="E644" s="63" t="s">
        <v>3206</v>
      </c>
      <c r="F644" s="63" t="s">
        <v>3206</v>
      </c>
      <c r="G644" s="63"/>
      <c r="H644" s="63"/>
      <c r="I644" s="62" t="s">
        <v>3213</v>
      </c>
      <c r="J644" s="63">
        <v>256.13</v>
      </c>
      <c r="K644" s="63">
        <v>18</v>
      </c>
      <c r="L644" s="63" t="s">
        <v>3186</v>
      </c>
      <c r="M644" s="63" t="s">
        <v>3187</v>
      </c>
      <c r="N644" s="63" t="s">
        <v>2141</v>
      </c>
      <c r="O644" s="62">
        <v>1</v>
      </c>
    </row>
    <row r="645" spans="2:16" x14ac:dyDescent="0.25">
      <c r="B645" s="62">
        <v>640</v>
      </c>
      <c r="C645" s="63" t="s">
        <v>3182</v>
      </c>
      <c r="D645" s="63" t="s">
        <v>3205</v>
      </c>
      <c r="E645" s="63" t="s">
        <v>3206</v>
      </c>
      <c r="F645" s="63" t="s">
        <v>3206</v>
      </c>
      <c r="G645" s="63"/>
      <c r="H645" s="63"/>
      <c r="I645" s="62" t="s">
        <v>3213</v>
      </c>
      <c r="J645" s="63">
        <v>278.05</v>
      </c>
      <c r="K645" s="63">
        <v>18</v>
      </c>
      <c r="L645" s="63" t="s">
        <v>3186</v>
      </c>
      <c r="M645" s="63" t="s">
        <v>3187</v>
      </c>
      <c r="N645" s="63" t="s">
        <v>2141</v>
      </c>
      <c r="O645" s="62">
        <v>1</v>
      </c>
    </row>
    <row r="646" spans="2:16" x14ac:dyDescent="0.25">
      <c r="B646" s="62">
        <v>641</v>
      </c>
      <c r="C646" s="63" t="s">
        <v>3182</v>
      </c>
      <c r="D646" s="63" t="s">
        <v>3205</v>
      </c>
      <c r="E646" s="63" t="s">
        <v>3206</v>
      </c>
      <c r="F646" s="63" t="s">
        <v>3206</v>
      </c>
      <c r="G646" s="63"/>
      <c r="H646" s="63"/>
      <c r="I646" s="62" t="s">
        <v>3213</v>
      </c>
      <c r="J646" s="63">
        <v>270.57</v>
      </c>
      <c r="K646" s="63">
        <v>18</v>
      </c>
      <c r="L646" s="63" t="s">
        <v>3186</v>
      </c>
      <c r="M646" s="63" t="s">
        <v>3187</v>
      </c>
      <c r="N646" s="63" t="s">
        <v>2141</v>
      </c>
      <c r="O646" s="62">
        <v>1</v>
      </c>
    </row>
    <row r="647" spans="2:16" x14ac:dyDescent="0.25">
      <c r="B647" s="62">
        <v>642</v>
      </c>
      <c r="C647" s="63" t="s">
        <v>3182</v>
      </c>
      <c r="D647" s="63" t="s">
        <v>3205</v>
      </c>
      <c r="E647" s="63" t="s">
        <v>3206</v>
      </c>
      <c r="F647" s="63" t="s">
        <v>3206</v>
      </c>
      <c r="G647" s="63"/>
      <c r="H647" s="63"/>
      <c r="I647" s="62" t="s">
        <v>3213</v>
      </c>
      <c r="J647" s="63">
        <v>261.83</v>
      </c>
      <c r="K647" s="63">
        <v>18</v>
      </c>
      <c r="L647" s="63" t="s">
        <v>3186</v>
      </c>
      <c r="M647" s="63" t="s">
        <v>3187</v>
      </c>
      <c r="N647" s="63" t="s">
        <v>2141</v>
      </c>
      <c r="O647" s="62">
        <v>1</v>
      </c>
    </row>
    <row r="648" spans="2:16" x14ac:dyDescent="0.25">
      <c r="B648" s="62">
        <v>643</v>
      </c>
      <c r="C648" s="63" t="s">
        <v>3182</v>
      </c>
      <c r="D648" s="63" t="s">
        <v>3182</v>
      </c>
      <c r="E648" s="63" t="s">
        <v>3207</v>
      </c>
      <c r="F648" s="63" t="s">
        <v>3207</v>
      </c>
      <c r="G648" s="63"/>
      <c r="H648" s="63"/>
      <c r="I648" s="62" t="s">
        <v>3189</v>
      </c>
      <c r="J648" s="63">
        <v>80.7</v>
      </c>
      <c r="K648" s="63">
        <v>13</v>
      </c>
      <c r="L648" s="63" t="s">
        <v>3186</v>
      </c>
      <c r="M648" s="63" t="s">
        <v>3187</v>
      </c>
      <c r="N648" s="63" t="s">
        <v>3190</v>
      </c>
      <c r="O648" s="62">
        <v>3</v>
      </c>
      <c r="P648" s="64"/>
    </row>
    <row r="649" spans="2:16" x14ac:dyDescent="0.25">
      <c r="B649" s="62">
        <v>644</v>
      </c>
      <c r="C649" s="63" t="s">
        <v>3182</v>
      </c>
      <c r="D649" s="63" t="s">
        <v>3205</v>
      </c>
      <c r="E649" s="63" t="s">
        <v>3206</v>
      </c>
      <c r="F649" s="63" t="s">
        <v>3206</v>
      </c>
      <c r="G649" s="63"/>
      <c r="H649" s="63"/>
      <c r="I649" s="62" t="s">
        <v>3213</v>
      </c>
      <c r="J649" s="63">
        <v>234.29</v>
      </c>
      <c r="K649" s="63">
        <v>18</v>
      </c>
      <c r="L649" s="63" t="s">
        <v>3186</v>
      </c>
      <c r="M649" s="63" t="s">
        <v>3187</v>
      </c>
      <c r="N649" s="63" t="s">
        <v>2141</v>
      </c>
      <c r="O649" s="62">
        <v>1</v>
      </c>
    </row>
    <row r="650" spans="2:16" x14ac:dyDescent="0.25">
      <c r="B650" s="62">
        <v>645</v>
      </c>
      <c r="C650" s="63" t="s">
        <v>3182</v>
      </c>
      <c r="D650" s="63" t="s">
        <v>3205</v>
      </c>
      <c r="E650" s="63" t="s">
        <v>3206</v>
      </c>
      <c r="F650" s="63" t="s">
        <v>3206</v>
      </c>
      <c r="G650" s="63"/>
      <c r="H650" s="63"/>
      <c r="I650" s="62" t="s">
        <v>3213</v>
      </c>
      <c r="J650" s="63">
        <v>252.89</v>
      </c>
      <c r="K650" s="63">
        <v>18</v>
      </c>
      <c r="L650" s="63" t="s">
        <v>3186</v>
      </c>
      <c r="M650" s="63" t="s">
        <v>3187</v>
      </c>
      <c r="N650" s="63" t="s">
        <v>2141</v>
      </c>
      <c r="O650" s="62">
        <v>1</v>
      </c>
    </row>
    <row r="651" spans="2:16" x14ac:dyDescent="0.25">
      <c r="B651" s="62">
        <v>646</v>
      </c>
      <c r="C651" s="63" t="s">
        <v>3182</v>
      </c>
      <c r="D651" s="63" t="s">
        <v>3205</v>
      </c>
      <c r="E651" s="63" t="s">
        <v>3206</v>
      </c>
      <c r="F651" s="63" t="s">
        <v>3206</v>
      </c>
      <c r="G651" s="63"/>
      <c r="H651" s="63"/>
      <c r="I651" s="62" t="s">
        <v>3213</v>
      </c>
      <c r="J651" s="63">
        <v>239.97</v>
      </c>
      <c r="K651" s="63">
        <v>16</v>
      </c>
      <c r="L651" s="63" t="s">
        <v>3186</v>
      </c>
      <c r="M651" s="63" t="s">
        <v>3187</v>
      </c>
      <c r="N651" s="63" t="s">
        <v>2141</v>
      </c>
      <c r="O651" s="62">
        <v>1</v>
      </c>
    </row>
    <row r="652" spans="2:16" x14ac:dyDescent="0.25">
      <c r="B652" s="62">
        <v>647</v>
      </c>
      <c r="C652" s="63" t="s">
        <v>3182</v>
      </c>
      <c r="D652" s="63" t="s">
        <v>3205</v>
      </c>
      <c r="E652" s="63" t="s">
        <v>3206</v>
      </c>
      <c r="F652" s="63" t="s">
        <v>3206</v>
      </c>
      <c r="G652" s="63"/>
      <c r="H652" s="63"/>
      <c r="I652" s="62" t="s">
        <v>3213</v>
      </c>
      <c r="J652" s="63">
        <v>275.13</v>
      </c>
      <c r="K652" s="63">
        <v>16</v>
      </c>
      <c r="L652" s="63" t="s">
        <v>3186</v>
      </c>
      <c r="M652" s="63" t="s">
        <v>3187</v>
      </c>
      <c r="N652" s="63" t="s">
        <v>2141</v>
      </c>
      <c r="O652" s="62">
        <v>1</v>
      </c>
    </row>
    <row r="653" spans="2:16" x14ac:dyDescent="0.25">
      <c r="B653" s="62">
        <v>648</v>
      </c>
      <c r="C653" s="63" t="s">
        <v>3182</v>
      </c>
      <c r="D653" s="63" t="s">
        <v>3205</v>
      </c>
      <c r="E653" s="63" t="s">
        <v>3206</v>
      </c>
      <c r="F653" s="63" t="s">
        <v>3206</v>
      </c>
      <c r="G653" s="63"/>
      <c r="H653" s="63"/>
      <c r="I653" s="62" t="s">
        <v>3213</v>
      </c>
      <c r="J653" s="63">
        <v>233.08</v>
      </c>
      <c r="K653" s="63">
        <v>18</v>
      </c>
      <c r="L653" s="63" t="s">
        <v>3186</v>
      </c>
      <c r="M653" s="63" t="s">
        <v>3187</v>
      </c>
      <c r="N653" s="63" t="s">
        <v>2141</v>
      </c>
      <c r="O653" s="62">
        <v>1</v>
      </c>
    </row>
    <row r="654" spans="2:16" x14ac:dyDescent="0.25">
      <c r="B654" s="62">
        <v>649</v>
      </c>
      <c r="C654" s="63" t="s">
        <v>3182</v>
      </c>
      <c r="D654" s="63" t="s">
        <v>3205</v>
      </c>
      <c r="E654" s="63" t="s">
        <v>3206</v>
      </c>
      <c r="F654" s="63" t="s">
        <v>3206</v>
      </c>
      <c r="G654" s="63"/>
      <c r="H654" s="63"/>
      <c r="I654" s="62" t="s">
        <v>3213</v>
      </c>
      <c r="J654" s="63">
        <v>267.51</v>
      </c>
      <c r="K654" s="63">
        <v>18</v>
      </c>
      <c r="L654" s="63" t="s">
        <v>3186</v>
      </c>
      <c r="M654" s="63" t="s">
        <v>3187</v>
      </c>
      <c r="N654" s="63" t="s">
        <v>2141</v>
      </c>
      <c r="O654" s="62">
        <v>1</v>
      </c>
    </row>
    <row r="655" spans="2:16" x14ac:dyDescent="0.25">
      <c r="B655" s="62">
        <v>650</v>
      </c>
      <c r="C655" s="63" t="s">
        <v>3182</v>
      </c>
      <c r="D655" s="63" t="s">
        <v>3205</v>
      </c>
      <c r="E655" s="63" t="s">
        <v>3206</v>
      </c>
      <c r="F655" s="63" t="s">
        <v>3206</v>
      </c>
      <c r="G655" s="63"/>
      <c r="H655" s="63"/>
      <c r="I655" s="62" t="s">
        <v>3213</v>
      </c>
      <c r="J655" s="63">
        <v>262.86</v>
      </c>
      <c r="K655" s="63">
        <v>18</v>
      </c>
      <c r="L655" s="63" t="s">
        <v>3186</v>
      </c>
      <c r="M655" s="63" t="s">
        <v>3187</v>
      </c>
      <c r="N655" s="63" t="s">
        <v>2141</v>
      </c>
      <c r="O655" s="62">
        <v>1</v>
      </c>
    </row>
    <row r="656" spans="2:16" x14ac:dyDescent="0.25">
      <c r="B656" s="62">
        <v>651</v>
      </c>
      <c r="C656" s="63" t="s">
        <v>3182</v>
      </c>
      <c r="D656" s="63" t="s">
        <v>3205</v>
      </c>
      <c r="E656" s="63" t="s">
        <v>3206</v>
      </c>
      <c r="F656" s="63" t="s">
        <v>3206</v>
      </c>
      <c r="G656" s="63"/>
      <c r="H656" s="63"/>
      <c r="I656" s="62" t="s">
        <v>3213</v>
      </c>
      <c r="J656" s="63">
        <v>268.94</v>
      </c>
      <c r="K656" s="63">
        <v>18</v>
      </c>
      <c r="L656" s="63" t="s">
        <v>3186</v>
      </c>
      <c r="M656" s="63" t="s">
        <v>3187</v>
      </c>
      <c r="N656" s="63" t="s">
        <v>2141</v>
      </c>
      <c r="O656" s="62">
        <v>1</v>
      </c>
    </row>
    <row r="657" spans="2:15" x14ac:dyDescent="0.25">
      <c r="B657" s="62">
        <v>652</v>
      </c>
      <c r="C657" s="63" t="s">
        <v>3182</v>
      </c>
      <c r="D657" s="63" t="s">
        <v>3205</v>
      </c>
      <c r="E657" s="63" t="s">
        <v>3206</v>
      </c>
      <c r="F657" s="63" t="s">
        <v>3206</v>
      </c>
      <c r="G657" s="63"/>
      <c r="H657" s="63"/>
      <c r="I657" s="62" t="s">
        <v>3213</v>
      </c>
      <c r="J657" s="63">
        <v>265.27999999999997</v>
      </c>
      <c r="K657" s="63">
        <v>18</v>
      </c>
      <c r="L657" s="63" t="s">
        <v>3186</v>
      </c>
      <c r="M657" s="63" t="s">
        <v>3187</v>
      </c>
      <c r="N657" s="63" t="s">
        <v>2141</v>
      </c>
      <c r="O657" s="62">
        <v>1</v>
      </c>
    </row>
    <row r="658" spans="2:15" x14ac:dyDescent="0.25">
      <c r="B658" s="62">
        <v>653</v>
      </c>
      <c r="C658" s="63" t="s">
        <v>3182</v>
      </c>
      <c r="D658" s="63" t="s">
        <v>3205</v>
      </c>
      <c r="E658" s="63" t="s">
        <v>3206</v>
      </c>
      <c r="F658" s="63" t="s">
        <v>3206</v>
      </c>
      <c r="G658" s="63"/>
      <c r="H658" s="63"/>
      <c r="I658" s="62" t="s">
        <v>3213</v>
      </c>
      <c r="J658" s="63">
        <v>266.87</v>
      </c>
      <c r="K658" s="63">
        <v>18</v>
      </c>
      <c r="L658" s="63" t="s">
        <v>3186</v>
      </c>
      <c r="M658" s="63" t="s">
        <v>3187</v>
      </c>
      <c r="N658" s="63" t="s">
        <v>2141</v>
      </c>
      <c r="O658" s="62">
        <v>1</v>
      </c>
    </row>
    <row r="659" spans="2:15" x14ac:dyDescent="0.25">
      <c r="B659" s="62">
        <v>654</v>
      </c>
      <c r="C659" s="63" t="s">
        <v>3182</v>
      </c>
      <c r="D659" s="63" t="s">
        <v>3205</v>
      </c>
      <c r="E659" s="63" t="s">
        <v>3206</v>
      </c>
      <c r="F659" s="63" t="s">
        <v>3206</v>
      </c>
      <c r="G659" s="63"/>
      <c r="H659" s="63"/>
      <c r="I659" s="62" t="s">
        <v>3213</v>
      </c>
      <c r="J659" s="63">
        <v>263.10000000000002</v>
      </c>
      <c r="K659" s="63">
        <v>18</v>
      </c>
      <c r="L659" s="63" t="s">
        <v>3186</v>
      </c>
      <c r="M659" s="63" t="s">
        <v>3187</v>
      </c>
      <c r="N659" s="63" t="s">
        <v>2141</v>
      </c>
      <c r="O659" s="62">
        <v>1</v>
      </c>
    </row>
    <row r="660" spans="2:15" x14ac:dyDescent="0.25">
      <c r="B660" s="62">
        <v>655</v>
      </c>
      <c r="C660" s="63" t="s">
        <v>3182</v>
      </c>
      <c r="D660" s="63" t="s">
        <v>3205</v>
      </c>
      <c r="E660" s="63" t="s">
        <v>3206</v>
      </c>
      <c r="F660" s="63" t="s">
        <v>3206</v>
      </c>
      <c r="G660" s="63"/>
      <c r="H660" s="63"/>
      <c r="I660" s="62" t="s">
        <v>3213</v>
      </c>
      <c r="J660" s="63">
        <v>269.11</v>
      </c>
      <c r="K660" s="63">
        <v>18</v>
      </c>
      <c r="L660" s="63" t="s">
        <v>3186</v>
      </c>
      <c r="M660" s="63" t="s">
        <v>3187</v>
      </c>
      <c r="N660" s="63" t="s">
        <v>2141</v>
      </c>
      <c r="O660" s="62">
        <v>1</v>
      </c>
    </row>
    <row r="661" spans="2:15" x14ac:dyDescent="0.25">
      <c r="B661" s="62">
        <v>656</v>
      </c>
      <c r="C661" s="63" t="s">
        <v>3182</v>
      </c>
      <c r="D661" s="63" t="s">
        <v>3205</v>
      </c>
      <c r="E661" s="63" t="s">
        <v>3206</v>
      </c>
      <c r="F661" s="63" t="s">
        <v>3206</v>
      </c>
      <c r="G661" s="63"/>
      <c r="H661" s="63"/>
      <c r="I661" s="62" t="s">
        <v>3213</v>
      </c>
      <c r="J661" s="63">
        <v>191.39</v>
      </c>
      <c r="K661" s="63">
        <v>16</v>
      </c>
      <c r="L661" s="63" t="s">
        <v>3186</v>
      </c>
      <c r="M661" s="63" t="s">
        <v>3187</v>
      </c>
      <c r="N661" s="63" t="s">
        <v>2141</v>
      </c>
      <c r="O661" s="62">
        <v>1</v>
      </c>
    </row>
    <row r="662" spans="2:15" x14ac:dyDescent="0.25">
      <c r="B662" s="62">
        <v>657</v>
      </c>
      <c r="C662" s="63" t="s">
        <v>3182</v>
      </c>
      <c r="D662" s="63" t="s">
        <v>3205</v>
      </c>
      <c r="E662" s="63" t="s">
        <v>3206</v>
      </c>
      <c r="F662" s="63" t="s">
        <v>3206</v>
      </c>
      <c r="G662" s="63"/>
      <c r="H662" s="63"/>
      <c r="I662" s="62" t="s">
        <v>3213</v>
      </c>
      <c r="J662" s="63">
        <v>246.49</v>
      </c>
      <c r="K662" s="63">
        <v>18</v>
      </c>
      <c r="L662" s="63" t="s">
        <v>3186</v>
      </c>
      <c r="M662" s="63" t="s">
        <v>3187</v>
      </c>
      <c r="N662" s="63" t="s">
        <v>2141</v>
      </c>
      <c r="O662" s="62">
        <v>1</v>
      </c>
    </row>
    <row r="663" spans="2:15" x14ac:dyDescent="0.25">
      <c r="B663" s="62">
        <v>658</v>
      </c>
      <c r="C663" s="63" t="s">
        <v>3182</v>
      </c>
      <c r="D663" s="63" t="s">
        <v>3205</v>
      </c>
      <c r="E663" s="63" t="s">
        <v>3206</v>
      </c>
      <c r="F663" s="63" t="s">
        <v>3206</v>
      </c>
      <c r="G663" s="63"/>
      <c r="H663" s="63"/>
      <c r="I663" s="62" t="s">
        <v>3213</v>
      </c>
      <c r="J663" s="63">
        <v>274.47000000000003</v>
      </c>
      <c r="K663" s="63">
        <v>18</v>
      </c>
      <c r="L663" s="63" t="s">
        <v>3186</v>
      </c>
      <c r="M663" s="63" t="s">
        <v>3187</v>
      </c>
      <c r="N663" s="63" t="s">
        <v>2141</v>
      </c>
      <c r="O663" s="62">
        <v>1</v>
      </c>
    </row>
    <row r="664" spans="2:15" x14ac:dyDescent="0.25">
      <c r="B664" s="62">
        <v>659</v>
      </c>
      <c r="C664" s="63" t="s">
        <v>3182</v>
      </c>
      <c r="D664" s="63" t="s">
        <v>3205</v>
      </c>
      <c r="E664" s="63" t="s">
        <v>3206</v>
      </c>
      <c r="F664" s="63" t="s">
        <v>3206</v>
      </c>
      <c r="G664" s="63"/>
      <c r="H664" s="63"/>
      <c r="I664" s="62" t="s">
        <v>3213</v>
      </c>
      <c r="J664" s="63">
        <v>263.89999999999998</v>
      </c>
      <c r="K664" s="63">
        <v>18</v>
      </c>
      <c r="L664" s="63" t="s">
        <v>3186</v>
      </c>
      <c r="M664" s="63" t="s">
        <v>3187</v>
      </c>
      <c r="N664" s="63" t="s">
        <v>2141</v>
      </c>
      <c r="O664" s="62">
        <v>1</v>
      </c>
    </row>
    <row r="665" spans="2:15" x14ac:dyDescent="0.25">
      <c r="B665" s="62">
        <v>660</v>
      </c>
      <c r="C665" s="63" t="s">
        <v>3182</v>
      </c>
      <c r="D665" s="63" t="s">
        <v>3205</v>
      </c>
      <c r="E665" s="63" t="s">
        <v>3206</v>
      </c>
      <c r="F665" s="63" t="s">
        <v>3206</v>
      </c>
      <c r="G665" s="63"/>
      <c r="H665" s="63"/>
      <c r="I665" s="62" t="s">
        <v>3213</v>
      </c>
      <c r="J665" s="63">
        <v>266.33999999999997</v>
      </c>
      <c r="K665" s="63">
        <v>18</v>
      </c>
      <c r="L665" s="63" t="s">
        <v>3186</v>
      </c>
      <c r="M665" s="63" t="s">
        <v>3187</v>
      </c>
      <c r="N665" s="63" t="s">
        <v>2141</v>
      </c>
      <c r="O665" s="62">
        <v>1</v>
      </c>
    </row>
    <row r="666" spans="2:15" x14ac:dyDescent="0.25">
      <c r="B666" s="62">
        <v>661</v>
      </c>
      <c r="C666" s="63" t="s">
        <v>3182</v>
      </c>
      <c r="D666" s="63" t="s">
        <v>3205</v>
      </c>
      <c r="E666" s="63" t="s">
        <v>3206</v>
      </c>
      <c r="F666" s="63" t="s">
        <v>3206</v>
      </c>
      <c r="G666" s="63"/>
      <c r="H666" s="63"/>
      <c r="I666" s="62" t="s">
        <v>3213</v>
      </c>
      <c r="J666" s="63">
        <v>267.08999999999997</v>
      </c>
      <c r="K666" s="63">
        <v>16</v>
      </c>
      <c r="L666" s="63" t="s">
        <v>3186</v>
      </c>
      <c r="M666" s="63" t="s">
        <v>3187</v>
      </c>
      <c r="N666" s="63" t="s">
        <v>2144</v>
      </c>
      <c r="O666" s="62">
        <v>1</v>
      </c>
    </row>
    <row r="667" spans="2:15" x14ac:dyDescent="0.25">
      <c r="B667" s="62">
        <v>662</v>
      </c>
      <c r="C667" s="63" t="s">
        <v>3182</v>
      </c>
      <c r="D667" s="63" t="s">
        <v>3205</v>
      </c>
      <c r="E667" s="63" t="s">
        <v>3206</v>
      </c>
      <c r="F667" s="63" t="s">
        <v>3206</v>
      </c>
      <c r="G667" s="63"/>
      <c r="H667" s="63"/>
      <c r="I667" s="62" t="s">
        <v>3213</v>
      </c>
      <c r="J667" s="63">
        <v>259.35000000000002</v>
      </c>
      <c r="K667" s="63">
        <v>18</v>
      </c>
      <c r="L667" s="63" t="s">
        <v>3186</v>
      </c>
      <c r="M667" s="63" t="s">
        <v>3187</v>
      </c>
      <c r="N667" s="63" t="s">
        <v>2141</v>
      </c>
      <c r="O667" s="62">
        <v>1</v>
      </c>
    </row>
    <row r="668" spans="2:15" x14ac:dyDescent="0.25">
      <c r="B668" s="62">
        <v>663</v>
      </c>
      <c r="C668" s="63" t="s">
        <v>3182</v>
      </c>
      <c r="D668" s="63" t="s">
        <v>3205</v>
      </c>
      <c r="E668" s="63" t="s">
        <v>3206</v>
      </c>
      <c r="F668" s="63" t="s">
        <v>3206</v>
      </c>
      <c r="G668" s="63"/>
      <c r="H668" s="63"/>
      <c r="I668" s="62" t="s">
        <v>3213</v>
      </c>
      <c r="J668" s="63">
        <v>83.52</v>
      </c>
      <c r="K668" s="63">
        <v>16</v>
      </c>
      <c r="L668" s="63" t="s">
        <v>3186</v>
      </c>
      <c r="M668" s="63" t="s">
        <v>3194</v>
      </c>
      <c r="N668" s="63" t="s">
        <v>2633</v>
      </c>
      <c r="O668" s="62">
        <v>1</v>
      </c>
    </row>
    <row r="669" spans="2:15" x14ac:dyDescent="0.25">
      <c r="B669" s="62">
        <v>664</v>
      </c>
      <c r="C669" s="63" t="s">
        <v>3182</v>
      </c>
      <c r="D669" s="63" t="s">
        <v>3205</v>
      </c>
      <c r="E669" s="63" t="s">
        <v>3206</v>
      </c>
      <c r="F669" s="63" t="s">
        <v>3206</v>
      </c>
      <c r="G669" s="63"/>
      <c r="H669" s="63"/>
      <c r="I669" s="62" t="s">
        <v>3213</v>
      </c>
      <c r="J669" s="63">
        <v>265.04000000000002</v>
      </c>
      <c r="K669" s="63">
        <v>18</v>
      </c>
      <c r="L669" s="63" t="s">
        <v>3186</v>
      </c>
      <c r="M669" s="63" t="s">
        <v>3187</v>
      </c>
      <c r="N669" s="63" t="s">
        <v>2141</v>
      </c>
      <c r="O669" s="62">
        <v>1</v>
      </c>
    </row>
    <row r="670" spans="2:15" x14ac:dyDescent="0.25">
      <c r="B670" s="62">
        <v>665</v>
      </c>
      <c r="C670" s="63" t="s">
        <v>3182</v>
      </c>
      <c r="D670" s="63" t="s">
        <v>3205</v>
      </c>
      <c r="E670" s="63" t="s">
        <v>3206</v>
      </c>
      <c r="F670" s="63" t="s">
        <v>3206</v>
      </c>
      <c r="G670" s="63"/>
      <c r="H670" s="63"/>
      <c r="I670" s="62" t="s">
        <v>3213</v>
      </c>
      <c r="J670" s="63">
        <v>138.9</v>
      </c>
      <c r="K670" s="63">
        <v>16</v>
      </c>
      <c r="L670" s="63" t="s">
        <v>3186</v>
      </c>
      <c r="M670" s="63" t="s">
        <v>3194</v>
      </c>
      <c r="N670" s="63" t="s">
        <v>2633</v>
      </c>
      <c r="O670" s="62">
        <v>1</v>
      </c>
    </row>
    <row r="671" spans="2:15" x14ac:dyDescent="0.25">
      <c r="B671" s="62">
        <v>666</v>
      </c>
      <c r="C671" s="63" t="s">
        <v>3182</v>
      </c>
      <c r="D671" s="63" t="s">
        <v>3182</v>
      </c>
      <c r="E671" s="63" t="s">
        <v>3188</v>
      </c>
      <c r="F671" s="63" t="s">
        <v>3188</v>
      </c>
      <c r="G671" s="63"/>
      <c r="H671" s="63"/>
      <c r="I671" s="62" t="s">
        <v>3200</v>
      </c>
      <c r="J671" s="63">
        <v>28.3</v>
      </c>
      <c r="K671" s="63">
        <v>8</v>
      </c>
      <c r="L671" s="63" t="s">
        <v>3186</v>
      </c>
      <c r="M671" s="63" t="s">
        <v>3187</v>
      </c>
      <c r="N671" s="63" t="s">
        <v>3204</v>
      </c>
      <c r="O671" s="62">
        <v>2</v>
      </c>
    </row>
    <row r="672" spans="2:15" x14ac:dyDescent="0.25">
      <c r="B672" s="62">
        <v>667</v>
      </c>
      <c r="C672" s="63" t="s">
        <v>3182</v>
      </c>
      <c r="D672" s="63" t="s">
        <v>3205</v>
      </c>
      <c r="E672" s="63" t="s">
        <v>3206</v>
      </c>
      <c r="F672" s="63" t="s">
        <v>3206</v>
      </c>
      <c r="G672" s="63"/>
      <c r="H672" s="63"/>
      <c r="I672" s="62" t="s">
        <v>3213</v>
      </c>
      <c r="J672" s="63">
        <v>74.900000000000006</v>
      </c>
      <c r="K672" s="63">
        <v>16</v>
      </c>
      <c r="L672" s="63" t="s">
        <v>3186</v>
      </c>
      <c r="M672" s="63" t="s">
        <v>3194</v>
      </c>
      <c r="N672" s="63" t="s">
        <v>2633</v>
      </c>
      <c r="O672" s="62">
        <v>1</v>
      </c>
    </row>
    <row r="673" spans="2:15" x14ac:dyDescent="0.25">
      <c r="B673" s="62">
        <v>668</v>
      </c>
      <c r="C673" s="63" t="s">
        <v>3182</v>
      </c>
      <c r="D673" s="63" t="s">
        <v>3205</v>
      </c>
      <c r="E673" s="63" t="s">
        <v>3206</v>
      </c>
      <c r="F673" s="63" t="s">
        <v>3206</v>
      </c>
      <c r="G673" s="63"/>
      <c r="H673" s="63"/>
      <c r="I673" s="62" t="s">
        <v>3213</v>
      </c>
      <c r="J673" s="63">
        <v>180</v>
      </c>
      <c r="K673" s="63">
        <v>16</v>
      </c>
      <c r="L673" s="63" t="s">
        <v>3186</v>
      </c>
      <c r="M673" s="63" t="s">
        <v>3194</v>
      </c>
      <c r="N673" s="63" t="s">
        <v>2633</v>
      </c>
      <c r="O673" s="62">
        <v>1</v>
      </c>
    </row>
    <row r="674" spans="2:15" x14ac:dyDescent="0.25">
      <c r="B674" s="62">
        <v>669</v>
      </c>
      <c r="C674" s="63" t="s">
        <v>3182</v>
      </c>
      <c r="D674" s="63" t="s">
        <v>3205</v>
      </c>
      <c r="E674" s="63" t="s">
        <v>3206</v>
      </c>
      <c r="F674" s="63" t="s">
        <v>3206</v>
      </c>
      <c r="G674" s="63"/>
      <c r="H674" s="63"/>
      <c r="I674" s="62" t="s">
        <v>3213</v>
      </c>
      <c r="J674" s="63">
        <v>101.6</v>
      </c>
      <c r="K674" s="63">
        <v>16</v>
      </c>
      <c r="L674" s="63" t="s">
        <v>3186</v>
      </c>
      <c r="M674" s="63" t="s">
        <v>3194</v>
      </c>
      <c r="N674" s="63" t="s">
        <v>2633</v>
      </c>
      <c r="O674" s="62">
        <v>1</v>
      </c>
    </row>
    <row r="675" spans="2:15" x14ac:dyDescent="0.25">
      <c r="B675" s="62">
        <v>670</v>
      </c>
      <c r="C675" s="63" t="s">
        <v>3182</v>
      </c>
      <c r="D675" s="63" t="s">
        <v>3205</v>
      </c>
      <c r="E675" s="63" t="s">
        <v>3206</v>
      </c>
      <c r="F675" s="63" t="s">
        <v>3206</v>
      </c>
      <c r="G675" s="63"/>
      <c r="H675" s="63"/>
      <c r="I675" s="62" t="s">
        <v>3213</v>
      </c>
      <c r="J675" s="63">
        <v>108.2</v>
      </c>
      <c r="K675" s="63">
        <v>16</v>
      </c>
      <c r="L675" s="63" t="s">
        <v>3186</v>
      </c>
      <c r="M675" s="63" t="s">
        <v>3194</v>
      </c>
      <c r="N675" s="63" t="s">
        <v>2633</v>
      </c>
      <c r="O675" s="62">
        <v>1</v>
      </c>
    </row>
    <row r="676" spans="2:15" x14ac:dyDescent="0.25">
      <c r="B676" s="62">
        <v>671</v>
      </c>
      <c r="C676" s="63" t="s">
        <v>3182</v>
      </c>
      <c r="D676" s="63" t="s">
        <v>3205</v>
      </c>
      <c r="E676" s="63" t="s">
        <v>3206</v>
      </c>
      <c r="F676" s="63" t="s">
        <v>3206</v>
      </c>
      <c r="G676" s="63"/>
      <c r="H676" s="63"/>
      <c r="I676" s="62" t="s">
        <v>3213</v>
      </c>
      <c r="J676" s="63">
        <v>100.5</v>
      </c>
      <c r="K676" s="63">
        <v>16</v>
      </c>
      <c r="L676" s="63" t="s">
        <v>3186</v>
      </c>
      <c r="M676" s="63" t="s">
        <v>3194</v>
      </c>
      <c r="N676" s="63" t="s">
        <v>2633</v>
      </c>
      <c r="O676" s="62">
        <v>1</v>
      </c>
    </row>
    <row r="677" spans="2:15" x14ac:dyDescent="0.25">
      <c r="B677" s="62">
        <v>672</v>
      </c>
      <c r="C677" s="63" t="s">
        <v>3182</v>
      </c>
      <c r="D677" s="63" t="s">
        <v>3205</v>
      </c>
      <c r="E677" s="63" t="s">
        <v>3206</v>
      </c>
      <c r="F677" s="63" t="s">
        <v>3206</v>
      </c>
      <c r="G677" s="63"/>
      <c r="H677" s="63"/>
      <c r="I677" s="62" t="s">
        <v>3213</v>
      </c>
      <c r="J677" s="63">
        <v>112.6</v>
      </c>
      <c r="K677" s="63">
        <v>16</v>
      </c>
      <c r="L677" s="63" t="s">
        <v>3186</v>
      </c>
      <c r="M677" s="63" t="s">
        <v>3194</v>
      </c>
      <c r="N677" s="63" t="s">
        <v>2633</v>
      </c>
      <c r="O677" s="62">
        <v>1</v>
      </c>
    </row>
    <row r="678" spans="2:15" x14ac:dyDescent="0.25">
      <c r="B678" s="62">
        <v>673</v>
      </c>
      <c r="C678" s="63" t="s">
        <v>3182</v>
      </c>
      <c r="D678" s="63" t="s">
        <v>3205</v>
      </c>
      <c r="E678" s="63" t="s">
        <v>3206</v>
      </c>
      <c r="F678" s="63" t="s">
        <v>3206</v>
      </c>
      <c r="G678" s="63"/>
      <c r="H678" s="63"/>
      <c r="I678" s="62" t="s">
        <v>3213</v>
      </c>
      <c r="J678" s="63">
        <v>267.10000000000002</v>
      </c>
      <c r="K678" s="63">
        <v>18</v>
      </c>
      <c r="L678" s="63" t="s">
        <v>3186</v>
      </c>
      <c r="M678" s="63" t="s">
        <v>3187</v>
      </c>
      <c r="N678" s="63" t="s">
        <v>2141</v>
      </c>
      <c r="O678" s="62">
        <v>1</v>
      </c>
    </row>
    <row r="679" spans="2:15" x14ac:dyDescent="0.25">
      <c r="B679" s="62">
        <v>674</v>
      </c>
      <c r="C679" s="63" t="s">
        <v>3182</v>
      </c>
      <c r="D679" s="63" t="s">
        <v>3205</v>
      </c>
      <c r="E679" s="63" t="s">
        <v>3206</v>
      </c>
      <c r="F679" s="63" t="s">
        <v>3206</v>
      </c>
      <c r="G679" s="63"/>
      <c r="H679" s="63"/>
      <c r="I679" s="62" t="s">
        <v>3213</v>
      </c>
      <c r="J679" s="63">
        <v>124.9</v>
      </c>
      <c r="K679" s="63">
        <v>16</v>
      </c>
      <c r="L679" s="63" t="s">
        <v>3186</v>
      </c>
      <c r="M679" s="63" t="s">
        <v>3194</v>
      </c>
      <c r="N679" s="63" t="s">
        <v>2633</v>
      </c>
      <c r="O679" s="62">
        <v>1</v>
      </c>
    </row>
    <row r="680" spans="2:15" x14ac:dyDescent="0.25">
      <c r="B680" s="62">
        <v>675</v>
      </c>
      <c r="C680" s="63" t="s">
        <v>3182</v>
      </c>
      <c r="D680" s="63" t="s">
        <v>3182</v>
      </c>
      <c r="E680" s="63" t="s">
        <v>3188</v>
      </c>
      <c r="F680" s="63" t="s">
        <v>3188</v>
      </c>
      <c r="G680" s="63"/>
      <c r="H680" s="63"/>
      <c r="I680" s="62" t="s">
        <v>3200</v>
      </c>
      <c r="J680" s="63">
        <v>28.3</v>
      </c>
      <c r="K680" s="63">
        <v>7</v>
      </c>
      <c r="L680" s="63" t="s">
        <v>3186</v>
      </c>
      <c r="M680" s="63" t="s">
        <v>3187</v>
      </c>
      <c r="N680" s="63" t="s">
        <v>3201</v>
      </c>
      <c r="O680" s="62">
        <v>1</v>
      </c>
    </row>
    <row r="681" spans="2:15" x14ac:dyDescent="0.25">
      <c r="B681" s="62">
        <v>676</v>
      </c>
      <c r="C681" s="63" t="s">
        <v>3182</v>
      </c>
      <c r="D681" s="63" t="s">
        <v>3205</v>
      </c>
      <c r="E681" s="63" t="s">
        <v>3206</v>
      </c>
      <c r="F681" s="63" t="s">
        <v>3206</v>
      </c>
      <c r="G681" s="63"/>
      <c r="H681" s="63"/>
      <c r="I681" s="62" t="s">
        <v>3213</v>
      </c>
      <c r="J681" s="63">
        <v>122.3</v>
      </c>
      <c r="K681" s="63">
        <v>16</v>
      </c>
      <c r="L681" s="63" t="s">
        <v>3186</v>
      </c>
      <c r="M681" s="63" t="s">
        <v>3194</v>
      </c>
      <c r="N681" s="63" t="s">
        <v>2633</v>
      </c>
      <c r="O681" s="62">
        <v>1</v>
      </c>
    </row>
    <row r="682" spans="2:15" x14ac:dyDescent="0.25">
      <c r="B682" s="62">
        <v>677</v>
      </c>
      <c r="C682" s="63" t="s">
        <v>3182</v>
      </c>
      <c r="D682" s="63" t="s">
        <v>3205</v>
      </c>
      <c r="E682" s="63" t="s">
        <v>3206</v>
      </c>
      <c r="F682" s="63" t="s">
        <v>3206</v>
      </c>
      <c r="G682" s="63"/>
      <c r="H682" s="63"/>
      <c r="I682" s="62" t="s">
        <v>3213</v>
      </c>
      <c r="J682" s="63">
        <v>131.4</v>
      </c>
      <c r="K682" s="63">
        <v>16</v>
      </c>
      <c r="L682" s="63" t="s">
        <v>3186</v>
      </c>
      <c r="M682" s="63" t="s">
        <v>3194</v>
      </c>
      <c r="N682" s="63" t="s">
        <v>2633</v>
      </c>
      <c r="O682" s="62">
        <v>1</v>
      </c>
    </row>
    <row r="683" spans="2:15" x14ac:dyDescent="0.25">
      <c r="B683" s="62">
        <v>678</v>
      </c>
      <c r="C683" s="63" t="s">
        <v>3182</v>
      </c>
      <c r="D683" s="63" t="s">
        <v>3205</v>
      </c>
      <c r="E683" s="63" t="s">
        <v>3206</v>
      </c>
      <c r="F683" s="63" t="s">
        <v>3206</v>
      </c>
      <c r="G683" s="63"/>
      <c r="H683" s="63"/>
      <c r="I683" s="62" t="s">
        <v>3213</v>
      </c>
      <c r="J683" s="63">
        <v>59.9</v>
      </c>
      <c r="K683" s="63">
        <v>16</v>
      </c>
      <c r="L683" s="63" t="s">
        <v>3186</v>
      </c>
      <c r="M683" s="63" t="s">
        <v>3194</v>
      </c>
      <c r="N683" s="63" t="s">
        <v>2633</v>
      </c>
      <c r="O683" s="62">
        <v>1</v>
      </c>
    </row>
    <row r="684" spans="2:15" x14ac:dyDescent="0.25">
      <c r="B684" s="62">
        <v>679</v>
      </c>
      <c r="C684" s="63" t="s">
        <v>3182</v>
      </c>
      <c r="D684" s="63" t="s">
        <v>3205</v>
      </c>
      <c r="E684" s="63" t="s">
        <v>3206</v>
      </c>
      <c r="F684" s="63" t="s">
        <v>3206</v>
      </c>
      <c r="G684" s="63"/>
      <c r="H684" s="63"/>
      <c r="I684" s="62" t="s">
        <v>3213</v>
      </c>
      <c r="J684" s="63">
        <v>198.8</v>
      </c>
      <c r="K684" s="63">
        <v>16</v>
      </c>
      <c r="L684" s="63" t="s">
        <v>3186</v>
      </c>
      <c r="M684" s="63" t="s">
        <v>3194</v>
      </c>
      <c r="N684" s="63" t="s">
        <v>2633</v>
      </c>
      <c r="O684" s="62">
        <v>1</v>
      </c>
    </row>
    <row r="685" spans="2:15" x14ac:dyDescent="0.25">
      <c r="B685" s="62">
        <v>680</v>
      </c>
      <c r="C685" s="63" t="s">
        <v>3182</v>
      </c>
      <c r="D685" s="63" t="s">
        <v>3205</v>
      </c>
      <c r="E685" s="63" t="s">
        <v>3206</v>
      </c>
      <c r="F685" s="63" t="s">
        <v>3206</v>
      </c>
      <c r="G685" s="63"/>
      <c r="H685" s="63"/>
      <c r="I685" s="62" t="s">
        <v>3213</v>
      </c>
      <c r="J685" s="63">
        <v>110.7</v>
      </c>
      <c r="K685" s="63">
        <v>16</v>
      </c>
      <c r="L685" s="63" t="s">
        <v>3186</v>
      </c>
      <c r="M685" s="63" t="s">
        <v>3194</v>
      </c>
      <c r="N685" s="63" t="s">
        <v>2633</v>
      </c>
      <c r="O685" s="62">
        <v>1</v>
      </c>
    </row>
    <row r="686" spans="2:15" x14ac:dyDescent="0.25">
      <c r="B686" s="62">
        <v>681</v>
      </c>
      <c r="C686" s="63" t="s">
        <v>3182</v>
      </c>
      <c r="D686" s="63" t="s">
        <v>3205</v>
      </c>
      <c r="E686" s="63" t="s">
        <v>3206</v>
      </c>
      <c r="F686" s="63" t="s">
        <v>3206</v>
      </c>
      <c r="G686" s="63"/>
      <c r="H686" s="63"/>
      <c r="I686" s="62" t="s">
        <v>3213</v>
      </c>
      <c r="J686" s="63">
        <v>117.2</v>
      </c>
      <c r="K686" s="63">
        <v>16</v>
      </c>
      <c r="L686" s="63" t="s">
        <v>3186</v>
      </c>
      <c r="M686" s="63" t="s">
        <v>3194</v>
      </c>
      <c r="N686" s="63" t="s">
        <v>2633</v>
      </c>
      <c r="O686" s="62">
        <v>1</v>
      </c>
    </row>
    <row r="687" spans="2:15" x14ac:dyDescent="0.25">
      <c r="B687" s="62">
        <v>682</v>
      </c>
      <c r="C687" s="63" t="s">
        <v>3182</v>
      </c>
      <c r="D687" s="63" t="s">
        <v>3205</v>
      </c>
      <c r="E687" s="63" t="s">
        <v>3206</v>
      </c>
      <c r="F687" s="63" t="s">
        <v>3206</v>
      </c>
      <c r="G687" s="63"/>
      <c r="H687" s="63"/>
      <c r="I687" s="62" t="s">
        <v>3213</v>
      </c>
      <c r="J687" s="63">
        <v>151</v>
      </c>
      <c r="K687" s="63">
        <v>16</v>
      </c>
      <c r="L687" s="63" t="s">
        <v>3186</v>
      </c>
      <c r="M687" s="63" t="s">
        <v>3194</v>
      </c>
      <c r="N687" s="63" t="s">
        <v>2633</v>
      </c>
      <c r="O687" s="62">
        <v>1</v>
      </c>
    </row>
    <row r="688" spans="2:15" x14ac:dyDescent="0.25">
      <c r="B688" s="62">
        <v>683</v>
      </c>
      <c r="C688" s="63" t="s">
        <v>3182</v>
      </c>
      <c r="D688" s="63" t="s">
        <v>3205</v>
      </c>
      <c r="E688" s="63" t="s">
        <v>3206</v>
      </c>
      <c r="F688" s="63" t="s">
        <v>3206</v>
      </c>
      <c r="G688" s="63"/>
      <c r="H688" s="63"/>
      <c r="I688" s="62" t="s">
        <v>3213</v>
      </c>
      <c r="J688" s="63">
        <v>104.8</v>
      </c>
      <c r="K688" s="63">
        <v>16</v>
      </c>
      <c r="L688" s="63" t="s">
        <v>3186</v>
      </c>
      <c r="M688" s="63" t="s">
        <v>3194</v>
      </c>
      <c r="N688" s="63" t="s">
        <v>2633</v>
      </c>
      <c r="O688" s="62">
        <v>1</v>
      </c>
    </row>
    <row r="689" spans="2:16" x14ac:dyDescent="0.25">
      <c r="B689" s="62">
        <v>684</v>
      </c>
      <c r="C689" s="63" t="s">
        <v>3182</v>
      </c>
      <c r="D689" s="63" t="s">
        <v>3182</v>
      </c>
      <c r="E689" s="63" t="s">
        <v>3188</v>
      </c>
      <c r="F689" s="63" t="s">
        <v>3188</v>
      </c>
      <c r="G689" s="63"/>
      <c r="H689" s="63"/>
      <c r="I689" s="62" t="s">
        <v>3189</v>
      </c>
      <c r="J689" s="63">
        <v>69</v>
      </c>
      <c r="K689" s="63">
        <v>12</v>
      </c>
      <c r="L689" s="63" t="s">
        <v>3186</v>
      </c>
      <c r="M689" s="63" t="s">
        <v>3187</v>
      </c>
      <c r="N689" s="63" t="s">
        <v>3198</v>
      </c>
      <c r="O689" s="62">
        <v>3</v>
      </c>
      <c r="P689" s="64"/>
    </row>
    <row r="690" spans="2:16" x14ac:dyDescent="0.25">
      <c r="B690" s="62">
        <v>685</v>
      </c>
      <c r="C690" s="63" t="s">
        <v>3182</v>
      </c>
      <c r="D690" s="63" t="s">
        <v>3205</v>
      </c>
      <c r="E690" s="63" t="s">
        <v>3206</v>
      </c>
      <c r="F690" s="63" t="s">
        <v>3206</v>
      </c>
      <c r="G690" s="63"/>
      <c r="H690" s="63"/>
      <c r="I690" s="62" t="s">
        <v>3213</v>
      </c>
      <c r="J690" s="63">
        <v>100</v>
      </c>
      <c r="K690" s="63">
        <v>16</v>
      </c>
      <c r="L690" s="63" t="s">
        <v>3186</v>
      </c>
      <c r="M690" s="63" t="s">
        <v>3194</v>
      </c>
      <c r="N690" s="63" t="s">
        <v>2633</v>
      </c>
      <c r="O690" s="62">
        <v>1</v>
      </c>
    </row>
    <row r="691" spans="2:16" x14ac:dyDescent="0.25">
      <c r="B691" s="62">
        <v>686</v>
      </c>
      <c r="C691" s="63" t="s">
        <v>3182</v>
      </c>
      <c r="D691" s="63" t="s">
        <v>3205</v>
      </c>
      <c r="E691" s="63" t="s">
        <v>3206</v>
      </c>
      <c r="F691" s="63" t="s">
        <v>3206</v>
      </c>
      <c r="G691" s="63"/>
      <c r="H691" s="63"/>
      <c r="I691" s="62" t="s">
        <v>3213</v>
      </c>
      <c r="J691" s="63">
        <v>49.9</v>
      </c>
      <c r="K691" s="63">
        <v>16</v>
      </c>
      <c r="L691" s="63" t="s">
        <v>3186</v>
      </c>
      <c r="M691" s="63" t="s">
        <v>3194</v>
      </c>
      <c r="N691" s="63" t="s">
        <v>2633</v>
      </c>
      <c r="O691" s="62">
        <v>1</v>
      </c>
    </row>
    <row r="692" spans="2:16" x14ac:dyDescent="0.25">
      <c r="B692" s="62">
        <v>687</v>
      </c>
      <c r="C692" s="63" t="s">
        <v>3182</v>
      </c>
      <c r="D692" s="63" t="s">
        <v>3182</v>
      </c>
      <c r="E692" s="63" t="s">
        <v>3188</v>
      </c>
      <c r="F692" s="63" t="s">
        <v>3188</v>
      </c>
      <c r="G692" s="63"/>
      <c r="H692" s="63"/>
      <c r="I692" s="62" t="s">
        <v>3189</v>
      </c>
      <c r="J692" s="63">
        <v>78.3</v>
      </c>
      <c r="K692" s="63">
        <v>13</v>
      </c>
      <c r="L692" s="63" t="s">
        <v>3186</v>
      </c>
      <c r="M692" s="63" t="s">
        <v>3187</v>
      </c>
      <c r="N692" s="63" t="s">
        <v>3190</v>
      </c>
      <c r="O692" s="62">
        <v>3</v>
      </c>
      <c r="P692" s="64"/>
    </row>
    <row r="693" spans="2:16" x14ac:dyDescent="0.25">
      <c r="B693" s="62">
        <v>688</v>
      </c>
      <c r="C693" s="63" t="s">
        <v>3182</v>
      </c>
      <c r="D693" s="63" t="s">
        <v>3205</v>
      </c>
      <c r="E693" s="63" t="s">
        <v>3206</v>
      </c>
      <c r="F693" s="63" t="s">
        <v>3206</v>
      </c>
      <c r="G693" s="63"/>
      <c r="H693" s="63"/>
      <c r="I693" s="62" t="s">
        <v>3189</v>
      </c>
      <c r="J693" s="63">
        <v>80.7</v>
      </c>
      <c r="K693" s="63">
        <v>13</v>
      </c>
      <c r="L693" s="63" t="s">
        <v>3186</v>
      </c>
      <c r="M693" s="63" t="s">
        <v>3187</v>
      </c>
      <c r="N693" s="63" t="s">
        <v>3190</v>
      </c>
      <c r="O693" s="62">
        <v>3</v>
      </c>
      <c r="P693" s="64"/>
    </row>
    <row r="694" spans="2:16" x14ac:dyDescent="0.25">
      <c r="B694" s="62">
        <v>689</v>
      </c>
      <c r="C694" s="63" t="s">
        <v>3182</v>
      </c>
      <c r="D694" s="63" t="s">
        <v>3182</v>
      </c>
      <c r="E694" s="63" t="s">
        <v>3188</v>
      </c>
      <c r="F694" s="63" t="s">
        <v>3188</v>
      </c>
      <c r="G694" s="63"/>
      <c r="H694" s="63"/>
      <c r="I694" s="62" t="s">
        <v>3189</v>
      </c>
      <c r="J694" s="63">
        <v>47</v>
      </c>
      <c r="K694" s="63">
        <v>13</v>
      </c>
      <c r="L694" s="63" t="s">
        <v>3186</v>
      </c>
      <c r="M694" s="63" t="s">
        <v>3187</v>
      </c>
      <c r="N694" s="63" t="s">
        <v>3190</v>
      </c>
      <c r="O694" s="62">
        <v>3</v>
      </c>
      <c r="P694" s="64"/>
    </row>
    <row r="695" spans="2:16" x14ac:dyDescent="0.25">
      <c r="B695" s="62">
        <v>690</v>
      </c>
      <c r="C695" s="63" t="s">
        <v>3182</v>
      </c>
      <c r="D695" s="63" t="s">
        <v>3182</v>
      </c>
      <c r="E695" s="63" t="s">
        <v>3188</v>
      </c>
      <c r="F695" s="63" t="s">
        <v>3188</v>
      </c>
      <c r="G695" s="63"/>
      <c r="H695" s="63"/>
      <c r="I695" s="62" t="s">
        <v>3189</v>
      </c>
      <c r="J695" s="63">
        <v>64</v>
      </c>
      <c r="K695" s="63">
        <v>12</v>
      </c>
      <c r="L695" s="63" t="s">
        <v>3186</v>
      </c>
      <c r="M695" s="63" t="s">
        <v>3187</v>
      </c>
      <c r="N695" s="63" t="s">
        <v>3198</v>
      </c>
      <c r="O695" s="62">
        <v>3</v>
      </c>
      <c r="P695" s="64"/>
    </row>
    <row r="696" spans="2:16" x14ac:dyDescent="0.25">
      <c r="B696" s="62">
        <v>691</v>
      </c>
      <c r="C696" s="63" t="s">
        <v>3182</v>
      </c>
      <c r="D696" s="63" t="s">
        <v>3182</v>
      </c>
      <c r="E696" s="63" t="s">
        <v>3188</v>
      </c>
      <c r="F696" s="63" t="s">
        <v>3188</v>
      </c>
      <c r="G696" s="63"/>
      <c r="H696" s="63"/>
      <c r="I696" s="62" t="s">
        <v>3189</v>
      </c>
      <c r="J696" s="63">
        <v>46</v>
      </c>
      <c r="K696" s="63">
        <v>13</v>
      </c>
      <c r="L696" s="63" t="s">
        <v>3186</v>
      </c>
      <c r="M696" s="63" t="s">
        <v>3187</v>
      </c>
      <c r="N696" s="63" t="s">
        <v>3199</v>
      </c>
      <c r="O696" s="62">
        <v>3</v>
      </c>
      <c r="P696" s="64"/>
    </row>
    <row r="697" spans="2:16" x14ac:dyDescent="0.25">
      <c r="B697" s="62">
        <v>692</v>
      </c>
      <c r="C697" s="63" t="s">
        <v>3182</v>
      </c>
      <c r="D697" s="63" t="s">
        <v>3182</v>
      </c>
      <c r="E697" s="63" t="s">
        <v>3188</v>
      </c>
      <c r="F697" s="63" t="s">
        <v>3188</v>
      </c>
      <c r="G697" s="63"/>
      <c r="H697" s="63"/>
      <c r="I697" s="62" t="s">
        <v>3200</v>
      </c>
      <c r="J697" s="63">
        <v>28.3</v>
      </c>
      <c r="K697" s="63">
        <v>7</v>
      </c>
      <c r="L697" s="63" t="s">
        <v>3186</v>
      </c>
      <c r="M697" s="63" t="s">
        <v>3187</v>
      </c>
      <c r="N697" s="63" t="s">
        <v>3201</v>
      </c>
      <c r="O697" s="62">
        <v>1</v>
      </c>
    </row>
    <row r="698" spans="2:16" x14ac:dyDescent="0.25">
      <c r="B698" s="62">
        <v>693</v>
      </c>
      <c r="C698" s="63" t="s">
        <v>3182</v>
      </c>
      <c r="D698" s="63" t="s">
        <v>3182</v>
      </c>
      <c r="E698" s="63" t="s">
        <v>3188</v>
      </c>
      <c r="F698" s="63" t="s">
        <v>3188</v>
      </c>
      <c r="G698" s="63"/>
      <c r="H698" s="63"/>
      <c r="I698" s="62" t="s">
        <v>3189</v>
      </c>
      <c r="J698" s="63">
        <v>76</v>
      </c>
      <c r="K698" s="63">
        <v>12</v>
      </c>
      <c r="L698" s="63" t="s">
        <v>3186</v>
      </c>
      <c r="M698" s="63" t="s">
        <v>3187</v>
      </c>
      <c r="N698" s="63" t="s">
        <v>3198</v>
      </c>
      <c r="O698" s="62">
        <v>3</v>
      </c>
      <c r="P698" s="64"/>
    </row>
    <row r="699" spans="2:16" x14ac:dyDescent="0.25">
      <c r="B699" s="62">
        <v>694</v>
      </c>
      <c r="C699" s="63" t="s">
        <v>3182</v>
      </c>
      <c r="D699" s="63" t="s">
        <v>3182</v>
      </c>
      <c r="E699" s="63" t="s">
        <v>3188</v>
      </c>
      <c r="F699" s="63" t="s">
        <v>3188</v>
      </c>
      <c r="G699" s="63"/>
      <c r="H699" s="63"/>
      <c r="I699" s="62" t="s">
        <v>3200</v>
      </c>
      <c r="J699" s="63">
        <v>28.3</v>
      </c>
      <c r="K699" s="63">
        <v>12</v>
      </c>
      <c r="L699" s="63" t="s">
        <v>3186</v>
      </c>
      <c r="M699" s="63" t="s">
        <v>3187</v>
      </c>
      <c r="N699" s="63" t="s">
        <v>3198</v>
      </c>
      <c r="O699" s="62">
        <v>3</v>
      </c>
    </row>
    <row r="700" spans="2:16" x14ac:dyDescent="0.25">
      <c r="B700" s="62">
        <v>695</v>
      </c>
      <c r="C700" s="63" t="s">
        <v>3182</v>
      </c>
      <c r="D700" s="63" t="s">
        <v>3182</v>
      </c>
      <c r="E700" s="63" t="s">
        <v>3188</v>
      </c>
      <c r="F700" s="63" t="s">
        <v>3188</v>
      </c>
      <c r="G700" s="63"/>
      <c r="H700" s="63"/>
      <c r="I700" s="62" t="s">
        <v>3189</v>
      </c>
      <c r="J700" s="63">
        <v>45</v>
      </c>
      <c r="K700" s="63">
        <v>12</v>
      </c>
      <c r="L700" s="63" t="s">
        <v>3186</v>
      </c>
      <c r="M700" s="63" t="s">
        <v>3187</v>
      </c>
      <c r="N700" s="63" t="s">
        <v>3198</v>
      </c>
      <c r="O700" s="62">
        <v>3</v>
      </c>
      <c r="P700" s="64"/>
    </row>
    <row r="701" spans="2:16" x14ac:dyDescent="0.25">
      <c r="B701" s="62">
        <v>696</v>
      </c>
      <c r="C701" s="63" t="s">
        <v>3182</v>
      </c>
      <c r="D701" s="63" t="s">
        <v>3182</v>
      </c>
      <c r="E701" s="63" t="s">
        <v>3188</v>
      </c>
      <c r="F701" s="63" t="s">
        <v>3188</v>
      </c>
      <c r="G701" s="63"/>
      <c r="H701" s="63"/>
      <c r="I701" s="62" t="s">
        <v>3189</v>
      </c>
      <c r="J701" s="63">
        <v>78.3</v>
      </c>
      <c r="K701" s="63">
        <v>12</v>
      </c>
      <c r="L701" s="63" t="s">
        <v>3186</v>
      </c>
      <c r="M701" s="63" t="s">
        <v>3187</v>
      </c>
      <c r="N701" s="63" t="s">
        <v>3198</v>
      </c>
      <c r="O701" s="62">
        <v>3</v>
      </c>
      <c r="P701" s="64"/>
    </row>
    <row r="702" spans="2:16" x14ac:dyDescent="0.25">
      <c r="B702" s="62">
        <v>697</v>
      </c>
      <c r="C702" s="63" t="s">
        <v>3182</v>
      </c>
      <c r="D702" s="63" t="s">
        <v>3182</v>
      </c>
      <c r="E702" s="63" t="s">
        <v>3188</v>
      </c>
      <c r="F702" s="63" t="s">
        <v>3188</v>
      </c>
      <c r="G702" s="63"/>
      <c r="H702" s="63"/>
      <c r="I702" s="62" t="s">
        <v>3189</v>
      </c>
      <c r="J702" s="63">
        <v>95</v>
      </c>
      <c r="K702" s="63">
        <v>12</v>
      </c>
      <c r="L702" s="63" t="s">
        <v>3186</v>
      </c>
      <c r="M702" s="63" t="s">
        <v>3187</v>
      </c>
      <c r="N702" s="63" t="s">
        <v>3198</v>
      </c>
      <c r="O702" s="62">
        <v>3</v>
      </c>
      <c r="P702" s="64"/>
    </row>
    <row r="703" spans="2:16" x14ac:dyDescent="0.25">
      <c r="B703" s="62">
        <v>698</v>
      </c>
      <c r="C703" s="63" t="s">
        <v>3182</v>
      </c>
      <c r="D703" s="63" t="s">
        <v>3182</v>
      </c>
      <c r="E703" s="63" t="s">
        <v>3188</v>
      </c>
      <c r="F703" s="63" t="s">
        <v>3188</v>
      </c>
      <c r="G703" s="63"/>
      <c r="H703" s="63"/>
      <c r="I703" s="62" t="s">
        <v>3213</v>
      </c>
      <c r="J703" s="63">
        <v>185.61</v>
      </c>
      <c r="K703" s="63">
        <v>12</v>
      </c>
      <c r="L703" s="63" t="s">
        <v>3186</v>
      </c>
      <c r="M703" s="63" t="s">
        <v>3194</v>
      </c>
      <c r="N703" s="63" t="s">
        <v>2709</v>
      </c>
      <c r="O703" s="62">
        <v>1</v>
      </c>
    </row>
    <row r="704" spans="2:16" x14ac:dyDescent="0.25">
      <c r="B704" s="62">
        <v>699</v>
      </c>
      <c r="C704" s="63" t="s">
        <v>3182</v>
      </c>
      <c r="D704" s="63" t="s">
        <v>3205</v>
      </c>
      <c r="E704" s="63" t="s">
        <v>3206</v>
      </c>
      <c r="F704" s="63" t="s">
        <v>3206</v>
      </c>
      <c r="G704" s="63"/>
      <c r="H704" s="63"/>
      <c r="I704" s="62" t="s">
        <v>3189</v>
      </c>
      <c r="J704" s="63">
        <v>80.7</v>
      </c>
      <c r="K704" s="63">
        <v>13</v>
      </c>
      <c r="L704" s="63" t="s">
        <v>3186</v>
      </c>
      <c r="M704" s="63" t="s">
        <v>3187</v>
      </c>
      <c r="N704" s="63" t="s">
        <v>3199</v>
      </c>
      <c r="O704" s="62">
        <v>3</v>
      </c>
      <c r="P704" s="64"/>
    </row>
    <row r="705" spans="2:16" x14ac:dyDescent="0.25">
      <c r="B705" s="62">
        <v>700</v>
      </c>
      <c r="C705" s="63" t="s">
        <v>3182</v>
      </c>
      <c r="D705" s="63" t="s">
        <v>3182</v>
      </c>
      <c r="E705" s="63" t="s">
        <v>3188</v>
      </c>
      <c r="F705" s="63" t="s">
        <v>3188</v>
      </c>
      <c r="G705" s="63"/>
      <c r="H705" s="63"/>
      <c r="I705" s="62" t="s">
        <v>3189</v>
      </c>
      <c r="J705" s="63">
        <v>63</v>
      </c>
      <c r="K705" s="63">
        <v>12</v>
      </c>
      <c r="L705" s="63" t="s">
        <v>3186</v>
      </c>
      <c r="M705" s="63" t="s">
        <v>3187</v>
      </c>
      <c r="N705" s="63" t="s">
        <v>3198</v>
      </c>
      <c r="O705" s="62">
        <v>3</v>
      </c>
      <c r="P705" s="64"/>
    </row>
    <row r="706" spans="2:16" x14ac:dyDescent="0.25">
      <c r="B706" s="62">
        <v>701</v>
      </c>
      <c r="C706" s="63" t="s">
        <v>3182</v>
      </c>
      <c r="D706" s="63" t="s">
        <v>3182</v>
      </c>
      <c r="E706" s="63" t="s">
        <v>3188</v>
      </c>
      <c r="F706" s="63" t="s">
        <v>3188</v>
      </c>
      <c r="G706" s="63"/>
      <c r="H706" s="63"/>
      <c r="I706" s="62" t="s">
        <v>3189</v>
      </c>
      <c r="J706" s="63">
        <v>85</v>
      </c>
      <c r="K706" s="63">
        <v>12</v>
      </c>
      <c r="L706" s="63" t="s">
        <v>3186</v>
      </c>
      <c r="M706" s="63" t="s">
        <v>3187</v>
      </c>
      <c r="N706" s="63" t="s">
        <v>3198</v>
      </c>
      <c r="O706" s="62">
        <v>3</v>
      </c>
      <c r="P706" s="64"/>
    </row>
    <row r="707" spans="2:16" x14ac:dyDescent="0.25">
      <c r="B707" s="62">
        <v>702</v>
      </c>
      <c r="C707" s="63" t="s">
        <v>3182</v>
      </c>
      <c r="D707" s="63" t="s">
        <v>3205</v>
      </c>
      <c r="E707" s="63" t="s">
        <v>3206</v>
      </c>
      <c r="F707" s="63" t="s">
        <v>3206</v>
      </c>
      <c r="G707" s="63"/>
      <c r="H707" s="63"/>
      <c r="I707" s="62" t="s">
        <v>3213</v>
      </c>
      <c r="J707" s="63">
        <v>274.55</v>
      </c>
      <c r="K707" s="63">
        <v>16</v>
      </c>
      <c r="L707" s="63" t="s">
        <v>3186</v>
      </c>
      <c r="M707" s="63" t="s">
        <v>3187</v>
      </c>
      <c r="N707" s="63" t="s">
        <v>2141</v>
      </c>
      <c r="O707" s="62">
        <v>1</v>
      </c>
    </row>
    <row r="708" spans="2:16" x14ac:dyDescent="0.25">
      <c r="B708" s="62">
        <v>703</v>
      </c>
      <c r="C708" s="63" t="s">
        <v>3182</v>
      </c>
      <c r="D708" s="63" t="s">
        <v>3182</v>
      </c>
      <c r="E708" s="63" t="s">
        <v>3188</v>
      </c>
      <c r="F708" s="63" t="s">
        <v>3188</v>
      </c>
      <c r="G708" s="63"/>
      <c r="H708" s="63"/>
      <c r="I708" s="62" t="s">
        <v>3189</v>
      </c>
      <c r="J708" s="63">
        <v>63</v>
      </c>
      <c r="K708" s="63">
        <v>12</v>
      </c>
      <c r="L708" s="63" t="s">
        <v>3186</v>
      </c>
      <c r="M708" s="63" t="s">
        <v>3187</v>
      </c>
      <c r="N708" s="63" t="s">
        <v>3198</v>
      </c>
      <c r="O708" s="62">
        <v>3</v>
      </c>
      <c r="P708" s="64"/>
    </row>
    <row r="709" spans="2:16" x14ac:dyDescent="0.25">
      <c r="B709" s="62">
        <v>704</v>
      </c>
      <c r="C709" s="63" t="s">
        <v>3182</v>
      </c>
      <c r="D709" s="63" t="s">
        <v>3205</v>
      </c>
      <c r="E709" s="63" t="s">
        <v>3206</v>
      </c>
      <c r="F709" s="63" t="s">
        <v>3206</v>
      </c>
      <c r="G709" s="63"/>
      <c r="H709" s="63"/>
      <c r="I709" s="62" t="s">
        <v>3213</v>
      </c>
      <c r="J709" s="63">
        <v>135.09</v>
      </c>
      <c r="K709" s="63">
        <v>16</v>
      </c>
      <c r="L709" s="63" t="s">
        <v>3186</v>
      </c>
      <c r="M709" s="63" t="s">
        <v>3187</v>
      </c>
      <c r="N709" s="63" t="s">
        <v>2141</v>
      </c>
      <c r="O709" s="62">
        <v>1</v>
      </c>
    </row>
    <row r="710" spans="2:16" x14ac:dyDescent="0.25">
      <c r="B710" s="62">
        <v>705</v>
      </c>
      <c r="C710" s="63" t="s">
        <v>3182</v>
      </c>
      <c r="D710" s="63" t="s">
        <v>3205</v>
      </c>
      <c r="E710" s="63" t="s">
        <v>3206</v>
      </c>
      <c r="F710" s="63" t="s">
        <v>3206</v>
      </c>
      <c r="G710" s="63"/>
      <c r="H710" s="63"/>
      <c r="I710" s="62" t="s">
        <v>3213</v>
      </c>
      <c r="J710" s="63">
        <v>218.96</v>
      </c>
      <c r="K710" s="63">
        <v>16</v>
      </c>
      <c r="L710" s="63" t="s">
        <v>3186</v>
      </c>
      <c r="M710" s="63" t="s">
        <v>3187</v>
      </c>
      <c r="N710" s="63" t="s">
        <v>2141</v>
      </c>
      <c r="O710" s="62">
        <v>1</v>
      </c>
    </row>
    <row r="711" spans="2:16" x14ac:dyDescent="0.25">
      <c r="B711" s="62">
        <v>706</v>
      </c>
      <c r="C711" s="63" t="s">
        <v>3182</v>
      </c>
      <c r="D711" s="63" t="s">
        <v>3205</v>
      </c>
      <c r="E711" s="63" t="s">
        <v>3206</v>
      </c>
      <c r="F711" s="63" t="s">
        <v>3206</v>
      </c>
      <c r="G711" s="63"/>
      <c r="H711" s="63"/>
      <c r="I711" s="62" t="s">
        <v>3213</v>
      </c>
      <c r="J711" s="63">
        <v>195.76</v>
      </c>
      <c r="K711" s="63">
        <v>16</v>
      </c>
      <c r="L711" s="63" t="s">
        <v>3186</v>
      </c>
      <c r="M711" s="63" t="s">
        <v>3187</v>
      </c>
      <c r="N711" s="63" t="s">
        <v>2141</v>
      </c>
      <c r="O711" s="62">
        <v>1</v>
      </c>
    </row>
    <row r="712" spans="2:16" x14ac:dyDescent="0.25">
      <c r="B712" s="62">
        <v>707</v>
      </c>
      <c r="C712" s="63" t="s">
        <v>3182</v>
      </c>
      <c r="D712" s="63" t="s">
        <v>3205</v>
      </c>
      <c r="E712" s="63" t="s">
        <v>3206</v>
      </c>
      <c r="F712" s="63" t="s">
        <v>3206</v>
      </c>
      <c r="G712" s="63"/>
      <c r="H712" s="63"/>
      <c r="I712" s="62" t="s">
        <v>3213</v>
      </c>
      <c r="J712" s="63">
        <v>371.85</v>
      </c>
      <c r="K712" s="63">
        <v>16</v>
      </c>
      <c r="L712" s="63" t="s">
        <v>3186</v>
      </c>
      <c r="M712" s="63" t="s">
        <v>3187</v>
      </c>
      <c r="N712" s="63" t="s">
        <v>2141</v>
      </c>
      <c r="O712" s="62">
        <v>1</v>
      </c>
    </row>
    <row r="713" spans="2:16" x14ac:dyDescent="0.25">
      <c r="B713" s="62">
        <v>708</v>
      </c>
      <c r="C713" s="63" t="s">
        <v>3182</v>
      </c>
      <c r="D713" s="63" t="s">
        <v>3205</v>
      </c>
      <c r="E713" s="63" t="s">
        <v>3206</v>
      </c>
      <c r="F713" s="63" t="s">
        <v>3206</v>
      </c>
      <c r="G713" s="63"/>
      <c r="H713" s="63"/>
      <c r="I713" s="62" t="s">
        <v>3213</v>
      </c>
      <c r="J713" s="63">
        <v>215.2</v>
      </c>
      <c r="K713" s="63">
        <v>16</v>
      </c>
      <c r="L713" s="63" t="s">
        <v>3186</v>
      </c>
      <c r="M713" s="63" t="s">
        <v>3187</v>
      </c>
      <c r="N713" s="63" t="s">
        <v>2141</v>
      </c>
      <c r="O713" s="62">
        <v>1</v>
      </c>
    </row>
    <row r="714" spans="2:16" x14ac:dyDescent="0.25">
      <c r="B714" s="62">
        <v>709</v>
      </c>
      <c r="C714" s="63" t="s">
        <v>3182</v>
      </c>
      <c r="D714" s="63" t="s">
        <v>3205</v>
      </c>
      <c r="E714" s="63" t="s">
        <v>3206</v>
      </c>
      <c r="F714" s="63" t="s">
        <v>3206</v>
      </c>
      <c r="G714" s="63"/>
      <c r="H714" s="63"/>
      <c r="I714" s="62" t="s">
        <v>3213</v>
      </c>
      <c r="J714" s="63">
        <v>225.29</v>
      </c>
      <c r="K714" s="63">
        <v>16</v>
      </c>
      <c r="L714" s="63" t="s">
        <v>3186</v>
      </c>
      <c r="M714" s="63" t="s">
        <v>3187</v>
      </c>
      <c r="N714" s="63" t="s">
        <v>2141</v>
      </c>
      <c r="O714" s="62">
        <v>1</v>
      </c>
    </row>
    <row r="715" spans="2:16" x14ac:dyDescent="0.25">
      <c r="B715" s="62">
        <v>710</v>
      </c>
      <c r="C715" s="63" t="s">
        <v>3182</v>
      </c>
      <c r="D715" s="63" t="s">
        <v>3205</v>
      </c>
      <c r="E715" s="63" t="s">
        <v>3206</v>
      </c>
      <c r="F715" s="63" t="s">
        <v>3206</v>
      </c>
      <c r="G715" s="63"/>
      <c r="H715" s="63"/>
      <c r="I715" s="62" t="s">
        <v>3213</v>
      </c>
      <c r="J715" s="63">
        <v>265.07</v>
      </c>
      <c r="K715" s="63">
        <v>18</v>
      </c>
      <c r="L715" s="63" t="s">
        <v>3186</v>
      </c>
      <c r="M715" s="63" t="s">
        <v>3187</v>
      </c>
      <c r="N715" s="63" t="s">
        <v>2141</v>
      </c>
      <c r="O715" s="62">
        <v>1</v>
      </c>
    </row>
    <row r="716" spans="2:16" x14ac:dyDescent="0.25">
      <c r="B716" s="62">
        <v>711</v>
      </c>
      <c r="C716" s="63" t="s">
        <v>3182</v>
      </c>
      <c r="D716" s="63" t="s">
        <v>3205</v>
      </c>
      <c r="E716" s="63" t="s">
        <v>3206</v>
      </c>
      <c r="F716" s="63" t="s">
        <v>3206</v>
      </c>
      <c r="G716" s="63"/>
      <c r="H716" s="63"/>
      <c r="I716" s="62" t="s">
        <v>3213</v>
      </c>
      <c r="J716" s="63">
        <v>356.73</v>
      </c>
      <c r="K716" s="63">
        <v>16</v>
      </c>
      <c r="L716" s="63" t="s">
        <v>3186</v>
      </c>
      <c r="M716" s="63" t="s">
        <v>3187</v>
      </c>
      <c r="N716" s="63" t="s">
        <v>2141</v>
      </c>
      <c r="O716" s="62">
        <v>1</v>
      </c>
    </row>
    <row r="717" spans="2:16" x14ac:dyDescent="0.25">
      <c r="B717" s="62">
        <v>712</v>
      </c>
      <c r="C717" s="63" t="s">
        <v>3182</v>
      </c>
      <c r="D717" s="63" t="s">
        <v>3205</v>
      </c>
      <c r="E717" s="63" t="s">
        <v>3206</v>
      </c>
      <c r="F717" s="63" t="s">
        <v>3206</v>
      </c>
      <c r="G717" s="63"/>
      <c r="H717" s="63"/>
      <c r="I717" s="62" t="s">
        <v>3213</v>
      </c>
      <c r="J717" s="63">
        <v>225.26</v>
      </c>
      <c r="K717" s="63">
        <v>16</v>
      </c>
      <c r="L717" s="63" t="s">
        <v>3186</v>
      </c>
      <c r="M717" s="63" t="s">
        <v>3187</v>
      </c>
      <c r="N717" s="63" t="s">
        <v>2141</v>
      </c>
      <c r="O717" s="62">
        <v>1</v>
      </c>
    </row>
    <row r="718" spans="2:16" x14ac:dyDescent="0.25">
      <c r="B718" s="62">
        <v>713</v>
      </c>
      <c r="C718" s="63" t="s">
        <v>3182</v>
      </c>
      <c r="D718" s="63" t="s">
        <v>3205</v>
      </c>
      <c r="E718" s="63" t="s">
        <v>3206</v>
      </c>
      <c r="F718" s="63" t="s">
        <v>3206</v>
      </c>
      <c r="G718" s="63"/>
      <c r="H718" s="63"/>
      <c r="I718" s="62" t="s">
        <v>3213</v>
      </c>
      <c r="J718" s="63">
        <v>371.51</v>
      </c>
      <c r="K718" s="63">
        <v>16</v>
      </c>
      <c r="L718" s="63" t="s">
        <v>3186</v>
      </c>
      <c r="M718" s="63" t="s">
        <v>3187</v>
      </c>
      <c r="N718" s="63" t="s">
        <v>2141</v>
      </c>
      <c r="O718" s="62">
        <v>1</v>
      </c>
    </row>
    <row r="719" spans="2:16" x14ac:dyDescent="0.25">
      <c r="B719" s="62">
        <v>714</v>
      </c>
      <c r="C719" s="63" t="s">
        <v>3182</v>
      </c>
      <c r="D719" s="63" t="s">
        <v>3205</v>
      </c>
      <c r="E719" s="63" t="s">
        <v>3206</v>
      </c>
      <c r="F719" s="63" t="s">
        <v>3206</v>
      </c>
      <c r="G719" s="63"/>
      <c r="H719" s="63"/>
      <c r="I719" s="62" t="s">
        <v>3213</v>
      </c>
      <c r="J719" s="63">
        <v>415.59</v>
      </c>
      <c r="K719" s="63">
        <v>16</v>
      </c>
      <c r="L719" s="63" t="s">
        <v>3186</v>
      </c>
      <c r="M719" s="63" t="s">
        <v>3187</v>
      </c>
      <c r="N719" s="63" t="s">
        <v>2141</v>
      </c>
      <c r="O719" s="62">
        <v>1</v>
      </c>
    </row>
    <row r="720" spans="2:16" x14ac:dyDescent="0.25">
      <c r="B720" s="62">
        <v>715</v>
      </c>
      <c r="C720" s="63" t="s">
        <v>3182</v>
      </c>
      <c r="D720" s="63" t="s">
        <v>3205</v>
      </c>
      <c r="E720" s="63" t="s">
        <v>3206</v>
      </c>
      <c r="F720" s="63" t="s">
        <v>3206</v>
      </c>
      <c r="G720" s="63"/>
      <c r="H720" s="63"/>
      <c r="I720" s="62" t="s">
        <v>3213</v>
      </c>
      <c r="J720" s="63">
        <v>372.88</v>
      </c>
      <c r="K720" s="63">
        <v>16</v>
      </c>
      <c r="L720" s="63" t="s">
        <v>3186</v>
      </c>
      <c r="M720" s="63" t="s">
        <v>3187</v>
      </c>
      <c r="N720" s="63" t="s">
        <v>2141</v>
      </c>
      <c r="O720" s="62">
        <v>1</v>
      </c>
    </row>
    <row r="721" spans="2:15" x14ac:dyDescent="0.25">
      <c r="B721" s="62">
        <v>716</v>
      </c>
      <c r="C721" s="63" t="s">
        <v>3182</v>
      </c>
      <c r="D721" s="63" t="s">
        <v>3205</v>
      </c>
      <c r="E721" s="63" t="s">
        <v>3206</v>
      </c>
      <c r="F721" s="63" t="s">
        <v>3206</v>
      </c>
      <c r="G721" s="63"/>
      <c r="H721" s="63"/>
      <c r="I721" s="62" t="s">
        <v>3213</v>
      </c>
      <c r="J721" s="63">
        <v>290.92</v>
      </c>
      <c r="K721" s="63">
        <v>16</v>
      </c>
      <c r="L721" s="63" t="s">
        <v>3186</v>
      </c>
      <c r="M721" s="63" t="s">
        <v>3187</v>
      </c>
      <c r="N721" s="63" t="s">
        <v>2141</v>
      </c>
      <c r="O721" s="62">
        <v>1</v>
      </c>
    </row>
    <row r="722" spans="2:15" x14ac:dyDescent="0.25">
      <c r="B722" s="62">
        <v>717</v>
      </c>
      <c r="C722" s="63" t="s">
        <v>3182</v>
      </c>
      <c r="D722" s="63" t="s">
        <v>3205</v>
      </c>
      <c r="E722" s="63" t="s">
        <v>3206</v>
      </c>
      <c r="F722" s="63" t="s">
        <v>3206</v>
      </c>
      <c r="G722" s="63"/>
      <c r="H722" s="63"/>
      <c r="I722" s="62" t="s">
        <v>3213</v>
      </c>
      <c r="J722" s="63">
        <v>194.08</v>
      </c>
      <c r="K722" s="63">
        <v>16</v>
      </c>
      <c r="L722" s="63" t="s">
        <v>3186</v>
      </c>
      <c r="M722" s="63" t="s">
        <v>3187</v>
      </c>
      <c r="N722" s="63" t="s">
        <v>2141</v>
      </c>
      <c r="O722" s="62">
        <v>1</v>
      </c>
    </row>
    <row r="723" spans="2:15" x14ac:dyDescent="0.25">
      <c r="B723" s="62">
        <v>718</v>
      </c>
      <c r="C723" s="63" t="s">
        <v>3182</v>
      </c>
      <c r="D723" s="63" t="s">
        <v>3205</v>
      </c>
      <c r="E723" s="63" t="s">
        <v>3206</v>
      </c>
      <c r="F723" s="63" t="s">
        <v>3206</v>
      </c>
      <c r="G723" s="63"/>
      <c r="H723" s="63"/>
      <c r="I723" s="62" t="s">
        <v>3213</v>
      </c>
      <c r="J723" s="63">
        <v>256.83999999999997</v>
      </c>
      <c r="K723" s="63">
        <v>16</v>
      </c>
      <c r="L723" s="63" t="s">
        <v>3186</v>
      </c>
      <c r="M723" s="63" t="s">
        <v>3187</v>
      </c>
      <c r="N723" s="63" t="s">
        <v>2141</v>
      </c>
      <c r="O723" s="62">
        <v>1</v>
      </c>
    </row>
    <row r="724" spans="2:15" x14ac:dyDescent="0.25">
      <c r="B724" s="62">
        <v>719</v>
      </c>
      <c r="C724" s="63" t="s">
        <v>3182</v>
      </c>
      <c r="D724" s="63" t="s">
        <v>3205</v>
      </c>
      <c r="E724" s="63" t="s">
        <v>3206</v>
      </c>
      <c r="F724" s="63" t="s">
        <v>3206</v>
      </c>
      <c r="G724" s="63"/>
      <c r="H724" s="63"/>
      <c r="I724" s="62" t="s">
        <v>3213</v>
      </c>
      <c r="J724" s="63">
        <v>139.27000000000001</v>
      </c>
      <c r="K724" s="63">
        <v>16</v>
      </c>
      <c r="L724" s="63" t="s">
        <v>3186</v>
      </c>
      <c r="M724" s="63" t="s">
        <v>3187</v>
      </c>
      <c r="N724" s="63" t="s">
        <v>2141</v>
      </c>
      <c r="O724" s="62">
        <v>1</v>
      </c>
    </row>
    <row r="725" spans="2:15" x14ac:dyDescent="0.25">
      <c r="B725" s="62">
        <v>720</v>
      </c>
      <c r="C725" s="63" t="s">
        <v>3182</v>
      </c>
      <c r="D725" s="63" t="s">
        <v>3205</v>
      </c>
      <c r="E725" s="63" t="s">
        <v>3206</v>
      </c>
      <c r="F725" s="63" t="s">
        <v>3206</v>
      </c>
      <c r="G725" s="63"/>
      <c r="H725" s="63"/>
      <c r="I725" s="62" t="s">
        <v>3213</v>
      </c>
      <c r="J725" s="63">
        <v>180.07</v>
      </c>
      <c r="K725" s="63">
        <v>16</v>
      </c>
      <c r="L725" s="63" t="s">
        <v>3186</v>
      </c>
      <c r="M725" s="63" t="s">
        <v>3187</v>
      </c>
      <c r="N725" s="63" t="s">
        <v>2144</v>
      </c>
      <c r="O725" s="62">
        <v>1</v>
      </c>
    </row>
    <row r="726" spans="2:15" x14ac:dyDescent="0.25">
      <c r="B726" s="62">
        <v>721</v>
      </c>
      <c r="C726" s="63" t="s">
        <v>3182</v>
      </c>
      <c r="D726" s="63" t="s">
        <v>3205</v>
      </c>
      <c r="E726" s="63" t="s">
        <v>3206</v>
      </c>
      <c r="F726" s="63" t="s">
        <v>3206</v>
      </c>
      <c r="G726" s="63"/>
      <c r="H726" s="63"/>
      <c r="I726" s="62" t="s">
        <v>3213</v>
      </c>
      <c r="J726" s="63">
        <v>319.63</v>
      </c>
      <c r="K726" s="63">
        <v>18</v>
      </c>
      <c r="L726" s="63" t="s">
        <v>3186</v>
      </c>
      <c r="M726" s="63" t="s">
        <v>3187</v>
      </c>
      <c r="N726" s="63" t="s">
        <v>2141</v>
      </c>
      <c r="O726" s="62">
        <v>1</v>
      </c>
    </row>
    <row r="727" spans="2:15" x14ac:dyDescent="0.25">
      <c r="B727" s="62">
        <v>722</v>
      </c>
      <c r="C727" s="63" t="s">
        <v>3182</v>
      </c>
      <c r="D727" s="63" t="s">
        <v>3205</v>
      </c>
      <c r="E727" s="63" t="s">
        <v>3206</v>
      </c>
      <c r="F727" s="63" t="s">
        <v>3206</v>
      </c>
      <c r="G727" s="63"/>
      <c r="H727" s="63"/>
      <c r="I727" s="62" t="s">
        <v>3213</v>
      </c>
      <c r="J727" s="63">
        <v>292.97000000000003</v>
      </c>
      <c r="K727" s="63">
        <v>16</v>
      </c>
      <c r="L727" s="63" t="s">
        <v>3186</v>
      </c>
      <c r="M727" s="63" t="s">
        <v>3187</v>
      </c>
      <c r="N727" s="63" t="s">
        <v>2141</v>
      </c>
      <c r="O727" s="62">
        <v>1</v>
      </c>
    </row>
    <row r="728" spans="2:15" x14ac:dyDescent="0.25">
      <c r="B728" s="62">
        <v>723</v>
      </c>
      <c r="C728" s="63" t="s">
        <v>3182</v>
      </c>
      <c r="D728" s="63" t="s">
        <v>3205</v>
      </c>
      <c r="E728" s="63" t="s">
        <v>3206</v>
      </c>
      <c r="F728" s="63" t="s">
        <v>3206</v>
      </c>
      <c r="G728" s="63"/>
      <c r="H728" s="63"/>
      <c r="I728" s="62" t="s">
        <v>3213</v>
      </c>
      <c r="J728" s="63">
        <v>160.06</v>
      </c>
      <c r="K728" s="63">
        <v>16</v>
      </c>
      <c r="L728" s="63" t="s">
        <v>3186</v>
      </c>
      <c r="M728" s="63" t="s">
        <v>3187</v>
      </c>
      <c r="N728" s="63" t="s">
        <v>2141</v>
      </c>
      <c r="O728" s="62">
        <v>1</v>
      </c>
    </row>
    <row r="729" spans="2:15" x14ac:dyDescent="0.25">
      <c r="B729" s="62">
        <v>724</v>
      </c>
      <c r="C729" s="63" t="s">
        <v>3182</v>
      </c>
      <c r="D729" s="63" t="s">
        <v>3214</v>
      </c>
      <c r="E729" s="63" t="s">
        <v>3216</v>
      </c>
      <c r="F729" s="63" t="s">
        <v>3216</v>
      </c>
      <c r="G729" s="63"/>
      <c r="H729" s="63"/>
      <c r="I729" s="62" t="s">
        <v>3213</v>
      </c>
      <c r="J729" s="63">
        <v>234.62</v>
      </c>
      <c r="K729" s="63">
        <v>16</v>
      </c>
      <c r="L729" s="63" t="s">
        <v>3186</v>
      </c>
      <c r="M729" s="63" t="s">
        <v>3187</v>
      </c>
      <c r="N729" s="63" t="s">
        <v>2141</v>
      </c>
      <c r="O729" s="62">
        <v>1</v>
      </c>
    </row>
    <row r="730" spans="2:15" x14ac:dyDescent="0.25">
      <c r="B730" s="62">
        <v>725</v>
      </c>
      <c r="C730" s="63" t="s">
        <v>3182</v>
      </c>
      <c r="D730" s="63" t="s">
        <v>3205</v>
      </c>
      <c r="E730" s="63" t="s">
        <v>3206</v>
      </c>
      <c r="F730" s="63" t="s">
        <v>3206</v>
      </c>
      <c r="G730" s="63"/>
      <c r="H730" s="63"/>
      <c r="I730" s="62" t="s">
        <v>3213</v>
      </c>
      <c r="J730" s="63">
        <v>225.75</v>
      </c>
      <c r="K730" s="63">
        <v>16</v>
      </c>
      <c r="L730" s="63" t="s">
        <v>3186</v>
      </c>
      <c r="M730" s="63" t="s">
        <v>3187</v>
      </c>
      <c r="N730" s="63" t="s">
        <v>2141</v>
      </c>
      <c r="O730" s="62">
        <v>1</v>
      </c>
    </row>
    <row r="731" spans="2:15" x14ac:dyDescent="0.25">
      <c r="B731" s="62">
        <v>726</v>
      </c>
      <c r="C731" s="63" t="s">
        <v>3182</v>
      </c>
      <c r="D731" s="63" t="s">
        <v>3205</v>
      </c>
      <c r="E731" s="63" t="s">
        <v>3206</v>
      </c>
      <c r="F731" s="63" t="s">
        <v>3206</v>
      </c>
      <c r="G731" s="63"/>
      <c r="H731" s="63"/>
      <c r="I731" s="62" t="s">
        <v>3213</v>
      </c>
      <c r="J731" s="63">
        <v>183.61</v>
      </c>
      <c r="K731" s="63">
        <v>16</v>
      </c>
      <c r="L731" s="63" t="s">
        <v>3186</v>
      </c>
      <c r="M731" s="63" t="s">
        <v>3187</v>
      </c>
      <c r="N731" s="63" t="s">
        <v>2141</v>
      </c>
      <c r="O731" s="62">
        <v>1</v>
      </c>
    </row>
    <row r="732" spans="2:15" x14ac:dyDescent="0.25">
      <c r="B732" s="62">
        <v>727</v>
      </c>
      <c r="C732" s="63" t="s">
        <v>3182</v>
      </c>
      <c r="D732" s="63" t="s">
        <v>3205</v>
      </c>
      <c r="E732" s="63" t="s">
        <v>3206</v>
      </c>
      <c r="F732" s="63" t="s">
        <v>3206</v>
      </c>
      <c r="G732" s="63"/>
      <c r="H732" s="63"/>
      <c r="I732" s="62" t="s">
        <v>3213</v>
      </c>
      <c r="J732" s="63">
        <v>232.89</v>
      </c>
      <c r="K732" s="63">
        <v>16</v>
      </c>
      <c r="L732" s="63" t="s">
        <v>3186</v>
      </c>
      <c r="M732" s="63" t="s">
        <v>3187</v>
      </c>
      <c r="N732" s="63" t="s">
        <v>2141</v>
      </c>
      <c r="O732" s="62">
        <v>1</v>
      </c>
    </row>
    <row r="733" spans="2:15" x14ac:dyDescent="0.25">
      <c r="B733" s="62">
        <v>728</v>
      </c>
      <c r="C733" s="63" t="s">
        <v>3182</v>
      </c>
      <c r="D733" s="63" t="s">
        <v>3205</v>
      </c>
      <c r="E733" s="63" t="s">
        <v>3206</v>
      </c>
      <c r="F733" s="63" t="s">
        <v>3206</v>
      </c>
      <c r="G733" s="63"/>
      <c r="H733" s="63"/>
      <c r="I733" s="62" t="s">
        <v>3213</v>
      </c>
      <c r="J733" s="63">
        <v>228.18</v>
      </c>
      <c r="K733" s="63">
        <v>18</v>
      </c>
      <c r="L733" s="63" t="s">
        <v>3186</v>
      </c>
      <c r="M733" s="63" t="s">
        <v>3187</v>
      </c>
      <c r="N733" s="63" t="s">
        <v>2141</v>
      </c>
      <c r="O733" s="62">
        <v>1</v>
      </c>
    </row>
    <row r="734" spans="2:15" x14ac:dyDescent="0.25">
      <c r="B734" s="62">
        <v>729</v>
      </c>
      <c r="C734" s="63" t="s">
        <v>3182</v>
      </c>
      <c r="D734" s="63" t="s">
        <v>3205</v>
      </c>
      <c r="E734" s="63" t="s">
        <v>3206</v>
      </c>
      <c r="F734" s="63" t="s">
        <v>3206</v>
      </c>
      <c r="G734" s="63"/>
      <c r="H734" s="63"/>
      <c r="I734" s="62" t="s">
        <v>3213</v>
      </c>
      <c r="J734" s="63">
        <v>237.79</v>
      </c>
      <c r="K734" s="63">
        <v>16</v>
      </c>
      <c r="L734" s="63" t="s">
        <v>3186</v>
      </c>
      <c r="M734" s="63" t="s">
        <v>3187</v>
      </c>
      <c r="N734" s="63" t="s">
        <v>2141</v>
      </c>
      <c r="O734" s="62">
        <v>1</v>
      </c>
    </row>
    <row r="735" spans="2:15" x14ac:dyDescent="0.25">
      <c r="B735" s="62">
        <v>730</v>
      </c>
      <c r="C735" s="63" t="s">
        <v>3182</v>
      </c>
      <c r="D735" s="63" t="s">
        <v>3205</v>
      </c>
      <c r="E735" s="63" t="s">
        <v>3206</v>
      </c>
      <c r="F735" s="63" t="s">
        <v>3206</v>
      </c>
      <c r="G735" s="63"/>
      <c r="H735" s="63"/>
      <c r="I735" s="62" t="s">
        <v>3213</v>
      </c>
      <c r="J735" s="63">
        <v>277.77999999999997</v>
      </c>
      <c r="K735" s="63">
        <v>16</v>
      </c>
      <c r="L735" s="63" t="s">
        <v>3186</v>
      </c>
      <c r="M735" s="63" t="s">
        <v>3187</v>
      </c>
      <c r="N735" s="63" t="s">
        <v>2141</v>
      </c>
      <c r="O735" s="62">
        <v>1</v>
      </c>
    </row>
    <row r="736" spans="2:15" x14ac:dyDescent="0.25">
      <c r="B736" s="62">
        <v>731</v>
      </c>
      <c r="C736" s="63" t="s">
        <v>3182</v>
      </c>
      <c r="D736" s="63" t="s">
        <v>3205</v>
      </c>
      <c r="E736" s="63" t="s">
        <v>3206</v>
      </c>
      <c r="F736" s="63" t="s">
        <v>3206</v>
      </c>
      <c r="G736" s="63"/>
      <c r="H736" s="63"/>
      <c r="I736" s="62" t="s">
        <v>3213</v>
      </c>
      <c r="J736" s="63">
        <v>205</v>
      </c>
      <c r="K736" s="63">
        <v>16</v>
      </c>
      <c r="L736" s="63" t="s">
        <v>3186</v>
      </c>
      <c r="M736" s="63" t="s">
        <v>3187</v>
      </c>
      <c r="N736" s="63" t="s">
        <v>2141</v>
      </c>
      <c r="O736" s="62">
        <v>1</v>
      </c>
    </row>
    <row r="737" spans="2:15" x14ac:dyDescent="0.25">
      <c r="B737" s="62">
        <v>732</v>
      </c>
      <c r="C737" s="63" t="s">
        <v>3182</v>
      </c>
      <c r="D737" s="63" t="s">
        <v>3205</v>
      </c>
      <c r="E737" s="63" t="s">
        <v>3206</v>
      </c>
      <c r="F737" s="63" t="s">
        <v>3206</v>
      </c>
      <c r="G737" s="63"/>
      <c r="H737" s="63"/>
      <c r="I737" s="62" t="s">
        <v>3213</v>
      </c>
      <c r="J737" s="63">
        <v>188.05</v>
      </c>
      <c r="K737" s="63">
        <v>16</v>
      </c>
      <c r="L737" s="63" t="s">
        <v>3186</v>
      </c>
      <c r="M737" s="63" t="s">
        <v>3187</v>
      </c>
      <c r="N737" s="63" t="s">
        <v>2141</v>
      </c>
      <c r="O737" s="62">
        <v>1</v>
      </c>
    </row>
    <row r="738" spans="2:15" x14ac:dyDescent="0.25">
      <c r="B738" s="62">
        <v>733</v>
      </c>
      <c r="C738" s="63" t="s">
        <v>3182</v>
      </c>
      <c r="D738" s="63" t="s">
        <v>3205</v>
      </c>
      <c r="E738" s="63" t="s">
        <v>3206</v>
      </c>
      <c r="F738" s="63" t="s">
        <v>3206</v>
      </c>
      <c r="G738" s="63"/>
      <c r="H738" s="63"/>
      <c r="I738" s="62" t="s">
        <v>3213</v>
      </c>
      <c r="J738" s="63">
        <v>157.13999999999999</v>
      </c>
      <c r="K738" s="63">
        <v>16</v>
      </c>
      <c r="L738" s="63" t="s">
        <v>3186</v>
      </c>
      <c r="M738" s="63" t="s">
        <v>3187</v>
      </c>
      <c r="N738" s="63" t="s">
        <v>2141</v>
      </c>
      <c r="O738" s="62">
        <v>1</v>
      </c>
    </row>
    <row r="739" spans="2:15" x14ac:dyDescent="0.25">
      <c r="B739" s="62">
        <v>734</v>
      </c>
      <c r="C739" s="63" t="s">
        <v>3182</v>
      </c>
      <c r="D739" s="63" t="s">
        <v>3205</v>
      </c>
      <c r="E739" s="63" t="s">
        <v>3206</v>
      </c>
      <c r="F739" s="63" t="s">
        <v>3206</v>
      </c>
      <c r="G739" s="63"/>
      <c r="H739" s="63"/>
      <c r="I739" s="62" t="s">
        <v>3213</v>
      </c>
      <c r="J739" s="63">
        <v>177.01</v>
      </c>
      <c r="K739" s="63">
        <v>16</v>
      </c>
      <c r="L739" s="63" t="s">
        <v>3186</v>
      </c>
      <c r="M739" s="63" t="s">
        <v>3187</v>
      </c>
      <c r="N739" s="63" t="s">
        <v>2141</v>
      </c>
      <c r="O739" s="62">
        <v>1</v>
      </c>
    </row>
    <row r="740" spans="2:15" x14ac:dyDescent="0.25">
      <c r="B740" s="62">
        <v>735</v>
      </c>
      <c r="C740" s="63" t="s">
        <v>3182</v>
      </c>
      <c r="D740" s="63" t="s">
        <v>3205</v>
      </c>
      <c r="E740" s="63" t="s">
        <v>3206</v>
      </c>
      <c r="F740" s="63" t="s">
        <v>3206</v>
      </c>
      <c r="G740" s="63"/>
      <c r="H740" s="63"/>
      <c r="I740" s="62" t="s">
        <v>3213</v>
      </c>
      <c r="J740" s="63">
        <v>200.02</v>
      </c>
      <c r="K740" s="63">
        <v>16</v>
      </c>
      <c r="L740" s="63" t="s">
        <v>3186</v>
      </c>
      <c r="M740" s="63" t="s">
        <v>3187</v>
      </c>
      <c r="N740" s="63" t="s">
        <v>2141</v>
      </c>
      <c r="O740" s="62">
        <v>1</v>
      </c>
    </row>
    <row r="741" spans="2:15" x14ac:dyDescent="0.25">
      <c r="B741" s="62">
        <v>736</v>
      </c>
      <c r="C741" s="63" t="s">
        <v>3182</v>
      </c>
      <c r="D741" s="63" t="s">
        <v>3205</v>
      </c>
      <c r="E741" s="63" t="s">
        <v>3206</v>
      </c>
      <c r="F741" s="63" t="s">
        <v>3206</v>
      </c>
      <c r="G741" s="63"/>
      <c r="H741" s="63"/>
      <c r="I741" s="62" t="s">
        <v>3213</v>
      </c>
      <c r="J741" s="63">
        <v>195.05</v>
      </c>
      <c r="K741" s="63">
        <v>16</v>
      </c>
      <c r="L741" s="63" t="s">
        <v>3186</v>
      </c>
      <c r="M741" s="63" t="s">
        <v>3187</v>
      </c>
      <c r="N741" s="63" t="s">
        <v>2141</v>
      </c>
      <c r="O741" s="62">
        <v>1</v>
      </c>
    </row>
    <row r="742" spans="2:15" x14ac:dyDescent="0.25">
      <c r="B742" s="62">
        <v>737</v>
      </c>
      <c r="C742" s="63" t="s">
        <v>3182</v>
      </c>
      <c r="D742" s="63" t="s">
        <v>3205</v>
      </c>
      <c r="E742" s="63" t="s">
        <v>3206</v>
      </c>
      <c r="F742" s="63" t="s">
        <v>3206</v>
      </c>
      <c r="G742" s="63"/>
      <c r="H742" s="63"/>
      <c r="I742" s="62" t="s">
        <v>3213</v>
      </c>
      <c r="J742" s="63">
        <v>248.19</v>
      </c>
      <c r="K742" s="63">
        <v>18</v>
      </c>
      <c r="L742" s="63" t="s">
        <v>3186</v>
      </c>
      <c r="M742" s="63" t="s">
        <v>3187</v>
      </c>
      <c r="N742" s="63" t="s">
        <v>2141</v>
      </c>
      <c r="O742" s="62">
        <v>1</v>
      </c>
    </row>
    <row r="743" spans="2:15" x14ac:dyDescent="0.25">
      <c r="B743" s="62">
        <v>738</v>
      </c>
      <c r="C743" s="63" t="s">
        <v>3182</v>
      </c>
      <c r="D743" s="63" t="s">
        <v>3205</v>
      </c>
      <c r="E743" s="63" t="s">
        <v>3206</v>
      </c>
      <c r="F743" s="63" t="s">
        <v>3206</v>
      </c>
      <c r="G743" s="63"/>
      <c r="H743" s="63"/>
      <c r="I743" s="62" t="s">
        <v>3213</v>
      </c>
      <c r="J743" s="63">
        <v>374.55</v>
      </c>
      <c r="K743" s="63">
        <v>18</v>
      </c>
      <c r="L743" s="63" t="s">
        <v>3186</v>
      </c>
      <c r="M743" s="63" t="s">
        <v>3187</v>
      </c>
      <c r="N743" s="63" t="s">
        <v>2141</v>
      </c>
      <c r="O743" s="62">
        <v>1</v>
      </c>
    </row>
    <row r="744" spans="2:15" x14ac:dyDescent="0.25">
      <c r="B744" s="62">
        <v>739</v>
      </c>
      <c r="C744" s="63" t="s">
        <v>3182</v>
      </c>
      <c r="D744" s="63" t="s">
        <v>3205</v>
      </c>
      <c r="E744" s="63" t="s">
        <v>3206</v>
      </c>
      <c r="F744" s="63" t="s">
        <v>3206</v>
      </c>
      <c r="G744" s="63"/>
      <c r="H744" s="63"/>
      <c r="I744" s="62" t="s">
        <v>3213</v>
      </c>
      <c r="J744" s="63">
        <v>288.98</v>
      </c>
      <c r="K744" s="63">
        <v>18</v>
      </c>
      <c r="L744" s="63" t="s">
        <v>3186</v>
      </c>
      <c r="M744" s="63" t="s">
        <v>3187</v>
      </c>
      <c r="N744" s="63" t="s">
        <v>2141</v>
      </c>
      <c r="O744" s="62">
        <v>1</v>
      </c>
    </row>
    <row r="745" spans="2:15" x14ac:dyDescent="0.25">
      <c r="B745" s="62">
        <v>740</v>
      </c>
      <c r="C745" s="63" t="s">
        <v>3182</v>
      </c>
      <c r="D745" s="63" t="s">
        <v>3205</v>
      </c>
      <c r="E745" s="63" t="s">
        <v>3206</v>
      </c>
      <c r="F745" s="63" t="s">
        <v>3206</v>
      </c>
      <c r="G745" s="63"/>
      <c r="H745" s="63"/>
      <c r="I745" s="62" t="s">
        <v>3213</v>
      </c>
      <c r="J745" s="63">
        <v>225.16</v>
      </c>
      <c r="K745" s="63">
        <v>16</v>
      </c>
      <c r="L745" s="63" t="s">
        <v>3186</v>
      </c>
      <c r="M745" s="63" t="s">
        <v>3187</v>
      </c>
      <c r="N745" s="63" t="s">
        <v>2144</v>
      </c>
      <c r="O745" s="62">
        <v>1</v>
      </c>
    </row>
    <row r="746" spans="2:15" x14ac:dyDescent="0.25">
      <c r="B746" s="62">
        <v>741</v>
      </c>
      <c r="C746" s="63" t="s">
        <v>3182</v>
      </c>
      <c r="D746" s="63" t="s">
        <v>3205</v>
      </c>
      <c r="E746" s="63" t="s">
        <v>3206</v>
      </c>
      <c r="F746" s="63" t="s">
        <v>3206</v>
      </c>
      <c r="G746" s="63"/>
      <c r="H746" s="63"/>
      <c r="I746" s="62" t="s">
        <v>3213</v>
      </c>
      <c r="J746" s="63">
        <v>192.54</v>
      </c>
      <c r="K746" s="63">
        <v>16</v>
      </c>
      <c r="L746" s="63" t="s">
        <v>3186</v>
      </c>
      <c r="M746" s="63" t="s">
        <v>3187</v>
      </c>
      <c r="N746" s="63" t="s">
        <v>2141</v>
      </c>
      <c r="O746" s="62">
        <v>1</v>
      </c>
    </row>
    <row r="747" spans="2:15" x14ac:dyDescent="0.25">
      <c r="B747" s="62">
        <v>742</v>
      </c>
      <c r="C747" s="63" t="s">
        <v>3182</v>
      </c>
      <c r="D747" s="63" t="s">
        <v>3205</v>
      </c>
      <c r="E747" s="63" t="s">
        <v>3206</v>
      </c>
      <c r="F747" s="63" t="s">
        <v>3206</v>
      </c>
      <c r="G747" s="63"/>
      <c r="H747" s="63"/>
      <c r="I747" s="62" t="s">
        <v>3213</v>
      </c>
      <c r="J747" s="63">
        <v>204.72</v>
      </c>
      <c r="K747" s="63">
        <v>16</v>
      </c>
      <c r="L747" s="63" t="s">
        <v>3186</v>
      </c>
      <c r="M747" s="63" t="s">
        <v>3187</v>
      </c>
      <c r="N747" s="63" t="s">
        <v>2141</v>
      </c>
      <c r="O747" s="62">
        <v>1</v>
      </c>
    </row>
    <row r="748" spans="2:15" x14ac:dyDescent="0.25">
      <c r="B748" s="62">
        <v>743</v>
      </c>
      <c r="C748" s="63" t="s">
        <v>3182</v>
      </c>
      <c r="D748" s="63" t="s">
        <v>3205</v>
      </c>
      <c r="E748" s="63" t="s">
        <v>3206</v>
      </c>
      <c r="F748" s="63" t="s">
        <v>3206</v>
      </c>
      <c r="G748" s="63"/>
      <c r="H748" s="63"/>
      <c r="I748" s="62" t="s">
        <v>3213</v>
      </c>
      <c r="J748" s="63">
        <v>361.97</v>
      </c>
      <c r="K748" s="63">
        <v>16</v>
      </c>
      <c r="L748" s="63" t="s">
        <v>3186</v>
      </c>
      <c r="M748" s="63" t="s">
        <v>3187</v>
      </c>
      <c r="N748" s="63" t="s">
        <v>2141</v>
      </c>
      <c r="O748" s="62">
        <v>1</v>
      </c>
    </row>
    <row r="749" spans="2:15" x14ac:dyDescent="0.25">
      <c r="B749" s="62">
        <v>744</v>
      </c>
      <c r="C749" s="63" t="s">
        <v>3182</v>
      </c>
      <c r="D749" s="63" t="s">
        <v>3205</v>
      </c>
      <c r="E749" s="63" t="s">
        <v>3206</v>
      </c>
      <c r="F749" s="63" t="s">
        <v>3206</v>
      </c>
      <c r="G749" s="63"/>
      <c r="H749" s="63"/>
      <c r="I749" s="62" t="s">
        <v>3213</v>
      </c>
      <c r="J749" s="63">
        <v>354.98</v>
      </c>
      <c r="K749" s="63">
        <v>16</v>
      </c>
      <c r="L749" s="63" t="s">
        <v>3186</v>
      </c>
      <c r="M749" s="63" t="s">
        <v>3187</v>
      </c>
      <c r="N749" s="63" t="s">
        <v>2141</v>
      </c>
      <c r="O749" s="62">
        <v>1</v>
      </c>
    </row>
    <row r="750" spans="2:15" x14ac:dyDescent="0.25">
      <c r="B750" s="62">
        <v>745</v>
      </c>
      <c r="C750" s="63" t="s">
        <v>3182</v>
      </c>
      <c r="D750" s="63" t="s">
        <v>3205</v>
      </c>
      <c r="E750" s="63" t="s">
        <v>3206</v>
      </c>
      <c r="F750" s="63" t="s">
        <v>3206</v>
      </c>
      <c r="G750" s="63"/>
      <c r="H750" s="63"/>
      <c r="I750" s="62" t="s">
        <v>3213</v>
      </c>
      <c r="J750" s="63">
        <v>246.1</v>
      </c>
      <c r="K750" s="63">
        <v>16</v>
      </c>
      <c r="L750" s="63" t="s">
        <v>3186</v>
      </c>
      <c r="M750" s="63" t="s">
        <v>3187</v>
      </c>
      <c r="N750" s="63" t="s">
        <v>2141</v>
      </c>
      <c r="O750" s="62">
        <v>1</v>
      </c>
    </row>
    <row r="751" spans="2:15" x14ac:dyDescent="0.25">
      <c r="B751" s="62">
        <v>746</v>
      </c>
      <c r="C751" s="63" t="s">
        <v>3182</v>
      </c>
      <c r="D751" s="63" t="s">
        <v>3205</v>
      </c>
      <c r="E751" s="63" t="s">
        <v>3206</v>
      </c>
      <c r="F751" s="63" t="s">
        <v>3206</v>
      </c>
      <c r="G751" s="63"/>
      <c r="H751" s="63"/>
      <c r="I751" s="62" t="s">
        <v>3213</v>
      </c>
      <c r="J751" s="63">
        <v>239.63</v>
      </c>
      <c r="K751" s="63">
        <v>16</v>
      </c>
      <c r="L751" s="63" t="s">
        <v>3186</v>
      </c>
      <c r="M751" s="63" t="s">
        <v>3187</v>
      </c>
      <c r="N751" s="63" t="s">
        <v>2141</v>
      </c>
      <c r="O751" s="62">
        <v>1</v>
      </c>
    </row>
    <row r="752" spans="2:15" x14ac:dyDescent="0.25">
      <c r="B752" s="62">
        <v>747</v>
      </c>
      <c r="C752" s="63" t="s">
        <v>3182</v>
      </c>
      <c r="D752" s="63" t="s">
        <v>3205</v>
      </c>
      <c r="E752" s="63" t="s">
        <v>3206</v>
      </c>
      <c r="F752" s="63" t="s">
        <v>3206</v>
      </c>
      <c r="G752" s="63"/>
      <c r="H752" s="63"/>
      <c r="I752" s="62" t="s">
        <v>3213</v>
      </c>
      <c r="J752" s="63">
        <v>148.16</v>
      </c>
      <c r="K752" s="63">
        <v>16</v>
      </c>
      <c r="L752" s="63" t="s">
        <v>3186</v>
      </c>
      <c r="M752" s="63" t="s">
        <v>3187</v>
      </c>
      <c r="N752" s="63" t="s">
        <v>2141</v>
      </c>
      <c r="O752" s="62">
        <v>1</v>
      </c>
    </row>
    <row r="753" spans="2:15" x14ac:dyDescent="0.25">
      <c r="B753" s="62">
        <v>748</v>
      </c>
      <c r="C753" s="63" t="s">
        <v>3182</v>
      </c>
      <c r="D753" s="63" t="s">
        <v>3205</v>
      </c>
      <c r="E753" s="63" t="s">
        <v>3206</v>
      </c>
      <c r="F753" s="63" t="s">
        <v>3206</v>
      </c>
      <c r="G753" s="63"/>
      <c r="H753" s="63"/>
      <c r="I753" s="62" t="s">
        <v>3213</v>
      </c>
      <c r="J753" s="63">
        <v>336.92</v>
      </c>
      <c r="K753" s="63">
        <v>18</v>
      </c>
      <c r="L753" s="63" t="s">
        <v>3186</v>
      </c>
      <c r="M753" s="63" t="s">
        <v>3187</v>
      </c>
      <c r="N753" s="63" t="s">
        <v>2141</v>
      </c>
      <c r="O753" s="62">
        <v>1</v>
      </c>
    </row>
    <row r="754" spans="2:15" x14ac:dyDescent="0.25">
      <c r="B754" s="62">
        <v>749</v>
      </c>
      <c r="C754" s="63" t="s">
        <v>3182</v>
      </c>
      <c r="D754" s="63" t="s">
        <v>3205</v>
      </c>
      <c r="E754" s="63" t="s">
        <v>3206</v>
      </c>
      <c r="F754" s="63" t="s">
        <v>3206</v>
      </c>
      <c r="G754" s="63"/>
      <c r="H754" s="63"/>
      <c r="I754" s="62" t="s">
        <v>3213</v>
      </c>
      <c r="J754" s="63">
        <v>207.39</v>
      </c>
      <c r="K754" s="63">
        <v>16</v>
      </c>
      <c r="L754" s="63" t="s">
        <v>3186</v>
      </c>
      <c r="M754" s="63" t="s">
        <v>3187</v>
      </c>
      <c r="N754" s="63" t="s">
        <v>2141</v>
      </c>
      <c r="O754" s="62">
        <v>1</v>
      </c>
    </row>
    <row r="755" spans="2:15" x14ac:dyDescent="0.25">
      <c r="B755" s="62">
        <v>750</v>
      </c>
      <c r="C755" s="63" t="s">
        <v>3182</v>
      </c>
      <c r="D755" s="63" t="s">
        <v>3205</v>
      </c>
      <c r="E755" s="63" t="s">
        <v>3206</v>
      </c>
      <c r="F755" s="63" t="s">
        <v>3206</v>
      </c>
      <c r="G755" s="63"/>
      <c r="H755" s="63"/>
      <c r="I755" s="62" t="s">
        <v>3213</v>
      </c>
      <c r="J755" s="63">
        <v>313.33999999999997</v>
      </c>
      <c r="K755" s="63">
        <v>18</v>
      </c>
      <c r="L755" s="63" t="s">
        <v>3186</v>
      </c>
      <c r="M755" s="63" t="s">
        <v>3187</v>
      </c>
      <c r="N755" s="63" t="s">
        <v>2141</v>
      </c>
      <c r="O755" s="62">
        <v>1</v>
      </c>
    </row>
    <row r="756" spans="2:15" x14ac:dyDescent="0.25">
      <c r="B756" s="62">
        <v>751</v>
      </c>
      <c r="C756" s="63" t="s">
        <v>3182</v>
      </c>
      <c r="D756" s="63" t="s">
        <v>3205</v>
      </c>
      <c r="E756" s="63" t="s">
        <v>3206</v>
      </c>
      <c r="F756" s="63" t="s">
        <v>3206</v>
      </c>
      <c r="G756" s="63"/>
      <c r="H756" s="63"/>
      <c r="I756" s="62" t="s">
        <v>3213</v>
      </c>
      <c r="J756" s="63">
        <v>276.75</v>
      </c>
      <c r="K756" s="63">
        <v>16</v>
      </c>
      <c r="L756" s="63" t="s">
        <v>3186</v>
      </c>
      <c r="M756" s="63" t="s">
        <v>3187</v>
      </c>
      <c r="N756" s="63" t="s">
        <v>2144</v>
      </c>
      <c r="O756" s="62">
        <v>1</v>
      </c>
    </row>
    <row r="757" spans="2:15" x14ac:dyDescent="0.25">
      <c r="B757" s="62">
        <v>752</v>
      </c>
      <c r="C757" s="63" t="s">
        <v>3182</v>
      </c>
      <c r="D757" s="63" t="s">
        <v>3205</v>
      </c>
      <c r="E757" s="63" t="s">
        <v>3206</v>
      </c>
      <c r="F757" s="63" t="s">
        <v>3206</v>
      </c>
      <c r="G757" s="63"/>
      <c r="H757" s="63"/>
      <c r="I757" s="62" t="s">
        <v>3213</v>
      </c>
      <c r="J757" s="63">
        <v>366.07</v>
      </c>
      <c r="K757" s="63">
        <v>16</v>
      </c>
      <c r="L757" s="63" t="s">
        <v>3186</v>
      </c>
      <c r="M757" s="63" t="s">
        <v>3187</v>
      </c>
      <c r="N757" s="63" t="s">
        <v>2141</v>
      </c>
      <c r="O757" s="62">
        <v>1</v>
      </c>
    </row>
    <row r="758" spans="2:15" x14ac:dyDescent="0.25">
      <c r="B758" s="62">
        <v>753</v>
      </c>
      <c r="C758" s="63" t="s">
        <v>3182</v>
      </c>
      <c r="D758" s="63" t="s">
        <v>3205</v>
      </c>
      <c r="E758" s="63" t="s">
        <v>3206</v>
      </c>
      <c r="F758" s="63" t="s">
        <v>3206</v>
      </c>
      <c r="G758" s="63"/>
      <c r="H758" s="63"/>
      <c r="I758" s="62" t="s">
        <v>3213</v>
      </c>
      <c r="J758" s="63">
        <v>248.22</v>
      </c>
      <c r="K758" s="63">
        <v>16</v>
      </c>
      <c r="L758" s="63" t="s">
        <v>3186</v>
      </c>
      <c r="M758" s="63" t="s">
        <v>3187</v>
      </c>
      <c r="N758" s="63" t="s">
        <v>2141</v>
      </c>
      <c r="O758" s="62">
        <v>1</v>
      </c>
    </row>
    <row r="759" spans="2:15" x14ac:dyDescent="0.25">
      <c r="B759" s="62">
        <v>754</v>
      </c>
      <c r="C759" s="63" t="s">
        <v>3182</v>
      </c>
      <c r="D759" s="63" t="s">
        <v>3205</v>
      </c>
      <c r="E759" s="63" t="s">
        <v>3206</v>
      </c>
      <c r="F759" s="63" t="s">
        <v>3206</v>
      </c>
      <c r="G759" s="63"/>
      <c r="H759" s="63"/>
      <c r="I759" s="62" t="s">
        <v>3213</v>
      </c>
      <c r="J759" s="63">
        <v>220.8</v>
      </c>
      <c r="K759" s="63">
        <v>16</v>
      </c>
      <c r="L759" s="63" t="s">
        <v>3186</v>
      </c>
      <c r="M759" s="63" t="s">
        <v>3187</v>
      </c>
      <c r="N759" s="63" t="s">
        <v>2141</v>
      </c>
      <c r="O759" s="62">
        <v>1</v>
      </c>
    </row>
    <row r="760" spans="2:15" x14ac:dyDescent="0.25">
      <c r="B760" s="62">
        <v>755</v>
      </c>
      <c r="C760" s="63" t="s">
        <v>3182</v>
      </c>
      <c r="D760" s="63" t="s">
        <v>3205</v>
      </c>
      <c r="E760" s="63" t="s">
        <v>3206</v>
      </c>
      <c r="F760" s="63" t="s">
        <v>3206</v>
      </c>
      <c r="G760" s="63"/>
      <c r="H760" s="63"/>
      <c r="I760" s="62" t="s">
        <v>3213</v>
      </c>
      <c r="J760" s="63">
        <v>198.14</v>
      </c>
      <c r="K760" s="63">
        <v>18</v>
      </c>
      <c r="L760" s="63" t="s">
        <v>3186</v>
      </c>
      <c r="M760" s="63" t="s">
        <v>3187</v>
      </c>
      <c r="N760" s="63" t="s">
        <v>2141</v>
      </c>
      <c r="O760" s="62">
        <v>1</v>
      </c>
    </row>
    <row r="761" spans="2:15" x14ac:dyDescent="0.25">
      <c r="B761" s="62">
        <v>756</v>
      </c>
      <c r="C761" s="63" t="s">
        <v>3182</v>
      </c>
      <c r="D761" s="63" t="s">
        <v>3205</v>
      </c>
      <c r="E761" s="63" t="s">
        <v>3206</v>
      </c>
      <c r="F761" s="63" t="s">
        <v>3206</v>
      </c>
      <c r="G761" s="63"/>
      <c r="H761" s="63"/>
      <c r="I761" s="62" t="s">
        <v>3213</v>
      </c>
      <c r="J761" s="63">
        <v>429.46</v>
      </c>
      <c r="K761" s="63">
        <v>16</v>
      </c>
      <c r="L761" s="63" t="s">
        <v>3186</v>
      </c>
      <c r="M761" s="63" t="s">
        <v>3187</v>
      </c>
      <c r="N761" s="63" t="s">
        <v>2141</v>
      </c>
      <c r="O761" s="62">
        <v>1</v>
      </c>
    </row>
    <row r="762" spans="2:15" x14ac:dyDescent="0.25">
      <c r="B762" s="62">
        <v>757</v>
      </c>
      <c r="C762" s="63" t="s">
        <v>3182</v>
      </c>
      <c r="D762" s="63" t="s">
        <v>3205</v>
      </c>
      <c r="E762" s="63" t="s">
        <v>3206</v>
      </c>
      <c r="F762" s="63" t="s">
        <v>3206</v>
      </c>
      <c r="G762" s="63"/>
      <c r="H762" s="63"/>
      <c r="I762" s="62" t="s">
        <v>3213</v>
      </c>
      <c r="J762" s="63">
        <v>336.6</v>
      </c>
      <c r="K762" s="63">
        <v>18</v>
      </c>
      <c r="L762" s="63" t="s">
        <v>3186</v>
      </c>
      <c r="M762" s="63" t="s">
        <v>3187</v>
      </c>
      <c r="N762" s="63" t="s">
        <v>2141</v>
      </c>
      <c r="O762" s="62">
        <v>1</v>
      </c>
    </row>
    <row r="763" spans="2:15" x14ac:dyDescent="0.25">
      <c r="B763" s="62">
        <v>758</v>
      </c>
      <c r="C763" s="63" t="s">
        <v>3182</v>
      </c>
      <c r="D763" s="63" t="s">
        <v>3205</v>
      </c>
      <c r="E763" s="63" t="s">
        <v>3206</v>
      </c>
      <c r="F763" s="63" t="s">
        <v>3206</v>
      </c>
      <c r="G763" s="63"/>
      <c r="H763" s="63"/>
      <c r="I763" s="62" t="s">
        <v>3213</v>
      </c>
      <c r="J763" s="63">
        <v>267.89999999999998</v>
      </c>
      <c r="K763" s="63">
        <v>16</v>
      </c>
      <c r="L763" s="63" t="s">
        <v>3186</v>
      </c>
      <c r="M763" s="63" t="s">
        <v>3187</v>
      </c>
      <c r="N763" s="63" t="s">
        <v>2141</v>
      </c>
      <c r="O763" s="62">
        <v>1</v>
      </c>
    </row>
    <row r="764" spans="2:15" x14ac:dyDescent="0.25">
      <c r="B764" s="62">
        <v>759</v>
      </c>
      <c r="C764" s="63" t="s">
        <v>3182</v>
      </c>
      <c r="D764" s="63" t="s">
        <v>3205</v>
      </c>
      <c r="E764" s="63" t="s">
        <v>3206</v>
      </c>
      <c r="F764" s="63" t="s">
        <v>3206</v>
      </c>
      <c r="G764" s="63"/>
      <c r="H764" s="63"/>
      <c r="I764" s="62" t="s">
        <v>3213</v>
      </c>
      <c r="J764" s="63">
        <v>252</v>
      </c>
      <c r="K764" s="63">
        <v>16</v>
      </c>
      <c r="L764" s="63" t="s">
        <v>3186</v>
      </c>
      <c r="M764" s="63" t="s">
        <v>3187</v>
      </c>
      <c r="N764" s="63" t="s">
        <v>2141</v>
      </c>
      <c r="O764" s="62">
        <v>1</v>
      </c>
    </row>
    <row r="765" spans="2:15" x14ac:dyDescent="0.25">
      <c r="B765" s="62">
        <v>760</v>
      </c>
      <c r="C765" s="63" t="s">
        <v>3182</v>
      </c>
      <c r="D765" s="63" t="s">
        <v>3205</v>
      </c>
      <c r="E765" s="63" t="s">
        <v>3206</v>
      </c>
      <c r="F765" s="63" t="s">
        <v>3206</v>
      </c>
      <c r="G765" s="63"/>
      <c r="H765" s="63"/>
      <c r="I765" s="62" t="s">
        <v>3213</v>
      </c>
      <c r="J765" s="63">
        <v>285</v>
      </c>
      <c r="K765" s="63">
        <v>16</v>
      </c>
      <c r="L765" s="63" t="s">
        <v>3186</v>
      </c>
      <c r="M765" s="63" t="s">
        <v>3187</v>
      </c>
      <c r="N765" s="63" t="s">
        <v>2141</v>
      </c>
      <c r="O765" s="62">
        <v>1</v>
      </c>
    </row>
    <row r="766" spans="2:15" x14ac:dyDescent="0.25">
      <c r="B766" s="62">
        <v>761</v>
      </c>
      <c r="C766" s="63" t="s">
        <v>3182</v>
      </c>
      <c r="D766" s="63" t="s">
        <v>3182</v>
      </c>
      <c r="E766" s="63" t="s">
        <v>3207</v>
      </c>
      <c r="F766" s="63" t="s">
        <v>3207</v>
      </c>
      <c r="G766" s="63"/>
      <c r="H766" s="63"/>
      <c r="I766" s="62" t="s">
        <v>3213</v>
      </c>
      <c r="J766" s="63">
        <v>240.57</v>
      </c>
      <c r="K766" s="63">
        <v>18</v>
      </c>
      <c r="L766" s="63" t="s">
        <v>3186</v>
      </c>
      <c r="M766" s="63" t="s">
        <v>3194</v>
      </c>
      <c r="N766" s="63" t="s">
        <v>2620</v>
      </c>
      <c r="O766" s="62">
        <v>1</v>
      </c>
    </row>
    <row r="767" spans="2:15" x14ac:dyDescent="0.25">
      <c r="B767" s="62">
        <v>762</v>
      </c>
      <c r="C767" s="63" t="s">
        <v>3182</v>
      </c>
      <c r="D767" s="63" t="s">
        <v>3205</v>
      </c>
      <c r="E767" s="63" t="s">
        <v>3206</v>
      </c>
      <c r="F767" s="63" t="s">
        <v>3206</v>
      </c>
      <c r="G767" s="63"/>
      <c r="H767" s="63"/>
      <c r="I767" s="62" t="s">
        <v>3213</v>
      </c>
      <c r="J767" s="63">
        <v>306.97000000000003</v>
      </c>
      <c r="K767" s="63">
        <v>16</v>
      </c>
      <c r="L767" s="63" t="s">
        <v>3186</v>
      </c>
      <c r="M767" s="63" t="s">
        <v>3187</v>
      </c>
      <c r="N767" s="63" t="s">
        <v>2141</v>
      </c>
      <c r="O767" s="62">
        <v>1</v>
      </c>
    </row>
    <row r="768" spans="2:15" x14ac:dyDescent="0.25">
      <c r="B768" s="62">
        <v>763</v>
      </c>
      <c r="C768" s="63" t="s">
        <v>3182</v>
      </c>
      <c r="D768" s="63" t="s">
        <v>3205</v>
      </c>
      <c r="E768" s="63" t="s">
        <v>3206</v>
      </c>
      <c r="F768" s="63" t="s">
        <v>3206</v>
      </c>
      <c r="G768" s="63"/>
      <c r="H768" s="63"/>
      <c r="I768" s="62" t="s">
        <v>3213</v>
      </c>
      <c r="J768" s="63">
        <v>280.32</v>
      </c>
      <c r="K768" s="63">
        <v>18</v>
      </c>
      <c r="L768" s="63" t="s">
        <v>3186</v>
      </c>
      <c r="M768" s="63" t="s">
        <v>3187</v>
      </c>
      <c r="N768" s="63" t="s">
        <v>2141</v>
      </c>
      <c r="O768" s="62">
        <v>1</v>
      </c>
    </row>
    <row r="769" spans="2:15" x14ac:dyDescent="0.25">
      <c r="B769" s="62">
        <v>764</v>
      </c>
      <c r="C769" s="63" t="s">
        <v>3182</v>
      </c>
      <c r="D769" s="63" t="s">
        <v>3205</v>
      </c>
      <c r="E769" s="63" t="s">
        <v>3206</v>
      </c>
      <c r="F769" s="63" t="s">
        <v>3206</v>
      </c>
      <c r="G769" s="63"/>
      <c r="H769" s="63"/>
      <c r="I769" s="62" t="s">
        <v>3213</v>
      </c>
      <c r="J769" s="63">
        <v>242.35</v>
      </c>
      <c r="K769" s="63">
        <v>16</v>
      </c>
      <c r="L769" s="63" t="s">
        <v>3186</v>
      </c>
      <c r="M769" s="63" t="s">
        <v>3187</v>
      </c>
      <c r="N769" s="63" t="s">
        <v>2144</v>
      </c>
      <c r="O769" s="62">
        <v>1</v>
      </c>
    </row>
    <row r="770" spans="2:15" x14ac:dyDescent="0.25">
      <c r="B770" s="62">
        <v>765</v>
      </c>
      <c r="C770" s="63" t="s">
        <v>3182</v>
      </c>
      <c r="D770" s="63" t="s">
        <v>3205</v>
      </c>
      <c r="E770" s="63" t="s">
        <v>3206</v>
      </c>
      <c r="F770" s="63" t="s">
        <v>3206</v>
      </c>
      <c r="G770" s="63"/>
      <c r="H770" s="63"/>
      <c r="I770" s="62" t="s">
        <v>3213</v>
      </c>
      <c r="J770" s="63">
        <v>258.19</v>
      </c>
      <c r="K770" s="63">
        <v>18</v>
      </c>
      <c r="L770" s="63" t="s">
        <v>3186</v>
      </c>
      <c r="M770" s="63" t="s">
        <v>3187</v>
      </c>
      <c r="N770" s="63" t="s">
        <v>2141</v>
      </c>
      <c r="O770" s="62">
        <v>1</v>
      </c>
    </row>
    <row r="771" spans="2:15" x14ac:dyDescent="0.25">
      <c r="B771" s="62">
        <v>766</v>
      </c>
      <c r="C771" s="63" t="s">
        <v>3182</v>
      </c>
      <c r="D771" s="63" t="s">
        <v>3205</v>
      </c>
      <c r="E771" s="63" t="s">
        <v>3206</v>
      </c>
      <c r="F771" s="63" t="s">
        <v>3206</v>
      </c>
      <c r="G771" s="63"/>
      <c r="H771" s="63"/>
      <c r="I771" s="62" t="s">
        <v>3213</v>
      </c>
      <c r="J771" s="63">
        <v>328.67</v>
      </c>
      <c r="K771" s="63">
        <v>18</v>
      </c>
      <c r="L771" s="63" t="s">
        <v>3186</v>
      </c>
      <c r="M771" s="63" t="s">
        <v>3187</v>
      </c>
      <c r="N771" s="63" t="s">
        <v>2141</v>
      </c>
      <c r="O771" s="62">
        <v>1</v>
      </c>
    </row>
    <row r="772" spans="2:15" x14ac:dyDescent="0.25">
      <c r="B772" s="62">
        <v>767</v>
      </c>
      <c r="C772" s="63" t="s">
        <v>3182</v>
      </c>
      <c r="D772" s="63" t="s">
        <v>3205</v>
      </c>
      <c r="E772" s="63" t="s">
        <v>3206</v>
      </c>
      <c r="F772" s="63" t="s">
        <v>3206</v>
      </c>
      <c r="G772" s="63"/>
      <c r="H772" s="63"/>
      <c r="I772" s="62" t="s">
        <v>3213</v>
      </c>
      <c r="J772" s="63">
        <v>177.05</v>
      </c>
      <c r="K772" s="63">
        <v>18</v>
      </c>
      <c r="L772" s="63" t="s">
        <v>3186</v>
      </c>
      <c r="M772" s="63" t="s">
        <v>3187</v>
      </c>
      <c r="N772" s="63" t="s">
        <v>2141</v>
      </c>
      <c r="O772" s="62">
        <v>1</v>
      </c>
    </row>
    <row r="773" spans="2:15" x14ac:dyDescent="0.25">
      <c r="B773" s="62">
        <v>768</v>
      </c>
      <c r="C773" s="63" t="s">
        <v>3182</v>
      </c>
      <c r="D773" s="63" t="s">
        <v>3205</v>
      </c>
      <c r="E773" s="63" t="s">
        <v>3206</v>
      </c>
      <c r="F773" s="63" t="s">
        <v>3206</v>
      </c>
      <c r="G773" s="63"/>
      <c r="H773" s="63"/>
      <c r="I773" s="62" t="s">
        <v>3213</v>
      </c>
      <c r="J773" s="63">
        <v>258.52999999999997</v>
      </c>
      <c r="K773" s="63">
        <v>16</v>
      </c>
      <c r="L773" s="63" t="s">
        <v>3186</v>
      </c>
      <c r="M773" s="63" t="s">
        <v>3187</v>
      </c>
      <c r="N773" s="63" t="s">
        <v>2141</v>
      </c>
      <c r="O773" s="62">
        <v>1</v>
      </c>
    </row>
    <row r="774" spans="2:15" x14ac:dyDescent="0.25">
      <c r="B774" s="62">
        <v>769</v>
      </c>
      <c r="C774" s="63" t="s">
        <v>3182</v>
      </c>
      <c r="D774" s="63" t="s">
        <v>3205</v>
      </c>
      <c r="E774" s="63" t="s">
        <v>3206</v>
      </c>
      <c r="F774" s="63" t="s">
        <v>3206</v>
      </c>
      <c r="G774" s="63"/>
      <c r="H774" s="63"/>
      <c r="I774" s="62" t="s">
        <v>3213</v>
      </c>
      <c r="J774" s="63">
        <v>256.73</v>
      </c>
      <c r="K774" s="63">
        <v>16</v>
      </c>
      <c r="L774" s="63" t="s">
        <v>3186</v>
      </c>
      <c r="M774" s="63" t="s">
        <v>3187</v>
      </c>
      <c r="N774" s="63" t="s">
        <v>2141</v>
      </c>
      <c r="O774" s="62">
        <v>1</v>
      </c>
    </row>
    <row r="775" spans="2:15" x14ac:dyDescent="0.25">
      <c r="B775" s="62">
        <v>770</v>
      </c>
      <c r="C775" s="63" t="s">
        <v>3182</v>
      </c>
      <c r="D775" s="63" t="s">
        <v>3205</v>
      </c>
      <c r="E775" s="63" t="s">
        <v>3206</v>
      </c>
      <c r="F775" s="63" t="s">
        <v>3206</v>
      </c>
      <c r="G775" s="63"/>
      <c r="H775" s="63"/>
      <c r="I775" s="62" t="s">
        <v>3213</v>
      </c>
      <c r="J775" s="63">
        <v>215.97</v>
      </c>
      <c r="K775" s="63">
        <v>16</v>
      </c>
      <c r="L775" s="63" t="s">
        <v>3186</v>
      </c>
      <c r="M775" s="63" t="s">
        <v>3187</v>
      </c>
      <c r="N775" s="63" t="s">
        <v>2141</v>
      </c>
      <c r="O775" s="62">
        <v>1</v>
      </c>
    </row>
    <row r="776" spans="2:15" x14ac:dyDescent="0.25">
      <c r="B776" s="62">
        <v>771</v>
      </c>
      <c r="C776" s="63" t="s">
        <v>3182</v>
      </c>
      <c r="D776" s="63" t="s">
        <v>3205</v>
      </c>
      <c r="E776" s="63" t="s">
        <v>3206</v>
      </c>
      <c r="F776" s="63" t="s">
        <v>3206</v>
      </c>
      <c r="G776" s="63"/>
      <c r="H776" s="63"/>
      <c r="I776" s="62" t="s">
        <v>3213</v>
      </c>
      <c r="J776" s="63">
        <v>273.92</v>
      </c>
      <c r="K776" s="63">
        <v>16</v>
      </c>
      <c r="L776" s="63" t="s">
        <v>3186</v>
      </c>
      <c r="M776" s="63" t="s">
        <v>3187</v>
      </c>
      <c r="N776" s="63" t="s">
        <v>2141</v>
      </c>
      <c r="O776" s="62">
        <v>1</v>
      </c>
    </row>
    <row r="777" spans="2:15" x14ac:dyDescent="0.25">
      <c r="B777" s="62">
        <v>772</v>
      </c>
      <c r="C777" s="63" t="s">
        <v>3182</v>
      </c>
      <c r="D777" s="63" t="s">
        <v>3205</v>
      </c>
      <c r="E777" s="63" t="s">
        <v>3206</v>
      </c>
      <c r="F777" s="63" t="s">
        <v>3206</v>
      </c>
      <c r="G777" s="63"/>
      <c r="H777" s="63"/>
      <c r="I777" s="62" t="s">
        <v>3213</v>
      </c>
      <c r="J777" s="63">
        <v>155.99</v>
      </c>
      <c r="K777" s="63">
        <v>16</v>
      </c>
      <c r="L777" s="63" t="s">
        <v>3186</v>
      </c>
      <c r="M777" s="63" t="s">
        <v>3187</v>
      </c>
      <c r="N777" s="63" t="s">
        <v>2141</v>
      </c>
      <c r="O777" s="62">
        <v>1</v>
      </c>
    </row>
    <row r="778" spans="2:15" x14ac:dyDescent="0.25">
      <c r="B778" s="62">
        <v>773</v>
      </c>
      <c r="C778" s="63" t="s">
        <v>3182</v>
      </c>
      <c r="D778" s="63" t="s">
        <v>3205</v>
      </c>
      <c r="E778" s="63" t="s">
        <v>3206</v>
      </c>
      <c r="F778" s="63" t="s">
        <v>3206</v>
      </c>
      <c r="G778" s="63"/>
      <c r="H778" s="63"/>
      <c r="I778" s="62" t="s">
        <v>3213</v>
      </c>
      <c r="J778" s="63">
        <v>279.60000000000002</v>
      </c>
      <c r="K778" s="63">
        <v>16</v>
      </c>
      <c r="L778" s="63" t="s">
        <v>3186</v>
      </c>
      <c r="M778" s="63" t="s">
        <v>3187</v>
      </c>
      <c r="N778" s="63" t="s">
        <v>2141</v>
      </c>
      <c r="O778" s="62">
        <v>1</v>
      </c>
    </row>
    <row r="779" spans="2:15" x14ac:dyDescent="0.25">
      <c r="B779" s="62">
        <v>774</v>
      </c>
      <c r="C779" s="63" t="s">
        <v>3182</v>
      </c>
      <c r="D779" s="63" t="s">
        <v>3205</v>
      </c>
      <c r="E779" s="63" t="s">
        <v>3206</v>
      </c>
      <c r="F779" s="63" t="s">
        <v>3206</v>
      </c>
      <c r="G779" s="63"/>
      <c r="H779" s="63"/>
      <c r="I779" s="62" t="s">
        <v>3213</v>
      </c>
      <c r="J779" s="63">
        <v>307.86</v>
      </c>
      <c r="K779" s="63">
        <v>16</v>
      </c>
      <c r="L779" s="63" t="s">
        <v>3186</v>
      </c>
      <c r="M779" s="63" t="s">
        <v>3187</v>
      </c>
      <c r="N779" s="63" t="s">
        <v>2141</v>
      </c>
      <c r="O779" s="62">
        <v>1</v>
      </c>
    </row>
    <row r="780" spans="2:15" x14ac:dyDescent="0.25">
      <c r="B780" s="62">
        <v>775</v>
      </c>
      <c r="C780" s="63" t="s">
        <v>3182</v>
      </c>
      <c r="D780" s="63" t="s">
        <v>3205</v>
      </c>
      <c r="E780" s="63" t="s">
        <v>3206</v>
      </c>
      <c r="F780" s="63" t="s">
        <v>3206</v>
      </c>
      <c r="G780" s="63"/>
      <c r="H780" s="63"/>
      <c r="I780" s="62" t="s">
        <v>3213</v>
      </c>
      <c r="J780" s="63">
        <v>236.61</v>
      </c>
      <c r="K780" s="63">
        <v>18</v>
      </c>
      <c r="L780" s="63" t="s">
        <v>3186</v>
      </c>
      <c r="M780" s="63" t="s">
        <v>3187</v>
      </c>
      <c r="N780" s="63" t="s">
        <v>2141</v>
      </c>
      <c r="O780" s="62">
        <v>1</v>
      </c>
    </row>
    <row r="781" spans="2:15" x14ac:dyDescent="0.25">
      <c r="B781" s="62">
        <v>776</v>
      </c>
      <c r="C781" s="63" t="s">
        <v>3182</v>
      </c>
      <c r="D781" s="63" t="s">
        <v>3205</v>
      </c>
      <c r="E781" s="63" t="s">
        <v>3206</v>
      </c>
      <c r="F781" s="63" t="s">
        <v>3206</v>
      </c>
      <c r="G781" s="63"/>
      <c r="H781" s="63"/>
      <c r="I781" s="62" t="s">
        <v>3213</v>
      </c>
      <c r="J781" s="63">
        <v>257.95</v>
      </c>
      <c r="K781" s="63">
        <v>18</v>
      </c>
      <c r="L781" s="63" t="s">
        <v>3186</v>
      </c>
      <c r="M781" s="63" t="s">
        <v>3187</v>
      </c>
      <c r="N781" s="63" t="s">
        <v>2141</v>
      </c>
      <c r="O781" s="62">
        <v>1</v>
      </c>
    </row>
    <row r="782" spans="2:15" x14ac:dyDescent="0.25">
      <c r="B782" s="62">
        <v>777</v>
      </c>
      <c r="C782" s="63" t="s">
        <v>3182</v>
      </c>
      <c r="D782" s="63" t="s">
        <v>3205</v>
      </c>
      <c r="E782" s="63" t="s">
        <v>3206</v>
      </c>
      <c r="F782" s="63" t="s">
        <v>3206</v>
      </c>
      <c r="G782" s="63"/>
      <c r="H782" s="63"/>
      <c r="I782" s="62" t="s">
        <v>3213</v>
      </c>
      <c r="J782" s="63">
        <v>263.75</v>
      </c>
      <c r="K782" s="63">
        <v>18</v>
      </c>
      <c r="L782" s="63" t="s">
        <v>3186</v>
      </c>
      <c r="M782" s="63" t="s">
        <v>3187</v>
      </c>
      <c r="N782" s="63" t="s">
        <v>2141</v>
      </c>
      <c r="O782" s="62">
        <v>1</v>
      </c>
    </row>
    <row r="783" spans="2:15" x14ac:dyDescent="0.25">
      <c r="B783" s="62">
        <v>778</v>
      </c>
      <c r="C783" s="63" t="s">
        <v>3182</v>
      </c>
      <c r="D783" s="63" t="s">
        <v>3205</v>
      </c>
      <c r="E783" s="63" t="s">
        <v>3206</v>
      </c>
      <c r="F783" s="63" t="s">
        <v>3206</v>
      </c>
      <c r="G783" s="63"/>
      <c r="H783" s="63"/>
      <c r="I783" s="62" t="s">
        <v>3213</v>
      </c>
      <c r="J783" s="63">
        <v>278.92</v>
      </c>
      <c r="K783" s="63">
        <v>18</v>
      </c>
      <c r="L783" s="63" t="s">
        <v>3186</v>
      </c>
      <c r="M783" s="63" t="s">
        <v>3187</v>
      </c>
      <c r="N783" s="63" t="s">
        <v>2141</v>
      </c>
      <c r="O783" s="62">
        <v>1</v>
      </c>
    </row>
    <row r="784" spans="2:15" x14ac:dyDescent="0.25">
      <c r="B784" s="62">
        <v>779</v>
      </c>
      <c r="C784" s="63" t="s">
        <v>3182</v>
      </c>
      <c r="D784" s="63" t="s">
        <v>3205</v>
      </c>
      <c r="E784" s="63" t="s">
        <v>3206</v>
      </c>
      <c r="F784" s="63" t="s">
        <v>3206</v>
      </c>
      <c r="G784" s="63"/>
      <c r="H784" s="63"/>
      <c r="I784" s="62" t="s">
        <v>3213</v>
      </c>
      <c r="J784" s="63">
        <v>264.19</v>
      </c>
      <c r="K784" s="63">
        <v>18</v>
      </c>
      <c r="L784" s="63" t="s">
        <v>3186</v>
      </c>
      <c r="M784" s="63" t="s">
        <v>3187</v>
      </c>
      <c r="N784" s="63" t="s">
        <v>2141</v>
      </c>
      <c r="O784" s="62">
        <v>1</v>
      </c>
    </row>
    <row r="785" spans="2:15" x14ac:dyDescent="0.25">
      <c r="B785" s="62">
        <v>780</v>
      </c>
      <c r="C785" s="63" t="s">
        <v>3182</v>
      </c>
      <c r="D785" s="63" t="s">
        <v>3205</v>
      </c>
      <c r="E785" s="63" t="s">
        <v>3206</v>
      </c>
      <c r="F785" s="63" t="s">
        <v>3206</v>
      </c>
      <c r="G785" s="63"/>
      <c r="H785" s="63"/>
      <c r="I785" s="62" t="s">
        <v>3213</v>
      </c>
      <c r="J785" s="63">
        <v>300.75</v>
      </c>
      <c r="K785" s="63">
        <v>18</v>
      </c>
      <c r="L785" s="63" t="s">
        <v>3186</v>
      </c>
      <c r="M785" s="63" t="s">
        <v>3187</v>
      </c>
      <c r="N785" s="63" t="s">
        <v>2141</v>
      </c>
      <c r="O785" s="62">
        <v>1</v>
      </c>
    </row>
    <row r="786" spans="2:15" x14ac:dyDescent="0.25">
      <c r="B786" s="62">
        <v>781</v>
      </c>
      <c r="C786" s="63" t="s">
        <v>3182</v>
      </c>
      <c r="D786" s="63" t="s">
        <v>3205</v>
      </c>
      <c r="E786" s="63" t="s">
        <v>3206</v>
      </c>
      <c r="F786" s="63" t="s">
        <v>3206</v>
      </c>
      <c r="G786" s="63"/>
      <c r="H786" s="63"/>
      <c r="I786" s="62" t="s">
        <v>3213</v>
      </c>
      <c r="J786" s="63">
        <v>303.29000000000002</v>
      </c>
      <c r="K786" s="63">
        <v>16</v>
      </c>
      <c r="L786" s="63" t="s">
        <v>3186</v>
      </c>
      <c r="M786" s="63" t="s">
        <v>3187</v>
      </c>
      <c r="N786" s="63" t="s">
        <v>2141</v>
      </c>
      <c r="O786" s="62">
        <v>1</v>
      </c>
    </row>
    <row r="787" spans="2:15" x14ac:dyDescent="0.25">
      <c r="B787" s="62">
        <v>782</v>
      </c>
      <c r="C787" s="63" t="s">
        <v>3182</v>
      </c>
      <c r="D787" s="63" t="s">
        <v>3205</v>
      </c>
      <c r="E787" s="63" t="s">
        <v>3206</v>
      </c>
      <c r="F787" s="63" t="s">
        <v>3206</v>
      </c>
      <c r="G787" s="63"/>
      <c r="H787" s="63"/>
      <c r="I787" s="62" t="s">
        <v>3213</v>
      </c>
      <c r="J787" s="63">
        <v>277.77999999999997</v>
      </c>
      <c r="K787" s="63">
        <v>16</v>
      </c>
      <c r="L787" s="63" t="s">
        <v>3186</v>
      </c>
      <c r="M787" s="63" t="s">
        <v>3187</v>
      </c>
      <c r="N787" s="63" t="s">
        <v>2141</v>
      </c>
      <c r="O787" s="62">
        <v>1</v>
      </c>
    </row>
    <row r="788" spans="2:15" x14ac:dyDescent="0.25">
      <c r="B788" s="62">
        <v>783</v>
      </c>
      <c r="C788" s="63" t="s">
        <v>3182</v>
      </c>
      <c r="D788" s="63" t="s">
        <v>3182</v>
      </c>
      <c r="E788" s="63" t="s">
        <v>3207</v>
      </c>
      <c r="F788" s="63" t="s">
        <v>3207</v>
      </c>
      <c r="G788" s="63"/>
      <c r="H788" s="63"/>
      <c r="I788" s="62" t="s">
        <v>3213</v>
      </c>
      <c r="J788" s="63">
        <v>280.2</v>
      </c>
      <c r="K788" s="63">
        <v>18</v>
      </c>
      <c r="L788" s="63" t="s">
        <v>3186</v>
      </c>
      <c r="M788" s="63" t="s">
        <v>3194</v>
      </c>
      <c r="N788" s="63" t="s">
        <v>2620</v>
      </c>
      <c r="O788" s="62">
        <v>1</v>
      </c>
    </row>
    <row r="789" spans="2:15" x14ac:dyDescent="0.25">
      <c r="B789" s="62">
        <v>784</v>
      </c>
      <c r="C789" s="63" t="s">
        <v>3182</v>
      </c>
      <c r="D789" s="63" t="s">
        <v>3182</v>
      </c>
      <c r="E789" s="63" t="s">
        <v>3207</v>
      </c>
      <c r="F789" s="63" t="s">
        <v>3207</v>
      </c>
      <c r="G789" s="63"/>
      <c r="H789" s="63"/>
      <c r="I789" s="62" t="s">
        <v>3213</v>
      </c>
      <c r="J789" s="63">
        <v>200.8</v>
      </c>
      <c r="K789" s="63">
        <v>18</v>
      </c>
      <c r="L789" s="63" t="s">
        <v>3186</v>
      </c>
      <c r="M789" s="63" t="s">
        <v>3194</v>
      </c>
      <c r="N789" s="63" t="s">
        <v>2620</v>
      </c>
      <c r="O789" s="62">
        <v>1</v>
      </c>
    </row>
    <row r="790" spans="2:15" x14ac:dyDescent="0.25">
      <c r="B790" s="62">
        <v>785</v>
      </c>
      <c r="C790" s="63" t="s">
        <v>3182</v>
      </c>
      <c r="D790" s="63" t="s">
        <v>3182</v>
      </c>
      <c r="E790" s="63" t="s">
        <v>3207</v>
      </c>
      <c r="F790" s="63" t="s">
        <v>3207</v>
      </c>
      <c r="G790" s="63"/>
      <c r="H790" s="63"/>
      <c r="I790" s="62" t="s">
        <v>3213</v>
      </c>
      <c r="J790" s="63">
        <v>226.98</v>
      </c>
      <c r="K790" s="63">
        <v>18</v>
      </c>
      <c r="L790" s="63" t="s">
        <v>3186</v>
      </c>
      <c r="M790" s="63" t="s">
        <v>3194</v>
      </c>
      <c r="N790" s="63" t="s">
        <v>2620</v>
      </c>
      <c r="O790" s="62">
        <v>1</v>
      </c>
    </row>
    <row r="791" spans="2:15" x14ac:dyDescent="0.25">
      <c r="B791" s="62">
        <v>786</v>
      </c>
      <c r="C791" s="63" t="s">
        <v>3182</v>
      </c>
      <c r="D791" s="63" t="s">
        <v>3182</v>
      </c>
      <c r="E791" s="63" t="s">
        <v>3207</v>
      </c>
      <c r="F791" s="63" t="s">
        <v>3207</v>
      </c>
      <c r="G791" s="63"/>
      <c r="H791" s="63"/>
      <c r="I791" s="62" t="s">
        <v>3213</v>
      </c>
      <c r="J791" s="63">
        <v>308.27999999999997</v>
      </c>
      <c r="K791" s="63">
        <v>18</v>
      </c>
      <c r="L791" s="63" t="s">
        <v>3186</v>
      </c>
      <c r="M791" s="63" t="s">
        <v>3194</v>
      </c>
      <c r="N791" s="63" t="s">
        <v>2620</v>
      </c>
      <c r="O791" s="62">
        <v>1</v>
      </c>
    </row>
    <row r="792" spans="2:15" x14ac:dyDescent="0.25">
      <c r="B792" s="62">
        <v>787</v>
      </c>
      <c r="C792" s="63" t="s">
        <v>3182</v>
      </c>
      <c r="D792" s="63" t="s">
        <v>3182</v>
      </c>
      <c r="E792" s="63" t="s">
        <v>3207</v>
      </c>
      <c r="F792" s="63" t="s">
        <v>3207</v>
      </c>
      <c r="G792" s="63"/>
      <c r="H792" s="63"/>
      <c r="I792" s="62" t="s">
        <v>3213</v>
      </c>
      <c r="J792" s="63">
        <v>300.93</v>
      </c>
      <c r="K792" s="63">
        <v>16</v>
      </c>
      <c r="L792" s="63" t="s">
        <v>3186</v>
      </c>
      <c r="M792" s="63" t="s">
        <v>3194</v>
      </c>
      <c r="N792" s="63" t="s">
        <v>2620</v>
      </c>
      <c r="O792" s="62">
        <v>1</v>
      </c>
    </row>
    <row r="793" spans="2:15" x14ac:dyDescent="0.25">
      <c r="B793" s="62">
        <v>788</v>
      </c>
      <c r="C793" s="63" t="s">
        <v>3182</v>
      </c>
      <c r="D793" s="63" t="s">
        <v>3182</v>
      </c>
      <c r="E793" s="63" t="s">
        <v>3207</v>
      </c>
      <c r="F793" s="63" t="s">
        <v>3207</v>
      </c>
      <c r="G793" s="63"/>
      <c r="H793" s="63"/>
      <c r="I793" s="62" t="s">
        <v>3213</v>
      </c>
      <c r="J793" s="63">
        <v>285.02</v>
      </c>
      <c r="K793" s="63">
        <v>18</v>
      </c>
      <c r="L793" s="63" t="s">
        <v>3186</v>
      </c>
      <c r="M793" s="63" t="s">
        <v>3194</v>
      </c>
      <c r="N793" s="63" t="s">
        <v>2620</v>
      </c>
      <c r="O793" s="62">
        <v>1</v>
      </c>
    </row>
    <row r="794" spans="2:15" x14ac:dyDescent="0.25">
      <c r="B794" s="62">
        <v>789</v>
      </c>
      <c r="C794" s="63" t="s">
        <v>3182</v>
      </c>
      <c r="D794" s="63" t="s">
        <v>3182</v>
      </c>
      <c r="E794" s="63" t="s">
        <v>3207</v>
      </c>
      <c r="F794" s="63" t="s">
        <v>3207</v>
      </c>
      <c r="G794" s="63"/>
      <c r="H794" s="63"/>
      <c r="I794" s="62" t="s">
        <v>3213</v>
      </c>
      <c r="J794" s="63">
        <v>156.11000000000001</v>
      </c>
      <c r="K794" s="63">
        <v>18</v>
      </c>
      <c r="L794" s="63" t="s">
        <v>3186</v>
      </c>
      <c r="M794" s="63" t="s">
        <v>3194</v>
      </c>
      <c r="N794" s="63" t="s">
        <v>2620</v>
      </c>
      <c r="O794" s="62">
        <v>1</v>
      </c>
    </row>
    <row r="795" spans="2:15" x14ac:dyDescent="0.25">
      <c r="B795" s="62">
        <v>790</v>
      </c>
      <c r="C795" s="63" t="s">
        <v>3182</v>
      </c>
      <c r="D795" s="63" t="s">
        <v>3182</v>
      </c>
      <c r="E795" s="63" t="s">
        <v>3207</v>
      </c>
      <c r="F795" s="63" t="s">
        <v>3207</v>
      </c>
      <c r="G795" s="63"/>
      <c r="H795" s="63"/>
      <c r="I795" s="62" t="s">
        <v>3213</v>
      </c>
      <c r="J795" s="63">
        <v>377.17</v>
      </c>
      <c r="K795" s="63">
        <v>18</v>
      </c>
      <c r="L795" s="63" t="s">
        <v>3186</v>
      </c>
      <c r="M795" s="63" t="s">
        <v>3194</v>
      </c>
      <c r="N795" s="63" t="s">
        <v>2620</v>
      </c>
      <c r="O795" s="62">
        <v>1</v>
      </c>
    </row>
    <row r="796" spans="2:15" x14ac:dyDescent="0.25">
      <c r="B796" s="62">
        <v>791</v>
      </c>
      <c r="C796" s="63" t="s">
        <v>3182</v>
      </c>
      <c r="D796" s="63" t="s">
        <v>3182</v>
      </c>
      <c r="E796" s="63" t="s">
        <v>3207</v>
      </c>
      <c r="F796" s="63" t="s">
        <v>3207</v>
      </c>
      <c r="G796" s="63"/>
      <c r="H796" s="63"/>
      <c r="I796" s="62" t="s">
        <v>3213</v>
      </c>
      <c r="J796" s="63">
        <v>185.23</v>
      </c>
      <c r="K796" s="63">
        <v>18</v>
      </c>
      <c r="L796" s="63" t="s">
        <v>3186</v>
      </c>
      <c r="M796" s="63" t="s">
        <v>3194</v>
      </c>
      <c r="N796" s="63" t="s">
        <v>2620</v>
      </c>
      <c r="O796" s="62">
        <v>1</v>
      </c>
    </row>
    <row r="797" spans="2:15" x14ac:dyDescent="0.25">
      <c r="B797" s="62">
        <v>792</v>
      </c>
      <c r="C797" s="63" t="s">
        <v>3182</v>
      </c>
      <c r="D797" s="63" t="s">
        <v>3182</v>
      </c>
      <c r="E797" s="63" t="s">
        <v>3207</v>
      </c>
      <c r="F797" s="63" t="s">
        <v>3207</v>
      </c>
      <c r="G797" s="63"/>
      <c r="H797" s="63"/>
      <c r="I797" s="62" t="s">
        <v>3213</v>
      </c>
      <c r="J797" s="63">
        <v>264.70999999999998</v>
      </c>
      <c r="K797" s="63">
        <v>18</v>
      </c>
      <c r="L797" s="63" t="s">
        <v>3186</v>
      </c>
      <c r="M797" s="63" t="s">
        <v>3194</v>
      </c>
      <c r="N797" s="63" t="s">
        <v>2620</v>
      </c>
      <c r="O797" s="62">
        <v>1</v>
      </c>
    </row>
    <row r="798" spans="2:15" x14ac:dyDescent="0.25">
      <c r="B798" s="62">
        <v>793</v>
      </c>
      <c r="C798" s="63" t="s">
        <v>3182</v>
      </c>
      <c r="D798" s="63" t="s">
        <v>3182</v>
      </c>
      <c r="E798" s="63" t="s">
        <v>3207</v>
      </c>
      <c r="F798" s="63" t="s">
        <v>3207</v>
      </c>
      <c r="G798" s="63"/>
      <c r="H798" s="63"/>
      <c r="I798" s="62" t="s">
        <v>3213</v>
      </c>
      <c r="J798" s="63">
        <v>289.05</v>
      </c>
      <c r="K798" s="63">
        <v>18</v>
      </c>
      <c r="L798" s="63" t="s">
        <v>3186</v>
      </c>
      <c r="M798" s="63" t="s">
        <v>3194</v>
      </c>
      <c r="N798" s="63" t="s">
        <v>2620</v>
      </c>
      <c r="O798" s="62">
        <v>1</v>
      </c>
    </row>
    <row r="799" spans="2:15" x14ac:dyDescent="0.25">
      <c r="B799" s="62">
        <v>794</v>
      </c>
      <c r="C799" s="63" t="s">
        <v>3182</v>
      </c>
      <c r="D799" s="63" t="s">
        <v>3182</v>
      </c>
      <c r="E799" s="63" t="s">
        <v>3207</v>
      </c>
      <c r="F799" s="63" t="s">
        <v>3207</v>
      </c>
      <c r="G799" s="63"/>
      <c r="H799" s="63"/>
      <c r="I799" s="62" t="s">
        <v>3213</v>
      </c>
      <c r="J799" s="63">
        <v>237.92</v>
      </c>
      <c r="K799" s="63">
        <v>18</v>
      </c>
      <c r="L799" s="63" t="s">
        <v>3186</v>
      </c>
      <c r="M799" s="63" t="s">
        <v>3194</v>
      </c>
      <c r="N799" s="63" t="s">
        <v>2620</v>
      </c>
      <c r="O799" s="62">
        <v>1</v>
      </c>
    </row>
    <row r="800" spans="2:15" x14ac:dyDescent="0.25">
      <c r="B800" s="62">
        <v>795</v>
      </c>
      <c r="C800" s="63" t="s">
        <v>3182</v>
      </c>
      <c r="D800" s="63" t="s">
        <v>3182</v>
      </c>
      <c r="E800" s="63" t="s">
        <v>3207</v>
      </c>
      <c r="F800" s="63" t="s">
        <v>3207</v>
      </c>
      <c r="G800" s="63"/>
      <c r="H800" s="63"/>
      <c r="I800" s="62" t="s">
        <v>3213</v>
      </c>
      <c r="J800" s="63">
        <v>267.35000000000002</v>
      </c>
      <c r="K800" s="63">
        <v>18</v>
      </c>
      <c r="L800" s="63" t="s">
        <v>3186</v>
      </c>
      <c r="M800" s="63" t="s">
        <v>3194</v>
      </c>
      <c r="N800" s="63" t="s">
        <v>2620</v>
      </c>
      <c r="O800" s="62">
        <v>1</v>
      </c>
    </row>
    <row r="801" spans="2:15" x14ac:dyDescent="0.25">
      <c r="B801" s="62">
        <v>796</v>
      </c>
      <c r="C801" s="63" t="s">
        <v>3182</v>
      </c>
      <c r="D801" s="63" t="s">
        <v>3182</v>
      </c>
      <c r="E801" s="63" t="s">
        <v>3207</v>
      </c>
      <c r="F801" s="63" t="s">
        <v>3207</v>
      </c>
      <c r="G801" s="63"/>
      <c r="H801" s="63"/>
      <c r="I801" s="62" t="s">
        <v>3213</v>
      </c>
      <c r="J801" s="63">
        <v>237.94</v>
      </c>
      <c r="K801" s="63">
        <v>18</v>
      </c>
      <c r="L801" s="63" t="s">
        <v>3186</v>
      </c>
      <c r="M801" s="63" t="s">
        <v>3194</v>
      </c>
      <c r="N801" s="63" t="s">
        <v>2620</v>
      </c>
      <c r="O801" s="62">
        <v>1</v>
      </c>
    </row>
    <row r="802" spans="2:15" x14ac:dyDescent="0.25">
      <c r="B802" s="62">
        <v>797</v>
      </c>
      <c r="C802" s="63" t="s">
        <v>3182</v>
      </c>
      <c r="D802" s="63" t="s">
        <v>3182</v>
      </c>
      <c r="E802" s="63" t="s">
        <v>3207</v>
      </c>
      <c r="F802" s="63" t="s">
        <v>3207</v>
      </c>
      <c r="G802" s="63"/>
      <c r="H802" s="63"/>
      <c r="I802" s="62" t="s">
        <v>3213</v>
      </c>
      <c r="J802" s="63">
        <v>221.21</v>
      </c>
      <c r="K802" s="63">
        <v>18</v>
      </c>
      <c r="L802" s="63" t="s">
        <v>3186</v>
      </c>
      <c r="M802" s="63" t="s">
        <v>3194</v>
      </c>
      <c r="N802" s="63" t="s">
        <v>2620</v>
      </c>
      <c r="O802" s="62">
        <v>1</v>
      </c>
    </row>
    <row r="803" spans="2:15" x14ac:dyDescent="0.25">
      <c r="B803" s="62">
        <v>798</v>
      </c>
      <c r="C803" s="63" t="s">
        <v>3182</v>
      </c>
      <c r="D803" s="63" t="s">
        <v>3182</v>
      </c>
      <c r="E803" s="63" t="s">
        <v>3207</v>
      </c>
      <c r="F803" s="63" t="s">
        <v>3207</v>
      </c>
      <c r="G803" s="63"/>
      <c r="H803" s="63"/>
      <c r="I803" s="62" t="s">
        <v>3213</v>
      </c>
      <c r="J803" s="63">
        <v>127.62</v>
      </c>
      <c r="K803" s="63">
        <v>18</v>
      </c>
      <c r="L803" s="63" t="s">
        <v>3186</v>
      </c>
      <c r="M803" s="63" t="s">
        <v>3194</v>
      </c>
      <c r="N803" s="63" t="s">
        <v>2620</v>
      </c>
      <c r="O803" s="62">
        <v>1</v>
      </c>
    </row>
    <row r="804" spans="2:15" x14ac:dyDescent="0.25">
      <c r="B804" s="62">
        <v>799</v>
      </c>
      <c r="C804" s="63" t="s">
        <v>3182</v>
      </c>
      <c r="D804" s="63" t="s">
        <v>3182</v>
      </c>
      <c r="E804" s="63" t="s">
        <v>3207</v>
      </c>
      <c r="F804" s="63" t="s">
        <v>3207</v>
      </c>
      <c r="G804" s="63"/>
      <c r="H804" s="63"/>
      <c r="I804" s="62" t="s">
        <v>3213</v>
      </c>
      <c r="J804" s="63">
        <v>311.10000000000002</v>
      </c>
      <c r="K804" s="63">
        <v>18</v>
      </c>
      <c r="L804" s="63" t="s">
        <v>3186</v>
      </c>
      <c r="M804" s="63" t="s">
        <v>3194</v>
      </c>
      <c r="N804" s="63" t="s">
        <v>2620</v>
      </c>
      <c r="O804" s="62">
        <v>1</v>
      </c>
    </row>
    <row r="805" spans="2:15" x14ac:dyDescent="0.25">
      <c r="B805" s="62">
        <v>800</v>
      </c>
      <c r="C805" s="63" t="s">
        <v>3182</v>
      </c>
      <c r="D805" s="63" t="s">
        <v>3182</v>
      </c>
      <c r="E805" s="63" t="s">
        <v>3207</v>
      </c>
      <c r="F805" s="63" t="s">
        <v>3207</v>
      </c>
      <c r="G805" s="63"/>
      <c r="H805" s="63"/>
      <c r="I805" s="62" t="s">
        <v>3213</v>
      </c>
      <c r="J805" s="63">
        <v>260.74</v>
      </c>
      <c r="K805" s="63">
        <v>18</v>
      </c>
      <c r="L805" s="63" t="s">
        <v>3186</v>
      </c>
      <c r="M805" s="63" t="s">
        <v>3194</v>
      </c>
      <c r="N805" s="63" t="s">
        <v>2620</v>
      </c>
      <c r="O805" s="62">
        <v>1</v>
      </c>
    </row>
    <row r="806" spans="2:15" x14ac:dyDescent="0.25">
      <c r="B806" s="62">
        <v>801</v>
      </c>
      <c r="C806" s="63" t="s">
        <v>3182</v>
      </c>
      <c r="D806" s="63" t="s">
        <v>3182</v>
      </c>
      <c r="E806" s="63" t="s">
        <v>3207</v>
      </c>
      <c r="F806" s="63" t="s">
        <v>3207</v>
      </c>
      <c r="G806" s="63"/>
      <c r="H806" s="63"/>
      <c r="I806" s="62" t="s">
        <v>3213</v>
      </c>
      <c r="J806" s="63">
        <v>322.45</v>
      </c>
      <c r="K806" s="63">
        <v>18</v>
      </c>
      <c r="L806" s="63" t="s">
        <v>3186</v>
      </c>
      <c r="M806" s="63" t="s">
        <v>3194</v>
      </c>
      <c r="N806" s="63" t="s">
        <v>2620</v>
      </c>
      <c r="O806" s="62">
        <v>1</v>
      </c>
    </row>
    <row r="807" spans="2:15" x14ac:dyDescent="0.25">
      <c r="B807" s="62">
        <v>802</v>
      </c>
      <c r="C807" s="63" t="s">
        <v>3182</v>
      </c>
      <c r="D807" s="63" t="s">
        <v>3182</v>
      </c>
      <c r="E807" s="63" t="s">
        <v>3207</v>
      </c>
      <c r="F807" s="63" t="s">
        <v>3207</v>
      </c>
      <c r="G807" s="63"/>
      <c r="H807" s="63"/>
      <c r="I807" s="62" t="s">
        <v>3213</v>
      </c>
      <c r="J807" s="63">
        <v>554.14</v>
      </c>
      <c r="K807" s="63">
        <v>16</v>
      </c>
      <c r="L807" s="63" t="s">
        <v>3186</v>
      </c>
      <c r="M807" s="63" t="s">
        <v>3194</v>
      </c>
      <c r="N807" s="63" t="s">
        <v>2661</v>
      </c>
      <c r="O807" s="62">
        <v>1</v>
      </c>
    </row>
    <row r="808" spans="2:15" x14ac:dyDescent="0.25">
      <c r="B808" s="62">
        <v>803</v>
      </c>
      <c r="C808" s="63" t="s">
        <v>3182</v>
      </c>
      <c r="D808" s="63" t="s">
        <v>3182</v>
      </c>
      <c r="E808" s="63" t="s">
        <v>3188</v>
      </c>
      <c r="F808" s="63" t="s">
        <v>3188</v>
      </c>
      <c r="G808" s="63"/>
      <c r="H808" s="63"/>
      <c r="I808" s="62" t="s">
        <v>3213</v>
      </c>
      <c r="J808" s="63">
        <v>198.13</v>
      </c>
      <c r="K808" s="63">
        <v>18</v>
      </c>
      <c r="L808" s="63" t="s">
        <v>3186</v>
      </c>
      <c r="M808" s="63" t="s">
        <v>3194</v>
      </c>
      <c r="N808" s="63" t="s">
        <v>2620</v>
      </c>
      <c r="O808" s="62">
        <v>1</v>
      </c>
    </row>
    <row r="809" spans="2:15" x14ac:dyDescent="0.25">
      <c r="B809" s="62">
        <v>804</v>
      </c>
      <c r="C809" s="63" t="s">
        <v>3182</v>
      </c>
      <c r="D809" s="63" t="s">
        <v>3182</v>
      </c>
      <c r="E809" s="63" t="s">
        <v>3207</v>
      </c>
      <c r="F809" s="63" t="s">
        <v>3207</v>
      </c>
      <c r="G809" s="63"/>
      <c r="H809" s="63"/>
      <c r="I809" s="62" t="s">
        <v>3213</v>
      </c>
      <c r="J809" s="63">
        <v>249.91</v>
      </c>
      <c r="K809" s="63">
        <v>16</v>
      </c>
      <c r="L809" s="63" t="s">
        <v>3186</v>
      </c>
      <c r="M809" s="63" t="s">
        <v>3194</v>
      </c>
      <c r="N809" s="63" t="s">
        <v>2619</v>
      </c>
      <c r="O809" s="62">
        <v>1</v>
      </c>
    </row>
    <row r="810" spans="2:15" x14ac:dyDescent="0.25">
      <c r="B810" s="62">
        <v>805</v>
      </c>
      <c r="C810" s="63" t="s">
        <v>3182</v>
      </c>
      <c r="D810" s="63" t="s">
        <v>3182</v>
      </c>
      <c r="E810" s="63" t="s">
        <v>3207</v>
      </c>
      <c r="F810" s="63" t="s">
        <v>3207</v>
      </c>
      <c r="G810" s="63"/>
      <c r="H810" s="63"/>
      <c r="I810" s="62" t="s">
        <v>3213</v>
      </c>
      <c r="J810" s="63">
        <v>262.22000000000003</v>
      </c>
      <c r="K810" s="63">
        <v>18</v>
      </c>
      <c r="L810" s="63" t="s">
        <v>3186</v>
      </c>
      <c r="M810" s="63" t="s">
        <v>3194</v>
      </c>
      <c r="N810" s="63" t="s">
        <v>2661</v>
      </c>
      <c r="O810" s="62">
        <v>1</v>
      </c>
    </row>
    <row r="811" spans="2:15" x14ac:dyDescent="0.25">
      <c r="B811" s="62">
        <v>806</v>
      </c>
      <c r="C811" s="63" t="s">
        <v>3182</v>
      </c>
      <c r="D811" s="63" t="s">
        <v>3182</v>
      </c>
      <c r="E811" s="63" t="s">
        <v>3207</v>
      </c>
      <c r="F811" s="63" t="s">
        <v>3207</v>
      </c>
      <c r="G811" s="63"/>
      <c r="H811" s="63"/>
      <c r="I811" s="62" t="s">
        <v>3213</v>
      </c>
      <c r="J811" s="63">
        <v>116.99</v>
      </c>
      <c r="K811" s="63">
        <v>16</v>
      </c>
      <c r="L811" s="63" t="s">
        <v>3186</v>
      </c>
      <c r="M811" s="63" t="s">
        <v>3194</v>
      </c>
      <c r="N811" s="63" t="s">
        <v>2661</v>
      </c>
      <c r="O811" s="62">
        <v>1</v>
      </c>
    </row>
    <row r="812" spans="2:15" x14ac:dyDescent="0.25">
      <c r="B812" s="62">
        <v>807</v>
      </c>
      <c r="C812" s="63" t="s">
        <v>3182</v>
      </c>
      <c r="D812" s="63" t="s">
        <v>3182</v>
      </c>
      <c r="E812" s="63" t="s">
        <v>3207</v>
      </c>
      <c r="F812" s="63" t="s">
        <v>3207</v>
      </c>
      <c r="G812" s="63"/>
      <c r="H812" s="63"/>
      <c r="I812" s="62" t="s">
        <v>3213</v>
      </c>
      <c r="J812" s="63">
        <v>305.7</v>
      </c>
      <c r="K812" s="63">
        <v>16</v>
      </c>
      <c r="L812" s="63" t="s">
        <v>3186</v>
      </c>
      <c r="M812" s="63" t="s">
        <v>3194</v>
      </c>
      <c r="N812" s="63" t="s">
        <v>2661</v>
      </c>
      <c r="O812" s="62">
        <v>1</v>
      </c>
    </row>
    <row r="813" spans="2:15" x14ac:dyDescent="0.25">
      <c r="B813" s="62">
        <v>808</v>
      </c>
      <c r="C813" s="63" t="s">
        <v>3182</v>
      </c>
      <c r="D813" s="63" t="s">
        <v>3182</v>
      </c>
      <c r="E813" s="63" t="s">
        <v>3207</v>
      </c>
      <c r="F813" s="63" t="s">
        <v>3207</v>
      </c>
      <c r="G813" s="63"/>
      <c r="H813" s="63"/>
      <c r="I813" s="62" t="s">
        <v>3213</v>
      </c>
      <c r="J813" s="63">
        <v>577.82000000000005</v>
      </c>
      <c r="K813" s="63">
        <v>18</v>
      </c>
      <c r="L813" s="63" t="s">
        <v>3186</v>
      </c>
      <c r="M813" s="63" t="s">
        <v>3194</v>
      </c>
      <c r="N813" s="63" t="s">
        <v>2661</v>
      </c>
      <c r="O813" s="62">
        <v>1</v>
      </c>
    </row>
    <row r="814" spans="2:15" x14ac:dyDescent="0.25">
      <c r="B814" s="62">
        <v>809</v>
      </c>
      <c r="C814" s="63" t="s">
        <v>3182</v>
      </c>
      <c r="D814" s="63" t="s">
        <v>3182</v>
      </c>
      <c r="E814" s="63" t="s">
        <v>3207</v>
      </c>
      <c r="F814" s="63" t="s">
        <v>3207</v>
      </c>
      <c r="G814" s="63"/>
      <c r="H814" s="63"/>
      <c r="I814" s="62" t="s">
        <v>3213</v>
      </c>
      <c r="J814" s="63">
        <v>471.04</v>
      </c>
      <c r="K814" s="63">
        <v>18</v>
      </c>
      <c r="L814" s="63" t="s">
        <v>3186</v>
      </c>
      <c r="M814" s="63" t="s">
        <v>3194</v>
      </c>
      <c r="N814" s="63" t="s">
        <v>2661</v>
      </c>
      <c r="O814" s="62">
        <v>1</v>
      </c>
    </row>
    <row r="815" spans="2:15" x14ac:dyDescent="0.25">
      <c r="B815" s="62">
        <v>810</v>
      </c>
      <c r="C815" s="63" t="s">
        <v>3182</v>
      </c>
      <c r="D815" s="63" t="s">
        <v>3182</v>
      </c>
      <c r="E815" s="63" t="s">
        <v>3207</v>
      </c>
      <c r="F815" s="63" t="s">
        <v>3207</v>
      </c>
      <c r="G815" s="63"/>
      <c r="H815" s="63"/>
      <c r="I815" s="62" t="s">
        <v>3213</v>
      </c>
      <c r="J815" s="63">
        <v>244.98</v>
      </c>
      <c r="K815" s="63">
        <v>18</v>
      </c>
      <c r="L815" s="63" t="s">
        <v>3186</v>
      </c>
      <c r="M815" s="63" t="s">
        <v>3194</v>
      </c>
      <c r="N815" s="63" t="s">
        <v>2620</v>
      </c>
      <c r="O815" s="62">
        <v>1</v>
      </c>
    </row>
    <row r="816" spans="2:15" x14ac:dyDescent="0.25">
      <c r="B816" s="62">
        <v>811</v>
      </c>
      <c r="C816" s="63" t="s">
        <v>3182</v>
      </c>
      <c r="D816" s="63" t="s">
        <v>3182</v>
      </c>
      <c r="E816" s="63" t="s">
        <v>3207</v>
      </c>
      <c r="F816" s="63" t="s">
        <v>3207</v>
      </c>
      <c r="G816" s="63"/>
      <c r="H816" s="63"/>
      <c r="I816" s="62" t="s">
        <v>3213</v>
      </c>
      <c r="J816" s="63">
        <v>332.18</v>
      </c>
      <c r="K816" s="63">
        <v>16</v>
      </c>
      <c r="L816" s="63" t="s">
        <v>3186</v>
      </c>
      <c r="M816" s="63" t="s">
        <v>3194</v>
      </c>
      <c r="N816" s="63" t="s">
        <v>2620</v>
      </c>
      <c r="O816" s="62">
        <v>1</v>
      </c>
    </row>
    <row r="817" spans="2:15" x14ac:dyDescent="0.25">
      <c r="B817" s="62">
        <v>812</v>
      </c>
      <c r="C817" s="63" t="s">
        <v>3182</v>
      </c>
      <c r="D817" s="63" t="s">
        <v>3182</v>
      </c>
      <c r="E817" s="63" t="s">
        <v>3207</v>
      </c>
      <c r="F817" s="63" t="s">
        <v>3207</v>
      </c>
      <c r="G817" s="63"/>
      <c r="H817" s="63"/>
      <c r="I817" s="62" t="s">
        <v>3213</v>
      </c>
      <c r="J817" s="63">
        <v>283.07</v>
      </c>
      <c r="K817" s="63">
        <v>18</v>
      </c>
      <c r="L817" s="63" t="s">
        <v>3186</v>
      </c>
      <c r="M817" s="63" t="s">
        <v>3194</v>
      </c>
      <c r="N817" s="63" t="s">
        <v>2661</v>
      </c>
      <c r="O817" s="62">
        <v>1</v>
      </c>
    </row>
    <row r="818" spans="2:15" x14ac:dyDescent="0.25">
      <c r="B818" s="62">
        <v>813</v>
      </c>
      <c r="C818" s="63" t="s">
        <v>3182</v>
      </c>
      <c r="D818" s="63" t="s">
        <v>3182</v>
      </c>
      <c r="E818" s="63" t="s">
        <v>3207</v>
      </c>
      <c r="F818" s="63" t="s">
        <v>3207</v>
      </c>
      <c r="G818" s="63"/>
      <c r="H818" s="63"/>
      <c r="I818" s="62" t="s">
        <v>3213</v>
      </c>
      <c r="J818" s="63">
        <v>188.58</v>
      </c>
      <c r="K818" s="63">
        <v>16</v>
      </c>
      <c r="L818" s="63" t="s">
        <v>3186</v>
      </c>
      <c r="M818" s="63" t="s">
        <v>3194</v>
      </c>
      <c r="N818" s="63" t="s">
        <v>2619</v>
      </c>
      <c r="O818" s="62">
        <v>1</v>
      </c>
    </row>
    <row r="819" spans="2:15" x14ac:dyDescent="0.25">
      <c r="B819" s="62">
        <v>814</v>
      </c>
      <c r="C819" s="63" t="s">
        <v>3182</v>
      </c>
      <c r="D819" s="63" t="s">
        <v>3182</v>
      </c>
      <c r="E819" s="63" t="s">
        <v>3207</v>
      </c>
      <c r="F819" s="63" t="s">
        <v>3207</v>
      </c>
      <c r="G819" s="63"/>
      <c r="H819" s="63"/>
      <c r="I819" s="62" t="s">
        <v>3213</v>
      </c>
      <c r="J819" s="63">
        <v>582.5</v>
      </c>
      <c r="K819" s="63">
        <v>18</v>
      </c>
      <c r="L819" s="63" t="s">
        <v>3186</v>
      </c>
      <c r="M819" s="63" t="s">
        <v>3194</v>
      </c>
      <c r="N819" s="63" t="s">
        <v>2661</v>
      </c>
      <c r="O819" s="62">
        <v>1</v>
      </c>
    </row>
    <row r="820" spans="2:15" x14ac:dyDescent="0.25">
      <c r="B820" s="62">
        <v>815</v>
      </c>
      <c r="C820" s="63" t="s">
        <v>3182</v>
      </c>
      <c r="D820" s="63" t="s">
        <v>3182</v>
      </c>
      <c r="E820" s="63" t="s">
        <v>3207</v>
      </c>
      <c r="F820" s="63" t="s">
        <v>3207</v>
      </c>
      <c r="G820" s="63"/>
      <c r="H820" s="63"/>
      <c r="I820" s="62" t="s">
        <v>3213</v>
      </c>
      <c r="J820" s="63">
        <v>255.86</v>
      </c>
      <c r="K820" s="63">
        <v>18</v>
      </c>
      <c r="L820" s="63" t="s">
        <v>3186</v>
      </c>
      <c r="M820" s="63" t="s">
        <v>3194</v>
      </c>
      <c r="N820" s="63" t="s">
        <v>2661</v>
      </c>
      <c r="O820" s="62">
        <v>1</v>
      </c>
    </row>
    <row r="821" spans="2:15" x14ac:dyDescent="0.25">
      <c r="B821" s="62">
        <v>816</v>
      </c>
      <c r="C821" s="63" t="s">
        <v>3182</v>
      </c>
      <c r="D821" s="63" t="s">
        <v>3182</v>
      </c>
      <c r="E821" s="63" t="s">
        <v>3207</v>
      </c>
      <c r="F821" s="63" t="s">
        <v>3207</v>
      </c>
      <c r="G821" s="63"/>
      <c r="H821" s="63"/>
      <c r="I821" s="62" t="s">
        <v>3213</v>
      </c>
      <c r="J821" s="63">
        <v>196.66</v>
      </c>
      <c r="K821" s="63">
        <v>18</v>
      </c>
      <c r="L821" s="63" t="s">
        <v>3186</v>
      </c>
      <c r="M821" s="63" t="s">
        <v>3194</v>
      </c>
      <c r="N821" s="63" t="s">
        <v>2620</v>
      </c>
      <c r="O821" s="62">
        <v>1</v>
      </c>
    </row>
    <row r="822" spans="2:15" x14ac:dyDescent="0.25">
      <c r="B822" s="62">
        <v>817</v>
      </c>
      <c r="C822" s="63" t="s">
        <v>3182</v>
      </c>
      <c r="D822" s="63" t="s">
        <v>3182</v>
      </c>
      <c r="E822" s="63" t="s">
        <v>3207</v>
      </c>
      <c r="F822" s="63" t="s">
        <v>3207</v>
      </c>
      <c r="G822" s="63"/>
      <c r="H822" s="63"/>
      <c r="I822" s="62" t="s">
        <v>3213</v>
      </c>
      <c r="J822" s="63">
        <v>323.17</v>
      </c>
      <c r="K822" s="63">
        <v>18</v>
      </c>
      <c r="L822" s="63" t="s">
        <v>3186</v>
      </c>
      <c r="M822" s="63" t="s">
        <v>3194</v>
      </c>
      <c r="N822" s="63" t="s">
        <v>2620</v>
      </c>
      <c r="O822" s="62">
        <v>1</v>
      </c>
    </row>
    <row r="823" spans="2:15" x14ac:dyDescent="0.25">
      <c r="B823" s="62">
        <v>818</v>
      </c>
      <c r="C823" s="63" t="s">
        <v>3182</v>
      </c>
      <c r="D823" s="63" t="s">
        <v>3182</v>
      </c>
      <c r="E823" s="63" t="s">
        <v>3207</v>
      </c>
      <c r="F823" s="63" t="s">
        <v>3207</v>
      </c>
      <c r="G823" s="63"/>
      <c r="H823" s="63"/>
      <c r="I823" s="62" t="s">
        <v>3213</v>
      </c>
      <c r="J823" s="63">
        <v>270.60000000000002</v>
      </c>
      <c r="K823" s="63">
        <v>18</v>
      </c>
      <c r="L823" s="63" t="s">
        <v>3186</v>
      </c>
      <c r="M823" s="63" t="s">
        <v>3194</v>
      </c>
      <c r="N823" s="63" t="s">
        <v>2620</v>
      </c>
      <c r="O823" s="62">
        <v>1</v>
      </c>
    </row>
    <row r="824" spans="2:15" x14ac:dyDescent="0.25">
      <c r="B824" s="62">
        <v>819</v>
      </c>
      <c r="C824" s="63" t="s">
        <v>3182</v>
      </c>
      <c r="D824" s="63" t="s">
        <v>3182</v>
      </c>
      <c r="E824" s="63" t="s">
        <v>3207</v>
      </c>
      <c r="F824" s="63" t="s">
        <v>3207</v>
      </c>
      <c r="G824" s="63"/>
      <c r="H824" s="63"/>
      <c r="I824" s="62" t="s">
        <v>3213</v>
      </c>
      <c r="J824" s="63">
        <v>291.14</v>
      </c>
      <c r="K824" s="63">
        <v>18</v>
      </c>
      <c r="L824" s="63" t="s">
        <v>3186</v>
      </c>
      <c r="M824" s="63" t="s">
        <v>3194</v>
      </c>
      <c r="N824" s="63" t="s">
        <v>2619</v>
      </c>
      <c r="O824" s="62">
        <v>1</v>
      </c>
    </row>
    <row r="825" spans="2:15" x14ac:dyDescent="0.25">
      <c r="B825" s="62">
        <v>820</v>
      </c>
      <c r="C825" s="63" t="s">
        <v>3182</v>
      </c>
      <c r="D825" s="63" t="s">
        <v>3182</v>
      </c>
      <c r="E825" s="63" t="s">
        <v>3207</v>
      </c>
      <c r="F825" s="63" t="s">
        <v>3207</v>
      </c>
      <c r="G825" s="63"/>
      <c r="H825" s="63"/>
      <c r="I825" s="62" t="s">
        <v>3213</v>
      </c>
      <c r="J825" s="63">
        <v>241.66</v>
      </c>
      <c r="K825" s="63">
        <v>18</v>
      </c>
      <c r="L825" s="63" t="s">
        <v>3186</v>
      </c>
      <c r="M825" s="63" t="s">
        <v>3194</v>
      </c>
      <c r="N825" s="63" t="s">
        <v>2620</v>
      </c>
      <c r="O825" s="62">
        <v>1</v>
      </c>
    </row>
    <row r="826" spans="2:15" x14ac:dyDescent="0.25">
      <c r="B826" s="62">
        <v>821</v>
      </c>
      <c r="C826" s="63" t="s">
        <v>3182</v>
      </c>
      <c r="D826" s="63" t="s">
        <v>3182</v>
      </c>
      <c r="E826" s="63" t="s">
        <v>3207</v>
      </c>
      <c r="F826" s="63" t="s">
        <v>3207</v>
      </c>
      <c r="G826" s="63"/>
      <c r="H826" s="63"/>
      <c r="I826" s="62" t="s">
        <v>3213</v>
      </c>
      <c r="J826" s="63">
        <v>307.72000000000003</v>
      </c>
      <c r="K826" s="63">
        <v>16</v>
      </c>
      <c r="L826" s="63" t="s">
        <v>3186</v>
      </c>
      <c r="M826" s="63" t="s">
        <v>3194</v>
      </c>
      <c r="N826" s="63" t="s">
        <v>2661</v>
      </c>
      <c r="O826" s="62">
        <v>1</v>
      </c>
    </row>
    <row r="827" spans="2:15" x14ac:dyDescent="0.25">
      <c r="B827" s="62">
        <v>822</v>
      </c>
      <c r="C827" s="63" t="s">
        <v>3182</v>
      </c>
      <c r="D827" s="63" t="s">
        <v>3182</v>
      </c>
      <c r="E827" s="63" t="s">
        <v>3188</v>
      </c>
      <c r="F827" s="63" t="s">
        <v>3188</v>
      </c>
      <c r="G827" s="63"/>
      <c r="H827" s="63"/>
      <c r="I827" s="62" t="s">
        <v>3213</v>
      </c>
      <c r="J827" s="63">
        <v>241.35</v>
      </c>
      <c r="K827" s="63">
        <v>18</v>
      </c>
      <c r="L827" s="63" t="s">
        <v>3186</v>
      </c>
      <c r="M827" s="63" t="s">
        <v>3194</v>
      </c>
      <c r="N827" s="63" t="s">
        <v>2620</v>
      </c>
      <c r="O827" s="62">
        <v>1</v>
      </c>
    </row>
    <row r="828" spans="2:15" x14ac:dyDescent="0.25">
      <c r="B828" s="62">
        <v>823</v>
      </c>
      <c r="C828" s="63" t="s">
        <v>3182</v>
      </c>
      <c r="D828" s="63" t="s">
        <v>3182</v>
      </c>
      <c r="E828" s="63" t="s">
        <v>3207</v>
      </c>
      <c r="F828" s="63" t="s">
        <v>3207</v>
      </c>
      <c r="G828" s="63"/>
      <c r="H828" s="63"/>
      <c r="I828" s="62" t="s">
        <v>3213</v>
      </c>
      <c r="J828" s="63">
        <v>256.64</v>
      </c>
      <c r="K828" s="63">
        <v>18</v>
      </c>
      <c r="L828" s="63" t="s">
        <v>3186</v>
      </c>
      <c r="M828" s="63" t="s">
        <v>3194</v>
      </c>
      <c r="N828" s="63" t="s">
        <v>2620</v>
      </c>
      <c r="O828" s="62">
        <v>1</v>
      </c>
    </row>
    <row r="829" spans="2:15" x14ac:dyDescent="0.25">
      <c r="B829" s="62">
        <v>824</v>
      </c>
      <c r="C829" s="63" t="s">
        <v>3182</v>
      </c>
      <c r="D829" s="63" t="s">
        <v>3182</v>
      </c>
      <c r="E829" s="63" t="s">
        <v>3188</v>
      </c>
      <c r="F829" s="63" t="s">
        <v>3188</v>
      </c>
      <c r="G829" s="63"/>
      <c r="H829" s="63"/>
      <c r="I829" s="62" t="s">
        <v>3213</v>
      </c>
      <c r="J829" s="63">
        <v>260.7</v>
      </c>
      <c r="K829" s="63">
        <v>18</v>
      </c>
      <c r="L829" s="63" t="s">
        <v>3186</v>
      </c>
      <c r="M829" s="63" t="s">
        <v>3194</v>
      </c>
      <c r="N829" s="63" t="s">
        <v>2620</v>
      </c>
      <c r="O829" s="62">
        <v>1</v>
      </c>
    </row>
    <row r="830" spans="2:15" x14ac:dyDescent="0.25">
      <c r="B830" s="62">
        <v>825</v>
      </c>
      <c r="C830" s="63" t="s">
        <v>3182</v>
      </c>
      <c r="D830" s="63" t="s">
        <v>3182</v>
      </c>
      <c r="E830" s="63" t="s">
        <v>3188</v>
      </c>
      <c r="F830" s="63" t="s">
        <v>3188</v>
      </c>
      <c r="G830" s="63"/>
      <c r="H830" s="63"/>
      <c r="I830" s="62" t="s">
        <v>3213</v>
      </c>
      <c r="J830" s="63">
        <v>350.07</v>
      </c>
      <c r="K830" s="63">
        <v>18</v>
      </c>
      <c r="L830" s="63" t="s">
        <v>3186</v>
      </c>
      <c r="M830" s="63" t="s">
        <v>3194</v>
      </c>
      <c r="N830" s="63" t="s">
        <v>2620</v>
      </c>
      <c r="O830" s="62">
        <v>1</v>
      </c>
    </row>
    <row r="831" spans="2:15" x14ac:dyDescent="0.25">
      <c r="B831" s="62">
        <v>826</v>
      </c>
      <c r="C831" s="63" t="s">
        <v>3182</v>
      </c>
      <c r="D831" s="63" t="s">
        <v>3182</v>
      </c>
      <c r="E831" s="63" t="s">
        <v>3188</v>
      </c>
      <c r="F831" s="63" t="s">
        <v>3188</v>
      </c>
      <c r="G831" s="63"/>
      <c r="H831" s="63"/>
      <c r="I831" s="62" t="s">
        <v>3213</v>
      </c>
      <c r="J831" s="63">
        <v>341.96</v>
      </c>
      <c r="K831" s="63">
        <v>18</v>
      </c>
      <c r="L831" s="63" t="s">
        <v>3186</v>
      </c>
      <c r="M831" s="63" t="s">
        <v>3194</v>
      </c>
      <c r="N831" s="63" t="s">
        <v>2620</v>
      </c>
      <c r="O831" s="62">
        <v>1</v>
      </c>
    </row>
    <row r="832" spans="2:15" x14ac:dyDescent="0.25">
      <c r="B832" s="62">
        <v>827</v>
      </c>
      <c r="C832" s="63" t="s">
        <v>3182</v>
      </c>
      <c r="D832" s="63" t="s">
        <v>3182</v>
      </c>
      <c r="E832" s="63" t="s">
        <v>3188</v>
      </c>
      <c r="F832" s="63" t="s">
        <v>3188</v>
      </c>
      <c r="G832" s="63"/>
      <c r="H832" s="63"/>
      <c r="I832" s="62" t="s">
        <v>3213</v>
      </c>
      <c r="J832" s="63">
        <v>298.39999999999998</v>
      </c>
      <c r="K832" s="63">
        <v>18</v>
      </c>
      <c r="L832" s="63" t="s">
        <v>3186</v>
      </c>
      <c r="M832" s="63" t="s">
        <v>3194</v>
      </c>
      <c r="N832" s="63" t="s">
        <v>2620</v>
      </c>
      <c r="O832" s="62">
        <v>1</v>
      </c>
    </row>
    <row r="833" spans="2:15" x14ac:dyDescent="0.25">
      <c r="B833" s="62">
        <v>828</v>
      </c>
      <c r="C833" s="63" t="s">
        <v>3182</v>
      </c>
      <c r="D833" s="63" t="s">
        <v>3182</v>
      </c>
      <c r="E833" s="63" t="s">
        <v>3188</v>
      </c>
      <c r="F833" s="63" t="s">
        <v>3188</v>
      </c>
      <c r="G833" s="63"/>
      <c r="H833" s="63"/>
      <c r="I833" s="62" t="s">
        <v>3213</v>
      </c>
      <c r="J833" s="63">
        <v>235.1</v>
      </c>
      <c r="K833" s="63">
        <v>18</v>
      </c>
      <c r="L833" s="63" t="s">
        <v>3186</v>
      </c>
      <c r="M833" s="63" t="s">
        <v>3194</v>
      </c>
      <c r="N833" s="63" t="s">
        <v>2620</v>
      </c>
      <c r="O833" s="62">
        <v>1</v>
      </c>
    </row>
    <row r="834" spans="2:15" x14ac:dyDescent="0.25">
      <c r="B834" s="62">
        <v>829</v>
      </c>
      <c r="C834" s="63" t="s">
        <v>3182</v>
      </c>
      <c r="D834" s="63" t="s">
        <v>3182</v>
      </c>
      <c r="E834" s="63" t="s">
        <v>3188</v>
      </c>
      <c r="F834" s="63" t="s">
        <v>3188</v>
      </c>
      <c r="G834" s="63"/>
      <c r="H834" s="63"/>
      <c r="I834" s="62" t="s">
        <v>3213</v>
      </c>
      <c r="J834" s="63">
        <v>289.38</v>
      </c>
      <c r="K834" s="63">
        <v>18</v>
      </c>
      <c r="L834" s="63" t="s">
        <v>3186</v>
      </c>
      <c r="M834" s="63" t="s">
        <v>3194</v>
      </c>
      <c r="N834" s="63" t="s">
        <v>2620</v>
      </c>
      <c r="O834" s="62">
        <v>1</v>
      </c>
    </row>
    <row r="835" spans="2:15" x14ac:dyDescent="0.25">
      <c r="B835" s="62">
        <v>830</v>
      </c>
      <c r="C835" s="63" t="s">
        <v>3182</v>
      </c>
      <c r="D835" s="63" t="s">
        <v>3182</v>
      </c>
      <c r="E835" s="63" t="s">
        <v>3217</v>
      </c>
      <c r="F835" s="63" t="s">
        <v>3217</v>
      </c>
      <c r="G835" s="63"/>
      <c r="H835" s="63"/>
      <c r="I835" s="62" t="s">
        <v>3213</v>
      </c>
      <c r="J835" s="63">
        <v>253.54</v>
      </c>
      <c r="K835" s="63">
        <v>16</v>
      </c>
      <c r="L835" s="63" t="s">
        <v>3186</v>
      </c>
      <c r="M835" s="63" t="s">
        <v>3194</v>
      </c>
      <c r="N835" s="63" t="s">
        <v>2620</v>
      </c>
      <c r="O835" s="62">
        <v>1</v>
      </c>
    </row>
    <row r="836" spans="2:15" x14ac:dyDescent="0.25">
      <c r="B836" s="62">
        <v>831</v>
      </c>
      <c r="C836" s="63" t="s">
        <v>3182</v>
      </c>
      <c r="D836" s="63" t="s">
        <v>3182</v>
      </c>
      <c r="E836" s="63" t="s">
        <v>3188</v>
      </c>
      <c r="F836" s="63" t="s">
        <v>3188</v>
      </c>
      <c r="G836" s="63"/>
      <c r="H836" s="63"/>
      <c r="I836" s="62" t="s">
        <v>3213</v>
      </c>
      <c r="J836" s="63">
        <v>283.13</v>
      </c>
      <c r="K836" s="63">
        <v>18</v>
      </c>
      <c r="L836" s="63" t="s">
        <v>3186</v>
      </c>
      <c r="M836" s="63" t="s">
        <v>3194</v>
      </c>
      <c r="N836" s="63" t="s">
        <v>2620</v>
      </c>
      <c r="O836" s="62">
        <v>1</v>
      </c>
    </row>
    <row r="837" spans="2:15" x14ac:dyDescent="0.25">
      <c r="B837" s="62">
        <v>832</v>
      </c>
      <c r="C837" s="63" t="s">
        <v>3182</v>
      </c>
      <c r="D837" s="63" t="s">
        <v>3182</v>
      </c>
      <c r="E837" s="63" t="s">
        <v>3217</v>
      </c>
      <c r="F837" s="63" t="s">
        <v>3217</v>
      </c>
      <c r="G837" s="63"/>
      <c r="H837" s="63"/>
      <c r="I837" s="62" t="s">
        <v>3213</v>
      </c>
      <c r="J837" s="63">
        <v>239.65</v>
      </c>
      <c r="K837" s="63">
        <v>18</v>
      </c>
      <c r="L837" s="63" t="s">
        <v>3186</v>
      </c>
      <c r="M837" s="63" t="s">
        <v>3194</v>
      </c>
      <c r="N837" s="63" t="s">
        <v>2620</v>
      </c>
      <c r="O837" s="62">
        <v>1</v>
      </c>
    </row>
    <row r="838" spans="2:15" x14ac:dyDescent="0.25">
      <c r="B838" s="62">
        <v>833</v>
      </c>
      <c r="C838" s="63" t="s">
        <v>3182</v>
      </c>
      <c r="D838" s="63" t="s">
        <v>3182</v>
      </c>
      <c r="E838" s="63" t="s">
        <v>3188</v>
      </c>
      <c r="F838" s="63" t="s">
        <v>3188</v>
      </c>
      <c r="G838" s="63"/>
      <c r="H838" s="63"/>
      <c r="I838" s="62" t="s">
        <v>3213</v>
      </c>
      <c r="J838" s="63">
        <v>160.86000000000001</v>
      </c>
      <c r="K838" s="63">
        <v>18</v>
      </c>
      <c r="L838" s="63" t="s">
        <v>3186</v>
      </c>
      <c r="M838" s="63" t="s">
        <v>3194</v>
      </c>
      <c r="N838" s="63" t="s">
        <v>2619</v>
      </c>
      <c r="O838" s="62">
        <v>1</v>
      </c>
    </row>
    <row r="839" spans="2:15" x14ac:dyDescent="0.25">
      <c r="B839" s="62">
        <v>834</v>
      </c>
      <c r="C839" s="63" t="s">
        <v>3182</v>
      </c>
      <c r="D839" s="63" t="s">
        <v>3182</v>
      </c>
      <c r="E839" s="63" t="s">
        <v>3188</v>
      </c>
      <c r="F839" s="63" t="s">
        <v>3188</v>
      </c>
      <c r="G839" s="63"/>
      <c r="H839" s="63"/>
      <c r="I839" s="62" t="s">
        <v>3213</v>
      </c>
      <c r="J839" s="63">
        <v>170.21</v>
      </c>
      <c r="K839" s="63">
        <v>18</v>
      </c>
      <c r="L839" s="63" t="s">
        <v>3186</v>
      </c>
      <c r="M839" s="63" t="s">
        <v>3194</v>
      </c>
      <c r="N839" s="63" t="s">
        <v>2620</v>
      </c>
      <c r="O839" s="62">
        <v>1</v>
      </c>
    </row>
    <row r="840" spans="2:15" x14ac:dyDescent="0.25">
      <c r="B840" s="62">
        <v>835</v>
      </c>
      <c r="C840" s="63" t="s">
        <v>3182</v>
      </c>
      <c r="D840" s="63" t="s">
        <v>3182</v>
      </c>
      <c r="E840" s="63" t="s">
        <v>3188</v>
      </c>
      <c r="F840" s="63" t="s">
        <v>3188</v>
      </c>
      <c r="G840" s="63"/>
      <c r="H840" s="63"/>
      <c r="I840" s="62" t="s">
        <v>3213</v>
      </c>
      <c r="J840" s="63">
        <v>242.96</v>
      </c>
      <c r="K840" s="63">
        <v>16</v>
      </c>
      <c r="L840" s="63" t="s">
        <v>3186</v>
      </c>
      <c r="M840" s="63" t="s">
        <v>3194</v>
      </c>
      <c r="N840" s="63" t="s">
        <v>2661</v>
      </c>
      <c r="O840" s="62">
        <v>1</v>
      </c>
    </row>
    <row r="841" spans="2:15" x14ac:dyDescent="0.25">
      <c r="B841" s="62">
        <v>836</v>
      </c>
      <c r="C841" s="63" t="s">
        <v>3182</v>
      </c>
      <c r="D841" s="63" t="s">
        <v>3182</v>
      </c>
      <c r="E841" s="63" t="s">
        <v>3188</v>
      </c>
      <c r="F841" s="63" t="s">
        <v>3188</v>
      </c>
      <c r="G841" s="63"/>
      <c r="H841" s="63"/>
      <c r="I841" s="62" t="s">
        <v>3213</v>
      </c>
      <c r="J841" s="63">
        <v>249.62</v>
      </c>
      <c r="K841" s="63">
        <v>18</v>
      </c>
      <c r="L841" s="63" t="s">
        <v>3186</v>
      </c>
      <c r="M841" s="63" t="s">
        <v>3194</v>
      </c>
      <c r="N841" s="63" t="s">
        <v>2620</v>
      </c>
      <c r="O841" s="62">
        <v>1</v>
      </c>
    </row>
    <row r="842" spans="2:15" x14ac:dyDescent="0.25">
      <c r="B842" s="62">
        <v>837</v>
      </c>
      <c r="C842" s="63" t="s">
        <v>3182</v>
      </c>
      <c r="D842" s="63" t="s">
        <v>3182</v>
      </c>
      <c r="E842" s="63" t="s">
        <v>3188</v>
      </c>
      <c r="F842" s="63" t="s">
        <v>3188</v>
      </c>
      <c r="G842" s="63"/>
      <c r="H842" s="63"/>
      <c r="I842" s="62" t="s">
        <v>3213</v>
      </c>
      <c r="J842" s="63">
        <v>192.87</v>
      </c>
      <c r="K842" s="63">
        <v>18</v>
      </c>
      <c r="L842" s="63" t="s">
        <v>3186</v>
      </c>
      <c r="M842" s="63" t="s">
        <v>3194</v>
      </c>
      <c r="N842" s="63" t="s">
        <v>2620</v>
      </c>
      <c r="O842" s="62">
        <v>1</v>
      </c>
    </row>
    <row r="843" spans="2:15" x14ac:dyDescent="0.25">
      <c r="B843" s="62">
        <v>838</v>
      </c>
      <c r="C843" s="63" t="s">
        <v>3182</v>
      </c>
      <c r="D843" s="63" t="s">
        <v>3182</v>
      </c>
      <c r="E843" s="63" t="s">
        <v>3188</v>
      </c>
      <c r="F843" s="63" t="s">
        <v>3188</v>
      </c>
      <c r="G843" s="63"/>
      <c r="H843" s="63"/>
      <c r="I843" s="62" t="s">
        <v>3213</v>
      </c>
      <c r="J843" s="63">
        <v>167.8</v>
      </c>
      <c r="K843" s="63">
        <v>16</v>
      </c>
      <c r="L843" s="63" t="s">
        <v>3186</v>
      </c>
      <c r="M843" s="63" t="s">
        <v>3194</v>
      </c>
      <c r="N843" s="63" t="s">
        <v>2620</v>
      </c>
      <c r="O843" s="62">
        <v>1</v>
      </c>
    </row>
    <row r="844" spans="2:15" x14ac:dyDescent="0.25">
      <c r="B844" s="62">
        <v>839</v>
      </c>
      <c r="C844" s="63" t="s">
        <v>3182</v>
      </c>
      <c r="D844" s="63" t="s">
        <v>3182</v>
      </c>
      <c r="E844" s="63" t="s">
        <v>3188</v>
      </c>
      <c r="F844" s="63" t="s">
        <v>3188</v>
      </c>
      <c r="G844" s="63"/>
      <c r="H844" s="63"/>
      <c r="I844" s="62" t="s">
        <v>3213</v>
      </c>
      <c r="J844" s="63">
        <v>253.16</v>
      </c>
      <c r="K844" s="63">
        <v>16</v>
      </c>
      <c r="L844" s="63" t="s">
        <v>3186</v>
      </c>
      <c r="M844" s="63" t="s">
        <v>3194</v>
      </c>
      <c r="N844" s="63" t="s">
        <v>2661</v>
      </c>
      <c r="O844" s="62">
        <v>1</v>
      </c>
    </row>
    <row r="845" spans="2:15" x14ac:dyDescent="0.25">
      <c r="B845" s="62">
        <v>840</v>
      </c>
      <c r="C845" s="63" t="s">
        <v>3182</v>
      </c>
      <c r="D845" s="63" t="s">
        <v>3182</v>
      </c>
      <c r="E845" s="63" t="s">
        <v>3188</v>
      </c>
      <c r="F845" s="63" t="s">
        <v>3188</v>
      </c>
      <c r="G845" s="63"/>
      <c r="H845" s="63"/>
      <c r="I845" s="62" t="s">
        <v>3213</v>
      </c>
      <c r="J845" s="63">
        <v>276.86</v>
      </c>
      <c r="K845" s="63">
        <v>16</v>
      </c>
      <c r="L845" s="63" t="s">
        <v>3186</v>
      </c>
      <c r="M845" s="63" t="s">
        <v>3194</v>
      </c>
      <c r="N845" s="63" t="s">
        <v>2632</v>
      </c>
      <c r="O845" s="62">
        <v>1</v>
      </c>
    </row>
    <row r="846" spans="2:15" x14ac:dyDescent="0.25">
      <c r="B846" s="62">
        <v>841</v>
      </c>
      <c r="C846" s="63" t="s">
        <v>3182</v>
      </c>
      <c r="D846" s="63" t="s">
        <v>3182</v>
      </c>
      <c r="E846" s="63" t="s">
        <v>3188</v>
      </c>
      <c r="F846" s="63" t="s">
        <v>3188</v>
      </c>
      <c r="G846" s="63"/>
      <c r="H846" s="63"/>
      <c r="I846" s="62" t="s">
        <v>3213</v>
      </c>
      <c r="J846" s="63">
        <v>284.5</v>
      </c>
      <c r="K846" s="63">
        <v>18</v>
      </c>
      <c r="L846" s="63" t="s">
        <v>3186</v>
      </c>
      <c r="M846" s="63" t="s">
        <v>3194</v>
      </c>
      <c r="N846" s="63" t="s">
        <v>2632</v>
      </c>
      <c r="O846" s="62">
        <v>1</v>
      </c>
    </row>
    <row r="847" spans="2:15" x14ac:dyDescent="0.25">
      <c r="B847" s="62">
        <v>842</v>
      </c>
      <c r="C847" s="63" t="s">
        <v>3182</v>
      </c>
      <c r="D847" s="63" t="s">
        <v>3182</v>
      </c>
      <c r="E847" s="63" t="s">
        <v>3217</v>
      </c>
      <c r="F847" s="63" t="s">
        <v>3217</v>
      </c>
      <c r="G847" s="63"/>
      <c r="H847" s="63"/>
      <c r="I847" s="62" t="s">
        <v>3213</v>
      </c>
      <c r="J847" s="63">
        <v>278.60000000000002</v>
      </c>
      <c r="K847" s="63">
        <v>18</v>
      </c>
      <c r="L847" s="63" t="s">
        <v>3186</v>
      </c>
      <c r="M847" s="63" t="s">
        <v>3194</v>
      </c>
      <c r="N847" s="63" t="s">
        <v>2620</v>
      </c>
      <c r="O847" s="62">
        <v>1</v>
      </c>
    </row>
    <row r="848" spans="2:15" x14ac:dyDescent="0.25">
      <c r="B848" s="62">
        <v>843</v>
      </c>
      <c r="C848" s="63" t="s">
        <v>3182</v>
      </c>
      <c r="D848" s="63" t="s">
        <v>3182</v>
      </c>
      <c r="E848" s="63" t="s">
        <v>3207</v>
      </c>
      <c r="F848" s="63" t="s">
        <v>3207</v>
      </c>
      <c r="G848" s="63"/>
      <c r="H848" s="63"/>
      <c r="I848" s="62" t="s">
        <v>3213</v>
      </c>
      <c r="J848" s="63">
        <v>207.07</v>
      </c>
      <c r="K848" s="63">
        <v>18</v>
      </c>
      <c r="L848" s="63" t="s">
        <v>3186</v>
      </c>
      <c r="M848" s="63" t="s">
        <v>3194</v>
      </c>
      <c r="N848" s="63" t="s">
        <v>2620</v>
      </c>
      <c r="O848" s="62">
        <v>1</v>
      </c>
    </row>
    <row r="849" spans="2:15" x14ac:dyDescent="0.25">
      <c r="B849" s="62">
        <v>844</v>
      </c>
      <c r="C849" s="63" t="s">
        <v>3182</v>
      </c>
      <c r="D849" s="63" t="s">
        <v>3182</v>
      </c>
      <c r="E849" s="63" t="s">
        <v>3207</v>
      </c>
      <c r="F849" s="63" t="s">
        <v>3207</v>
      </c>
      <c r="G849" s="63"/>
      <c r="H849" s="63"/>
      <c r="I849" s="62" t="s">
        <v>3213</v>
      </c>
      <c r="J849" s="63">
        <v>231.95</v>
      </c>
      <c r="K849" s="63">
        <v>18</v>
      </c>
      <c r="L849" s="63" t="s">
        <v>3186</v>
      </c>
      <c r="M849" s="63" t="s">
        <v>3194</v>
      </c>
      <c r="N849" s="63" t="s">
        <v>2620</v>
      </c>
      <c r="O849" s="62">
        <v>1</v>
      </c>
    </row>
    <row r="850" spans="2:15" x14ac:dyDescent="0.25">
      <c r="B850" s="62">
        <v>845</v>
      </c>
      <c r="C850" s="63" t="s">
        <v>3182</v>
      </c>
      <c r="D850" s="63" t="s">
        <v>3182</v>
      </c>
      <c r="E850" s="63" t="s">
        <v>3207</v>
      </c>
      <c r="F850" s="63" t="s">
        <v>3207</v>
      </c>
      <c r="G850" s="63"/>
      <c r="H850" s="63"/>
      <c r="I850" s="62" t="s">
        <v>3213</v>
      </c>
      <c r="J850" s="63">
        <v>229.09</v>
      </c>
      <c r="K850" s="63">
        <v>18</v>
      </c>
      <c r="L850" s="63" t="s">
        <v>3186</v>
      </c>
      <c r="M850" s="63" t="s">
        <v>3194</v>
      </c>
      <c r="N850" s="63" t="s">
        <v>2620</v>
      </c>
      <c r="O850" s="62">
        <v>1</v>
      </c>
    </row>
    <row r="851" spans="2:15" x14ac:dyDescent="0.25">
      <c r="B851" s="62">
        <v>846</v>
      </c>
      <c r="C851" s="63" t="s">
        <v>3182</v>
      </c>
      <c r="D851" s="63" t="s">
        <v>3182</v>
      </c>
      <c r="E851" s="63" t="s">
        <v>3207</v>
      </c>
      <c r="F851" s="63" t="s">
        <v>3207</v>
      </c>
      <c r="G851" s="63"/>
      <c r="H851" s="63"/>
      <c r="I851" s="62" t="s">
        <v>3213</v>
      </c>
      <c r="J851" s="63">
        <v>245.9</v>
      </c>
      <c r="K851" s="63">
        <v>18</v>
      </c>
      <c r="L851" s="63" t="s">
        <v>3186</v>
      </c>
      <c r="M851" s="63" t="s">
        <v>3194</v>
      </c>
      <c r="N851" s="63" t="s">
        <v>2620</v>
      </c>
      <c r="O851" s="62">
        <v>1</v>
      </c>
    </row>
    <row r="852" spans="2:15" x14ac:dyDescent="0.25">
      <c r="B852" s="62">
        <v>847</v>
      </c>
      <c r="C852" s="63" t="s">
        <v>3182</v>
      </c>
      <c r="D852" s="63" t="s">
        <v>3182</v>
      </c>
      <c r="E852" s="63" t="s">
        <v>3217</v>
      </c>
      <c r="F852" s="63" t="s">
        <v>3217</v>
      </c>
      <c r="G852" s="63"/>
      <c r="H852" s="63"/>
      <c r="I852" s="62" t="s">
        <v>3213</v>
      </c>
      <c r="J852" s="63">
        <v>257.75</v>
      </c>
      <c r="K852" s="63">
        <v>18</v>
      </c>
      <c r="L852" s="63" t="s">
        <v>3186</v>
      </c>
      <c r="M852" s="63" t="s">
        <v>3194</v>
      </c>
      <c r="N852" s="63" t="s">
        <v>2620</v>
      </c>
      <c r="O852" s="62">
        <v>1</v>
      </c>
    </row>
    <row r="853" spans="2:15" x14ac:dyDescent="0.25">
      <c r="B853" s="62">
        <v>848</v>
      </c>
      <c r="C853" s="63" t="s">
        <v>3182</v>
      </c>
      <c r="D853" s="63" t="s">
        <v>3182</v>
      </c>
      <c r="E853" s="63" t="s">
        <v>3217</v>
      </c>
      <c r="F853" s="63" t="s">
        <v>3217</v>
      </c>
      <c r="G853" s="63"/>
      <c r="H853" s="63"/>
      <c r="I853" s="62" t="s">
        <v>3213</v>
      </c>
      <c r="J853" s="63">
        <v>258.51</v>
      </c>
      <c r="K853" s="63">
        <v>16</v>
      </c>
      <c r="L853" s="63" t="s">
        <v>3186</v>
      </c>
      <c r="M853" s="63" t="s">
        <v>3194</v>
      </c>
      <c r="N853" s="63" t="s">
        <v>2620</v>
      </c>
      <c r="O853" s="62">
        <v>1</v>
      </c>
    </row>
    <row r="854" spans="2:15" x14ac:dyDescent="0.25">
      <c r="B854" s="62">
        <v>849</v>
      </c>
      <c r="C854" s="63" t="s">
        <v>3182</v>
      </c>
      <c r="D854" s="63" t="s">
        <v>3182</v>
      </c>
      <c r="E854" s="63" t="s">
        <v>3217</v>
      </c>
      <c r="F854" s="63" t="s">
        <v>3217</v>
      </c>
      <c r="G854" s="63"/>
      <c r="H854" s="63"/>
      <c r="I854" s="62" t="s">
        <v>3213</v>
      </c>
      <c r="J854" s="63">
        <v>230.6</v>
      </c>
      <c r="K854" s="63">
        <v>16</v>
      </c>
      <c r="L854" s="63" t="s">
        <v>3186</v>
      </c>
      <c r="M854" s="63" t="s">
        <v>3194</v>
      </c>
      <c r="N854" s="63" t="s">
        <v>2619</v>
      </c>
      <c r="O854" s="62">
        <v>1</v>
      </c>
    </row>
    <row r="855" spans="2:15" x14ac:dyDescent="0.25">
      <c r="B855" s="62">
        <v>850</v>
      </c>
      <c r="C855" s="63" t="s">
        <v>3182</v>
      </c>
      <c r="D855" s="63" t="s">
        <v>3182</v>
      </c>
      <c r="E855" s="63" t="s">
        <v>3217</v>
      </c>
      <c r="F855" s="63" t="s">
        <v>3217</v>
      </c>
      <c r="G855" s="63"/>
      <c r="H855" s="63"/>
      <c r="I855" s="62" t="s">
        <v>3213</v>
      </c>
      <c r="J855" s="63">
        <v>248.35</v>
      </c>
      <c r="K855" s="63">
        <v>16</v>
      </c>
      <c r="L855" s="63" t="s">
        <v>3186</v>
      </c>
      <c r="M855" s="63" t="s">
        <v>3194</v>
      </c>
      <c r="N855" s="63" t="s">
        <v>2620</v>
      </c>
      <c r="O855" s="62">
        <v>1</v>
      </c>
    </row>
    <row r="856" spans="2:15" x14ac:dyDescent="0.25">
      <c r="B856" s="62">
        <v>851</v>
      </c>
      <c r="C856" s="63" t="s">
        <v>3182</v>
      </c>
      <c r="D856" s="63" t="s">
        <v>3182</v>
      </c>
      <c r="E856" s="63" t="s">
        <v>3217</v>
      </c>
      <c r="F856" s="63" t="s">
        <v>3217</v>
      </c>
      <c r="G856" s="63"/>
      <c r="H856" s="63"/>
      <c r="I856" s="62" t="s">
        <v>3213</v>
      </c>
      <c r="J856" s="63">
        <v>288.83</v>
      </c>
      <c r="K856" s="63">
        <v>16</v>
      </c>
      <c r="L856" s="63" t="s">
        <v>3186</v>
      </c>
      <c r="M856" s="63" t="s">
        <v>3194</v>
      </c>
      <c r="N856" s="63" t="s">
        <v>2661</v>
      </c>
      <c r="O856" s="62">
        <v>1</v>
      </c>
    </row>
    <row r="857" spans="2:15" x14ac:dyDescent="0.25">
      <c r="B857" s="62">
        <v>852</v>
      </c>
      <c r="C857" s="63" t="s">
        <v>3182</v>
      </c>
      <c r="D857" s="63" t="s">
        <v>3182</v>
      </c>
      <c r="E857" s="63" t="s">
        <v>3207</v>
      </c>
      <c r="F857" s="63" t="s">
        <v>3207</v>
      </c>
      <c r="G857" s="63"/>
      <c r="H857" s="63"/>
      <c r="I857" s="62" t="s">
        <v>3213</v>
      </c>
      <c r="J857" s="63">
        <v>246.9</v>
      </c>
      <c r="K857" s="63">
        <v>18</v>
      </c>
      <c r="L857" s="63" t="s">
        <v>3186</v>
      </c>
      <c r="M857" s="63" t="s">
        <v>3194</v>
      </c>
      <c r="N857" s="63" t="s">
        <v>2620</v>
      </c>
      <c r="O857" s="62">
        <v>1</v>
      </c>
    </row>
    <row r="858" spans="2:15" x14ac:dyDescent="0.25">
      <c r="B858" s="62">
        <v>853</v>
      </c>
      <c r="C858" s="63" t="s">
        <v>3182</v>
      </c>
      <c r="D858" s="63" t="s">
        <v>3182</v>
      </c>
      <c r="E858" s="63" t="s">
        <v>3217</v>
      </c>
      <c r="F858" s="63" t="s">
        <v>3217</v>
      </c>
      <c r="G858" s="63"/>
      <c r="H858" s="63"/>
      <c r="I858" s="62" t="s">
        <v>3213</v>
      </c>
      <c r="J858" s="63">
        <v>214.95</v>
      </c>
      <c r="K858" s="63">
        <v>18</v>
      </c>
      <c r="L858" s="63" t="s">
        <v>3186</v>
      </c>
      <c r="M858" s="63" t="s">
        <v>3194</v>
      </c>
      <c r="N858" s="63" t="s">
        <v>2620</v>
      </c>
      <c r="O858" s="62">
        <v>1</v>
      </c>
    </row>
    <row r="859" spans="2:15" x14ac:dyDescent="0.25">
      <c r="B859" s="62">
        <v>854</v>
      </c>
      <c r="C859" s="63" t="s">
        <v>3182</v>
      </c>
      <c r="D859" s="63" t="s">
        <v>3182</v>
      </c>
      <c r="E859" s="63" t="s">
        <v>3217</v>
      </c>
      <c r="F859" s="63" t="s">
        <v>3217</v>
      </c>
      <c r="G859" s="63"/>
      <c r="H859" s="63"/>
      <c r="I859" s="62" t="s">
        <v>3213</v>
      </c>
      <c r="J859" s="63">
        <v>262.48</v>
      </c>
      <c r="K859" s="63">
        <v>18</v>
      </c>
      <c r="L859" s="63" t="s">
        <v>3186</v>
      </c>
      <c r="M859" s="63" t="s">
        <v>3194</v>
      </c>
      <c r="N859" s="63" t="s">
        <v>2620</v>
      </c>
      <c r="O859" s="62">
        <v>1</v>
      </c>
    </row>
    <row r="860" spans="2:15" x14ac:dyDescent="0.25">
      <c r="B860" s="62">
        <v>855</v>
      </c>
      <c r="C860" s="63" t="s">
        <v>3182</v>
      </c>
      <c r="D860" s="63" t="s">
        <v>3182</v>
      </c>
      <c r="E860" s="63" t="s">
        <v>3217</v>
      </c>
      <c r="F860" s="63" t="s">
        <v>3217</v>
      </c>
      <c r="G860" s="63"/>
      <c r="H860" s="63"/>
      <c r="I860" s="62" t="s">
        <v>3213</v>
      </c>
      <c r="J860" s="63">
        <v>256.38</v>
      </c>
      <c r="K860" s="63">
        <v>16</v>
      </c>
      <c r="L860" s="63" t="s">
        <v>3186</v>
      </c>
      <c r="M860" s="63" t="s">
        <v>3194</v>
      </c>
      <c r="N860" s="63" t="s">
        <v>2620</v>
      </c>
      <c r="O860" s="62">
        <v>1</v>
      </c>
    </row>
    <row r="861" spans="2:15" x14ac:dyDescent="0.25">
      <c r="B861" s="62">
        <v>856</v>
      </c>
      <c r="C861" s="63" t="s">
        <v>3182</v>
      </c>
      <c r="D861" s="63" t="s">
        <v>3182</v>
      </c>
      <c r="E861" s="63" t="s">
        <v>3217</v>
      </c>
      <c r="F861" s="63" t="s">
        <v>3217</v>
      </c>
      <c r="G861" s="63"/>
      <c r="H861" s="63"/>
      <c r="I861" s="62" t="s">
        <v>3213</v>
      </c>
      <c r="J861" s="63">
        <v>292.67</v>
      </c>
      <c r="K861" s="63">
        <v>18</v>
      </c>
      <c r="L861" s="63" t="s">
        <v>3186</v>
      </c>
      <c r="M861" s="63" t="s">
        <v>3194</v>
      </c>
      <c r="N861" s="63" t="s">
        <v>2620</v>
      </c>
      <c r="O861" s="62">
        <v>1</v>
      </c>
    </row>
    <row r="862" spans="2:15" x14ac:dyDescent="0.25">
      <c r="B862" s="62">
        <v>857</v>
      </c>
      <c r="C862" s="63" t="s">
        <v>3182</v>
      </c>
      <c r="D862" s="63" t="s">
        <v>3182</v>
      </c>
      <c r="E862" s="63" t="s">
        <v>3217</v>
      </c>
      <c r="F862" s="63" t="s">
        <v>3217</v>
      </c>
      <c r="G862" s="63"/>
      <c r="H862" s="63"/>
      <c r="I862" s="62" t="s">
        <v>3213</v>
      </c>
      <c r="J862" s="63">
        <v>221.73</v>
      </c>
      <c r="K862" s="63">
        <v>16</v>
      </c>
      <c r="L862" s="63" t="s">
        <v>3186</v>
      </c>
      <c r="M862" s="63" t="s">
        <v>3194</v>
      </c>
      <c r="N862" s="63" t="s">
        <v>2620</v>
      </c>
      <c r="O862" s="62">
        <v>1</v>
      </c>
    </row>
    <row r="863" spans="2:15" x14ac:dyDescent="0.25">
      <c r="B863" s="62">
        <v>858</v>
      </c>
      <c r="C863" s="63" t="s">
        <v>3182</v>
      </c>
      <c r="D863" s="63" t="s">
        <v>3182</v>
      </c>
      <c r="E863" s="63" t="s">
        <v>3217</v>
      </c>
      <c r="F863" s="63" t="s">
        <v>3217</v>
      </c>
      <c r="G863" s="63"/>
      <c r="H863" s="63"/>
      <c r="I863" s="62" t="s">
        <v>3213</v>
      </c>
      <c r="J863" s="63">
        <v>266.23</v>
      </c>
      <c r="K863" s="63">
        <v>18</v>
      </c>
      <c r="L863" s="63" t="s">
        <v>3186</v>
      </c>
      <c r="M863" s="63" t="s">
        <v>3194</v>
      </c>
      <c r="N863" s="63" t="s">
        <v>2620</v>
      </c>
      <c r="O863" s="62">
        <v>1</v>
      </c>
    </row>
    <row r="864" spans="2:15" x14ac:dyDescent="0.25">
      <c r="B864" s="62">
        <v>859</v>
      </c>
      <c r="C864" s="63" t="s">
        <v>3182</v>
      </c>
      <c r="D864" s="63" t="s">
        <v>3182</v>
      </c>
      <c r="E864" s="63" t="s">
        <v>3217</v>
      </c>
      <c r="F864" s="63" t="s">
        <v>3217</v>
      </c>
      <c r="G864" s="63"/>
      <c r="H864" s="63"/>
      <c r="I864" s="62" t="s">
        <v>3213</v>
      </c>
      <c r="J864" s="63">
        <v>271.42</v>
      </c>
      <c r="K864" s="63">
        <v>18</v>
      </c>
      <c r="L864" s="63" t="s">
        <v>3186</v>
      </c>
      <c r="M864" s="63" t="s">
        <v>3194</v>
      </c>
      <c r="N864" s="63" t="s">
        <v>2620</v>
      </c>
      <c r="O864" s="62">
        <v>1</v>
      </c>
    </row>
    <row r="865" spans="2:15" x14ac:dyDescent="0.25">
      <c r="B865" s="62">
        <v>860</v>
      </c>
      <c r="C865" s="63" t="s">
        <v>3182</v>
      </c>
      <c r="D865" s="63" t="s">
        <v>3182</v>
      </c>
      <c r="E865" s="63" t="s">
        <v>3217</v>
      </c>
      <c r="F865" s="63" t="s">
        <v>3217</v>
      </c>
      <c r="G865" s="63"/>
      <c r="H865" s="63"/>
      <c r="I865" s="62" t="s">
        <v>3213</v>
      </c>
      <c r="J865" s="63">
        <v>243.03</v>
      </c>
      <c r="K865" s="63">
        <v>18</v>
      </c>
      <c r="L865" s="63" t="s">
        <v>3186</v>
      </c>
      <c r="M865" s="63" t="s">
        <v>3194</v>
      </c>
      <c r="N865" s="63" t="s">
        <v>2620</v>
      </c>
      <c r="O865" s="62">
        <v>1</v>
      </c>
    </row>
    <row r="866" spans="2:15" x14ac:dyDescent="0.25">
      <c r="B866" s="62">
        <v>861</v>
      </c>
      <c r="C866" s="63" t="s">
        <v>3182</v>
      </c>
      <c r="D866" s="63" t="s">
        <v>3182</v>
      </c>
      <c r="E866" s="63" t="s">
        <v>3217</v>
      </c>
      <c r="F866" s="63" t="s">
        <v>3217</v>
      </c>
      <c r="G866" s="63"/>
      <c r="H866" s="63"/>
      <c r="I866" s="62" t="s">
        <v>3213</v>
      </c>
      <c r="J866" s="63">
        <v>240.65</v>
      </c>
      <c r="K866" s="63">
        <v>18</v>
      </c>
      <c r="L866" s="63" t="s">
        <v>3186</v>
      </c>
      <c r="M866" s="63" t="s">
        <v>3194</v>
      </c>
      <c r="N866" s="63" t="s">
        <v>2620</v>
      </c>
      <c r="O866" s="62">
        <v>1</v>
      </c>
    </row>
    <row r="867" spans="2:15" x14ac:dyDescent="0.25">
      <c r="B867" s="62">
        <v>862</v>
      </c>
      <c r="C867" s="63" t="s">
        <v>3182</v>
      </c>
      <c r="D867" s="63" t="s">
        <v>3182</v>
      </c>
      <c r="E867" s="63" t="s">
        <v>3188</v>
      </c>
      <c r="F867" s="63" t="s">
        <v>3188</v>
      </c>
      <c r="G867" s="63"/>
      <c r="H867" s="63"/>
      <c r="I867" s="62" t="s">
        <v>3213</v>
      </c>
      <c r="J867" s="63">
        <v>221.71</v>
      </c>
      <c r="K867" s="63">
        <v>16</v>
      </c>
      <c r="L867" s="63" t="s">
        <v>3186</v>
      </c>
      <c r="M867" s="63" t="s">
        <v>3194</v>
      </c>
      <c r="N867" s="63" t="s">
        <v>2620</v>
      </c>
      <c r="O867" s="62">
        <v>1</v>
      </c>
    </row>
    <row r="868" spans="2:15" x14ac:dyDescent="0.25">
      <c r="B868" s="62">
        <v>863</v>
      </c>
      <c r="C868" s="63" t="s">
        <v>3182</v>
      </c>
      <c r="D868" s="63" t="s">
        <v>3182</v>
      </c>
      <c r="E868" s="63" t="s">
        <v>3188</v>
      </c>
      <c r="F868" s="63" t="s">
        <v>3188</v>
      </c>
      <c r="G868" s="63"/>
      <c r="H868" s="63"/>
      <c r="I868" s="62" t="s">
        <v>3213</v>
      </c>
      <c r="J868" s="63">
        <v>301.72000000000003</v>
      </c>
      <c r="K868" s="63">
        <v>16</v>
      </c>
      <c r="L868" s="63" t="s">
        <v>3186</v>
      </c>
      <c r="M868" s="63" t="s">
        <v>3194</v>
      </c>
      <c r="N868" s="63" t="s">
        <v>2619</v>
      </c>
      <c r="O868" s="62">
        <v>1</v>
      </c>
    </row>
    <row r="869" spans="2:15" x14ac:dyDescent="0.25">
      <c r="B869" s="62">
        <v>864</v>
      </c>
      <c r="C869" s="63" t="s">
        <v>3182</v>
      </c>
      <c r="D869" s="63" t="s">
        <v>3182</v>
      </c>
      <c r="E869" s="63" t="s">
        <v>3188</v>
      </c>
      <c r="F869" s="63" t="s">
        <v>3188</v>
      </c>
      <c r="G869" s="63"/>
      <c r="H869" s="63"/>
      <c r="I869" s="62" t="s">
        <v>3213</v>
      </c>
      <c r="J869" s="63">
        <v>110.86</v>
      </c>
      <c r="K869" s="63">
        <v>18</v>
      </c>
      <c r="L869" s="63" t="s">
        <v>3186</v>
      </c>
      <c r="M869" s="63" t="s">
        <v>3194</v>
      </c>
      <c r="N869" s="63" t="s">
        <v>2661</v>
      </c>
      <c r="O869" s="62">
        <v>1</v>
      </c>
    </row>
    <row r="870" spans="2:15" x14ac:dyDescent="0.25">
      <c r="B870" s="62">
        <v>865</v>
      </c>
      <c r="C870" s="63" t="s">
        <v>3182</v>
      </c>
      <c r="D870" s="63" t="s">
        <v>3182</v>
      </c>
      <c r="E870" s="63" t="s">
        <v>3188</v>
      </c>
      <c r="F870" s="63" t="s">
        <v>3188</v>
      </c>
      <c r="G870" s="63"/>
      <c r="H870" s="63"/>
      <c r="I870" s="62" t="s">
        <v>3213</v>
      </c>
      <c r="J870" s="63">
        <v>536.37</v>
      </c>
      <c r="K870" s="63">
        <v>18</v>
      </c>
      <c r="L870" s="63" t="s">
        <v>3186</v>
      </c>
      <c r="M870" s="63" t="s">
        <v>3194</v>
      </c>
      <c r="N870" s="63" t="s">
        <v>2619</v>
      </c>
      <c r="O870" s="62">
        <v>1</v>
      </c>
    </row>
    <row r="871" spans="2:15" x14ac:dyDescent="0.25">
      <c r="B871" s="62">
        <v>866</v>
      </c>
      <c r="C871" s="63" t="s">
        <v>3182</v>
      </c>
      <c r="D871" s="63" t="s">
        <v>3182</v>
      </c>
      <c r="E871" s="63" t="s">
        <v>3188</v>
      </c>
      <c r="F871" s="63" t="s">
        <v>3188</v>
      </c>
      <c r="G871" s="63"/>
      <c r="H871" s="63"/>
      <c r="I871" s="62" t="s">
        <v>3213</v>
      </c>
      <c r="J871" s="63">
        <v>298.36</v>
      </c>
      <c r="K871" s="63">
        <v>18</v>
      </c>
      <c r="L871" s="63" t="s">
        <v>3186</v>
      </c>
      <c r="M871" s="63" t="s">
        <v>3194</v>
      </c>
      <c r="N871" s="63" t="s">
        <v>2620</v>
      </c>
      <c r="O871" s="62">
        <v>1</v>
      </c>
    </row>
    <row r="872" spans="2:15" x14ac:dyDescent="0.25">
      <c r="B872" s="62">
        <v>867</v>
      </c>
      <c r="C872" s="63" t="s">
        <v>3182</v>
      </c>
      <c r="D872" s="63" t="s">
        <v>3182</v>
      </c>
      <c r="E872" s="63" t="s">
        <v>3188</v>
      </c>
      <c r="F872" s="63" t="s">
        <v>3188</v>
      </c>
      <c r="G872" s="63"/>
      <c r="H872" s="63"/>
      <c r="I872" s="62" t="s">
        <v>3213</v>
      </c>
      <c r="J872" s="63">
        <v>386.08</v>
      </c>
      <c r="K872" s="63">
        <v>16</v>
      </c>
      <c r="L872" s="63" t="s">
        <v>3186</v>
      </c>
      <c r="M872" s="63" t="s">
        <v>3194</v>
      </c>
      <c r="N872" s="63" t="s">
        <v>2661</v>
      </c>
      <c r="O872" s="62">
        <v>1</v>
      </c>
    </row>
    <row r="873" spans="2:15" x14ac:dyDescent="0.25">
      <c r="B873" s="62">
        <v>868</v>
      </c>
      <c r="C873" s="63" t="s">
        <v>3182</v>
      </c>
      <c r="D873" s="63" t="s">
        <v>3182</v>
      </c>
      <c r="E873" s="63" t="s">
        <v>3188</v>
      </c>
      <c r="F873" s="63" t="s">
        <v>3188</v>
      </c>
      <c r="G873" s="63"/>
      <c r="H873" s="63"/>
      <c r="I873" s="62" t="s">
        <v>3213</v>
      </c>
      <c r="J873" s="63">
        <v>333.68</v>
      </c>
      <c r="K873" s="63">
        <v>16</v>
      </c>
      <c r="L873" s="63" t="s">
        <v>3186</v>
      </c>
      <c r="M873" s="63" t="s">
        <v>3194</v>
      </c>
      <c r="N873" s="63" t="s">
        <v>2620</v>
      </c>
      <c r="O873" s="62">
        <v>1</v>
      </c>
    </row>
    <row r="874" spans="2:15" x14ac:dyDescent="0.25">
      <c r="B874" s="62">
        <v>869</v>
      </c>
      <c r="C874" s="63" t="s">
        <v>3182</v>
      </c>
      <c r="D874" s="63" t="s">
        <v>3182</v>
      </c>
      <c r="E874" s="63" t="s">
        <v>3188</v>
      </c>
      <c r="F874" s="63" t="s">
        <v>3188</v>
      </c>
      <c r="G874" s="63"/>
      <c r="H874" s="63"/>
      <c r="I874" s="62" t="s">
        <v>3213</v>
      </c>
      <c r="J874" s="63">
        <v>266.07</v>
      </c>
      <c r="K874" s="63">
        <v>18</v>
      </c>
      <c r="L874" s="63" t="s">
        <v>3186</v>
      </c>
      <c r="M874" s="63" t="s">
        <v>3194</v>
      </c>
      <c r="N874" s="63" t="s">
        <v>2661</v>
      </c>
      <c r="O874" s="62">
        <v>1</v>
      </c>
    </row>
    <row r="875" spans="2:15" x14ac:dyDescent="0.25">
      <c r="B875" s="62">
        <v>870</v>
      </c>
      <c r="C875" s="63" t="s">
        <v>3182</v>
      </c>
      <c r="D875" s="63" t="s">
        <v>3182</v>
      </c>
      <c r="E875" s="63" t="s">
        <v>3207</v>
      </c>
      <c r="F875" s="63" t="s">
        <v>3207</v>
      </c>
      <c r="G875" s="63"/>
      <c r="H875" s="63"/>
      <c r="I875" s="62" t="s">
        <v>3213</v>
      </c>
      <c r="J875" s="63">
        <v>372.95</v>
      </c>
      <c r="K875" s="63">
        <v>18</v>
      </c>
      <c r="L875" s="63" t="s">
        <v>3186</v>
      </c>
      <c r="M875" s="63" t="s">
        <v>3194</v>
      </c>
      <c r="N875" s="63" t="s">
        <v>2619</v>
      </c>
      <c r="O875" s="62">
        <v>1</v>
      </c>
    </row>
    <row r="876" spans="2:15" x14ac:dyDescent="0.25">
      <c r="B876" s="62">
        <v>871</v>
      </c>
      <c r="C876" s="63" t="s">
        <v>3182</v>
      </c>
      <c r="D876" s="63" t="s">
        <v>3182</v>
      </c>
      <c r="E876" s="63" t="s">
        <v>3188</v>
      </c>
      <c r="F876" s="63" t="s">
        <v>3188</v>
      </c>
      <c r="G876" s="63"/>
      <c r="H876" s="63"/>
      <c r="I876" s="62" t="s">
        <v>3213</v>
      </c>
      <c r="J876" s="63">
        <v>254.73</v>
      </c>
      <c r="K876" s="63">
        <v>16</v>
      </c>
      <c r="L876" s="63" t="s">
        <v>3186</v>
      </c>
      <c r="M876" s="63" t="s">
        <v>3194</v>
      </c>
      <c r="N876" s="63" t="s">
        <v>2620</v>
      </c>
      <c r="O876" s="62">
        <v>1</v>
      </c>
    </row>
    <row r="877" spans="2:15" x14ac:dyDescent="0.25">
      <c r="B877" s="62">
        <v>872</v>
      </c>
      <c r="C877" s="63" t="s">
        <v>3182</v>
      </c>
      <c r="D877" s="63" t="s">
        <v>3182</v>
      </c>
      <c r="E877" s="63" t="s">
        <v>3207</v>
      </c>
      <c r="F877" s="63" t="s">
        <v>3207</v>
      </c>
      <c r="G877" s="63"/>
      <c r="H877" s="63"/>
      <c r="I877" s="62" t="s">
        <v>3213</v>
      </c>
      <c r="J877" s="63">
        <v>268.63</v>
      </c>
      <c r="K877" s="63">
        <v>16</v>
      </c>
      <c r="L877" s="63" t="s">
        <v>3186</v>
      </c>
      <c r="M877" s="63" t="s">
        <v>3194</v>
      </c>
      <c r="N877" s="63" t="s">
        <v>2619</v>
      </c>
      <c r="O877" s="62">
        <v>1</v>
      </c>
    </row>
    <row r="878" spans="2:15" x14ac:dyDescent="0.25">
      <c r="B878" s="62">
        <v>873</v>
      </c>
      <c r="C878" s="63" t="s">
        <v>3182</v>
      </c>
      <c r="D878" s="63" t="s">
        <v>3182</v>
      </c>
      <c r="E878" s="63" t="s">
        <v>3188</v>
      </c>
      <c r="F878" s="63" t="s">
        <v>3188</v>
      </c>
      <c r="G878" s="63"/>
      <c r="H878" s="63"/>
      <c r="I878" s="62" t="s">
        <v>3213</v>
      </c>
      <c r="J878" s="63">
        <v>254.64</v>
      </c>
      <c r="K878" s="63">
        <v>16</v>
      </c>
      <c r="L878" s="63" t="s">
        <v>3186</v>
      </c>
      <c r="M878" s="63" t="s">
        <v>3194</v>
      </c>
      <c r="N878" s="63" t="s">
        <v>2620</v>
      </c>
      <c r="O878" s="62">
        <v>1</v>
      </c>
    </row>
    <row r="879" spans="2:15" x14ac:dyDescent="0.25">
      <c r="B879" s="62">
        <v>874</v>
      </c>
      <c r="C879" s="63" t="s">
        <v>3182</v>
      </c>
      <c r="D879" s="63" t="s">
        <v>3182</v>
      </c>
      <c r="E879" s="63" t="s">
        <v>3188</v>
      </c>
      <c r="F879" s="63" t="s">
        <v>3188</v>
      </c>
      <c r="G879" s="63"/>
      <c r="H879" s="63"/>
      <c r="I879" s="62" t="s">
        <v>3213</v>
      </c>
      <c r="J879" s="63">
        <v>179.92</v>
      </c>
      <c r="K879" s="63">
        <v>18</v>
      </c>
      <c r="L879" s="63" t="s">
        <v>3186</v>
      </c>
      <c r="M879" s="63" t="s">
        <v>3194</v>
      </c>
      <c r="N879" s="63" t="s">
        <v>2620</v>
      </c>
      <c r="O879" s="62">
        <v>1</v>
      </c>
    </row>
    <row r="880" spans="2:15" x14ac:dyDescent="0.25">
      <c r="B880" s="62">
        <v>875</v>
      </c>
      <c r="C880" s="63" t="s">
        <v>3182</v>
      </c>
      <c r="D880" s="63" t="s">
        <v>3182</v>
      </c>
      <c r="E880" s="63" t="s">
        <v>3188</v>
      </c>
      <c r="F880" s="63" t="s">
        <v>3188</v>
      </c>
      <c r="G880" s="63"/>
      <c r="H880" s="63"/>
      <c r="I880" s="62" t="s">
        <v>3213</v>
      </c>
      <c r="J880" s="63">
        <v>221.93</v>
      </c>
      <c r="K880" s="63">
        <v>18</v>
      </c>
      <c r="L880" s="63" t="s">
        <v>3186</v>
      </c>
      <c r="M880" s="63" t="s">
        <v>3194</v>
      </c>
      <c r="N880" s="63" t="s">
        <v>2620</v>
      </c>
      <c r="O880" s="62">
        <v>1</v>
      </c>
    </row>
    <row r="881" spans="2:15" x14ac:dyDescent="0.25">
      <c r="B881" s="62">
        <v>876</v>
      </c>
      <c r="C881" s="63" t="s">
        <v>3182</v>
      </c>
      <c r="D881" s="63" t="s">
        <v>3182</v>
      </c>
      <c r="E881" s="63" t="s">
        <v>3188</v>
      </c>
      <c r="F881" s="63" t="s">
        <v>3188</v>
      </c>
      <c r="G881" s="63"/>
      <c r="H881" s="63"/>
      <c r="I881" s="62" t="s">
        <v>3213</v>
      </c>
      <c r="J881" s="63">
        <v>336.96</v>
      </c>
      <c r="K881" s="63">
        <v>18</v>
      </c>
      <c r="L881" s="63" t="s">
        <v>3186</v>
      </c>
      <c r="M881" s="63" t="s">
        <v>3194</v>
      </c>
      <c r="N881" s="63" t="s">
        <v>2620</v>
      </c>
      <c r="O881" s="62">
        <v>1</v>
      </c>
    </row>
    <row r="882" spans="2:15" x14ac:dyDescent="0.25">
      <c r="B882" s="62">
        <v>877</v>
      </c>
      <c r="C882" s="63" t="s">
        <v>3182</v>
      </c>
      <c r="D882" s="63" t="s">
        <v>3182</v>
      </c>
      <c r="E882" s="63" t="s">
        <v>3188</v>
      </c>
      <c r="F882" s="63" t="s">
        <v>3188</v>
      </c>
      <c r="G882" s="63"/>
      <c r="H882" s="63"/>
      <c r="I882" s="62" t="s">
        <v>3213</v>
      </c>
      <c r="J882" s="63">
        <v>316.25</v>
      </c>
      <c r="K882" s="63">
        <v>18</v>
      </c>
      <c r="L882" s="63" t="s">
        <v>3186</v>
      </c>
      <c r="M882" s="63" t="s">
        <v>3194</v>
      </c>
      <c r="N882" s="63" t="s">
        <v>2620</v>
      </c>
      <c r="O882" s="62">
        <v>1</v>
      </c>
    </row>
    <row r="883" spans="2:15" x14ac:dyDescent="0.25">
      <c r="B883" s="62">
        <v>878</v>
      </c>
      <c r="C883" s="63" t="s">
        <v>3182</v>
      </c>
      <c r="D883" s="63" t="s">
        <v>3182</v>
      </c>
      <c r="E883" s="63" t="s">
        <v>3188</v>
      </c>
      <c r="F883" s="63" t="s">
        <v>3188</v>
      </c>
      <c r="G883" s="63"/>
      <c r="H883" s="63"/>
      <c r="I883" s="62" t="s">
        <v>3213</v>
      </c>
      <c r="J883" s="63">
        <v>442.28</v>
      </c>
      <c r="K883" s="63">
        <v>18</v>
      </c>
      <c r="L883" s="63" t="s">
        <v>3186</v>
      </c>
      <c r="M883" s="63" t="s">
        <v>3194</v>
      </c>
      <c r="N883" s="63" t="s">
        <v>2619</v>
      </c>
      <c r="O883" s="62">
        <v>1</v>
      </c>
    </row>
    <row r="884" spans="2:15" x14ac:dyDescent="0.25">
      <c r="B884" s="62">
        <v>879</v>
      </c>
      <c r="C884" s="63" t="s">
        <v>3182</v>
      </c>
      <c r="D884" s="63" t="s">
        <v>3182</v>
      </c>
      <c r="E884" s="63" t="s">
        <v>3188</v>
      </c>
      <c r="F884" s="63" t="s">
        <v>3188</v>
      </c>
      <c r="G884" s="63"/>
      <c r="H884" s="63"/>
      <c r="I884" s="62" t="s">
        <v>3213</v>
      </c>
      <c r="J884" s="63">
        <v>317.27</v>
      </c>
      <c r="K884" s="63">
        <v>18</v>
      </c>
      <c r="L884" s="63" t="s">
        <v>3186</v>
      </c>
      <c r="M884" s="63" t="s">
        <v>3194</v>
      </c>
      <c r="N884" s="63" t="s">
        <v>2620</v>
      </c>
      <c r="O884" s="62">
        <v>1</v>
      </c>
    </row>
    <row r="885" spans="2:15" x14ac:dyDescent="0.25">
      <c r="B885" s="62">
        <v>880</v>
      </c>
      <c r="C885" s="63" t="s">
        <v>3182</v>
      </c>
      <c r="D885" s="63" t="s">
        <v>3182</v>
      </c>
      <c r="E885" s="63" t="s">
        <v>3188</v>
      </c>
      <c r="F885" s="63" t="s">
        <v>3188</v>
      </c>
      <c r="G885" s="63"/>
      <c r="H885" s="63"/>
      <c r="I885" s="62" t="s">
        <v>3213</v>
      </c>
      <c r="J885" s="63">
        <v>266.92</v>
      </c>
      <c r="K885" s="63">
        <v>18</v>
      </c>
      <c r="L885" s="63" t="s">
        <v>3186</v>
      </c>
      <c r="M885" s="63" t="s">
        <v>3194</v>
      </c>
      <c r="N885" s="63" t="s">
        <v>2620</v>
      </c>
      <c r="O885" s="62">
        <v>1</v>
      </c>
    </row>
    <row r="886" spans="2:15" x14ac:dyDescent="0.25">
      <c r="B886" s="62">
        <v>881</v>
      </c>
      <c r="C886" s="63" t="s">
        <v>3182</v>
      </c>
      <c r="D886" s="63" t="s">
        <v>3182</v>
      </c>
      <c r="E886" s="63" t="s">
        <v>3207</v>
      </c>
      <c r="F886" s="63" t="s">
        <v>3207</v>
      </c>
      <c r="G886" s="63"/>
      <c r="H886" s="63"/>
      <c r="I886" s="62" t="s">
        <v>3213</v>
      </c>
      <c r="J886" s="63">
        <v>174.37</v>
      </c>
      <c r="K886" s="63">
        <v>16</v>
      </c>
      <c r="L886" s="63" t="s">
        <v>3186</v>
      </c>
      <c r="M886" s="63" t="s">
        <v>3194</v>
      </c>
      <c r="N886" s="63" t="s">
        <v>2661</v>
      </c>
      <c r="O886" s="62">
        <v>1</v>
      </c>
    </row>
    <row r="887" spans="2:15" x14ac:dyDescent="0.25">
      <c r="B887" s="62">
        <v>882</v>
      </c>
      <c r="C887" s="63" t="s">
        <v>3182</v>
      </c>
      <c r="D887" s="63" t="s">
        <v>3214</v>
      </c>
      <c r="E887" s="63" t="s">
        <v>3216</v>
      </c>
      <c r="F887" s="63" t="s">
        <v>3216</v>
      </c>
      <c r="G887" s="63"/>
      <c r="H887" s="63"/>
      <c r="I887" s="62" t="s">
        <v>3213</v>
      </c>
      <c r="J887" s="63">
        <v>180.49</v>
      </c>
      <c r="K887" s="63">
        <v>16</v>
      </c>
      <c r="L887" s="63" t="s">
        <v>3186</v>
      </c>
      <c r="M887" s="63" t="s">
        <v>3187</v>
      </c>
      <c r="N887" s="63" t="s">
        <v>2141</v>
      </c>
      <c r="O887" s="62">
        <v>1</v>
      </c>
    </row>
    <row r="888" spans="2:15" x14ac:dyDescent="0.25">
      <c r="B888" s="62">
        <v>883</v>
      </c>
      <c r="C888" s="63" t="s">
        <v>3182</v>
      </c>
      <c r="D888" s="63" t="s">
        <v>3182</v>
      </c>
      <c r="E888" s="63" t="s">
        <v>3207</v>
      </c>
      <c r="F888" s="63" t="s">
        <v>3207</v>
      </c>
      <c r="G888" s="63"/>
      <c r="H888" s="63"/>
      <c r="I888" s="62" t="s">
        <v>3213</v>
      </c>
      <c r="J888" s="63">
        <v>297.98</v>
      </c>
      <c r="K888" s="63">
        <v>18</v>
      </c>
      <c r="L888" s="63" t="s">
        <v>3186</v>
      </c>
      <c r="M888" s="63" t="s">
        <v>3194</v>
      </c>
      <c r="N888" s="63" t="s">
        <v>2620</v>
      </c>
      <c r="O888" s="62">
        <v>1</v>
      </c>
    </row>
    <row r="889" spans="2:15" x14ac:dyDescent="0.25">
      <c r="B889" s="62">
        <v>884</v>
      </c>
      <c r="C889" s="63" t="s">
        <v>3182</v>
      </c>
      <c r="D889" s="63" t="s">
        <v>3182</v>
      </c>
      <c r="E889" s="63" t="s">
        <v>3207</v>
      </c>
      <c r="F889" s="63" t="s">
        <v>3207</v>
      </c>
      <c r="G889" s="63"/>
      <c r="H889" s="63"/>
      <c r="I889" s="62" t="s">
        <v>3213</v>
      </c>
      <c r="J889" s="63">
        <v>318.11</v>
      </c>
      <c r="K889" s="63">
        <v>18</v>
      </c>
      <c r="L889" s="63" t="s">
        <v>3186</v>
      </c>
      <c r="M889" s="63" t="s">
        <v>3194</v>
      </c>
      <c r="N889" s="63" t="s">
        <v>2619</v>
      </c>
      <c r="O889" s="62">
        <v>1</v>
      </c>
    </row>
    <row r="890" spans="2:15" x14ac:dyDescent="0.25">
      <c r="B890" s="62">
        <v>885</v>
      </c>
      <c r="C890" s="63" t="s">
        <v>3182</v>
      </c>
      <c r="D890" s="63" t="s">
        <v>3182</v>
      </c>
      <c r="E890" s="63" t="s">
        <v>3207</v>
      </c>
      <c r="F890" s="63" t="s">
        <v>3207</v>
      </c>
      <c r="G890" s="63"/>
      <c r="H890" s="63"/>
      <c r="I890" s="62" t="s">
        <v>3213</v>
      </c>
      <c r="J890" s="63">
        <v>204.94</v>
      </c>
      <c r="K890" s="63">
        <v>18</v>
      </c>
      <c r="L890" s="63" t="s">
        <v>3186</v>
      </c>
      <c r="M890" s="63" t="s">
        <v>3194</v>
      </c>
      <c r="N890" s="63" t="s">
        <v>2620</v>
      </c>
      <c r="O890" s="62">
        <v>1</v>
      </c>
    </row>
    <row r="891" spans="2:15" x14ac:dyDescent="0.25">
      <c r="B891" s="62">
        <v>886</v>
      </c>
      <c r="C891" s="63" t="s">
        <v>3182</v>
      </c>
      <c r="D891" s="63" t="s">
        <v>3182</v>
      </c>
      <c r="E891" s="63" t="s">
        <v>3207</v>
      </c>
      <c r="F891" s="63" t="s">
        <v>3207</v>
      </c>
      <c r="G891" s="63"/>
      <c r="H891" s="63"/>
      <c r="I891" s="62" t="s">
        <v>3213</v>
      </c>
      <c r="J891" s="63">
        <v>282.17</v>
      </c>
      <c r="K891" s="63">
        <v>18</v>
      </c>
      <c r="L891" s="63" t="s">
        <v>3186</v>
      </c>
      <c r="M891" s="63" t="s">
        <v>3194</v>
      </c>
      <c r="N891" s="63" t="s">
        <v>2661</v>
      </c>
      <c r="O891" s="62">
        <v>1</v>
      </c>
    </row>
    <row r="892" spans="2:15" x14ac:dyDescent="0.25">
      <c r="B892" s="62">
        <v>887</v>
      </c>
      <c r="C892" s="63" t="s">
        <v>3182</v>
      </c>
      <c r="D892" s="63" t="s">
        <v>3182</v>
      </c>
      <c r="E892" s="63" t="s">
        <v>3207</v>
      </c>
      <c r="F892" s="63" t="s">
        <v>3207</v>
      </c>
      <c r="G892" s="63"/>
      <c r="H892" s="63"/>
      <c r="I892" s="62" t="s">
        <v>3213</v>
      </c>
      <c r="J892" s="63">
        <v>265.89</v>
      </c>
      <c r="K892" s="63">
        <v>18</v>
      </c>
      <c r="L892" s="63" t="s">
        <v>3186</v>
      </c>
      <c r="M892" s="63" t="s">
        <v>3194</v>
      </c>
      <c r="N892" s="63" t="s">
        <v>2619</v>
      </c>
      <c r="O892" s="62">
        <v>1</v>
      </c>
    </row>
    <row r="893" spans="2:15" x14ac:dyDescent="0.25">
      <c r="B893" s="62">
        <v>888</v>
      </c>
      <c r="C893" s="63" t="s">
        <v>3182</v>
      </c>
      <c r="D893" s="63" t="s">
        <v>3182</v>
      </c>
      <c r="E893" s="63" t="s">
        <v>3207</v>
      </c>
      <c r="F893" s="63" t="s">
        <v>3207</v>
      </c>
      <c r="G893" s="63"/>
      <c r="H893" s="63"/>
      <c r="I893" s="62" t="s">
        <v>3213</v>
      </c>
      <c r="J893" s="63">
        <v>284.81</v>
      </c>
      <c r="K893" s="63">
        <v>18</v>
      </c>
      <c r="L893" s="63" t="s">
        <v>3186</v>
      </c>
      <c r="M893" s="63" t="s">
        <v>3194</v>
      </c>
      <c r="N893" s="63" t="s">
        <v>2620</v>
      </c>
      <c r="O893" s="62">
        <v>1</v>
      </c>
    </row>
    <row r="894" spans="2:15" x14ac:dyDescent="0.25">
      <c r="B894" s="62">
        <v>889</v>
      </c>
      <c r="C894" s="63" t="s">
        <v>3182</v>
      </c>
      <c r="D894" s="63" t="s">
        <v>3182</v>
      </c>
      <c r="E894" s="63" t="s">
        <v>3188</v>
      </c>
      <c r="F894" s="63" t="s">
        <v>3188</v>
      </c>
      <c r="G894" s="63"/>
      <c r="H894" s="63"/>
      <c r="I894" s="62" t="s">
        <v>3213</v>
      </c>
      <c r="J894" s="63">
        <v>224.58</v>
      </c>
      <c r="K894" s="63">
        <v>16</v>
      </c>
      <c r="L894" s="63" t="s">
        <v>3186</v>
      </c>
      <c r="M894" s="63" t="s">
        <v>3194</v>
      </c>
      <c r="N894" s="63" t="s">
        <v>2619</v>
      </c>
      <c r="O894" s="62">
        <v>1</v>
      </c>
    </row>
    <row r="895" spans="2:15" x14ac:dyDescent="0.25">
      <c r="B895" s="62">
        <v>890</v>
      </c>
      <c r="C895" s="63" t="s">
        <v>3182</v>
      </c>
      <c r="D895" s="63" t="s">
        <v>3182</v>
      </c>
      <c r="E895" s="63" t="s">
        <v>3207</v>
      </c>
      <c r="F895" s="63" t="s">
        <v>3207</v>
      </c>
      <c r="G895" s="63"/>
      <c r="H895" s="63"/>
      <c r="I895" s="62" t="s">
        <v>3213</v>
      </c>
      <c r="J895" s="63">
        <v>288.39999999999998</v>
      </c>
      <c r="K895" s="63">
        <v>18</v>
      </c>
      <c r="L895" s="63" t="s">
        <v>3186</v>
      </c>
      <c r="M895" s="63" t="s">
        <v>3194</v>
      </c>
      <c r="N895" s="63" t="s">
        <v>2620</v>
      </c>
      <c r="O895" s="62">
        <v>1</v>
      </c>
    </row>
    <row r="896" spans="2:15" x14ac:dyDescent="0.25">
      <c r="B896" s="62">
        <v>891</v>
      </c>
      <c r="C896" s="63" t="s">
        <v>3182</v>
      </c>
      <c r="D896" s="63" t="s">
        <v>3182</v>
      </c>
      <c r="E896" s="63" t="s">
        <v>3207</v>
      </c>
      <c r="F896" s="63" t="s">
        <v>3207</v>
      </c>
      <c r="G896" s="63"/>
      <c r="H896" s="63"/>
      <c r="I896" s="62" t="s">
        <v>3213</v>
      </c>
      <c r="J896" s="63">
        <v>285.87</v>
      </c>
      <c r="K896" s="63">
        <v>18</v>
      </c>
      <c r="L896" s="63" t="s">
        <v>3186</v>
      </c>
      <c r="M896" s="63" t="s">
        <v>3194</v>
      </c>
      <c r="N896" s="63" t="s">
        <v>2619</v>
      </c>
      <c r="O896" s="62">
        <v>1</v>
      </c>
    </row>
    <row r="897" spans="2:15" x14ac:dyDescent="0.25">
      <c r="B897" s="62">
        <v>892</v>
      </c>
      <c r="C897" s="63" t="s">
        <v>3182</v>
      </c>
      <c r="D897" s="63" t="s">
        <v>3182</v>
      </c>
      <c r="E897" s="63" t="s">
        <v>3207</v>
      </c>
      <c r="F897" s="63" t="s">
        <v>3207</v>
      </c>
      <c r="G897" s="63"/>
      <c r="H897" s="63"/>
      <c r="I897" s="62" t="s">
        <v>3213</v>
      </c>
      <c r="J897" s="63">
        <v>186.61</v>
      </c>
      <c r="K897" s="63">
        <v>16</v>
      </c>
      <c r="L897" s="63" t="s">
        <v>3186</v>
      </c>
      <c r="M897" s="63" t="s">
        <v>3194</v>
      </c>
      <c r="N897" s="63" t="s">
        <v>2619</v>
      </c>
      <c r="O897" s="62">
        <v>1</v>
      </c>
    </row>
    <row r="898" spans="2:15" x14ac:dyDescent="0.25">
      <c r="B898" s="62">
        <v>893</v>
      </c>
      <c r="C898" s="63" t="s">
        <v>3182</v>
      </c>
      <c r="D898" s="63" t="s">
        <v>3182</v>
      </c>
      <c r="E898" s="63" t="s">
        <v>3207</v>
      </c>
      <c r="F898" s="63" t="s">
        <v>3207</v>
      </c>
      <c r="G898" s="63"/>
      <c r="H898" s="63"/>
      <c r="I898" s="62" t="s">
        <v>3213</v>
      </c>
      <c r="J898" s="63">
        <v>138.91999999999999</v>
      </c>
      <c r="K898" s="63">
        <v>16</v>
      </c>
      <c r="L898" s="63" t="s">
        <v>3186</v>
      </c>
      <c r="M898" s="63" t="s">
        <v>3194</v>
      </c>
      <c r="N898" s="63" t="s">
        <v>2620</v>
      </c>
      <c r="O898" s="62">
        <v>1</v>
      </c>
    </row>
    <row r="899" spans="2:15" x14ac:dyDescent="0.25">
      <c r="B899" s="62">
        <v>894</v>
      </c>
      <c r="C899" s="63" t="s">
        <v>3182</v>
      </c>
      <c r="D899" s="63" t="s">
        <v>3182</v>
      </c>
      <c r="E899" s="63" t="s">
        <v>3207</v>
      </c>
      <c r="F899" s="63" t="s">
        <v>3207</v>
      </c>
      <c r="G899" s="63"/>
      <c r="H899" s="63"/>
      <c r="I899" s="62" t="s">
        <v>3213</v>
      </c>
      <c r="J899" s="63">
        <v>253.31</v>
      </c>
      <c r="K899" s="63">
        <v>18</v>
      </c>
      <c r="L899" s="63" t="s">
        <v>3186</v>
      </c>
      <c r="M899" s="63" t="s">
        <v>3194</v>
      </c>
      <c r="N899" s="63" t="s">
        <v>2661</v>
      </c>
      <c r="O899" s="62">
        <v>1</v>
      </c>
    </row>
    <row r="900" spans="2:15" x14ac:dyDescent="0.25">
      <c r="B900" s="62">
        <v>895</v>
      </c>
      <c r="C900" s="63" t="s">
        <v>3182</v>
      </c>
      <c r="D900" s="63" t="s">
        <v>3182</v>
      </c>
      <c r="E900" s="63" t="s">
        <v>3207</v>
      </c>
      <c r="F900" s="63" t="s">
        <v>3207</v>
      </c>
      <c r="G900" s="63"/>
      <c r="H900" s="63"/>
      <c r="I900" s="62" t="s">
        <v>3213</v>
      </c>
      <c r="J900" s="63">
        <v>232.97</v>
      </c>
      <c r="K900" s="63">
        <v>18</v>
      </c>
      <c r="L900" s="63" t="s">
        <v>3186</v>
      </c>
      <c r="M900" s="63" t="s">
        <v>3194</v>
      </c>
      <c r="N900" s="63" t="s">
        <v>2620</v>
      </c>
      <c r="O900" s="62">
        <v>1</v>
      </c>
    </row>
    <row r="901" spans="2:15" x14ac:dyDescent="0.25">
      <c r="B901" s="62">
        <v>896</v>
      </c>
      <c r="C901" s="63" t="s">
        <v>3182</v>
      </c>
      <c r="D901" s="63" t="s">
        <v>3182</v>
      </c>
      <c r="E901" s="63" t="s">
        <v>3207</v>
      </c>
      <c r="F901" s="63" t="s">
        <v>3207</v>
      </c>
      <c r="G901" s="63"/>
      <c r="H901" s="63"/>
      <c r="I901" s="62" t="s">
        <v>3213</v>
      </c>
      <c r="J901" s="63">
        <v>280.48</v>
      </c>
      <c r="K901" s="63">
        <v>18</v>
      </c>
      <c r="L901" s="63" t="s">
        <v>3186</v>
      </c>
      <c r="M901" s="63" t="s">
        <v>3194</v>
      </c>
      <c r="N901" s="63" t="s">
        <v>2620</v>
      </c>
      <c r="O901" s="62">
        <v>1</v>
      </c>
    </row>
    <row r="902" spans="2:15" x14ac:dyDescent="0.25">
      <c r="B902" s="62">
        <v>897</v>
      </c>
      <c r="C902" s="63" t="s">
        <v>3182</v>
      </c>
      <c r="D902" s="63" t="s">
        <v>3182</v>
      </c>
      <c r="E902" s="63" t="s">
        <v>3207</v>
      </c>
      <c r="F902" s="63" t="s">
        <v>3207</v>
      </c>
      <c r="G902" s="63"/>
      <c r="H902" s="63"/>
      <c r="I902" s="62" t="s">
        <v>3213</v>
      </c>
      <c r="J902" s="63">
        <v>297.43</v>
      </c>
      <c r="K902" s="63">
        <v>18</v>
      </c>
      <c r="L902" s="63" t="s">
        <v>3186</v>
      </c>
      <c r="M902" s="63" t="s">
        <v>3194</v>
      </c>
      <c r="N902" s="63" t="s">
        <v>2620</v>
      </c>
      <c r="O902" s="62">
        <v>1</v>
      </c>
    </row>
    <row r="903" spans="2:15" x14ac:dyDescent="0.25">
      <c r="B903" s="62">
        <v>898</v>
      </c>
      <c r="C903" s="63" t="s">
        <v>3182</v>
      </c>
      <c r="D903" s="63" t="s">
        <v>3182</v>
      </c>
      <c r="E903" s="63" t="s">
        <v>3207</v>
      </c>
      <c r="F903" s="63" t="s">
        <v>3207</v>
      </c>
      <c r="G903" s="63"/>
      <c r="H903" s="63"/>
      <c r="I903" s="62" t="s">
        <v>3213</v>
      </c>
      <c r="J903" s="63">
        <v>300.72000000000003</v>
      </c>
      <c r="K903" s="63">
        <v>18</v>
      </c>
      <c r="L903" s="63" t="s">
        <v>3186</v>
      </c>
      <c r="M903" s="63" t="s">
        <v>3194</v>
      </c>
      <c r="N903" s="63" t="s">
        <v>2620</v>
      </c>
      <c r="O903" s="62">
        <v>1</v>
      </c>
    </row>
    <row r="904" spans="2:15" x14ac:dyDescent="0.25">
      <c r="B904" s="62">
        <v>899</v>
      </c>
      <c r="C904" s="63" t="s">
        <v>3182</v>
      </c>
      <c r="D904" s="63" t="s">
        <v>3182</v>
      </c>
      <c r="E904" s="63" t="s">
        <v>3207</v>
      </c>
      <c r="F904" s="63" t="s">
        <v>3207</v>
      </c>
      <c r="G904" s="63"/>
      <c r="H904" s="63"/>
      <c r="I904" s="62" t="s">
        <v>3213</v>
      </c>
      <c r="J904" s="63">
        <v>424.26</v>
      </c>
      <c r="K904" s="63">
        <v>16</v>
      </c>
      <c r="L904" s="63" t="s">
        <v>3186</v>
      </c>
      <c r="M904" s="63" t="s">
        <v>3194</v>
      </c>
      <c r="N904" s="63" t="s">
        <v>2661</v>
      </c>
      <c r="O904" s="62">
        <v>1</v>
      </c>
    </row>
    <row r="905" spans="2:15" x14ac:dyDescent="0.25">
      <c r="B905" s="62">
        <v>900</v>
      </c>
      <c r="C905" s="63" t="s">
        <v>3182</v>
      </c>
      <c r="D905" s="63" t="s">
        <v>3182</v>
      </c>
      <c r="E905" s="63" t="s">
        <v>3207</v>
      </c>
      <c r="F905" s="63" t="s">
        <v>3207</v>
      </c>
      <c r="G905" s="63"/>
      <c r="H905" s="63"/>
      <c r="I905" s="62" t="s">
        <v>3213</v>
      </c>
      <c r="J905" s="63">
        <v>279.06</v>
      </c>
      <c r="K905" s="63">
        <v>18</v>
      </c>
      <c r="L905" s="63" t="s">
        <v>3186</v>
      </c>
      <c r="M905" s="63" t="s">
        <v>3194</v>
      </c>
      <c r="N905" s="63" t="s">
        <v>2661</v>
      </c>
      <c r="O905" s="62">
        <v>1</v>
      </c>
    </row>
    <row r="906" spans="2:15" x14ac:dyDescent="0.25">
      <c r="B906" s="62">
        <v>901</v>
      </c>
      <c r="C906" s="63" t="s">
        <v>3182</v>
      </c>
      <c r="D906" s="63" t="s">
        <v>3182</v>
      </c>
      <c r="E906" s="63" t="s">
        <v>3218</v>
      </c>
      <c r="F906" s="63" t="s">
        <v>3218</v>
      </c>
      <c r="G906" s="63"/>
      <c r="H906" s="63"/>
      <c r="I906" s="62" t="s">
        <v>3213</v>
      </c>
      <c r="J906" s="63">
        <v>304.64</v>
      </c>
      <c r="K906" s="63">
        <v>18</v>
      </c>
      <c r="L906" s="63" t="s">
        <v>3186</v>
      </c>
      <c r="M906" s="63" t="s">
        <v>3194</v>
      </c>
      <c r="N906" s="63" t="s">
        <v>2661</v>
      </c>
      <c r="O906" s="62">
        <v>1</v>
      </c>
    </row>
    <row r="907" spans="2:15" x14ac:dyDescent="0.25">
      <c r="B907" s="62">
        <v>902</v>
      </c>
      <c r="C907" s="63" t="s">
        <v>3182</v>
      </c>
      <c r="D907" s="63" t="s">
        <v>3182</v>
      </c>
      <c r="E907" s="63" t="s">
        <v>3188</v>
      </c>
      <c r="F907" s="63" t="s">
        <v>3188</v>
      </c>
      <c r="G907" s="63"/>
      <c r="H907" s="63"/>
      <c r="I907" s="62" t="s">
        <v>3213</v>
      </c>
      <c r="J907" s="63">
        <v>369.39</v>
      </c>
      <c r="K907" s="63">
        <v>18</v>
      </c>
      <c r="L907" s="63" t="s">
        <v>3186</v>
      </c>
      <c r="M907" s="63" t="s">
        <v>3194</v>
      </c>
      <c r="N907" s="63" t="s">
        <v>2661</v>
      </c>
      <c r="O907" s="62">
        <v>1</v>
      </c>
    </row>
    <row r="908" spans="2:15" x14ac:dyDescent="0.25">
      <c r="B908" s="62">
        <v>903</v>
      </c>
      <c r="C908" s="63" t="s">
        <v>3182</v>
      </c>
      <c r="D908" s="63" t="s">
        <v>3182</v>
      </c>
      <c r="E908" s="63" t="s">
        <v>3217</v>
      </c>
      <c r="F908" s="63" t="s">
        <v>3217</v>
      </c>
      <c r="G908" s="63"/>
      <c r="H908" s="63"/>
      <c r="I908" s="62" t="s">
        <v>3213</v>
      </c>
      <c r="J908" s="63">
        <v>261.77999999999997</v>
      </c>
      <c r="K908" s="63">
        <v>18</v>
      </c>
      <c r="L908" s="63" t="s">
        <v>3186</v>
      </c>
      <c r="M908" s="63" t="s">
        <v>3194</v>
      </c>
      <c r="N908" s="63" t="s">
        <v>2620</v>
      </c>
      <c r="O908" s="62">
        <v>1</v>
      </c>
    </row>
    <row r="909" spans="2:15" x14ac:dyDescent="0.25">
      <c r="B909" s="62">
        <v>904</v>
      </c>
      <c r="C909" s="63" t="s">
        <v>3182</v>
      </c>
      <c r="D909" s="63" t="s">
        <v>3182</v>
      </c>
      <c r="E909" s="63" t="s">
        <v>3217</v>
      </c>
      <c r="F909" s="63" t="s">
        <v>3217</v>
      </c>
      <c r="G909" s="63"/>
      <c r="H909" s="63"/>
      <c r="I909" s="62" t="s">
        <v>3213</v>
      </c>
      <c r="J909" s="63">
        <v>235.55</v>
      </c>
      <c r="K909" s="63">
        <v>18</v>
      </c>
      <c r="L909" s="63" t="s">
        <v>3186</v>
      </c>
      <c r="M909" s="63" t="s">
        <v>3194</v>
      </c>
      <c r="N909" s="63" t="s">
        <v>2620</v>
      </c>
      <c r="O909" s="62">
        <v>1</v>
      </c>
    </row>
    <row r="910" spans="2:15" x14ac:dyDescent="0.25">
      <c r="B910" s="62">
        <v>905</v>
      </c>
      <c r="C910" s="63" t="s">
        <v>3182</v>
      </c>
      <c r="D910" s="63" t="s">
        <v>3182</v>
      </c>
      <c r="E910" s="63" t="s">
        <v>3217</v>
      </c>
      <c r="F910" s="63" t="s">
        <v>3217</v>
      </c>
      <c r="G910" s="63"/>
      <c r="H910" s="63"/>
      <c r="I910" s="62" t="s">
        <v>3213</v>
      </c>
      <c r="J910" s="63">
        <v>231.57</v>
      </c>
      <c r="K910" s="63">
        <v>18</v>
      </c>
      <c r="L910" s="63" t="s">
        <v>3186</v>
      </c>
      <c r="M910" s="63" t="s">
        <v>3194</v>
      </c>
      <c r="N910" s="63" t="s">
        <v>2620</v>
      </c>
      <c r="O910" s="62">
        <v>1</v>
      </c>
    </row>
    <row r="911" spans="2:15" x14ac:dyDescent="0.25">
      <c r="B911" s="62">
        <v>906</v>
      </c>
      <c r="C911" s="63" t="s">
        <v>3182</v>
      </c>
      <c r="D911" s="63" t="s">
        <v>3182</v>
      </c>
      <c r="E911" s="63" t="s">
        <v>3217</v>
      </c>
      <c r="F911" s="63" t="s">
        <v>3217</v>
      </c>
      <c r="G911" s="63"/>
      <c r="H911" s="63"/>
      <c r="I911" s="62" t="s">
        <v>3213</v>
      </c>
      <c r="J911" s="63">
        <v>256.37</v>
      </c>
      <c r="K911" s="63">
        <v>18</v>
      </c>
      <c r="L911" s="63" t="s">
        <v>3186</v>
      </c>
      <c r="M911" s="63" t="s">
        <v>3194</v>
      </c>
      <c r="N911" s="63" t="s">
        <v>2620</v>
      </c>
      <c r="O911" s="62">
        <v>1</v>
      </c>
    </row>
    <row r="912" spans="2:15" x14ac:dyDescent="0.25">
      <c r="B912" s="62">
        <v>907</v>
      </c>
      <c r="C912" s="63" t="s">
        <v>3182</v>
      </c>
      <c r="D912" s="63" t="s">
        <v>3182</v>
      </c>
      <c r="E912" s="63" t="s">
        <v>3217</v>
      </c>
      <c r="F912" s="63" t="s">
        <v>3217</v>
      </c>
      <c r="G912" s="63"/>
      <c r="H912" s="63"/>
      <c r="I912" s="62" t="s">
        <v>3213</v>
      </c>
      <c r="J912" s="63">
        <v>248.26</v>
      </c>
      <c r="K912" s="63">
        <v>18</v>
      </c>
      <c r="L912" s="63" t="s">
        <v>3186</v>
      </c>
      <c r="M912" s="63" t="s">
        <v>3194</v>
      </c>
      <c r="N912" s="63" t="s">
        <v>2620</v>
      </c>
      <c r="O912" s="62">
        <v>1</v>
      </c>
    </row>
    <row r="913" spans="2:15" x14ac:dyDescent="0.25">
      <c r="B913" s="62">
        <v>908</v>
      </c>
      <c r="C913" s="63" t="s">
        <v>3182</v>
      </c>
      <c r="D913" s="63" t="s">
        <v>3182</v>
      </c>
      <c r="E913" s="63" t="s">
        <v>3217</v>
      </c>
      <c r="F913" s="63" t="s">
        <v>3217</v>
      </c>
      <c r="G913" s="63"/>
      <c r="H913" s="63"/>
      <c r="I913" s="62" t="s">
        <v>3213</v>
      </c>
      <c r="J913" s="63">
        <v>227.1</v>
      </c>
      <c r="K913" s="63">
        <v>18</v>
      </c>
      <c r="L913" s="63" t="s">
        <v>3186</v>
      </c>
      <c r="M913" s="63" t="s">
        <v>3194</v>
      </c>
      <c r="N913" s="63" t="s">
        <v>2620</v>
      </c>
      <c r="O913" s="62">
        <v>1</v>
      </c>
    </row>
    <row r="914" spans="2:15" x14ac:dyDescent="0.25">
      <c r="B914" s="62">
        <v>909</v>
      </c>
      <c r="C914" s="63" t="s">
        <v>3182</v>
      </c>
      <c r="D914" s="63" t="s">
        <v>3182</v>
      </c>
      <c r="E914" s="63" t="s">
        <v>3207</v>
      </c>
      <c r="F914" s="63" t="s">
        <v>3207</v>
      </c>
      <c r="G914" s="63"/>
      <c r="H914" s="63"/>
      <c r="I914" s="62" t="s">
        <v>3213</v>
      </c>
      <c r="J914" s="63">
        <v>198.65</v>
      </c>
      <c r="K914" s="63">
        <v>18</v>
      </c>
      <c r="L914" s="63" t="s">
        <v>3186</v>
      </c>
      <c r="M914" s="63" t="s">
        <v>3194</v>
      </c>
      <c r="N914" s="63" t="s">
        <v>2620</v>
      </c>
      <c r="O914" s="62">
        <v>1</v>
      </c>
    </row>
    <row r="915" spans="2:15" x14ac:dyDescent="0.25">
      <c r="B915" s="62">
        <v>910</v>
      </c>
      <c r="C915" s="63" t="s">
        <v>3182</v>
      </c>
      <c r="D915" s="63" t="s">
        <v>3182</v>
      </c>
      <c r="E915" s="63" t="s">
        <v>3217</v>
      </c>
      <c r="F915" s="63" t="s">
        <v>3217</v>
      </c>
      <c r="G915" s="63"/>
      <c r="H915" s="63"/>
      <c r="I915" s="62" t="s">
        <v>3213</v>
      </c>
      <c r="J915" s="63">
        <v>246.99</v>
      </c>
      <c r="K915" s="63">
        <v>18</v>
      </c>
      <c r="L915" s="63" t="s">
        <v>3186</v>
      </c>
      <c r="M915" s="63" t="s">
        <v>3194</v>
      </c>
      <c r="N915" s="63" t="s">
        <v>2619</v>
      </c>
      <c r="O915" s="62">
        <v>1</v>
      </c>
    </row>
    <row r="916" spans="2:15" x14ac:dyDescent="0.25">
      <c r="B916" s="62">
        <v>911</v>
      </c>
      <c r="C916" s="63" t="s">
        <v>3182</v>
      </c>
      <c r="D916" s="63" t="s">
        <v>3182</v>
      </c>
      <c r="E916" s="63" t="s">
        <v>3207</v>
      </c>
      <c r="F916" s="63" t="s">
        <v>3207</v>
      </c>
      <c r="G916" s="63"/>
      <c r="H916" s="63"/>
      <c r="I916" s="62" t="s">
        <v>3213</v>
      </c>
      <c r="J916" s="63">
        <v>380.03</v>
      </c>
      <c r="K916" s="63">
        <v>16</v>
      </c>
      <c r="L916" s="63" t="s">
        <v>3186</v>
      </c>
      <c r="M916" s="63" t="s">
        <v>3194</v>
      </c>
      <c r="N916" s="63" t="s">
        <v>2620</v>
      </c>
      <c r="O916" s="62">
        <v>1</v>
      </c>
    </row>
    <row r="917" spans="2:15" x14ac:dyDescent="0.25">
      <c r="B917" s="62">
        <v>912</v>
      </c>
      <c r="C917" s="63" t="s">
        <v>3182</v>
      </c>
      <c r="D917" s="63" t="s">
        <v>3182</v>
      </c>
      <c r="E917" s="63" t="s">
        <v>3218</v>
      </c>
      <c r="F917" s="63" t="s">
        <v>3218</v>
      </c>
      <c r="G917" s="63"/>
      <c r="H917" s="63"/>
      <c r="I917" s="62" t="s">
        <v>3213</v>
      </c>
      <c r="J917" s="63">
        <v>336.97</v>
      </c>
      <c r="K917" s="63">
        <v>16</v>
      </c>
      <c r="L917" s="63" t="s">
        <v>3186</v>
      </c>
      <c r="M917" s="63" t="s">
        <v>3194</v>
      </c>
      <c r="N917" s="63" t="s">
        <v>2661</v>
      </c>
      <c r="O917" s="62">
        <v>1</v>
      </c>
    </row>
    <row r="918" spans="2:15" x14ac:dyDescent="0.25">
      <c r="B918" s="62">
        <v>913</v>
      </c>
      <c r="C918" s="63" t="s">
        <v>3182</v>
      </c>
      <c r="D918" s="63" t="s">
        <v>3182</v>
      </c>
      <c r="E918" s="63" t="s">
        <v>3218</v>
      </c>
      <c r="F918" s="63" t="s">
        <v>3218</v>
      </c>
      <c r="G918" s="63"/>
      <c r="H918" s="63"/>
      <c r="I918" s="62" t="s">
        <v>3213</v>
      </c>
      <c r="J918" s="63">
        <v>446.46</v>
      </c>
      <c r="K918" s="63">
        <v>18</v>
      </c>
      <c r="L918" s="63" t="s">
        <v>3186</v>
      </c>
      <c r="M918" s="63" t="s">
        <v>3194</v>
      </c>
      <c r="N918" s="63" t="s">
        <v>2661</v>
      </c>
      <c r="O918" s="62">
        <v>1</v>
      </c>
    </row>
    <row r="919" spans="2:15" x14ac:dyDescent="0.25">
      <c r="B919" s="62">
        <v>914</v>
      </c>
      <c r="C919" s="63" t="s">
        <v>3182</v>
      </c>
      <c r="D919" s="63" t="s">
        <v>3182</v>
      </c>
      <c r="E919" s="63" t="s">
        <v>3218</v>
      </c>
      <c r="F919" s="63" t="s">
        <v>3218</v>
      </c>
      <c r="G919" s="63"/>
      <c r="H919" s="63"/>
      <c r="I919" s="62" t="s">
        <v>3213</v>
      </c>
      <c r="J919" s="63">
        <v>435.36</v>
      </c>
      <c r="K919" s="63">
        <v>18</v>
      </c>
      <c r="L919" s="63" t="s">
        <v>3186</v>
      </c>
      <c r="M919" s="63" t="s">
        <v>3194</v>
      </c>
      <c r="N919" s="63" t="s">
        <v>2661</v>
      </c>
      <c r="O919" s="62">
        <v>1</v>
      </c>
    </row>
    <row r="920" spans="2:15" x14ac:dyDescent="0.25">
      <c r="B920" s="62">
        <v>915</v>
      </c>
      <c r="C920" s="63" t="s">
        <v>3182</v>
      </c>
      <c r="D920" s="63" t="s">
        <v>3182</v>
      </c>
      <c r="E920" s="63" t="s">
        <v>3218</v>
      </c>
      <c r="F920" s="63" t="s">
        <v>3218</v>
      </c>
      <c r="G920" s="63"/>
      <c r="H920" s="63"/>
      <c r="I920" s="62" t="s">
        <v>3213</v>
      </c>
      <c r="J920" s="63">
        <v>551.51</v>
      </c>
      <c r="K920" s="63">
        <v>18</v>
      </c>
      <c r="L920" s="63" t="s">
        <v>3186</v>
      </c>
      <c r="M920" s="63" t="s">
        <v>3194</v>
      </c>
      <c r="N920" s="63" t="s">
        <v>2661</v>
      </c>
      <c r="O920" s="62">
        <v>1</v>
      </c>
    </row>
    <row r="921" spans="2:15" x14ac:dyDescent="0.25">
      <c r="B921" s="62">
        <v>916</v>
      </c>
      <c r="C921" s="63" t="s">
        <v>3182</v>
      </c>
      <c r="D921" s="63" t="s">
        <v>3182</v>
      </c>
      <c r="E921" s="63" t="s">
        <v>3218</v>
      </c>
      <c r="F921" s="63" t="s">
        <v>3218</v>
      </c>
      <c r="G921" s="63"/>
      <c r="H921" s="63"/>
      <c r="I921" s="62" t="s">
        <v>3213</v>
      </c>
      <c r="J921" s="63">
        <v>238.9</v>
      </c>
      <c r="K921" s="63">
        <v>18</v>
      </c>
      <c r="L921" s="63" t="s">
        <v>3186</v>
      </c>
      <c r="M921" s="63" t="s">
        <v>3194</v>
      </c>
      <c r="N921" s="63" t="s">
        <v>2661</v>
      </c>
      <c r="O921" s="62">
        <v>1</v>
      </c>
    </row>
    <row r="922" spans="2:15" x14ac:dyDescent="0.25">
      <c r="B922" s="62">
        <v>917</v>
      </c>
      <c r="C922" s="63" t="s">
        <v>3182</v>
      </c>
      <c r="D922" s="63" t="s">
        <v>3182</v>
      </c>
      <c r="E922" s="63" t="s">
        <v>3207</v>
      </c>
      <c r="F922" s="63" t="s">
        <v>3207</v>
      </c>
      <c r="G922" s="63"/>
      <c r="H922" s="63"/>
      <c r="I922" s="62" t="s">
        <v>3213</v>
      </c>
      <c r="J922" s="63">
        <v>259.60000000000002</v>
      </c>
      <c r="K922" s="63">
        <v>18</v>
      </c>
      <c r="L922" s="63" t="s">
        <v>3186</v>
      </c>
      <c r="M922" s="63" t="s">
        <v>3194</v>
      </c>
      <c r="N922" s="63" t="s">
        <v>2661</v>
      </c>
      <c r="O922" s="62">
        <v>1</v>
      </c>
    </row>
    <row r="923" spans="2:15" x14ac:dyDescent="0.25">
      <c r="B923" s="62">
        <v>918</v>
      </c>
      <c r="C923" s="63" t="s">
        <v>3182</v>
      </c>
      <c r="D923" s="63" t="s">
        <v>3182</v>
      </c>
      <c r="E923" s="63" t="s">
        <v>3188</v>
      </c>
      <c r="F923" s="63" t="s">
        <v>3188</v>
      </c>
      <c r="G923" s="63"/>
      <c r="H923" s="63"/>
      <c r="I923" s="62" t="s">
        <v>3213</v>
      </c>
      <c r="J923" s="63">
        <v>387.35</v>
      </c>
      <c r="K923" s="63">
        <v>18</v>
      </c>
      <c r="L923" s="63" t="s">
        <v>3186</v>
      </c>
      <c r="M923" s="63" t="s">
        <v>3194</v>
      </c>
      <c r="N923" s="63" t="s">
        <v>2619</v>
      </c>
      <c r="O923" s="62">
        <v>1</v>
      </c>
    </row>
    <row r="924" spans="2:15" x14ac:dyDescent="0.25">
      <c r="B924" s="62">
        <v>919</v>
      </c>
      <c r="C924" s="63" t="s">
        <v>3182</v>
      </c>
      <c r="D924" s="63" t="s">
        <v>3182</v>
      </c>
      <c r="E924" s="63" t="s">
        <v>3188</v>
      </c>
      <c r="F924" s="63" t="s">
        <v>3188</v>
      </c>
      <c r="G924" s="63"/>
      <c r="H924" s="63"/>
      <c r="I924" s="62" t="s">
        <v>3213</v>
      </c>
      <c r="J924" s="63">
        <v>651.73</v>
      </c>
      <c r="K924" s="63">
        <v>16</v>
      </c>
      <c r="L924" s="63" t="s">
        <v>3186</v>
      </c>
      <c r="M924" s="63" t="s">
        <v>3194</v>
      </c>
      <c r="N924" s="63" t="s">
        <v>2661</v>
      </c>
      <c r="O924" s="62">
        <v>1</v>
      </c>
    </row>
    <row r="925" spans="2:15" x14ac:dyDescent="0.25">
      <c r="B925" s="62">
        <v>920</v>
      </c>
      <c r="C925" s="63" t="s">
        <v>3182</v>
      </c>
      <c r="D925" s="63" t="s">
        <v>3182</v>
      </c>
      <c r="E925" s="63" t="s">
        <v>3217</v>
      </c>
      <c r="F925" s="63" t="s">
        <v>3217</v>
      </c>
      <c r="G925" s="63"/>
      <c r="H925" s="63"/>
      <c r="I925" s="62" t="s">
        <v>3213</v>
      </c>
      <c r="J925" s="63">
        <v>245.42</v>
      </c>
      <c r="K925" s="63">
        <v>18</v>
      </c>
      <c r="L925" s="63" t="s">
        <v>3186</v>
      </c>
      <c r="M925" s="63" t="s">
        <v>3194</v>
      </c>
      <c r="N925" s="63" t="s">
        <v>2620</v>
      </c>
      <c r="O925" s="62">
        <v>1</v>
      </c>
    </row>
    <row r="926" spans="2:15" x14ac:dyDescent="0.25">
      <c r="B926" s="62">
        <v>921</v>
      </c>
      <c r="C926" s="63" t="s">
        <v>3182</v>
      </c>
      <c r="D926" s="63" t="s">
        <v>3182</v>
      </c>
      <c r="E926" s="63" t="s">
        <v>3207</v>
      </c>
      <c r="F926" s="63" t="s">
        <v>3207</v>
      </c>
      <c r="G926" s="63"/>
      <c r="H926" s="63"/>
      <c r="I926" s="62" t="s">
        <v>3213</v>
      </c>
      <c r="J926" s="63">
        <v>246.58</v>
      </c>
      <c r="K926" s="63">
        <v>18</v>
      </c>
      <c r="L926" s="63" t="s">
        <v>3186</v>
      </c>
      <c r="M926" s="63" t="s">
        <v>3194</v>
      </c>
      <c r="N926" s="63" t="s">
        <v>2661</v>
      </c>
      <c r="O926" s="62">
        <v>1</v>
      </c>
    </row>
    <row r="927" spans="2:15" x14ac:dyDescent="0.25">
      <c r="B927" s="62">
        <v>922</v>
      </c>
      <c r="C927" s="63" t="s">
        <v>3182</v>
      </c>
      <c r="D927" s="63" t="s">
        <v>3182</v>
      </c>
      <c r="E927" s="63" t="s">
        <v>3188</v>
      </c>
      <c r="F927" s="63" t="s">
        <v>3188</v>
      </c>
      <c r="G927" s="63"/>
      <c r="H927" s="63"/>
      <c r="I927" s="62" t="s">
        <v>3213</v>
      </c>
      <c r="J927" s="63">
        <v>206.64</v>
      </c>
      <c r="K927" s="63">
        <v>18</v>
      </c>
      <c r="L927" s="63" t="s">
        <v>3186</v>
      </c>
      <c r="M927" s="63" t="s">
        <v>3194</v>
      </c>
      <c r="N927" s="63" t="s">
        <v>2661</v>
      </c>
      <c r="O927" s="62">
        <v>1</v>
      </c>
    </row>
    <row r="928" spans="2:15" x14ac:dyDescent="0.25">
      <c r="B928" s="62">
        <v>923</v>
      </c>
      <c r="C928" s="63" t="s">
        <v>3182</v>
      </c>
      <c r="D928" s="63" t="s">
        <v>3182</v>
      </c>
      <c r="E928" s="63" t="s">
        <v>3207</v>
      </c>
      <c r="F928" s="63" t="s">
        <v>3207</v>
      </c>
      <c r="G928" s="63"/>
      <c r="H928" s="63"/>
      <c r="I928" s="62" t="s">
        <v>3213</v>
      </c>
      <c r="J928" s="63">
        <v>289.33999999999997</v>
      </c>
      <c r="K928" s="63">
        <v>16</v>
      </c>
      <c r="L928" s="63" t="s">
        <v>3186</v>
      </c>
      <c r="M928" s="63" t="s">
        <v>3194</v>
      </c>
      <c r="N928" s="63" t="s">
        <v>2661</v>
      </c>
      <c r="O928" s="62">
        <v>1</v>
      </c>
    </row>
    <row r="929" spans="2:15" x14ac:dyDescent="0.25">
      <c r="B929" s="62">
        <v>924</v>
      </c>
      <c r="C929" s="63" t="s">
        <v>3182</v>
      </c>
      <c r="D929" s="63" t="s">
        <v>3182</v>
      </c>
      <c r="E929" s="63" t="s">
        <v>3207</v>
      </c>
      <c r="F929" s="63" t="s">
        <v>3207</v>
      </c>
      <c r="G929" s="63"/>
      <c r="H929" s="63"/>
      <c r="I929" s="62" t="s">
        <v>3213</v>
      </c>
      <c r="J929" s="63">
        <v>467.98</v>
      </c>
      <c r="K929" s="63">
        <v>16</v>
      </c>
      <c r="L929" s="63" t="s">
        <v>3186</v>
      </c>
      <c r="M929" s="63" t="s">
        <v>3194</v>
      </c>
      <c r="N929" s="63" t="s">
        <v>2661</v>
      </c>
      <c r="O929" s="62">
        <v>1</v>
      </c>
    </row>
    <row r="930" spans="2:15" x14ac:dyDescent="0.25">
      <c r="B930" s="62">
        <v>925</v>
      </c>
      <c r="C930" s="63" t="s">
        <v>3182</v>
      </c>
      <c r="D930" s="63" t="s">
        <v>3182</v>
      </c>
      <c r="E930" s="63" t="s">
        <v>3207</v>
      </c>
      <c r="F930" s="63" t="s">
        <v>3207</v>
      </c>
      <c r="G930" s="63"/>
      <c r="H930" s="63"/>
      <c r="I930" s="62" t="s">
        <v>3213</v>
      </c>
      <c r="J930" s="63">
        <v>843.41</v>
      </c>
      <c r="K930" s="63">
        <v>18</v>
      </c>
      <c r="L930" s="63" t="s">
        <v>3186</v>
      </c>
      <c r="M930" s="63" t="s">
        <v>3194</v>
      </c>
      <c r="N930" s="63" t="s">
        <v>2661</v>
      </c>
      <c r="O930" s="62">
        <v>1</v>
      </c>
    </row>
    <row r="931" spans="2:15" x14ac:dyDescent="0.25">
      <c r="B931" s="62">
        <v>926</v>
      </c>
      <c r="C931" s="63" t="s">
        <v>3182</v>
      </c>
      <c r="D931" s="63" t="s">
        <v>3182</v>
      </c>
      <c r="E931" s="63" t="s">
        <v>3207</v>
      </c>
      <c r="F931" s="63" t="s">
        <v>3207</v>
      </c>
      <c r="G931" s="63"/>
      <c r="H931" s="63"/>
      <c r="I931" s="62" t="s">
        <v>3213</v>
      </c>
      <c r="J931" s="63">
        <v>287.3</v>
      </c>
      <c r="K931" s="63">
        <v>18</v>
      </c>
      <c r="L931" s="63" t="s">
        <v>3186</v>
      </c>
      <c r="M931" s="63" t="s">
        <v>3194</v>
      </c>
      <c r="N931" s="63" t="s">
        <v>2661</v>
      </c>
      <c r="O931" s="62">
        <v>1</v>
      </c>
    </row>
    <row r="932" spans="2:15" x14ac:dyDescent="0.25">
      <c r="B932" s="62">
        <v>927</v>
      </c>
      <c r="C932" s="63" t="s">
        <v>3182</v>
      </c>
      <c r="D932" s="63" t="s">
        <v>3182</v>
      </c>
      <c r="E932" s="63" t="s">
        <v>3207</v>
      </c>
      <c r="F932" s="63" t="s">
        <v>3207</v>
      </c>
      <c r="G932" s="63"/>
      <c r="H932" s="63"/>
      <c r="I932" s="62" t="s">
        <v>3213</v>
      </c>
      <c r="J932" s="63">
        <v>251.51</v>
      </c>
      <c r="K932" s="63">
        <v>18</v>
      </c>
      <c r="L932" s="63" t="s">
        <v>3186</v>
      </c>
      <c r="M932" s="63" t="s">
        <v>3194</v>
      </c>
      <c r="N932" s="63" t="s">
        <v>2620</v>
      </c>
      <c r="O932" s="62">
        <v>1</v>
      </c>
    </row>
    <row r="933" spans="2:15" x14ac:dyDescent="0.25">
      <c r="B933" s="62">
        <v>928</v>
      </c>
      <c r="C933" s="63" t="s">
        <v>3182</v>
      </c>
      <c r="D933" s="63" t="s">
        <v>3182</v>
      </c>
      <c r="E933" s="63" t="s">
        <v>3207</v>
      </c>
      <c r="F933" s="63" t="s">
        <v>3207</v>
      </c>
      <c r="G933" s="63"/>
      <c r="H933" s="63"/>
      <c r="I933" s="62" t="s">
        <v>3213</v>
      </c>
      <c r="J933" s="63">
        <v>270.39999999999998</v>
      </c>
      <c r="K933" s="63">
        <v>18</v>
      </c>
      <c r="L933" s="63" t="s">
        <v>3186</v>
      </c>
      <c r="M933" s="63" t="s">
        <v>3194</v>
      </c>
      <c r="N933" s="63" t="s">
        <v>2620</v>
      </c>
      <c r="O933" s="62">
        <v>1</v>
      </c>
    </row>
    <row r="934" spans="2:15" x14ac:dyDescent="0.25">
      <c r="B934" s="62">
        <v>929</v>
      </c>
      <c r="C934" s="63" t="s">
        <v>3182</v>
      </c>
      <c r="D934" s="63" t="s">
        <v>3182</v>
      </c>
      <c r="E934" s="63" t="s">
        <v>3207</v>
      </c>
      <c r="F934" s="63" t="s">
        <v>3207</v>
      </c>
      <c r="G934" s="63"/>
      <c r="H934" s="63"/>
      <c r="I934" s="62" t="s">
        <v>3213</v>
      </c>
      <c r="J934" s="63">
        <v>146.66999999999999</v>
      </c>
      <c r="K934" s="63">
        <v>18</v>
      </c>
      <c r="L934" s="63" t="s">
        <v>3186</v>
      </c>
      <c r="M934" s="63" t="s">
        <v>3194</v>
      </c>
      <c r="N934" s="63" t="s">
        <v>2620</v>
      </c>
      <c r="O934" s="62">
        <v>1</v>
      </c>
    </row>
    <row r="935" spans="2:15" x14ac:dyDescent="0.25">
      <c r="B935" s="62">
        <v>930</v>
      </c>
      <c r="C935" s="63" t="s">
        <v>3182</v>
      </c>
      <c r="D935" s="63" t="s">
        <v>3182</v>
      </c>
      <c r="E935" s="63" t="s">
        <v>3207</v>
      </c>
      <c r="F935" s="63" t="s">
        <v>3207</v>
      </c>
      <c r="G935" s="63"/>
      <c r="H935" s="63"/>
      <c r="I935" s="62" t="s">
        <v>3213</v>
      </c>
      <c r="J935" s="63">
        <v>288.63</v>
      </c>
      <c r="K935" s="63">
        <v>18</v>
      </c>
      <c r="L935" s="63" t="s">
        <v>3186</v>
      </c>
      <c r="M935" s="63" t="s">
        <v>3194</v>
      </c>
      <c r="N935" s="63" t="s">
        <v>2620</v>
      </c>
      <c r="O935" s="62">
        <v>1</v>
      </c>
    </row>
    <row r="936" spans="2:15" x14ac:dyDescent="0.25">
      <c r="B936" s="62">
        <v>931</v>
      </c>
      <c r="C936" s="63" t="s">
        <v>3182</v>
      </c>
      <c r="D936" s="63" t="s">
        <v>3182</v>
      </c>
      <c r="E936" s="63" t="s">
        <v>3188</v>
      </c>
      <c r="F936" s="63" t="s">
        <v>3188</v>
      </c>
      <c r="G936" s="63"/>
      <c r="H936" s="63"/>
      <c r="I936" s="62" t="s">
        <v>3213</v>
      </c>
      <c r="J936" s="63">
        <v>227.87</v>
      </c>
      <c r="K936" s="63">
        <v>16</v>
      </c>
      <c r="L936" s="63" t="s">
        <v>3186</v>
      </c>
      <c r="M936" s="63" t="s">
        <v>3194</v>
      </c>
      <c r="N936" s="63" t="s">
        <v>2619</v>
      </c>
      <c r="O936" s="62">
        <v>1</v>
      </c>
    </row>
    <row r="937" spans="2:15" x14ac:dyDescent="0.25">
      <c r="B937" s="62">
        <v>932</v>
      </c>
      <c r="C937" s="63" t="s">
        <v>3182</v>
      </c>
      <c r="D937" s="63" t="s">
        <v>3182</v>
      </c>
      <c r="E937" s="63" t="s">
        <v>3207</v>
      </c>
      <c r="F937" s="63" t="s">
        <v>3207</v>
      </c>
      <c r="G937" s="63"/>
      <c r="H937" s="63"/>
      <c r="I937" s="62" t="s">
        <v>3213</v>
      </c>
      <c r="J937" s="63">
        <v>267.05</v>
      </c>
      <c r="K937" s="63">
        <v>16</v>
      </c>
      <c r="L937" s="63" t="s">
        <v>3186</v>
      </c>
      <c r="M937" s="63" t="s">
        <v>3194</v>
      </c>
      <c r="N937" s="63" t="s">
        <v>2620</v>
      </c>
      <c r="O937" s="62">
        <v>1</v>
      </c>
    </row>
    <row r="938" spans="2:15" x14ac:dyDescent="0.25">
      <c r="B938" s="62">
        <v>933</v>
      </c>
      <c r="C938" s="63" t="s">
        <v>3182</v>
      </c>
      <c r="D938" s="63" t="s">
        <v>3182</v>
      </c>
      <c r="E938" s="63" t="s">
        <v>3207</v>
      </c>
      <c r="F938" s="63" t="s">
        <v>3207</v>
      </c>
      <c r="G938" s="63"/>
      <c r="H938" s="63"/>
      <c r="I938" s="62" t="s">
        <v>3213</v>
      </c>
      <c r="J938" s="63">
        <v>177.03</v>
      </c>
      <c r="K938" s="63">
        <v>16</v>
      </c>
      <c r="L938" s="63" t="s">
        <v>3186</v>
      </c>
      <c r="M938" s="63" t="s">
        <v>3194</v>
      </c>
      <c r="N938" s="63" t="s">
        <v>2620</v>
      </c>
      <c r="O938" s="62">
        <v>1</v>
      </c>
    </row>
    <row r="939" spans="2:15" x14ac:dyDescent="0.25">
      <c r="B939" s="62">
        <v>934</v>
      </c>
      <c r="C939" s="63" t="s">
        <v>3182</v>
      </c>
      <c r="D939" s="63" t="s">
        <v>3182</v>
      </c>
      <c r="E939" s="63" t="s">
        <v>3207</v>
      </c>
      <c r="F939" s="63" t="s">
        <v>3207</v>
      </c>
      <c r="G939" s="63"/>
      <c r="H939" s="63"/>
      <c r="I939" s="62" t="s">
        <v>3213</v>
      </c>
      <c r="J939" s="63">
        <v>253.2</v>
      </c>
      <c r="K939" s="63">
        <v>18</v>
      </c>
      <c r="L939" s="63" t="s">
        <v>3186</v>
      </c>
      <c r="M939" s="63" t="s">
        <v>3194</v>
      </c>
      <c r="N939" s="63" t="s">
        <v>2620</v>
      </c>
      <c r="O939" s="62">
        <v>1</v>
      </c>
    </row>
    <row r="940" spans="2:15" x14ac:dyDescent="0.25">
      <c r="B940" s="62">
        <v>935</v>
      </c>
      <c r="C940" s="63" t="s">
        <v>3182</v>
      </c>
      <c r="D940" s="63" t="s">
        <v>3182</v>
      </c>
      <c r="E940" s="63" t="s">
        <v>3207</v>
      </c>
      <c r="F940" s="63" t="s">
        <v>3207</v>
      </c>
      <c r="G940" s="63"/>
      <c r="H940" s="63"/>
      <c r="I940" s="62" t="s">
        <v>3213</v>
      </c>
      <c r="J940" s="63">
        <v>191.6</v>
      </c>
      <c r="K940" s="63">
        <v>18</v>
      </c>
      <c r="L940" s="63" t="s">
        <v>3186</v>
      </c>
      <c r="M940" s="63" t="s">
        <v>3194</v>
      </c>
      <c r="N940" s="63" t="s">
        <v>2620</v>
      </c>
      <c r="O940" s="62">
        <v>1</v>
      </c>
    </row>
    <row r="941" spans="2:15" x14ac:dyDescent="0.25">
      <c r="B941" s="62">
        <v>936</v>
      </c>
      <c r="C941" s="63" t="s">
        <v>3182</v>
      </c>
      <c r="D941" s="63" t="s">
        <v>3182</v>
      </c>
      <c r="E941" s="63" t="s">
        <v>3207</v>
      </c>
      <c r="F941" s="63" t="s">
        <v>3207</v>
      </c>
      <c r="G941" s="63"/>
      <c r="H941" s="63"/>
      <c r="I941" s="62" t="s">
        <v>3213</v>
      </c>
      <c r="J941" s="63">
        <v>249.14</v>
      </c>
      <c r="K941" s="63">
        <v>18</v>
      </c>
      <c r="L941" s="63" t="s">
        <v>3186</v>
      </c>
      <c r="M941" s="63" t="s">
        <v>3194</v>
      </c>
      <c r="N941" s="63" t="s">
        <v>2620</v>
      </c>
      <c r="O941" s="62">
        <v>1</v>
      </c>
    </row>
    <row r="942" spans="2:15" x14ac:dyDescent="0.25">
      <c r="B942" s="62">
        <v>937</v>
      </c>
      <c r="C942" s="63" t="s">
        <v>3182</v>
      </c>
      <c r="D942" s="63" t="s">
        <v>3182</v>
      </c>
      <c r="E942" s="63" t="s">
        <v>3207</v>
      </c>
      <c r="F942" s="63" t="s">
        <v>3207</v>
      </c>
      <c r="G942" s="63"/>
      <c r="H942" s="63"/>
      <c r="I942" s="62" t="s">
        <v>3213</v>
      </c>
      <c r="J942" s="63">
        <v>281.81</v>
      </c>
      <c r="K942" s="63">
        <v>18</v>
      </c>
      <c r="L942" s="63" t="s">
        <v>3186</v>
      </c>
      <c r="M942" s="63" t="s">
        <v>3194</v>
      </c>
      <c r="N942" s="63" t="s">
        <v>2620</v>
      </c>
      <c r="O942" s="62">
        <v>1</v>
      </c>
    </row>
    <row r="943" spans="2:15" x14ac:dyDescent="0.25">
      <c r="B943" s="62">
        <v>938</v>
      </c>
      <c r="C943" s="63" t="s">
        <v>3182</v>
      </c>
      <c r="D943" s="63" t="s">
        <v>3182</v>
      </c>
      <c r="E943" s="63" t="s">
        <v>3207</v>
      </c>
      <c r="F943" s="63" t="s">
        <v>3207</v>
      </c>
      <c r="G943" s="63"/>
      <c r="H943" s="63"/>
      <c r="I943" s="62" t="s">
        <v>3213</v>
      </c>
      <c r="J943" s="63">
        <v>268.44</v>
      </c>
      <c r="K943" s="63">
        <v>16</v>
      </c>
      <c r="L943" s="63" t="s">
        <v>3186</v>
      </c>
      <c r="M943" s="63" t="s">
        <v>3194</v>
      </c>
      <c r="N943" s="63" t="s">
        <v>2620</v>
      </c>
      <c r="O943" s="62">
        <v>1</v>
      </c>
    </row>
    <row r="944" spans="2:15" x14ac:dyDescent="0.25">
      <c r="B944" s="62">
        <v>939</v>
      </c>
      <c r="C944" s="63" t="s">
        <v>3182</v>
      </c>
      <c r="D944" s="63" t="s">
        <v>3182</v>
      </c>
      <c r="E944" s="63" t="s">
        <v>3207</v>
      </c>
      <c r="F944" s="63" t="s">
        <v>3207</v>
      </c>
      <c r="G944" s="63"/>
      <c r="H944" s="63"/>
      <c r="I944" s="62" t="s">
        <v>3213</v>
      </c>
      <c r="J944" s="63">
        <v>231.07</v>
      </c>
      <c r="K944" s="63">
        <v>18</v>
      </c>
      <c r="L944" s="63" t="s">
        <v>3186</v>
      </c>
      <c r="M944" s="63" t="s">
        <v>3194</v>
      </c>
      <c r="N944" s="63" t="s">
        <v>2620</v>
      </c>
      <c r="O944" s="62">
        <v>1</v>
      </c>
    </row>
    <row r="945" spans="2:16" x14ac:dyDescent="0.25">
      <c r="B945" s="62">
        <v>940</v>
      </c>
      <c r="C945" s="63" t="s">
        <v>3182</v>
      </c>
      <c r="D945" s="63" t="s">
        <v>3182</v>
      </c>
      <c r="E945" s="63" t="s">
        <v>3207</v>
      </c>
      <c r="F945" s="63" t="s">
        <v>3207</v>
      </c>
      <c r="G945" s="63"/>
      <c r="H945" s="63"/>
      <c r="I945" s="62" t="s">
        <v>3213</v>
      </c>
      <c r="J945" s="63">
        <v>298.61</v>
      </c>
      <c r="K945" s="63">
        <v>16</v>
      </c>
      <c r="L945" s="63" t="s">
        <v>3186</v>
      </c>
      <c r="M945" s="63" t="s">
        <v>3194</v>
      </c>
      <c r="N945" s="63" t="s">
        <v>2619</v>
      </c>
      <c r="O945" s="62">
        <v>1</v>
      </c>
    </row>
    <row r="946" spans="2:16" x14ac:dyDescent="0.25">
      <c r="B946" s="62">
        <v>941</v>
      </c>
      <c r="C946" s="63" t="s">
        <v>3182</v>
      </c>
      <c r="D946" s="63" t="s">
        <v>3196</v>
      </c>
      <c r="E946" s="63" t="s">
        <v>3210</v>
      </c>
      <c r="F946" s="63" t="s">
        <v>3210</v>
      </c>
      <c r="G946" s="63"/>
      <c r="H946" s="63"/>
      <c r="I946" s="62" t="s">
        <v>3189</v>
      </c>
      <c r="J946" s="63">
        <v>60</v>
      </c>
      <c r="K946" s="63">
        <v>12</v>
      </c>
      <c r="L946" s="63" t="s">
        <v>3186</v>
      </c>
      <c r="M946" s="63" t="s">
        <v>3187</v>
      </c>
      <c r="N946" s="63" t="s">
        <v>3198</v>
      </c>
      <c r="O946" s="62">
        <v>3</v>
      </c>
      <c r="P946" s="64"/>
    </row>
    <row r="947" spans="2:16" x14ac:dyDescent="0.25">
      <c r="B947" s="62">
        <v>942</v>
      </c>
      <c r="C947" s="63" t="s">
        <v>3182</v>
      </c>
      <c r="D947" s="63" t="s">
        <v>3196</v>
      </c>
      <c r="E947" s="63" t="s">
        <v>3197</v>
      </c>
      <c r="F947" s="63" t="s">
        <v>3197</v>
      </c>
      <c r="G947" s="63"/>
      <c r="H947" s="63"/>
      <c r="I947" s="62" t="s">
        <v>3189</v>
      </c>
      <c r="J947" s="63">
        <v>55</v>
      </c>
      <c r="K947" s="63">
        <v>12</v>
      </c>
      <c r="L947" s="63" t="s">
        <v>3186</v>
      </c>
      <c r="M947" s="63" t="s">
        <v>3187</v>
      </c>
      <c r="N947" s="63" t="s">
        <v>3198</v>
      </c>
      <c r="O947" s="62">
        <v>3</v>
      </c>
      <c r="P947" s="64"/>
    </row>
    <row r="948" spans="2:16" x14ac:dyDescent="0.25">
      <c r="B948" s="62">
        <v>943</v>
      </c>
      <c r="C948" s="63" t="s">
        <v>3182</v>
      </c>
      <c r="D948" s="63" t="s">
        <v>3196</v>
      </c>
      <c r="E948" s="63" t="s">
        <v>3197</v>
      </c>
      <c r="F948" s="63" t="s">
        <v>3197</v>
      </c>
      <c r="G948" s="63"/>
      <c r="H948" s="63"/>
      <c r="I948" s="62" t="s">
        <v>3189</v>
      </c>
      <c r="J948" s="63">
        <v>63</v>
      </c>
      <c r="K948" s="63">
        <v>13</v>
      </c>
      <c r="L948" s="63" t="s">
        <v>3186</v>
      </c>
      <c r="M948" s="63" t="s">
        <v>3187</v>
      </c>
      <c r="N948" s="63" t="s">
        <v>3199</v>
      </c>
      <c r="O948" s="62">
        <v>3</v>
      </c>
      <c r="P948" s="64"/>
    </row>
    <row r="949" spans="2:16" x14ac:dyDescent="0.25">
      <c r="B949" s="62">
        <v>944</v>
      </c>
      <c r="C949" s="63" t="s">
        <v>3182</v>
      </c>
      <c r="D949" s="63" t="s">
        <v>3196</v>
      </c>
      <c r="E949" s="63" t="s">
        <v>3197</v>
      </c>
      <c r="F949" s="63" t="s">
        <v>3197</v>
      </c>
      <c r="G949" s="63"/>
      <c r="H949" s="63"/>
      <c r="I949" s="62" t="s">
        <v>3189</v>
      </c>
      <c r="J949" s="63">
        <v>43</v>
      </c>
      <c r="K949" s="63">
        <v>12</v>
      </c>
      <c r="L949" s="63" t="s">
        <v>3186</v>
      </c>
      <c r="M949" s="63" t="s">
        <v>3187</v>
      </c>
      <c r="N949" s="63" t="s">
        <v>3198</v>
      </c>
      <c r="O949" s="62">
        <v>3</v>
      </c>
      <c r="P949" s="64"/>
    </row>
    <row r="950" spans="2:16" x14ac:dyDescent="0.25">
      <c r="B950" s="62">
        <v>945</v>
      </c>
      <c r="C950" s="63" t="s">
        <v>3182</v>
      </c>
      <c r="D950" s="63" t="s">
        <v>3196</v>
      </c>
      <c r="E950" s="63" t="s">
        <v>3210</v>
      </c>
      <c r="F950" s="63" t="s">
        <v>3210</v>
      </c>
      <c r="G950" s="63"/>
      <c r="H950" s="63"/>
      <c r="I950" s="62" t="s">
        <v>3189</v>
      </c>
      <c r="J950" s="63">
        <v>69</v>
      </c>
      <c r="K950" s="63">
        <v>12</v>
      </c>
      <c r="L950" s="63" t="s">
        <v>3186</v>
      </c>
      <c r="M950" s="63" t="s">
        <v>3187</v>
      </c>
      <c r="N950" s="63" t="s">
        <v>3198</v>
      </c>
      <c r="O950" s="62">
        <v>3</v>
      </c>
      <c r="P950" s="64"/>
    </row>
    <row r="951" spans="2:16" x14ac:dyDescent="0.25">
      <c r="B951" s="62">
        <v>946</v>
      </c>
      <c r="C951" s="63" t="s">
        <v>3182</v>
      </c>
      <c r="D951" s="63" t="s">
        <v>3205</v>
      </c>
      <c r="E951" s="63" t="s">
        <v>3206</v>
      </c>
      <c r="F951" s="63" t="s">
        <v>3206</v>
      </c>
      <c r="G951" s="63"/>
      <c r="H951" s="63"/>
      <c r="I951" s="62" t="s">
        <v>3189</v>
      </c>
      <c r="J951" s="63">
        <v>92</v>
      </c>
      <c r="K951" s="63">
        <v>13</v>
      </c>
      <c r="L951" s="63" t="s">
        <v>3186</v>
      </c>
      <c r="M951" s="63" t="s">
        <v>3187</v>
      </c>
      <c r="N951" s="63" t="s">
        <v>3199</v>
      </c>
      <c r="O951" s="62">
        <v>3</v>
      </c>
      <c r="P951" s="64"/>
    </row>
    <row r="952" spans="2:16" x14ac:dyDescent="0.25">
      <c r="B952" s="62">
        <v>947</v>
      </c>
      <c r="C952" s="63" t="s">
        <v>3182</v>
      </c>
      <c r="D952" s="63" t="s">
        <v>3196</v>
      </c>
      <c r="E952" s="63" t="s">
        <v>3210</v>
      </c>
      <c r="F952" s="63" t="s">
        <v>3210</v>
      </c>
      <c r="G952" s="63"/>
      <c r="H952" s="63"/>
      <c r="I952" s="62" t="s">
        <v>3189</v>
      </c>
      <c r="J952" s="63">
        <v>76</v>
      </c>
      <c r="K952" s="63">
        <v>12</v>
      </c>
      <c r="L952" s="63" t="s">
        <v>3186</v>
      </c>
      <c r="M952" s="63" t="s">
        <v>3187</v>
      </c>
      <c r="N952" s="63" t="s">
        <v>3198</v>
      </c>
      <c r="O952" s="62">
        <v>3</v>
      </c>
      <c r="P952" s="64"/>
    </row>
    <row r="953" spans="2:16" x14ac:dyDescent="0.25">
      <c r="B953" s="62">
        <v>948</v>
      </c>
      <c r="C953" s="63" t="s">
        <v>3182</v>
      </c>
      <c r="D953" s="63" t="s">
        <v>3196</v>
      </c>
      <c r="E953" s="63" t="s">
        <v>3210</v>
      </c>
      <c r="F953" s="63" t="s">
        <v>3210</v>
      </c>
      <c r="G953" s="63"/>
      <c r="H953" s="63"/>
      <c r="I953" s="62" t="s">
        <v>3189</v>
      </c>
      <c r="J953" s="63">
        <v>80</v>
      </c>
      <c r="K953" s="63">
        <v>12</v>
      </c>
      <c r="L953" s="63" t="s">
        <v>3186</v>
      </c>
      <c r="M953" s="63" t="s">
        <v>3187</v>
      </c>
      <c r="N953" s="63" t="s">
        <v>3198</v>
      </c>
      <c r="O953" s="62">
        <v>3</v>
      </c>
      <c r="P953" s="64"/>
    </row>
    <row r="954" spans="2:16" x14ac:dyDescent="0.25">
      <c r="B954" s="62">
        <v>949</v>
      </c>
      <c r="C954" s="63" t="s">
        <v>3182</v>
      </c>
      <c r="D954" s="63" t="s">
        <v>3196</v>
      </c>
      <c r="E954" s="63" t="s">
        <v>3210</v>
      </c>
      <c r="F954" s="63" t="s">
        <v>3210</v>
      </c>
      <c r="G954" s="63"/>
      <c r="H954" s="63"/>
      <c r="I954" s="62" t="s">
        <v>3189</v>
      </c>
      <c r="J954" s="63">
        <v>76</v>
      </c>
      <c r="K954" s="63">
        <v>12</v>
      </c>
      <c r="L954" s="63" t="s">
        <v>3186</v>
      </c>
      <c r="M954" s="63" t="s">
        <v>3187</v>
      </c>
      <c r="N954" s="63" t="s">
        <v>3198</v>
      </c>
      <c r="O954" s="62">
        <v>3</v>
      </c>
      <c r="P954" s="64"/>
    </row>
    <row r="955" spans="2:16" x14ac:dyDescent="0.25">
      <c r="B955" s="62">
        <v>950</v>
      </c>
      <c r="C955" s="63" t="s">
        <v>3182</v>
      </c>
      <c r="D955" s="63" t="s">
        <v>3196</v>
      </c>
      <c r="E955" s="63" t="s">
        <v>3210</v>
      </c>
      <c r="F955" s="63" t="s">
        <v>3210</v>
      </c>
      <c r="G955" s="63"/>
      <c r="H955" s="63"/>
      <c r="I955" s="62" t="s">
        <v>3189</v>
      </c>
      <c r="J955" s="63">
        <v>74</v>
      </c>
      <c r="K955" s="63">
        <v>12</v>
      </c>
      <c r="L955" s="63" t="s">
        <v>3186</v>
      </c>
      <c r="M955" s="63" t="s">
        <v>3187</v>
      </c>
      <c r="N955" s="63" t="s">
        <v>3198</v>
      </c>
      <c r="O955" s="62">
        <v>3</v>
      </c>
      <c r="P955" s="64"/>
    </row>
    <row r="956" spans="2:16" x14ac:dyDescent="0.25">
      <c r="B956" s="62">
        <v>951</v>
      </c>
      <c r="C956" s="63" t="s">
        <v>3182</v>
      </c>
      <c r="D956" s="63" t="s">
        <v>3196</v>
      </c>
      <c r="E956" s="63" t="s">
        <v>3210</v>
      </c>
      <c r="F956" s="63" t="s">
        <v>3210</v>
      </c>
      <c r="G956" s="63"/>
      <c r="H956" s="63"/>
      <c r="I956" s="62" t="s">
        <v>3189</v>
      </c>
      <c r="J956" s="63">
        <v>65</v>
      </c>
      <c r="K956" s="63">
        <v>12</v>
      </c>
      <c r="L956" s="63" t="s">
        <v>3186</v>
      </c>
      <c r="M956" s="63" t="s">
        <v>3187</v>
      </c>
      <c r="N956" s="63" t="s">
        <v>3198</v>
      </c>
      <c r="O956" s="62">
        <v>3</v>
      </c>
      <c r="P956" s="64"/>
    </row>
    <row r="957" spans="2:16" x14ac:dyDescent="0.25">
      <c r="B957" s="62">
        <v>952</v>
      </c>
      <c r="C957" s="63" t="s">
        <v>3182</v>
      </c>
      <c r="D957" s="63" t="s">
        <v>3196</v>
      </c>
      <c r="E957" s="63" t="s">
        <v>3210</v>
      </c>
      <c r="F957" s="63" t="s">
        <v>3210</v>
      </c>
      <c r="G957" s="63"/>
      <c r="H957" s="63"/>
      <c r="I957" s="62" t="s">
        <v>3189</v>
      </c>
      <c r="J957" s="63">
        <v>65</v>
      </c>
      <c r="K957" s="63">
        <v>13</v>
      </c>
      <c r="L957" s="63" t="s">
        <v>3186</v>
      </c>
      <c r="M957" s="63" t="s">
        <v>3187</v>
      </c>
      <c r="N957" s="63" t="s">
        <v>3199</v>
      </c>
      <c r="O957" s="62">
        <v>3</v>
      </c>
      <c r="P957" s="64"/>
    </row>
    <row r="958" spans="2:16" x14ac:dyDescent="0.25">
      <c r="B958" s="62">
        <v>953</v>
      </c>
      <c r="C958" s="63" t="s">
        <v>3182</v>
      </c>
      <c r="D958" s="63" t="s">
        <v>3196</v>
      </c>
      <c r="E958" s="63" t="s">
        <v>3210</v>
      </c>
      <c r="F958" s="63" t="s">
        <v>3210</v>
      </c>
      <c r="G958" s="63"/>
      <c r="H958" s="63"/>
      <c r="I958" s="62" t="s">
        <v>3189</v>
      </c>
      <c r="J958" s="63">
        <v>84</v>
      </c>
      <c r="K958" s="63">
        <v>13</v>
      </c>
      <c r="L958" s="63" t="s">
        <v>3186</v>
      </c>
      <c r="M958" s="63" t="s">
        <v>3187</v>
      </c>
      <c r="N958" s="63" t="s">
        <v>3199</v>
      </c>
      <c r="O958" s="62">
        <v>3</v>
      </c>
      <c r="P958" s="64"/>
    </row>
    <row r="959" spans="2:16" x14ac:dyDescent="0.25">
      <c r="B959" s="62">
        <v>954</v>
      </c>
      <c r="C959" s="63" t="s">
        <v>3182</v>
      </c>
      <c r="D959" s="63" t="s">
        <v>3196</v>
      </c>
      <c r="E959" s="63" t="s">
        <v>3197</v>
      </c>
      <c r="F959" s="63" t="s">
        <v>3197</v>
      </c>
      <c r="G959" s="63"/>
      <c r="H959" s="63"/>
      <c r="I959" s="62" t="s">
        <v>3189</v>
      </c>
      <c r="J959" s="63">
        <v>73</v>
      </c>
      <c r="K959" s="63">
        <v>12</v>
      </c>
      <c r="L959" s="63" t="s">
        <v>3186</v>
      </c>
      <c r="M959" s="63" t="s">
        <v>3187</v>
      </c>
      <c r="N959" s="63" t="s">
        <v>3198</v>
      </c>
      <c r="O959" s="62">
        <v>3</v>
      </c>
      <c r="P959" s="64"/>
    </row>
    <row r="960" spans="2:16" x14ac:dyDescent="0.25">
      <c r="B960" s="62">
        <v>955</v>
      </c>
      <c r="C960" s="63" t="s">
        <v>3182</v>
      </c>
      <c r="D960" s="63" t="s">
        <v>3196</v>
      </c>
      <c r="E960" s="63" t="s">
        <v>3197</v>
      </c>
      <c r="F960" s="63" t="s">
        <v>3197</v>
      </c>
      <c r="G960" s="63"/>
      <c r="H960" s="63"/>
      <c r="I960" s="62" t="s">
        <v>3189</v>
      </c>
      <c r="J960" s="63">
        <v>32.21</v>
      </c>
      <c r="K960" s="63">
        <v>12</v>
      </c>
      <c r="L960" s="63" t="s">
        <v>3186</v>
      </c>
      <c r="M960" s="63" t="s">
        <v>3187</v>
      </c>
      <c r="N960" s="63" t="s">
        <v>3198</v>
      </c>
      <c r="O960" s="62">
        <v>3</v>
      </c>
      <c r="P960" s="64"/>
    </row>
    <row r="961" spans="2:16" x14ac:dyDescent="0.25">
      <c r="B961" s="62">
        <v>956</v>
      </c>
      <c r="C961" s="63" t="s">
        <v>3182</v>
      </c>
      <c r="D961" s="63" t="s">
        <v>3196</v>
      </c>
      <c r="E961" s="63" t="s">
        <v>3197</v>
      </c>
      <c r="F961" s="63" t="s">
        <v>3197</v>
      </c>
      <c r="G961" s="63"/>
      <c r="H961" s="63"/>
      <c r="I961" s="62" t="s">
        <v>3189</v>
      </c>
      <c r="J961" s="63">
        <v>49</v>
      </c>
      <c r="K961" s="63">
        <v>12</v>
      </c>
      <c r="L961" s="63" t="s">
        <v>3186</v>
      </c>
      <c r="M961" s="63" t="s">
        <v>3187</v>
      </c>
      <c r="N961" s="63" t="s">
        <v>3198</v>
      </c>
      <c r="O961" s="62">
        <v>3</v>
      </c>
      <c r="P961" s="64"/>
    </row>
    <row r="962" spans="2:16" x14ac:dyDescent="0.25">
      <c r="B962" s="62">
        <v>957</v>
      </c>
      <c r="C962" s="63" t="s">
        <v>3182</v>
      </c>
      <c r="D962" s="63" t="s">
        <v>3196</v>
      </c>
      <c r="E962" s="63" t="s">
        <v>3197</v>
      </c>
      <c r="F962" s="63" t="s">
        <v>3197</v>
      </c>
      <c r="G962" s="63"/>
      <c r="H962" s="63"/>
      <c r="I962" s="62" t="s">
        <v>3189</v>
      </c>
      <c r="J962" s="63">
        <v>70</v>
      </c>
      <c r="K962" s="63">
        <v>12</v>
      </c>
      <c r="L962" s="63" t="s">
        <v>3186</v>
      </c>
      <c r="M962" s="63" t="s">
        <v>3187</v>
      </c>
      <c r="N962" s="63" t="s">
        <v>3198</v>
      </c>
      <c r="O962" s="62">
        <v>3</v>
      </c>
      <c r="P962" s="64"/>
    </row>
    <row r="963" spans="2:16" x14ac:dyDescent="0.25">
      <c r="B963" s="62">
        <v>958</v>
      </c>
      <c r="C963" s="63" t="s">
        <v>3182</v>
      </c>
      <c r="D963" s="63" t="s">
        <v>3196</v>
      </c>
      <c r="E963" s="63" t="s">
        <v>3197</v>
      </c>
      <c r="F963" s="63" t="s">
        <v>3197</v>
      </c>
      <c r="G963" s="63"/>
      <c r="H963" s="63"/>
      <c r="I963" s="62" t="s">
        <v>3189</v>
      </c>
      <c r="J963" s="63">
        <v>76</v>
      </c>
      <c r="K963" s="63">
        <v>12</v>
      </c>
      <c r="L963" s="63" t="s">
        <v>3186</v>
      </c>
      <c r="M963" s="63" t="s">
        <v>3187</v>
      </c>
      <c r="N963" s="63" t="s">
        <v>3198</v>
      </c>
      <c r="O963" s="62">
        <v>3</v>
      </c>
      <c r="P963" s="64"/>
    </row>
    <row r="964" spans="2:16" x14ac:dyDescent="0.25">
      <c r="B964" s="62">
        <v>959</v>
      </c>
      <c r="C964" s="63" t="s">
        <v>3182</v>
      </c>
      <c r="D964" s="63" t="s">
        <v>3196</v>
      </c>
      <c r="E964" s="63" t="s">
        <v>3210</v>
      </c>
      <c r="F964" s="63" t="s">
        <v>3210</v>
      </c>
      <c r="G964" s="63"/>
      <c r="H964" s="63"/>
      <c r="I964" s="62" t="s">
        <v>3189</v>
      </c>
      <c r="J964" s="63">
        <v>81</v>
      </c>
      <c r="K964" s="63">
        <v>12</v>
      </c>
      <c r="L964" s="63" t="s">
        <v>3186</v>
      </c>
      <c r="M964" s="63" t="s">
        <v>3187</v>
      </c>
      <c r="N964" s="63" t="s">
        <v>3198</v>
      </c>
      <c r="O964" s="62">
        <v>3</v>
      </c>
      <c r="P964" s="64"/>
    </row>
    <row r="965" spans="2:16" x14ac:dyDescent="0.25">
      <c r="B965" s="62">
        <v>960</v>
      </c>
      <c r="C965" s="63" t="s">
        <v>3182</v>
      </c>
      <c r="D965" s="63" t="s">
        <v>3196</v>
      </c>
      <c r="E965" s="63" t="s">
        <v>3197</v>
      </c>
      <c r="F965" s="63" t="s">
        <v>3197</v>
      </c>
      <c r="G965" s="63"/>
      <c r="H965" s="63"/>
      <c r="I965" s="62" t="s">
        <v>3189</v>
      </c>
      <c r="J965" s="63">
        <v>70</v>
      </c>
      <c r="K965" s="63">
        <v>13</v>
      </c>
      <c r="L965" s="63" t="s">
        <v>3186</v>
      </c>
      <c r="M965" s="63" t="s">
        <v>3187</v>
      </c>
      <c r="N965" s="63" t="s">
        <v>3199</v>
      </c>
      <c r="O965" s="62">
        <v>3</v>
      </c>
      <c r="P965" s="64"/>
    </row>
    <row r="966" spans="2:16" x14ac:dyDescent="0.25">
      <c r="B966" s="62">
        <v>961</v>
      </c>
      <c r="C966" s="63" t="s">
        <v>3182</v>
      </c>
      <c r="D966" s="63" t="s">
        <v>3182</v>
      </c>
      <c r="E966" s="63" t="s">
        <v>3207</v>
      </c>
      <c r="F966" s="63" t="s">
        <v>3207</v>
      </c>
      <c r="G966" s="63"/>
      <c r="H966" s="63"/>
      <c r="I966" s="62" t="s">
        <v>3189</v>
      </c>
      <c r="J966" s="63">
        <v>156.80000000000001</v>
      </c>
      <c r="K966" s="63">
        <v>13</v>
      </c>
      <c r="L966" s="63" t="s">
        <v>3186</v>
      </c>
      <c r="M966" s="63" t="s">
        <v>3187</v>
      </c>
      <c r="N966" s="63" t="s">
        <v>3199</v>
      </c>
      <c r="O966" s="62">
        <v>3</v>
      </c>
      <c r="P966" s="64"/>
    </row>
    <row r="967" spans="2:16" x14ac:dyDescent="0.25">
      <c r="B967" s="62">
        <v>962</v>
      </c>
      <c r="C967" s="63" t="s">
        <v>3182</v>
      </c>
      <c r="D967" s="63" t="s">
        <v>3196</v>
      </c>
      <c r="E967" s="63" t="s">
        <v>3197</v>
      </c>
      <c r="F967" s="63" t="s">
        <v>3197</v>
      </c>
      <c r="G967" s="63"/>
      <c r="H967" s="63"/>
      <c r="I967" s="62" t="s">
        <v>3189</v>
      </c>
      <c r="J967" s="63">
        <v>70</v>
      </c>
      <c r="K967" s="63">
        <v>12</v>
      </c>
      <c r="L967" s="63" t="s">
        <v>3186</v>
      </c>
      <c r="M967" s="63" t="s">
        <v>3187</v>
      </c>
      <c r="N967" s="63" t="s">
        <v>3198</v>
      </c>
      <c r="O967" s="62">
        <v>3</v>
      </c>
      <c r="P967" s="64"/>
    </row>
    <row r="968" spans="2:16" x14ac:dyDescent="0.25">
      <c r="B968" s="62">
        <v>963</v>
      </c>
      <c r="C968" s="63" t="s">
        <v>3182</v>
      </c>
      <c r="D968" s="63" t="s">
        <v>3196</v>
      </c>
      <c r="E968" s="63" t="s">
        <v>3197</v>
      </c>
      <c r="F968" s="63" t="s">
        <v>3197</v>
      </c>
      <c r="G968" s="63"/>
      <c r="H968" s="63"/>
      <c r="I968" s="62" t="s">
        <v>3189</v>
      </c>
      <c r="J968" s="63">
        <v>80</v>
      </c>
      <c r="K968" s="63">
        <v>12</v>
      </c>
      <c r="L968" s="63" t="s">
        <v>3186</v>
      </c>
      <c r="M968" s="63" t="s">
        <v>3187</v>
      </c>
      <c r="N968" s="63" t="s">
        <v>3198</v>
      </c>
      <c r="O968" s="62">
        <v>3</v>
      </c>
      <c r="P968" s="64"/>
    </row>
    <row r="969" spans="2:16" x14ac:dyDescent="0.25">
      <c r="B969" s="62">
        <v>964</v>
      </c>
      <c r="C969" s="63" t="s">
        <v>3182</v>
      </c>
      <c r="D969" s="63" t="s">
        <v>3196</v>
      </c>
      <c r="E969" s="63" t="s">
        <v>3197</v>
      </c>
      <c r="F969" s="63" t="s">
        <v>3197</v>
      </c>
      <c r="G969" s="63"/>
      <c r="H969" s="63"/>
      <c r="I969" s="62" t="s">
        <v>3189</v>
      </c>
      <c r="J969" s="63">
        <v>60</v>
      </c>
      <c r="K969" s="63">
        <v>12</v>
      </c>
      <c r="L969" s="63" t="s">
        <v>3186</v>
      </c>
      <c r="M969" s="63" t="s">
        <v>3187</v>
      </c>
      <c r="N969" s="63" t="s">
        <v>3198</v>
      </c>
      <c r="O969" s="62">
        <v>3</v>
      </c>
      <c r="P969" s="64"/>
    </row>
    <row r="970" spans="2:16" x14ac:dyDescent="0.25">
      <c r="B970" s="62">
        <v>965</v>
      </c>
      <c r="C970" s="63" t="s">
        <v>3182</v>
      </c>
      <c r="D970" s="63" t="s">
        <v>3196</v>
      </c>
      <c r="E970" s="63" t="s">
        <v>3210</v>
      </c>
      <c r="F970" s="63" t="s">
        <v>3210</v>
      </c>
      <c r="G970" s="63"/>
      <c r="H970" s="63"/>
      <c r="I970" s="62" t="s">
        <v>3189</v>
      </c>
      <c r="J970" s="63">
        <v>69</v>
      </c>
      <c r="K970" s="63">
        <v>12</v>
      </c>
      <c r="L970" s="63" t="s">
        <v>3186</v>
      </c>
      <c r="M970" s="63" t="s">
        <v>3187</v>
      </c>
      <c r="N970" s="63" t="s">
        <v>3198</v>
      </c>
      <c r="O970" s="62">
        <v>3</v>
      </c>
      <c r="P970" s="64"/>
    </row>
    <row r="971" spans="2:16" x14ac:dyDescent="0.25">
      <c r="B971" s="62">
        <v>966</v>
      </c>
      <c r="C971" s="63" t="s">
        <v>3182</v>
      </c>
      <c r="D971" s="63" t="s">
        <v>3196</v>
      </c>
      <c r="E971" s="63" t="s">
        <v>3197</v>
      </c>
      <c r="F971" s="63" t="s">
        <v>3197</v>
      </c>
      <c r="G971" s="63"/>
      <c r="H971" s="63"/>
      <c r="I971" s="62" t="s">
        <v>3189</v>
      </c>
      <c r="J971" s="63">
        <v>69</v>
      </c>
      <c r="K971" s="63">
        <v>12</v>
      </c>
      <c r="L971" s="63" t="s">
        <v>3186</v>
      </c>
      <c r="M971" s="63" t="s">
        <v>3187</v>
      </c>
      <c r="N971" s="63" t="s">
        <v>3198</v>
      </c>
      <c r="O971" s="62">
        <v>3</v>
      </c>
      <c r="P971" s="64"/>
    </row>
    <row r="972" spans="2:16" x14ac:dyDescent="0.25">
      <c r="B972" s="62">
        <v>967</v>
      </c>
      <c r="C972" s="63" t="s">
        <v>3182</v>
      </c>
      <c r="D972" s="63" t="s">
        <v>3196</v>
      </c>
      <c r="E972" s="63" t="s">
        <v>3197</v>
      </c>
      <c r="F972" s="63" t="s">
        <v>3197</v>
      </c>
      <c r="G972" s="63"/>
      <c r="H972" s="63"/>
      <c r="I972" s="62" t="s">
        <v>3189</v>
      </c>
      <c r="J972" s="63">
        <v>54</v>
      </c>
      <c r="K972" s="63">
        <v>12</v>
      </c>
      <c r="L972" s="63" t="s">
        <v>3186</v>
      </c>
      <c r="M972" s="63" t="s">
        <v>3187</v>
      </c>
      <c r="N972" s="63" t="s">
        <v>3198</v>
      </c>
      <c r="O972" s="62">
        <v>3</v>
      </c>
      <c r="P972" s="64"/>
    </row>
    <row r="973" spans="2:16" x14ac:dyDescent="0.25">
      <c r="B973" s="62">
        <v>968</v>
      </c>
      <c r="C973" s="63" t="s">
        <v>3182</v>
      </c>
      <c r="D973" s="63" t="s">
        <v>3196</v>
      </c>
      <c r="E973" s="63" t="s">
        <v>3197</v>
      </c>
      <c r="F973" s="63" t="s">
        <v>3197</v>
      </c>
      <c r="G973" s="63"/>
      <c r="H973" s="63"/>
      <c r="I973" s="62" t="s">
        <v>3189</v>
      </c>
      <c r="J973" s="63">
        <v>60</v>
      </c>
      <c r="K973" s="63">
        <v>12</v>
      </c>
      <c r="L973" s="63" t="s">
        <v>3186</v>
      </c>
      <c r="M973" s="63" t="s">
        <v>3187</v>
      </c>
      <c r="N973" s="63" t="s">
        <v>3198</v>
      </c>
      <c r="O973" s="62">
        <v>3</v>
      </c>
      <c r="P973" s="64"/>
    </row>
    <row r="974" spans="2:16" x14ac:dyDescent="0.25">
      <c r="B974" s="62">
        <v>969</v>
      </c>
      <c r="C974" s="63" t="s">
        <v>3182</v>
      </c>
      <c r="D974" s="63" t="s">
        <v>3196</v>
      </c>
      <c r="E974" s="63" t="s">
        <v>3197</v>
      </c>
      <c r="F974" s="63" t="s">
        <v>3197</v>
      </c>
      <c r="G974" s="63"/>
      <c r="H974" s="63"/>
      <c r="I974" s="62" t="s">
        <v>3189</v>
      </c>
      <c r="J974" s="63">
        <v>62</v>
      </c>
      <c r="K974" s="63">
        <v>13</v>
      </c>
      <c r="L974" s="63" t="s">
        <v>3186</v>
      </c>
      <c r="M974" s="63" t="s">
        <v>3187</v>
      </c>
      <c r="N974" s="63" t="s">
        <v>3199</v>
      </c>
      <c r="O974" s="62">
        <v>3</v>
      </c>
      <c r="P974" s="64"/>
    </row>
    <row r="975" spans="2:16" x14ac:dyDescent="0.25">
      <c r="B975" s="62">
        <v>970</v>
      </c>
      <c r="C975" s="63" t="s">
        <v>3182</v>
      </c>
      <c r="D975" s="63" t="s">
        <v>3196</v>
      </c>
      <c r="E975" s="63" t="s">
        <v>3197</v>
      </c>
      <c r="F975" s="63" t="s">
        <v>3197</v>
      </c>
      <c r="G975" s="63"/>
      <c r="H975" s="63"/>
      <c r="I975" s="62" t="s">
        <v>3189</v>
      </c>
      <c r="J975" s="63">
        <v>49</v>
      </c>
      <c r="K975" s="63">
        <v>12</v>
      </c>
      <c r="L975" s="63" t="s">
        <v>3186</v>
      </c>
      <c r="M975" s="63" t="s">
        <v>3187</v>
      </c>
      <c r="N975" s="63" t="s">
        <v>3198</v>
      </c>
      <c r="O975" s="62">
        <v>3</v>
      </c>
      <c r="P975" s="64"/>
    </row>
    <row r="976" spans="2:16" x14ac:dyDescent="0.25">
      <c r="B976" s="62">
        <v>971</v>
      </c>
      <c r="C976" s="63" t="s">
        <v>3182</v>
      </c>
      <c r="D976" s="63" t="s">
        <v>3196</v>
      </c>
      <c r="E976" s="63" t="s">
        <v>3210</v>
      </c>
      <c r="F976" s="63" t="s">
        <v>3210</v>
      </c>
      <c r="G976" s="63"/>
      <c r="H976" s="63"/>
      <c r="I976" s="62" t="s">
        <v>3189</v>
      </c>
      <c r="J976" s="63">
        <v>77</v>
      </c>
      <c r="K976" s="63">
        <v>12</v>
      </c>
      <c r="L976" s="63" t="s">
        <v>3186</v>
      </c>
      <c r="M976" s="63" t="s">
        <v>3187</v>
      </c>
      <c r="N976" s="63" t="s">
        <v>3198</v>
      </c>
      <c r="O976" s="62">
        <v>3</v>
      </c>
      <c r="P976" s="64"/>
    </row>
    <row r="977" spans="2:16" x14ac:dyDescent="0.25">
      <c r="B977" s="62">
        <v>972</v>
      </c>
      <c r="C977" s="63" t="s">
        <v>3182</v>
      </c>
      <c r="D977" s="63" t="s">
        <v>3196</v>
      </c>
      <c r="E977" s="63" t="s">
        <v>3210</v>
      </c>
      <c r="F977" s="63" t="s">
        <v>3210</v>
      </c>
      <c r="G977" s="63"/>
      <c r="H977" s="63"/>
      <c r="I977" s="62" t="s">
        <v>3189</v>
      </c>
      <c r="J977" s="63">
        <v>70</v>
      </c>
      <c r="K977" s="63">
        <v>12</v>
      </c>
      <c r="L977" s="63" t="s">
        <v>3186</v>
      </c>
      <c r="M977" s="63" t="s">
        <v>3187</v>
      </c>
      <c r="N977" s="63" t="s">
        <v>3198</v>
      </c>
      <c r="O977" s="62">
        <v>3</v>
      </c>
      <c r="P977" s="64"/>
    </row>
    <row r="978" spans="2:16" x14ac:dyDescent="0.25">
      <c r="B978" s="62">
        <v>973</v>
      </c>
      <c r="C978" s="63" t="s">
        <v>3182</v>
      </c>
      <c r="D978" s="63" t="s">
        <v>3196</v>
      </c>
      <c r="E978" s="63" t="s">
        <v>3210</v>
      </c>
      <c r="F978" s="63" t="s">
        <v>3210</v>
      </c>
      <c r="G978" s="63"/>
      <c r="H978" s="63"/>
      <c r="I978" s="62" t="s">
        <v>3189</v>
      </c>
      <c r="J978" s="63">
        <v>87</v>
      </c>
      <c r="K978" s="63">
        <v>12</v>
      </c>
      <c r="L978" s="63" t="s">
        <v>3186</v>
      </c>
      <c r="M978" s="63" t="s">
        <v>3187</v>
      </c>
      <c r="N978" s="63" t="s">
        <v>3198</v>
      </c>
      <c r="O978" s="62">
        <v>3</v>
      </c>
      <c r="P978" s="64"/>
    </row>
    <row r="979" spans="2:16" x14ac:dyDescent="0.25">
      <c r="B979" s="62">
        <v>974</v>
      </c>
      <c r="C979" s="63" t="s">
        <v>3182</v>
      </c>
      <c r="D979" s="63" t="s">
        <v>3196</v>
      </c>
      <c r="E979" s="63" t="s">
        <v>3210</v>
      </c>
      <c r="F979" s="63" t="s">
        <v>3210</v>
      </c>
      <c r="G979" s="63"/>
      <c r="H979" s="63"/>
      <c r="I979" s="62" t="s">
        <v>3189</v>
      </c>
      <c r="J979" s="63">
        <v>43</v>
      </c>
      <c r="K979" s="63">
        <v>12</v>
      </c>
      <c r="L979" s="63" t="s">
        <v>3186</v>
      </c>
      <c r="M979" s="63" t="s">
        <v>3187</v>
      </c>
      <c r="N979" s="63" t="s">
        <v>3198</v>
      </c>
      <c r="O979" s="62">
        <v>3</v>
      </c>
      <c r="P979" s="64"/>
    </row>
    <row r="980" spans="2:16" x14ac:dyDescent="0.25">
      <c r="B980" s="62">
        <v>975</v>
      </c>
      <c r="C980" s="63" t="s">
        <v>3182</v>
      </c>
      <c r="D980" s="63" t="s">
        <v>3196</v>
      </c>
      <c r="E980" s="63" t="s">
        <v>3210</v>
      </c>
      <c r="F980" s="63" t="s">
        <v>3210</v>
      </c>
      <c r="G980" s="63"/>
      <c r="H980" s="63"/>
      <c r="I980" s="62" t="s">
        <v>3189</v>
      </c>
      <c r="J980" s="63">
        <v>60</v>
      </c>
      <c r="K980" s="63">
        <v>12</v>
      </c>
      <c r="L980" s="63" t="s">
        <v>3186</v>
      </c>
      <c r="M980" s="63" t="s">
        <v>3187</v>
      </c>
      <c r="N980" s="63" t="s">
        <v>3198</v>
      </c>
      <c r="O980" s="62">
        <v>3</v>
      </c>
      <c r="P980" s="64"/>
    </row>
    <row r="981" spans="2:16" x14ac:dyDescent="0.25">
      <c r="B981" s="62">
        <v>976</v>
      </c>
      <c r="C981" s="63" t="s">
        <v>3182</v>
      </c>
      <c r="D981" s="63" t="s">
        <v>3196</v>
      </c>
      <c r="E981" s="63" t="s">
        <v>3210</v>
      </c>
      <c r="F981" s="63" t="s">
        <v>3210</v>
      </c>
      <c r="G981" s="63"/>
      <c r="H981" s="63"/>
      <c r="I981" s="62" t="s">
        <v>3189</v>
      </c>
      <c r="J981" s="63">
        <v>76</v>
      </c>
      <c r="K981" s="63">
        <v>12</v>
      </c>
      <c r="L981" s="63" t="s">
        <v>3186</v>
      </c>
      <c r="M981" s="63" t="s">
        <v>3187</v>
      </c>
      <c r="N981" s="63" t="s">
        <v>3198</v>
      </c>
      <c r="O981" s="62">
        <v>3</v>
      </c>
      <c r="P981" s="64"/>
    </row>
    <row r="982" spans="2:16" x14ac:dyDescent="0.25">
      <c r="B982" s="62">
        <v>977</v>
      </c>
      <c r="C982" s="63" t="s">
        <v>3182</v>
      </c>
      <c r="D982" s="63" t="s">
        <v>3196</v>
      </c>
      <c r="E982" s="63" t="s">
        <v>3210</v>
      </c>
      <c r="F982" s="63" t="s">
        <v>3210</v>
      </c>
      <c r="G982" s="63"/>
      <c r="H982" s="63"/>
      <c r="I982" s="62" t="s">
        <v>3189</v>
      </c>
      <c r="J982" s="63">
        <v>62</v>
      </c>
      <c r="K982" s="63">
        <v>12</v>
      </c>
      <c r="L982" s="63" t="s">
        <v>3186</v>
      </c>
      <c r="M982" s="63" t="s">
        <v>3187</v>
      </c>
      <c r="N982" s="63" t="s">
        <v>3198</v>
      </c>
      <c r="O982" s="62">
        <v>3</v>
      </c>
      <c r="P982" s="64"/>
    </row>
    <row r="983" spans="2:16" x14ac:dyDescent="0.25">
      <c r="B983" s="62">
        <v>978</v>
      </c>
      <c r="C983" s="63" t="s">
        <v>3182</v>
      </c>
      <c r="D983" s="63" t="s">
        <v>3196</v>
      </c>
      <c r="E983" s="63" t="s">
        <v>3210</v>
      </c>
      <c r="F983" s="63" t="s">
        <v>3210</v>
      </c>
      <c r="G983" s="63"/>
      <c r="H983" s="63"/>
      <c r="I983" s="62" t="s">
        <v>3189</v>
      </c>
      <c r="J983" s="63">
        <v>20</v>
      </c>
      <c r="K983" s="63">
        <v>12</v>
      </c>
      <c r="L983" s="63" t="s">
        <v>3186</v>
      </c>
      <c r="M983" s="63" t="s">
        <v>3187</v>
      </c>
      <c r="N983" s="63" t="s">
        <v>3198</v>
      </c>
      <c r="O983" s="62">
        <v>3</v>
      </c>
      <c r="P983" s="64"/>
    </row>
    <row r="984" spans="2:16" x14ac:dyDescent="0.25">
      <c r="B984" s="62">
        <v>979</v>
      </c>
      <c r="C984" s="63" t="s">
        <v>3182</v>
      </c>
      <c r="D984" s="63" t="s">
        <v>3196</v>
      </c>
      <c r="E984" s="63" t="s">
        <v>3210</v>
      </c>
      <c r="F984" s="63" t="s">
        <v>3210</v>
      </c>
      <c r="G984" s="63"/>
      <c r="H984" s="63"/>
      <c r="I984" s="62" t="s">
        <v>3189</v>
      </c>
      <c r="J984" s="63">
        <v>71</v>
      </c>
      <c r="K984" s="63">
        <v>12</v>
      </c>
      <c r="L984" s="63" t="s">
        <v>3186</v>
      </c>
      <c r="M984" s="63" t="s">
        <v>3187</v>
      </c>
      <c r="N984" s="63" t="s">
        <v>3198</v>
      </c>
      <c r="O984" s="62">
        <v>3</v>
      </c>
      <c r="P984" s="64"/>
    </row>
    <row r="985" spans="2:16" x14ac:dyDescent="0.25">
      <c r="B985" s="62">
        <v>980</v>
      </c>
      <c r="C985" s="63" t="s">
        <v>3182</v>
      </c>
      <c r="D985" s="63" t="s">
        <v>3182</v>
      </c>
      <c r="E985" s="63" t="s">
        <v>3207</v>
      </c>
      <c r="F985" s="63" t="s">
        <v>3207</v>
      </c>
      <c r="G985" s="63"/>
      <c r="H985" s="63"/>
      <c r="I985" s="62" t="s">
        <v>3189</v>
      </c>
      <c r="J985" s="63">
        <v>80.7</v>
      </c>
      <c r="K985" s="63">
        <v>13</v>
      </c>
      <c r="L985" s="63" t="s">
        <v>3186</v>
      </c>
      <c r="M985" s="63" t="s">
        <v>3187</v>
      </c>
      <c r="N985" s="63" t="s">
        <v>3190</v>
      </c>
      <c r="O985" s="62">
        <v>3</v>
      </c>
      <c r="P985" s="64"/>
    </row>
    <row r="986" spans="2:16" x14ac:dyDescent="0.25">
      <c r="B986" s="62">
        <v>981</v>
      </c>
      <c r="C986" s="63" t="s">
        <v>3182</v>
      </c>
      <c r="D986" s="63" t="s">
        <v>3196</v>
      </c>
      <c r="E986" s="63" t="s">
        <v>3197</v>
      </c>
      <c r="F986" s="63" t="s">
        <v>3197</v>
      </c>
      <c r="G986" s="63"/>
      <c r="H986" s="63"/>
      <c r="I986" s="62" t="s">
        <v>3189</v>
      </c>
      <c r="J986" s="63">
        <v>82</v>
      </c>
      <c r="K986" s="63">
        <v>12</v>
      </c>
      <c r="L986" s="63" t="s">
        <v>3186</v>
      </c>
      <c r="M986" s="63" t="s">
        <v>3187</v>
      </c>
      <c r="N986" s="63" t="s">
        <v>3198</v>
      </c>
      <c r="O986" s="62">
        <v>3</v>
      </c>
      <c r="P986" s="64"/>
    </row>
    <row r="987" spans="2:16" x14ac:dyDescent="0.25">
      <c r="B987" s="62">
        <v>982</v>
      </c>
      <c r="C987" s="63" t="s">
        <v>3182</v>
      </c>
      <c r="D987" s="63" t="s">
        <v>3182</v>
      </c>
      <c r="E987" s="63" t="s">
        <v>3217</v>
      </c>
      <c r="F987" s="63" t="s">
        <v>3217</v>
      </c>
      <c r="G987" s="63"/>
      <c r="H987" s="63"/>
      <c r="I987" s="62" t="s">
        <v>3189</v>
      </c>
      <c r="J987" s="63">
        <v>80.7</v>
      </c>
      <c r="K987" s="63">
        <v>13</v>
      </c>
      <c r="L987" s="63" t="s">
        <v>3186</v>
      </c>
      <c r="M987" s="63" t="s">
        <v>3187</v>
      </c>
      <c r="N987" s="63" t="s">
        <v>3190</v>
      </c>
      <c r="O987" s="62">
        <v>3</v>
      </c>
      <c r="P987" s="64"/>
    </row>
    <row r="988" spans="2:16" x14ac:dyDescent="0.25">
      <c r="B988" s="62">
        <v>983</v>
      </c>
      <c r="C988" s="63" t="s">
        <v>3182</v>
      </c>
      <c r="D988" s="63" t="s">
        <v>3182</v>
      </c>
      <c r="E988" s="63" t="s">
        <v>3217</v>
      </c>
      <c r="F988" s="63" t="s">
        <v>3217</v>
      </c>
      <c r="G988" s="63"/>
      <c r="H988" s="63"/>
      <c r="I988" s="62" t="s">
        <v>3189</v>
      </c>
      <c r="J988" s="63">
        <v>80.7</v>
      </c>
      <c r="K988" s="63">
        <v>13</v>
      </c>
      <c r="L988" s="63" t="s">
        <v>3186</v>
      </c>
      <c r="M988" s="63" t="s">
        <v>3187</v>
      </c>
      <c r="N988" s="63" t="s">
        <v>3190</v>
      </c>
      <c r="O988" s="62">
        <v>3</v>
      </c>
      <c r="P988" s="64"/>
    </row>
    <row r="989" spans="2:16" x14ac:dyDescent="0.25">
      <c r="B989" s="62">
        <v>984</v>
      </c>
      <c r="C989" s="63" t="s">
        <v>3182</v>
      </c>
      <c r="D989" s="63" t="s">
        <v>3182</v>
      </c>
      <c r="E989" s="63" t="s">
        <v>3218</v>
      </c>
      <c r="F989" s="63" t="s">
        <v>3218</v>
      </c>
      <c r="G989" s="63"/>
      <c r="H989" s="63"/>
      <c r="I989" s="62" t="s">
        <v>3189</v>
      </c>
      <c r="J989" s="63">
        <v>80.7</v>
      </c>
      <c r="K989" s="63">
        <v>13</v>
      </c>
      <c r="L989" s="63" t="s">
        <v>3186</v>
      </c>
      <c r="M989" s="63" t="s">
        <v>3187</v>
      </c>
      <c r="N989" s="63" t="s">
        <v>3190</v>
      </c>
      <c r="O989" s="62">
        <v>3</v>
      </c>
      <c r="P989" s="64"/>
    </row>
    <row r="990" spans="2:16" x14ac:dyDescent="0.25">
      <c r="B990" s="62">
        <v>985</v>
      </c>
      <c r="C990" s="63" t="s">
        <v>3182</v>
      </c>
      <c r="D990" s="63" t="s">
        <v>3182</v>
      </c>
      <c r="E990" s="63" t="s">
        <v>3218</v>
      </c>
      <c r="F990" s="63" t="s">
        <v>3218</v>
      </c>
      <c r="G990" s="63"/>
      <c r="H990" s="63"/>
      <c r="I990" s="62" t="s">
        <v>3189</v>
      </c>
      <c r="J990" s="63">
        <v>80.7</v>
      </c>
      <c r="K990" s="63">
        <v>13</v>
      </c>
      <c r="L990" s="63" t="s">
        <v>3186</v>
      </c>
      <c r="M990" s="63" t="s">
        <v>3187</v>
      </c>
      <c r="N990" s="63" t="s">
        <v>3190</v>
      </c>
      <c r="O990" s="62">
        <v>3</v>
      </c>
      <c r="P990" s="64"/>
    </row>
    <row r="991" spans="2:16" x14ac:dyDescent="0.25">
      <c r="B991" s="62">
        <v>986</v>
      </c>
      <c r="C991" s="63" t="s">
        <v>3182</v>
      </c>
      <c r="D991" s="63" t="s">
        <v>3182</v>
      </c>
      <c r="E991" s="63" t="s">
        <v>3218</v>
      </c>
      <c r="F991" s="63" t="s">
        <v>3218</v>
      </c>
      <c r="G991" s="63"/>
      <c r="H991" s="63"/>
      <c r="I991" s="62" t="s">
        <v>3189</v>
      </c>
      <c r="J991" s="63">
        <v>80.7</v>
      </c>
      <c r="K991" s="63">
        <v>13</v>
      </c>
      <c r="L991" s="63" t="s">
        <v>3186</v>
      </c>
      <c r="M991" s="63" t="s">
        <v>3187</v>
      </c>
      <c r="N991" s="63" t="s">
        <v>3190</v>
      </c>
      <c r="O991" s="62">
        <v>3</v>
      </c>
      <c r="P991" s="64"/>
    </row>
    <row r="992" spans="2:16" x14ac:dyDescent="0.25">
      <c r="B992" s="62">
        <v>987</v>
      </c>
      <c r="C992" s="63" t="s">
        <v>3182</v>
      </c>
      <c r="D992" s="63" t="s">
        <v>3182</v>
      </c>
      <c r="E992" s="63" t="s">
        <v>3218</v>
      </c>
      <c r="F992" s="63" t="s">
        <v>3218</v>
      </c>
      <c r="G992" s="63"/>
      <c r="H992" s="63"/>
      <c r="I992" s="62" t="s">
        <v>3189</v>
      </c>
      <c r="J992" s="63">
        <v>80.7</v>
      </c>
      <c r="K992" s="63">
        <v>13</v>
      </c>
      <c r="L992" s="63" t="s">
        <v>3186</v>
      </c>
      <c r="M992" s="63" t="s">
        <v>3187</v>
      </c>
      <c r="N992" s="63" t="s">
        <v>3190</v>
      </c>
      <c r="O992" s="62">
        <v>3</v>
      </c>
      <c r="P992" s="64"/>
    </row>
    <row r="993" spans="2:16" x14ac:dyDescent="0.25">
      <c r="B993" s="62">
        <v>988</v>
      </c>
      <c r="C993" s="63" t="s">
        <v>3182</v>
      </c>
      <c r="D993" s="63" t="s">
        <v>3182</v>
      </c>
      <c r="E993" s="63" t="s">
        <v>3218</v>
      </c>
      <c r="F993" s="63" t="s">
        <v>3218</v>
      </c>
      <c r="G993" s="63"/>
      <c r="H993" s="63"/>
      <c r="I993" s="62" t="s">
        <v>3189</v>
      </c>
      <c r="J993" s="63">
        <v>80.7</v>
      </c>
      <c r="K993" s="63">
        <v>13</v>
      </c>
      <c r="L993" s="63" t="s">
        <v>3186</v>
      </c>
      <c r="M993" s="63" t="s">
        <v>3187</v>
      </c>
      <c r="N993" s="63" t="s">
        <v>3190</v>
      </c>
      <c r="O993" s="62">
        <v>3</v>
      </c>
      <c r="P993" s="64"/>
    </row>
    <row r="994" spans="2:16" x14ac:dyDescent="0.25">
      <c r="B994" s="62">
        <v>989</v>
      </c>
      <c r="C994" s="63" t="s">
        <v>3182</v>
      </c>
      <c r="D994" s="63" t="s">
        <v>3182</v>
      </c>
      <c r="E994" s="63" t="s">
        <v>3188</v>
      </c>
      <c r="F994" s="63" t="s">
        <v>3188</v>
      </c>
      <c r="G994" s="63"/>
      <c r="H994" s="63"/>
      <c r="I994" s="62" t="s">
        <v>3189</v>
      </c>
      <c r="J994" s="63">
        <v>157.80000000000001</v>
      </c>
      <c r="K994" s="63">
        <v>13</v>
      </c>
      <c r="L994" s="63" t="s">
        <v>3186</v>
      </c>
      <c r="M994" s="63" t="s">
        <v>3187</v>
      </c>
      <c r="N994" s="63" t="s">
        <v>3190</v>
      </c>
      <c r="O994" s="62">
        <v>3</v>
      </c>
      <c r="P994" s="64"/>
    </row>
    <row r="995" spans="2:16" x14ac:dyDescent="0.25">
      <c r="B995" s="62">
        <v>990</v>
      </c>
      <c r="C995" s="63" t="s">
        <v>3182</v>
      </c>
      <c r="D995" s="63" t="s">
        <v>3182</v>
      </c>
      <c r="E995" s="63" t="s">
        <v>3188</v>
      </c>
      <c r="F995" s="63" t="s">
        <v>3188</v>
      </c>
      <c r="G995" s="63"/>
      <c r="H995" s="63"/>
      <c r="I995" s="62" t="s">
        <v>3189</v>
      </c>
      <c r="J995" s="63">
        <v>172.4</v>
      </c>
      <c r="K995" s="63">
        <v>13</v>
      </c>
      <c r="L995" s="63" t="s">
        <v>3186</v>
      </c>
      <c r="M995" s="63" t="s">
        <v>3187</v>
      </c>
      <c r="N995" s="63" t="s">
        <v>3190</v>
      </c>
      <c r="O995" s="62">
        <v>3</v>
      </c>
      <c r="P995" s="64"/>
    </row>
    <row r="996" spans="2:16" x14ac:dyDescent="0.25">
      <c r="B996" s="62">
        <v>991</v>
      </c>
      <c r="C996" s="63" t="s">
        <v>3182</v>
      </c>
      <c r="D996" s="63" t="s">
        <v>3182</v>
      </c>
      <c r="E996" s="63" t="s">
        <v>3207</v>
      </c>
      <c r="F996" s="63" t="s">
        <v>3207</v>
      </c>
      <c r="G996" s="63"/>
      <c r="H996" s="63"/>
      <c r="I996" s="62" t="s">
        <v>3189</v>
      </c>
      <c r="J996" s="63">
        <v>156.80000000000001</v>
      </c>
      <c r="K996" s="63">
        <v>13</v>
      </c>
      <c r="L996" s="63" t="s">
        <v>3186</v>
      </c>
      <c r="M996" s="63" t="s">
        <v>3187</v>
      </c>
      <c r="N996" s="63" t="s">
        <v>3190</v>
      </c>
      <c r="O996" s="62">
        <v>3</v>
      </c>
      <c r="P996" s="64"/>
    </row>
    <row r="997" spans="2:16" x14ac:dyDescent="0.25">
      <c r="B997" s="62">
        <v>992</v>
      </c>
      <c r="C997" s="63" t="s">
        <v>3182</v>
      </c>
      <c r="D997" s="63" t="s">
        <v>3182</v>
      </c>
      <c r="E997" s="63" t="s">
        <v>3207</v>
      </c>
      <c r="F997" s="63" t="s">
        <v>3207</v>
      </c>
      <c r="G997" s="63"/>
      <c r="H997" s="63"/>
      <c r="I997" s="62" t="s">
        <v>3189</v>
      </c>
      <c r="J997" s="63">
        <v>172.4</v>
      </c>
      <c r="K997" s="63">
        <v>13</v>
      </c>
      <c r="L997" s="63" t="s">
        <v>3186</v>
      </c>
      <c r="M997" s="63" t="s">
        <v>3187</v>
      </c>
      <c r="N997" s="63" t="s">
        <v>3190</v>
      </c>
      <c r="O997" s="62">
        <v>3</v>
      </c>
      <c r="P997" s="64"/>
    </row>
    <row r="998" spans="2:16" x14ac:dyDescent="0.25">
      <c r="B998" s="62">
        <v>993</v>
      </c>
      <c r="C998" s="63" t="s">
        <v>3182</v>
      </c>
      <c r="D998" s="63" t="s">
        <v>3182</v>
      </c>
      <c r="E998" s="63" t="s">
        <v>3207</v>
      </c>
      <c r="F998" s="63" t="s">
        <v>3207</v>
      </c>
      <c r="G998" s="63"/>
      <c r="H998" s="63"/>
      <c r="I998" s="62" t="s">
        <v>3189</v>
      </c>
      <c r="J998" s="63">
        <v>172.4</v>
      </c>
      <c r="K998" s="63">
        <v>13</v>
      </c>
      <c r="L998" s="63" t="s">
        <v>3186</v>
      </c>
      <c r="M998" s="63" t="s">
        <v>3187</v>
      </c>
      <c r="N998" s="63" t="s">
        <v>3190</v>
      </c>
      <c r="O998" s="62">
        <v>3</v>
      </c>
      <c r="P998" s="64"/>
    </row>
    <row r="999" spans="2:16" x14ac:dyDescent="0.25">
      <c r="B999" s="62">
        <v>994</v>
      </c>
      <c r="C999" s="63" t="s">
        <v>3182</v>
      </c>
      <c r="D999" s="63" t="s">
        <v>3182</v>
      </c>
      <c r="E999" s="63" t="s">
        <v>3207</v>
      </c>
      <c r="F999" s="63" t="s">
        <v>3207</v>
      </c>
      <c r="G999" s="63"/>
      <c r="H999" s="63"/>
      <c r="I999" s="62" t="s">
        <v>3189</v>
      </c>
      <c r="J999" s="63">
        <v>175.3</v>
      </c>
      <c r="K999" s="63">
        <v>12</v>
      </c>
      <c r="L999" s="63" t="s">
        <v>3186</v>
      </c>
      <c r="M999" s="63" t="s">
        <v>3187</v>
      </c>
      <c r="N999" s="63" t="s">
        <v>3198</v>
      </c>
      <c r="O999" s="62">
        <v>3</v>
      </c>
      <c r="P999" s="64"/>
    </row>
    <row r="1000" spans="2:16" x14ac:dyDescent="0.25">
      <c r="B1000" s="62">
        <v>995</v>
      </c>
      <c r="C1000" s="63" t="s">
        <v>3182</v>
      </c>
      <c r="D1000" s="63" t="s">
        <v>3182</v>
      </c>
      <c r="E1000" s="63" t="s">
        <v>3207</v>
      </c>
      <c r="F1000" s="63" t="s">
        <v>3207</v>
      </c>
      <c r="G1000" s="63"/>
      <c r="H1000" s="63"/>
      <c r="I1000" s="62" t="s">
        <v>3189</v>
      </c>
      <c r="J1000" s="63">
        <v>184.3</v>
      </c>
      <c r="K1000" s="63">
        <v>12</v>
      </c>
      <c r="L1000" s="63" t="s">
        <v>3186</v>
      </c>
      <c r="M1000" s="63" t="s">
        <v>3187</v>
      </c>
      <c r="N1000" s="63" t="s">
        <v>3198</v>
      </c>
      <c r="O1000" s="62">
        <v>3</v>
      </c>
      <c r="P1000" s="64"/>
    </row>
    <row r="1001" spans="2:16" x14ac:dyDescent="0.25">
      <c r="B1001" s="62">
        <v>996</v>
      </c>
      <c r="C1001" s="63" t="s">
        <v>3182</v>
      </c>
      <c r="D1001" s="63" t="s">
        <v>3182</v>
      </c>
      <c r="E1001" s="63" t="s">
        <v>3207</v>
      </c>
      <c r="F1001" s="63" t="s">
        <v>3207</v>
      </c>
      <c r="G1001" s="63"/>
      <c r="H1001" s="63"/>
      <c r="I1001" s="62" t="s">
        <v>3213</v>
      </c>
      <c r="J1001" s="63">
        <v>71.39</v>
      </c>
      <c r="K1001" s="63">
        <v>18</v>
      </c>
      <c r="L1001" s="63" t="s">
        <v>3186</v>
      </c>
      <c r="M1001" s="63" t="s">
        <v>3187</v>
      </c>
      <c r="N1001" s="63" t="s">
        <v>2141</v>
      </c>
      <c r="O1001" s="62">
        <v>1</v>
      </c>
    </row>
    <row r="1002" spans="2:16" x14ac:dyDescent="0.25">
      <c r="B1002" s="62">
        <v>997</v>
      </c>
      <c r="C1002" s="63" t="s">
        <v>3182</v>
      </c>
      <c r="D1002" s="63" t="s">
        <v>3182</v>
      </c>
      <c r="E1002" s="63" t="s">
        <v>3218</v>
      </c>
      <c r="F1002" s="63" t="s">
        <v>3218</v>
      </c>
      <c r="G1002" s="63"/>
      <c r="H1002" s="63"/>
      <c r="I1002" s="62" t="s">
        <v>3189</v>
      </c>
      <c r="J1002" s="63">
        <v>80.7</v>
      </c>
      <c r="K1002" s="63">
        <v>13</v>
      </c>
      <c r="L1002" s="63" t="s">
        <v>3186</v>
      </c>
      <c r="M1002" s="63" t="s">
        <v>3187</v>
      </c>
      <c r="N1002" s="63" t="s">
        <v>3199</v>
      </c>
      <c r="O1002" s="62">
        <v>3</v>
      </c>
      <c r="P1002" s="64"/>
    </row>
    <row r="1003" spans="2:16" x14ac:dyDescent="0.25">
      <c r="B1003" s="62">
        <v>998</v>
      </c>
      <c r="C1003" s="63" t="s">
        <v>3182</v>
      </c>
      <c r="D1003" s="63" t="s">
        <v>3183</v>
      </c>
      <c r="E1003" s="63" t="s">
        <v>3192</v>
      </c>
      <c r="F1003" s="63" t="s">
        <v>3192</v>
      </c>
      <c r="G1003" s="63"/>
      <c r="H1003" s="63"/>
      <c r="I1003" s="62" t="s">
        <v>3185</v>
      </c>
      <c r="J1003" s="63">
        <v>88.7</v>
      </c>
      <c r="K1003" s="63">
        <v>13</v>
      </c>
      <c r="L1003" s="63" t="s">
        <v>3186</v>
      </c>
      <c r="M1003" s="63" t="s">
        <v>3187</v>
      </c>
      <c r="N1003" s="63" t="s">
        <v>2494</v>
      </c>
      <c r="O1003" s="62">
        <v>1</v>
      </c>
    </row>
    <row r="1004" spans="2:16" x14ac:dyDescent="0.25">
      <c r="B1004" s="62">
        <v>999</v>
      </c>
      <c r="C1004" s="63" t="s">
        <v>3182</v>
      </c>
      <c r="D1004" s="63" t="s">
        <v>3196</v>
      </c>
      <c r="E1004" s="63" t="s">
        <v>3197</v>
      </c>
      <c r="F1004" s="63" t="s">
        <v>3197</v>
      </c>
      <c r="G1004" s="63"/>
      <c r="H1004" s="63"/>
      <c r="I1004" s="62" t="s">
        <v>3189</v>
      </c>
      <c r="J1004" s="63">
        <v>95</v>
      </c>
      <c r="K1004" s="63">
        <v>12</v>
      </c>
      <c r="L1004" s="63" t="s">
        <v>3186</v>
      </c>
      <c r="M1004" s="63" t="s">
        <v>3187</v>
      </c>
      <c r="N1004" s="63" t="s">
        <v>3198</v>
      </c>
      <c r="O1004" s="62">
        <v>3</v>
      </c>
      <c r="P1004" s="64"/>
    </row>
    <row r="1005" spans="2:16" x14ac:dyDescent="0.25">
      <c r="B1005" s="62">
        <v>1000</v>
      </c>
      <c r="C1005" s="63" t="s">
        <v>3182</v>
      </c>
      <c r="D1005" s="63" t="s">
        <v>3196</v>
      </c>
      <c r="E1005" s="63" t="s">
        <v>3210</v>
      </c>
      <c r="F1005" s="63" t="s">
        <v>3210</v>
      </c>
      <c r="G1005" s="63"/>
      <c r="H1005" s="63"/>
      <c r="I1005" s="62" t="s">
        <v>3189</v>
      </c>
      <c r="J1005" s="63">
        <v>57</v>
      </c>
      <c r="K1005" s="63">
        <v>12</v>
      </c>
      <c r="L1005" s="63" t="s">
        <v>3186</v>
      </c>
      <c r="M1005" s="63" t="s">
        <v>3187</v>
      </c>
      <c r="N1005" s="63" t="s">
        <v>3198</v>
      </c>
      <c r="O1005" s="62">
        <v>3</v>
      </c>
      <c r="P1005" s="64"/>
    </row>
    <row r="1006" spans="2:16" x14ac:dyDescent="0.25">
      <c r="B1006" s="62">
        <v>1001</v>
      </c>
      <c r="C1006" s="63" t="s">
        <v>3182</v>
      </c>
      <c r="D1006" s="63" t="s">
        <v>3183</v>
      </c>
      <c r="E1006" s="63" t="s">
        <v>3192</v>
      </c>
      <c r="F1006" s="63" t="s">
        <v>3192</v>
      </c>
      <c r="G1006" s="63"/>
      <c r="H1006" s="63"/>
      <c r="I1006" s="62" t="s">
        <v>3185</v>
      </c>
      <c r="J1006" s="63">
        <v>136.4</v>
      </c>
      <c r="K1006" s="63">
        <v>13</v>
      </c>
      <c r="L1006" s="63" t="s">
        <v>3186</v>
      </c>
      <c r="M1006" s="63" t="s">
        <v>3187</v>
      </c>
      <c r="N1006" s="63" t="s">
        <v>2498</v>
      </c>
      <c r="O1006" s="62">
        <v>1</v>
      </c>
    </row>
    <row r="1007" spans="2:16" x14ac:dyDescent="0.25">
      <c r="B1007" s="62">
        <v>1002</v>
      </c>
      <c r="C1007" s="63" t="s">
        <v>3182</v>
      </c>
      <c r="D1007" s="63" t="s">
        <v>3183</v>
      </c>
      <c r="E1007" s="63" t="s">
        <v>3192</v>
      </c>
      <c r="F1007" s="63" t="s">
        <v>3192</v>
      </c>
      <c r="G1007" s="63"/>
      <c r="H1007" s="63"/>
      <c r="I1007" s="62" t="s">
        <v>3185</v>
      </c>
      <c r="J1007" s="63">
        <v>136.19999999999999</v>
      </c>
      <c r="K1007" s="63">
        <v>13</v>
      </c>
      <c r="L1007" s="63" t="s">
        <v>3186</v>
      </c>
      <c r="M1007" s="63" t="s">
        <v>3187</v>
      </c>
      <c r="N1007" s="63" t="s">
        <v>2498</v>
      </c>
      <c r="O1007" s="62">
        <v>1</v>
      </c>
    </row>
    <row r="1008" spans="2:16" x14ac:dyDescent="0.25">
      <c r="B1008" s="62">
        <v>1003</v>
      </c>
      <c r="C1008" s="63" t="s">
        <v>3182</v>
      </c>
      <c r="D1008" s="63" t="s">
        <v>3183</v>
      </c>
      <c r="E1008" s="63" t="s">
        <v>3192</v>
      </c>
      <c r="F1008" s="63" t="s">
        <v>3192</v>
      </c>
      <c r="G1008" s="63"/>
      <c r="H1008" s="63"/>
      <c r="I1008" s="62" t="s">
        <v>3185</v>
      </c>
      <c r="J1008" s="63">
        <v>145.1</v>
      </c>
      <c r="K1008" s="63">
        <v>13</v>
      </c>
      <c r="L1008" s="63" t="s">
        <v>3186</v>
      </c>
      <c r="M1008" s="63" t="s">
        <v>3187</v>
      </c>
      <c r="N1008" s="63" t="s">
        <v>2494</v>
      </c>
      <c r="O1008" s="62">
        <v>1</v>
      </c>
    </row>
    <row r="1009" spans="2:16" x14ac:dyDescent="0.25">
      <c r="B1009" s="62">
        <v>1004</v>
      </c>
      <c r="C1009" s="63" t="s">
        <v>3182</v>
      </c>
      <c r="D1009" s="63" t="s">
        <v>3183</v>
      </c>
      <c r="E1009" s="63" t="s">
        <v>3192</v>
      </c>
      <c r="F1009" s="63" t="s">
        <v>3192</v>
      </c>
      <c r="G1009" s="63"/>
      <c r="H1009" s="63"/>
      <c r="I1009" s="62" t="s">
        <v>3185</v>
      </c>
      <c r="J1009" s="63">
        <v>96.5</v>
      </c>
      <c r="K1009" s="63">
        <v>13</v>
      </c>
      <c r="L1009" s="63" t="s">
        <v>3186</v>
      </c>
      <c r="M1009" s="63" t="s">
        <v>3187</v>
      </c>
      <c r="N1009" s="63" t="s">
        <v>2494</v>
      </c>
      <c r="O1009" s="62">
        <v>1</v>
      </c>
    </row>
    <row r="1010" spans="2:16" x14ac:dyDescent="0.25">
      <c r="B1010" s="62">
        <v>1005</v>
      </c>
      <c r="C1010" s="63" t="s">
        <v>3182</v>
      </c>
      <c r="D1010" s="63" t="s">
        <v>3183</v>
      </c>
      <c r="E1010" s="63" t="s">
        <v>3192</v>
      </c>
      <c r="F1010" s="63" t="s">
        <v>3192</v>
      </c>
      <c r="G1010" s="63"/>
      <c r="H1010" s="63"/>
      <c r="I1010" s="62" t="s">
        <v>3185</v>
      </c>
      <c r="J1010" s="63">
        <v>96.5</v>
      </c>
      <c r="K1010" s="63">
        <v>13</v>
      </c>
      <c r="L1010" s="63" t="s">
        <v>3186</v>
      </c>
      <c r="M1010" s="63" t="s">
        <v>3187</v>
      </c>
      <c r="N1010" s="63" t="s">
        <v>2494</v>
      </c>
      <c r="O1010" s="62">
        <v>1</v>
      </c>
    </row>
    <row r="1011" spans="2:16" x14ac:dyDescent="0.25">
      <c r="B1011" s="62">
        <v>1006</v>
      </c>
      <c r="C1011" s="63" t="s">
        <v>3182</v>
      </c>
      <c r="D1011" s="63" t="s">
        <v>3182</v>
      </c>
      <c r="E1011" s="63" t="s">
        <v>3217</v>
      </c>
      <c r="F1011" s="63" t="s">
        <v>3217</v>
      </c>
      <c r="G1011" s="63"/>
      <c r="H1011" s="63"/>
      <c r="I1011" s="62" t="s">
        <v>3189</v>
      </c>
      <c r="J1011" s="63">
        <v>80.7</v>
      </c>
      <c r="K1011" s="63">
        <v>13</v>
      </c>
      <c r="L1011" s="63" t="s">
        <v>3186</v>
      </c>
      <c r="M1011" s="63" t="s">
        <v>3187</v>
      </c>
      <c r="N1011" s="63" t="s">
        <v>3190</v>
      </c>
      <c r="O1011" s="62">
        <v>3</v>
      </c>
      <c r="P1011" s="64"/>
    </row>
    <row r="1012" spans="2:16" x14ac:dyDescent="0.25">
      <c r="B1012" s="62">
        <v>1007</v>
      </c>
      <c r="C1012" s="63" t="s">
        <v>3182</v>
      </c>
      <c r="D1012" s="63" t="s">
        <v>3183</v>
      </c>
      <c r="E1012" s="63" t="s">
        <v>3192</v>
      </c>
      <c r="F1012" s="63" t="s">
        <v>3192</v>
      </c>
      <c r="G1012" s="63"/>
      <c r="H1012" s="63"/>
      <c r="I1012" s="62" t="s">
        <v>3185</v>
      </c>
      <c r="J1012" s="63">
        <v>96.5</v>
      </c>
      <c r="K1012" s="63">
        <v>13</v>
      </c>
      <c r="L1012" s="63" t="s">
        <v>3186</v>
      </c>
      <c r="M1012" s="63" t="s">
        <v>3187</v>
      </c>
      <c r="N1012" s="63" t="s">
        <v>2494</v>
      </c>
      <c r="O1012" s="62">
        <v>1</v>
      </c>
    </row>
    <row r="1013" spans="2:16" x14ac:dyDescent="0.25">
      <c r="B1013" s="62">
        <v>1008</v>
      </c>
      <c r="C1013" s="63" t="s">
        <v>3182</v>
      </c>
      <c r="D1013" s="63" t="s">
        <v>3196</v>
      </c>
      <c r="E1013" s="63" t="s">
        <v>3197</v>
      </c>
      <c r="F1013" s="63" t="s">
        <v>3197</v>
      </c>
      <c r="G1013" s="63"/>
      <c r="H1013" s="63"/>
      <c r="I1013" s="62" t="s">
        <v>3189</v>
      </c>
      <c r="J1013" s="63">
        <v>74</v>
      </c>
      <c r="K1013" s="63">
        <v>12</v>
      </c>
      <c r="L1013" s="63" t="s">
        <v>3186</v>
      </c>
      <c r="M1013" s="63" t="s">
        <v>3187</v>
      </c>
      <c r="N1013" s="63" t="s">
        <v>3198</v>
      </c>
      <c r="O1013" s="62">
        <v>3</v>
      </c>
      <c r="P1013" s="64"/>
    </row>
    <row r="1014" spans="2:16" x14ac:dyDescent="0.25">
      <c r="B1014" s="62">
        <v>1009</v>
      </c>
      <c r="C1014" s="63" t="s">
        <v>3182</v>
      </c>
      <c r="D1014" s="63" t="s">
        <v>3183</v>
      </c>
      <c r="E1014" s="63" t="s">
        <v>3192</v>
      </c>
      <c r="F1014" s="63" t="s">
        <v>3192</v>
      </c>
      <c r="G1014" s="63"/>
      <c r="H1014" s="63"/>
      <c r="I1014" s="62" t="s">
        <v>3185</v>
      </c>
      <c r="J1014" s="63">
        <v>88.7</v>
      </c>
      <c r="K1014" s="63">
        <v>13</v>
      </c>
      <c r="L1014" s="63" t="s">
        <v>3186</v>
      </c>
      <c r="M1014" s="63" t="s">
        <v>3187</v>
      </c>
      <c r="N1014" s="63" t="s">
        <v>2494</v>
      </c>
      <c r="O1014" s="62">
        <v>1</v>
      </c>
    </row>
    <row r="1015" spans="2:16" x14ac:dyDescent="0.25">
      <c r="B1015" s="62">
        <v>1010</v>
      </c>
      <c r="C1015" s="63" t="s">
        <v>3182</v>
      </c>
      <c r="D1015" s="63" t="s">
        <v>3183</v>
      </c>
      <c r="E1015" s="63" t="s">
        <v>3192</v>
      </c>
      <c r="F1015" s="63" t="s">
        <v>3192</v>
      </c>
      <c r="G1015" s="63"/>
      <c r="H1015" s="63"/>
      <c r="I1015" s="62" t="s">
        <v>3185</v>
      </c>
      <c r="J1015" s="63">
        <v>88.7</v>
      </c>
      <c r="K1015" s="63">
        <v>13</v>
      </c>
      <c r="L1015" s="63" t="s">
        <v>3186</v>
      </c>
      <c r="M1015" s="63" t="s">
        <v>3187</v>
      </c>
      <c r="N1015" s="63" t="s">
        <v>2494</v>
      </c>
      <c r="O1015" s="62">
        <v>1</v>
      </c>
    </row>
    <row r="1016" spans="2:16" x14ac:dyDescent="0.25">
      <c r="B1016" s="62">
        <v>1011</v>
      </c>
      <c r="C1016" s="63" t="s">
        <v>3182</v>
      </c>
      <c r="D1016" s="63" t="s">
        <v>3183</v>
      </c>
      <c r="E1016" s="63" t="s">
        <v>3192</v>
      </c>
      <c r="F1016" s="63" t="s">
        <v>3192</v>
      </c>
      <c r="G1016" s="63"/>
      <c r="H1016" s="63"/>
      <c r="I1016" s="62" t="s">
        <v>3185</v>
      </c>
      <c r="J1016" s="63">
        <v>96.5</v>
      </c>
      <c r="K1016" s="63">
        <v>13</v>
      </c>
      <c r="L1016" s="63" t="s">
        <v>3186</v>
      </c>
      <c r="M1016" s="63" t="s">
        <v>3187</v>
      </c>
      <c r="N1016" s="63" t="s">
        <v>2494</v>
      </c>
      <c r="O1016" s="62">
        <v>1</v>
      </c>
    </row>
    <row r="1017" spans="2:16" x14ac:dyDescent="0.25">
      <c r="B1017" s="62">
        <v>1012</v>
      </c>
      <c r="C1017" s="63" t="s">
        <v>3182</v>
      </c>
      <c r="D1017" s="63" t="s">
        <v>3183</v>
      </c>
      <c r="E1017" s="63" t="s">
        <v>3192</v>
      </c>
      <c r="F1017" s="63" t="s">
        <v>3192</v>
      </c>
      <c r="G1017" s="63"/>
      <c r="H1017" s="63"/>
      <c r="I1017" s="62" t="s">
        <v>3185</v>
      </c>
      <c r="J1017" s="63">
        <v>96.5</v>
      </c>
      <c r="K1017" s="63">
        <v>13</v>
      </c>
      <c r="L1017" s="63" t="s">
        <v>3186</v>
      </c>
      <c r="M1017" s="63" t="s">
        <v>3187</v>
      </c>
      <c r="N1017" s="63" t="s">
        <v>2494</v>
      </c>
      <c r="O1017" s="62">
        <v>1</v>
      </c>
    </row>
    <row r="1018" spans="2:16" x14ac:dyDescent="0.25">
      <c r="B1018" s="62">
        <v>1013</v>
      </c>
      <c r="C1018" s="63" t="s">
        <v>3182</v>
      </c>
      <c r="D1018" s="63" t="s">
        <v>3183</v>
      </c>
      <c r="E1018" s="63" t="s">
        <v>3192</v>
      </c>
      <c r="F1018" s="63" t="s">
        <v>3192</v>
      </c>
      <c r="G1018" s="63"/>
      <c r="H1018" s="63"/>
      <c r="I1018" s="62" t="s">
        <v>3185</v>
      </c>
      <c r="J1018" s="63">
        <v>88.7</v>
      </c>
      <c r="K1018" s="63">
        <v>13</v>
      </c>
      <c r="L1018" s="63" t="s">
        <v>3186</v>
      </c>
      <c r="M1018" s="63" t="s">
        <v>3187</v>
      </c>
      <c r="N1018" s="63" t="s">
        <v>2494</v>
      </c>
      <c r="O1018" s="62">
        <v>1</v>
      </c>
    </row>
    <row r="1019" spans="2:16" x14ac:dyDescent="0.25">
      <c r="B1019" s="62">
        <v>1014</v>
      </c>
      <c r="C1019" s="63" t="s">
        <v>3182</v>
      </c>
      <c r="D1019" s="63" t="s">
        <v>3183</v>
      </c>
      <c r="E1019" s="63" t="s">
        <v>3192</v>
      </c>
      <c r="F1019" s="63" t="s">
        <v>3192</v>
      </c>
      <c r="G1019" s="63"/>
      <c r="H1019" s="63"/>
      <c r="I1019" s="62" t="s">
        <v>3185</v>
      </c>
      <c r="J1019" s="63">
        <v>88.7</v>
      </c>
      <c r="K1019" s="63">
        <v>13</v>
      </c>
      <c r="L1019" s="63" t="s">
        <v>3186</v>
      </c>
      <c r="M1019" s="63" t="s">
        <v>3187</v>
      </c>
      <c r="N1019" s="63" t="s">
        <v>2494</v>
      </c>
      <c r="O1019" s="62">
        <v>1</v>
      </c>
    </row>
    <row r="1020" spans="2:16" x14ac:dyDescent="0.25">
      <c r="B1020" s="62">
        <v>1015</v>
      </c>
      <c r="C1020" s="63" t="s">
        <v>3182</v>
      </c>
      <c r="D1020" s="63" t="s">
        <v>3183</v>
      </c>
      <c r="E1020" s="63" t="s">
        <v>3192</v>
      </c>
      <c r="F1020" s="63" t="s">
        <v>3192</v>
      </c>
      <c r="G1020" s="63"/>
      <c r="H1020" s="63"/>
      <c r="I1020" s="62" t="s">
        <v>3185</v>
      </c>
      <c r="J1020" s="63">
        <v>88.7</v>
      </c>
      <c r="K1020" s="63">
        <v>13</v>
      </c>
      <c r="L1020" s="63" t="s">
        <v>3186</v>
      </c>
      <c r="M1020" s="63" t="s">
        <v>3187</v>
      </c>
      <c r="N1020" s="63" t="s">
        <v>2494</v>
      </c>
      <c r="O1020" s="62">
        <v>1</v>
      </c>
    </row>
    <row r="1021" spans="2:16" x14ac:dyDescent="0.25">
      <c r="B1021" s="62">
        <v>1016</v>
      </c>
      <c r="C1021" s="63" t="s">
        <v>3182</v>
      </c>
      <c r="D1021" s="63" t="s">
        <v>3183</v>
      </c>
      <c r="E1021" s="63" t="s">
        <v>3193</v>
      </c>
      <c r="F1021" s="63" t="s">
        <v>3193</v>
      </c>
      <c r="G1021" s="63"/>
      <c r="H1021" s="63"/>
      <c r="I1021" s="62" t="s">
        <v>3185</v>
      </c>
      <c r="J1021" s="63">
        <v>210</v>
      </c>
      <c r="K1021" s="63">
        <v>12</v>
      </c>
      <c r="L1021" s="63" t="s">
        <v>3186</v>
      </c>
      <c r="M1021" s="63" t="s">
        <v>3194</v>
      </c>
      <c r="N1021" s="63" t="s">
        <v>2633</v>
      </c>
      <c r="O1021" s="62">
        <v>1</v>
      </c>
    </row>
    <row r="1022" spans="2:16" x14ac:dyDescent="0.25">
      <c r="B1022" s="62">
        <v>1017</v>
      </c>
      <c r="C1022" s="63" t="s">
        <v>3182</v>
      </c>
      <c r="D1022" s="63" t="s">
        <v>3183</v>
      </c>
      <c r="E1022" s="63" t="s">
        <v>3192</v>
      </c>
      <c r="F1022" s="63" t="s">
        <v>3192</v>
      </c>
      <c r="G1022" s="63"/>
      <c r="H1022" s="63"/>
      <c r="I1022" s="62" t="s">
        <v>3185</v>
      </c>
      <c r="J1022" s="63">
        <v>96.5</v>
      </c>
      <c r="K1022" s="63">
        <v>13</v>
      </c>
      <c r="L1022" s="63" t="s">
        <v>3186</v>
      </c>
      <c r="M1022" s="63" t="s">
        <v>3187</v>
      </c>
      <c r="N1022" s="63" t="s">
        <v>2494</v>
      </c>
      <c r="O1022" s="62">
        <v>1</v>
      </c>
    </row>
    <row r="1023" spans="2:16" x14ac:dyDescent="0.25">
      <c r="B1023" s="62">
        <v>1018</v>
      </c>
      <c r="C1023" s="63" t="s">
        <v>3182</v>
      </c>
      <c r="D1023" s="63" t="s">
        <v>3182</v>
      </c>
      <c r="E1023" s="63" t="s">
        <v>3188</v>
      </c>
      <c r="F1023" s="63" t="s">
        <v>3188</v>
      </c>
      <c r="G1023" s="63"/>
      <c r="H1023" s="63"/>
      <c r="I1023" s="62" t="s">
        <v>3189</v>
      </c>
      <c r="J1023" s="63">
        <v>70</v>
      </c>
      <c r="K1023" s="63">
        <v>13</v>
      </c>
      <c r="L1023" s="63" t="s">
        <v>3186</v>
      </c>
      <c r="M1023" s="63" t="s">
        <v>3187</v>
      </c>
      <c r="N1023" s="63" t="s">
        <v>3190</v>
      </c>
      <c r="O1023" s="62">
        <v>3</v>
      </c>
      <c r="P1023" s="64"/>
    </row>
    <row r="1024" spans="2:16" x14ac:dyDescent="0.25">
      <c r="B1024" s="62">
        <v>1019</v>
      </c>
      <c r="C1024" s="63" t="s">
        <v>3182</v>
      </c>
      <c r="D1024" s="63" t="s">
        <v>3182</v>
      </c>
      <c r="E1024" s="63" t="s">
        <v>3188</v>
      </c>
      <c r="F1024" s="63" t="s">
        <v>3188</v>
      </c>
      <c r="G1024" s="63"/>
      <c r="H1024" s="63"/>
      <c r="I1024" s="62" t="s">
        <v>3189</v>
      </c>
      <c r="J1024" s="63">
        <v>70</v>
      </c>
      <c r="K1024" s="63">
        <v>13</v>
      </c>
      <c r="L1024" s="63" t="s">
        <v>3186</v>
      </c>
      <c r="M1024" s="63" t="s">
        <v>3187</v>
      </c>
      <c r="N1024" s="63" t="s">
        <v>3190</v>
      </c>
      <c r="O1024" s="62">
        <v>3</v>
      </c>
      <c r="P1024" s="64"/>
    </row>
    <row r="1025" spans="2:16" x14ac:dyDescent="0.25">
      <c r="B1025" s="62">
        <v>1020</v>
      </c>
      <c r="C1025" s="63" t="s">
        <v>3182</v>
      </c>
      <c r="D1025" s="63" t="s">
        <v>3182</v>
      </c>
      <c r="E1025" s="63" t="s">
        <v>3188</v>
      </c>
      <c r="F1025" s="63" t="s">
        <v>3188</v>
      </c>
      <c r="G1025" s="63"/>
      <c r="H1025" s="63"/>
      <c r="I1025" s="62" t="s">
        <v>3189</v>
      </c>
      <c r="J1025" s="63">
        <v>70</v>
      </c>
      <c r="K1025" s="63">
        <v>13</v>
      </c>
      <c r="L1025" s="63" t="s">
        <v>3186</v>
      </c>
      <c r="M1025" s="63" t="s">
        <v>3187</v>
      </c>
      <c r="N1025" s="63" t="s">
        <v>3190</v>
      </c>
      <c r="O1025" s="62">
        <v>3</v>
      </c>
      <c r="P1025" s="64"/>
    </row>
    <row r="1026" spans="2:16" x14ac:dyDescent="0.25">
      <c r="B1026" s="62">
        <v>1021</v>
      </c>
      <c r="C1026" s="63" t="s">
        <v>3182</v>
      </c>
      <c r="D1026" s="63" t="s">
        <v>3182</v>
      </c>
      <c r="E1026" s="63" t="s">
        <v>3188</v>
      </c>
      <c r="F1026" s="63" t="s">
        <v>3188</v>
      </c>
      <c r="G1026" s="63"/>
      <c r="H1026" s="63"/>
      <c r="I1026" s="62" t="s">
        <v>3189</v>
      </c>
      <c r="J1026" s="63">
        <v>70</v>
      </c>
      <c r="K1026" s="63">
        <v>13</v>
      </c>
      <c r="L1026" s="63" t="s">
        <v>3186</v>
      </c>
      <c r="M1026" s="63" t="s">
        <v>3187</v>
      </c>
      <c r="N1026" s="63" t="s">
        <v>3190</v>
      </c>
      <c r="O1026" s="62">
        <v>3</v>
      </c>
      <c r="P1026" s="64"/>
    </row>
    <row r="1027" spans="2:16" x14ac:dyDescent="0.25">
      <c r="B1027" s="62">
        <v>1022</v>
      </c>
      <c r="C1027" s="63" t="s">
        <v>3182</v>
      </c>
      <c r="D1027" s="63" t="s">
        <v>3182</v>
      </c>
      <c r="E1027" s="63" t="s">
        <v>3188</v>
      </c>
      <c r="F1027" s="63" t="s">
        <v>3188</v>
      </c>
      <c r="G1027" s="63"/>
      <c r="H1027" s="63"/>
      <c r="I1027" s="62" t="s">
        <v>3189</v>
      </c>
      <c r="J1027" s="63">
        <v>70</v>
      </c>
      <c r="K1027" s="63">
        <v>13</v>
      </c>
      <c r="L1027" s="63" t="s">
        <v>3186</v>
      </c>
      <c r="M1027" s="63" t="s">
        <v>3187</v>
      </c>
      <c r="N1027" s="63" t="s">
        <v>3190</v>
      </c>
      <c r="O1027" s="62">
        <v>3</v>
      </c>
      <c r="P1027" s="64"/>
    </row>
    <row r="1028" spans="2:16" x14ac:dyDescent="0.25">
      <c r="B1028" s="62">
        <v>1023</v>
      </c>
      <c r="C1028" s="63" t="s">
        <v>3182</v>
      </c>
      <c r="D1028" s="63" t="s">
        <v>3182</v>
      </c>
      <c r="E1028" s="63" t="s">
        <v>3188</v>
      </c>
      <c r="F1028" s="63" t="s">
        <v>3188</v>
      </c>
      <c r="G1028" s="63"/>
      <c r="H1028" s="63"/>
      <c r="I1028" s="62" t="s">
        <v>3189</v>
      </c>
      <c r="J1028" s="63">
        <v>70</v>
      </c>
      <c r="K1028" s="63">
        <v>13</v>
      </c>
      <c r="L1028" s="63" t="s">
        <v>3186</v>
      </c>
      <c r="M1028" s="63" t="s">
        <v>3187</v>
      </c>
      <c r="N1028" s="63" t="s">
        <v>3190</v>
      </c>
      <c r="O1028" s="62">
        <v>3</v>
      </c>
      <c r="P1028" s="64"/>
    </row>
    <row r="1029" spans="2:16" x14ac:dyDescent="0.25">
      <c r="B1029" s="62">
        <v>1024</v>
      </c>
      <c r="C1029" s="63" t="s">
        <v>3182</v>
      </c>
      <c r="D1029" s="63" t="s">
        <v>3182</v>
      </c>
      <c r="E1029" s="63" t="s">
        <v>3188</v>
      </c>
      <c r="F1029" s="63" t="s">
        <v>3188</v>
      </c>
      <c r="G1029" s="63"/>
      <c r="H1029" s="63"/>
      <c r="I1029" s="62" t="s">
        <v>3189</v>
      </c>
      <c r="J1029" s="63">
        <v>70</v>
      </c>
      <c r="K1029" s="63">
        <v>13</v>
      </c>
      <c r="L1029" s="63" t="s">
        <v>3186</v>
      </c>
      <c r="M1029" s="63" t="s">
        <v>3187</v>
      </c>
      <c r="N1029" s="63" t="s">
        <v>3190</v>
      </c>
      <c r="O1029" s="62">
        <v>3</v>
      </c>
      <c r="P1029" s="64"/>
    </row>
    <row r="1030" spans="2:16" x14ac:dyDescent="0.25">
      <c r="B1030" s="62">
        <v>1025</v>
      </c>
      <c r="C1030" s="63" t="s">
        <v>3182</v>
      </c>
      <c r="D1030" s="63" t="s">
        <v>3196</v>
      </c>
      <c r="E1030" s="63" t="s">
        <v>3210</v>
      </c>
      <c r="F1030" s="63" t="s">
        <v>3210</v>
      </c>
      <c r="G1030" s="63"/>
      <c r="H1030" s="63"/>
      <c r="I1030" s="62" t="s">
        <v>3189</v>
      </c>
      <c r="J1030" s="63">
        <v>80</v>
      </c>
      <c r="K1030" s="63">
        <v>12</v>
      </c>
      <c r="L1030" s="63" t="s">
        <v>3186</v>
      </c>
      <c r="M1030" s="63" t="s">
        <v>3187</v>
      </c>
      <c r="N1030" s="63" t="s">
        <v>3198</v>
      </c>
      <c r="O1030" s="62">
        <v>3</v>
      </c>
      <c r="P1030" s="64"/>
    </row>
    <row r="1031" spans="2:16" x14ac:dyDescent="0.25">
      <c r="B1031" s="62">
        <v>1026</v>
      </c>
      <c r="C1031" s="63" t="s">
        <v>3182</v>
      </c>
      <c r="D1031" s="63" t="s">
        <v>3182</v>
      </c>
      <c r="E1031" s="63" t="s">
        <v>3188</v>
      </c>
      <c r="F1031" s="63" t="s">
        <v>3188</v>
      </c>
      <c r="G1031" s="63"/>
      <c r="H1031" s="63"/>
      <c r="I1031" s="62" t="s">
        <v>3189</v>
      </c>
      <c r="J1031" s="63">
        <v>35</v>
      </c>
      <c r="K1031" s="63">
        <v>13</v>
      </c>
      <c r="L1031" s="63" t="s">
        <v>3186</v>
      </c>
      <c r="M1031" s="63" t="s">
        <v>3187</v>
      </c>
      <c r="N1031" s="63" t="s">
        <v>3190</v>
      </c>
      <c r="O1031" s="62">
        <v>3</v>
      </c>
      <c r="P1031" s="64"/>
    </row>
    <row r="1032" spans="2:16" x14ac:dyDescent="0.25">
      <c r="B1032" s="62">
        <v>1027</v>
      </c>
      <c r="C1032" s="63" t="s">
        <v>3182</v>
      </c>
      <c r="D1032" s="63" t="s">
        <v>3182</v>
      </c>
      <c r="E1032" s="63" t="s">
        <v>3188</v>
      </c>
      <c r="F1032" s="63" t="s">
        <v>3188</v>
      </c>
      <c r="G1032" s="63"/>
      <c r="H1032" s="63"/>
      <c r="I1032" s="62" t="s">
        <v>3189</v>
      </c>
      <c r="J1032" s="63">
        <v>70</v>
      </c>
      <c r="K1032" s="63">
        <v>13</v>
      </c>
      <c r="L1032" s="63" t="s">
        <v>3186</v>
      </c>
      <c r="M1032" s="63" t="s">
        <v>3187</v>
      </c>
      <c r="N1032" s="63" t="s">
        <v>3190</v>
      </c>
      <c r="O1032" s="62">
        <v>3</v>
      </c>
      <c r="P1032" s="64"/>
    </row>
    <row r="1033" spans="2:16" x14ac:dyDescent="0.25">
      <c r="B1033" s="62">
        <v>1028</v>
      </c>
      <c r="C1033" s="63" t="s">
        <v>3182</v>
      </c>
      <c r="D1033" s="63" t="s">
        <v>3182</v>
      </c>
      <c r="E1033" s="63" t="s">
        <v>3188</v>
      </c>
      <c r="F1033" s="63" t="s">
        <v>3188</v>
      </c>
      <c r="G1033" s="63"/>
      <c r="H1033" s="63"/>
      <c r="I1033" s="62" t="s">
        <v>3189</v>
      </c>
      <c r="J1033" s="63">
        <v>35</v>
      </c>
      <c r="K1033" s="63">
        <v>13</v>
      </c>
      <c r="L1033" s="63" t="s">
        <v>3186</v>
      </c>
      <c r="M1033" s="63" t="s">
        <v>3187</v>
      </c>
      <c r="N1033" s="63" t="s">
        <v>3190</v>
      </c>
      <c r="O1033" s="62">
        <v>3</v>
      </c>
      <c r="P1033" s="64"/>
    </row>
    <row r="1034" spans="2:16" x14ac:dyDescent="0.25">
      <c r="B1034" s="62">
        <v>1029</v>
      </c>
      <c r="C1034" s="63" t="s">
        <v>3182</v>
      </c>
      <c r="D1034" s="63" t="s">
        <v>3182</v>
      </c>
      <c r="E1034" s="63" t="s">
        <v>3188</v>
      </c>
      <c r="F1034" s="63" t="s">
        <v>3188</v>
      </c>
      <c r="G1034" s="63"/>
      <c r="H1034" s="63"/>
      <c r="I1034" s="62" t="s">
        <v>3189</v>
      </c>
      <c r="J1034" s="63">
        <v>184.3</v>
      </c>
      <c r="K1034" s="63">
        <v>12</v>
      </c>
      <c r="L1034" s="63" t="s">
        <v>3186</v>
      </c>
      <c r="M1034" s="63" t="s">
        <v>3187</v>
      </c>
      <c r="N1034" s="63" t="s">
        <v>3198</v>
      </c>
      <c r="O1034" s="62">
        <v>3</v>
      </c>
      <c r="P1034" s="64"/>
    </row>
    <row r="1035" spans="2:16" x14ac:dyDescent="0.25">
      <c r="B1035" s="62">
        <v>1030</v>
      </c>
      <c r="C1035" s="63" t="s">
        <v>3182</v>
      </c>
      <c r="D1035" s="63" t="s">
        <v>3182</v>
      </c>
      <c r="E1035" s="63" t="s">
        <v>3207</v>
      </c>
      <c r="F1035" s="63" t="s">
        <v>3207</v>
      </c>
      <c r="G1035" s="63"/>
      <c r="H1035" s="63"/>
      <c r="I1035" s="62" t="s">
        <v>3189</v>
      </c>
      <c r="J1035" s="63">
        <v>80.7</v>
      </c>
      <c r="K1035" s="63">
        <v>13</v>
      </c>
      <c r="L1035" s="63" t="s">
        <v>3186</v>
      </c>
      <c r="M1035" s="63" t="s">
        <v>3187</v>
      </c>
      <c r="N1035" s="63" t="s">
        <v>3190</v>
      </c>
      <c r="O1035" s="62">
        <v>3</v>
      </c>
      <c r="P1035" s="64"/>
    </row>
    <row r="1036" spans="2:16" x14ac:dyDescent="0.25">
      <c r="B1036" s="62">
        <v>1031</v>
      </c>
      <c r="C1036" s="63" t="s">
        <v>3182</v>
      </c>
      <c r="D1036" s="63" t="s">
        <v>3182</v>
      </c>
      <c r="E1036" s="63" t="s">
        <v>3207</v>
      </c>
      <c r="F1036" s="63" t="s">
        <v>3207</v>
      </c>
      <c r="G1036" s="63"/>
      <c r="H1036" s="63"/>
      <c r="I1036" s="62" t="s">
        <v>3189</v>
      </c>
      <c r="J1036" s="63">
        <v>80.7</v>
      </c>
      <c r="K1036" s="63">
        <v>13</v>
      </c>
      <c r="L1036" s="63" t="s">
        <v>3186</v>
      </c>
      <c r="M1036" s="63" t="s">
        <v>3187</v>
      </c>
      <c r="N1036" s="63" t="s">
        <v>3190</v>
      </c>
      <c r="O1036" s="62">
        <v>3</v>
      </c>
      <c r="P1036" s="64"/>
    </row>
    <row r="1037" spans="2:16" x14ac:dyDescent="0.25">
      <c r="B1037" s="62">
        <v>1032</v>
      </c>
      <c r="C1037" s="63" t="s">
        <v>3182</v>
      </c>
      <c r="D1037" s="63" t="s">
        <v>3182</v>
      </c>
      <c r="E1037" s="63" t="s">
        <v>3207</v>
      </c>
      <c r="F1037" s="63" t="s">
        <v>3207</v>
      </c>
      <c r="G1037" s="63"/>
      <c r="H1037" s="63"/>
      <c r="I1037" s="62" t="s">
        <v>3189</v>
      </c>
      <c r="J1037" s="63">
        <v>80.7</v>
      </c>
      <c r="K1037" s="63">
        <v>13</v>
      </c>
      <c r="L1037" s="63" t="s">
        <v>3186</v>
      </c>
      <c r="M1037" s="63" t="s">
        <v>3187</v>
      </c>
      <c r="N1037" s="63" t="s">
        <v>3190</v>
      </c>
      <c r="O1037" s="62">
        <v>3</v>
      </c>
      <c r="P1037" s="64"/>
    </row>
    <row r="1038" spans="2:16" x14ac:dyDescent="0.25">
      <c r="B1038" s="62">
        <v>1033</v>
      </c>
      <c r="C1038" s="63" t="s">
        <v>3182</v>
      </c>
      <c r="D1038" s="63" t="s">
        <v>3182</v>
      </c>
      <c r="E1038" s="63" t="s">
        <v>3207</v>
      </c>
      <c r="F1038" s="63" t="s">
        <v>3207</v>
      </c>
      <c r="G1038" s="63"/>
      <c r="H1038" s="63"/>
      <c r="I1038" s="62" t="s">
        <v>3189</v>
      </c>
      <c r="J1038" s="63">
        <v>80.7</v>
      </c>
      <c r="K1038" s="63">
        <v>13</v>
      </c>
      <c r="L1038" s="63" t="s">
        <v>3186</v>
      </c>
      <c r="M1038" s="63" t="s">
        <v>3187</v>
      </c>
      <c r="N1038" s="63" t="s">
        <v>3190</v>
      </c>
      <c r="O1038" s="62">
        <v>3</v>
      </c>
      <c r="P1038" s="64"/>
    </row>
    <row r="1039" spans="2:16" x14ac:dyDescent="0.25">
      <c r="B1039" s="62">
        <v>1034</v>
      </c>
      <c r="C1039" s="63" t="s">
        <v>3182</v>
      </c>
      <c r="D1039" s="63" t="s">
        <v>3182</v>
      </c>
      <c r="E1039" s="63" t="s">
        <v>3207</v>
      </c>
      <c r="F1039" s="63" t="s">
        <v>3207</v>
      </c>
      <c r="G1039" s="63"/>
      <c r="H1039" s="63"/>
      <c r="I1039" s="62" t="s">
        <v>3189</v>
      </c>
      <c r="J1039" s="63">
        <v>80.7</v>
      </c>
      <c r="K1039" s="63">
        <v>13</v>
      </c>
      <c r="L1039" s="63" t="s">
        <v>3186</v>
      </c>
      <c r="M1039" s="63" t="s">
        <v>3187</v>
      </c>
      <c r="N1039" s="63" t="s">
        <v>3190</v>
      </c>
      <c r="O1039" s="62">
        <v>3</v>
      </c>
      <c r="P1039" s="64"/>
    </row>
    <row r="1040" spans="2:16" x14ac:dyDescent="0.25">
      <c r="B1040" s="62">
        <v>1035</v>
      </c>
      <c r="C1040" s="63" t="s">
        <v>3182</v>
      </c>
      <c r="D1040" s="63" t="s">
        <v>3182</v>
      </c>
      <c r="E1040" s="63" t="s">
        <v>3207</v>
      </c>
      <c r="F1040" s="63" t="s">
        <v>3207</v>
      </c>
      <c r="G1040" s="63"/>
      <c r="H1040" s="63"/>
      <c r="I1040" s="62" t="s">
        <v>3189</v>
      </c>
      <c r="J1040" s="63">
        <v>80.7</v>
      </c>
      <c r="K1040" s="63">
        <v>13</v>
      </c>
      <c r="L1040" s="63" t="s">
        <v>3186</v>
      </c>
      <c r="M1040" s="63" t="s">
        <v>3187</v>
      </c>
      <c r="N1040" s="63" t="s">
        <v>3190</v>
      </c>
      <c r="O1040" s="62">
        <v>3</v>
      </c>
      <c r="P1040" s="64"/>
    </row>
    <row r="1041" spans="2:16" x14ac:dyDescent="0.25">
      <c r="B1041" s="62">
        <v>1036</v>
      </c>
      <c r="C1041" s="63" t="s">
        <v>3182</v>
      </c>
      <c r="D1041" s="63" t="s">
        <v>3182</v>
      </c>
      <c r="E1041" s="63" t="s">
        <v>3188</v>
      </c>
      <c r="F1041" s="63" t="s">
        <v>3188</v>
      </c>
      <c r="G1041" s="63"/>
      <c r="H1041" s="63"/>
      <c r="I1041" s="62" t="s">
        <v>3189</v>
      </c>
      <c r="J1041" s="63">
        <v>38</v>
      </c>
      <c r="K1041" s="63">
        <v>13</v>
      </c>
      <c r="L1041" s="63" t="s">
        <v>3186</v>
      </c>
      <c r="M1041" s="63" t="s">
        <v>3187</v>
      </c>
      <c r="N1041" s="63" t="s">
        <v>3190</v>
      </c>
      <c r="O1041" s="62">
        <v>3</v>
      </c>
      <c r="P1041" s="64"/>
    </row>
    <row r="1042" spans="2:16" x14ac:dyDescent="0.25">
      <c r="B1042" s="62">
        <v>1037</v>
      </c>
      <c r="C1042" s="63" t="s">
        <v>3182</v>
      </c>
      <c r="D1042" s="63" t="s">
        <v>3182</v>
      </c>
      <c r="E1042" s="63" t="s">
        <v>3207</v>
      </c>
      <c r="F1042" s="63" t="s">
        <v>3207</v>
      </c>
      <c r="G1042" s="63"/>
      <c r="H1042" s="63"/>
      <c r="I1042" s="62" t="s">
        <v>3189</v>
      </c>
      <c r="J1042" s="63">
        <v>80.7</v>
      </c>
      <c r="K1042" s="63">
        <v>12</v>
      </c>
      <c r="L1042" s="63" t="s">
        <v>3186</v>
      </c>
      <c r="M1042" s="63" t="s">
        <v>3187</v>
      </c>
      <c r="N1042" s="63" t="s">
        <v>3198</v>
      </c>
      <c r="O1042" s="62">
        <v>3</v>
      </c>
      <c r="P1042" s="64"/>
    </row>
    <row r="1043" spans="2:16" x14ac:dyDescent="0.25">
      <c r="B1043" s="62">
        <v>1038</v>
      </c>
      <c r="C1043" s="63" t="s">
        <v>3182</v>
      </c>
      <c r="D1043" s="63" t="s">
        <v>3182</v>
      </c>
      <c r="E1043" s="63" t="s">
        <v>3188</v>
      </c>
      <c r="F1043" s="63" t="s">
        <v>3188</v>
      </c>
      <c r="G1043" s="63"/>
      <c r="H1043" s="63"/>
      <c r="I1043" s="62" t="s">
        <v>3189</v>
      </c>
      <c r="J1043" s="63">
        <v>38</v>
      </c>
      <c r="K1043" s="63">
        <v>13</v>
      </c>
      <c r="L1043" s="63" t="s">
        <v>3186</v>
      </c>
      <c r="M1043" s="63" t="s">
        <v>3187</v>
      </c>
      <c r="N1043" s="63" t="s">
        <v>3190</v>
      </c>
      <c r="O1043" s="62">
        <v>3</v>
      </c>
      <c r="P1043" s="64"/>
    </row>
    <row r="1044" spans="2:16" x14ac:dyDescent="0.25">
      <c r="B1044" s="62">
        <v>1039</v>
      </c>
      <c r="C1044" s="63" t="s">
        <v>3182</v>
      </c>
      <c r="D1044" s="63" t="s">
        <v>3182</v>
      </c>
      <c r="E1044" s="63" t="s">
        <v>3188</v>
      </c>
      <c r="F1044" s="63" t="s">
        <v>3188</v>
      </c>
      <c r="G1044" s="63"/>
      <c r="H1044" s="63"/>
      <c r="I1044" s="62" t="s">
        <v>3189</v>
      </c>
      <c r="J1044" s="63">
        <v>35</v>
      </c>
      <c r="K1044" s="63">
        <v>13</v>
      </c>
      <c r="L1044" s="63" t="s">
        <v>3186</v>
      </c>
      <c r="M1044" s="63" t="s">
        <v>3187</v>
      </c>
      <c r="N1044" s="63" t="s">
        <v>3190</v>
      </c>
      <c r="O1044" s="62">
        <v>3</v>
      </c>
      <c r="P1044" s="64"/>
    </row>
    <row r="1045" spans="2:16" x14ac:dyDescent="0.25">
      <c r="B1045" s="62">
        <v>1040</v>
      </c>
      <c r="C1045" s="63" t="s">
        <v>3182</v>
      </c>
      <c r="D1045" s="63" t="s">
        <v>3182</v>
      </c>
      <c r="E1045" s="63" t="s">
        <v>3188</v>
      </c>
      <c r="F1045" s="63" t="s">
        <v>3188</v>
      </c>
      <c r="G1045" s="63"/>
      <c r="H1045" s="63"/>
      <c r="I1045" s="62" t="s">
        <v>3189</v>
      </c>
      <c r="J1045" s="63">
        <v>35</v>
      </c>
      <c r="K1045" s="63">
        <v>13</v>
      </c>
      <c r="L1045" s="63" t="s">
        <v>3186</v>
      </c>
      <c r="M1045" s="63" t="s">
        <v>3187</v>
      </c>
      <c r="N1045" s="63" t="s">
        <v>3190</v>
      </c>
      <c r="O1045" s="62">
        <v>3</v>
      </c>
      <c r="P1045" s="64"/>
    </row>
    <row r="1046" spans="2:16" x14ac:dyDescent="0.25">
      <c r="B1046" s="62">
        <v>1041</v>
      </c>
      <c r="C1046" s="63" t="s">
        <v>3182</v>
      </c>
      <c r="D1046" s="63" t="s">
        <v>3182</v>
      </c>
      <c r="E1046" s="63" t="s">
        <v>3188</v>
      </c>
      <c r="F1046" s="63" t="s">
        <v>3188</v>
      </c>
      <c r="G1046" s="63"/>
      <c r="H1046" s="63"/>
      <c r="I1046" s="62" t="s">
        <v>3189</v>
      </c>
      <c r="J1046" s="63">
        <v>35</v>
      </c>
      <c r="K1046" s="63">
        <v>13</v>
      </c>
      <c r="L1046" s="63" t="s">
        <v>3186</v>
      </c>
      <c r="M1046" s="63" t="s">
        <v>3187</v>
      </c>
      <c r="N1046" s="63" t="s">
        <v>3190</v>
      </c>
      <c r="O1046" s="62">
        <v>3</v>
      </c>
      <c r="P1046" s="64"/>
    </row>
    <row r="1047" spans="2:16" x14ac:dyDescent="0.25">
      <c r="B1047" s="62">
        <v>1042</v>
      </c>
      <c r="C1047" s="63" t="s">
        <v>3182</v>
      </c>
      <c r="D1047" s="63" t="s">
        <v>3182</v>
      </c>
      <c r="E1047" s="63" t="s">
        <v>3188</v>
      </c>
      <c r="F1047" s="63" t="s">
        <v>3188</v>
      </c>
      <c r="G1047" s="63"/>
      <c r="H1047" s="63"/>
      <c r="I1047" s="62" t="s">
        <v>3189</v>
      </c>
      <c r="J1047" s="63">
        <v>35</v>
      </c>
      <c r="K1047" s="63">
        <v>13</v>
      </c>
      <c r="L1047" s="63" t="s">
        <v>3186</v>
      </c>
      <c r="M1047" s="63" t="s">
        <v>3187</v>
      </c>
      <c r="N1047" s="63" t="s">
        <v>3190</v>
      </c>
      <c r="O1047" s="62">
        <v>3</v>
      </c>
      <c r="P1047" s="64"/>
    </row>
    <row r="1048" spans="2:16" x14ac:dyDescent="0.25">
      <c r="B1048" s="62">
        <v>1043</v>
      </c>
      <c r="C1048" s="63" t="s">
        <v>3182</v>
      </c>
      <c r="D1048" s="63" t="s">
        <v>3182</v>
      </c>
      <c r="E1048" s="63" t="s">
        <v>3188</v>
      </c>
      <c r="F1048" s="63" t="s">
        <v>3188</v>
      </c>
      <c r="G1048" s="63"/>
      <c r="H1048" s="63"/>
      <c r="I1048" s="62" t="s">
        <v>3189</v>
      </c>
      <c r="J1048" s="63">
        <v>35</v>
      </c>
      <c r="K1048" s="63">
        <v>13</v>
      </c>
      <c r="L1048" s="63" t="s">
        <v>3186</v>
      </c>
      <c r="M1048" s="63" t="s">
        <v>3187</v>
      </c>
      <c r="N1048" s="63" t="s">
        <v>3190</v>
      </c>
      <c r="O1048" s="62">
        <v>3</v>
      </c>
      <c r="P1048" s="64"/>
    </row>
    <row r="1049" spans="2:16" x14ac:dyDescent="0.25">
      <c r="B1049" s="62">
        <v>1044</v>
      </c>
      <c r="C1049" s="63" t="s">
        <v>3182</v>
      </c>
      <c r="D1049" s="63" t="s">
        <v>3182</v>
      </c>
      <c r="E1049" s="63" t="s">
        <v>3188</v>
      </c>
      <c r="F1049" s="63" t="s">
        <v>3188</v>
      </c>
      <c r="G1049" s="63"/>
      <c r="H1049" s="63"/>
      <c r="I1049" s="62" t="s">
        <v>3189</v>
      </c>
      <c r="J1049" s="63">
        <v>35</v>
      </c>
      <c r="K1049" s="63">
        <v>13</v>
      </c>
      <c r="L1049" s="63" t="s">
        <v>3186</v>
      </c>
      <c r="M1049" s="63" t="s">
        <v>3187</v>
      </c>
      <c r="N1049" s="63" t="s">
        <v>3190</v>
      </c>
      <c r="O1049" s="62">
        <v>3</v>
      </c>
      <c r="P1049" s="64"/>
    </row>
    <row r="1050" spans="2:16" x14ac:dyDescent="0.25">
      <c r="B1050" s="62">
        <v>1045</v>
      </c>
      <c r="C1050" s="63" t="s">
        <v>3182</v>
      </c>
      <c r="D1050" s="63" t="s">
        <v>3182</v>
      </c>
      <c r="E1050" s="63" t="s">
        <v>3188</v>
      </c>
      <c r="F1050" s="63" t="s">
        <v>3188</v>
      </c>
      <c r="G1050" s="63"/>
      <c r="H1050" s="63"/>
      <c r="I1050" s="62" t="s">
        <v>3189</v>
      </c>
      <c r="J1050" s="63">
        <v>35</v>
      </c>
      <c r="K1050" s="63">
        <v>13</v>
      </c>
      <c r="L1050" s="63" t="s">
        <v>3186</v>
      </c>
      <c r="M1050" s="63" t="s">
        <v>3187</v>
      </c>
      <c r="N1050" s="63" t="s">
        <v>3190</v>
      </c>
      <c r="O1050" s="62">
        <v>3</v>
      </c>
      <c r="P1050" s="64"/>
    </row>
    <row r="1051" spans="2:16" x14ac:dyDescent="0.25">
      <c r="B1051" s="62">
        <v>1046</v>
      </c>
      <c r="C1051" s="63" t="s">
        <v>3182</v>
      </c>
      <c r="D1051" s="63" t="s">
        <v>3182</v>
      </c>
      <c r="E1051" s="63" t="s">
        <v>3207</v>
      </c>
      <c r="F1051" s="63" t="s">
        <v>3207</v>
      </c>
      <c r="G1051" s="63"/>
      <c r="H1051" s="63"/>
      <c r="I1051" s="62" t="s">
        <v>3189</v>
      </c>
      <c r="J1051" s="63">
        <v>80.7</v>
      </c>
      <c r="K1051" s="63">
        <v>13</v>
      </c>
      <c r="L1051" s="63" t="s">
        <v>3186</v>
      </c>
      <c r="M1051" s="63" t="s">
        <v>3187</v>
      </c>
      <c r="N1051" s="63" t="s">
        <v>3190</v>
      </c>
      <c r="O1051" s="62">
        <v>3</v>
      </c>
      <c r="P1051" s="64"/>
    </row>
    <row r="1052" spans="2:16" x14ac:dyDescent="0.25">
      <c r="B1052" s="62">
        <v>1047</v>
      </c>
      <c r="C1052" s="63" t="s">
        <v>3182</v>
      </c>
      <c r="D1052" s="63" t="s">
        <v>3205</v>
      </c>
      <c r="E1052" s="63" t="s">
        <v>3206</v>
      </c>
      <c r="F1052" s="63" t="s">
        <v>3206</v>
      </c>
      <c r="G1052" s="63"/>
      <c r="H1052" s="63"/>
      <c r="I1052" s="62" t="s">
        <v>3189</v>
      </c>
      <c r="J1052" s="63">
        <v>80.7</v>
      </c>
      <c r="K1052" s="63">
        <v>12</v>
      </c>
      <c r="L1052" s="63" t="s">
        <v>3186</v>
      </c>
      <c r="M1052" s="63" t="s">
        <v>3187</v>
      </c>
      <c r="N1052" s="63" t="s">
        <v>3198</v>
      </c>
      <c r="O1052" s="62">
        <v>3</v>
      </c>
      <c r="P1052" s="64"/>
    </row>
    <row r="1053" spans="2:16" x14ac:dyDescent="0.25">
      <c r="B1053" s="62">
        <v>1048</v>
      </c>
      <c r="C1053" s="63" t="s">
        <v>3182</v>
      </c>
      <c r="D1053" s="63" t="s">
        <v>3196</v>
      </c>
      <c r="E1053" s="63" t="s">
        <v>3210</v>
      </c>
      <c r="F1053" s="63" t="s">
        <v>3210</v>
      </c>
      <c r="G1053" s="63"/>
      <c r="H1053" s="63"/>
      <c r="I1053" s="62" t="s">
        <v>3189</v>
      </c>
      <c r="J1053" s="63">
        <v>71.599999999999994</v>
      </c>
      <c r="K1053" s="63">
        <v>12</v>
      </c>
      <c r="L1053" s="63" t="s">
        <v>3186</v>
      </c>
      <c r="M1053" s="63" t="s">
        <v>3187</v>
      </c>
      <c r="N1053" s="63" t="s">
        <v>3198</v>
      </c>
      <c r="O1053" s="62">
        <v>3</v>
      </c>
      <c r="P1053" s="64"/>
    </row>
    <row r="1054" spans="2:16" x14ac:dyDescent="0.25">
      <c r="B1054" s="62">
        <v>1049</v>
      </c>
      <c r="C1054" s="63" t="s">
        <v>3182</v>
      </c>
      <c r="D1054" s="63" t="s">
        <v>3196</v>
      </c>
      <c r="E1054" s="63" t="s">
        <v>3210</v>
      </c>
      <c r="F1054" s="63" t="s">
        <v>3210</v>
      </c>
      <c r="G1054" s="63"/>
      <c r="H1054" s="63"/>
      <c r="I1054" s="62" t="s">
        <v>3189</v>
      </c>
      <c r="J1054" s="63">
        <v>81</v>
      </c>
      <c r="K1054" s="63">
        <v>12</v>
      </c>
      <c r="L1054" s="63" t="s">
        <v>3186</v>
      </c>
      <c r="M1054" s="63" t="s">
        <v>3187</v>
      </c>
      <c r="N1054" s="63" t="s">
        <v>3198</v>
      </c>
      <c r="O1054" s="62">
        <v>3</v>
      </c>
      <c r="P1054" s="64"/>
    </row>
    <row r="1055" spans="2:16" x14ac:dyDescent="0.25">
      <c r="B1055" s="62">
        <v>1050</v>
      </c>
      <c r="C1055" s="63" t="s">
        <v>3182</v>
      </c>
      <c r="D1055" s="63" t="s">
        <v>3196</v>
      </c>
      <c r="E1055" s="63" t="s">
        <v>3210</v>
      </c>
      <c r="F1055" s="63" t="s">
        <v>3210</v>
      </c>
      <c r="G1055" s="63"/>
      <c r="H1055" s="63"/>
      <c r="I1055" s="62" t="s">
        <v>3189</v>
      </c>
      <c r="J1055" s="63">
        <v>56</v>
      </c>
      <c r="K1055" s="63">
        <v>12</v>
      </c>
      <c r="L1055" s="63" t="s">
        <v>3186</v>
      </c>
      <c r="M1055" s="63" t="s">
        <v>3187</v>
      </c>
      <c r="N1055" s="63" t="s">
        <v>3198</v>
      </c>
      <c r="O1055" s="62">
        <v>3</v>
      </c>
      <c r="P1055" s="64"/>
    </row>
    <row r="1056" spans="2:16" x14ac:dyDescent="0.25">
      <c r="B1056" s="62">
        <v>1051</v>
      </c>
      <c r="C1056" s="63" t="s">
        <v>3182</v>
      </c>
      <c r="D1056" s="63" t="s">
        <v>3196</v>
      </c>
      <c r="E1056" s="63" t="s">
        <v>3210</v>
      </c>
      <c r="F1056" s="63" t="s">
        <v>3210</v>
      </c>
      <c r="G1056" s="63"/>
      <c r="H1056" s="63"/>
      <c r="I1056" s="62" t="s">
        <v>3189</v>
      </c>
      <c r="J1056" s="63">
        <v>50</v>
      </c>
      <c r="K1056" s="63">
        <v>12</v>
      </c>
      <c r="L1056" s="63" t="s">
        <v>3186</v>
      </c>
      <c r="M1056" s="63" t="s">
        <v>3187</v>
      </c>
      <c r="N1056" s="63" t="s">
        <v>3198</v>
      </c>
      <c r="O1056" s="62">
        <v>3</v>
      </c>
      <c r="P1056" s="64"/>
    </row>
    <row r="1057" spans="2:16" x14ac:dyDescent="0.25">
      <c r="B1057" s="62">
        <v>1052</v>
      </c>
      <c r="C1057" s="63" t="s">
        <v>3182</v>
      </c>
      <c r="D1057" s="63" t="s">
        <v>3196</v>
      </c>
      <c r="E1057" s="63" t="s">
        <v>3197</v>
      </c>
      <c r="F1057" s="63" t="s">
        <v>3197</v>
      </c>
      <c r="G1057" s="63"/>
      <c r="H1057" s="63"/>
      <c r="I1057" s="62" t="s">
        <v>3189</v>
      </c>
      <c r="J1057" s="63">
        <v>62</v>
      </c>
      <c r="K1057" s="63">
        <v>13</v>
      </c>
      <c r="L1057" s="63" t="s">
        <v>3186</v>
      </c>
      <c r="M1057" s="63" t="s">
        <v>3187</v>
      </c>
      <c r="N1057" s="63" t="s">
        <v>3199</v>
      </c>
      <c r="O1057" s="62">
        <v>3</v>
      </c>
      <c r="P1057" s="64"/>
    </row>
    <row r="1058" spans="2:16" x14ac:dyDescent="0.25">
      <c r="B1058" s="62">
        <v>1053</v>
      </c>
      <c r="C1058" s="63" t="s">
        <v>3182</v>
      </c>
      <c r="D1058" s="63" t="s">
        <v>3196</v>
      </c>
      <c r="E1058" s="63" t="s">
        <v>3197</v>
      </c>
      <c r="F1058" s="63" t="s">
        <v>3197</v>
      </c>
      <c r="G1058" s="63"/>
      <c r="H1058" s="63"/>
      <c r="I1058" s="62" t="s">
        <v>3189</v>
      </c>
      <c r="J1058" s="63">
        <v>33.979999999999997</v>
      </c>
      <c r="K1058" s="63">
        <v>12</v>
      </c>
      <c r="L1058" s="63" t="s">
        <v>3186</v>
      </c>
      <c r="M1058" s="63" t="s">
        <v>3187</v>
      </c>
      <c r="N1058" s="63" t="s">
        <v>3198</v>
      </c>
      <c r="O1058" s="62">
        <v>3</v>
      </c>
      <c r="P1058" s="64"/>
    </row>
    <row r="1059" spans="2:16" x14ac:dyDescent="0.25">
      <c r="B1059" s="62">
        <v>1054</v>
      </c>
      <c r="C1059" s="63" t="s">
        <v>3182</v>
      </c>
      <c r="D1059" s="63" t="s">
        <v>3196</v>
      </c>
      <c r="E1059" s="63" t="s">
        <v>3210</v>
      </c>
      <c r="F1059" s="63" t="s">
        <v>3210</v>
      </c>
      <c r="G1059" s="63"/>
      <c r="H1059" s="63"/>
      <c r="I1059" s="62" t="s">
        <v>3189</v>
      </c>
      <c r="J1059" s="63">
        <v>81</v>
      </c>
      <c r="K1059" s="63">
        <v>12</v>
      </c>
      <c r="L1059" s="63" t="s">
        <v>3186</v>
      </c>
      <c r="M1059" s="63" t="s">
        <v>3187</v>
      </c>
      <c r="N1059" s="63" t="s">
        <v>3198</v>
      </c>
      <c r="O1059" s="62">
        <v>3</v>
      </c>
      <c r="P1059" s="64"/>
    </row>
    <row r="1060" spans="2:16" x14ac:dyDescent="0.25">
      <c r="B1060" s="62">
        <v>1055</v>
      </c>
      <c r="C1060" s="63" t="s">
        <v>3182</v>
      </c>
      <c r="D1060" s="63" t="s">
        <v>3205</v>
      </c>
      <c r="E1060" s="63" t="s">
        <v>3206</v>
      </c>
      <c r="F1060" s="63" t="s">
        <v>3206</v>
      </c>
      <c r="G1060" s="63"/>
      <c r="H1060" s="63"/>
      <c r="I1060" s="62" t="s">
        <v>3189</v>
      </c>
      <c r="J1060" s="63">
        <v>75.400000000000006</v>
      </c>
      <c r="K1060" s="63">
        <v>12</v>
      </c>
      <c r="L1060" s="63" t="s">
        <v>3186</v>
      </c>
      <c r="M1060" s="63" t="s">
        <v>3187</v>
      </c>
      <c r="N1060" s="63" t="s">
        <v>3198</v>
      </c>
      <c r="O1060" s="62">
        <v>3</v>
      </c>
      <c r="P1060" s="64"/>
    </row>
    <row r="1061" spans="2:16" x14ac:dyDescent="0.25">
      <c r="B1061" s="62">
        <v>1056</v>
      </c>
      <c r="C1061" s="63" t="s">
        <v>3182</v>
      </c>
      <c r="D1061" s="63" t="s">
        <v>3196</v>
      </c>
      <c r="E1061" s="63" t="s">
        <v>3197</v>
      </c>
      <c r="F1061" s="63" t="s">
        <v>3197</v>
      </c>
      <c r="G1061" s="63"/>
      <c r="H1061" s="63"/>
      <c r="I1061" s="62" t="s">
        <v>3189</v>
      </c>
      <c r="J1061" s="63">
        <v>61</v>
      </c>
      <c r="K1061" s="63">
        <v>12</v>
      </c>
      <c r="L1061" s="63" t="s">
        <v>3186</v>
      </c>
      <c r="M1061" s="63" t="s">
        <v>3187</v>
      </c>
      <c r="N1061" s="63" t="s">
        <v>3198</v>
      </c>
      <c r="O1061" s="62">
        <v>3</v>
      </c>
      <c r="P1061" s="64"/>
    </row>
    <row r="1062" spans="2:16" x14ac:dyDescent="0.25">
      <c r="B1062" s="62">
        <v>1057</v>
      </c>
      <c r="C1062" s="63" t="s">
        <v>3182</v>
      </c>
      <c r="D1062" s="63" t="s">
        <v>3196</v>
      </c>
      <c r="E1062" s="63" t="s">
        <v>3210</v>
      </c>
      <c r="F1062" s="63" t="s">
        <v>3210</v>
      </c>
      <c r="G1062" s="63"/>
      <c r="H1062" s="63"/>
      <c r="I1062" s="62" t="s">
        <v>3189</v>
      </c>
      <c r="J1062" s="63">
        <v>84</v>
      </c>
      <c r="K1062" s="63">
        <v>12</v>
      </c>
      <c r="L1062" s="63" t="s">
        <v>3186</v>
      </c>
      <c r="M1062" s="63" t="s">
        <v>3187</v>
      </c>
      <c r="N1062" s="63" t="s">
        <v>3198</v>
      </c>
      <c r="O1062" s="62">
        <v>3</v>
      </c>
      <c r="P1062" s="64"/>
    </row>
    <row r="1063" spans="2:16" x14ac:dyDescent="0.25">
      <c r="B1063" s="62">
        <v>1058</v>
      </c>
      <c r="C1063" s="63" t="s">
        <v>3182</v>
      </c>
      <c r="D1063" s="63" t="s">
        <v>3196</v>
      </c>
      <c r="E1063" s="63" t="s">
        <v>3210</v>
      </c>
      <c r="F1063" s="63" t="s">
        <v>3210</v>
      </c>
      <c r="G1063" s="63"/>
      <c r="H1063" s="63"/>
      <c r="I1063" s="62" t="s">
        <v>3189</v>
      </c>
      <c r="J1063" s="63">
        <v>82</v>
      </c>
      <c r="K1063" s="63">
        <v>12</v>
      </c>
      <c r="L1063" s="63" t="s">
        <v>3186</v>
      </c>
      <c r="M1063" s="63" t="s">
        <v>3187</v>
      </c>
      <c r="N1063" s="63" t="s">
        <v>3198</v>
      </c>
      <c r="O1063" s="62">
        <v>3</v>
      </c>
      <c r="P1063" s="64"/>
    </row>
    <row r="1064" spans="2:16" x14ac:dyDescent="0.25">
      <c r="B1064" s="62">
        <v>1059</v>
      </c>
      <c r="C1064" s="63" t="s">
        <v>3182</v>
      </c>
      <c r="D1064" s="63" t="s">
        <v>3196</v>
      </c>
      <c r="E1064" s="63" t="s">
        <v>3210</v>
      </c>
      <c r="F1064" s="63" t="s">
        <v>3210</v>
      </c>
      <c r="G1064" s="63"/>
      <c r="H1064" s="63"/>
      <c r="I1064" s="62" t="s">
        <v>3189</v>
      </c>
      <c r="J1064" s="63">
        <v>53</v>
      </c>
      <c r="K1064" s="63">
        <v>12</v>
      </c>
      <c r="L1064" s="63" t="s">
        <v>3186</v>
      </c>
      <c r="M1064" s="63" t="s">
        <v>3187</v>
      </c>
      <c r="N1064" s="63" t="s">
        <v>3198</v>
      </c>
      <c r="O1064" s="62">
        <v>3</v>
      </c>
      <c r="P1064" s="64"/>
    </row>
    <row r="1065" spans="2:16" x14ac:dyDescent="0.25">
      <c r="B1065" s="62">
        <v>1060</v>
      </c>
      <c r="C1065" s="63" t="s">
        <v>3182</v>
      </c>
      <c r="D1065" s="63" t="s">
        <v>3196</v>
      </c>
      <c r="E1065" s="63" t="s">
        <v>3210</v>
      </c>
      <c r="F1065" s="63" t="s">
        <v>3210</v>
      </c>
      <c r="G1065" s="63"/>
      <c r="H1065" s="63"/>
      <c r="I1065" s="62" t="s">
        <v>3189</v>
      </c>
      <c r="J1065" s="63">
        <v>83</v>
      </c>
      <c r="K1065" s="63">
        <v>12</v>
      </c>
      <c r="L1065" s="63" t="s">
        <v>3186</v>
      </c>
      <c r="M1065" s="63" t="s">
        <v>3187</v>
      </c>
      <c r="N1065" s="63" t="s">
        <v>3198</v>
      </c>
      <c r="O1065" s="62">
        <v>3</v>
      </c>
      <c r="P1065" s="64"/>
    </row>
    <row r="1066" spans="2:16" x14ac:dyDescent="0.25">
      <c r="B1066" s="62">
        <v>1061</v>
      </c>
      <c r="C1066" s="63" t="s">
        <v>3182</v>
      </c>
      <c r="D1066" s="63" t="s">
        <v>3196</v>
      </c>
      <c r="E1066" s="63" t="s">
        <v>3197</v>
      </c>
      <c r="F1066" s="63" t="s">
        <v>3197</v>
      </c>
      <c r="G1066" s="63"/>
      <c r="H1066" s="63"/>
      <c r="I1066" s="62" t="s">
        <v>3189</v>
      </c>
      <c r="J1066" s="63">
        <v>65</v>
      </c>
      <c r="K1066" s="63">
        <v>12</v>
      </c>
      <c r="L1066" s="63" t="s">
        <v>3186</v>
      </c>
      <c r="M1066" s="63" t="s">
        <v>3187</v>
      </c>
      <c r="N1066" s="63" t="s">
        <v>3198</v>
      </c>
      <c r="O1066" s="62">
        <v>3</v>
      </c>
      <c r="P1066" s="64"/>
    </row>
    <row r="1067" spans="2:16" x14ac:dyDescent="0.25">
      <c r="B1067" s="62">
        <v>1062</v>
      </c>
      <c r="C1067" s="63" t="s">
        <v>3182</v>
      </c>
      <c r="D1067" s="63" t="s">
        <v>3196</v>
      </c>
      <c r="E1067" s="63" t="s">
        <v>3197</v>
      </c>
      <c r="F1067" s="63" t="s">
        <v>3197</v>
      </c>
      <c r="G1067" s="63"/>
      <c r="H1067" s="63"/>
      <c r="I1067" s="62" t="s">
        <v>3189</v>
      </c>
      <c r="J1067" s="63">
        <v>91</v>
      </c>
      <c r="K1067" s="63">
        <v>12</v>
      </c>
      <c r="L1067" s="63" t="s">
        <v>3186</v>
      </c>
      <c r="M1067" s="63" t="s">
        <v>3187</v>
      </c>
      <c r="N1067" s="63" t="s">
        <v>3198</v>
      </c>
      <c r="O1067" s="62">
        <v>3</v>
      </c>
      <c r="P1067" s="64"/>
    </row>
    <row r="1068" spans="2:16" x14ac:dyDescent="0.25">
      <c r="B1068" s="62">
        <v>1063</v>
      </c>
      <c r="C1068" s="63" t="s">
        <v>3182</v>
      </c>
      <c r="D1068" s="63" t="s">
        <v>3196</v>
      </c>
      <c r="E1068" s="63" t="s">
        <v>3210</v>
      </c>
      <c r="F1068" s="63" t="s">
        <v>3210</v>
      </c>
      <c r="G1068" s="63"/>
      <c r="H1068" s="63"/>
      <c r="I1068" s="62" t="s">
        <v>3189</v>
      </c>
      <c r="J1068" s="63">
        <v>58</v>
      </c>
      <c r="K1068" s="63">
        <v>12</v>
      </c>
      <c r="L1068" s="63" t="s">
        <v>3186</v>
      </c>
      <c r="M1068" s="63" t="s">
        <v>3187</v>
      </c>
      <c r="N1068" s="63" t="s">
        <v>3198</v>
      </c>
      <c r="O1068" s="62">
        <v>3</v>
      </c>
      <c r="P1068" s="64"/>
    </row>
    <row r="1069" spans="2:16" x14ac:dyDescent="0.25">
      <c r="B1069" s="62">
        <v>1064</v>
      </c>
      <c r="C1069" s="63" t="s">
        <v>3182</v>
      </c>
      <c r="D1069" s="63" t="s">
        <v>3196</v>
      </c>
      <c r="E1069" s="63" t="s">
        <v>3197</v>
      </c>
      <c r="F1069" s="63" t="s">
        <v>3197</v>
      </c>
      <c r="G1069" s="63"/>
      <c r="H1069" s="63"/>
      <c r="I1069" s="62" t="s">
        <v>3189</v>
      </c>
      <c r="J1069" s="63">
        <v>82</v>
      </c>
      <c r="K1069" s="63">
        <v>12</v>
      </c>
      <c r="L1069" s="63" t="s">
        <v>3186</v>
      </c>
      <c r="M1069" s="63" t="s">
        <v>3187</v>
      </c>
      <c r="N1069" s="63" t="s">
        <v>3198</v>
      </c>
      <c r="O1069" s="62">
        <v>3</v>
      </c>
      <c r="P1069" s="64"/>
    </row>
    <row r="1070" spans="2:16" x14ac:dyDescent="0.25">
      <c r="B1070" s="62">
        <v>1065</v>
      </c>
      <c r="C1070" s="63" t="s">
        <v>3182</v>
      </c>
      <c r="D1070" s="63" t="s">
        <v>3205</v>
      </c>
      <c r="E1070" s="63" t="s">
        <v>3206</v>
      </c>
      <c r="F1070" s="63" t="s">
        <v>3206</v>
      </c>
      <c r="G1070" s="63"/>
      <c r="H1070" s="63"/>
      <c r="I1070" s="62" t="s">
        <v>3189</v>
      </c>
      <c r="J1070" s="63">
        <v>25</v>
      </c>
      <c r="K1070" s="63">
        <v>13</v>
      </c>
      <c r="L1070" s="63" t="s">
        <v>3186</v>
      </c>
      <c r="M1070" s="63" t="s">
        <v>3187</v>
      </c>
      <c r="N1070" s="63" t="s">
        <v>3199</v>
      </c>
      <c r="O1070" s="62">
        <v>3</v>
      </c>
      <c r="P1070" s="64"/>
    </row>
    <row r="1071" spans="2:16" x14ac:dyDescent="0.25">
      <c r="B1071" s="62">
        <v>1066</v>
      </c>
      <c r="C1071" s="63" t="s">
        <v>3182</v>
      </c>
      <c r="D1071" s="63" t="s">
        <v>3182</v>
      </c>
      <c r="E1071" s="63" t="s">
        <v>3207</v>
      </c>
      <c r="F1071" s="63" t="s">
        <v>3207</v>
      </c>
      <c r="G1071" s="63"/>
      <c r="H1071" s="63"/>
      <c r="I1071" s="62" t="s">
        <v>3189</v>
      </c>
      <c r="J1071" s="63">
        <v>184.3</v>
      </c>
      <c r="K1071" s="63">
        <v>12</v>
      </c>
      <c r="L1071" s="63" t="s">
        <v>3186</v>
      </c>
      <c r="M1071" s="63" t="s">
        <v>3187</v>
      </c>
      <c r="N1071" s="63" t="s">
        <v>3198</v>
      </c>
      <c r="O1071" s="62">
        <v>3</v>
      </c>
      <c r="P1071" s="64"/>
    </row>
    <row r="1072" spans="2:16" x14ac:dyDescent="0.25">
      <c r="B1072" s="62">
        <v>1067</v>
      </c>
      <c r="C1072" s="63" t="s">
        <v>3182</v>
      </c>
      <c r="D1072" s="63" t="s">
        <v>3196</v>
      </c>
      <c r="E1072" s="63" t="s">
        <v>3197</v>
      </c>
      <c r="F1072" s="63" t="s">
        <v>3197</v>
      </c>
      <c r="G1072" s="63"/>
      <c r="H1072" s="63"/>
      <c r="I1072" s="62" t="s">
        <v>3189</v>
      </c>
      <c r="J1072" s="63">
        <v>82</v>
      </c>
      <c r="K1072" s="63">
        <v>12</v>
      </c>
      <c r="L1072" s="63" t="s">
        <v>3186</v>
      </c>
      <c r="M1072" s="63" t="s">
        <v>3187</v>
      </c>
      <c r="N1072" s="63" t="s">
        <v>3198</v>
      </c>
      <c r="O1072" s="62">
        <v>3</v>
      </c>
      <c r="P1072" s="64"/>
    </row>
    <row r="1073" spans="2:16" x14ac:dyDescent="0.25">
      <c r="B1073" s="62">
        <v>1068</v>
      </c>
      <c r="C1073" s="63" t="s">
        <v>3182</v>
      </c>
      <c r="D1073" s="63" t="s">
        <v>3196</v>
      </c>
      <c r="E1073" s="63" t="s">
        <v>3210</v>
      </c>
      <c r="F1073" s="63" t="s">
        <v>3210</v>
      </c>
      <c r="G1073" s="63"/>
      <c r="H1073" s="63"/>
      <c r="I1073" s="62" t="s">
        <v>3189</v>
      </c>
      <c r="J1073" s="63">
        <v>84</v>
      </c>
      <c r="K1073" s="63">
        <v>12</v>
      </c>
      <c r="L1073" s="63" t="s">
        <v>3186</v>
      </c>
      <c r="M1073" s="63" t="s">
        <v>3187</v>
      </c>
      <c r="N1073" s="63" t="s">
        <v>3198</v>
      </c>
      <c r="O1073" s="62">
        <v>3</v>
      </c>
      <c r="P1073" s="64"/>
    </row>
    <row r="1074" spans="2:16" x14ac:dyDescent="0.25">
      <c r="B1074" s="62">
        <v>1069</v>
      </c>
      <c r="C1074" s="63" t="s">
        <v>3182</v>
      </c>
      <c r="D1074" s="63" t="s">
        <v>3196</v>
      </c>
      <c r="E1074" s="63" t="s">
        <v>3210</v>
      </c>
      <c r="F1074" s="63" t="s">
        <v>3210</v>
      </c>
      <c r="G1074" s="63"/>
      <c r="H1074" s="63"/>
      <c r="I1074" s="62" t="s">
        <v>3189</v>
      </c>
      <c r="J1074" s="63">
        <v>49</v>
      </c>
      <c r="K1074" s="63">
        <v>12</v>
      </c>
      <c r="L1074" s="63" t="s">
        <v>3186</v>
      </c>
      <c r="M1074" s="63" t="s">
        <v>3187</v>
      </c>
      <c r="N1074" s="63" t="s">
        <v>3198</v>
      </c>
      <c r="O1074" s="62">
        <v>3</v>
      </c>
      <c r="P1074" s="64"/>
    </row>
    <row r="1075" spans="2:16" x14ac:dyDescent="0.25">
      <c r="B1075" s="62">
        <v>1070</v>
      </c>
      <c r="C1075" s="63" t="s">
        <v>3182</v>
      </c>
      <c r="D1075" s="63" t="s">
        <v>3196</v>
      </c>
      <c r="E1075" s="63" t="s">
        <v>3210</v>
      </c>
      <c r="F1075" s="63" t="s">
        <v>3210</v>
      </c>
      <c r="G1075" s="63"/>
      <c r="H1075" s="63"/>
      <c r="I1075" s="62" t="s">
        <v>3189</v>
      </c>
      <c r="J1075" s="63">
        <v>82</v>
      </c>
      <c r="K1075" s="63">
        <v>12</v>
      </c>
      <c r="L1075" s="63" t="s">
        <v>3186</v>
      </c>
      <c r="M1075" s="63" t="s">
        <v>3187</v>
      </c>
      <c r="N1075" s="63" t="s">
        <v>3198</v>
      </c>
      <c r="O1075" s="62">
        <v>3</v>
      </c>
      <c r="P1075" s="64"/>
    </row>
    <row r="1076" spans="2:16" x14ac:dyDescent="0.25">
      <c r="B1076" s="62">
        <v>1071</v>
      </c>
      <c r="C1076" s="63" t="s">
        <v>3182</v>
      </c>
      <c r="D1076" s="63" t="s">
        <v>3196</v>
      </c>
      <c r="E1076" s="63" t="s">
        <v>3197</v>
      </c>
      <c r="F1076" s="63" t="s">
        <v>3197</v>
      </c>
      <c r="G1076" s="63"/>
      <c r="H1076" s="63"/>
      <c r="I1076" s="62" t="s">
        <v>3189</v>
      </c>
      <c r="J1076" s="63">
        <v>63</v>
      </c>
      <c r="K1076" s="63">
        <v>12</v>
      </c>
      <c r="L1076" s="63" t="s">
        <v>3186</v>
      </c>
      <c r="M1076" s="63" t="s">
        <v>3187</v>
      </c>
      <c r="N1076" s="63" t="s">
        <v>3198</v>
      </c>
      <c r="O1076" s="62">
        <v>3</v>
      </c>
      <c r="P1076" s="64"/>
    </row>
    <row r="1077" spans="2:16" x14ac:dyDescent="0.25">
      <c r="B1077" s="62">
        <v>1072</v>
      </c>
      <c r="C1077" s="63" t="s">
        <v>3182</v>
      </c>
      <c r="D1077" s="63" t="s">
        <v>3205</v>
      </c>
      <c r="E1077" s="63" t="s">
        <v>3206</v>
      </c>
      <c r="F1077" s="63" t="s">
        <v>3206</v>
      </c>
      <c r="G1077" s="63"/>
      <c r="H1077" s="63"/>
      <c r="I1077" s="62" t="s">
        <v>3213</v>
      </c>
      <c r="J1077" s="63">
        <v>205.68</v>
      </c>
      <c r="K1077" s="63">
        <v>16</v>
      </c>
      <c r="L1077" s="63" t="s">
        <v>3186</v>
      </c>
      <c r="M1077" s="63" t="s">
        <v>3187</v>
      </c>
      <c r="N1077" s="63" t="s">
        <v>2141</v>
      </c>
      <c r="O1077" s="62">
        <v>1</v>
      </c>
    </row>
    <row r="1078" spans="2:16" x14ac:dyDescent="0.25">
      <c r="B1078" s="62">
        <v>1073</v>
      </c>
      <c r="C1078" s="63" t="s">
        <v>3182</v>
      </c>
      <c r="D1078" s="63" t="s">
        <v>3205</v>
      </c>
      <c r="E1078" s="63" t="s">
        <v>3206</v>
      </c>
      <c r="F1078" s="63" t="s">
        <v>3206</v>
      </c>
      <c r="G1078" s="63"/>
      <c r="H1078" s="63"/>
      <c r="I1078" s="62" t="s">
        <v>3213</v>
      </c>
      <c r="J1078" s="63">
        <v>255.28</v>
      </c>
      <c r="K1078" s="63">
        <v>18</v>
      </c>
      <c r="L1078" s="63" t="s">
        <v>3186</v>
      </c>
      <c r="M1078" s="63" t="s">
        <v>3187</v>
      </c>
      <c r="N1078" s="63" t="s">
        <v>2141</v>
      </c>
      <c r="O1078" s="62">
        <v>1</v>
      </c>
    </row>
    <row r="1079" spans="2:16" x14ac:dyDescent="0.25">
      <c r="B1079" s="62">
        <v>1074</v>
      </c>
      <c r="C1079" s="63" t="s">
        <v>3182</v>
      </c>
      <c r="D1079" s="63" t="s">
        <v>3205</v>
      </c>
      <c r="E1079" s="63" t="s">
        <v>3206</v>
      </c>
      <c r="F1079" s="63" t="s">
        <v>3206</v>
      </c>
      <c r="G1079" s="63"/>
      <c r="H1079" s="63"/>
      <c r="I1079" s="62" t="s">
        <v>3213</v>
      </c>
      <c r="J1079" s="63">
        <v>265.37</v>
      </c>
      <c r="K1079" s="63">
        <v>16</v>
      </c>
      <c r="L1079" s="63" t="s">
        <v>3186</v>
      </c>
      <c r="M1079" s="63" t="s">
        <v>3187</v>
      </c>
      <c r="N1079" s="63" t="s">
        <v>2144</v>
      </c>
      <c r="O1079" s="62">
        <v>1</v>
      </c>
    </row>
    <row r="1080" spans="2:16" x14ac:dyDescent="0.25">
      <c r="B1080" s="62">
        <v>1075</v>
      </c>
      <c r="C1080" s="63" t="s">
        <v>3182</v>
      </c>
      <c r="D1080" s="63" t="s">
        <v>3205</v>
      </c>
      <c r="E1080" s="63" t="s">
        <v>3206</v>
      </c>
      <c r="F1080" s="63" t="s">
        <v>3206</v>
      </c>
      <c r="G1080" s="63"/>
      <c r="H1080" s="63"/>
      <c r="I1080" s="62" t="s">
        <v>3213</v>
      </c>
      <c r="J1080" s="63">
        <v>260.58999999999997</v>
      </c>
      <c r="K1080" s="63">
        <v>18</v>
      </c>
      <c r="L1080" s="63" t="s">
        <v>3186</v>
      </c>
      <c r="M1080" s="63" t="s">
        <v>3187</v>
      </c>
      <c r="N1080" s="63" t="s">
        <v>2141</v>
      </c>
      <c r="O1080" s="62">
        <v>1</v>
      </c>
    </row>
    <row r="1081" spans="2:16" x14ac:dyDescent="0.25">
      <c r="B1081" s="62">
        <v>1076</v>
      </c>
      <c r="C1081" s="63" t="s">
        <v>3182</v>
      </c>
      <c r="D1081" s="63" t="s">
        <v>3205</v>
      </c>
      <c r="E1081" s="63" t="s">
        <v>3206</v>
      </c>
      <c r="F1081" s="63" t="s">
        <v>3206</v>
      </c>
      <c r="G1081" s="63"/>
      <c r="H1081" s="63"/>
      <c r="I1081" s="62" t="s">
        <v>3213</v>
      </c>
      <c r="J1081" s="63">
        <v>251.61</v>
      </c>
      <c r="K1081" s="63">
        <v>18</v>
      </c>
      <c r="L1081" s="63" t="s">
        <v>3186</v>
      </c>
      <c r="M1081" s="63" t="s">
        <v>3187</v>
      </c>
      <c r="N1081" s="63" t="s">
        <v>2141</v>
      </c>
      <c r="O1081" s="62">
        <v>1</v>
      </c>
    </row>
    <row r="1082" spans="2:16" x14ac:dyDescent="0.25">
      <c r="B1082" s="62">
        <v>1077</v>
      </c>
      <c r="C1082" s="63" t="s">
        <v>3182</v>
      </c>
      <c r="D1082" s="63" t="s">
        <v>3205</v>
      </c>
      <c r="E1082" s="63" t="s">
        <v>3206</v>
      </c>
      <c r="F1082" s="63" t="s">
        <v>3206</v>
      </c>
      <c r="G1082" s="63"/>
      <c r="H1082" s="63"/>
      <c r="I1082" s="62" t="s">
        <v>3213</v>
      </c>
      <c r="J1082" s="63">
        <v>260.89999999999998</v>
      </c>
      <c r="K1082" s="63">
        <v>18</v>
      </c>
      <c r="L1082" s="63" t="s">
        <v>3186</v>
      </c>
      <c r="M1082" s="63" t="s">
        <v>3187</v>
      </c>
      <c r="N1082" s="63" t="s">
        <v>2141</v>
      </c>
      <c r="O1082" s="62">
        <v>1</v>
      </c>
    </row>
    <row r="1083" spans="2:16" x14ac:dyDescent="0.25">
      <c r="B1083" s="62">
        <v>1078</v>
      </c>
      <c r="C1083" s="63" t="s">
        <v>3182</v>
      </c>
      <c r="D1083" s="63" t="s">
        <v>3205</v>
      </c>
      <c r="E1083" s="63" t="s">
        <v>3206</v>
      </c>
      <c r="F1083" s="63" t="s">
        <v>3206</v>
      </c>
      <c r="G1083" s="63"/>
      <c r="H1083" s="63"/>
      <c r="I1083" s="62" t="s">
        <v>3213</v>
      </c>
      <c r="J1083" s="63">
        <v>251.02</v>
      </c>
      <c r="K1083" s="63">
        <v>18</v>
      </c>
      <c r="L1083" s="63" t="s">
        <v>3186</v>
      </c>
      <c r="M1083" s="63" t="s">
        <v>3187</v>
      </c>
      <c r="N1083" s="63" t="s">
        <v>2141</v>
      </c>
      <c r="O1083" s="62">
        <v>1</v>
      </c>
    </row>
    <row r="1084" spans="2:16" x14ac:dyDescent="0.25">
      <c r="B1084" s="62">
        <v>1079</v>
      </c>
      <c r="C1084" s="63" t="s">
        <v>3182</v>
      </c>
      <c r="D1084" s="63" t="s">
        <v>3205</v>
      </c>
      <c r="E1084" s="63" t="s">
        <v>3206</v>
      </c>
      <c r="F1084" s="63" t="s">
        <v>3206</v>
      </c>
      <c r="G1084" s="63"/>
      <c r="H1084" s="63"/>
      <c r="I1084" s="62" t="s">
        <v>3213</v>
      </c>
      <c r="J1084" s="63">
        <v>243.07</v>
      </c>
      <c r="K1084" s="63">
        <v>18</v>
      </c>
      <c r="L1084" s="63" t="s">
        <v>3186</v>
      </c>
      <c r="M1084" s="63" t="s">
        <v>3187</v>
      </c>
      <c r="N1084" s="63" t="s">
        <v>2141</v>
      </c>
      <c r="O1084" s="62">
        <v>1</v>
      </c>
    </row>
    <row r="1085" spans="2:16" x14ac:dyDescent="0.25">
      <c r="B1085" s="62">
        <v>1080</v>
      </c>
      <c r="C1085" s="63" t="s">
        <v>3182</v>
      </c>
      <c r="D1085" s="63" t="s">
        <v>3205</v>
      </c>
      <c r="E1085" s="63" t="s">
        <v>3206</v>
      </c>
      <c r="F1085" s="63" t="s">
        <v>3206</v>
      </c>
      <c r="G1085" s="63"/>
      <c r="H1085" s="63"/>
      <c r="I1085" s="62" t="s">
        <v>3213</v>
      </c>
      <c r="J1085" s="63">
        <v>285.61</v>
      </c>
      <c r="K1085" s="63">
        <v>18</v>
      </c>
      <c r="L1085" s="63" t="s">
        <v>3186</v>
      </c>
      <c r="M1085" s="63" t="s">
        <v>3187</v>
      </c>
      <c r="N1085" s="63" t="s">
        <v>2141</v>
      </c>
      <c r="O1085" s="62">
        <v>1</v>
      </c>
    </row>
    <row r="1086" spans="2:16" x14ac:dyDescent="0.25">
      <c r="B1086" s="62">
        <v>1081</v>
      </c>
      <c r="C1086" s="63" t="s">
        <v>3182</v>
      </c>
      <c r="D1086" s="63" t="s">
        <v>3205</v>
      </c>
      <c r="E1086" s="63" t="s">
        <v>3206</v>
      </c>
      <c r="F1086" s="63" t="s">
        <v>3206</v>
      </c>
      <c r="G1086" s="63"/>
      <c r="H1086" s="63"/>
      <c r="I1086" s="62" t="s">
        <v>3213</v>
      </c>
      <c r="J1086" s="63">
        <v>218.2</v>
      </c>
      <c r="K1086" s="63">
        <v>16</v>
      </c>
      <c r="L1086" s="63" t="s">
        <v>3186</v>
      </c>
      <c r="M1086" s="63" t="s">
        <v>3187</v>
      </c>
      <c r="N1086" s="63" t="s">
        <v>2141</v>
      </c>
      <c r="O1086" s="62">
        <v>1</v>
      </c>
    </row>
    <row r="1087" spans="2:16" x14ac:dyDescent="0.25">
      <c r="B1087" s="62">
        <v>1082</v>
      </c>
      <c r="C1087" s="63" t="s">
        <v>3182</v>
      </c>
      <c r="D1087" s="63" t="s">
        <v>3205</v>
      </c>
      <c r="E1087" s="63" t="s">
        <v>3206</v>
      </c>
      <c r="F1087" s="63" t="s">
        <v>3206</v>
      </c>
      <c r="G1087" s="63"/>
      <c r="H1087" s="63"/>
      <c r="I1087" s="62" t="s">
        <v>3213</v>
      </c>
      <c r="J1087" s="63">
        <v>244.53</v>
      </c>
      <c r="K1087" s="63">
        <v>18</v>
      </c>
      <c r="L1087" s="63" t="s">
        <v>3186</v>
      </c>
      <c r="M1087" s="63" t="s">
        <v>3187</v>
      </c>
      <c r="N1087" s="63" t="s">
        <v>2141</v>
      </c>
      <c r="O1087" s="62">
        <v>1</v>
      </c>
    </row>
    <row r="1088" spans="2:16" x14ac:dyDescent="0.25">
      <c r="B1088" s="62">
        <v>1083</v>
      </c>
      <c r="C1088" s="63" t="s">
        <v>3182</v>
      </c>
      <c r="D1088" s="63" t="s">
        <v>3205</v>
      </c>
      <c r="E1088" s="63" t="s">
        <v>3206</v>
      </c>
      <c r="F1088" s="63" t="s">
        <v>3206</v>
      </c>
      <c r="G1088" s="63"/>
      <c r="H1088" s="63"/>
      <c r="I1088" s="62" t="s">
        <v>3213</v>
      </c>
      <c r="J1088" s="63">
        <v>227.61</v>
      </c>
      <c r="K1088" s="63">
        <v>18</v>
      </c>
      <c r="L1088" s="63" t="s">
        <v>3186</v>
      </c>
      <c r="M1088" s="63" t="s">
        <v>3187</v>
      </c>
      <c r="N1088" s="63" t="s">
        <v>2141</v>
      </c>
      <c r="O1088" s="62">
        <v>1</v>
      </c>
    </row>
    <row r="1089" spans="2:16" x14ac:dyDescent="0.25">
      <c r="B1089" s="62">
        <v>1084</v>
      </c>
      <c r="C1089" s="63" t="s">
        <v>3182</v>
      </c>
      <c r="D1089" s="63" t="s">
        <v>3205</v>
      </c>
      <c r="E1089" s="63" t="s">
        <v>3206</v>
      </c>
      <c r="F1089" s="63" t="s">
        <v>3206</v>
      </c>
      <c r="G1089" s="63"/>
      <c r="H1089" s="63"/>
      <c r="I1089" s="62" t="s">
        <v>3213</v>
      </c>
      <c r="J1089" s="63">
        <v>225.82</v>
      </c>
      <c r="K1089" s="63">
        <v>18</v>
      </c>
      <c r="L1089" s="63" t="s">
        <v>3186</v>
      </c>
      <c r="M1089" s="63" t="s">
        <v>3187</v>
      </c>
      <c r="N1089" s="63" t="s">
        <v>2141</v>
      </c>
      <c r="O1089" s="62">
        <v>1</v>
      </c>
    </row>
    <row r="1090" spans="2:16" x14ac:dyDescent="0.25">
      <c r="B1090" s="62">
        <v>1085</v>
      </c>
      <c r="C1090" s="63" t="s">
        <v>3182</v>
      </c>
      <c r="D1090" s="63" t="s">
        <v>3205</v>
      </c>
      <c r="E1090" s="63" t="s">
        <v>3206</v>
      </c>
      <c r="F1090" s="63" t="s">
        <v>3206</v>
      </c>
      <c r="G1090" s="63"/>
      <c r="H1090" s="63"/>
      <c r="I1090" s="62" t="s">
        <v>3213</v>
      </c>
      <c r="J1090" s="63">
        <v>234.47</v>
      </c>
      <c r="K1090" s="63">
        <v>16</v>
      </c>
      <c r="L1090" s="63" t="s">
        <v>3186</v>
      </c>
      <c r="M1090" s="63" t="s">
        <v>3187</v>
      </c>
      <c r="N1090" s="63" t="s">
        <v>2141</v>
      </c>
      <c r="O1090" s="62">
        <v>1</v>
      </c>
    </row>
    <row r="1091" spans="2:16" x14ac:dyDescent="0.25">
      <c r="B1091" s="62">
        <v>1086</v>
      </c>
      <c r="C1091" s="63" t="s">
        <v>3182</v>
      </c>
      <c r="D1091" s="63" t="s">
        <v>3205</v>
      </c>
      <c r="E1091" s="63" t="s">
        <v>3206</v>
      </c>
      <c r="F1091" s="63" t="s">
        <v>3206</v>
      </c>
      <c r="G1091" s="63"/>
      <c r="H1091" s="63"/>
      <c r="I1091" s="62" t="s">
        <v>3213</v>
      </c>
      <c r="J1091" s="63">
        <v>201.61</v>
      </c>
      <c r="K1091" s="63">
        <v>16</v>
      </c>
      <c r="L1091" s="63" t="s">
        <v>3186</v>
      </c>
      <c r="M1091" s="63" t="s">
        <v>3187</v>
      </c>
      <c r="N1091" s="63" t="s">
        <v>2141</v>
      </c>
      <c r="O1091" s="62">
        <v>1</v>
      </c>
    </row>
    <row r="1092" spans="2:16" x14ac:dyDescent="0.25">
      <c r="B1092" s="62">
        <v>1087</v>
      </c>
      <c r="C1092" s="63" t="s">
        <v>3182</v>
      </c>
      <c r="D1092" s="63" t="s">
        <v>3205</v>
      </c>
      <c r="E1092" s="63" t="s">
        <v>3206</v>
      </c>
      <c r="F1092" s="63" t="s">
        <v>3206</v>
      </c>
      <c r="G1092" s="63"/>
      <c r="H1092" s="63"/>
      <c r="I1092" s="62" t="s">
        <v>3213</v>
      </c>
      <c r="J1092" s="63">
        <v>163.66999999999999</v>
      </c>
      <c r="K1092" s="63">
        <v>18</v>
      </c>
      <c r="L1092" s="63" t="s">
        <v>3186</v>
      </c>
      <c r="M1092" s="63" t="s">
        <v>3187</v>
      </c>
      <c r="N1092" s="63" t="s">
        <v>2141</v>
      </c>
      <c r="O1092" s="62">
        <v>1</v>
      </c>
    </row>
    <row r="1093" spans="2:16" x14ac:dyDescent="0.25">
      <c r="B1093" s="62">
        <v>1088</v>
      </c>
      <c r="C1093" s="63" t="s">
        <v>3182</v>
      </c>
      <c r="D1093" s="63" t="s">
        <v>3205</v>
      </c>
      <c r="E1093" s="63" t="s">
        <v>3206</v>
      </c>
      <c r="F1093" s="63" t="s">
        <v>3206</v>
      </c>
      <c r="G1093" s="63"/>
      <c r="H1093" s="63"/>
      <c r="I1093" s="62" t="s">
        <v>3213</v>
      </c>
      <c r="J1093" s="63">
        <v>191.66</v>
      </c>
      <c r="K1093" s="63">
        <v>16</v>
      </c>
      <c r="L1093" s="63" t="s">
        <v>3186</v>
      </c>
      <c r="M1093" s="63" t="s">
        <v>3187</v>
      </c>
      <c r="N1093" s="63" t="s">
        <v>2141</v>
      </c>
      <c r="O1093" s="62">
        <v>1</v>
      </c>
    </row>
    <row r="1094" spans="2:16" x14ac:dyDescent="0.25">
      <c r="B1094" s="62">
        <v>1089</v>
      </c>
      <c r="C1094" s="63" t="s">
        <v>3182</v>
      </c>
      <c r="D1094" s="63" t="s">
        <v>3205</v>
      </c>
      <c r="E1094" s="63" t="s">
        <v>3206</v>
      </c>
      <c r="F1094" s="63" t="s">
        <v>3206</v>
      </c>
      <c r="G1094" s="63"/>
      <c r="H1094" s="63"/>
      <c r="I1094" s="62" t="s">
        <v>3213</v>
      </c>
      <c r="J1094" s="63">
        <v>178.91</v>
      </c>
      <c r="K1094" s="63">
        <v>18</v>
      </c>
      <c r="L1094" s="63" t="s">
        <v>3186</v>
      </c>
      <c r="M1094" s="63" t="s">
        <v>3187</v>
      </c>
      <c r="N1094" s="63" t="s">
        <v>2141</v>
      </c>
      <c r="O1094" s="62">
        <v>1</v>
      </c>
    </row>
    <row r="1095" spans="2:16" x14ac:dyDescent="0.25">
      <c r="B1095" s="62">
        <v>1090</v>
      </c>
      <c r="C1095" s="63" t="s">
        <v>3182</v>
      </c>
      <c r="D1095" s="63" t="s">
        <v>3205</v>
      </c>
      <c r="E1095" s="63" t="s">
        <v>3206</v>
      </c>
      <c r="F1095" s="63" t="s">
        <v>3206</v>
      </c>
      <c r="G1095" s="63"/>
      <c r="H1095" s="63"/>
      <c r="I1095" s="62" t="s">
        <v>3213</v>
      </c>
      <c r="J1095" s="63">
        <v>242.8</v>
      </c>
      <c r="K1095" s="63">
        <v>18</v>
      </c>
      <c r="L1095" s="63" t="s">
        <v>3186</v>
      </c>
      <c r="M1095" s="63" t="s">
        <v>3187</v>
      </c>
      <c r="N1095" s="63" t="s">
        <v>2141</v>
      </c>
      <c r="O1095" s="62">
        <v>1</v>
      </c>
    </row>
    <row r="1096" spans="2:16" x14ac:dyDescent="0.25">
      <c r="B1096" s="62">
        <v>1091</v>
      </c>
      <c r="C1096" s="63" t="s">
        <v>3182</v>
      </c>
      <c r="D1096" s="63" t="s">
        <v>3205</v>
      </c>
      <c r="E1096" s="63" t="s">
        <v>3206</v>
      </c>
      <c r="F1096" s="63" t="s">
        <v>3206</v>
      </c>
      <c r="G1096" s="63"/>
      <c r="H1096" s="63"/>
      <c r="I1096" s="62" t="s">
        <v>3213</v>
      </c>
      <c r="J1096" s="63">
        <v>242.22</v>
      </c>
      <c r="K1096" s="63">
        <v>18</v>
      </c>
      <c r="L1096" s="63" t="s">
        <v>3186</v>
      </c>
      <c r="M1096" s="63" t="s">
        <v>3187</v>
      </c>
      <c r="N1096" s="63" t="s">
        <v>2141</v>
      </c>
      <c r="O1096" s="62">
        <v>1</v>
      </c>
    </row>
    <row r="1097" spans="2:16" x14ac:dyDescent="0.25">
      <c r="B1097" s="62">
        <v>1092</v>
      </c>
      <c r="C1097" s="63" t="s">
        <v>3182</v>
      </c>
      <c r="D1097" s="63" t="s">
        <v>3182</v>
      </c>
      <c r="E1097" s="63" t="s">
        <v>3207</v>
      </c>
      <c r="F1097" s="63" t="s">
        <v>3207</v>
      </c>
      <c r="G1097" s="63"/>
      <c r="H1097" s="63"/>
      <c r="I1097" s="62" t="s">
        <v>3189</v>
      </c>
      <c r="J1097" s="63">
        <v>184.3</v>
      </c>
      <c r="K1097" s="63">
        <v>13</v>
      </c>
      <c r="L1097" s="63" t="s">
        <v>3186</v>
      </c>
      <c r="M1097" s="63" t="s">
        <v>3187</v>
      </c>
      <c r="N1097" s="63" t="s">
        <v>3199</v>
      </c>
      <c r="O1097" s="62">
        <v>3</v>
      </c>
      <c r="P1097" s="64"/>
    </row>
    <row r="1098" spans="2:16" x14ac:dyDescent="0.25">
      <c r="B1098" s="62">
        <v>1093</v>
      </c>
      <c r="C1098" s="63" t="s">
        <v>3182</v>
      </c>
      <c r="D1098" s="63" t="s">
        <v>3205</v>
      </c>
      <c r="E1098" s="63" t="s">
        <v>3206</v>
      </c>
      <c r="F1098" s="63" t="s">
        <v>3206</v>
      </c>
      <c r="G1098" s="63"/>
      <c r="H1098" s="63"/>
      <c r="I1098" s="62" t="s">
        <v>3213</v>
      </c>
      <c r="J1098" s="63">
        <v>262.74</v>
      </c>
      <c r="K1098" s="63">
        <v>16</v>
      </c>
      <c r="L1098" s="63" t="s">
        <v>3186</v>
      </c>
      <c r="M1098" s="63" t="s">
        <v>3187</v>
      </c>
      <c r="N1098" s="63" t="s">
        <v>2144</v>
      </c>
      <c r="O1098" s="62">
        <v>1</v>
      </c>
    </row>
    <row r="1099" spans="2:16" x14ac:dyDescent="0.25">
      <c r="B1099" s="62">
        <v>1094</v>
      </c>
      <c r="C1099" s="63" t="s">
        <v>3182</v>
      </c>
      <c r="D1099" s="63" t="s">
        <v>3205</v>
      </c>
      <c r="E1099" s="63" t="s">
        <v>3206</v>
      </c>
      <c r="F1099" s="63" t="s">
        <v>3206</v>
      </c>
      <c r="G1099" s="63"/>
      <c r="H1099" s="63"/>
      <c r="I1099" s="62" t="s">
        <v>3213</v>
      </c>
      <c r="J1099" s="63">
        <v>259.14</v>
      </c>
      <c r="K1099" s="63">
        <v>18</v>
      </c>
      <c r="L1099" s="63" t="s">
        <v>3186</v>
      </c>
      <c r="M1099" s="63" t="s">
        <v>3187</v>
      </c>
      <c r="N1099" s="63" t="s">
        <v>2141</v>
      </c>
      <c r="O1099" s="62">
        <v>1</v>
      </c>
    </row>
    <row r="1100" spans="2:16" x14ac:dyDescent="0.25">
      <c r="B1100" s="62">
        <v>1095</v>
      </c>
      <c r="C1100" s="63" t="s">
        <v>3182</v>
      </c>
      <c r="D1100" s="63" t="s">
        <v>3205</v>
      </c>
      <c r="E1100" s="63" t="s">
        <v>3206</v>
      </c>
      <c r="F1100" s="63" t="s">
        <v>3206</v>
      </c>
      <c r="G1100" s="63"/>
      <c r="H1100" s="63"/>
      <c r="I1100" s="62" t="s">
        <v>3213</v>
      </c>
      <c r="J1100" s="63">
        <v>259.38</v>
      </c>
      <c r="K1100" s="63">
        <v>18</v>
      </c>
      <c r="L1100" s="63" t="s">
        <v>3186</v>
      </c>
      <c r="M1100" s="63" t="s">
        <v>3187</v>
      </c>
      <c r="N1100" s="63" t="s">
        <v>2141</v>
      </c>
      <c r="O1100" s="62">
        <v>1</v>
      </c>
    </row>
    <row r="1101" spans="2:16" x14ac:dyDescent="0.25">
      <c r="B1101" s="62">
        <v>1096</v>
      </c>
      <c r="C1101" s="63" t="s">
        <v>3182</v>
      </c>
      <c r="D1101" s="63" t="s">
        <v>3205</v>
      </c>
      <c r="E1101" s="63" t="s">
        <v>3206</v>
      </c>
      <c r="F1101" s="63" t="s">
        <v>3206</v>
      </c>
      <c r="G1101" s="63"/>
      <c r="H1101" s="63"/>
      <c r="I1101" s="62" t="s">
        <v>3213</v>
      </c>
      <c r="J1101" s="63">
        <v>263.94</v>
      </c>
      <c r="K1101" s="63">
        <v>18</v>
      </c>
      <c r="L1101" s="63" t="s">
        <v>3186</v>
      </c>
      <c r="M1101" s="63" t="s">
        <v>3187</v>
      </c>
      <c r="N1101" s="63" t="s">
        <v>2141</v>
      </c>
      <c r="O1101" s="62">
        <v>1</v>
      </c>
    </row>
    <row r="1102" spans="2:16" x14ac:dyDescent="0.25">
      <c r="B1102" s="62">
        <v>1097</v>
      </c>
      <c r="C1102" s="63" t="s">
        <v>3182</v>
      </c>
      <c r="D1102" s="63" t="s">
        <v>3205</v>
      </c>
      <c r="E1102" s="63" t="s">
        <v>3206</v>
      </c>
      <c r="F1102" s="63" t="s">
        <v>3206</v>
      </c>
      <c r="G1102" s="63"/>
      <c r="H1102" s="63"/>
      <c r="I1102" s="62" t="s">
        <v>3213</v>
      </c>
      <c r="J1102" s="63">
        <v>236.75</v>
      </c>
      <c r="K1102" s="63">
        <v>18</v>
      </c>
      <c r="L1102" s="63" t="s">
        <v>3186</v>
      </c>
      <c r="M1102" s="63" t="s">
        <v>3187</v>
      </c>
      <c r="N1102" s="63" t="s">
        <v>2141</v>
      </c>
      <c r="O1102" s="62">
        <v>1</v>
      </c>
    </row>
    <row r="1103" spans="2:16" x14ac:dyDescent="0.25">
      <c r="B1103" s="62">
        <v>1098</v>
      </c>
      <c r="C1103" s="63" t="s">
        <v>3182</v>
      </c>
      <c r="D1103" s="63" t="s">
        <v>3205</v>
      </c>
      <c r="E1103" s="63" t="s">
        <v>3206</v>
      </c>
      <c r="F1103" s="63" t="s">
        <v>3206</v>
      </c>
      <c r="G1103" s="63"/>
      <c r="H1103" s="63"/>
      <c r="I1103" s="62" t="s">
        <v>3213</v>
      </c>
      <c r="J1103" s="63">
        <v>273.13</v>
      </c>
      <c r="K1103" s="63">
        <v>18</v>
      </c>
      <c r="L1103" s="63" t="s">
        <v>3186</v>
      </c>
      <c r="M1103" s="63" t="s">
        <v>3187</v>
      </c>
      <c r="N1103" s="63" t="s">
        <v>2141</v>
      </c>
      <c r="O1103" s="62">
        <v>1</v>
      </c>
    </row>
    <row r="1104" spans="2:16" x14ac:dyDescent="0.25">
      <c r="B1104" s="62">
        <v>1099</v>
      </c>
      <c r="C1104" s="63" t="s">
        <v>3182</v>
      </c>
      <c r="D1104" s="63" t="s">
        <v>3205</v>
      </c>
      <c r="E1104" s="63" t="s">
        <v>3206</v>
      </c>
      <c r="F1104" s="63" t="s">
        <v>3206</v>
      </c>
      <c r="G1104" s="63"/>
      <c r="H1104" s="63"/>
      <c r="I1104" s="62" t="s">
        <v>3213</v>
      </c>
      <c r="J1104" s="63">
        <v>249.17</v>
      </c>
      <c r="K1104" s="63">
        <v>18</v>
      </c>
      <c r="L1104" s="63" t="s">
        <v>3186</v>
      </c>
      <c r="M1104" s="63" t="s">
        <v>3187</v>
      </c>
      <c r="N1104" s="63" t="s">
        <v>2141</v>
      </c>
      <c r="O1104" s="62">
        <v>1</v>
      </c>
    </row>
    <row r="1105" spans="2:15" x14ac:dyDescent="0.25">
      <c r="B1105" s="62">
        <v>1100</v>
      </c>
      <c r="C1105" s="63" t="s">
        <v>3182</v>
      </c>
      <c r="D1105" s="63" t="s">
        <v>3205</v>
      </c>
      <c r="E1105" s="63" t="s">
        <v>3206</v>
      </c>
      <c r="F1105" s="63" t="s">
        <v>3206</v>
      </c>
      <c r="G1105" s="63"/>
      <c r="H1105" s="63"/>
      <c r="I1105" s="62" t="s">
        <v>3213</v>
      </c>
      <c r="J1105" s="63">
        <v>274.42</v>
      </c>
      <c r="K1105" s="63">
        <v>18</v>
      </c>
      <c r="L1105" s="63" t="s">
        <v>3186</v>
      </c>
      <c r="M1105" s="63" t="s">
        <v>3187</v>
      </c>
      <c r="N1105" s="63" t="s">
        <v>2141</v>
      </c>
      <c r="O1105" s="62">
        <v>1</v>
      </c>
    </row>
    <row r="1106" spans="2:15" x14ac:dyDescent="0.25">
      <c r="B1106" s="62">
        <v>1101</v>
      </c>
      <c r="C1106" s="63" t="s">
        <v>3182</v>
      </c>
      <c r="D1106" s="63" t="s">
        <v>3205</v>
      </c>
      <c r="E1106" s="63" t="s">
        <v>3206</v>
      </c>
      <c r="F1106" s="63" t="s">
        <v>3206</v>
      </c>
      <c r="G1106" s="63"/>
      <c r="H1106" s="63"/>
      <c r="I1106" s="62" t="s">
        <v>3213</v>
      </c>
      <c r="J1106" s="63">
        <v>258.89999999999998</v>
      </c>
      <c r="K1106" s="63">
        <v>18</v>
      </c>
      <c r="L1106" s="63" t="s">
        <v>3186</v>
      </c>
      <c r="M1106" s="63" t="s">
        <v>3187</v>
      </c>
      <c r="N1106" s="63" t="s">
        <v>2141</v>
      </c>
      <c r="O1106" s="62">
        <v>1</v>
      </c>
    </row>
    <row r="1107" spans="2:15" x14ac:dyDescent="0.25">
      <c r="B1107" s="62">
        <v>1102</v>
      </c>
      <c r="C1107" s="63" t="s">
        <v>3182</v>
      </c>
      <c r="D1107" s="63" t="s">
        <v>3205</v>
      </c>
      <c r="E1107" s="63" t="s">
        <v>3206</v>
      </c>
      <c r="F1107" s="63" t="s">
        <v>3206</v>
      </c>
      <c r="G1107" s="63"/>
      <c r="H1107" s="63"/>
      <c r="I1107" s="62" t="s">
        <v>3213</v>
      </c>
      <c r="J1107" s="63">
        <v>262.25</v>
      </c>
      <c r="K1107" s="63">
        <v>18</v>
      </c>
      <c r="L1107" s="63" t="s">
        <v>3186</v>
      </c>
      <c r="M1107" s="63" t="s">
        <v>3187</v>
      </c>
      <c r="N1107" s="63" t="s">
        <v>2141</v>
      </c>
      <c r="O1107" s="62">
        <v>1</v>
      </c>
    </row>
    <row r="1108" spans="2:15" x14ac:dyDescent="0.25">
      <c r="B1108" s="62">
        <v>1103</v>
      </c>
      <c r="C1108" s="63" t="s">
        <v>3182</v>
      </c>
      <c r="D1108" s="63" t="s">
        <v>3205</v>
      </c>
      <c r="E1108" s="63" t="s">
        <v>3206</v>
      </c>
      <c r="F1108" s="63" t="s">
        <v>3206</v>
      </c>
      <c r="G1108" s="63"/>
      <c r="H1108" s="63"/>
      <c r="I1108" s="62" t="s">
        <v>3213</v>
      </c>
      <c r="J1108" s="63">
        <v>262.14</v>
      </c>
      <c r="K1108" s="63">
        <v>18</v>
      </c>
      <c r="L1108" s="63" t="s">
        <v>3186</v>
      </c>
      <c r="M1108" s="63" t="s">
        <v>3187</v>
      </c>
      <c r="N1108" s="63" t="s">
        <v>2141</v>
      </c>
      <c r="O1108" s="62">
        <v>1</v>
      </c>
    </row>
    <row r="1109" spans="2:15" x14ac:dyDescent="0.25">
      <c r="B1109" s="62">
        <v>1104</v>
      </c>
      <c r="C1109" s="63" t="s">
        <v>3182</v>
      </c>
      <c r="D1109" s="63" t="s">
        <v>3205</v>
      </c>
      <c r="E1109" s="63" t="s">
        <v>3206</v>
      </c>
      <c r="F1109" s="63" t="s">
        <v>3206</v>
      </c>
      <c r="G1109" s="63"/>
      <c r="H1109" s="63"/>
      <c r="I1109" s="62" t="s">
        <v>3213</v>
      </c>
      <c r="J1109" s="63">
        <v>265.99</v>
      </c>
      <c r="K1109" s="63">
        <v>18</v>
      </c>
      <c r="L1109" s="63" t="s">
        <v>3186</v>
      </c>
      <c r="M1109" s="63" t="s">
        <v>3187</v>
      </c>
      <c r="N1109" s="63" t="s">
        <v>2141</v>
      </c>
      <c r="O1109" s="62">
        <v>1</v>
      </c>
    </row>
    <row r="1110" spans="2:15" x14ac:dyDescent="0.25">
      <c r="B1110" s="62">
        <v>1105</v>
      </c>
      <c r="C1110" s="63" t="s">
        <v>3182</v>
      </c>
      <c r="D1110" s="63" t="s">
        <v>3205</v>
      </c>
      <c r="E1110" s="63" t="s">
        <v>3206</v>
      </c>
      <c r="F1110" s="63" t="s">
        <v>3206</v>
      </c>
      <c r="G1110" s="63"/>
      <c r="H1110" s="63"/>
      <c r="I1110" s="62" t="s">
        <v>3213</v>
      </c>
      <c r="J1110" s="63">
        <v>274.72000000000003</v>
      </c>
      <c r="K1110" s="63">
        <v>18</v>
      </c>
      <c r="L1110" s="63" t="s">
        <v>3186</v>
      </c>
      <c r="M1110" s="63" t="s">
        <v>3187</v>
      </c>
      <c r="N1110" s="63" t="s">
        <v>2141</v>
      </c>
      <c r="O1110" s="62">
        <v>1</v>
      </c>
    </row>
    <row r="1111" spans="2:15" x14ac:dyDescent="0.25">
      <c r="B1111" s="62">
        <v>1106</v>
      </c>
      <c r="C1111" s="63" t="s">
        <v>3182</v>
      </c>
      <c r="D1111" s="63" t="s">
        <v>3205</v>
      </c>
      <c r="E1111" s="63" t="s">
        <v>3206</v>
      </c>
      <c r="F1111" s="63" t="s">
        <v>3206</v>
      </c>
      <c r="G1111" s="63"/>
      <c r="H1111" s="63"/>
      <c r="I1111" s="62" t="s">
        <v>3213</v>
      </c>
      <c r="J1111" s="63">
        <v>251.25</v>
      </c>
      <c r="K1111" s="63">
        <v>18</v>
      </c>
      <c r="L1111" s="63" t="s">
        <v>3186</v>
      </c>
      <c r="M1111" s="63" t="s">
        <v>3187</v>
      </c>
      <c r="N1111" s="63" t="s">
        <v>2141</v>
      </c>
      <c r="O1111" s="62">
        <v>1</v>
      </c>
    </row>
    <row r="1112" spans="2:15" x14ac:dyDescent="0.25">
      <c r="B1112" s="62">
        <v>1107</v>
      </c>
      <c r="C1112" s="63" t="s">
        <v>3182</v>
      </c>
      <c r="D1112" s="63" t="s">
        <v>3205</v>
      </c>
      <c r="E1112" s="63" t="s">
        <v>3206</v>
      </c>
      <c r="F1112" s="63" t="s">
        <v>3206</v>
      </c>
      <c r="G1112" s="63"/>
      <c r="H1112" s="63"/>
      <c r="I1112" s="62" t="s">
        <v>3213</v>
      </c>
      <c r="J1112" s="63">
        <v>255.41</v>
      </c>
      <c r="K1112" s="63">
        <v>18</v>
      </c>
      <c r="L1112" s="63" t="s">
        <v>3186</v>
      </c>
      <c r="M1112" s="63" t="s">
        <v>3187</v>
      </c>
      <c r="N1112" s="63" t="s">
        <v>2141</v>
      </c>
      <c r="O1112" s="62">
        <v>1</v>
      </c>
    </row>
    <row r="1113" spans="2:15" x14ac:dyDescent="0.25">
      <c r="B1113" s="62">
        <v>1108</v>
      </c>
      <c r="C1113" s="63" t="s">
        <v>3182</v>
      </c>
      <c r="D1113" s="63" t="s">
        <v>3205</v>
      </c>
      <c r="E1113" s="63" t="s">
        <v>3206</v>
      </c>
      <c r="F1113" s="63" t="s">
        <v>3206</v>
      </c>
      <c r="G1113" s="63"/>
      <c r="H1113" s="63"/>
      <c r="I1113" s="62" t="s">
        <v>3213</v>
      </c>
      <c r="J1113" s="63">
        <v>268.38</v>
      </c>
      <c r="K1113" s="63">
        <v>18</v>
      </c>
      <c r="L1113" s="63" t="s">
        <v>3186</v>
      </c>
      <c r="M1113" s="63" t="s">
        <v>3187</v>
      </c>
      <c r="N1113" s="63" t="s">
        <v>2141</v>
      </c>
      <c r="O1113" s="62">
        <v>1</v>
      </c>
    </row>
    <row r="1114" spans="2:15" x14ac:dyDescent="0.25">
      <c r="B1114" s="62">
        <v>1109</v>
      </c>
      <c r="C1114" s="63" t="s">
        <v>3182</v>
      </c>
      <c r="D1114" s="63" t="s">
        <v>3205</v>
      </c>
      <c r="E1114" s="63" t="s">
        <v>3206</v>
      </c>
      <c r="F1114" s="63" t="s">
        <v>3206</v>
      </c>
      <c r="G1114" s="63"/>
      <c r="H1114" s="63"/>
      <c r="I1114" s="62" t="s">
        <v>3213</v>
      </c>
      <c r="J1114" s="63">
        <v>229.34</v>
      </c>
      <c r="K1114" s="63">
        <v>18</v>
      </c>
      <c r="L1114" s="63" t="s">
        <v>3186</v>
      </c>
      <c r="M1114" s="63" t="s">
        <v>3187</v>
      </c>
      <c r="N1114" s="63" t="s">
        <v>2141</v>
      </c>
      <c r="O1114" s="62">
        <v>1</v>
      </c>
    </row>
    <row r="1115" spans="2:15" x14ac:dyDescent="0.25">
      <c r="B1115" s="62">
        <v>1110</v>
      </c>
      <c r="C1115" s="63" t="s">
        <v>3182</v>
      </c>
      <c r="D1115" s="63" t="s">
        <v>3205</v>
      </c>
      <c r="E1115" s="63" t="s">
        <v>3206</v>
      </c>
      <c r="F1115" s="63" t="s">
        <v>3206</v>
      </c>
      <c r="G1115" s="63"/>
      <c r="H1115" s="63"/>
      <c r="I1115" s="62" t="s">
        <v>3213</v>
      </c>
      <c r="J1115" s="63">
        <v>241.62</v>
      </c>
      <c r="K1115" s="63">
        <v>18</v>
      </c>
      <c r="L1115" s="63" t="s">
        <v>3186</v>
      </c>
      <c r="M1115" s="63" t="s">
        <v>3187</v>
      </c>
      <c r="N1115" s="63" t="s">
        <v>2141</v>
      </c>
      <c r="O1115" s="62">
        <v>1</v>
      </c>
    </row>
    <row r="1116" spans="2:15" x14ac:dyDescent="0.25">
      <c r="B1116" s="62">
        <v>1111</v>
      </c>
      <c r="C1116" s="63" t="s">
        <v>3182</v>
      </c>
      <c r="D1116" s="63" t="s">
        <v>3214</v>
      </c>
      <c r="E1116" s="63" t="s">
        <v>3216</v>
      </c>
      <c r="F1116" s="63" t="s">
        <v>3216</v>
      </c>
      <c r="G1116" s="63"/>
      <c r="H1116" s="63"/>
      <c r="I1116" s="62" t="s">
        <v>3213</v>
      </c>
      <c r="J1116" s="63">
        <v>539.16</v>
      </c>
      <c r="K1116" s="63">
        <v>16</v>
      </c>
      <c r="L1116" s="63" t="s">
        <v>3186</v>
      </c>
      <c r="M1116" s="63" t="s">
        <v>3187</v>
      </c>
      <c r="N1116" s="63" t="s">
        <v>2141</v>
      </c>
      <c r="O1116" s="62">
        <v>1</v>
      </c>
    </row>
    <row r="1117" spans="2:15" x14ac:dyDescent="0.25">
      <c r="B1117" s="62">
        <v>1112</v>
      </c>
      <c r="C1117" s="63" t="s">
        <v>3182</v>
      </c>
      <c r="D1117" s="63" t="s">
        <v>3205</v>
      </c>
      <c r="E1117" s="63" t="s">
        <v>3206</v>
      </c>
      <c r="F1117" s="63" t="s">
        <v>3206</v>
      </c>
      <c r="G1117" s="63"/>
      <c r="H1117" s="63"/>
      <c r="I1117" s="62" t="s">
        <v>3213</v>
      </c>
      <c r="J1117" s="63">
        <v>103.62</v>
      </c>
      <c r="K1117" s="63">
        <v>18</v>
      </c>
      <c r="L1117" s="63" t="s">
        <v>3186</v>
      </c>
      <c r="M1117" s="63" t="s">
        <v>3187</v>
      </c>
      <c r="N1117" s="63" t="s">
        <v>2141</v>
      </c>
      <c r="O1117" s="62">
        <v>1</v>
      </c>
    </row>
    <row r="1118" spans="2:15" x14ac:dyDescent="0.25">
      <c r="B1118" s="62">
        <v>1113</v>
      </c>
      <c r="C1118" s="63" t="s">
        <v>3182</v>
      </c>
      <c r="D1118" s="63" t="s">
        <v>3214</v>
      </c>
      <c r="E1118" s="63" t="s">
        <v>3216</v>
      </c>
      <c r="F1118" s="63" t="s">
        <v>3216</v>
      </c>
      <c r="G1118" s="63"/>
      <c r="H1118" s="63"/>
      <c r="I1118" s="62" t="s">
        <v>3213</v>
      </c>
      <c r="J1118" s="63">
        <v>104.67</v>
      </c>
      <c r="K1118" s="63">
        <v>16</v>
      </c>
      <c r="L1118" s="63" t="s">
        <v>3186</v>
      </c>
      <c r="M1118" s="63" t="s">
        <v>3187</v>
      </c>
      <c r="N1118" s="63" t="s">
        <v>2141</v>
      </c>
      <c r="O1118" s="62">
        <v>1</v>
      </c>
    </row>
    <row r="1119" spans="2:15" x14ac:dyDescent="0.25">
      <c r="B1119" s="62">
        <v>1114</v>
      </c>
      <c r="C1119" s="63" t="s">
        <v>3182</v>
      </c>
      <c r="D1119" s="63" t="s">
        <v>3214</v>
      </c>
      <c r="E1119" s="63" t="s">
        <v>3216</v>
      </c>
      <c r="F1119" s="63" t="s">
        <v>3216</v>
      </c>
      <c r="G1119" s="63"/>
      <c r="H1119" s="63"/>
      <c r="I1119" s="62" t="s">
        <v>3213</v>
      </c>
      <c r="J1119" s="63">
        <v>851.58</v>
      </c>
      <c r="K1119" s="63">
        <v>16</v>
      </c>
      <c r="L1119" s="63" t="s">
        <v>3186</v>
      </c>
      <c r="M1119" s="63" t="s">
        <v>3187</v>
      </c>
      <c r="N1119" s="63" t="s">
        <v>2141</v>
      </c>
      <c r="O1119" s="62">
        <v>1</v>
      </c>
    </row>
    <row r="1120" spans="2:15" x14ac:dyDescent="0.25">
      <c r="B1120" s="62">
        <v>1115</v>
      </c>
      <c r="C1120" s="63" t="s">
        <v>3182</v>
      </c>
      <c r="D1120" s="63" t="s">
        <v>3214</v>
      </c>
      <c r="E1120" s="63" t="s">
        <v>3216</v>
      </c>
      <c r="F1120" s="63" t="s">
        <v>3216</v>
      </c>
      <c r="G1120" s="63"/>
      <c r="H1120" s="63"/>
      <c r="I1120" s="62" t="s">
        <v>3213</v>
      </c>
      <c r="J1120" s="63">
        <v>628.82000000000005</v>
      </c>
      <c r="K1120" s="63">
        <v>16</v>
      </c>
      <c r="L1120" s="63" t="s">
        <v>3186</v>
      </c>
      <c r="M1120" s="63" t="s">
        <v>3187</v>
      </c>
      <c r="N1120" s="63" t="s">
        <v>2141</v>
      </c>
      <c r="O1120" s="62">
        <v>1</v>
      </c>
    </row>
    <row r="1121" spans="2:16" x14ac:dyDescent="0.25">
      <c r="B1121" s="62">
        <v>1116</v>
      </c>
      <c r="C1121" s="63" t="s">
        <v>3182</v>
      </c>
      <c r="D1121" s="63" t="s">
        <v>3214</v>
      </c>
      <c r="E1121" s="63" t="s">
        <v>3216</v>
      </c>
      <c r="F1121" s="63" t="s">
        <v>3216</v>
      </c>
      <c r="G1121" s="63"/>
      <c r="H1121" s="63"/>
      <c r="I1121" s="62" t="s">
        <v>3213</v>
      </c>
      <c r="J1121" s="63">
        <v>755.46</v>
      </c>
      <c r="K1121" s="63">
        <v>16</v>
      </c>
      <c r="L1121" s="63" t="s">
        <v>3186</v>
      </c>
      <c r="M1121" s="63" t="s">
        <v>3187</v>
      </c>
      <c r="N1121" s="63" t="s">
        <v>2141</v>
      </c>
      <c r="O1121" s="62">
        <v>1</v>
      </c>
    </row>
    <row r="1122" spans="2:16" x14ac:dyDescent="0.25">
      <c r="B1122" s="62">
        <v>1117</v>
      </c>
      <c r="C1122" s="63" t="s">
        <v>3182</v>
      </c>
      <c r="D1122" s="63" t="s">
        <v>3214</v>
      </c>
      <c r="E1122" s="63" t="s">
        <v>3216</v>
      </c>
      <c r="F1122" s="63" t="s">
        <v>3216</v>
      </c>
      <c r="G1122" s="63"/>
      <c r="H1122" s="63"/>
      <c r="I1122" s="62" t="s">
        <v>3213</v>
      </c>
      <c r="J1122" s="63">
        <v>204.99</v>
      </c>
      <c r="K1122" s="63">
        <v>16</v>
      </c>
      <c r="L1122" s="63" t="s">
        <v>3186</v>
      </c>
      <c r="M1122" s="63" t="s">
        <v>3187</v>
      </c>
      <c r="N1122" s="63" t="s">
        <v>2141</v>
      </c>
      <c r="O1122" s="62">
        <v>1</v>
      </c>
    </row>
    <row r="1123" spans="2:16" x14ac:dyDescent="0.25">
      <c r="B1123" s="62">
        <v>1118</v>
      </c>
      <c r="C1123" s="63" t="s">
        <v>3182</v>
      </c>
      <c r="D1123" s="63" t="s">
        <v>3214</v>
      </c>
      <c r="E1123" s="63" t="s">
        <v>3216</v>
      </c>
      <c r="F1123" s="63" t="s">
        <v>3216</v>
      </c>
      <c r="G1123" s="63"/>
      <c r="H1123" s="63"/>
      <c r="I1123" s="62" t="s">
        <v>3213</v>
      </c>
      <c r="J1123" s="63">
        <v>896.51</v>
      </c>
      <c r="K1123" s="63">
        <v>16</v>
      </c>
      <c r="L1123" s="63" t="s">
        <v>3186</v>
      </c>
      <c r="M1123" s="63" t="s">
        <v>3187</v>
      </c>
      <c r="N1123" s="63" t="s">
        <v>2141</v>
      </c>
      <c r="O1123" s="62">
        <v>1</v>
      </c>
    </row>
    <row r="1124" spans="2:16" x14ac:dyDescent="0.25">
      <c r="B1124" s="62">
        <v>1119</v>
      </c>
      <c r="C1124" s="63" t="s">
        <v>3182</v>
      </c>
      <c r="D1124" s="63" t="s">
        <v>3214</v>
      </c>
      <c r="E1124" s="63" t="s">
        <v>3216</v>
      </c>
      <c r="F1124" s="63" t="s">
        <v>3216</v>
      </c>
      <c r="G1124" s="63"/>
      <c r="H1124" s="63"/>
      <c r="I1124" s="62" t="s">
        <v>3213</v>
      </c>
      <c r="J1124" s="63">
        <v>111.77</v>
      </c>
      <c r="K1124" s="63">
        <v>16</v>
      </c>
      <c r="L1124" s="63" t="s">
        <v>3186</v>
      </c>
      <c r="M1124" s="63" t="s">
        <v>3187</v>
      </c>
      <c r="N1124" s="63" t="s">
        <v>2141</v>
      </c>
      <c r="O1124" s="62">
        <v>1</v>
      </c>
    </row>
    <row r="1125" spans="2:16" x14ac:dyDescent="0.25">
      <c r="B1125" s="62">
        <v>1120</v>
      </c>
      <c r="C1125" s="63" t="s">
        <v>3182</v>
      </c>
      <c r="D1125" s="63" t="s">
        <v>3214</v>
      </c>
      <c r="E1125" s="63" t="s">
        <v>3216</v>
      </c>
      <c r="F1125" s="63" t="s">
        <v>3216</v>
      </c>
      <c r="G1125" s="63"/>
      <c r="H1125" s="63"/>
      <c r="I1125" s="62" t="s">
        <v>3213</v>
      </c>
      <c r="J1125" s="63">
        <v>233.32</v>
      </c>
      <c r="K1125" s="63">
        <v>16</v>
      </c>
      <c r="L1125" s="63" t="s">
        <v>3186</v>
      </c>
      <c r="M1125" s="63" t="s">
        <v>3187</v>
      </c>
      <c r="N1125" s="63" t="s">
        <v>2141</v>
      </c>
      <c r="O1125" s="62">
        <v>1</v>
      </c>
    </row>
    <row r="1126" spans="2:16" x14ac:dyDescent="0.25">
      <c r="B1126" s="62">
        <v>1121</v>
      </c>
      <c r="C1126" s="63" t="s">
        <v>3182</v>
      </c>
      <c r="D1126" s="63" t="s">
        <v>3214</v>
      </c>
      <c r="E1126" s="63" t="s">
        <v>3216</v>
      </c>
      <c r="F1126" s="63" t="s">
        <v>3216</v>
      </c>
      <c r="G1126" s="63"/>
      <c r="H1126" s="63"/>
      <c r="I1126" s="62" t="s">
        <v>3213</v>
      </c>
      <c r="J1126" s="63">
        <v>546.4</v>
      </c>
      <c r="K1126" s="63">
        <v>16</v>
      </c>
      <c r="L1126" s="63" t="s">
        <v>3186</v>
      </c>
      <c r="M1126" s="63" t="s">
        <v>3187</v>
      </c>
      <c r="N1126" s="63" t="s">
        <v>2141</v>
      </c>
      <c r="O1126" s="62">
        <v>1</v>
      </c>
    </row>
    <row r="1127" spans="2:16" x14ac:dyDescent="0.25">
      <c r="B1127" s="62">
        <v>1122</v>
      </c>
      <c r="C1127" s="63" t="s">
        <v>3182</v>
      </c>
      <c r="D1127" s="63" t="s">
        <v>3214</v>
      </c>
      <c r="E1127" s="63" t="s">
        <v>3216</v>
      </c>
      <c r="F1127" s="63" t="s">
        <v>3216</v>
      </c>
      <c r="G1127" s="63"/>
      <c r="H1127" s="63"/>
      <c r="I1127" s="62" t="s">
        <v>3213</v>
      </c>
      <c r="J1127" s="63">
        <v>149.27000000000001</v>
      </c>
      <c r="K1127" s="63">
        <v>16</v>
      </c>
      <c r="L1127" s="63" t="s">
        <v>3186</v>
      </c>
      <c r="M1127" s="63" t="s">
        <v>3187</v>
      </c>
      <c r="N1127" s="63" t="s">
        <v>2141</v>
      </c>
      <c r="O1127" s="62">
        <v>1</v>
      </c>
    </row>
    <row r="1128" spans="2:16" x14ac:dyDescent="0.25">
      <c r="B1128" s="62">
        <v>1123</v>
      </c>
      <c r="C1128" s="63" t="s">
        <v>3182</v>
      </c>
      <c r="D1128" s="63" t="s">
        <v>3214</v>
      </c>
      <c r="E1128" s="63" t="s">
        <v>3216</v>
      </c>
      <c r="F1128" s="63" t="s">
        <v>3216</v>
      </c>
      <c r="G1128" s="63"/>
      <c r="H1128" s="63"/>
      <c r="I1128" s="62" t="s">
        <v>3213</v>
      </c>
      <c r="J1128" s="63">
        <v>362.21</v>
      </c>
      <c r="K1128" s="63">
        <v>16</v>
      </c>
      <c r="L1128" s="63" t="s">
        <v>3186</v>
      </c>
      <c r="M1128" s="63" t="s">
        <v>3187</v>
      </c>
      <c r="N1128" s="63" t="s">
        <v>2141</v>
      </c>
      <c r="O1128" s="62">
        <v>1</v>
      </c>
    </row>
    <row r="1129" spans="2:16" x14ac:dyDescent="0.25">
      <c r="B1129" s="62">
        <v>1124</v>
      </c>
      <c r="C1129" s="63" t="s">
        <v>3182</v>
      </c>
      <c r="D1129" s="63" t="s">
        <v>3214</v>
      </c>
      <c r="E1129" s="63" t="s">
        <v>3216</v>
      </c>
      <c r="F1129" s="63" t="s">
        <v>3216</v>
      </c>
      <c r="G1129" s="63"/>
      <c r="H1129" s="63"/>
      <c r="I1129" s="62" t="s">
        <v>3213</v>
      </c>
      <c r="J1129" s="63">
        <v>439.1</v>
      </c>
      <c r="K1129" s="63">
        <v>16</v>
      </c>
      <c r="L1129" s="63" t="s">
        <v>3186</v>
      </c>
      <c r="M1129" s="63" t="s">
        <v>3187</v>
      </c>
      <c r="N1129" s="63" t="s">
        <v>2141</v>
      </c>
      <c r="O1129" s="62">
        <v>1</v>
      </c>
    </row>
    <row r="1130" spans="2:16" x14ac:dyDescent="0.25">
      <c r="B1130" s="62">
        <v>1125</v>
      </c>
      <c r="C1130" s="63" t="s">
        <v>3182</v>
      </c>
      <c r="D1130" s="63" t="s">
        <v>3214</v>
      </c>
      <c r="E1130" s="63" t="s">
        <v>3216</v>
      </c>
      <c r="F1130" s="63" t="s">
        <v>3216</v>
      </c>
      <c r="G1130" s="63"/>
      <c r="H1130" s="63"/>
      <c r="I1130" s="62" t="s">
        <v>3213</v>
      </c>
      <c r="J1130" s="63">
        <v>274.83</v>
      </c>
      <c r="K1130" s="63">
        <v>16</v>
      </c>
      <c r="L1130" s="63" t="s">
        <v>3186</v>
      </c>
      <c r="M1130" s="63" t="s">
        <v>3187</v>
      </c>
      <c r="N1130" s="63" t="s">
        <v>2141</v>
      </c>
      <c r="O1130" s="62">
        <v>1</v>
      </c>
    </row>
    <row r="1131" spans="2:16" x14ac:dyDescent="0.25">
      <c r="B1131" s="62">
        <v>1126</v>
      </c>
      <c r="C1131" s="63" t="s">
        <v>3182</v>
      </c>
      <c r="D1131" s="63" t="s">
        <v>3214</v>
      </c>
      <c r="E1131" s="63" t="s">
        <v>3216</v>
      </c>
      <c r="F1131" s="63" t="s">
        <v>3216</v>
      </c>
      <c r="G1131" s="63"/>
      <c r="H1131" s="63"/>
      <c r="I1131" s="62" t="s">
        <v>3213</v>
      </c>
      <c r="J1131" s="63">
        <v>189.27</v>
      </c>
      <c r="K1131" s="63">
        <v>16</v>
      </c>
      <c r="L1131" s="63" t="s">
        <v>3186</v>
      </c>
      <c r="M1131" s="63" t="s">
        <v>3187</v>
      </c>
      <c r="N1131" s="63" t="s">
        <v>2141</v>
      </c>
      <c r="O1131" s="62">
        <v>1</v>
      </c>
    </row>
    <row r="1132" spans="2:16" x14ac:dyDescent="0.25">
      <c r="B1132" s="62">
        <v>1127</v>
      </c>
      <c r="C1132" s="63" t="s">
        <v>3182</v>
      </c>
      <c r="D1132" s="63" t="s">
        <v>3214</v>
      </c>
      <c r="E1132" s="63" t="s">
        <v>3216</v>
      </c>
      <c r="F1132" s="63" t="s">
        <v>3216</v>
      </c>
      <c r="G1132" s="63"/>
      <c r="H1132" s="63"/>
      <c r="I1132" s="62" t="s">
        <v>3213</v>
      </c>
      <c r="J1132" s="63">
        <v>465.35</v>
      </c>
      <c r="K1132" s="63">
        <v>16</v>
      </c>
      <c r="L1132" s="63" t="s">
        <v>3186</v>
      </c>
      <c r="M1132" s="63" t="s">
        <v>3187</v>
      </c>
      <c r="N1132" s="63" t="s">
        <v>2141</v>
      </c>
      <c r="O1132" s="62">
        <v>1</v>
      </c>
    </row>
    <row r="1133" spans="2:16" x14ac:dyDescent="0.25">
      <c r="B1133" s="62">
        <v>1128</v>
      </c>
      <c r="C1133" s="63" t="s">
        <v>3182</v>
      </c>
      <c r="D1133" s="63" t="s">
        <v>3214</v>
      </c>
      <c r="E1133" s="63" t="s">
        <v>3216</v>
      </c>
      <c r="F1133" s="63" t="s">
        <v>3216</v>
      </c>
      <c r="G1133" s="63"/>
      <c r="H1133" s="63"/>
      <c r="I1133" s="62" t="s">
        <v>3213</v>
      </c>
      <c r="J1133" s="63">
        <v>514.82000000000005</v>
      </c>
      <c r="K1133" s="63">
        <v>16</v>
      </c>
      <c r="L1133" s="63" t="s">
        <v>3186</v>
      </c>
      <c r="M1133" s="63" t="s">
        <v>3187</v>
      </c>
      <c r="N1133" s="63" t="s">
        <v>2141</v>
      </c>
      <c r="O1133" s="62">
        <v>1</v>
      </c>
    </row>
    <row r="1134" spans="2:16" x14ac:dyDescent="0.25">
      <c r="B1134" s="62">
        <v>1129</v>
      </c>
      <c r="C1134" s="63" t="s">
        <v>3182</v>
      </c>
      <c r="D1134" s="63" t="s">
        <v>3182</v>
      </c>
      <c r="E1134" s="63" t="s">
        <v>3207</v>
      </c>
      <c r="F1134" s="63" t="s">
        <v>3207</v>
      </c>
      <c r="G1134" s="63"/>
      <c r="H1134" s="63"/>
      <c r="I1134" s="62" t="s">
        <v>3189</v>
      </c>
      <c r="J1134" s="63">
        <v>80.7</v>
      </c>
      <c r="K1134" s="63">
        <v>13</v>
      </c>
      <c r="L1134" s="63" t="s">
        <v>3186</v>
      </c>
      <c r="M1134" s="63" t="s">
        <v>3187</v>
      </c>
      <c r="N1134" s="63" t="s">
        <v>3190</v>
      </c>
      <c r="O1134" s="62">
        <v>3</v>
      </c>
      <c r="P1134" s="64"/>
    </row>
    <row r="1135" spans="2:16" x14ac:dyDescent="0.25">
      <c r="B1135" s="62">
        <v>1130</v>
      </c>
      <c r="C1135" s="63" t="s">
        <v>3182</v>
      </c>
      <c r="D1135" s="63" t="s">
        <v>3214</v>
      </c>
      <c r="E1135" s="63" t="s">
        <v>3216</v>
      </c>
      <c r="F1135" s="63" t="s">
        <v>3216</v>
      </c>
      <c r="G1135" s="63"/>
      <c r="H1135" s="63"/>
      <c r="I1135" s="62" t="s">
        <v>3213</v>
      </c>
      <c r="J1135" s="63">
        <v>508.51</v>
      </c>
      <c r="K1135" s="63">
        <v>16</v>
      </c>
      <c r="L1135" s="63" t="s">
        <v>3186</v>
      </c>
      <c r="M1135" s="63" t="s">
        <v>3187</v>
      </c>
      <c r="N1135" s="63" t="s">
        <v>2141</v>
      </c>
      <c r="O1135" s="62">
        <v>1</v>
      </c>
    </row>
    <row r="1136" spans="2:16" x14ac:dyDescent="0.25">
      <c r="B1136" s="62">
        <v>1131</v>
      </c>
      <c r="C1136" s="63" t="s">
        <v>3182</v>
      </c>
      <c r="D1136" s="63" t="s">
        <v>3214</v>
      </c>
      <c r="E1136" s="63" t="s">
        <v>3216</v>
      </c>
      <c r="F1136" s="63" t="s">
        <v>3216</v>
      </c>
      <c r="G1136" s="63"/>
      <c r="H1136" s="63"/>
      <c r="I1136" s="62" t="s">
        <v>3213</v>
      </c>
      <c r="J1136" s="63">
        <v>420.08</v>
      </c>
      <c r="K1136" s="63">
        <v>16</v>
      </c>
      <c r="L1136" s="63" t="s">
        <v>3186</v>
      </c>
      <c r="M1136" s="63" t="s">
        <v>3187</v>
      </c>
      <c r="N1136" s="63" t="s">
        <v>2141</v>
      </c>
      <c r="O1136" s="62">
        <v>1</v>
      </c>
    </row>
    <row r="1137" spans="2:15" x14ac:dyDescent="0.25">
      <c r="B1137" s="62">
        <v>1132</v>
      </c>
      <c r="C1137" s="63" t="s">
        <v>3182</v>
      </c>
      <c r="D1137" s="63" t="s">
        <v>3205</v>
      </c>
      <c r="E1137" s="63" t="s">
        <v>3206</v>
      </c>
      <c r="F1137" s="63" t="s">
        <v>3206</v>
      </c>
      <c r="G1137" s="63"/>
      <c r="H1137" s="63"/>
      <c r="I1137" s="62" t="s">
        <v>3213</v>
      </c>
      <c r="J1137" s="63">
        <v>253.95</v>
      </c>
      <c r="K1137" s="63">
        <v>18</v>
      </c>
      <c r="L1137" s="63" t="s">
        <v>3186</v>
      </c>
      <c r="M1137" s="63" t="s">
        <v>3187</v>
      </c>
      <c r="N1137" s="63" t="s">
        <v>2141</v>
      </c>
      <c r="O1137" s="62">
        <v>1</v>
      </c>
    </row>
    <row r="1138" spans="2:15" x14ac:dyDescent="0.25">
      <c r="B1138" s="62">
        <v>1133</v>
      </c>
      <c r="C1138" s="63" t="s">
        <v>3182</v>
      </c>
      <c r="D1138" s="63" t="s">
        <v>3205</v>
      </c>
      <c r="E1138" s="63" t="s">
        <v>3206</v>
      </c>
      <c r="F1138" s="63" t="s">
        <v>3206</v>
      </c>
      <c r="G1138" s="63"/>
      <c r="H1138" s="63"/>
      <c r="I1138" s="62" t="s">
        <v>3213</v>
      </c>
      <c r="J1138" s="63">
        <v>205.1</v>
      </c>
      <c r="K1138" s="63">
        <v>16</v>
      </c>
      <c r="L1138" s="63" t="s">
        <v>3186</v>
      </c>
      <c r="M1138" s="63" t="s">
        <v>3187</v>
      </c>
      <c r="N1138" s="63" t="s">
        <v>2141</v>
      </c>
      <c r="O1138" s="62">
        <v>1</v>
      </c>
    </row>
    <row r="1139" spans="2:15" x14ac:dyDescent="0.25">
      <c r="B1139" s="62">
        <v>1134</v>
      </c>
      <c r="C1139" s="63" t="s">
        <v>3182</v>
      </c>
      <c r="D1139" s="63" t="s">
        <v>3205</v>
      </c>
      <c r="E1139" s="63" t="s">
        <v>3206</v>
      </c>
      <c r="F1139" s="63" t="s">
        <v>3206</v>
      </c>
      <c r="G1139" s="63"/>
      <c r="H1139" s="63"/>
      <c r="I1139" s="62" t="s">
        <v>3213</v>
      </c>
      <c r="J1139" s="63">
        <v>227.87</v>
      </c>
      <c r="K1139" s="63">
        <v>18</v>
      </c>
      <c r="L1139" s="63" t="s">
        <v>3186</v>
      </c>
      <c r="M1139" s="63" t="s">
        <v>3187</v>
      </c>
      <c r="N1139" s="63" t="s">
        <v>2141</v>
      </c>
      <c r="O1139" s="62">
        <v>1</v>
      </c>
    </row>
    <row r="1140" spans="2:15" x14ac:dyDescent="0.25">
      <c r="B1140" s="62">
        <v>1135</v>
      </c>
      <c r="C1140" s="63" t="s">
        <v>3182</v>
      </c>
      <c r="D1140" s="63" t="s">
        <v>3205</v>
      </c>
      <c r="E1140" s="63" t="s">
        <v>3206</v>
      </c>
      <c r="F1140" s="63" t="s">
        <v>3206</v>
      </c>
      <c r="G1140" s="63"/>
      <c r="H1140" s="63"/>
      <c r="I1140" s="62" t="s">
        <v>3213</v>
      </c>
      <c r="J1140" s="63">
        <v>154.22999999999999</v>
      </c>
      <c r="K1140" s="63">
        <v>16</v>
      </c>
      <c r="L1140" s="63" t="s">
        <v>3186</v>
      </c>
      <c r="M1140" s="63" t="s">
        <v>3187</v>
      </c>
      <c r="N1140" s="63" t="s">
        <v>2141</v>
      </c>
      <c r="O1140" s="62">
        <v>1</v>
      </c>
    </row>
    <row r="1141" spans="2:15" x14ac:dyDescent="0.25">
      <c r="B1141" s="62">
        <v>1136</v>
      </c>
      <c r="C1141" s="63" t="s">
        <v>3182</v>
      </c>
      <c r="D1141" s="63" t="s">
        <v>3205</v>
      </c>
      <c r="E1141" s="63" t="s">
        <v>3206</v>
      </c>
      <c r="F1141" s="63" t="s">
        <v>3206</v>
      </c>
      <c r="G1141" s="63"/>
      <c r="H1141" s="63"/>
      <c r="I1141" s="62" t="s">
        <v>3213</v>
      </c>
      <c r="J1141" s="63">
        <v>163.91</v>
      </c>
      <c r="K1141" s="63">
        <v>16</v>
      </c>
      <c r="L1141" s="63" t="s">
        <v>3186</v>
      </c>
      <c r="M1141" s="63" t="s">
        <v>3187</v>
      </c>
      <c r="N1141" s="63" t="s">
        <v>2141</v>
      </c>
      <c r="O1141" s="62">
        <v>1</v>
      </c>
    </row>
    <row r="1142" spans="2:15" x14ac:dyDescent="0.25">
      <c r="B1142" s="62">
        <v>1137</v>
      </c>
      <c r="C1142" s="63" t="s">
        <v>3182</v>
      </c>
      <c r="D1142" s="63" t="s">
        <v>3205</v>
      </c>
      <c r="E1142" s="63" t="s">
        <v>3206</v>
      </c>
      <c r="F1142" s="63" t="s">
        <v>3206</v>
      </c>
      <c r="G1142" s="63"/>
      <c r="H1142" s="63"/>
      <c r="I1142" s="62" t="s">
        <v>3213</v>
      </c>
      <c r="J1142" s="63">
        <v>125.66</v>
      </c>
      <c r="K1142" s="63">
        <v>16</v>
      </c>
      <c r="L1142" s="63" t="s">
        <v>3186</v>
      </c>
      <c r="M1142" s="63" t="s">
        <v>3187</v>
      </c>
      <c r="N1142" s="63" t="s">
        <v>2141</v>
      </c>
      <c r="O1142" s="62">
        <v>1</v>
      </c>
    </row>
    <row r="1143" spans="2:15" x14ac:dyDescent="0.25">
      <c r="B1143" s="62">
        <v>1138</v>
      </c>
      <c r="C1143" s="63" t="s">
        <v>3182</v>
      </c>
      <c r="D1143" s="63" t="s">
        <v>3214</v>
      </c>
      <c r="E1143" s="63" t="s">
        <v>3216</v>
      </c>
      <c r="F1143" s="63" t="s">
        <v>3216</v>
      </c>
      <c r="G1143" s="63"/>
      <c r="H1143" s="63"/>
      <c r="I1143" s="62" t="s">
        <v>3213</v>
      </c>
      <c r="J1143" s="63">
        <v>459.57</v>
      </c>
      <c r="K1143" s="63">
        <v>16</v>
      </c>
      <c r="L1143" s="63" t="s">
        <v>3186</v>
      </c>
      <c r="M1143" s="63" t="s">
        <v>3187</v>
      </c>
      <c r="N1143" s="63" t="s">
        <v>2141</v>
      </c>
      <c r="O1143" s="62">
        <v>1</v>
      </c>
    </row>
    <row r="1144" spans="2:15" x14ac:dyDescent="0.25">
      <c r="B1144" s="62">
        <v>1139</v>
      </c>
      <c r="C1144" s="63" t="s">
        <v>3182</v>
      </c>
      <c r="D1144" s="63" t="s">
        <v>3214</v>
      </c>
      <c r="E1144" s="63" t="s">
        <v>3216</v>
      </c>
      <c r="F1144" s="63" t="s">
        <v>3216</v>
      </c>
      <c r="G1144" s="63"/>
      <c r="H1144" s="63"/>
      <c r="I1144" s="62" t="s">
        <v>3213</v>
      </c>
      <c r="J1144" s="63">
        <v>641.04999999999995</v>
      </c>
      <c r="K1144" s="63">
        <v>16</v>
      </c>
      <c r="L1144" s="63" t="s">
        <v>3186</v>
      </c>
      <c r="M1144" s="63" t="s">
        <v>3187</v>
      </c>
      <c r="N1144" s="63" t="s">
        <v>2141</v>
      </c>
      <c r="O1144" s="62">
        <v>1</v>
      </c>
    </row>
    <row r="1145" spans="2:15" x14ac:dyDescent="0.25">
      <c r="B1145" s="62">
        <v>1140</v>
      </c>
      <c r="C1145" s="63" t="s">
        <v>3182</v>
      </c>
      <c r="D1145" s="63" t="s">
        <v>3214</v>
      </c>
      <c r="E1145" s="63" t="s">
        <v>3216</v>
      </c>
      <c r="F1145" s="63" t="s">
        <v>3216</v>
      </c>
      <c r="G1145" s="63"/>
      <c r="H1145" s="63"/>
      <c r="I1145" s="62" t="s">
        <v>3213</v>
      </c>
      <c r="J1145" s="63">
        <v>139.41999999999999</v>
      </c>
      <c r="K1145" s="63">
        <v>16</v>
      </c>
      <c r="L1145" s="63" t="s">
        <v>3186</v>
      </c>
      <c r="M1145" s="63" t="s">
        <v>3187</v>
      </c>
      <c r="N1145" s="63" t="s">
        <v>2141</v>
      </c>
      <c r="O1145" s="62">
        <v>1</v>
      </c>
    </row>
    <row r="1146" spans="2:15" x14ac:dyDescent="0.25">
      <c r="B1146" s="62">
        <v>1141</v>
      </c>
      <c r="C1146" s="63" t="s">
        <v>3182</v>
      </c>
      <c r="D1146" s="63" t="s">
        <v>3205</v>
      </c>
      <c r="E1146" s="63" t="s">
        <v>3206</v>
      </c>
      <c r="F1146" s="63" t="s">
        <v>3206</v>
      </c>
      <c r="G1146" s="63"/>
      <c r="H1146" s="63"/>
      <c r="I1146" s="62" t="s">
        <v>3213</v>
      </c>
      <c r="J1146" s="63">
        <v>245.91</v>
      </c>
      <c r="K1146" s="63">
        <v>18</v>
      </c>
      <c r="L1146" s="63" t="s">
        <v>3186</v>
      </c>
      <c r="M1146" s="63" t="s">
        <v>3187</v>
      </c>
      <c r="N1146" s="63" t="s">
        <v>2141</v>
      </c>
      <c r="O1146" s="62">
        <v>1</v>
      </c>
    </row>
    <row r="1147" spans="2:15" x14ac:dyDescent="0.25">
      <c r="B1147" s="62">
        <v>1142</v>
      </c>
      <c r="C1147" s="63" t="s">
        <v>3182</v>
      </c>
      <c r="D1147" s="63" t="s">
        <v>3205</v>
      </c>
      <c r="E1147" s="63" t="s">
        <v>3206</v>
      </c>
      <c r="F1147" s="63" t="s">
        <v>3206</v>
      </c>
      <c r="G1147" s="63"/>
      <c r="H1147" s="63"/>
      <c r="I1147" s="62" t="s">
        <v>3213</v>
      </c>
      <c r="J1147" s="63">
        <v>268.19</v>
      </c>
      <c r="K1147" s="63">
        <v>16</v>
      </c>
      <c r="L1147" s="63" t="s">
        <v>3186</v>
      </c>
      <c r="M1147" s="63" t="s">
        <v>3187</v>
      </c>
      <c r="N1147" s="63" t="s">
        <v>2141</v>
      </c>
      <c r="O1147" s="62">
        <v>1</v>
      </c>
    </row>
    <row r="1148" spans="2:15" x14ac:dyDescent="0.25">
      <c r="B1148" s="62">
        <v>1143</v>
      </c>
      <c r="C1148" s="63" t="s">
        <v>3182</v>
      </c>
      <c r="D1148" s="63" t="s">
        <v>3205</v>
      </c>
      <c r="E1148" s="63" t="s">
        <v>3206</v>
      </c>
      <c r="F1148" s="63" t="s">
        <v>3206</v>
      </c>
      <c r="G1148" s="63"/>
      <c r="H1148" s="63"/>
      <c r="I1148" s="62" t="s">
        <v>3213</v>
      </c>
      <c r="J1148" s="63">
        <v>129.38999999999999</v>
      </c>
      <c r="K1148" s="63">
        <v>16</v>
      </c>
      <c r="L1148" s="63" t="s">
        <v>3186</v>
      </c>
      <c r="M1148" s="63" t="s">
        <v>3187</v>
      </c>
      <c r="N1148" s="63" t="s">
        <v>2141</v>
      </c>
      <c r="O1148" s="62">
        <v>1</v>
      </c>
    </row>
    <row r="1149" spans="2:15" x14ac:dyDescent="0.25">
      <c r="B1149" s="62">
        <v>1144</v>
      </c>
      <c r="C1149" s="63" t="s">
        <v>3182</v>
      </c>
      <c r="D1149" s="63" t="s">
        <v>3205</v>
      </c>
      <c r="E1149" s="63" t="s">
        <v>3206</v>
      </c>
      <c r="F1149" s="63" t="s">
        <v>3206</v>
      </c>
      <c r="G1149" s="63"/>
      <c r="H1149" s="63"/>
      <c r="I1149" s="62" t="s">
        <v>3213</v>
      </c>
      <c r="J1149" s="63">
        <v>217.06</v>
      </c>
      <c r="K1149" s="63">
        <v>16</v>
      </c>
      <c r="L1149" s="63" t="s">
        <v>3186</v>
      </c>
      <c r="M1149" s="63" t="s">
        <v>3187</v>
      </c>
      <c r="N1149" s="63" t="s">
        <v>2141</v>
      </c>
      <c r="O1149" s="62">
        <v>1</v>
      </c>
    </row>
    <row r="1150" spans="2:15" x14ac:dyDescent="0.25">
      <c r="B1150" s="62">
        <v>1145</v>
      </c>
      <c r="C1150" s="63" t="s">
        <v>3182</v>
      </c>
      <c r="D1150" s="63" t="s">
        <v>3214</v>
      </c>
      <c r="E1150" s="63" t="s">
        <v>3216</v>
      </c>
      <c r="F1150" s="63" t="s">
        <v>3216</v>
      </c>
      <c r="G1150" s="63"/>
      <c r="H1150" s="63"/>
      <c r="I1150" s="62" t="s">
        <v>3213</v>
      </c>
      <c r="J1150" s="63">
        <v>334.98</v>
      </c>
      <c r="K1150" s="63">
        <v>16</v>
      </c>
      <c r="L1150" s="63" t="s">
        <v>3186</v>
      </c>
      <c r="M1150" s="63" t="s">
        <v>3187</v>
      </c>
      <c r="N1150" s="63" t="s">
        <v>2144</v>
      </c>
      <c r="O1150" s="62">
        <v>1</v>
      </c>
    </row>
    <row r="1151" spans="2:15" x14ac:dyDescent="0.25">
      <c r="B1151" s="62">
        <v>1146</v>
      </c>
      <c r="C1151" s="63" t="s">
        <v>3182</v>
      </c>
      <c r="D1151" s="63" t="s">
        <v>3214</v>
      </c>
      <c r="E1151" s="63" t="s">
        <v>3216</v>
      </c>
      <c r="F1151" s="63" t="s">
        <v>3216</v>
      </c>
      <c r="G1151" s="63"/>
      <c r="H1151" s="63"/>
      <c r="I1151" s="62" t="s">
        <v>3213</v>
      </c>
      <c r="J1151" s="63">
        <v>439.92</v>
      </c>
      <c r="K1151" s="63">
        <v>16</v>
      </c>
      <c r="L1151" s="63" t="s">
        <v>3186</v>
      </c>
      <c r="M1151" s="63" t="s">
        <v>3187</v>
      </c>
      <c r="N1151" s="63" t="s">
        <v>2141</v>
      </c>
      <c r="O1151" s="62">
        <v>1</v>
      </c>
    </row>
    <row r="1152" spans="2:15" x14ac:dyDescent="0.25">
      <c r="B1152" s="62">
        <v>1147</v>
      </c>
      <c r="C1152" s="63" t="s">
        <v>3182</v>
      </c>
      <c r="D1152" s="63" t="s">
        <v>3214</v>
      </c>
      <c r="E1152" s="63" t="s">
        <v>3216</v>
      </c>
      <c r="F1152" s="63" t="s">
        <v>3216</v>
      </c>
      <c r="G1152" s="63"/>
      <c r="H1152" s="63"/>
      <c r="I1152" s="62" t="s">
        <v>3213</v>
      </c>
      <c r="J1152" s="63">
        <v>254.18</v>
      </c>
      <c r="K1152" s="63">
        <v>18</v>
      </c>
      <c r="L1152" s="63" t="s">
        <v>3186</v>
      </c>
      <c r="M1152" s="63" t="s">
        <v>3187</v>
      </c>
      <c r="N1152" s="63" t="s">
        <v>2141</v>
      </c>
      <c r="O1152" s="62">
        <v>1</v>
      </c>
    </row>
    <row r="1153" spans="2:16" x14ac:dyDescent="0.25">
      <c r="B1153" s="62">
        <v>1148</v>
      </c>
      <c r="C1153" s="63" t="s">
        <v>3182</v>
      </c>
      <c r="D1153" s="63" t="s">
        <v>3214</v>
      </c>
      <c r="E1153" s="63" t="s">
        <v>3216</v>
      </c>
      <c r="F1153" s="63" t="s">
        <v>3216</v>
      </c>
      <c r="G1153" s="63"/>
      <c r="H1153" s="63"/>
      <c r="I1153" s="62" t="s">
        <v>3213</v>
      </c>
      <c r="J1153" s="63">
        <v>291.29000000000002</v>
      </c>
      <c r="K1153" s="63">
        <v>16</v>
      </c>
      <c r="L1153" s="63" t="s">
        <v>3186</v>
      </c>
      <c r="M1153" s="63" t="s">
        <v>3187</v>
      </c>
      <c r="N1153" s="63" t="s">
        <v>2141</v>
      </c>
      <c r="O1153" s="62">
        <v>1</v>
      </c>
    </row>
    <row r="1154" spans="2:16" x14ac:dyDescent="0.25">
      <c r="B1154" s="62">
        <v>1149</v>
      </c>
      <c r="C1154" s="63" t="s">
        <v>3182</v>
      </c>
      <c r="D1154" s="63" t="s">
        <v>3214</v>
      </c>
      <c r="E1154" s="63" t="s">
        <v>3216</v>
      </c>
      <c r="F1154" s="63" t="s">
        <v>3216</v>
      </c>
      <c r="G1154" s="63"/>
      <c r="H1154" s="63"/>
      <c r="I1154" s="62" t="s">
        <v>3213</v>
      </c>
      <c r="J1154" s="63">
        <v>189.3</v>
      </c>
      <c r="K1154" s="63">
        <v>16</v>
      </c>
      <c r="L1154" s="63" t="s">
        <v>3186</v>
      </c>
      <c r="M1154" s="63" t="s">
        <v>3187</v>
      </c>
      <c r="N1154" s="63" t="s">
        <v>2141</v>
      </c>
      <c r="O1154" s="62">
        <v>1</v>
      </c>
    </row>
    <row r="1155" spans="2:16" x14ac:dyDescent="0.25">
      <c r="B1155" s="62">
        <v>1150</v>
      </c>
      <c r="C1155" s="63" t="s">
        <v>3182</v>
      </c>
      <c r="D1155" s="63" t="s">
        <v>3214</v>
      </c>
      <c r="E1155" s="63" t="s">
        <v>3216</v>
      </c>
      <c r="F1155" s="63" t="s">
        <v>3216</v>
      </c>
      <c r="G1155" s="63"/>
      <c r="H1155" s="63"/>
      <c r="I1155" s="62" t="s">
        <v>3213</v>
      </c>
      <c r="J1155" s="63">
        <v>97.55</v>
      </c>
      <c r="K1155" s="63">
        <v>16</v>
      </c>
      <c r="L1155" s="63" t="s">
        <v>3186</v>
      </c>
      <c r="M1155" s="63" t="s">
        <v>3187</v>
      </c>
      <c r="N1155" s="63" t="s">
        <v>2141</v>
      </c>
      <c r="O1155" s="62">
        <v>1</v>
      </c>
    </row>
    <row r="1156" spans="2:16" x14ac:dyDescent="0.25">
      <c r="B1156" s="62">
        <v>1151</v>
      </c>
      <c r="C1156" s="63" t="s">
        <v>3182</v>
      </c>
      <c r="D1156" s="63" t="s">
        <v>3182</v>
      </c>
      <c r="E1156" s="63" t="s">
        <v>3207</v>
      </c>
      <c r="F1156" s="63" t="s">
        <v>3207</v>
      </c>
      <c r="G1156" s="63"/>
      <c r="H1156" s="63"/>
      <c r="I1156" s="62" t="s">
        <v>3200</v>
      </c>
      <c r="J1156" s="63">
        <v>26.6</v>
      </c>
      <c r="K1156" s="63">
        <v>7</v>
      </c>
      <c r="L1156" s="63" t="s">
        <v>3186</v>
      </c>
      <c r="M1156" s="63" t="s">
        <v>3187</v>
      </c>
      <c r="N1156" s="63" t="s">
        <v>3201</v>
      </c>
      <c r="O1156" s="62">
        <v>1</v>
      </c>
    </row>
    <row r="1157" spans="2:16" x14ac:dyDescent="0.25">
      <c r="B1157" s="62">
        <v>1152</v>
      </c>
      <c r="C1157" s="63" t="s">
        <v>3182</v>
      </c>
      <c r="D1157" s="63" t="s">
        <v>3182</v>
      </c>
      <c r="E1157" s="63" t="s">
        <v>3207</v>
      </c>
      <c r="F1157" s="63" t="s">
        <v>3207</v>
      </c>
      <c r="G1157" s="63"/>
      <c r="H1157" s="63"/>
      <c r="I1157" s="62" t="s">
        <v>3189</v>
      </c>
      <c r="J1157" s="63">
        <v>80.7</v>
      </c>
      <c r="K1157" s="63">
        <v>12</v>
      </c>
      <c r="L1157" s="63" t="s">
        <v>3186</v>
      </c>
      <c r="M1157" s="63" t="s">
        <v>3187</v>
      </c>
      <c r="N1157" s="63" t="s">
        <v>3198</v>
      </c>
      <c r="O1157" s="62">
        <v>3</v>
      </c>
      <c r="P1157" s="64"/>
    </row>
    <row r="1158" spans="2:16" x14ac:dyDescent="0.25">
      <c r="B1158" s="62">
        <v>1153</v>
      </c>
      <c r="C1158" s="63" t="s">
        <v>3182</v>
      </c>
      <c r="D1158" s="63" t="s">
        <v>3182</v>
      </c>
      <c r="E1158" s="63" t="s">
        <v>3207</v>
      </c>
      <c r="F1158" s="63" t="s">
        <v>3207</v>
      </c>
      <c r="G1158" s="63"/>
      <c r="H1158" s="63"/>
      <c r="I1158" s="62" t="s">
        <v>3189</v>
      </c>
      <c r="J1158" s="63">
        <v>80.7</v>
      </c>
      <c r="K1158" s="63">
        <v>13</v>
      </c>
      <c r="L1158" s="63" t="s">
        <v>3186</v>
      </c>
      <c r="M1158" s="63" t="s">
        <v>3187</v>
      </c>
      <c r="N1158" s="63" t="s">
        <v>3199</v>
      </c>
      <c r="O1158" s="62">
        <v>3</v>
      </c>
      <c r="P1158" s="64"/>
    </row>
    <row r="1159" spans="2:16" x14ac:dyDescent="0.25">
      <c r="B1159" s="62">
        <v>1154</v>
      </c>
      <c r="C1159" s="63" t="s">
        <v>3182</v>
      </c>
      <c r="D1159" s="63" t="s">
        <v>3182</v>
      </c>
      <c r="E1159" s="63" t="s">
        <v>3207</v>
      </c>
      <c r="F1159" s="63" t="s">
        <v>3207</v>
      </c>
      <c r="G1159" s="63"/>
      <c r="H1159" s="63"/>
      <c r="I1159" s="62" t="s">
        <v>3189</v>
      </c>
      <c r="J1159" s="63">
        <v>80.7</v>
      </c>
      <c r="K1159" s="63">
        <v>12</v>
      </c>
      <c r="L1159" s="63" t="s">
        <v>3186</v>
      </c>
      <c r="M1159" s="63" t="s">
        <v>3187</v>
      </c>
      <c r="N1159" s="63" t="s">
        <v>3198</v>
      </c>
      <c r="O1159" s="62">
        <v>3</v>
      </c>
      <c r="P1159" s="64"/>
    </row>
    <row r="1160" spans="2:16" x14ac:dyDescent="0.25">
      <c r="B1160" s="62">
        <v>1155</v>
      </c>
      <c r="C1160" s="63" t="s">
        <v>3182</v>
      </c>
      <c r="D1160" s="63" t="s">
        <v>3182</v>
      </c>
      <c r="E1160" s="63" t="s">
        <v>3207</v>
      </c>
      <c r="F1160" s="63" t="s">
        <v>3207</v>
      </c>
      <c r="G1160" s="63"/>
      <c r="H1160" s="63"/>
      <c r="I1160" s="62" t="s">
        <v>3200</v>
      </c>
      <c r="J1160" s="63">
        <v>26.6</v>
      </c>
      <c r="K1160" s="63">
        <v>8</v>
      </c>
      <c r="L1160" s="63" t="s">
        <v>3186</v>
      </c>
      <c r="M1160" s="63" t="s">
        <v>3187</v>
      </c>
      <c r="N1160" s="63" t="s">
        <v>3204</v>
      </c>
      <c r="O1160" s="62">
        <v>2</v>
      </c>
    </row>
    <row r="1161" spans="2:16" x14ac:dyDescent="0.25">
      <c r="B1161" s="62">
        <v>1156</v>
      </c>
      <c r="C1161" s="63" t="s">
        <v>3182</v>
      </c>
      <c r="D1161" s="63" t="s">
        <v>3182</v>
      </c>
      <c r="E1161" s="63" t="s">
        <v>3207</v>
      </c>
      <c r="F1161" s="63" t="s">
        <v>3207</v>
      </c>
      <c r="G1161" s="63"/>
      <c r="H1161" s="63"/>
      <c r="I1161" s="62" t="s">
        <v>3200</v>
      </c>
      <c r="J1161" s="63">
        <v>26.6</v>
      </c>
      <c r="K1161" s="63">
        <v>7</v>
      </c>
      <c r="L1161" s="63" t="s">
        <v>3186</v>
      </c>
      <c r="M1161" s="63" t="s">
        <v>3219</v>
      </c>
      <c r="N1161" s="63" t="s">
        <v>3220</v>
      </c>
      <c r="O1161" s="62">
        <v>1</v>
      </c>
    </row>
    <row r="1162" spans="2:16" x14ac:dyDescent="0.25">
      <c r="B1162" s="62">
        <v>1157</v>
      </c>
      <c r="C1162" s="63" t="s">
        <v>3182</v>
      </c>
      <c r="D1162" s="63" t="s">
        <v>3182</v>
      </c>
      <c r="E1162" s="63" t="s">
        <v>3207</v>
      </c>
      <c r="F1162" s="63" t="s">
        <v>3207</v>
      </c>
      <c r="G1162" s="63"/>
      <c r="H1162" s="63"/>
      <c r="I1162" s="62" t="s">
        <v>3200</v>
      </c>
      <c r="J1162" s="63">
        <v>26.6</v>
      </c>
      <c r="K1162" s="63">
        <v>7</v>
      </c>
      <c r="L1162" s="63" t="s">
        <v>3186</v>
      </c>
      <c r="M1162" s="63" t="s">
        <v>3219</v>
      </c>
      <c r="N1162" s="63" t="s">
        <v>3220</v>
      </c>
      <c r="O1162" s="62">
        <v>1</v>
      </c>
    </row>
    <row r="1163" spans="2:16" x14ac:dyDescent="0.25">
      <c r="B1163" s="62">
        <v>1158</v>
      </c>
      <c r="C1163" s="63" t="s">
        <v>3182</v>
      </c>
      <c r="D1163" s="63" t="s">
        <v>3182</v>
      </c>
      <c r="E1163" s="63" t="s">
        <v>3207</v>
      </c>
      <c r="F1163" s="63" t="s">
        <v>3207</v>
      </c>
      <c r="G1163" s="63"/>
      <c r="H1163" s="63"/>
      <c r="I1163" s="62" t="s">
        <v>3200</v>
      </c>
      <c r="J1163" s="63">
        <v>26.6</v>
      </c>
      <c r="K1163" s="63">
        <v>7</v>
      </c>
      <c r="L1163" s="63" t="s">
        <v>3186</v>
      </c>
      <c r="M1163" s="63" t="s">
        <v>3187</v>
      </c>
      <c r="N1163" s="63" t="s">
        <v>3201</v>
      </c>
      <c r="O1163" s="62">
        <v>1</v>
      </c>
    </row>
    <row r="1164" spans="2:16" x14ac:dyDescent="0.25">
      <c r="B1164" s="62">
        <v>1159</v>
      </c>
      <c r="C1164" s="63" t="s">
        <v>3182</v>
      </c>
      <c r="D1164" s="63" t="s">
        <v>3205</v>
      </c>
      <c r="E1164" s="63" t="s">
        <v>3206</v>
      </c>
      <c r="F1164" s="63" t="s">
        <v>3206</v>
      </c>
      <c r="G1164" s="63"/>
      <c r="H1164" s="63"/>
      <c r="I1164" s="62" t="s">
        <v>3213</v>
      </c>
      <c r="J1164" s="63">
        <v>119.67</v>
      </c>
      <c r="K1164" s="63">
        <v>18</v>
      </c>
      <c r="L1164" s="63" t="s">
        <v>3186</v>
      </c>
      <c r="M1164" s="63" t="s">
        <v>3187</v>
      </c>
      <c r="N1164" s="63" t="s">
        <v>2141</v>
      </c>
      <c r="O1164" s="62">
        <v>1</v>
      </c>
    </row>
    <row r="1165" spans="2:16" x14ac:dyDescent="0.25">
      <c r="B1165" s="62">
        <v>1160</v>
      </c>
      <c r="C1165" s="63" t="s">
        <v>3182</v>
      </c>
      <c r="D1165" s="63" t="s">
        <v>3182</v>
      </c>
      <c r="E1165" s="63" t="s">
        <v>3207</v>
      </c>
      <c r="F1165" s="63" t="s">
        <v>3207</v>
      </c>
      <c r="G1165" s="63"/>
      <c r="H1165" s="63"/>
      <c r="I1165" s="62" t="s">
        <v>3200</v>
      </c>
      <c r="J1165" s="63">
        <v>26.6</v>
      </c>
      <c r="K1165" s="63">
        <v>8</v>
      </c>
      <c r="L1165" s="63" t="s">
        <v>3186</v>
      </c>
      <c r="M1165" s="63" t="s">
        <v>3187</v>
      </c>
      <c r="N1165" s="63" t="s">
        <v>3221</v>
      </c>
      <c r="O1165" s="62">
        <v>2</v>
      </c>
      <c r="P1165" s="65"/>
    </row>
    <row r="1166" spans="2:16" x14ac:dyDescent="0.25">
      <c r="B1166" s="62">
        <v>1161</v>
      </c>
      <c r="C1166" s="63" t="s">
        <v>3182</v>
      </c>
      <c r="D1166" s="63" t="s">
        <v>3182</v>
      </c>
      <c r="E1166" s="63" t="s">
        <v>3207</v>
      </c>
      <c r="F1166" s="63" t="s">
        <v>3207</v>
      </c>
      <c r="G1166" s="63"/>
      <c r="H1166" s="63"/>
      <c r="I1166" s="62" t="s">
        <v>3189</v>
      </c>
      <c r="J1166" s="63">
        <v>215.6</v>
      </c>
      <c r="K1166" s="63">
        <v>13</v>
      </c>
      <c r="L1166" s="63" t="s">
        <v>3186</v>
      </c>
      <c r="M1166" s="63" t="s">
        <v>3187</v>
      </c>
      <c r="N1166" s="63" t="s">
        <v>3199</v>
      </c>
      <c r="O1166" s="62">
        <v>3</v>
      </c>
      <c r="P1166" s="64"/>
    </row>
    <row r="1167" spans="2:16" x14ac:dyDescent="0.25">
      <c r="B1167" s="62">
        <v>1162</v>
      </c>
      <c r="C1167" s="63" t="s">
        <v>3182</v>
      </c>
      <c r="D1167" s="63" t="s">
        <v>3205</v>
      </c>
      <c r="E1167" s="63" t="s">
        <v>3206</v>
      </c>
      <c r="F1167" s="63" t="s">
        <v>3206</v>
      </c>
      <c r="G1167" s="63"/>
      <c r="H1167" s="63"/>
      <c r="I1167" s="62" t="s">
        <v>3213</v>
      </c>
      <c r="J1167" s="63">
        <v>154.19999999999999</v>
      </c>
      <c r="K1167" s="63">
        <v>16</v>
      </c>
      <c r="L1167" s="63" t="s">
        <v>3186</v>
      </c>
      <c r="M1167" s="63" t="s">
        <v>3187</v>
      </c>
      <c r="N1167" s="63" t="s">
        <v>2141</v>
      </c>
      <c r="O1167" s="62">
        <v>1</v>
      </c>
    </row>
    <row r="1168" spans="2:16" x14ac:dyDescent="0.25">
      <c r="B1168" s="62">
        <v>1163</v>
      </c>
      <c r="C1168" s="63" t="s">
        <v>3182</v>
      </c>
      <c r="D1168" s="63" t="s">
        <v>3205</v>
      </c>
      <c r="E1168" s="63" t="s">
        <v>3206</v>
      </c>
      <c r="F1168" s="63" t="s">
        <v>3206</v>
      </c>
      <c r="G1168" s="63"/>
      <c r="H1168" s="63"/>
      <c r="I1168" s="62" t="s">
        <v>3213</v>
      </c>
      <c r="J1168" s="63">
        <v>353.64</v>
      </c>
      <c r="K1168" s="63">
        <v>16</v>
      </c>
      <c r="L1168" s="63" t="s">
        <v>3186</v>
      </c>
      <c r="M1168" s="63" t="s">
        <v>3187</v>
      </c>
      <c r="N1168" s="63" t="s">
        <v>2141</v>
      </c>
      <c r="O1168" s="62">
        <v>1</v>
      </c>
    </row>
    <row r="1169" spans="2:16" x14ac:dyDescent="0.25">
      <c r="B1169" s="62">
        <v>1164</v>
      </c>
      <c r="C1169" s="63" t="s">
        <v>3182</v>
      </c>
      <c r="D1169" s="63" t="s">
        <v>3205</v>
      </c>
      <c r="E1169" s="63" t="s">
        <v>3206</v>
      </c>
      <c r="F1169" s="63" t="s">
        <v>3206</v>
      </c>
      <c r="G1169" s="63"/>
      <c r="H1169" s="63"/>
      <c r="I1169" s="62" t="s">
        <v>3213</v>
      </c>
      <c r="J1169" s="63">
        <v>200.32</v>
      </c>
      <c r="K1169" s="63">
        <v>16</v>
      </c>
      <c r="L1169" s="63" t="s">
        <v>3186</v>
      </c>
      <c r="M1169" s="63" t="s">
        <v>3187</v>
      </c>
      <c r="N1169" s="63" t="s">
        <v>2141</v>
      </c>
      <c r="O1169" s="62">
        <v>1</v>
      </c>
    </row>
    <row r="1170" spans="2:16" x14ac:dyDescent="0.25">
      <c r="B1170" s="62">
        <v>1165</v>
      </c>
      <c r="C1170" s="63" t="s">
        <v>3182</v>
      </c>
      <c r="D1170" s="63" t="s">
        <v>3205</v>
      </c>
      <c r="E1170" s="63" t="s">
        <v>3206</v>
      </c>
      <c r="F1170" s="63" t="s">
        <v>3206</v>
      </c>
      <c r="G1170" s="63"/>
      <c r="H1170" s="63"/>
      <c r="I1170" s="62" t="s">
        <v>3213</v>
      </c>
      <c r="J1170" s="63">
        <v>220.15</v>
      </c>
      <c r="K1170" s="63">
        <v>16</v>
      </c>
      <c r="L1170" s="63" t="s">
        <v>3186</v>
      </c>
      <c r="M1170" s="63" t="s">
        <v>3187</v>
      </c>
      <c r="N1170" s="63" t="s">
        <v>2141</v>
      </c>
      <c r="O1170" s="62">
        <v>1</v>
      </c>
    </row>
    <row r="1171" spans="2:16" x14ac:dyDescent="0.25">
      <c r="B1171" s="62">
        <v>1166</v>
      </c>
      <c r="C1171" s="63" t="s">
        <v>3182</v>
      </c>
      <c r="D1171" s="63" t="s">
        <v>3205</v>
      </c>
      <c r="E1171" s="63" t="s">
        <v>3206</v>
      </c>
      <c r="F1171" s="63" t="s">
        <v>3206</v>
      </c>
      <c r="G1171" s="63"/>
      <c r="H1171" s="63"/>
      <c r="I1171" s="62" t="s">
        <v>3213</v>
      </c>
      <c r="J1171" s="63">
        <v>167.92</v>
      </c>
      <c r="K1171" s="63">
        <v>18</v>
      </c>
      <c r="L1171" s="63" t="s">
        <v>3186</v>
      </c>
      <c r="M1171" s="63" t="s">
        <v>3187</v>
      </c>
      <c r="N1171" s="63" t="s">
        <v>2141</v>
      </c>
      <c r="O1171" s="62">
        <v>1</v>
      </c>
    </row>
    <row r="1172" spans="2:16" x14ac:dyDescent="0.25">
      <c r="B1172" s="62">
        <v>1167</v>
      </c>
      <c r="C1172" s="63" t="s">
        <v>3182</v>
      </c>
      <c r="D1172" s="63" t="s">
        <v>3205</v>
      </c>
      <c r="E1172" s="63" t="s">
        <v>3206</v>
      </c>
      <c r="F1172" s="63" t="s">
        <v>3206</v>
      </c>
      <c r="G1172" s="63"/>
      <c r="H1172" s="63"/>
      <c r="I1172" s="62" t="s">
        <v>3213</v>
      </c>
      <c r="J1172" s="63">
        <v>150.37</v>
      </c>
      <c r="K1172" s="63">
        <v>16</v>
      </c>
      <c r="L1172" s="63" t="s">
        <v>3186</v>
      </c>
      <c r="M1172" s="63" t="s">
        <v>3187</v>
      </c>
      <c r="N1172" s="63" t="s">
        <v>2141</v>
      </c>
      <c r="O1172" s="62">
        <v>1</v>
      </c>
    </row>
    <row r="1173" spans="2:16" x14ac:dyDescent="0.25">
      <c r="B1173" s="62">
        <v>1168</v>
      </c>
      <c r="C1173" s="63" t="s">
        <v>3182</v>
      </c>
      <c r="D1173" s="63" t="s">
        <v>3182</v>
      </c>
      <c r="E1173" s="63" t="s">
        <v>3207</v>
      </c>
      <c r="F1173" s="63" t="s">
        <v>3207</v>
      </c>
      <c r="G1173" s="63"/>
      <c r="H1173" s="63"/>
      <c r="I1173" s="62" t="s">
        <v>3189</v>
      </c>
      <c r="J1173" s="63">
        <v>215.6</v>
      </c>
      <c r="K1173" s="63">
        <v>12</v>
      </c>
      <c r="L1173" s="63" t="s">
        <v>3186</v>
      </c>
      <c r="M1173" s="63" t="s">
        <v>3187</v>
      </c>
      <c r="N1173" s="63" t="s">
        <v>3198</v>
      </c>
      <c r="O1173" s="62">
        <v>3</v>
      </c>
      <c r="P1173" s="64"/>
    </row>
    <row r="1174" spans="2:16" x14ac:dyDescent="0.25">
      <c r="B1174" s="62">
        <v>1169</v>
      </c>
      <c r="C1174" s="63" t="s">
        <v>3182</v>
      </c>
      <c r="D1174" s="63" t="s">
        <v>3182</v>
      </c>
      <c r="E1174" s="63" t="s">
        <v>3207</v>
      </c>
      <c r="F1174" s="63" t="s">
        <v>3207</v>
      </c>
      <c r="G1174" s="63"/>
      <c r="H1174" s="63"/>
      <c r="I1174" s="62" t="s">
        <v>3189</v>
      </c>
      <c r="J1174" s="63">
        <v>184.3</v>
      </c>
      <c r="K1174" s="63">
        <v>12</v>
      </c>
      <c r="L1174" s="63" t="s">
        <v>3186</v>
      </c>
      <c r="M1174" s="63" t="s">
        <v>3187</v>
      </c>
      <c r="N1174" s="63" t="s">
        <v>3198</v>
      </c>
      <c r="O1174" s="62">
        <v>3</v>
      </c>
      <c r="P1174" s="64"/>
    </row>
    <row r="1175" spans="2:16" x14ac:dyDescent="0.25">
      <c r="B1175" s="62">
        <v>1170</v>
      </c>
      <c r="C1175" s="63" t="s">
        <v>3182</v>
      </c>
      <c r="D1175" s="63" t="s">
        <v>3182</v>
      </c>
      <c r="E1175" s="63" t="s">
        <v>3207</v>
      </c>
      <c r="F1175" s="63" t="s">
        <v>3207</v>
      </c>
      <c r="G1175" s="63"/>
      <c r="H1175" s="63"/>
      <c r="I1175" s="62" t="s">
        <v>3189</v>
      </c>
      <c r="J1175" s="63">
        <v>184.3</v>
      </c>
      <c r="K1175" s="63">
        <v>12</v>
      </c>
      <c r="L1175" s="63" t="s">
        <v>3186</v>
      </c>
      <c r="M1175" s="63" t="s">
        <v>3187</v>
      </c>
      <c r="N1175" s="63" t="s">
        <v>3198</v>
      </c>
      <c r="O1175" s="62">
        <v>3</v>
      </c>
      <c r="P1175" s="64"/>
    </row>
    <row r="1176" spans="2:16" x14ac:dyDescent="0.25">
      <c r="B1176" s="62">
        <v>1171</v>
      </c>
      <c r="C1176" s="63" t="s">
        <v>3182</v>
      </c>
      <c r="D1176" s="63" t="s">
        <v>3182</v>
      </c>
      <c r="E1176" s="63" t="s">
        <v>3207</v>
      </c>
      <c r="F1176" s="63" t="s">
        <v>3207</v>
      </c>
      <c r="G1176" s="63"/>
      <c r="H1176" s="63"/>
      <c r="I1176" s="62" t="s">
        <v>3189</v>
      </c>
      <c r="J1176" s="63">
        <v>184.3</v>
      </c>
      <c r="K1176" s="63">
        <v>12</v>
      </c>
      <c r="L1176" s="63" t="s">
        <v>3186</v>
      </c>
      <c r="M1176" s="63" t="s">
        <v>3187</v>
      </c>
      <c r="N1176" s="63" t="s">
        <v>3198</v>
      </c>
      <c r="O1176" s="62">
        <v>3</v>
      </c>
      <c r="P1176" s="64"/>
    </row>
    <row r="1177" spans="2:16" x14ac:dyDescent="0.25">
      <c r="B1177" s="62">
        <v>1172</v>
      </c>
      <c r="C1177" s="63" t="s">
        <v>3182</v>
      </c>
      <c r="D1177" s="63" t="s">
        <v>3182</v>
      </c>
      <c r="E1177" s="63" t="s">
        <v>3207</v>
      </c>
      <c r="F1177" s="63" t="s">
        <v>3207</v>
      </c>
      <c r="G1177" s="63"/>
      <c r="H1177" s="63"/>
      <c r="I1177" s="62" t="s">
        <v>3189</v>
      </c>
      <c r="J1177" s="63">
        <v>175.2</v>
      </c>
      <c r="K1177" s="63">
        <v>13</v>
      </c>
      <c r="L1177" s="63" t="s">
        <v>3186</v>
      </c>
      <c r="M1177" s="63" t="s">
        <v>3187</v>
      </c>
      <c r="N1177" s="63" t="s">
        <v>3199</v>
      </c>
      <c r="O1177" s="62">
        <v>3</v>
      </c>
      <c r="P1177" s="64"/>
    </row>
    <row r="1178" spans="2:16" x14ac:dyDescent="0.25">
      <c r="B1178" s="62">
        <v>1173</v>
      </c>
      <c r="C1178" s="63" t="s">
        <v>3182</v>
      </c>
      <c r="D1178" s="63" t="s">
        <v>3182</v>
      </c>
      <c r="E1178" s="63" t="s">
        <v>3207</v>
      </c>
      <c r="F1178" s="63" t="s">
        <v>3207</v>
      </c>
      <c r="G1178" s="63"/>
      <c r="H1178" s="63"/>
      <c r="I1178" s="62" t="s">
        <v>3189</v>
      </c>
      <c r="J1178" s="63">
        <v>175.2</v>
      </c>
      <c r="K1178" s="63">
        <v>12</v>
      </c>
      <c r="L1178" s="63" t="s">
        <v>3186</v>
      </c>
      <c r="M1178" s="63" t="s">
        <v>3187</v>
      </c>
      <c r="N1178" s="63" t="s">
        <v>3198</v>
      </c>
      <c r="O1178" s="62">
        <v>3</v>
      </c>
      <c r="P1178" s="64"/>
    </row>
    <row r="1179" spans="2:16" x14ac:dyDescent="0.25">
      <c r="B1179" s="62">
        <v>1174</v>
      </c>
      <c r="C1179" s="63" t="s">
        <v>3182</v>
      </c>
      <c r="D1179" s="63" t="s">
        <v>3182</v>
      </c>
      <c r="E1179" s="63" t="s">
        <v>3207</v>
      </c>
      <c r="F1179" s="63" t="s">
        <v>3207</v>
      </c>
      <c r="G1179" s="63"/>
      <c r="H1179" s="63"/>
      <c r="I1179" s="62" t="s">
        <v>3189</v>
      </c>
      <c r="J1179" s="63">
        <v>175.2</v>
      </c>
      <c r="K1179" s="63">
        <v>12</v>
      </c>
      <c r="L1179" s="63" t="s">
        <v>3186</v>
      </c>
      <c r="M1179" s="63" t="s">
        <v>3187</v>
      </c>
      <c r="N1179" s="63" t="s">
        <v>3198</v>
      </c>
      <c r="O1179" s="62">
        <v>3</v>
      </c>
      <c r="P1179" s="64"/>
    </row>
    <row r="1180" spans="2:16" x14ac:dyDescent="0.25">
      <c r="B1180" s="62">
        <v>1175</v>
      </c>
      <c r="C1180" s="63" t="s">
        <v>3182</v>
      </c>
      <c r="D1180" s="63" t="s">
        <v>3182</v>
      </c>
      <c r="E1180" s="63" t="s">
        <v>3207</v>
      </c>
      <c r="F1180" s="63" t="s">
        <v>3207</v>
      </c>
      <c r="G1180" s="63"/>
      <c r="H1180" s="63"/>
      <c r="I1180" s="62" t="s">
        <v>3189</v>
      </c>
      <c r="J1180" s="63">
        <v>133.19999999999999</v>
      </c>
      <c r="K1180" s="63">
        <v>12</v>
      </c>
      <c r="L1180" s="63" t="s">
        <v>3186</v>
      </c>
      <c r="M1180" s="63" t="s">
        <v>3187</v>
      </c>
      <c r="N1180" s="63" t="s">
        <v>3198</v>
      </c>
      <c r="O1180" s="62">
        <v>3</v>
      </c>
      <c r="P1180" s="64"/>
    </row>
    <row r="1181" spans="2:16" x14ac:dyDescent="0.25">
      <c r="B1181" s="62">
        <v>1176</v>
      </c>
      <c r="C1181" s="63" t="s">
        <v>3182</v>
      </c>
      <c r="D1181" s="63" t="s">
        <v>3205</v>
      </c>
      <c r="E1181" s="63" t="s">
        <v>3206</v>
      </c>
      <c r="F1181" s="63" t="s">
        <v>3206</v>
      </c>
      <c r="G1181" s="63"/>
      <c r="H1181" s="63"/>
      <c r="I1181" s="62" t="s">
        <v>3213</v>
      </c>
      <c r="J1181" s="63">
        <v>246.53</v>
      </c>
      <c r="K1181" s="63">
        <v>18</v>
      </c>
      <c r="L1181" s="63" t="s">
        <v>3186</v>
      </c>
      <c r="M1181" s="63" t="s">
        <v>3187</v>
      </c>
      <c r="N1181" s="63" t="s">
        <v>2141</v>
      </c>
      <c r="O1181" s="62">
        <v>1</v>
      </c>
    </row>
    <row r="1182" spans="2:16" x14ac:dyDescent="0.25">
      <c r="B1182" s="62">
        <v>1177</v>
      </c>
      <c r="C1182" s="63" t="s">
        <v>3182</v>
      </c>
      <c r="D1182" s="63" t="s">
        <v>3205</v>
      </c>
      <c r="E1182" s="63" t="s">
        <v>3206</v>
      </c>
      <c r="F1182" s="63" t="s">
        <v>3206</v>
      </c>
      <c r="G1182" s="63"/>
      <c r="H1182" s="63"/>
      <c r="I1182" s="62" t="s">
        <v>3213</v>
      </c>
      <c r="J1182" s="63">
        <v>292.18</v>
      </c>
      <c r="K1182" s="63">
        <v>18</v>
      </c>
      <c r="L1182" s="63" t="s">
        <v>3186</v>
      </c>
      <c r="M1182" s="63" t="s">
        <v>3187</v>
      </c>
      <c r="N1182" s="63" t="s">
        <v>2141</v>
      </c>
      <c r="O1182" s="62">
        <v>1</v>
      </c>
    </row>
    <row r="1183" spans="2:16" x14ac:dyDescent="0.25">
      <c r="B1183" s="62">
        <v>1178</v>
      </c>
      <c r="C1183" s="63" t="s">
        <v>3182</v>
      </c>
      <c r="D1183" s="63" t="s">
        <v>3205</v>
      </c>
      <c r="E1183" s="63" t="s">
        <v>3206</v>
      </c>
      <c r="F1183" s="63" t="s">
        <v>3206</v>
      </c>
      <c r="G1183" s="63"/>
      <c r="H1183" s="63"/>
      <c r="I1183" s="62" t="s">
        <v>3213</v>
      </c>
      <c r="J1183" s="63">
        <v>238.75</v>
      </c>
      <c r="K1183" s="63">
        <v>16</v>
      </c>
      <c r="L1183" s="63" t="s">
        <v>3186</v>
      </c>
      <c r="M1183" s="63" t="s">
        <v>3187</v>
      </c>
      <c r="N1183" s="63" t="s">
        <v>2141</v>
      </c>
      <c r="O1183" s="62">
        <v>1</v>
      </c>
    </row>
    <row r="1184" spans="2:16" x14ac:dyDescent="0.25">
      <c r="B1184" s="62">
        <v>1179</v>
      </c>
      <c r="C1184" s="63" t="s">
        <v>3182</v>
      </c>
      <c r="D1184" s="63" t="s">
        <v>3205</v>
      </c>
      <c r="E1184" s="63" t="s">
        <v>3206</v>
      </c>
      <c r="F1184" s="63" t="s">
        <v>3206</v>
      </c>
      <c r="G1184" s="63"/>
      <c r="H1184" s="63"/>
      <c r="I1184" s="62" t="s">
        <v>3213</v>
      </c>
      <c r="J1184" s="63">
        <v>237.85</v>
      </c>
      <c r="K1184" s="63">
        <v>16</v>
      </c>
      <c r="L1184" s="63" t="s">
        <v>3186</v>
      </c>
      <c r="M1184" s="63" t="s">
        <v>3187</v>
      </c>
      <c r="N1184" s="63" t="s">
        <v>2141</v>
      </c>
      <c r="O1184" s="62">
        <v>1</v>
      </c>
    </row>
    <row r="1185" spans="2:15" x14ac:dyDescent="0.25">
      <c r="B1185" s="62">
        <v>1180</v>
      </c>
      <c r="C1185" s="63" t="s">
        <v>3182</v>
      </c>
      <c r="D1185" s="63" t="s">
        <v>3205</v>
      </c>
      <c r="E1185" s="63" t="s">
        <v>3206</v>
      </c>
      <c r="F1185" s="63" t="s">
        <v>3206</v>
      </c>
      <c r="G1185" s="63"/>
      <c r="H1185" s="63"/>
      <c r="I1185" s="62" t="s">
        <v>3213</v>
      </c>
      <c r="J1185" s="63">
        <v>208.95</v>
      </c>
      <c r="K1185" s="63">
        <v>16</v>
      </c>
      <c r="L1185" s="63" t="s">
        <v>3186</v>
      </c>
      <c r="M1185" s="63" t="s">
        <v>3187</v>
      </c>
      <c r="N1185" s="63" t="s">
        <v>2141</v>
      </c>
      <c r="O1185" s="62">
        <v>1</v>
      </c>
    </row>
    <row r="1186" spans="2:15" x14ac:dyDescent="0.25">
      <c r="B1186" s="62">
        <v>1181</v>
      </c>
      <c r="C1186" s="63" t="s">
        <v>3182</v>
      </c>
      <c r="D1186" s="63" t="s">
        <v>3205</v>
      </c>
      <c r="E1186" s="63" t="s">
        <v>3206</v>
      </c>
      <c r="F1186" s="63" t="s">
        <v>3206</v>
      </c>
      <c r="G1186" s="63"/>
      <c r="H1186" s="63"/>
      <c r="I1186" s="62" t="s">
        <v>3213</v>
      </c>
      <c r="J1186" s="63">
        <v>217.33</v>
      </c>
      <c r="K1186" s="63">
        <v>16</v>
      </c>
      <c r="L1186" s="63" t="s">
        <v>3186</v>
      </c>
      <c r="M1186" s="63" t="s">
        <v>3187</v>
      </c>
      <c r="N1186" s="63" t="s">
        <v>2141</v>
      </c>
      <c r="O1186" s="62">
        <v>1</v>
      </c>
    </row>
    <row r="1187" spans="2:15" x14ac:dyDescent="0.25">
      <c r="B1187" s="62">
        <v>1182</v>
      </c>
      <c r="C1187" s="63" t="s">
        <v>3182</v>
      </c>
      <c r="D1187" s="63" t="s">
        <v>3205</v>
      </c>
      <c r="E1187" s="63" t="s">
        <v>3206</v>
      </c>
      <c r="F1187" s="63" t="s">
        <v>3206</v>
      </c>
      <c r="G1187" s="63"/>
      <c r="H1187" s="63"/>
      <c r="I1187" s="62" t="s">
        <v>3213</v>
      </c>
      <c r="J1187" s="63">
        <v>228.44</v>
      </c>
      <c r="K1187" s="63">
        <v>16</v>
      </c>
      <c r="L1187" s="63" t="s">
        <v>3186</v>
      </c>
      <c r="M1187" s="63" t="s">
        <v>3187</v>
      </c>
      <c r="N1187" s="63" t="s">
        <v>2141</v>
      </c>
      <c r="O1187" s="62">
        <v>1</v>
      </c>
    </row>
    <row r="1188" spans="2:15" x14ac:dyDescent="0.25">
      <c r="B1188" s="62">
        <v>1183</v>
      </c>
      <c r="C1188" s="63" t="s">
        <v>3182</v>
      </c>
      <c r="D1188" s="63" t="s">
        <v>3205</v>
      </c>
      <c r="E1188" s="63" t="s">
        <v>3206</v>
      </c>
      <c r="F1188" s="63" t="s">
        <v>3206</v>
      </c>
      <c r="G1188" s="63"/>
      <c r="H1188" s="63"/>
      <c r="I1188" s="62" t="s">
        <v>3213</v>
      </c>
      <c r="J1188" s="63">
        <v>165.78</v>
      </c>
      <c r="K1188" s="63">
        <v>18</v>
      </c>
      <c r="L1188" s="63" t="s">
        <v>3186</v>
      </c>
      <c r="M1188" s="63" t="s">
        <v>3187</v>
      </c>
      <c r="N1188" s="63" t="s">
        <v>2141</v>
      </c>
      <c r="O1188" s="62">
        <v>1</v>
      </c>
    </row>
    <row r="1189" spans="2:15" x14ac:dyDescent="0.25">
      <c r="B1189" s="62">
        <v>1184</v>
      </c>
      <c r="C1189" s="63" t="s">
        <v>3182</v>
      </c>
      <c r="D1189" s="63" t="s">
        <v>3205</v>
      </c>
      <c r="E1189" s="63" t="s">
        <v>3206</v>
      </c>
      <c r="F1189" s="63" t="s">
        <v>3206</v>
      </c>
      <c r="G1189" s="63"/>
      <c r="H1189" s="63"/>
      <c r="I1189" s="62" t="s">
        <v>3213</v>
      </c>
      <c r="J1189" s="63">
        <v>156.44</v>
      </c>
      <c r="K1189" s="63">
        <v>16</v>
      </c>
      <c r="L1189" s="63" t="s">
        <v>3186</v>
      </c>
      <c r="M1189" s="63" t="s">
        <v>3187</v>
      </c>
      <c r="N1189" s="63" t="s">
        <v>2141</v>
      </c>
      <c r="O1189" s="62">
        <v>1</v>
      </c>
    </row>
    <row r="1190" spans="2:15" x14ac:dyDescent="0.25">
      <c r="B1190" s="62">
        <v>1185</v>
      </c>
      <c r="C1190" s="63" t="s">
        <v>3182</v>
      </c>
      <c r="D1190" s="63" t="s">
        <v>3205</v>
      </c>
      <c r="E1190" s="63" t="s">
        <v>3206</v>
      </c>
      <c r="F1190" s="63" t="s">
        <v>3206</v>
      </c>
      <c r="G1190" s="63"/>
      <c r="H1190" s="63"/>
      <c r="I1190" s="62" t="s">
        <v>3213</v>
      </c>
      <c r="J1190" s="63">
        <v>263.88</v>
      </c>
      <c r="K1190" s="63">
        <v>18</v>
      </c>
      <c r="L1190" s="63" t="s">
        <v>3186</v>
      </c>
      <c r="M1190" s="63" t="s">
        <v>3187</v>
      </c>
      <c r="N1190" s="63" t="s">
        <v>2141</v>
      </c>
      <c r="O1190" s="62">
        <v>1</v>
      </c>
    </row>
    <row r="1191" spans="2:15" x14ac:dyDescent="0.25">
      <c r="B1191" s="62">
        <v>1186</v>
      </c>
      <c r="C1191" s="63" t="s">
        <v>3182</v>
      </c>
      <c r="D1191" s="63" t="s">
        <v>3205</v>
      </c>
      <c r="E1191" s="63" t="s">
        <v>3206</v>
      </c>
      <c r="F1191" s="63" t="s">
        <v>3206</v>
      </c>
      <c r="G1191" s="63"/>
      <c r="H1191" s="63"/>
      <c r="I1191" s="62" t="s">
        <v>3213</v>
      </c>
      <c r="J1191" s="63">
        <v>171.49</v>
      </c>
      <c r="K1191" s="63">
        <v>18</v>
      </c>
      <c r="L1191" s="63" t="s">
        <v>3186</v>
      </c>
      <c r="M1191" s="63" t="s">
        <v>3187</v>
      </c>
      <c r="N1191" s="63" t="s">
        <v>2141</v>
      </c>
      <c r="O1191" s="62">
        <v>1</v>
      </c>
    </row>
    <row r="1192" spans="2:15" x14ac:dyDescent="0.25">
      <c r="B1192" s="62">
        <v>1187</v>
      </c>
      <c r="C1192" s="63" t="s">
        <v>3182</v>
      </c>
      <c r="D1192" s="63" t="s">
        <v>3205</v>
      </c>
      <c r="E1192" s="63" t="s">
        <v>3206</v>
      </c>
      <c r="F1192" s="63" t="s">
        <v>3206</v>
      </c>
      <c r="G1192" s="63"/>
      <c r="H1192" s="63"/>
      <c r="I1192" s="62" t="s">
        <v>3213</v>
      </c>
      <c r="J1192" s="63">
        <v>264.48</v>
      </c>
      <c r="K1192" s="63">
        <v>18</v>
      </c>
      <c r="L1192" s="63" t="s">
        <v>3186</v>
      </c>
      <c r="M1192" s="63" t="s">
        <v>3187</v>
      </c>
      <c r="N1192" s="63" t="s">
        <v>2141</v>
      </c>
      <c r="O1192" s="62">
        <v>1</v>
      </c>
    </row>
    <row r="1193" spans="2:15" x14ac:dyDescent="0.25">
      <c r="B1193" s="62">
        <v>1188</v>
      </c>
      <c r="C1193" s="63" t="s">
        <v>3182</v>
      </c>
      <c r="D1193" s="63" t="s">
        <v>3205</v>
      </c>
      <c r="E1193" s="63" t="s">
        <v>3206</v>
      </c>
      <c r="F1193" s="63" t="s">
        <v>3206</v>
      </c>
      <c r="G1193" s="63"/>
      <c r="H1193" s="63"/>
      <c r="I1193" s="62" t="s">
        <v>3213</v>
      </c>
      <c r="J1193" s="63">
        <v>244.44</v>
      </c>
      <c r="K1193" s="63">
        <v>18</v>
      </c>
      <c r="L1193" s="63" t="s">
        <v>3186</v>
      </c>
      <c r="M1193" s="63" t="s">
        <v>3187</v>
      </c>
      <c r="N1193" s="63" t="s">
        <v>2141</v>
      </c>
      <c r="O1193" s="62">
        <v>1</v>
      </c>
    </row>
    <row r="1194" spans="2:15" x14ac:dyDescent="0.25">
      <c r="B1194" s="62">
        <v>1189</v>
      </c>
      <c r="C1194" s="63" t="s">
        <v>3182</v>
      </c>
      <c r="D1194" s="63" t="s">
        <v>3205</v>
      </c>
      <c r="E1194" s="63" t="s">
        <v>3206</v>
      </c>
      <c r="F1194" s="63" t="s">
        <v>3206</v>
      </c>
      <c r="G1194" s="63"/>
      <c r="H1194" s="63"/>
      <c r="I1194" s="62" t="s">
        <v>3213</v>
      </c>
      <c r="J1194" s="63">
        <v>211.36</v>
      </c>
      <c r="K1194" s="63">
        <v>16</v>
      </c>
      <c r="L1194" s="63" t="s">
        <v>3186</v>
      </c>
      <c r="M1194" s="63" t="s">
        <v>3187</v>
      </c>
      <c r="N1194" s="63" t="s">
        <v>2144</v>
      </c>
      <c r="O1194" s="62">
        <v>1</v>
      </c>
    </row>
    <row r="1195" spans="2:15" x14ac:dyDescent="0.25">
      <c r="B1195" s="62">
        <v>1190</v>
      </c>
      <c r="C1195" s="63" t="s">
        <v>3182</v>
      </c>
      <c r="D1195" s="63" t="s">
        <v>3205</v>
      </c>
      <c r="E1195" s="63" t="s">
        <v>3206</v>
      </c>
      <c r="F1195" s="63" t="s">
        <v>3206</v>
      </c>
      <c r="G1195" s="63"/>
      <c r="H1195" s="63"/>
      <c r="I1195" s="62" t="s">
        <v>3213</v>
      </c>
      <c r="J1195" s="63">
        <v>237.59</v>
      </c>
      <c r="K1195" s="63">
        <v>18</v>
      </c>
      <c r="L1195" s="63" t="s">
        <v>3186</v>
      </c>
      <c r="M1195" s="63" t="s">
        <v>3187</v>
      </c>
      <c r="N1195" s="63" t="s">
        <v>2141</v>
      </c>
      <c r="O1195" s="62">
        <v>1</v>
      </c>
    </row>
    <row r="1196" spans="2:15" x14ac:dyDescent="0.25">
      <c r="B1196" s="62">
        <v>1191</v>
      </c>
      <c r="C1196" s="63" t="s">
        <v>3182</v>
      </c>
      <c r="D1196" s="63" t="s">
        <v>3205</v>
      </c>
      <c r="E1196" s="63" t="s">
        <v>3206</v>
      </c>
      <c r="F1196" s="63" t="s">
        <v>3206</v>
      </c>
      <c r="G1196" s="63"/>
      <c r="H1196" s="63"/>
      <c r="I1196" s="62" t="s">
        <v>3213</v>
      </c>
      <c r="J1196" s="63">
        <v>234.94</v>
      </c>
      <c r="K1196" s="63">
        <v>18</v>
      </c>
      <c r="L1196" s="63" t="s">
        <v>3186</v>
      </c>
      <c r="M1196" s="63" t="s">
        <v>3187</v>
      </c>
      <c r="N1196" s="63" t="s">
        <v>2141</v>
      </c>
      <c r="O1196" s="62">
        <v>1</v>
      </c>
    </row>
    <row r="1197" spans="2:15" x14ac:dyDescent="0.25">
      <c r="B1197" s="62">
        <v>1192</v>
      </c>
      <c r="C1197" s="63" t="s">
        <v>3182</v>
      </c>
      <c r="D1197" s="63" t="s">
        <v>3205</v>
      </c>
      <c r="E1197" s="63" t="s">
        <v>3206</v>
      </c>
      <c r="F1197" s="63" t="s">
        <v>3206</v>
      </c>
      <c r="G1197" s="63"/>
      <c r="H1197" s="63"/>
      <c r="I1197" s="62" t="s">
        <v>3213</v>
      </c>
      <c r="J1197" s="63">
        <v>301.67</v>
      </c>
      <c r="K1197" s="63">
        <v>18</v>
      </c>
      <c r="L1197" s="63" t="s">
        <v>3186</v>
      </c>
      <c r="M1197" s="63" t="s">
        <v>3187</v>
      </c>
      <c r="N1197" s="63" t="s">
        <v>2141</v>
      </c>
      <c r="O1197" s="62">
        <v>1</v>
      </c>
    </row>
    <row r="1198" spans="2:15" x14ac:dyDescent="0.25">
      <c r="B1198" s="62">
        <v>1193</v>
      </c>
      <c r="C1198" s="63" t="s">
        <v>3182</v>
      </c>
      <c r="D1198" s="63" t="s">
        <v>3205</v>
      </c>
      <c r="E1198" s="63" t="s">
        <v>3206</v>
      </c>
      <c r="F1198" s="63" t="s">
        <v>3206</v>
      </c>
      <c r="G1198" s="63"/>
      <c r="H1198" s="63"/>
      <c r="I1198" s="62" t="s">
        <v>3213</v>
      </c>
      <c r="J1198" s="63">
        <v>231.05</v>
      </c>
      <c r="K1198" s="63">
        <v>18</v>
      </c>
      <c r="L1198" s="63" t="s">
        <v>3186</v>
      </c>
      <c r="M1198" s="63" t="s">
        <v>3187</v>
      </c>
      <c r="N1198" s="63" t="s">
        <v>2141</v>
      </c>
      <c r="O1198" s="62">
        <v>1</v>
      </c>
    </row>
    <row r="1199" spans="2:15" x14ac:dyDescent="0.25">
      <c r="B1199" s="62">
        <v>1194</v>
      </c>
      <c r="C1199" s="63" t="s">
        <v>3182</v>
      </c>
      <c r="D1199" s="63" t="s">
        <v>3205</v>
      </c>
      <c r="E1199" s="63" t="s">
        <v>3206</v>
      </c>
      <c r="F1199" s="63" t="s">
        <v>3206</v>
      </c>
      <c r="G1199" s="63"/>
      <c r="H1199" s="63"/>
      <c r="I1199" s="62" t="s">
        <v>3213</v>
      </c>
      <c r="J1199" s="63">
        <v>108</v>
      </c>
      <c r="K1199" s="63">
        <v>18</v>
      </c>
      <c r="L1199" s="63" t="s">
        <v>3186</v>
      </c>
      <c r="M1199" s="63" t="s">
        <v>3187</v>
      </c>
      <c r="N1199" s="63" t="s">
        <v>2141</v>
      </c>
      <c r="O1199" s="62">
        <v>1</v>
      </c>
    </row>
    <row r="1200" spans="2:15" x14ac:dyDescent="0.25">
      <c r="B1200" s="62">
        <v>1195</v>
      </c>
      <c r="C1200" s="63" t="s">
        <v>3182</v>
      </c>
      <c r="D1200" s="63" t="s">
        <v>3205</v>
      </c>
      <c r="E1200" s="63" t="s">
        <v>3206</v>
      </c>
      <c r="F1200" s="63" t="s">
        <v>3206</v>
      </c>
      <c r="G1200" s="63"/>
      <c r="H1200" s="63"/>
      <c r="I1200" s="62" t="s">
        <v>3213</v>
      </c>
      <c r="J1200" s="63">
        <v>38</v>
      </c>
      <c r="K1200" s="63">
        <v>18</v>
      </c>
      <c r="L1200" s="63" t="s">
        <v>3186</v>
      </c>
      <c r="M1200" s="63" t="s">
        <v>3187</v>
      </c>
      <c r="N1200" s="63" t="s">
        <v>2141</v>
      </c>
      <c r="O1200" s="62">
        <v>1</v>
      </c>
    </row>
    <row r="1201" spans="2:15" x14ac:dyDescent="0.25">
      <c r="B1201" s="62">
        <v>1196</v>
      </c>
      <c r="C1201" s="63" t="s">
        <v>3182</v>
      </c>
      <c r="D1201" s="63" t="s">
        <v>3205</v>
      </c>
      <c r="E1201" s="63" t="s">
        <v>3206</v>
      </c>
      <c r="F1201" s="63" t="s">
        <v>3206</v>
      </c>
      <c r="G1201" s="63"/>
      <c r="H1201" s="63"/>
      <c r="I1201" s="62" t="s">
        <v>3213</v>
      </c>
      <c r="J1201" s="63">
        <v>235.81</v>
      </c>
      <c r="K1201" s="63">
        <v>16</v>
      </c>
      <c r="L1201" s="63" t="s">
        <v>3186</v>
      </c>
      <c r="M1201" s="63" t="s">
        <v>3187</v>
      </c>
      <c r="N1201" s="63" t="s">
        <v>2141</v>
      </c>
      <c r="O1201" s="62">
        <v>1</v>
      </c>
    </row>
    <row r="1202" spans="2:15" x14ac:dyDescent="0.25">
      <c r="B1202" s="62">
        <v>1197</v>
      </c>
      <c r="C1202" s="63" t="s">
        <v>3182</v>
      </c>
      <c r="D1202" s="63" t="s">
        <v>3205</v>
      </c>
      <c r="E1202" s="63" t="s">
        <v>3206</v>
      </c>
      <c r="F1202" s="63" t="s">
        <v>3206</v>
      </c>
      <c r="G1202" s="63"/>
      <c r="H1202" s="63"/>
      <c r="I1202" s="62" t="s">
        <v>3213</v>
      </c>
      <c r="J1202" s="63">
        <v>235.64</v>
      </c>
      <c r="K1202" s="63">
        <v>16</v>
      </c>
      <c r="L1202" s="63" t="s">
        <v>3186</v>
      </c>
      <c r="M1202" s="63" t="s">
        <v>3187</v>
      </c>
      <c r="N1202" s="63" t="s">
        <v>2141</v>
      </c>
      <c r="O1202" s="62">
        <v>1</v>
      </c>
    </row>
    <row r="1203" spans="2:15" x14ac:dyDescent="0.25">
      <c r="B1203" s="62">
        <v>1198</v>
      </c>
      <c r="C1203" s="63" t="s">
        <v>3182</v>
      </c>
      <c r="D1203" s="63" t="s">
        <v>3214</v>
      </c>
      <c r="E1203" s="63" t="s">
        <v>3216</v>
      </c>
      <c r="F1203" s="63" t="s">
        <v>3216</v>
      </c>
      <c r="G1203" s="63"/>
      <c r="H1203" s="63"/>
      <c r="I1203" s="62" t="s">
        <v>3213</v>
      </c>
      <c r="J1203" s="63">
        <v>266.97000000000003</v>
      </c>
      <c r="K1203" s="63">
        <v>16</v>
      </c>
      <c r="L1203" s="63" t="s">
        <v>3186</v>
      </c>
      <c r="M1203" s="63" t="s">
        <v>3187</v>
      </c>
      <c r="N1203" s="63" t="s">
        <v>2141</v>
      </c>
      <c r="O1203" s="62">
        <v>1</v>
      </c>
    </row>
    <row r="1204" spans="2:15" x14ac:dyDescent="0.25">
      <c r="B1204" s="62">
        <v>1199</v>
      </c>
      <c r="C1204" s="63" t="s">
        <v>3182</v>
      </c>
      <c r="D1204" s="63" t="s">
        <v>3205</v>
      </c>
      <c r="E1204" s="63" t="s">
        <v>3206</v>
      </c>
      <c r="F1204" s="63" t="s">
        <v>3206</v>
      </c>
      <c r="G1204" s="63"/>
      <c r="H1204" s="63"/>
      <c r="I1204" s="62" t="s">
        <v>3213</v>
      </c>
      <c r="J1204" s="63">
        <v>259.55</v>
      </c>
      <c r="K1204" s="63">
        <v>18</v>
      </c>
      <c r="L1204" s="63" t="s">
        <v>3186</v>
      </c>
      <c r="M1204" s="63" t="s">
        <v>3187</v>
      </c>
      <c r="N1204" s="63" t="s">
        <v>2141</v>
      </c>
      <c r="O1204" s="62">
        <v>1</v>
      </c>
    </row>
    <row r="1205" spans="2:15" x14ac:dyDescent="0.25">
      <c r="B1205" s="62">
        <v>1200</v>
      </c>
      <c r="C1205" s="63" t="s">
        <v>3182</v>
      </c>
      <c r="D1205" s="63" t="s">
        <v>3205</v>
      </c>
      <c r="E1205" s="63" t="s">
        <v>3206</v>
      </c>
      <c r="F1205" s="63" t="s">
        <v>3206</v>
      </c>
      <c r="G1205" s="63"/>
      <c r="H1205" s="63"/>
      <c r="I1205" s="62" t="s">
        <v>3213</v>
      </c>
      <c r="J1205" s="63">
        <v>261.52</v>
      </c>
      <c r="K1205" s="63">
        <v>18</v>
      </c>
      <c r="L1205" s="63" t="s">
        <v>3186</v>
      </c>
      <c r="M1205" s="63" t="s">
        <v>3187</v>
      </c>
      <c r="N1205" s="63" t="s">
        <v>2141</v>
      </c>
      <c r="O1205" s="62">
        <v>1</v>
      </c>
    </row>
    <row r="1206" spans="2:15" x14ac:dyDescent="0.25">
      <c r="B1206" s="62">
        <v>1201</v>
      </c>
      <c r="C1206" s="63" t="s">
        <v>3182</v>
      </c>
      <c r="D1206" s="63" t="s">
        <v>3205</v>
      </c>
      <c r="E1206" s="63" t="s">
        <v>3206</v>
      </c>
      <c r="F1206" s="63" t="s">
        <v>3206</v>
      </c>
      <c r="G1206" s="63"/>
      <c r="H1206" s="63"/>
      <c r="I1206" s="62" t="s">
        <v>3213</v>
      </c>
      <c r="J1206" s="63">
        <v>219.69</v>
      </c>
      <c r="K1206" s="63">
        <v>18</v>
      </c>
      <c r="L1206" s="63" t="s">
        <v>3186</v>
      </c>
      <c r="M1206" s="63" t="s">
        <v>3187</v>
      </c>
      <c r="N1206" s="63" t="s">
        <v>2141</v>
      </c>
      <c r="O1206" s="62">
        <v>1</v>
      </c>
    </row>
    <row r="1207" spans="2:15" x14ac:dyDescent="0.25">
      <c r="B1207" s="62">
        <v>1202</v>
      </c>
      <c r="C1207" s="63" t="s">
        <v>3182</v>
      </c>
      <c r="D1207" s="63" t="s">
        <v>3205</v>
      </c>
      <c r="E1207" s="63" t="s">
        <v>3206</v>
      </c>
      <c r="F1207" s="63" t="s">
        <v>3206</v>
      </c>
      <c r="G1207" s="63"/>
      <c r="H1207" s="63"/>
      <c r="I1207" s="62" t="s">
        <v>3213</v>
      </c>
      <c r="J1207" s="63">
        <v>329.58</v>
      </c>
      <c r="K1207" s="63">
        <v>18</v>
      </c>
      <c r="L1207" s="63" t="s">
        <v>3186</v>
      </c>
      <c r="M1207" s="63" t="s">
        <v>3187</v>
      </c>
      <c r="N1207" s="63" t="s">
        <v>2141</v>
      </c>
      <c r="O1207" s="62">
        <v>1</v>
      </c>
    </row>
    <row r="1208" spans="2:15" x14ac:dyDescent="0.25">
      <c r="B1208" s="62">
        <v>1203</v>
      </c>
      <c r="C1208" s="63" t="s">
        <v>3182</v>
      </c>
      <c r="D1208" s="63" t="s">
        <v>3205</v>
      </c>
      <c r="E1208" s="63" t="s">
        <v>3206</v>
      </c>
      <c r="F1208" s="63" t="s">
        <v>3206</v>
      </c>
      <c r="G1208" s="63"/>
      <c r="H1208" s="63"/>
      <c r="I1208" s="62" t="s">
        <v>3213</v>
      </c>
      <c r="J1208" s="63">
        <v>296.86</v>
      </c>
      <c r="K1208" s="63">
        <v>16</v>
      </c>
      <c r="L1208" s="63" t="s">
        <v>3186</v>
      </c>
      <c r="M1208" s="63" t="s">
        <v>3187</v>
      </c>
      <c r="N1208" s="63" t="s">
        <v>2141</v>
      </c>
      <c r="O1208" s="62">
        <v>1</v>
      </c>
    </row>
    <row r="1209" spans="2:15" x14ac:dyDescent="0.25">
      <c r="B1209" s="62">
        <v>1204</v>
      </c>
      <c r="C1209" s="63" t="s">
        <v>3182</v>
      </c>
      <c r="D1209" s="63" t="s">
        <v>3205</v>
      </c>
      <c r="E1209" s="63" t="s">
        <v>3206</v>
      </c>
      <c r="F1209" s="63" t="s">
        <v>3206</v>
      </c>
      <c r="G1209" s="63"/>
      <c r="H1209" s="63"/>
      <c r="I1209" s="62" t="s">
        <v>3213</v>
      </c>
      <c r="J1209" s="63">
        <v>259.20999999999998</v>
      </c>
      <c r="K1209" s="63">
        <v>18</v>
      </c>
      <c r="L1209" s="63" t="s">
        <v>3186</v>
      </c>
      <c r="M1209" s="63" t="s">
        <v>3187</v>
      </c>
      <c r="N1209" s="63" t="s">
        <v>2141</v>
      </c>
      <c r="O1209" s="62">
        <v>1</v>
      </c>
    </row>
    <row r="1210" spans="2:15" x14ac:dyDescent="0.25">
      <c r="B1210" s="62">
        <v>1205</v>
      </c>
      <c r="C1210" s="63" t="s">
        <v>3182</v>
      </c>
      <c r="D1210" s="63" t="s">
        <v>3205</v>
      </c>
      <c r="E1210" s="63" t="s">
        <v>3206</v>
      </c>
      <c r="F1210" s="63" t="s">
        <v>3206</v>
      </c>
      <c r="G1210" s="63"/>
      <c r="H1210" s="63"/>
      <c r="I1210" s="62" t="s">
        <v>3213</v>
      </c>
      <c r="J1210" s="63">
        <v>250.25</v>
      </c>
      <c r="K1210" s="63">
        <v>18</v>
      </c>
      <c r="L1210" s="63" t="s">
        <v>3186</v>
      </c>
      <c r="M1210" s="63" t="s">
        <v>3187</v>
      </c>
      <c r="N1210" s="63" t="s">
        <v>2141</v>
      </c>
      <c r="O1210" s="62">
        <v>1</v>
      </c>
    </row>
    <row r="1211" spans="2:15" x14ac:dyDescent="0.25">
      <c r="B1211" s="62">
        <v>1206</v>
      </c>
      <c r="C1211" s="63" t="s">
        <v>3182</v>
      </c>
      <c r="D1211" s="63" t="s">
        <v>3205</v>
      </c>
      <c r="E1211" s="63" t="s">
        <v>3206</v>
      </c>
      <c r="F1211" s="63" t="s">
        <v>3206</v>
      </c>
      <c r="G1211" s="63"/>
      <c r="H1211" s="63"/>
      <c r="I1211" s="62" t="s">
        <v>3213</v>
      </c>
      <c r="J1211" s="63">
        <v>277.3</v>
      </c>
      <c r="K1211" s="63">
        <v>16</v>
      </c>
      <c r="L1211" s="63" t="s">
        <v>3186</v>
      </c>
      <c r="M1211" s="63" t="s">
        <v>3187</v>
      </c>
      <c r="N1211" s="63" t="s">
        <v>2144</v>
      </c>
      <c r="O1211" s="62">
        <v>1</v>
      </c>
    </row>
    <row r="1212" spans="2:15" x14ac:dyDescent="0.25">
      <c r="B1212" s="62">
        <v>1207</v>
      </c>
      <c r="C1212" s="63" t="s">
        <v>3182</v>
      </c>
      <c r="D1212" s="63" t="s">
        <v>3205</v>
      </c>
      <c r="E1212" s="63" t="s">
        <v>3206</v>
      </c>
      <c r="F1212" s="63" t="s">
        <v>3206</v>
      </c>
      <c r="G1212" s="63"/>
      <c r="H1212" s="63"/>
      <c r="I1212" s="62" t="s">
        <v>3213</v>
      </c>
      <c r="J1212" s="63">
        <v>230.61</v>
      </c>
      <c r="K1212" s="63">
        <v>18</v>
      </c>
      <c r="L1212" s="63" t="s">
        <v>3186</v>
      </c>
      <c r="M1212" s="63" t="s">
        <v>3187</v>
      </c>
      <c r="N1212" s="63" t="s">
        <v>2141</v>
      </c>
      <c r="O1212" s="62">
        <v>1</v>
      </c>
    </row>
    <row r="1213" spans="2:15" x14ac:dyDescent="0.25">
      <c r="B1213" s="62">
        <v>1208</v>
      </c>
      <c r="C1213" s="63" t="s">
        <v>3182</v>
      </c>
      <c r="D1213" s="63" t="s">
        <v>3205</v>
      </c>
      <c r="E1213" s="63" t="s">
        <v>3206</v>
      </c>
      <c r="F1213" s="63" t="s">
        <v>3206</v>
      </c>
      <c r="G1213" s="63"/>
      <c r="H1213" s="63"/>
      <c r="I1213" s="62" t="s">
        <v>3213</v>
      </c>
      <c r="J1213" s="63">
        <v>256.93</v>
      </c>
      <c r="K1213" s="63">
        <v>18</v>
      </c>
      <c r="L1213" s="63" t="s">
        <v>3186</v>
      </c>
      <c r="M1213" s="63" t="s">
        <v>3187</v>
      </c>
      <c r="N1213" s="63" t="s">
        <v>2141</v>
      </c>
      <c r="O1213" s="62">
        <v>1</v>
      </c>
    </row>
    <row r="1214" spans="2:15" x14ac:dyDescent="0.25">
      <c r="B1214" s="62">
        <v>1209</v>
      </c>
      <c r="C1214" s="63" t="s">
        <v>3182</v>
      </c>
      <c r="D1214" s="63" t="s">
        <v>3205</v>
      </c>
      <c r="E1214" s="63" t="s">
        <v>3206</v>
      </c>
      <c r="F1214" s="63" t="s">
        <v>3206</v>
      </c>
      <c r="G1214" s="63"/>
      <c r="H1214" s="63"/>
      <c r="I1214" s="62" t="s">
        <v>3213</v>
      </c>
      <c r="J1214" s="63">
        <v>261.56</v>
      </c>
      <c r="K1214" s="63">
        <v>18</v>
      </c>
      <c r="L1214" s="63" t="s">
        <v>3186</v>
      </c>
      <c r="M1214" s="63" t="s">
        <v>3187</v>
      </c>
      <c r="N1214" s="63" t="s">
        <v>2141</v>
      </c>
      <c r="O1214" s="62">
        <v>1</v>
      </c>
    </row>
    <row r="1215" spans="2:15" x14ac:dyDescent="0.25">
      <c r="B1215" s="62">
        <v>1210</v>
      </c>
      <c r="C1215" s="63" t="s">
        <v>3182</v>
      </c>
      <c r="D1215" s="63" t="s">
        <v>3205</v>
      </c>
      <c r="E1215" s="63" t="s">
        <v>3206</v>
      </c>
      <c r="F1215" s="63" t="s">
        <v>3206</v>
      </c>
      <c r="G1215" s="63"/>
      <c r="H1215" s="63"/>
      <c r="I1215" s="62" t="s">
        <v>3213</v>
      </c>
      <c r="J1215" s="63">
        <v>268.23</v>
      </c>
      <c r="K1215" s="63">
        <v>18</v>
      </c>
      <c r="L1215" s="63" t="s">
        <v>3186</v>
      </c>
      <c r="M1215" s="63" t="s">
        <v>3187</v>
      </c>
      <c r="N1215" s="63" t="s">
        <v>2141</v>
      </c>
      <c r="O1215" s="62">
        <v>1</v>
      </c>
    </row>
    <row r="1216" spans="2:15" x14ac:dyDescent="0.25">
      <c r="B1216" s="62">
        <v>1211</v>
      </c>
      <c r="C1216" s="63" t="s">
        <v>3182</v>
      </c>
      <c r="D1216" s="63" t="s">
        <v>3205</v>
      </c>
      <c r="E1216" s="63" t="s">
        <v>3206</v>
      </c>
      <c r="F1216" s="63" t="s">
        <v>3206</v>
      </c>
      <c r="G1216" s="63"/>
      <c r="H1216" s="63"/>
      <c r="I1216" s="62" t="s">
        <v>3213</v>
      </c>
      <c r="J1216" s="63">
        <v>270.94</v>
      </c>
      <c r="K1216" s="63">
        <v>18</v>
      </c>
      <c r="L1216" s="63" t="s">
        <v>3186</v>
      </c>
      <c r="M1216" s="63" t="s">
        <v>3187</v>
      </c>
      <c r="N1216" s="63" t="s">
        <v>2141</v>
      </c>
      <c r="O1216" s="62">
        <v>1</v>
      </c>
    </row>
    <row r="1217" spans="2:16" x14ac:dyDescent="0.25">
      <c r="B1217" s="62">
        <v>1212</v>
      </c>
      <c r="C1217" s="63" t="s">
        <v>3182</v>
      </c>
      <c r="D1217" s="63" t="s">
        <v>3205</v>
      </c>
      <c r="E1217" s="63" t="s">
        <v>3206</v>
      </c>
      <c r="F1217" s="63" t="s">
        <v>3206</v>
      </c>
      <c r="G1217" s="63"/>
      <c r="H1217" s="63"/>
      <c r="I1217" s="62" t="s">
        <v>3213</v>
      </c>
      <c r="J1217" s="63">
        <v>263.01</v>
      </c>
      <c r="K1217" s="63">
        <v>18</v>
      </c>
      <c r="L1217" s="63" t="s">
        <v>3186</v>
      </c>
      <c r="M1217" s="63" t="s">
        <v>3187</v>
      </c>
      <c r="N1217" s="63" t="s">
        <v>2141</v>
      </c>
      <c r="O1217" s="62">
        <v>1</v>
      </c>
    </row>
    <row r="1218" spans="2:16" x14ac:dyDescent="0.25">
      <c r="B1218" s="62">
        <v>1213</v>
      </c>
      <c r="C1218" s="63" t="s">
        <v>3182</v>
      </c>
      <c r="D1218" s="63" t="s">
        <v>3205</v>
      </c>
      <c r="E1218" s="63" t="s">
        <v>3206</v>
      </c>
      <c r="F1218" s="63" t="s">
        <v>3206</v>
      </c>
      <c r="G1218" s="63"/>
      <c r="H1218" s="63"/>
      <c r="I1218" s="62" t="s">
        <v>3213</v>
      </c>
      <c r="J1218" s="63">
        <v>252.28</v>
      </c>
      <c r="K1218" s="63">
        <v>18</v>
      </c>
      <c r="L1218" s="63" t="s">
        <v>3186</v>
      </c>
      <c r="M1218" s="63" t="s">
        <v>3187</v>
      </c>
      <c r="N1218" s="63" t="s">
        <v>2141</v>
      </c>
      <c r="O1218" s="62">
        <v>1</v>
      </c>
    </row>
    <row r="1219" spans="2:16" x14ac:dyDescent="0.25">
      <c r="B1219" s="62">
        <v>1214</v>
      </c>
      <c r="C1219" s="63" t="s">
        <v>3182</v>
      </c>
      <c r="D1219" s="63" t="s">
        <v>3205</v>
      </c>
      <c r="E1219" s="63" t="s">
        <v>3206</v>
      </c>
      <c r="F1219" s="63" t="s">
        <v>3206</v>
      </c>
      <c r="G1219" s="63"/>
      <c r="H1219" s="63"/>
      <c r="I1219" s="62" t="s">
        <v>3213</v>
      </c>
      <c r="J1219" s="63">
        <v>260.81</v>
      </c>
      <c r="K1219" s="63">
        <v>18</v>
      </c>
      <c r="L1219" s="63" t="s">
        <v>3186</v>
      </c>
      <c r="M1219" s="63" t="s">
        <v>3187</v>
      </c>
      <c r="N1219" s="63" t="s">
        <v>2141</v>
      </c>
      <c r="O1219" s="62">
        <v>1</v>
      </c>
    </row>
    <row r="1220" spans="2:16" x14ac:dyDescent="0.25">
      <c r="B1220" s="62">
        <v>1215</v>
      </c>
      <c r="C1220" s="63" t="s">
        <v>3182</v>
      </c>
      <c r="D1220" s="63" t="s">
        <v>3205</v>
      </c>
      <c r="E1220" s="63" t="s">
        <v>3206</v>
      </c>
      <c r="F1220" s="63" t="s">
        <v>3206</v>
      </c>
      <c r="G1220" s="63"/>
      <c r="H1220" s="63"/>
      <c r="I1220" s="62" t="s">
        <v>3213</v>
      </c>
      <c r="J1220" s="63">
        <v>251.33</v>
      </c>
      <c r="K1220" s="63">
        <v>18</v>
      </c>
      <c r="L1220" s="63" t="s">
        <v>3186</v>
      </c>
      <c r="M1220" s="63" t="s">
        <v>3187</v>
      </c>
      <c r="N1220" s="63" t="s">
        <v>2141</v>
      </c>
      <c r="O1220" s="62">
        <v>1</v>
      </c>
    </row>
    <row r="1221" spans="2:16" x14ac:dyDescent="0.25">
      <c r="B1221" s="62">
        <v>1216</v>
      </c>
      <c r="C1221" s="63" t="s">
        <v>3182</v>
      </c>
      <c r="D1221" s="63" t="s">
        <v>3205</v>
      </c>
      <c r="E1221" s="63" t="s">
        <v>3206</v>
      </c>
      <c r="F1221" s="63" t="s">
        <v>3206</v>
      </c>
      <c r="G1221" s="63"/>
      <c r="H1221" s="63"/>
      <c r="I1221" s="62" t="s">
        <v>3213</v>
      </c>
      <c r="J1221" s="63">
        <v>289.93</v>
      </c>
      <c r="K1221" s="63">
        <v>18</v>
      </c>
      <c r="L1221" s="63" t="s">
        <v>3186</v>
      </c>
      <c r="M1221" s="63" t="s">
        <v>3187</v>
      </c>
      <c r="N1221" s="63" t="s">
        <v>2142</v>
      </c>
      <c r="O1221" s="62">
        <v>1</v>
      </c>
    </row>
    <row r="1222" spans="2:16" x14ac:dyDescent="0.25">
      <c r="B1222" s="62">
        <v>1217</v>
      </c>
      <c r="C1222" s="63" t="s">
        <v>3182</v>
      </c>
      <c r="D1222" s="63" t="s">
        <v>3222</v>
      </c>
      <c r="E1222" s="63" t="s">
        <v>3223</v>
      </c>
      <c r="F1222" s="63" t="s">
        <v>3223</v>
      </c>
      <c r="G1222" s="63"/>
      <c r="H1222" s="63"/>
      <c r="I1222" s="62" t="s">
        <v>3189</v>
      </c>
      <c r="J1222" s="63">
        <v>142.19999999999999</v>
      </c>
      <c r="K1222" s="63">
        <v>13</v>
      </c>
      <c r="L1222" s="63" t="s">
        <v>3186</v>
      </c>
      <c r="M1222" s="63" t="s">
        <v>3187</v>
      </c>
      <c r="N1222" s="63" t="s">
        <v>3190</v>
      </c>
      <c r="O1222" s="62">
        <v>3</v>
      </c>
      <c r="P1222" s="64"/>
    </row>
    <row r="1223" spans="2:16" x14ac:dyDescent="0.25">
      <c r="B1223" s="62">
        <v>1218</v>
      </c>
      <c r="C1223" s="63" t="s">
        <v>3182</v>
      </c>
      <c r="D1223" s="63" t="s">
        <v>3222</v>
      </c>
      <c r="E1223" s="63" t="s">
        <v>3224</v>
      </c>
      <c r="F1223" s="63" t="s">
        <v>3224</v>
      </c>
      <c r="G1223" s="63"/>
      <c r="H1223" s="63"/>
      <c r="I1223" s="62" t="s">
        <v>3189</v>
      </c>
      <c r="J1223" s="63">
        <v>48.9</v>
      </c>
      <c r="K1223" s="63">
        <v>12</v>
      </c>
      <c r="L1223" s="63" t="s">
        <v>3186</v>
      </c>
      <c r="M1223" s="63" t="s">
        <v>3187</v>
      </c>
      <c r="N1223" s="63" t="s">
        <v>3198</v>
      </c>
      <c r="O1223" s="62">
        <v>3</v>
      </c>
      <c r="P1223" s="64"/>
    </row>
    <row r="1224" spans="2:16" x14ac:dyDescent="0.25">
      <c r="B1224" s="62">
        <v>1219</v>
      </c>
      <c r="C1224" s="63" t="s">
        <v>3182</v>
      </c>
      <c r="D1224" s="63" t="s">
        <v>3222</v>
      </c>
      <c r="E1224" s="63" t="s">
        <v>3224</v>
      </c>
      <c r="F1224" s="63" t="s">
        <v>3224</v>
      </c>
      <c r="G1224" s="63"/>
      <c r="H1224" s="63"/>
      <c r="I1224" s="62" t="s">
        <v>3189</v>
      </c>
      <c r="J1224" s="63">
        <v>108.41</v>
      </c>
      <c r="K1224" s="63">
        <v>12</v>
      </c>
      <c r="L1224" s="63" t="s">
        <v>3186</v>
      </c>
      <c r="M1224" s="63" t="s">
        <v>3194</v>
      </c>
      <c r="N1224" s="63" t="s">
        <v>3211</v>
      </c>
      <c r="O1224" s="62">
        <v>3</v>
      </c>
      <c r="P1224" s="64"/>
    </row>
    <row r="1225" spans="2:16" x14ac:dyDescent="0.25">
      <c r="B1225" s="62">
        <v>1220</v>
      </c>
      <c r="C1225" s="63" t="s">
        <v>3182</v>
      </c>
      <c r="D1225" s="63" t="s">
        <v>3222</v>
      </c>
      <c r="E1225" s="63" t="s">
        <v>3223</v>
      </c>
      <c r="F1225" s="63" t="s">
        <v>3223</v>
      </c>
      <c r="G1225" s="63"/>
      <c r="H1225" s="63"/>
      <c r="I1225" s="62" t="s">
        <v>3189</v>
      </c>
      <c r="J1225" s="63">
        <v>27.6</v>
      </c>
      <c r="K1225" s="63">
        <v>12</v>
      </c>
      <c r="L1225" s="63" t="s">
        <v>3186</v>
      </c>
      <c r="M1225" s="63" t="s">
        <v>3194</v>
      </c>
      <c r="N1225" s="63" t="s">
        <v>3211</v>
      </c>
      <c r="O1225" s="62">
        <v>3</v>
      </c>
      <c r="P1225" s="64"/>
    </row>
    <row r="1226" spans="2:16" x14ac:dyDescent="0.25">
      <c r="B1226" s="62">
        <v>1221</v>
      </c>
      <c r="C1226" s="63" t="s">
        <v>3182</v>
      </c>
      <c r="D1226" s="63" t="s">
        <v>3222</v>
      </c>
      <c r="E1226" s="63" t="s">
        <v>3223</v>
      </c>
      <c r="F1226" s="63" t="s">
        <v>3223</v>
      </c>
      <c r="G1226" s="63"/>
      <c r="H1226" s="63"/>
      <c r="I1226" s="62" t="s">
        <v>3189</v>
      </c>
      <c r="J1226" s="63">
        <v>113.23</v>
      </c>
      <c r="K1226" s="63">
        <v>13</v>
      </c>
      <c r="L1226" s="63" t="s">
        <v>3186</v>
      </c>
      <c r="M1226" s="63" t="s">
        <v>3187</v>
      </c>
      <c r="N1226" s="63" t="s">
        <v>3190</v>
      </c>
      <c r="O1226" s="62">
        <v>3</v>
      </c>
      <c r="P1226" s="64"/>
    </row>
    <row r="1227" spans="2:16" x14ac:dyDescent="0.25">
      <c r="B1227" s="62">
        <v>1222</v>
      </c>
      <c r="C1227" s="63" t="s">
        <v>3182</v>
      </c>
      <c r="D1227" s="63" t="s">
        <v>3222</v>
      </c>
      <c r="E1227" s="63" t="s">
        <v>3223</v>
      </c>
      <c r="F1227" s="63" t="s">
        <v>3223</v>
      </c>
      <c r="G1227" s="63"/>
      <c r="H1227" s="63"/>
      <c r="I1227" s="62" t="s">
        <v>3189</v>
      </c>
      <c r="J1227" s="63">
        <v>25.1</v>
      </c>
      <c r="K1227" s="63">
        <v>13</v>
      </c>
      <c r="L1227" s="63" t="s">
        <v>3186</v>
      </c>
      <c r="M1227" s="63" t="s">
        <v>3187</v>
      </c>
      <c r="N1227" s="63" t="s">
        <v>3199</v>
      </c>
      <c r="O1227" s="62">
        <v>3</v>
      </c>
      <c r="P1227" s="64"/>
    </row>
    <row r="1228" spans="2:16" x14ac:dyDescent="0.25">
      <c r="B1228" s="62">
        <v>1223</v>
      </c>
      <c r="C1228" s="63" t="s">
        <v>3182</v>
      </c>
      <c r="D1228" s="63" t="s">
        <v>3222</v>
      </c>
      <c r="E1228" s="63" t="s">
        <v>3224</v>
      </c>
      <c r="F1228" s="63" t="s">
        <v>3224</v>
      </c>
      <c r="G1228" s="63"/>
      <c r="H1228" s="63"/>
      <c r="I1228" s="62" t="s">
        <v>3189</v>
      </c>
      <c r="J1228" s="63">
        <v>117.18</v>
      </c>
      <c r="K1228" s="63">
        <v>12</v>
      </c>
      <c r="L1228" s="63" t="s">
        <v>3186</v>
      </c>
      <c r="M1228" s="63" t="s">
        <v>3194</v>
      </c>
      <c r="N1228" s="63" t="s">
        <v>3211</v>
      </c>
      <c r="O1228" s="62">
        <v>3</v>
      </c>
      <c r="P1228" s="64"/>
    </row>
    <row r="1229" spans="2:16" x14ac:dyDescent="0.25">
      <c r="B1229" s="62">
        <v>1224</v>
      </c>
      <c r="C1229" s="63" t="s">
        <v>3182</v>
      </c>
      <c r="D1229" s="63" t="s">
        <v>3222</v>
      </c>
      <c r="E1229" s="63" t="s">
        <v>3224</v>
      </c>
      <c r="F1229" s="63" t="s">
        <v>3224</v>
      </c>
      <c r="G1229" s="63"/>
      <c r="H1229" s="63"/>
      <c r="I1229" s="62" t="s">
        <v>3189</v>
      </c>
      <c r="J1229" s="63">
        <v>133.80000000000001</v>
      </c>
      <c r="K1229" s="63">
        <v>12</v>
      </c>
      <c r="L1229" s="63" t="s">
        <v>3186</v>
      </c>
      <c r="M1229" s="63" t="s">
        <v>3187</v>
      </c>
      <c r="N1229" s="63" t="s">
        <v>3198</v>
      </c>
      <c r="O1229" s="62">
        <v>3</v>
      </c>
      <c r="P1229" s="64"/>
    </row>
    <row r="1230" spans="2:16" x14ac:dyDescent="0.25">
      <c r="B1230" s="62">
        <v>1225</v>
      </c>
      <c r="C1230" s="63" t="s">
        <v>3182</v>
      </c>
      <c r="D1230" s="63" t="s">
        <v>3222</v>
      </c>
      <c r="E1230" s="63" t="s">
        <v>3224</v>
      </c>
      <c r="F1230" s="63" t="s">
        <v>3224</v>
      </c>
      <c r="G1230" s="63"/>
      <c r="H1230" s="63"/>
      <c r="I1230" s="62" t="s">
        <v>3189</v>
      </c>
      <c r="J1230" s="63">
        <v>66.5</v>
      </c>
      <c r="K1230" s="63">
        <v>12</v>
      </c>
      <c r="L1230" s="63" t="s">
        <v>3186</v>
      </c>
      <c r="M1230" s="63" t="s">
        <v>3194</v>
      </c>
      <c r="N1230" s="63" t="s">
        <v>3211</v>
      </c>
      <c r="O1230" s="62">
        <v>3</v>
      </c>
      <c r="P1230" s="64"/>
    </row>
    <row r="1231" spans="2:16" x14ac:dyDescent="0.25">
      <c r="B1231" s="62">
        <v>1226</v>
      </c>
      <c r="C1231" s="63" t="s">
        <v>3182</v>
      </c>
      <c r="D1231" s="63" t="s">
        <v>3222</v>
      </c>
      <c r="E1231" s="63" t="s">
        <v>3224</v>
      </c>
      <c r="F1231" s="63" t="s">
        <v>3224</v>
      </c>
      <c r="G1231" s="63"/>
      <c r="H1231" s="63"/>
      <c r="I1231" s="62" t="s">
        <v>3189</v>
      </c>
      <c r="J1231" s="63">
        <v>185</v>
      </c>
      <c r="K1231" s="63">
        <v>12</v>
      </c>
      <c r="L1231" s="63" t="s">
        <v>3186</v>
      </c>
      <c r="M1231" s="63" t="s">
        <v>3194</v>
      </c>
      <c r="N1231" s="63" t="s">
        <v>3211</v>
      </c>
      <c r="O1231" s="62">
        <v>3</v>
      </c>
      <c r="P1231" s="64"/>
    </row>
    <row r="1232" spans="2:16" x14ac:dyDescent="0.25">
      <c r="B1232" s="62">
        <v>1227</v>
      </c>
      <c r="C1232" s="63" t="s">
        <v>3182</v>
      </c>
      <c r="D1232" s="63" t="s">
        <v>3222</v>
      </c>
      <c r="E1232" s="63" t="s">
        <v>3224</v>
      </c>
      <c r="F1232" s="63" t="s">
        <v>3224</v>
      </c>
      <c r="G1232" s="63"/>
      <c r="H1232" s="63"/>
      <c r="I1232" s="62" t="s">
        <v>3189</v>
      </c>
      <c r="J1232" s="63">
        <v>68.5</v>
      </c>
      <c r="K1232" s="63">
        <v>12</v>
      </c>
      <c r="L1232" s="63" t="s">
        <v>3186</v>
      </c>
      <c r="M1232" s="63" t="s">
        <v>3194</v>
      </c>
      <c r="N1232" s="63" t="s">
        <v>3211</v>
      </c>
      <c r="O1232" s="62">
        <v>3</v>
      </c>
      <c r="P1232" s="64"/>
    </row>
    <row r="1233" spans="2:16" x14ac:dyDescent="0.25">
      <c r="B1233" s="62">
        <v>1228</v>
      </c>
      <c r="C1233" s="63" t="s">
        <v>3182</v>
      </c>
      <c r="D1233" s="63" t="s">
        <v>3222</v>
      </c>
      <c r="E1233" s="63" t="s">
        <v>3224</v>
      </c>
      <c r="F1233" s="63" t="s">
        <v>3224</v>
      </c>
      <c r="G1233" s="63"/>
      <c r="H1233" s="63"/>
      <c r="I1233" s="62" t="s">
        <v>3189</v>
      </c>
      <c r="J1233" s="63">
        <v>59.6</v>
      </c>
      <c r="K1233" s="63">
        <v>12</v>
      </c>
      <c r="L1233" s="63" t="s">
        <v>3186</v>
      </c>
      <c r="M1233" s="63" t="s">
        <v>3194</v>
      </c>
      <c r="N1233" s="63" t="s">
        <v>3211</v>
      </c>
      <c r="O1233" s="62">
        <v>3</v>
      </c>
      <c r="P1233" s="64"/>
    </row>
    <row r="1234" spans="2:16" x14ac:dyDescent="0.25">
      <c r="B1234" s="62">
        <v>1229</v>
      </c>
      <c r="C1234" s="63" t="s">
        <v>3182</v>
      </c>
      <c r="D1234" s="63" t="s">
        <v>3222</v>
      </c>
      <c r="E1234" s="63" t="s">
        <v>3223</v>
      </c>
      <c r="F1234" s="63" t="s">
        <v>3223</v>
      </c>
      <c r="G1234" s="63"/>
      <c r="H1234" s="63"/>
      <c r="I1234" s="62" t="s">
        <v>3189</v>
      </c>
      <c r="J1234" s="63">
        <v>102.92</v>
      </c>
      <c r="K1234" s="63">
        <v>13</v>
      </c>
      <c r="L1234" s="63" t="s">
        <v>3186</v>
      </c>
      <c r="M1234" s="63" t="s">
        <v>3187</v>
      </c>
      <c r="N1234" s="63" t="s">
        <v>3190</v>
      </c>
      <c r="O1234" s="62">
        <v>3</v>
      </c>
      <c r="P1234" s="64"/>
    </row>
    <row r="1235" spans="2:16" x14ac:dyDescent="0.25">
      <c r="B1235" s="62">
        <v>1230</v>
      </c>
      <c r="C1235" s="63" t="s">
        <v>3182</v>
      </c>
      <c r="D1235" s="63" t="s">
        <v>3222</v>
      </c>
      <c r="E1235" s="63" t="s">
        <v>3223</v>
      </c>
      <c r="F1235" s="63" t="s">
        <v>3223</v>
      </c>
      <c r="G1235" s="63"/>
      <c r="H1235" s="63"/>
      <c r="I1235" s="62" t="s">
        <v>3189</v>
      </c>
      <c r="J1235" s="63">
        <v>142.91</v>
      </c>
      <c r="K1235" s="63">
        <v>13</v>
      </c>
      <c r="L1235" s="63" t="s">
        <v>3186</v>
      </c>
      <c r="M1235" s="63" t="s">
        <v>3187</v>
      </c>
      <c r="N1235" s="63" t="s">
        <v>3190</v>
      </c>
      <c r="O1235" s="62">
        <v>3</v>
      </c>
      <c r="P1235" s="64"/>
    </row>
    <row r="1236" spans="2:16" x14ac:dyDescent="0.25">
      <c r="B1236" s="62">
        <v>1231</v>
      </c>
      <c r="C1236" s="63" t="s">
        <v>3182</v>
      </c>
      <c r="D1236" s="63" t="s">
        <v>3222</v>
      </c>
      <c r="E1236" s="63" t="s">
        <v>3223</v>
      </c>
      <c r="F1236" s="63" t="s">
        <v>3223</v>
      </c>
      <c r="G1236" s="63"/>
      <c r="H1236" s="63"/>
      <c r="I1236" s="62" t="s">
        <v>3189</v>
      </c>
      <c r="J1236" s="63">
        <v>147.55000000000001</v>
      </c>
      <c r="K1236" s="63">
        <v>13</v>
      </c>
      <c r="L1236" s="63" t="s">
        <v>3186</v>
      </c>
      <c r="M1236" s="63" t="s">
        <v>3187</v>
      </c>
      <c r="N1236" s="63" t="s">
        <v>3190</v>
      </c>
      <c r="O1236" s="62">
        <v>3</v>
      </c>
      <c r="P1236" s="64"/>
    </row>
    <row r="1237" spans="2:16" x14ac:dyDescent="0.25">
      <c r="B1237" s="62">
        <v>1232</v>
      </c>
      <c r="C1237" s="63" t="s">
        <v>3182</v>
      </c>
      <c r="D1237" s="63" t="s">
        <v>3222</v>
      </c>
      <c r="E1237" s="63" t="s">
        <v>3225</v>
      </c>
      <c r="F1237" s="63" t="s">
        <v>3225</v>
      </c>
      <c r="G1237" s="63"/>
      <c r="H1237" s="63"/>
      <c r="I1237" s="62" t="s">
        <v>3189</v>
      </c>
      <c r="J1237" s="63">
        <v>142.85</v>
      </c>
      <c r="K1237" s="63">
        <v>13</v>
      </c>
      <c r="L1237" s="63" t="s">
        <v>3186</v>
      </c>
      <c r="M1237" s="63" t="s">
        <v>3187</v>
      </c>
      <c r="N1237" s="63" t="s">
        <v>3190</v>
      </c>
      <c r="O1237" s="62">
        <v>3</v>
      </c>
      <c r="P1237" s="64"/>
    </row>
    <row r="1238" spans="2:16" x14ac:dyDescent="0.25">
      <c r="B1238" s="62">
        <v>1233</v>
      </c>
      <c r="C1238" s="63" t="s">
        <v>3182</v>
      </c>
      <c r="D1238" s="63" t="s">
        <v>3222</v>
      </c>
      <c r="E1238" s="63" t="s">
        <v>3224</v>
      </c>
      <c r="F1238" s="63" t="s">
        <v>3224</v>
      </c>
      <c r="G1238" s="63"/>
      <c r="H1238" s="63"/>
      <c r="I1238" s="62" t="s">
        <v>3189</v>
      </c>
      <c r="J1238" s="63">
        <v>112</v>
      </c>
      <c r="K1238" s="63">
        <v>12</v>
      </c>
      <c r="L1238" s="63" t="s">
        <v>3186</v>
      </c>
      <c r="M1238" s="63" t="s">
        <v>3194</v>
      </c>
      <c r="N1238" s="63" t="s">
        <v>3211</v>
      </c>
      <c r="O1238" s="62">
        <v>3</v>
      </c>
      <c r="P1238" s="64"/>
    </row>
    <row r="1239" spans="2:16" x14ac:dyDescent="0.25">
      <c r="B1239" s="62">
        <v>1234</v>
      </c>
      <c r="C1239" s="63" t="s">
        <v>3182</v>
      </c>
      <c r="D1239" s="63" t="s">
        <v>3222</v>
      </c>
      <c r="E1239" s="63" t="s">
        <v>3223</v>
      </c>
      <c r="F1239" s="63" t="s">
        <v>3223</v>
      </c>
      <c r="G1239" s="63"/>
      <c r="H1239" s="63"/>
      <c r="I1239" s="62" t="s">
        <v>3189</v>
      </c>
      <c r="J1239" s="63">
        <v>194.13</v>
      </c>
      <c r="K1239" s="63">
        <v>13</v>
      </c>
      <c r="L1239" s="63" t="s">
        <v>3186</v>
      </c>
      <c r="M1239" s="63" t="s">
        <v>3187</v>
      </c>
      <c r="N1239" s="63" t="s">
        <v>3190</v>
      </c>
      <c r="O1239" s="62">
        <v>3</v>
      </c>
      <c r="P1239" s="64"/>
    </row>
    <row r="1240" spans="2:16" x14ac:dyDescent="0.25">
      <c r="B1240" s="62">
        <v>1235</v>
      </c>
      <c r="C1240" s="63" t="s">
        <v>3182</v>
      </c>
      <c r="D1240" s="63" t="s">
        <v>3222</v>
      </c>
      <c r="E1240" s="63" t="s">
        <v>3223</v>
      </c>
      <c r="F1240" s="63" t="s">
        <v>3223</v>
      </c>
      <c r="G1240" s="63"/>
      <c r="H1240" s="63"/>
      <c r="I1240" s="62" t="s">
        <v>3189</v>
      </c>
      <c r="J1240" s="63">
        <v>50.4</v>
      </c>
      <c r="K1240" s="63">
        <v>12</v>
      </c>
      <c r="L1240" s="63" t="s">
        <v>3186</v>
      </c>
      <c r="M1240" s="63" t="s">
        <v>3194</v>
      </c>
      <c r="N1240" s="63" t="s">
        <v>3211</v>
      </c>
      <c r="O1240" s="62">
        <v>3</v>
      </c>
      <c r="P1240" s="64"/>
    </row>
    <row r="1241" spans="2:16" x14ac:dyDescent="0.25">
      <c r="B1241" s="62">
        <v>1236</v>
      </c>
      <c r="C1241" s="63" t="s">
        <v>3182</v>
      </c>
      <c r="D1241" s="63" t="s">
        <v>3222</v>
      </c>
      <c r="E1241" s="63" t="s">
        <v>3224</v>
      </c>
      <c r="F1241" s="63" t="s">
        <v>3224</v>
      </c>
      <c r="G1241" s="63"/>
      <c r="H1241" s="63"/>
      <c r="I1241" s="62" t="s">
        <v>3189</v>
      </c>
      <c r="J1241" s="63">
        <v>126</v>
      </c>
      <c r="K1241" s="63">
        <v>13</v>
      </c>
      <c r="L1241" s="63" t="s">
        <v>3186</v>
      </c>
      <c r="M1241" s="63" t="s">
        <v>3187</v>
      </c>
      <c r="N1241" s="63" t="s">
        <v>3190</v>
      </c>
      <c r="O1241" s="62">
        <v>3</v>
      </c>
      <c r="P1241" s="64"/>
    </row>
    <row r="1242" spans="2:16" x14ac:dyDescent="0.25">
      <c r="B1242" s="62">
        <v>1237</v>
      </c>
      <c r="C1242" s="63" t="s">
        <v>3182</v>
      </c>
      <c r="D1242" s="63" t="s">
        <v>3222</v>
      </c>
      <c r="E1242" s="63" t="s">
        <v>3224</v>
      </c>
      <c r="F1242" s="63" t="s">
        <v>3224</v>
      </c>
      <c r="G1242" s="63"/>
      <c r="H1242" s="63"/>
      <c r="I1242" s="62" t="s">
        <v>3189</v>
      </c>
      <c r="J1242" s="63">
        <v>82.12</v>
      </c>
      <c r="K1242" s="63">
        <v>12</v>
      </c>
      <c r="L1242" s="63" t="s">
        <v>3186</v>
      </c>
      <c r="M1242" s="63" t="s">
        <v>3194</v>
      </c>
      <c r="N1242" s="63" t="s">
        <v>3211</v>
      </c>
      <c r="O1242" s="62">
        <v>3</v>
      </c>
      <c r="P1242" s="64"/>
    </row>
    <row r="1243" spans="2:16" x14ac:dyDescent="0.25">
      <c r="B1243" s="62">
        <v>1238</v>
      </c>
      <c r="C1243" s="63" t="s">
        <v>3182</v>
      </c>
      <c r="D1243" s="63" t="s">
        <v>3222</v>
      </c>
      <c r="E1243" s="63" t="s">
        <v>3223</v>
      </c>
      <c r="F1243" s="63" t="s">
        <v>3223</v>
      </c>
      <c r="G1243" s="63"/>
      <c r="H1243" s="63"/>
      <c r="I1243" s="62" t="s">
        <v>3189</v>
      </c>
      <c r="J1243" s="63">
        <v>166.25</v>
      </c>
      <c r="K1243" s="63">
        <v>13</v>
      </c>
      <c r="L1243" s="63" t="s">
        <v>3186</v>
      </c>
      <c r="M1243" s="63" t="s">
        <v>3187</v>
      </c>
      <c r="N1243" s="63" t="s">
        <v>3190</v>
      </c>
      <c r="O1243" s="62">
        <v>3</v>
      </c>
      <c r="P1243" s="64"/>
    </row>
    <row r="1244" spans="2:16" x14ac:dyDescent="0.25">
      <c r="B1244" s="62">
        <v>1239</v>
      </c>
      <c r="C1244" s="63" t="s">
        <v>3182</v>
      </c>
      <c r="D1244" s="63" t="s">
        <v>3222</v>
      </c>
      <c r="E1244" s="63" t="s">
        <v>3224</v>
      </c>
      <c r="F1244" s="63" t="s">
        <v>3224</v>
      </c>
      <c r="G1244" s="63"/>
      <c r="H1244" s="63"/>
      <c r="I1244" s="62" t="s">
        <v>3189</v>
      </c>
      <c r="J1244" s="63">
        <v>114.5</v>
      </c>
      <c r="K1244" s="63">
        <v>12</v>
      </c>
      <c r="L1244" s="63" t="s">
        <v>3186</v>
      </c>
      <c r="M1244" s="63" t="s">
        <v>3187</v>
      </c>
      <c r="N1244" s="63" t="s">
        <v>3198</v>
      </c>
      <c r="O1244" s="62">
        <v>3</v>
      </c>
      <c r="P1244" s="64"/>
    </row>
    <row r="1245" spans="2:16" x14ac:dyDescent="0.25">
      <c r="B1245" s="62">
        <v>1240</v>
      </c>
      <c r="C1245" s="63" t="s">
        <v>3182</v>
      </c>
      <c r="D1245" s="63" t="s">
        <v>3222</v>
      </c>
      <c r="E1245" s="63" t="s">
        <v>3224</v>
      </c>
      <c r="F1245" s="63" t="s">
        <v>3224</v>
      </c>
      <c r="G1245" s="63"/>
      <c r="H1245" s="63"/>
      <c r="I1245" s="62" t="s">
        <v>3189</v>
      </c>
      <c r="J1245" s="63">
        <v>104.8</v>
      </c>
      <c r="K1245" s="63">
        <v>12</v>
      </c>
      <c r="L1245" s="63" t="s">
        <v>3186</v>
      </c>
      <c r="M1245" s="63" t="s">
        <v>3187</v>
      </c>
      <c r="N1245" s="63" t="s">
        <v>3198</v>
      </c>
      <c r="O1245" s="62">
        <v>3</v>
      </c>
      <c r="P1245" s="64"/>
    </row>
    <row r="1246" spans="2:16" x14ac:dyDescent="0.25">
      <c r="B1246" s="62">
        <v>1241</v>
      </c>
      <c r="C1246" s="63" t="s">
        <v>3182</v>
      </c>
      <c r="D1246" s="63" t="s">
        <v>3222</v>
      </c>
      <c r="E1246" s="63" t="s">
        <v>3224</v>
      </c>
      <c r="F1246" s="63" t="s">
        <v>3224</v>
      </c>
      <c r="G1246" s="63"/>
      <c r="H1246" s="63"/>
      <c r="I1246" s="62" t="s">
        <v>3189</v>
      </c>
      <c r="J1246" s="63">
        <v>95.12</v>
      </c>
      <c r="K1246" s="63">
        <v>12</v>
      </c>
      <c r="L1246" s="63" t="s">
        <v>3186</v>
      </c>
      <c r="M1246" s="63" t="s">
        <v>3194</v>
      </c>
      <c r="N1246" s="63" t="s">
        <v>3211</v>
      </c>
      <c r="O1246" s="62">
        <v>3</v>
      </c>
      <c r="P1246" s="64"/>
    </row>
    <row r="1247" spans="2:16" x14ac:dyDescent="0.25">
      <c r="B1247" s="62">
        <v>1242</v>
      </c>
      <c r="C1247" s="63" t="s">
        <v>3182</v>
      </c>
      <c r="D1247" s="63" t="s">
        <v>3222</v>
      </c>
      <c r="E1247" s="63" t="s">
        <v>3223</v>
      </c>
      <c r="F1247" s="63" t="s">
        <v>3223</v>
      </c>
      <c r="G1247" s="63"/>
      <c r="H1247" s="63"/>
      <c r="I1247" s="62" t="s">
        <v>3189</v>
      </c>
      <c r="J1247" s="63">
        <v>55.9</v>
      </c>
      <c r="K1247" s="63">
        <v>12</v>
      </c>
      <c r="L1247" s="63" t="s">
        <v>3186</v>
      </c>
      <c r="M1247" s="63" t="s">
        <v>3194</v>
      </c>
      <c r="N1247" s="63" t="s">
        <v>3211</v>
      </c>
      <c r="O1247" s="62">
        <v>3</v>
      </c>
      <c r="P1247" s="64"/>
    </row>
    <row r="1248" spans="2:16" x14ac:dyDescent="0.25">
      <c r="B1248" s="62">
        <v>1243</v>
      </c>
      <c r="C1248" s="63" t="s">
        <v>3182</v>
      </c>
      <c r="D1248" s="63" t="s">
        <v>3222</v>
      </c>
      <c r="E1248" s="63" t="s">
        <v>3223</v>
      </c>
      <c r="F1248" s="63" t="s">
        <v>3223</v>
      </c>
      <c r="G1248" s="63"/>
      <c r="H1248" s="63"/>
      <c r="I1248" s="62" t="s">
        <v>3189</v>
      </c>
      <c r="J1248" s="63">
        <v>40.200000000000003</v>
      </c>
      <c r="K1248" s="63">
        <v>12</v>
      </c>
      <c r="L1248" s="63" t="s">
        <v>3186</v>
      </c>
      <c r="M1248" s="63" t="s">
        <v>3194</v>
      </c>
      <c r="N1248" s="63" t="s">
        <v>3211</v>
      </c>
      <c r="O1248" s="62">
        <v>3</v>
      </c>
      <c r="P1248" s="64"/>
    </row>
    <row r="1249" spans="2:16" x14ac:dyDescent="0.25">
      <c r="B1249" s="62">
        <v>1244</v>
      </c>
      <c r="C1249" s="63" t="s">
        <v>3182</v>
      </c>
      <c r="D1249" s="63" t="s">
        <v>3222</v>
      </c>
      <c r="E1249" s="63" t="s">
        <v>3224</v>
      </c>
      <c r="F1249" s="63" t="s">
        <v>3224</v>
      </c>
      <c r="G1249" s="63"/>
      <c r="H1249" s="63"/>
      <c r="I1249" s="62" t="s">
        <v>3189</v>
      </c>
      <c r="J1249" s="63">
        <v>90.1</v>
      </c>
      <c r="K1249" s="63">
        <v>12</v>
      </c>
      <c r="L1249" s="63" t="s">
        <v>3186</v>
      </c>
      <c r="M1249" s="63" t="s">
        <v>3187</v>
      </c>
      <c r="N1249" s="63" t="s">
        <v>3198</v>
      </c>
      <c r="O1249" s="62">
        <v>3</v>
      </c>
      <c r="P1249" s="64"/>
    </row>
    <row r="1250" spans="2:16" x14ac:dyDescent="0.25">
      <c r="B1250" s="62">
        <v>1245</v>
      </c>
      <c r="C1250" s="63" t="s">
        <v>3182</v>
      </c>
      <c r="D1250" s="63" t="s">
        <v>3222</v>
      </c>
      <c r="E1250" s="63" t="s">
        <v>3223</v>
      </c>
      <c r="F1250" s="63" t="s">
        <v>3223</v>
      </c>
      <c r="G1250" s="63"/>
      <c r="H1250" s="63"/>
      <c r="I1250" s="62" t="s">
        <v>3189</v>
      </c>
      <c r="J1250" s="63">
        <v>147.53</v>
      </c>
      <c r="K1250" s="63">
        <v>13</v>
      </c>
      <c r="L1250" s="63" t="s">
        <v>3186</v>
      </c>
      <c r="M1250" s="63" t="s">
        <v>3187</v>
      </c>
      <c r="N1250" s="63" t="s">
        <v>3190</v>
      </c>
      <c r="O1250" s="62">
        <v>3</v>
      </c>
      <c r="P1250" s="64"/>
    </row>
    <row r="1251" spans="2:16" x14ac:dyDescent="0.25">
      <c r="B1251" s="62">
        <v>1246</v>
      </c>
      <c r="C1251" s="63" t="s">
        <v>3182</v>
      </c>
      <c r="D1251" s="63" t="s">
        <v>3222</v>
      </c>
      <c r="E1251" s="63" t="s">
        <v>3223</v>
      </c>
      <c r="F1251" s="63" t="s">
        <v>3223</v>
      </c>
      <c r="G1251" s="63"/>
      <c r="H1251" s="63"/>
      <c r="I1251" s="62" t="s">
        <v>3189</v>
      </c>
      <c r="J1251" s="63">
        <v>165.34</v>
      </c>
      <c r="K1251" s="63">
        <v>13</v>
      </c>
      <c r="L1251" s="63" t="s">
        <v>3186</v>
      </c>
      <c r="M1251" s="63" t="s">
        <v>3187</v>
      </c>
      <c r="N1251" s="63" t="s">
        <v>3190</v>
      </c>
      <c r="O1251" s="62">
        <v>3</v>
      </c>
      <c r="P1251" s="64"/>
    </row>
    <row r="1252" spans="2:16" x14ac:dyDescent="0.25">
      <c r="B1252" s="62">
        <v>1247</v>
      </c>
      <c r="C1252" s="63" t="s">
        <v>3182</v>
      </c>
      <c r="D1252" s="63" t="s">
        <v>3222</v>
      </c>
      <c r="E1252" s="63" t="s">
        <v>3224</v>
      </c>
      <c r="F1252" s="63" t="s">
        <v>3224</v>
      </c>
      <c r="G1252" s="63"/>
      <c r="H1252" s="63"/>
      <c r="I1252" s="62" t="s">
        <v>3189</v>
      </c>
      <c r="J1252" s="63">
        <v>116.18</v>
      </c>
      <c r="K1252" s="63">
        <v>12</v>
      </c>
      <c r="L1252" s="63" t="s">
        <v>3186</v>
      </c>
      <c r="M1252" s="63" t="s">
        <v>3194</v>
      </c>
      <c r="N1252" s="63" t="s">
        <v>3211</v>
      </c>
      <c r="O1252" s="62">
        <v>3</v>
      </c>
      <c r="P1252" s="64"/>
    </row>
    <row r="1253" spans="2:16" x14ac:dyDescent="0.25">
      <c r="B1253" s="62">
        <v>1248</v>
      </c>
      <c r="C1253" s="63" t="s">
        <v>3182</v>
      </c>
      <c r="D1253" s="63" t="s">
        <v>3222</v>
      </c>
      <c r="E1253" s="63" t="s">
        <v>3224</v>
      </c>
      <c r="F1253" s="63" t="s">
        <v>3224</v>
      </c>
      <c r="G1253" s="63"/>
      <c r="H1253" s="63"/>
      <c r="I1253" s="62" t="s">
        <v>3189</v>
      </c>
      <c r="J1253" s="63">
        <v>116.94</v>
      </c>
      <c r="K1253" s="63">
        <v>12</v>
      </c>
      <c r="L1253" s="63" t="s">
        <v>3186</v>
      </c>
      <c r="M1253" s="63" t="s">
        <v>3194</v>
      </c>
      <c r="N1253" s="63" t="s">
        <v>3211</v>
      </c>
      <c r="O1253" s="62">
        <v>3</v>
      </c>
      <c r="P1253" s="64"/>
    </row>
    <row r="1254" spans="2:16" x14ac:dyDescent="0.25">
      <c r="B1254" s="62">
        <v>1249</v>
      </c>
      <c r="C1254" s="63" t="s">
        <v>3182</v>
      </c>
      <c r="D1254" s="63" t="s">
        <v>3222</v>
      </c>
      <c r="E1254" s="63" t="s">
        <v>3224</v>
      </c>
      <c r="F1254" s="63" t="s">
        <v>3224</v>
      </c>
      <c r="G1254" s="63"/>
      <c r="H1254" s="63"/>
      <c r="I1254" s="62" t="s">
        <v>3189</v>
      </c>
      <c r="J1254" s="63">
        <v>116.51</v>
      </c>
      <c r="K1254" s="63">
        <v>12</v>
      </c>
      <c r="L1254" s="63" t="s">
        <v>3186</v>
      </c>
      <c r="M1254" s="63" t="s">
        <v>3194</v>
      </c>
      <c r="N1254" s="63" t="s">
        <v>3211</v>
      </c>
      <c r="O1254" s="62">
        <v>3</v>
      </c>
      <c r="P1254" s="64"/>
    </row>
    <row r="1255" spans="2:16" x14ac:dyDescent="0.25">
      <c r="B1255" s="62">
        <v>1250</v>
      </c>
      <c r="C1255" s="63" t="s">
        <v>3182</v>
      </c>
      <c r="D1255" s="63" t="s">
        <v>3222</v>
      </c>
      <c r="E1255" s="63" t="s">
        <v>3223</v>
      </c>
      <c r="F1255" s="63" t="s">
        <v>3223</v>
      </c>
      <c r="G1255" s="63"/>
      <c r="H1255" s="63"/>
      <c r="I1255" s="62" t="s">
        <v>3189</v>
      </c>
      <c r="J1255" s="63">
        <v>182.65</v>
      </c>
      <c r="K1255" s="63">
        <v>13</v>
      </c>
      <c r="L1255" s="63" t="s">
        <v>3186</v>
      </c>
      <c r="M1255" s="63" t="s">
        <v>3187</v>
      </c>
      <c r="N1255" s="63" t="s">
        <v>3190</v>
      </c>
      <c r="O1255" s="62">
        <v>3</v>
      </c>
      <c r="P1255" s="64"/>
    </row>
    <row r="1256" spans="2:16" x14ac:dyDescent="0.25">
      <c r="B1256" s="62">
        <v>1251</v>
      </c>
      <c r="C1256" s="63" t="s">
        <v>3182</v>
      </c>
      <c r="D1256" s="63" t="s">
        <v>3222</v>
      </c>
      <c r="E1256" s="63" t="s">
        <v>3223</v>
      </c>
      <c r="F1256" s="63" t="s">
        <v>3223</v>
      </c>
      <c r="G1256" s="63"/>
      <c r="H1256" s="63"/>
      <c r="I1256" s="62" t="s">
        <v>3189</v>
      </c>
      <c r="J1256" s="63">
        <v>74.900000000000006</v>
      </c>
      <c r="K1256" s="63">
        <v>12</v>
      </c>
      <c r="L1256" s="63" t="s">
        <v>3186</v>
      </c>
      <c r="M1256" s="63" t="s">
        <v>3194</v>
      </c>
      <c r="N1256" s="63" t="s">
        <v>3211</v>
      </c>
      <c r="O1256" s="62">
        <v>3</v>
      </c>
      <c r="P1256" s="64"/>
    </row>
    <row r="1257" spans="2:16" x14ac:dyDescent="0.25">
      <c r="B1257" s="62">
        <v>1252</v>
      </c>
      <c r="C1257" s="63" t="s">
        <v>3182</v>
      </c>
      <c r="D1257" s="63" t="s">
        <v>3222</v>
      </c>
      <c r="E1257" s="63" t="s">
        <v>3224</v>
      </c>
      <c r="F1257" s="63" t="s">
        <v>3224</v>
      </c>
      <c r="G1257" s="63"/>
      <c r="H1257" s="63"/>
      <c r="I1257" s="62" t="s">
        <v>3189</v>
      </c>
      <c r="J1257" s="63">
        <v>70.95</v>
      </c>
      <c r="K1257" s="63">
        <v>12</v>
      </c>
      <c r="L1257" s="63" t="s">
        <v>3186</v>
      </c>
      <c r="M1257" s="63" t="s">
        <v>3194</v>
      </c>
      <c r="N1257" s="63" t="s">
        <v>3211</v>
      </c>
      <c r="O1257" s="62">
        <v>3</v>
      </c>
      <c r="P1257" s="64"/>
    </row>
    <row r="1258" spans="2:16" x14ac:dyDescent="0.25">
      <c r="B1258" s="62">
        <v>1253</v>
      </c>
      <c r="C1258" s="63" t="s">
        <v>3182</v>
      </c>
      <c r="D1258" s="63" t="s">
        <v>3222</v>
      </c>
      <c r="E1258" s="63" t="s">
        <v>3225</v>
      </c>
      <c r="F1258" s="63" t="s">
        <v>3225</v>
      </c>
      <c r="G1258" s="63"/>
      <c r="H1258" s="63"/>
      <c r="I1258" s="62" t="s">
        <v>3189</v>
      </c>
      <c r="J1258" s="63">
        <v>90.23</v>
      </c>
      <c r="K1258" s="63">
        <v>13</v>
      </c>
      <c r="L1258" s="63" t="s">
        <v>3186</v>
      </c>
      <c r="M1258" s="63" t="s">
        <v>3187</v>
      </c>
      <c r="N1258" s="63" t="s">
        <v>3190</v>
      </c>
      <c r="O1258" s="62">
        <v>3</v>
      </c>
      <c r="P1258" s="64"/>
    </row>
    <row r="1259" spans="2:16" x14ac:dyDescent="0.25">
      <c r="B1259" s="62">
        <v>1254</v>
      </c>
      <c r="C1259" s="63" t="s">
        <v>3182</v>
      </c>
      <c r="D1259" s="63" t="s">
        <v>3222</v>
      </c>
      <c r="E1259" s="63" t="s">
        <v>3223</v>
      </c>
      <c r="F1259" s="63" t="s">
        <v>3223</v>
      </c>
      <c r="G1259" s="63"/>
      <c r="H1259" s="63"/>
      <c r="I1259" s="62" t="s">
        <v>3189</v>
      </c>
      <c r="J1259" s="63">
        <v>20</v>
      </c>
      <c r="K1259" s="63">
        <v>12</v>
      </c>
      <c r="L1259" s="63" t="s">
        <v>3186</v>
      </c>
      <c r="M1259" s="63" t="s">
        <v>3187</v>
      </c>
      <c r="N1259" s="63" t="s">
        <v>3198</v>
      </c>
      <c r="O1259" s="62">
        <v>3</v>
      </c>
      <c r="P1259" s="64"/>
    </row>
    <row r="1260" spans="2:16" x14ac:dyDescent="0.25">
      <c r="B1260" s="62">
        <v>1255</v>
      </c>
      <c r="C1260" s="63" t="s">
        <v>3182</v>
      </c>
      <c r="D1260" s="63" t="s">
        <v>3222</v>
      </c>
      <c r="E1260" s="63" t="s">
        <v>3225</v>
      </c>
      <c r="F1260" s="63" t="s">
        <v>3225</v>
      </c>
      <c r="G1260" s="63"/>
      <c r="H1260" s="63"/>
      <c r="I1260" s="62" t="s">
        <v>3189</v>
      </c>
      <c r="J1260" s="63">
        <v>178.42</v>
      </c>
      <c r="K1260" s="63">
        <v>13</v>
      </c>
      <c r="L1260" s="63" t="s">
        <v>3186</v>
      </c>
      <c r="M1260" s="63" t="s">
        <v>3187</v>
      </c>
      <c r="N1260" s="63" t="s">
        <v>3190</v>
      </c>
      <c r="O1260" s="62">
        <v>3</v>
      </c>
      <c r="P1260" s="64"/>
    </row>
    <row r="1261" spans="2:16" x14ac:dyDescent="0.25">
      <c r="B1261" s="62">
        <v>1256</v>
      </c>
      <c r="C1261" s="63" t="s">
        <v>3182</v>
      </c>
      <c r="D1261" s="63" t="s">
        <v>3196</v>
      </c>
      <c r="E1261" s="63" t="s">
        <v>3210</v>
      </c>
      <c r="F1261" s="63" t="s">
        <v>3210</v>
      </c>
      <c r="G1261" s="63"/>
      <c r="H1261" s="63"/>
      <c r="I1261" s="62" t="s">
        <v>3189</v>
      </c>
      <c r="J1261" s="63">
        <v>81</v>
      </c>
      <c r="K1261" s="63">
        <v>12</v>
      </c>
      <c r="L1261" s="63" t="s">
        <v>3186</v>
      </c>
      <c r="M1261" s="63" t="s">
        <v>3187</v>
      </c>
      <c r="N1261" s="63" t="s">
        <v>3198</v>
      </c>
      <c r="O1261" s="62">
        <v>3</v>
      </c>
      <c r="P1261" s="64"/>
    </row>
    <row r="1262" spans="2:16" x14ac:dyDescent="0.25">
      <c r="B1262" s="62">
        <v>1257</v>
      </c>
      <c r="C1262" s="63" t="s">
        <v>3182</v>
      </c>
      <c r="D1262" s="63" t="s">
        <v>3196</v>
      </c>
      <c r="E1262" s="63" t="s">
        <v>3210</v>
      </c>
      <c r="F1262" s="63" t="s">
        <v>3210</v>
      </c>
      <c r="G1262" s="63"/>
      <c r="H1262" s="63"/>
      <c r="I1262" s="62" t="s">
        <v>3189</v>
      </c>
      <c r="J1262" s="63">
        <v>71</v>
      </c>
      <c r="K1262" s="63">
        <v>12</v>
      </c>
      <c r="L1262" s="63" t="s">
        <v>3186</v>
      </c>
      <c r="M1262" s="63" t="s">
        <v>3187</v>
      </c>
      <c r="N1262" s="63" t="s">
        <v>3198</v>
      </c>
      <c r="O1262" s="62">
        <v>3</v>
      </c>
      <c r="P1262" s="64"/>
    </row>
    <row r="1263" spans="2:16" x14ac:dyDescent="0.25">
      <c r="B1263" s="62">
        <v>1258</v>
      </c>
      <c r="C1263" s="63" t="s">
        <v>3182</v>
      </c>
      <c r="D1263" s="63" t="s">
        <v>3196</v>
      </c>
      <c r="E1263" s="63" t="s">
        <v>3210</v>
      </c>
      <c r="F1263" s="63" t="s">
        <v>3210</v>
      </c>
      <c r="G1263" s="63"/>
      <c r="H1263" s="63"/>
      <c r="I1263" s="62" t="s">
        <v>3189</v>
      </c>
      <c r="J1263" s="63">
        <v>86</v>
      </c>
      <c r="K1263" s="63">
        <v>12</v>
      </c>
      <c r="L1263" s="63" t="s">
        <v>3186</v>
      </c>
      <c r="M1263" s="63" t="s">
        <v>3187</v>
      </c>
      <c r="N1263" s="63" t="s">
        <v>3198</v>
      </c>
      <c r="O1263" s="62">
        <v>3</v>
      </c>
      <c r="P1263" s="64"/>
    </row>
    <row r="1264" spans="2:16" x14ac:dyDescent="0.25">
      <c r="B1264" s="62">
        <v>1259</v>
      </c>
      <c r="C1264" s="63" t="s">
        <v>3182</v>
      </c>
      <c r="D1264" s="63" t="s">
        <v>3222</v>
      </c>
      <c r="E1264" s="63" t="s">
        <v>3225</v>
      </c>
      <c r="F1264" s="63" t="s">
        <v>3225</v>
      </c>
      <c r="G1264" s="63"/>
      <c r="H1264" s="63"/>
      <c r="I1264" s="62" t="s">
        <v>3189</v>
      </c>
      <c r="J1264" s="63">
        <v>118.01</v>
      </c>
      <c r="K1264" s="63">
        <v>13</v>
      </c>
      <c r="L1264" s="63" t="s">
        <v>3186</v>
      </c>
      <c r="M1264" s="63" t="s">
        <v>3187</v>
      </c>
      <c r="N1264" s="63" t="s">
        <v>3190</v>
      </c>
      <c r="O1264" s="62">
        <v>3</v>
      </c>
      <c r="P1264" s="64"/>
    </row>
    <row r="1265" spans="2:16" x14ac:dyDescent="0.25">
      <c r="B1265" s="62">
        <v>1260</v>
      </c>
      <c r="C1265" s="63" t="s">
        <v>3182</v>
      </c>
      <c r="D1265" s="63" t="s">
        <v>3222</v>
      </c>
      <c r="E1265" s="63" t="s">
        <v>3225</v>
      </c>
      <c r="F1265" s="63" t="s">
        <v>3225</v>
      </c>
      <c r="G1265" s="63"/>
      <c r="H1265" s="63"/>
      <c r="I1265" s="62" t="s">
        <v>3189</v>
      </c>
      <c r="J1265" s="63">
        <v>172.91</v>
      </c>
      <c r="K1265" s="63">
        <v>13</v>
      </c>
      <c r="L1265" s="63" t="s">
        <v>3186</v>
      </c>
      <c r="M1265" s="63" t="s">
        <v>3187</v>
      </c>
      <c r="N1265" s="63" t="s">
        <v>3190</v>
      </c>
      <c r="O1265" s="62">
        <v>3</v>
      </c>
      <c r="P1265" s="64"/>
    </row>
    <row r="1266" spans="2:16" x14ac:dyDescent="0.25">
      <c r="B1266" s="62">
        <v>1261</v>
      </c>
      <c r="C1266" s="63" t="s">
        <v>3182</v>
      </c>
      <c r="D1266" s="63" t="s">
        <v>3196</v>
      </c>
      <c r="E1266" s="63" t="s">
        <v>3210</v>
      </c>
      <c r="F1266" s="63" t="s">
        <v>3210</v>
      </c>
      <c r="G1266" s="63"/>
      <c r="H1266" s="63"/>
      <c r="I1266" s="62" t="s">
        <v>3189</v>
      </c>
      <c r="J1266" s="63">
        <v>76</v>
      </c>
      <c r="K1266" s="63">
        <v>12</v>
      </c>
      <c r="L1266" s="63" t="s">
        <v>3186</v>
      </c>
      <c r="M1266" s="63" t="s">
        <v>3187</v>
      </c>
      <c r="N1266" s="63" t="s">
        <v>3198</v>
      </c>
      <c r="O1266" s="62">
        <v>3</v>
      </c>
      <c r="P1266" s="64"/>
    </row>
    <row r="1267" spans="2:16" x14ac:dyDescent="0.25">
      <c r="B1267" s="62">
        <v>1262</v>
      </c>
      <c r="C1267" s="63" t="s">
        <v>3182</v>
      </c>
      <c r="D1267" s="63" t="s">
        <v>3196</v>
      </c>
      <c r="E1267" s="63" t="s">
        <v>3210</v>
      </c>
      <c r="F1267" s="63" t="s">
        <v>3210</v>
      </c>
      <c r="G1267" s="63"/>
      <c r="H1267" s="63"/>
      <c r="I1267" s="62" t="s">
        <v>3189</v>
      </c>
      <c r="J1267" s="63">
        <v>67</v>
      </c>
      <c r="K1267" s="63">
        <v>12</v>
      </c>
      <c r="L1267" s="63" t="s">
        <v>3186</v>
      </c>
      <c r="M1267" s="63" t="s">
        <v>3187</v>
      </c>
      <c r="N1267" s="63" t="s">
        <v>3198</v>
      </c>
      <c r="O1267" s="62">
        <v>3</v>
      </c>
      <c r="P1267" s="64"/>
    </row>
    <row r="1268" spans="2:16" x14ac:dyDescent="0.25">
      <c r="B1268" s="62">
        <v>1263</v>
      </c>
      <c r="C1268" s="63" t="s">
        <v>3182</v>
      </c>
      <c r="D1268" s="63" t="s">
        <v>3196</v>
      </c>
      <c r="E1268" s="63" t="s">
        <v>3210</v>
      </c>
      <c r="F1268" s="63" t="s">
        <v>3210</v>
      </c>
      <c r="G1268" s="63"/>
      <c r="H1268" s="63"/>
      <c r="I1268" s="62" t="s">
        <v>3189</v>
      </c>
      <c r="J1268" s="63">
        <v>115</v>
      </c>
      <c r="K1268" s="63">
        <v>12</v>
      </c>
      <c r="L1268" s="63" t="s">
        <v>3186</v>
      </c>
      <c r="M1268" s="63" t="s">
        <v>3194</v>
      </c>
      <c r="N1268" s="63" t="s">
        <v>3211</v>
      </c>
      <c r="O1268" s="62">
        <v>3</v>
      </c>
      <c r="P1268" s="64"/>
    </row>
    <row r="1269" spans="2:16" x14ac:dyDescent="0.25">
      <c r="B1269" s="62">
        <v>1264</v>
      </c>
      <c r="C1269" s="63" t="s">
        <v>3182</v>
      </c>
      <c r="D1269" s="63" t="s">
        <v>3196</v>
      </c>
      <c r="E1269" s="63" t="s">
        <v>3210</v>
      </c>
      <c r="F1269" s="63" t="s">
        <v>3210</v>
      </c>
      <c r="G1269" s="63"/>
      <c r="H1269" s="63"/>
      <c r="I1269" s="62" t="s">
        <v>3189</v>
      </c>
      <c r="J1269" s="63">
        <v>78</v>
      </c>
      <c r="K1269" s="63">
        <v>12</v>
      </c>
      <c r="L1269" s="63" t="s">
        <v>3186</v>
      </c>
      <c r="M1269" s="63" t="s">
        <v>3187</v>
      </c>
      <c r="N1269" s="63" t="s">
        <v>3198</v>
      </c>
      <c r="O1269" s="62">
        <v>3</v>
      </c>
      <c r="P1269" s="64"/>
    </row>
    <row r="1270" spans="2:16" x14ac:dyDescent="0.25">
      <c r="B1270" s="62">
        <v>1265</v>
      </c>
      <c r="C1270" s="63" t="s">
        <v>3182</v>
      </c>
      <c r="D1270" s="63" t="s">
        <v>3196</v>
      </c>
      <c r="E1270" s="63" t="s">
        <v>3210</v>
      </c>
      <c r="F1270" s="63" t="s">
        <v>3210</v>
      </c>
      <c r="G1270" s="63"/>
      <c r="H1270" s="63"/>
      <c r="I1270" s="62" t="s">
        <v>3189</v>
      </c>
      <c r="J1270" s="63">
        <v>91</v>
      </c>
      <c r="K1270" s="63">
        <v>12</v>
      </c>
      <c r="L1270" s="63" t="s">
        <v>3186</v>
      </c>
      <c r="M1270" s="63" t="s">
        <v>3187</v>
      </c>
      <c r="N1270" s="63" t="s">
        <v>3198</v>
      </c>
      <c r="O1270" s="62">
        <v>3</v>
      </c>
      <c r="P1270" s="64"/>
    </row>
    <row r="1271" spans="2:16" x14ac:dyDescent="0.25">
      <c r="B1271" s="62">
        <v>1266</v>
      </c>
      <c r="C1271" s="63" t="s">
        <v>3182</v>
      </c>
      <c r="D1271" s="63" t="s">
        <v>3196</v>
      </c>
      <c r="E1271" s="63" t="s">
        <v>3210</v>
      </c>
      <c r="F1271" s="63" t="s">
        <v>3210</v>
      </c>
      <c r="G1271" s="63"/>
      <c r="H1271" s="63"/>
      <c r="I1271" s="62" t="s">
        <v>3189</v>
      </c>
      <c r="J1271" s="63">
        <v>53</v>
      </c>
      <c r="K1271" s="63">
        <v>12</v>
      </c>
      <c r="L1271" s="63" t="s">
        <v>3186</v>
      </c>
      <c r="M1271" s="63" t="s">
        <v>3187</v>
      </c>
      <c r="N1271" s="63" t="s">
        <v>3198</v>
      </c>
      <c r="O1271" s="62">
        <v>3</v>
      </c>
      <c r="P1271" s="64"/>
    </row>
    <row r="1272" spans="2:16" x14ac:dyDescent="0.25">
      <c r="B1272" s="62">
        <v>1267</v>
      </c>
      <c r="C1272" s="63" t="s">
        <v>3182</v>
      </c>
      <c r="D1272" s="63" t="s">
        <v>3196</v>
      </c>
      <c r="E1272" s="63" t="s">
        <v>3210</v>
      </c>
      <c r="F1272" s="63" t="s">
        <v>3210</v>
      </c>
      <c r="G1272" s="63"/>
      <c r="H1272" s="63"/>
      <c r="I1272" s="62" t="s">
        <v>3189</v>
      </c>
      <c r="J1272" s="63">
        <v>57</v>
      </c>
      <c r="K1272" s="63">
        <v>12</v>
      </c>
      <c r="L1272" s="63" t="s">
        <v>3186</v>
      </c>
      <c r="M1272" s="63" t="s">
        <v>3187</v>
      </c>
      <c r="N1272" s="63" t="s">
        <v>3198</v>
      </c>
      <c r="O1272" s="62">
        <v>3</v>
      </c>
      <c r="P1272" s="64"/>
    </row>
    <row r="1273" spans="2:16" x14ac:dyDescent="0.25">
      <c r="B1273" s="62">
        <v>1268</v>
      </c>
      <c r="C1273" s="63" t="s">
        <v>3182</v>
      </c>
      <c r="D1273" s="63" t="s">
        <v>3196</v>
      </c>
      <c r="E1273" s="63" t="s">
        <v>3210</v>
      </c>
      <c r="F1273" s="63" t="s">
        <v>3210</v>
      </c>
      <c r="G1273" s="63"/>
      <c r="H1273" s="63"/>
      <c r="I1273" s="62" t="s">
        <v>3189</v>
      </c>
      <c r="J1273" s="63">
        <v>82</v>
      </c>
      <c r="K1273" s="63">
        <v>12</v>
      </c>
      <c r="L1273" s="63" t="s">
        <v>3186</v>
      </c>
      <c r="M1273" s="63" t="s">
        <v>3187</v>
      </c>
      <c r="N1273" s="63" t="s">
        <v>3198</v>
      </c>
      <c r="O1273" s="62">
        <v>3</v>
      </c>
      <c r="P1273" s="64"/>
    </row>
    <row r="1274" spans="2:16" x14ac:dyDescent="0.25">
      <c r="B1274" s="62">
        <v>1269</v>
      </c>
      <c r="C1274" s="63" t="s">
        <v>3182</v>
      </c>
      <c r="D1274" s="63" t="s">
        <v>3222</v>
      </c>
      <c r="E1274" s="63" t="s">
        <v>3225</v>
      </c>
      <c r="F1274" s="63" t="s">
        <v>3225</v>
      </c>
      <c r="G1274" s="63"/>
      <c r="H1274" s="63"/>
      <c r="I1274" s="62" t="s">
        <v>3189</v>
      </c>
      <c r="J1274" s="63">
        <v>127.17</v>
      </c>
      <c r="K1274" s="63">
        <v>13</v>
      </c>
      <c r="L1274" s="63" t="s">
        <v>3186</v>
      </c>
      <c r="M1274" s="63" t="s">
        <v>3187</v>
      </c>
      <c r="N1274" s="63" t="s">
        <v>3190</v>
      </c>
      <c r="O1274" s="62">
        <v>3</v>
      </c>
      <c r="P1274" s="64"/>
    </row>
    <row r="1275" spans="2:16" x14ac:dyDescent="0.25">
      <c r="B1275" s="62">
        <v>1270</v>
      </c>
      <c r="C1275" s="63" t="s">
        <v>3182</v>
      </c>
      <c r="D1275" s="63" t="s">
        <v>3196</v>
      </c>
      <c r="E1275" s="63" t="s">
        <v>3210</v>
      </c>
      <c r="F1275" s="63" t="s">
        <v>3210</v>
      </c>
      <c r="G1275" s="63"/>
      <c r="H1275" s="63"/>
      <c r="I1275" s="62" t="s">
        <v>3189</v>
      </c>
      <c r="J1275" s="63">
        <v>75</v>
      </c>
      <c r="K1275" s="63">
        <v>12</v>
      </c>
      <c r="L1275" s="63" t="s">
        <v>3186</v>
      </c>
      <c r="M1275" s="63" t="s">
        <v>3187</v>
      </c>
      <c r="N1275" s="63" t="s">
        <v>3198</v>
      </c>
      <c r="O1275" s="62">
        <v>3</v>
      </c>
      <c r="P1275" s="64"/>
    </row>
    <row r="1276" spans="2:16" x14ac:dyDescent="0.25">
      <c r="B1276" s="62">
        <v>1271</v>
      </c>
      <c r="C1276" s="63" t="s">
        <v>3182</v>
      </c>
      <c r="D1276" s="63" t="s">
        <v>3222</v>
      </c>
      <c r="E1276" s="63" t="s">
        <v>3225</v>
      </c>
      <c r="F1276" s="63" t="s">
        <v>3225</v>
      </c>
      <c r="G1276" s="63"/>
      <c r="H1276" s="63"/>
      <c r="I1276" s="62" t="s">
        <v>3189</v>
      </c>
      <c r="J1276" s="63">
        <v>239.47</v>
      </c>
      <c r="K1276" s="63">
        <v>13</v>
      </c>
      <c r="L1276" s="63" t="s">
        <v>3186</v>
      </c>
      <c r="M1276" s="63" t="s">
        <v>3187</v>
      </c>
      <c r="N1276" s="63" t="s">
        <v>3190</v>
      </c>
      <c r="O1276" s="62">
        <v>3</v>
      </c>
      <c r="P1276" s="64"/>
    </row>
    <row r="1277" spans="2:16" x14ac:dyDescent="0.25">
      <c r="B1277" s="62">
        <v>1272</v>
      </c>
      <c r="C1277" s="63" t="s">
        <v>3182</v>
      </c>
      <c r="D1277" s="63" t="s">
        <v>3222</v>
      </c>
      <c r="E1277" s="63" t="s">
        <v>3223</v>
      </c>
      <c r="F1277" s="63" t="s">
        <v>3223</v>
      </c>
      <c r="G1277" s="63"/>
      <c r="H1277" s="63"/>
      <c r="I1277" s="62" t="s">
        <v>3189</v>
      </c>
      <c r="J1277" s="63">
        <v>57.4</v>
      </c>
      <c r="K1277" s="63">
        <v>12</v>
      </c>
      <c r="L1277" s="63" t="s">
        <v>3186</v>
      </c>
      <c r="M1277" s="63" t="s">
        <v>3194</v>
      </c>
      <c r="N1277" s="63" t="s">
        <v>3211</v>
      </c>
      <c r="O1277" s="62">
        <v>3</v>
      </c>
      <c r="P1277" s="64"/>
    </row>
    <row r="1278" spans="2:16" x14ac:dyDescent="0.25">
      <c r="B1278" s="62">
        <v>1273</v>
      </c>
      <c r="C1278" s="63" t="s">
        <v>3182</v>
      </c>
      <c r="D1278" s="63" t="s">
        <v>3222</v>
      </c>
      <c r="E1278" s="63" t="s">
        <v>3224</v>
      </c>
      <c r="F1278" s="63" t="s">
        <v>3224</v>
      </c>
      <c r="G1278" s="63"/>
      <c r="H1278" s="63"/>
      <c r="I1278" s="62" t="s">
        <v>3189</v>
      </c>
      <c r="J1278" s="63">
        <v>279.81</v>
      </c>
      <c r="K1278" s="63">
        <v>12</v>
      </c>
      <c r="L1278" s="63" t="s">
        <v>3186</v>
      </c>
      <c r="M1278" s="63" t="s">
        <v>3194</v>
      </c>
      <c r="N1278" s="63" t="s">
        <v>3211</v>
      </c>
      <c r="O1278" s="62">
        <v>3</v>
      </c>
      <c r="P1278" s="64"/>
    </row>
    <row r="1279" spans="2:16" x14ac:dyDescent="0.25">
      <c r="B1279" s="62">
        <v>1274</v>
      </c>
      <c r="C1279" s="63" t="s">
        <v>3182</v>
      </c>
      <c r="D1279" s="63" t="s">
        <v>3222</v>
      </c>
      <c r="E1279" s="63" t="s">
        <v>3225</v>
      </c>
      <c r="F1279" s="63" t="s">
        <v>3225</v>
      </c>
      <c r="G1279" s="63"/>
      <c r="H1279" s="63"/>
      <c r="I1279" s="62" t="s">
        <v>3189</v>
      </c>
      <c r="J1279" s="63">
        <v>175.34</v>
      </c>
      <c r="K1279" s="63">
        <v>13</v>
      </c>
      <c r="L1279" s="63" t="s">
        <v>3186</v>
      </c>
      <c r="M1279" s="63" t="s">
        <v>3187</v>
      </c>
      <c r="N1279" s="63" t="s">
        <v>3190</v>
      </c>
      <c r="O1279" s="62">
        <v>3</v>
      </c>
      <c r="P1279" s="64"/>
    </row>
    <row r="1280" spans="2:16" x14ac:dyDescent="0.25">
      <c r="B1280" s="62">
        <v>1275</v>
      </c>
      <c r="C1280" s="63" t="s">
        <v>3182</v>
      </c>
      <c r="D1280" s="63" t="s">
        <v>3222</v>
      </c>
      <c r="E1280" s="63" t="s">
        <v>3225</v>
      </c>
      <c r="F1280" s="63" t="s">
        <v>3225</v>
      </c>
      <c r="G1280" s="63"/>
      <c r="H1280" s="63"/>
      <c r="I1280" s="62" t="s">
        <v>3189</v>
      </c>
      <c r="J1280" s="63">
        <v>154.9</v>
      </c>
      <c r="K1280" s="63">
        <v>13</v>
      </c>
      <c r="L1280" s="63" t="s">
        <v>3186</v>
      </c>
      <c r="M1280" s="63" t="s">
        <v>3187</v>
      </c>
      <c r="N1280" s="63" t="s">
        <v>3190</v>
      </c>
      <c r="O1280" s="62">
        <v>3</v>
      </c>
      <c r="P1280" s="64"/>
    </row>
    <row r="1281" spans="2:16" x14ac:dyDescent="0.25">
      <c r="B1281" s="62">
        <v>1276</v>
      </c>
      <c r="C1281" s="63" t="s">
        <v>3182</v>
      </c>
      <c r="D1281" s="63" t="s">
        <v>3222</v>
      </c>
      <c r="E1281" s="63" t="s">
        <v>3225</v>
      </c>
      <c r="F1281" s="63" t="s">
        <v>3225</v>
      </c>
      <c r="G1281" s="63"/>
      <c r="H1281" s="63"/>
      <c r="I1281" s="62" t="s">
        <v>3189</v>
      </c>
      <c r="J1281" s="63">
        <v>169.14</v>
      </c>
      <c r="K1281" s="63">
        <v>13</v>
      </c>
      <c r="L1281" s="63" t="s">
        <v>3186</v>
      </c>
      <c r="M1281" s="63" t="s">
        <v>3187</v>
      </c>
      <c r="N1281" s="63" t="s">
        <v>3190</v>
      </c>
      <c r="O1281" s="62">
        <v>3</v>
      </c>
      <c r="P1281" s="64"/>
    </row>
    <row r="1282" spans="2:16" x14ac:dyDescent="0.25">
      <c r="B1282" s="62">
        <v>1277</v>
      </c>
      <c r="C1282" s="63" t="s">
        <v>3182</v>
      </c>
      <c r="D1282" s="63" t="s">
        <v>3222</v>
      </c>
      <c r="E1282" s="63" t="s">
        <v>3225</v>
      </c>
      <c r="F1282" s="63" t="s">
        <v>3225</v>
      </c>
      <c r="G1282" s="63"/>
      <c r="H1282" s="63"/>
      <c r="I1282" s="62" t="s">
        <v>3189</v>
      </c>
      <c r="J1282" s="63">
        <v>131.07</v>
      </c>
      <c r="K1282" s="63">
        <v>13</v>
      </c>
      <c r="L1282" s="63" t="s">
        <v>3186</v>
      </c>
      <c r="M1282" s="63" t="s">
        <v>3187</v>
      </c>
      <c r="N1282" s="63" t="s">
        <v>3190</v>
      </c>
      <c r="O1282" s="62">
        <v>3</v>
      </c>
      <c r="P1282" s="64"/>
    </row>
    <row r="1283" spans="2:16" x14ac:dyDescent="0.25">
      <c r="B1283" s="62">
        <v>1278</v>
      </c>
      <c r="C1283" s="63" t="s">
        <v>3182</v>
      </c>
      <c r="D1283" s="63" t="s">
        <v>3196</v>
      </c>
      <c r="E1283" s="63" t="s">
        <v>3210</v>
      </c>
      <c r="F1283" s="63" t="s">
        <v>3210</v>
      </c>
      <c r="G1283" s="63"/>
      <c r="H1283" s="63"/>
      <c r="I1283" s="62" t="s">
        <v>3189</v>
      </c>
      <c r="J1283" s="63">
        <v>89</v>
      </c>
      <c r="K1283" s="63">
        <v>12</v>
      </c>
      <c r="L1283" s="63" t="s">
        <v>3186</v>
      </c>
      <c r="M1283" s="63" t="s">
        <v>3187</v>
      </c>
      <c r="N1283" s="63" t="s">
        <v>3198</v>
      </c>
      <c r="O1283" s="62">
        <v>3</v>
      </c>
      <c r="P1283" s="64"/>
    </row>
    <row r="1284" spans="2:16" x14ac:dyDescent="0.25">
      <c r="B1284" s="62">
        <v>1279</v>
      </c>
      <c r="C1284" s="63" t="s">
        <v>3182</v>
      </c>
      <c r="D1284" s="63" t="s">
        <v>3222</v>
      </c>
      <c r="E1284" s="63" t="s">
        <v>3225</v>
      </c>
      <c r="F1284" s="63" t="s">
        <v>3225</v>
      </c>
      <c r="G1284" s="63"/>
      <c r="H1284" s="63"/>
      <c r="I1284" s="62" t="s">
        <v>3189</v>
      </c>
      <c r="J1284" s="63">
        <v>110.6</v>
      </c>
      <c r="K1284" s="63">
        <v>13</v>
      </c>
      <c r="L1284" s="63" t="s">
        <v>3186</v>
      </c>
      <c r="M1284" s="63" t="s">
        <v>3187</v>
      </c>
      <c r="N1284" s="63" t="s">
        <v>3190</v>
      </c>
      <c r="O1284" s="62">
        <v>3</v>
      </c>
      <c r="P1284" s="64"/>
    </row>
    <row r="1285" spans="2:16" x14ac:dyDescent="0.25">
      <c r="B1285" s="62">
        <v>1280</v>
      </c>
      <c r="C1285" s="63" t="s">
        <v>3182</v>
      </c>
      <c r="D1285" s="63" t="s">
        <v>3222</v>
      </c>
      <c r="E1285" s="63" t="s">
        <v>3223</v>
      </c>
      <c r="F1285" s="63" t="s">
        <v>3223</v>
      </c>
      <c r="G1285" s="63"/>
      <c r="H1285" s="63"/>
      <c r="I1285" s="62" t="s">
        <v>3189</v>
      </c>
      <c r="J1285" s="63">
        <v>164.43</v>
      </c>
      <c r="K1285" s="63">
        <v>13</v>
      </c>
      <c r="L1285" s="63" t="s">
        <v>3186</v>
      </c>
      <c r="M1285" s="63" t="s">
        <v>3187</v>
      </c>
      <c r="N1285" s="63" t="s">
        <v>3190</v>
      </c>
      <c r="O1285" s="62">
        <v>3</v>
      </c>
      <c r="P1285" s="64"/>
    </row>
    <row r="1286" spans="2:16" x14ac:dyDescent="0.25">
      <c r="B1286" s="62">
        <v>1281</v>
      </c>
      <c r="C1286" s="63" t="s">
        <v>3182</v>
      </c>
      <c r="D1286" s="63" t="s">
        <v>3222</v>
      </c>
      <c r="E1286" s="63" t="s">
        <v>3225</v>
      </c>
      <c r="F1286" s="63" t="s">
        <v>3225</v>
      </c>
      <c r="G1286" s="63"/>
      <c r="H1286" s="63"/>
      <c r="I1286" s="62" t="s">
        <v>3189</v>
      </c>
      <c r="J1286" s="63">
        <v>110.21</v>
      </c>
      <c r="K1286" s="63">
        <v>13</v>
      </c>
      <c r="L1286" s="63" t="s">
        <v>3186</v>
      </c>
      <c r="M1286" s="63" t="s">
        <v>3187</v>
      </c>
      <c r="N1286" s="63" t="s">
        <v>3190</v>
      </c>
      <c r="O1286" s="62">
        <v>3</v>
      </c>
      <c r="P1286" s="64"/>
    </row>
    <row r="1287" spans="2:16" x14ac:dyDescent="0.25">
      <c r="B1287" s="62">
        <v>1282</v>
      </c>
      <c r="C1287" s="63" t="s">
        <v>3182</v>
      </c>
      <c r="D1287" s="63" t="s">
        <v>3222</v>
      </c>
      <c r="E1287" s="63" t="s">
        <v>3225</v>
      </c>
      <c r="F1287" s="63" t="s">
        <v>3225</v>
      </c>
      <c r="G1287" s="63"/>
      <c r="H1287" s="63"/>
      <c r="I1287" s="62" t="s">
        <v>3189</v>
      </c>
      <c r="J1287" s="63">
        <v>151.41999999999999</v>
      </c>
      <c r="K1287" s="63">
        <v>13</v>
      </c>
      <c r="L1287" s="63" t="s">
        <v>3186</v>
      </c>
      <c r="M1287" s="63" t="s">
        <v>3187</v>
      </c>
      <c r="N1287" s="63" t="s">
        <v>3190</v>
      </c>
      <c r="O1287" s="62">
        <v>3</v>
      </c>
      <c r="P1287" s="64"/>
    </row>
    <row r="1288" spans="2:16" x14ac:dyDescent="0.25">
      <c r="B1288" s="62">
        <v>1283</v>
      </c>
      <c r="C1288" s="63" t="s">
        <v>3182</v>
      </c>
      <c r="D1288" s="63" t="s">
        <v>3222</v>
      </c>
      <c r="E1288" s="63" t="s">
        <v>3224</v>
      </c>
      <c r="F1288" s="63" t="s">
        <v>3224</v>
      </c>
      <c r="G1288" s="63"/>
      <c r="H1288" s="63"/>
      <c r="I1288" s="62" t="s">
        <v>3189</v>
      </c>
      <c r="J1288" s="63">
        <v>98.01</v>
      </c>
      <c r="K1288" s="63">
        <v>12</v>
      </c>
      <c r="L1288" s="63" t="s">
        <v>3186</v>
      </c>
      <c r="M1288" s="63" t="s">
        <v>3194</v>
      </c>
      <c r="N1288" s="63" t="s">
        <v>3211</v>
      </c>
      <c r="O1288" s="62">
        <v>3</v>
      </c>
      <c r="P1288" s="64"/>
    </row>
    <row r="1289" spans="2:16" x14ac:dyDescent="0.25">
      <c r="B1289" s="62">
        <v>1284</v>
      </c>
      <c r="C1289" s="63" t="s">
        <v>3182</v>
      </c>
      <c r="D1289" s="63" t="s">
        <v>3222</v>
      </c>
      <c r="E1289" s="63" t="s">
        <v>3225</v>
      </c>
      <c r="F1289" s="63" t="s">
        <v>3225</v>
      </c>
      <c r="G1289" s="63"/>
      <c r="H1289" s="63"/>
      <c r="I1289" s="62" t="s">
        <v>3189</v>
      </c>
      <c r="J1289" s="63">
        <v>155.78</v>
      </c>
      <c r="K1289" s="63">
        <v>13</v>
      </c>
      <c r="L1289" s="63" t="s">
        <v>3186</v>
      </c>
      <c r="M1289" s="63" t="s">
        <v>3187</v>
      </c>
      <c r="N1289" s="63" t="s">
        <v>3190</v>
      </c>
      <c r="O1289" s="62">
        <v>3</v>
      </c>
      <c r="P1289" s="64"/>
    </row>
    <row r="1290" spans="2:16" x14ac:dyDescent="0.25">
      <c r="B1290" s="62">
        <v>1285</v>
      </c>
      <c r="C1290" s="63" t="s">
        <v>3182</v>
      </c>
      <c r="D1290" s="63" t="s">
        <v>3222</v>
      </c>
      <c r="E1290" s="63" t="s">
        <v>3225</v>
      </c>
      <c r="F1290" s="63" t="s">
        <v>3225</v>
      </c>
      <c r="G1290" s="63"/>
      <c r="H1290" s="63"/>
      <c r="I1290" s="62" t="s">
        <v>3189</v>
      </c>
      <c r="J1290" s="63">
        <v>494.53</v>
      </c>
      <c r="K1290" s="63">
        <v>13</v>
      </c>
      <c r="L1290" s="63" t="s">
        <v>3186</v>
      </c>
      <c r="M1290" s="63" t="s">
        <v>3187</v>
      </c>
      <c r="N1290" s="63" t="s">
        <v>3190</v>
      </c>
      <c r="O1290" s="62">
        <v>3</v>
      </c>
      <c r="P1290" s="64"/>
    </row>
    <row r="1291" spans="2:16" x14ac:dyDescent="0.25">
      <c r="B1291" s="62">
        <v>1286</v>
      </c>
      <c r="C1291" s="63" t="s">
        <v>3182</v>
      </c>
      <c r="D1291" s="63" t="s">
        <v>3222</v>
      </c>
      <c r="E1291" s="63" t="s">
        <v>3225</v>
      </c>
      <c r="F1291" s="63" t="s">
        <v>3225</v>
      </c>
      <c r="G1291" s="63"/>
      <c r="H1291" s="63"/>
      <c r="I1291" s="62" t="s">
        <v>3189</v>
      </c>
      <c r="J1291" s="63">
        <v>105.25</v>
      </c>
      <c r="K1291" s="63">
        <v>13</v>
      </c>
      <c r="L1291" s="63" t="s">
        <v>3186</v>
      </c>
      <c r="M1291" s="63" t="s">
        <v>3187</v>
      </c>
      <c r="N1291" s="63" t="s">
        <v>3190</v>
      </c>
      <c r="O1291" s="62">
        <v>3</v>
      </c>
      <c r="P1291" s="64"/>
    </row>
    <row r="1292" spans="2:16" x14ac:dyDescent="0.25">
      <c r="B1292" s="62">
        <v>1287</v>
      </c>
      <c r="C1292" s="63" t="s">
        <v>3182</v>
      </c>
      <c r="D1292" s="63" t="s">
        <v>3222</v>
      </c>
      <c r="E1292" s="63" t="s">
        <v>3225</v>
      </c>
      <c r="F1292" s="63" t="s">
        <v>3225</v>
      </c>
      <c r="G1292" s="63"/>
      <c r="H1292" s="63"/>
      <c r="I1292" s="62" t="s">
        <v>3189</v>
      </c>
      <c r="J1292" s="63">
        <v>107.04</v>
      </c>
      <c r="K1292" s="63">
        <v>13</v>
      </c>
      <c r="L1292" s="63" t="s">
        <v>3186</v>
      </c>
      <c r="M1292" s="63" t="s">
        <v>3187</v>
      </c>
      <c r="N1292" s="63" t="s">
        <v>3190</v>
      </c>
      <c r="O1292" s="62">
        <v>3</v>
      </c>
      <c r="P1292" s="64"/>
    </row>
    <row r="1293" spans="2:16" x14ac:dyDescent="0.25">
      <c r="B1293" s="62">
        <v>1288</v>
      </c>
      <c r="C1293" s="63" t="s">
        <v>3182</v>
      </c>
      <c r="D1293" s="63" t="s">
        <v>3222</v>
      </c>
      <c r="E1293" s="63" t="s">
        <v>3225</v>
      </c>
      <c r="F1293" s="63" t="s">
        <v>3225</v>
      </c>
      <c r="G1293" s="63"/>
      <c r="H1293" s="63"/>
      <c r="I1293" s="62" t="s">
        <v>3189</v>
      </c>
      <c r="J1293" s="63">
        <v>148.07</v>
      </c>
      <c r="K1293" s="63">
        <v>13</v>
      </c>
      <c r="L1293" s="63" t="s">
        <v>3186</v>
      </c>
      <c r="M1293" s="63" t="s">
        <v>3187</v>
      </c>
      <c r="N1293" s="63" t="s">
        <v>3190</v>
      </c>
      <c r="O1293" s="62">
        <v>3</v>
      </c>
      <c r="P1293" s="64"/>
    </row>
    <row r="1294" spans="2:16" x14ac:dyDescent="0.25">
      <c r="B1294" s="62">
        <v>1289</v>
      </c>
      <c r="C1294" s="63" t="s">
        <v>3182</v>
      </c>
      <c r="D1294" s="63" t="s">
        <v>3182</v>
      </c>
      <c r="E1294" s="63" t="s">
        <v>3226</v>
      </c>
      <c r="F1294" s="63" t="s">
        <v>3226</v>
      </c>
      <c r="G1294" s="63"/>
      <c r="H1294" s="63"/>
      <c r="I1294" s="62" t="s">
        <v>3189</v>
      </c>
      <c r="J1294" s="63">
        <v>53</v>
      </c>
      <c r="K1294" s="63">
        <v>13</v>
      </c>
      <c r="L1294" s="63" t="s">
        <v>3186</v>
      </c>
      <c r="M1294" s="63" t="s">
        <v>3187</v>
      </c>
      <c r="N1294" s="63" t="s">
        <v>3190</v>
      </c>
      <c r="O1294" s="62">
        <v>3</v>
      </c>
      <c r="P1294" s="64"/>
    </row>
    <row r="1295" spans="2:16" x14ac:dyDescent="0.25">
      <c r="B1295" s="62">
        <v>1290</v>
      </c>
      <c r="C1295" s="63" t="s">
        <v>3182</v>
      </c>
      <c r="D1295" s="63" t="s">
        <v>3214</v>
      </c>
      <c r="E1295" s="63" t="s">
        <v>3215</v>
      </c>
      <c r="F1295" s="63" t="s">
        <v>3215</v>
      </c>
      <c r="G1295" s="63"/>
      <c r="H1295" s="63"/>
      <c r="I1295" s="62" t="s">
        <v>3185</v>
      </c>
      <c r="J1295" s="63">
        <v>102.23</v>
      </c>
      <c r="K1295" s="63">
        <v>13</v>
      </c>
      <c r="L1295" s="63" t="s">
        <v>3186</v>
      </c>
      <c r="M1295" s="63" t="s">
        <v>3194</v>
      </c>
      <c r="N1295" s="63" t="s">
        <v>2677</v>
      </c>
      <c r="O1295" s="62">
        <v>1</v>
      </c>
    </row>
    <row r="1296" spans="2:16" x14ac:dyDescent="0.25">
      <c r="B1296" s="62">
        <v>1291</v>
      </c>
      <c r="C1296" s="63" t="s">
        <v>3182</v>
      </c>
      <c r="D1296" s="63" t="s">
        <v>3222</v>
      </c>
      <c r="E1296" s="63" t="s">
        <v>3224</v>
      </c>
      <c r="F1296" s="63" t="s">
        <v>3224</v>
      </c>
      <c r="G1296" s="63"/>
      <c r="H1296" s="63"/>
      <c r="I1296" s="62" t="s">
        <v>3189</v>
      </c>
      <c r="J1296" s="63">
        <v>71.599999999999994</v>
      </c>
      <c r="K1296" s="63">
        <v>12</v>
      </c>
      <c r="L1296" s="63" t="s">
        <v>3186</v>
      </c>
      <c r="M1296" s="63" t="s">
        <v>3194</v>
      </c>
      <c r="N1296" s="63" t="s">
        <v>3211</v>
      </c>
      <c r="O1296" s="62">
        <v>3</v>
      </c>
      <c r="P1296" s="64"/>
    </row>
    <row r="1297" spans="2:16" x14ac:dyDescent="0.25">
      <c r="B1297" s="62">
        <v>1292</v>
      </c>
      <c r="C1297" s="63" t="s">
        <v>3182</v>
      </c>
      <c r="D1297" s="63" t="s">
        <v>3222</v>
      </c>
      <c r="E1297" s="63" t="s">
        <v>3224</v>
      </c>
      <c r="F1297" s="63" t="s">
        <v>3224</v>
      </c>
      <c r="G1297" s="63"/>
      <c r="H1297" s="63"/>
      <c r="I1297" s="62" t="s">
        <v>3189</v>
      </c>
      <c r="J1297" s="63">
        <v>114.5</v>
      </c>
      <c r="K1297" s="63">
        <v>12</v>
      </c>
      <c r="L1297" s="63" t="s">
        <v>3186</v>
      </c>
      <c r="M1297" s="63" t="s">
        <v>3187</v>
      </c>
      <c r="N1297" s="63" t="s">
        <v>3198</v>
      </c>
      <c r="O1297" s="62">
        <v>3</v>
      </c>
      <c r="P1297" s="64"/>
    </row>
    <row r="1298" spans="2:16" x14ac:dyDescent="0.25">
      <c r="B1298" s="62">
        <v>1293</v>
      </c>
      <c r="C1298" s="63" t="s">
        <v>3182</v>
      </c>
      <c r="D1298" s="63" t="s">
        <v>3182</v>
      </c>
      <c r="E1298" s="63" t="s">
        <v>3226</v>
      </c>
      <c r="F1298" s="63" t="s">
        <v>3226</v>
      </c>
      <c r="G1298" s="63"/>
      <c r="H1298" s="63"/>
      <c r="I1298" s="62" t="s">
        <v>3189</v>
      </c>
      <c r="J1298" s="63">
        <v>37.1</v>
      </c>
      <c r="K1298" s="63">
        <v>12</v>
      </c>
      <c r="L1298" s="63" t="s">
        <v>3186</v>
      </c>
      <c r="M1298" s="63" t="s">
        <v>3187</v>
      </c>
      <c r="N1298" s="63" t="s">
        <v>3198</v>
      </c>
      <c r="O1298" s="62">
        <v>3</v>
      </c>
      <c r="P1298" s="64"/>
    </row>
    <row r="1299" spans="2:16" x14ac:dyDescent="0.25">
      <c r="B1299" s="62">
        <v>1294</v>
      </c>
      <c r="C1299" s="63" t="s">
        <v>3182</v>
      </c>
      <c r="D1299" s="63" t="s">
        <v>3222</v>
      </c>
      <c r="E1299" s="63" t="s">
        <v>3224</v>
      </c>
      <c r="F1299" s="63" t="s">
        <v>3224</v>
      </c>
      <c r="G1299" s="63"/>
      <c r="H1299" s="63"/>
      <c r="I1299" s="62" t="s">
        <v>3189</v>
      </c>
      <c r="J1299" s="63">
        <v>374.93</v>
      </c>
      <c r="K1299" s="63">
        <v>12</v>
      </c>
      <c r="L1299" s="63" t="s">
        <v>3186</v>
      </c>
      <c r="M1299" s="63" t="s">
        <v>3194</v>
      </c>
      <c r="N1299" s="63" t="s">
        <v>3211</v>
      </c>
      <c r="O1299" s="62">
        <v>3</v>
      </c>
      <c r="P1299" s="64"/>
    </row>
    <row r="1300" spans="2:16" x14ac:dyDescent="0.25">
      <c r="B1300" s="62">
        <v>1295</v>
      </c>
      <c r="C1300" s="63" t="s">
        <v>3182</v>
      </c>
      <c r="D1300" s="63" t="s">
        <v>3182</v>
      </c>
      <c r="E1300" s="63" t="s">
        <v>3182</v>
      </c>
      <c r="F1300" s="63" t="s">
        <v>3182</v>
      </c>
      <c r="G1300" s="63"/>
      <c r="H1300" s="63"/>
      <c r="I1300" s="62" t="s">
        <v>3189</v>
      </c>
      <c r="J1300" s="63">
        <v>24.7</v>
      </c>
      <c r="K1300" s="63">
        <v>12</v>
      </c>
      <c r="L1300" s="63" t="s">
        <v>3186</v>
      </c>
      <c r="M1300" s="63" t="s">
        <v>3187</v>
      </c>
      <c r="N1300" s="63" t="s">
        <v>3198</v>
      </c>
      <c r="O1300" s="62">
        <v>3</v>
      </c>
      <c r="P1300" s="64"/>
    </row>
    <row r="1301" spans="2:16" x14ac:dyDescent="0.25">
      <c r="B1301" s="62">
        <v>1296</v>
      </c>
      <c r="C1301" s="63" t="s">
        <v>3182</v>
      </c>
      <c r="D1301" s="63" t="s">
        <v>3182</v>
      </c>
      <c r="E1301" s="63" t="s">
        <v>3182</v>
      </c>
      <c r="F1301" s="63" t="s">
        <v>3182</v>
      </c>
      <c r="G1301" s="63"/>
      <c r="H1301" s="63"/>
      <c r="I1301" s="62" t="s">
        <v>3189</v>
      </c>
      <c r="J1301" s="63">
        <v>52.7</v>
      </c>
      <c r="K1301" s="63">
        <v>14</v>
      </c>
      <c r="L1301" s="63" t="s">
        <v>3186</v>
      </c>
      <c r="M1301" s="63" t="s">
        <v>3187</v>
      </c>
      <c r="N1301" s="63" t="s">
        <v>3203</v>
      </c>
      <c r="O1301" s="62">
        <v>3</v>
      </c>
      <c r="P1301" s="64"/>
    </row>
    <row r="1302" spans="2:16" x14ac:dyDescent="0.25">
      <c r="B1302" s="62">
        <v>1297</v>
      </c>
      <c r="C1302" s="63" t="s">
        <v>3182</v>
      </c>
      <c r="D1302" s="63" t="s">
        <v>3182</v>
      </c>
      <c r="E1302" s="63" t="s">
        <v>3226</v>
      </c>
      <c r="F1302" s="63" t="s">
        <v>3226</v>
      </c>
      <c r="G1302" s="63"/>
      <c r="H1302" s="63"/>
      <c r="I1302" s="62" t="s">
        <v>3189</v>
      </c>
      <c r="J1302" s="63">
        <v>42</v>
      </c>
      <c r="K1302" s="63">
        <v>13</v>
      </c>
      <c r="L1302" s="63" t="s">
        <v>3186</v>
      </c>
      <c r="M1302" s="63" t="s">
        <v>3187</v>
      </c>
      <c r="N1302" s="63" t="s">
        <v>3190</v>
      </c>
      <c r="O1302" s="62">
        <v>3</v>
      </c>
      <c r="P1302" s="64"/>
    </row>
    <row r="1303" spans="2:16" x14ac:dyDescent="0.25">
      <c r="B1303" s="62">
        <v>1298</v>
      </c>
      <c r="C1303" s="63" t="s">
        <v>3182</v>
      </c>
      <c r="D1303" s="63" t="s">
        <v>3182</v>
      </c>
      <c r="E1303" s="63" t="s">
        <v>3227</v>
      </c>
      <c r="F1303" s="63" t="s">
        <v>3227</v>
      </c>
      <c r="G1303" s="63"/>
      <c r="H1303" s="63"/>
      <c r="I1303" s="62" t="s">
        <v>3189</v>
      </c>
      <c r="J1303" s="63">
        <v>58.1</v>
      </c>
      <c r="K1303" s="63">
        <v>14</v>
      </c>
      <c r="L1303" s="63" t="s">
        <v>3186</v>
      </c>
      <c r="M1303" s="63" t="s">
        <v>3187</v>
      </c>
      <c r="N1303" s="63" t="s">
        <v>3203</v>
      </c>
      <c r="O1303" s="62">
        <v>3</v>
      </c>
      <c r="P1303" s="64"/>
    </row>
    <row r="1304" spans="2:16" x14ac:dyDescent="0.25">
      <c r="B1304" s="62">
        <v>1299</v>
      </c>
      <c r="C1304" s="63" t="s">
        <v>3182</v>
      </c>
      <c r="D1304" s="63" t="s">
        <v>3182</v>
      </c>
      <c r="E1304" s="63" t="s">
        <v>3228</v>
      </c>
      <c r="F1304" s="63" t="s">
        <v>3228</v>
      </c>
      <c r="G1304" s="63"/>
      <c r="H1304" s="63"/>
      <c r="I1304" s="62" t="s">
        <v>3189</v>
      </c>
      <c r="J1304" s="63">
        <v>41.1</v>
      </c>
      <c r="K1304" s="63">
        <v>13</v>
      </c>
      <c r="L1304" s="63" t="s">
        <v>3186</v>
      </c>
      <c r="M1304" s="63" t="s">
        <v>3187</v>
      </c>
      <c r="N1304" s="63" t="s">
        <v>3190</v>
      </c>
      <c r="O1304" s="62">
        <v>3</v>
      </c>
      <c r="P1304" s="64"/>
    </row>
    <row r="1305" spans="2:16" x14ac:dyDescent="0.25">
      <c r="B1305" s="62">
        <v>1300</v>
      </c>
      <c r="C1305" s="63" t="s">
        <v>3182</v>
      </c>
      <c r="D1305" s="63" t="s">
        <v>3222</v>
      </c>
      <c r="E1305" s="63" t="s">
        <v>3224</v>
      </c>
      <c r="F1305" s="63" t="s">
        <v>3224</v>
      </c>
      <c r="G1305" s="63"/>
      <c r="H1305" s="63"/>
      <c r="I1305" s="62" t="s">
        <v>3189</v>
      </c>
      <c r="J1305" s="63">
        <v>150.88</v>
      </c>
      <c r="K1305" s="63">
        <v>12</v>
      </c>
      <c r="L1305" s="63" t="s">
        <v>3186</v>
      </c>
      <c r="M1305" s="63" t="s">
        <v>3194</v>
      </c>
      <c r="N1305" s="63" t="s">
        <v>3211</v>
      </c>
      <c r="O1305" s="62">
        <v>3</v>
      </c>
      <c r="P1305" s="64"/>
    </row>
    <row r="1306" spans="2:16" x14ac:dyDescent="0.25">
      <c r="B1306" s="62">
        <v>1301</v>
      </c>
      <c r="C1306" s="63" t="s">
        <v>3182</v>
      </c>
      <c r="D1306" s="63" t="s">
        <v>3222</v>
      </c>
      <c r="E1306" s="63" t="s">
        <v>3224</v>
      </c>
      <c r="F1306" s="63" t="s">
        <v>3224</v>
      </c>
      <c r="G1306" s="63"/>
      <c r="H1306" s="63"/>
      <c r="I1306" s="62" t="s">
        <v>3189</v>
      </c>
      <c r="J1306" s="63">
        <v>61.39</v>
      </c>
      <c r="K1306" s="63">
        <v>12</v>
      </c>
      <c r="L1306" s="63" t="s">
        <v>3186</v>
      </c>
      <c r="M1306" s="63" t="s">
        <v>3194</v>
      </c>
      <c r="N1306" s="63" t="s">
        <v>3211</v>
      </c>
      <c r="O1306" s="62">
        <v>3</v>
      </c>
      <c r="P1306" s="64"/>
    </row>
    <row r="1307" spans="2:16" x14ac:dyDescent="0.25">
      <c r="B1307" s="62">
        <v>1302</v>
      </c>
      <c r="C1307" s="63" t="s">
        <v>3182</v>
      </c>
      <c r="D1307" s="63" t="s">
        <v>3222</v>
      </c>
      <c r="E1307" s="63" t="s">
        <v>3224</v>
      </c>
      <c r="F1307" s="63" t="s">
        <v>3224</v>
      </c>
      <c r="G1307" s="63"/>
      <c r="H1307" s="63"/>
      <c r="I1307" s="62" t="s">
        <v>3189</v>
      </c>
      <c r="J1307" s="63">
        <v>154.09</v>
      </c>
      <c r="K1307" s="63">
        <v>12</v>
      </c>
      <c r="L1307" s="63" t="s">
        <v>3186</v>
      </c>
      <c r="M1307" s="63" t="s">
        <v>3194</v>
      </c>
      <c r="N1307" s="63" t="s">
        <v>3211</v>
      </c>
      <c r="O1307" s="62">
        <v>3</v>
      </c>
      <c r="P1307" s="64"/>
    </row>
    <row r="1308" spans="2:16" x14ac:dyDescent="0.25">
      <c r="B1308" s="62">
        <v>1303</v>
      </c>
      <c r="C1308" s="63" t="s">
        <v>3182</v>
      </c>
      <c r="D1308" s="63" t="s">
        <v>3214</v>
      </c>
      <c r="E1308" s="63" t="s">
        <v>3215</v>
      </c>
      <c r="F1308" s="63" t="s">
        <v>3215</v>
      </c>
      <c r="G1308" s="63"/>
      <c r="H1308" s="63"/>
      <c r="I1308" s="62" t="s">
        <v>3185</v>
      </c>
      <c r="J1308" s="63">
        <v>164.43</v>
      </c>
      <c r="K1308" s="63">
        <v>13</v>
      </c>
      <c r="L1308" s="63" t="s">
        <v>3186</v>
      </c>
      <c r="M1308" s="63" t="s">
        <v>3194</v>
      </c>
      <c r="N1308" s="63" t="s">
        <v>2632</v>
      </c>
      <c r="O1308" s="62">
        <v>1</v>
      </c>
    </row>
    <row r="1309" spans="2:16" x14ac:dyDescent="0.25">
      <c r="B1309" s="62">
        <v>1304</v>
      </c>
      <c r="C1309" s="63" t="s">
        <v>3182</v>
      </c>
      <c r="D1309" s="63" t="s">
        <v>3214</v>
      </c>
      <c r="E1309" s="63" t="s">
        <v>3215</v>
      </c>
      <c r="F1309" s="63" t="s">
        <v>3215</v>
      </c>
      <c r="G1309" s="63"/>
      <c r="H1309" s="63"/>
      <c r="I1309" s="62" t="s">
        <v>3185</v>
      </c>
      <c r="J1309" s="63">
        <v>187.95</v>
      </c>
      <c r="K1309" s="63">
        <v>13</v>
      </c>
      <c r="L1309" s="63" t="s">
        <v>3186</v>
      </c>
      <c r="M1309" s="63" t="s">
        <v>3194</v>
      </c>
      <c r="N1309" s="63" t="s">
        <v>2677</v>
      </c>
      <c r="O1309" s="62">
        <v>1</v>
      </c>
    </row>
    <row r="1310" spans="2:16" x14ac:dyDescent="0.25">
      <c r="B1310" s="62">
        <v>1305</v>
      </c>
      <c r="C1310" s="63" t="s">
        <v>3182</v>
      </c>
      <c r="D1310" s="63" t="s">
        <v>3222</v>
      </c>
      <c r="E1310" s="63" t="s">
        <v>3224</v>
      </c>
      <c r="F1310" s="63" t="s">
        <v>3224</v>
      </c>
      <c r="G1310" s="63"/>
      <c r="H1310" s="63"/>
      <c r="I1310" s="62" t="s">
        <v>3189</v>
      </c>
      <c r="J1310" s="63">
        <v>84.19</v>
      </c>
      <c r="K1310" s="63">
        <v>12</v>
      </c>
      <c r="L1310" s="63" t="s">
        <v>3186</v>
      </c>
      <c r="M1310" s="63" t="s">
        <v>3194</v>
      </c>
      <c r="N1310" s="63" t="s">
        <v>3211</v>
      </c>
      <c r="O1310" s="62">
        <v>3</v>
      </c>
      <c r="P1310" s="64"/>
    </row>
    <row r="1311" spans="2:16" x14ac:dyDescent="0.25">
      <c r="B1311" s="62">
        <v>1306</v>
      </c>
      <c r="C1311" s="63" t="s">
        <v>3182</v>
      </c>
      <c r="D1311" s="63" t="s">
        <v>3182</v>
      </c>
      <c r="E1311" s="63" t="s">
        <v>3226</v>
      </c>
      <c r="F1311" s="63" t="s">
        <v>3226</v>
      </c>
      <c r="G1311" s="63"/>
      <c r="H1311" s="63"/>
      <c r="I1311" s="62" t="s">
        <v>3189</v>
      </c>
      <c r="J1311" s="63">
        <v>38</v>
      </c>
      <c r="K1311" s="63">
        <v>13</v>
      </c>
      <c r="L1311" s="63" t="s">
        <v>3186</v>
      </c>
      <c r="M1311" s="63" t="s">
        <v>3187</v>
      </c>
      <c r="N1311" s="63" t="s">
        <v>3190</v>
      </c>
      <c r="O1311" s="62">
        <v>3</v>
      </c>
      <c r="P1311" s="64"/>
    </row>
    <row r="1312" spans="2:16" x14ac:dyDescent="0.25">
      <c r="B1312" s="62">
        <v>1307</v>
      </c>
      <c r="C1312" s="63" t="s">
        <v>3182</v>
      </c>
      <c r="D1312" s="63" t="s">
        <v>3182</v>
      </c>
      <c r="E1312" s="63" t="s">
        <v>3226</v>
      </c>
      <c r="F1312" s="63" t="s">
        <v>3226</v>
      </c>
      <c r="G1312" s="63"/>
      <c r="H1312" s="63"/>
      <c r="I1312" s="62" t="s">
        <v>3189</v>
      </c>
      <c r="J1312" s="63">
        <v>54.4</v>
      </c>
      <c r="K1312" s="63">
        <v>12</v>
      </c>
      <c r="L1312" s="63" t="s">
        <v>3186</v>
      </c>
      <c r="M1312" s="63" t="s">
        <v>3187</v>
      </c>
      <c r="N1312" s="63" t="s">
        <v>3198</v>
      </c>
      <c r="O1312" s="62">
        <v>3</v>
      </c>
      <c r="P1312" s="64"/>
    </row>
    <row r="1313" spans="2:16" x14ac:dyDescent="0.25">
      <c r="B1313" s="62">
        <v>1308</v>
      </c>
      <c r="C1313" s="63" t="s">
        <v>3182</v>
      </c>
      <c r="D1313" s="63" t="s">
        <v>3205</v>
      </c>
      <c r="E1313" s="63" t="s">
        <v>3206</v>
      </c>
      <c r="F1313" s="63" t="s">
        <v>3206</v>
      </c>
      <c r="G1313" s="63"/>
      <c r="H1313" s="63"/>
      <c r="I1313" s="62" t="s">
        <v>3185</v>
      </c>
      <c r="J1313" s="63">
        <v>207.7</v>
      </c>
      <c r="K1313" s="63">
        <v>18</v>
      </c>
      <c r="L1313" s="63" t="s">
        <v>3186</v>
      </c>
      <c r="M1313" s="63" t="s">
        <v>3194</v>
      </c>
      <c r="N1313" s="63" t="s">
        <v>2633</v>
      </c>
      <c r="O1313" s="62">
        <v>1</v>
      </c>
    </row>
    <row r="1314" spans="2:16" x14ac:dyDescent="0.25">
      <c r="B1314" s="62">
        <v>1309</v>
      </c>
      <c r="C1314" s="63" t="s">
        <v>3182</v>
      </c>
      <c r="D1314" s="63" t="s">
        <v>3222</v>
      </c>
      <c r="E1314" s="63" t="s">
        <v>3224</v>
      </c>
      <c r="F1314" s="63" t="s">
        <v>3224</v>
      </c>
      <c r="G1314" s="63"/>
      <c r="H1314" s="63"/>
      <c r="I1314" s="62" t="s">
        <v>3189</v>
      </c>
      <c r="J1314" s="63">
        <v>42.72</v>
      </c>
      <c r="K1314" s="63">
        <v>13</v>
      </c>
      <c r="L1314" s="63" t="s">
        <v>3186</v>
      </c>
      <c r="M1314" s="63" t="s">
        <v>3187</v>
      </c>
      <c r="N1314" s="63" t="s">
        <v>3190</v>
      </c>
      <c r="O1314" s="62">
        <v>3</v>
      </c>
      <c r="P1314" s="64"/>
    </row>
    <row r="1315" spans="2:16" x14ac:dyDescent="0.25">
      <c r="B1315" s="62">
        <v>1310</v>
      </c>
      <c r="C1315" s="63" t="s">
        <v>3182</v>
      </c>
      <c r="D1315" s="63" t="s">
        <v>3222</v>
      </c>
      <c r="E1315" s="63" t="s">
        <v>3224</v>
      </c>
      <c r="F1315" s="63" t="s">
        <v>3224</v>
      </c>
      <c r="G1315" s="63"/>
      <c r="H1315" s="63"/>
      <c r="I1315" s="62" t="s">
        <v>3189</v>
      </c>
      <c r="J1315" s="63">
        <v>96</v>
      </c>
      <c r="K1315" s="63">
        <v>13</v>
      </c>
      <c r="L1315" s="63" t="s">
        <v>3186</v>
      </c>
      <c r="M1315" s="63" t="s">
        <v>3187</v>
      </c>
      <c r="N1315" s="63" t="s">
        <v>3190</v>
      </c>
      <c r="O1315" s="62">
        <v>3</v>
      </c>
      <c r="P1315" s="64"/>
    </row>
    <row r="1316" spans="2:16" x14ac:dyDescent="0.25">
      <c r="B1316" s="62">
        <v>1311</v>
      </c>
      <c r="C1316" s="63" t="s">
        <v>3182</v>
      </c>
      <c r="D1316" s="63" t="s">
        <v>3182</v>
      </c>
      <c r="E1316" s="63" t="s">
        <v>3226</v>
      </c>
      <c r="F1316" s="63" t="s">
        <v>3226</v>
      </c>
      <c r="G1316" s="63"/>
      <c r="H1316" s="63"/>
      <c r="I1316" s="62" t="s">
        <v>3189</v>
      </c>
      <c r="J1316" s="63">
        <v>59.7</v>
      </c>
      <c r="K1316" s="63">
        <v>12</v>
      </c>
      <c r="L1316" s="63" t="s">
        <v>3186</v>
      </c>
      <c r="M1316" s="63" t="s">
        <v>3187</v>
      </c>
      <c r="N1316" s="63" t="s">
        <v>3198</v>
      </c>
      <c r="O1316" s="62">
        <v>3</v>
      </c>
      <c r="P1316" s="64"/>
    </row>
    <row r="1317" spans="2:16" x14ac:dyDescent="0.25">
      <c r="B1317" s="62">
        <v>1312</v>
      </c>
      <c r="C1317" s="63" t="s">
        <v>3182</v>
      </c>
      <c r="D1317" s="63" t="s">
        <v>3182</v>
      </c>
      <c r="E1317" s="63" t="s">
        <v>3226</v>
      </c>
      <c r="F1317" s="63" t="s">
        <v>3226</v>
      </c>
      <c r="G1317" s="63"/>
      <c r="H1317" s="63"/>
      <c r="I1317" s="62" t="s">
        <v>3189</v>
      </c>
      <c r="J1317" s="63">
        <v>39.4</v>
      </c>
      <c r="K1317" s="63">
        <v>12</v>
      </c>
      <c r="L1317" s="63" t="s">
        <v>3186</v>
      </c>
      <c r="M1317" s="63" t="s">
        <v>3187</v>
      </c>
      <c r="N1317" s="63" t="s">
        <v>3198</v>
      </c>
      <c r="O1317" s="62">
        <v>3</v>
      </c>
      <c r="P1317" s="64"/>
    </row>
    <row r="1318" spans="2:16" x14ac:dyDescent="0.25">
      <c r="B1318" s="62">
        <v>1313</v>
      </c>
      <c r="C1318" s="63" t="s">
        <v>3182</v>
      </c>
      <c r="D1318" s="63" t="s">
        <v>3182</v>
      </c>
      <c r="E1318" s="63" t="s">
        <v>3226</v>
      </c>
      <c r="F1318" s="63" t="s">
        <v>3226</v>
      </c>
      <c r="G1318" s="63"/>
      <c r="H1318" s="63"/>
      <c r="I1318" s="62" t="s">
        <v>3189</v>
      </c>
      <c r="J1318" s="63">
        <v>58.5</v>
      </c>
      <c r="K1318" s="63">
        <v>12</v>
      </c>
      <c r="L1318" s="63" t="s">
        <v>3186</v>
      </c>
      <c r="M1318" s="63" t="s">
        <v>3187</v>
      </c>
      <c r="N1318" s="63" t="s">
        <v>3198</v>
      </c>
      <c r="O1318" s="62">
        <v>3</v>
      </c>
      <c r="P1318" s="64"/>
    </row>
    <row r="1319" spans="2:16" x14ac:dyDescent="0.25">
      <c r="B1319" s="62">
        <v>1314</v>
      </c>
      <c r="C1319" s="63" t="s">
        <v>3182</v>
      </c>
      <c r="D1319" s="63" t="s">
        <v>3182</v>
      </c>
      <c r="E1319" s="63" t="s">
        <v>3182</v>
      </c>
      <c r="F1319" s="63" t="s">
        <v>3182</v>
      </c>
      <c r="G1319" s="63"/>
      <c r="H1319" s="63"/>
      <c r="I1319" s="62" t="s">
        <v>3189</v>
      </c>
      <c r="J1319" s="63">
        <v>61.1</v>
      </c>
      <c r="K1319" s="63">
        <v>14</v>
      </c>
      <c r="L1319" s="63" t="s">
        <v>3186</v>
      </c>
      <c r="M1319" s="63" t="s">
        <v>3187</v>
      </c>
      <c r="N1319" s="63" t="s">
        <v>3203</v>
      </c>
      <c r="O1319" s="62">
        <v>3</v>
      </c>
      <c r="P1319" s="64"/>
    </row>
    <row r="1320" spans="2:16" x14ac:dyDescent="0.25">
      <c r="B1320" s="62">
        <v>1315</v>
      </c>
      <c r="C1320" s="63" t="s">
        <v>3182</v>
      </c>
      <c r="D1320" s="63" t="s">
        <v>3222</v>
      </c>
      <c r="E1320" s="63" t="s">
        <v>3224</v>
      </c>
      <c r="F1320" s="63" t="s">
        <v>3224</v>
      </c>
      <c r="G1320" s="63"/>
      <c r="H1320" s="63"/>
      <c r="I1320" s="62" t="s">
        <v>3189</v>
      </c>
      <c r="J1320" s="63">
        <v>86.54</v>
      </c>
      <c r="K1320" s="63">
        <v>13</v>
      </c>
      <c r="L1320" s="63" t="s">
        <v>3186</v>
      </c>
      <c r="M1320" s="63" t="s">
        <v>3187</v>
      </c>
      <c r="N1320" s="63" t="s">
        <v>3190</v>
      </c>
      <c r="O1320" s="62">
        <v>3</v>
      </c>
      <c r="P1320" s="64"/>
    </row>
    <row r="1321" spans="2:16" x14ac:dyDescent="0.25">
      <c r="B1321" s="62">
        <v>1316</v>
      </c>
      <c r="C1321" s="63" t="s">
        <v>3182</v>
      </c>
      <c r="D1321" s="63" t="s">
        <v>3214</v>
      </c>
      <c r="E1321" s="63" t="s">
        <v>3215</v>
      </c>
      <c r="F1321" s="63" t="s">
        <v>3215</v>
      </c>
      <c r="G1321" s="63"/>
      <c r="H1321" s="63"/>
      <c r="I1321" s="62" t="s">
        <v>3185</v>
      </c>
      <c r="J1321" s="63">
        <v>193.03</v>
      </c>
      <c r="K1321" s="63">
        <v>13</v>
      </c>
      <c r="L1321" s="63" t="s">
        <v>3186</v>
      </c>
      <c r="M1321" s="63" t="s">
        <v>3194</v>
      </c>
      <c r="N1321" s="63" t="s">
        <v>2677</v>
      </c>
      <c r="O1321" s="62">
        <v>1</v>
      </c>
    </row>
    <row r="1322" spans="2:16" x14ac:dyDescent="0.25">
      <c r="B1322" s="62">
        <v>1317</v>
      </c>
      <c r="C1322" s="63" t="s">
        <v>3182</v>
      </c>
      <c r="D1322" s="63" t="s">
        <v>3182</v>
      </c>
      <c r="E1322" s="63" t="s">
        <v>3226</v>
      </c>
      <c r="F1322" s="63" t="s">
        <v>3226</v>
      </c>
      <c r="G1322" s="63"/>
      <c r="H1322" s="63"/>
      <c r="I1322" s="62" t="s">
        <v>3189</v>
      </c>
      <c r="J1322" s="63">
        <v>55.5</v>
      </c>
      <c r="K1322" s="63">
        <v>12</v>
      </c>
      <c r="L1322" s="63" t="s">
        <v>3186</v>
      </c>
      <c r="M1322" s="63" t="s">
        <v>3187</v>
      </c>
      <c r="N1322" s="63" t="s">
        <v>3198</v>
      </c>
      <c r="O1322" s="62">
        <v>3</v>
      </c>
      <c r="P1322" s="64"/>
    </row>
    <row r="1323" spans="2:16" x14ac:dyDescent="0.25">
      <c r="B1323" s="62">
        <v>1318</v>
      </c>
      <c r="C1323" s="63" t="s">
        <v>3182</v>
      </c>
      <c r="D1323" s="63" t="s">
        <v>3182</v>
      </c>
      <c r="E1323" s="63" t="s">
        <v>3226</v>
      </c>
      <c r="F1323" s="63" t="s">
        <v>3226</v>
      </c>
      <c r="G1323" s="63"/>
      <c r="H1323" s="63"/>
      <c r="I1323" s="62" t="s">
        <v>3189</v>
      </c>
      <c r="J1323" s="63">
        <v>58.5</v>
      </c>
      <c r="K1323" s="63">
        <v>12</v>
      </c>
      <c r="L1323" s="63" t="s">
        <v>3186</v>
      </c>
      <c r="M1323" s="63" t="s">
        <v>3187</v>
      </c>
      <c r="N1323" s="63" t="s">
        <v>3198</v>
      </c>
      <c r="O1323" s="62">
        <v>3</v>
      </c>
      <c r="P1323" s="64"/>
    </row>
    <row r="1324" spans="2:16" x14ac:dyDescent="0.25">
      <c r="B1324" s="62">
        <v>1319</v>
      </c>
      <c r="C1324" s="63" t="s">
        <v>3182</v>
      </c>
      <c r="D1324" s="63" t="s">
        <v>3222</v>
      </c>
      <c r="E1324" s="63" t="s">
        <v>3224</v>
      </c>
      <c r="F1324" s="63" t="s">
        <v>3224</v>
      </c>
      <c r="G1324" s="63"/>
      <c r="H1324" s="63"/>
      <c r="I1324" s="62" t="s">
        <v>3189</v>
      </c>
      <c r="J1324" s="63">
        <v>102</v>
      </c>
      <c r="K1324" s="63">
        <v>13</v>
      </c>
      <c r="L1324" s="63" t="s">
        <v>3186</v>
      </c>
      <c r="M1324" s="63" t="s">
        <v>3187</v>
      </c>
      <c r="N1324" s="63" t="s">
        <v>3190</v>
      </c>
      <c r="O1324" s="62">
        <v>3</v>
      </c>
      <c r="P1324" s="64"/>
    </row>
    <row r="1325" spans="2:16" x14ac:dyDescent="0.25">
      <c r="B1325" s="62">
        <v>1320</v>
      </c>
      <c r="C1325" s="63" t="s">
        <v>3182</v>
      </c>
      <c r="D1325" s="63" t="s">
        <v>3196</v>
      </c>
      <c r="E1325" s="63" t="s">
        <v>3210</v>
      </c>
      <c r="F1325" s="63" t="s">
        <v>3210</v>
      </c>
      <c r="G1325" s="63"/>
      <c r="H1325" s="63"/>
      <c r="I1325" s="62" t="s">
        <v>3189</v>
      </c>
      <c r="J1325" s="63">
        <v>91</v>
      </c>
      <c r="K1325" s="63">
        <v>13</v>
      </c>
      <c r="L1325" s="63" t="s">
        <v>3186</v>
      </c>
      <c r="M1325" s="63" t="s">
        <v>3187</v>
      </c>
      <c r="N1325" s="63" t="s">
        <v>3190</v>
      </c>
      <c r="O1325" s="62">
        <v>3</v>
      </c>
      <c r="P1325" s="64"/>
    </row>
    <row r="1326" spans="2:16" x14ac:dyDescent="0.25">
      <c r="B1326" s="62">
        <v>1321</v>
      </c>
      <c r="C1326" s="63" t="s">
        <v>3182</v>
      </c>
      <c r="D1326" s="63" t="s">
        <v>3222</v>
      </c>
      <c r="E1326" s="63" t="s">
        <v>3223</v>
      </c>
      <c r="F1326" s="63" t="s">
        <v>3223</v>
      </c>
      <c r="G1326" s="63"/>
      <c r="H1326" s="63"/>
      <c r="I1326" s="62" t="s">
        <v>3189</v>
      </c>
      <c r="J1326" s="63">
        <v>20</v>
      </c>
      <c r="K1326" s="63">
        <v>12</v>
      </c>
      <c r="L1326" s="63" t="s">
        <v>3186</v>
      </c>
      <c r="M1326" s="63" t="s">
        <v>3194</v>
      </c>
      <c r="N1326" s="63" t="s">
        <v>3211</v>
      </c>
      <c r="O1326" s="62">
        <v>3</v>
      </c>
      <c r="P1326" s="64"/>
    </row>
    <row r="1327" spans="2:16" x14ac:dyDescent="0.25">
      <c r="B1327" s="62">
        <v>1322</v>
      </c>
      <c r="C1327" s="63" t="s">
        <v>3182</v>
      </c>
      <c r="D1327" s="63" t="s">
        <v>3222</v>
      </c>
      <c r="E1327" s="63" t="s">
        <v>3224</v>
      </c>
      <c r="F1327" s="63" t="s">
        <v>3224</v>
      </c>
      <c r="G1327" s="63"/>
      <c r="H1327" s="63"/>
      <c r="I1327" s="62" t="s">
        <v>3189</v>
      </c>
      <c r="J1327" s="63">
        <v>104.53</v>
      </c>
      <c r="K1327" s="63">
        <v>12</v>
      </c>
      <c r="L1327" s="63" t="s">
        <v>3186</v>
      </c>
      <c r="M1327" s="63" t="s">
        <v>3194</v>
      </c>
      <c r="N1327" s="63" t="s">
        <v>3211</v>
      </c>
      <c r="O1327" s="62">
        <v>3</v>
      </c>
      <c r="P1327" s="64"/>
    </row>
    <row r="1328" spans="2:16" x14ac:dyDescent="0.25">
      <c r="B1328" s="62">
        <v>1323</v>
      </c>
      <c r="C1328" s="63" t="s">
        <v>3182</v>
      </c>
      <c r="D1328" s="63" t="s">
        <v>3222</v>
      </c>
      <c r="E1328" s="63" t="s">
        <v>3224</v>
      </c>
      <c r="F1328" s="63" t="s">
        <v>3224</v>
      </c>
      <c r="G1328" s="63"/>
      <c r="H1328" s="63"/>
      <c r="I1328" s="62" t="s">
        <v>3189</v>
      </c>
      <c r="J1328" s="63">
        <v>91.79</v>
      </c>
      <c r="K1328" s="63">
        <v>12</v>
      </c>
      <c r="L1328" s="63" t="s">
        <v>3186</v>
      </c>
      <c r="M1328" s="63" t="s">
        <v>3194</v>
      </c>
      <c r="N1328" s="63" t="s">
        <v>3211</v>
      </c>
      <c r="O1328" s="62">
        <v>3</v>
      </c>
      <c r="P1328" s="64"/>
    </row>
    <row r="1329" spans="2:16" x14ac:dyDescent="0.25">
      <c r="B1329" s="62">
        <v>1324</v>
      </c>
      <c r="C1329" s="63" t="s">
        <v>3182</v>
      </c>
      <c r="D1329" s="63" t="s">
        <v>3182</v>
      </c>
      <c r="E1329" s="63" t="s">
        <v>3226</v>
      </c>
      <c r="F1329" s="63" t="s">
        <v>3226</v>
      </c>
      <c r="G1329" s="63"/>
      <c r="H1329" s="63"/>
      <c r="I1329" s="62" t="s">
        <v>3189</v>
      </c>
      <c r="J1329" s="63">
        <v>59.1</v>
      </c>
      <c r="K1329" s="63">
        <v>12</v>
      </c>
      <c r="L1329" s="63" t="s">
        <v>3186</v>
      </c>
      <c r="M1329" s="63" t="s">
        <v>3187</v>
      </c>
      <c r="N1329" s="63" t="s">
        <v>3198</v>
      </c>
      <c r="O1329" s="62">
        <v>3</v>
      </c>
      <c r="P1329" s="64"/>
    </row>
    <row r="1330" spans="2:16" x14ac:dyDescent="0.25">
      <c r="B1330" s="62">
        <v>1325</v>
      </c>
      <c r="C1330" s="63" t="s">
        <v>3182</v>
      </c>
      <c r="D1330" s="63" t="s">
        <v>3222</v>
      </c>
      <c r="E1330" s="63" t="s">
        <v>3223</v>
      </c>
      <c r="F1330" s="63" t="s">
        <v>3223</v>
      </c>
      <c r="G1330" s="63"/>
      <c r="H1330" s="63"/>
      <c r="I1330" s="62" t="s">
        <v>3189</v>
      </c>
      <c r="J1330" s="63">
        <v>36.5</v>
      </c>
      <c r="K1330" s="63">
        <v>12</v>
      </c>
      <c r="L1330" s="63" t="s">
        <v>3186</v>
      </c>
      <c r="M1330" s="63" t="s">
        <v>3194</v>
      </c>
      <c r="N1330" s="63" t="s">
        <v>3211</v>
      </c>
      <c r="O1330" s="62">
        <v>3</v>
      </c>
      <c r="P1330" s="64"/>
    </row>
    <row r="1331" spans="2:16" x14ac:dyDescent="0.25">
      <c r="B1331" s="62">
        <v>1326</v>
      </c>
      <c r="C1331" s="63" t="s">
        <v>3182</v>
      </c>
      <c r="D1331" s="63" t="s">
        <v>3214</v>
      </c>
      <c r="E1331" s="63" t="s">
        <v>3215</v>
      </c>
      <c r="F1331" s="63" t="s">
        <v>3215</v>
      </c>
      <c r="G1331" s="63"/>
      <c r="H1331" s="63"/>
      <c r="I1331" s="62" t="s">
        <v>3185</v>
      </c>
      <c r="J1331" s="63">
        <v>102.23</v>
      </c>
      <c r="K1331" s="63">
        <v>13</v>
      </c>
      <c r="L1331" s="63" t="s">
        <v>3186</v>
      </c>
      <c r="M1331" s="63" t="s">
        <v>3194</v>
      </c>
      <c r="N1331" s="63" t="s">
        <v>2677</v>
      </c>
      <c r="O1331" s="62">
        <v>1</v>
      </c>
    </row>
    <row r="1332" spans="2:16" x14ac:dyDescent="0.25">
      <c r="B1332" s="62">
        <v>1327</v>
      </c>
      <c r="C1332" s="63" t="s">
        <v>3182</v>
      </c>
      <c r="D1332" s="63" t="s">
        <v>3222</v>
      </c>
      <c r="E1332" s="63" t="s">
        <v>3223</v>
      </c>
      <c r="F1332" s="63" t="s">
        <v>3223</v>
      </c>
      <c r="G1332" s="63"/>
      <c r="H1332" s="63"/>
      <c r="I1332" s="62" t="s">
        <v>3189</v>
      </c>
      <c r="J1332" s="63">
        <v>87.73</v>
      </c>
      <c r="K1332" s="63">
        <v>13</v>
      </c>
      <c r="L1332" s="63" t="s">
        <v>3186</v>
      </c>
      <c r="M1332" s="63" t="s">
        <v>3187</v>
      </c>
      <c r="N1332" s="63" t="s">
        <v>3190</v>
      </c>
      <c r="O1332" s="62">
        <v>3</v>
      </c>
      <c r="P1332" s="64"/>
    </row>
    <row r="1333" spans="2:16" x14ac:dyDescent="0.25">
      <c r="B1333" s="62">
        <v>1328</v>
      </c>
      <c r="C1333" s="63" t="s">
        <v>3182</v>
      </c>
      <c r="D1333" s="63" t="s">
        <v>3222</v>
      </c>
      <c r="E1333" s="63" t="s">
        <v>3223</v>
      </c>
      <c r="F1333" s="63" t="s">
        <v>3223</v>
      </c>
      <c r="G1333" s="63"/>
      <c r="H1333" s="63"/>
      <c r="I1333" s="62" t="s">
        <v>3189</v>
      </c>
      <c r="J1333" s="63">
        <v>137.97999999999999</v>
      </c>
      <c r="K1333" s="63">
        <v>13</v>
      </c>
      <c r="L1333" s="63" t="s">
        <v>3186</v>
      </c>
      <c r="M1333" s="63" t="s">
        <v>3187</v>
      </c>
      <c r="N1333" s="63" t="s">
        <v>3190</v>
      </c>
      <c r="O1333" s="62">
        <v>3</v>
      </c>
      <c r="P1333" s="64"/>
    </row>
    <row r="1334" spans="2:16" x14ac:dyDescent="0.25">
      <c r="B1334" s="62">
        <v>1329</v>
      </c>
      <c r="C1334" s="63" t="s">
        <v>3182</v>
      </c>
      <c r="D1334" s="63" t="s">
        <v>3222</v>
      </c>
      <c r="E1334" s="63" t="s">
        <v>3223</v>
      </c>
      <c r="F1334" s="63" t="s">
        <v>3223</v>
      </c>
      <c r="G1334" s="63"/>
      <c r="H1334" s="63"/>
      <c r="I1334" s="62" t="s">
        <v>3189</v>
      </c>
      <c r="J1334" s="63">
        <v>243.06</v>
      </c>
      <c r="K1334" s="63">
        <v>13</v>
      </c>
      <c r="L1334" s="63" t="s">
        <v>3186</v>
      </c>
      <c r="M1334" s="63" t="s">
        <v>3187</v>
      </c>
      <c r="N1334" s="63" t="s">
        <v>3190</v>
      </c>
      <c r="O1334" s="62">
        <v>3</v>
      </c>
      <c r="P1334" s="64"/>
    </row>
    <row r="1335" spans="2:16" x14ac:dyDescent="0.25">
      <c r="B1335" s="62">
        <v>1330</v>
      </c>
      <c r="C1335" s="63" t="s">
        <v>3182</v>
      </c>
      <c r="D1335" s="63" t="s">
        <v>3222</v>
      </c>
      <c r="E1335" s="63" t="s">
        <v>3223</v>
      </c>
      <c r="F1335" s="63" t="s">
        <v>3223</v>
      </c>
      <c r="G1335" s="63"/>
      <c r="H1335" s="63"/>
      <c r="I1335" s="62" t="s">
        <v>3189</v>
      </c>
      <c r="J1335" s="63">
        <v>137.87</v>
      </c>
      <c r="K1335" s="63">
        <v>13</v>
      </c>
      <c r="L1335" s="63" t="s">
        <v>3186</v>
      </c>
      <c r="M1335" s="63" t="s">
        <v>3187</v>
      </c>
      <c r="N1335" s="63" t="s">
        <v>3190</v>
      </c>
      <c r="O1335" s="62">
        <v>3</v>
      </c>
      <c r="P1335" s="64"/>
    </row>
    <row r="1336" spans="2:16" x14ac:dyDescent="0.25">
      <c r="B1336" s="62">
        <v>1331</v>
      </c>
      <c r="C1336" s="63" t="s">
        <v>3182</v>
      </c>
      <c r="D1336" s="63" t="s">
        <v>3222</v>
      </c>
      <c r="E1336" s="63" t="s">
        <v>3223</v>
      </c>
      <c r="F1336" s="63" t="s">
        <v>3223</v>
      </c>
      <c r="G1336" s="63"/>
      <c r="H1336" s="63"/>
      <c r="I1336" s="62" t="s">
        <v>3189</v>
      </c>
      <c r="J1336" s="63">
        <v>172.58</v>
      </c>
      <c r="K1336" s="63">
        <v>13</v>
      </c>
      <c r="L1336" s="63" t="s">
        <v>3186</v>
      </c>
      <c r="M1336" s="63" t="s">
        <v>3187</v>
      </c>
      <c r="N1336" s="63" t="s">
        <v>3190</v>
      </c>
      <c r="O1336" s="62">
        <v>3</v>
      </c>
      <c r="P1336" s="64"/>
    </row>
    <row r="1337" spans="2:16" x14ac:dyDescent="0.25">
      <c r="B1337" s="62">
        <v>1332</v>
      </c>
      <c r="C1337" s="63" t="s">
        <v>3182</v>
      </c>
      <c r="D1337" s="63" t="s">
        <v>3214</v>
      </c>
      <c r="E1337" s="63" t="s">
        <v>3215</v>
      </c>
      <c r="F1337" s="63" t="s">
        <v>3215</v>
      </c>
      <c r="G1337" s="63"/>
      <c r="H1337" s="63"/>
      <c r="I1337" s="62" t="s">
        <v>3185</v>
      </c>
      <c r="J1337" s="63">
        <v>170.91</v>
      </c>
      <c r="K1337" s="63">
        <v>13</v>
      </c>
      <c r="L1337" s="63" t="s">
        <v>3186</v>
      </c>
      <c r="M1337" s="63" t="s">
        <v>3194</v>
      </c>
      <c r="N1337" s="63" t="s">
        <v>2677</v>
      </c>
      <c r="O1337" s="62">
        <v>1</v>
      </c>
    </row>
    <row r="1338" spans="2:16" x14ac:dyDescent="0.25">
      <c r="B1338" s="62">
        <v>1333</v>
      </c>
      <c r="C1338" s="63" t="s">
        <v>3182</v>
      </c>
      <c r="D1338" s="63" t="s">
        <v>3222</v>
      </c>
      <c r="E1338" s="63" t="s">
        <v>3223</v>
      </c>
      <c r="F1338" s="63" t="s">
        <v>3223</v>
      </c>
      <c r="G1338" s="63"/>
      <c r="H1338" s="63"/>
      <c r="I1338" s="62" t="s">
        <v>3189</v>
      </c>
      <c r="J1338" s="63">
        <v>25</v>
      </c>
      <c r="K1338" s="63">
        <v>12</v>
      </c>
      <c r="L1338" s="63" t="s">
        <v>3186</v>
      </c>
      <c r="M1338" s="63" t="s">
        <v>3194</v>
      </c>
      <c r="N1338" s="63" t="s">
        <v>3211</v>
      </c>
      <c r="O1338" s="62">
        <v>3</v>
      </c>
      <c r="P1338" s="64"/>
    </row>
    <row r="1339" spans="2:16" x14ac:dyDescent="0.25">
      <c r="B1339" s="62">
        <v>1334</v>
      </c>
      <c r="C1339" s="63" t="s">
        <v>3182</v>
      </c>
      <c r="D1339" s="63" t="s">
        <v>3214</v>
      </c>
      <c r="E1339" s="63" t="s">
        <v>3215</v>
      </c>
      <c r="F1339" s="63" t="s">
        <v>3215</v>
      </c>
      <c r="G1339" s="63"/>
      <c r="H1339" s="63"/>
      <c r="I1339" s="62" t="s">
        <v>3185</v>
      </c>
      <c r="J1339" s="63">
        <v>121.54</v>
      </c>
      <c r="K1339" s="63">
        <v>13</v>
      </c>
      <c r="L1339" s="63" t="s">
        <v>3186</v>
      </c>
      <c r="M1339" s="63" t="s">
        <v>3194</v>
      </c>
      <c r="N1339" s="63" t="s">
        <v>2677</v>
      </c>
      <c r="O1339" s="62">
        <v>1</v>
      </c>
    </row>
    <row r="1340" spans="2:16" x14ac:dyDescent="0.25">
      <c r="B1340" s="62">
        <v>1335</v>
      </c>
      <c r="C1340" s="63" t="s">
        <v>3182</v>
      </c>
      <c r="D1340" s="63" t="s">
        <v>3222</v>
      </c>
      <c r="E1340" s="63" t="s">
        <v>3223</v>
      </c>
      <c r="F1340" s="63" t="s">
        <v>3223</v>
      </c>
      <c r="G1340" s="63"/>
      <c r="H1340" s="63"/>
      <c r="I1340" s="62" t="s">
        <v>3189</v>
      </c>
      <c r="J1340" s="63">
        <v>163.82</v>
      </c>
      <c r="K1340" s="63">
        <v>13</v>
      </c>
      <c r="L1340" s="63" t="s">
        <v>3186</v>
      </c>
      <c r="M1340" s="63" t="s">
        <v>3187</v>
      </c>
      <c r="N1340" s="63" t="s">
        <v>3190</v>
      </c>
      <c r="O1340" s="62">
        <v>3</v>
      </c>
      <c r="P1340" s="64"/>
    </row>
    <row r="1341" spans="2:16" x14ac:dyDescent="0.25">
      <c r="B1341" s="62">
        <v>1336</v>
      </c>
      <c r="C1341" s="63" t="s">
        <v>3182</v>
      </c>
      <c r="D1341" s="63" t="s">
        <v>3222</v>
      </c>
      <c r="E1341" s="63" t="s">
        <v>3224</v>
      </c>
      <c r="F1341" s="63" t="s">
        <v>3224</v>
      </c>
      <c r="G1341" s="63"/>
      <c r="H1341" s="63"/>
      <c r="I1341" s="62" t="s">
        <v>3189</v>
      </c>
      <c r="J1341" s="63">
        <v>70</v>
      </c>
      <c r="K1341" s="63">
        <v>12</v>
      </c>
      <c r="L1341" s="63" t="s">
        <v>3186</v>
      </c>
      <c r="M1341" s="63" t="s">
        <v>3194</v>
      </c>
      <c r="N1341" s="63" t="s">
        <v>3211</v>
      </c>
      <c r="O1341" s="62">
        <v>3</v>
      </c>
      <c r="P1341" s="64"/>
    </row>
    <row r="1342" spans="2:16" x14ac:dyDescent="0.25">
      <c r="B1342" s="62">
        <v>1337</v>
      </c>
      <c r="C1342" s="63" t="s">
        <v>3182</v>
      </c>
      <c r="D1342" s="63" t="s">
        <v>3222</v>
      </c>
      <c r="E1342" s="63" t="s">
        <v>3224</v>
      </c>
      <c r="F1342" s="63" t="s">
        <v>3224</v>
      </c>
      <c r="G1342" s="63"/>
      <c r="H1342" s="63"/>
      <c r="I1342" s="62" t="s">
        <v>3189</v>
      </c>
      <c r="J1342" s="63">
        <v>151.82</v>
      </c>
      <c r="K1342" s="63">
        <v>12</v>
      </c>
      <c r="L1342" s="63" t="s">
        <v>3186</v>
      </c>
      <c r="M1342" s="63" t="s">
        <v>3194</v>
      </c>
      <c r="N1342" s="63" t="s">
        <v>3211</v>
      </c>
      <c r="O1342" s="62">
        <v>3</v>
      </c>
      <c r="P1342" s="64"/>
    </row>
    <row r="1343" spans="2:16" x14ac:dyDescent="0.25">
      <c r="B1343" s="62">
        <v>1338</v>
      </c>
      <c r="C1343" s="63" t="s">
        <v>3182</v>
      </c>
      <c r="D1343" s="63" t="s">
        <v>3182</v>
      </c>
      <c r="E1343" s="63" t="s">
        <v>3188</v>
      </c>
      <c r="F1343" s="63" t="s">
        <v>3188</v>
      </c>
      <c r="G1343" s="63"/>
      <c r="H1343" s="63"/>
      <c r="I1343" s="62" t="s">
        <v>3189</v>
      </c>
      <c r="J1343" s="63">
        <v>198</v>
      </c>
      <c r="K1343" s="63">
        <v>12</v>
      </c>
      <c r="L1343" s="63" t="s">
        <v>3186</v>
      </c>
      <c r="M1343" s="63" t="s">
        <v>3187</v>
      </c>
      <c r="N1343" s="63" t="s">
        <v>3198</v>
      </c>
      <c r="O1343" s="62">
        <v>3</v>
      </c>
      <c r="P1343" s="64"/>
    </row>
    <row r="1344" spans="2:16" x14ac:dyDescent="0.25">
      <c r="B1344" s="62">
        <v>1339</v>
      </c>
      <c r="C1344" s="63" t="s">
        <v>3182</v>
      </c>
      <c r="D1344" s="63" t="s">
        <v>3222</v>
      </c>
      <c r="E1344" s="63" t="s">
        <v>3223</v>
      </c>
      <c r="F1344" s="63" t="s">
        <v>3223</v>
      </c>
      <c r="G1344" s="63"/>
      <c r="H1344" s="63"/>
      <c r="I1344" s="62" t="s">
        <v>3189</v>
      </c>
      <c r="J1344" s="63">
        <v>109.6</v>
      </c>
      <c r="K1344" s="63">
        <v>13</v>
      </c>
      <c r="L1344" s="63" t="s">
        <v>3186</v>
      </c>
      <c r="M1344" s="63" t="s">
        <v>3187</v>
      </c>
      <c r="N1344" s="63" t="s">
        <v>3190</v>
      </c>
      <c r="O1344" s="62">
        <v>3</v>
      </c>
      <c r="P1344" s="64"/>
    </row>
    <row r="1345" spans="2:16" x14ac:dyDescent="0.25">
      <c r="B1345" s="62">
        <v>1340</v>
      </c>
      <c r="C1345" s="63" t="s">
        <v>3182</v>
      </c>
      <c r="D1345" s="63" t="s">
        <v>3196</v>
      </c>
      <c r="E1345" s="63" t="s">
        <v>3210</v>
      </c>
      <c r="F1345" s="63" t="s">
        <v>3210</v>
      </c>
      <c r="G1345" s="63"/>
      <c r="H1345" s="63"/>
      <c r="I1345" s="62" t="s">
        <v>3189</v>
      </c>
      <c r="J1345" s="63">
        <v>66</v>
      </c>
      <c r="K1345" s="63">
        <v>12</v>
      </c>
      <c r="L1345" s="63" t="s">
        <v>3186</v>
      </c>
      <c r="M1345" s="63" t="s">
        <v>3187</v>
      </c>
      <c r="N1345" s="63" t="s">
        <v>3198</v>
      </c>
      <c r="O1345" s="62">
        <v>3</v>
      </c>
      <c r="P1345" s="64"/>
    </row>
    <row r="1346" spans="2:16" x14ac:dyDescent="0.25">
      <c r="B1346" s="62">
        <v>1341</v>
      </c>
      <c r="C1346" s="63" t="s">
        <v>3182</v>
      </c>
      <c r="D1346" s="63" t="s">
        <v>3222</v>
      </c>
      <c r="E1346" s="63" t="s">
        <v>3223</v>
      </c>
      <c r="F1346" s="63" t="s">
        <v>3223</v>
      </c>
      <c r="G1346" s="63"/>
      <c r="H1346" s="63"/>
      <c r="I1346" s="62" t="s">
        <v>3189</v>
      </c>
      <c r="J1346" s="63">
        <v>190.54</v>
      </c>
      <c r="K1346" s="63">
        <v>13</v>
      </c>
      <c r="L1346" s="63" t="s">
        <v>3186</v>
      </c>
      <c r="M1346" s="63" t="s">
        <v>3187</v>
      </c>
      <c r="N1346" s="63" t="s">
        <v>3190</v>
      </c>
      <c r="O1346" s="62">
        <v>3</v>
      </c>
      <c r="P1346" s="64"/>
    </row>
    <row r="1347" spans="2:16" x14ac:dyDescent="0.25">
      <c r="B1347" s="62">
        <v>1342</v>
      </c>
      <c r="C1347" s="63" t="s">
        <v>3182</v>
      </c>
      <c r="D1347" s="63" t="s">
        <v>3222</v>
      </c>
      <c r="E1347" s="63" t="s">
        <v>3223</v>
      </c>
      <c r="F1347" s="63" t="s">
        <v>3223</v>
      </c>
      <c r="G1347" s="63"/>
      <c r="H1347" s="63"/>
      <c r="I1347" s="62" t="s">
        <v>3189</v>
      </c>
      <c r="J1347" s="63">
        <v>108.07</v>
      </c>
      <c r="K1347" s="63">
        <v>13</v>
      </c>
      <c r="L1347" s="63" t="s">
        <v>3186</v>
      </c>
      <c r="M1347" s="63" t="s">
        <v>3187</v>
      </c>
      <c r="N1347" s="63" t="s">
        <v>3190</v>
      </c>
      <c r="O1347" s="62">
        <v>3</v>
      </c>
      <c r="P1347" s="64"/>
    </row>
    <row r="1348" spans="2:16" x14ac:dyDescent="0.25">
      <c r="B1348" s="62">
        <v>1343</v>
      </c>
      <c r="C1348" s="63" t="s">
        <v>3182</v>
      </c>
      <c r="D1348" s="63" t="s">
        <v>3214</v>
      </c>
      <c r="E1348" s="63" t="s">
        <v>3215</v>
      </c>
      <c r="F1348" s="63" t="s">
        <v>3215</v>
      </c>
      <c r="G1348" s="63"/>
      <c r="H1348" s="63"/>
      <c r="I1348" s="62" t="s">
        <v>3185</v>
      </c>
      <c r="J1348" s="63">
        <v>25</v>
      </c>
      <c r="K1348" s="63">
        <v>13</v>
      </c>
      <c r="L1348" s="63" t="s">
        <v>3186</v>
      </c>
      <c r="M1348" s="63" t="s">
        <v>3194</v>
      </c>
      <c r="N1348" s="63" t="s">
        <v>2632</v>
      </c>
      <c r="O1348" s="62">
        <v>1</v>
      </c>
    </row>
    <row r="1349" spans="2:16" x14ac:dyDescent="0.25">
      <c r="B1349" s="62">
        <v>1344</v>
      </c>
      <c r="C1349" s="63" t="s">
        <v>3182</v>
      </c>
      <c r="D1349" s="63" t="s">
        <v>3214</v>
      </c>
      <c r="E1349" s="63" t="s">
        <v>3215</v>
      </c>
      <c r="F1349" s="63" t="s">
        <v>3215</v>
      </c>
      <c r="G1349" s="63"/>
      <c r="H1349" s="63"/>
      <c r="I1349" s="62" t="s">
        <v>3185</v>
      </c>
      <c r="J1349" s="63">
        <v>187.95</v>
      </c>
      <c r="K1349" s="63">
        <v>13</v>
      </c>
      <c r="L1349" s="63" t="s">
        <v>3186</v>
      </c>
      <c r="M1349" s="63" t="s">
        <v>3194</v>
      </c>
      <c r="N1349" s="63" t="s">
        <v>2677</v>
      </c>
      <c r="O1349" s="62">
        <v>1</v>
      </c>
    </row>
    <row r="1350" spans="2:16" x14ac:dyDescent="0.25">
      <c r="B1350" s="62">
        <v>1345</v>
      </c>
      <c r="C1350" s="63" t="s">
        <v>3182</v>
      </c>
      <c r="D1350" s="63" t="s">
        <v>3214</v>
      </c>
      <c r="E1350" s="63" t="s">
        <v>3215</v>
      </c>
      <c r="F1350" s="63" t="s">
        <v>3215</v>
      </c>
      <c r="G1350" s="63"/>
      <c r="H1350" s="63"/>
      <c r="I1350" s="62" t="s">
        <v>3185</v>
      </c>
      <c r="J1350" s="63">
        <v>173.16</v>
      </c>
      <c r="K1350" s="63">
        <v>13</v>
      </c>
      <c r="L1350" s="63" t="s">
        <v>3186</v>
      </c>
      <c r="M1350" s="63" t="s">
        <v>3194</v>
      </c>
      <c r="N1350" s="63" t="s">
        <v>2677</v>
      </c>
      <c r="O1350" s="62">
        <v>1</v>
      </c>
    </row>
    <row r="1351" spans="2:16" x14ac:dyDescent="0.25">
      <c r="B1351" s="62">
        <v>1346</v>
      </c>
      <c r="C1351" s="63" t="s">
        <v>3182</v>
      </c>
      <c r="D1351" s="63" t="s">
        <v>3222</v>
      </c>
      <c r="E1351" s="63" t="s">
        <v>3224</v>
      </c>
      <c r="F1351" s="63" t="s">
        <v>3224</v>
      </c>
      <c r="G1351" s="63"/>
      <c r="H1351" s="63"/>
      <c r="I1351" s="62" t="s">
        <v>3189</v>
      </c>
      <c r="J1351" s="63">
        <v>105.19</v>
      </c>
      <c r="K1351" s="63">
        <v>12</v>
      </c>
      <c r="L1351" s="63" t="s">
        <v>3186</v>
      </c>
      <c r="M1351" s="63" t="s">
        <v>3194</v>
      </c>
      <c r="N1351" s="63" t="s">
        <v>3211</v>
      </c>
      <c r="O1351" s="62">
        <v>3</v>
      </c>
      <c r="P1351" s="64"/>
    </row>
    <row r="1352" spans="2:16" x14ac:dyDescent="0.25">
      <c r="B1352" s="62">
        <v>1347</v>
      </c>
      <c r="C1352" s="63" t="s">
        <v>3182</v>
      </c>
      <c r="D1352" s="63" t="s">
        <v>3214</v>
      </c>
      <c r="E1352" s="63" t="s">
        <v>3215</v>
      </c>
      <c r="F1352" s="63" t="s">
        <v>3215</v>
      </c>
      <c r="G1352" s="63"/>
      <c r="H1352" s="63"/>
      <c r="I1352" s="62" t="s">
        <v>3185</v>
      </c>
      <c r="J1352" s="63">
        <v>166.46</v>
      </c>
      <c r="K1352" s="63">
        <v>13</v>
      </c>
      <c r="L1352" s="63" t="s">
        <v>3186</v>
      </c>
      <c r="M1352" s="63" t="s">
        <v>3194</v>
      </c>
      <c r="N1352" s="63" t="s">
        <v>2677</v>
      </c>
      <c r="O1352" s="62">
        <v>1</v>
      </c>
    </row>
    <row r="1353" spans="2:16" x14ac:dyDescent="0.25">
      <c r="B1353" s="62">
        <v>1348</v>
      </c>
      <c r="C1353" s="63" t="s">
        <v>3182</v>
      </c>
      <c r="D1353" s="63" t="s">
        <v>3214</v>
      </c>
      <c r="E1353" s="63" t="s">
        <v>3215</v>
      </c>
      <c r="F1353" s="63" t="s">
        <v>3215</v>
      </c>
      <c r="G1353" s="63"/>
      <c r="H1353" s="63"/>
      <c r="I1353" s="62" t="s">
        <v>3185</v>
      </c>
      <c r="J1353" s="63">
        <v>196.53</v>
      </c>
      <c r="K1353" s="63">
        <v>13</v>
      </c>
      <c r="L1353" s="63" t="s">
        <v>3186</v>
      </c>
      <c r="M1353" s="63" t="s">
        <v>3194</v>
      </c>
      <c r="N1353" s="63" t="s">
        <v>2677</v>
      </c>
      <c r="O1353" s="62">
        <v>1</v>
      </c>
    </row>
    <row r="1354" spans="2:16" x14ac:dyDescent="0.25">
      <c r="B1354" s="62">
        <v>1349</v>
      </c>
      <c r="C1354" s="63" t="s">
        <v>3182</v>
      </c>
      <c r="D1354" s="63" t="s">
        <v>3214</v>
      </c>
      <c r="E1354" s="63" t="s">
        <v>3215</v>
      </c>
      <c r="F1354" s="63" t="s">
        <v>3215</v>
      </c>
      <c r="G1354" s="63"/>
      <c r="H1354" s="63"/>
      <c r="I1354" s="62" t="s">
        <v>3185</v>
      </c>
      <c r="J1354" s="63">
        <v>179.19</v>
      </c>
      <c r="K1354" s="63">
        <v>13</v>
      </c>
      <c r="L1354" s="63" t="s">
        <v>3186</v>
      </c>
      <c r="M1354" s="63" t="s">
        <v>3194</v>
      </c>
      <c r="N1354" s="63" t="s">
        <v>2677</v>
      </c>
      <c r="O1354" s="62">
        <v>1</v>
      </c>
    </row>
    <row r="1355" spans="2:16" x14ac:dyDescent="0.25">
      <c r="B1355" s="62">
        <v>1350</v>
      </c>
      <c r="C1355" s="63" t="s">
        <v>3182</v>
      </c>
      <c r="D1355" s="63" t="s">
        <v>3214</v>
      </c>
      <c r="E1355" s="63" t="s">
        <v>3215</v>
      </c>
      <c r="F1355" s="63" t="s">
        <v>3215</v>
      </c>
      <c r="G1355" s="63"/>
      <c r="H1355" s="63"/>
      <c r="I1355" s="62" t="s">
        <v>3185</v>
      </c>
      <c r="J1355" s="63">
        <v>189.7</v>
      </c>
      <c r="K1355" s="63">
        <v>13</v>
      </c>
      <c r="L1355" s="63" t="s">
        <v>3186</v>
      </c>
      <c r="M1355" s="63" t="s">
        <v>3194</v>
      </c>
      <c r="N1355" s="63" t="s">
        <v>2677</v>
      </c>
      <c r="O1355" s="62">
        <v>1</v>
      </c>
    </row>
    <row r="1356" spans="2:16" x14ac:dyDescent="0.25">
      <c r="B1356" s="62">
        <v>1351</v>
      </c>
      <c r="C1356" s="63" t="s">
        <v>3182</v>
      </c>
      <c r="D1356" s="63" t="s">
        <v>3214</v>
      </c>
      <c r="E1356" s="63" t="s">
        <v>3215</v>
      </c>
      <c r="F1356" s="63" t="s">
        <v>3215</v>
      </c>
      <c r="G1356" s="63"/>
      <c r="H1356" s="63"/>
      <c r="I1356" s="62" t="s">
        <v>3185</v>
      </c>
      <c r="J1356" s="63">
        <v>192.99</v>
      </c>
      <c r="K1356" s="63">
        <v>13</v>
      </c>
      <c r="L1356" s="63" t="s">
        <v>3186</v>
      </c>
      <c r="M1356" s="63" t="s">
        <v>3194</v>
      </c>
      <c r="N1356" s="63" t="s">
        <v>2677</v>
      </c>
      <c r="O1356" s="62">
        <v>1</v>
      </c>
    </row>
    <row r="1357" spans="2:16" x14ac:dyDescent="0.25">
      <c r="B1357" s="62">
        <v>1352</v>
      </c>
      <c r="C1357" s="63" t="s">
        <v>3182</v>
      </c>
      <c r="D1357" s="63" t="s">
        <v>3196</v>
      </c>
      <c r="E1357" s="63" t="s">
        <v>3210</v>
      </c>
      <c r="F1357" s="63" t="s">
        <v>3210</v>
      </c>
      <c r="G1357" s="63"/>
      <c r="H1357" s="63"/>
      <c r="I1357" s="62" t="s">
        <v>3189</v>
      </c>
      <c r="J1357" s="63">
        <v>70</v>
      </c>
      <c r="K1357" s="63">
        <v>12</v>
      </c>
      <c r="L1357" s="63" t="s">
        <v>3186</v>
      </c>
      <c r="M1357" s="63" t="s">
        <v>3187</v>
      </c>
      <c r="N1357" s="63" t="s">
        <v>3198</v>
      </c>
      <c r="O1357" s="62">
        <v>3</v>
      </c>
      <c r="P1357" s="64"/>
    </row>
    <row r="1358" spans="2:16" x14ac:dyDescent="0.25">
      <c r="B1358" s="62">
        <v>1353</v>
      </c>
      <c r="C1358" s="63" t="s">
        <v>3182</v>
      </c>
      <c r="D1358" s="63" t="s">
        <v>3214</v>
      </c>
      <c r="E1358" s="63" t="s">
        <v>3215</v>
      </c>
      <c r="F1358" s="63" t="s">
        <v>3215</v>
      </c>
      <c r="G1358" s="63"/>
      <c r="H1358" s="63"/>
      <c r="I1358" s="62" t="s">
        <v>3185</v>
      </c>
      <c r="J1358" s="63">
        <v>113.73</v>
      </c>
      <c r="K1358" s="63">
        <v>13</v>
      </c>
      <c r="L1358" s="63" t="s">
        <v>3186</v>
      </c>
      <c r="M1358" s="63" t="s">
        <v>3194</v>
      </c>
      <c r="N1358" s="63" t="s">
        <v>2632</v>
      </c>
      <c r="O1358" s="62">
        <v>1</v>
      </c>
    </row>
    <row r="1359" spans="2:16" x14ac:dyDescent="0.25">
      <c r="B1359" s="62">
        <v>1354</v>
      </c>
      <c r="C1359" s="63" t="s">
        <v>3182</v>
      </c>
      <c r="D1359" s="63" t="s">
        <v>3214</v>
      </c>
      <c r="E1359" s="63" t="s">
        <v>3215</v>
      </c>
      <c r="F1359" s="63" t="s">
        <v>3215</v>
      </c>
      <c r="G1359" s="63"/>
      <c r="H1359" s="63"/>
      <c r="I1359" s="62" t="s">
        <v>3185</v>
      </c>
      <c r="J1359" s="63">
        <v>113.75</v>
      </c>
      <c r="K1359" s="63">
        <v>13</v>
      </c>
      <c r="L1359" s="63" t="s">
        <v>3186</v>
      </c>
      <c r="M1359" s="63" t="s">
        <v>3194</v>
      </c>
      <c r="N1359" s="63" t="s">
        <v>2677</v>
      </c>
      <c r="O1359" s="62">
        <v>1</v>
      </c>
    </row>
    <row r="1360" spans="2:16" x14ac:dyDescent="0.25">
      <c r="B1360" s="62">
        <v>1355</v>
      </c>
      <c r="C1360" s="63" t="s">
        <v>3182</v>
      </c>
      <c r="D1360" s="63" t="s">
        <v>3222</v>
      </c>
      <c r="E1360" s="63" t="s">
        <v>3224</v>
      </c>
      <c r="F1360" s="63" t="s">
        <v>3224</v>
      </c>
      <c r="G1360" s="63"/>
      <c r="H1360" s="63"/>
      <c r="I1360" s="62" t="s">
        <v>3189</v>
      </c>
      <c r="J1360" s="63">
        <v>66.3</v>
      </c>
      <c r="K1360" s="63">
        <v>12</v>
      </c>
      <c r="L1360" s="63" t="s">
        <v>3186</v>
      </c>
      <c r="M1360" s="63" t="s">
        <v>3194</v>
      </c>
      <c r="N1360" s="63" t="s">
        <v>3211</v>
      </c>
      <c r="O1360" s="62">
        <v>3</v>
      </c>
      <c r="P1360" s="64"/>
    </row>
    <row r="1361" spans="2:16" x14ac:dyDescent="0.25">
      <c r="B1361" s="62">
        <v>1356</v>
      </c>
      <c r="C1361" s="63" t="s">
        <v>3182</v>
      </c>
      <c r="D1361" s="63" t="s">
        <v>3222</v>
      </c>
      <c r="E1361" s="63" t="s">
        <v>3224</v>
      </c>
      <c r="F1361" s="63" t="s">
        <v>3224</v>
      </c>
      <c r="G1361" s="63"/>
      <c r="H1361" s="63"/>
      <c r="I1361" s="62" t="s">
        <v>3189</v>
      </c>
      <c r="J1361" s="63">
        <v>84.82</v>
      </c>
      <c r="K1361" s="63">
        <v>12</v>
      </c>
      <c r="L1361" s="63" t="s">
        <v>3186</v>
      </c>
      <c r="M1361" s="63" t="s">
        <v>3194</v>
      </c>
      <c r="N1361" s="63" t="s">
        <v>3211</v>
      </c>
      <c r="O1361" s="62">
        <v>3</v>
      </c>
      <c r="P1361" s="64"/>
    </row>
    <row r="1362" spans="2:16" x14ac:dyDescent="0.25">
      <c r="B1362" s="62">
        <v>1357</v>
      </c>
      <c r="C1362" s="63" t="s">
        <v>3182</v>
      </c>
      <c r="D1362" s="63" t="s">
        <v>3222</v>
      </c>
      <c r="E1362" s="63" t="s">
        <v>3224</v>
      </c>
      <c r="F1362" s="63" t="s">
        <v>3224</v>
      </c>
      <c r="G1362" s="63"/>
      <c r="H1362" s="63"/>
      <c r="I1362" s="62" t="s">
        <v>3189</v>
      </c>
      <c r="J1362" s="63">
        <v>117.3</v>
      </c>
      <c r="K1362" s="63">
        <v>12</v>
      </c>
      <c r="L1362" s="63" t="s">
        <v>3186</v>
      </c>
      <c r="M1362" s="63" t="s">
        <v>3187</v>
      </c>
      <c r="N1362" s="63" t="s">
        <v>3198</v>
      </c>
      <c r="O1362" s="62">
        <v>3</v>
      </c>
      <c r="P1362" s="64"/>
    </row>
    <row r="1363" spans="2:16" x14ac:dyDescent="0.25">
      <c r="B1363" s="62">
        <v>1358</v>
      </c>
      <c r="C1363" s="63" t="s">
        <v>3182</v>
      </c>
      <c r="D1363" s="63" t="s">
        <v>3222</v>
      </c>
      <c r="E1363" s="63" t="s">
        <v>3224</v>
      </c>
      <c r="F1363" s="63" t="s">
        <v>3224</v>
      </c>
      <c r="G1363" s="63"/>
      <c r="H1363" s="63"/>
      <c r="I1363" s="62" t="s">
        <v>3189</v>
      </c>
      <c r="J1363" s="63">
        <v>115.82</v>
      </c>
      <c r="K1363" s="63">
        <v>12</v>
      </c>
      <c r="L1363" s="63" t="s">
        <v>3186</v>
      </c>
      <c r="M1363" s="63" t="s">
        <v>3187</v>
      </c>
      <c r="N1363" s="63" t="s">
        <v>3198</v>
      </c>
      <c r="O1363" s="62">
        <v>3</v>
      </c>
      <c r="P1363" s="64"/>
    </row>
    <row r="1364" spans="2:16" x14ac:dyDescent="0.25">
      <c r="B1364" s="62">
        <v>1359</v>
      </c>
      <c r="C1364" s="63" t="s">
        <v>3182</v>
      </c>
      <c r="D1364" s="63" t="s">
        <v>3214</v>
      </c>
      <c r="E1364" s="63" t="s">
        <v>3215</v>
      </c>
      <c r="F1364" s="63" t="s">
        <v>3215</v>
      </c>
      <c r="G1364" s="63"/>
      <c r="H1364" s="63"/>
      <c r="I1364" s="62" t="s">
        <v>3185</v>
      </c>
      <c r="J1364" s="63">
        <v>133.37</v>
      </c>
      <c r="K1364" s="63">
        <v>13</v>
      </c>
      <c r="L1364" s="63" t="s">
        <v>3186</v>
      </c>
      <c r="M1364" s="63" t="s">
        <v>3194</v>
      </c>
      <c r="N1364" s="63" t="s">
        <v>2677</v>
      </c>
      <c r="O1364" s="62">
        <v>1</v>
      </c>
    </row>
    <row r="1365" spans="2:16" x14ac:dyDescent="0.25">
      <c r="B1365" s="62">
        <v>1360</v>
      </c>
      <c r="C1365" s="63" t="s">
        <v>3182</v>
      </c>
      <c r="D1365" s="63" t="s">
        <v>3214</v>
      </c>
      <c r="E1365" s="63" t="s">
        <v>3215</v>
      </c>
      <c r="F1365" s="63" t="s">
        <v>3215</v>
      </c>
      <c r="G1365" s="63"/>
      <c r="H1365" s="63"/>
      <c r="I1365" s="62" t="s">
        <v>3185</v>
      </c>
      <c r="J1365" s="63">
        <v>193.04</v>
      </c>
      <c r="K1365" s="63">
        <v>13</v>
      </c>
      <c r="L1365" s="63" t="s">
        <v>3186</v>
      </c>
      <c r="M1365" s="63" t="s">
        <v>3194</v>
      </c>
      <c r="N1365" s="63" t="s">
        <v>2677</v>
      </c>
      <c r="O1365" s="62">
        <v>1</v>
      </c>
    </row>
    <row r="1366" spans="2:16" x14ac:dyDescent="0.25">
      <c r="B1366" s="62">
        <v>1361</v>
      </c>
      <c r="C1366" s="63" t="s">
        <v>3182</v>
      </c>
      <c r="D1366" s="63" t="s">
        <v>3222</v>
      </c>
      <c r="E1366" s="63" t="s">
        <v>3223</v>
      </c>
      <c r="F1366" s="63" t="s">
        <v>3223</v>
      </c>
      <c r="G1366" s="63"/>
      <c r="H1366" s="63"/>
      <c r="I1366" s="62" t="s">
        <v>3200</v>
      </c>
      <c r="J1366" s="63">
        <v>49.3</v>
      </c>
      <c r="K1366" s="63">
        <v>12</v>
      </c>
      <c r="L1366" s="63" t="s">
        <v>3186</v>
      </c>
      <c r="M1366" s="63" t="s">
        <v>3187</v>
      </c>
      <c r="N1366" s="63" t="s">
        <v>3198</v>
      </c>
      <c r="O1366" s="62">
        <v>3</v>
      </c>
    </row>
    <row r="1367" spans="2:16" x14ac:dyDescent="0.25">
      <c r="B1367" s="62">
        <v>1362</v>
      </c>
      <c r="C1367" s="63" t="s">
        <v>3182</v>
      </c>
      <c r="D1367" s="63" t="s">
        <v>3222</v>
      </c>
      <c r="E1367" s="63" t="s">
        <v>3223</v>
      </c>
      <c r="F1367" s="63" t="s">
        <v>3223</v>
      </c>
      <c r="G1367" s="63"/>
      <c r="H1367" s="63"/>
      <c r="I1367" s="62" t="s">
        <v>3200</v>
      </c>
      <c r="J1367" s="63">
        <v>30.6</v>
      </c>
      <c r="K1367" s="63">
        <v>12</v>
      </c>
      <c r="L1367" s="63" t="s">
        <v>3186</v>
      </c>
      <c r="M1367" s="63" t="s">
        <v>3187</v>
      </c>
      <c r="N1367" s="63" t="s">
        <v>3198</v>
      </c>
      <c r="O1367" s="62">
        <v>3</v>
      </c>
    </row>
    <row r="1368" spans="2:16" x14ac:dyDescent="0.25">
      <c r="B1368" s="62">
        <v>1363</v>
      </c>
      <c r="C1368" s="63" t="s">
        <v>3182</v>
      </c>
      <c r="D1368" s="63" t="s">
        <v>3196</v>
      </c>
      <c r="E1368" s="63" t="s">
        <v>3210</v>
      </c>
      <c r="F1368" s="63" t="s">
        <v>3210</v>
      </c>
      <c r="G1368" s="63"/>
      <c r="H1368" s="63"/>
      <c r="I1368" s="62" t="s">
        <v>3200</v>
      </c>
      <c r="J1368" s="63">
        <v>22</v>
      </c>
      <c r="K1368" s="63">
        <v>8</v>
      </c>
      <c r="L1368" s="63" t="s">
        <v>3186</v>
      </c>
      <c r="M1368" s="63" t="s">
        <v>3187</v>
      </c>
      <c r="N1368" s="63" t="s">
        <v>3204</v>
      </c>
      <c r="O1368" s="62">
        <v>2</v>
      </c>
    </row>
    <row r="1369" spans="2:16" x14ac:dyDescent="0.25">
      <c r="B1369" s="62">
        <v>1364</v>
      </c>
      <c r="C1369" s="63" t="s">
        <v>3182</v>
      </c>
      <c r="D1369" s="63" t="s">
        <v>3196</v>
      </c>
      <c r="E1369" s="63" t="s">
        <v>3210</v>
      </c>
      <c r="F1369" s="63" t="s">
        <v>3210</v>
      </c>
      <c r="G1369" s="63"/>
      <c r="H1369" s="63"/>
      <c r="I1369" s="62" t="s">
        <v>3200</v>
      </c>
      <c r="J1369" s="63">
        <v>35</v>
      </c>
      <c r="K1369" s="63">
        <v>8</v>
      </c>
      <c r="L1369" s="63" t="s">
        <v>3186</v>
      </c>
      <c r="M1369" s="63" t="s">
        <v>3187</v>
      </c>
      <c r="N1369" s="63" t="s">
        <v>3204</v>
      </c>
      <c r="O1369" s="62">
        <v>2</v>
      </c>
    </row>
    <row r="1370" spans="2:16" x14ac:dyDescent="0.25">
      <c r="B1370" s="62">
        <v>1365</v>
      </c>
      <c r="C1370" s="63" t="s">
        <v>3182</v>
      </c>
      <c r="D1370" s="63" t="s">
        <v>3196</v>
      </c>
      <c r="E1370" s="63" t="s">
        <v>3210</v>
      </c>
      <c r="F1370" s="63" t="s">
        <v>3210</v>
      </c>
      <c r="G1370" s="63"/>
      <c r="H1370" s="63"/>
      <c r="I1370" s="62" t="s">
        <v>3200</v>
      </c>
      <c r="J1370" s="63">
        <v>35</v>
      </c>
      <c r="K1370" s="63">
        <v>8</v>
      </c>
      <c r="L1370" s="63" t="s">
        <v>3186</v>
      </c>
      <c r="M1370" s="63" t="s">
        <v>3187</v>
      </c>
      <c r="N1370" s="63" t="s">
        <v>3204</v>
      </c>
      <c r="O1370" s="62">
        <v>2</v>
      </c>
    </row>
    <row r="1371" spans="2:16" x14ac:dyDescent="0.25">
      <c r="B1371" s="62">
        <v>1366</v>
      </c>
      <c r="C1371" s="63" t="s">
        <v>3182</v>
      </c>
      <c r="D1371" s="63" t="s">
        <v>3196</v>
      </c>
      <c r="E1371" s="63" t="s">
        <v>3210</v>
      </c>
      <c r="F1371" s="63" t="s">
        <v>3210</v>
      </c>
      <c r="G1371" s="63"/>
      <c r="H1371" s="63"/>
      <c r="I1371" s="62" t="s">
        <v>3200</v>
      </c>
      <c r="J1371" s="63">
        <v>35</v>
      </c>
      <c r="K1371" s="63">
        <v>8</v>
      </c>
      <c r="L1371" s="63" t="s">
        <v>3186</v>
      </c>
      <c r="M1371" s="63" t="s">
        <v>3187</v>
      </c>
      <c r="N1371" s="63" t="s">
        <v>3221</v>
      </c>
      <c r="O1371" s="62">
        <v>2</v>
      </c>
    </row>
    <row r="1372" spans="2:16" x14ac:dyDescent="0.25">
      <c r="B1372" s="62">
        <v>1367</v>
      </c>
      <c r="C1372" s="63" t="s">
        <v>3182</v>
      </c>
      <c r="D1372" s="63" t="s">
        <v>3222</v>
      </c>
      <c r="E1372" s="63" t="s">
        <v>3223</v>
      </c>
      <c r="F1372" s="63" t="s">
        <v>3223</v>
      </c>
      <c r="G1372" s="63"/>
      <c r="H1372" s="63"/>
      <c r="I1372" s="62" t="s">
        <v>3200</v>
      </c>
      <c r="J1372" s="63">
        <v>33.1</v>
      </c>
      <c r="K1372" s="63">
        <v>12</v>
      </c>
      <c r="L1372" s="63" t="s">
        <v>3186</v>
      </c>
      <c r="M1372" s="63" t="s">
        <v>3187</v>
      </c>
      <c r="N1372" s="63" t="s">
        <v>3198</v>
      </c>
      <c r="O1372" s="62">
        <v>3</v>
      </c>
    </row>
    <row r="1373" spans="2:16" x14ac:dyDescent="0.25">
      <c r="B1373" s="62">
        <v>1368</v>
      </c>
      <c r="C1373" s="63" t="s">
        <v>3182</v>
      </c>
      <c r="D1373" s="63" t="s">
        <v>3196</v>
      </c>
      <c r="E1373" s="63" t="s">
        <v>3210</v>
      </c>
      <c r="F1373" s="63" t="s">
        <v>3210</v>
      </c>
      <c r="G1373" s="63"/>
      <c r="H1373" s="63"/>
      <c r="I1373" s="62" t="s">
        <v>3200</v>
      </c>
      <c r="J1373" s="63">
        <v>22</v>
      </c>
      <c r="K1373" s="63">
        <v>8</v>
      </c>
      <c r="L1373" s="63" t="s">
        <v>3186</v>
      </c>
      <c r="M1373" s="63" t="s">
        <v>3187</v>
      </c>
      <c r="N1373" s="63" t="s">
        <v>3221</v>
      </c>
      <c r="O1373" s="62">
        <v>2</v>
      </c>
    </row>
    <row r="1374" spans="2:16" x14ac:dyDescent="0.25">
      <c r="B1374" s="62">
        <v>1369</v>
      </c>
      <c r="C1374" s="63" t="s">
        <v>3182</v>
      </c>
      <c r="D1374" s="63" t="s">
        <v>3222</v>
      </c>
      <c r="E1374" s="63" t="s">
        <v>3223</v>
      </c>
      <c r="F1374" s="63" t="s">
        <v>3223</v>
      </c>
      <c r="G1374" s="63"/>
      <c r="H1374" s="63"/>
      <c r="I1374" s="62" t="s">
        <v>3200</v>
      </c>
      <c r="J1374" s="63">
        <v>49.3</v>
      </c>
      <c r="K1374" s="63">
        <v>12</v>
      </c>
      <c r="L1374" s="63" t="s">
        <v>3186</v>
      </c>
      <c r="M1374" s="63" t="s">
        <v>3187</v>
      </c>
      <c r="N1374" s="63" t="s">
        <v>3198</v>
      </c>
      <c r="O1374" s="62">
        <v>3</v>
      </c>
    </row>
    <row r="1375" spans="2:16" x14ac:dyDescent="0.25">
      <c r="B1375" s="62">
        <v>1370</v>
      </c>
      <c r="C1375" s="63" t="s">
        <v>3182</v>
      </c>
      <c r="D1375" s="63" t="s">
        <v>3196</v>
      </c>
      <c r="E1375" s="63" t="s">
        <v>3210</v>
      </c>
      <c r="F1375" s="63" t="s">
        <v>3210</v>
      </c>
      <c r="G1375" s="63"/>
      <c r="H1375" s="63"/>
      <c r="I1375" s="62" t="s">
        <v>3200</v>
      </c>
      <c r="J1375" s="63">
        <v>18.2</v>
      </c>
      <c r="K1375" s="63">
        <v>8</v>
      </c>
      <c r="L1375" s="63" t="s">
        <v>3186</v>
      </c>
      <c r="M1375" s="63" t="s">
        <v>3187</v>
      </c>
      <c r="N1375" s="63" t="s">
        <v>3204</v>
      </c>
      <c r="O1375" s="62">
        <v>2</v>
      </c>
    </row>
    <row r="1376" spans="2:16" x14ac:dyDescent="0.25">
      <c r="B1376" s="62">
        <v>1371</v>
      </c>
      <c r="C1376" s="63" t="s">
        <v>3182</v>
      </c>
      <c r="D1376" s="63" t="s">
        <v>3222</v>
      </c>
      <c r="E1376" s="63" t="s">
        <v>3223</v>
      </c>
      <c r="F1376" s="63" t="s">
        <v>3223</v>
      </c>
      <c r="G1376" s="63"/>
      <c r="H1376" s="63"/>
      <c r="I1376" s="62" t="s">
        <v>3200</v>
      </c>
      <c r="J1376" s="63">
        <v>48.7</v>
      </c>
      <c r="K1376" s="63">
        <v>12</v>
      </c>
      <c r="L1376" s="63" t="s">
        <v>3186</v>
      </c>
      <c r="M1376" s="63" t="s">
        <v>3187</v>
      </c>
      <c r="N1376" s="63" t="s">
        <v>3198</v>
      </c>
      <c r="O1376" s="62">
        <v>3</v>
      </c>
    </row>
    <row r="1377" spans="2:16" x14ac:dyDescent="0.25">
      <c r="B1377" s="62">
        <v>1372</v>
      </c>
      <c r="C1377" s="63" t="s">
        <v>3182</v>
      </c>
      <c r="D1377" s="63" t="s">
        <v>3222</v>
      </c>
      <c r="E1377" s="63" t="s">
        <v>3223</v>
      </c>
      <c r="F1377" s="63" t="s">
        <v>3223</v>
      </c>
      <c r="G1377" s="63"/>
      <c r="H1377" s="63"/>
      <c r="I1377" s="62" t="s">
        <v>3200</v>
      </c>
      <c r="J1377" s="63">
        <v>28.4</v>
      </c>
      <c r="K1377" s="63">
        <v>12</v>
      </c>
      <c r="L1377" s="63" t="s">
        <v>3186</v>
      </c>
      <c r="M1377" s="63" t="s">
        <v>3187</v>
      </c>
      <c r="N1377" s="63" t="s">
        <v>3229</v>
      </c>
      <c r="O1377" s="62">
        <v>3</v>
      </c>
    </row>
    <row r="1378" spans="2:16" x14ac:dyDescent="0.25">
      <c r="B1378" s="62">
        <v>1373</v>
      </c>
      <c r="C1378" s="63" t="s">
        <v>3182</v>
      </c>
      <c r="D1378" s="63" t="s">
        <v>3222</v>
      </c>
      <c r="E1378" s="63" t="s">
        <v>3223</v>
      </c>
      <c r="F1378" s="63" t="s">
        <v>3223</v>
      </c>
      <c r="G1378" s="63"/>
      <c r="H1378" s="63"/>
      <c r="I1378" s="62" t="s">
        <v>3200</v>
      </c>
      <c r="J1378" s="63">
        <v>46.6</v>
      </c>
      <c r="K1378" s="63">
        <v>12</v>
      </c>
      <c r="L1378" s="63" t="s">
        <v>3186</v>
      </c>
      <c r="M1378" s="63" t="s">
        <v>3187</v>
      </c>
      <c r="N1378" s="63" t="s">
        <v>3198</v>
      </c>
      <c r="O1378" s="62">
        <v>3</v>
      </c>
    </row>
    <row r="1379" spans="2:16" x14ac:dyDescent="0.25">
      <c r="B1379" s="62">
        <v>1374</v>
      </c>
      <c r="C1379" s="63" t="s">
        <v>3182</v>
      </c>
      <c r="D1379" s="63" t="s">
        <v>3222</v>
      </c>
      <c r="E1379" s="63" t="s">
        <v>3223</v>
      </c>
      <c r="F1379" s="63" t="s">
        <v>3223</v>
      </c>
      <c r="G1379" s="63"/>
      <c r="H1379" s="63"/>
      <c r="I1379" s="62" t="s">
        <v>3200</v>
      </c>
      <c r="J1379" s="63">
        <v>48.7</v>
      </c>
      <c r="K1379" s="63">
        <v>12</v>
      </c>
      <c r="L1379" s="63" t="s">
        <v>3186</v>
      </c>
      <c r="M1379" s="63" t="s">
        <v>3187</v>
      </c>
      <c r="N1379" s="63" t="s">
        <v>3229</v>
      </c>
      <c r="O1379" s="62">
        <v>3</v>
      </c>
    </row>
    <row r="1380" spans="2:16" x14ac:dyDescent="0.25">
      <c r="B1380" s="62">
        <v>1375</v>
      </c>
      <c r="C1380" s="63" t="s">
        <v>3182</v>
      </c>
      <c r="D1380" s="63" t="s">
        <v>3196</v>
      </c>
      <c r="E1380" s="63" t="s">
        <v>3210</v>
      </c>
      <c r="F1380" s="63" t="s">
        <v>3210</v>
      </c>
      <c r="G1380" s="63"/>
      <c r="H1380" s="63"/>
      <c r="I1380" s="62" t="s">
        <v>3200</v>
      </c>
      <c r="J1380" s="63">
        <v>41</v>
      </c>
      <c r="K1380" s="63">
        <v>9</v>
      </c>
      <c r="L1380" s="63" t="s">
        <v>3186</v>
      </c>
      <c r="M1380" s="63" t="s">
        <v>3187</v>
      </c>
      <c r="N1380" s="63" t="s">
        <v>3208</v>
      </c>
      <c r="O1380" s="62">
        <v>2</v>
      </c>
    </row>
    <row r="1381" spans="2:16" x14ac:dyDescent="0.25">
      <c r="B1381" s="62">
        <v>1376</v>
      </c>
      <c r="C1381" s="63" t="s">
        <v>3182</v>
      </c>
      <c r="D1381" s="63" t="s">
        <v>3222</v>
      </c>
      <c r="E1381" s="63" t="s">
        <v>3223</v>
      </c>
      <c r="F1381" s="63" t="s">
        <v>3223</v>
      </c>
      <c r="G1381" s="63"/>
      <c r="H1381" s="63"/>
      <c r="I1381" s="62" t="s">
        <v>3200</v>
      </c>
      <c r="J1381" s="63">
        <v>45.9</v>
      </c>
      <c r="K1381" s="63">
        <v>7</v>
      </c>
      <c r="L1381" s="63" t="s">
        <v>3186</v>
      </c>
      <c r="M1381" s="63" t="s">
        <v>3187</v>
      </c>
      <c r="N1381" s="63" t="s">
        <v>3201</v>
      </c>
      <c r="O1381" s="62">
        <v>1</v>
      </c>
    </row>
    <row r="1382" spans="2:16" x14ac:dyDescent="0.25">
      <c r="B1382" s="62">
        <v>1377</v>
      </c>
      <c r="C1382" s="63" t="s">
        <v>3182</v>
      </c>
      <c r="D1382" s="63" t="s">
        <v>3196</v>
      </c>
      <c r="E1382" s="63" t="s">
        <v>3210</v>
      </c>
      <c r="F1382" s="63" t="s">
        <v>3210</v>
      </c>
      <c r="G1382" s="63"/>
      <c r="H1382" s="63"/>
      <c r="I1382" s="62" t="s">
        <v>3189</v>
      </c>
      <c r="J1382" s="63">
        <v>60</v>
      </c>
      <c r="K1382" s="63">
        <v>12</v>
      </c>
      <c r="L1382" s="63" t="s">
        <v>3186</v>
      </c>
      <c r="M1382" s="63" t="s">
        <v>3187</v>
      </c>
      <c r="N1382" s="63" t="s">
        <v>3198</v>
      </c>
      <c r="O1382" s="62">
        <v>3</v>
      </c>
      <c r="P1382" s="64"/>
    </row>
    <row r="1383" spans="2:16" x14ac:dyDescent="0.25">
      <c r="B1383" s="62">
        <v>1378</v>
      </c>
      <c r="C1383" s="63" t="s">
        <v>3182</v>
      </c>
      <c r="D1383" s="63" t="s">
        <v>3196</v>
      </c>
      <c r="E1383" s="63" t="s">
        <v>3210</v>
      </c>
      <c r="F1383" s="63" t="s">
        <v>3210</v>
      </c>
      <c r="G1383" s="63"/>
      <c r="H1383" s="63"/>
      <c r="I1383" s="62" t="s">
        <v>3200</v>
      </c>
      <c r="J1383" s="63">
        <v>20</v>
      </c>
      <c r="K1383" s="63">
        <v>9</v>
      </c>
      <c r="L1383" s="63" t="s">
        <v>3186</v>
      </c>
      <c r="M1383" s="63" t="s">
        <v>3187</v>
      </c>
      <c r="N1383" s="63" t="s">
        <v>3208</v>
      </c>
      <c r="O1383" s="62">
        <v>2</v>
      </c>
    </row>
    <row r="1384" spans="2:16" x14ac:dyDescent="0.25">
      <c r="B1384" s="62">
        <v>1379</v>
      </c>
      <c r="C1384" s="63" t="s">
        <v>3182</v>
      </c>
      <c r="D1384" s="63" t="s">
        <v>3222</v>
      </c>
      <c r="E1384" s="63" t="s">
        <v>3224</v>
      </c>
      <c r="F1384" s="63" t="s">
        <v>3224</v>
      </c>
      <c r="G1384" s="63"/>
      <c r="H1384" s="63"/>
      <c r="I1384" s="62" t="s">
        <v>3200</v>
      </c>
      <c r="J1384" s="63">
        <v>109.9</v>
      </c>
      <c r="K1384" s="63">
        <v>8</v>
      </c>
      <c r="L1384" s="63" t="s">
        <v>3186</v>
      </c>
      <c r="M1384" s="63" t="s">
        <v>3187</v>
      </c>
      <c r="N1384" s="63" t="s">
        <v>3204</v>
      </c>
      <c r="O1384" s="62">
        <v>2</v>
      </c>
    </row>
    <row r="1385" spans="2:16" x14ac:dyDescent="0.25">
      <c r="B1385" s="62">
        <v>1380</v>
      </c>
      <c r="C1385" s="63" t="s">
        <v>3182</v>
      </c>
      <c r="D1385" s="63" t="s">
        <v>3222</v>
      </c>
      <c r="E1385" s="63" t="s">
        <v>3224</v>
      </c>
      <c r="F1385" s="63" t="s">
        <v>3224</v>
      </c>
      <c r="G1385" s="63"/>
      <c r="H1385" s="63"/>
      <c r="I1385" s="62" t="s">
        <v>3200</v>
      </c>
      <c r="J1385" s="63">
        <v>56.5</v>
      </c>
      <c r="K1385" s="63">
        <v>8</v>
      </c>
      <c r="L1385" s="63" t="s">
        <v>3186</v>
      </c>
      <c r="M1385" s="63" t="s">
        <v>3187</v>
      </c>
      <c r="N1385" s="63" t="s">
        <v>3204</v>
      </c>
      <c r="O1385" s="62">
        <v>2</v>
      </c>
    </row>
    <row r="1386" spans="2:16" x14ac:dyDescent="0.25">
      <c r="B1386" s="62">
        <v>1381</v>
      </c>
      <c r="C1386" s="63" t="s">
        <v>3182</v>
      </c>
      <c r="D1386" s="63" t="s">
        <v>3222</v>
      </c>
      <c r="E1386" s="63" t="s">
        <v>3224</v>
      </c>
      <c r="F1386" s="63" t="s">
        <v>3224</v>
      </c>
      <c r="G1386" s="63"/>
      <c r="H1386" s="63"/>
      <c r="I1386" s="62" t="s">
        <v>3200</v>
      </c>
      <c r="J1386" s="63">
        <v>128</v>
      </c>
      <c r="K1386" s="63">
        <v>8</v>
      </c>
      <c r="L1386" s="63" t="s">
        <v>3186</v>
      </c>
      <c r="M1386" s="63" t="s">
        <v>3187</v>
      </c>
      <c r="N1386" s="63" t="s">
        <v>3204</v>
      </c>
      <c r="O1386" s="62">
        <v>2</v>
      </c>
    </row>
    <row r="1387" spans="2:16" x14ac:dyDescent="0.25">
      <c r="B1387" s="62">
        <v>1382</v>
      </c>
      <c r="C1387" s="63" t="s">
        <v>3182</v>
      </c>
      <c r="D1387" s="63" t="s">
        <v>3222</v>
      </c>
      <c r="E1387" s="63" t="s">
        <v>3224</v>
      </c>
      <c r="F1387" s="63" t="s">
        <v>3224</v>
      </c>
      <c r="G1387" s="63"/>
      <c r="H1387" s="63"/>
      <c r="I1387" s="62" t="s">
        <v>3200</v>
      </c>
      <c r="J1387" s="63">
        <v>71.959999999999994</v>
      </c>
      <c r="K1387" s="63">
        <v>8</v>
      </c>
      <c r="L1387" s="63" t="s">
        <v>3186</v>
      </c>
      <c r="M1387" s="63" t="s">
        <v>3187</v>
      </c>
      <c r="N1387" s="63" t="s">
        <v>3204</v>
      </c>
      <c r="O1387" s="62">
        <v>2</v>
      </c>
    </row>
    <row r="1388" spans="2:16" x14ac:dyDescent="0.25">
      <c r="B1388" s="62">
        <v>1383</v>
      </c>
      <c r="C1388" s="63" t="s">
        <v>3182</v>
      </c>
      <c r="D1388" s="63" t="s">
        <v>3222</v>
      </c>
      <c r="E1388" s="63" t="s">
        <v>3224</v>
      </c>
      <c r="F1388" s="63" t="s">
        <v>3224</v>
      </c>
      <c r="G1388" s="63"/>
      <c r="H1388" s="63"/>
      <c r="I1388" s="62" t="s">
        <v>3200</v>
      </c>
      <c r="J1388" s="63">
        <v>48</v>
      </c>
      <c r="K1388" s="63">
        <v>11</v>
      </c>
      <c r="L1388" s="63" t="s">
        <v>3186</v>
      </c>
      <c r="M1388" s="63" t="s">
        <v>3187</v>
      </c>
      <c r="N1388" s="63" t="s">
        <v>3230</v>
      </c>
      <c r="O1388" s="62">
        <v>3</v>
      </c>
    </row>
    <row r="1389" spans="2:16" x14ac:dyDescent="0.25">
      <c r="B1389" s="62">
        <v>1384</v>
      </c>
      <c r="C1389" s="63" t="s">
        <v>3182</v>
      </c>
      <c r="D1389" s="63" t="s">
        <v>3222</v>
      </c>
      <c r="E1389" s="63" t="s">
        <v>3224</v>
      </c>
      <c r="F1389" s="63" t="s">
        <v>3224</v>
      </c>
      <c r="G1389" s="63"/>
      <c r="H1389" s="63"/>
      <c r="I1389" s="62" t="s">
        <v>3200</v>
      </c>
      <c r="J1389" s="63">
        <v>68.2</v>
      </c>
      <c r="K1389" s="63">
        <v>8</v>
      </c>
      <c r="L1389" s="63" t="s">
        <v>3186</v>
      </c>
      <c r="M1389" s="63" t="s">
        <v>3187</v>
      </c>
      <c r="N1389" s="63" t="s">
        <v>3204</v>
      </c>
      <c r="O1389" s="62">
        <v>2</v>
      </c>
    </row>
    <row r="1390" spans="2:16" x14ac:dyDescent="0.25">
      <c r="B1390" s="62">
        <v>1385</v>
      </c>
      <c r="C1390" s="63" t="s">
        <v>3182</v>
      </c>
      <c r="D1390" s="63" t="s">
        <v>3222</v>
      </c>
      <c r="E1390" s="63" t="s">
        <v>3224</v>
      </c>
      <c r="F1390" s="63" t="s">
        <v>3224</v>
      </c>
      <c r="G1390" s="63"/>
      <c r="H1390" s="63"/>
      <c r="I1390" s="62" t="s">
        <v>3200</v>
      </c>
      <c r="J1390" s="63">
        <v>177.9</v>
      </c>
      <c r="K1390" s="63">
        <v>8</v>
      </c>
      <c r="L1390" s="63" t="s">
        <v>3186</v>
      </c>
      <c r="M1390" s="63" t="s">
        <v>3187</v>
      </c>
      <c r="N1390" s="63" t="s">
        <v>3204</v>
      </c>
      <c r="O1390" s="62">
        <v>2</v>
      </c>
    </row>
    <row r="1391" spans="2:16" x14ac:dyDescent="0.25">
      <c r="B1391" s="62">
        <v>1386</v>
      </c>
      <c r="C1391" s="63" t="s">
        <v>3182</v>
      </c>
      <c r="D1391" s="63" t="s">
        <v>3196</v>
      </c>
      <c r="E1391" s="63" t="s">
        <v>3210</v>
      </c>
      <c r="F1391" s="63" t="s">
        <v>3210</v>
      </c>
      <c r="G1391" s="63"/>
      <c r="H1391" s="63"/>
      <c r="I1391" s="62" t="s">
        <v>3200</v>
      </c>
      <c r="J1391" s="63">
        <v>35</v>
      </c>
      <c r="K1391" s="63">
        <v>8</v>
      </c>
      <c r="L1391" s="63" t="s">
        <v>3186</v>
      </c>
      <c r="M1391" s="63" t="s">
        <v>3187</v>
      </c>
      <c r="N1391" s="63" t="s">
        <v>3221</v>
      </c>
      <c r="O1391" s="62">
        <v>2</v>
      </c>
    </row>
    <row r="1392" spans="2:16" x14ac:dyDescent="0.25">
      <c r="B1392" s="62">
        <v>1387</v>
      </c>
      <c r="C1392" s="63" t="s">
        <v>3182</v>
      </c>
      <c r="D1392" s="63" t="s">
        <v>3222</v>
      </c>
      <c r="E1392" s="63" t="s">
        <v>3224</v>
      </c>
      <c r="F1392" s="63" t="s">
        <v>3224</v>
      </c>
      <c r="G1392" s="63"/>
      <c r="H1392" s="63"/>
      <c r="I1392" s="62" t="s">
        <v>3200</v>
      </c>
      <c r="J1392" s="63">
        <v>449</v>
      </c>
      <c r="K1392" s="63">
        <v>8</v>
      </c>
      <c r="L1392" s="63" t="s">
        <v>3186</v>
      </c>
      <c r="M1392" s="63" t="s">
        <v>3187</v>
      </c>
      <c r="N1392" s="63" t="s">
        <v>3204</v>
      </c>
      <c r="O1392" s="62">
        <v>2</v>
      </c>
    </row>
    <row r="1393" spans="2:16" x14ac:dyDescent="0.25">
      <c r="B1393" s="62">
        <v>1388</v>
      </c>
      <c r="C1393" s="63" t="s">
        <v>3182</v>
      </c>
      <c r="D1393" s="63" t="s">
        <v>3196</v>
      </c>
      <c r="E1393" s="63" t="s">
        <v>3210</v>
      </c>
      <c r="F1393" s="63" t="s">
        <v>3210</v>
      </c>
      <c r="G1393" s="63"/>
      <c r="H1393" s="63"/>
      <c r="I1393" s="62" t="s">
        <v>3200</v>
      </c>
      <c r="J1393" s="63">
        <v>47</v>
      </c>
      <c r="K1393" s="63">
        <v>8</v>
      </c>
      <c r="L1393" s="63" t="s">
        <v>3186</v>
      </c>
      <c r="M1393" s="63" t="s">
        <v>3187</v>
      </c>
      <c r="N1393" s="63" t="s">
        <v>3221</v>
      </c>
      <c r="O1393" s="62">
        <v>2</v>
      </c>
    </row>
    <row r="1394" spans="2:16" x14ac:dyDescent="0.25">
      <c r="B1394" s="62">
        <v>1389</v>
      </c>
      <c r="C1394" s="63" t="s">
        <v>3182</v>
      </c>
      <c r="D1394" s="63" t="s">
        <v>3222</v>
      </c>
      <c r="E1394" s="63" t="s">
        <v>3224</v>
      </c>
      <c r="F1394" s="63" t="s">
        <v>3224</v>
      </c>
      <c r="G1394" s="63"/>
      <c r="H1394" s="63"/>
      <c r="I1394" s="62" t="s">
        <v>3200</v>
      </c>
      <c r="J1394" s="63">
        <v>64.599999999999994</v>
      </c>
      <c r="K1394" s="63">
        <v>8</v>
      </c>
      <c r="L1394" s="63" t="s">
        <v>3186</v>
      </c>
      <c r="M1394" s="63" t="s">
        <v>3187</v>
      </c>
      <c r="N1394" s="63" t="s">
        <v>3204</v>
      </c>
      <c r="O1394" s="62">
        <v>2</v>
      </c>
    </row>
    <row r="1395" spans="2:16" x14ac:dyDescent="0.25">
      <c r="B1395" s="62">
        <v>1390</v>
      </c>
      <c r="C1395" s="63" t="s">
        <v>3182</v>
      </c>
      <c r="D1395" s="63" t="s">
        <v>3222</v>
      </c>
      <c r="E1395" s="63" t="s">
        <v>3224</v>
      </c>
      <c r="F1395" s="63" t="s">
        <v>3224</v>
      </c>
      <c r="G1395" s="63"/>
      <c r="H1395" s="63"/>
      <c r="I1395" s="62" t="s">
        <v>3200</v>
      </c>
      <c r="J1395" s="63">
        <v>76.5</v>
      </c>
      <c r="K1395" s="63">
        <v>8</v>
      </c>
      <c r="L1395" s="63" t="s">
        <v>3186</v>
      </c>
      <c r="M1395" s="63" t="s">
        <v>3187</v>
      </c>
      <c r="N1395" s="63" t="s">
        <v>3204</v>
      </c>
      <c r="O1395" s="62">
        <v>2</v>
      </c>
    </row>
    <row r="1396" spans="2:16" x14ac:dyDescent="0.25">
      <c r="B1396" s="62">
        <v>1391</v>
      </c>
      <c r="C1396" s="63" t="s">
        <v>3182</v>
      </c>
      <c r="D1396" s="63" t="s">
        <v>3231</v>
      </c>
      <c r="E1396" s="63" t="s">
        <v>3232</v>
      </c>
      <c r="F1396" s="63" t="s">
        <v>3232</v>
      </c>
      <c r="G1396" s="63"/>
      <c r="H1396" s="63"/>
      <c r="I1396" s="62" t="s">
        <v>3189</v>
      </c>
      <c r="J1396" s="63">
        <v>125</v>
      </c>
      <c r="K1396" s="63">
        <v>13</v>
      </c>
      <c r="L1396" s="63" t="s">
        <v>3186</v>
      </c>
      <c r="M1396" s="63" t="s">
        <v>3187</v>
      </c>
      <c r="N1396" s="63" t="s">
        <v>3190</v>
      </c>
      <c r="O1396" s="62">
        <v>3</v>
      </c>
      <c r="P1396" s="64"/>
    </row>
    <row r="1397" spans="2:16" x14ac:dyDescent="0.25">
      <c r="B1397" s="62">
        <v>1392</v>
      </c>
      <c r="C1397" s="63" t="s">
        <v>3182</v>
      </c>
      <c r="D1397" s="63" t="s">
        <v>3222</v>
      </c>
      <c r="E1397" s="63" t="s">
        <v>3224</v>
      </c>
      <c r="F1397" s="63" t="s">
        <v>3224</v>
      </c>
      <c r="G1397" s="63"/>
      <c r="H1397" s="63"/>
      <c r="I1397" s="62" t="s">
        <v>3200</v>
      </c>
      <c r="J1397" s="63">
        <v>65.12</v>
      </c>
      <c r="K1397" s="63">
        <v>8</v>
      </c>
      <c r="L1397" s="63" t="s">
        <v>3186</v>
      </c>
      <c r="M1397" s="63" t="s">
        <v>3187</v>
      </c>
      <c r="N1397" s="63" t="s">
        <v>3204</v>
      </c>
      <c r="O1397" s="62">
        <v>2</v>
      </c>
    </row>
    <row r="1398" spans="2:16" x14ac:dyDescent="0.25">
      <c r="B1398" s="62">
        <v>1393</v>
      </c>
      <c r="C1398" s="63" t="s">
        <v>3182</v>
      </c>
      <c r="D1398" s="63" t="s">
        <v>3222</v>
      </c>
      <c r="E1398" s="63" t="s">
        <v>3224</v>
      </c>
      <c r="F1398" s="63" t="s">
        <v>3224</v>
      </c>
      <c r="G1398" s="63"/>
      <c r="H1398" s="63"/>
      <c r="I1398" s="62" t="s">
        <v>3189</v>
      </c>
      <c r="J1398" s="63">
        <v>61.4</v>
      </c>
      <c r="K1398" s="63">
        <v>12</v>
      </c>
      <c r="L1398" s="63" t="s">
        <v>3186</v>
      </c>
      <c r="M1398" s="63" t="s">
        <v>3194</v>
      </c>
      <c r="N1398" s="63" t="s">
        <v>3211</v>
      </c>
      <c r="O1398" s="62">
        <v>3</v>
      </c>
      <c r="P1398" s="64"/>
    </row>
    <row r="1399" spans="2:16" x14ac:dyDescent="0.25">
      <c r="B1399" s="62">
        <v>1394</v>
      </c>
      <c r="C1399" s="63" t="s">
        <v>3182</v>
      </c>
      <c r="D1399" s="63" t="s">
        <v>3222</v>
      </c>
      <c r="E1399" s="63" t="s">
        <v>3224</v>
      </c>
      <c r="F1399" s="63" t="s">
        <v>3224</v>
      </c>
      <c r="G1399" s="63"/>
      <c r="H1399" s="63"/>
      <c r="I1399" s="62" t="s">
        <v>3200</v>
      </c>
      <c r="J1399" s="63">
        <v>34</v>
      </c>
      <c r="K1399" s="63">
        <v>8</v>
      </c>
      <c r="L1399" s="63" t="s">
        <v>3186</v>
      </c>
      <c r="M1399" s="63" t="s">
        <v>3187</v>
      </c>
      <c r="N1399" s="63" t="s">
        <v>3204</v>
      </c>
      <c r="O1399" s="62">
        <v>2</v>
      </c>
    </row>
    <row r="1400" spans="2:16" x14ac:dyDescent="0.25">
      <c r="B1400" s="62">
        <v>1395</v>
      </c>
      <c r="C1400" s="63" t="s">
        <v>3182</v>
      </c>
      <c r="D1400" s="63" t="s">
        <v>3222</v>
      </c>
      <c r="E1400" s="63" t="s">
        <v>3224</v>
      </c>
      <c r="F1400" s="63" t="s">
        <v>3224</v>
      </c>
      <c r="G1400" s="63"/>
      <c r="H1400" s="63"/>
      <c r="I1400" s="62" t="s">
        <v>3200</v>
      </c>
      <c r="J1400" s="63">
        <v>46</v>
      </c>
      <c r="K1400" s="63">
        <v>8</v>
      </c>
      <c r="L1400" s="63" t="s">
        <v>3186</v>
      </c>
      <c r="M1400" s="63" t="s">
        <v>3187</v>
      </c>
      <c r="N1400" s="63" t="s">
        <v>3204</v>
      </c>
      <c r="O1400" s="62">
        <v>2</v>
      </c>
    </row>
    <row r="1401" spans="2:16" x14ac:dyDescent="0.25">
      <c r="B1401" s="62">
        <v>1396</v>
      </c>
      <c r="C1401" s="63" t="s">
        <v>3182</v>
      </c>
      <c r="D1401" s="63" t="s">
        <v>3222</v>
      </c>
      <c r="E1401" s="63" t="s">
        <v>3224</v>
      </c>
      <c r="F1401" s="63" t="s">
        <v>3224</v>
      </c>
      <c r="G1401" s="63"/>
      <c r="H1401" s="63"/>
      <c r="I1401" s="62" t="s">
        <v>3200</v>
      </c>
      <c r="J1401" s="63">
        <v>17</v>
      </c>
      <c r="K1401" s="63">
        <v>8</v>
      </c>
      <c r="L1401" s="63" t="s">
        <v>3186</v>
      </c>
      <c r="M1401" s="63" t="s">
        <v>3187</v>
      </c>
      <c r="N1401" s="63" t="s">
        <v>3204</v>
      </c>
      <c r="O1401" s="62">
        <v>2</v>
      </c>
    </row>
    <row r="1402" spans="2:16" x14ac:dyDescent="0.25">
      <c r="B1402" s="62">
        <v>1397</v>
      </c>
      <c r="C1402" s="63" t="s">
        <v>3182</v>
      </c>
      <c r="D1402" s="63" t="s">
        <v>3205</v>
      </c>
      <c r="E1402" s="63" t="s">
        <v>3206</v>
      </c>
      <c r="F1402" s="63" t="s">
        <v>3206</v>
      </c>
      <c r="G1402" s="63"/>
      <c r="H1402" s="63"/>
      <c r="I1402" s="62" t="s">
        <v>3185</v>
      </c>
      <c r="J1402" s="63">
        <v>211.8</v>
      </c>
      <c r="K1402" s="63">
        <v>16</v>
      </c>
      <c r="L1402" s="63" t="s">
        <v>3186</v>
      </c>
      <c r="M1402" s="63" t="s">
        <v>3194</v>
      </c>
      <c r="N1402" s="63" t="s">
        <v>2633</v>
      </c>
      <c r="O1402" s="62">
        <v>1</v>
      </c>
    </row>
    <row r="1403" spans="2:16" x14ac:dyDescent="0.25">
      <c r="B1403" s="62">
        <v>1398</v>
      </c>
      <c r="C1403" s="63" t="s">
        <v>3182</v>
      </c>
      <c r="D1403" s="63" t="s">
        <v>3222</v>
      </c>
      <c r="E1403" s="63" t="s">
        <v>3223</v>
      </c>
      <c r="F1403" s="63" t="s">
        <v>3223</v>
      </c>
      <c r="G1403" s="63"/>
      <c r="H1403" s="63"/>
      <c r="I1403" s="62" t="s">
        <v>3200</v>
      </c>
      <c r="J1403" s="63">
        <v>4.4000000000000004</v>
      </c>
      <c r="K1403" s="63">
        <v>7</v>
      </c>
      <c r="L1403" s="63" t="s">
        <v>3186</v>
      </c>
      <c r="M1403" s="63" t="s">
        <v>3187</v>
      </c>
      <c r="N1403" s="63" t="s">
        <v>3233</v>
      </c>
      <c r="O1403" s="62">
        <v>1</v>
      </c>
    </row>
    <row r="1404" spans="2:16" x14ac:dyDescent="0.25">
      <c r="B1404" s="62">
        <v>1399</v>
      </c>
      <c r="C1404" s="63" t="s">
        <v>3182</v>
      </c>
      <c r="D1404" s="63" t="s">
        <v>3205</v>
      </c>
      <c r="E1404" s="63" t="s">
        <v>3206</v>
      </c>
      <c r="F1404" s="63" t="s">
        <v>3206</v>
      </c>
      <c r="G1404" s="63"/>
      <c r="H1404" s="63"/>
      <c r="I1404" s="62" t="s">
        <v>3185</v>
      </c>
      <c r="J1404" s="63">
        <v>157.6</v>
      </c>
      <c r="K1404" s="63">
        <v>16</v>
      </c>
      <c r="L1404" s="63" t="s">
        <v>3186</v>
      </c>
      <c r="M1404" s="63" t="s">
        <v>3194</v>
      </c>
      <c r="N1404" s="63" t="s">
        <v>2633</v>
      </c>
      <c r="O1404" s="62">
        <v>1</v>
      </c>
    </row>
    <row r="1405" spans="2:16" x14ac:dyDescent="0.25">
      <c r="B1405" s="62">
        <v>1400</v>
      </c>
      <c r="C1405" s="63" t="s">
        <v>3182</v>
      </c>
      <c r="D1405" s="63" t="s">
        <v>3205</v>
      </c>
      <c r="E1405" s="63" t="s">
        <v>3206</v>
      </c>
      <c r="F1405" s="63" t="s">
        <v>3206</v>
      </c>
      <c r="G1405" s="63"/>
      <c r="H1405" s="63"/>
      <c r="I1405" s="62" t="s">
        <v>3185</v>
      </c>
      <c r="J1405" s="63">
        <v>126.6</v>
      </c>
      <c r="K1405" s="63">
        <v>18</v>
      </c>
      <c r="L1405" s="63" t="s">
        <v>3186</v>
      </c>
      <c r="M1405" s="63" t="s">
        <v>3194</v>
      </c>
      <c r="N1405" s="63" t="s">
        <v>2633</v>
      </c>
      <c r="O1405" s="62">
        <v>1</v>
      </c>
    </row>
    <row r="1406" spans="2:16" x14ac:dyDescent="0.25">
      <c r="B1406" s="62">
        <v>1401</v>
      </c>
      <c r="C1406" s="63" t="s">
        <v>3182</v>
      </c>
      <c r="D1406" s="63" t="s">
        <v>3205</v>
      </c>
      <c r="E1406" s="63" t="s">
        <v>3206</v>
      </c>
      <c r="F1406" s="63" t="s">
        <v>3206</v>
      </c>
      <c r="G1406" s="63"/>
      <c r="H1406" s="63"/>
      <c r="I1406" s="62" t="s">
        <v>3185</v>
      </c>
      <c r="J1406" s="63">
        <v>172.5</v>
      </c>
      <c r="K1406" s="63">
        <v>16</v>
      </c>
      <c r="L1406" s="63" t="s">
        <v>3186</v>
      </c>
      <c r="M1406" s="63" t="s">
        <v>3194</v>
      </c>
      <c r="N1406" s="63" t="s">
        <v>2633</v>
      </c>
      <c r="O1406" s="62">
        <v>1</v>
      </c>
    </row>
    <row r="1407" spans="2:16" x14ac:dyDescent="0.25">
      <c r="B1407" s="62">
        <v>1402</v>
      </c>
      <c r="C1407" s="63" t="s">
        <v>3182</v>
      </c>
      <c r="D1407" s="63" t="s">
        <v>3205</v>
      </c>
      <c r="E1407" s="63" t="s">
        <v>3206</v>
      </c>
      <c r="F1407" s="63" t="s">
        <v>3206</v>
      </c>
      <c r="G1407" s="63"/>
      <c r="H1407" s="63"/>
      <c r="I1407" s="62" t="s">
        <v>3185</v>
      </c>
      <c r="J1407" s="63">
        <v>196</v>
      </c>
      <c r="K1407" s="63">
        <v>18</v>
      </c>
      <c r="L1407" s="63" t="s">
        <v>3186</v>
      </c>
      <c r="M1407" s="63" t="s">
        <v>3194</v>
      </c>
      <c r="N1407" s="63" t="s">
        <v>2717</v>
      </c>
      <c r="O1407" s="62">
        <v>1</v>
      </c>
    </row>
    <row r="1408" spans="2:16" x14ac:dyDescent="0.25">
      <c r="B1408" s="62">
        <v>1403</v>
      </c>
      <c r="C1408" s="63" t="s">
        <v>3182</v>
      </c>
      <c r="D1408" s="63" t="s">
        <v>3205</v>
      </c>
      <c r="E1408" s="63" t="s">
        <v>3206</v>
      </c>
      <c r="F1408" s="63" t="s">
        <v>3206</v>
      </c>
      <c r="G1408" s="63"/>
      <c r="H1408" s="63"/>
      <c r="I1408" s="62" t="s">
        <v>3185</v>
      </c>
      <c r="J1408" s="63">
        <v>228.7</v>
      </c>
      <c r="K1408" s="63">
        <v>16</v>
      </c>
      <c r="L1408" s="63" t="s">
        <v>3186</v>
      </c>
      <c r="M1408" s="63" t="s">
        <v>3194</v>
      </c>
      <c r="N1408" s="63" t="s">
        <v>2633</v>
      </c>
      <c r="O1408" s="62">
        <v>1</v>
      </c>
    </row>
    <row r="1409" spans="2:15" x14ac:dyDescent="0.25">
      <c r="B1409" s="62">
        <v>1404</v>
      </c>
      <c r="C1409" s="63" t="s">
        <v>3182</v>
      </c>
      <c r="D1409" s="63" t="s">
        <v>3205</v>
      </c>
      <c r="E1409" s="63" t="s">
        <v>3206</v>
      </c>
      <c r="F1409" s="63" t="s">
        <v>3206</v>
      </c>
      <c r="G1409" s="63"/>
      <c r="H1409" s="63"/>
      <c r="I1409" s="62" t="s">
        <v>3185</v>
      </c>
      <c r="J1409" s="63">
        <v>154.19999999999999</v>
      </c>
      <c r="K1409" s="63">
        <v>16</v>
      </c>
      <c r="L1409" s="63" t="s">
        <v>3186</v>
      </c>
      <c r="M1409" s="63" t="s">
        <v>3194</v>
      </c>
      <c r="N1409" s="63" t="s">
        <v>2633</v>
      </c>
      <c r="O1409" s="62">
        <v>1</v>
      </c>
    </row>
    <row r="1410" spans="2:15" x14ac:dyDescent="0.25">
      <c r="B1410" s="62">
        <v>1405</v>
      </c>
      <c r="C1410" s="63" t="s">
        <v>3182</v>
      </c>
      <c r="D1410" s="63" t="s">
        <v>3205</v>
      </c>
      <c r="E1410" s="63" t="s">
        <v>3206</v>
      </c>
      <c r="F1410" s="63" t="s">
        <v>3206</v>
      </c>
      <c r="G1410" s="63"/>
      <c r="H1410" s="63"/>
      <c r="I1410" s="62" t="s">
        <v>3185</v>
      </c>
      <c r="J1410" s="63">
        <v>204.7</v>
      </c>
      <c r="K1410" s="63">
        <v>16</v>
      </c>
      <c r="L1410" s="63" t="s">
        <v>3186</v>
      </c>
      <c r="M1410" s="63" t="s">
        <v>3194</v>
      </c>
      <c r="N1410" s="63" t="s">
        <v>2633</v>
      </c>
      <c r="O1410" s="62">
        <v>1</v>
      </c>
    </row>
    <row r="1411" spans="2:15" x14ac:dyDescent="0.25">
      <c r="B1411" s="62">
        <v>1406</v>
      </c>
      <c r="C1411" s="63" t="s">
        <v>3182</v>
      </c>
      <c r="D1411" s="63" t="s">
        <v>3205</v>
      </c>
      <c r="E1411" s="63" t="s">
        <v>3206</v>
      </c>
      <c r="F1411" s="63" t="s">
        <v>3206</v>
      </c>
      <c r="G1411" s="63"/>
      <c r="H1411" s="63"/>
      <c r="I1411" s="62" t="s">
        <v>3185</v>
      </c>
      <c r="J1411" s="63">
        <v>159.19999999999999</v>
      </c>
      <c r="K1411" s="63">
        <v>16</v>
      </c>
      <c r="L1411" s="63" t="s">
        <v>3186</v>
      </c>
      <c r="M1411" s="63" t="s">
        <v>3194</v>
      </c>
      <c r="N1411" s="63" t="s">
        <v>2633</v>
      </c>
      <c r="O1411" s="62">
        <v>1</v>
      </c>
    </row>
    <row r="1412" spans="2:15" x14ac:dyDescent="0.25">
      <c r="B1412" s="62">
        <v>1407</v>
      </c>
      <c r="C1412" s="63" t="s">
        <v>3182</v>
      </c>
      <c r="D1412" s="63" t="s">
        <v>3205</v>
      </c>
      <c r="E1412" s="63" t="s">
        <v>3206</v>
      </c>
      <c r="F1412" s="63" t="s">
        <v>3206</v>
      </c>
      <c r="G1412" s="63"/>
      <c r="H1412" s="63"/>
      <c r="I1412" s="62" t="s">
        <v>3185</v>
      </c>
      <c r="J1412" s="63">
        <v>210.5</v>
      </c>
      <c r="K1412" s="63">
        <v>18</v>
      </c>
      <c r="L1412" s="63" t="s">
        <v>3186</v>
      </c>
      <c r="M1412" s="63" t="s">
        <v>3194</v>
      </c>
      <c r="N1412" s="63" t="s">
        <v>2717</v>
      </c>
      <c r="O1412" s="62">
        <v>1</v>
      </c>
    </row>
    <row r="1413" spans="2:15" x14ac:dyDescent="0.25">
      <c r="B1413" s="62">
        <v>1408</v>
      </c>
      <c r="C1413" s="63" t="s">
        <v>3182</v>
      </c>
      <c r="D1413" s="63" t="s">
        <v>3205</v>
      </c>
      <c r="E1413" s="63" t="s">
        <v>3206</v>
      </c>
      <c r="F1413" s="63" t="s">
        <v>3206</v>
      </c>
      <c r="G1413" s="63"/>
      <c r="H1413" s="63"/>
      <c r="I1413" s="62" t="s">
        <v>3185</v>
      </c>
      <c r="J1413" s="63">
        <v>60.8</v>
      </c>
      <c r="K1413" s="63">
        <v>16</v>
      </c>
      <c r="L1413" s="63" t="s">
        <v>3186</v>
      </c>
      <c r="M1413" s="63" t="s">
        <v>3194</v>
      </c>
      <c r="N1413" s="63" t="s">
        <v>2717</v>
      </c>
      <c r="O1413" s="62">
        <v>1</v>
      </c>
    </row>
    <row r="1414" spans="2:15" x14ac:dyDescent="0.25">
      <c r="B1414" s="62">
        <v>1409</v>
      </c>
      <c r="C1414" s="63" t="s">
        <v>3182</v>
      </c>
      <c r="D1414" s="63" t="s">
        <v>3205</v>
      </c>
      <c r="E1414" s="63" t="s">
        <v>3206</v>
      </c>
      <c r="F1414" s="63" t="s">
        <v>3206</v>
      </c>
      <c r="G1414" s="63"/>
      <c r="H1414" s="63"/>
      <c r="I1414" s="62" t="s">
        <v>3185</v>
      </c>
      <c r="J1414" s="63">
        <v>176.4</v>
      </c>
      <c r="K1414" s="63">
        <v>16</v>
      </c>
      <c r="L1414" s="63" t="s">
        <v>3186</v>
      </c>
      <c r="M1414" s="63" t="s">
        <v>3194</v>
      </c>
      <c r="N1414" s="63" t="s">
        <v>2633</v>
      </c>
      <c r="O1414" s="62">
        <v>1</v>
      </c>
    </row>
    <row r="1415" spans="2:15" x14ac:dyDescent="0.25">
      <c r="B1415" s="62">
        <v>1410</v>
      </c>
      <c r="C1415" s="63" t="s">
        <v>3182</v>
      </c>
      <c r="D1415" s="63" t="s">
        <v>3205</v>
      </c>
      <c r="E1415" s="63" t="s">
        <v>3206</v>
      </c>
      <c r="F1415" s="63" t="s">
        <v>3206</v>
      </c>
      <c r="G1415" s="63"/>
      <c r="H1415" s="63"/>
      <c r="I1415" s="62" t="s">
        <v>3185</v>
      </c>
      <c r="J1415" s="63">
        <v>177</v>
      </c>
      <c r="K1415" s="63">
        <v>16</v>
      </c>
      <c r="L1415" s="63" t="s">
        <v>3186</v>
      </c>
      <c r="M1415" s="63" t="s">
        <v>3194</v>
      </c>
      <c r="N1415" s="63" t="s">
        <v>2633</v>
      </c>
      <c r="O1415" s="62">
        <v>1</v>
      </c>
    </row>
    <row r="1416" spans="2:15" x14ac:dyDescent="0.25">
      <c r="B1416" s="62">
        <v>1411</v>
      </c>
      <c r="C1416" s="63" t="s">
        <v>3182</v>
      </c>
      <c r="D1416" s="63" t="s">
        <v>3205</v>
      </c>
      <c r="E1416" s="63" t="s">
        <v>3206</v>
      </c>
      <c r="F1416" s="63" t="s">
        <v>3206</v>
      </c>
      <c r="G1416" s="63"/>
      <c r="H1416" s="63"/>
      <c r="I1416" s="62" t="s">
        <v>3185</v>
      </c>
      <c r="J1416" s="63">
        <v>166.9</v>
      </c>
      <c r="K1416" s="63">
        <v>16</v>
      </c>
      <c r="L1416" s="63" t="s">
        <v>3186</v>
      </c>
      <c r="M1416" s="63" t="s">
        <v>3194</v>
      </c>
      <c r="N1416" s="63" t="s">
        <v>2633</v>
      </c>
      <c r="O1416" s="62">
        <v>1</v>
      </c>
    </row>
    <row r="1417" spans="2:15" x14ac:dyDescent="0.25">
      <c r="B1417" s="62">
        <v>1412</v>
      </c>
      <c r="C1417" s="63" t="s">
        <v>3182</v>
      </c>
      <c r="D1417" s="63" t="s">
        <v>3205</v>
      </c>
      <c r="E1417" s="63" t="s">
        <v>3206</v>
      </c>
      <c r="F1417" s="63" t="s">
        <v>3206</v>
      </c>
      <c r="G1417" s="63"/>
      <c r="H1417" s="63"/>
      <c r="I1417" s="62" t="s">
        <v>3185</v>
      </c>
      <c r="J1417" s="63">
        <v>177.5</v>
      </c>
      <c r="K1417" s="63">
        <v>18</v>
      </c>
      <c r="L1417" s="63" t="s">
        <v>3186</v>
      </c>
      <c r="M1417" s="63" t="s">
        <v>3194</v>
      </c>
      <c r="N1417" s="63" t="s">
        <v>2717</v>
      </c>
      <c r="O1417" s="62">
        <v>1</v>
      </c>
    </row>
    <row r="1418" spans="2:15" x14ac:dyDescent="0.25">
      <c r="B1418" s="62">
        <v>1413</v>
      </c>
      <c r="C1418" s="63" t="s">
        <v>3182</v>
      </c>
      <c r="D1418" s="63" t="s">
        <v>3205</v>
      </c>
      <c r="E1418" s="63" t="s">
        <v>3206</v>
      </c>
      <c r="F1418" s="63" t="s">
        <v>3206</v>
      </c>
      <c r="G1418" s="63"/>
      <c r="H1418" s="63"/>
      <c r="I1418" s="62" t="s">
        <v>3185</v>
      </c>
      <c r="J1418" s="63">
        <v>109.1</v>
      </c>
      <c r="K1418" s="63">
        <v>16</v>
      </c>
      <c r="L1418" s="63" t="s">
        <v>3186</v>
      </c>
      <c r="M1418" s="63" t="s">
        <v>3194</v>
      </c>
      <c r="N1418" s="63" t="s">
        <v>2633</v>
      </c>
      <c r="O1418" s="62">
        <v>1</v>
      </c>
    </row>
    <row r="1419" spans="2:15" x14ac:dyDescent="0.25">
      <c r="B1419" s="62">
        <v>1414</v>
      </c>
      <c r="C1419" s="63" t="s">
        <v>3182</v>
      </c>
      <c r="D1419" s="63" t="s">
        <v>3205</v>
      </c>
      <c r="E1419" s="63" t="s">
        <v>3206</v>
      </c>
      <c r="F1419" s="63" t="s">
        <v>3206</v>
      </c>
      <c r="G1419" s="63"/>
      <c r="H1419" s="63"/>
      <c r="I1419" s="62" t="s">
        <v>3185</v>
      </c>
      <c r="J1419" s="63">
        <v>177.7</v>
      </c>
      <c r="K1419" s="63">
        <v>16</v>
      </c>
      <c r="L1419" s="63" t="s">
        <v>3186</v>
      </c>
      <c r="M1419" s="63" t="s">
        <v>3194</v>
      </c>
      <c r="N1419" s="63" t="s">
        <v>2633</v>
      </c>
      <c r="O1419" s="62">
        <v>1</v>
      </c>
    </row>
    <row r="1420" spans="2:15" x14ac:dyDescent="0.25">
      <c r="B1420" s="62">
        <v>1415</v>
      </c>
      <c r="C1420" s="63" t="s">
        <v>3182</v>
      </c>
      <c r="D1420" s="63" t="s">
        <v>3205</v>
      </c>
      <c r="E1420" s="63" t="s">
        <v>3206</v>
      </c>
      <c r="F1420" s="63" t="s">
        <v>3206</v>
      </c>
      <c r="G1420" s="63"/>
      <c r="H1420" s="63"/>
      <c r="I1420" s="62" t="s">
        <v>3185</v>
      </c>
      <c r="J1420" s="63">
        <v>114.8</v>
      </c>
      <c r="K1420" s="63">
        <v>16</v>
      </c>
      <c r="L1420" s="63" t="s">
        <v>3186</v>
      </c>
      <c r="M1420" s="63" t="s">
        <v>3194</v>
      </c>
      <c r="N1420" s="63" t="s">
        <v>2633</v>
      </c>
      <c r="O1420" s="62">
        <v>1</v>
      </c>
    </row>
    <row r="1421" spans="2:15" x14ac:dyDescent="0.25">
      <c r="B1421" s="62">
        <v>1416</v>
      </c>
      <c r="C1421" s="63" t="s">
        <v>3182</v>
      </c>
      <c r="D1421" s="63" t="s">
        <v>3196</v>
      </c>
      <c r="E1421" s="63" t="s">
        <v>3210</v>
      </c>
      <c r="F1421" s="63" t="s">
        <v>3210</v>
      </c>
      <c r="G1421" s="63"/>
      <c r="H1421" s="63"/>
      <c r="I1421" s="62" t="s">
        <v>3200</v>
      </c>
      <c r="J1421" s="63">
        <v>41</v>
      </c>
      <c r="K1421" s="63">
        <v>9</v>
      </c>
      <c r="L1421" s="63" t="s">
        <v>3186</v>
      </c>
      <c r="M1421" s="63" t="s">
        <v>3187</v>
      </c>
      <c r="N1421" s="63" t="s">
        <v>3234</v>
      </c>
      <c r="O1421" s="62">
        <v>2</v>
      </c>
    </row>
    <row r="1422" spans="2:15" x14ac:dyDescent="0.25">
      <c r="B1422" s="62">
        <v>1417</v>
      </c>
      <c r="C1422" s="63" t="s">
        <v>3182</v>
      </c>
      <c r="D1422" s="63" t="s">
        <v>3196</v>
      </c>
      <c r="E1422" s="63" t="s">
        <v>3210</v>
      </c>
      <c r="F1422" s="63" t="s">
        <v>3210</v>
      </c>
      <c r="G1422" s="63"/>
      <c r="H1422" s="63"/>
      <c r="I1422" s="62" t="s">
        <v>3200</v>
      </c>
      <c r="J1422" s="63">
        <v>31.6</v>
      </c>
      <c r="K1422" s="63">
        <v>7</v>
      </c>
      <c r="L1422" s="63" t="s">
        <v>3186</v>
      </c>
      <c r="M1422" s="63" t="s">
        <v>3187</v>
      </c>
      <c r="N1422" s="63" t="s">
        <v>3201</v>
      </c>
      <c r="O1422" s="62">
        <v>1</v>
      </c>
    </row>
    <row r="1423" spans="2:15" x14ac:dyDescent="0.25">
      <c r="B1423" s="62">
        <v>1418</v>
      </c>
      <c r="C1423" s="63" t="s">
        <v>3182</v>
      </c>
      <c r="D1423" s="63" t="s">
        <v>3196</v>
      </c>
      <c r="E1423" s="63" t="s">
        <v>3210</v>
      </c>
      <c r="F1423" s="63" t="s">
        <v>3210</v>
      </c>
      <c r="G1423" s="63"/>
      <c r="H1423" s="63"/>
      <c r="I1423" s="62" t="s">
        <v>3200</v>
      </c>
      <c r="J1423" s="63">
        <v>32.5</v>
      </c>
      <c r="K1423" s="63">
        <v>7</v>
      </c>
      <c r="L1423" s="63" t="s">
        <v>3186</v>
      </c>
      <c r="M1423" s="63" t="s">
        <v>3219</v>
      </c>
      <c r="N1423" s="63" t="s">
        <v>3220</v>
      </c>
      <c r="O1423" s="62">
        <v>1</v>
      </c>
    </row>
    <row r="1424" spans="2:15" x14ac:dyDescent="0.25">
      <c r="B1424" s="62">
        <v>1419</v>
      </c>
      <c r="C1424" s="63" t="s">
        <v>3182</v>
      </c>
      <c r="D1424" s="63" t="s">
        <v>3196</v>
      </c>
      <c r="E1424" s="63" t="s">
        <v>3210</v>
      </c>
      <c r="F1424" s="63" t="s">
        <v>3210</v>
      </c>
      <c r="G1424" s="63"/>
      <c r="H1424" s="63"/>
      <c r="I1424" s="62" t="s">
        <v>3200</v>
      </c>
      <c r="J1424" s="63">
        <v>29.41</v>
      </c>
      <c r="K1424" s="63">
        <v>8</v>
      </c>
      <c r="L1424" s="63" t="s">
        <v>3186</v>
      </c>
      <c r="M1424" s="63" t="s">
        <v>3187</v>
      </c>
      <c r="N1424" s="63" t="s">
        <v>3204</v>
      </c>
      <c r="O1424" s="62">
        <v>2</v>
      </c>
    </row>
    <row r="1425" spans="2:16" x14ac:dyDescent="0.25">
      <c r="B1425" s="62">
        <v>1420</v>
      </c>
      <c r="C1425" s="63" t="s">
        <v>3182</v>
      </c>
      <c r="D1425" s="63" t="s">
        <v>3196</v>
      </c>
      <c r="E1425" s="63" t="s">
        <v>3210</v>
      </c>
      <c r="F1425" s="63" t="s">
        <v>3210</v>
      </c>
      <c r="G1425" s="63"/>
      <c r="H1425" s="63"/>
      <c r="I1425" s="62" t="s">
        <v>3200</v>
      </c>
      <c r="J1425" s="63">
        <v>26.51</v>
      </c>
      <c r="K1425" s="63">
        <v>8</v>
      </c>
      <c r="L1425" s="63" t="s">
        <v>3186</v>
      </c>
      <c r="M1425" s="63" t="s">
        <v>3187</v>
      </c>
      <c r="N1425" s="63" t="s">
        <v>3204</v>
      </c>
      <c r="O1425" s="62">
        <v>2</v>
      </c>
    </row>
    <row r="1426" spans="2:16" x14ac:dyDescent="0.25">
      <c r="B1426" s="62">
        <v>1421</v>
      </c>
      <c r="C1426" s="63" t="s">
        <v>3182</v>
      </c>
      <c r="D1426" s="63" t="s">
        <v>3196</v>
      </c>
      <c r="E1426" s="63" t="s">
        <v>3210</v>
      </c>
      <c r="F1426" s="63" t="s">
        <v>3210</v>
      </c>
      <c r="G1426" s="63"/>
      <c r="H1426" s="63"/>
      <c r="I1426" s="62" t="s">
        <v>3200</v>
      </c>
      <c r="J1426" s="63">
        <v>38</v>
      </c>
      <c r="K1426" s="63">
        <v>8</v>
      </c>
      <c r="L1426" s="63" t="s">
        <v>3186</v>
      </c>
      <c r="M1426" s="63" t="s">
        <v>3187</v>
      </c>
      <c r="N1426" s="63" t="s">
        <v>3204</v>
      </c>
      <c r="O1426" s="62">
        <v>2</v>
      </c>
    </row>
    <row r="1427" spans="2:16" x14ac:dyDescent="0.25">
      <c r="B1427" s="62">
        <v>1422</v>
      </c>
      <c r="C1427" s="63" t="s">
        <v>3182</v>
      </c>
      <c r="D1427" s="63" t="s">
        <v>3205</v>
      </c>
      <c r="E1427" s="63" t="s">
        <v>3206</v>
      </c>
      <c r="F1427" s="63" t="s">
        <v>3206</v>
      </c>
      <c r="G1427" s="63"/>
      <c r="H1427" s="63"/>
      <c r="I1427" s="62" t="s">
        <v>3185</v>
      </c>
      <c r="J1427" s="63">
        <v>168.8</v>
      </c>
      <c r="K1427" s="63">
        <v>16</v>
      </c>
      <c r="L1427" s="63" t="s">
        <v>3186</v>
      </c>
      <c r="M1427" s="63" t="s">
        <v>3194</v>
      </c>
      <c r="N1427" s="63" t="s">
        <v>2633</v>
      </c>
      <c r="O1427" s="62">
        <v>1</v>
      </c>
    </row>
    <row r="1428" spans="2:16" x14ac:dyDescent="0.25">
      <c r="B1428" s="62">
        <v>1423</v>
      </c>
      <c r="C1428" s="63" t="s">
        <v>3182</v>
      </c>
      <c r="D1428" s="63" t="s">
        <v>3196</v>
      </c>
      <c r="E1428" s="63" t="s">
        <v>3197</v>
      </c>
      <c r="F1428" s="63" t="s">
        <v>3197</v>
      </c>
      <c r="G1428" s="63"/>
      <c r="H1428" s="63"/>
      <c r="I1428" s="62" t="s">
        <v>3185</v>
      </c>
      <c r="J1428" s="63">
        <v>70.099999999999994</v>
      </c>
      <c r="K1428" s="63">
        <v>16</v>
      </c>
      <c r="L1428" s="63" t="s">
        <v>3186</v>
      </c>
      <c r="M1428" s="63" t="s">
        <v>3194</v>
      </c>
      <c r="N1428" s="63" t="s">
        <v>2633</v>
      </c>
      <c r="O1428" s="62">
        <v>1</v>
      </c>
    </row>
    <row r="1429" spans="2:16" x14ac:dyDescent="0.25">
      <c r="B1429" s="62">
        <v>1424</v>
      </c>
      <c r="C1429" s="63" t="s">
        <v>3182</v>
      </c>
      <c r="D1429" s="63" t="s">
        <v>3196</v>
      </c>
      <c r="E1429" s="63" t="s">
        <v>3210</v>
      </c>
      <c r="F1429" s="63" t="s">
        <v>3210</v>
      </c>
      <c r="G1429" s="63"/>
      <c r="H1429" s="63"/>
      <c r="I1429" s="62" t="s">
        <v>3189</v>
      </c>
      <c r="J1429" s="63">
        <v>66</v>
      </c>
      <c r="K1429" s="63">
        <v>12</v>
      </c>
      <c r="L1429" s="63" t="s">
        <v>3186</v>
      </c>
      <c r="M1429" s="63" t="s">
        <v>3187</v>
      </c>
      <c r="N1429" s="63" t="s">
        <v>3198</v>
      </c>
      <c r="O1429" s="62">
        <v>3</v>
      </c>
      <c r="P1429" s="64"/>
    </row>
    <row r="1430" spans="2:16" x14ac:dyDescent="0.25">
      <c r="B1430" s="62">
        <v>1425</v>
      </c>
      <c r="C1430" s="63" t="s">
        <v>3182</v>
      </c>
      <c r="D1430" s="63" t="s">
        <v>3205</v>
      </c>
      <c r="E1430" s="63" t="s">
        <v>3206</v>
      </c>
      <c r="F1430" s="63" t="s">
        <v>3206</v>
      </c>
      <c r="G1430" s="63"/>
      <c r="H1430" s="63"/>
      <c r="I1430" s="62" t="s">
        <v>3185</v>
      </c>
      <c r="J1430" s="63">
        <v>180.9</v>
      </c>
      <c r="K1430" s="63">
        <v>16</v>
      </c>
      <c r="L1430" s="63" t="s">
        <v>3186</v>
      </c>
      <c r="M1430" s="63" t="s">
        <v>3194</v>
      </c>
      <c r="N1430" s="63" t="s">
        <v>2633</v>
      </c>
      <c r="O1430" s="62">
        <v>1</v>
      </c>
    </row>
    <row r="1431" spans="2:16" x14ac:dyDescent="0.25">
      <c r="B1431" s="62">
        <v>1426</v>
      </c>
      <c r="C1431" s="63" t="s">
        <v>3182</v>
      </c>
      <c r="D1431" s="63" t="s">
        <v>3205</v>
      </c>
      <c r="E1431" s="63" t="s">
        <v>3206</v>
      </c>
      <c r="F1431" s="63" t="s">
        <v>3206</v>
      </c>
      <c r="G1431" s="63"/>
      <c r="H1431" s="63"/>
      <c r="I1431" s="62" t="s">
        <v>3185</v>
      </c>
      <c r="J1431" s="63">
        <v>160.9</v>
      </c>
      <c r="K1431" s="63">
        <v>16</v>
      </c>
      <c r="L1431" s="63" t="s">
        <v>3186</v>
      </c>
      <c r="M1431" s="63" t="s">
        <v>3194</v>
      </c>
      <c r="N1431" s="63" t="s">
        <v>2633</v>
      </c>
      <c r="O1431" s="62">
        <v>1</v>
      </c>
    </row>
    <row r="1432" spans="2:16" x14ac:dyDescent="0.25">
      <c r="B1432" s="62">
        <v>1427</v>
      </c>
      <c r="C1432" s="63" t="s">
        <v>3182</v>
      </c>
      <c r="D1432" s="63" t="s">
        <v>3205</v>
      </c>
      <c r="E1432" s="63" t="s">
        <v>3206</v>
      </c>
      <c r="F1432" s="63" t="s">
        <v>3206</v>
      </c>
      <c r="G1432" s="63"/>
      <c r="H1432" s="63"/>
      <c r="I1432" s="62" t="s">
        <v>3185</v>
      </c>
      <c r="J1432" s="63">
        <v>149.80000000000001</v>
      </c>
      <c r="K1432" s="63">
        <v>16</v>
      </c>
      <c r="L1432" s="63" t="s">
        <v>3186</v>
      </c>
      <c r="M1432" s="63" t="s">
        <v>3194</v>
      </c>
      <c r="N1432" s="63" t="s">
        <v>2633</v>
      </c>
      <c r="O1432" s="62">
        <v>1</v>
      </c>
    </row>
    <row r="1433" spans="2:16" x14ac:dyDescent="0.25">
      <c r="B1433" s="62">
        <v>1428</v>
      </c>
      <c r="C1433" s="63" t="s">
        <v>3182</v>
      </c>
      <c r="D1433" s="63" t="s">
        <v>3205</v>
      </c>
      <c r="E1433" s="63" t="s">
        <v>3206</v>
      </c>
      <c r="F1433" s="63" t="s">
        <v>3206</v>
      </c>
      <c r="G1433" s="63"/>
      <c r="H1433" s="63"/>
      <c r="I1433" s="62" t="s">
        <v>3185</v>
      </c>
      <c r="J1433" s="63">
        <v>177.8</v>
      </c>
      <c r="K1433" s="63">
        <v>16</v>
      </c>
      <c r="L1433" s="63" t="s">
        <v>3186</v>
      </c>
      <c r="M1433" s="63" t="s">
        <v>3194</v>
      </c>
      <c r="N1433" s="63" t="s">
        <v>2633</v>
      </c>
      <c r="O1433" s="62">
        <v>1</v>
      </c>
    </row>
    <row r="1434" spans="2:16" x14ac:dyDescent="0.25">
      <c r="B1434" s="62">
        <v>1429</v>
      </c>
      <c r="C1434" s="63" t="s">
        <v>3182</v>
      </c>
      <c r="D1434" s="63" t="s">
        <v>3205</v>
      </c>
      <c r="E1434" s="63" t="s">
        <v>3206</v>
      </c>
      <c r="F1434" s="63" t="s">
        <v>3206</v>
      </c>
      <c r="G1434" s="63"/>
      <c r="H1434" s="63"/>
      <c r="I1434" s="62" t="s">
        <v>3185</v>
      </c>
      <c r="J1434" s="63">
        <v>179.2</v>
      </c>
      <c r="K1434" s="63">
        <v>18</v>
      </c>
      <c r="L1434" s="63" t="s">
        <v>3186</v>
      </c>
      <c r="M1434" s="63" t="s">
        <v>3194</v>
      </c>
      <c r="N1434" s="63" t="s">
        <v>2717</v>
      </c>
      <c r="O1434" s="62">
        <v>1</v>
      </c>
    </row>
    <row r="1435" spans="2:16" x14ac:dyDescent="0.25">
      <c r="B1435" s="62">
        <v>1430</v>
      </c>
      <c r="C1435" s="63" t="s">
        <v>3182</v>
      </c>
      <c r="D1435" s="63" t="s">
        <v>3205</v>
      </c>
      <c r="E1435" s="63" t="s">
        <v>3206</v>
      </c>
      <c r="F1435" s="63" t="s">
        <v>3206</v>
      </c>
      <c r="G1435" s="63"/>
      <c r="H1435" s="63"/>
      <c r="I1435" s="62" t="s">
        <v>3185</v>
      </c>
      <c r="J1435" s="63">
        <v>44.8</v>
      </c>
      <c r="K1435" s="63">
        <v>18</v>
      </c>
      <c r="L1435" s="63" t="s">
        <v>3186</v>
      </c>
      <c r="M1435" s="63" t="s">
        <v>3194</v>
      </c>
      <c r="N1435" s="63" t="s">
        <v>2717</v>
      </c>
      <c r="O1435" s="62">
        <v>1</v>
      </c>
    </row>
    <row r="1436" spans="2:16" x14ac:dyDescent="0.25">
      <c r="B1436" s="62">
        <v>1431</v>
      </c>
      <c r="C1436" s="63" t="s">
        <v>3182</v>
      </c>
      <c r="D1436" s="63" t="s">
        <v>3205</v>
      </c>
      <c r="E1436" s="63" t="s">
        <v>3206</v>
      </c>
      <c r="F1436" s="63" t="s">
        <v>3206</v>
      </c>
      <c r="G1436" s="63"/>
      <c r="H1436" s="63"/>
      <c r="I1436" s="62" t="s">
        <v>3185</v>
      </c>
      <c r="J1436" s="63">
        <v>163.80000000000001</v>
      </c>
      <c r="K1436" s="63">
        <v>16</v>
      </c>
      <c r="L1436" s="63" t="s">
        <v>3186</v>
      </c>
      <c r="M1436" s="63" t="s">
        <v>3194</v>
      </c>
      <c r="N1436" s="63" t="s">
        <v>2633</v>
      </c>
      <c r="O1436" s="62">
        <v>1</v>
      </c>
    </row>
    <row r="1437" spans="2:16" x14ac:dyDescent="0.25">
      <c r="B1437" s="62">
        <v>1432</v>
      </c>
      <c r="C1437" s="63" t="s">
        <v>3182</v>
      </c>
      <c r="D1437" s="63" t="s">
        <v>3222</v>
      </c>
      <c r="E1437" s="63" t="s">
        <v>3224</v>
      </c>
      <c r="F1437" s="63" t="s">
        <v>3224</v>
      </c>
      <c r="G1437" s="63"/>
      <c r="H1437" s="63"/>
      <c r="I1437" s="62" t="s">
        <v>3200</v>
      </c>
      <c r="J1437" s="63">
        <v>66.400000000000006</v>
      </c>
      <c r="K1437" s="63">
        <v>8</v>
      </c>
      <c r="L1437" s="63" t="s">
        <v>3186</v>
      </c>
      <c r="M1437" s="63" t="s">
        <v>3194</v>
      </c>
      <c r="N1437" s="63" t="s">
        <v>3235</v>
      </c>
      <c r="O1437" s="62">
        <v>2</v>
      </c>
    </row>
    <row r="1438" spans="2:16" x14ac:dyDescent="0.25">
      <c r="B1438" s="62">
        <v>1433</v>
      </c>
      <c r="C1438" s="63" t="s">
        <v>3182</v>
      </c>
      <c r="D1438" s="63" t="s">
        <v>3196</v>
      </c>
      <c r="E1438" s="63" t="s">
        <v>3210</v>
      </c>
      <c r="F1438" s="63" t="s">
        <v>3210</v>
      </c>
      <c r="G1438" s="63"/>
      <c r="H1438" s="63"/>
      <c r="I1438" s="62" t="s">
        <v>3189</v>
      </c>
      <c r="J1438" s="63">
        <v>90.3</v>
      </c>
      <c r="K1438" s="63">
        <v>12</v>
      </c>
      <c r="L1438" s="63" t="s">
        <v>3186</v>
      </c>
      <c r="M1438" s="63" t="s">
        <v>3194</v>
      </c>
      <c r="N1438" s="63" t="s">
        <v>3211</v>
      </c>
      <c r="O1438" s="62">
        <v>3</v>
      </c>
      <c r="P1438" s="64"/>
    </row>
    <row r="1439" spans="2:16" x14ac:dyDescent="0.25">
      <c r="B1439" s="62">
        <v>1434</v>
      </c>
      <c r="C1439" s="63" t="s">
        <v>3182</v>
      </c>
      <c r="D1439" s="63" t="s">
        <v>3222</v>
      </c>
      <c r="E1439" s="63" t="s">
        <v>3224</v>
      </c>
      <c r="F1439" s="63" t="s">
        <v>3224</v>
      </c>
      <c r="G1439" s="63"/>
      <c r="H1439" s="63"/>
      <c r="I1439" s="62" t="s">
        <v>3200</v>
      </c>
      <c r="J1439" s="63">
        <v>88.6</v>
      </c>
      <c r="K1439" s="63">
        <v>8</v>
      </c>
      <c r="L1439" s="63" t="s">
        <v>3186</v>
      </c>
      <c r="M1439" s="63" t="s">
        <v>3187</v>
      </c>
      <c r="N1439" s="63" t="s">
        <v>3204</v>
      </c>
      <c r="O1439" s="62">
        <v>2</v>
      </c>
    </row>
    <row r="1440" spans="2:16" x14ac:dyDescent="0.25">
      <c r="B1440" s="62">
        <v>1435</v>
      </c>
      <c r="C1440" s="63" t="s">
        <v>3182</v>
      </c>
      <c r="D1440" s="63" t="s">
        <v>3196</v>
      </c>
      <c r="E1440" s="63" t="s">
        <v>3210</v>
      </c>
      <c r="F1440" s="63" t="s">
        <v>3210</v>
      </c>
      <c r="G1440" s="63"/>
      <c r="H1440" s="63"/>
      <c r="I1440" s="62" t="s">
        <v>3189</v>
      </c>
      <c r="J1440" s="63">
        <v>88</v>
      </c>
      <c r="K1440" s="63">
        <v>12</v>
      </c>
      <c r="L1440" s="63" t="s">
        <v>3186</v>
      </c>
      <c r="M1440" s="63" t="s">
        <v>3187</v>
      </c>
      <c r="N1440" s="63" t="s">
        <v>3198</v>
      </c>
      <c r="O1440" s="62">
        <v>3</v>
      </c>
      <c r="P1440" s="64"/>
    </row>
    <row r="1441" spans="2:16" x14ac:dyDescent="0.25">
      <c r="B1441" s="62">
        <v>1436</v>
      </c>
      <c r="C1441" s="63" t="s">
        <v>3182</v>
      </c>
      <c r="D1441" s="63" t="s">
        <v>3196</v>
      </c>
      <c r="E1441" s="63" t="s">
        <v>3210</v>
      </c>
      <c r="F1441" s="63" t="s">
        <v>3210</v>
      </c>
      <c r="G1441" s="63"/>
      <c r="H1441" s="63"/>
      <c r="I1441" s="62" t="s">
        <v>3189</v>
      </c>
      <c r="J1441" s="63">
        <v>57</v>
      </c>
      <c r="K1441" s="63">
        <v>12</v>
      </c>
      <c r="L1441" s="63" t="s">
        <v>3186</v>
      </c>
      <c r="M1441" s="63" t="s">
        <v>3187</v>
      </c>
      <c r="N1441" s="63" t="s">
        <v>3198</v>
      </c>
      <c r="O1441" s="62">
        <v>3</v>
      </c>
      <c r="P1441" s="64"/>
    </row>
    <row r="1442" spans="2:16" x14ac:dyDescent="0.25">
      <c r="B1442" s="62">
        <v>1437</v>
      </c>
      <c r="C1442" s="63" t="s">
        <v>3182</v>
      </c>
      <c r="D1442" s="63" t="s">
        <v>3196</v>
      </c>
      <c r="E1442" s="63" t="s">
        <v>3210</v>
      </c>
      <c r="F1442" s="63" t="s">
        <v>3210</v>
      </c>
      <c r="G1442" s="63"/>
      <c r="H1442" s="63"/>
      <c r="I1442" s="62" t="s">
        <v>3189</v>
      </c>
      <c r="J1442" s="63">
        <v>42</v>
      </c>
      <c r="K1442" s="63">
        <v>12</v>
      </c>
      <c r="L1442" s="63" t="s">
        <v>3186</v>
      </c>
      <c r="M1442" s="63" t="s">
        <v>3187</v>
      </c>
      <c r="N1442" s="63" t="s">
        <v>3198</v>
      </c>
      <c r="O1442" s="62">
        <v>3</v>
      </c>
      <c r="P1442" s="64"/>
    </row>
    <row r="1443" spans="2:16" x14ac:dyDescent="0.25">
      <c r="B1443" s="62">
        <v>1438</v>
      </c>
      <c r="C1443" s="63" t="s">
        <v>3182</v>
      </c>
      <c r="D1443" s="63" t="s">
        <v>3222</v>
      </c>
      <c r="E1443" s="63" t="s">
        <v>3225</v>
      </c>
      <c r="F1443" s="63" t="s">
        <v>3225</v>
      </c>
      <c r="G1443" s="63"/>
      <c r="H1443" s="63"/>
      <c r="I1443" s="62" t="s">
        <v>3189</v>
      </c>
      <c r="J1443" s="63">
        <v>145.52000000000001</v>
      </c>
      <c r="K1443" s="63">
        <v>13</v>
      </c>
      <c r="L1443" s="63" t="s">
        <v>3186</v>
      </c>
      <c r="M1443" s="63" t="s">
        <v>3187</v>
      </c>
      <c r="N1443" s="63" t="s">
        <v>3190</v>
      </c>
      <c r="O1443" s="62">
        <v>3</v>
      </c>
      <c r="P1443" s="64"/>
    </row>
    <row r="1444" spans="2:16" x14ac:dyDescent="0.25">
      <c r="B1444" s="62">
        <v>1439</v>
      </c>
      <c r="C1444" s="63" t="s">
        <v>3182</v>
      </c>
      <c r="D1444" s="63" t="s">
        <v>3196</v>
      </c>
      <c r="E1444" s="63" t="s">
        <v>3210</v>
      </c>
      <c r="F1444" s="63" t="s">
        <v>3210</v>
      </c>
      <c r="G1444" s="63"/>
      <c r="H1444" s="63"/>
      <c r="I1444" s="62" t="s">
        <v>3189</v>
      </c>
      <c r="J1444" s="63">
        <v>50</v>
      </c>
      <c r="K1444" s="63">
        <v>12</v>
      </c>
      <c r="L1444" s="63" t="s">
        <v>3186</v>
      </c>
      <c r="M1444" s="63" t="s">
        <v>3187</v>
      </c>
      <c r="N1444" s="63" t="s">
        <v>3198</v>
      </c>
      <c r="O1444" s="62">
        <v>3</v>
      </c>
      <c r="P1444" s="64"/>
    </row>
    <row r="1445" spans="2:16" x14ac:dyDescent="0.25">
      <c r="B1445" s="62">
        <v>1440</v>
      </c>
      <c r="C1445" s="63" t="s">
        <v>3182</v>
      </c>
      <c r="D1445" s="63" t="s">
        <v>3222</v>
      </c>
      <c r="E1445" s="63" t="s">
        <v>3225</v>
      </c>
      <c r="F1445" s="63" t="s">
        <v>3225</v>
      </c>
      <c r="G1445" s="63"/>
      <c r="H1445" s="63"/>
      <c r="I1445" s="62" t="s">
        <v>3189</v>
      </c>
      <c r="J1445" s="63">
        <v>129.09</v>
      </c>
      <c r="K1445" s="63">
        <v>13</v>
      </c>
      <c r="L1445" s="63" t="s">
        <v>3186</v>
      </c>
      <c r="M1445" s="63" t="s">
        <v>3187</v>
      </c>
      <c r="N1445" s="63" t="s">
        <v>3190</v>
      </c>
      <c r="O1445" s="62">
        <v>3</v>
      </c>
      <c r="P1445" s="64"/>
    </row>
    <row r="1446" spans="2:16" x14ac:dyDescent="0.25">
      <c r="B1446" s="62">
        <v>1441</v>
      </c>
      <c r="C1446" s="63" t="s">
        <v>3182</v>
      </c>
      <c r="D1446" s="63" t="s">
        <v>3196</v>
      </c>
      <c r="E1446" s="63" t="s">
        <v>3210</v>
      </c>
      <c r="F1446" s="63" t="s">
        <v>3210</v>
      </c>
      <c r="G1446" s="63"/>
      <c r="H1446" s="63"/>
      <c r="I1446" s="62" t="s">
        <v>3189</v>
      </c>
      <c r="J1446" s="63">
        <v>56</v>
      </c>
      <c r="K1446" s="63">
        <v>12</v>
      </c>
      <c r="L1446" s="63" t="s">
        <v>3186</v>
      </c>
      <c r="M1446" s="63" t="s">
        <v>3187</v>
      </c>
      <c r="N1446" s="63" t="s">
        <v>3198</v>
      </c>
      <c r="O1446" s="62">
        <v>3</v>
      </c>
      <c r="P1446" s="64"/>
    </row>
    <row r="1447" spans="2:16" x14ac:dyDescent="0.25">
      <c r="B1447" s="62">
        <v>1442</v>
      </c>
      <c r="C1447" s="63" t="s">
        <v>3182</v>
      </c>
      <c r="D1447" s="63" t="s">
        <v>3222</v>
      </c>
      <c r="E1447" s="63" t="s">
        <v>3225</v>
      </c>
      <c r="F1447" s="63" t="s">
        <v>3225</v>
      </c>
      <c r="G1447" s="63"/>
      <c r="H1447" s="63"/>
      <c r="I1447" s="62" t="s">
        <v>3189</v>
      </c>
      <c r="J1447" s="63">
        <v>178.14</v>
      </c>
      <c r="K1447" s="63">
        <v>13</v>
      </c>
      <c r="L1447" s="63" t="s">
        <v>3186</v>
      </c>
      <c r="M1447" s="63" t="s">
        <v>3187</v>
      </c>
      <c r="N1447" s="63" t="s">
        <v>3190</v>
      </c>
      <c r="O1447" s="62">
        <v>3</v>
      </c>
      <c r="P1447" s="64"/>
    </row>
    <row r="1448" spans="2:16" x14ac:dyDescent="0.25">
      <c r="B1448" s="62">
        <v>1443</v>
      </c>
      <c r="C1448" s="63" t="s">
        <v>3182</v>
      </c>
      <c r="D1448" s="63" t="s">
        <v>3196</v>
      </c>
      <c r="E1448" s="63" t="s">
        <v>3210</v>
      </c>
      <c r="F1448" s="63" t="s">
        <v>3210</v>
      </c>
      <c r="G1448" s="63"/>
      <c r="H1448" s="63"/>
      <c r="I1448" s="62" t="s">
        <v>3189</v>
      </c>
      <c r="J1448" s="63">
        <v>91</v>
      </c>
      <c r="K1448" s="63">
        <v>12</v>
      </c>
      <c r="L1448" s="63" t="s">
        <v>3186</v>
      </c>
      <c r="M1448" s="63" t="s">
        <v>3187</v>
      </c>
      <c r="N1448" s="63" t="s">
        <v>3198</v>
      </c>
      <c r="O1448" s="62">
        <v>3</v>
      </c>
      <c r="P1448" s="64"/>
    </row>
    <row r="1449" spans="2:16" x14ac:dyDescent="0.25">
      <c r="B1449" s="62">
        <v>1444</v>
      </c>
      <c r="C1449" s="63" t="s">
        <v>3182</v>
      </c>
      <c r="D1449" s="63" t="s">
        <v>3196</v>
      </c>
      <c r="E1449" s="63" t="s">
        <v>3210</v>
      </c>
      <c r="F1449" s="63" t="s">
        <v>3210</v>
      </c>
      <c r="G1449" s="63"/>
      <c r="H1449" s="63"/>
      <c r="I1449" s="62" t="s">
        <v>3189</v>
      </c>
      <c r="J1449" s="63">
        <v>76</v>
      </c>
      <c r="K1449" s="63">
        <v>12</v>
      </c>
      <c r="L1449" s="63" t="s">
        <v>3186</v>
      </c>
      <c r="M1449" s="63" t="s">
        <v>3187</v>
      </c>
      <c r="N1449" s="63" t="s">
        <v>3198</v>
      </c>
      <c r="O1449" s="62">
        <v>3</v>
      </c>
      <c r="P1449" s="64"/>
    </row>
    <row r="1450" spans="2:16" x14ac:dyDescent="0.25">
      <c r="B1450" s="62">
        <v>1445</v>
      </c>
      <c r="C1450" s="63" t="s">
        <v>3182</v>
      </c>
      <c r="D1450" s="63" t="s">
        <v>3222</v>
      </c>
      <c r="E1450" s="63" t="s">
        <v>3225</v>
      </c>
      <c r="F1450" s="63" t="s">
        <v>3225</v>
      </c>
      <c r="G1450" s="63"/>
      <c r="H1450" s="63"/>
      <c r="I1450" s="62" t="s">
        <v>3189</v>
      </c>
      <c r="J1450" s="63">
        <v>106.46</v>
      </c>
      <c r="K1450" s="63">
        <v>13</v>
      </c>
      <c r="L1450" s="63" t="s">
        <v>3186</v>
      </c>
      <c r="M1450" s="63" t="s">
        <v>3187</v>
      </c>
      <c r="N1450" s="63" t="s">
        <v>3190</v>
      </c>
      <c r="O1450" s="62">
        <v>3</v>
      </c>
      <c r="P1450" s="64"/>
    </row>
    <row r="1451" spans="2:16" x14ac:dyDescent="0.25">
      <c r="B1451" s="62">
        <v>1446</v>
      </c>
      <c r="C1451" s="63" t="s">
        <v>3182</v>
      </c>
      <c r="D1451" s="63" t="s">
        <v>3196</v>
      </c>
      <c r="E1451" s="63" t="s">
        <v>3210</v>
      </c>
      <c r="F1451" s="63" t="s">
        <v>3210</v>
      </c>
      <c r="G1451" s="63"/>
      <c r="H1451" s="63"/>
      <c r="I1451" s="62" t="s">
        <v>3189</v>
      </c>
      <c r="J1451" s="63">
        <v>85</v>
      </c>
      <c r="K1451" s="63">
        <v>12</v>
      </c>
      <c r="L1451" s="63" t="s">
        <v>3186</v>
      </c>
      <c r="M1451" s="63" t="s">
        <v>3187</v>
      </c>
      <c r="N1451" s="63" t="s">
        <v>3198</v>
      </c>
      <c r="O1451" s="62">
        <v>3</v>
      </c>
      <c r="P1451" s="64"/>
    </row>
    <row r="1452" spans="2:16" x14ac:dyDescent="0.25">
      <c r="B1452" s="62">
        <v>1447</v>
      </c>
      <c r="C1452" s="63" t="s">
        <v>3182</v>
      </c>
      <c r="D1452" s="63" t="s">
        <v>3196</v>
      </c>
      <c r="E1452" s="63" t="s">
        <v>3210</v>
      </c>
      <c r="F1452" s="63" t="s">
        <v>3210</v>
      </c>
      <c r="G1452" s="63"/>
      <c r="H1452" s="63"/>
      <c r="I1452" s="62" t="s">
        <v>3189</v>
      </c>
      <c r="J1452" s="63">
        <v>66</v>
      </c>
      <c r="K1452" s="63">
        <v>12</v>
      </c>
      <c r="L1452" s="63" t="s">
        <v>3186</v>
      </c>
      <c r="M1452" s="63" t="s">
        <v>3187</v>
      </c>
      <c r="N1452" s="63" t="s">
        <v>3198</v>
      </c>
      <c r="O1452" s="62">
        <v>3</v>
      </c>
      <c r="P1452" s="64"/>
    </row>
    <row r="1453" spans="2:16" x14ac:dyDescent="0.25">
      <c r="B1453" s="62">
        <v>1448</v>
      </c>
      <c r="C1453" s="63" t="s">
        <v>3182</v>
      </c>
      <c r="D1453" s="63" t="s">
        <v>3196</v>
      </c>
      <c r="E1453" s="63" t="s">
        <v>3210</v>
      </c>
      <c r="F1453" s="63" t="s">
        <v>3210</v>
      </c>
      <c r="G1453" s="63"/>
      <c r="H1453" s="63"/>
      <c r="I1453" s="62" t="s">
        <v>3189</v>
      </c>
      <c r="J1453" s="63">
        <v>50</v>
      </c>
      <c r="K1453" s="63">
        <v>12</v>
      </c>
      <c r="L1453" s="63" t="s">
        <v>3186</v>
      </c>
      <c r="M1453" s="63" t="s">
        <v>3187</v>
      </c>
      <c r="N1453" s="63" t="s">
        <v>3198</v>
      </c>
      <c r="O1453" s="62">
        <v>3</v>
      </c>
      <c r="P1453" s="64"/>
    </row>
    <row r="1454" spans="2:16" x14ac:dyDescent="0.25">
      <c r="B1454" s="62">
        <v>1449</v>
      </c>
      <c r="C1454" s="63" t="s">
        <v>3182</v>
      </c>
      <c r="D1454" s="63" t="s">
        <v>3196</v>
      </c>
      <c r="E1454" s="63" t="s">
        <v>3210</v>
      </c>
      <c r="F1454" s="63" t="s">
        <v>3210</v>
      </c>
      <c r="G1454" s="63"/>
      <c r="H1454" s="63"/>
      <c r="I1454" s="62" t="s">
        <v>3189</v>
      </c>
      <c r="J1454" s="63">
        <v>75</v>
      </c>
      <c r="K1454" s="63">
        <v>12</v>
      </c>
      <c r="L1454" s="63" t="s">
        <v>3186</v>
      </c>
      <c r="M1454" s="63" t="s">
        <v>3187</v>
      </c>
      <c r="N1454" s="63" t="s">
        <v>3198</v>
      </c>
      <c r="O1454" s="62">
        <v>3</v>
      </c>
      <c r="P1454" s="64"/>
    </row>
    <row r="1455" spans="2:16" x14ac:dyDescent="0.25">
      <c r="B1455" s="62">
        <v>1450</v>
      </c>
      <c r="C1455" s="63" t="s">
        <v>3182</v>
      </c>
      <c r="D1455" s="63" t="s">
        <v>3196</v>
      </c>
      <c r="E1455" s="63" t="s">
        <v>3210</v>
      </c>
      <c r="F1455" s="63" t="s">
        <v>3210</v>
      </c>
      <c r="G1455" s="63"/>
      <c r="H1455" s="63"/>
      <c r="I1455" s="62" t="s">
        <v>3189</v>
      </c>
      <c r="J1455" s="63">
        <v>67</v>
      </c>
      <c r="K1455" s="63">
        <v>12</v>
      </c>
      <c r="L1455" s="63" t="s">
        <v>3186</v>
      </c>
      <c r="M1455" s="63" t="s">
        <v>3187</v>
      </c>
      <c r="N1455" s="63" t="s">
        <v>3198</v>
      </c>
      <c r="O1455" s="62">
        <v>3</v>
      </c>
      <c r="P1455" s="64"/>
    </row>
    <row r="1456" spans="2:16" x14ac:dyDescent="0.25">
      <c r="B1456" s="62">
        <v>1451</v>
      </c>
      <c r="C1456" s="63" t="s">
        <v>3182</v>
      </c>
      <c r="D1456" s="63" t="s">
        <v>3222</v>
      </c>
      <c r="E1456" s="63" t="s">
        <v>3225</v>
      </c>
      <c r="F1456" s="63" t="s">
        <v>3225</v>
      </c>
      <c r="G1456" s="63"/>
      <c r="H1456" s="63"/>
      <c r="I1456" s="62" t="s">
        <v>3189</v>
      </c>
      <c r="J1456" s="63">
        <v>188.66</v>
      </c>
      <c r="K1456" s="63">
        <v>13</v>
      </c>
      <c r="L1456" s="63" t="s">
        <v>3186</v>
      </c>
      <c r="M1456" s="63" t="s">
        <v>3187</v>
      </c>
      <c r="N1456" s="63" t="s">
        <v>3190</v>
      </c>
      <c r="O1456" s="62">
        <v>3</v>
      </c>
      <c r="P1456" s="64"/>
    </row>
    <row r="1457" spans="2:16" x14ac:dyDescent="0.25">
      <c r="B1457" s="62">
        <v>1452</v>
      </c>
      <c r="C1457" s="63" t="s">
        <v>3182</v>
      </c>
      <c r="D1457" s="63" t="s">
        <v>3222</v>
      </c>
      <c r="E1457" s="63" t="s">
        <v>3224</v>
      </c>
      <c r="F1457" s="63" t="s">
        <v>3224</v>
      </c>
      <c r="G1457" s="63"/>
      <c r="H1457" s="63"/>
      <c r="I1457" s="62" t="s">
        <v>3189</v>
      </c>
      <c r="J1457" s="63">
        <v>125</v>
      </c>
      <c r="K1457" s="63">
        <v>13</v>
      </c>
      <c r="L1457" s="63" t="s">
        <v>3186</v>
      </c>
      <c r="M1457" s="63" t="s">
        <v>3187</v>
      </c>
      <c r="N1457" s="63" t="s">
        <v>3190</v>
      </c>
      <c r="O1457" s="62">
        <v>3</v>
      </c>
      <c r="P1457" s="64"/>
    </row>
    <row r="1458" spans="2:16" x14ac:dyDescent="0.25">
      <c r="B1458" s="62">
        <v>1453</v>
      </c>
      <c r="C1458" s="63" t="s">
        <v>3182</v>
      </c>
      <c r="D1458" s="63" t="s">
        <v>3196</v>
      </c>
      <c r="E1458" s="63" t="s">
        <v>3210</v>
      </c>
      <c r="F1458" s="63" t="s">
        <v>3210</v>
      </c>
      <c r="G1458" s="63"/>
      <c r="H1458" s="63"/>
      <c r="I1458" s="62" t="s">
        <v>3189</v>
      </c>
      <c r="J1458" s="63">
        <v>89</v>
      </c>
      <c r="K1458" s="63">
        <v>12</v>
      </c>
      <c r="L1458" s="63" t="s">
        <v>3186</v>
      </c>
      <c r="M1458" s="63" t="s">
        <v>3194</v>
      </c>
      <c r="N1458" s="63" t="s">
        <v>3211</v>
      </c>
      <c r="O1458" s="62">
        <v>3</v>
      </c>
      <c r="P1458" s="64"/>
    </row>
    <row r="1459" spans="2:16" x14ac:dyDescent="0.25">
      <c r="B1459" s="62">
        <v>1454</v>
      </c>
      <c r="C1459" s="63" t="s">
        <v>3182</v>
      </c>
      <c r="D1459" s="63" t="s">
        <v>3196</v>
      </c>
      <c r="E1459" s="63" t="s">
        <v>3210</v>
      </c>
      <c r="F1459" s="63" t="s">
        <v>3210</v>
      </c>
      <c r="G1459" s="63"/>
      <c r="H1459" s="63"/>
      <c r="I1459" s="62" t="s">
        <v>3189</v>
      </c>
      <c r="J1459" s="63">
        <v>80</v>
      </c>
      <c r="K1459" s="63">
        <v>12</v>
      </c>
      <c r="L1459" s="63" t="s">
        <v>3186</v>
      </c>
      <c r="M1459" s="63" t="s">
        <v>3187</v>
      </c>
      <c r="N1459" s="63" t="s">
        <v>3198</v>
      </c>
      <c r="O1459" s="62">
        <v>3</v>
      </c>
      <c r="P1459" s="64"/>
    </row>
    <row r="1460" spans="2:16" x14ac:dyDescent="0.25">
      <c r="B1460" s="62">
        <v>1455</v>
      </c>
      <c r="C1460" s="63" t="s">
        <v>3182</v>
      </c>
      <c r="D1460" s="63" t="s">
        <v>3196</v>
      </c>
      <c r="E1460" s="63" t="s">
        <v>3210</v>
      </c>
      <c r="F1460" s="63" t="s">
        <v>3210</v>
      </c>
      <c r="G1460" s="63"/>
      <c r="H1460" s="63"/>
      <c r="I1460" s="62" t="s">
        <v>3189</v>
      </c>
      <c r="J1460" s="63">
        <v>66</v>
      </c>
      <c r="K1460" s="63">
        <v>12</v>
      </c>
      <c r="L1460" s="63" t="s">
        <v>3186</v>
      </c>
      <c r="M1460" s="63" t="s">
        <v>3194</v>
      </c>
      <c r="N1460" s="63" t="s">
        <v>3211</v>
      </c>
      <c r="O1460" s="62">
        <v>3</v>
      </c>
      <c r="P1460" s="64"/>
    </row>
    <row r="1461" spans="2:16" x14ac:dyDescent="0.25">
      <c r="B1461" s="62">
        <v>1456</v>
      </c>
      <c r="C1461" s="63" t="s">
        <v>3182</v>
      </c>
      <c r="D1461" s="63" t="s">
        <v>3196</v>
      </c>
      <c r="E1461" s="63" t="s">
        <v>3210</v>
      </c>
      <c r="F1461" s="63" t="s">
        <v>3210</v>
      </c>
      <c r="G1461" s="63"/>
      <c r="H1461" s="63"/>
      <c r="I1461" s="62" t="s">
        <v>3189</v>
      </c>
      <c r="J1461" s="63">
        <v>89</v>
      </c>
      <c r="K1461" s="63">
        <v>12</v>
      </c>
      <c r="L1461" s="63" t="s">
        <v>3186</v>
      </c>
      <c r="M1461" s="63" t="s">
        <v>3194</v>
      </c>
      <c r="N1461" s="63" t="s">
        <v>3211</v>
      </c>
      <c r="O1461" s="62">
        <v>3</v>
      </c>
      <c r="P1461" s="64"/>
    </row>
    <row r="1462" spans="2:16" x14ac:dyDescent="0.25">
      <c r="B1462" s="62">
        <v>1457</v>
      </c>
      <c r="C1462" s="63" t="s">
        <v>3182</v>
      </c>
      <c r="D1462" s="63" t="s">
        <v>3196</v>
      </c>
      <c r="E1462" s="63" t="s">
        <v>3210</v>
      </c>
      <c r="F1462" s="63" t="s">
        <v>3210</v>
      </c>
      <c r="G1462" s="63"/>
      <c r="H1462" s="63"/>
      <c r="I1462" s="62" t="s">
        <v>3189</v>
      </c>
      <c r="J1462" s="63">
        <v>140</v>
      </c>
      <c r="K1462" s="63">
        <v>12</v>
      </c>
      <c r="L1462" s="63" t="s">
        <v>3186</v>
      </c>
      <c r="M1462" s="63" t="s">
        <v>3187</v>
      </c>
      <c r="N1462" s="63" t="s">
        <v>3198</v>
      </c>
      <c r="O1462" s="62">
        <v>3</v>
      </c>
      <c r="P1462" s="64"/>
    </row>
    <row r="1463" spans="2:16" x14ac:dyDescent="0.25">
      <c r="B1463" s="62">
        <v>1458</v>
      </c>
      <c r="C1463" s="63" t="s">
        <v>3182</v>
      </c>
      <c r="D1463" s="63" t="s">
        <v>3196</v>
      </c>
      <c r="E1463" s="63" t="s">
        <v>3210</v>
      </c>
      <c r="F1463" s="63" t="s">
        <v>3210</v>
      </c>
      <c r="G1463" s="63"/>
      <c r="H1463" s="63"/>
      <c r="I1463" s="62" t="s">
        <v>3189</v>
      </c>
      <c r="J1463" s="63">
        <v>81</v>
      </c>
      <c r="K1463" s="63">
        <v>12</v>
      </c>
      <c r="L1463" s="63" t="s">
        <v>3186</v>
      </c>
      <c r="M1463" s="63" t="s">
        <v>3187</v>
      </c>
      <c r="N1463" s="63" t="s">
        <v>3198</v>
      </c>
      <c r="O1463" s="62">
        <v>3</v>
      </c>
      <c r="P1463" s="64"/>
    </row>
    <row r="1464" spans="2:16" x14ac:dyDescent="0.25">
      <c r="B1464" s="62">
        <v>1459</v>
      </c>
      <c r="C1464" s="63" t="s">
        <v>3182</v>
      </c>
      <c r="D1464" s="63" t="s">
        <v>3196</v>
      </c>
      <c r="E1464" s="63" t="s">
        <v>3210</v>
      </c>
      <c r="F1464" s="63" t="s">
        <v>3210</v>
      </c>
      <c r="G1464" s="63"/>
      <c r="H1464" s="63"/>
      <c r="I1464" s="62" t="s">
        <v>3189</v>
      </c>
      <c r="J1464" s="63">
        <v>85</v>
      </c>
      <c r="K1464" s="63">
        <v>12</v>
      </c>
      <c r="L1464" s="63" t="s">
        <v>3186</v>
      </c>
      <c r="M1464" s="63" t="s">
        <v>3187</v>
      </c>
      <c r="N1464" s="63" t="s">
        <v>3198</v>
      </c>
      <c r="O1464" s="62">
        <v>3</v>
      </c>
      <c r="P1464" s="64"/>
    </row>
    <row r="1465" spans="2:16" x14ac:dyDescent="0.25">
      <c r="B1465" s="62">
        <v>1460</v>
      </c>
      <c r="C1465" s="63" t="s">
        <v>3182</v>
      </c>
      <c r="D1465" s="63" t="s">
        <v>3222</v>
      </c>
      <c r="E1465" s="63" t="s">
        <v>3225</v>
      </c>
      <c r="F1465" s="63" t="s">
        <v>3225</v>
      </c>
      <c r="G1465" s="63"/>
      <c r="H1465" s="63"/>
      <c r="I1465" s="62" t="s">
        <v>3189</v>
      </c>
      <c r="J1465" s="63">
        <v>103.34</v>
      </c>
      <c r="K1465" s="63">
        <v>13</v>
      </c>
      <c r="L1465" s="63" t="s">
        <v>3186</v>
      </c>
      <c r="M1465" s="63" t="s">
        <v>3187</v>
      </c>
      <c r="N1465" s="63" t="s">
        <v>3190</v>
      </c>
      <c r="O1465" s="62">
        <v>3</v>
      </c>
      <c r="P1465" s="64"/>
    </row>
    <row r="1466" spans="2:16" x14ac:dyDescent="0.25">
      <c r="B1466" s="62">
        <v>1461</v>
      </c>
      <c r="C1466" s="63" t="s">
        <v>3182</v>
      </c>
      <c r="D1466" s="63" t="s">
        <v>3196</v>
      </c>
      <c r="E1466" s="63" t="s">
        <v>3210</v>
      </c>
      <c r="F1466" s="63" t="s">
        <v>3210</v>
      </c>
      <c r="G1466" s="63"/>
      <c r="H1466" s="63"/>
      <c r="I1466" s="62" t="s">
        <v>3189</v>
      </c>
      <c r="J1466" s="63">
        <v>72</v>
      </c>
      <c r="K1466" s="63">
        <v>12</v>
      </c>
      <c r="L1466" s="63" t="s">
        <v>3186</v>
      </c>
      <c r="M1466" s="63" t="s">
        <v>3187</v>
      </c>
      <c r="N1466" s="63" t="s">
        <v>3198</v>
      </c>
      <c r="O1466" s="62">
        <v>3</v>
      </c>
      <c r="P1466" s="64"/>
    </row>
    <row r="1467" spans="2:16" x14ac:dyDescent="0.25">
      <c r="B1467" s="62">
        <v>1462</v>
      </c>
      <c r="C1467" s="63" t="s">
        <v>3182</v>
      </c>
      <c r="D1467" s="63" t="s">
        <v>3196</v>
      </c>
      <c r="E1467" s="63" t="s">
        <v>3210</v>
      </c>
      <c r="F1467" s="63" t="s">
        <v>3210</v>
      </c>
      <c r="G1467" s="63"/>
      <c r="H1467" s="63"/>
      <c r="I1467" s="62" t="s">
        <v>3189</v>
      </c>
      <c r="J1467" s="63">
        <v>66</v>
      </c>
      <c r="K1467" s="63">
        <v>12</v>
      </c>
      <c r="L1467" s="63" t="s">
        <v>3186</v>
      </c>
      <c r="M1467" s="63" t="s">
        <v>3187</v>
      </c>
      <c r="N1467" s="63" t="s">
        <v>3198</v>
      </c>
      <c r="O1467" s="62">
        <v>3</v>
      </c>
      <c r="P1467" s="64"/>
    </row>
    <row r="1468" spans="2:16" x14ac:dyDescent="0.25">
      <c r="B1468" s="62">
        <v>1463</v>
      </c>
      <c r="C1468" s="63" t="s">
        <v>3182</v>
      </c>
      <c r="D1468" s="63" t="s">
        <v>3196</v>
      </c>
      <c r="E1468" s="63" t="s">
        <v>3210</v>
      </c>
      <c r="F1468" s="63" t="s">
        <v>3210</v>
      </c>
      <c r="G1468" s="63"/>
      <c r="H1468" s="63"/>
      <c r="I1468" s="62" t="s">
        <v>3189</v>
      </c>
      <c r="J1468" s="63">
        <v>146</v>
      </c>
      <c r="K1468" s="63">
        <v>12</v>
      </c>
      <c r="L1468" s="63" t="s">
        <v>3186</v>
      </c>
      <c r="M1468" s="63" t="s">
        <v>3194</v>
      </c>
      <c r="N1468" s="63" t="s">
        <v>3211</v>
      </c>
      <c r="O1468" s="62">
        <v>3</v>
      </c>
      <c r="P1468" s="64"/>
    </row>
    <row r="1469" spans="2:16" x14ac:dyDescent="0.25">
      <c r="B1469" s="62">
        <v>1464</v>
      </c>
      <c r="C1469" s="63" t="s">
        <v>3182</v>
      </c>
      <c r="D1469" s="63" t="s">
        <v>3222</v>
      </c>
      <c r="E1469" s="63" t="s">
        <v>3225</v>
      </c>
      <c r="F1469" s="63" t="s">
        <v>3225</v>
      </c>
      <c r="G1469" s="63"/>
      <c r="H1469" s="63"/>
      <c r="I1469" s="62" t="s">
        <v>3189</v>
      </c>
      <c r="J1469" s="63">
        <v>118.17</v>
      </c>
      <c r="K1469" s="63">
        <v>13</v>
      </c>
      <c r="L1469" s="63" t="s">
        <v>3186</v>
      </c>
      <c r="M1469" s="63" t="s">
        <v>3187</v>
      </c>
      <c r="N1469" s="63" t="s">
        <v>3190</v>
      </c>
      <c r="O1469" s="62">
        <v>3</v>
      </c>
      <c r="P1469" s="64"/>
    </row>
    <row r="1470" spans="2:16" x14ac:dyDescent="0.25">
      <c r="B1470" s="62">
        <v>1465</v>
      </c>
      <c r="C1470" s="63" t="s">
        <v>3182</v>
      </c>
      <c r="D1470" s="63" t="s">
        <v>3196</v>
      </c>
      <c r="E1470" s="63" t="s">
        <v>3210</v>
      </c>
      <c r="F1470" s="63" t="s">
        <v>3210</v>
      </c>
      <c r="G1470" s="63"/>
      <c r="H1470" s="63"/>
      <c r="I1470" s="62" t="s">
        <v>3189</v>
      </c>
      <c r="J1470" s="63">
        <v>89</v>
      </c>
      <c r="K1470" s="63">
        <v>12</v>
      </c>
      <c r="L1470" s="63" t="s">
        <v>3186</v>
      </c>
      <c r="M1470" s="63" t="s">
        <v>3187</v>
      </c>
      <c r="N1470" s="63" t="s">
        <v>3198</v>
      </c>
      <c r="O1470" s="62">
        <v>3</v>
      </c>
      <c r="P1470" s="64"/>
    </row>
    <row r="1471" spans="2:16" x14ac:dyDescent="0.25">
      <c r="B1471" s="62">
        <v>1466</v>
      </c>
      <c r="C1471" s="63" t="s">
        <v>3182</v>
      </c>
      <c r="D1471" s="63" t="s">
        <v>3196</v>
      </c>
      <c r="E1471" s="63" t="s">
        <v>3210</v>
      </c>
      <c r="F1471" s="63" t="s">
        <v>3210</v>
      </c>
      <c r="G1471" s="63"/>
      <c r="H1471" s="63"/>
      <c r="I1471" s="62" t="s">
        <v>3189</v>
      </c>
      <c r="J1471" s="63">
        <v>41</v>
      </c>
      <c r="K1471" s="63">
        <v>12</v>
      </c>
      <c r="L1471" s="63" t="s">
        <v>3186</v>
      </c>
      <c r="M1471" s="63" t="s">
        <v>3187</v>
      </c>
      <c r="N1471" s="63" t="s">
        <v>3198</v>
      </c>
      <c r="O1471" s="62">
        <v>3</v>
      </c>
      <c r="P1471" s="64"/>
    </row>
    <row r="1472" spans="2:16" x14ac:dyDescent="0.25">
      <c r="B1472" s="62">
        <v>1467</v>
      </c>
      <c r="C1472" s="63" t="s">
        <v>3182</v>
      </c>
      <c r="D1472" s="63" t="s">
        <v>3196</v>
      </c>
      <c r="E1472" s="63" t="s">
        <v>3210</v>
      </c>
      <c r="F1472" s="63" t="s">
        <v>3210</v>
      </c>
      <c r="G1472" s="63"/>
      <c r="H1472" s="63"/>
      <c r="I1472" s="62" t="s">
        <v>3189</v>
      </c>
      <c r="J1472" s="63">
        <v>60</v>
      </c>
      <c r="K1472" s="63">
        <v>12</v>
      </c>
      <c r="L1472" s="63" t="s">
        <v>3186</v>
      </c>
      <c r="M1472" s="63" t="s">
        <v>3187</v>
      </c>
      <c r="N1472" s="63" t="s">
        <v>3198</v>
      </c>
      <c r="O1472" s="62">
        <v>3</v>
      </c>
      <c r="P1472" s="64"/>
    </row>
    <row r="1473" spans="2:16" x14ac:dyDescent="0.25">
      <c r="B1473" s="62">
        <v>1468</v>
      </c>
      <c r="C1473" s="63" t="s">
        <v>3182</v>
      </c>
      <c r="D1473" s="63" t="s">
        <v>3196</v>
      </c>
      <c r="E1473" s="63" t="s">
        <v>3210</v>
      </c>
      <c r="F1473" s="63" t="s">
        <v>3210</v>
      </c>
      <c r="G1473" s="63"/>
      <c r="H1473" s="63"/>
      <c r="I1473" s="62" t="s">
        <v>3189</v>
      </c>
      <c r="J1473" s="63">
        <v>89</v>
      </c>
      <c r="K1473" s="63">
        <v>12</v>
      </c>
      <c r="L1473" s="63" t="s">
        <v>3186</v>
      </c>
      <c r="M1473" s="63" t="s">
        <v>3187</v>
      </c>
      <c r="N1473" s="63" t="s">
        <v>3198</v>
      </c>
      <c r="O1473" s="62">
        <v>3</v>
      </c>
      <c r="P1473" s="64"/>
    </row>
    <row r="1474" spans="2:16" x14ac:dyDescent="0.25">
      <c r="B1474" s="62">
        <v>1469</v>
      </c>
      <c r="C1474" s="63" t="s">
        <v>3182</v>
      </c>
      <c r="D1474" s="63" t="s">
        <v>3222</v>
      </c>
      <c r="E1474" s="63" t="s">
        <v>3225</v>
      </c>
      <c r="F1474" s="63" t="s">
        <v>3225</v>
      </c>
      <c r="G1474" s="63"/>
      <c r="H1474" s="63"/>
      <c r="I1474" s="62" t="s">
        <v>3189</v>
      </c>
      <c r="J1474" s="63">
        <v>163.74</v>
      </c>
      <c r="K1474" s="63">
        <v>13</v>
      </c>
      <c r="L1474" s="63" t="s">
        <v>3186</v>
      </c>
      <c r="M1474" s="63" t="s">
        <v>3187</v>
      </c>
      <c r="N1474" s="63" t="s">
        <v>3190</v>
      </c>
      <c r="O1474" s="62">
        <v>3</v>
      </c>
      <c r="P1474" s="64"/>
    </row>
    <row r="1475" spans="2:16" x14ac:dyDescent="0.25">
      <c r="B1475" s="62">
        <v>1470</v>
      </c>
      <c r="C1475" s="63" t="s">
        <v>3182</v>
      </c>
      <c r="D1475" s="63" t="s">
        <v>3196</v>
      </c>
      <c r="E1475" s="63" t="s">
        <v>3210</v>
      </c>
      <c r="F1475" s="63" t="s">
        <v>3210</v>
      </c>
      <c r="G1475" s="63"/>
      <c r="H1475" s="63"/>
      <c r="I1475" s="62" t="s">
        <v>3189</v>
      </c>
      <c r="J1475" s="63">
        <v>129</v>
      </c>
      <c r="K1475" s="63">
        <v>12</v>
      </c>
      <c r="L1475" s="63" t="s">
        <v>3186</v>
      </c>
      <c r="M1475" s="63" t="s">
        <v>3194</v>
      </c>
      <c r="N1475" s="63" t="s">
        <v>3211</v>
      </c>
      <c r="O1475" s="62">
        <v>3</v>
      </c>
      <c r="P1475" s="64"/>
    </row>
    <row r="1476" spans="2:16" x14ac:dyDescent="0.25">
      <c r="B1476" s="62">
        <v>1471</v>
      </c>
      <c r="C1476" s="63" t="s">
        <v>3182</v>
      </c>
      <c r="D1476" s="63" t="s">
        <v>3196</v>
      </c>
      <c r="E1476" s="63" t="s">
        <v>3210</v>
      </c>
      <c r="F1476" s="63" t="s">
        <v>3210</v>
      </c>
      <c r="G1476" s="63"/>
      <c r="H1476" s="63"/>
      <c r="I1476" s="62" t="s">
        <v>3189</v>
      </c>
      <c r="J1476" s="63">
        <v>68</v>
      </c>
      <c r="K1476" s="63">
        <v>12</v>
      </c>
      <c r="L1476" s="63" t="s">
        <v>3186</v>
      </c>
      <c r="M1476" s="63" t="s">
        <v>3187</v>
      </c>
      <c r="N1476" s="63" t="s">
        <v>3198</v>
      </c>
      <c r="O1476" s="62">
        <v>3</v>
      </c>
      <c r="P1476" s="64"/>
    </row>
    <row r="1477" spans="2:16" x14ac:dyDescent="0.25">
      <c r="B1477" s="62">
        <v>1472</v>
      </c>
      <c r="C1477" s="63" t="s">
        <v>3182</v>
      </c>
      <c r="D1477" s="63" t="s">
        <v>3196</v>
      </c>
      <c r="E1477" s="63" t="s">
        <v>3210</v>
      </c>
      <c r="F1477" s="63" t="s">
        <v>3210</v>
      </c>
      <c r="G1477" s="63"/>
      <c r="H1477" s="63"/>
      <c r="I1477" s="62" t="s">
        <v>3189</v>
      </c>
      <c r="J1477" s="63">
        <v>54</v>
      </c>
      <c r="K1477" s="63">
        <v>12</v>
      </c>
      <c r="L1477" s="63" t="s">
        <v>3186</v>
      </c>
      <c r="M1477" s="63" t="s">
        <v>3187</v>
      </c>
      <c r="N1477" s="63" t="s">
        <v>3198</v>
      </c>
      <c r="O1477" s="62">
        <v>3</v>
      </c>
      <c r="P1477" s="64"/>
    </row>
    <row r="1478" spans="2:16" x14ac:dyDescent="0.25">
      <c r="B1478" s="62">
        <v>1473</v>
      </c>
      <c r="C1478" s="63" t="s">
        <v>3182</v>
      </c>
      <c r="D1478" s="63" t="s">
        <v>3222</v>
      </c>
      <c r="E1478" s="63" t="s">
        <v>3225</v>
      </c>
      <c r="F1478" s="63" t="s">
        <v>3225</v>
      </c>
      <c r="G1478" s="63"/>
      <c r="H1478" s="63"/>
      <c r="I1478" s="62" t="s">
        <v>3189</v>
      </c>
      <c r="J1478" s="63">
        <v>355.89</v>
      </c>
      <c r="K1478" s="63">
        <v>13</v>
      </c>
      <c r="L1478" s="63" t="s">
        <v>3186</v>
      </c>
      <c r="M1478" s="63" t="s">
        <v>3187</v>
      </c>
      <c r="N1478" s="63" t="s">
        <v>3190</v>
      </c>
      <c r="O1478" s="62">
        <v>3</v>
      </c>
      <c r="P1478" s="64"/>
    </row>
    <row r="1479" spans="2:16" x14ac:dyDescent="0.25">
      <c r="B1479" s="62">
        <v>1474</v>
      </c>
      <c r="C1479" s="63" t="s">
        <v>3182</v>
      </c>
      <c r="D1479" s="63" t="s">
        <v>3196</v>
      </c>
      <c r="E1479" s="63" t="s">
        <v>3210</v>
      </c>
      <c r="F1479" s="63" t="s">
        <v>3210</v>
      </c>
      <c r="G1479" s="63"/>
      <c r="H1479" s="63"/>
      <c r="I1479" s="62" t="s">
        <v>3189</v>
      </c>
      <c r="J1479" s="63">
        <v>85</v>
      </c>
      <c r="K1479" s="63">
        <v>12</v>
      </c>
      <c r="L1479" s="63" t="s">
        <v>3186</v>
      </c>
      <c r="M1479" s="63" t="s">
        <v>3187</v>
      </c>
      <c r="N1479" s="63" t="s">
        <v>3198</v>
      </c>
      <c r="O1479" s="62">
        <v>3</v>
      </c>
      <c r="P1479" s="64"/>
    </row>
    <row r="1480" spans="2:16" x14ac:dyDescent="0.25">
      <c r="B1480" s="62">
        <v>1475</v>
      </c>
      <c r="C1480" s="63" t="s">
        <v>3182</v>
      </c>
      <c r="D1480" s="63" t="s">
        <v>3222</v>
      </c>
      <c r="E1480" s="63" t="s">
        <v>3225</v>
      </c>
      <c r="F1480" s="63" t="s">
        <v>3225</v>
      </c>
      <c r="G1480" s="63"/>
      <c r="H1480" s="63"/>
      <c r="I1480" s="62" t="s">
        <v>3189</v>
      </c>
      <c r="J1480" s="63">
        <v>124.09</v>
      </c>
      <c r="K1480" s="63">
        <v>13</v>
      </c>
      <c r="L1480" s="63" t="s">
        <v>3186</v>
      </c>
      <c r="M1480" s="63" t="s">
        <v>3187</v>
      </c>
      <c r="N1480" s="63" t="s">
        <v>3190</v>
      </c>
      <c r="O1480" s="62">
        <v>3</v>
      </c>
      <c r="P1480" s="64"/>
    </row>
    <row r="1481" spans="2:16" x14ac:dyDescent="0.25">
      <c r="B1481" s="62">
        <v>1476</v>
      </c>
      <c r="C1481" s="63" t="s">
        <v>3182</v>
      </c>
      <c r="D1481" s="63" t="s">
        <v>3222</v>
      </c>
      <c r="E1481" s="63" t="s">
        <v>3225</v>
      </c>
      <c r="F1481" s="63" t="s">
        <v>3225</v>
      </c>
      <c r="G1481" s="63"/>
      <c r="H1481" s="63"/>
      <c r="I1481" s="62" t="s">
        <v>3189</v>
      </c>
      <c r="J1481" s="63">
        <v>160.51</v>
      </c>
      <c r="K1481" s="63">
        <v>13</v>
      </c>
      <c r="L1481" s="63" t="s">
        <v>3186</v>
      </c>
      <c r="M1481" s="63" t="s">
        <v>3187</v>
      </c>
      <c r="N1481" s="63" t="s">
        <v>3190</v>
      </c>
      <c r="O1481" s="62">
        <v>3</v>
      </c>
      <c r="P1481" s="64"/>
    </row>
    <row r="1482" spans="2:16" x14ac:dyDescent="0.25">
      <c r="B1482" s="62">
        <v>1477</v>
      </c>
      <c r="C1482" s="63" t="s">
        <v>3182</v>
      </c>
      <c r="D1482" s="63" t="s">
        <v>3196</v>
      </c>
      <c r="E1482" s="63" t="s">
        <v>3210</v>
      </c>
      <c r="F1482" s="63" t="s">
        <v>3210</v>
      </c>
      <c r="G1482" s="63"/>
      <c r="H1482" s="63"/>
      <c r="I1482" s="62" t="s">
        <v>3189</v>
      </c>
      <c r="J1482" s="63">
        <v>80</v>
      </c>
      <c r="K1482" s="63">
        <v>12</v>
      </c>
      <c r="L1482" s="63" t="s">
        <v>3186</v>
      </c>
      <c r="M1482" s="63" t="s">
        <v>3187</v>
      </c>
      <c r="N1482" s="63" t="s">
        <v>3198</v>
      </c>
      <c r="O1482" s="62">
        <v>3</v>
      </c>
      <c r="P1482" s="64"/>
    </row>
    <row r="1483" spans="2:16" x14ac:dyDescent="0.25">
      <c r="B1483" s="62">
        <v>1478</v>
      </c>
      <c r="C1483" s="63" t="s">
        <v>3182</v>
      </c>
      <c r="D1483" s="63" t="s">
        <v>3196</v>
      </c>
      <c r="E1483" s="63" t="s">
        <v>3210</v>
      </c>
      <c r="F1483" s="63" t="s">
        <v>3210</v>
      </c>
      <c r="G1483" s="63"/>
      <c r="H1483" s="63"/>
      <c r="I1483" s="62" t="s">
        <v>3189</v>
      </c>
      <c r="J1483" s="63">
        <v>58</v>
      </c>
      <c r="K1483" s="63">
        <v>12</v>
      </c>
      <c r="L1483" s="63" t="s">
        <v>3186</v>
      </c>
      <c r="M1483" s="63" t="s">
        <v>3187</v>
      </c>
      <c r="N1483" s="63" t="s">
        <v>3198</v>
      </c>
      <c r="O1483" s="62">
        <v>3</v>
      </c>
      <c r="P1483" s="64"/>
    </row>
    <row r="1484" spans="2:16" x14ac:dyDescent="0.25">
      <c r="B1484" s="62">
        <v>1479</v>
      </c>
      <c r="C1484" s="63" t="s">
        <v>3182</v>
      </c>
      <c r="D1484" s="63" t="s">
        <v>3196</v>
      </c>
      <c r="E1484" s="63" t="s">
        <v>3210</v>
      </c>
      <c r="F1484" s="63" t="s">
        <v>3210</v>
      </c>
      <c r="G1484" s="63"/>
      <c r="H1484" s="63"/>
      <c r="I1484" s="62" t="s">
        <v>3189</v>
      </c>
      <c r="J1484" s="63">
        <v>67</v>
      </c>
      <c r="K1484" s="63">
        <v>12</v>
      </c>
      <c r="L1484" s="63" t="s">
        <v>3186</v>
      </c>
      <c r="M1484" s="63" t="s">
        <v>3187</v>
      </c>
      <c r="N1484" s="63" t="s">
        <v>3198</v>
      </c>
      <c r="O1484" s="62">
        <v>3</v>
      </c>
      <c r="P1484" s="64"/>
    </row>
    <row r="1485" spans="2:16" x14ac:dyDescent="0.25">
      <c r="B1485" s="62">
        <v>1480</v>
      </c>
      <c r="C1485" s="63" t="s">
        <v>3182</v>
      </c>
      <c r="D1485" s="63" t="s">
        <v>3196</v>
      </c>
      <c r="E1485" s="63" t="s">
        <v>3210</v>
      </c>
      <c r="F1485" s="63" t="s">
        <v>3210</v>
      </c>
      <c r="G1485" s="63"/>
      <c r="H1485" s="63"/>
      <c r="I1485" s="62" t="s">
        <v>3189</v>
      </c>
      <c r="J1485" s="63">
        <v>92</v>
      </c>
      <c r="K1485" s="63">
        <v>12</v>
      </c>
      <c r="L1485" s="63" t="s">
        <v>3186</v>
      </c>
      <c r="M1485" s="63" t="s">
        <v>3187</v>
      </c>
      <c r="N1485" s="63" t="s">
        <v>3198</v>
      </c>
      <c r="O1485" s="62">
        <v>3</v>
      </c>
      <c r="P1485" s="64"/>
    </row>
    <row r="1486" spans="2:16" x14ac:dyDescent="0.25">
      <c r="B1486" s="62">
        <v>1481</v>
      </c>
      <c r="C1486" s="63" t="s">
        <v>3182</v>
      </c>
      <c r="D1486" s="63" t="s">
        <v>3196</v>
      </c>
      <c r="E1486" s="63" t="s">
        <v>3210</v>
      </c>
      <c r="F1486" s="63" t="s">
        <v>3210</v>
      </c>
      <c r="G1486" s="63"/>
      <c r="H1486" s="63"/>
      <c r="I1486" s="62" t="s">
        <v>3189</v>
      </c>
      <c r="J1486" s="63">
        <v>65</v>
      </c>
      <c r="K1486" s="63">
        <v>12</v>
      </c>
      <c r="L1486" s="63" t="s">
        <v>3186</v>
      </c>
      <c r="M1486" s="63" t="s">
        <v>3187</v>
      </c>
      <c r="N1486" s="63" t="s">
        <v>3198</v>
      </c>
      <c r="O1486" s="62">
        <v>3</v>
      </c>
      <c r="P1486" s="64"/>
    </row>
    <row r="1487" spans="2:16" x14ac:dyDescent="0.25">
      <c r="B1487" s="62">
        <v>1482</v>
      </c>
      <c r="C1487" s="63" t="s">
        <v>3182</v>
      </c>
      <c r="D1487" s="63" t="s">
        <v>3222</v>
      </c>
      <c r="E1487" s="63" t="s">
        <v>3225</v>
      </c>
      <c r="F1487" s="63" t="s">
        <v>3225</v>
      </c>
      <c r="G1487" s="63"/>
      <c r="H1487" s="63"/>
      <c r="I1487" s="62" t="s">
        <v>3189</v>
      </c>
      <c r="J1487" s="63">
        <v>446.25</v>
      </c>
      <c r="K1487" s="63">
        <v>13</v>
      </c>
      <c r="L1487" s="63" t="s">
        <v>3186</v>
      </c>
      <c r="M1487" s="63" t="s">
        <v>3187</v>
      </c>
      <c r="N1487" s="63" t="s">
        <v>3190</v>
      </c>
      <c r="O1487" s="62">
        <v>3</v>
      </c>
      <c r="P1487" s="64"/>
    </row>
    <row r="1488" spans="2:16" x14ac:dyDescent="0.25">
      <c r="B1488" s="62">
        <v>1483</v>
      </c>
      <c r="C1488" s="63" t="s">
        <v>3182</v>
      </c>
      <c r="D1488" s="63" t="s">
        <v>3196</v>
      </c>
      <c r="E1488" s="63" t="s">
        <v>3210</v>
      </c>
      <c r="F1488" s="63" t="s">
        <v>3210</v>
      </c>
      <c r="G1488" s="63"/>
      <c r="H1488" s="63"/>
      <c r="I1488" s="62" t="s">
        <v>3189</v>
      </c>
      <c r="J1488" s="63">
        <v>92</v>
      </c>
      <c r="K1488" s="63">
        <v>12</v>
      </c>
      <c r="L1488" s="63" t="s">
        <v>3186</v>
      </c>
      <c r="M1488" s="63" t="s">
        <v>3187</v>
      </c>
      <c r="N1488" s="63" t="s">
        <v>3198</v>
      </c>
      <c r="O1488" s="62">
        <v>3</v>
      </c>
      <c r="P1488" s="64"/>
    </row>
    <row r="1489" spans="2:16" x14ac:dyDescent="0.25">
      <c r="B1489" s="62">
        <v>1484</v>
      </c>
      <c r="C1489" s="63" t="s">
        <v>3182</v>
      </c>
      <c r="D1489" s="63" t="s">
        <v>3196</v>
      </c>
      <c r="E1489" s="63" t="s">
        <v>3210</v>
      </c>
      <c r="F1489" s="63" t="s">
        <v>3210</v>
      </c>
      <c r="G1489" s="63"/>
      <c r="H1489" s="63"/>
      <c r="I1489" s="62" t="s">
        <v>3189</v>
      </c>
      <c r="J1489" s="63">
        <v>52</v>
      </c>
      <c r="K1489" s="63">
        <v>12</v>
      </c>
      <c r="L1489" s="63" t="s">
        <v>3186</v>
      </c>
      <c r="M1489" s="63" t="s">
        <v>3187</v>
      </c>
      <c r="N1489" s="63" t="s">
        <v>3198</v>
      </c>
      <c r="O1489" s="62">
        <v>3</v>
      </c>
      <c r="P1489" s="64"/>
    </row>
    <row r="1490" spans="2:16" x14ac:dyDescent="0.25">
      <c r="B1490" s="62">
        <v>1485</v>
      </c>
      <c r="C1490" s="63" t="s">
        <v>3182</v>
      </c>
      <c r="D1490" s="63" t="s">
        <v>3196</v>
      </c>
      <c r="E1490" s="63" t="s">
        <v>3210</v>
      </c>
      <c r="F1490" s="63" t="s">
        <v>3210</v>
      </c>
      <c r="G1490" s="63"/>
      <c r="H1490" s="63"/>
      <c r="I1490" s="62" t="s">
        <v>3189</v>
      </c>
      <c r="J1490" s="63">
        <v>77.099999999999994</v>
      </c>
      <c r="K1490" s="63">
        <v>12</v>
      </c>
      <c r="L1490" s="63" t="s">
        <v>3186</v>
      </c>
      <c r="M1490" s="63" t="s">
        <v>3187</v>
      </c>
      <c r="N1490" s="63" t="s">
        <v>3198</v>
      </c>
      <c r="O1490" s="62">
        <v>3</v>
      </c>
      <c r="P1490" s="64"/>
    </row>
    <row r="1491" spans="2:16" x14ac:dyDescent="0.25">
      <c r="B1491" s="62">
        <v>1486</v>
      </c>
      <c r="C1491" s="63" t="s">
        <v>3182</v>
      </c>
      <c r="D1491" s="63" t="s">
        <v>3222</v>
      </c>
      <c r="E1491" s="63" t="s">
        <v>3225</v>
      </c>
      <c r="F1491" s="63" t="s">
        <v>3225</v>
      </c>
      <c r="G1491" s="63"/>
      <c r="H1491" s="63"/>
      <c r="I1491" s="62" t="s">
        <v>3189</v>
      </c>
      <c r="J1491" s="63">
        <v>100.42</v>
      </c>
      <c r="K1491" s="63">
        <v>13</v>
      </c>
      <c r="L1491" s="63" t="s">
        <v>3186</v>
      </c>
      <c r="M1491" s="63" t="s">
        <v>3187</v>
      </c>
      <c r="N1491" s="63" t="s">
        <v>3190</v>
      </c>
      <c r="O1491" s="62">
        <v>3</v>
      </c>
      <c r="P1491" s="64"/>
    </row>
    <row r="1492" spans="2:16" x14ac:dyDescent="0.25">
      <c r="B1492" s="62">
        <v>1487</v>
      </c>
      <c r="C1492" s="63" t="s">
        <v>3182</v>
      </c>
      <c r="D1492" s="63" t="s">
        <v>3222</v>
      </c>
      <c r="E1492" s="63" t="s">
        <v>3225</v>
      </c>
      <c r="F1492" s="63" t="s">
        <v>3225</v>
      </c>
      <c r="G1492" s="63"/>
      <c r="H1492" s="63"/>
      <c r="I1492" s="62" t="s">
        <v>3189</v>
      </c>
      <c r="J1492" s="63">
        <v>162.91</v>
      </c>
      <c r="K1492" s="63">
        <v>13</v>
      </c>
      <c r="L1492" s="63" t="s">
        <v>3186</v>
      </c>
      <c r="M1492" s="63" t="s">
        <v>3187</v>
      </c>
      <c r="N1492" s="63" t="s">
        <v>3190</v>
      </c>
      <c r="O1492" s="62">
        <v>3</v>
      </c>
      <c r="P1492" s="64"/>
    </row>
    <row r="1493" spans="2:16" x14ac:dyDescent="0.25">
      <c r="B1493" s="62">
        <v>1488</v>
      </c>
      <c r="C1493" s="63" t="s">
        <v>3182</v>
      </c>
      <c r="D1493" s="63" t="s">
        <v>3222</v>
      </c>
      <c r="E1493" s="63" t="s">
        <v>3225</v>
      </c>
      <c r="F1493" s="63" t="s">
        <v>3225</v>
      </c>
      <c r="G1493" s="63"/>
      <c r="H1493" s="63"/>
      <c r="I1493" s="62" t="s">
        <v>3189</v>
      </c>
      <c r="J1493" s="63">
        <v>75.540000000000006</v>
      </c>
      <c r="K1493" s="63">
        <v>13</v>
      </c>
      <c r="L1493" s="63" t="s">
        <v>3186</v>
      </c>
      <c r="M1493" s="63" t="s">
        <v>3187</v>
      </c>
      <c r="N1493" s="63" t="s">
        <v>3190</v>
      </c>
      <c r="O1493" s="62">
        <v>3</v>
      </c>
      <c r="P1493" s="64"/>
    </row>
    <row r="1494" spans="2:16" x14ac:dyDescent="0.25">
      <c r="B1494" s="62">
        <v>1489</v>
      </c>
      <c r="C1494" s="63" t="s">
        <v>3182</v>
      </c>
      <c r="D1494" s="63" t="s">
        <v>3196</v>
      </c>
      <c r="E1494" s="63" t="s">
        <v>3210</v>
      </c>
      <c r="F1494" s="63" t="s">
        <v>3210</v>
      </c>
      <c r="G1494" s="63"/>
      <c r="H1494" s="63"/>
      <c r="I1494" s="62" t="s">
        <v>3189</v>
      </c>
      <c r="J1494" s="63">
        <v>56</v>
      </c>
      <c r="K1494" s="63">
        <v>12</v>
      </c>
      <c r="L1494" s="63" t="s">
        <v>3186</v>
      </c>
      <c r="M1494" s="63" t="s">
        <v>3187</v>
      </c>
      <c r="N1494" s="63" t="s">
        <v>3198</v>
      </c>
      <c r="O1494" s="62">
        <v>3</v>
      </c>
      <c r="P1494" s="64"/>
    </row>
    <row r="1495" spans="2:16" x14ac:dyDescent="0.25">
      <c r="B1495" s="62">
        <v>1490</v>
      </c>
      <c r="C1495" s="63" t="s">
        <v>3182</v>
      </c>
      <c r="D1495" s="63" t="s">
        <v>3196</v>
      </c>
      <c r="E1495" s="63" t="s">
        <v>3210</v>
      </c>
      <c r="F1495" s="63" t="s">
        <v>3210</v>
      </c>
      <c r="G1495" s="63"/>
      <c r="H1495" s="63"/>
      <c r="I1495" s="62" t="s">
        <v>3189</v>
      </c>
      <c r="J1495" s="63">
        <v>91.3</v>
      </c>
      <c r="K1495" s="63">
        <v>12</v>
      </c>
      <c r="L1495" s="63" t="s">
        <v>3186</v>
      </c>
      <c r="M1495" s="63" t="s">
        <v>3187</v>
      </c>
      <c r="N1495" s="63" t="s">
        <v>3198</v>
      </c>
      <c r="O1495" s="62">
        <v>3</v>
      </c>
      <c r="P1495" s="64"/>
    </row>
    <row r="1496" spans="2:16" x14ac:dyDescent="0.25">
      <c r="B1496" s="62">
        <v>1491</v>
      </c>
      <c r="C1496" s="63" t="s">
        <v>3182</v>
      </c>
      <c r="D1496" s="63" t="s">
        <v>3196</v>
      </c>
      <c r="E1496" s="63" t="s">
        <v>3210</v>
      </c>
      <c r="F1496" s="63" t="s">
        <v>3210</v>
      </c>
      <c r="G1496" s="63"/>
      <c r="H1496" s="63"/>
      <c r="I1496" s="62" t="s">
        <v>3189</v>
      </c>
      <c r="J1496" s="63">
        <v>92</v>
      </c>
      <c r="K1496" s="63">
        <v>12</v>
      </c>
      <c r="L1496" s="63" t="s">
        <v>3186</v>
      </c>
      <c r="M1496" s="63" t="s">
        <v>3187</v>
      </c>
      <c r="N1496" s="63" t="s">
        <v>3198</v>
      </c>
      <c r="O1496" s="62">
        <v>3</v>
      </c>
      <c r="P1496" s="64"/>
    </row>
    <row r="1497" spans="2:16" x14ac:dyDescent="0.25">
      <c r="B1497" s="62">
        <v>1492</v>
      </c>
      <c r="C1497" s="63" t="s">
        <v>3182</v>
      </c>
      <c r="D1497" s="63" t="s">
        <v>3222</v>
      </c>
      <c r="E1497" s="63" t="s">
        <v>3225</v>
      </c>
      <c r="F1497" s="63" t="s">
        <v>3225</v>
      </c>
      <c r="G1497" s="63"/>
      <c r="H1497" s="63"/>
      <c r="I1497" s="62" t="s">
        <v>3189</v>
      </c>
      <c r="J1497" s="63">
        <v>111.56</v>
      </c>
      <c r="K1497" s="63">
        <v>13</v>
      </c>
      <c r="L1497" s="63" t="s">
        <v>3186</v>
      </c>
      <c r="M1497" s="63" t="s">
        <v>3187</v>
      </c>
      <c r="N1497" s="63" t="s">
        <v>3190</v>
      </c>
      <c r="O1497" s="62">
        <v>3</v>
      </c>
      <c r="P1497" s="64"/>
    </row>
    <row r="1498" spans="2:16" x14ac:dyDescent="0.25">
      <c r="B1498" s="62">
        <v>1493</v>
      </c>
      <c r="C1498" s="63" t="s">
        <v>3182</v>
      </c>
      <c r="D1498" s="63" t="s">
        <v>3196</v>
      </c>
      <c r="E1498" s="63" t="s">
        <v>3210</v>
      </c>
      <c r="F1498" s="63" t="s">
        <v>3210</v>
      </c>
      <c r="G1498" s="63"/>
      <c r="H1498" s="63"/>
      <c r="I1498" s="62" t="s">
        <v>3189</v>
      </c>
      <c r="J1498" s="63">
        <v>127</v>
      </c>
      <c r="K1498" s="63">
        <v>12</v>
      </c>
      <c r="L1498" s="63" t="s">
        <v>3186</v>
      </c>
      <c r="M1498" s="63" t="s">
        <v>3187</v>
      </c>
      <c r="N1498" s="63" t="s">
        <v>3198</v>
      </c>
      <c r="O1498" s="62">
        <v>3</v>
      </c>
      <c r="P1498" s="64"/>
    </row>
    <row r="1499" spans="2:16" x14ac:dyDescent="0.25">
      <c r="B1499" s="62">
        <v>1494</v>
      </c>
      <c r="C1499" s="63" t="s">
        <v>3182</v>
      </c>
      <c r="D1499" s="63" t="s">
        <v>3196</v>
      </c>
      <c r="E1499" s="63" t="s">
        <v>3210</v>
      </c>
      <c r="F1499" s="63" t="s">
        <v>3210</v>
      </c>
      <c r="G1499" s="63"/>
      <c r="H1499" s="63"/>
      <c r="I1499" s="62" t="s">
        <v>3189</v>
      </c>
      <c r="J1499" s="63">
        <v>90</v>
      </c>
      <c r="K1499" s="63">
        <v>12</v>
      </c>
      <c r="L1499" s="63" t="s">
        <v>3186</v>
      </c>
      <c r="M1499" s="63" t="s">
        <v>3187</v>
      </c>
      <c r="N1499" s="63" t="s">
        <v>3198</v>
      </c>
      <c r="O1499" s="62">
        <v>3</v>
      </c>
      <c r="P1499" s="64"/>
    </row>
    <row r="1500" spans="2:16" x14ac:dyDescent="0.25">
      <c r="B1500" s="62">
        <v>1495</v>
      </c>
      <c r="C1500" s="63" t="s">
        <v>3182</v>
      </c>
      <c r="D1500" s="63" t="s">
        <v>3196</v>
      </c>
      <c r="E1500" s="63" t="s">
        <v>3210</v>
      </c>
      <c r="F1500" s="63" t="s">
        <v>3210</v>
      </c>
      <c r="G1500" s="63"/>
      <c r="H1500" s="63"/>
      <c r="I1500" s="62" t="s">
        <v>3189</v>
      </c>
      <c r="J1500" s="63">
        <v>43</v>
      </c>
      <c r="K1500" s="63">
        <v>12</v>
      </c>
      <c r="L1500" s="63" t="s">
        <v>3186</v>
      </c>
      <c r="M1500" s="63" t="s">
        <v>3187</v>
      </c>
      <c r="N1500" s="63" t="s">
        <v>3198</v>
      </c>
      <c r="O1500" s="62">
        <v>3</v>
      </c>
      <c r="P1500" s="64"/>
    </row>
    <row r="1501" spans="2:16" x14ac:dyDescent="0.25">
      <c r="B1501" s="62">
        <v>1496</v>
      </c>
      <c r="C1501" s="63" t="s">
        <v>3182</v>
      </c>
      <c r="D1501" s="63" t="s">
        <v>3222</v>
      </c>
      <c r="E1501" s="63" t="s">
        <v>3225</v>
      </c>
      <c r="F1501" s="63" t="s">
        <v>3225</v>
      </c>
      <c r="G1501" s="63"/>
      <c r="H1501" s="63"/>
      <c r="I1501" s="62" t="s">
        <v>3189</v>
      </c>
      <c r="J1501" s="63">
        <v>153.27000000000001</v>
      </c>
      <c r="K1501" s="63">
        <v>13</v>
      </c>
      <c r="L1501" s="63" t="s">
        <v>3186</v>
      </c>
      <c r="M1501" s="63" t="s">
        <v>3187</v>
      </c>
      <c r="N1501" s="63" t="s">
        <v>3190</v>
      </c>
      <c r="O1501" s="62">
        <v>3</v>
      </c>
      <c r="P1501" s="64"/>
    </row>
    <row r="1502" spans="2:16" x14ac:dyDescent="0.25">
      <c r="B1502" s="62">
        <v>1497</v>
      </c>
      <c r="C1502" s="63" t="s">
        <v>3182</v>
      </c>
      <c r="D1502" s="63" t="s">
        <v>3222</v>
      </c>
      <c r="E1502" s="63" t="s">
        <v>3225</v>
      </c>
      <c r="F1502" s="63" t="s">
        <v>3225</v>
      </c>
      <c r="G1502" s="63"/>
      <c r="H1502" s="63"/>
      <c r="I1502" s="62" t="s">
        <v>3189</v>
      </c>
      <c r="J1502" s="63">
        <v>262.55</v>
      </c>
      <c r="K1502" s="63">
        <v>13</v>
      </c>
      <c r="L1502" s="63" t="s">
        <v>3186</v>
      </c>
      <c r="M1502" s="63" t="s">
        <v>3187</v>
      </c>
      <c r="N1502" s="63" t="s">
        <v>3190</v>
      </c>
      <c r="O1502" s="62">
        <v>3</v>
      </c>
      <c r="P1502" s="64"/>
    </row>
    <row r="1503" spans="2:16" x14ac:dyDescent="0.25">
      <c r="B1503" s="62">
        <v>1498</v>
      </c>
      <c r="C1503" s="63" t="s">
        <v>3182</v>
      </c>
      <c r="D1503" s="63" t="s">
        <v>3196</v>
      </c>
      <c r="E1503" s="63" t="s">
        <v>3210</v>
      </c>
      <c r="F1503" s="63" t="s">
        <v>3210</v>
      </c>
      <c r="G1503" s="63"/>
      <c r="H1503" s="63"/>
      <c r="I1503" s="62" t="s">
        <v>3189</v>
      </c>
      <c r="J1503" s="63">
        <v>78</v>
      </c>
      <c r="K1503" s="63">
        <v>12</v>
      </c>
      <c r="L1503" s="63" t="s">
        <v>3186</v>
      </c>
      <c r="M1503" s="63" t="s">
        <v>3187</v>
      </c>
      <c r="N1503" s="63" t="s">
        <v>3198</v>
      </c>
      <c r="O1503" s="62">
        <v>3</v>
      </c>
      <c r="P1503" s="64"/>
    </row>
    <row r="1504" spans="2:16" x14ac:dyDescent="0.25">
      <c r="B1504" s="62">
        <v>1499</v>
      </c>
      <c r="C1504" s="63" t="s">
        <v>3182</v>
      </c>
      <c r="D1504" s="63" t="s">
        <v>3196</v>
      </c>
      <c r="E1504" s="63" t="s">
        <v>3210</v>
      </c>
      <c r="F1504" s="63" t="s">
        <v>3210</v>
      </c>
      <c r="G1504" s="63"/>
      <c r="H1504" s="63"/>
      <c r="I1504" s="62" t="s">
        <v>3189</v>
      </c>
      <c r="J1504" s="63">
        <v>67</v>
      </c>
      <c r="K1504" s="63">
        <v>12</v>
      </c>
      <c r="L1504" s="63" t="s">
        <v>3186</v>
      </c>
      <c r="M1504" s="63" t="s">
        <v>3187</v>
      </c>
      <c r="N1504" s="63" t="s">
        <v>3198</v>
      </c>
      <c r="O1504" s="62">
        <v>3</v>
      </c>
      <c r="P1504" s="64"/>
    </row>
    <row r="1505" spans="2:16" x14ac:dyDescent="0.25">
      <c r="B1505" s="62">
        <v>1500</v>
      </c>
      <c r="C1505" s="63" t="s">
        <v>3182</v>
      </c>
      <c r="D1505" s="63" t="s">
        <v>3196</v>
      </c>
      <c r="E1505" s="63" t="s">
        <v>3210</v>
      </c>
      <c r="F1505" s="63" t="s">
        <v>3210</v>
      </c>
      <c r="G1505" s="63"/>
      <c r="H1505" s="63"/>
      <c r="I1505" s="62" t="s">
        <v>3189</v>
      </c>
      <c r="J1505" s="63">
        <v>79</v>
      </c>
      <c r="K1505" s="63">
        <v>12</v>
      </c>
      <c r="L1505" s="63" t="s">
        <v>3186</v>
      </c>
      <c r="M1505" s="63" t="s">
        <v>3187</v>
      </c>
      <c r="N1505" s="63" t="s">
        <v>3198</v>
      </c>
      <c r="O1505" s="62">
        <v>3</v>
      </c>
      <c r="P1505" s="64"/>
    </row>
    <row r="1506" spans="2:16" x14ac:dyDescent="0.25">
      <c r="B1506" s="62">
        <v>1501</v>
      </c>
      <c r="C1506" s="63" t="s">
        <v>3182</v>
      </c>
      <c r="D1506" s="63" t="s">
        <v>3196</v>
      </c>
      <c r="E1506" s="63" t="s">
        <v>3210</v>
      </c>
      <c r="F1506" s="63" t="s">
        <v>3210</v>
      </c>
      <c r="G1506" s="63"/>
      <c r="H1506" s="63"/>
      <c r="I1506" s="62" t="s">
        <v>3189</v>
      </c>
      <c r="J1506" s="63">
        <v>80</v>
      </c>
      <c r="K1506" s="63">
        <v>12</v>
      </c>
      <c r="L1506" s="63" t="s">
        <v>3186</v>
      </c>
      <c r="M1506" s="63" t="s">
        <v>3187</v>
      </c>
      <c r="N1506" s="63" t="s">
        <v>3198</v>
      </c>
      <c r="O1506" s="62">
        <v>3</v>
      </c>
      <c r="P1506" s="64"/>
    </row>
    <row r="1507" spans="2:16" x14ac:dyDescent="0.25">
      <c r="B1507" s="62">
        <v>1502</v>
      </c>
      <c r="C1507" s="63" t="s">
        <v>3182</v>
      </c>
      <c r="D1507" s="63" t="s">
        <v>3196</v>
      </c>
      <c r="E1507" s="63" t="s">
        <v>3210</v>
      </c>
      <c r="F1507" s="63" t="s">
        <v>3210</v>
      </c>
      <c r="G1507" s="63"/>
      <c r="H1507" s="63"/>
      <c r="I1507" s="62" t="s">
        <v>3189</v>
      </c>
      <c r="J1507" s="63">
        <v>89</v>
      </c>
      <c r="K1507" s="63">
        <v>12</v>
      </c>
      <c r="L1507" s="63" t="s">
        <v>3186</v>
      </c>
      <c r="M1507" s="63" t="s">
        <v>3187</v>
      </c>
      <c r="N1507" s="63" t="s">
        <v>3198</v>
      </c>
      <c r="O1507" s="62">
        <v>3</v>
      </c>
      <c r="P1507" s="64"/>
    </row>
    <row r="1508" spans="2:16" x14ac:dyDescent="0.25">
      <c r="B1508" s="62">
        <v>1503</v>
      </c>
      <c r="C1508" s="63" t="s">
        <v>3182</v>
      </c>
      <c r="D1508" s="63" t="s">
        <v>3196</v>
      </c>
      <c r="E1508" s="63" t="s">
        <v>3210</v>
      </c>
      <c r="F1508" s="63" t="s">
        <v>3210</v>
      </c>
      <c r="G1508" s="63"/>
      <c r="H1508" s="63"/>
      <c r="I1508" s="62" t="s">
        <v>3189</v>
      </c>
      <c r="J1508" s="63">
        <v>86</v>
      </c>
      <c r="K1508" s="63">
        <v>12</v>
      </c>
      <c r="L1508" s="63" t="s">
        <v>3186</v>
      </c>
      <c r="M1508" s="63" t="s">
        <v>3194</v>
      </c>
      <c r="N1508" s="63" t="s">
        <v>3211</v>
      </c>
      <c r="O1508" s="62">
        <v>3</v>
      </c>
      <c r="P1508" s="64"/>
    </row>
    <row r="1509" spans="2:16" x14ac:dyDescent="0.25">
      <c r="B1509" s="62">
        <v>1504</v>
      </c>
      <c r="C1509" s="63" t="s">
        <v>3182</v>
      </c>
      <c r="D1509" s="63" t="s">
        <v>3222</v>
      </c>
      <c r="E1509" s="63" t="s">
        <v>3225</v>
      </c>
      <c r="F1509" s="63" t="s">
        <v>3225</v>
      </c>
      <c r="G1509" s="63"/>
      <c r="H1509" s="63"/>
      <c r="I1509" s="62" t="s">
        <v>3189</v>
      </c>
      <c r="J1509" s="63">
        <v>162.56</v>
      </c>
      <c r="K1509" s="63">
        <v>13</v>
      </c>
      <c r="L1509" s="63" t="s">
        <v>3186</v>
      </c>
      <c r="M1509" s="63" t="s">
        <v>3187</v>
      </c>
      <c r="N1509" s="63" t="s">
        <v>3190</v>
      </c>
      <c r="O1509" s="62">
        <v>3</v>
      </c>
      <c r="P1509" s="64"/>
    </row>
    <row r="1510" spans="2:16" x14ac:dyDescent="0.25">
      <c r="B1510" s="62">
        <v>1505</v>
      </c>
      <c r="C1510" s="63" t="s">
        <v>3182</v>
      </c>
      <c r="D1510" s="63" t="s">
        <v>3222</v>
      </c>
      <c r="E1510" s="63" t="s">
        <v>3225</v>
      </c>
      <c r="F1510" s="63" t="s">
        <v>3225</v>
      </c>
      <c r="G1510" s="63"/>
      <c r="H1510" s="63"/>
      <c r="I1510" s="62" t="s">
        <v>3189</v>
      </c>
      <c r="J1510" s="63">
        <v>142.54</v>
      </c>
      <c r="K1510" s="63">
        <v>13</v>
      </c>
      <c r="L1510" s="63" t="s">
        <v>3186</v>
      </c>
      <c r="M1510" s="63" t="s">
        <v>3187</v>
      </c>
      <c r="N1510" s="63" t="s">
        <v>3190</v>
      </c>
      <c r="O1510" s="62">
        <v>3</v>
      </c>
      <c r="P1510" s="64"/>
    </row>
    <row r="1511" spans="2:16" x14ac:dyDescent="0.25">
      <c r="B1511" s="62">
        <v>1506</v>
      </c>
      <c r="C1511" s="63" t="s">
        <v>3182</v>
      </c>
      <c r="D1511" s="63" t="s">
        <v>3182</v>
      </c>
      <c r="E1511" s="63" t="s">
        <v>3236</v>
      </c>
      <c r="F1511" s="63" t="s">
        <v>3236</v>
      </c>
      <c r="G1511" s="63"/>
      <c r="H1511" s="63"/>
      <c r="I1511" s="62" t="s">
        <v>3189</v>
      </c>
      <c r="J1511" s="63">
        <v>72.099999999999994</v>
      </c>
      <c r="K1511" s="63">
        <v>13</v>
      </c>
      <c r="L1511" s="63" t="s">
        <v>3186</v>
      </c>
      <c r="M1511" s="63" t="s">
        <v>3187</v>
      </c>
      <c r="N1511" s="63" t="s">
        <v>3199</v>
      </c>
      <c r="O1511" s="62">
        <v>3</v>
      </c>
      <c r="P1511" s="64"/>
    </row>
    <row r="1512" spans="2:16" x14ac:dyDescent="0.25">
      <c r="B1512" s="62">
        <v>1507</v>
      </c>
      <c r="C1512" s="63" t="s">
        <v>3182</v>
      </c>
      <c r="D1512" s="63" t="s">
        <v>3231</v>
      </c>
      <c r="E1512" s="63" t="s">
        <v>3232</v>
      </c>
      <c r="F1512" s="63" t="s">
        <v>3232</v>
      </c>
      <c r="G1512" s="63"/>
      <c r="H1512" s="63"/>
      <c r="I1512" s="62" t="s">
        <v>3189</v>
      </c>
      <c r="J1512" s="63">
        <v>110</v>
      </c>
      <c r="K1512" s="63">
        <v>13</v>
      </c>
      <c r="L1512" s="63" t="s">
        <v>3186</v>
      </c>
      <c r="M1512" s="63" t="s">
        <v>3187</v>
      </c>
      <c r="N1512" s="63" t="s">
        <v>3190</v>
      </c>
      <c r="O1512" s="62">
        <v>3</v>
      </c>
      <c r="P1512" s="64"/>
    </row>
    <row r="1513" spans="2:16" x14ac:dyDescent="0.25">
      <c r="B1513" s="62">
        <v>1508</v>
      </c>
      <c r="C1513" s="63" t="s">
        <v>3182</v>
      </c>
      <c r="D1513" s="63" t="s">
        <v>3231</v>
      </c>
      <c r="E1513" s="63" t="s">
        <v>3232</v>
      </c>
      <c r="F1513" s="63" t="s">
        <v>3232</v>
      </c>
      <c r="G1513" s="63"/>
      <c r="H1513" s="63"/>
      <c r="I1513" s="62" t="s">
        <v>3189</v>
      </c>
      <c r="J1513" s="63">
        <v>105</v>
      </c>
      <c r="K1513" s="63">
        <v>13</v>
      </c>
      <c r="L1513" s="63" t="s">
        <v>3186</v>
      </c>
      <c r="M1513" s="63" t="s">
        <v>3187</v>
      </c>
      <c r="N1513" s="63" t="s">
        <v>3190</v>
      </c>
      <c r="O1513" s="62">
        <v>3</v>
      </c>
      <c r="P1513" s="64"/>
    </row>
    <row r="1514" spans="2:16" x14ac:dyDescent="0.25">
      <c r="B1514" s="62">
        <v>1509</v>
      </c>
      <c r="C1514" s="63" t="s">
        <v>3182</v>
      </c>
      <c r="D1514" s="63" t="s">
        <v>3231</v>
      </c>
      <c r="E1514" s="63" t="s">
        <v>3232</v>
      </c>
      <c r="F1514" s="63" t="s">
        <v>3232</v>
      </c>
      <c r="G1514" s="63"/>
      <c r="H1514" s="63"/>
      <c r="I1514" s="62" t="s">
        <v>3189</v>
      </c>
      <c r="J1514" s="63">
        <v>125</v>
      </c>
      <c r="K1514" s="63">
        <v>13</v>
      </c>
      <c r="L1514" s="63" t="s">
        <v>3186</v>
      </c>
      <c r="M1514" s="63" t="s">
        <v>3187</v>
      </c>
      <c r="N1514" s="63" t="s">
        <v>3190</v>
      </c>
      <c r="O1514" s="62">
        <v>3</v>
      </c>
      <c r="P1514" s="64"/>
    </row>
    <row r="1515" spans="2:16" x14ac:dyDescent="0.25">
      <c r="B1515" s="62">
        <v>1510</v>
      </c>
      <c r="C1515" s="63" t="s">
        <v>3182</v>
      </c>
      <c r="D1515" s="63" t="s">
        <v>3182</v>
      </c>
      <c r="E1515" s="63" t="s">
        <v>3236</v>
      </c>
      <c r="F1515" s="63" t="s">
        <v>3236</v>
      </c>
      <c r="G1515" s="63"/>
      <c r="H1515" s="63"/>
      <c r="I1515" s="62" t="s">
        <v>3189</v>
      </c>
      <c r="J1515" s="63">
        <v>42.5</v>
      </c>
      <c r="K1515" s="63">
        <v>13</v>
      </c>
      <c r="L1515" s="63" t="s">
        <v>3186</v>
      </c>
      <c r="M1515" s="63" t="s">
        <v>3187</v>
      </c>
      <c r="N1515" s="63" t="s">
        <v>3199</v>
      </c>
      <c r="O1515" s="62">
        <v>3</v>
      </c>
      <c r="P1515" s="64"/>
    </row>
    <row r="1516" spans="2:16" x14ac:dyDescent="0.25">
      <c r="B1516" s="62">
        <v>1511</v>
      </c>
      <c r="C1516" s="63" t="s">
        <v>3182</v>
      </c>
      <c r="D1516" s="63" t="s">
        <v>3182</v>
      </c>
      <c r="E1516" s="63" t="s">
        <v>3236</v>
      </c>
      <c r="F1516" s="63" t="s">
        <v>3236</v>
      </c>
      <c r="G1516" s="63"/>
      <c r="H1516" s="63"/>
      <c r="I1516" s="62" t="s">
        <v>3189</v>
      </c>
      <c r="J1516" s="63">
        <v>24</v>
      </c>
      <c r="K1516" s="63">
        <v>13</v>
      </c>
      <c r="L1516" s="63" t="s">
        <v>3186</v>
      </c>
      <c r="M1516" s="63" t="s">
        <v>3187</v>
      </c>
      <c r="N1516" s="63" t="s">
        <v>3199</v>
      </c>
      <c r="O1516" s="62">
        <v>3</v>
      </c>
      <c r="P1516" s="64"/>
    </row>
    <row r="1517" spans="2:16" x14ac:dyDescent="0.25">
      <c r="B1517" s="62">
        <v>1512</v>
      </c>
      <c r="C1517" s="63" t="s">
        <v>3182</v>
      </c>
      <c r="D1517" s="63" t="s">
        <v>3182</v>
      </c>
      <c r="E1517" s="63" t="s">
        <v>3236</v>
      </c>
      <c r="F1517" s="63" t="s">
        <v>3236</v>
      </c>
      <c r="G1517" s="63"/>
      <c r="H1517" s="63"/>
      <c r="I1517" s="62" t="s">
        <v>3189</v>
      </c>
      <c r="J1517" s="63">
        <v>47.4</v>
      </c>
      <c r="K1517" s="63">
        <v>12</v>
      </c>
      <c r="L1517" s="63" t="s">
        <v>3186</v>
      </c>
      <c r="M1517" s="63" t="s">
        <v>3187</v>
      </c>
      <c r="N1517" s="63" t="s">
        <v>3198</v>
      </c>
      <c r="O1517" s="62">
        <v>3</v>
      </c>
      <c r="P1517" s="64"/>
    </row>
    <row r="1518" spans="2:16" x14ac:dyDescent="0.25">
      <c r="B1518" s="62">
        <v>1513</v>
      </c>
      <c r="C1518" s="63" t="s">
        <v>3182</v>
      </c>
      <c r="D1518" s="63" t="s">
        <v>3182</v>
      </c>
      <c r="E1518" s="63" t="s">
        <v>3237</v>
      </c>
      <c r="F1518" s="63" t="s">
        <v>3237</v>
      </c>
      <c r="G1518" s="63"/>
      <c r="H1518" s="63"/>
      <c r="I1518" s="62" t="s">
        <v>3189</v>
      </c>
      <c r="J1518" s="63">
        <v>126</v>
      </c>
      <c r="K1518" s="63">
        <v>12</v>
      </c>
      <c r="L1518" s="63" t="s">
        <v>3186</v>
      </c>
      <c r="M1518" s="63" t="s">
        <v>3187</v>
      </c>
      <c r="N1518" s="63" t="s">
        <v>3198</v>
      </c>
      <c r="O1518" s="62">
        <v>3</v>
      </c>
      <c r="P1518" s="64"/>
    </row>
    <row r="1519" spans="2:16" x14ac:dyDescent="0.25">
      <c r="B1519" s="62">
        <v>1514</v>
      </c>
      <c r="C1519" s="63" t="s">
        <v>3182</v>
      </c>
      <c r="D1519" s="63" t="s">
        <v>3182</v>
      </c>
      <c r="E1519" s="63" t="s">
        <v>3236</v>
      </c>
      <c r="F1519" s="63" t="s">
        <v>3236</v>
      </c>
      <c r="G1519" s="63"/>
      <c r="H1519" s="63"/>
      <c r="I1519" s="62" t="s">
        <v>3189</v>
      </c>
      <c r="J1519" s="63">
        <v>31.6</v>
      </c>
      <c r="K1519" s="63">
        <v>14</v>
      </c>
      <c r="L1519" s="63" t="s">
        <v>3186</v>
      </c>
      <c r="M1519" s="63" t="s">
        <v>3187</v>
      </c>
      <c r="N1519" s="63" t="s">
        <v>3203</v>
      </c>
      <c r="O1519" s="62">
        <v>3</v>
      </c>
      <c r="P1519" s="64"/>
    </row>
    <row r="1520" spans="2:16" x14ac:dyDescent="0.25">
      <c r="B1520" s="62">
        <v>1515</v>
      </c>
      <c r="C1520" s="63" t="s">
        <v>3182</v>
      </c>
      <c r="D1520" s="63" t="s">
        <v>3182</v>
      </c>
      <c r="E1520" s="63" t="s">
        <v>3237</v>
      </c>
      <c r="F1520" s="63" t="s">
        <v>3237</v>
      </c>
      <c r="G1520" s="63"/>
      <c r="H1520" s="63"/>
      <c r="I1520" s="62" t="s">
        <v>3189</v>
      </c>
      <c r="J1520" s="63">
        <v>113.1</v>
      </c>
      <c r="K1520" s="63">
        <v>12</v>
      </c>
      <c r="L1520" s="63" t="s">
        <v>3186</v>
      </c>
      <c r="M1520" s="63" t="s">
        <v>3238</v>
      </c>
      <c r="N1520" s="63" t="s">
        <v>3239</v>
      </c>
      <c r="O1520" s="62">
        <v>3</v>
      </c>
      <c r="P1520" s="64"/>
    </row>
    <row r="1521" spans="2:16" x14ac:dyDescent="0.25">
      <c r="B1521" s="62">
        <v>1516</v>
      </c>
      <c r="C1521" s="63" t="s">
        <v>3182</v>
      </c>
      <c r="D1521" s="63" t="s">
        <v>3182</v>
      </c>
      <c r="E1521" s="63" t="s">
        <v>3236</v>
      </c>
      <c r="F1521" s="63" t="s">
        <v>3236</v>
      </c>
      <c r="G1521" s="63"/>
      <c r="H1521" s="63"/>
      <c r="I1521" s="62" t="s">
        <v>3189</v>
      </c>
      <c r="J1521" s="63">
        <v>35.5</v>
      </c>
      <c r="K1521" s="63">
        <v>13</v>
      </c>
      <c r="L1521" s="63" t="s">
        <v>3186</v>
      </c>
      <c r="M1521" s="63" t="s">
        <v>3187</v>
      </c>
      <c r="N1521" s="63" t="s">
        <v>3199</v>
      </c>
      <c r="O1521" s="62">
        <v>3</v>
      </c>
      <c r="P1521" s="64"/>
    </row>
    <row r="1522" spans="2:16" x14ac:dyDescent="0.25">
      <c r="B1522" s="62">
        <v>1517</v>
      </c>
      <c r="C1522" s="63" t="s">
        <v>3182</v>
      </c>
      <c r="D1522" s="63" t="s">
        <v>3182</v>
      </c>
      <c r="E1522" s="63" t="s">
        <v>3237</v>
      </c>
      <c r="F1522" s="63" t="s">
        <v>3237</v>
      </c>
      <c r="G1522" s="63"/>
      <c r="H1522" s="63"/>
      <c r="I1522" s="62" t="s">
        <v>3189</v>
      </c>
      <c r="J1522" s="63">
        <v>81.5</v>
      </c>
      <c r="K1522" s="63">
        <v>12</v>
      </c>
      <c r="L1522" s="63" t="s">
        <v>3186</v>
      </c>
      <c r="M1522" s="63" t="s">
        <v>3238</v>
      </c>
      <c r="N1522" s="63" t="s">
        <v>3239</v>
      </c>
      <c r="O1522" s="62">
        <v>3</v>
      </c>
      <c r="P1522" s="64"/>
    </row>
    <row r="1523" spans="2:16" x14ac:dyDescent="0.25">
      <c r="B1523" s="62">
        <v>1518</v>
      </c>
      <c r="C1523" s="63" t="s">
        <v>3182</v>
      </c>
      <c r="D1523" s="63" t="s">
        <v>3182</v>
      </c>
      <c r="E1523" s="63" t="s">
        <v>3237</v>
      </c>
      <c r="F1523" s="63" t="s">
        <v>3237</v>
      </c>
      <c r="G1523" s="63"/>
      <c r="H1523" s="63"/>
      <c r="I1523" s="62" t="s">
        <v>3189</v>
      </c>
      <c r="J1523" s="63">
        <v>49</v>
      </c>
      <c r="K1523" s="63">
        <v>12</v>
      </c>
      <c r="L1523" s="63" t="s">
        <v>3186</v>
      </c>
      <c r="M1523" s="63" t="s">
        <v>3187</v>
      </c>
      <c r="N1523" s="63" t="s">
        <v>3198</v>
      </c>
      <c r="O1523" s="62">
        <v>3</v>
      </c>
      <c r="P1523" s="64"/>
    </row>
    <row r="1524" spans="2:16" x14ac:dyDescent="0.25">
      <c r="B1524" s="62">
        <v>1519</v>
      </c>
      <c r="C1524" s="63" t="s">
        <v>3182</v>
      </c>
      <c r="D1524" s="63" t="s">
        <v>3231</v>
      </c>
      <c r="E1524" s="63" t="s">
        <v>3232</v>
      </c>
      <c r="F1524" s="63" t="s">
        <v>3232</v>
      </c>
      <c r="G1524" s="63"/>
      <c r="H1524" s="63"/>
      <c r="I1524" s="62" t="s">
        <v>3189</v>
      </c>
      <c r="J1524" s="63">
        <v>115</v>
      </c>
      <c r="K1524" s="63">
        <v>13</v>
      </c>
      <c r="L1524" s="63" t="s">
        <v>3186</v>
      </c>
      <c r="M1524" s="63" t="s">
        <v>3187</v>
      </c>
      <c r="N1524" s="63" t="s">
        <v>3190</v>
      </c>
      <c r="O1524" s="62">
        <v>3</v>
      </c>
      <c r="P1524" s="64"/>
    </row>
    <row r="1525" spans="2:16" x14ac:dyDescent="0.25">
      <c r="B1525" s="62">
        <v>1520</v>
      </c>
      <c r="C1525" s="63" t="s">
        <v>3182</v>
      </c>
      <c r="D1525" s="63" t="s">
        <v>3182</v>
      </c>
      <c r="E1525" s="63" t="s">
        <v>3236</v>
      </c>
      <c r="F1525" s="63" t="s">
        <v>3236</v>
      </c>
      <c r="G1525" s="63"/>
      <c r="H1525" s="63"/>
      <c r="I1525" s="62" t="s">
        <v>3189</v>
      </c>
      <c r="J1525" s="63">
        <v>106.7</v>
      </c>
      <c r="K1525" s="63">
        <v>12</v>
      </c>
      <c r="L1525" s="63" t="s">
        <v>3186</v>
      </c>
      <c r="M1525" s="63" t="s">
        <v>3194</v>
      </c>
      <c r="N1525" s="63" t="s">
        <v>3211</v>
      </c>
      <c r="O1525" s="62">
        <v>3</v>
      </c>
      <c r="P1525" s="64"/>
    </row>
    <row r="1526" spans="2:16" x14ac:dyDescent="0.25">
      <c r="B1526" s="62">
        <v>1521</v>
      </c>
      <c r="C1526" s="63" t="s">
        <v>3182</v>
      </c>
      <c r="D1526" s="63" t="s">
        <v>3231</v>
      </c>
      <c r="E1526" s="63" t="s">
        <v>3232</v>
      </c>
      <c r="F1526" s="63" t="s">
        <v>3232</v>
      </c>
      <c r="G1526" s="63"/>
      <c r="H1526" s="63"/>
      <c r="I1526" s="62" t="s">
        <v>3189</v>
      </c>
      <c r="J1526" s="63">
        <v>152</v>
      </c>
      <c r="K1526" s="63">
        <v>13</v>
      </c>
      <c r="L1526" s="63" t="s">
        <v>3186</v>
      </c>
      <c r="M1526" s="63" t="s">
        <v>3187</v>
      </c>
      <c r="N1526" s="63" t="s">
        <v>3190</v>
      </c>
      <c r="O1526" s="62">
        <v>3</v>
      </c>
      <c r="P1526" s="64"/>
    </row>
    <row r="1527" spans="2:16" x14ac:dyDescent="0.25">
      <c r="B1527" s="62">
        <v>1522</v>
      </c>
      <c r="C1527" s="63" t="s">
        <v>3182</v>
      </c>
      <c r="D1527" s="63" t="s">
        <v>3182</v>
      </c>
      <c r="E1527" s="63" t="s">
        <v>3236</v>
      </c>
      <c r="F1527" s="63" t="s">
        <v>3236</v>
      </c>
      <c r="G1527" s="63"/>
      <c r="H1527" s="63"/>
      <c r="I1527" s="62" t="s">
        <v>3189</v>
      </c>
      <c r="J1527" s="63">
        <v>60.8</v>
      </c>
      <c r="K1527" s="63">
        <v>13</v>
      </c>
      <c r="L1527" s="63" t="s">
        <v>3186</v>
      </c>
      <c r="M1527" s="63" t="s">
        <v>3187</v>
      </c>
      <c r="N1527" s="63" t="s">
        <v>3190</v>
      </c>
      <c r="O1527" s="62">
        <v>3</v>
      </c>
      <c r="P1527" s="64"/>
    </row>
    <row r="1528" spans="2:16" x14ac:dyDescent="0.25">
      <c r="B1528" s="62">
        <v>1523</v>
      </c>
      <c r="C1528" s="63" t="s">
        <v>3182</v>
      </c>
      <c r="D1528" s="63" t="s">
        <v>3182</v>
      </c>
      <c r="E1528" s="63" t="s">
        <v>3236</v>
      </c>
      <c r="F1528" s="63" t="s">
        <v>3236</v>
      </c>
      <c r="G1528" s="63"/>
      <c r="H1528" s="63"/>
      <c r="I1528" s="62" t="s">
        <v>3189</v>
      </c>
      <c r="J1528" s="63">
        <v>89.3</v>
      </c>
      <c r="K1528" s="63">
        <v>14</v>
      </c>
      <c r="L1528" s="63" t="s">
        <v>3186</v>
      </c>
      <c r="M1528" s="63" t="s">
        <v>3187</v>
      </c>
      <c r="N1528" s="63" t="s">
        <v>3203</v>
      </c>
      <c r="O1528" s="62">
        <v>3</v>
      </c>
      <c r="P1528" s="64"/>
    </row>
    <row r="1529" spans="2:16" x14ac:dyDescent="0.25">
      <c r="B1529" s="62">
        <v>1524</v>
      </c>
      <c r="C1529" s="63" t="s">
        <v>3182</v>
      </c>
      <c r="D1529" s="63" t="s">
        <v>3182</v>
      </c>
      <c r="E1529" s="63" t="s">
        <v>3236</v>
      </c>
      <c r="F1529" s="63" t="s">
        <v>3236</v>
      </c>
      <c r="G1529" s="63"/>
      <c r="H1529" s="63"/>
      <c r="I1529" s="62" t="s">
        <v>3189</v>
      </c>
      <c r="J1529" s="63">
        <v>52.1</v>
      </c>
      <c r="K1529" s="63">
        <v>14</v>
      </c>
      <c r="L1529" s="63" t="s">
        <v>3186</v>
      </c>
      <c r="M1529" s="63" t="s">
        <v>3187</v>
      </c>
      <c r="N1529" s="63" t="s">
        <v>3240</v>
      </c>
      <c r="O1529" s="62">
        <v>3</v>
      </c>
      <c r="P1529" s="64"/>
    </row>
    <row r="1530" spans="2:16" x14ac:dyDescent="0.25">
      <c r="B1530" s="62">
        <v>1525</v>
      </c>
      <c r="C1530" s="63" t="s">
        <v>3182</v>
      </c>
      <c r="D1530" s="63" t="s">
        <v>3222</v>
      </c>
      <c r="E1530" s="63" t="s">
        <v>3224</v>
      </c>
      <c r="F1530" s="63" t="s">
        <v>3224</v>
      </c>
      <c r="G1530" s="63"/>
      <c r="H1530" s="63"/>
      <c r="I1530" s="62" t="s">
        <v>3189</v>
      </c>
      <c r="J1530" s="63">
        <v>105.91</v>
      </c>
      <c r="K1530" s="63">
        <v>13</v>
      </c>
      <c r="L1530" s="63" t="s">
        <v>3186</v>
      </c>
      <c r="M1530" s="63" t="s">
        <v>3187</v>
      </c>
      <c r="N1530" s="63" t="s">
        <v>3190</v>
      </c>
      <c r="O1530" s="62">
        <v>3</v>
      </c>
      <c r="P1530" s="64"/>
    </row>
    <row r="1531" spans="2:16" x14ac:dyDescent="0.25">
      <c r="B1531" s="62">
        <v>1526</v>
      </c>
      <c r="C1531" s="63" t="s">
        <v>3182</v>
      </c>
      <c r="D1531" s="63" t="s">
        <v>3182</v>
      </c>
      <c r="E1531" s="63" t="s">
        <v>3236</v>
      </c>
      <c r="F1531" s="63" t="s">
        <v>3236</v>
      </c>
      <c r="G1531" s="63"/>
      <c r="H1531" s="63"/>
      <c r="I1531" s="62" t="s">
        <v>3189</v>
      </c>
      <c r="J1531" s="63">
        <v>58</v>
      </c>
      <c r="K1531" s="63">
        <v>13</v>
      </c>
      <c r="L1531" s="63" t="s">
        <v>3186</v>
      </c>
      <c r="M1531" s="63" t="s">
        <v>3187</v>
      </c>
      <c r="N1531" s="63" t="s">
        <v>3190</v>
      </c>
      <c r="O1531" s="62">
        <v>3</v>
      </c>
      <c r="P1531" s="64"/>
    </row>
    <row r="1532" spans="2:16" x14ac:dyDescent="0.25">
      <c r="B1532" s="62">
        <v>1527</v>
      </c>
      <c r="C1532" s="63" t="s">
        <v>3182</v>
      </c>
      <c r="D1532" s="63" t="s">
        <v>3182</v>
      </c>
      <c r="E1532" s="63" t="s">
        <v>3236</v>
      </c>
      <c r="F1532" s="63" t="s">
        <v>3236</v>
      </c>
      <c r="G1532" s="63"/>
      <c r="H1532" s="63"/>
      <c r="I1532" s="62" t="s">
        <v>3189</v>
      </c>
      <c r="J1532" s="63">
        <v>56.5</v>
      </c>
      <c r="K1532" s="63">
        <v>13</v>
      </c>
      <c r="L1532" s="63" t="s">
        <v>3186</v>
      </c>
      <c r="M1532" s="63" t="s">
        <v>3187</v>
      </c>
      <c r="N1532" s="63" t="s">
        <v>3190</v>
      </c>
      <c r="O1532" s="62">
        <v>3</v>
      </c>
      <c r="P1532" s="64"/>
    </row>
    <row r="1533" spans="2:16" x14ac:dyDescent="0.25">
      <c r="B1533" s="62">
        <v>1528</v>
      </c>
      <c r="C1533" s="63" t="s">
        <v>3182</v>
      </c>
      <c r="D1533" s="63" t="s">
        <v>3182</v>
      </c>
      <c r="E1533" s="63" t="s">
        <v>3236</v>
      </c>
      <c r="F1533" s="63" t="s">
        <v>3236</v>
      </c>
      <c r="G1533" s="63"/>
      <c r="H1533" s="63"/>
      <c r="I1533" s="62" t="s">
        <v>3189</v>
      </c>
      <c r="J1533" s="63">
        <v>59.4</v>
      </c>
      <c r="K1533" s="63">
        <v>13</v>
      </c>
      <c r="L1533" s="63" t="s">
        <v>3186</v>
      </c>
      <c r="M1533" s="63" t="s">
        <v>3187</v>
      </c>
      <c r="N1533" s="63" t="s">
        <v>3190</v>
      </c>
      <c r="O1533" s="62">
        <v>3</v>
      </c>
      <c r="P1533" s="64"/>
    </row>
    <row r="1534" spans="2:16" x14ac:dyDescent="0.25">
      <c r="B1534" s="62">
        <v>1529</v>
      </c>
      <c r="C1534" s="63" t="s">
        <v>3182</v>
      </c>
      <c r="D1534" s="63" t="s">
        <v>3182</v>
      </c>
      <c r="E1534" s="63" t="s">
        <v>3236</v>
      </c>
      <c r="F1534" s="63" t="s">
        <v>3236</v>
      </c>
      <c r="G1534" s="63"/>
      <c r="H1534" s="63"/>
      <c r="I1534" s="62" t="s">
        <v>3189</v>
      </c>
      <c r="J1534" s="63">
        <v>51.6</v>
      </c>
      <c r="K1534" s="63">
        <v>13</v>
      </c>
      <c r="L1534" s="63" t="s">
        <v>3186</v>
      </c>
      <c r="M1534" s="63" t="s">
        <v>3187</v>
      </c>
      <c r="N1534" s="63" t="s">
        <v>3190</v>
      </c>
      <c r="O1534" s="62">
        <v>3</v>
      </c>
      <c r="P1534" s="64"/>
    </row>
    <row r="1535" spans="2:16" x14ac:dyDescent="0.25">
      <c r="B1535" s="62">
        <v>1530</v>
      </c>
      <c r="C1535" s="63" t="s">
        <v>3182</v>
      </c>
      <c r="D1535" s="63" t="s">
        <v>3182</v>
      </c>
      <c r="E1535" s="63" t="s">
        <v>3236</v>
      </c>
      <c r="F1535" s="63" t="s">
        <v>3236</v>
      </c>
      <c r="G1535" s="63"/>
      <c r="H1535" s="63"/>
      <c r="I1535" s="62" t="s">
        <v>3189</v>
      </c>
      <c r="J1535" s="63">
        <v>53.7</v>
      </c>
      <c r="K1535" s="63">
        <v>13</v>
      </c>
      <c r="L1535" s="63" t="s">
        <v>3186</v>
      </c>
      <c r="M1535" s="63" t="s">
        <v>3187</v>
      </c>
      <c r="N1535" s="63" t="s">
        <v>3190</v>
      </c>
      <c r="O1535" s="62">
        <v>3</v>
      </c>
      <c r="P1535" s="64"/>
    </row>
    <row r="1536" spans="2:16" x14ac:dyDescent="0.25">
      <c r="B1536" s="62">
        <v>1531</v>
      </c>
      <c r="C1536" s="63" t="s">
        <v>3182</v>
      </c>
      <c r="D1536" s="63" t="s">
        <v>3231</v>
      </c>
      <c r="E1536" s="63" t="s">
        <v>3232</v>
      </c>
      <c r="F1536" s="63" t="s">
        <v>3232</v>
      </c>
      <c r="G1536" s="63"/>
      <c r="H1536" s="63"/>
      <c r="I1536" s="62" t="s">
        <v>3189</v>
      </c>
      <c r="J1536" s="63">
        <v>105</v>
      </c>
      <c r="K1536" s="63">
        <v>13</v>
      </c>
      <c r="L1536" s="63" t="s">
        <v>3186</v>
      </c>
      <c r="M1536" s="63" t="s">
        <v>3187</v>
      </c>
      <c r="N1536" s="63" t="s">
        <v>3190</v>
      </c>
      <c r="O1536" s="62">
        <v>3</v>
      </c>
      <c r="P1536" s="64"/>
    </row>
    <row r="1537" spans="2:16" x14ac:dyDescent="0.25">
      <c r="B1537" s="62">
        <v>1532</v>
      </c>
      <c r="C1537" s="63" t="s">
        <v>3182</v>
      </c>
      <c r="D1537" s="63" t="s">
        <v>3231</v>
      </c>
      <c r="E1537" s="63" t="s">
        <v>3232</v>
      </c>
      <c r="F1537" s="63" t="s">
        <v>3232</v>
      </c>
      <c r="G1537" s="63"/>
      <c r="H1537" s="63"/>
      <c r="I1537" s="62" t="s">
        <v>3189</v>
      </c>
      <c r="J1537" s="63">
        <v>320</v>
      </c>
      <c r="K1537" s="63">
        <v>13</v>
      </c>
      <c r="L1537" s="63" t="s">
        <v>3186</v>
      </c>
      <c r="M1537" s="63" t="s">
        <v>3187</v>
      </c>
      <c r="N1537" s="63" t="s">
        <v>3190</v>
      </c>
      <c r="O1537" s="62">
        <v>3</v>
      </c>
      <c r="P1537" s="64"/>
    </row>
    <row r="1538" spans="2:16" x14ac:dyDescent="0.25">
      <c r="B1538" s="62">
        <v>1533</v>
      </c>
      <c r="C1538" s="63" t="s">
        <v>3182</v>
      </c>
      <c r="D1538" s="63" t="s">
        <v>3182</v>
      </c>
      <c r="E1538" s="63" t="s">
        <v>3241</v>
      </c>
      <c r="F1538" s="63" t="s">
        <v>3241</v>
      </c>
      <c r="G1538" s="63"/>
      <c r="H1538" s="63"/>
      <c r="I1538" s="62" t="s">
        <v>3189</v>
      </c>
      <c r="J1538" s="63">
        <v>41.4</v>
      </c>
      <c r="K1538" s="63">
        <v>12</v>
      </c>
      <c r="L1538" s="63" t="s">
        <v>3186</v>
      </c>
      <c r="M1538" s="63" t="s">
        <v>3187</v>
      </c>
      <c r="N1538" s="63" t="s">
        <v>3198</v>
      </c>
      <c r="O1538" s="62">
        <v>3</v>
      </c>
      <c r="P1538" s="64"/>
    </row>
    <row r="1539" spans="2:16" x14ac:dyDescent="0.25">
      <c r="B1539" s="62">
        <v>1534</v>
      </c>
      <c r="C1539" s="63" t="s">
        <v>3182</v>
      </c>
      <c r="D1539" s="63" t="s">
        <v>3182</v>
      </c>
      <c r="E1539" s="63" t="s">
        <v>3236</v>
      </c>
      <c r="F1539" s="63" t="s">
        <v>3236</v>
      </c>
      <c r="G1539" s="63"/>
      <c r="H1539" s="63"/>
      <c r="I1539" s="62" t="s">
        <v>3189</v>
      </c>
      <c r="J1539" s="63">
        <v>33.799999999999997</v>
      </c>
      <c r="K1539" s="63">
        <v>14</v>
      </c>
      <c r="L1539" s="63" t="s">
        <v>3186</v>
      </c>
      <c r="M1539" s="63" t="s">
        <v>3187</v>
      </c>
      <c r="N1539" s="63" t="s">
        <v>3203</v>
      </c>
      <c r="O1539" s="62">
        <v>3</v>
      </c>
      <c r="P1539" s="64"/>
    </row>
    <row r="1540" spans="2:16" x14ac:dyDescent="0.25">
      <c r="B1540" s="62">
        <v>1535</v>
      </c>
      <c r="C1540" s="63" t="s">
        <v>3182</v>
      </c>
      <c r="D1540" s="63" t="s">
        <v>3182</v>
      </c>
      <c r="E1540" s="63" t="s">
        <v>3236</v>
      </c>
      <c r="F1540" s="63" t="s">
        <v>3236</v>
      </c>
      <c r="G1540" s="63"/>
      <c r="H1540" s="63"/>
      <c r="I1540" s="62" t="s">
        <v>3189</v>
      </c>
      <c r="J1540" s="63">
        <v>40</v>
      </c>
      <c r="K1540" s="63">
        <v>13</v>
      </c>
      <c r="L1540" s="63" t="s">
        <v>3186</v>
      </c>
      <c r="M1540" s="63" t="s">
        <v>3187</v>
      </c>
      <c r="N1540" s="63" t="s">
        <v>3199</v>
      </c>
      <c r="O1540" s="62">
        <v>3</v>
      </c>
      <c r="P1540" s="64"/>
    </row>
    <row r="1541" spans="2:16" x14ac:dyDescent="0.25">
      <c r="B1541" s="62">
        <v>1536</v>
      </c>
      <c r="C1541" s="63" t="s">
        <v>3182</v>
      </c>
      <c r="D1541" s="63" t="s">
        <v>3231</v>
      </c>
      <c r="E1541" s="63" t="s">
        <v>3232</v>
      </c>
      <c r="F1541" s="63" t="s">
        <v>3232</v>
      </c>
      <c r="G1541" s="63"/>
      <c r="H1541" s="63"/>
      <c r="I1541" s="62" t="s">
        <v>3189</v>
      </c>
      <c r="J1541" s="63">
        <v>120</v>
      </c>
      <c r="K1541" s="63">
        <v>13</v>
      </c>
      <c r="L1541" s="63" t="s">
        <v>3186</v>
      </c>
      <c r="M1541" s="63" t="s">
        <v>3187</v>
      </c>
      <c r="N1541" s="63" t="s">
        <v>3190</v>
      </c>
      <c r="O1541" s="62">
        <v>3</v>
      </c>
      <c r="P1541" s="64"/>
    </row>
    <row r="1542" spans="2:16" x14ac:dyDescent="0.25">
      <c r="B1542" s="62">
        <v>1537</v>
      </c>
      <c r="C1542" s="63" t="s">
        <v>3182</v>
      </c>
      <c r="D1542" s="63" t="s">
        <v>3182</v>
      </c>
      <c r="E1542" s="63" t="s">
        <v>3237</v>
      </c>
      <c r="F1542" s="63" t="s">
        <v>3237</v>
      </c>
      <c r="G1542" s="63"/>
      <c r="H1542" s="63"/>
      <c r="I1542" s="62" t="s">
        <v>3189</v>
      </c>
      <c r="J1542" s="63">
        <v>75.5</v>
      </c>
      <c r="K1542" s="63">
        <v>13</v>
      </c>
      <c r="L1542" s="63" t="s">
        <v>3186</v>
      </c>
      <c r="M1542" s="63" t="s">
        <v>3187</v>
      </c>
      <c r="N1542" s="63" t="s">
        <v>3199</v>
      </c>
      <c r="O1542" s="62">
        <v>3</v>
      </c>
      <c r="P1542" s="64"/>
    </row>
    <row r="1543" spans="2:16" x14ac:dyDescent="0.25">
      <c r="B1543" s="62">
        <v>1538</v>
      </c>
      <c r="C1543" s="63" t="s">
        <v>3182</v>
      </c>
      <c r="D1543" s="63" t="s">
        <v>3231</v>
      </c>
      <c r="E1543" s="63" t="s">
        <v>3232</v>
      </c>
      <c r="F1543" s="63" t="s">
        <v>3232</v>
      </c>
      <c r="G1543" s="63"/>
      <c r="H1543" s="63"/>
      <c r="I1543" s="62" t="s">
        <v>3189</v>
      </c>
      <c r="J1543" s="63">
        <v>115</v>
      </c>
      <c r="K1543" s="63">
        <v>13</v>
      </c>
      <c r="L1543" s="63" t="s">
        <v>3186</v>
      </c>
      <c r="M1543" s="63" t="s">
        <v>3187</v>
      </c>
      <c r="N1543" s="63" t="s">
        <v>3190</v>
      </c>
      <c r="O1543" s="62">
        <v>3</v>
      </c>
      <c r="P1543" s="64"/>
    </row>
    <row r="1544" spans="2:16" x14ac:dyDescent="0.25">
      <c r="B1544" s="62">
        <v>1539</v>
      </c>
      <c r="C1544" s="63" t="s">
        <v>3182</v>
      </c>
      <c r="D1544" s="63" t="s">
        <v>3231</v>
      </c>
      <c r="E1544" s="63" t="s">
        <v>3232</v>
      </c>
      <c r="F1544" s="63" t="s">
        <v>3232</v>
      </c>
      <c r="G1544" s="63"/>
      <c r="H1544" s="63"/>
      <c r="I1544" s="62" t="s">
        <v>3189</v>
      </c>
      <c r="J1544" s="63">
        <v>110</v>
      </c>
      <c r="K1544" s="63">
        <v>13</v>
      </c>
      <c r="L1544" s="63" t="s">
        <v>3186</v>
      </c>
      <c r="M1544" s="63" t="s">
        <v>3187</v>
      </c>
      <c r="N1544" s="63" t="s">
        <v>3190</v>
      </c>
      <c r="O1544" s="62">
        <v>3</v>
      </c>
      <c r="P1544" s="64"/>
    </row>
    <row r="1545" spans="2:16" x14ac:dyDescent="0.25">
      <c r="B1545" s="62">
        <v>1540</v>
      </c>
      <c r="C1545" s="63" t="s">
        <v>3182</v>
      </c>
      <c r="D1545" s="63" t="s">
        <v>3182</v>
      </c>
      <c r="E1545" s="63" t="s">
        <v>3237</v>
      </c>
      <c r="F1545" s="63" t="s">
        <v>3237</v>
      </c>
      <c r="G1545" s="63"/>
      <c r="H1545" s="63"/>
      <c r="I1545" s="62" t="s">
        <v>3189</v>
      </c>
      <c r="J1545" s="63">
        <v>118.5</v>
      </c>
      <c r="K1545" s="63">
        <v>12</v>
      </c>
      <c r="L1545" s="63" t="s">
        <v>3186</v>
      </c>
      <c r="M1545" s="63" t="s">
        <v>3238</v>
      </c>
      <c r="N1545" s="63" t="s">
        <v>3239</v>
      </c>
      <c r="O1545" s="62">
        <v>3</v>
      </c>
      <c r="P1545" s="64"/>
    </row>
    <row r="1546" spans="2:16" x14ac:dyDescent="0.25">
      <c r="B1546" s="62">
        <v>1541</v>
      </c>
      <c r="C1546" s="63" t="s">
        <v>3182</v>
      </c>
      <c r="D1546" s="63" t="s">
        <v>3182</v>
      </c>
      <c r="E1546" s="63" t="s">
        <v>3237</v>
      </c>
      <c r="F1546" s="63" t="s">
        <v>3237</v>
      </c>
      <c r="G1546" s="63"/>
      <c r="H1546" s="63"/>
      <c r="I1546" s="62" t="s">
        <v>3189</v>
      </c>
      <c r="J1546" s="63">
        <v>27</v>
      </c>
      <c r="K1546" s="63">
        <v>13</v>
      </c>
      <c r="L1546" s="63" t="s">
        <v>3186</v>
      </c>
      <c r="M1546" s="63" t="s">
        <v>3187</v>
      </c>
      <c r="N1546" s="63" t="s">
        <v>3190</v>
      </c>
      <c r="O1546" s="62">
        <v>3</v>
      </c>
      <c r="P1546" s="64"/>
    </row>
    <row r="1547" spans="2:16" x14ac:dyDescent="0.25">
      <c r="B1547" s="62">
        <v>1542</v>
      </c>
      <c r="C1547" s="63" t="s">
        <v>3182</v>
      </c>
      <c r="D1547" s="63" t="s">
        <v>3182</v>
      </c>
      <c r="E1547" s="63" t="s">
        <v>3241</v>
      </c>
      <c r="F1547" s="63" t="s">
        <v>3241</v>
      </c>
      <c r="G1547" s="63"/>
      <c r="H1547" s="63"/>
      <c r="I1547" s="62" t="s">
        <v>3189</v>
      </c>
      <c r="J1547" s="63">
        <v>54.6</v>
      </c>
      <c r="K1547" s="63">
        <v>12</v>
      </c>
      <c r="L1547" s="63" t="s">
        <v>3186</v>
      </c>
      <c r="M1547" s="63" t="s">
        <v>3194</v>
      </c>
      <c r="N1547" s="63" t="s">
        <v>3211</v>
      </c>
      <c r="O1547" s="62">
        <v>3</v>
      </c>
      <c r="P1547" s="64"/>
    </row>
    <row r="1548" spans="2:16" x14ac:dyDescent="0.25">
      <c r="B1548" s="62">
        <v>1543</v>
      </c>
      <c r="C1548" s="63" t="s">
        <v>3182</v>
      </c>
      <c r="D1548" s="63" t="s">
        <v>3231</v>
      </c>
      <c r="E1548" s="63" t="s">
        <v>3232</v>
      </c>
      <c r="F1548" s="63" t="s">
        <v>3232</v>
      </c>
      <c r="G1548" s="63"/>
      <c r="H1548" s="63"/>
      <c r="I1548" s="62" t="s">
        <v>3189</v>
      </c>
      <c r="J1548" s="63">
        <v>120</v>
      </c>
      <c r="K1548" s="63">
        <v>13</v>
      </c>
      <c r="L1548" s="63" t="s">
        <v>3186</v>
      </c>
      <c r="M1548" s="63" t="s">
        <v>3187</v>
      </c>
      <c r="N1548" s="63" t="s">
        <v>3190</v>
      </c>
      <c r="O1548" s="62">
        <v>3</v>
      </c>
      <c r="P1548" s="64"/>
    </row>
    <row r="1549" spans="2:16" x14ac:dyDescent="0.25">
      <c r="B1549" s="62">
        <v>1544</v>
      </c>
      <c r="C1549" s="63" t="s">
        <v>3182</v>
      </c>
      <c r="D1549" s="63" t="s">
        <v>3182</v>
      </c>
      <c r="E1549" s="63" t="s">
        <v>3241</v>
      </c>
      <c r="F1549" s="63" t="s">
        <v>3241</v>
      </c>
      <c r="G1549" s="63"/>
      <c r="H1549" s="63"/>
      <c r="I1549" s="62" t="s">
        <v>3189</v>
      </c>
      <c r="J1549" s="63">
        <v>69</v>
      </c>
      <c r="K1549" s="63">
        <v>13</v>
      </c>
      <c r="L1549" s="63" t="s">
        <v>3186</v>
      </c>
      <c r="M1549" s="63" t="s">
        <v>3187</v>
      </c>
      <c r="N1549" s="63" t="s">
        <v>3199</v>
      </c>
      <c r="O1549" s="62">
        <v>3</v>
      </c>
      <c r="P1549" s="64"/>
    </row>
    <row r="1550" spans="2:16" x14ac:dyDescent="0.25">
      <c r="B1550" s="62">
        <v>1545</v>
      </c>
      <c r="C1550" s="63" t="s">
        <v>3182</v>
      </c>
      <c r="D1550" s="63" t="s">
        <v>3182</v>
      </c>
      <c r="E1550" s="63" t="s">
        <v>3237</v>
      </c>
      <c r="F1550" s="63" t="s">
        <v>3237</v>
      </c>
      <c r="G1550" s="63"/>
      <c r="H1550" s="63"/>
      <c r="I1550" s="62" t="s">
        <v>3189</v>
      </c>
      <c r="J1550" s="63">
        <v>58.7</v>
      </c>
      <c r="K1550" s="63">
        <v>12</v>
      </c>
      <c r="L1550" s="63" t="s">
        <v>3186</v>
      </c>
      <c r="M1550" s="63" t="s">
        <v>3194</v>
      </c>
      <c r="N1550" s="63" t="s">
        <v>3211</v>
      </c>
      <c r="O1550" s="62">
        <v>3</v>
      </c>
      <c r="P1550" s="64"/>
    </row>
    <row r="1551" spans="2:16" x14ac:dyDescent="0.25">
      <c r="B1551" s="62">
        <v>1546</v>
      </c>
      <c r="C1551" s="63" t="s">
        <v>3182</v>
      </c>
      <c r="D1551" s="63" t="s">
        <v>3182</v>
      </c>
      <c r="E1551" s="63" t="s">
        <v>3237</v>
      </c>
      <c r="F1551" s="63" t="s">
        <v>3237</v>
      </c>
      <c r="G1551" s="63"/>
      <c r="H1551" s="63"/>
      <c r="I1551" s="62" t="s">
        <v>3189</v>
      </c>
      <c r="J1551" s="63">
        <v>100</v>
      </c>
      <c r="K1551" s="63">
        <v>12</v>
      </c>
      <c r="L1551" s="63" t="s">
        <v>3186</v>
      </c>
      <c r="M1551" s="63" t="s">
        <v>3194</v>
      </c>
      <c r="N1551" s="63" t="s">
        <v>3211</v>
      </c>
      <c r="O1551" s="62">
        <v>3</v>
      </c>
      <c r="P1551" s="64"/>
    </row>
    <row r="1552" spans="2:16" x14ac:dyDescent="0.25">
      <c r="B1552" s="62">
        <v>1547</v>
      </c>
      <c r="C1552" s="63" t="s">
        <v>3182</v>
      </c>
      <c r="D1552" s="63" t="s">
        <v>3182</v>
      </c>
      <c r="E1552" s="63" t="s">
        <v>3237</v>
      </c>
      <c r="F1552" s="63" t="s">
        <v>3237</v>
      </c>
      <c r="G1552" s="63"/>
      <c r="H1552" s="63"/>
      <c r="I1552" s="62" t="s">
        <v>3189</v>
      </c>
      <c r="J1552" s="63">
        <v>58.1</v>
      </c>
      <c r="K1552" s="63">
        <v>13</v>
      </c>
      <c r="L1552" s="63" t="s">
        <v>3186</v>
      </c>
      <c r="M1552" s="63" t="s">
        <v>3194</v>
      </c>
      <c r="N1552" s="63" t="s">
        <v>3212</v>
      </c>
      <c r="O1552" s="62">
        <v>3</v>
      </c>
      <c r="P1552" s="64"/>
    </row>
    <row r="1553" spans="2:16" x14ac:dyDescent="0.25">
      <c r="B1553" s="62">
        <v>1548</v>
      </c>
      <c r="C1553" s="63" t="s">
        <v>3182</v>
      </c>
      <c r="D1553" s="63" t="s">
        <v>3182</v>
      </c>
      <c r="E1553" s="63" t="s">
        <v>3241</v>
      </c>
      <c r="F1553" s="63" t="s">
        <v>3241</v>
      </c>
      <c r="G1553" s="63"/>
      <c r="H1553" s="63"/>
      <c r="I1553" s="62" t="s">
        <v>3189</v>
      </c>
      <c r="J1553" s="63">
        <v>61.4</v>
      </c>
      <c r="K1553" s="63">
        <v>12</v>
      </c>
      <c r="L1553" s="63" t="s">
        <v>3186</v>
      </c>
      <c r="M1553" s="63" t="s">
        <v>3194</v>
      </c>
      <c r="N1553" s="63" t="s">
        <v>3211</v>
      </c>
      <c r="O1553" s="62">
        <v>3</v>
      </c>
      <c r="P1553" s="64"/>
    </row>
    <row r="1554" spans="2:16" x14ac:dyDescent="0.25">
      <c r="B1554" s="62">
        <v>1549</v>
      </c>
      <c r="C1554" s="63" t="s">
        <v>3182</v>
      </c>
      <c r="D1554" s="63" t="s">
        <v>3182</v>
      </c>
      <c r="E1554" s="63" t="s">
        <v>3241</v>
      </c>
      <c r="F1554" s="63" t="s">
        <v>3241</v>
      </c>
      <c r="G1554" s="63"/>
      <c r="H1554" s="63"/>
      <c r="I1554" s="62" t="s">
        <v>3189</v>
      </c>
      <c r="J1554" s="63">
        <v>50.1</v>
      </c>
      <c r="K1554" s="63">
        <v>12</v>
      </c>
      <c r="L1554" s="63" t="s">
        <v>3186</v>
      </c>
      <c r="M1554" s="63" t="s">
        <v>3187</v>
      </c>
      <c r="N1554" s="63" t="s">
        <v>3198</v>
      </c>
      <c r="O1554" s="62">
        <v>3</v>
      </c>
      <c r="P1554" s="64"/>
    </row>
    <row r="1555" spans="2:16" x14ac:dyDescent="0.25">
      <c r="B1555" s="62">
        <v>1550</v>
      </c>
      <c r="C1555" s="63" t="s">
        <v>3182</v>
      </c>
      <c r="D1555" s="63" t="s">
        <v>3182</v>
      </c>
      <c r="E1555" s="63" t="s">
        <v>3241</v>
      </c>
      <c r="F1555" s="63" t="s">
        <v>3241</v>
      </c>
      <c r="G1555" s="63"/>
      <c r="H1555" s="63"/>
      <c r="I1555" s="62" t="s">
        <v>3189</v>
      </c>
      <c r="J1555" s="63">
        <v>55.4</v>
      </c>
      <c r="K1555" s="63">
        <v>14</v>
      </c>
      <c r="L1555" s="63" t="s">
        <v>3186</v>
      </c>
      <c r="M1555" s="63" t="s">
        <v>3187</v>
      </c>
      <c r="N1555" s="63" t="s">
        <v>3203</v>
      </c>
      <c r="O1555" s="62">
        <v>3</v>
      </c>
      <c r="P1555" s="64"/>
    </row>
    <row r="1556" spans="2:16" x14ac:dyDescent="0.25">
      <c r="B1556" s="62">
        <v>1551</v>
      </c>
      <c r="C1556" s="63" t="s">
        <v>3182</v>
      </c>
      <c r="D1556" s="63" t="s">
        <v>3182</v>
      </c>
      <c r="E1556" s="63" t="s">
        <v>3241</v>
      </c>
      <c r="F1556" s="63" t="s">
        <v>3241</v>
      </c>
      <c r="G1556" s="63"/>
      <c r="H1556" s="63"/>
      <c r="I1556" s="62" t="s">
        <v>3189</v>
      </c>
      <c r="J1556" s="63">
        <v>20</v>
      </c>
      <c r="K1556" s="63">
        <v>12</v>
      </c>
      <c r="L1556" s="63" t="s">
        <v>3186</v>
      </c>
      <c r="M1556" s="63" t="s">
        <v>3187</v>
      </c>
      <c r="N1556" s="63" t="s">
        <v>3198</v>
      </c>
      <c r="O1556" s="62">
        <v>3</v>
      </c>
      <c r="P1556" s="64"/>
    </row>
    <row r="1557" spans="2:16" x14ac:dyDescent="0.25">
      <c r="B1557" s="62">
        <v>1552</v>
      </c>
      <c r="C1557" s="63" t="s">
        <v>3182</v>
      </c>
      <c r="D1557" s="63" t="s">
        <v>3182</v>
      </c>
      <c r="E1557" s="63" t="s">
        <v>3241</v>
      </c>
      <c r="F1557" s="63" t="s">
        <v>3241</v>
      </c>
      <c r="G1557" s="63"/>
      <c r="H1557" s="63"/>
      <c r="I1557" s="62" t="s">
        <v>3189</v>
      </c>
      <c r="J1557" s="63">
        <v>66.2</v>
      </c>
      <c r="K1557" s="63">
        <v>13</v>
      </c>
      <c r="L1557" s="63" t="s">
        <v>3186</v>
      </c>
      <c r="M1557" s="63" t="s">
        <v>3187</v>
      </c>
      <c r="N1557" s="63" t="s">
        <v>3199</v>
      </c>
      <c r="O1557" s="62">
        <v>3</v>
      </c>
      <c r="P1557" s="64"/>
    </row>
    <row r="1558" spans="2:16" x14ac:dyDescent="0.25">
      <c r="B1558" s="62">
        <v>1553</v>
      </c>
      <c r="C1558" s="63" t="s">
        <v>3182</v>
      </c>
      <c r="D1558" s="63" t="s">
        <v>3182</v>
      </c>
      <c r="E1558" s="63" t="s">
        <v>3241</v>
      </c>
      <c r="F1558" s="63" t="s">
        <v>3241</v>
      </c>
      <c r="G1558" s="63"/>
      <c r="H1558" s="63"/>
      <c r="I1558" s="62" t="s">
        <v>3189</v>
      </c>
      <c r="J1558" s="63">
        <v>42</v>
      </c>
      <c r="K1558" s="63">
        <v>13</v>
      </c>
      <c r="L1558" s="63" t="s">
        <v>3186</v>
      </c>
      <c r="M1558" s="63" t="s">
        <v>3187</v>
      </c>
      <c r="N1558" s="63" t="s">
        <v>3199</v>
      </c>
      <c r="O1558" s="62">
        <v>3</v>
      </c>
      <c r="P1558" s="64"/>
    </row>
    <row r="1559" spans="2:16" x14ac:dyDescent="0.25">
      <c r="B1559" s="62">
        <v>1554</v>
      </c>
      <c r="C1559" s="63" t="s">
        <v>3182</v>
      </c>
      <c r="D1559" s="63" t="s">
        <v>3231</v>
      </c>
      <c r="E1559" s="63" t="s">
        <v>3232</v>
      </c>
      <c r="F1559" s="63" t="s">
        <v>3232</v>
      </c>
      <c r="G1559" s="63"/>
      <c r="H1559" s="63"/>
      <c r="I1559" s="62" t="s">
        <v>3189</v>
      </c>
      <c r="J1559" s="63">
        <v>65</v>
      </c>
      <c r="K1559" s="63">
        <v>13</v>
      </c>
      <c r="L1559" s="63" t="s">
        <v>3186</v>
      </c>
      <c r="M1559" s="63" t="s">
        <v>3187</v>
      </c>
      <c r="N1559" s="63" t="s">
        <v>3190</v>
      </c>
      <c r="O1559" s="62">
        <v>3</v>
      </c>
      <c r="P1559" s="64"/>
    </row>
    <row r="1560" spans="2:16" x14ac:dyDescent="0.25">
      <c r="B1560" s="62">
        <v>1555</v>
      </c>
      <c r="C1560" s="63" t="s">
        <v>3182</v>
      </c>
      <c r="D1560" s="63" t="s">
        <v>3231</v>
      </c>
      <c r="E1560" s="63" t="s">
        <v>3232</v>
      </c>
      <c r="F1560" s="63" t="s">
        <v>3232</v>
      </c>
      <c r="G1560" s="63"/>
      <c r="H1560" s="63"/>
      <c r="I1560" s="62" t="s">
        <v>3189</v>
      </c>
      <c r="J1560" s="63">
        <v>70</v>
      </c>
      <c r="K1560" s="63">
        <v>13</v>
      </c>
      <c r="L1560" s="63" t="s">
        <v>3186</v>
      </c>
      <c r="M1560" s="63" t="s">
        <v>3187</v>
      </c>
      <c r="N1560" s="63" t="s">
        <v>3190</v>
      </c>
      <c r="O1560" s="62">
        <v>3</v>
      </c>
      <c r="P1560" s="64"/>
    </row>
    <row r="1561" spans="2:16" x14ac:dyDescent="0.25">
      <c r="B1561" s="62">
        <v>1556</v>
      </c>
      <c r="C1561" s="63" t="s">
        <v>3182</v>
      </c>
      <c r="D1561" s="63" t="s">
        <v>3231</v>
      </c>
      <c r="E1561" s="63" t="s">
        <v>3232</v>
      </c>
      <c r="F1561" s="63" t="s">
        <v>3232</v>
      </c>
      <c r="G1561" s="63"/>
      <c r="H1561" s="63"/>
      <c r="I1561" s="62" t="s">
        <v>3189</v>
      </c>
      <c r="J1561" s="63">
        <v>30.5</v>
      </c>
      <c r="K1561" s="63">
        <v>13</v>
      </c>
      <c r="L1561" s="63" t="s">
        <v>3186</v>
      </c>
      <c r="M1561" s="63" t="s">
        <v>3187</v>
      </c>
      <c r="N1561" s="63" t="s">
        <v>3190</v>
      </c>
      <c r="O1561" s="62">
        <v>3</v>
      </c>
      <c r="P1561" s="64"/>
    </row>
    <row r="1562" spans="2:16" x14ac:dyDescent="0.25">
      <c r="B1562" s="62">
        <v>1557</v>
      </c>
      <c r="C1562" s="63" t="s">
        <v>3182</v>
      </c>
      <c r="D1562" s="63" t="s">
        <v>3231</v>
      </c>
      <c r="E1562" s="63" t="s">
        <v>3232</v>
      </c>
      <c r="F1562" s="63" t="s">
        <v>3232</v>
      </c>
      <c r="G1562" s="63"/>
      <c r="H1562" s="63"/>
      <c r="I1562" s="62" t="s">
        <v>3189</v>
      </c>
      <c r="J1562" s="63">
        <v>30.5</v>
      </c>
      <c r="K1562" s="63">
        <v>13</v>
      </c>
      <c r="L1562" s="63" t="s">
        <v>3186</v>
      </c>
      <c r="M1562" s="63" t="s">
        <v>3187</v>
      </c>
      <c r="N1562" s="63" t="s">
        <v>3190</v>
      </c>
      <c r="O1562" s="62">
        <v>3</v>
      </c>
      <c r="P1562" s="64"/>
    </row>
    <row r="1563" spans="2:16" x14ac:dyDescent="0.25">
      <c r="B1563" s="62">
        <v>1558</v>
      </c>
      <c r="C1563" s="63" t="s">
        <v>3182</v>
      </c>
      <c r="D1563" s="63" t="s">
        <v>3182</v>
      </c>
      <c r="E1563" s="63" t="s">
        <v>3236</v>
      </c>
      <c r="F1563" s="63" t="s">
        <v>3236</v>
      </c>
      <c r="G1563" s="63"/>
      <c r="H1563" s="63"/>
      <c r="I1563" s="62" t="s">
        <v>3189</v>
      </c>
      <c r="J1563" s="63">
        <v>34</v>
      </c>
      <c r="K1563" s="63">
        <v>12</v>
      </c>
      <c r="L1563" s="63" t="s">
        <v>3186</v>
      </c>
      <c r="M1563" s="63" t="s">
        <v>3194</v>
      </c>
      <c r="N1563" s="63" t="s">
        <v>3211</v>
      </c>
      <c r="O1563" s="62">
        <v>3</v>
      </c>
      <c r="P1563" s="64"/>
    </row>
    <row r="1564" spans="2:16" x14ac:dyDescent="0.25">
      <c r="B1564" s="62">
        <v>1559</v>
      </c>
      <c r="C1564" s="63" t="s">
        <v>3182</v>
      </c>
      <c r="D1564" s="63" t="s">
        <v>3182</v>
      </c>
      <c r="E1564" s="63" t="s">
        <v>3241</v>
      </c>
      <c r="F1564" s="63" t="s">
        <v>3241</v>
      </c>
      <c r="G1564" s="63"/>
      <c r="H1564" s="63"/>
      <c r="I1564" s="62" t="s">
        <v>3189</v>
      </c>
      <c r="J1564" s="63">
        <v>56.4</v>
      </c>
      <c r="K1564" s="63">
        <v>12</v>
      </c>
      <c r="L1564" s="63" t="s">
        <v>3186</v>
      </c>
      <c r="M1564" s="63" t="s">
        <v>3194</v>
      </c>
      <c r="N1564" s="63" t="s">
        <v>3211</v>
      </c>
      <c r="O1564" s="62">
        <v>3</v>
      </c>
      <c r="P1564" s="64"/>
    </row>
    <row r="1565" spans="2:16" x14ac:dyDescent="0.25">
      <c r="B1565" s="62">
        <v>1560</v>
      </c>
      <c r="C1565" s="63" t="s">
        <v>3182</v>
      </c>
      <c r="D1565" s="63" t="s">
        <v>3182</v>
      </c>
      <c r="E1565" s="63" t="s">
        <v>3236</v>
      </c>
      <c r="F1565" s="63" t="s">
        <v>3236</v>
      </c>
      <c r="G1565" s="63"/>
      <c r="H1565" s="63"/>
      <c r="I1565" s="62" t="s">
        <v>3189</v>
      </c>
      <c r="J1565" s="63">
        <v>51.2</v>
      </c>
      <c r="K1565" s="63">
        <v>12</v>
      </c>
      <c r="L1565" s="63" t="s">
        <v>3186</v>
      </c>
      <c r="M1565" s="63" t="s">
        <v>3187</v>
      </c>
      <c r="N1565" s="63" t="s">
        <v>3198</v>
      </c>
      <c r="O1565" s="62">
        <v>3</v>
      </c>
      <c r="P1565" s="64"/>
    </row>
    <row r="1566" spans="2:16" x14ac:dyDescent="0.25">
      <c r="B1566" s="62">
        <v>1561</v>
      </c>
      <c r="C1566" s="63" t="s">
        <v>3182</v>
      </c>
      <c r="D1566" s="63" t="s">
        <v>3231</v>
      </c>
      <c r="E1566" s="63" t="s">
        <v>3232</v>
      </c>
      <c r="F1566" s="63" t="s">
        <v>3232</v>
      </c>
      <c r="G1566" s="63"/>
      <c r="H1566" s="63"/>
      <c r="I1566" s="62" t="s">
        <v>3189</v>
      </c>
      <c r="J1566" s="63">
        <v>150</v>
      </c>
      <c r="K1566" s="63">
        <v>13</v>
      </c>
      <c r="L1566" s="63" t="s">
        <v>3186</v>
      </c>
      <c r="M1566" s="63" t="s">
        <v>3187</v>
      </c>
      <c r="N1566" s="63" t="s">
        <v>3190</v>
      </c>
      <c r="O1566" s="62">
        <v>3</v>
      </c>
      <c r="P1566" s="64"/>
    </row>
    <row r="1567" spans="2:16" x14ac:dyDescent="0.25">
      <c r="B1567" s="62">
        <v>1562</v>
      </c>
      <c r="C1567" s="63" t="s">
        <v>3182</v>
      </c>
      <c r="D1567" s="63" t="s">
        <v>3182</v>
      </c>
      <c r="E1567" s="63" t="s">
        <v>3236</v>
      </c>
      <c r="F1567" s="63" t="s">
        <v>3236</v>
      </c>
      <c r="G1567" s="63"/>
      <c r="H1567" s="63"/>
      <c r="I1567" s="62" t="s">
        <v>3189</v>
      </c>
      <c r="J1567" s="63">
        <v>51.3</v>
      </c>
      <c r="K1567" s="63">
        <v>12</v>
      </c>
      <c r="L1567" s="63" t="s">
        <v>3186</v>
      </c>
      <c r="M1567" s="63" t="s">
        <v>3194</v>
      </c>
      <c r="N1567" s="63" t="s">
        <v>3211</v>
      </c>
      <c r="O1567" s="62">
        <v>3</v>
      </c>
      <c r="P1567" s="64"/>
    </row>
    <row r="1568" spans="2:16" x14ac:dyDescent="0.25">
      <c r="B1568" s="62">
        <v>1563</v>
      </c>
      <c r="C1568" s="63" t="s">
        <v>3182</v>
      </c>
      <c r="D1568" s="63" t="s">
        <v>3182</v>
      </c>
      <c r="E1568" s="63" t="s">
        <v>3236</v>
      </c>
      <c r="F1568" s="63" t="s">
        <v>3236</v>
      </c>
      <c r="G1568" s="63"/>
      <c r="H1568" s="63"/>
      <c r="I1568" s="62" t="s">
        <v>3189</v>
      </c>
      <c r="J1568" s="63">
        <v>38.299999999999997</v>
      </c>
      <c r="K1568" s="63">
        <v>12</v>
      </c>
      <c r="L1568" s="63" t="s">
        <v>3186</v>
      </c>
      <c r="M1568" s="63" t="s">
        <v>3194</v>
      </c>
      <c r="N1568" s="63" t="s">
        <v>3211</v>
      </c>
      <c r="O1568" s="62">
        <v>3</v>
      </c>
      <c r="P1568" s="64"/>
    </row>
    <row r="1569" spans="2:16" x14ac:dyDescent="0.25">
      <c r="B1569" s="62">
        <v>1564</v>
      </c>
      <c r="C1569" s="63" t="s">
        <v>3182</v>
      </c>
      <c r="D1569" s="63" t="s">
        <v>3182</v>
      </c>
      <c r="E1569" s="63" t="s">
        <v>3236</v>
      </c>
      <c r="F1569" s="63" t="s">
        <v>3236</v>
      </c>
      <c r="G1569" s="63"/>
      <c r="H1569" s="63"/>
      <c r="I1569" s="62" t="s">
        <v>3189</v>
      </c>
      <c r="J1569" s="63">
        <v>82.1</v>
      </c>
      <c r="K1569" s="63">
        <v>12</v>
      </c>
      <c r="L1569" s="63" t="s">
        <v>3186</v>
      </c>
      <c r="M1569" s="63" t="s">
        <v>3194</v>
      </c>
      <c r="N1569" s="63" t="s">
        <v>3211</v>
      </c>
      <c r="O1569" s="62">
        <v>3</v>
      </c>
      <c r="P1569" s="64"/>
    </row>
    <row r="1570" spans="2:16" x14ac:dyDescent="0.25">
      <c r="B1570" s="62">
        <v>1565</v>
      </c>
      <c r="C1570" s="63" t="s">
        <v>3182</v>
      </c>
      <c r="D1570" s="63" t="s">
        <v>3182</v>
      </c>
      <c r="E1570" s="63" t="s">
        <v>3236</v>
      </c>
      <c r="F1570" s="63" t="s">
        <v>3236</v>
      </c>
      <c r="G1570" s="63"/>
      <c r="H1570" s="63"/>
      <c r="I1570" s="62" t="s">
        <v>3189</v>
      </c>
      <c r="J1570" s="63">
        <v>88.9</v>
      </c>
      <c r="K1570" s="63">
        <v>12</v>
      </c>
      <c r="L1570" s="63" t="s">
        <v>3186</v>
      </c>
      <c r="M1570" s="63" t="s">
        <v>3194</v>
      </c>
      <c r="N1570" s="63" t="s">
        <v>3211</v>
      </c>
      <c r="O1570" s="62">
        <v>3</v>
      </c>
      <c r="P1570" s="64"/>
    </row>
    <row r="1571" spans="2:16" x14ac:dyDescent="0.25">
      <c r="B1571" s="62">
        <v>1566</v>
      </c>
      <c r="C1571" s="63" t="s">
        <v>3182</v>
      </c>
      <c r="D1571" s="63" t="s">
        <v>3182</v>
      </c>
      <c r="E1571" s="63" t="s">
        <v>3236</v>
      </c>
      <c r="F1571" s="63" t="s">
        <v>3236</v>
      </c>
      <c r="G1571" s="63"/>
      <c r="H1571" s="63"/>
      <c r="I1571" s="62" t="s">
        <v>3189</v>
      </c>
      <c r="J1571" s="63">
        <v>74.7</v>
      </c>
      <c r="K1571" s="63">
        <v>12</v>
      </c>
      <c r="L1571" s="63" t="s">
        <v>3186</v>
      </c>
      <c r="M1571" s="63" t="s">
        <v>3194</v>
      </c>
      <c r="N1571" s="63" t="s">
        <v>3211</v>
      </c>
      <c r="O1571" s="62">
        <v>3</v>
      </c>
      <c r="P1571" s="64"/>
    </row>
    <row r="1572" spans="2:16" x14ac:dyDescent="0.25">
      <c r="B1572" s="62">
        <v>1567</v>
      </c>
      <c r="C1572" s="63" t="s">
        <v>3182</v>
      </c>
      <c r="D1572" s="63" t="s">
        <v>3182</v>
      </c>
      <c r="E1572" s="63" t="s">
        <v>3241</v>
      </c>
      <c r="F1572" s="63" t="s">
        <v>3241</v>
      </c>
      <c r="G1572" s="63"/>
      <c r="H1572" s="63"/>
      <c r="I1572" s="62" t="s">
        <v>3189</v>
      </c>
      <c r="J1572" s="63">
        <v>44.4</v>
      </c>
      <c r="K1572" s="63">
        <v>13</v>
      </c>
      <c r="L1572" s="63" t="s">
        <v>3186</v>
      </c>
      <c r="M1572" s="63" t="s">
        <v>3187</v>
      </c>
      <c r="N1572" s="63" t="s">
        <v>3199</v>
      </c>
      <c r="O1572" s="62">
        <v>3</v>
      </c>
      <c r="P1572" s="64"/>
    </row>
    <row r="1573" spans="2:16" x14ac:dyDescent="0.25">
      <c r="B1573" s="62">
        <v>1568</v>
      </c>
      <c r="C1573" s="63" t="s">
        <v>3182</v>
      </c>
      <c r="D1573" s="63" t="s">
        <v>3182</v>
      </c>
      <c r="E1573" s="63" t="s">
        <v>3236</v>
      </c>
      <c r="F1573" s="63" t="s">
        <v>3236</v>
      </c>
      <c r="G1573" s="63"/>
      <c r="H1573" s="63"/>
      <c r="I1573" s="62" t="s">
        <v>3189</v>
      </c>
      <c r="J1573" s="63">
        <v>62.7</v>
      </c>
      <c r="K1573" s="63">
        <v>12</v>
      </c>
      <c r="L1573" s="63" t="s">
        <v>3186</v>
      </c>
      <c r="M1573" s="63" t="s">
        <v>3187</v>
      </c>
      <c r="N1573" s="63" t="s">
        <v>3198</v>
      </c>
      <c r="O1573" s="62">
        <v>3</v>
      </c>
      <c r="P1573" s="64"/>
    </row>
    <row r="1574" spans="2:16" x14ac:dyDescent="0.25">
      <c r="B1574" s="62">
        <v>1569</v>
      </c>
      <c r="C1574" s="63" t="s">
        <v>3182</v>
      </c>
      <c r="D1574" s="63" t="s">
        <v>3182</v>
      </c>
      <c r="E1574" s="63" t="s">
        <v>3236</v>
      </c>
      <c r="F1574" s="63" t="s">
        <v>3236</v>
      </c>
      <c r="G1574" s="63"/>
      <c r="H1574" s="63"/>
      <c r="I1574" s="62" t="s">
        <v>3189</v>
      </c>
      <c r="J1574" s="63">
        <v>85.8</v>
      </c>
      <c r="K1574" s="63">
        <v>13</v>
      </c>
      <c r="L1574" s="63" t="s">
        <v>3186</v>
      </c>
      <c r="M1574" s="63" t="s">
        <v>3187</v>
      </c>
      <c r="N1574" s="63" t="s">
        <v>3190</v>
      </c>
      <c r="O1574" s="62">
        <v>3</v>
      </c>
      <c r="P1574" s="64"/>
    </row>
    <row r="1575" spans="2:16" x14ac:dyDescent="0.25">
      <c r="B1575" s="62">
        <v>1570</v>
      </c>
      <c r="C1575" s="63" t="s">
        <v>3182</v>
      </c>
      <c r="D1575" s="63" t="s">
        <v>3182</v>
      </c>
      <c r="E1575" s="63" t="s">
        <v>3236</v>
      </c>
      <c r="F1575" s="63" t="s">
        <v>3236</v>
      </c>
      <c r="G1575" s="63"/>
      <c r="H1575" s="63"/>
      <c r="I1575" s="62" t="s">
        <v>3189</v>
      </c>
      <c r="J1575" s="63">
        <v>127</v>
      </c>
      <c r="K1575" s="63">
        <v>14</v>
      </c>
      <c r="L1575" s="63" t="s">
        <v>3186</v>
      </c>
      <c r="M1575" s="63" t="s">
        <v>3187</v>
      </c>
      <c r="N1575" s="63" t="s">
        <v>3203</v>
      </c>
      <c r="O1575" s="62">
        <v>3</v>
      </c>
      <c r="P1575" s="64"/>
    </row>
    <row r="1576" spans="2:16" x14ac:dyDescent="0.25">
      <c r="B1576" s="62">
        <v>1571</v>
      </c>
      <c r="C1576" s="63" t="s">
        <v>3182</v>
      </c>
      <c r="D1576" s="63" t="s">
        <v>3182</v>
      </c>
      <c r="E1576" s="63" t="s">
        <v>3241</v>
      </c>
      <c r="F1576" s="63" t="s">
        <v>3241</v>
      </c>
      <c r="G1576" s="63"/>
      <c r="H1576" s="63"/>
      <c r="I1576" s="62" t="s">
        <v>3189</v>
      </c>
      <c r="J1576" s="63">
        <v>87</v>
      </c>
      <c r="K1576" s="63">
        <v>14</v>
      </c>
      <c r="L1576" s="63" t="s">
        <v>3186</v>
      </c>
      <c r="M1576" s="63" t="s">
        <v>3187</v>
      </c>
      <c r="N1576" s="63" t="s">
        <v>3203</v>
      </c>
      <c r="O1576" s="62">
        <v>3</v>
      </c>
      <c r="P1576" s="64"/>
    </row>
    <row r="1577" spans="2:16" x14ac:dyDescent="0.25">
      <c r="B1577" s="62">
        <v>1572</v>
      </c>
      <c r="C1577" s="63" t="s">
        <v>3182</v>
      </c>
      <c r="D1577" s="63" t="s">
        <v>3182</v>
      </c>
      <c r="E1577" s="63" t="s">
        <v>3241</v>
      </c>
      <c r="F1577" s="63" t="s">
        <v>3241</v>
      </c>
      <c r="G1577" s="63"/>
      <c r="H1577" s="63"/>
      <c r="I1577" s="62" t="s">
        <v>3189</v>
      </c>
      <c r="J1577" s="63">
        <v>67.599999999999994</v>
      </c>
      <c r="K1577" s="63">
        <v>12</v>
      </c>
      <c r="L1577" s="63" t="s">
        <v>3186</v>
      </c>
      <c r="M1577" s="63" t="s">
        <v>3194</v>
      </c>
      <c r="N1577" s="63" t="s">
        <v>3211</v>
      </c>
      <c r="O1577" s="62">
        <v>3</v>
      </c>
      <c r="P1577" s="64"/>
    </row>
    <row r="1578" spans="2:16" x14ac:dyDescent="0.25">
      <c r="B1578" s="62">
        <v>1573</v>
      </c>
      <c r="C1578" s="63" t="s">
        <v>3182</v>
      </c>
      <c r="D1578" s="63" t="s">
        <v>3182</v>
      </c>
      <c r="E1578" s="63" t="s">
        <v>3241</v>
      </c>
      <c r="F1578" s="63" t="s">
        <v>3241</v>
      </c>
      <c r="G1578" s="63"/>
      <c r="H1578" s="63"/>
      <c r="I1578" s="62" t="s">
        <v>3189</v>
      </c>
      <c r="J1578" s="63">
        <v>55</v>
      </c>
      <c r="K1578" s="63">
        <v>13</v>
      </c>
      <c r="L1578" s="63" t="s">
        <v>3186</v>
      </c>
      <c r="M1578" s="63" t="s">
        <v>3187</v>
      </c>
      <c r="N1578" s="63" t="s">
        <v>3199</v>
      </c>
      <c r="O1578" s="62">
        <v>3</v>
      </c>
      <c r="P1578" s="64"/>
    </row>
    <row r="1579" spans="2:16" x14ac:dyDescent="0.25">
      <c r="B1579" s="62">
        <v>1574</v>
      </c>
      <c r="C1579" s="63" t="s">
        <v>3182</v>
      </c>
      <c r="D1579" s="63" t="s">
        <v>3182</v>
      </c>
      <c r="E1579" s="63" t="s">
        <v>3241</v>
      </c>
      <c r="F1579" s="63" t="s">
        <v>3241</v>
      </c>
      <c r="G1579" s="63"/>
      <c r="H1579" s="63"/>
      <c r="I1579" s="62" t="s">
        <v>3189</v>
      </c>
      <c r="J1579" s="63">
        <v>55.2</v>
      </c>
      <c r="K1579" s="63">
        <v>12</v>
      </c>
      <c r="L1579" s="63" t="s">
        <v>3186</v>
      </c>
      <c r="M1579" s="63" t="s">
        <v>3194</v>
      </c>
      <c r="N1579" s="63" t="s">
        <v>3211</v>
      </c>
      <c r="O1579" s="62">
        <v>3</v>
      </c>
      <c r="P1579" s="64"/>
    </row>
    <row r="1580" spans="2:16" x14ac:dyDescent="0.25">
      <c r="B1580" s="62">
        <v>1575</v>
      </c>
      <c r="C1580" s="63" t="s">
        <v>3182</v>
      </c>
      <c r="D1580" s="63" t="s">
        <v>3182</v>
      </c>
      <c r="E1580" s="63" t="s">
        <v>3241</v>
      </c>
      <c r="F1580" s="63" t="s">
        <v>3241</v>
      </c>
      <c r="G1580" s="63"/>
      <c r="H1580" s="63"/>
      <c r="I1580" s="62" t="s">
        <v>3189</v>
      </c>
      <c r="J1580" s="63">
        <v>50</v>
      </c>
      <c r="K1580" s="63">
        <v>12</v>
      </c>
      <c r="L1580" s="63" t="s">
        <v>3186</v>
      </c>
      <c r="M1580" s="63" t="s">
        <v>3187</v>
      </c>
      <c r="N1580" s="63" t="s">
        <v>3198</v>
      </c>
      <c r="O1580" s="62">
        <v>3</v>
      </c>
      <c r="P1580" s="64"/>
    </row>
    <row r="1581" spans="2:16" x14ac:dyDescent="0.25">
      <c r="B1581" s="62">
        <v>1576</v>
      </c>
      <c r="C1581" s="63" t="s">
        <v>3182</v>
      </c>
      <c r="D1581" s="63" t="s">
        <v>3182</v>
      </c>
      <c r="E1581" s="63" t="s">
        <v>3241</v>
      </c>
      <c r="F1581" s="63" t="s">
        <v>3241</v>
      </c>
      <c r="G1581" s="63"/>
      <c r="H1581" s="63"/>
      <c r="I1581" s="62" t="s">
        <v>3189</v>
      </c>
      <c r="J1581" s="63">
        <v>49.9</v>
      </c>
      <c r="K1581" s="63">
        <v>12</v>
      </c>
      <c r="L1581" s="63" t="s">
        <v>3186</v>
      </c>
      <c r="M1581" s="63" t="s">
        <v>3187</v>
      </c>
      <c r="N1581" s="63" t="s">
        <v>3198</v>
      </c>
      <c r="O1581" s="62">
        <v>3</v>
      </c>
      <c r="P1581" s="64"/>
    </row>
    <row r="1582" spans="2:16" x14ac:dyDescent="0.25">
      <c r="B1582" s="62">
        <v>1577</v>
      </c>
      <c r="C1582" s="63" t="s">
        <v>3182</v>
      </c>
      <c r="D1582" s="63" t="s">
        <v>3182</v>
      </c>
      <c r="E1582" s="63" t="s">
        <v>3236</v>
      </c>
      <c r="F1582" s="63" t="s">
        <v>3236</v>
      </c>
      <c r="G1582" s="63"/>
      <c r="H1582" s="63"/>
      <c r="I1582" s="62" t="s">
        <v>3189</v>
      </c>
      <c r="J1582" s="63">
        <v>38.4</v>
      </c>
      <c r="K1582" s="63">
        <v>12</v>
      </c>
      <c r="L1582" s="63" t="s">
        <v>3186</v>
      </c>
      <c r="M1582" s="63" t="s">
        <v>3187</v>
      </c>
      <c r="N1582" s="63" t="s">
        <v>3198</v>
      </c>
      <c r="O1582" s="62">
        <v>3</v>
      </c>
      <c r="P1582" s="64"/>
    </row>
    <row r="1583" spans="2:16" x14ac:dyDescent="0.25">
      <c r="B1583" s="62">
        <v>1578</v>
      </c>
      <c r="C1583" s="63" t="s">
        <v>3182</v>
      </c>
      <c r="D1583" s="63" t="s">
        <v>3222</v>
      </c>
      <c r="E1583" s="63" t="s">
        <v>3223</v>
      </c>
      <c r="F1583" s="63" t="s">
        <v>3223</v>
      </c>
      <c r="G1583" s="63"/>
      <c r="H1583" s="63"/>
      <c r="I1583" s="62" t="s">
        <v>3189</v>
      </c>
      <c r="J1583" s="63">
        <v>193</v>
      </c>
      <c r="K1583" s="63">
        <v>12</v>
      </c>
      <c r="L1583" s="63" t="s">
        <v>3186</v>
      </c>
      <c r="M1583" s="63" t="s">
        <v>3194</v>
      </c>
      <c r="N1583" s="63" t="s">
        <v>3211</v>
      </c>
      <c r="O1583" s="62">
        <v>3</v>
      </c>
      <c r="P1583" s="64"/>
    </row>
    <row r="1584" spans="2:16" x14ac:dyDescent="0.25">
      <c r="B1584" s="62">
        <v>1579</v>
      </c>
      <c r="C1584" s="63" t="s">
        <v>3182</v>
      </c>
      <c r="D1584" s="63" t="s">
        <v>3222</v>
      </c>
      <c r="E1584" s="63" t="s">
        <v>3223</v>
      </c>
      <c r="F1584" s="63" t="s">
        <v>3223</v>
      </c>
      <c r="G1584" s="63"/>
      <c r="H1584" s="63"/>
      <c r="I1584" s="62" t="s">
        <v>3189</v>
      </c>
      <c r="J1584" s="63">
        <v>220</v>
      </c>
      <c r="K1584" s="63">
        <v>12</v>
      </c>
      <c r="L1584" s="63" t="s">
        <v>3186</v>
      </c>
      <c r="M1584" s="63" t="s">
        <v>3194</v>
      </c>
      <c r="N1584" s="63" t="s">
        <v>3211</v>
      </c>
      <c r="O1584" s="62">
        <v>3</v>
      </c>
      <c r="P1584" s="64"/>
    </row>
    <row r="1585" spans="2:16" x14ac:dyDescent="0.25">
      <c r="B1585" s="62">
        <v>1580</v>
      </c>
      <c r="C1585" s="63" t="s">
        <v>3182</v>
      </c>
      <c r="D1585" s="63" t="s">
        <v>3222</v>
      </c>
      <c r="E1585" s="63" t="s">
        <v>3225</v>
      </c>
      <c r="F1585" s="63" t="s">
        <v>3225</v>
      </c>
      <c r="G1585" s="63"/>
      <c r="H1585" s="63"/>
      <c r="I1585" s="62" t="s">
        <v>3189</v>
      </c>
      <c r="J1585" s="63">
        <v>185</v>
      </c>
      <c r="K1585" s="63">
        <v>12</v>
      </c>
      <c r="L1585" s="63" t="s">
        <v>3186</v>
      </c>
      <c r="M1585" s="63" t="s">
        <v>3194</v>
      </c>
      <c r="N1585" s="63" t="s">
        <v>3211</v>
      </c>
      <c r="O1585" s="62">
        <v>3</v>
      </c>
      <c r="P1585" s="64"/>
    </row>
    <row r="1586" spans="2:16" x14ac:dyDescent="0.25">
      <c r="B1586" s="62">
        <v>1581</v>
      </c>
      <c r="C1586" s="63" t="s">
        <v>3182</v>
      </c>
      <c r="D1586" s="63" t="s">
        <v>3222</v>
      </c>
      <c r="E1586" s="63" t="s">
        <v>3223</v>
      </c>
      <c r="F1586" s="63" t="s">
        <v>3223</v>
      </c>
      <c r="G1586" s="63"/>
      <c r="H1586" s="63"/>
      <c r="I1586" s="62" t="s">
        <v>3189</v>
      </c>
      <c r="J1586" s="63">
        <v>270.23</v>
      </c>
      <c r="K1586" s="63">
        <v>12</v>
      </c>
      <c r="L1586" s="63" t="s">
        <v>3186</v>
      </c>
      <c r="M1586" s="63" t="s">
        <v>3194</v>
      </c>
      <c r="N1586" s="63" t="s">
        <v>3211</v>
      </c>
      <c r="O1586" s="62">
        <v>3</v>
      </c>
      <c r="P1586" s="64"/>
    </row>
    <row r="1587" spans="2:16" x14ac:dyDescent="0.25">
      <c r="B1587" s="62">
        <v>1582</v>
      </c>
      <c r="C1587" s="63" t="s">
        <v>3182</v>
      </c>
      <c r="D1587" s="63" t="s">
        <v>3222</v>
      </c>
      <c r="E1587" s="63" t="s">
        <v>3223</v>
      </c>
      <c r="F1587" s="63" t="s">
        <v>3223</v>
      </c>
      <c r="G1587" s="63"/>
      <c r="H1587" s="63"/>
      <c r="I1587" s="62" t="s">
        <v>3189</v>
      </c>
      <c r="J1587" s="63">
        <v>238</v>
      </c>
      <c r="K1587" s="63">
        <v>12</v>
      </c>
      <c r="L1587" s="63" t="s">
        <v>3186</v>
      </c>
      <c r="M1587" s="63" t="s">
        <v>3194</v>
      </c>
      <c r="N1587" s="63" t="s">
        <v>3211</v>
      </c>
      <c r="O1587" s="62">
        <v>3</v>
      </c>
      <c r="P1587" s="64"/>
    </row>
    <row r="1588" spans="2:16" x14ac:dyDescent="0.25">
      <c r="B1588" s="62">
        <v>1583</v>
      </c>
      <c r="C1588" s="63" t="s">
        <v>3182</v>
      </c>
      <c r="D1588" s="63" t="s">
        <v>3231</v>
      </c>
      <c r="E1588" s="63" t="s">
        <v>3232</v>
      </c>
      <c r="F1588" s="63" t="s">
        <v>3232</v>
      </c>
      <c r="G1588" s="63"/>
      <c r="H1588" s="63"/>
      <c r="I1588" s="62" t="s">
        <v>3189</v>
      </c>
      <c r="J1588" s="63">
        <v>340</v>
      </c>
      <c r="K1588" s="63">
        <v>13</v>
      </c>
      <c r="L1588" s="63" t="s">
        <v>3186</v>
      </c>
      <c r="M1588" s="63" t="s">
        <v>3187</v>
      </c>
      <c r="N1588" s="63" t="s">
        <v>3190</v>
      </c>
      <c r="O1588" s="62">
        <v>3</v>
      </c>
      <c r="P1588" s="64"/>
    </row>
    <row r="1589" spans="2:16" x14ac:dyDescent="0.25">
      <c r="B1589" s="62">
        <v>1584</v>
      </c>
      <c r="C1589" s="63" t="s">
        <v>3182</v>
      </c>
      <c r="D1589" s="63" t="s">
        <v>3222</v>
      </c>
      <c r="E1589" s="63" t="s">
        <v>3223</v>
      </c>
      <c r="F1589" s="63" t="s">
        <v>3223</v>
      </c>
      <c r="G1589" s="63"/>
      <c r="H1589" s="63"/>
      <c r="I1589" s="62" t="s">
        <v>3189</v>
      </c>
      <c r="J1589" s="63">
        <v>240</v>
      </c>
      <c r="K1589" s="63">
        <v>12</v>
      </c>
      <c r="L1589" s="63" t="s">
        <v>3186</v>
      </c>
      <c r="M1589" s="63" t="s">
        <v>3194</v>
      </c>
      <c r="N1589" s="63" t="s">
        <v>3211</v>
      </c>
      <c r="O1589" s="62">
        <v>3</v>
      </c>
      <c r="P1589" s="64"/>
    </row>
    <row r="1590" spans="2:16" x14ac:dyDescent="0.25">
      <c r="B1590" s="62">
        <v>1585</v>
      </c>
      <c r="C1590" s="63" t="s">
        <v>3182</v>
      </c>
      <c r="D1590" s="63" t="s">
        <v>3222</v>
      </c>
      <c r="E1590" s="63" t="s">
        <v>3223</v>
      </c>
      <c r="F1590" s="63" t="s">
        <v>3223</v>
      </c>
      <c r="G1590" s="63"/>
      <c r="H1590" s="63"/>
      <c r="I1590" s="62" t="s">
        <v>3189</v>
      </c>
      <c r="J1590" s="63">
        <v>288.35000000000002</v>
      </c>
      <c r="K1590" s="63">
        <v>12</v>
      </c>
      <c r="L1590" s="63" t="s">
        <v>3186</v>
      </c>
      <c r="M1590" s="63" t="s">
        <v>3194</v>
      </c>
      <c r="N1590" s="63" t="s">
        <v>3211</v>
      </c>
      <c r="O1590" s="62">
        <v>3</v>
      </c>
      <c r="P1590" s="64"/>
    </row>
    <row r="1591" spans="2:16" x14ac:dyDescent="0.25">
      <c r="B1591" s="62">
        <v>1586</v>
      </c>
      <c r="C1591" s="63" t="s">
        <v>3182</v>
      </c>
      <c r="D1591" s="63" t="s">
        <v>3222</v>
      </c>
      <c r="E1591" s="63" t="s">
        <v>3223</v>
      </c>
      <c r="F1591" s="63" t="s">
        <v>3223</v>
      </c>
      <c r="G1591" s="63"/>
      <c r="H1591" s="63"/>
      <c r="I1591" s="62" t="s">
        <v>3189</v>
      </c>
      <c r="J1591" s="63">
        <v>514.03</v>
      </c>
      <c r="K1591" s="63">
        <v>12</v>
      </c>
      <c r="L1591" s="63" t="s">
        <v>3186</v>
      </c>
      <c r="M1591" s="63" t="s">
        <v>3194</v>
      </c>
      <c r="N1591" s="63" t="s">
        <v>3211</v>
      </c>
      <c r="O1591" s="62">
        <v>3</v>
      </c>
      <c r="P1591" s="64"/>
    </row>
    <row r="1592" spans="2:16" x14ac:dyDescent="0.25">
      <c r="B1592" s="62">
        <v>1587</v>
      </c>
      <c r="C1592" s="63" t="s">
        <v>3182</v>
      </c>
      <c r="D1592" s="63" t="s">
        <v>3222</v>
      </c>
      <c r="E1592" s="63" t="s">
        <v>3223</v>
      </c>
      <c r="F1592" s="63" t="s">
        <v>3223</v>
      </c>
      <c r="G1592" s="63"/>
      <c r="H1592" s="63"/>
      <c r="I1592" s="62" t="s">
        <v>3189</v>
      </c>
      <c r="J1592" s="63">
        <v>440.03</v>
      </c>
      <c r="K1592" s="63">
        <v>12</v>
      </c>
      <c r="L1592" s="63" t="s">
        <v>3186</v>
      </c>
      <c r="M1592" s="63" t="s">
        <v>3194</v>
      </c>
      <c r="N1592" s="63" t="s">
        <v>3211</v>
      </c>
      <c r="O1592" s="62">
        <v>3</v>
      </c>
      <c r="P1592" s="64"/>
    </row>
    <row r="1593" spans="2:16" x14ac:dyDescent="0.25">
      <c r="B1593" s="62">
        <v>1588</v>
      </c>
      <c r="C1593" s="63" t="s">
        <v>3182</v>
      </c>
      <c r="D1593" s="63" t="s">
        <v>3222</v>
      </c>
      <c r="E1593" s="63" t="s">
        <v>3223</v>
      </c>
      <c r="F1593" s="63" t="s">
        <v>3223</v>
      </c>
      <c r="G1593" s="63"/>
      <c r="H1593" s="63"/>
      <c r="I1593" s="62" t="s">
        <v>3189</v>
      </c>
      <c r="J1593" s="63">
        <v>201</v>
      </c>
      <c r="K1593" s="63">
        <v>12</v>
      </c>
      <c r="L1593" s="63" t="s">
        <v>3186</v>
      </c>
      <c r="M1593" s="63" t="s">
        <v>3194</v>
      </c>
      <c r="N1593" s="63" t="s">
        <v>3211</v>
      </c>
      <c r="O1593" s="62">
        <v>3</v>
      </c>
      <c r="P1593" s="64"/>
    </row>
    <row r="1594" spans="2:16" x14ac:dyDescent="0.25">
      <c r="B1594" s="62">
        <v>1589</v>
      </c>
      <c r="C1594" s="63" t="s">
        <v>3182</v>
      </c>
      <c r="D1594" s="63" t="s">
        <v>3222</v>
      </c>
      <c r="E1594" s="63" t="s">
        <v>3223</v>
      </c>
      <c r="F1594" s="63" t="s">
        <v>3223</v>
      </c>
      <c r="G1594" s="63"/>
      <c r="H1594" s="63"/>
      <c r="I1594" s="62" t="s">
        <v>3189</v>
      </c>
      <c r="J1594" s="63">
        <v>213</v>
      </c>
      <c r="K1594" s="63">
        <v>12</v>
      </c>
      <c r="L1594" s="63" t="s">
        <v>3186</v>
      </c>
      <c r="M1594" s="63" t="s">
        <v>3194</v>
      </c>
      <c r="N1594" s="63" t="s">
        <v>3211</v>
      </c>
      <c r="O1594" s="62">
        <v>3</v>
      </c>
      <c r="P1594" s="64"/>
    </row>
    <row r="1595" spans="2:16" x14ac:dyDescent="0.25">
      <c r="B1595" s="62">
        <v>1590</v>
      </c>
      <c r="C1595" s="63" t="s">
        <v>3182</v>
      </c>
      <c r="D1595" s="63" t="s">
        <v>3222</v>
      </c>
      <c r="E1595" s="63" t="s">
        <v>3223</v>
      </c>
      <c r="F1595" s="63" t="s">
        <v>3223</v>
      </c>
      <c r="G1595" s="63"/>
      <c r="H1595" s="63"/>
      <c r="I1595" s="62" t="s">
        <v>3189</v>
      </c>
      <c r="J1595" s="63">
        <v>149.85</v>
      </c>
      <c r="K1595" s="63">
        <v>12</v>
      </c>
      <c r="L1595" s="63" t="s">
        <v>3186</v>
      </c>
      <c r="M1595" s="63" t="s">
        <v>3194</v>
      </c>
      <c r="N1595" s="63" t="s">
        <v>3211</v>
      </c>
      <c r="O1595" s="62">
        <v>3</v>
      </c>
      <c r="P1595" s="64"/>
    </row>
    <row r="1596" spans="2:16" x14ac:dyDescent="0.25">
      <c r="B1596" s="62">
        <v>1591</v>
      </c>
      <c r="C1596" s="63" t="s">
        <v>3182</v>
      </c>
      <c r="D1596" s="63" t="s">
        <v>3222</v>
      </c>
      <c r="E1596" s="63" t="s">
        <v>3223</v>
      </c>
      <c r="F1596" s="63" t="s">
        <v>3223</v>
      </c>
      <c r="G1596" s="63"/>
      <c r="H1596" s="63"/>
      <c r="I1596" s="62" t="s">
        <v>3189</v>
      </c>
      <c r="J1596" s="63">
        <v>180</v>
      </c>
      <c r="K1596" s="63">
        <v>12</v>
      </c>
      <c r="L1596" s="63" t="s">
        <v>3186</v>
      </c>
      <c r="M1596" s="63" t="s">
        <v>3194</v>
      </c>
      <c r="N1596" s="63" t="s">
        <v>3211</v>
      </c>
      <c r="O1596" s="62">
        <v>3</v>
      </c>
      <c r="P1596" s="64"/>
    </row>
    <row r="1597" spans="2:16" x14ac:dyDescent="0.25">
      <c r="B1597" s="62">
        <v>1592</v>
      </c>
      <c r="C1597" s="63" t="s">
        <v>3182</v>
      </c>
      <c r="D1597" s="63" t="s">
        <v>3222</v>
      </c>
      <c r="E1597" s="63" t="s">
        <v>3225</v>
      </c>
      <c r="F1597" s="63" t="s">
        <v>3225</v>
      </c>
      <c r="G1597" s="63"/>
      <c r="H1597" s="63"/>
      <c r="I1597" s="62" t="s">
        <v>3189</v>
      </c>
      <c r="J1597" s="63">
        <v>198</v>
      </c>
      <c r="K1597" s="63">
        <v>12</v>
      </c>
      <c r="L1597" s="63" t="s">
        <v>3186</v>
      </c>
      <c r="M1597" s="63" t="s">
        <v>3194</v>
      </c>
      <c r="N1597" s="63" t="s">
        <v>3211</v>
      </c>
      <c r="O1597" s="62">
        <v>3</v>
      </c>
      <c r="P1597" s="64"/>
    </row>
    <row r="1598" spans="2:16" x14ac:dyDescent="0.25">
      <c r="B1598" s="62">
        <v>1593</v>
      </c>
      <c r="C1598" s="63" t="s">
        <v>3182</v>
      </c>
      <c r="D1598" s="63" t="s">
        <v>3222</v>
      </c>
      <c r="E1598" s="63" t="s">
        <v>3223</v>
      </c>
      <c r="F1598" s="63" t="s">
        <v>3223</v>
      </c>
      <c r="G1598" s="63"/>
      <c r="H1598" s="63"/>
      <c r="I1598" s="62" t="s">
        <v>3189</v>
      </c>
      <c r="J1598" s="63">
        <v>210.56</v>
      </c>
      <c r="K1598" s="63">
        <v>12</v>
      </c>
      <c r="L1598" s="63" t="s">
        <v>3186</v>
      </c>
      <c r="M1598" s="63" t="s">
        <v>3194</v>
      </c>
      <c r="N1598" s="63" t="s">
        <v>3211</v>
      </c>
      <c r="O1598" s="62">
        <v>3</v>
      </c>
      <c r="P1598" s="64"/>
    </row>
    <row r="1599" spans="2:16" x14ac:dyDescent="0.25">
      <c r="B1599" s="62">
        <v>1594</v>
      </c>
      <c r="C1599" s="63" t="s">
        <v>3182</v>
      </c>
      <c r="D1599" s="63" t="s">
        <v>3182</v>
      </c>
      <c r="E1599" s="63" t="s">
        <v>3236</v>
      </c>
      <c r="F1599" s="63" t="s">
        <v>3236</v>
      </c>
      <c r="G1599" s="63"/>
      <c r="H1599" s="63"/>
      <c r="I1599" s="62" t="s">
        <v>3189</v>
      </c>
      <c r="J1599" s="63">
        <v>56.7</v>
      </c>
      <c r="K1599" s="63">
        <v>13</v>
      </c>
      <c r="L1599" s="63" t="s">
        <v>3186</v>
      </c>
      <c r="M1599" s="63" t="s">
        <v>3187</v>
      </c>
      <c r="N1599" s="63" t="s">
        <v>3190</v>
      </c>
      <c r="O1599" s="62">
        <v>3</v>
      </c>
      <c r="P1599" s="64"/>
    </row>
    <row r="1600" spans="2:16" x14ac:dyDescent="0.25">
      <c r="B1600" s="62">
        <v>1595</v>
      </c>
      <c r="C1600" s="63" t="s">
        <v>3182</v>
      </c>
      <c r="D1600" s="63" t="s">
        <v>3222</v>
      </c>
      <c r="E1600" s="63" t="s">
        <v>3223</v>
      </c>
      <c r="F1600" s="63" t="s">
        <v>3223</v>
      </c>
      <c r="G1600" s="63"/>
      <c r="H1600" s="63"/>
      <c r="I1600" s="62" t="s">
        <v>3189</v>
      </c>
      <c r="J1600" s="63">
        <v>180</v>
      </c>
      <c r="K1600" s="63">
        <v>12</v>
      </c>
      <c r="L1600" s="63" t="s">
        <v>3186</v>
      </c>
      <c r="M1600" s="63" t="s">
        <v>3194</v>
      </c>
      <c r="N1600" s="63" t="s">
        <v>3211</v>
      </c>
      <c r="O1600" s="62">
        <v>3</v>
      </c>
      <c r="P1600" s="64"/>
    </row>
    <row r="1601" spans="2:16" x14ac:dyDescent="0.25">
      <c r="B1601" s="62">
        <v>1596</v>
      </c>
      <c r="C1601" s="63" t="s">
        <v>3182</v>
      </c>
      <c r="D1601" s="63" t="s">
        <v>3222</v>
      </c>
      <c r="E1601" s="63" t="s">
        <v>3223</v>
      </c>
      <c r="F1601" s="63" t="s">
        <v>3223</v>
      </c>
      <c r="G1601" s="63"/>
      <c r="H1601" s="63"/>
      <c r="I1601" s="62" t="s">
        <v>3189</v>
      </c>
      <c r="J1601" s="63">
        <v>237</v>
      </c>
      <c r="K1601" s="63">
        <v>12</v>
      </c>
      <c r="L1601" s="63" t="s">
        <v>3186</v>
      </c>
      <c r="M1601" s="63" t="s">
        <v>3194</v>
      </c>
      <c r="N1601" s="63" t="s">
        <v>3211</v>
      </c>
      <c r="O1601" s="62">
        <v>3</v>
      </c>
      <c r="P1601" s="64"/>
    </row>
    <row r="1602" spans="2:16" x14ac:dyDescent="0.25">
      <c r="B1602" s="62">
        <v>1597</v>
      </c>
      <c r="C1602" s="63" t="s">
        <v>3182</v>
      </c>
      <c r="D1602" s="63" t="s">
        <v>3222</v>
      </c>
      <c r="E1602" s="63" t="s">
        <v>3223</v>
      </c>
      <c r="F1602" s="63" t="s">
        <v>3223</v>
      </c>
      <c r="G1602" s="63"/>
      <c r="H1602" s="63"/>
      <c r="I1602" s="62" t="s">
        <v>3189</v>
      </c>
      <c r="J1602" s="63">
        <v>547.71</v>
      </c>
      <c r="K1602" s="63">
        <v>12</v>
      </c>
      <c r="L1602" s="63" t="s">
        <v>3186</v>
      </c>
      <c r="M1602" s="63" t="s">
        <v>3194</v>
      </c>
      <c r="N1602" s="63" t="s">
        <v>3211</v>
      </c>
      <c r="O1602" s="62">
        <v>3</v>
      </c>
      <c r="P1602" s="64"/>
    </row>
    <row r="1603" spans="2:16" x14ac:dyDescent="0.25">
      <c r="B1603" s="62">
        <v>1598</v>
      </c>
      <c r="C1603" s="63" t="s">
        <v>3182</v>
      </c>
      <c r="D1603" s="63" t="s">
        <v>3222</v>
      </c>
      <c r="E1603" s="63" t="s">
        <v>3223</v>
      </c>
      <c r="F1603" s="63" t="s">
        <v>3223</v>
      </c>
      <c r="G1603" s="63"/>
      <c r="H1603" s="63"/>
      <c r="I1603" s="62" t="s">
        <v>3189</v>
      </c>
      <c r="J1603" s="63">
        <v>180</v>
      </c>
      <c r="K1603" s="63">
        <v>12</v>
      </c>
      <c r="L1603" s="63" t="s">
        <v>3186</v>
      </c>
      <c r="M1603" s="63" t="s">
        <v>3194</v>
      </c>
      <c r="N1603" s="63" t="s">
        <v>3211</v>
      </c>
      <c r="O1603" s="62">
        <v>3</v>
      </c>
      <c r="P1603" s="64"/>
    </row>
    <row r="1604" spans="2:16" x14ac:dyDescent="0.25">
      <c r="B1604" s="62">
        <v>1599</v>
      </c>
      <c r="C1604" s="63" t="s">
        <v>3182</v>
      </c>
      <c r="D1604" s="63" t="s">
        <v>3222</v>
      </c>
      <c r="E1604" s="63" t="s">
        <v>3223</v>
      </c>
      <c r="F1604" s="63" t="s">
        <v>3223</v>
      </c>
      <c r="G1604" s="63"/>
      <c r="H1604" s="63"/>
      <c r="I1604" s="62" t="s">
        <v>3189</v>
      </c>
      <c r="J1604" s="63">
        <v>399.6</v>
      </c>
      <c r="K1604" s="63">
        <v>12</v>
      </c>
      <c r="L1604" s="63" t="s">
        <v>3186</v>
      </c>
      <c r="M1604" s="63" t="s">
        <v>3194</v>
      </c>
      <c r="N1604" s="63" t="s">
        <v>3211</v>
      </c>
      <c r="O1604" s="62">
        <v>3</v>
      </c>
      <c r="P1604" s="64"/>
    </row>
    <row r="1605" spans="2:16" x14ac:dyDescent="0.25">
      <c r="B1605" s="62">
        <v>1600</v>
      </c>
      <c r="C1605" s="63" t="s">
        <v>3182</v>
      </c>
      <c r="D1605" s="63" t="s">
        <v>3222</v>
      </c>
      <c r="E1605" s="63" t="s">
        <v>3223</v>
      </c>
      <c r="F1605" s="63" t="s">
        <v>3223</v>
      </c>
      <c r="G1605" s="63"/>
      <c r="H1605" s="63"/>
      <c r="I1605" s="62" t="s">
        <v>3189</v>
      </c>
      <c r="J1605" s="63">
        <v>109.01</v>
      </c>
      <c r="K1605" s="63">
        <v>12</v>
      </c>
      <c r="L1605" s="63" t="s">
        <v>3186</v>
      </c>
      <c r="M1605" s="63" t="s">
        <v>3194</v>
      </c>
      <c r="N1605" s="63" t="s">
        <v>3211</v>
      </c>
      <c r="O1605" s="62">
        <v>3</v>
      </c>
      <c r="P1605" s="64"/>
    </row>
    <row r="1606" spans="2:16" x14ac:dyDescent="0.25">
      <c r="B1606" s="62">
        <v>1601</v>
      </c>
      <c r="C1606" s="63" t="s">
        <v>3182</v>
      </c>
      <c r="D1606" s="63" t="s">
        <v>3222</v>
      </c>
      <c r="E1606" s="63" t="s">
        <v>3225</v>
      </c>
      <c r="F1606" s="63" t="s">
        <v>3225</v>
      </c>
      <c r="G1606" s="63"/>
      <c r="H1606" s="63"/>
      <c r="I1606" s="62" t="s">
        <v>3189</v>
      </c>
      <c r="J1606" s="63">
        <v>250</v>
      </c>
      <c r="K1606" s="63">
        <v>12</v>
      </c>
      <c r="L1606" s="63" t="s">
        <v>3186</v>
      </c>
      <c r="M1606" s="63" t="s">
        <v>3194</v>
      </c>
      <c r="N1606" s="63" t="s">
        <v>3211</v>
      </c>
      <c r="O1606" s="62">
        <v>3</v>
      </c>
      <c r="P1606" s="64"/>
    </row>
    <row r="1607" spans="2:16" x14ac:dyDescent="0.25">
      <c r="B1607" s="62">
        <v>1602</v>
      </c>
      <c r="C1607" s="63" t="s">
        <v>3182</v>
      </c>
      <c r="D1607" s="63" t="s">
        <v>3222</v>
      </c>
      <c r="E1607" s="63" t="s">
        <v>3223</v>
      </c>
      <c r="F1607" s="63" t="s">
        <v>3223</v>
      </c>
      <c r="G1607" s="63"/>
      <c r="H1607" s="63"/>
      <c r="I1607" s="62" t="s">
        <v>3189</v>
      </c>
      <c r="J1607" s="63">
        <v>165</v>
      </c>
      <c r="K1607" s="63">
        <v>12</v>
      </c>
      <c r="L1607" s="63" t="s">
        <v>3186</v>
      </c>
      <c r="M1607" s="63" t="s">
        <v>3194</v>
      </c>
      <c r="N1607" s="63" t="s">
        <v>3211</v>
      </c>
      <c r="O1607" s="62">
        <v>3</v>
      </c>
      <c r="P1607" s="64"/>
    </row>
    <row r="1608" spans="2:16" x14ac:dyDescent="0.25">
      <c r="B1608" s="62">
        <v>1603</v>
      </c>
      <c r="C1608" s="63" t="s">
        <v>3182</v>
      </c>
      <c r="D1608" s="63" t="s">
        <v>3222</v>
      </c>
      <c r="E1608" s="63" t="s">
        <v>3223</v>
      </c>
      <c r="F1608" s="63" t="s">
        <v>3223</v>
      </c>
      <c r="G1608" s="63"/>
      <c r="H1608" s="63"/>
      <c r="I1608" s="62" t="s">
        <v>3189</v>
      </c>
      <c r="J1608" s="63">
        <v>175</v>
      </c>
      <c r="K1608" s="63">
        <v>12</v>
      </c>
      <c r="L1608" s="63" t="s">
        <v>3186</v>
      </c>
      <c r="M1608" s="63" t="s">
        <v>3194</v>
      </c>
      <c r="N1608" s="63" t="s">
        <v>3211</v>
      </c>
      <c r="O1608" s="62">
        <v>3</v>
      </c>
      <c r="P1608" s="64"/>
    </row>
    <row r="1609" spans="2:16" x14ac:dyDescent="0.25">
      <c r="B1609" s="62">
        <v>1604</v>
      </c>
      <c r="C1609" s="63" t="s">
        <v>3182</v>
      </c>
      <c r="D1609" s="63" t="s">
        <v>3222</v>
      </c>
      <c r="E1609" s="63" t="s">
        <v>3223</v>
      </c>
      <c r="F1609" s="63" t="s">
        <v>3223</v>
      </c>
      <c r="G1609" s="63"/>
      <c r="H1609" s="63"/>
      <c r="I1609" s="62" t="s">
        <v>3189</v>
      </c>
      <c r="J1609" s="63">
        <v>212</v>
      </c>
      <c r="K1609" s="63">
        <v>12</v>
      </c>
      <c r="L1609" s="63" t="s">
        <v>3186</v>
      </c>
      <c r="M1609" s="63" t="s">
        <v>3194</v>
      </c>
      <c r="N1609" s="63" t="s">
        <v>3211</v>
      </c>
      <c r="O1609" s="62">
        <v>3</v>
      </c>
      <c r="P1609" s="64"/>
    </row>
    <row r="1610" spans="2:16" x14ac:dyDescent="0.25">
      <c r="B1610" s="62">
        <v>1605</v>
      </c>
      <c r="C1610" s="63" t="s">
        <v>3182</v>
      </c>
      <c r="D1610" s="63" t="s">
        <v>3222</v>
      </c>
      <c r="E1610" s="63" t="s">
        <v>3223</v>
      </c>
      <c r="F1610" s="63" t="s">
        <v>3223</v>
      </c>
      <c r="G1610" s="63"/>
      <c r="H1610" s="63"/>
      <c r="I1610" s="62" t="s">
        <v>3189</v>
      </c>
      <c r="J1610" s="63">
        <v>230</v>
      </c>
      <c r="K1610" s="63">
        <v>12</v>
      </c>
      <c r="L1610" s="63" t="s">
        <v>3186</v>
      </c>
      <c r="M1610" s="63" t="s">
        <v>3194</v>
      </c>
      <c r="N1610" s="63" t="s">
        <v>3211</v>
      </c>
      <c r="O1610" s="62">
        <v>3</v>
      </c>
      <c r="P1610" s="64"/>
    </row>
    <row r="1611" spans="2:16" x14ac:dyDescent="0.25">
      <c r="B1611" s="62">
        <v>1606</v>
      </c>
      <c r="C1611" s="63" t="s">
        <v>3182</v>
      </c>
      <c r="D1611" s="63" t="s">
        <v>3222</v>
      </c>
      <c r="E1611" s="63" t="s">
        <v>3223</v>
      </c>
      <c r="F1611" s="63" t="s">
        <v>3223</v>
      </c>
      <c r="G1611" s="63"/>
      <c r="H1611" s="63"/>
      <c r="I1611" s="62" t="s">
        <v>3189</v>
      </c>
      <c r="J1611" s="63">
        <v>101</v>
      </c>
      <c r="K1611" s="63">
        <v>12</v>
      </c>
      <c r="L1611" s="63" t="s">
        <v>3186</v>
      </c>
      <c r="M1611" s="63" t="s">
        <v>3194</v>
      </c>
      <c r="N1611" s="63" t="s">
        <v>3211</v>
      </c>
      <c r="O1611" s="62">
        <v>3</v>
      </c>
      <c r="P1611" s="64"/>
    </row>
    <row r="1612" spans="2:16" x14ac:dyDescent="0.25">
      <c r="B1612" s="62">
        <v>1607</v>
      </c>
      <c r="C1612" s="63" t="s">
        <v>3182</v>
      </c>
      <c r="D1612" s="63" t="s">
        <v>3222</v>
      </c>
      <c r="E1612" s="63" t="s">
        <v>3223</v>
      </c>
      <c r="F1612" s="63" t="s">
        <v>3223</v>
      </c>
      <c r="G1612" s="63"/>
      <c r="H1612" s="63"/>
      <c r="I1612" s="62" t="s">
        <v>3189</v>
      </c>
      <c r="J1612" s="63">
        <v>144.66999999999999</v>
      </c>
      <c r="K1612" s="63">
        <v>12</v>
      </c>
      <c r="L1612" s="63" t="s">
        <v>3186</v>
      </c>
      <c r="M1612" s="63" t="s">
        <v>3194</v>
      </c>
      <c r="N1612" s="63" t="s">
        <v>3211</v>
      </c>
      <c r="O1612" s="62">
        <v>3</v>
      </c>
      <c r="P1612" s="64"/>
    </row>
    <row r="1613" spans="2:16" x14ac:dyDescent="0.25">
      <c r="B1613" s="62">
        <v>1608</v>
      </c>
      <c r="C1613" s="63" t="s">
        <v>3182</v>
      </c>
      <c r="D1613" s="63" t="s">
        <v>3222</v>
      </c>
      <c r="E1613" s="63" t="s">
        <v>3223</v>
      </c>
      <c r="F1613" s="63" t="s">
        <v>3223</v>
      </c>
      <c r="G1613" s="63"/>
      <c r="H1613" s="63"/>
      <c r="I1613" s="62" t="s">
        <v>3189</v>
      </c>
      <c r="J1613" s="63">
        <v>276.38</v>
      </c>
      <c r="K1613" s="63">
        <v>12</v>
      </c>
      <c r="L1613" s="63" t="s">
        <v>3186</v>
      </c>
      <c r="M1613" s="63" t="s">
        <v>3194</v>
      </c>
      <c r="N1613" s="63" t="s">
        <v>3211</v>
      </c>
      <c r="O1613" s="62">
        <v>3</v>
      </c>
      <c r="P1613" s="64"/>
    </row>
    <row r="1614" spans="2:16" x14ac:dyDescent="0.25">
      <c r="B1614" s="62">
        <v>1609</v>
      </c>
      <c r="C1614" s="63" t="s">
        <v>3182</v>
      </c>
      <c r="D1614" s="63" t="s">
        <v>3231</v>
      </c>
      <c r="E1614" s="63" t="s">
        <v>3232</v>
      </c>
      <c r="F1614" s="63" t="s">
        <v>3232</v>
      </c>
      <c r="G1614" s="63"/>
      <c r="H1614" s="63"/>
      <c r="I1614" s="62" t="s">
        <v>3189</v>
      </c>
      <c r="J1614" s="63">
        <v>135</v>
      </c>
      <c r="K1614" s="63">
        <v>13</v>
      </c>
      <c r="L1614" s="63" t="s">
        <v>3186</v>
      </c>
      <c r="M1614" s="63" t="s">
        <v>3187</v>
      </c>
      <c r="N1614" s="63" t="s">
        <v>3190</v>
      </c>
      <c r="O1614" s="62">
        <v>3</v>
      </c>
      <c r="P1614" s="64"/>
    </row>
    <row r="1615" spans="2:16" x14ac:dyDescent="0.25">
      <c r="B1615" s="62">
        <v>1610</v>
      </c>
      <c r="C1615" s="63" t="s">
        <v>3182</v>
      </c>
      <c r="D1615" s="63" t="s">
        <v>3231</v>
      </c>
      <c r="E1615" s="63" t="s">
        <v>3232</v>
      </c>
      <c r="F1615" s="63" t="s">
        <v>3232</v>
      </c>
      <c r="G1615" s="63"/>
      <c r="H1615" s="63"/>
      <c r="I1615" s="62" t="s">
        <v>3189</v>
      </c>
      <c r="J1615" s="63">
        <v>210</v>
      </c>
      <c r="K1615" s="63">
        <v>13</v>
      </c>
      <c r="L1615" s="63" t="s">
        <v>3186</v>
      </c>
      <c r="M1615" s="63" t="s">
        <v>3187</v>
      </c>
      <c r="N1615" s="63" t="s">
        <v>3190</v>
      </c>
      <c r="O1615" s="62">
        <v>3</v>
      </c>
      <c r="P1615" s="64"/>
    </row>
    <row r="1616" spans="2:16" x14ac:dyDescent="0.25">
      <c r="B1616" s="62">
        <v>1611</v>
      </c>
      <c r="C1616" s="63" t="s">
        <v>3182</v>
      </c>
      <c r="D1616" s="63" t="s">
        <v>3222</v>
      </c>
      <c r="E1616" s="63" t="s">
        <v>3223</v>
      </c>
      <c r="F1616" s="63" t="s">
        <v>3223</v>
      </c>
      <c r="G1616" s="63"/>
      <c r="H1616" s="63"/>
      <c r="I1616" s="62" t="s">
        <v>3189</v>
      </c>
      <c r="J1616" s="63">
        <v>322.05</v>
      </c>
      <c r="K1616" s="63">
        <v>12</v>
      </c>
      <c r="L1616" s="63" t="s">
        <v>3186</v>
      </c>
      <c r="M1616" s="63" t="s">
        <v>3194</v>
      </c>
      <c r="N1616" s="63" t="s">
        <v>3211</v>
      </c>
      <c r="O1616" s="62">
        <v>3</v>
      </c>
      <c r="P1616" s="64"/>
    </row>
    <row r="1617" spans="2:16" x14ac:dyDescent="0.25">
      <c r="B1617" s="62">
        <v>1612</v>
      </c>
      <c r="C1617" s="63" t="s">
        <v>3182</v>
      </c>
      <c r="D1617" s="63" t="s">
        <v>3222</v>
      </c>
      <c r="E1617" s="63" t="s">
        <v>3223</v>
      </c>
      <c r="F1617" s="63" t="s">
        <v>3223</v>
      </c>
      <c r="G1617" s="63"/>
      <c r="H1617" s="63"/>
      <c r="I1617" s="62" t="s">
        <v>3189</v>
      </c>
      <c r="J1617" s="63">
        <v>210</v>
      </c>
      <c r="K1617" s="63">
        <v>12</v>
      </c>
      <c r="L1617" s="63" t="s">
        <v>3186</v>
      </c>
      <c r="M1617" s="63" t="s">
        <v>3194</v>
      </c>
      <c r="N1617" s="63" t="s">
        <v>3211</v>
      </c>
      <c r="O1617" s="62">
        <v>3</v>
      </c>
      <c r="P1617" s="64"/>
    </row>
    <row r="1618" spans="2:16" x14ac:dyDescent="0.25">
      <c r="B1618" s="62">
        <v>1613</v>
      </c>
      <c r="C1618" s="63" t="s">
        <v>3182</v>
      </c>
      <c r="D1618" s="63" t="s">
        <v>3222</v>
      </c>
      <c r="E1618" s="63" t="s">
        <v>3223</v>
      </c>
      <c r="F1618" s="63" t="s">
        <v>3223</v>
      </c>
      <c r="G1618" s="63"/>
      <c r="H1618" s="63"/>
      <c r="I1618" s="62" t="s">
        <v>3189</v>
      </c>
      <c r="J1618" s="63">
        <v>209</v>
      </c>
      <c r="K1618" s="63">
        <v>12</v>
      </c>
      <c r="L1618" s="63" t="s">
        <v>3186</v>
      </c>
      <c r="M1618" s="63" t="s">
        <v>3194</v>
      </c>
      <c r="N1618" s="63" t="s">
        <v>3211</v>
      </c>
      <c r="O1618" s="62">
        <v>3</v>
      </c>
      <c r="P1618" s="64"/>
    </row>
    <row r="1619" spans="2:16" x14ac:dyDescent="0.25">
      <c r="B1619" s="62">
        <v>1614</v>
      </c>
      <c r="C1619" s="63" t="s">
        <v>3182</v>
      </c>
      <c r="D1619" s="63" t="s">
        <v>3182</v>
      </c>
      <c r="E1619" s="63" t="s">
        <v>3236</v>
      </c>
      <c r="F1619" s="63" t="s">
        <v>3236</v>
      </c>
      <c r="G1619" s="63"/>
      <c r="H1619" s="63"/>
      <c r="I1619" s="62" t="s">
        <v>3189</v>
      </c>
      <c r="J1619" s="63">
        <v>59.2</v>
      </c>
      <c r="K1619" s="63">
        <v>13</v>
      </c>
      <c r="L1619" s="63" t="s">
        <v>3186</v>
      </c>
      <c r="M1619" s="63" t="s">
        <v>3187</v>
      </c>
      <c r="N1619" s="63" t="s">
        <v>3190</v>
      </c>
      <c r="O1619" s="62">
        <v>3</v>
      </c>
      <c r="P1619" s="64"/>
    </row>
    <row r="1620" spans="2:16" x14ac:dyDescent="0.25">
      <c r="B1620" s="62">
        <v>1615</v>
      </c>
      <c r="C1620" s="63" t="s">
        <v>3182</v>
      </c>
      <c r="D1620" s="63" t="s">
        <v>3222</v>
      </c>
      <c r="E1620" s="63" t="s">
        <v>3223</v>
      </c>
      <c r="F1620" s="63" t="s">
        <v>3223</v>
      </c>
      <c r="G1620" s="63"/>
      <c r="H1620" s="63"/>
      <c r="I1620" s="62" t="s">
        <v>3189</v>
      </c>
      <c r="J1620" s="63">
        <v>286.43</v>
      </c>
      <c r="K1620" s="63">
        <v>12</v>
      </c>
      <c r="L1620" s="63" t="s">
        <v>3186</v>
      </c>
      <c r="M1620" s="63" t="s">
        <v>3194</v>
      </c>
      <c r="N1620" s="63" t="s">
        <v>3211</v>
      </c>
      <c r="O1620" s="62">
        <v>3</v>
      </c>
      <c r="P1620" s="64"/>
    </row>
    <row r="1621" spans="2:16" x14ac:dyDescent="0.25">
      <c r="B1621" s="62">
        <v>1616</v>
      </c>
      <c r="C1621" s="63" t="s">
        <v>3182</v>
      </c>
      <c r="D1621" s="63" t="s">
        <v>3182</v>
      </c>
      <c r="E1621" s="63" t="s">
        <v>3241</v>
      </c>
      <c r="F1621" s="63" t="s">
        <v>3241</v>
      </c>
      <c r="G1621" s="63"/>
      <c r="H1621" s="63"/>
      <c r="I1621" s="62" t="s">
        <v>3189</v>
      </c>
      <c r="J1621" s="63">
        <v>48.2</v>
      </c>
      <c r="K1621" s="63">
        <v>13</v>
      </c>
      <c r="L1621" s="63" t="s">
        <v>3186</v>
      </c>
      <c r="M1621" s="63" t="s">
        <v>3187</v>
      </c>
      <c r="N1621" s="63" t="s">
        <v>3190</v>
      </c>
      <c r="O1621" s="62">
        <v>3</v>
      </c>
      <c r="P1621" s="64"/>
    </row>
    <row r="1622" spans="2:16" x14ac:dyDescent="0.25">
      <c r="B1622" s="62">
        <v>1617</v>
      </c>
      <c r="C1622" s="63" t="s">
        <v>3182</v>
      </c>
      <c r="D1622" s="63" t="s">
        <v>3182</v>
      </c>
      <c r="E1622" s="63" t="s">
        <v>3241</v>
      </c>
      <c r="F1622" s="63" t="s">
        <v>3241</v>
      </c>
      <c r="G1622" s="63"/>
      <c r="H1622" s="63"/>
      <c r="I1622" s="62" t="s">
        <v>3189</v>
      </c>
      <c r="J1622" s="63">
        <v>47.6</v>
      </c>
      <c r="K1622" s="63">
        <v>12</v>
      </c>
      <c r="L1622" s="63" t="s">
        <v>3186</v>
      </c>
      <c r="M1622" s="63" t="s">
        <v>3187</v>
      </c>
      <c r="N1622" s="63" t="s">
        <v>3198</v>
      </c>
      <c r="O1622" s="62">
        <v>3</v>
      </c>
      <c r="P1622" s="64"/>
    </row>
    <row r="1623" spans="2:16" x14ac:dyDescent="0.25">
      <c r="B1623" s="62">
        <v>1618</v>
      </c>
      <c r="C1623" s="63" t="s">
        <v>3182</v>
      </c>
      <c r="D1623" s="63" t="s">
        <v>3182</v>
      </c>
      <c r="E1623" s="63" t="s">
        <v>3236</v>
      </c>
      <c r="F1623" s="63" t="s">
        <v>3236</v>
      </c>
      <c r="G1623" s="63"/>
      <c r="H1623" s="63"/>
      <c r="I1623" s="62" t="s">
        <v>3189</v>
      </c>
      <c r="J1623" s="63">
        <v>55</v>
      </c>
      <c r="K1623" s="63">
        <v>13</v>
      </c>
      <c r="L1623" s="63" t="s">
        <v>3186</v>
      </c>
      <c r="M1623" s="63" t="s">
        <v>3187</v>
      </c>
      <c r="N1623" s="63" t="s">
        <v>3190</v>
      </c>
      <c r="O1623" s="62">
        <v>3</v>
      </c>
      <c r="P1623" s="64"/>
    </row>
    <row r="1624" spans="2:16" x14ac:dyDescent="0.25">
      <c r="B1624" s="62">
        <v>1619</v>
      </c>
      <c r="C1624" s="63" t="s">
        <v>3182</v>
      </c>
      <c r="D1624" s="63" t="s">
        <v>3182</v>
      </c>
      <c r="E1624" s="63" t="s">
        <v>3236</v>
      </c>
      <c r="F1624" s="63" t="s">
        <v>3236</v>
      </c>
      <c r="G1624" s="63"/>
      <c r="H1624" s="63"/>
      <c r="I1624" s="62" t="s">
        <v>3189</v>
      </c>
      <c r="J1624" s="63">
        <v>40</v>
      </c>
      <c r="K1624" s="63">
        <v>13</v>
      </c>
      <c r="L1624" s="63" t="s">
        <v>3186</v>
      </c>
      <c r="M1624" s="63" t="s">
        <v>3187</v>
      </c>
      <c r="N1624" s="63" t="s">
        <v>3190</v>
      </c>
      <c r="O1624" s="62">
        <v>3</v>
      </c>
      <c r="P1624" s="64"/>
    </row>
    <row r="1625" spans="2:16" x14ac:dyDescent="0.25">
      <c r="B1625" s="62">
        <v>1620</v>
      </c>
      <c r="C1625" s="63" t="s">
        <v>3182</v>
      </c>
      <c r="D1625" s="63" t="s">
        <v>3182</v>
      </c>
      <c r="E1625" s="63" t="s">
        <v>3236</v>
      </c>
      <c r="F1625" s="63" t="s">
        <v>3236</v>
      </c>
      <c r="G1625" s="63"/>
      <c r="H1625" s="63"/>
      <c r="I1625" s="62" t="s">
        <v>3189</v>
      </c>
      <c r="J1625" s="63">
        <v>69.5</v>
      </c>
      <c r="K1625" s="63">
        <v>13</v>
      </c>
      <c r="L1625" s="63" t="s">
        <v>3186</v>
      </c>
      <c r="M1625" s="63" t="s">
        <v>3187</v>
      </c>
      <c r="N1625" s="63" t="s">
        <v>3190</v>
      </c>
      <c r="O1625" s="62">
        <v>3</v>
      </c>
      <c r="P1625" s="64"/>
    </row>
    <row r="1626" spans="2:16" x14ac:dyDescent="0.25">
      <c r="B1626" s="62">
        <v>1621</v>
      </c>
      <c r="C1626" s="63" t="s">
        <v>3182</v>
      </c>
      <c r="D1626" s="63" t="s">
        <v>3182</v>
      </c>
      <c r="E1626" s="63" t="s">
        <v>3241</v>
      </c>
      <c r="F1626" s="63" t="s">
        <v>3241</v>
      </c>
      <c r="G1626" s="63"/>
      <c r="H1626" s="63"/>
      <c r="I1626" s="62" t="s">
        <v>3189</v>
      </c>
      <c r="J1626" s="63">
        <v>56.4</v>
      </c>
      <c r="K1626" s="63">
        <v>13</v>
      </c>
      <c r="L1626" s="63" t="s">
        <v>3186</v>
      </c>
      <c r="M1626" s="63" t="s">
        <v>3187</v>
      </c>
      <c r="N1626" s="63" t="s">
        <v>3190</v>
      </c>
      <c r="O1626" s="62">
        <v>3</v>
      </c>
      <c r="P1626" s="64"/>
    </row>
    <row r="1627" spans="2:16" x14ac:dyDescent="0.25">
      <c r="B1627" s="62">
        <v>1622</v>
      </c>
      <c r="C1627" s="63" t="s">
        <v>3182</v>
      </c>
      <c r="D1627" s="63" t="s">
        <v>3182</v>
      </c>
      <c r="E1627" s="63" t="s">
        <v>3236</v>
      </c>
      <c r="F1627" s="63" t="s">
        <v>3236</v>
      </c>
      <c r="G1627" s="63"/>
      <c r="H1627" s="63"/>
      <c r="I1627" s="62" t="s">
        <v>3189</v>
      </c>
      <c r="J1627" s="63">
        <v>50.4</v>
      </c>
      <c r="K1627" s="63">
        <v>13</v>
      </c>
      <c r="L1627" s="63" t="s">
        <v>3186</v>
      </c>
      <c r="M1627" s="63" t="s">
        <v>3187</v>
      </c>
      <c r="N1627" s="63" t="s">
        <v>3190</v>
      </c>
      <c r="O1627" s="62">
        <v>3</v>
      </c>
      <c r="P1627" s="64"/>
    </row>
    <row r="1628" spans="2:16" x14ac:dyDescent="0.25">
      <c r="B1628" s="62">
        <v>1623</v>
      </c>
      <c r="C1628" s="63" t="s">
        <v>3182</v>
      </c>
      <c r="D1628" s="63" t="s">
        <v>3182</v>
      </c>
      <c r="E1628" s="63" t="s">
        <v>3241</v>
      </c>
      <c r="F1628" s="63" t="s">
        <v>3241</v>
      </c>
      <c r="G1628" s="63"/>
      <c r="H1628" s="63"/>
      <c r="I1628" s="62" t="s">
        <v>3189</v>
      </c>
      <c r="J1628" s="63">
        <v>26.5</v>
      </c>
      <c r="K1628" s="63">
        <v>13</v>
      </c>
      <c r="L1628" s="63" t="s">
        <v>3186</v>
      </c>
      <c r="M1628" s="63" t="s">
        <v>3187</v>
      </c>
      <c r="N1628" s="63" t="s">
        <v>3190</v>
      </c>
      <c r="O1628" s="62">
        <v>3</v>
      </c>
      <c r="P1628" s="64"/>
    </row>
    <row r="1629" spans="2:16" x14ac:dyDescent="0.25">
      <c r="B1629" s="62">
        <v>1624</v>
      </c>
      <c r="C1629" s="63" t="s">
        <v>3182</v>
      </c>
      <c r="D1629" s="63" t="s">
        <v>3182</v>
      </c>
      <c r="E1629" s="63" t="s">
        <v>3236</v>
      </c>
      <c r="F1629" s="63" t="s">
        <v>3236</v>
      </c>
      <c r="G1629" s="63"/>
      <c r="H1629" s="63"/>
      <c r="I1629" s="62" t="s">
        <v>3189</v>
      </c>
      <c r="J1629" s="63">
        <v>60.4</v>
      </c>
      <c r="K1629" s="63">
        <v>13</v>
      </c>
      <c r="L1629" s="63" t="s">
        <v>3186</v>
      </c>
      <c r="M1629" s="63" t="s">
        <v>3187</v>
      </c>
      <c r="N1629" s="63" t="s">
        <v>3190</v>
      </c>
      <c r="O1629" s="62">
        <v>3</v>
      </c>
      <c r="P1629" s="64"/>
    </row>
    <row r="1630" spans="2:16" x14ac:dyDescent="0.25">
      <c r="B1630" s="62">
        <v>1625</v>
      </c>
      <c r="C1630" s="63" t="s">
        <v>3182</v>
      </c>
      <c r="D1630" s="63" t="s">
        <v>3182</v>
      </c>
      <c r="E1630" s="63" t="s">
        <v>3236</v>
      </c>
      <c r="F1630" s="63" t="s">
        <v>3236</v>
      </c>
      <c r="G1630" s="63"/>
      <c r="H1630" s="63"/>
      <c r="I1630" s="62" t="s">
        <v>3189</v>
      </c>
      <c r="J1630" s="63">
        <v>77</v>
      </c>
      <c r="K1630" s="63">
        <v>13</v>
      </c>
      <c r="L1630" s="63" t="s">
        <v>3186</v>
      </c>
      <c r="M1630" s="63" t="s">
        <v>3187</v>
      </c>
      <c r="N1630" s="63" t="s">
        <v>3190</v>
      </c>
      <c r="O1630" s="62">
        <v>3</v>
      </c>
      <c r="P1630" s="64"/>
    </row>
    <row r="1631" spans="2:16" x14ac:dyDescent="0.25">
      <c r="B1631" s="62">
        <v>1626</v>
      </c>
      <c r="C1631" s="63" t="s">
        <v>3182</v>
      </c>
      <c r="D1631" s="63" t="s">
        <v>3182</v>
      </c>
      <c r="E1631" s="63" t="s">
        <v>3236</v>
      </c>
      <c r="F1631" s="63" t="s">
        <v>3236</v>
      </c>
      <c r="G1631" s="63"/>
      <c r="H1631" s="63"/>
      <c r="I1631" s="62" t="s">
        <v>3189</v>
      </c>
      <c r="J1631" s="63">
        <v>71.599999999999994</v>
      </c>
      <c r="K1631" s="63">
        <v>13</v>
      </c>
      <c r="L1631" s="63" t="s">
        <v>3186</v>
      </c>
      <c r="M1631" s="63" t="s">
        <v>3187</v>
      </c>
      <c r="N1631" s="63" t="s">
        <v>3190</v>
      </c>
      <c r="O1631" s="62">
        <v>3</v>
      </c>
      <c r="P1631" s="64"/>
    </row>
    <row r="1632" spans="2:16" x14ac:dyDescent="0.25">
      <c r="B1632" s="62">
        <v>1627</v>
      </c>
      <c r="C1632" s="63" t="s">
        <v>3182</v>
      </c>
      <c r="D1632" s="63" t="s">
        <v>3182</v>
      </c>
      <c r="E1632" s="63" t="s">
        <v>3236</v>
      </c>
      <c r="F1632" s="63" t="s">
        <v>3236</v>
      </c>
      <c r="G1632" s="63"/>
      <c r="H1632" s="63"/>
      <c r="I1632" s="62" t="s">
        <v>3189</v>
      </c>
      <c r="J1632" s="63">
        <v>55.8</v>
      </c>
      <c r="K1632" s="63">
        <v>13</v>
      </c>
      <c r="L1632" s="63" t="s">
        <v>3186</v>
      </c>
      <c r="M1632" s="63" t="s">
        <v>3187</v>
      </c>
      <c r="N1632" s="63" t="s">
        <v>3190</v>
      </c>
      <c r="O1632" s="62">
        <v>3</v>
      </c>
      <c r="P1632" s="64"/>
    </row>
    <row r="1633" spans="2:16" x14ac:dyDescent="0.25">
      <c r="B1633" s="62">
        <v>1628</v>
      </c>
      <c r="C1633" s="63" t="s">
        <v>3182</v>
      </c>
      <c r="D1633" s="63" t="s">
        <v>3182</v>
      </c>
      <c r="E1633" s="63" t="s">
        <v>3236</v>
      </c>
      <c r="F1633" s="63" t="s">
        <v>3236</v>
      </c>
      <c r="G1633" s="63"/>
      <c r="H1633" s="63"/>
      <c r="I1633" s="62" t="s">
        <v>3189</v>
      </c>
      <c r="J1633" s="63">
        <v>66.8</v>
      </c>
      <c r="K1633" s="63">
        <v>13</v>
      </c>
      <c r="L1633" s="63" t="s">
        <v>3186</v>
      </c>
      <c r="M1633" s="63" t="s">
        <v>3187</v>
      </c>
      <c r="N1633" s="63" t="s">
        <v>3190</v>
      </c>
      <c r="O1633" s="62">
        <v>3</v>
      </c>
      <c r="P1633" s="64"/>
    </row>
    <row r="1634" spans="2:16" x14ac:dyDescent="0.25">
      <c r="B1634" s="62">
        <v>1629</v>
      </c>
      <c r="C1634" s="63" t="s">
        <v>3182</v>
      </c>
      <c r="D1634" s="63" t="s">
        <v>3182</v>
      </c>
      <c r="E1634" s="63" t="s">
        <v>3236</v>
      </c>
      <c r="F1634" s="63" t="s">
        <v>3236</v>
      </c>
      <c r="G1634" s="63"/>
      <c r="H1634" s="63"/>
      <c r="I1634" s="62" t="s">
        <v>3189</v>
      </c>
      <c r="J1634" s="63">
        <v>66.900000000000006</v>
      </c>
      <c r="K1634" s="63">
        <v>13</v>
      </c>
      <c r="L1634" s="63" t="s">
        <v>3186</v>
      </c>
      <c r="M1634" s="63" t="s">
        <v>3187</v>
      </c>
      <c r="N1634" s="63" t="s">
        <v>3190</v>
      </c>
      <c r="O1634" s="62">
        <v>3</v>
      </c>
      <c r="P1634" s="64"/>
    </row>
    <row r="1635" spans="2:16" x14ac:dyDescent="0.25">
      <c r="B1635" s="62">
        <v>1630</v>
      </c>
      <c r="C1635" s="63" t="s">
        <v>3182</v>
      </c>
      <c r="D1635" s="63" t="s">
        <v>3182</v>
      </c>
      <c r="E1635" s="63" t="s">
        <v>3236</v>
      </c>
      <c r="F1635" s="63" t="s">
        <v>3236</v>
      </c>
      <c r="G1635" s="63"/>
      <c r="H1635" s="63"/>
      <c r="I1635" s="62" t="s">
        <v>3189</v>
      </c>
      <c r="J1635" s="63">
        <v>67.599999999999994</v>
      </c>
      <c r="K1635" s="63">
        <v>13</v>
      </c>
      <c r="L1635" s="63" t="s">
        <v>3186</v>
      </c>
      <c r="M1635" s="63" t="s">
        <v>3187</v>
      </c>
      <c r="N1635" s="63" t="s">
        <v>3190</v>
      </c>
      <c r="O1635" s="62">
        <v>3</v>
      </c>
      <c r="P1635" s="64"/>
    </row>
    <row r="1636" spans="2:16" x14ac:dyDescent="0.25">
      <c r="B1636" s="62">
        <v>1631</v>
      </c>
      <c r="C1636" s="63" t="s">
        <v>3182</v>
      </c>
      <c r="D1636" s="63" t="s">
        <v>3182</v>
      </c>
      <c r="E1636" s="63" t="s">
        <v>3236</v>
      </c>
      <c r="F1636" s="63" t="s">
        <v>3236</v>
      </c>
      <c r="G1636" s="63"/>
      <c r="H1636" s="63"/>
      <c r="I1636" s="62" t="s">
        <v>3189</v>
      </c>
      <c r="J1636" s="63">
        <v>64.5</v>
      </c>
      <c r="K1636" s="63">
        <v>13</v>
      </c>
      <c r="L1636" s="63" t="s">
        <v>3186</v>
      </c>
      <c r="M1636" s="63" t="s">
        <v>3187</v>
      </c>
      <c r="N1636" s="63" t="s">
        <v>3190</v>
      </c>
      <c r="O1636" s="62">
        <v>3</v>
      </c>
      <c r="P1636" s="64"/>
    </row>
    <row r="1637" spans="2:16" x14ac:dyDescent="0.25">
      <c r="B1637" s="62">
        <v>1632</v>
      </c>
      <c r="C1637" s="63" t="s">
        <v>3182</v>
      </c>
      <c r="D1637" s="63" t="s">
        <v>3222</v>
      </c>
      <c r="E1637" s="63" t="s">
        <v>3223</v>
      </c>
      <c r="F1637" s="63" t="s">
        <v>3223</v>
      </c>
      <c r="G1637" s="63"/>
      <c r="H1637" s="63"/>
      <c r="I1637" s="62" t="s">
        <v>3189</v>
      </c>
      <c r="J1637" s="63">
        <v>215.93</v>
      </c>
      <c r="K1637" s="63">
        <v>12</v>
      </c>
      <c r="L1637" s="63" t="s">
        <v>3186</v>
      </c>
      <c r="M1637" s="63" t="s">
        <v>3194</v>
      </c>
      <c r="N1637" s="63" t="s">
        <v>3211</v>
      </c>
      <c r="O1637" s="62">
        <v>3</v>
      </c>
      <c r="P1637" s="64"/>
    </row>
    <row r="1638" spans="2:16" x14ac:dyDescent="0.25">
      <c r="B1638" s="62">
        <v>1633</v>
      </c>
      <c r="C1638" s="63" t="s">
        <v>3182</v>
      </c>
      <c r="D1638" s="63" t="s">
        <v>3222</v>
      </c>
      <c r="E1638" s="63" t="s">
        <v>3223</v>
      </c>
      <c r="F1638" s="63" t="s">
        <v>3223</v>
      </c>
      <c r="G1638" s="63"/>
      <c r="H1638" s="63"/>
      <c r="I1638" s="62" t="s">
        <v>3189</v>
      </c>
      <c r="J1638" s="63">
        <v>155</v>
      </c>
      <c r="K1638" s="63">
        <v>12</v>
      </c>
      <c r="L1638" s="63" t="s">
        <v>3186</v>
      </c>
      <c r="M1638" s="63" t="s">
        <v>3194</v>
      </c>
      <c r="N1638" s="63" t="s">
        <v>3211</v>
      </c>
      <c r="O1638" s="62">
        <v>3</v>
      </c>
      <c r="P1638" s="64"/>
    </row>
    <row r="1639" spans="2:16" x14ac:dyDescent="0.25">
      <c r="B1639" s="62">
        <v>1634</v>
      </c>
      <c r="C1639" s="63" t="s">
        <v>3182</v>
      </c>
      <c r="D1639" s="63" t="s">
        <v>3222</v>
      </c>
      <c r="E1639" s="63" t="s">
        <v>3223</v>
      </c>
      <c r="F1639" s="63" t="s">
        <v>3223</v>
      </c>
      <c r="G1639" s="63"/>
      <c r="H1639" s="63"/>
      <c r="I1639" s="62" t="s">
        <v>3189</v>
      </c>
      <c r="J1639" s="63">
        <v>199.97</v>
      </c>
      <c r="K1639" s="63">
        <v>12</v>
      </c>
      <c r="L1639" s="63" t="s">
        <v>3186</v>
      </c>
      <c r="M1639" s="63" t="s">
        <v>3194</v>
      </c>
      <c r="N1639" s="63" t="s">
        <v>3211</v>
      </c>
      <c r="O1639" s="62">
        <v>3</v>
      </c>
      <c r="P1639" s="64"/>
    </row>
    <row r="1640" spans="2:16" x14ac:dyDescent="0.25">
      <c r="B1640" s="62">
        <v>1635</v>
      </c>
      <c r="C1640" s="63" t="s">
        <v>3182</v>
      </c>
      <c r="D1640" s="63" t="s">
        <v>3222</v>
      </c>
      <c r="E1640" s="63" t="s">
        <v>3225</v>
      </c>
      <c r="F1640" s="63" t="s">
        <v>3225</v>
      </c>
      <c r="G1640" s="63"/>
      <c r="H1640" s="63"/>
      <c r="I1640" s="62" t="s">
        <v>3189</v>
      </c>
      <c r="J1640" s="63">
        <v>112.6</v>
      </c>
      <c r="K1640" s="63">
        <v>12</v>
      </c>
      <c r="L1640" s="63" t="s">
        <v>3186</v>
      </c>
      <c r="M1640" s="63" t="s">
        <v>3194</v>
      </c>
      <c r="N1640" s="63" t="s">
        <v>3211</v>
      </c>
      <c r="O1640" s="62">
        <v>3</v>
      </c>
      <c r="P1640" s="64"/>
    </row>
    <row r="1641" spans="2:16" x14ac:dyDescent="0.25">
      <c r="B1641" s="62">
        <v>1636</v>
      </c>
      <c r="C1641" s="63" t="s">
        <v>3182</v>
      </c>
      <c r="D1641" s="63" t="s">
        <v>3222</v>
      </c>
      <c r="E1641" s="63" t="s">
        <v>3223</v>
      </c>
      <c r="F1641" s="63" t="s">
        <v>3223</v>
      </c>
      <c r="G1641" s="63"/>
      <c r="H1641" s="63"/>
      <c r="I1641" s="62" t="s">
        <v>3189</v>
      </c>
      <c r="J1641" s="63">
        <v>156.11000000000001</v>
      </c>
      <c r="K1641" s="63">
        <v>12</v>
      </c>
      <c r="L1641" s="63" t="s">
        <v>3186</v>
      </c>
      <c r="M1641" s="63" t="s">
        <v>3194</v>
      </c>
      <c r="N1641" s="63" t="s">
        <v>3211</v>
      </c>
      <c r="O1641" s="62">
        <v>3</v>
      </c>
      <c r="P1641" s="64"/>
    </row>
    <row r="1642" spans="2:16" x14ac:dyDescent="0.25">
      <c r="B1642" s="62">
        <v>1637</v>
      </c>
      <c r="C1642" s="63" t="s">
        <v>3182</v>
      </c>
      <c r="D1642" s="63" t="s">
        <v>3222</v>
      </c>
      <c r="E1642" s="63" t="s">
        <v>3223</v>
      </c>
      <c r="F1642" s="63" t="s">
        <v>3223</v>
      </c>
      <c r="G1642" s="63"/>
      <c r="H1642" s="63"/>
      <c r="I1642" s="62" t="s">
        <v>3189</v>
      </c>
      <c r="J1642" s="63">
        <v>135</v>
      </c>
      <c r="K1642" s="63">
        <v>12</v>
      </c>
      <c r="L1642" s="63" t="s">
        <v>3186</v>
      </c>
      <c r="M1642" s="63" t="s">
        <v>3194</v>
      </c>
      <c r="N1642" s="63" t="s">
        <v>3211</v>
      </c>
      <c r="O1642" s="62">
        <v>3</v>
      </c>
      <c r="P1642" s="64"/>
    </row>
    <row r="1643" spans="2:16" x14ac:dyDescent="0.25">
      <c r="B1643" s="62">
        <v>1638</v>
      </c>
      <c r="C1643" s="63" t="s">
        <v>3182</v>
      </c>
      <c r="D1643" s="63" t="s">
        <v>3231</v>
      </c>
      <c r="E1643" s="63" t="s">
        <v>3232</v>
      </c>
      <c r="F1643" s="63" t="s">
        <v>3232</v>
      </c>
      <c r="G1643" s="63"/>
      <c r="H1643" s="63"/>
      <c r="I1643" s="62" t="s">
        <v>3189</v>
      </c>
      <c r="J1643" s="63">
        <v>370</v>
      </c>
      <c r="K1643" s="63">
        <v>13</v>
      </c>
      <c r="L1643" s="63" t="s">
        <v>3186</v>
      </c>
      <c r="M1643" s="63" t="s">
        <v>3187</v>
      </c>
      <c r="N1643" s="63" t="s">
        <v>3190</v>
      </c>
      <c r="O1643" s="62">
        <v>3</v>
      </c>
      <c r="P1643" s="64"/>
    </row>
    <row r="1644" spans="2:16" x14ac:dyDescent="0.25">
      <c r="B1644" s="62">
        <v>1639</v>
      </c>
      <c r="C1644" s="63" t="s">
        <v>3182</v>
      </c>
      <c r="D1644" s="63" t="s">
        <v>3182</v>
      </c>
      <c r="E1644" s="63" t="s">
        <v>3241</v>
      </c>
      <c r="F1644" s="63" t="s">
        <v>3241</v>
      </c>
      <c r="G1644" s="63"/>
      <c r="H1644" s="63"/>
      <c r="I1644" s="62" t="s">
        <v>3189</v>
      </c>
      <c r="J1644" s="63">
        <v>54.3</v>
      </c>
      <c r="K1644" s="63">
        <v>13</v>
      </c>
      <c r="L1644" s="63" t="s">
        <v>3186</v>
      </c>
      <c r="M1644" s="63" t="s">
        <v>3187</v>
      </c>
      <c r="N1644" s="63" t="s">
        <v>3190</v>
      </c>
      <c r="O1644" s="62">
        <v>3</v>
      </c>
      <c r="P1644" s="64"/>
    </row>
    <row r="1645" spans="2:16" x14ac:dyDescent="0.25">
      <c r="B1645" s="62">
        <v>1640</v>
      </c>
      <c r="C1645" s="63" t="s">
        <v>3182</v>
      </c>
      <c r="D1645" s="63" t="s">
        <v>3222</v>
      </c>
      <c r="E1645" s="63" t="s">
        <v>3223</v>
      </c>
      <c r="F1645" s="63" t="s">
        <v>3223</v>
      </c>
      <c r="G1645" s="63"/>
      <c r="H1645" s="63"/>
      <c r="I1645" s="62" t="s">
        <v>3189</v>
      </c>
      <c r="J1645" s="63">
        <v>165</v>
      </c>
      <c r="K1645" s="63">
        <v>12</v>
      </c>
      <c r="L1645" s="63" t="s">
        <v>3186</v>
      </c>
      <c r="M1645" s="63" t="s">
        <v>3194</v>
      </c>
      <c r="N1645" s="63" t="s">
        <v>3211</v>
      </c>
      <c r="O1645" s="62">
        <v>3</v>
      </c>
      <c r="P1645" s="64"/>
    </row>
    <row r="1646" spans="2:16" x14ac:dyDescent="0.25">
      <c r="B1646" s="62">
        <v>1641</v>
      </c>
      <c r="C1646" s="63" t="s">
        <v>3182</v>
      </c>
      <c r="D1646" s="63" t="s">
        <v>3182</v>
      </c>
      <c r="E1646" s="63" t="s">
        <v>3236</v>
      </c>
      <c r="F1646" s="63" t="s">
        <v>3236</v>
      </c>
      <c r="G1646" s="63"/>
      <c r="H1646" s="63"/>
      <c r="I1646" s="62" t="s">
        <v>3189</v>
      </c>
      <c r="J1646" s="63">
        <v>77.2</v>
      </c>
      <c r="K1646" s="63">
        <v>12</v>
      </c>
      <c r="L1646" s="63" t="s">
        <v>3186</v>
      </c>
      <c r="M1646" s="63" t="s">
        <v>3194</v>
      </c>
      <c r="N1646" s="63" t="s">
        <v>3211</v>
      </c>
      <c r="O1646" s="62">
        <v>3</v>
      </c>
      <c r="P1646" s="64"/>
    </row>
    <row r="1647" spans="2:16" x14ac:dyDescent="0.25">
      <c r="B1647" s="62">
        <v>1642</v>
      </c>
      <c r="C1647" s="63" t="s">
        <v>3182</v>
      </c>
      <c r="D1647" s="63" t="s">
        <v>3222</v>
      </c>
      <c r="E1647" s="63" t="s">
        <v>3223</v>
      </c>
      <c r="F1647" s="63" t="s">
        <v>3223</v>
      </c>
      <c r="G1647" s="63"/>
      <c r="H1647" s="63"/>
      <c r="I1647" s="62" t="s">
        <v>3189</v>
      </c>
      <c r="J1647" s="63">
        <v>136</v>
      </c>
      <c r="K1647" s="63">
        <v>12</v>
      </c>
      <c r="L1647" s="63" t="s">
        <v>3186</v>
      </c>
      <c r="M1647" s="63" t="s">
        <v>3194</v>
      </c>
      <c r="N1647" s="63" t="s">
        <v>3211</v>
      </c>
      <c r="O1647" s="62">
        <v>3</v>
      </c>
      <c r="P1647" s="64"/>
    </row>
    <row r="1648" spans="2:16" x14ac:dyDescent="0.25">
      <c r="B1648" s="62">
        <v>1643</v>
      </c>
      <c r="C1648" s="63" t="s">
        <v>3182</v>
      </c>
      <c r="D1648" s="63" t="s">
        <v>3222</v>
      </c>
      <c r="E1648" s="63" t="s">
        <v>3225</v>
      </c>
      <c r="F1648" s="63" t="s">
        <v>3225</v>
      </c>
      <c r="G1648" s="63"/>
      <c r="H1648" s="63"/>
      <c r="I1648" s="62" t="s">
        <v>3189</v>
      </c>
      <c r="J1648" s="63">
        <v>198</v>
      </c>
      <c r="K1648" s="63">
        <v>12</v>
      </c>
      <c r="L1648" s="63" t="s">
        <v>3186</v>
      </c>
      <c r="M1648" s="63" t="s">
        <v>3194</v>
      </c>
      <c r="N1648" s="63" t="s">
        <v>3211</v>
      </c>
      <c r="O1648" s="62">
        <v>3</v>
      </c>
      <c r="P1648" s="64"/>
    </row>
    <row r="1649" spans="2:16" x14ac:dyDescent="0.25">
      <c r="B1649" s="62">
        <v>1644</v>
      </c>
      <c r="C1649" s="63" t="s">
        <v>3182</v>
      </c>
      <c r="D1649" s="63" t="s">
        <v>3182</v>
      </c>
      <c r="E1649" s="63" t="s">
        <v>3237</v>
      </c>
      <c r="F1649" s="63" t="s">
        <v>3237</v>
      </c>
      <c r="G1649" s="63"/>
      <c r="H1649" s="63"/>
      <c r="I1649" s="62" t="s">
        <v>3189</v>
      </c>
      <c r="J1649" s="63">
        <v>63.1</v>
      </c>
      <c r="K1649" s="63">
        <v>13</v>
      </c>
      <c r="L1649" s="63" t="s">
        <v>3186</v>
      </c>
      <c r="M1649" s="63" t="s">
        <v>3187</v>
      </c>
      <c r="N1649" s="63" t="s">
        <v>3190</v>
      </c>
      <c r="O1649" s="62">
        <v>3</v>
      </c>
      <c r="P1649" s="64"/>
    </row>
    <row r="1650" spans="2:16" x14ac:dyDescent="0.25">
      <c r="B1650" s="62">
        <v>1645</v>
      </c>
      <c r="C1650" s="63" t="s">
        <v>3182</v>
      </c>
      <c r="D1650" s="63" t="s">
        <v>3182</v>
      </c>
      <c r="E1650" s="63" t="s">
        <v>3236</v>
      </c>
      <c r="F1650" s="63" t="s">
        <v>3236</v>
      </c>
      <c r="G1650" s="63"/>
      <c r="H1650" s="63"/>
      <c r="I1650" s="62" t="s">
        <v>3189</v>
      </c>
      <c r="J1650" s="63">
        <v>64.2</v>
      </c>
      <c r="K1650" s="63">
        <v>13</v>
      </c>
      <c r="L1650" s="63" t="s">
        <v>3186</v>
      </c>
      <c r="M1650" s="63" t="s">
        <v>3187</v>
      </c>
      <c r="N1650" s="63" t="s">
        <v>3190</v>
      </c>
      <c r="O1650" s="62">
        <v>3</v>
      </c>
      <c r="P1650" s="64"/>
    </row>
    <row r="1651" spans="2:16" x14ac:dyDescent="0.25">
      <c r="B1651" s="62">
        <v>1646</v>
      </c>
      <c r="C1651" s="63" t="s">
        <v>3182</v>
      </c>
      <c r="D1651" s="63" t="s">
        <v>3231</v>
      </c>
      <c r="E1651" s="63" t="s">
        <v>3232</v>
      </c>
      <c r="F1651" s="63" t="s">
        <v>3232</v>
      </c>
      <c r="G1651" s="63"/>
      <c r="H1651" s="63"/>
      <c r="I1651" s="62" t="s">
        <v>3189</v>
      </c>
      <c r="J1651" s="63">
        <v>415</v>
      </c>
      <c r="K1651" s="63">
        <v>13</v>
      </c>
      <c r="L1651" s="63" t="s">
        <v>3186</v>
      </c>
      <c r="M1651" s="63" t="s">
        <v>3187</v>
      </c>
      <c r="N1651" s="63" t="s">
        <v>3190</v>
      </c>
      <c r="O1651" s="62">
        <v>3</v>
      </c>
      <c r="P1651" s="64"/>
    </row>
    <row r="1652" spans="2:16" x14ac:dyDescent="0.25">
      <c r="B1652" s="62">
        <v>1647</v>
      </c>
      <c r="C1652" s="63" t="s">
        <v>3182</v>
      </c>
      <c r="D1652" s="63" t="s">
        <v>3182</v>
      </c>
      <c r="E1652" s="63" t="s">
        <v>3241</v>
      </c>
      <c r="F1652" s="63" t="s">
        <v>3241</v>
      </c>
      <c r="G1652" s="63"/>
      <c r="H1652" s="63"/>
      <c r="I1652" s="62" t="s">
        <v>3189</v>
      </c>
      <c r="J1652" s="63">
        <v>41.4</v>
      </c>
      <c r="K1652" s="63">
        <v>13</v>
      </c>
      <c r="L1652" s="63" t="s">
        <v>3186</v>
      </c>
      <c r="M1652" s="63" t="s">
        <v>3187</v>
      </c>
      <c r="N1652" s="63" t="s">
        <v>3190</v>
      </c>
      <c r="O1652" s="62">
        <v>3</v>
      </c>
      <c r="P1652" s="64"/>
    </row>
    <row r="1653" spans="2:16" x14ac:dyDescent="0.25">
      <c r="B1653" s="62">
        <v>1648</v>
      </c>
      <c r="C1653" s="63" t="s">
        <v>3182</v>
      </c>
      <c r="D1653" s="63" t="s">
        <v>3182</v>
      </c>
      <c r="E1653" s="63" t="s">
        <v>3236</v>
      </c>
      <c r="F1653" s="63" t="s">
        <v>3236</v>
      </c>
      <c r="G1653" s="63"/>
      <c r="H1653" s="63"/>
      <c r="I1653" s="62" t="s">
        <v>3189</v>
      </c>
      <c r="J1653" s="63">
        <v>45.3</v>
      </c>
      <c r="K1653" s="63">
        <v>13</v>
      </c>
      <c r="L1653" s="63" t="s">
        <v>3186</v>
      </c>
      <c r="M1653" s="63" t="s">
        <v>3187</v>
      </c>
      <c r="N1653" s="63" t="s">
        <v>3190</v>
      </c>
      <c r="O1653" s="62">
        <v>3</v>
      </c>
      <c r="P1653" s="64"/>
    </row>
    <row r="1654" spans="2:16" x14ac:dyDescent="0.25">
      <c r="B1654" s="62">
        <v>1649</v>
      </c>
      <c r="C1654" s="63" t="s">
        <v>3182</v>
      </c>
      <c r="D1654" s="63" t="s">
        <v>3222</v>
      </c>
      <c r="E1654" s="63" t="s">
        <v>3223</v>
      </c>
      <c r="F1654" s="63" t="s">
        <v>3223</v>
      </c>
      <c r="G1654" s="63"/>
      <c r="H1654" s="63"/>
      <c r="I1654" s="62" t="s">
        <v>3189</v>
      </c>
      <c r="J1654" s="63">
        <v>180.29</v>
      </c>
      <c r="K1654" s="63">
        <v>12</v>
      </c>
      <c r="L1654" s="63" t="s">
        <v>3186</v>
      </c>
      <c r="M1654" s="63" t="s">
        <v>3194</v>
      </c>
      <c r="N1654" s="63" t="s">
        <v>3211</v>
      </c>
      <c r="O1654" s="62">
        <v>3</v>
      </c>
      <c r="P1654" s="64"/>
    </row>
    <row r="1655" spans="2:16" x14ac:dyDescent="0.25">
      <c r="B1655" s="62">
        <v>1650</v>
      </c>
      <c r="C1655" s="63" t="s">
        <v>3182</v>
      </c>
      <c r="D1655" s="63" t="s">
        <v>3182</v>
      </c>
      <c r="E1655" s="63" t="s">
        <v>3236</v>
      </c>
      <c r="F1655" s="63" t="s">
        <v>3236</v>
      </c>
      <c r="G1655" s="63"/>
      <c r="H1655" s="63"/>
      <c r="I1655" s="62" t="s">
        <v>3200</v>
      </c>
      <c r="J1655" s="63">
        <v>36.11</v>
      </c>
      <c r="K1655" s="63">
        <v>8</v>
      </c>
      <c r="L1655" s="63" t="s">
        <v>3186</v>
      </c>
      <c r="M1655" s="63" t="s">
        <v>3187</v>
      </c>
      <c r="N1655" s="63" t="s">
        <v>3204</v>
      </c>
      <c r="O1655" s="62">
        <v>2</v>
      </c>
    </row>
    <row r="1656" spans="2:16" x14ac:dyDescent="0.25">
      <c r="B1656" s="62">
        <v>1651</v>
      </c>
      <c r="C1656" s="63" t="s">
        <v>3182</v>
      </c>
      <c r="D1656" s="63" t="s">
        <v>3222</v>
      </c>
      <c r="E1656" s="63" t="s">
        <v>3225</v>
      </c>
      <c r="F1656" s="63" t="s">
        <v>3225</v>
      </c>
      <c r="G1656" s="63"/>
      <c r="H1656" s="63"/>
      <c r="I1656" s="62" t="s">
        <v>3189</v>
      </c>
      <c r="J1656" s="63">
        <v>181.57</v>
      </c>
      <c r="K1656" s="63">
        <v>13</v>
      </c>
      <c r="L1656" s="63" t="s">
        <v>3186</v>
      </c>
      <c r="M1656" s="63" t="s">
        <v>3187</v>
      </c>
      <c r="N1656" s="63" t="s">
        <v>3190</v>
      </c>
      <c r="O1656" s="62">
        <v>3</v>
      </c>
      <c r="P1656" s="64"/>
    </row>
    <row r="1657" spans="2:16" x14ac:dyDescent="0.25">
      <c r="B1657" s="62">
        <v>1652</v>
      </c>
      <c r="C1657" s="63" t="s">
        <v>3182</v>
      </c>
      <c r="D1657" s="63" t="s">
        <v>3222</v>
      </c>
      <c r="E1657" s="63" t="s">
        <v>3225</v>
      </c>
      <c r="F1657" s="63" t="s">
        <v>3225</v>
      </c>
      <c r="G1657" s="63"/>
      <c r="H1657" s="63"/>
      <c r="I1657" s="62" t="s">
        <v>3189</v>
      </c>
      <c r="J1657" s="63">
        <v>153.86000000000001</v>
      </c>
      <c r="K1657" s="63">
        <v>13</v>
      </c>
      <c r="L1657" s="63" t="s">
        <v>3186</v>
      </c>
      <c r="M1657" s="63" t="s">
        <v>3187</v>
      </c>
      <c r="N1657" s="63" t="s">
        <v>3190</v>
      </c>
      <c r="O1657" s="62">
        <v>3</v>
      </c>
      <c r="P1657" s="64"/>
    </row>
    <row r="1658" spans="2:16" x14ac:dyDescent="0.25">
      <c r="B1658" s="62">
        <v>1653</v>
      </c>
      <c r="C1658" s="63" t="s">
        <v>3182</v>
      </c>
      <c r="D1658" s="63" t="s">
        <v>3222</v>
      </c>
      <c r="E1658" s="63" t="s">
        <v>3225</v>
      </c>
      <c r="F1658" s="63" t="s">
        <v>3225</v>
      </c>
      <c r="G1658" s="63"/>
      <c r="H1658" s="63"/>
      <c r="I1658" s="62" t="s">
        <v>3189</v>
      </c>
      <c r="J1658" s="63">
        <v>174.48</v>
      </c>
      <c r="K1658" s="63">
        <v>13</v>
      </c>
      <c r="L1658" s="63" t="s">
        <v>3186</v>
      </c>
      <c r="M1658" s="63" t="s">
        <v>3187</v>
      </c>
      <c r="N1658" s="63" t="s">
        <v>3190</v>
      </c>
      <c r="O1658" s="62">
        <v>3</v>
      </c>
      <c r="P1658" s="64"/>
    </row>
    <row r="1659" spans="2:16" x14ac:dyDescent="0.25">
      <c r="B1659" s="62">
        <v>1654</v>
      </c>
      <c r="C1659" s="63" t="s">
        <v>3182</v>
      </c>
      <c r="D1659" s="63" t="s">
        <v>3222</v>
      </c>
      <c r="E1659" s="63" t="s">
        <v>3225</v>
      </c>
      <c r="F1659" s="63" t="s">
        <v>3225</v>
      </c>
      <c r="G1659" s="63"/>
      <c r="H1659" s="63"/>
      <c r="I1659" s="62" t="s">
        <v>3189</v>
      </c>
      <c r="J1659" s="63">
        <v>178.11</v>
      </c>
      <c r="K1659" s="63">
        <v>13</v>
      </c>
      <c r="L1659" s="63" t="s">
        <v>3186</v>
      </c>
      <c r="M1659" s="63" t="s">
        <v>3187</v>
      </c>
      <c r="N1659" s="63" t="s">
        <v>3190</v>
      </c>
      <c r="O1659" s="62">
        <v>3</v>
      </c>
      <c r="P1659" s="64"/>
    </row>
    <row r="1660" spans="2:16" x14ac:dyDescent="0.25">
      <c r="B1660" s="62">
        <v>1655</v>
      </c>
      <c r="C1660" s="63" t="s">
        <v>3182</v>
      </c>
      <c r="D1660" s="63" t="s">
        <v>3222</v>
      </c>
      <c r="E1660" s="63" t="s">
        <v>3225</v>
      </c>
      <c r="F1660" s="63" t="s">
        <v>3225</v>
      </c>
      <c r="G1660" s="63"/>
      <c r="H1660" s="63"/>
      <c r="I1660" s="62" t="s">
        <v>3189</v>
      </c>
      <c r="J1660" s="63">
        <v>162.59</v>
      </c>
      <c r="K1660" s="63">
        <v>13</v>
      </c>
      <c r="L1660" s="63" t="s">
        <v>3186</v>
      </c>
      <c r="M1660" s="63" t="s">
        <v>3187</v>
      </c>
      <c r="N1660" s="63" t="s">
        <v>3190</v>
      </c>
      <c r="O1660" s="62">
        <v>3</v>
      </c>
      <c r="P1660" s="64"/>
    </row>
    <row r="1661" spans="2:16" x14ac:dyDescent="0.25">
      <c r="B1661" s="62">
        <v>1656</v>
      </c>
      <c r="C1661" s="63" t="s">
        <v>3182</v>
      </c>
      <c r="D1661" s="63" t="s">
        <v>3222</v>
      </c>
      <c r="E1661" s="63" t="s">
        <v>3225</v>
      </c>
      <c r="F1661" s="63" t="s">
        <v>3225</v>
      </c>
      <c r="G1661" s="63"/>
      <c r="H1661" s="63"/>
      <c r="I1661" s="62" t="s">
        <v>3189</v>
      </c>
      <c r="J1661" s="63">
        <v>104.17</v>
      </c>
      <c r="K1661" s="63">
        <v>13</v>
      </c>
      <c r="L1661" s="63" t="s">
        <v>3186</v>
      </c>
      <c r="M1661" s="63" t="s">
        <v>3187</v>
      </c>
      <c r="N1661" s="63" t="s">
        <v>3190</v>
      </c>
      <c r="O1661" s="62">
        <v>3</v>
      </c>
      <c r="P1661" s="64"/>
    </row>
    <row r="1662" spans="2:16" x14ac:dyDescent="0.25">
      <c r="B1662" s="62">
        <v>1657</v>
      </c>
      <c r="C1662" s="63" t="s">
        <v>3182</v>
      </c>
      <c r="D1662" s="63" t="s">
        <v>3182</v>
      </c>
      <c r="E1662" s="63" t="s">
        <v>3241</v>
      </c>
      <c r="F1662" s="63" t="s">
        <v>3241</v>
      </c>
      <c r="G1662" s="63"/>
      <c r="H1662" s="63"/>
      <c r="I1662" s="62" t="s">
        <v>3200</v>
      </c>
      <c r="J1662" s="63">
        <v>31.5</v>
      </c>
      <c r="K1662" s="63">
        <v>8</v>
      </c>
      <c r="L1662" s="63" t="s">
        <v>3186</v>
      </c>
      <c r="M1662" s="63" t="s">
        <v>3187</v>
      </c>
      <c r="N1662" s="63" t="s">
        <v>3204</v>
      </c>
      <c r="O1662" s="62">
        <v>2</v>
      </c>
    </row>
    <row r="1663" spans="2:16" x14ac:dyDescent="0.25">
      <c r="B1663" s="62">
        <v>1658</v>
      </c>
      <c r="C1663" s="63" t="s">
        <v>3182</v>
      </c>
      <c r="D1663" s="63" t="s">
        <v>3182</v>
      </c>
      <c r="E1663" s="63" t="s">
        <v>3236</v>
      </c>
      <c r="F1663" s="63" t="s">
        <v>3236</v>
      </c>
      <c r="G1663" s="63"/>
      <c r="H1663" s="63"/>
      <c r="I1663" s="62" t="s">
        <v>3200</v>
      </c>
      <c r="J1663" s="63">
        <v>38.1</v>
      </c>
      <c r="K1663" s="63">
        <v>8</v>
      </c>
      <c r="L1663" s="63" t="s">
        <v>3186</v>
      </c>
      <c r="M1663" s="63" t="s">
        <v>3187</v>
      </c>
      <c r="N1663" s="63" t="s">
        <v>3204</v>
      </c>
      <c r="O1663" s="62">
        <v>2</v>
      </c>
    </row>
    <row r="1664" spans="2:16" x14ac:dyDescent="0.25">
      <c r="B1664" s="62">
        <v>1659</v>
      </c>
      <c r="C1664" s="63" t="s">
        <v>3182</v>
      </c>
      <c r="D1664" s="63" t="s">
        <v>3182</v>
      </c>
      <c r="E1664" s="63" t="s">
        <v>3241</v>
      </c>
      <c r="F1664" s="63" t="s">
        <v>3241</v>
      </c>
      <c r="G1664" s="63"/>
      <c r="H1664" s="63"/>
      <c r="I1664" s="62" t="s">
        <v>3200</v>
      </c>
      <c r="J1664" s="63">
        <v>28.5</v>
      </c>
      <c r="K1664" s="63">
        <v>8</v>
      </c>
      <c r="L1664" s="63" t="s">
        <v>3186</v>
      </c>
      <c r="M1664" s="63" t="s">
        <v>3187</v>
      </c>
      <c r="N1664" s="63" t="s">
        <v>3204</v>
      </c>
      <c r="O1664" s="62">
        <v>2</v>
      </c>
    </row>
    <row r="1665" spans="2:16" x14ac:dyDescent="0.25">
      <c r="B1665" s="62">
        <v>1660</v>
      </c>
      <c r="C1665" s="63" t="s">
        <v>3182</v>
      </c>
      <c r="D1665" s="63" t="s">
        <v>3182</v>
      </c>
      <c r="E1665" s="63" t="s">
        <v>3241</v>
      </c>
      <c r="F1665" s="63" t="s">
        <v>3241</v>
      </c>
      <c r="G1665" s="63"/>
      <c r="H1665" s="63"/>
      <c r="I1665" s="62" t="s">
        <v>3200</v>
      </c>
      <c r="J1665" s="63">
        <v>31</v>
      </c>
      <c r="K1665" s="63">
        <v>7</v>
      </c>
      <c r="L1665" s="63" t="s">
        <v>3186</v>
      </c>
      <c r="M1665" s="63" t="s">
        <v>3187</v>
      </c>
      <c r="N1665" s="63" t="s">
        <v>3201</v>
      </c>
      <c r="O1665" s="62">
        <v>1</v>
      </c>
    </row>
    <row r="1666" spans="2:16" x14ac:dyDescent="0.25">
      <c r="B1666" s="62">
        <v>1661</v>
      </c>
      <c r="C1666" s="63" t="s">
        <v>3182</v>
      </c>
      <c r="D1666" s="63" t="s">
        <v>3222</v>
      </c>
      <c r="E1666" s="63" t="s">
        <v>3225</v>
      </c>
      <c r="F1666" s="63" t="s">
        <v>3225</v>
      </c>
      <c r="G1666" s="63"/>
      <c r="H1666" s="63"/>
      <c r="I1666" s="62" t="s">
        <v>3189</v>
      </c>
      <c r="J1666" s="63">
        <v>154.83000000000001</v>
      </c>
      <c r="K1666" s="63">
        <v>13</v>
      </c>
      <c r="L1666" s="63" t="s">
        <v>3186</v>
      </c>
      <c r="M1666" s="63" t="s">
        <v>3187</v>
      </c>
      <c r="N1666" s="63" t="s">
        <v>3190</v>
      </c>
      <c r="O1666" s="62">
        <v>3</v>
      </c>
      <c r="P1666" s="64"/>
    </row>
    <row r="1667" spans="2:16" x14ac:dyDescent="0.25">
      <c r="B1667" s="62">
        <v>1662</v>
      </c>
      <c r="C1667" s="63" t="s">
        <v>3182</v>
      </c>
      <c r="D1667" s="63" t="s">
        <v>3182</v>
      </c>
      <c r="E1667" s="63" t="s">
        <v>3236</v>
      </c>
      <c r="F1667" s="63" t="s">
        <v>3236</v>
      </c>
      <c r="G1667" s="63"/>
      <c r="H1667" s="63"/>
      <c r="I1667" s="62" t="s">
        <v>3200</v>
      </c>
      <c r="J1667" s="63">
        <v>30</v>
      </c>
      <c r="K1667" s="63">
        <v>9</v>
      </c>
      <c r="L1667" s="63" t="s">
        <v>3186</v>
      </c>
      <c r="M1667" s="63" t="s">
        <v>3187</v>
      </c>
      <c r="N1667" s="63" t="s">
        <v>3208</v>
      </c>
      <c r="O1667" s="62">
        <v>2</v>
      </c>
    </row>
    <row r="1668" spans="2:16" x14ac:dyDescent="0.25">
      <c r="B1668" s="62">
        <v>1663</v>
      </c>
      <c r="C1668" s="63" t="s">
        <v>3182</v>
      </c>
      <c r="D1668" s="63" t="s">
        <v>3182</v>
      </c>
      <c r="E1668" s="63" t="s">
        <v>3241</v>
      </c>
      <c r="F1668" s="63" t="s">
        <v>3241</v>
      </c>
      <c r="G1668" s="63"/>
      <c r="H1668" s="63"/>
      <c r="I1668" s="62" t="s">
        <v>3200</v>
      </c>
      <c r="J1668" s="63">
        <v>46.5</v>
      </c>
      <c r="K1668" s="63">
        <v>9</v>
      </c>
      <c r="L1668" s="63" t="s">
        <v>3186</v>
      </c>
      <c r="M1668" s="63" t="s">
        <v>3187</v>
      </c>
      <c r="N1668" s="63" t="s">
        <v>3208</v>
      </c>
      <c r="O1668" s="62">
        <v>2</v>
      </c>
    </row>
    <row r="1669" spans="2:16" x14ac:dyDescent="0.25">
      <c r="B1669" s="62">
        <v>1664</v>
      </c>
      <c r="C1669" s="63" t="s">
        <v>3182</v>
      </c>
      <c r="D1669" s="63" t="s">
        <v>3222</v>
      </c>
      <c r="E1669" s="63" t="s">
        <v>3225</v>
      </c>
      <c r="F1669" s="63" t="s">
        <v>3225</v>
      </c>
      <c r="G1669" s="63"/>
      <c r="H1669" s="63"/>
      <c r="I1669" s="62" t="s">
        <v>3189</v>
      </c>
      <c r="J1669" s="63">
        <v>115.96</v>
      </c>
      <c r="K1669" s="63">
        <v>13</v>
      </c>
      <c r="L1669" s="63" t="s">
        <v>3186</v>
      </c>
      <c r="M1669" s="63" t="s">
        <v>3187</v>
      </c>
      <c r="N1669" s="63" t="s">
        <v>3190</v>
      </c>
      <c r="O1669" s="62">
        <v>3</v>
      </c>
      <c r="P1669" s="64"/>
    </row>
    <row r="1670" spans="2:16" x14ac:dyDescent="0.25">
      <c r="B1670" s="62">
        <v>1665</v>
      </c>
      <c r="C1670" s="63" t="s">
        <v>3182</v>
      </c>
      <c r="D1670" s="63" t="s">
        <v>3222</v>
      </c>
      <c r="E1670" s="63" t="s">
        <v>3225</v>
      </c>
      <c r="F1670" s="63" t="s">
        <v>3225</v>
      </c>
      <c r="G1670" s="63"/>
      <c r="H1670" s="63"/>
      <c r="I1670" s="62" t="s">
        <v>3189</v>
      </c>
      <c r="J1670" s="63">
        <v>175.23</v>
      </c>
      <c r="K1670" s="63">
        <v>13</v>
      </c>
      <c r="L1670" s="63" t="s">
        <v>3186</v>
      </c>
      <c r="M1670" s="63" t="s">
        <v>3187</v>
      </c>
      <c r="N1670" s="63" t="s">
        <v>3190</v>
      </c>
      <c r="O1670" s="62">
        <v>3</v>
      </c>
      <c r="P1670" s="64"/>
    </row>
    <row r="1671" spans="2:16" x14ac:dyDescent="0.25">
      <c r="B1671" s="62">
        <v>1666</v>
      </c>
      <c r="C1671" s="63" t="s">
        <v>3182</v>
      </c>
      <c r="D1671" s="63" t="s">
        <v>3182</v>
      </c>
      <c r="E1671" s="63" t="s">
        <v>3236</v>
      </c>
      <c r="F1671" s="63" t="s">
        <v>3236</v>
      </c>
      <c r="G1671" s="63"/>
      <c r="H1671" s="63"/>
      <c r="I1671" s="62" t="s">
        <v>3189</v>
      </c>
      <c r="J1671" s="63">
        <v>50</v>
      </c>
      <c r="K1671" s="63">
        <v>12</v>
      </c>
      <c r="L1671" s="63" t="s">
        <v>3186</v>
      </c>
      <c r="M1671" s="63" t="s">
        <v>3194</v>
      </c>
      <c r="N1671" s="63" t="s">
        <v>3211</v>
      </c>
      <c r="O1671" s="62">
        <v>3</v>
      </c>
      <c r="P1671" s="64"/>
    </row>
    <row r="1672" spans="2:16" x14ac:dyDescent="0.25">
      <c r="B1672" s="62">
        <v>1667</v>
      </c>
      <c r="C1672" s="63" t="s">
        <v>3182</v>
      </c>
      <c r="D1672" s="63" t="s">
        <v>3182</v>
      </c>
      <c r="E1672" s="63" t="s">
        <v>3236</v>
      </c>
      <c r="F1672" s="63" t="s">
        <v>3236</v>
      </c>
      <c r="G1672" s="63"/>
      <c r="H1672" s="63"/>
      <c r="I1672" s="62" t="s">
        <v>3200</v>
      </c>
      <c r="J1672" s="63">
        <v>34.33</v>
      </c>
      <c r="K1672" s="63">
        <v>8</v>
      </c>
      <c r="L1672" s="63" t="s">
        <v>3186</v>
      </c>
      <c r="M1672" s="63" t="s">
        <v>3187</v>
      </c>
      <c r="N1672" s="63" t="s">
        <v>3204</v>
      </c>
      <c r="O1672" s="62">
        <v>2</v>
      </c>
    </row>
    <row r="1673" spans="2:16" x14ac:dyDescent="0.25">
      <c r="B1673" s="62">
        <v>1668</v>
      </c>
      <c r="C1673" s="63" t="s">
        <v>3182</v>
      </c>
      <c r="D1673" s="63" t="s">
        <v>3182</v>
      </c>
      <c r="E1673" s="63" t="s">
        <v>3237</v>
      </c>
      <c r="F1673" s="63" t="s">
        <v>3237</v>
      </c>
      <c r="G1673" s="63"/>
      <c r="H1673" s="63"/>
      <c r="I1673" s="62" t="s">
        <v>3200</v>
      </c>
      <c r="J1673" s="63">
        <v>26.1</v>
      </c>
      <c r="K1673" s="63">
        <v>9</v>
      </c>
      <c r="L1673" s="63" t="s">
        <v>3186</v>
      </c>
      <c r="M1673" s="63" t="s">
        <v>3187</v>
      </c>
      <c r="N1673" s="63" t="s">
        <v>3208</v>
      </c>
      <c r="O1673" s="62">
        <v>2</v>
      </c>
    </row>
    <row r="1674" spans="2:16" x14ac:dyDescent="0.25">
      <c r="B1674" s="62">
        <v>1669</v>
      </c>
      <c r="C1674" s="63" t="s">
        <v>3182</v>
      </c>
      <c r="D1674" s="63" t="s">
        <v>3182</v>
      </c>
      <c r="E1674" s="63" t="s">
        <v>3241</v>
      </c>
      <c r="F1674" s="63" t="s">
        <v>3241</v>
      </c>
      <c r="G1674" s="63"/>
      <c r="H1674" s="63"/>
      <c r="I1674" s="62" t="s">
        <v>3200</v>
      </c>
      <c r="J1674" s="63">
        <v>37</v>
      </c>
      <c r="K1674" s="63">
        <v>8</v>
      </c>
      <c r="L1674" s="63" t="s">
        <v>3186</v>
      </c>
      <c r="M1674" s="63" t="s">
        <v>3187</v>
      </c>
      <c r="N1674" s="63" t="s">
        <v>3204</v>
      </c>
      <c r="O1674" s="62">
        <v>2</v>
      </c>
    </row>
    <row r="1675" spans="2:16" x14ac:dyDescent="0.25">
      <c r="B1675" s="62">
        <v>1670</v>
      </c>
      <c r="C1675" s="63" t="s">
        <v>3182</v>
      </c>
      <c r="D1675" s="63" t="s">
        <v>3182</v>
      </c>
      <c r="E1675" s="63" t="s">
        <v>3237</v>
      </c>
      <c r="F1675" s="63" t="s">
        <v>3237</v>
      </c>
      <c r="G1675" s="63"/>
      <c r="H1675" s="63"/>
      <c r="I1675" s="62" t="s">
        <v>3200</v>
      </c>
      <c r="J1675" s="63">
        <v>53</v>
      </c>
      <c r="K1675" s="63">
        <v>8</v>
      </c>
      <c r="L1675" s="63" t="s">
        <v>3186</v>
      </c>
      <c r="M1675" s="63" t="s">
        <v>3187</v>
      </c>
      <c r="N1675" s="63" t="s">
        <v>3204</v>
      </c>
      <c r="O1675" s="62">
        <v>2</v>
      </c>
    </row>
    <row r="1676" spans="2:16" x14ac:dyDescent="0.25">
      <c r="B1676" s="62">
        <v>1671</v>
      </c>
      <c r="C1676" s="63" t="s">
        <v>3182</v>
      </c>
      <c r="D1676" s="63" t="s">
        <v>3182</v>
      </c>
      <c r="E1676" s="63" t="s">
        <v>3241</v>
      </c>
      <c r="F1676" s="63" t="s">
        <v>3241</v>
      </c>
      <c r="G1676" s="63"/>
      <c r="H1676" s="63"/>
      <c r="I1676" s="62" t="s">
        <v>3200</v>
      </c>
      <c r="J1676" s="63">
        <v>31</v>
      </c>
      <c r="K1676" s="63">
        <v>7</v>
      </c>
      <c r="L1676" s="63" t="s">
        <v>3186</v>
      </c>
      <c r="M1676" s="63" t="s">
        <v>3187</v>
      </c>
      <c r="N1676" s="63" t="s">
        <v>3201</v>
      </c>
      <c r="O1676" s="62">
        <v>1</v>
      </c>
    </row>
    <row r="1677" spans="2:16" x14ac:dyDescent="0.25">
      <c r="B1677" s="62">
        <v>1672</v>
      </c>
      <c r="C1677" s="63" t="s">
        <v>3182</v>
      </c>
      <c r="D1677" s="63" t="s">
        <v>3182</v>
      </c>
      <c r="E1677" s="63" t="s">
        <v>3237</v>
      </c>
      <c r="F1677" s="63" t="s">
        <v>3237</v>
      </c>
      <c r="G1677" s="63"/>
      <c r="H1677" s="63"/>
      <c r="I1677" s="62" t="s">
        <v>3200</v>
      </c>
      <c r="J1677" s="63">
        <v>39</v>
      </c>
      <c r="K1677" s="63">
        <v>8</v>
      </c>
      <c r="L1677" s="63" t="s">
        <v>3186</v>
      </c>
      <c r="M1677" s="63" t="s">
        <v>3187</v>
      </c>
      <c r="N1677" s="63" t="s">
        <v>3204</v>
      </c>
      <c r="O1677" s="62">
        <v>2</v>
      </c>
    </row>
    <row r="1678" spans="2:16" x14ac:dyDescent="0.25">
      <c r="B1678" s="62">
        <v>1673</v>
      </c>
      <c r="C1678" s="63" t="s">
        <v>3182</v>
      </c>
      <c r="D1678" s="63" t="s">
        <v>3182</v>
      </c>
      <c r="E1678" s="63" t="s">
        <v>3237</v>
      </c>
      <c r="F1678" s="63" t="s">
        <v>3237</v>
      </c>
      <c r="G1678" s="63"/>
      <c r="H1678" s="63"/>
      <c r="I1678" s="62" t="s">
        <v>3200</v>
      </c>
      <c r="J1678" s="63">
        <v>24.5</v>
      </c>
      <c r="K1678" s="63">
        <v>9</v>
      </c>
      <c r="L1678" s="63" t="s">
        <v>3186</v>
      </c>
      <c r="M1678" s="63" t="s">
        <v>3187</v>
      </c>
      <c r="N1678" s="63" t="s">
        <v>3234</v>
      </c>
      <c r="O1678" s="62">
        <v>2</v>
      </c>
    </row>
    <row r="1679" spans="2:16" x14ac:dyDescent="0.25">
      <c r="B1679" s="62">
        <v>1674</v>
      </c>
      <c r="C1679" s="63" t="s">
        <v>3182</v>
      </c>
      <c r="D1679" s="63" t="s">
        <v>3222</v>
      </c>
      <c r="E1679" s="63" t="s">
        <v>3225</v>
      </c>
      <c r="F1679" s="63" t="s">
        <v>3225</v>
      </c>
      <c r="G1679" s="63"/>
      <c r="H1679" s="63"/>
      <c r="I1679" s="62" t="s">
        <v>3189</v>
      </c>
      <c r="J1679" s="63">
        <v>254.92</v>
      </c>
      <c r="K1679" s="63">
        <v>13</v>
      </c>
      <c r="L1679" s="63" t="s">
        <v>3186</v>
      </c>
      <c r="M1679" s="63" t="s">
        <v>3187</v>
      </c>
      <c r="N1679" s="63" t="s">
        <v>3190</v>
      </c>
      <c r="O1679" s="62">
        <v>3</v>
      </c>
      <c r="P1679" s="64"/>
    </row>
    <row r="1680" spans="2:16" x14ac:dyDescent="0.25">
      <c r="B1680" s="62">
        <v>1675</v>
      </c>
      <c r="C1680" s="63" t="s">
        <v>3182</v>
      </c>
      <c r="D1680" s="63" t="s">
        <v>3222</v>
      </c>
      <c r="E1680" s="63" t="s">
        <v>3225</v>
      </c>
      <c r="F1680" s="63" t="s">
        <v>3225</v>
      </c>
      <c r="G1680" s="63"/>
      <c r="H1680" s="63"/>
      <c r="I1680" s="62" t="s">
        <v>3189</v>
      </c>
      <c r="J1680" s="63">
        <v>112.44</v>
      </c>
      <c r="K1680" s="63">
        <v>13</v>
      </c>
      <c r="L1680" s="63" t="s">
        <v>3186</v>
      </c>
      <c r="M1680" s="63" t="s">
        <v>3187</v>
      </c>
      <c r="N1680" s="63" t="s">
        <v>3190</v>
      </c>
      <c r="O1680" s="62">
        <v>3</v>
      </c>
      <c r="P1680" s="64"/>
    </row>
    <row r="1681" spans="2:16" x14ac:dyDescent="0.25">
      <c r="B1681" s="62">
        <v>1676</v>
      </c>
      <c r="C1681" s="63" t="s">
        <v>3182</v>
      </c>
      <c r="D1681" s="63" t="s">
        <v>3182</v>
      </c>
      <c r="E1681" s="63" t="s">
        <v>3237</v>
      </c>
      <c r="F1681" s="63" t="s">
        <v>3237</v>
      </c>
      <c r="G1681" s="63"/>
      <c r="H1681" s="63"/>
      <c r="I1681" s="62" t="s">
        <v>3200</v>
      </c>
      <c r="J1681" s="63">
        <v>14.14</v>
      </c>
      <c r="K1681" s="63">
        <v>9</v>
      </c>
      <c r="L1681" s="63" t="s">
        <v>3186</v>
      </c>
      <c r="M1681" s="63" t="s">
        <v>3187</v>
      </c>
      <c r="N1681" s="63" t="s">
        <v>3208</v>
      </c>
      <c r="O1681" s="62">
        <v>2</v>
      </c>
    </row>
    <row r="1682" spans="2:16" x14ac:dyDescent="0.25">
      <c r="B1682" s="62">
        <v>1677</v>
      </c>
      <c r="C1682" s="63" t="s">
        <v>3182</v>
      </c>
      <c r="D1682" s="63" t="s">
        <v>3222</v>
      </c>
      <c r="E1682" s="63" t="s">
        <v>3225</v>
      </c>
      <c r="F1682" s="63" t="s">
        <v>3225</v>
      </c>
      <c r="G1682" s="63"/>
      <c r="H1682" s="63"/>
      <c r="I1682" s="62" t="s">
        <v>3189</v>
      </c>
      <c r="J1682" s="63">
        <v>159.69</v>
      </c>
      <c r="K1682" s="63">
        <v>13</v>
      </c>
      <c r="L1682" s="63" t="s">
        <v>3186</v>
      </c>
      <c r="M1682" s="63" t="s">
        <v>3187</v>
      </c>
      <c r="N1682" s="63" t="s">
        <v>3190</v>
      </c>
      <c r="O1682" s="62">
        <v>3</v>
      </c>
      <c r="P1682" s="64"/>
    </row>
    <row r="1683" spans="2:16" x14ac:dyDescent="0.25">
      <c r="B1683" s="62">
        <v>1678</v>
      </c>
      <c r="C1683" s="63" t="s">
        <v>3182</v>
      </c>
      <c r="D1683" s="63" t="s">
        <v>3222</v>
      </c>
      <c r="E1683" s="63" t="s">
        <v>3225</v>
      </c>
      <c r="F1683" s="63" t="s">
        <v>3225</v>
      </c>
      <c r="G1683" s="63"/>
      <c r="H1683" s="63"/>
      <c r="I1683" s="62" t="s">
        <v>3189</v>
      </c>
      <c r="J1683" s="63">
        <v>140.56</v>
      </c>
      <c r="K1683" s="63">
        <v>13</v>
      </c>
      <c r="L1683" s="63" t="s">
        <v>3186</v>
      </c>
      <c r="M1683" s="63" t="s">
        <v>3187</v>
      </c>
      <c r="N1683" s="63" t="s">
        <v>3190</v>
      </c>
      <c r="O1683" s="62">
        <v>3</v>
      </c>
      <c r="P1683" s="64"/>
    </row>
    <row r="1684" spans="2:16" x14ac:dyDescent="0.25">
      <c r="B1684" s="62">
        <v>1679</v>
      </c>
      <c r="C1684" s="63" t="s">
        <v>3182</v>
      </c>
      <c r="D1684" s="63" t="s">
        <v>3182</v>
      </c>
      <c r="E1684" s="63" t="s">
        <v>3237</v>
      </c>
      <c r="F1684" s="63" t="s">
        <v>3237</v>
      </c>
      <c r="G1684" s="63"/>
      <c r="H1684" s="63"/>
      <c r="I1684" s="62" t="s">
        <v>3200</v>
      </c>
      <c r="J1684" s="63">
        <v>19.95</v>
      </c>
      <c r="K1684" s="63">
        <v>8</v>
      </c>
      <c r="L1684" s="63" t="s">
        <v>3186</v>
      </c>
      <c r="M1684" s="63" t="s">
        <v>3187</v>
      </c>
      <c r="N1684" s="63" t="s">
        <v>3204</v>
      </c>
      <c r="O1684" s="62">
        <v>2</v>
      </c>
    </row>
    <row r="1685" spans="2:16" x14ac:dyDescent="0.25">
      <c r="B1685" s="62">
        <v>1680</v>
      </c>
      <c r="C1685" s="63" t="s">
        <v>3182</v>
      </c>
      <c r="D1685" s="63" t="s">
        <v>3182</v>
      </c>
      <c r="E1685" s="63" t="s">
        <v>3241</v>
      </c>
      <c r="F1685" s="63" t="s">
        <v>3241</v>
      </c>
      <c r="G1685" s="63"/>
      <c r="H1685" s="63"/>
      <c r="I1685" s="62" t="s">
        <v>3200</v>
      </c>
      <c r="J1685" s="63">
        <v>30.4</v>
      </c>
      <c r="K1685" s="63">
        <v>7</v>
      </c>
      <c r="L1685" s="63" t="s">
        <v>3186</v>
      </c>
      <c r="M1685" s="63" t="s">
        <v>3187</v>
      </c>
      <c r="N1685" s="63" t="s">
        <v>3201</v>
      </c>
      <c r="O1685" s="62">
        <v>1</v>
      </c>
    </row>
    <row r="1686" spans="2:16" x14ac:dyDescent="0.25">
      <c r="B1686" s="62">
        <v>1681</v>
      </c>
      <c r="C1686" s="63" t="s">
        <v>3182</v>
      </c>
      <c r="D1686" s="63" t="s">
        <v>3182</v>
      </c>
      <c r="E1686" s="63" t="s">
        <v>3237</v>
      </c>
      <c r="F1686" s="63" t="s">
        <v>3237</v>
      </c>
      <c r="G1686" s="63"/>
      <c r="H1686" s="63"/>
      <c r="I1686" s="62" t="s">
        <v>3200</v>
      </c>
      <c r="J1686" s="63">
        <v>31</v>
      </c>
      <c r="K1686" s="63">
        <v>8</v>
      </c>
      <c r="L1686" s="63" t="s">
        <v>3186</v>
      </c>
      <c r="M1686" s="63" t="s">
        <v>3187</v>
      </c>
      <c r="N1686" s="63" t="s">
        <v>3204</v>
      </c>
      <c r="O1686" s="62">
        <v>2</v>
      </c>
    </row>
    <row r="1687" spans="2:16" x14ac:dyDescent="0.25">
      <c r="B1687" s="62">
        <v>1682</v>
      </c>
      <c r="C1687" s="63" t="s">
        <v>3182</v>
      </c>
      <c r="D1687" s="63" t="s">
        <v>3182</v>
      </c>
      <c r="E1687" s="63" t="s">
        <v>3241</v>
      </c>
      <c r="F1687" s="63" t="s">
        <v>3241</v>
      </c>
      <c r="G1687" s="63"/>
      <c r="H1687" s="63"/>
      <c r="I1687" s="62" t="s">
        <v>3200</v>
      </c>
      <c r="J1687" s="63">
        <v>36.4</v>
      </c>
      <c r="K1687" s="63">
        <v>8</v>
      </c>
      <c r="L1687" s="63" t="s">
        <v>3186</v>
      </c>
      <c r="M1687" s="63" t="s">
        <v>3187</v>
      </c>
      <c r="N1687" s="63" t="s">
        <v>3204</v>
      </c>
      <c r="O1687" s="62">
        <v>2</v>
      </c>
    </row>
    <row r="1688" spans="2:16" x14ac:dyDescent="0.25">
      <c r="B1688" s="62">
        <v>1683</v>
      </c>
      <c r="C1688" s="63" t="s">
        <v>3182</v>
      </c>
      <c r="D1688" s="63" t="s">
        <v>3182</v>
      </c>
      <c r="E1688" s="63" t="s">
        <v>3241</v>
      </c>
      <c r="F1688" s="63" t="s">
        <v>3241</v>
      </c>
      <c r="G1688" s="63"/>
      <c r="H1688" s="63"/>
      <c r="I1688" s="62" t="s">
        <v>3200</v>
      </c>
      <c r="J1688" s="63">
        <v>30.4</v>
      </c>
      <c r="K1688" s="63">
        <v>8</v>
      </c>
      <c r="L1688" s="63" t="s">
        <v>3186</v>
      </c>
      <c r="M1688" s="63" t="s">
        <v>3187</v>
      </c>
      <c r="N1688" s="63" t="s">
        <v>3204</v>
      </c>
      <c r="O1688" s="62">
        <v>2</v>
      </c>
    </row>
    <row r="1689" spans="2:16" x14ac:dyDescent="0.25">
      <c r="B1689" s="62">
        <v>1684</v>
      </c>
      <c r="C1689" s="63" t="s">
        <v>3182</v>
      </c>
      <c r="D1689" s="63" t="s">
        <v>3182</v>
      </c>
      <c r="E1689" s="63" t="s">
        <v>3241</v>
      </c>
      <c r="F1689" s="63" t="s">
        <v>3241</v>
      </c>
      <c r="G1689" s="63"/>
      <c r="H1689" s="63"/>
      <c r="I1689" s="62" t="s">
        <v>3200</v>
      </c>
      <c r="J1689" s="63">
        <v>28.5</v>
      </c>
      <c r="K1689" s="63">
        <v>8</v>
      </c>
      <c r="L1689" s="63" t="s">
        <v>3186</v>
      </c>
      <c r="M1689" s="63" t="s">
        <v>3187</v>
      </c>
      <c r="N1689" s="63" t="s">
        <v>3204</v>
      </c>
      <c r="O1689" s="62">
        <v>2</v>
      </c>
    </row>
    <row r="1690" spans="2:16" x14ac:dyDescent="0.25">
      <c r="B1690" s="62">
        <v>1685</v>
      </c>
      <c r="C1690" s="63" t="s">
        <v>3182</v>
      </c>
      <c r="D1690" s="63" t="s">
        <v>3182</v>
      </c>
      <c r="E1690" s="63" t="s">
        <v>3237</v>
      </c>
      <c r="F1690" s="63" t="s">
        <v>3237</v>
      </c>
      <c r="G1690" s="63"/>
      <c r="H1690" s="63"/>
      <c r="I1690" s="62" t="s">
        <v>3200</v>
      </c>
      <c r="J1690" s="63">
        <v>30</v>
      </c>
      <c r="K1690" s="63">
        <v>8</v>
      </c>
      <c r="L1690" s="63" t="s">
        <v>3186</v>
      </c>
      <c r="M1690" s="63" t="s">
        <v>3187</v>
      </c>
      <c r="N1690" s="63" t="s">
        <v>3204</v>
      </c>
      <c r="O1690" s="62">
        <v>2</v>
      </c>
    </row>
    <row r="1691" spans="2:16" x14ac:dyDescent="0.25">
      <c r="B1691" s="62">
        <v>1686</v>
      </c>
      <c r="C1691" s="63" t="s">
        <v>3182</v>
      </c>
      <c r="D1691" s="63" t="s">
        <v>3222</v>
      </c>
      <c r="E1691" s="63" t="s">
        <v>3223</v>
      </c>
      <c r="F1691" s="63" t="s">
        <v>3223</v>
      </c>
      <c r="G1691" s="63"/>
      <c r="H1691" s="63"/>
      <c r="I1691" s="62" t="s">
        <v>3189</v>
      </c>
      <c r="J1691" s="63">
        <v>159.63999999999999</v>
      </c>
      <c r="K1691" s="63">
        <v>13</v>
      </c>
      <c r="L1691" s="63" t="s">
        <v>3186</v>
      </c>
      <c r="M1691" s="63" t="s">
        <v>3187</v>
      </c>
      <c r="N1691" s="63" t="s">
        <v>3190</v>
      </c>
      <c r="O1691" s="62">
        <v>3</v>
      </c>
      <c r="P1691" s="64"/>
    </row>
    <row r="1692" spans="2:16" x14ac:dyDescent="0.25">
      <c r="B1692" s="62">
        <v>1687</v>
      </c>
      <c r="C1692" s="63" t="s">
        <v>3182</v>
      </c>
      <c r="D1692" s="63" t="s">
        <v>3222</v>
      </c>
      <c r="E1692" s="63" t="s">
        <v>3225</v>
      </c>
      <c r="F1692" s="63" t="s">
        <v>3225</v>
      </c>
      <c r="G1692" s="63"/>
      <c r="H1692" s="63"/>
      <c r="I1692" s="62" t="s">
        <v>3189</v>
      </c>
      <c r="J1692" s="63">
        <v>134.56</v>
      </c>
      <c r="K1692" s="63">
        <v>13</v>
      </c>
      <c r="L1692" s="63" t="s">
        <v>3186</v>
      </c>
      <c r="M1692" s="63" t="s">
        <v>3187</v>
      </c>
      <c r="N1692" s="63" t="s">
        <v>3190</v>
      </c>
      <c r="O1692" s="62">
        <v>3</v>
      </c>
      <c r="P1692" s="64"/>
    </row>
    <row r="1693" spans="2:16" x14ac:dyDescent="0.25">
      <c r="B1693" s="62">
        <v>1688</v>
      </c>
      <c r="C1693" s="63" t="s">
        <v>3182</v>
      </c>
      <c r="D1693" s="63" t="s">
        <v>3222</v>
      </c>
      <c r="E1693" s="63" t="s">
        <v>3225</v>
      </c>
      <c r="F1693" s="63" t="s">
        <v>3225</v>
      </c>
      <c r="G1693" s="63"/>
      <c r="H1693" s="63"/>
      <c r="I1693" s="62" t="s">
        <v>3189</v>
      </c>
      <c r="J1693" s="63">
        <v>168.59</v>
      </c>
      <c r="K1693" s="63">
        <v>13</v>
      </c>
      <c r="L1693" s="63" t="s">
        <v>3186</v>
      </c>
      <c r="M1693" s="63" t="s">
        <v>3187</v>
      </c>
      <c r="N1693" s="63" t="s">
        <v>3190</v>
      </c>
      <c r="O1693" s="62">
        <v>3</v>
      </c>
      <c r="P1693" s="64"/>
    </row>
    <row r="1694" spans="2:16" x14ac:dyDescent="0.25">
      <c r="B1694" s="62">
        <v>1689</v>
      </c>
      <c r="C1694" s="63" t="s">
        <v>3182</v>
      </c>
      <c r="D1694" s="63" t="s">
        <v>3222</v>
      </c>
      <c r="E1694" s="63" t="s">
        <v>3225</v>
      </c>
      <c r="F1694" s="63" t="s">
        <v>3225</v>
      </c>
      <c r="G1694" s="63"/>
      <c r="H1694" s="63"/>
      <c r="I1694" s="62" t="s">
        <v>3189</v>
      </c>
      <c r="J1694" s="63">
        <v>193.87</v>
      </c>
      <c r="K1694" s="63">
        <v>13</v>
      </c>
      <c r="L1694" s="63" t="s">
        <v>3186</v>
      </c>
      <c r="M1694" s="63" t="s">
        <v>3187</v>
      </c>
      <c r="N1694" s="63" t="s">
        <v>3190</v>
      </c>
      <c r="O1694" s="62">
        <v>3</v>
      </c>
      <c r="P1694" s="64"/>
    </row>
    <row r="1695" spans="2:16" x14ac:dyDescent="0.25">
      <c r="B1695" s="62">
        <v>1690</v>
      </c>
      <c r="C1695" s="63" t="s">
        <v>3182</v>
      </c>
      <c r="D1695" s="63" t="s">
        <v>3222</v>
      </c>
      <c r="E1695" s="63" t="s">
        <v>3225</v>
      </c>
      <c r="F1695" s="63" t="s">
        <v>3225</v>
      </c>
      <c r="G1695" s="63"/>
      <c r="H1695" s="63"/>
      <c r="I1695" s="62" t="s">
        <v>3189</v>
      </c>
      <c r="J1695" s="63">
        <v>126.45</v>
      </c>
      <c r="K1695" s="63">
        <v>13</v>
      </c>
      <c r="L1695" s="63" t="s">
        <v>3186</v>
      </c>
      <c r="M1695" s="63" t="s">
        <v>3187</v>
      </c>
      <c r="N1695" s="63" t="s">
        <v>3190</v>
      </c>
      <c r="O1695" s="62">
        <v>3</v>
      </c>
      <c r="P1695" s="64"/>
    </row>
    <row r="1696" spans="2:16" x14ac:dyDescent="0.25">
      <c r="B1696" s="62">
        <v>1691</v>
      </c>
      <c r="C1696" s="63" t="s">
        <v>3182</v>
      </c>
      <c r="D1696" s="63" t="s">
        <v>3222</v>
      </c>
      <c r="E1696" s="63" t="s">
        <v>3225</v>
      </c>
      <c r="F1696" s="63" t="s">
        <v>3225</v>
      </c>
      <c r="G1696" s="63"/>
      <c r="H1696" s="63"/>
      <c r="I1696" s="62" t="s">
        <v>3189</v>
      </c>
      <c r="J1696" s="63">
        <v>81.819999999999993</v>
      </c>
      <c r="K1696" s="63">
        <v>13</v>
      </c>
      <c r="L1696" s="63" t="s">
        <v>3186</v>
      </c>
      <c r="M1696" s="63" t="s">
        <v>3187</v>
      </c>
      <c r="N1696" s="63" t="s">
        <v>3190</v>
      </c>
      <c r="O1696" s="62">
        <v>3</v>
      </c>
      <c r="P1696" s="64"/>
    </row>
    <row r="1697" spans="2:16" x14ac:dyDescent="0.25">
      <c r="B1697" s="62">
        <v>1692</v>
      </c>
      <c r="C1697" s="63" t="s">
        <v>3182</v>
      </c>
      <c r="D1697" s="63" t="s">
        <v>3222</v>
      </c>
      <c r="E1697" s="63" t="s">
        <v>3225</v>
      </c>
      <c r="F1697" s="63" t="s">
        <v>3225</v>
      </c>
      <c r="G1697" s="63"/>
      <c r="H1697" s="63"/>
      <c r="I1697" s="62" t="s">
        <v>3189</v>
      </c>
      <c r="J1697" s="63">
        <v>150.51</v>
      </c>
      <c r="K1697" s="63">
        <v>13</v>
      </c>
      <c r="L1697" s="63" t="s">
        <v>3186</v>
      </c>
      <c r="M1697" s="63" t="s">
        <v>3187</v>
      </c>
      <c r="N1697" s="63" t="s">
        <v>3190</v>
      </c>
      <c r="O1697" s="62">
        <v>3</v>
      </c>
      <c r="P1697" s="64"/>
    </row>
    <row r="1698" spans="2:16" x14ac:dyDescent="0.25">
      <c r="B1698" s="62">
        <v>1693</v>
      </c>
      <c r="C1698" s="63" t="s">
        <v>3182</v>
      </c>
      <c r="D1698" s="63" t="s">
        <v>3196</v>
      </c>
      <c r="E1698" s="63" t="s">
        <v>3210</v>
      </c>
      <c r="F1698" s="63" t="s">
        <v>3210</v>
      </c>
      <c r="G1698" s="63"/>
      <c r="H1698" s="63"/>
      <c r="I1698" s="62" t="s">
        <v>3189</v>
      </c>
      <c r="J1698" s="63">
        <v>81</v>
      </c>
      <c r="K1698" s="63">
        <v>13</v>
      </c>
      <c r="L1698" s="63" t="s">
        <v>3186</v>
      </c>
      <c r="M1698" s="63" t="s">
        <v>3187</v>
      </c>
      <c r="N1698" s="63" t="s">
        <v>3190</v>
      </c>
      <c r="O1698" s="62">
        <v>3</v>
      </c>
      <c r="P1698" s="64"/>
    </row>
    <row r="1699" spans="2:16" x14ac:dyDescent="0.25">
      <c r="B1699" s="62">
        <v>1694</v>
      </c>
      <c r="C1699" s="63" t="s">
        <v>3182</v>
      </c>
      <c r="D1699" s="63" t="s">
        <v>3222</v>
      </c>
      <c r="E1699" s="63" t="s">
        <v>3224</v>
      </c>
      <c r="F1699" s="63" t="s">
        <v>3224</v>
      </c>
      <c r="G1699" s="63"/>
      <c r="H1699" s="63"/>
      <c r="I1699" s="62" t="s">
        <v>3189</v>
      </c>
      <c r="J1699" s="63">
        <v>39.57</v>
      </c>
      <c r="K1699" s="63">
        <v>13</v>
      </c>
      <c r="L1699" s="63" t="s">
        <v>3186</v>
      </c>
      <c r="M1699" s="63" t="s">
        <v>3187</v>
      </c>
      <c r="N1699" s="63" t="s">
        <v>3190</v>
      </c>
      <c r="O1699" s="62">
        <v>3</v>
      </c>
      <c r="P1699" s="64"/>
    </row>
    <row r="1700" spans="2:16" x14ac:dyDescent="0.25">
      <c r="B1700" s="62">
        <v>1695</v>
      </c>
      <c r="C1700" s="63" t="s">
        <v>3182</v>
      </c>
      <c r="D1700" s="63" t="s">
        <v>3222</v>
      </c>
      <c r="E1700" s="63" t="s">
        <v>3225</v>
      </c>
      <c r="F1700" s="63" t="s">
        <v>3225</v>
      </c>
      <c r="G1700" s="63"/>
      <c r="H1700" s="63"/>
      <c r="I1700" s="62" t="s">
        <v>3189</v>
      </c>
      <c r="J1700" s="63">
        <v>114.47</v>
      </c>
      <c r="K1700" s="63">
        <v>13</v>
      </c>
      <c r="L1700" s="63" t="s">
        <v>3186</v>
      </c>
      <c r="M1700" s="63" t="s">
        <v>3187</v>
      </c>
      <c r="N1700" s="63" t="s">
        <v>3190</v>
      </c>
      <c r="O1700" s="62">
        <v>3</v>
      </c>
      <c r="P1700" s="64"/>
    </row>
    <row r="1701" spans="2:16" x14ac:dyDescent="0.25">
      <c r="B1701" s="62">
        <v>1696</v>
      </c>
      <c r="C1701" s="63" t="s">
        <v>3182</v>
      </c>
      <c r="D1701" s="63" t="s">
        <v>3222</v>
      </c>
      <c r="E1701" s="63" t="s">
        <v>3223</v>
      </c>
      <c r="F1701" s="63" t="s">
        <v>3223</v>
      </c>
      <c r="G1701" s="63"/>
      <c r="H1701" s="63"/>
      <c r="I1701" s="62" t="s">
        <v>3189</v>
      </c>
      <c r="J1701" s="63">
        <v>150.51</v>
      </c>
      <c r="K1701" s="63">
        <v>13</v>
      </c>
      <c r="L1701" s="63" t="s">
        <v>3186</v>
      </c>
      <c r="M1701" s="63" t="s">
        <v>3187</v>
      </c>
      <c r="N1701" s="63" t="s">
        <v>3190</v>
      </c>
      <c r="O1701" s="62">
        <v>3</v>
      </c>
      <c r="P1701" s="64"/>
    </row>
    <row r="1702" spans="2:16" x14ac:dyDescent="0.25">
      <c r="B1702" s="62">
        <v>1697</v>
      </c>
      <c r="C1702" s="63" t="s">
        <v>3182</v>
      </c>
      <c r="D1702" s="63" t="s">
        <v>3222</v>
      </c>
      <c r="E1702" s="63" t="s">
        <v>3223</v>
      </c>
      <c r="F1702" s="63" t="s">
        <v>3223</v>
      </c>
      <c r="G1702" s="63"/>
      <c r="H1702" s="63"/>
      <c r="I1702" s="62" t="s">
        <v>3189</v>
      </c>
      <c r="J1702" s="63">
        <v>114.47</v>
      </c>
      <c r="K1702" s="63">
        <v>13</v>
      </c>
      <c r="L1702" s="63" t="s">
        <v>3186</v>
      </c>
      <c r="M1702" s="63" t="s">
        <v>3187</v>
      </c>
      <c r="N1702" s="63" t="s">
        <v>3190</v>
      </c>
      <c r="O1702" s="62">
        <v>3</v>
      </c>
      <c r="P1702" s="64"/>
    </row>
    <row r="1703" spans="2:16" x14ac:dyDescent="0.25">
      <c r="B1703" s="62">
        <v>1698</v>
      </c>
      <c r="C1703" s="63" t="s">
        <v>3182</v>
      </c>
      <c r="D1703" s="63" t="s">
        <v>3182</v>
      </c>
      <c r="E1703" s="63" t="s">
        <v>3182</v>
      </c>
      <c r="F1703" s="63" t="s">
        <v>3182</v>
      </c>
      <c r="G1703" s="63"/>
      <c r="H1703" s="63"/>
      <c r="I1703" s="62" t="s">
        <v>3189</v>
      </c>
      <c r="J1703" s="63">
        <v>51.8</v>
      </c>
      <c r="K1703" s="63">
        <v>12</v>
      </c>
      <c r="L1703" s="63" t="s">
        <v>3186</v>
      </c>
      <c r="M1703" s="63" t="s">
        <v>3187</v>
      </c>
      <c r="N1703" s="63" t="s">
        <v>3198</v>
      </c>
      <c r="O1703" s="62">
        <v>3</v>
      </c>
      <c r="P1703" s="64"/>
    </row>
    <row r="1704" spans="2:16" x14ac:dyDescent="0.25">
      <c r="B1704" s="62">
        <v>1699</v>
      </c>
      <c r="C1704" s="63" t="s">
        <v>3182</v>
      </c>
      <c r="D1704" s="63" t="s">
        <v>3182</v>
      </c>
      <c r="E1704" s="63" t="s">
        <v>3227</v>
      </c>
      <c r="F1704" s="63" t="s">
        <v>3227</v>
      </c>
      <c r="G1704" s="63"/>
      <c r="H1704" s="63"/>
      <c r="I1704" s="62" t="s">
        <v>3189</v>
      </c>
      <c r="J1704" s="63">
        <v>70.099999999999994</v>
      </c>
      <c r="K1704" s="63">
        <v>14</v>
      </c>
      <c r="L1704" s="63" t="s">
        <v>3186</v>
      </c>
      <c r="M1704" s="63" t="s">
        <v>3187</v>
      </c>
      <c r="N1704" s="63" t="s">
        <v>3203</v>
      </c>
      <c r="O1704" s="62">
        <v>3</v>
      </c>
      <c r="P1704" s="64"/>
    </row>
    <row r="1705" spans="2:16" x14ac:dyDescent="0.25">
      <c r="B1705" s="62">
        <v>1700</v>
      </c>
      <c r="C1705" s="63" t="s">
        <v>3182</v>
      </c>
      <c r="D1705" s="63" t="s">
        <v>3182</v>
      </c>
      <c r="E1705" s="63" t="s">
        <v>3227</v>
      </c>
      <c r="F1705" s="63" t="s">
        <v>3227</v>
      </c>
      <c r="G1705" s="63"/>
      <c r="H1705" s="63"/>
      <c r="I1705" s="62" t="s">
        <v>3189</v>
      </c>
      <c r="J1705" s="63">
        <v>59.8</v>
      </c>
      <c r="K1705" s="63">
        <v>14</v>
      </c>
      <c r="L1705" s="63" t="s">
        <v>3186</v>
      </c>
      <c r="M1705" s="63" t="s">
        <v>3187</v>
      </c>
      <c r="N1705" s="63" t="s">
        <v>3203</v>
      </c>
      <c r="O1705" s="62">
        <v>3</v>
      </c>
      <c r="P1705" s="64"/>
    </row>
    <row r="1706" spans="2:16" x14ac:dyDescent="0.25">
      <c r="B1706" s="62">
        <v>1701</v>
      </c>
      <c r="C1706" s="63" t="s">
        <v>3182</v>
      </c>
      <c r="D1706" s="63" t="s">
        <v>3222</v>
      </c>
      <c r="E1706" s="63" t="s">
        <v>3224</v>
      </c>
      <c r="F1706" s="63" t="s">
        <v>3224</v>
      </c>
      <c r="G1706" s="63"/>
      <c r="H1706" s="63"/>
      <c r="I1706" s="62" t="s">
        <v>3189</v>
      </c>
      <c r="J1706" s="63">
        <v>39.57</v>
      </c>
      <c r="K1706" s="63">
        <v>13</v>
      </c>
      <c r="L1706" s="63" t="s">
        <v>3186</v>
      </c>
      <c r="M1706" s="63" t="s">
        <v>3187</v>
      </c>
      <c r="N1706" s="63" t="s">
        <v>3190</v>
      </c>
      <c r="O1706" s="62">
        <v>3</v>
      </c>
      <c r="P1706" s="64"/>
    </row>
    <row r="1707" spans="2:16" x14ac:dyDescent="0.25">
      <c r="B1707" s="62">
        <v>1702</v>
      </c>
      <c r="C1707" s="63" t="s">
        <v>3182</v>
      </c>
      <c r="D1707" s="63" t="s">
        <v>3222</v>
      </c>
      <c r="E1707" s="63" t="s">
        <v>3224</v>
      </c>
      <c r="F1707" s="63" t="s">
        <v>3224</v>
      </c>
      <c r="G1707" s="63"/>
      <c r="H1707" s="63"/>
      <c r="I1707" s="62" t="s">
        <v>3189</v>
      </c>
      <c r="J1707" s="63">
        <v>148.35</v>
      </c>
      <c r="K1707" s="63">
        <v>13</v>
      </c>
      <c r="L1707" s="63" t="s">
        <v>3186</v>
      </c>
      <c r="M1707" s="63" t="s">
        <v>3187</v>
      </c>
      <c r="N1707" s="63" t="s">
        <v>3190</v>
      </c>
      <c r="O1707" s="62">
        <v>3</v>
      </c>
      <c r="P1707" s="64"/>
    </row>
    <row r="1708" spans="2:16" x14ac:dyDescent="0.25">
      <c r="B1708" s="62">
        <v>1703</v>
      </c>
      <c r="C1708" s="63" t="s">
        <v>3182</v>
      </c>
      <c r="D1708" s="63" t="s">
        <v>3196</v>
      </c>
      <c r="E1708" s="63" t="s">
        <v>3210</v>
      </c>
      <c r="F1708" s="63" t="s">
        <v>3210</v>
      </c>
      <c r="G1708" s="63"/>
      <c r="H1708" s="63"/>
      <c r="I1708" s="62" t="s">
        <v>3189</v>
      </c>
      <c r="J1708" s="63">
        <v>96</v>
      </c>
      <c r="K1708" s="63">
        <v>13</v>
      </c>
      <c r="L1708" s="63" t="s">
        <v>3186</v>
      </c>
      <c r="M1708" s="63" t="s">
        <v>3187</v>
      </c>
      <c r="N1708" s="63" t="s">
        <v>3190</v>
      </c>
      <c r="O1708" s="62">
        <v>3</v>
      </c>
      <c r="P1708" s="64"/>
    </row>
    <row r="1709" spans="2:16" x14ac:dyDescent="0.25">
      <c r="B1709" s="62">
        <v>1704</v>
      </c>
      <c r="C1709" s="63" t="s">
        <v>3182</v>
      </c>
      <c r="D1709" s="63" t="s">
        <v>3182</v>
      </c>
      <c r="E1709" s="63" t="s">
        <v>3236</v>
      </c>
      <c r="F1709" s="63" t="s">
        <v>3236</v>
      </c>
      <c r="G1709" s="63"/>
      <c r="H1709" s="63"/>
      <c r="I1709" s="62" t="s">
        <v>3200</v>
      </c>
      <c r="J1709" s="63">
        <v>28.3</v>
      </c>
      <c r="K1709" s="63">
        <v>7</v>
      </c>
      <c r="L1709" s="63" t="s">
        <v>3186</v>
      </c>
      <c r="M1709" s="63" t="s">
        <v>3187</v>
      </c>
      <c r="N1709" s="63" t="s">
        <v>3201</v>
      </c>
      <c r="O1709" s="62">
        <v>1</v>
      </c>
    </row>
    <row r="1710" spans="2:16" x14ac:dyDescent="0.25">
      <c r="B1710" s="62">
        <v>1705</v>
      </c>
      <c r="C1710" s="63" t="s">
        <v>3182</v>
      </c>
      <c r="D1710" s="63" t="s">
        <v>3222</v>
      </c>
      <c r="E1710" s="63" t="s">
        <v>3225</v>
      </c>
      <c r="F1710" s="63" t="s">
        <v>3225</v>
      </c>
      <c r="G1710" s="63"/>
      <c r="H1710" s="63"/>
      <c r="I1710" s="62" t="s">
        <v>3189</v>
      </c>
      <c r="J1710" s="63">
        <v>193.87</v>
      </c>
      <c r="K1710" s="63">
        <v>13</v>
      </c>
      <c r="L1710" s="63" t="s">
        <v>3186</v>
      </c>
      <c r="M1710" s="63" t="s">
        <v>3187</v>
      </c>
      <c r="N1710" s="63" t="s">
        <v>3190</v>
      </c>
      <c r="O1710" s="62">
        <v>3</v>
      </c>
      <c r="P1710" s="64"/>
    </row>
    <row r="1711" spans="2:16" x14ac:dyDescent="0.25">
      <c r="B1711" s="62">
        <v>1706</v>
      </c>
      <c r="C1711" s="63" t="s">
        <v>3182</v>
      </c>
      <c r="D1711" s="63" t="s">
        <v>3222</v>
      </c>
      <c r="E1711" s="63" t="s">
        <v>3225</v>
      </c>
      <c r="F1711" s="63" t="s">
        <v>3225</v>
      </c>
      <c r="G1711" s="63"/>
      <c r="H1711" s="63"/>
      <c r="I1711" s="62" t="s">
        <v>3189</v>
      </c>
      <c r="J1711" s="63">
        <v>126.45</v>
      </c>
      <c r="K1711" s="63">
        <v>13</v>
      </c>
      <c r="L1711" s="63" t="s">
        <v>3186</v>
      </c>
      <c r="M1711" s="63" t="s">
        <v>3187</v>
      </c>
      <c r="N1711" s="63" t="s">
        <v>3190</v>
      </c>
      <c r="O1711" s="62">
        <v>3</v>
      </c>
      <c r="P1711" s="64"/>
    </row>
    <row r="1712" spans="2:16" x14ac:dyDescent="0.25">
      <c r="B1712" s="62">
        <v>1707</v>
      </c>
      <c r="C1712" s="63" t="s">
        <v>3182</v>
      </c>
      <c r="D1712" s="63" t="s">
        <v>3182</v>
      </c>
      <c r="E1712" s="63" t="s">
        <v>3236</v>
      </c>
      <c r="F1712" s="63" t="s">
        <v>3236</v>
      </c>
      <c r="G1712" s="63"/>
      <c r="H1712" s="63"/>
      <c r="I1712" s="62" t="s">
        <v>3200</v>
      </c>
      <c r="J1712" s="63">
        <v>28.5</v>
      </c>
      <c r="K1712" s="63">
        <v>9</v>
      </c>
      <c r="L1712" s="63" t="s">
        <v>3186</v>
      </c>
      <c r="M1712" s="63" t="s">
        <v>3187</v>
      </c>
      <c r="N1712" s="63" t="s">
        <v>3234</v>
      </c>
      <c r="O1712" s="62">
        <v>2</v>
      </c>
    </row>
    <row r="1713" spans="2:16" x14ac:dyDescent="0.25">
      <c r="B1713" s="62">
        <v>1708</v>
      </c>
      <c r="C1713" s="63" t="s">
        <v>3182</v>
      </c>
      <c r="D1713" s="63" t="s">
        <v>3222</v>
      </c>
      <c r="E1713" s="63" t="s">
        <v>3225</v>
      </c>
      <c r="F1713" s="63" t="s">
        <v>3225</v>
      </c>
      <c r="G1713" s="63"/>
      <c r="H1713" s="63"/>
      <c r="I1713" s="62" t="s">
        <v>3189</v>
      </c>
      <c r="J1713" s="63">
        <v>81.819999999999993</v>
      </c>
      <c r="K1713" s="63">
        <v>13</v>
      </c>
      <c r="L1713" s="63" t="s">
        <v>3186</v>
      </c>
      <c r="M1713" s="63" t="s">
        <v>3187</v>
      </c>
      <c r="N1713" s="63" t="s">
        <v>3190</v>
      </c>
      <c r="O1713" s="62">
        <v>3</v>
      </c>
      <c r="P1713" s="64"/>
    </row>
    <row r="1714" spans="2:16" x14ac:dyDescent="0.25">
      <c r="B1714" s="62">
        <v>1709</v>
      </c>
      <c r="C1714" s="63" t="s">
        <v>3182</v>
      </c>
      <c r="D1714" s="63" t="s">
        <v>3222</v>
      </c>
      <c r="E1714" s="63" t="s">
        <v>3225</v>
      </c>
      <c r="F1714" s="63" t="s">
        <v>3225</v>
      </c>
      <c r="G1714" s="63"/>
      <c r="H1714" s="63"/>
      <c r="I1714" s="62" t="s">
        <v>3189</v>
      </c>
      <c r="J1714" s="63">
        <v>150.51</v>
      </c>
      <c r="K1714" s="63">
        <v>13</v>
      </c>
      <c r="L1714" s="63" t="s">
        <v>3186</v>
      </c>
      <c r="M1714" s="63" t="s">
        <v>3187</v>
      </c>
      <c r="N1714" s="63" t="s">
        <v>3190</v>
      </c>
      <c r="O1714" s="62">
        <v>3</v>
      </c>
      <c r="P1714" s="64"/>
    </row>
    <row r="1715" spans="2:16" x14ac:dyDescent="0.25">
      <c r="B1715" s="62">
        <v>1710</v>
      </c>
      <c r="C1715" s="63" t="s">
        <v>3182</v>
      </c>
      <c r="D1715" s="63" t="s">
        <v>3222</v>
      </c>
      <c r="E1715" s="63" t="s">
        <v>3225</v>
      </c>
      <c r="F1715" s="63" t="s">
        <v>3225</v>
      </c>
      <c r="G1715" s="63"/>
      <c r="H1715" s="63"/>
      <c r="I1715" s="62" t="s">
        <v>3189</v>
      </c>
      <c r="J1715" s="63">
        <v>159.63999999999999</v>
      </c>
      <c r="K1715" s="63">
        <v>13</v>
      </c>
      <c r="L1715" s="63" t="s">
        <v>3186</v>
      </c>
      <c r="M1715" s="63" t="s">
        <v>3187</v>
      </c>
      <c r="N1715" s="63" t="s">
        <v>3190</v>
      </c>
      <c r="O1715" s="62">
        <v>3</v>
      </c>
      <c r="P1715" s="64"/>
    </row>
    <row r="1716" spans="2:16" x14ac:dyDescent="0.25">
      <c r="B1716" s="62">
        <v>1711</v>
      </c>
      <c r="C1716" s="63" t="s">
        <v>3182</v>
      </c>
      <c r="D1716" s="63" t="s">
        <v>3222</v>
      </c>
      <c r="E1716" s="63" t="s">
        <v>3225</v>
      </c>
      <c r="F1716" s="63" t="s">
        <v>3225</v>
      </c>
      <c r="G1716" s="63"/>
      <c r="H1716" s="63"/>
      <c r="I1716" s="62" t="s">
        <v>3189</v>
      </c>
      <c r="J1716" s="63">
        <v>158.85</v>
      </c>
      <c r="K1716" s="63">
        <v>13</v>
      </c>
      <c r="L1716" s="63" t="s">
        <v>3186</v>
      </c>
      <c r="M1716" s="63" t="s">
        <v>3187</v>
      </c>
      <c r="N1716" s="63" t="s">
        <v>3190</v>
      </c>
      <c r="O1716" s="62">
        <v>3</v>
      </c>
      <c r="P1716" s="64"/>
    </row>
    <row r="1717" spans="2:16" x14ac:dyDescent="0.25">
      <c r="B1717" s="62">
        <v>1712</v>
      </c>
      <c r="C1717" s="63" t="s">
        <v>3182</v>
      </c>
      <c r="D1717" s="63" t="s">
        <v>3182</v>
      </c>
      <c r="E1717" s="63" t="s">
        <v>3236</v>
      </c>
      <c r="F1717" s="63" t="s">
        <v>3236</v>
      </c>
      <c r="G1717" s="63"/>
      <c r="H1717" s="63"/>
      <c r="I1717" s="62" t="s">
        <v>3200</v>
      </c>
      <c r="J1717" s="63">
        <v>29.5</v>
      </c>
      <c r="K1717" s="63">
        <v>9</v>
      </c>
      <c r="L1717" s="63" t="s">
        <v>3186</v>
      </c>
      <c r="M1717" s="63" t="s">
        <v>3187</v>
      </c>
      <c r="N1717" s="63" t="s">
        <v>3208</v>
      </c>
      <c r="O1717" s="62">
        <v>2</v>
      </c>
    </row>
    <row r="1718" spans="2:16" x14ac:dyDescent="0.25">
      <c r="B1718" s="62">
        <v>1713</v>
      </c>
      <c r="C1718" s="63" t="s">
        <v>3182</v>
      </c>
      <c r="D1718" s="63" t="s">
        <v>3182</v>
      </c>
      <c r="E1718" s="63" t="s">
        <v>3237</v>
      </c>
      <c r="F1718" s="63" t="s">
        <v>3237</v>
      </c>
      <c r="G1718" s="63"/>
      <c r="H1718" s="63"/>
      <c r="I1718" s="62" t="s">
        <v>3200</v>
      </c>
      <c r="J1718" s="63">
        <v>39</v>
      </c>
      <c r="K1718" s="63">
        <v>8</v>
      </c>
      <c r="L1718" s="63" t="s">
        <v>3186</v>
      </c>
      <c r="M1718" s="63" t="s">
        <v>3187</v>
      </c>
      <c r="N1718" s="63" t="s">
        <v>3204</v>
      </c>
      <c r="O1718" s="62">
        <v>2</v>
      </c>
    </row>
    <row r="1719" spans="2:16" x14ac:dyDescent="0.25">
      <c r="B1719" s="62">
        <v>1714</v>
      </c>
      <c r="C1719" s="63" t="s">
        <v>3182</v>
      </c>
      <c r="D1719" s="63" t="s">
        <v>3182</v>
      </c>
      <c r="E1719" s="63" t="s">
        <v>3237</v>
      </c>
      <c r="F1719" s="63" t="s">
        <v>3237</v>
      </c>
      <c r="G1719" s="63"/>
      <c r="H1719" s="63"/>
      <c r="I1719" s="62" t="s">
        <v>3200</v>
      </c>
      <c r="J1719" s="63">
        <v>24.5</v>
      </c>
      <c r="K1719" s="63">
        <v>9</v>
      </c>
      <c r="L1719" s="63" t="s">
        <v>3186</v>
      </c>
      <c r="M1719" s="63" t="s">
        <v>3187</v>
      </c>
      <c r="N1719" s="63" t="s">
        <v>3234</v>
      </c>
      <c r="O1719" s="62">
        <v>2</v>
      </c>
    </row>
    <row r="1720" spans="2:16" x14ac:dyDescent="0.25">
      <c r="B1720" s="62">
        <v>1715</v>
      </c>
      <c r="C1720" s="63" t="s">
        <v>3182</v>
      </c>
      <c r="D1720" s="63" t="s">
        <v>3182</v>
      </c>
      <c r="E1720" s="63" t="s">
        <v>3236</v>
      </c>
      <c r="F1720" s="63" t="s">
        <v>3236</v>
      </c>
      <c r="G1720" s="63"/>
      <c r="H1720" s="63"/>
      <c r="I1720" s="62" t="s">
        <v>3200</v>
      </c>
      <c r="J1720" s="63">
        <v>29.6</v>
      </c>
      <c r="K1720" s="63">
        <v>9</v>
      </c>
      <c r="L1720" s="63" t="s">
        <v>3186</v>
      </c>
      <c r="M1720" s="63" t="s">
        <v>3187</v>
      </c>
      <c r="N1720" s="63" t="s">
        <v>3208</v>
      </c>
      <c r="O1720" s="62">
        <v>2</v>
      </c>
    </row>
    <row r="1721" spans="2:16" x14ac:dyDescent="0.25">
      <c r="B1721" s="62">
        <v>1716</v>
      </c>
      <c r="C1721" s="63" t="s">
        <v>3182</v>
      </c>
      <c r="D1721" s="63" t="s">
        <v>3182</v>
      </c>
      <c r="E1721" s="63" t="s">
        <v>3237</v>
      </c>
      <c r="F1721" s="63" t="s">
        <v>3237</v>
      </c>
      <c r="G1721" s="63"/>
      <c r="H1721" s="63"/>
      <c r="I1721" s="62" t="s">
        <v>3200</v>
      </c>
      <c r="J1721" s="63">
        <v>20.399999999999999</v>
      </c>
      <c r="K1721" s="63">
        <v>8</v>
      </c>
      <c r="L1721" s="63" t="s">
        <v>3186</v>
      </c>
      <c r="M1721" s="63" t="s">
        <v>3187</v>
      </c>
      <c r="N1721" s="63" t="s">
        <v>3204</v>
      </c>
      <c r="O1721" s="62">
        <v>2</v>
      </c>
    </row>
    <row r="1722" spans="2:16" x14ac:dyDescent="0.25">
      <c r="B1722" s="62">
        <v>1717</v>
      </c>
      <c r="C1722" s="63" t="s">
        <v>3182</v>
      </c>
      <c r="D1722" s="63" t="s">
        <v>3196</v>
      </c>
      <c r="E1722" s="63" t="s">
        <v>3210</v>
      </c>
      <c r="F1722" s="63" t="s">
        <v>3210</v>
      </c>
      <c r="G1722" s="63"/>
      <c r="H1722" s="63"/>
      <c r="I1722" s="62" t="s">
        <v>3189</v>
      </c>
      <c r="J1722" s="63">
        <v>92</v>
      </c>
      <c r="K1722" s="63">
        <v>13</v>
      </c>
      <c r="L1722" s="63" t="s">
        <v>3186</v>
      </c>
      <c r="M1722" s="63" t="s">
        <v>3187</v>
      </c>
      <c r="N1722" s="63" t="s">
        <v>3190</v>
      </c>
      <c r="O1722" s="62">
        <v>3</v>
      </c>
      <c r="P1722" s="64"/>
    </row>
    <row r="1723" spans="2:16" x14ac:dyDescent="0.25">
      <c r="B1723" s="62">
        <v>1718</v>
      </c>
      <c r="C1723" s="63" t="s">
        <v>3182</v>
      </c>
      <c r="D1723" s="63" t="s">
        <v>3196</v>
      </c>
      <c r="E1723" s="63" t="s">
        <v>3210</v>
      </c>
      <c r="F1723" s="63" t="s">
        <v>3210</v>
      </c>
      <c r="G1723" s="63"/>
      <c r="H1723" s="63"/>
      <c r="I1723" s="62" t="s">
        <v>3189</v>
      </c>
      <c r="J1723" s="63">
        <v>88</v>
      </c>
      <c r="K1723" s="63">
        <v>13</v>
      </c>
      <c r="L1723" s="63" t="s">
        <v>3186</v>
      </c>
      <c r="M1723" s="63" t="s">
        <v>3187</v>
      </c>
      <c r="N1723" s="63" t="s">
        <v>3190</v>
      </c>
      <c r="O1723" s="62">
        <v>3</v>
      </c>
      <c r="P1723" s="64"/>
    </row>
    <row r="1724" spans="2:16" x14ac:dyDescent="0.25">
      <c r="B1724" s="62">
        <v>1719</v>
      </c>
      <c r="C1724" s="63" t="s">
        <v>3182</v>
      </c>
      <c r="D1724" s="63" t="s">
        <v>3196</v>
      </c>
      <c r="E1724" s="63" t="s">
        <v>3210</v>
      </c>
      <c r="F1724" s="63" t="s">
        <v>3210</v>
      </c>
      <c r="G1724" s="63"/>
      <c r="H1724" s="63"/>
      <c r="I1724" s="62" t="s">
        <v>3189</v>
      </c>
      <c r="J1724" s="63">
        <v>62</v>
      </c>
      <c r="K1724" s="63">
        <v>13</v>
      </c>
      <c r="L1724" s="63" t="s">
        <v>3186</v>
      </c>
      <c r="M1724" s="63" t="s">
        <v>3187</v>
      </c>
      <c r="N1724" s="63" t="s">
        <v>3190</v>
      </c>
      <c r="O1724" s="62">
        <v>3</v>
      </c>
      <c r="P1724" s="64"/>
    </row>
    <row r="1725" spans="2:16" x14ac:dyDescent="0.25">
      <c r="B1725" s="62">
        <v>1720</v>
      </c>
      <c r="C1725" s="63" t="s">
        <v>3182</v>
      </c>
      <c r="D1725" s="63" t="s">
        <v>3196</v>
      </c>
      <c r="E1725" s="63" t="s">
        <v>3210</v>
      </c>
      <c r="F1725" s="63" t="s">
        <v>3210</v>
      </c>
      <c r="G1725" s="63"/>
      <c r="H1725" s="63"/>
      <c r="I1725" s="62" t="s">
        <v>3189</v>
      </c>
      <c r="J1725" s="63">
        <v>96</v>
      </c>
      <c r="K1725" s="63">
        <v>13</v>
      </c>
      <c r="L1725" s="63" t="s">
        <v>3186</v>
      </c>
      <c r="M1725" s="63" t="s">
        <v>3187</v>
      </c>
      <c r="N1725" s="63" t="s">
        <v>3190</v>
      </c>
      <c r="O1725" s="62">
        <v>3</v>
      </c>
      <c r="P1725" s="64"/>
    </row>
    <row r="1726" spans="2:16" x14ac:dyDescent="0.25">
      <c r="B1726" s="62">
        <v>1721</v>
      </c>
      <c r="C1726" s="63" t="s">
        <v>3182</v>
      </c>
      <c r="D1726" s="63" t="s">
        <v>3182</v>
      </c>
      <c r="E1726" s="63" t="s">
        <v>3236</v>
      </c>
      <c r="F1726" s="63" t="s">
        <v>3236</v>
      </c>
      <c r="G1726" s="63"/>
      <c r="H1726" s="63"/>
      <c r="I1726" s="62" t="s">
        <v>3200</v>
      </c>
      <c r="J1726" s="63">
        <v>31.4</v>
      </c>
      <c r="K1726" s="63">
        <v>9</v>
      </c>
      <c r="L1726" s="63" t="s">
        <v>3186</v>
      </c>
      <c r="M1726" s="63" t="s">
        <v>3187</v>
      </c>
      <c r="N1726" s="63" t="s">
        <v>3208</v>
      </c>
      <c r="O1726" s="62">
        <v>2</v>
      </c>
    </row>
    <row r="1727" spans="2:16" x14ac:dyDescent="0.25">
      <c r="B1727" s="62">
        <v>1722</v>
      </c>
      <c r="C1727" s="63" t="s">
        <v>3182</v>
      </c>
      <c r="D1727" s="63" t="s">
        <v>3182</v>
      </c>
      <c r="E1727" s="63" t="s">
        <v>3236</v>
      </c>
      <c r="F1727" s="63" t="s">
        <v>3236</v>
      </c>
      <c r="G1727" s="63"/>
      <c r="H1727" s="63"/>
      <c r="I1727" s="62" t="s">
        <v>3189</v>
      </c>
      <c r="J1727" s="63">
        <v>59.1</v>
      </c>
      <c r="K1727" s="63">
        <v>12</v>
      </c>
      <c r="L1727" s="63" t="s">
        <v>3186</v>
      </c>
      <c r="M1727" s="63" t="s">
        <v>3187</v>
      </c>
      <c r="N1727" s="63" t="s">
        <v>3198</v>
      </c>
      <c r="O1727" s="62">
        <v>3</v>
      </c>
      <c r="P1727" s="64"/>
    </row>
    <row r="1728" spans="2:16" x14ac:dyDescent="0.25">
      <c r="B1728" s="62">
        <v>1723</v>
      </c>
      <c r="C1728" s="63" t="s">
        <v>3182</v>
      </c>
      <c r="D1728" s="63" t="s">
        <v>3182</v>
      </c>
      <c r="E1728" s="63" t="s">
        <v>3237</v>
      </c>
      <c r="F1728" s="63" t="s">
        <v>3237</v>
      </c>
      <c r="G1728" s="63"/>
      <c r="H1728" s="63"/>
      <c r="I1728" s="62" t="s">
        <v>3200</v>
      </c>
      <c r="J1728" s="63">
        <v>12</v>
      </c>
      <c r="K1728" s="63">
        <v>8</v>
      </c>
      <c r="L1728" s="63" t="s">
        <v>3186</v>
      </c>
      <c r="M1728" s="63" t="s">
        <v>3187</v>
      </c>
      <c r="N1728" s="63" t="s">
        <v>3204</v>
      </c>
      <c r="O1728" s="62">
        <v>2</v>
      </c>
    </row>
    <row r="1729" spans="2:16" x14ac:dyDescent="0.25">
      <c r="B1729" s="62">
        <v>1724</v>
      </c>
      <c r="C1729" s="63" t="s">
        <v>3182</v>
      </c>
      <c r="D1729" s="63" t="s">
        <v>3182</v>
      </c>
      <c r="E1729" s="63" t="s">
        <v>3236</v>
      </c>
      <c r="F1729" s="63" t="s">
        <v>3236</v>
      </c>
      <c r="G1729" s="63"/>
      <c r="H1729" s="63"/>
      <c r="I1729" s="62" t="s">
        <v>3189</v>
      </c>
      <c r="J1729" s="63">
        <v>56.8</v>
      </c>
      <c r="K1729" s="63">
        <v>12</v>
      </c>
      <c r="L1729" s="63" t="s">
        <v>3186</v>
      </c>
      <c r="M1729" s="63" t="s">
        <v>3187</v>
      </c>
      <c r="N1729" s="63" t="s">
        <v>3198</v>
      </c>
      <c r="O1729" s="62">
        <v>3</v>
      </c>
      <c r="P1729" s="64"/>
    </row>
    <row r="1730" spans="2:16" x14ac:dyDescent="0.25">
      <c r="B1730" s="62">
        <v>1725</v>
      </c>
      <c r="C1730" s="63" t="s">
        <v>3182</v>
      </c>
      <c r="D1730" s="63" t="s">
        <v>3182</v>
      </c>
      <c r="E1730" s="63" t="s">
        <v>3236</v>
      </c>
      <c r="F1730" s="63" t="s">
        <v>3236</v>
      </c>
      <c r="G1730" s="63"/>
      <c r="H1730" s="63"/>
      <c r="I1730" s="62" t="s">
        <v>3189</v>
      </c>
      <c r="J1730" s="63">
        <v>50.2</v>
      </c>
      <c r="K1730" s="63">
        <v>12</v>
      </c>
      <c r="L1730" s="63" t="s">
        <v>3186</v>
      </c>
      <c r="M1730" s="63" t="s">
        <v>3187</v>
      </c>
      <c r="N1730" s="63" t="s">
        <v>3198</v>
      </c>
      <c r="O1730" s="62">
        <v>3</v>
      </c>
      <c r="P1730" s="64"/>
    </row>
    <row r="1731" spans="2:16" x14ac:dyDescent="0.25">
      <c r="B1731" s="62">
        <v>1726</v>
      </c>
      <c r="C1731" s="63" t="s">
        <v>3182</v>
      </c>
      <c r="D1731" s="63" t="s">
        <v>3182</v>
      </c>
      <c r="E1731" s="63" t="s">
        <v>3236</v>
      </c>
      <c r="F1731" s="63" t="s">
        <v>3236</v>
      </c>
      <c r="G1731" s="63"/>
      <c r="H1731" s="63"/>
      <c r="I1731" s="62" t="s">
        <v>3189</v>
      </c>
      <c r="J1731" s="63">
        <v>63.5</v>
      </c>
      <c r="K1731" s="63">
        <v>12</v>
      </c>
      <c r="L1731" s="63" t="s">
        <v>3186</v>
      </c>
      <c r="M1731" s="63" t="s">
        <v>3187</v>
      </c>
      <c r="N1731" s="63" t="s">
        <v>3198</v>
      </c>
      <c r="O1731" s="62">
        <v>3</v>
      </c>
      <c r="P1731" s="64"/>
    </row>
    <row r="1732" spans="2:16" x14ac:dyDescent="0.25">
      <c r="B1732" s="62">
        <v>1727</v>
      </c>
      <c r="C1732" s="63" t="s">
        <v>3182</v>
      </c>
      <c r="D1732" s="63" t="s">
        <v>3182</v>
      </c>
      <c r="E1732" s="63" t="s">
        <v>3236</v>
      </c>
      <c r="F1732" s="63" t="s">
        <v>3236</v>
      </c>
      <c r="G1732" s="63"/>
      <c r="H1732" s="63"/>
      <c r="I1732" s="62" t="s">
        <v>3189</v>
      </c>
      <c r="J1732" s="63">
        <v>55.1</v>
      </c>
      <c r="K1732" s="63">
        <v>12</v>
      </c>
      <c r="L1732" s="63" t="s">
        <v>3186</v>
      </c>
      <c r="M1732" s="63" t="s">
        <v>3194</v>
      </c>
      <c r="N1732" s="63" t="s">
        <v>3211</v>
      </c>
      <c r="O1732" s="62">
        <v>3</v>
      </c>
      <c r="P1732" s="64"/>
    </row>
    <row r="1733" spans="2:16" x14ac:dyDescent="0.25">
      <c r="B1733" s="62">
        <v>1728</v>
      </c>
      <c r="C1733" s="63" t="s">
        <v>3182</v>
      </c>
      <c r="D1733" s="63" t="s">
        <v>3182</v>
      </c>
      <c r="E1733" s="63" t="s">
        <v>3236</v>
      </c>
      <c r="F1733" s="63" t="s">
        <v>3236</v>
      </c>
      <c r="G1733" s="63"/>
      <c r="H1733" s="63"/>
      <c r="I1733" s="62" t="s">
        <v>3189</v>
      </c>
      <c r="J1733" s="63">
        <v>79.099999999999994</v>
      </c>
      <c r="K1733" s="63">
        <v>12</v>
      </c>
      <c r="L1733" s="63" t="s">
        <v>3186</v>
      </c>
      <c r="M1733" s="63" t="s">
        <v>3187</v>
      </c>
      <c r="N1733" s="63" t="s">
        <v>3198</v>
      </c>
      <c r="O1733" s="62">
        <v>3</v>
      </c>
      <c r="P1733" s="64"/>
    </row>
    <row r="1734" spans="2:16" x14ac:dyDescent="0.25">
      <c r="B1734" s="62">
        <v>1729</v>
      </c>
      <c r="C1734" s="63" t="s">
        <v>3182</v>
      </c>
      <c r="D1734" s="63" t="s">
        <v>3182</v>
      </c>
      <c r="E1734" s="63" t="s">
        <v>3236</v>
      </c>
      <c r="F1734" s="63" t="s">
        <v>3236</v>
      </c>
      <c r="G1734" s="63"/>
      <c r="H1734" s="63"/>
      <c r="I1734" s="62" t="s">
        <v>3189</v>
      </c>
      <c r="J1734" s="63">
        <v>70.2</v>
      </c>
      <c r="K1734" s="63">
        <v>12</v>
      </c>
      <c r="L1734" s="63" t="s">
        <v>3186</v>
      </c>
      <c r="M1734" s="63" t="s">
        <v>3194</v>
      </c>
      <c r="N1734" s="63" t="s">
        <v>3211</v>
      </c>
      <c r="O1734" s="62">
        <v>3</v>
      </c>
      <c r="P1734" s="64"/>
    </row>
    <row r="1735" spans="2:16" x14ac:dyDescent="0.25">
      <c r="B1735" s="62">
        <v>1730</v>
      </c>
      <c r="C1735" s="63" t="s">
        <v>3182</v>
      </c>
      <c r="D1735" s="63" t="s">
        <v>3182</v>
      </c>
      <c r="E1735" s="63" t="s">
        <v>3236</v>
      </c>
      <c r="F1735" s="63" t="s">
        <v>3236</v>
      </c>
      <c r="G1735" s="63"/>
      <c r="H1735" s="63"/>
      <c r="I1735" s="62" t="s">
        <v>3189</v>
      </c>
      <c r="J1735" s="63">
        <v>66.900000000000006</v>
      </c>
      <c r="K1735" s="63">
        <v>12</v>
      </c>
      <c r="L1735" s="63" t="s">
        <v>3186</v>
      </c>
      <c r="M1735" s="63" t="s">
        <v>3194</v>
      </c>
      <c r="N1735" s="63" t="s">
        <v>3211</v>
      </c>
      <c r="O1735" s="62">
        <v>3</v>
      </c>
      <c r="P1735" s="64"/>
    </row>
    <row r="1736" spans="2:16" x14ac:dyDescent="0.25">
      <c r="B1736" s="62">
        <v>1731</v>
      </c>
      <c r="C1736" s="63" t="s">
        <v>3182</v>
      </c>
      <c r="D1736" s="63" t="s">
        <v>3182</v>
      </c>
      <c r="E1736" s="63" t="s">
        <v>3236</v>
      </c>
      <c r="F1736" s="63" t="s">
        <v>3236</v>
      </c>
      <c r="G1736" s="63"/>
      <c r="H1736" s="63"/>
      <c r="I1736" s="62" t="s">
        <v>3189</v>
      </c>
      <c r="J1736" s="63">
        <v>66.8</v>
      </c>
      <c r="K1736" s="63">
        <v>12</v>
      </c>
      <c r="L1736" s="63" t="s">
        <v>3186</v>
      </c>
      <c r="M1736" s="63" t="s">
        <v>3187</v>
      </c>
      <c r="N1736" s="63" t="s">
        <v>3198</v>
      </c>
      <c r="O1736" s="62">
        <v>3</v>
      </c>
      <c r="P1736" s="64"/>
    </row>
    <row r="1737" spans="2:16" x14ac:dyDescent="0.25">
      <c r="B1737" s="62">
        <v>1732</v>
      </c>
      <c r="C1737" s="63" t="s">
        <v>3182</v>
      </c>
      <c r="D1737" s="63" t="s">
        <v>3182</v>
      </c>
      <c r="E1737" s="63" t="s">
        <v>3236</v>
      </c>
      <c r="F1737" s="63" t="s">
        <v>3236</v>
      </c>
      <c r="G1737" s="63"/>
      <c r="H1737" s="63"/>
      <c r="I1737" s="62" t="s">
        <v>3189</v>
      </c>
      <c r="J1737" s="63">
        <v>22</v>
      </c>
      <c r="K1737" s="63">
        <v>12</v>
      </c>
      <c r="L1737" s="63" t="s">
        <v>3186</v>
      </c>
      <c r="M1737" s="63" t="s">
        <v>3187</v>
      </c>
      <c r="N1737" s="63" t="s">
        <v>3198</v>
      </c>
      <c r="O1737" s="62">
        <v>3</v>
      </c>
      <c r="P1737" s="64"/>
    </row>
    <row r="1738" spans="2:16" x14ac:dyDescent="0.25">
      <c r="B1738" s="62">
        <v>1733</v>
      </c>
      <c r="C1738" s="63" t="s">
        <v>3182</v>
      </c>
      <c r="D1738" s="63" t="s">
        <v>3182</v>
      </c>
      <c r="E1738" s="63" t="s">
        <v>3236</v>
      </c>
      <c r="F1738" s="63" t="s">
        <v>3236</v>
      </c>
      <c r="G1738" s="63"/>
      <c r="H1738" s="63"/>
      <c r="I1738" s="62" t="s">
        <v>3189</v>
      </c>
      <c r="J1738" s="63">
        <v>68.599999999999994</v>
      </c>
      <c r="K1738" s="63">
        <v>13</v>
      </c>
      <c r="L1738" s="63" t="s">
        <v>3186</v>
      </c>
      <c r="M1738" s="63" t="s">
        <v>3187</v>
      </c>
      <c r="N1738" s="63" t="s">
        <v>3199</v>
      </c>
      <c r="O1738" s="62">
        <v>3</v>
      </c>
      <c r="P1738" s="64"/>
    </row>
    <row r="1739" spans="2:16" x14ac:dyDescent="0.25">
      <c r="B1739" s="62">
        <v>1734</v>
      </c>
      <c r="C1739" s="63" t="s">
        <v>3182</v>
      </c>
      <c r="D1739" s="63" t="s">
        <v>3182</v>
      </c>
      <c r="E1739" s="63" t="s">
        <v>3236</v>
      </c>
      <c r="F1739" s="63" t="s">
        <v>3236</v>
      </c>
      <c r="G1739" s="63"/>
      <c r="H1739" s="63"/>
      <c r="I1739" s="62" t="s">
        <v>3189</v>
      </c>
      <c r="J1739" s="63">
        <v>45.7</v>
      </c>
      <c r="K1739" s="63">
        <v>12</v>
      </c>
      <c r="L1739" s="63" t="s">
        <v>3186</v>
      </c>
      <c r="M1739" s="63" t="s">
        <v>3187</v>
      </c>
      <c r="N1739" s="63" t="s">
        <v>3198</v>
      </c>
      <c r="O1739" s="62">
        <v>3</v>
      </c>
      <c r="P1739" s="64"/>
    </row>
    <row r="1740" spans="2:16" x14ac:dyDescent="0.25">
      <c r="B1740" s="62">
        <v>1735</v>
      </c>
      <c r="C1740" s="63" t="s">
        <v>3182</v>
      </c>
      <c r="D1740" s="63" t="s">
        <v>3182</v>
      </c>
      <c r="E1740" s="63" t="s">
        <v>3236</v>
      </c>
      <c r="F1740" s="63" t="s">
        <v>3236</v>
      </c>
      <c r="G1740" s="63"/>
      <c r="H1740" s="63"/>
      <c r="I1740" s="62" t="s">
        <v>3189</v>
      </c>
      <c r="J1740" s="63">
        <v>72.099999999999994</v>
      </c>
      <c r="K1740" s="63">
        <v>12</v>
      </c>
      <c r="L1740" s="63" t="s">
        <v>3186</v>
      </c>
      <c r="M1740" s="63" t="s">
        <v>3187</v>
      </c>
      <c r="N1740" s="63" t="s">
        <v>3198</v>
      </c>
      <c r="O1740" s="62">
        <v>3</v>
      </c>
      <c r="P1740" s="64"/>
    </row>
    <row r="1741" spans="2:16" x14ac:dyDescent="0.25">
      <c r="B1741" s="62">
        <v>1736</v>
      </c>
      <c r="C1741" s="63" t="s">
        <v>3182</v>
      </c>
      <c r="D1741" s="63" t="s">
        <v>3182</v>
      </c>
      <c r="E1741" s="63" t="s">
        <v>3236</v>
      </c>
      <c r="F1741" s="63" t="s">
        <v>3236</v>
      </c>
      <c r="G1741" s="63"/>
      <c r="H1741" s="63"/>
      <c r="I1741" s="62" t="s">
        <v>3189</v>
      </c>
      <c r="J1741" s="63">
        <v>48.2</v>
      </c>
      <c r="K1741" s="63">
        <v>12</v>
      </c>
      <c r="L1741" s="63" t="s">
        <v>3186</v>
      </c>
      <c r="M1741" s="63" t="s">
        <v>3187</v>
      </c>
      <c r="N1741" s="63" t="s">
        <v>3198</v>
      </c>
      <c r="O1741" s="62">
        <v>3</v>
      </c>
      <c r="P1741" s="64"/>
    </row>
    <row r="1742" spans="2:16" x14ac:dyDescent="0.25">
      <c r="B1742" s="62">
        <v>1737</v>
      </c>
      <c r="C1742" s="63" t="s">
        <v>3182</v>
      </c>
      <c r="D1742" s="63" t="s">
        <v>3182</v>
      </c>
      <c r="E1742" s="63" t="s">
        <v>3236</v>
      </c>
      <c r="F1742" s="63" t="s">
        <v>3236</v>
      </c>
      <c r="G1742" s="63"/>
      <c r="H1742" s="63"/>
      <c r="I1742" s="62" t="s">
        <v>3189</v>
      </c>
      <c r="J1742" s="63">
        <v>73.099999999999994</v>
      </c>
      <c r="K1742" s="63">
        <v>12</v>
      </c>
      <c r="L1742" s="63" t="s">
        <v>3186</v>
      </c>
      <c r="M1742" s="63" t="s">
        <v>3194</v>
      </c>
      <c r="N1742" s="63" t="s">
        <v>3211</v>
      </c>
      <c r="O1742" s="62">
        <v>3</v>
      </c>
      <c r="P1742" s="64"/>
    </row>
    <row r="1743" spans="2:16" x14ac:dyDescent="0.25">
      <c r="B1743" s="62">
        <v>1738</v>
      </c>
      <c r="C1743" s="63" t="s">
        <v>3182</v>
      </c>
      <c r="D1743" s="63" t="s">
        <v>3182</v>
      </c>
      <c r="E1743" s="63" t="s">
        <v>3236</v>
      </c>
      <c r="F1743" s="63" t="s">
        <v>3236</v>
      </c>
      <c r="G1743" s="63"/>
      <c r="H1743" s="63"/>
      <c r="I1743" s="62" t="s">
        <v>3189</v>
      </c>
      <c r="J1743" s="63">
        <v>64</v>
      </c>
      <c r="K1743" s="63">
        <v>12</v>
      </c>
      <c r="L1743" s="63" t="s">
        <v>3186</v>
      </c>
      <c r="M1743" s="63" t="s">
        <v>3194</v>
      </c>
      <c r="N1743" s="63" t="s">
        <v>3211</v>
      </c>
      <c r="O1743" s="62">
        <v>3</v>
      </c>
      <c r="P1743" s="64"/>
    </row>
    <row r="1744" spans="2:16" x14ac:dyDescent="0.25">
      <c r="B1744" s="62">
        <v>1739</v>
      </c>
      <c r="C1744" s="63" t="s">
        <v>3182</v>
      </c>
      <c r="D1744" s="63" t="s">
        <v>3182</v>
      </c>
      <c r="E1744" s="63" t="s">
        <v>3236</v>
      </c>
      <c r="F1744" s="63" t="s">
        <v>3236</v>
      </c>
      <c r="G1744" s="63"/>
      <c r="H1744" s="63"/>
      <c r="I1744" s="62" t="s">
        <v>3189</v>
      </c>
      <c r="J1744" s="63">
        <v>25.4</v>
      </c>
      <c r="K1744" s="63">
        <v>12</v>
      </c>
      <c r="L1744" s="63" t="s">
        <v>3186</v>
      </c>
      <c r="M1744" s="63" t="s">
        <v>3194</v>
      </c>
      <c r="N1744" s="63" t="s">
        <v>3211</v>
      </c>
      <c r="O1744" s="62">
        <v>3</v>
      </c>
      <c r="P1744" s="64"/>
    </row>
    <row r="1745" spans="2:16" x14ac:dyDescent="0.25">
      <c r="B1745" s="62">
        <v>1740</v>
      </c>
      <c r="C1745" s="63" t="s">
        <v>3182</v>
      </c>
      <c r="D1745" s="63" t="s">
        <v>3182</v>
      </c>
      <c r="E1745" s="63" t="s">
        <v>3236</v>
      </c>
      <c r="F1745" s="63" t="s">
        <v>3236</v>
      </c>
      <c r="G1745" s="63"/>
      <c r="H1745" s="63"/>
      <c r="I1745" s="62" t="s">
        <v>3189</v>
      </c>
      <c r="J1745" s="63">
        <v>63.9</v>
      </c>
      <c r="K1745" s="63">
        <v>12</v>
      </c>
      <c r="L1745" s="63" t="s">
        <v>3186</v>
      </c>
      <c r="M1745" s="63" t="s">
        <v>3194</v>
      </c>
      <c r="N1745" s="63" t="s">
        <v>3211</v>
      </c>
      <c r="O1745" s="62">
        <v>3</v>
      </c>
      <c r="P1745" s="64"/>
    </row>
    <row r="1746" spans="2:16" x14ac:dyDescent="0.25">
      <c r="B1746" s="62">
        <v>1741</v>
      </c>
      <c r="C1746" s="63" t="s">
        <v>3182</v>
      </c>
      <c r="D1746" s="63" t="s">
        <v>3222</v>
      </c>
      <c r="E1746" s="63" t="s">
        <v>3224</v>
      </c>
      <c r="F1746" s="63" t="s">
        <v>3224</v>
      </c>
      <c r="G1746" s="63"/>
      <c r="H1746" s="63"/>
      <c r="I1746" s="62" t="s">
        <v>3200</v>
      </c>
      <c r="J1746" s="63">
        <v>38.44</v>
      </c>
      <c r="K1746" s="63">
        <v>8</v>
      </c>
      <c r="L1746" s="63" t="s">
        <v>3186</v>
      </c>
      <c r="M1746" s="63" t="s">
        <v>3187</v>
      </c>
      <c r="N1746" s="63" t="s">
        <v>3204</v>
      </c>
      <c r="O1746" s="62">
        <v>2</v>
      </c>
    </row>
    <row r="1747" spans="2:16" x14ac:dyDescent="0.25">
      <c r="B1747" s="62">
        <v>1742</v>
      </c>
      <c r="C1747" s="63" t="s">
        <v>3182</v>
      </c>
      <c r="D1747" s="63" t="s">
        <v>3182</v>
      </c>
      <c r="E1747" s="63" t="s">
        <v>3236</v>
      </c>
      <c r="F1747" s="63" t="s">
        <v>3236</v>
      </c>
      <c r="G1747" s="63"/>
      <c r="H1747" s="63"/>
      <c r="I1747" s="62" t="s">
        <v>3189</v>
      </c>
      <c r="J1747" s="63">
        <v>49.7</v>
      </c>
      <c r="K1747" s="63">
        <v>12</v>
      </c>
      <c r="L1747" s="63" t="s">
        <v>3186</v>
      </c>
      <c r="M1747" s="63" t="s">
        <v>3194</v>
      </c>
      <c r="N1747" s="63" t="s">
        <v>3211</v>
      </c>
      <c r="O1747" s="62">
        <v>3</v>
      </c>
      <c r="P1747" s="64"/>
    </row>
    <row r="1748" spans="2:16" x14ac:dyDescent="0.25">
      <c r="B1748" s="62">
        <v>1743</v>
      </c>
      <c r="C1748" s="63" t="s">
        <v>3182</v>
      </c>
      <c r="D1748" s="63" t="s">
        <v>3182</v>
      </c>
      <c r="E1748" s="63" t="s">
        <v>3241</v>
      </c>
      <c r="F1748" s="63" t="s">
        <v>3241</v>
      </c>
      <c r="G1748" s="63"/>
      <c r="H1748" s="63"/>
      <c r="I1748" s="62" t="s">
        <v>3189</v>
      </c>
      <c r="J1748" s="63">
        <v>60.2</v>
      </c>
      <c r="K1748" s="63">
        <v>13</v>
      </c>
      <c r="L1748" s="63" t="s">
        <v>3186</v>
      </c>
      <c r="M1748" s="63" t="s">
        <v>3187</v>
      </c>
      <c r="N1748" s="63" t="s">
        <v>3199</v>
      </c>
      <c r="O1748" s="62">
        <v>3</v>
      </c>
      <c r="P1748" s="64"/>
    </row>
    <row r="1749" spans="2:16" x14ac:dyDescent="0.25">
      <c r="B1749" s="62">
        <v>1744</v>
      </c>
      <c r="C1749" s="63" t="s">
        <v>3182</v>
      </c>
      <c r="D1749" s="63" t="s">
        <v>3182</v>
      </c>
      <c r="E1749" s="63" t="s">
        <v>3241</v>
      </c>
      <c r="F1749" s="63" t="s">
        <v>3241</v>
      </c>
      <c r="G1749" s="63"/>
      <c r="H1749" s="63"/>
      <c r="I1749" s="62" t="s">
        <v>3189</v>
      </c>
      <c r="J1749" s="63">
        <v>26.6</v>
      </c>
      <c r="K1749" s="63">
        <v>13</v>
      </c>
      <c r="L1749" s="63" t="s">
        <v>3186</v>
      </c>
      <c r="M1749" s="63" t="s">
        <v>3187</v>
      </c>
      <c r="N1749" s="63" t="s">
        <v>3199</v>
      </c>
      <c r="O1749" s="62">
        <v>3</v>
      </c>
      <c r="P1749" s="64"/>
    </row>
    <row r="1750" spans="2:16" x14ac:dyDescent="0.25">
      <c r="B1750" s="62">
        <v>1745</v>
      </c>
      <c r="C1750" s="63" t="s">
        <v>3182</v>
      </c>
      <c r="D1750" s="63" t="s">
        <v>3182</v>
      </c>
      <c r="E1750" s="63" t="s">
        <v>3236</v>
      </c>
      <c r="F1750" s="63" t="s">
        <v>3236</v>
      </c>
      <c r="G1750" s="63"/>
      <c r="H1750" s="63"/>
      <c r="I1750" s="62" t="s">
        <v>3189</v>
      </c>
      <c r="J1750" s="63">
        <v>70.3</v>
      </c>
      <c r="K1750" s="63">
        <v>12</v>
      </c>
      <c r="L1750" s="63" t="s">
        <v>3186</v>
      </c>
      <c r="M1750" s="63" t="s">
        <v>3194</v>
      </c>
      <c r="N1750" s="63" t="s">
        <v>3211</v>
      </c>
      <c r="O1750" s="62">
        <v>3</v>
      </c>
      <c r="P1750" s="64"/>
    </row>
    <row r="1751" spans="2:16" x14ac:dyDescent="0.25">
      <c r="B1751" s="62">
        <v>1746</v>
      </c>
      <c r="C1751" s="63" t="s">
        <v>3182</v>
      </c>
      <c r="D1751" s="63" t="s">
        <v>3182</v>
      </c>
      <c r="E1751" s="63" t="s">
        <v>3236</v>
      </c>
      <c r="F1751" s="63" t="s">
        <v>3236</v>
      </c>
      <c r="G1751" s="63"/>
      <c r="H1751" s="63"/>
      <c r="I1751" s="62" t="s">
        <v>3189</v>
      </c>
      <c r="J1751" s="63">
        <v>124.6</v>
      </c>
      <c r="K1751" s="63">
        <v>12</v>
      </c>
      <c r="L1751" s="63" t="s">
        <v>3186</v>
      </c>
      <c r="M1751" s="63" t="s">
        <v>3194</v>
      </c>
      <c r="N1751" s="63" t="s">
        <v>3211</v>
      </c>
      <c r="O1751" s="62">
        <v>3</v>
      </c>
      <c r="P1751" s="64"/>
    </row>
    <row r="1752" spans="2:16" x14ac:dyDescent="0.25">
      <c r="B1752" s="62">
        <v>1747</v>
      </c>
      <c r="C1752" s="63" t="s">
        <v>3182</v>
      </c>
      <c r="D1752" s="63" t="s">
        <v>3182</v>
      </c>
      <c r="E1752" s="63" t="s">
        <v>3236</v>
      </c>
      <c r="F1752" s="63" t="s">
        <v>3236</v>
      </c>
      <c r="G1752" s="63"/>
      <c r="H1752" s="63"/>
      <c r="I1752" s="62" t="s">
        <v>3189</v>
      </c>
      <c r="J1752" s="63">
        <v>53.9</v>
      </c>
      <c r="K1752" s="63">
        <v>12</v>
      </c>
      <c r="L1752" s="63" t="s">
        <v>3186</v>
      </c>
      <c r="M1752" s="63" t="s">
        <v>3187</v>
      </c>
      <c r="N1752" s="63" t="s">
        <v>3198</v>
      </c>
      <c r="O1752" s="62">
        <v>3</v>
      </c>
      <c r="P1752" s="64"/>
    </row>
    <row r="1753" spans="2:16" x14ac:dyDescent="0.25">
      <c r="B1753" s="62">
        <v>1748</v>
      </c>
      <c r="C1753" s="63" t="s">
        <v>3182</v>
      </c>
      <c r="D1753" s="63" t="s">
        <v>3182</v>
      </c>
      <c r="E1753" s="63" t="s">
        <v>3236</v>
      </c>
      <c r="F1753" s="63" t="s">
        <v>3236</v>
      </c>
      <c r="G1753" s="63"/>
      <c r="H1753" s="63"/>
      <c r="I1753" s="62" t="s">
        <v>3189</v>
      </c>
      <c r="J1753" s="63">
        <v>36.200000000000003</v>
      </c>
      <c r="K1753" s="63">
        <v>12</v>
      </c>
      <c r="L1753" s="63" t="s">
        <v>3186</v>
      </c>
      <c r="M1753" s="63" t="s">
        <v>3194</v>
      </c>
      <c r="N1753" s="63" t="s">
        <v>3211</v>
      </c>
      <c r="O1753" s="62">
        <v>3</v>
      </c>
      <c r="P1753" s="64"/>
    </row>
    <row r="1754" spans="2:16" x14ac:dyDescent="0.25">
      <c r="B1754" s="62">
        <v>1749</v>
      </c>
      <c r="C1754" s="63" t="s">
        <v>3182</v>
      </c>
      <c r="D1754" s="63" t="s">
        <v>3182</v>
      </c>
      <c r="E1754" s="63" t="s">
        <v>3236</v>
      </c>
      <c r="F1754" s="63" t="s">
        <v>3236</v>
      </c>
      <c r="G1754" s="63"/>
      <c r="H1754" s="63"/>
      <c r="I1754" s="62" t="s">
        <v>3189</v>
      </c>
      <c r="J1754" s="63">
        <v>44.1</v>
      </c>
      <c r="K1754" s="63">
        <v>12</v>
      </c>
      <c r="L1754" s="63" t="s">
        <v>3186</v>
      </c>
      <c r="M1754" s="63" t="s">
        <v>3187</v>
      </c>
      <c r="N1754" s="63" t="s">
        <v>3198</v>
      </c>
      <c r="O1754" s="62">
        <v>3</v>
      </c>
      <c r="P1754" s="64"/>
    </row>
    <row r="1755" spans="2:16" x14ac:dyDescent="0.25">
      <c r="B1755" s="62">
        <v>1750</v>
      </c>
      <c r="C1755" s="63" t="s">
        <v>3182</v>
      </c>
      <c r="D1755" s="63" t="s">
        <v>3182</v>
      </c>
      <c r="E1755" s="63" t="s">
        <v>3236</v>
      </c>
      <c r="F1755" s="63" t="s">
        <v>3236</v>
      </c>
      <c r="G1755" s="63"/>
      <c r="H1755" s="63"/>
      <c r="I1755" s="62" t="s">
        <v>3189</v>
      </c>
      <c r="J1755" s="63">
        <v>63.1</v>
      </c>
      <c r="K1755" s="63">
        <v>12</v>
      </c>
      <c r="L1755" s="63" t="s">
        <v>3186</v>
      </c>
      <c r="M1755" s="63" t="s">
        <v>3187</v>
      </c>
      <c r="N1755" s="63" t="s">
        <v>3198</v>
      </c>
      <c r="O1755" s="62">
        <v>3</v>
      </c>
      <c r="P1755" s="64"/>
    </row>
    <row r="1756" spans="2:16" x14ac:dyDescent="0.25">
      <c r="B1756" s="62">
        <v>1751</v>
      </c>
      <c r="C1756" s="63" t="s">
        <v>3182</v>
      </c>
      <c r="D1756" s="63" t="s">
        <v>3182</v>
      </c>
      <c r="E1756" s="63" t="s">
        <v>3236</v>
      </c>
      <c r="F1756" s="63" t="s">
        <v>3236</v>
      </c>
      <c r="G1756" s="63"/>
      <c r="H1756" s="63"/>
      <c r="I1756" s="62" t="s">
        <v>3189</v>
      </c>
      <c r="J1756" s="63">
        <v>177</v>
      </c>
      <c r="K1756" s="63">
        <v>13</v>
      </c>
      <c r="L1756" s="63" t="s">
        <v>3186</v>
      </c>
      <c r="M1756" s="63" t="s">
        <v>3187</v>
      </c>
      <c r="N1756" s="63" t="s">
        <v>3199</v>
      </c>
      <c r="O1756" s="62">
        <v>3</v>
      </c>
      <c r="P1756" s="64"/>
    </row>
    <row r="1757" spans="2:16" x14ac:dyDescent="0.25">
      <c r="B1757" s="62">
        <v>1752</v>
      </c>
      <c r="C1757" s="63" t="s">
        <v>3182</v>
      </c>
      <c r="D1757" s="63" t="s">
        <v>3182</v>
      </c>
      <c r="E1757" s="63" t="s">
        <v>3236</v>
      </c>
      <c r="F1757" s="63" t="s">
        <v>3236</v>
      </c>
      <c r="G1757" s="63"/>
      <c r="H1757" s="63"/>
      <c r="I1757" s="62" t="s">
        <v>3189</v>
      </c>
      <c r="J1757" s="63">
        <v>114</v>
      </c>
      <c r="K1757" s="63">
        <v>12</v>
      </c>
      <c r="L1757" s="63" t="s">
        <v>3186</v>
      </c>
      <c r="M1757" s="63" t="s">
        <v>3187</v>
      </c>
      <c r="N1757" s="63" t="s">
        <v>3198</v>
      </c>
      <c r="O1757" s="62">
        <v>3</v>
      </c>
      <c r="P1757" s="64"/>
    </row>
    <row r="1758" spans="2:16" x14ac:dyDescent="0.25">
      <c r="B1758" s="62">
        <v>1753</v>
      </c>
      <c r="C1758" s="63" t="s">
        <v>3182</v>
      </c>
      <c r="D1758" s="63" t="s">
        <v>3182</v>
      </c>
      <c r="E1758" s="63" t="s">
        <v>3236</v>
      </c>
      <c r="F1758" s="63" t="s">
        <v>3236</v>
      </c>
      <c r="G1758" s="63"/>
      <c r="H1758" s="63"/>
      <c r="I1758" s="62" t="s">
        <v>3189</v>
      </c>
      <c r="J1758" s="63">
        <v>39.5</v>
      </c>
      <c r="K1758" s="63">
        <v>12</v>
      </c>
      <c r="L1758" s="63" t="s">
        <v>3186</v>
      </c>
      <c r="M1758" s="63" t="s">
        <v>3187</v>
      </c>
      <c r="N1758" s="63" t="s">
        <v>3198</v>
      </c>
      <c r="O1758" s="62">
        <v>3</v>
      </c>
      <c r="P1758" s="64"/>
    </row>
    <row r="1759" spans="2:16" x14ac:dyDescent="0.25">
      <c r="B1759" s="62">
        <v>1754</v>
      </c>
      <c r="C1759" s="63" t="s">
        <v>3182</v>
      </c>
      <c r="D1759" s="63" t="s">
        <v>3182</v>
      </c>
      <c r="E1759" s="63" t="s">
        <v>3236</v>
      </c>
      <c r="F1759" s="63" t="s">
        <v>3236</v>
      </c>
      <c r="G1759" s="63"/>
      <c r="H1759" s="63"/>
      <c r="I1759" s="62" t="s">
        <v>3189</v>
      </c>
      <c r="J1759" s="63">
        <v>112</v>
      </c>
      <c r="K1759" s="63">
        <v>12</v>
      </c>
      <c r="L1759" s="63" t="s">
        <v>3186</v>
      </c>
      <c r="M1759" s="63" t="s">
        <v>3187</v>
      </c>
      <c r="N1759" s="63" t="s">
        <v>3198</v>
      </c>
      <c r="O1759" s="62">
        <v>3</v>
      </c>
      <c r="P1759" s="64"/>
    </row>
    <row r="1760" spans="2:16" x14ac:dyDescent="0.25">
      <c r="B1760" s="62">
        <v>1755</v>
      </c>
      <c r="C1760" s="63" t="s">
        <v>3182</v>
      </c>
      <c r="D1760" s="63" t="s">
        <v>3182</v>
      </c>
      <c r="E1760" s="63" t="s">
        <v>3236</v>
      </c>
      <c r="F1760" s="63" t="s">
        <v>3236</v>
      </c>
      <c r="G1760" s="63"/>
      <c r="H1760" s="63"/>
      <c r="I1760" s="62" t="s">
        <v>3189</v>
      </c>
      <c r="J1760" s="63">
        <v>68.2</v>
      </c>
      <c r="K1760" s="63">
        <v>12</v>
      </c>
      <c r="L1760" s="63" t="s">
        <v>3186</v>
      </c>
      <c r="M1760" s="63" t="s">
        <v>3194</v>
      </c>
      <c r="N1760" s="63" t="s">
        <v>3211</v>
      </c>
      <c r="O1760" s="62">
        <v>3</v>
      </c>
      <c r="P1760" s="64"/>
    </row>
    <row r="1761" spans="2:16" x14ac:dyDescent="0.25">
      <c r="B1761" s="62">
        <v>1756</v>
      </c>
      <c r="C1761" s="63" t="s">
        <v>3182</v>
      </c>
      <c r="D1761" s="63" t="s">
        <v>3182</v>
      </c>
      <c r="E1761" s="63" t="s">
        <v>3236</v>
      </c>
      <c r="F1761" s="63" t="s">
        <v>3236</v>
      </c>
      <c r="G1761" s="63"/>
      <c r="H1761" s="63"/>
      <c r="I1761" s="62" t="s">
        <v>3189</v>
      </c>
      <c r="J1761" s="63">
        <v>68.5</v>
      </c>
      <c r="K1761" s="63">
        <v>12</v>
      </c>
      <c r="L1761" s="63" t="s">
        <v>3186</v>
      </c>
      <c r="M1761" s="63" t="s">
        <v>3194</v>
      </c>
      <c r="N1761" s="63" t="s">
        <v>3211</v>
      </c>
      <c r="O1761" s="62">
        <v>3</v>
      </c>
      <c r="P1761" s="64"/>
    </row>
    <row r="1762" spans="2:16" x14ac:dyDescent="0.25">
      <c r="B1762" s="62">
        <v>1757</v>
      </c>
      <c r="C1762" s="63" t="s">
        <v>3182</v>
      </c>
      <c r="D1762" s="63" t="s">
        <v>3182</v>
      </c>
      <c r="E1762" s="63" t="s">
        <v>3236</v>
      </c>
      <c r="F1762" s="63" t="s">
        <v>3236</v>
      </c>
      <c r="G1762" s="63"/>
      <c r="H1762" s="63"/>
      <c r="I1762" s="62" t="s">
        <v>3189</v>
      </c>
      <c r="J1762" s="63">
        <v>74.099999999999994</v>
      </c>
      <c r="K1762" s="63">
        <v>12</v>
      </c>
      <c r="L1762" s="63" t="s">
        <v>3186</v>
      </c>
      <c r="M1762" s="63" t="s">
        <v>3194</v>
      </c>
      <c r="N1762" s="63" t="s">
        <v>3211</v>
      </c>
      <c r="O1762" s="62">
        <v>3</v>
      </c>
      <c r="P1762" s="64"/>
    </row>
    <row r="1763" spans="2:16" x14ac:dyDescent="0.25">
      <c r="B1763" s="62">
        <v>1758</v>
      </c>
      <c r="C1763" s="63" t="s">
        <v>3182</v>
      </c>
      <c r="D1763" s="63" t="s">
        <v>3222</v>
      </c>
      <c r="E1763" s="63" t="s">
        <v>3225</v>
      </c>
      <c r="F1763" s="63" t="s">
        <v>3225</v>
      </c>
      <c r="G1763" s="63"/>
      <c r="H1763" s="63"/>
      <c r="I1763" s="62" t="s">
        <v>3189</v>
      </c>
      <c r="J1763" s="63">
        <v>160.81</v>
      </c>
      <c r="K1763" s="63">
        <v>13</v>
      </c>
      <c r="L1763" s="63" t="s">
        <v>3186</v>
      </c>
      <c r="M1763" s="63" t="s">
        <v>3187</v>
      </c>
      <c r="N1763" s="63" t="s">
        <v>3190</v>
      </c>
      <c r="O1763" s="62">
        <v>3</v>
      </c>
      <c r="P1763" s="64"/>
    </row>
    <row r="1764" spans="2:16" x14ac:dyDescent="0.25">
      <c r="B1764" s="62">
        <v>1759</v>
      </c>
      <c r="C1764" s="63" t="s">
        <v>3182</v>
      </c>
      <c r="D1764" s="63" t="s">
        <v>3182</v>
      </c>
      <c r="E1764" s="63" t="s">
        <v>3237</v>
      </c>
      <c r="F1764" s="63" t="s">
        <v>3237</v>
      </c>
      <c r="G1764" s="63"/>
      <c r="H1764" s="63"/>
      <c r="I1764" s="62" t="s">
        <v>3200</v>
      </c>
      <c r="J1764" s="63">
        <v>21</v>
      </c>
      <c r="K1764" s="63">
        <v>8</v>
      </c>
      <c r="L1764" s="63" t="s">
        <v>3186</v>
      </c>
      <c r="M1764" s="63" t="s">
        <v>3187</v>
      </c>
      <c r="N1764" s="63" t="s">
        <v>3204</v>
      </c>
      <c r="O1764" s="62">
        <v>2</v>
      </c>
    </row>
    <row r="1765" spans="2:16" x14ac:dyDescent="0.25">
      <c r="B1765" s="62">
        <v>1760</v>
      </c>
      <c r="C1765" s="63" t="s">
        <v>3182</v>
      </c>
      <c r="D1765" s="63" t="s">
        <v>3182</v>
      </c>
      <c r="E1765" s="63" t="s">
        <v>3237</v>
      </c>
      <c r="F1765" s="63" t="s">
        <v>3237</v>
      </c>
      <c r="G1765" s="63"/>
      <c r="H1765" s="63"/>
      <c r="I1765" s="62" t="s">
        <v>3200</v>
      </c>
      <c r="J1765" s="63">
        <v>37</v>
      </c>
      <c r="K1765" s="63">
        <v>8</v>
      </c>
      <c r="L1765" s="63" t="s">
        <v>3186</v>
      </c>
      <c r="M1765" s="63" t="s">
        <v>3187</v>
      </c>
      <c r="N1765" s="63" t="s">
        <v>3204</v>
      </c>
      <c r="O1765" s="62">
        <v>2</v>
      </c>
    </row>
    <row r="1766" spans="2:16" x14ac:dyDescent="0.25">
      <c r="B1766" s="62">
        <v>1761</v>
      </c>
      <c r="C1766" s="63" t="s">
        <v>3182</v>
      </c>
      <c r="D1766" s="63" t="s">
        <v>3182</v>
      </c>
      <c r="E1766" s="63" t="s">
        <v>3236</v>
      </c>
      <c r="F1766" s="63" t="s">
        <v>3236</v>
      </c>
      <c r="G1766" s="63"/>
      <c r="H1766" s="63"/>
      <c r="I1766" s="62" t="s">
        <v>3200</v>
      </c>
      <c r="J1766" s="63">
        <v>62.3</v>
      </c>
      <c r="K1766" s="63">
        <v>8</v>
      </c>
      <c r="L1766" s="63" t="s">
        <v>3186</v>
      </c>
      <c r="M1766" s="63" t="s">
        <v>3187</v>
      </c>
      <c r="N1766" s="63" t="s">
        <v>3204</v>
      </c>
      <c r="O1766" s="62">
        <v>2</v>
      </c>
    </row>
    <row r="1767" spans="2:16" x14ac:dyDescent="0.25">
      <c r="B1767" s="62">
        <v>1762</v>
      </c>
      <c r="C1767" s="63" t="s">
        <v>3182</v>
      </c>
      <c r="D1767" s="63" t="s">
        <v>3231</v>
      </c>
      <c r="E1767" s="63" t="s">
        <v>3232</v>
      </c>
      <c r="F1767" s="63" t="s">
        <v>3232</v>
      </c>
      <c r="G1767" s="63"/>
      <c r="H1767" s="63"/>
      <c r="I1767" s="62" t="s">
        <v>3189</v>
      </c>
      <c r="J1767" s="63">
        <v>75.400000000000006</v>
      </c>
      <c r="K1767" s="63">
        <v>13</v>
      </c>
      <c r="L1767" s="63" t="s">
        <v>3186</v>
      </c>
      <c r="M1767" s="63" t="s">
        <v>3187</v>
      </c>
      <c r="N1767" s="63" t="s">
        <v>3190</v>
      </c>
      <c r="O1767" s="62">
        <v>3</v>
      </c>
      <c r="P1767" s="64"/>
    </row>
    <row r="1768" spans="2:16" x14ac:dyDescent="0.25">
      <c r="B1768" s="62">
        <v>1763</v>
      </c>
      <c r="C1768" s="63" t="s">
        <v>3182</v>
      </c>
      <c r="D1768" s="63" t="s">
        <v>3231</v>
      </c>
      <c r="E1768" s="63" t="s">
        <v>3232</v>
      </c>
      <c r="F1768" s="63" t="s">
        <v>3232</v>
      </c>
      <c r="G1768" s="63"/>
      <c r="H1768" s="63"/>
      <c r="I1768" s="62" t="s">
        <v>3189</v>
      </c>
      <c r="J1768" s="63">
        <v>43.4</v>
      </c>
      <c r="K1768" s="63">
        <v>13</v>
      </c>
      <c r="L1768" s="63" t="s">
        <v>3186</v>
      </c>
      <c r="M1768" s="63" t="s">
        <v>3187</v>
      </c>
      <c r="N1768" s="63" t="s">
        <v>3190</v>
      </c>
      <c r="O1768" s="62">
        <v>3</v>
      </c>
      <c r="P1768" s="64"/>
    </row>
    <row r="1769" spans="2:16" x14ac:dyDescent="0.25">
      <c r="B1769" s="62">
        <v>1764</v>
      </c>
      <c r="C1769" s="63" t="s">
        <v>3182</v>
      </c>
      <c r="D1769" s="63" t="s">
        <v>3231</v>
      </c>
      <c r="E1769" s="63" t="s">
        <v>3232</v>
      </c>
      <c r="F1769" s="63" t="s">
        <v>3232</v>
      </c>
      <c r="G1769" s="63"/>
      <c r="H1769" s="63"/>
      <c r="I1769" s="62" t="s">
        <v>3189</v>
      </c>
      <c r="J1769" s="63">
        <v>45.9</v>
      </c>
      <c r="K1769" s="63">
        <v>13</v>
      </c>
      <c r="L1769" s="63" t="s">
        <v>3186</v>
      </c>
      <c r="M1769" s="63" t="s">
        <v>3187</v>
      </c>
      <c r="N1769" s="63" t="s">
        <v>3190</v>
      </c>
      <c r="O1769" s="62">
        <v>3</v>
      </c>
      <c r="P1769" s="64"/>
    </row>
    <row r="1770" spans="2:16" x14ac:dyDescent="0.25">
      <c r="B1770" s="62">
        <v>1765</v>
      </c>
      <c r="C1770" s="63" t="s">
        <v>3182</v>
      </c>
      <c r="D1770" s="63" t="s">
        <v>3182</v>
      </c>
      <c r="E1770" s="63" t="s">
        <v>3236</v>
      </c>
      <c r="F1770" s="63" t="s">
        <v>3236</v>
      </c>
      <c r="G1770" s="63"/>
      <c r="H1770" s="63"/>
      <c r="I1770" s="62" t="s">
        <v>3189</v>
      </c>
      <c r="J1770" s="63">
        <v>50.3</v>
      </c>
      <c r="K1770" s="63">
        <v>12</v>
      </c>
      <c r="L1770" s="63" t="s">
        <v>3186</v>
      </c>
      <c r="M1770" s="63" t="s">
        <v>3187</v>
      </c>
      <c r="N1770" s="63" t="s">
        <v>3198</v>
      </c>
      <c r="O1770" s="62">
        <v>3</v>
      </c>
      <c r="P1770" s="64"/>
    </row>
    <row r="1771" spans="2:16" x14ac:dyDescent="0.25">
      <c r="B1771" s="62">
        <v>1766</v>
      </c>
      <c r="C1771" s="63" t="s">
        <v>3182</v>
      </c>
      <c r="D1771" s="63" t="s">
        <v>3231</v>
      </c>
      <c r="E1771" s="63" t="s">
        <v>3232</v>
      </c>
      <c r="F1771" s="63" t="s">
        <v>3232</v>
      </c>
      <c r="G1771" s="63"/>
      <c r="H1771" s="63"/>
      <c r="I1771" s="62" t="s">
        <v>3189</v>
      </c>
      <c r="J1771" s="63">
        <v>56.5</v>
      </c>
      <c r="K1771" s="63">
        <v>13</v>
      </c>
      <c r="L1771" s="63" t="s">
        <v>3186</v>
      </c>
      <c r="M1771" s="63" t="s">
        <v>3187</v>
      </c>
      <c r="N1771" s="63" t="s">
        <v>3190</v>
      </c>
      <c r="O1771" s="62">
        <v>3</v>
      </c>
      <c r="P1771" s="64"/>
    </row>
    <row r="1772" spans="2:16" x14ac:dyDescent="0.25">
      <c r="B1772" s="62">
        <v>1767</v>
      </c>
      <c r="C1772" s="63" t="s">
        <v>3182</v>
      </c>
      <c r="D1772" s="63" t="s">
        <v>3182</v>
      </c>
      <c r="E1772" s="63" t="s">
        <v>3237</v>
      </c>
      <c r="F1772" s="63" t="s">
        <v>3237</v>
      </c>
      <c r="G1772" s="63"/>
      <c r="H1772" s="63"/>
      <c r="I1772" s="62" t="s">
        <v>3200</v>
      </c>
      <c r="J1772" s="63">
        <v>19.95</v>
      </c>
      <c r="K1772" s="63">
        <v>8</v>
      </c>
      <c r="L1772" s="63" t="s">
        <v>3186</v>
      </c>
      <c r="M1772" s="63" t="s">
        <v>3187</v>
      </c>
      <c r="N1772" s="63" t="s">
        <v>3204</v>
      </c>
      <c r="O1772" s="62">
        <v>2</v>
      </c>
    </row>
    <row r="1773" spans="2:16" x14ac:dyDescent="0.25">
      <c r="B1773" s="62">
        <v>1768</v>
      </c>
      <c r="C1773" s="63" t="s">
        <v>3182</v>
      </c>
      <c r="D1773" s="63" t="s">
        <v>3222</v>
      </c>
      <c r="E1773" s="63" t="s">
        <v>3225</v>
      </c>
      <c r="F1773" s="63" t="s">
        <v>3225</v>
      </c>
      <c r="G1773" s="63"/>
      <c r="H1773" s="63"/>
      <c r="I1773" s="62" t="s">
        <v>3189</v>
      </c>
      <c r="J1773" s="63">
        <v>194.65</v>
      </c>
      <c r="K1773" s="63">
        <v>13</v>
      </c>
      <c r="L1773" s="63" t="s">
        <v>3186</v>
      </c>
      <c r="M1773" s="63" t="s">
        <v>3187</v>
      </c>
      <c r="N1773" s="63" t="s">
        <v>3190</v>
      </c>
      <c r="O1773" s="62">
        <v>3</v>
      </c>
      <c r="P1773" s="64"/>
    </row>
    <row r="1774" spans="2:16" x14ac:dyDescent="0.25">
      <c r="B1774" s="62">
        <v>1769</v>
      </c>
      <c r="C1774" s="63" t="s">
        <v>3182</v>
      </c>
      <c r="D1774" s="63" t="s">
        <v>3182</v>
      </c>
      <c r="E1774" s="63" t="s">
        <v>3236</v>
      </c>
      <c r="F1774" s="63" t="s">
        <v>3236</v>
      </c>
      <c r="G1774" s="63"/>
      <c r="H1774" s="63"/>
      <c r="I1774" s="62" t="s">
        <v>3200</v>
      </c>
      <c r="J1774" s="63">
        <v>27.3</v>
      </c>
      <c r="K1774" s="63">
        <v>9</v>
      </c>
      <c r="L1774" s="63" t="s">
        <v>3186</v>
      </c>
      <c r="M1774" s="63" t="s">
        <v>3187</v>
      </c>
      <c r="N1774" s="63" t="s">
        <v>3234</v>
      </c>
      <c r="O1774" s="62">
        <v>2</v>
      </c>
    </row>
    <row r="1775" spans="2:16" x14ac:dyDescent="0.25">
      <c r="B1775" s="62">
        <v>1770</v>
      </c>
      <c r="C1775" s="63" t="s">
        <v>3182</v>
      </c>
      <c r="D1775" s="63" t="s">
        <v>3182</v>
      </c>
      <c r="E1775" s="63" t="s">
        <v>3237</v>
      </c>
      <c r="F1775" s="63" t="s">
        <v>3237</v>
      </c>
      <c r="G1775" s="63"/>
      <c r="H1775" s="63"/>
      <c r="I1775" s="62" t="s">
        <v>3200</v>
      </c>
      <c r="J1775" s="63">
        <v>30</v>
      </c>
      <c r="K1775" s="63">
        <v>9</v>
      </c>
      <c r="L1775" s="63" t="s">
        <v>3186</v>
      </c>
      <c r="M1775" s="63" t="s">
        <v>3187</v>
      </c>
      <c r="N1775" s="63" t="s">
        <v>3208</v>
      </c>
      <c r="O1775" s="62">
        <v>2</v>
      </c>
    </row>
    <row r="1776" spans="2:16" x14ac:dyDescent="0.25">
      <c r="B1776" s="62">
        <v>1771</v>
      </c>
      <c r="C1776" s="63" t="s">
        <v>3182</v>
      </c>
      <c r="D1776" s="63" t="s">
        <v>3182</v>
      </c>
      <c r="E1776" s="63" t="s">
        <v>3241</v>
      </c>
      <c r="F1776" s="63" t="s">
        <v>3241</v>
      </c>
      <c r="G1776" s="63"/>
      <c r="H1776" s="63"/>
      <c r="I1776" s="62" t="s">
        <v>3200</v>
      </c>
      <c r="J1776" s="63">
        <v>54.51</v>
      </c>
      <c r="K1776" s="63">
        <v>8</v>
      </c>
      <c r="L1776" s="63" t="s">
        <v>3186</v>
      </c>
      <c r="M1776" s="63" t="s">
        <v>3187</v>
      </c>
      <c r="N1776" s="63" t="s">
        <v>3204</v>
      </c>
      <c r="O1776" s="62">
        <v>2</v>
      </c>
    </row>
    <row r="1777" spans="2:16" x14ac:dyDescent="0.25">
      <c r="B1777" s="62">
        <v>1772</v>
      </c>
      <c r="C1777" s="63" t="s">
        <v>3182</v>
      </c>
      <c r="D1777" s="63" t="s">
        <v>3182</v>
      </c>
      <c r="E1777" s="63" t="s">
        <v>3237</v>
      </c>
      <c r="F1777" s="63" t="s">
        <v>3237</v>
      </c>
      <c r="G1777" s="63"/>
      <c r="H1777" s="63"/>
      <c r="I1777" s="62" t="s">
        <v>3200</v>
      </c>
      <c r="J1777" s="63">
        <v>22</v>
      </c>
      <c r="K1777" s="63">
        <v>8</v>
      </c>
      <c r="L1777" s="63" t="s">
        <v>3186</v>
      </c>
      <c r="M1777" s="63" t="s">
        <v>3187</v>
      </c>
      <c r="N1777" s="63" t="s">
        <v>3204</v>
      </c>
      <c r="O1777" s="62">
        <v>2</v>
      </c>
    </row>
    <row r="1778" spans="2:16" x14ac:dyDescent="0.25">
      <c r="B1778" s="62">
        <v>1773</v>
      </c>
      <c r="C1778" s="63" t="s">
        <v>3182</v>
      </c>
      <c r="D1778" s="63" t="s">
        <v>3182</v>
      </c>
      <c r="E1778" s="63" t="s">
        <v>3241</v>
      </c>
      <c r="F1778" s="63" t="s">
        <v>3241</v>
      </c>
      <c r="G1778" s="63"/>
      <c r="H1778" s="63"/>
      <c r="I1778" s="62" t="s">
        <v>3200</v>
      </c>
      <c r="J1778" s="63">
        <v>12</v>
      </c>
      <c r="K1778" s="63">
        <v>8</v>
      </c>
      <c r="L1778" s="63" t="s">
        <v>3186</v>
      </c>
      <c r="M1778" s="63" t="s">
        <v>3187</v>
      </c>
      <c r="N1778" s="63" t="s">
        <v>3204</v>
      </c>
      <c r="O1778" s="62">
        <v>2</v>
      </c>
    </row>
    <row r="1779" spans="2:16" x14ac:dyDescent="0.25">
      <c r="B1779" s="62">
        <v>1774</v>
      </c>
      <c r="C1779" s="63" t="s">
        <v>3182</v>
      </c>
      <c r="D1779" s="63" t="s">
        <v>3182</v>
      </c>
      <c r="E1779" s="63" t="s">
        <v>3236</v>
      </c>
      <c r="F1779" s="63" t="s">
        <v>3236</v>
      </c>
      <c r="G1779" s="63"/>
      <c r="H1779" s="63"/>
      <c r="I1779" s="62" t="s">
        <v>3189</v>
      </c>
      <c r="J1779" s="63">
        <v>60</v>
      </c>
      <c r="K1779" s="63">
        <v>12</v>
      </c>
      <c r="L1779" s="63" t="s">
        <v>3186</v>
      </c>
      <c r="M1779" s="63" t="s">
        <v>3194</v>
      </c>
      <c r="N1779" s="63" t="s">
        <v>3211</v>
      </c>
      <c r="O1779" s="62">
        <v>3</v>
      </c>
      <c r="P1779" s="64"/>
    </row>
    <row r="1780" spans="2:16" x14ac:dyDescent="0.25">
      <c r="B1780" s="62">
        <v>1775</v>
      </c>
      <c r="C1780" s="63" t="s">
        <v>3182</v>
      </c>
      <c r="D1780" s="63" t="s">
        <v>3231</v>
      </c>
      <c r="E1780" s="63" t="s">
        <v>3232</v>
      </c>
      <c r="F1780" s="63" t="s">
        <v>3232</v>
      </c>
      <c r="G1780" s="63"/>
      <c r="H1780" s="63"/>
      <c r="I1780" s="62" t="s">
        <v>3189</v>
      </c>
      <c r="J1780" s="63">
        <v>52.9</v>
      </c>
      <c r="K1780" s="63">
        <v>13</v>
      </c>
      <c r="L1780" s="63" t="s">
        <v>3186</v>
      </c>
      <c r="M1780" s="63" t="s">
        <v>3187</v>
      </c>
      <c r="N1780" s="63" t="s">
        <v>3190</v>
      </c>
      <c r="O1780" s="62">
        <v>3</v>
      </c>
      <c r="P1780" s="64"/>
    </row>
    <row r="1781" spans="2:16" x14ac:dyDescent="0.25">
      <c r="B1781" s="62">
        <v>1776</v>
      </c>
      <c r="C1781" s="63" t="s">
        <v>3182</v>
      </c>
      <c r="D1781" s="63" t="s">
        <v>3182</v>
      </c>
      <c r="E1781" s="63" t="s">
        <v>3241</v>
      </c>
      <c r="F1781" s="63" t="s">
        <v>3241</v>
      </c>
      <c r="G1781" s="63"/>
      <c r="H1781" s="63"/>
      <c r="I1781" s="62" t="s">
        <v>3189</v>
      </c>
      <c r="J1781" s="63">
        <v>29</v>
      </c>
      <c r="K1781" s="63">
        <v>13</v>
      </c>
      <c r="L1781" s="63" t="s">
        <v>3186</v>
      </c>
      <c r="M1781" s="63" t="s">
        <v>3187</v>
      </c>
      <c r="N1781" s="63" t="s">
        <v>3199</v>
      </c>
      <c r="O1781" s="62">
        <v>3</v>
      </c>
      <c r="P1781" s="64"/>
    </row>
    <row r="1782" spans="2:16" x14ac:dyDescent="0.25">
      <c r="B1782" s="62">
        <v>1777</v>
      </c>
      <c r="C1782" s="63" t="s">
        <v>3182</v>
      </c>
      <c r="D1782" s="63" t="s">
        <v>3182</v>
      </c>
      <c r="E1782" s="63" t="s">
        <v>3237</v>
      </c>
      <c r="F1782" s="63" t="s">
        <v>3237</v>
      </c>
      <c r="G1782" s="63"/>
      <c r="H1782" s="63"/>
      <c r="I1782" s="62" t="s">
        <v>3200</v>
      </c>
      <c r="J1782" s="63">
        <v>21</v>
      </c>
      <c r="K1782" s="63">
        <v>8</v>
      </c>
      <c r="L1782" s="63" t="s">
        <v>3186</v>
      </c>
      <c r="M1782" s="63" t="s">
        <v>3187</v>
      </c>
      <c r="N1782" s="63" t="s">
        <v>3204</v>
      </c>
      <c r="O1782" s="62">
        <v>2</v>
      </c>
    </row>
    <row r="1783" spans="2:16" x14ac:dyDescent="0.25">
      <c r="B1783" s="62">
        <v>1778</v>
      </c>
      <c r="C1783" s="63" t="s">
        <v>3182</v>
      </c>
      <c r="D1783" s="63" t="s">
        <v>3231</v>
      </c>
      <c r="E1783" s="63" t="s">
        <v>3232</v>
      </c>
      <c r="F1783" s="63" t="s">
        <v>3232</v>
      </c>
      <c r="G1783" s="63"/>
      <c r="H1783" s="63"/>
      <c r="I1783" s="62" t="s">
        <v>3189</v>
      </c>
      <c r="J1783" s="63">
        <v>80</v>
      </c>
      <c r="K1783" s="63">
        <v>13</v>
      </c>
      <c r="L1783" s="63" t="s">
        <v>3186</v>
      </c>
      <c r="M1783" s="63" t="s">
        <v>3187</v>
      </c>
      <c r="N1783" s="63" t="s">
        <v>3190</v>
      </c>
      <c r="O1783" s="62">
        <v>3</v>
      </c>
      <c r="P1783" s="64"/>
    </row>
    <row r="1784" spans="2:16" x14ac:dyDescent="0.25">
      <c r="B1784" s="62">
        <v>1779</v>
      </c>
      <c r="C1784" s="63" t="s">
        <v>3182</v>
      </c>
      <c r="D1784" s="63" t="s">
        <v>3231</v>
      </c>
      <c r="E1784" s="63" t="s">
        <v>3232</v>
      </c>
      <c r="F1784" s="63" t="s">
        <v>3232</v>
      </c>
      <c r="G1784" s="63"/>
      <c r="H1784" s="63"/>
      <c r="I1784" s="62" t="s">
        <v>3189</v>
      </c>
      <c r="J1784" s="63">
        <v>90</v>
      </c>
      <c r="K1784" s="63">
        <v>13</v>
      </c>
      <c r="L1784" s="63" t="s">
        <v>3186</v>
      </c>
      <c r="M1784" s="63" t="s">
        <v>3187</v>
      </c>
      <c r="N1784" s="63" t="s">
        <v>3190</v>
      </c>
      <c r="O1784" s="62">
        <v>3</v>
      </c>
      <c r="P1784" s="64"/>
    </row>
    <row r="1785" spans="2:16" x14ac:dyDescent="0.25">
      <c r="B1785" s="62">
        <v>1780</v>
      </c>
      <c r="C1785" s="63" t="s">
        <v>3182</v>
      </c>
      <c r="D1785" s="63" t="s">
        <v>3231</v>
      </c>
      <c r="E1785" s="63" t="s">
        <v>3232</v>
      </c>
      <c r="F1785" s="63" t="s">
        <v>3232</v>
      </c>
      <c r="G1785" s="63"/>
      <c r="H1785" s="63"/>
      <c r="I1785" s="62" t="s">
        <v>3189</v>
      </c>
      <c r="J1785" s="63">
        <v>82</v>
      </c>
      <c r="K1785" s="63">
        <v>13</v>
      </c>
      <c r="L1785" s="63" t="s">
        <v>3186</v>
      </c>
      <c r="M1785" s="63" t="s">
        <v>3187</v>
      </c>
      <c r="N1785" s="63" t="s">
        <v>3190</v>
      </c>
      <c r="O1785" s="62">
        <v>3</v>
      </c>
      <c r="P1785" s="64"/>
    </row>
    <row r="1786" spans="2:16" x14ac:dyDescent="0.25">
      <c r="B1786" s="62">
        <v>1781</v>
      </c>
      <c r="C1786" s="63" t="s">
        <v>3182</v>
      </c>
      <c r="D1786" s="63" t="s">
        <v>3231</v>
      </c>
      <c r="E1786" s="63" t="s">
        <v>3232</v>
      </c>
      <c r="F1786" s="63" t="s">
        <v>3232</v>
      </c>
      <c r="G1786" s="63"/>
      <c r="H1786" s="63"/>
      <c r="I1786" s="62" t="s">
        <v>3189</v>
      </c>
      <c r="J1786" s="63">
        <v>85</v>
      </c>
      <c r="K1786" s="63">
        <v>13</v>
      </c>
      <c r="L1786" s="63" t="s">
        <v>3186</v>
      </c>
      <c r="M1786" s="63" t="s">
        <v>3187</v>
      </c>
      <c r="N1786" s="63" t="s">
        <v>3190</v>
      </c>
      <c r="O1786" s="62">
        <v>3</v>
      </c>
      <c r="P1786" s="64"/>
    </row>
    <row r="1787" spans="2:16" x14ac:dyDescent="0.25">
      <c r="B1787" s="62">
        <v>1782</v>
      </c>
      <c r="C1787" s="63" t="s">
        <v>3182</v>
      </c>
      <c r="D1787" s="63" t="s">
        <v>3182</v>
      </c>
      <c r="E1787" s="63" t="s">
        <v>3237</v>
      </c>
      <c r="F1787" s="63" t="s">
        <v>3237</v>
      </c>
      <c r="G1787" s="63"/>
      <c r="H1787" s="63"/>
      <c r="I1787" s="62" t="s">
        <v>3189</v>
      </c>
      <c r="J1787" s="63">
        <v>58</v>
      </c>
      <c r="K1787" s="63">
        <v>12</v>
      </c>
      <c r="L1787" s="63" t="s">
        <v>3186</v>
      </c>
      <c r="M1787" s="63" t="s">
        <v>3187</v>
      </c>
      <c r="N1787" s="63" t="s">
        <v>3198</v>
      </c>
      <c r="O1787" s="62">
        <v>3</v>
      </c>
      <c r="P1787" s="64"/>
    </row>
    <row r="1788" spans="2:16" x14ac:dyDescent="0.25">
      <c r="B1788" s="62">
        <v>1783</v>
      </c>
      <c r="C1788" s="63" t="s">
        <v>3182</v>
      </c>
      <c r="D1788" s="63" t="s">
        <v>3182</v>
      </c>
      <c r="E1788" s="63" t="s">
        <v>3241</v>
      </c>
      <c r="F1788" s="63" t="s">
        <v>3241</v>
      </c>
      <c r="G1788" s="63"/>
      <c r="H1788" s="63"/>
      <c r="I1788" s="62" t="s">
        <v>3189</v>
      </c>
      <c r="J1788" s="63">
        <v>38</v>
      </c>
      <c r="K1788" s="63">
        <v>12</v>
      </c>
      <c r="L1788" s="63" t="s">
        <v>3186</v>
      </c>
      <c r="M1788" s="63" t="s">
        <v>3187</v>
      </c>
      <c r="N1788" s="63" t="s">
        <v>3198</v>
      </c>
      <c r="O1788" s="62">
        <v>3</v>
      </c>
      <c r="P1788" s="64"/>
    </row>
    <row r="1789" spans="2:16" x14ac:dyDescent="0.25">
      <c r="B1789" s="62">
        <v>1784</v>
      </c>
      <c r="C1789" s="63" t="s">
        <v>3182</v>
      </c>
      <c r="D1789" s="63" t="s">
        <v>3182</v>
      </c>
      <c r="E1789" s="63" t="s">
        <v>3237</v>
      </c>
      <c r="F1789" s="63" t="s">
        <v>3237</v>
      </c>
      <c r="G1789" s="63"/>
      <c r="H1789" s="63"/>
      <c r="I1789" s="62" t="s">
        <v>3200</v>
      </c>
      <c r="J1789" s="63">
        <v>21</v>
      </c>
      <c r="K1789" s="63">
        <v>8</v>
      </c>
      <c r="L1789" s="63" t="s">
        <v>3186</v>
      </c>
      <c r="M1789" s="63" t="s">
        <v>3187</v>
      </c>
      <c r="N1789" s="63" t="s">
        <v>3204</v>
      </c>
      <c r="O1789" s="62">
        <v>2</v>
      </c>
    </row>
    <row r="1790" spans="2:16" x14ac:dyDescent="0.25">
      <c r="B1790" s="62">
        <v>1785</v>
      </c>
      <c r="C1790" s="63" t="s">
        <v>3182</v>
      </c>
      <c r="D1790" s="63" t="s">
        <v>3182</v>
      </c>
      <c r="E1790" s="63" t="s">
        <v>3241</v>
      </c>
      <c r="F1790" s="63" t="s">
        <v>3241</v>
      </c>
      <c r="G1790" s="63"/>
      <c r="H1790" s="63"/>
      <c r="I1790" s="62" t="s">
        <v>3189</v>
      </c>
      <c r="J1790" s="63">
        <v>53</v>
      </c>
      <c r="K1790" s="63">
        <v>13</v>
      </c>
      <c r="L1790" s="63" t="s">
        <v>3186</v>
      </c>
      <c r="M1790" s="63" t="s">
        <v>3187</v>
      </c>
      <c r="N1790" s="63" t="s">
        <v>3199</v>
      </c>
      <c r="O1790" s="62">
        <v>3</v>
      </c>
      <c r="P1790" s="64"/>
    </row>
    <row r="1791" spans="2:16" x14ac:dyDescent="0.25">
      <c r="B1791" s="62">
        <v>1786</v>
      </c>
      <c r="C1791" s="63" t="s">
        <v>3182</v>
      </c>
      <c r="D1791" s="63" t="s">
        <v>3182</v>
      </c>
      <c r="E1791" s="63" t="s">
        <v>3237</v>
      </c>
      <c r="F1791" s="63" t="s">
        <v>3237</v>
      </c>
      <c r="G1791" s="63"/>
      <c r="H1791" s="63"/>
      <c r="I1791" s="62" t="s">
        <v>3200</v>
      </c>
      <c r="J1791" s="63">
        <v>12</v>
      </c>
      <c r="K1791" s="63">
        <v>8</v>
      </c>
      <c r="L1791" s="63" t="s">
        <v>3186</v>
      </c>
      <c r="M1791" s="63" t="s">
        <v>3187</v>
      </c>
      <c r="N1791" s="63" t="s">
        <v>3204</v>
      </c>
      <c r="O1791" s="62">
        <v>2</v>
      </c>
    </row>
    <row r="1792" spans="2:16" x14ac:dyDescent="0.25">
      <c r="B1792" s="62">
        <v>1787</v>
      </c>
      <c r="C1792" s="63" t="s">
        <v>3182</v>
      </c>
      <c r="D1792" s="63" t="s">
        <v>3182</v>
      </c>
      <c r="E1792" s="63" t="s">
        <v>3241</v>
      </c>
      <c r="F1792" s="63" t="s">
        <v>3241</v>
      </c>
      <c r="G1792" s="63"/>
      <c r="H1792" s="63"/>
      <c r="I1792" s="62" t="s">
        <v>3189</v>
      </c>
      <c r="J1792" s="63">
        <v>35.700000000000003</v>
      </c>
      <c r="K1792" s="63">
        <v>12</v>
      </c>
      <c r="L1792" s="63" t="s">
        <v>3186</v>
      </c>
      <c r="M1792" s="63" t="s">
        <v>3187</v>
      </c>
      <c r="N1792" s="63" t="s">
        <v>3198</v>
      </c>
      <c r="O1792" s="62">
        <v>3</v>
      </c>
      <c r="P1792" s="64"/>
    </row>
    <row r="1793" spans="2:16" x14ac:dyDescent="0.25">
      <c r="B1793" s="62">
        <v>1788</v>
      </c>
      <c r="C1793" s="63" t="s">
        <v>3182</v>
      </c>
      <c r="D1793" s="63" t="s">
        <v>3182</v>
      </c>
      <c r="E1793" s="63" t="s">
        <v>3241</v>
      </c>
      <c r="F1793" s="63" t="s">
        <v>3241</v>
      </c>
      <c r="G1793" s="63"/>
      <c r="H1793" s="63"/>
      <c r="I1793" s="62" t="s">
        <v>3189</v>
      </c>
      <c r="J1793" s="63">
        <v>22.5</v>
      </c>
      <c r="K1793" s="63">
        <v>12</v>
      </c>
      <c r="L1793" s="63" t="s">
        <v>3186</v>
      </c>
      <c r="M1793" s="63" t="s">
        <v>3187</v>
      </c>
      <c r="N1793" s="63" t="s">
        <v>3198</v>
      </c>
      <c r="O1793" s="62">
        <v>3</v>
      </c>
      <c r="P1793" s="64"/>
    </row>
    <row r="1794" spans="2:16" x14ac:dyDescent="0.25">
      <c r="B1794" s="62">
        <v>1789</v>
      </c>
      <c r="C1794" s="63" t="s">
        <v>3182</v>
      </c>
      <c r="D1794" s="63" t="s">
        <v>3231</v>
      </c>
      <c r="E1794" s="63" t="s">
        <v>3232</v>
      </c>
      <c r="F1794" s="63" t="s">
        <v>3232</v>
      </c>
      <c r="G1794" s="63"/>
      <c r="H1794" s="63"/>
      <c r="I1794" s="62" t="s">
        <v>3189</v>
      </c>
      <c r="J1794" s="63">
        <v>39.4</v>
      </c>
      <c r="K1794" s="63">
        <v>13</v>
      </c>
      <c r="L1794" s="63" t="s">
        <v>3186</v>
      </c>
      <c r="M1794" s="63" t="s">
        <v>3187</v>
      </c>
      <c r="N1794" s="63" t="s">
        <v>3190</v>
      </c>
      <c r="O1794" s="62">
        <v>3</v>
      </c>
      <c r="P1794" s="64"/>
    </row>
    <row r="1795" spans="2:16" x14ac:dyDescent="0.25">
      <c r="B1795" s="62">
        <v>1790</v>
      </c>
      <c r="C1795" s="63" t="s">
        <v>3182</v>
      </c>
      <c r="D1795" s="63" t="s">
        <v>3231</v>
      </c>
      <c r="E1795" s="63" t="s">
        <v>3232</v>
      </c>
      <c r="F1795" s="63" t="s">
        <v>3232</v>
      </c>
      <c r="G1795" s="63"/>
      <c r="H1795" s="63"/>
      <c r="I1795" s="62" t="s">
        <v>3189</v>
      </c>
      <c r="J1795" s="63">
        <v>33.1</v>
      </c>
      <c r="K1795" s="63">
        <v>13</v>
      </c>
      <c r="L1795" s="63" t="s">
        <v>3186</v>
      </c>
      <c r="M1795" s="63" t="s">
        <v>3187</v>
      </c>
      <c r="N1795" s="63" t="s">
        <v>3190</v>
      </c>
      <c r="O1795" s="62">
        <v>3</v>
      </c>
      <c r="P1795" s="64"/>
    </row>
    <row r="1796" spans="2:16" x14ac:dyDescent="0.25">
      <c r="B1796" s="62">
        <v>1791</v>
      </c>
      <c r="C1796" s="63" t="s">
        <v>3182</v>
      </c>
      <c r="D1796" s="63" t="s">
        <v>3182</v>
      </c>
      <c r="E1796" s="63" t="s">
        <v>3241</v>
      </c>
      <c r="F1796" s="63" t="s">
        <v>3241</v>
      </c>
      <c r="G1796" s="63"/>
      <c r="H1796" s="63"/>
      <c r="I1796" s="62" t="s">
        <v>3189</v>
      </c>
      <c r="J1796" s="63">
        <v>30.3</v>
      </c>
      <c r="K1796" s="63">
        <v>13</v>
      </c>
      <c r="L1796" s="63" t="s">
        <v>3186</v>
      </c>
      <c r="M1796" s="63" t="s">
        <v>3187</v>
      </c>
      <c r="N1796" s="63" t="s">
        <v>3199</v>
      </c>
      <c r="O1796" s="62">
        <v>3</v>
      </c>
      <c r="P1796" s="64"/>
    </row>
    <row r="1797" spans="2:16" x14ac:dyDescent="0.25">
      <c r="B1797" s="62">
        <v>1792</v>
      </c>
      <c r="C1797" s="63" t="s">
        <v>3182</v>
      </c>
      <c r="D1797" s="63" t="s">
        <v>3182</v>
      </c>
      <c r="E1797" s="63" t="s">
        <v>3237</v>
      </c>
      <c r="F1797" s="63" t="s">
        <v>3237</v>
      </c>
      <c r="G1797" s="63"/>
      <c r="H1797" s="63"/>
      <c r="I1797" s="62" t="s">
        <v>3200</v>
      </c>
      <c r="J1797" s="63">
        <v>23.9</v>
      </c>
      <c r="K1797" s="63">
        <v>8</v>
      </c>
      <c r="L1797" s="63" t="s">
        <v>3186</v>
      </c>
      <c r="M1797" s="63" t="s">
        <v>3187</v>
      </c>
      <c r="N1797" s="63" t="s">
        <v>3204</v>
      </c>
      <c r="O1797" s="62">
        <v>2</v>
      </c>
    </row>
    <row r="1798" spans="2:16" x14ac:dyDescent="0.25">
      <c r="B1798" s="62">
        <v>1793</v>
      </c>
      <c r="C1798" s="63" t="s">
        <v>3182</v>
      </c>
      <c r="D1798" s="63" t="s">
        <v>3182</v>
      </c>
      <c r="E1798" s="63" t="s">
        <v>3236</v>
      </c>
      <c r="F1798" s="63" t="s">
        <v>3236</v>
      </c>
      <c r="G1798" s="63"/>
      <c r="H1798" s="63"/>
      <c r="I1798" s="62" t="s">
        <v>3189</v>
      </c>
      <c r="J1798" s="63">
        <v>64.3</v>
      </c>
      <c r="K1798" s="63">
        <v>12</v>
      </c>
      <c r="L1798" s="63" t="s">
        <v>3186</v>
      </c>
      <c r="M1798" s="63" t="s">
        <v>3187</v>
      </c>
      <c r="N1798" s="63" t="s">
        <v>3198</v>
      </c>
      <c r="O1798" s="62">
        <v>3</v>
      </c>
      <c r="P1798" s="64"/>
    </row>
    <row r="1799" spans="2:16" x14ac:dyDescent="0.25">
      <c r="B1799" s="62">
        <v>1794</v>
      </c>
      <c r="C1799" s="63" t="s">
        <v>3182</v>
      </c>
      <c r="D1799" s="63" t="s">
        <v>3182</v>
      </c>
      <c r="E1799" s="63" t="s">
        <v>3241</v>
      </c>
      <c r="F1799" s="63" t="s">
        <v>3241</v>
      </c>
      <c r="G1799" s="63"/>
      <c r="H1799" s="63"/>
      <c r="I1799" s="62" t="s">
        <v>3189</v>
      </c>
      <c r="J1799" s="63">
        <v>46</v>
      </c>
      <c r="K1799" s="63">
        <v>12</v>
      </c>
      <c r="L1799" s="63" t="s">
        <v>3186</v>
      </c>
      <c r="M1799" s="63" t="s">
        <v>3187</v>
      </c>
      <c r="N1799" s="63" t="s">
        <v>3198</v>
      </c>
      <c r="O1799" s="62">
        <v>3</v>
      </c>
      <c r="P1799" s="64"/>
    </row>
    <row r="1800" spans="2:16" x14ac:dyDescent="0.25">
      <c r="B1800" s="62">
        <v>1795</v>
      </c>
      <c r="C1800" s="63" t="s">
        <v>3182</v>
      </c>
      <c r="D1800" s="63" t="s">
        <v>3205</v>
      </c>
      <c r="E1800" s="63" t="s">
        <v>3206</v>
      </c>
      <c r="F1800" s="63" t="s">
        <v>3206</v>
      </c>
      <c r="G1800" s="63"/>
      <c r="H1800" s="63"/>
      <c r="I1800" s="62" t="s">
        <v>3185</v>
      </c>
      <c r="J1800" s="63">
        <v>386.5</v>
      </c>
      <c r="K1800" s="63">
        <v>16</v>
      </c>
      <c r="L1800" s="63" t="s">
        <v>3186</v>
      </c>
      <c r="M1800" s="63" t="s">
        <v>3194</v>
      </c>
      <c r="N1800" s="63" t="s">
        <v>2717</v>
      </c>
      <c r="O1800" s="62">
        <v>1</v>
      </c>
    </row>
    <row r="1801" spans="2:16" x14ac:dyDescent="0.25">
      <c r="B1801" s="62">
        <v>1796</v>
      </c>
      <c r="C1801" s="63" t="s">
        <v>3182</v>
      </c>
      <c r="D1801" s="63" t="s">
        <v>3205</v>
      </c>
      <c r="E1801" s="63" t="s">
        <v>3206</v>
      </c>
      <c r="F1801" s="63" t="s">
        <v>3206</v>
      </c>
      <c r="G1801" s="63"/>
      <c r="H1801" s="63"/>
      <c r="I1801" s="62" t="s">
        <v>3185</v>
      </c>
      <c r="J1801" s="63">
        <v>208.9</v>
      </c>
      <c r="K1801" s="63">
        <v>16</v>
      </c>
      <c r="L1801" s="63" t="s">
        <v>3186</v>
      </c>
      <c r="M1801" s="63" t="s">
        <v>3194</v>
      </c>
      <c r="N1801" s="63" t="s">
        <v>2633</v>
      </c>
      <c r="O1801" s="62">
        <v>1</v>
      </c>
    </row>
    <row r="1802" spans="2:16" x14ac:dyDescent="0.25">
      <c r="B1802" s="62">
        <v>1797</v>
      </c>
      <c r="C1802" s="63" t="s">
        <v>3182</v>
      </c>
      <c r="D1802" s="63" t="s">
        <v>3205</v>
      </c>
      <c r="E1802" s="63" t="s">
        <v>3206</v>
      </c>
      <c r="F1802" s="63" t="s">
        <v>3206</v>
      </c>
      <c r="G1802" s="63"/>
      <c r="H1802" s="63"/>
      <c r="I1802" s="62" t="s">
        <v>3185</v>
      </c>
      <c r="J1802" s="63">
        <v>250.1</v>
      </c>
      <c r="K1802" s="63">
        <v>16</v>
      </c>
      <c r="L1802" s="63" t="s">
        <v>3186</v>
      </c>
      <c r="M1802" s="63" t="s">
        <v>3194</v>
      </c>
      <c r="N1802" s="63" t="s">
        <v>2633</v>
      </c>
      <c r="O1802" s="62">
        <v>1</v>
      </c>
    </row>
    <row r="1803" spans="2:16" x14ac:dyDescent="0.25">
      <c r="B1803" s="62">
        <v>1798</v>
      </c>
      <c r="C1803" s="63" t="s">
        <v>3182</v>
      </c>
      <c r="D1803" s="63" t="s">
        <v>3205</v>
      </c>
      <c r="E1803" s="63" t="s">
        <v>3206</v>
      </c>
      <c r="F1803" s="63" t="s">
        <v>3206</v>
      </c>
      <c r="G1803" s="63"/>
      <c r="H1803" s="63"/>
      <c r="I1803" s="62" t="s">
        <v>3185</v>
      </c>
      <c r="J1803" s="63">
        <v>182.4</v>
      </c>
      <c r="K1803" s="63">
        <v>16</v>
      </c>
      <c r="L1803" s="63" t="s">
        <v>3186</v>
      </c>
      <c r="M1803" s="63" t="s">
        <v>3194</v>
      </c>
      <c r="N1803" s="63" t="s">
        <v>2633</v>
      </c>
      <c r="O1803" s="62">
        <v>1</v>
      </c>
    </row>
    <row r="1804" spans="2:16" x14ac:dyDescent="0.25">
      <c r="B1804" s="62">
        <v>1799</v>
      </c>
      <c r="C1804" s="63" t="s">
        <v>3182</v>
      </c>
      <c r="D1804" s="63" t="s">
        <v>3205</v>
      </c>
      <c r="E1804" s="63" t="s">
        <v>3206</v>
      </c>
      <c r="F1804" s="63" t="s">
        <v>3206</v>
      </c>
      <c r="G1804" s="63"/>
      <c r="H1804" s="63"/>
      <c r="I1804" s="62" t="s">
        <v>3185</v>
      </c>
      <c r="J1804" s="63">
        <v>153.5</v>
      </c>
      <c r="K1804" s="63">
        <v>16</v>
      </c>
      <c r="L1804" s="63" t="s">
        <v>3186</v>
      </c>
      <c r="M1804" s="63" t="s">
        <v>3194</v>
      </c>
      <c r="N1804" s="63" t="s">
        <v>2633</v>
      </c>
      <c r="O1804" s="62">
        <v>1</v>
      </c>
    </row>
    <row r="1805" spans="2:16" x14ac:dyDescent="0.25">
      <c r="B1805" s="62">
        <v>1800</v>
      </c>
      <c r="C1805" s="63" t="s">
        <v>3182</v>
      </c>
      <c r="D1805" s="63" t="s">
        <v>3205</v>
      </c>
      <c r="E1805" s="63" t="s">
        <v>3206</v>
      </c>
      <c r="F1805" s="63" t="s">
        <v>3206</v>
      </c>
      <c r="G1805" s="63"/>
      <c r="H1805" s="63"/>
      <c r="I1805" s="62" t="s">
        <v>3185</v>
      </c>
      <c r="J1805" s="63">
        <v>166.8</v>
      </c>
      <c r="K1805" s="63">
        <v>16</v>
      </c>
      <c r="L1805" s="63" t="s">
        <v>3186</v>
      </c>
      <c r="M1805" s="63" t="s">
        <v>3194</v>
      </c>
      <c r="N1805" s="63" t="s">
        <v>2717</v>
      </c>
      <c r="O1805" s="62">
        <v>1</v>
      </c>
    </row>
    <row r="1806" spans="2:16" x14ac:dyDescent="0.25">
      <c r="B1806" s="62">
        <v>1801</v>
      </c>
      <c r="C1806" s="63" t="s">
        <v>3182</v>
      </c>
      <c r="D1806" s="63" t="s">
        <v>3231</v>
      </c>
      <c r="E1806" s="63" t="s">
        <v>3232</v>
      </c>
      <c r="F1806" s="63" t="s">
        <v>3232</v>
      </c>
      <c r="G1806" s="63"/>
      <c r="H1806" s="63"/>
      <c r="I1806" s="62" t="s">
        <v>3189</v>
      </c>
      <c r="J1806" s="63">
        <v>84.1</v>
      </c>
      <c r="K1806" s="63">
        <v>12</v>
      </c>
      <c r="L1806" s="63" t="s">
        <v>3186</v>
      </c>
      <c r="M1806" s="63" t="s">
        <v>3238</v>
      </c>
      <c r="N1806" s="63" t="s">
        <v>3239</v>
      </c>
      <c r="O1806" s="62">
        <v>3</v>
      </c>
      <c r="P1806" s="64"/>
    </row>
    <row r="1807" spans="2:16" x14ac:dyDescent="0.25">
      <c r="B1807" s="62">
        <v>1802</v>
      </c>
      <c r="C1807" s="63" t="s">
        <v>3182</v>
      </c>
      <c r="D1807" s="63" t="s">
        <v>3205</v>
      </c>
      <c r="E1807" s="63" t="s">
        <v>3206</v>
      </c>
      <c r="F1807" s="63" t="s">
        <v>3206</v>
      </c>
      <c r="G1807" s="63"/>
      <c r="H1807" s="63"/>
      <c r="I1807" s="62" t="s">
        <v>3185</v>
      </c>
      <c r="J1807" s="63">
        <v>182</v>
      </c>
      <c r="K1807" s="63">
        <v>16</v>
      </c>
      <c r="L1807" s="63" t="s">
        <v>3186</v>
      </c>
      <c r="M1807" s="63" t="s">
        <v>3194</v>
      </c>
      <c r="N1807" s="63" t="s">
        <v>2717</v>
      </c>
      <c r="O1807" s="62">
        <v>1</v>
      </c>
    </row>
    <row r="1808" spans="2:16" x14ac:dyDescent="0.25">
      <c r="B1808" s="62">
        <v>1803</v>
      </c>
      <c r="C1808" s="63" t="s">
        <v>3182</v>
      </c>
      <c r="D1808" s="63" t="s">
        <v>3222</v>
      </c>
      <c r="E1808" s="63" t="s">
        <v>3224</v>
      </c>
      <c r="F1808" s="63" t="s">
        <v>3224</v>
      </c>
      <c r="G1808" s="63"/>
      <c r="H1808" s="63"/>
      <c r="I1808" s="62" t="s">
        <v>3200</v>
      </c>
      <c r="J1808" s="63">
        <v>88.6</v>
      </c>
      <c r="K1808" s="63">
        <v>8</v>
      </c>
      <c r="L1808" s="63" t="s">
        <v>3186</v>
      </c>
      <c r="M1808" s="63" t="s">
        <v>3187</v>
      </c>
      <c r="N1808" s="63" t="s">
        <v>3204</v>
      </c>
      <c r="O1808" s="62">
        <v>2</v>
      </c>
    </row>
    <row r="1809" spans="2:15" x14ac:dyDescent="0.25">
      <c r="B1809" s="62">
        <v>1804</v>
      </c>
      <c r="C1809" s="63" t="s">
        <v>3182</v>
      </c>
      <c r="D1809" s="63" t="s">
        <v>3222</v>
      </c>
      <c r="E1809" s="63" t="s">
        <v>3224</v>
      </c>
      <c r="F1809" s="63" t="s">
        <v>3224</v>
      </c>
      <c r="G1809" s="63"/>
      <c r="H1809" s="63"/>
      <c r="I1809" s="62" t="s">
        <v>3200</v>
      </c>
      <c r="J1809" s="63">
        <v>40</v>
      </c>
      <c r="K1809" s="63">
        <v>8</v>
      </c>
      <c r="L1809" s="63" t="s">
        <v>3186</v>
      </c>
      <c r="M1809" s="63" t="s">
        <v>3187</v>
      </c>
      <c r="N1809" s="63" t="s">
        <v>3204</v>
      </c>
      <c r="O1809" s="62">
        <v>2</v>
      </c>
    </row>
    <row r="1810" spans="2:15" x14ac:dyDescent="0.25">
      <c r="B1810" s="62">
        <v>1805</v>
      </c>
      <c r="C1810" s="63" t="s">
        <v>3182</v>
      </c>
      <c r="D1810" s="63" t="s">
        <v>3222</v>
      </c>
      <c r="E1810" s="63" t="s">
        <v>3224</v>
      </c>
      <c r="F1810" s="63" t="s">
        <v>3224</v>
      </c>
      <c r="G1810" s="63"/>
      <c r="H1810" s="63"/>
      <c r="I1810" s="62" t="s">
        <v>3200</v>
      </c>
      <c r="J1810" s="63">
        <v>40</v>
      </c>
      <c r="K1810" s="63">
        <v>8</v>
      </c>
      <c r="L1810" s="63" t="s">
        <v>3186</v>
      </c>
      <c r="M1810" s="63" t="s">
        <v>3187</v>
      </c>
      <c r="N1810" s="63" t="s">
        <v>3204</v>
      </c>
      <c r="O1810" s="62">
        <v>2</v>
      </c>
    </row>
    <row r="1811" spans="2:15" x14ac:dyDescent="0.25">
      <c r="B1811" s="62">
        <v>1806</v>
      </c>
      <c r="C1811" s="63" t="s">
        <v>3182</v>
      </c>
      <c r="D1811" s="63" t="s">
        <v>3222</v>
      </c>
      <c r="E1811" s="63" t="s">
        <v>3224</v>
      </c>
      <c r="F1811" s="63" t="s">
        <v>3224</v>
      </c>
      <c r="G1811" s="63"/>
      <c r="H1811" s="63"/>
      <c r="I1811" s="62" t="s">
        <v>3200</v>
      </c>
      <c r="J1811" s="63">
        <v>40</v>
      </c>
      <c r="K1811" s="63">
        <v>8</v>
      </c>
      <c r="L1811" s="63" t="s">
        <v>3186</v>
      </c>
      <c r="M1811" s="63" t="s">
        <v>3187</v>
      </c>
      <c r="N1811" s="63" t="s">
        <v>3204</v>
      </c>
      <c r="O1811" s="62">
        <v>2</v>
      </c>
    </row>
    <row r="1812" spans="2:15" x14ac:dyDescent="0.25">
      <c r="B1812" s="62">
        <v>1807</v>
      </c>
      <c r="C1812" s="63" t="s">
        <v>3182</v>
      </c>
      <c r="D1812" s="63" t="s">
        <v>3222</v>
      </c>
      <c r="E1812" s="63" t="s">
        <v>3224</v>
      </c>
      <c r="F1812" s="63" t="s">
        <v>3224</v>
      </c>
      <c r="G1812" s="63"/>
      <c r="H1812" s="63"/>
      <c r="I1812" s="62" t="s">
        <v>3200</v>
      </c>
      <c r="J1812" s="63">
        <v>40</v>
      </c>
      <c r="K1812" s="63">
        <v>8</v>
      </c>
      <c r="L1812" s="63" t="s">
        <v>3186</v>
      </c>
      <c r="M1812" s="63" t="s">
        <v>3187</v>
      </c>
      <c r="N1812" s="63" t="s">
        <v>3204</v>
      </c>
      <c r="O1812" s="62">
        <v>2</v>
      </c>
    </row>
    <row r="1813" spans="2:15" x14ac:dyDescent="0.25">
      <c r="B1813" s="62">
        <v>1808</v>
      </c>
      <c r="C1813" s="63" t="s">
        <v>3182</v>
      </c>
      <c r="D1813" s="63" t="s">
        <v>3222</v>
      </c>
      <c r="E1813" s="63" t="s">
        <v>3224</v>
      </c>
      <c r="F1813" s="63" t="s">
        <v>3224</v>
      </c>
      <c r="G1813" s="63"/>
      <c r="H1813" s="63"/>
      <c r="I1813" s="62" t="s">
        <v>3200</v>
      </c>
      <c r="J1813" s="63">
        <v>40</v>
      </c>
      <c r="K1813" s="63">
        <v>8</v>
      </c>
      <c r="L1813" s="63" t="s">
        <v>3186</v>
      </c>
      <c r="M1813" s="63" t="s">
        <v>3187</v>
      </c>
      <c r="N1813" s="63" t="s">
        <v>3204</v>
      </c>
      <c r="O1813" s="62">
        <v>2</v>
      </c>
    </row>
    <row r="1814" spans="2:15" x14ac:dyDescent="0.25">
      <c r="B1814" s="62">
        <v>1809</v>
      </c>
      <c r="C1814" s="63" t="s">
        <v>3182</v>
      </c>
      <c r="D1814" s="63" t="s">
        <v>3222</v>
      </c>
      <c r="E1814" s="63" t="s">
        <v>3224</v>
      </c>
      <c r="F1814" s="63" t="s">
        <v>3224</v>
      </c>
      <c r="G1814" s="63"/>
      <c r="H1814" s="63"/>
      <c r="I1814" s="62" t="s">
        <v>3200</v>
      </c>
      <c r="J1814" s="63">
        <v>40</v>
      </c>
      <c r="K1814" s="63">
        <v>8</v>
      </c>
      <c r="L1814" s="63" t="s">
        <v>3186</v>
      </c>
      <c r="M1814" s="63" t="s">
        <v>3187</v>
      </c>
      <c r="N1814" s="63" t="s">
        <v>3204</v>
      </c>
      <c r="O1814" s="62">
        <v>2</v>
      </c>
    </row>
    <row r="1815" spans="2:15" x14ac:dyDescent="0.25">
      <c r="B1815" s="62">
        <v>1810</v>
      </c>
      <c r="C1815" s="63" t="s">
        <v>3182</v>
      </c>
      <c r="D1815" s="63" t="s">
        <v>3205</v>
      </c>
      <c r="E1815" s="63" t="s">
        <v>3206</v>
      </c>
      <c r="F1815" s="63" t="s">
        <v>3206</v>
      </c>
      <c r="G1815" s="63"/>
      <c r="H1815" s="63"/>
      <c r="I1815" s="62" t="s">
        <v>3185</v>
      </c>
      <c r="J1815" s="63">
        <v>218.6</v>
      </c>
      <c r="K1815" s="63">
        <v>18</v>
      </c>
      <c r="L1815" s="63" t="s">
        <v>3186</v>
      </c>
      <c r="M1815" s="63" t="s">
        <v>3194</v>
      </c>
      <c r="N1815" s="63" t="s">
        <v>2633</v>
      </c>
      <c r="O1815" s="62">
        <v>1</v>
      </c>
    </row>
    <row r="1816" spans="2:15" x14ac:dyDescent="0.25">
      <c r="B1816" s="62">
        <v>1811</v>
      </c>
      <c r="C1816" s="63" t="s">
        <v>3182</v>
      </c>
      <c r="D1816" s="63" t="s">
        <v>3205</v>
      </c>
      <c r="E1816" s="63" t="s">
        <v>3206</v>
      </c>
      <c r="F1816" s="63" t="s">
        <v>3206</v>
      </c>
      <c r="G1816" s="63"/>
      <c r="H1816" s="63"/>
      <c r="I1816" s="62" t="s">
        <v>3185</v>
      </c>
      <c r="J1816" s="63">
        <v>250.6</v>
      </c>
      <c r="K1816" s="63">
        <v>16</v>
      </c>
      <c r="L1816" s="63" t="s">
        <v>3186</v>
      </c>
      <c r="M1816" s="63" t="s">
        <v>3194</v>
      </c>
      <c r="N1816" s="63" t="s">
        <v>2717</v>
      </c>
      <c r="O1816" s="62">
        <v>1</v>
      </c>
    </row>
    <row r="1817" spans="2:15" x14ac:dyDescent="0.25">
      <c r="B1817" s="62">
        <v>1812</v>
      </c>
      <c r="C1817" s="63" t="s">
        <v>3182</v>
      </c>
      <c r="D1817" s="63" t="s">
        <v>3205</v>
      </c>
      <c r="E1817" s="63" t="s">
        <v>3206</v>
      </c>
      <c r="F1817" s="63" t="s">
        <v>3206</v>
      </c>
      <c r="G1817" s="63"/>
      <c r="H1817" s="63"/>
      <c r="I1817" s="62" t="s">
        <v>3185</v>
      </c>
      <c r="J1817" s="63">
        <v>232.6</v>
      </c>
      <c r="K1817" s="63">
        <v>16</v>
      </c>
      <c r="L1817" s="63" t="s">
        <v>3186</v>
      </c>
      <c r="M1817" s="63" t="s">
        <v>3194</v>
      </c>
      <c r="N1817" s="63" t="s">
        <v>2717</v>
      </c>
      <c r="O1817" s="62">
        <v>1</v>
      </c>
    </row>
    <row r="1818" spans="2:15" x14ac:dyDescent="0.25">
      <c r="B1818" s="62">
        <v>1813</v>
      </c>
      <c r="C1818" s="63" t="s">
        <v>3182</v>
      </c>
      <c r="D1818" s="63" t="s">
        <v>3205</v>
      </c>
      <c r="E1818" s="63" t="s">
        <v>3206</v>
      </c>
      <c r="F1818" s="63" t="s">
        <v>3206</v>
      </c>
      <c r="G1818" s="63"/>
      <c r="H1818" s="63"/>
      <c r="I1818" s="62" t="s">
        <v>3185</v>
      </c>
      <c r="J1818" s="63">
        <v>289.10000000000002</v>
      </c>
      <c r="K1818" s="63">
        <v>16</v>
      </c>
      <c r="L1818" s="63" t="s">
        <v>3186</v>
      </c>
      <c r="M1818" s="63" t="s">
        <v>3194</v>
      </c>
      <c r="N1818" s="63" t="s">
        <v>2717</v>
      </c>
      <c r="O1818" s="62">
        <v>1</v>
      </c>
    </row>
    <row r="1819" spans="2:15" x14ac:dyDescent="0.25">
      <c r="B1819" s="62">
        <v>1814</v>
      </c>
      <c r="C1819" s="63" t="s">
        <v>3182</v>
      </c>
      <c r="D1819" s="63" t="s">
        <v>3205</v>
      </c>
      <c r="E1819" s="63" t="s">
        <v>3206</v>
      </c>
      <c r="F1819" s="63" t="s">
        <v>3206</v>
      </c>
      <c r="G1819" s="63"/>
      <c r="H1819" s="63"/>
      <c r="I1819" s="62" t="s">
        <v>3185</v>
      </c>
      <c r="J1819" s="63">
        <v>220.8</v>
      </c>
      <c r="K1819" s="63">
        <v>16</v>
      </c>
      <c r="L1819" s="63" t="s">
        <v>3186</v>
      </c>
      <c r="M1819" s="63" t="s">
        <v>3194</v>
      </c>
      <c r="N1819" s="63" t="s">
        <v>2633</v>
      </c>
      <c r="O1819" s="62">
        <v>1</v>
      </c>
    </row>
    <row r="1820" spans="2:15" x14ac:dyDescent="0.25">
      <c r="B1820" s="62">
        <v>1815</v>
      </c>
      <c r="C1820" s="63" t="s">
        <v>3182</v>
      </c>
      <c r="D1820" s="63" t="s">
        <v>3196</v>
      </c>
      <c r="E1820" s="63" t="s">
        <v>3197</v>
      </c>
      <c r="F1820" s="63" t="s">
        <v>3197</v>
      </c>
      <c r="G1820" s="63"/>
      <c r="H1820" s="63"/>
      <c r="I1820" s="62" t="s">
        <v>3185</v>
      </c>
      <c r="J1820" s="63">
        <v>132.19999999999999</v>
      </c>
      <c r="K1820" s="63">
        <v>16</v>
      </c>
      <c r="L1820" s="63" t="s">
        <v>3186</v>
      </c>
      <c r="M1820" s="63" t="s">
        <v>3194</v>
      </c>
      <c r="N1820" s="63" t="s">
        <v>2633</v>
      </c>
      <c r="O1820" s="62">
        <v>1</v>
      </c>
    </row>
    <row r="1821" spans="2:15" x14ac:dyDescent="0.25">
      <c r="B1821" s="62">
        <v>1816</v>
      </c>
      <c r="C1821" s="63" t="s">
        <v>3182</v>
      </c>
      <c r="D1821" s="63" t="s">
        <v>3205</v>
      </c>
      <c r="E1821" s="63" t="s">
        <v>3206</v>
      </c>
      <c r="F1821" s="63" t="s">
        <v>3206</v>
      </c>
      <c r="G1821" s="63"/>
      <c r="H1821" s="63"/>
      <c r="I1821" s="62" t="s">
        <v>3185</v>
      </c>
      <c r="J1821" s="63">
        <v>366.7</v>
      </c>
      <c r="K1821" s="63">
        <v>16</v>
      </c>
      <c r="L1821" s="63" t="s">
        <v>3186</v>
      </c>
      <c r="M1821" s="63" t="s">
        <v>3194</v>
      </c>
      <c r="N1821" s="63" t="s">
        <v>2717</v>
      </c>
      <c r="O1821" s="62">
        <v>1</v>
      </c>
    </row>
    <row r="1822" spans="2:15" x14ac:dyDescent="0.25">
      <c r="B1822" s="62">
        <v>1817</v>
      </c>
      <c r="C1822" s="63" t="s">
        <v>3182</v>
      </c>
      <c r="D1822" s="63" t="s">
        <v>3205</v>
      </c>
      <c r="E1822" s="63" t="s">
        <v>3206</v>
      </c>
      <c r="F1822" s="63" t="s">
        <v>3206</v>
      </c>
      <c r="G1822" s="63"/>
      <c r="H1822" s="63"/>
      <c r="I1822" s="62" t="s">
        <v>3185</v>
      </c>
      <c r="J1822" s="63">
        <v>310.89999999999998</v>
      </c>
      <c r="K1822" s="63">
        <v>16</v>
      </c>
      <c r="L1822" s="63" t="s">
        <v>3186</v>
      </c>
      <c r="M1822" s="63" t="s">
        <v>3194</v>
      </c>
      <c r="N1822" s="63" t="s">
        <v>2717</v>
      </c>
      <c r="O1822" s="62">
        <v>1</v>
      </c>
    </row>
    <row r="1823" spans="2:15" x14ac:dyDescent="0.25">
      <c r="B1823" s="62">
        <v>1818</v>
      </c>
      <c r="C1823" s="63" t="s">
        <v>3182</v>
      </c>
      <c r="D1823" s="63" t="s">
        <v>3205</v>
      </c>
      <c r="E1823" s="63" t="s">
        <v>3206</v>
      </c>
      <c r="F1823" s="63" t="s">
        <v>3206</v>
      </c>
      <c r="G1823" s="63"/>
      <c r="H1823" s="63"/>
      <c r="I1823" s="62" t="s">
        <v>3185</v>
      </c>
      <c r="J1823" s="63">
        <v>158</v>
      </c>
      <c r="K1823" s="63">
        <v>16</v>
      </c>
      <c r="L1823" s="63" t="s">
        <v>3186</v>
      </c>
      <c r="M1823" s="63" t="s">
        <v>3194</v>
      </c>
      <c r="N1823" s="63" t="s">
        <v>2633</v>
      </c>
      <c r="O1823" s="62">
        <v>1</v>
      </c>
    </row>
    <row r="1824" spans="2:15" x14ac:dyDescent="0.25">
      <c r="B1824" s="62">
        <v>1819</v>
      </c>
      <c r="C1824" s="63" t="s">
        <v>3182</v>
      </c>
      <c r="D1824" s="63" t="s">
        <v>3205</v>
      </c>
      <c r="E1824" s="63" t="s">
        <v>3206</v>
      </c>
      <c r="F1824" s="63" t="s">
        <v>3206</v>
      </c>
      <c r="G1824" s="63"/>
      <c r="H1824" s="63"/>
      <c r="I1824" s="62" t="s">
        <v>3185</v>
      </c>
      <c r="J1824" s="63">
        <v>135.9</v>
      </c>
      <c r="K1824" s="63">
        <v>16</v>
      </c>
      <c r="L1824" s="63" t="s">
        <v>3186</v>
      </c>
      <c r="M1824" s="63" t="s">
        <v>3194</v>
      </c>
      <c r="N1824" s="63" t="s">
        <v>2633</v>
      </c>
      <c r="O1824" s="62">
        <v>1</v>
      </c>
    </row>
    <row r="1825" spans="2:16" x14ac:dyDescent="0.25">
      <c r="B1825" s="62">
        <v>1820</v>
      </c>
      <c r="C1825" s="63" t="s">
        <v>3182</v>
      </c>
      <c r="D1825" s="63" t="s">
        <v>3231</v>
      </c>
      <c r="E1825" s="63" t="s">
        <v>3232</v>
      </c>
      <c r="F1825" s="63" t="s">
        <v>3232</v>
      </c>
      <c r="G1825" s="63"/>
      <c r="H1825" s="63"/>
      <c r="I1825" s="62" t="s">
        <v>3189</v>
      </c>
      <c r="J1825" s="63">
        <v>64.209999999999994</v>
      </c>
      <c r="K1825" s="63">
        <v>12</v>
      </c>
      <c r="L1825" s="63" t="s">
        <v>3186</v>
      </c>
      <c r="M1825" s="63" t="s">
        <v>3194</v>
      </c>
      <c r="N1825" s="63" t="s">
        <v>3211</v>
      </c>
      <c r="O1825" s="62">
        <v>3</v>
      </c>
      <c r="P1825" s="64"/>
    </row>
    <row r="1826" spans="2:16" x14ac:dyDescent="0.25">
      <c r="B1826" s="62">
        <v>1821</v>
      </c>
      <c r="C1826" s="63" t="s">
        <v>3182</v>
      </c>
      <c r="D1826" s="63" t="s">
        <v>3231</v>
      </c>
      <c r="E1826" s="63" t="s">
        <v>3232</v>
      </c>
      <c r="F1826" s="63" t="s">
        <v>3232</v>
      </c>
      <c r="G1826" s="63"/>
      <c r="H1826" s="63"/>
      <c r="I1826" s="62" t="s">
        <v>3189</v>
      </c>
      <c r="J1826" s="63">
        <v>207.11</v>
      </c>
      <c r="K1826" s="63">
        <v>12</v>
      </c>
      <c r="L1826" s="63" t="s">
        <v>3186</v>
      </c>
      <c r="M1826" s="63" t="s">
        <v>3194</v>
      </c>
      <c r="N1826" s="63" t="s">
        <v>3211</v>
      </c>
      <c r="O1826" s="62">
        <v>3</v>
      </c>
      <c r="P1826" s="64"/>
    </row>
    <row r="1827" spans="2:16" x14ac:dyDescent="0.25">
      <c r="B1827" s="62">
        <v>1822</v>
      </c>
      <c r="C1827" s="63" t="s">
        <v>3182</v>
      </c>
      <c r="D1827" s="63" t="s">
        <v>3231</v>
      </c>
      <c r="E1827" s="63" t="s">
        <v>3232</v>
      </c>
      <c r="F1827" s="63" t="s">
        <v>3232</v>
      </c>
      <c r="G1827" s="63"/>
      <c r="H1827" s="63"/>
      <c r="I1827" s="62" t="s">
        <v>3189</v>
      </c>
      <c r="J1827" s="63">
        <v>110.14</v>
      </c>
      <c r="K1827" s="63">
        <v>12</v>
      </c>
      <c r="L1827" s="63" t="s">
        <v>3186</v>
      </c>
      <c r="M1827" s="63" t="s">
        <v>3194</v>
      </c>
      <c r="N1827" s="63" t="s">
        <v>3211</v>
      </c>
      <c r="O1827" s="62">
        <v>3</v>
      </c>
      <c r="P1827" s="64"/>
    </row>
    <row r="1828" spans="2:16" x14ac:dyDescent="0.25">
      <c r="B1828" s="62">
        <v>1823</v>
      </c>
      <c r="C1828" s="63" t="s">
        <v>3182</v>
      </c>
      <c r="D1828" s="63" t="s">
        <v>3205</v>
      </c>
      <c r="E1828" s="63" t="s">
        <v>3206</v>
      </c>
      <c r="F1828" s="63" t="s">
        <v>3206</v>
      </c>
      <c r="G1828" s="63"/>
      <c r="H1828" s="63"/>
      <c r="I1828" s="62" t="s">
        <v>3185</v>
      </c>
      <c r="J1828" s="63">
        <v>217.3</v>
      </c>
      <c r="K1828" s="63">
        <v>16</v>
      </c>
      <c r="L1828" s="63" t="s">
        <v>3186</v>
      </c>
      <c r="M1828" s="63" t="s">
        <v>3194</v>
      </c>
      <c r="N1828" s="63" t="s">
        <v>2633</v>
      </c>
      <c r="O1828" s="62">
        <v>1</v>
      </c>
    </row>
    <row r="1829" spans="2:16" x14ac:dyDescent="0.25">
      <c r="B1829" s="62">
        <v>1824</v>
      </c>
      <c r="C1829" s="63" t="s">
        <v>3182</v>
      </c>
      <c r="D1829" s="63" t="s">
        <v>3205</v>
      </c>
      <c r="E1829" s="63" t="s">
        <v>3206</v>
      </c>
      <c r="F1829" s="63" t="s">
        <v>3206</v>
      </c>
      <c r="G1829" s="63"/>
      <c r="H1829" s="63"/>
      <c r="I1829" s="62" t="s">
        <v>3185</v>
      </c>
      <c r="J1829" s="63">
        <v>301.7</v>
      </c>
      <c r="K1829" s="63">
        <v>16</v>
      </c>
      <c r="L1829" s="63" t="s">
        <v>3186</v>
      </c>
      <c r="M1829" s="63" t="s">
        <v>3194</v>
      </c>
      <c r="N1829" s="63" t="s">
        <v>2717</v>
      </c>
      <c r="O1829" s="62">
        <v>1</v>
      </c>
    </row>
    <row r="1830" spans="2:16" x14ac:dyDescent="0.25">
      <c r="B1830" s="62">
        <v>1825</v>
      </c>
      <c r="C1830" s="63" t="s">
        <v>3182</v>
      </c>
      <c r="D1830" s="63" t="s">
        <v>3205</v>
      </c>
      <c r="E1830" s="63" t="s">
        <v>3206</v>
      </c>
      <c r="F1830" s="63" t="s">
        <v>3206</v>
      </c>
      <c r="G1830" s="63"/>
      <c r="H1830" s="63"/>
      <c r="I1830" s="62" t="s">
        <v>3185</v>
      </c>
      <c r="J1830" s="63">
        <v>215.7</v>
      </c>
      <c r="K1830" s="63">
        <v>16</v>
      </c>
      <c r="L1830" s="63" t="s">
        <v>3186</v>
      </c>
      <c r="M1830" s="63" t="s">
        <v>3194</v>
      </c>
      <c r="N1830" s="63" t="s">
        <v>2633</v>
      </c>
      <c r="O1830" s="62">
        <v>1</v>
      </c>
    </row>
    <row r="1831" spans="2:16" x14ac:dyDescent="0.25">
      <c r="B1831" s="62">
        <v>1826</v>
      </c>
      <c r="C1831" s="63" t="s">
        <v>3182</v>
      </c>
      <c r="D1831" s="63" t="s">
        <v>3231</v>
      </c>
      <c r="E1831" s="63" t="s">
        <v>3232</v>
      </c>
      <c r="F1831" s="63" t="s">
        <v>3232</v>
      </c>
      <c r="G1831" s="63"/>
      <c r="H1831" s="63"/>
      <c r="I1831" s="62" t="s">
        <v>3189</v>
      </c>
      <c r="J1831" s="63">
        <v>90.5</v>
      </c>
      <c r="K1831" s="63">
        <v>12</v>
      </c>
      <c r="L1831" s="63" t="s">
        <v>3186</v>
      </c>
      <c r="M1831" s="63" t="s">
        <v>3238</v>
      </c>
      <c r="N1831" s="63" t="s">
        <v>3239</v>
      </c>
      <c r="O1831" s="62">
        <v>3</v>
      </c>
      <c r="P1831" s="64"/>
    </row>
    <row r="1832" spans="2:16" x14ac:dyDescent="0.25">
      <c r="B1832" s="62">
        <v>1827</v>
      </c>
      <c r="C1832" s="63" t="s">
        <v>3182</v>
      </c>
      <c r="D1832" s="63" t="s">
        <v>3231</v>
      </c>
      <c r="E1832" s="63" t="s">
        <v>3232</v>
      </c>
      <c r="F1832" s="63" t="s">
        <v>3232</v>
      </c>
      <c r="G1832" s="63"/>
      <c r="H1832" s="63"/>
      <c r="I1832" s="62" t="s">
        <v>3189</v>
      </c>
      <c r="J1832" s="63">
        <v>65.55</v>
      </c>
      <c r="K1832" s="63">
        <v>12</v>
      </c>
      <c r="L1832" s="63" t="s">
        <v>3186</v>
      </c>
      <c r="M1832" s="63" t="s">
        <v>3194</v>
      </c>
      <c r="N1832" s="63" t="s">
        <v>3211</v>
      </c>
      <c r="O1832" s="62">
        <v>3</v>
      </c>
      <c r="P1832" s="64"/>
    </row>
    <row r="1833" spans="2:16" x14ac:dyDescent="0.25">
      <c r="B1833" s="62">
        <v>1828</v>
      </c>
      <c r="C1833" s="63" t="s">
        <v>3182</v>
      </c>
      <c r="D1833" s="63" t="s">
        <v>3231</v>
      </c>
      <c r="E1833" s="63" t="s">
        <v>3232</v>
      </c>
      <c r="F1833" s="63" t="s">
        <v>3232</v>
      </c>
      <c r="G1833" s="63"/>
      <c r="H1833" s="63"/>
      <c r="I1833" s="62" t="s">
        <v>3189</v>
      </c>
      <c r="J1833" s="63">
        <v>55</v>
      </c>
      <c r="K1833" s="63">
        <v>12</v>
      </c>
      <c r="L1833" s="63" t="s">
        <v>3186</v>
      </c>
      <c r="M1833" s="63" t="s">
        <v>3238</v>
      </c>
      <c r="N1833" s="63" t="s">
        <v>3239</v>
      </c>
      <c r="O1833" s="62">
        <v>3</v>
      </c>
      <c r="P1833" s="64"/>
    </row>
    <row r="1834" spans="2:16" x14ac:dyDescent="0.25">
      <c r="B1834" s="62">
        <v>1829</v>
      </c>
      <c r="C1834" s="63" t="s">
        <v>3182</v>
      </c>
      <c r="D1834" s="63" t="s">
        <v>3231</v>
      </c>
      <c r="E1834" s="63" t="s">
        <v>3232</v>
      </c>
      <c r="F1834" s="63" t="s">
        <v>3232</v>
      </c>
      <c r="G1834" s="63"/>
      <c r="H1834" s="63"/>
      <c r="I1834" s="62" t="s">
        <v>3189</v>
      </c>
      <c r="J1834" s="63">
        <v>80</v>
      </c>
      <c r="K1834" s="63">
        <v>12</v>
      </c>
      <c r="L1834" s="63" t="s">
        <v>3186</v>
      </c>
      <c r="M1834" s="63" t="s">
        <v>3194</v>
      </c>
      <c r="N1834" s="63" t="s">
        <v>3211</v>
      </c>
      <c r="O1834" s="62">
        <v>3</v>
      </c>
      <c r="P1834" s="64"/>
    </row>
    <row r="1835" spans="2:16" x14ac:dyDescent="0.25">
      <c r="B1835" s="62">
        <v>1830</v>
      </c>
      <c r="C1835" s="63" t="s">
        <v>3182</v>
      </c>
      <c r="D1835" s="63" t="s">
        <v>3231</v>
      </c>
      <c r="E1835" s="63" t="s">
        <v>3232</v>
      </c>
      <c r="F1835" s="63" t="s">
        <v>3232</v>
      </c>
      <c r="G1835" s="63"/>
      <c r="H1835" s="63"/>
      <c r="I1835" s="62" t="s">
        <v>3189</v>
      </c>
      <c r="J1835" s="63">
        <v>259.14999999999998</v>
      </c>
      <c r="K1835" s="63">
        <v>12</v>
      </c>
      <c r="L1835" s="63" t="s">
        <v>3186</v>
      </c>
      <c r="M1835" s="63" t="s">
        <v>3194</v>
      </c>
      <c r="N1835" s="63" t="s">
        <v>3211</v>
      </c>
      <c r="O1835" s="62">
        <v>3</v>
      </c>
      <c r="P1835" s="64"/>
    </row>
    <row r="1836" spans="2:16" x14ac:dyDescent="0.25">
      <c r="B1836" s="62">
        <v>1831</v>
      </c>
      <c r="C1836" s="63" t="s">
        <v>3182</v>
      </c>
      <c r="D1836" s="63" t="s">
        <v>3205</v>
      </c>
      <c r="E1836" s="63" t="s">
        <v>3206</v>
      </c>
      <c r="F1836" s="63" t="s">
        <v>3206</v>
      </c>
      <c r="G1836" s="63"/>
      <c r="H1836" s="63"/>
      <c r="I1836" s="62" t="s">
        <v>3185</v>
      </c>
      <c r="J1836" s="63">
        <v>221.7</v>
      </c>
      <c r="K1836" s="63">
        <v>18</v>
      </c>
      <c r="L1836" s="63" t="s">
        <v>3186</v>
      </c>
      <c r="M1836" s="63" t="s">
        <v>3194</v>
      </c>
      <c r="N1836" s="63" t="s">
        <v>2717</v>
      </c>
      <c r="O1836" s="62">
        <v>1</v>
      </c>
    </row>
    <row r="1837" spans="2:16" x14ac:dyDescent="0.25">
      <c r="B1837" s="62">
        <v>1832</v>
      </c>
      <c r="C1837" s="63" t="s">
        <v>3182</v>
      </c>
      <c r="D1837" s="63" t="s">
        <v>3205</v>
      </c>
      <c r="E1837" s="63" t="s">
        <v>3206</v>
      </c>
      <c r="F1837" s="63" t="s">
        <v>3206</v>
      </c>
      <c r="G1837" s="63"/>
      <c r="H1837" s="63"/>
      <c r="I1837" s="62" t="s">
        <v>3185</v>
      </c>
      <c r="J1837" s="63">
        <v>244.2</v>
      </c>
      <c r="K1837" s="63">
        <v>16</v>
      </c>
      <c r="L1837" s="63" t="s">
        <v>3186</v>
      </c>
      <c r="M1837" s="63" t="s">
        <v>3194</v>
      </c>
      <c r="N1837" s="63" t="s">
        <v>2717</v>
      </c>
      <c r="O1837" s="62">
        <v>1</v>
      </c>
    </row>
    <row r="1838" spans="2:16" x14ac:dyDescent="0.25">
      <c r="B1838" s="62">
        <v>1833</v>
      </c>
      <c r="C1838" s="63" t="s">
        <v>3182</v>
      </c>
      <c r="D1838" s="63" t="s">
        <v>3205</v>
      </c>
      <c r="E1838" s="63" t="s">
        <v>3206</v>
      </c>
      <c r="F1838" s="63" t="s">
        <v>3206</v>
      </c>
      <c r="G1838" s="63"/>
      <c r="H1838" s="63"/>
      <c r="I1838" s="62" t="s">
        <v>3185</v>
      </c>
      <c r="J1838" s="63">
        <v>185.6</v>
      </c>
      <c r="K1838" s="63">
        <v>16</v>
      </c>
      <c r="L1838" s="63" t="s">
        <v>3186</v>
      </c>
      <c r="M1838" s="63" t="s">
        <v>3194</v>
      </c>
      <c r="N1838" s="63" t="s">
        <v>2633</v>
      </c>
      <c r="O1838" s="62">
        <v>1</v>
      </c>
    </row>
    <row r="1839" spans="2:16" x14ac:dyDescent="0.25">
      <c r="B1839" s="62">
        <v>1834</v>
      </c>
      <c r="C1839" s="63" t="s">
        <v>3182</v>
      </c>
      <c r="D1839" s="63" t="s">
        <v>3205</v>
      </c>
      <c r="E1839" s="63" t="s">
        <v>3206</v>
      </c>
      <c r="F1839" s="63" t="s">
        <v>3206</v>
      </c>
      <c r="G1839" s="63"/>
      <c r="H1839" s="63"/>
      <c r="I1839" s="62" t="s">
        <v>3185</v>
      </c>
      <c r="J1839" s="63">
        <v>193.6</v>
      </c>
      <c r="K1839" s="63">
        <v>16</v>
      </c>
      <c r="L1839" s="63" t="s">
        <v>3186</v>
      </c>
      <c r="M1839" s="63" t="s">
        <v>3194</v>
      </c>
      <c r="N1839" s="63" t="s">
        <v>2633</v>
      </c>
      <c r="O1839" s="62">
        <v>1</v>
      </c>
    </row>
    <row r="1840" spans="2:16" x14ac:dyDescent="0.25">
      <c r="B1840" s="62">
        <v>1835</v>
      </c>
      <c r="C1840" s="63" t="s">
        <v>3182</v>
      </c>
      <c r="D1840" s="63" t="s">
        <v>3205</v>
      </c>
      <c r="E1840" s="63" t="s">
        <v>3206</v>
      </c>
      <c r="F1840" s="63" t="s">
        <v>3206</v>
      </c>
      <c r="G1840" s="63"/>
      <c r="H1840" s="63"/>
      <c r="I1840" s="62" t="s">
        <v>3185</v>
      </c>
      <c r="J1840" s="63">
        <v>232.8</v>
      </c>
      <c r="K1840" s="63">
        <v>16</v>
      </c>
      <c r="L1840" s="63" t="s">
        <v>3186</v>
      </c>
      <c r="M1840" s="63" t="s">
        <v>3194</v>
      </c>
      <c r="N1840" s="63" t="s">
        <v>2633</v>
      </c>
      <c r="O1840" s="62">
        <v>1</v>
      </c>
    </row>
    <row r="1841" spans="2:15" x14ac:dyDescent="0.25">
      <c r="B1841" s="62">
        <v>1836</v>
      </c>
      <c r="C1841" s="63" t="s">
        <v>3182</v>
      </c>
      <c r="D1841" s="63" t="s">
        <v>3205</v>
      </c>
      <c r="E1841" s="63" t="s">
        <v>3206</v>
      </c>
      <c r="F1841" s="63" t="s">
        <v>3206</v>
      </c>
      <c r="G1841" s="63"/>
      <c r="H1841" s="63"/>
      <c r="I1841" s="62" t="s">
        <v>3185</v>
      </c>
      <c r="J1841" s="63">
        <v>207.2</v>
      </c>
      <c r="K1841" s="63">
        <v>16</v>
      </c>
      <c r="L1841" s="63" t="s">
        <v>3186</v>
      </c>
      <c r="M1841" s="63" t="s">
        <v>3194</v>
      </c>
      <c r="N1841" s="63" t="s">
        <v>2717</v>
      </c>
      <c r="O1841" s="62">
        <v>1</v>
      </c>
    </row>
    <row r="1842" spans="2:15" x14ac:dyDescent="0.25">
      <c r="B1842" s="62">
        <v>1837</v>
      </c>
      <c r="C1842" s="63" t="s">
        <v>3182</v>
      </c>
      <c r="D1842" s="63" t="s">
        <v>3205</v>
      </c>
      <c r="E1842" s="63" t="s">
        <v>3206</v>
      </c>
      <c r="F1842" s="63" t="s">
        <v>3206</v>
      </c>
      <c r="G1842" s="63"/>
      <c r="H1842" s="63"/>
      <c r="I1842" s="62" t="s">
        <v>3185</v>
      </c>
      <c r="J1842" s="63">
        <v>297.2</v>
      </c>
      <c r="K1842" s="63">
        <v>16</v>
      </c>
      <c r="L1842" s="63" t="s">
        <v>3186</v>
      </c>
      <c r="M1842" s="63" t="s">
        <v>3194</v>
      </c>
      <c r="N1842" s="63" t="s">
        <v>2717</v>
      </c>
      <c r="O1842" s="62">
        <v>1</v>
      </c>
    </row>
    <row r="1843" spans="2:15" x14ac:dyDescent="0.25">
      <c r="B1843" s="62">
        <v>1838</v>
      </c>
      <c r="C1843" s="63" t="s">
        <v>3182</v>
      </c>
      <c r="D1843" s="63" t="s">
        <v>3205</v>
      </c>
      <c r="E1843" s="63" t="s">
        <v>3206</v>
      </c>
      <c r="F1843" s="63" t="s">
        <v>3206</v>
      </c>
      <c r="G1843" s="63"/>
      <c r="H1843" s="63"/>
      <c r="I1843" s="62" t="s">
        <v>3185</v>
      </c>
      <c r="J1843" s="63">
        <v>258.7</v>
      </c>
      <c r="K1843" s="63">
        <v>16</v>
      </c>
      <c r="L1843" s="63" t="s">
        <v>3186</v>
      </c>
      <c r="M1843" s="63" t="s">
        <v>3194</v>
      </c>
      <c r="N1843" s="63" t="s">
        <v>2633</v>
      </c>
      <c r="O1843" s="62">
        <v>1</v>
      </c>
    </row>
    <row r="1844" spans="2:15" x14ac:dyDescent="0.25">
      <c r="B1844" s="62">
        <v>1839</v>
      </c>
      <c r="C1844" s="63" t="s">
        <v>3182</v>
      </c>
      <c r="D1844" s="63" t="s">
        <v>3205</v>
      </c>
      <c r="E1844" s="63" t="s">
        <v>3206</v>
      </c>
      <c r="F1844" s="63" t="s">
        <v>3206</v>
      </c>
      <c r="G1844" s="63"/>
      <c r="H1844" s="63"/>
      <c r="I1844" s="62" t="s">
        <v>3185</v>
      </c>
      <c r="J1844" s="63">
        <v>153.19999999999999</v>
      </c>
      <c r="K1844" s="63">
        <v>16</v>
      </c>
      <c r="L1844" s="63" t="s">
        <v>3186</v>
      </c>
      <c r="M1844" s="63" t="s">
        <v>3194</v>
      </c>
      <c r="N1844" s="63" t="s">
        <v>2633</v>
      </c>
      <c r="O1844" s="62">
        <v>1</v>
      </c>
    </row>
    <row r="1845" spans="2:15" x14ac:dyDescent="0.25">
      <c r="B1845" s="62">
        <v>1840</v>
      </c>
      <c r="C1845" s="63" t="s">
        <v>3182</v>
      </c>
      <c r="D1845" s="63" t="s">
        <v>3205</v>
      </c>
      <c r="E1845" s="63" t="s">
        <v>3206</v>
      </c>
      <c r="F1845" s="63" t="s">
        <v>3206</v>
      </c>
      <c r="G1845" s="63"/>
      <c r="H1845" s="63"/>
      <c r="I1845" s="62" t="s">
        <v>3185</v>
      </c>
      <c r="J1845" s="63">
        <v>291.10000000000002</v>
      </c>
      <c r="K1845" s="63">
        <v>16</v>
      </c>
      <c r="L1845" s="63" t="s">
        <v>3186</v>
      </c>
      <c r="M1845" s="63" t="s">
        <v>3194</v>
      </c>
      <c r="N1845" s="63" t="s">
        <v>2633</v>
      </c>
      <c r="O1845" s="62">
        <v>1</v>
      </c>
    </row>
    <row r="1846" spans="2:15" x14ac:dyDescent="0.25">
      <c r="B1846" s="62">
        <v>1841</v>
      </c>
      <c r="C1846" s="63" t="s">
        <v>3182</v>
      </c>
      <c r="D1846" s="63" t="s">
        <v>3205</v>
      </c>
      <c r="E1846" s="63" t="s">
        <v>3206</v>
      </c>
      <c r="F1846" s="63" t="s">
        <v>3206</v>
      </c>
      <c r="G1846" s="63"/>
      <c r="H1846" s="63"/>
      <c r="I1846" s="62" t="s">
        <v>3185</v>
      </c>
      <c r="J1846" s="63">
        <v>128.6</v>
      </c>
      <c r="K1846" s="63">
        <v>16</v>
      </c>
      <c r="L1846" s="63" t="s">
        <v>3186</v>
      </c>
      <c r="M1846" s="63" t="s">
        <v>3194</v>
      </c>
      <c r="N1846" s="63" t="s">
        <v>2633</v>
      </c>
      <c r="O1846" s="62">
        <v>1</v>
      </c>
    </row>
    <row r="1847" spans="2:15" x14ac:dyDescent="0.25">
      <c r="B1847" s="62">
        <v>1842</v>
      </c>
      <c r="C1847" s="63" t="s">
        <v>3182</v>
      </c>
      <c r="D1847" s="63" t="s">
        <v>3205</v>
      </c>
      <c r="E1847" s="63" t="s">
        <v>3206</v>
      </c>
      <c r="F1847" s="63" t="s">
        <v>3206</v>
      </c>
      <c r="G1847" s="63"/>
      <c r="H1847" s="63"/>
      <c r="I1847" s="62" t="s">
        <v>3185</v>
      </c>
      <c r="J1847" s="63">
        <v>229.7</v>
      </c>
      <c r="K1847" s="63">
        <v>16</v>
      </c>
      <c r="L1847" s="63" t="s">
        <v>3186</v>
      </c>
      <c r="M1847" s="63" t="s">
        <v>3194</v>
      </c>
      <c r="N1847" s="63" t="s">
        <v>2717</v>
      </c>
      <c r="O1847" s="62">
        <v>1</v>
      </c>
    </row>
    <row r="1848" spans="2:15" x14ac:dyDescent="0.25">
      <c r="B1848" s="62">
        <v>1843</v>
      </c>
      <c r="C1848" s="63" t="s">
        <v>3182</v>
      </c>
      <c r="D1848" s="63" t="s">
        <v>3205</v>
      </c>
      <c r="E1848" s="63" t="s">
        <v>3206</v>
      </c>
      <c r="F1848" s="63" t="s">
        <v>3206</v>
      </c>
      <c r="G1848" s="63"/>
      <c r="H1848" s="63"/>
      <c r="I1848" s="62" t="s">
        <v>3185</v>
      </c>
      <c r="J1848" s="63">
        <v>345.7</v>
      </c>
      <c r="K1848" s="63">
        <v>16</v>
      </c>
      <c r="L1848" s="63" t="s">
        <v>3186</v>
      </c>
      <c r="M1848" s="63" t="s">
        <v>3194</v>
      </c>
      <c r="N1848" s="63" t="s">
        <v>2717</v>
      </c>
      <c r="O1848" s="62">
        <v>1</v>
      </c>
    </row>
    <row r="1849" spans="2:15" x14ac:dyDescent="0.25">
      <c r="B1849" s="62">
        <v>1844</v>
      </c>
      <c r="C1849" s="63" t="s">
        <v>3182</v>
      </c>
      <c r="D1849" s="63" t="s">
        <v>3205</v>
      </c>
      <c r="E1849" s="63" t="s">
        <v>3206</v>
      </c>
      <c r="F1849" s="63" t="s">
        <v>3206</v>
      </c>
      <c r="G1849" s="63"/>
      <c r="H1849" s="63"/>
      <c r="I1849" s="62" t="s">
        <v>3185</v>
      </c>
      <c r="J1849" s="63">
        <v>178.1</v>
      </c>
      <c r="K1849" s="63">
        <v>16</v>
      </c>
      <c r="L1849" s="63" t="s">
        <v>3186</v>
      </c>
      <c r="M1849" s="63" t="s">
        <v>3194</v>
      </c>
      <c r="N1849" s="63" t="s">
        <v>2633</v>
      </c>
      <c r="O1849" s="62">
        <v>1</v>
      </c>
    </row>
    <row r="1850" spans="2:15" x14ac:dyDescent="0.25">
      <c r="B1850" s="62">
        <v>1845</v>
      </c>
      <c r="C1850" s="63" t="s">
        <v>3182</v>
      </c>
      <c r="D1850" s="63" t="s">
        <v>3205</v>
      </c>
      <c r="E1850" s="63" t="s">
        <v>3206</v>
      </c>
      <c r="F1850" s="63" t="s">
        <v>3206</v>
      </c>
      <c r="G1850" s="63"/>
      <c r="H1850" s="63"/>
      <c r="I1850" s="62" t="s">
        <v>3185</v>
      </c>
      <c r="J1850" s="63">
        <v>219.8</v>
      </c>
      <c r="K1850" s="63">
        <v>16</v>
      </c>
      <c r="L1850" s="63" t="s">
        <v>3186</v>
      </c>
      <c r="M1850" s="63" t="s">
        <v>3194</v>
      </c>
      <c r="N1850" s="63" t="s">
        <v>2633</v>
      </c>
      <c r="O1850" s="62">
        <v>1</v>
      </c>
    </row>
    <row r="1851" spans="2:15" x14ac:dyDescent="0.25">
      <c r="B1851" s="62">
        <v>1846</v>
      </c>
      <c r="C1851" s="63" t="s">
        <v>3182</v>
      </c>
      <c r="D1851" s="63" t="s">
        <v>3205</v>
      </c>
      <c r="E1851" s="63" t="s">
        <v>3206</v>
      </c>
      <c r="F1851" s="63" t="s">
        <v>3206</v>
      </c>
      <c r="G1851" s="63"/>
      <c r="H1851" s="63"/>
      <c r="I1851" s="62" t="s">
        <v>3185</v>
      </c>
      <c r="J1851" s="63">
        <v>176.3</v>
      </c>
      <c r="K1851" s="63">
        <v>16</v>
      </c>
      <c r="L1851" s="63" t="s">
        <v>3186</v>
      </c>
      <c r="M1851" s="63" t="s">
        <v>3194</v>
      </c>
      <c r="N1851" s="63" t="s">
        <v>2633</v>
      </c>
      <c r="O1851" s="62">
        <v>1</v>
      </c>
    </row>
    <row r="1852" spans="2:15" x14ac:dyDescent="0.25">
      <c r="B1852" s="62">
        <v>1847</v>
      </c>
      <c r="C1852" s="63" t="s">
        <v>3182</v>
      </c>
      <c r="D1852" s="63" t="s">
        <v>3205</v>
      </c>
      <c r="E1852" s="63" t="s">
        <v>3206</v>
      </c>
      <c r="F1852" s="63" t="s">
        <v>3206</v>
      </c>
      <c r="G1852" s="63"/>
      <c r="H1852" s="63"/>
      <c r="I1852" s="62" t="s">
        <v>3185</v>
      </c>
      <c r="J1852" s="63">
        <v>184.7</v>
      </c>
      <c r="K1852" s="63">
        <v>16</v>
      </c>
      <c r="L1852" s="63" t="s">
        <v>3186</v>
      </c>
      <c r="M1852" s="63" t="s">
        <v>3194</v>
      </c>
      <c r="N1852" s="63" t="s">
        <v>2633</v>
      </c>
      <c r="O1852" s="62">
        <v>1</v>
      </c>
    </row>
    <row r="1853" spans="2:15" x14ac:dyDescent="0.25">
      <c r="B1853" s="62">
        <v>1848</v>
      </c>
      <c r="C1853" s="63" t="s">
        <v>3182</v>
      </c>
      <c r="D1853" s="63" t="s">
        <v>3205</v>
      </c>
      <c r="E1853" s="63" t="s">
        <v>3206</v>
      </c>
      <c r="F1853" s="63" t="s">
        <v>3206</v>
      </c>
      <c r="G1853" s="63"/>
      <c r="H1853" s="63"/>
      <c r="I1853" s="62" t="s">
        <v>3185</v>
      </c>
      <c r="J1853" s="63">
        <v>157</v>
      </c>
      <c r="K1853" s="63">
        <v>16</v>
      </c>
      <c r="L1853" s="63" t="s">
        <v>3186</v>
      </c>
      <c r="M1853" s="63" t="s">
        <v>3194</v>
      </c>
      <c r="N1853" s="63" t="s">
        <v>2633</v>
      </c>
      <c r="O1853" s="62">
        <v>1</v>
      </c>
    </row>
    <row r="1854" spans="2:15" x14ac:dyDescent="0.25">
      <c r="B1854" s="62">
        <v>1849</v>
      </c>
      <c r="C1854" s="63" t="s">
        <v>3182</v>
      </c>
      <c r="D1854" s="63" t="s">
        <v>3205</v>
      </c>
      <c r="E1854" s="63" t="s">
        <v>3206</v>
      </c>
      <c r="F1854" s="63" t="s">
        <v>3206</v>
      </c>
      <c r="G1854" s="63"/>
      <c r="H1854" s="63"/>
      <c r="I1854" s="62" t="s">
        <v>3185</v>
      </c>
      <c r="J1854" s="63">
        <v>345.5</v>
      </c>
      <c r="K1854" s="63">
        <v>16</v>
      </c>
      <c r="L1854" s="63" t="s">
        <v>3186</v>
      </c>
      <c r="M1854" s="63" t="s">
        <v>3194</v>
      </c>
      <c r="N1854" s="63" t="s">
        <v>2717</v>
      </c>
      <c r="O1854" s="62">
        <v>1</v>
      </c>
    </row>
    <row r="1855" spans="2:15" x14ac:dyDescent="0.25">
      <c r="B1855" s="62">
        <v>1850</v>
      </c>
      <c r="C1855" s="63" t="s">
        <v>3182</v>
      </c>
      <c r="D1855" s="63" t="s">
        <v>3205</v>
      </c>
      <c r="E1855" s="63" t="s">
        <v>3206</v>
      </c>
      <c r="F1855" s="63" t="s">
        <v>3206</v>
      </c>
      <c r="G1855" s="63"/>
      <c r="H1855" s="63"/>
      <c r="I1855" s="62" t="s">
        <v>3185</v>
      </c>
      <c r="J1855" s="63">
        <v>213.4</v>
      </c>
      <c r="K1855" s="63">
        <v>16</v>
      </c>
      <c r="L1855" s="63" t="s">
        <v>3186</v>
      </c>
      <c r="M1855" s="63" t="s">
        <v>3194</v>
      </c>
      <c r="N1855" s="63" t="s">
        <v>2633</v>
      </c>
      <c r="O1855" s="62">
        <v>1</v>
      </c>
    </row>
    <row r="1856" spans="2:15" x14ac:dyDescent="0.25">
      <c r="B1856" s="62">
        <v>1851</v>
      </c>
      <c r="C1856" s="63" t="s">
        <v>3182</v>
      </c>
      <c r="D1856" s="63" t="s">
        <v>3205</v>
      </c>
      <c r="E1856" s="63" t="s">
        <v>3206</v>
      </c>
      <c r="F1856" s="63" t="s">
        <v>3206</v>
      </c>
      <c r="G1856" s="63"/>
      <c r="H1856" s="63"/>
      <c r="I1856" s="62" t="s">
        <v>3185</v>
      </c>
      <c r="J1856" s="63">
        <v>201.6</v>
      </c>
      <c r="K1856" s="63">
        <v>16</v>
      </c>
      <c r="L1856" s="63" t="s">
        <v>3186</v>
      </c>
      <c r="M1856" s="63" t="s">
        <v>3194</v>
      </c>
      <c r="N1856" s="63" t="s">
        <v>2633</v>
      </c>
      <c r="O1856" s="62">
        <v>1</v>
      </c>
    </row>
    <row r="1857" spans="2:16" x14ac:dyDescent="0.25">
      <c r="B1857" s="62">
        <v>1852</v>
      </c>
      <c r="C1857" s="63" t="s">
        <v>3182</v>
      </c>
      <c r="D1857" s="63" t="s">
        <v>3205</v>
      </c>
      <c r="E1857" s="63" t="s">
        <v>3206</v>
      </c>
      <c r="F1857" s="63" t="s">
        <v>3206</v>
      </c>
      <c r="G1857" s="63"/>
      <c r="H1857" s="63"/>
      <c r="I1857" s="62" t="s">
        <v>3185</v>
      </c>
      <c r="J1857" s="63">
        <v>200.3</v>
      </c>
      <c r="K1857" s="63">
        <v>16</v>
      </c>
      <c r="L1857" s="63" t="s">
        <v>3186</v>
      </c>
      <c r="M1857" s="63" t="s">
        <v>3194</v>
      </c>
      <c r="N1857" s="63" t="s">
        <v>2633</v>
      </c>
      <c r="O1857" s="62">
        <v>1</v>
      </c>
    </row>
    <row r="1858" spans="2:16" x14ac:dyDescent="0.25">
      <c r="B1858" s="62">
        <v>1853</v>
      </c>
      <c r="C1858" s="63" t="s">
        <v>3182</v>
      </c>
      <c r="D1858" s="63" t="s">
        <v>3205</v>
      </c>
      <c r="E1858" s="63" t="s">
        <v>3206</v>
      </c>
      <c r="F1858" s="63" t="s">
        <v>3206</v>
      </c>
      <c r="G1858" s="63"/>
      <c r="H1858" s="63"/>
      <c r="I1858" s="62" t="s">
        <v>3185</v>
      </c>
      <c r="J1858" s="63">
        <v>276.8</v>
      </c>
      <c r="K1858" s="63">
        <v>16</v>
      </c>
      <c r="L1858" s="63" t="s">
        <v>3186</v>
      </c>
      <c r="M1858" s="63" t="s">
        <v>3194</v>
      </c>
      <c r="N1858" s="63" t="s">
        <v>2633</v>
      </c>
      <c r="O1858" s="62">
        <v>1</v>
      </c>
    </row>
    <row r="1859" spans="2:16" x14ac:dyDescent="0.25">
      <c r="B1859" s="62">
        <v>1854</v>
      </c>
      <c r="C1859" s="63" t="s">
        <v>3182</v>
      </c>
      <c r="D1859" s="63" t="s">
        <v>3205</v>
      </c>
      <c r="E1859" s="63" t="s">
        <v>3206</v>
      </c>
      <c r="F1859" s="63" t="s">
        <v>3206</v>
      </c>
      <c r="G1859" s="63"/>
      <c r="H1859" s="63"/>
      <c r="I1859" s="62" t="s">
        <v>3185</v>
      </c>
      <c r="J1859" s="63">
        <v>141.30000000000001</v>
      </c>
      <c r="K1859" s="63">
        <v>16</v>
      </c>
      <c r="L1859" s="63" t="s">
        <v>3186</v>
      </c>
      <c r="M1859" s="63" t="s">
        <v>3194</v>
      </c>
      <c r="N1859" s="63" t="s">
        <v>2633</v>
      </c>
      <c r="O1859" s="62">
        <v>1</v>
      </c>
    </row>
    <row r="1860" spans="2:16" x14ac:dyDescent="0.25">
      <c r="B1860" s="62">
        <v>1855</v>
      </c>
      <c r="C1860" s="63" t="s">
        <v>3182</v>
      </c>
      <c r="D1860" s="63" t="s">
        <v>3205</v>
      </c>
      <c r="E1860" s="63" t="s">
        <v>3206</v>
      </c>
      <c r="F1860" s="63" t="s">
        <v>3206</v>
      </c>
      <c r="G1860" s="63"/>
      <c r="H1860" s="63"/>
      <c r="I1860" s="62" t="s">
        <v>3185</v>
      </c>
      <c r="J1860" s="63">
        <v>228.8</v>
      </c>
      <c r="K1860" s="63">
        <v>16</v>
      </c>
      <c r="L1860" s="63" t="s">
        <v>3186</v>
      </c>
      <c r="M1860" s="63" t="s">
        <v>3194</v>
      </c>
      <c r="N1860" s="63" t="s">
        <v>2633</v>
      </c>
      <c r="O1860" s="62">
        <v>1</v>
      </c>
    </row>
    <row r="1861" spans="2:16" x14ac:dyDescent="0.25">
      <c r="B1861" s="62">
        <v>1856</v>
      </c>
      <c r="C1861" s="63" t="s">
        <v>3182</v>
      </c>
      <c r="D1861" s="63" t="s">
        <v>3205</v>
      </c>
      <c r="E1861" s="63" t="s">
        <v>3206</v>
      </c>
      <c r="F1861" s="63" t="s">
        <v>3206</v>
      </c>
      <c r="G1861" s="63"/>
      <c r="H1861" s="63"/>
      <c r="I1861" s="62" t="s">
        <v>3185</v>
      </c>
      <c r="J1861" s="63">
        <v>208.7</v>
      </c>
      <c r="K1861" s="63">
        <v>16</v>
      </c>
      <c r="L1861" s="63" t="s">
        <v>3186</v>
      </c>
      <c r="M1861" s="63" t="s">
        <v>3194</v>
      </c>
      <c r="N1861" s="63" t="s">
        <v>2717</v>
      </c>
      <c r="O1861" s="62">
        <v>1</v>
      </c>
    </row>
    <row r="1862" spans="2:16" x14ac:dyDescent="0.25">
      <c r="B1862" s="62">
        <v>1857</v>
      </c>
      <c r="C1862" s="63" t="s">
        <v>3182</v>
      </c>
      <c r="D1862" s="63" t="s">
        <v>3205</v>
      </c>
      <c r="E1862" s="63" t="s">
        <v>3206</v>
      </c>
      <c r="F1862" s="63" t="s">
        <v>3206</v>
      </c>
      <c r="G1862" s="63"/>
      <c r="H1862" s="63"/>
      <c r="I1862" s="62" t="s">
        <v>3185</v>
      </c>
      <c r="J1862" s="63">
        <v>157.30000000000001</v>
      </c>
      <c r="K1862" s="63">
        <v>16</v>
      </c>
      <c r="L1862" s="63" t="s">
        <v>3186</v>
      </c>
      <c r="M1862" s="63" t="s">
        <v>3194</v>
      </c>
      <c r="N1862" s="63" t="s">
        <v>2633</v>
      </c>
      <c r="O1862" s="62">
        <v>1</v>
      </c>
    </row>
    <row r="1863" spans="2:16" x14ac:dyDescent="0.25">
      <c r="B1863" s="62">
        <v>1858</v>
      </c>
      <c r="C1863" s="63" t="s">
        <v>3182</v>
      </c>
      <c r="D1863" s="63" t="s">
        <v>3205</v>
      </c>
      <c r="E1863" s="63" t="s">
        <v>3206</v>
      </c>
      <c r="F1863" s="63" t="s">
        <v>3206</v>
      </c>
      <c r="G1863" s="63"/>
      <c r="H1863" s="63"/>
      <c r="I1863" s="62" t="s">
        <v>3185</v>
      </c>
      <c r="J1863" s="63">
        <v>201.5</v>
      </c>
      <c r="K1863" s="63">
        <v>16</v>
      </c>
      <c r="L1863" s="63" t="s">
        <v>3186</v>
      </c>
      <c r="M1863" s="63" t="s">
        <v>3194</v>
      </c>
      <c r="N1863" s="63" t="s">
        <v>2633</v>
      </c>
      <c r="O1863" s="62">
        <v>1</v>
      </c>
    </row>
    <row r="1864" spans="2:16" x14ac:dyDescent="0.25">
      <c r="B1864" s="62">
        <v>1859</v>
      </c>
      <c r="C1864" s="63" t="s">
        <v>3182</v>
      </c>
      <c r="D1864" s="63" t="s">
        <v>3205</v>
      </c>
      <c r="E1864" s="63" t="s">
        <v>3206</v>
      </c>
      <c r="F1864" s="63" t="s">
        <v>3206</v>
      </c>
      <c r="G1864" s="63"/>
      <c r="H1864" s="63"/>
      <c r="I1864" s="62" t="s">
        <v>3185</v>
      </c>
      <c r="J1864" s="63">
        <v>271.2</v>
      </c>
      <c r="K1864" s="63">
        <v>16</v>
      </c>
      <c r="L1864" s="63" t="s">
        <v>3186</v>
      </c>
      <c r="M1864" s="63" t="s">
        <v>3194</v>
      </c>
      <c r="N1864" s="63" t="s">
        <v>2633</v>
      </c>
      <c r="O1864" s="62">
        <v>1</v>
      </c>
    </row>
    <row r="1865" spans="2:16" x14ac:dyDescent="0.25">
      <c r="B1865" s="62">
        <v>1860</v>
      </c>
      <c r="C1865" s="63" t="s">
        <v>3182</v>
      </c>
      <c r="D1865" s="63" t="s">
        <v>3205</v>
      </c>
      <c r="E1865" s="63" t="s">
        <v>3206</v>
      </c>
      <c r="F1865" s="63" t="s">
        <v>3206</v>
      </c>
      <c r="G1865" s="63"/>
      <c r="H1865" s="63"/>
      <c r="I1865" s="62" t="s">
        <v>3185</v>
      </c>
      <c r="J1865" s="63">
        <v>192.4</v>
      </c>
      <c r="K1865" s="63">
        <v>16</v>
      </c>
      <c r="L1865" s="63" t="s">
        <v>3186</v>
      </c>
      <c r="M1865" s="63" t="s">
        <v>3194</v>
      </c>
      <c r="N1865" s="63" t="s">
        <v>2633</v>
      </c>
      <c r="O1865" s="62">
        <v>1</v>
      </c>
    </row>
    <row r="1866" spans="2:16" x14ac:dyDescent="0.25">
      <c r="B1866" s="62">
        <v>1861</v>
      </c>
      <c r="C1866" s="63" t="s">
        <v>3182</v>
      </c>
      <c r="D1866" s="63" t="s">
        <v>3205</v>
      </c>
      <c r="E1866" s="63" t="s">
        <v>3206</v>
      </c>
      <c r="F1866" s="63" t="s">
        <v>3206</v>
      </c>
      <c r="G1866" s="63"/>
      <c r="H1866" s="63"/>
      <c r="I1866" s="62" t="s">
        <v>3185</v>
      </c>
      <c r="J1866" s="63">
        <v>192.9</v>
      </c>
      <c r="K1866" s="63">
        <v>16</v>
      </c>
      <c r="L1866" s="63" t="s">
        <v>3186</v>
      </c>
      <c r="M1866" s="63" t="s">
        <v>3194</v>
      </c>
      <c r="N1866" s="63" t="s">
        <v>2633</v>
      </c>
      <c r="O1866" s="62">
        <v>1</v>
      </c>
    </row>
    <row r="1867" spans="2:16" x14ac:dyDescent="0.25">
      <c r="B1867" s="62">
        <v>1862</v>
      </c>
      <c r="C1867" s="63" t="s">
        <v>3182</v>
      </c>
      <c r="D1867" s="63" t="s">
        <v>3205</v>
      </c>
      <c r="E1867" s="63" t="s">
        <v>3206</v>
      </c>
      <c r="F1867" s="63" t="s">
        <v>3206</v>
      </c>
      <c r="G1867" s="63"/>
      <c r="H1867" s="63"/>
      <c r="I1867" s="62" t="s">
        <v>3185</v>
      </c>
      <c r="J1867" s="63">
        <v>180.6</v>
      </c>
      <c r="K1867" s="63">
        <v>16</v>
      </c>
      <c r="L1867" s="63" t="s">
        <v>3186</v>
      </c>
      <c r="M1867" s="63" t="s">
        <v>3194</v>
      </c>
      <c r="N1867" s="63" t="s">
        <v>2633</v>
      </c>
      <c r="O1867" s="62">
        <v>1</v>
      </c>
    </row>
    <row r="1868" spans="2:16" x14ac:dyDescent="0.25">
      <c r="B1868" s="62">
        <v>1863</v>
      </c>
      <c r="C1868" s="63" t="s">
        <v>3182</v>
      </c>
      <c r="D1868" s="63" t="s">
        <v>3205</v>
      </c>
      <c r="E1868" s="63" t="s">
        <v>3206</v>
      </c>
      <c r="F1868" s="63" t="s">
        <v>3206</v>
      </c>
      <c r="G1868" s="63"/>
      <c r="H1868" s="63"/>
      <c r="I1868" s="62" t="s">
        <v>3185</v>
      </c>
      <c r="J1868" s="63">
        <v>225.4</v>
      </c>
      <c r="K1868" s="63">
        <v>18</v>
      </c>
      <c r="L1868" s="63" t="s">
        <v>3186</v>
      </c>
      <c r="M1868" s="63" t="s">
        <v>3194</v>
      </c>
      <c r="N1868" s="63" t="s">
        <v>2633</v>
      </c>
      <c r="O1868" s="62">
        <v>1</v>
      </c>
    </row>
    <row r="1869" spans="2:16" x14ac:dyDescent="0.25">
      <c r="B1869" s="62">
        <v>1864</v>
      </c>
      <c r="C1869" s="63" t="s">
        <v>3182</v>
      </c>
      <c r="D1869" s="63" t="s">
        <v>3205</v>
      </c>
      <c r="E1869" s="63" t="s">
        <v>3206</v>
      </c>
      <c r="F1869" s="63" t="s">
        <v>3206</v>
      </c>
      <c r="G1869" s="63"/>
      <c r="H1869" s="63"/>
      <c r="I1869" s="62" t="s">
        <v>3185</v>
      </c>
      <c r="J1869" s="63">
        <v>183.3</v>
      </c>
      <c r="K1869" s="63">
        <v>16</v>
      </c>
      <c r="L1869" s="63" t="s">
        <v>3186</v>
      </c>
      <c r="M1869" s="63" t="s">
        <v>3194</v>
      </c>
      <c r="N1869" s="63" t="s">
        <v>2633</v>
      </c>
      <c r="O1869" s="62">
        <v>1</v>
      </c>
    </row>
    <row r="1870" spans="2:16" x14ac:dyDescent="0.25">
      <c r="B1870" s="62">
        <v>1865</v>
      </c>
      <c r="C1870" s="63" t="s">
        <v>3182</v>
      </c>
      <c r="D1870" s="63" t="s">
        <v>3182</v>
      </c>
      <c r="E1870" s="63" t="s">
        <v>3236</v>
      </c>
      <c r="F1870" s="63" t="s">
        <v>3236</v>
      </c>
      <c r="G1870" s="63"/>
      <c r="H1870" s="63"/>
      <c r="I1870" s="62" t="s">
        <v>3189</v>
      </c>
      <c r="J1870" s="63">
        <v>35</v>
      </c>
      <c r="K1870" s="63">
        <v>13</v>
      </c>
      <c r="L1870" s="63" t="s">
        <v>3186</v>
      </c>
      <c r="M1870" s="63" t="s">
        <v>3187</v>
      </c>
      <c r="N1870" s="63" t="s">
        <v>3190</v>
      </c>
      <c r="O1870" s="62">
        <v>3</v>
      </c>
      <c r="P1870" s="64"/>
    </row>
    <row r="1871" spans="2:16" x14ac:dyDescent="0.25">
      <c r="B1871" s="62">
        <v>1866</v>
      </c>
      <c r="C1871" s="63" t="s">
        <v>3182</v>
      </c>
      <c r="D1871" s="63" t="s">
        <v>3205</v>
      </c>
      <c r="E1871" s="63" t="s">
        <v>3206</v>
      </c>
      <c r="F1871" s="63" t="s">
        <v>3206</v>
      </c>
      <c r="G1871" s="63"/>
      <c r="H1871" s="63"/>
      <c r="I1871" s="62" t="s">
        <v>3185</v>
      </c>
      <c r="J1871" s="63">
        <v>230.3</v>
      </c>
      <c r="K1871" s="63">
        <v>16</v>
      </c>
      <c r="L1871" s="63" t="s">
        <v>3186</v>
      </c>
      <c r="M1871" s="63" t="s">
        <v>3194</v>
      </c>
      <c r="N1871" s="63" t="s">
        <v>2633</v>
      </c>
      <c r="O1871" s="62">
        <v>1</v>
      </c>
    </row>
    <row r="1872" spans="2:16" x14ac:dyDescent="0.25">
      <c r="B1872" s="62">
        <v>1867</v>
      </c>
      <c r="C1872" s="63" t="s">
        <v>3182</v>
      </c>
      <c r="D1872" s="63" t="s">
        <v>3205</v>
      </c>
      <c r="E1872" s="63" t="s">
        <v>3206</v>
      </c>
      <c r="F1872" s="63" t="s">
        <v>3206</v>
      </c>
      <c r="G1872" s="63"/>
      <c r="H1872" s="63"/>
      <c r="I1872" s="62" t="s">
        <v>3185</v>
      </c>
      <c r="J1872" s="63">
        <v>220.7</v>
      </c>
      <c r="K1872" s="63">
        <v>16</v>
      </c>
      <c r="L1872" s="63" t="s">
        <v>3186</v>
      </c>
      <c r="M1872" s="63" t="s">
        <v>3194</v>
      </c>
      <c r="N1872" s="63" t="s">
        <v>2633</v>
      </c>
      <c r="O1872" s="62">
        <v>1</v>
      </c>
    </row>
    <row r="1873" spans="2:16" x14ac:dyDescent="0.25">
      <c r="B1873" s="62">
        <v>1868</v>
      </c>
      <c r="C1873" s="63" t="s">
        <v>3182</v>
      </c>
      <c r="D1873" s="63" t="s">
        <v>3205</v>
      </c>
      <c r="E1873" s="63" t="s">
        <v>3206</v>
      </c>
      <c r="F1873" s="63" t="s">
        <v>3206</v>
      </c>
      <c r="G1873" s="63"/>
      <c r="H1873" s="63"/>
      <c r="I1873" s="62" t="s">
        <v>3185</v>
      </c>
      <c r="J1873" s="63">
        <v>219.2</v>
      </c>
      <c r="K1873" s="63">
        <v>16</v>
      </c>
      <c r="L1873" s="63" t="s">
        <v>3186</v>
      </c>
      <c r="M1873" s="63" t="s">
        <v>3194</v>
      </c>
      <c r="N1873" s="63" t="s">
        <v>2633</v>
      </c>
      <c r="O1873" s="62">
        <v>1</v>
      </c>
    </row>
    <row r="1874" spans="2:16" x14ac:dyDescent="0.25">
      <c r="B1874" s="62">
        <v>1869</v>
      </c>
      <c r="C1874" s="63" t="s">
        <v>3182</v>
      </c>
      <c r="D1874" s="63" t="s">
        <v>3182</v>
      </c>
      <c r="E1874" s="63" t="s">
        <v>3237</v>
      </c>
      <c r="F1874" s="63" t="s">
        <v>3237</v>
      </c>
      <c r="G1874" s="63"/>
      <c r="H1874" s="63"/>
      <c r="I1874" s="62" t="s">
        <v>3189</v>
      </c>
      <c r="J1874" s="63">
        <v>94.8</v>
      </c>
      <c r="K1874" s="63">
        <v>13</v>
      </c>
      <c r="L1874" s="63" t="s">
        <v>3186</v>
      </c>
      <c r="M1874" s="63" t="s">
        <v>3187</v>
      </c>
      <c r="N1874" s="63" t="s">
        <v>3190</v>
      </c>
      <c r="O1874" s="62">
        <v>3</v>
      </c>
      <c r="P1874" s="64"/>
    </row>
    <row r="1875" spans="2:16" x14ac:dyDescent="0.25">
      <c r="B1875" s="62">
        <v>1870</v>
      </c>
      <c r="C1875" s="63" t="s">
        <v>3182</v>
      </c>
      <c r="D1875" s="63" t="s">
        <v>3182</v>
      </c>
      <c r="E1875" s="63" t="s">
        <v>3236</v>
      </c>
      <c r="F1875" s="63" t="s">
        <v>3236</v>
      </c>
      <c r="G1875" s="63"/>
      <c r="H1875" s="63"/>
      <c r="I1875" s="62" t="s">
        <v>3189</v>
      </c>
      <c r="J1875" s="63">
        <v>50.3</v>
      </c>
      <c r="K1875" s="63">
        <v>13</v>
      </c>
      <c r="L1875" s="63" t="s">
        <v>3186</v>
      </c>
      <c r="M1875" s="63" t="s">
        <v>3187</v>
      </c>
      <c r="N1875" s="63" t="s">
        <v>3190</v>
      </c>
      <c r="O1875" s="62">
        <v>3</v>
      </c>
      <c r="P1875" s="64"/>
    </row>
    <row r="1876" spans="2:16" x14ac:dyDescent="0.25">
      <c r="B1876" s="62">
        <v>1871</v>
      </c>
      <c r="C1876" s="63" t="s">
        <v>3182</v>
      </c>
      <c r="D1876" s="63" t="s">
        <v>3182</v>
      </c>
      <c r="E1876" s="63" t="s">
        <v>3237</v>
      </c>
      <c r="F1876" s="63" t="s">
        <v>3237</v>
      </c>
      <c r="G1876" s="63"/>
      <c r="H1876" s="63"/>
      <c r="I1876" s="62" t="s">
        <v>3189</v>
      </c>
      <c r="J1876" s="63">
        <v>34.4</v>
      </c>
      <c r="K1876" s="63">
        <v>13</v>
      </c>
      <c r="L1876" s="63" t="s">
        <v>3186</v>
      </c>
      <c r="M1876" s="63" t="s">
        <v>3187</v>
      </c>
      <c r="N1876" s="63" t="s">
        <v>3190</v>
      </c>
      <c r="O1876" s="62">
        <v>3</v>
      </c>
      <c r="P1876" s="64"/>
    </row>
    <row r="1877" spans="2:16" x14ac:dyDescent="0.25">
      <c r="B1877" s="62">
        <v>1872</v>
      </c>
      <c r="C1877" s="63" t="s">
        <v>3182</v>
      </c>
      <c r="D1877" s="63" t="s">
        <v>3182</v>
      </c>
      <c r="E1877" s="63" t="s">
        <v>3236</v>
      </c>
      <c r="F1877" s="63" t="s">
        <v>3236</v>
      </c>
      <c r="G1877" s="63"/>
      <c r="H1877" s="63"/>
      <c r="I1877" s="62" t="s">
        <v>3189</v>
      </c>
      <c r="J1877" s="63">
        <v>110</v>
      </c>
      <c r="K1877" s="63">
        <v>13</v>
      </c>
      <c r="L1877" s="63" t="s">
        <v>3186</v>
      </c>
      <c r="M1877" s="63" t="s">
        <v>3187</v>
      </c>
      <c r="N1877" s="63" t="s">
        <v>3190</v>
      </c>
      <c r="O1877" s="62">
        <v>3</v>
      </c>
      <c r="P1877" s="64"/>
    </row>
    <row r="1878" spans="2:16" x14ac:dyDescent="0.25">
      <c r="B1878" s="62">
        <v>1873</v>
      </c>
      <c r="C1878" s="63" t="s">
        <v>3182</v>
      </c>
      <c r="D1878" s="63" t="s">
        <v>3196</v>
      </c>
      <c r="E1878" s="63" t="s">
        <v>3197</v>
      </c>
      <c r="F1878" s="63" t="s">
        <v>3197</v>
      </c>
      <c r="G1878" s="63"/>
      <c r="H1878" s="63"/>
      <c r="I1878" s="62" t="s">
        <v>3185</v>
      </c>
      <c r="J1878" s="63">
        <v>155.30000000000001</v>
      </c>
      <c r="K1878" s="63">
        <v>16</v>
      </c>
      <c r="L1878" s="63" t="s">
        <v>3186</v>
      </c>
      <c r="M1878" s="63" t="s">
        <v>3194</v>
      </c>
      <c r="N1878" s="63" t="s">
        <v>2633</v>
      </c>
      <c r="O1878" s="62">
        <v>1</v>
      </c>
    </row>
    <row r="1879" spans="2:16" x14ac:dyDescent="0.25">
      <c r="B1879" s="62">
        <v>1874</v>
      </c>
      <c r="C1879" s="63" t="s">
        <v>3182</v>
      </c>
      <c r="D1879" s="63" t="s">
        <v>3182</v>
      </c>
      <c r="E1879" s="63" t="s">
        <v>3236</v>
      </c>
      <c r="F1879" s="63" t="s">
        <v>3236</v>
      </c>
      <c r="G1879" s="63"/>
      <c r="H1879" s="63"/>
      <c r="I1879" s="62" t="s">
        <v>3189</v>
      </c>
      <c r="J1879" s="63">
        <v>45</v>
      </c>
      <c r="K1879" s="63">
        <v>13</v>
      </c>
      <c r="L1879" s="63" t="s">
        <v>3186</v>
      </c>
      <c r="M1879" s="63" t="s">
        <v>3187</v>
      </c>
      <c r="N1879" s="63" t="s">
        <v>3190</v>
      </c>
      <c r="O1879" s="62">
        <v>3</v>
      </c>
      <c r="P1879" s="64"/>
    </row>
    <row r="1880" spans="2:16" x14ac:dyDescent="0.25">
      <c r="B1880" s="62">
        <v>1875</v>
      </c>
      <c r="C1880" s="63" t="s">
        <v>3182</v>
      </c>
      <c r="D1880" s="63" t="s">
        <v>3231</v>
      </c>
      <c r="E1880" s="63" t="s">
        <v>3232</v>
      </c>
      <c r="F1880" s="63" t="s">
        <v>3232</v>
      </c>
      <c r="G1880" s="63"/>
      <c r="H1880" s="63"/>
      <c r="I1880" s="62" t="s">
        <v>3189</v>
      </c>
      <c r="J1880" s="63">
        <v>62.4</v>
      </c>
      <c r="K1880" s="63">
        <v>12</v>
      </c>
      <c r="L1880" s="63" t="s">
        <v>3186</v>
      </c>
      <c r="M1880" s="63" t="s">
        <v>3194</v>
      </c>
      <c r="N1880" s="63" t="s">
        <v>3211</v>
      </c>
      <c r="O1880" s="62">
        <v>3</v>
      </c>
      <c r="P1880" s="64"/>
    </row>
    <row r="1881" spans="2:16" x14ac:dyDescent="0.25">
      <c r="B1881" s="62">
        <v>1876</v>
      </c>
      <c r="C1881" s="63" t="s">
        <v>3182</v>
      </c>
      <c r="D1881" s="63" t="s">
        <v>3231</v>
      </c>
      <c r="E1881" s="63" t="s">
        <v>3232</v>
      </c>
      <c r="F1881" s="63" t="s">
        <v>3232</v>
      </c>
      <c r="G1881" s="63"/>
      <c r="H1881" s="63"/>
      <c r="I1881" s="62" t="s">
        <v>3189</v>
      </c>
      <c r="J1881" s="63">
        <v>81</v>
      </c>
      <c r="K1881" s="63">
        <v>12</v>
      </c>
      <c r="L1881" s="63" t="s">
        <v>3186</v>
      </c>
      <c r="M1881" s="63" t="s">
        <v>3194</v>
      </c>
      <c r="N1881" s="63" t="s">
        <v>3211</v>
      </c>
      <c r="O1881" s="62">
        <v>3</v>
      </c>
      <c r="P1881" s="64"/>
    </row>
    <row r="1882" spans="2:16" x14ac:dyDescent="0.25">
      <c r="B1882" s="62">
        <v>1877</v>
      </c>
      <c r="C1882" s="63" t="s">
        <v>3182</v>
      </c>
      <c r="D1882" s="63" t="s">
        <v>3231</v>
      </c>
      <c r="E1882" s="63" t="s">
        <v>3232</v>
      </c>
      <c r="F1882" s="63" t="s">
        <v>3232</v>
      </c>
      <c r="G1882" s="63"/>
      <c r="H1882" s="63"/>
      <c r="I1882" s="62" t="s">
        <v>3189</v>
      </c>
      <c r="J1882" s="63">
        <v>98.43</v>
      </c>
      <c r="K1882" s="63">
        <v>12</v>
      </c>
      <c r="L1882" s="63" t="s">
        <v>3186</v>
      </c>
      <c r="M1882" s="63" t="s">
        <v>3194</v>
      </c>
      <c r="N1882" s="63" t="s">
        <v>3211</v>
      </c>
      <c r="O1882" s="62">
        <v>3</v>
      </c>
      <c r="P1882" s="64"/>
    </row>
    <row r="1883" spans="2:16" x14ac:dyDescent="0.25">
      <c r="B1883" s="62">
        <v>1878</v>
      </c>
      <c r="C1883" s="63" t="s">
        <v>3182</v>
      </c>
      <c r="D1883" s="63" t="s">
        <v>3231</v>
      </c>
      <c r="E1883" s="63" t="s">
        <v>3232</v>
      </c>
      <c r="F1883" s="63" t="s">
        <v>3232</v>
      </c>
      <c r="G1883" s="63"/>
      <c r="H1883" s="63"/>
      <c r="I1883" s="62" t="s">
        <v>3189</v>
      </c>
      <c r="J1883" s="63">
        <v>30.12</v>
      </c>
      <c r="K1883" s="63">
        <v>12</v>
      </c>
      <c r="L1883" s="63" t="s">
        <v>3186</v>
      </c>
      <c r="M1883" s="63" t="s">
        <v>3194</v>
      </c>
      <c r="N1883" s="63" t="s">
        <v>3211</v>
      </c>
      <c r="O1883" s="62">
        <v>3</v>
      </c>
      <c r="P1883" s="64"/>
    </row>
    <row r="1884" spans="2:16" x14ac:dyDescent="0.25">
      <c r="B1884" s="62">
        <v>1879</v>
      </c>
      <c r="C1884" s="63" t="s">
        <v>3182</v>
      </c>
      <c r="D1884" s="63" t="s">
        <v>3231</v>
      </c>
      <c r="E1884" s="63" t="s">
        <v>3232</v>
      </c>
      <c r="F1884" s="63" t="s">
        <v>3232</v>
      </c>
      <c r="G1884" s="63"/>
      <c r="H1884" s="63"/>
      <c r="I1884" s="62" t="s">
        <v>3189</v>
      </c>
      <c r="J1884" s="63">
        <v>112.29</v>
      </c>
      <c r="K1884" s="63">
        <v>12</v>
      </c>
      <c r="L1884" s="63" t="s">
        <v>3186</v>
      </c>
      <c r="M1884" s="63" t="s">
        <v>3194</v>
      </c>
      <c r="N1884" s="63" t="s">
        <v>3211</v>
      </c>
      <c r="O1884" s="62">
        <v>3</v>
      </c>
      <c r="P1884" s="64"/>
    </row>
    <row r="1885" spans="2:16" x14ac:dyDescent="0.25">
      <c r="B1885" s="62">
        <v>1880</v>
      </c>
      <c r="C1885" s="63" t="s">
        <v>3182</v>
      </c>
      <c r="D1885" s="63" t="s">
        <v>3182</v>
      </c>
      <c r="E1885" s="63" t="s">
        <v>3236</v>
      </c>
      <c r="F1885" s="63" t="s">
        <v>3236</v>
      </c>
      <c r="G1885" s="63"/>
      <c r="H1885" s="63"/>
      <c r="I1885" s="62" t="s">
        <v>3189</v>
      </c>
      <c r="J1885" s="63">
        <v>31.7</v>
      </c>
      <c r="K1885" s="63">
        <v>13</v>
      </c>
      <c r="L1885" s="63" t="s">
        <v>3186</v>
      </c>
      <c r="M1885" s="63" t="s">
        <v>3187</v>
      </c>
      <c r="N1885" s="63" t="s">
        <v>3190</v>
      </c>
      <c r="O1885" s="62">
        <v>3</v>
      </c>
      <c r="P1885" s="64"/>
    </row>
    <row r="1886" spans="2:16" x14ac:dyDescent="0.25">
      <c r="B1886" s="62">
        <v>1881</v>
      </c>
      <c r="C1886" s="63" t="s">
        <v>3182</v>
      </c>
      <c r="D1886" s="63" t="s">
        <v>3196</v>
      </c>
      <c r="E1886" s="63" t="s">
        <v>3197</v>
      </c>
      <c r="F1886" s="63" t="s">
        <v>3197</v>
      </c>
      <c r="G1886" s="63"/>
      <c r="H1886" s="63"/>
      <c r="I1886" s="62" t="s">
        <v>3185</v>
      </c>
      <c r="J1886" s="63">
        <v>228.2</v>
      </c>
      <c r="K1886" s="63">
        <v>16</v>
      </c>
      <c r="L1886" s="63" t="s">
        <v>3186</v>
      </c>
      <c r="M1886" s="63" t="s">
        <v>3194</v>
      </c>
      <c r="N1886" s="63" t="s">
        <v>2633</v>
      </c>
      <c r="O1886" s="62">
        <v>1</v>
      </c>
    </row>
    <row r="1887" spans="2:16" x14ac:dyDescent="0.25">
      <c r="B1887" s="62">
        <v>1882</v>
      </c>
      <c r="C1887" s="63" t="s">
        <v>3182</v>
      </c>
      <c r="D1887" s="63" t="s">
        <v>3196</v>
      </c>
      <c r="E1887" s="63" t="s">
        <v>3197</v>
      </c>
      <c r="F1887" s="63" t="s">
        <v>3197</v>
      </c>
      <c r="G1887" s="63"/>
      <c r="H1887" s="63"/>
      <c r="I1887" s="62" t="s">
        <v>3185</v>
      </c>
      <c r="J1887" s="63">
        <v>241.4</v>
      </c>
      <c r="K1887" s="63">
        <v>16</v>
      </c>
      <c r="L1887" s="63" t="s">
        <v>3186</v>
      </c>
      <c r="M1887" s="63" t="s">
        <v>3194</v>
      </c>
      <c r="N1887" s="63" t="s">
        <v>2633</v>
      </c>
      <c r="O1887" s="62">
        <v>1</v>
      </c>
    </row>
    <row r="1888" spans="2:16" x14ac:dyDescent="0.25">
      <c r="B1888" s="62">
        <v>1883</v>
      </c>
      <c r="C1888" s="63" t="s">
        <v>3182</v>
      </c>
      <c r="D1888" s="63" t="s">
        <v>3196</v>
      </c>
      <c r="E1888" s="63" t="s">
        <v>3197</v>
      </c>
      <c r="F1888" s="63" t="s">
        <v>3197</v>
      </c>
      <c r="G1888" s="63"/>
      <c r="H1888" s="63"/>
      <c r="I1888" s="62" t="s">
        <v>3185</v>
      </c>
      <c r="J1888" s="63">
        <v>187.5</v>
      </c>
      <c r="K1888" s="63">
        <v>16</v>
      </c>
      <c r="L1888" s="63" t="s">
        <v>3186</v>
      </c>
      <c r="M1888" s="63" t="s">
        <v>3194</v>
      </c>
      <c r="N1888" s="63" t="s">
        <v>2633</v>
      </c>
      <c r="O1888" s="62">
        <v>1</v>
      </c>
    </row>
    <row r="1889" spans="2:16" x14ac:dyDescent="0.25">
      <c r="B1889" s="62">
        <v>1884</v>
      </c>
      <c r="C1889" s="63" t="s">
        <v>3182</v>
      </c>
      <c r="D1889" s="63" t="s">
        <v>3196</v>
      </c>
      <c r="E1889" s="63" t="s">
        <v>3197</v>
      </c>
      <c r="F1889" s="63" t="s">
        <v>3197</v>
      </c>
      <c r="G1889" s="63"/>
      <c r="H1889" s="63"/>
      <c r="I1889" s="62" t="s">
        <v>3185</v>
      </c>
      <c r="J1889" s="63">
        <v>232.2</v>
      </c>
      <c r="K1889" s="63">
        <v>16</v>
      </c>
      <c r="L1889" s="63" t="s">
        <v>3186</v>
      </c>
      <c r="M1889" s="63" t="s">
        <v>3194</v>
      </c>
      <c r="N1889" s="63" t="s">
        <v>2717</v>
      </c>
      <c r="O1889" s="62">
        <v>1</v>
      </c>
    </row>
    <row r="1890" spans="2:16" x14ac:dyDescent="0.25">
      <c r="B1890" s="62">
        <v>1885</v>
      </c>
      <c r="C1890" s="63" t="s">
        <v>3182</v>
      </c>
      <c r="D1890" s="63" t="s">
        <v>3196</v>
      </c>
      <c r="E1890" s="63" t="s">
        <v>3197</v>
      </c>
      <c r="F1890" s="63" t="s">
        <v>3197</v>
      </c>
      <c r="G1890" s="63"/>
      <c r="H1890" s="63"/>
      <c r="I1890" s="62" t="s">
        <v>3185</v>
      </c>
      <c r="J1890" s="63">
        <v>253.4</v>
      </c>
      <c r="K1890" s="63">
        <v>16</v>
      </c>
      <c r="L1890" s="63" t="s">
        <v>3186</v>
      </c>
      <c r="M1890" s="63" t="s">
        <v>3194</v>
      </c>
      <c r="N1890" s="63" t="s">
        <v>2633</v>
      </c>
      <c r="O1890" s="62">
        <v>1</v>
      </c>
    </row>
    <row r="1891" spans="2:16" x14ac:dyDescent="0.25">
      <c r="B1891" s="62">
        <v>1886</v>
      </c>
      <c r="C1891" s="63" t="s">
        <v>3182</v>
      </c>
      <c r="D1891" s="63" t="s">
        <v>3196</v>
      </c>
      <c r="E1891" s="63" t="s">
        <v>3197</v>
      </c>
      <c r="F1891" s="63" t="s">
        <v>3197</v>
      </c>
      <c r="G1891" s="63"/>
      <c r="H1891" s="63"/>
      <c r="I1891" s="62" t="s">
        <v>3185</v>
      </c>
      <c r="J1891" s="63">
        <v>186.8</v>
      </c>
      <c r="K1891" s="63">
        <v>16</v>
      </c>
      <c r="L1891" s="63" t="s">
        <v>3186</v>
      </c>
      <c r="M1891" s="63" t="s">
        <v>3194</v>
      </c>
      <c r="N1891" s="63" t="s">
        <v>2717</v>
      </c>
      <c r="O1891" s="62">
        <v>1</v>
      </c>
    </row>
    <row r="1892" spans="2:16" x14ac:dyDescent="0.25">
      <c r="B1892" s="62">
        <v>1887</v>
      </c>
      <c r="C1892" s="63" t="s">
        <v>3182</v>
      </c>
      <c r="D1892" s="63" t="s">
        <v>3196</v>
      </c>
      <c r="E1892" s="63" t="s">
        <v>3197</v>
      </c>
      <c r="F1892" s="63" t="s">
        <v>3197</v>
      </c>
      <c r="G1892" s="63"/>
      <c r="H1892" s="63"/>
      <c r="I1892" s="62" t="s">
        <v>3185</v>
      </c>
      <c r="J1892" s="63">
        <v>167.3</v>
      </c>
      <c r="K1892" s="63">
        <v>16</v>
      </c>
      <c r="L1892" s="63" t="s">
        <v>3186</v>
      </c>
      <c r="M1892" s="63" t="s">
        <v>3194</v>
      </c>
      <c r="N1892" s="63" t="s">
        <v>2633</v>
      </c>
      <c r="O1892" s="62">
        <v>1</v>
      </c>
    </row>
    <row r="1893" spans="2:16" x14ac:dyDescent="0.25">
      <c r="B1893" s="62">
        <v>1888</v>
      </c>
      <c r="C1893" s="63" t="s">
        <v>3182</v>
      </c>
      <c r="D1893" s="63" t="s">
        <v>3196</v>
      </c>
      <c r="E1893" s="63" t="s">
        <v>3197</v>
      </c>
      <c r="F1893" s="63" t="s">
        <v>3197</v>
      </c>
      <c r="G1893" s="63"/>
      <c r="H1893" s="63"/>
      <c r="I1893" s="62" t="s">
        <v>3185</v>
      </c>
      <c r="J1893" s="63">
        <v>165.7</v>
      </c>
      <c r="K1893" s="63">
        <v>16</v>
      </c>
      <c r="L1893" s="63" t="s">
        <v>3186</v>
      </c>
      <c r="M1893" s="63" t="s">
        <v>3194</v>
      </c>
      <c r="N1893" s="63" t="s">
        <v>2633</v>
      </c>
      <c r="O1893" s="62">
        <v>1</v>
      </c>
    </row>
    <row r="1894" spans="2:16" x14ac:dyDescent="0.25">
      <c r="B1894" s="62">
        <v>1889</v>
      </c>
      <c r="C1894" s="63" t="s">
        <v>3182</v>
      </c>
      <c r="D1894" s="63" t="s">
        <v>3205</v>
      </c>
      <c r="E1894" s="63" t="s">
        <v>3206</v>
      </c>
      <c r="F1894" s="63" t="s">
        <v>3206</v>
      </c>
      <c r="G1894" s="63"/>
      <c r="H1894" s="63"/>
      <c r="I1894" s="62" t="s">
        <v>3185</v>
      </c>
      <c r="J1894" s="63">
        <v>183.8</v>
      </c>
      <c r="K1894" s="63">
        <v>16</v>
      </c>
      <c r="L1894" s="63" t="s">
        <v>3186</v>
      </c>
      <c r="M1894" s="63" t="s">
        <v>3194</v>
      </c>
      <c r="N1894" s="63" t="s">
        <v>2633</v>
      </c>
      <c r="O1894" s="62">
        <v>1</v>
      </c>
    </row>
    <row r="1895" spans="2:16" x14ac:dyDescent="0.25">
      <c r="B1895" s="62">
        <v>1890</v>
      </c>
      <c r="C1895" s="63" t="s">
        <v>3182</v>
      </c>
      <c r="D1895" s="63" t="s">
        <v>3196</v>
      </c>
      <c r="E1895" s="63" t="s">
        <v>3197</v>
      </c>
      <c r="F1895" s="63" t="s">
        <v>3197</v>
      </c>
      <c r="G1895" s="63"/>
      <c r="H1895" s="63"/>
      <c r="I1895" s="62" t="s">
        <v>3185</v>
      </c>
      <c r="J1895" s="63">
        <v>204.6</v>
      </c>
      <c r="K1895" s="63">
        <v>16</v>
      </c>
      <c r="L1895" s="63" t="s">
        <v>3186</v>
      </c>
      <c r="M1895" s="63" t="s">
        <v>3194</v>
      </c>
      <c r="N1895" s="63" t="s">
        <v>2633</v>
      </c>
      <c r="O1895" s="62">
        <v>1</v>
      </c>
    </row>
    <row r="1896" spans="2:16" x14ac:dyDescent="0.25">
      <c r="B1896" s="62">
        <v>1891</v>
      </c>
      <c r="C1896" s="63" t="s">
        <v>3182</v>
      </c>
      <c r="D1896" s="63" t="s">
        <v>3196</v>
      </c>
      <c r="E1896" s="63" t="s">
        <v>3197</v>
      </c>
      <c r="F1896" s="63" t="s">
        <v>3197</v>
      </c>
      <c r="G1896" s="63"/>
      <c r="H1896" s="63"/>
      <c r="I1896" s="62" t="s">
        <v>3185</v>
      </c>
      <c r="J1896" s="63">
        <v>137.6</v>
      </c>
      <c r="K1896" s="63">
        <v>16</v>
      </c>
      <c r="L1896" s="63" t="s">
        <v>3186</v>
      </c>
      <c r="M1896" s="63" t="s">
        <v>3194</v>
      </c>
      <c r="N1896" s="63" t="s">
        <v>2633</v>
      </c>
      <c r="O1896" s="62">
        <v>1</v>
      </c>
    </row>
    <row r="1897" spans="2:16" x14ac:dyDescent="0.25">
      <c r="B1897" s="62">
        <v>1892</v>
      </c>
      <c r="C1897" s="63" t="s">
        <v>3182</v>
      </c>
      <c r="D1897" s="63" t="s">
        <v>3196</v>
      </c>
      <c r="E1897" s="63" t="s">
        <v>3197</v>
      </c>
      <c r="F1897" s="63" t="s">
        <v>3197</v>
      </c>
      <c r="G1897" s="63"/>
      <c r="H1897" s="63"/>
      <c r="I1897" s="62" t="s">
        <v>3185</v>
      </c>
      <c r="J1897" s="63">
        <v>180.7</v>
      </c>
      <c r="K1897" s="63">
        <v>16</v>
      </c>
      <c r="L1897" s="63" t="s">
        <v>3186</v>
      </c>
      <c r="M1897" s="63" t="s">
        <v>3194</v>
      </c>
      <c r="N1897" s="63" t="s">
        <v>2633</v>
      </c>
      <c r="O1897" s="62">
        <v>1</v>
      </c>
    </row>
    <row r="1898" spans="2:16" x14ac:dyDescent="0.25">
      <c r="B1898" s="62">
        <v>1893</v>
      </c>
      <c r="C1898" s="63" t="s">
        <v>3182</v>
      </c>
      <c r="D1898" s="63" t="s">
        <v>3222</v>
      </c>
      <c r="E1898" s="63" t="s">
        <v>3224</v>
      </c>
      <c r="F1898" s="63" t="s">
        <v>3224</v>
      </c>
      <c r="G1898" s="63"/>
      <c r="H1898" s="63"/>
      <c r="I1898" s="62" t="s">
        <v>3189</v>
      </c>
      <c r="J1898" s="63">
        <v>58.4</v>
      </c>
      <c r="K1898" s="63">
        <v>13</v>
      </c>
      <c r="L1898" s="63" t="s">
        <v>3186</v>
      </c>
      <c r="M1898" s="63" t="s">
        <v>3187</v>
      </c>
      <c r="N1898" s="63" t="s">
        <v>3199</v>
      </c>
      <c r="O1898" s="62">
        <v>3</v>
      </c>
      <c r="P1898" s="64"/>
    </row>
    <row r="1899" spans="2:16" x14ac:dyDescent="0.25">
      <c r="B1899" s="62">
        <v>1894</v>
      </c>
      <c r="C1899" s="63" t="s">
        <v>3182</v>
      </c>
      <c r="D1899" s="63" t="s">
        <v>3222</v>
      </c>
      <c r="E1899" s="63" t="s">
        <v>3224</v>
      </c>
      <c r="F1899" s="63" t="s">
        <v>3224</v>
      </c>
      <c r="G1899" s="63"/>
      <c r="H1899" s="63"/>
      <c r="I1899" s="62" t="s">
        <v>3189</v>
      </c>
      <c r="J1899" s="63">
        <v>61.4</v>
      </c>
      <c r="K1899" s="63">
        <v>12</v>
      </c>
      <c r="L1899" s="63" t="s">
        <v>3186</v>
      </c>
      <c r="M1899" s="63" t="s">
        <v>3187</v>
      </c>
      <c r="N1899" s="63" t="s">
        <v>3198</v>
      </c>
      <c r="O1899" s="62">
        <v>3</v>
      </c>
      <c r="P1899" s="64"/>
    </row>
    <row r="1900" spans="2:16" x14ac:dyDescent="0.25">
      <c r="B1900" s="62">
        <v>1895</v>
      </c>
      <c r="C1900" s="63" t="s">
        <v>3182</v>
      </c>
      <c r="D1900" s="63" t="s">
        <v>3222</v>
      </c>
      <c r="E1900" s="63" t="s">
        <v>3223</v>
      </c>
      <c r="F1900" s="63" t="s">
        <v>3223</v>
      </c>
      <c r="G1900" s="63"/>
      <c r="H1900" s="63"/>
      <c r="I1900" s="62" t="s">
        <v>3189</v>
      </c>
      <c r="J1900" s="63">
        <v>24.8</v>
      </c>
      <c r="K1900" s="63">
        <v>12</v>
      </c>
      <c r="L1900" s="63" t="s">
        <v>3186</v>
      </c>
      <c r="M1900" s="63" t="s">
        <v>3194</v>
      </c>
      <c r="N1900" s="63" t="s">
        <v>3211</v>
      </c>
      <c r="O1900" s="62">
        <v>3</v>
      </c>
      <c r="P1900" s="64"/>
    </row>
    <row r="1901" spans="2:16" x14ac:dyDescent="0.25">
      <c r="B1901" s="62">
        <v>1896</v>
      </c>
      <c r="C1901" s="63" t="s">
        <v>3182</v>
      </c>
      <c r="D1901" s="63" t="s">
        <v>3196</v>
      </c>
      <c r="E1901" s="63" t="s">
        <v>3197</v>
      </c>
      <c r="F1901" s="63" t="s">
        <v>3197</v>
      </c>
      <c r="G1901" s="63"/>
      <c r="H1901" s="63"/>
      <c r="I1901" s="62" t="s">
        <v>3185</v>
      </c>
      <c r="J1901" s="63">
        <v>361.9</v>
      </c>
      <c r="K1901" s="63">
        <v>16</v>
      </c>
      <c r="L1901" s="63" t="s">
        <v>3186</v>
      </c>
      <c r="M1901" s="63" t="s">
        <v>3194</v>
      </c>
      <c r="N1901" s="63" t="s">
        <v>2717</v>
      </c>
      <c r="O1901" s="62">
        <v>1</v>
      </c>
    </row>
    <row r="1902" spans="2:16" x14ac:dyDescent="0.25">
      <c r="B1902" s="62">
        <v>1897</v>
      </c>
      <c r="C1902" s="63" t="s">
        <v>3182</v>
      </c>
      <c r="D1902" s="63" t="s">
        <v>3231</v>
      </c>
      <c r="E1902" s="63" t="s">
        <v>3232</v>
      </c>
      <c r="F1902" s="63" t="s">
        <v>3232</v>
      </c>
      <c r="G1902" s="63"/>
      <c r="H1902" s="63"/>
      <c r="I1902" s="62" t="s">
        <v>3189</v>
      </c>
      <c r="J1902" s="63">
        <v>121.35</v>
      </c>
      <c r="K1902" s="63">
        <v>12</v>
      </c>
      <c r="L1902" s="63" t="s">
        <v>3186</v>
      </c>
      <c r="M1902" s="63" t="s">
        <v>3194</v>
      </c>
      <c r="N1902" s="63" t="s">
        <v>3211</v>
      </c>
      <c r="O1902" s="62">
        <v>3</v>
      </c>
      <c r="P1902" s="64"/>
    </row>
    <row r="1903" spans="2:16" x14ac:dyDescent="0.25">
      <c r="B1903" s="62">
        <v>1898</v>
      </c>
      <c r="C1903" s="63" t="s">
        <v>3182</v>
      </c>
      <c r="D1903" s="63" t="s">
        <v>3205</v>
      </c>
      <c r="E1903" s="63" t="s">
        <v>3206</v>
      </c>
      <c r="F1903" s="63" t="s">
        <v>3206</v>
      </c>
      <c r="G1903" s="63"/>
      <c r="H1903" s="63"/>
      <c r="I1903" s="62" t="s">
        <v>3185</v>
      </c>
      <c r="J1903" s="63">
        <v>182.5</v>
      </c>
      <c r="K1903" s="63">
        <v>16</v>
      </c>
      <c r="L1903" s="63" t="s">
        <v>3186</v>
      </c>
      <c r="M1903" s="63" t="s">
        <v>3194</v>
      </c>
      <c r="N1903" s="63" t="s">
        <v>2633</v>
      </c>
      <c r="O1903" s="62">
        <v>1</v>
      </c>
    </row>
    <row r="1904" spans="2:16" x14ac:dyDescent="0.25">
      <c r="B1904" s="62">
        <v>1899</v>
      </c>
      <c r="C1904" s="63" t="s">
        <v>3182</v>
      </c>
      <c r="D1904" s="63" t="s">
        <v>3196</v>
      </c>
      <c r="E1904" s="63" t="s">
        <v>3197</v>
      </c>
      <c r="F1904" s="63" t="s">
        <v>3197</v>
      </c>
      <c r="G1904" s="63"/>
      <c r="H1904" s="63"/>
      <c r="I1904" s="62" t="s">
        <v>3185</v>
      </c>
      <c r="J1904" s="63">
        <v>263.8</v>
      </c>
      <c r="K1904" s="63">
        <v>16</v>
      </c>
      <c r="L1904" s="63" t="s">
        <v>3186</v>
      </c>
      <c r="M1904" s="63" t="s">
        <v>3194</v>
      </c>
      <c r="N1904" s="63" t="s">
        <v>2717</v>
      </c>
      <c r="O1904" s="62">
        <v>1</v>
      </c>
    </row>
    <row r="1905" spans="2:16" x14ac:dyDescent="0.25">
      <c r="B1905" s="62">
        <v>1900</v>
      </c>
      <c r="C1905" s="63" t="s">
        <v>3182</v>
      </c>
      <c r="D1905" s="63" t="s">
        <v>3196</v>
      </c>
      <c r="E1905" s="63" t="s">
        <v>3197</v>
      </c>
      <c r="F1905" s="63" t="s">
        <v>3197</v>
      </c>
      <c r="G1905" s="63"/>
      <c r="H1905" s="63"/>
      <c r="I1905" s="62" t="s">
        <v>3185</v>
      </c>
      <c r="J1905" s="63">
        <v>256.89999999999998</v>
      </c>
      <c r="K1905" s="63">
        <v>16</v>
      </c>
      <c r="L1905" s="63" t="s">
        <v>3186</v>
      </c>
      <c r="M1905" s="63" t="s">
        <v>3194</v>
      </c>
      <c r="N1905" s="63" t="s">
        <v>2633</v>
      </c>
      <c r="O1905" s="62">
        <v>1</v>
      </c>
    </row>
    <row r="1906" spans="2:16" x14ac:dyDescent="0.25">
      <c r="B1906" s="62">
        <v>1901</v>
      </c>
      <c r="C1906" s="63" t="s">
        <v>3182</v>
      </c>
      <c r="D1906" s="63" t="s">
        <v>3196</v>
      </c>
      <c r="E1906" s="63" t="s">
        <v>3197</v>
      </c>
      <c r="F1906" s="63" t="s">
        <v>3197</v>
      </c>
      <c r="G1906" s="63"/>
      <c r="H1906" s="63"/>
      <c r="I1906" s="62" t="s">
        <v>3185</v>
      </c>
      <c r="J1906" s="63">
        <v>176.2</v>
      </c>
      <c r="K1906" s="63">
        <v>16</v>
      </c>
      <c r="L1906" s="63" t="s">
        <v>3186</v>
      </c>
      <c r="M1906" s="63" t="s">
        <v>3194</v>
      </c>
      <c r="N1906" s="63" t="s">
        <v>2633</v>
      </c>
      <c r="O1906" s="62">
        <v>1</v>
      </c>
    </row>
    <row r="1907" spans="2:16" x14ac:dyDescent="0.25">
      <c r="B1907" s="62">
        <v>1902</v>
      </c>
      <c r="C1907" s="63" t="s">
        <v>3182</v>
      </c>
      <c r="D1907" s="63" t="s">
        <v>3196</v>
      </c>
      <c r="E1907" s="63" t="s">
        <v>3197</v>
      </c>
      <c r="F1907" s="63" t="s">
        <v>3197</v>
      </c>
      <c r="G1907" s="63"/>
      <c r="H1907" s="63"/>
      <c r="I1907" s="62" t="s">
        <v>3185</v>
      </c>
      <c r="J1907" s="63">
        <v>210.2</v>
      </c>
      <c r="K1907" s="63">
        <v>16</v>
      </c>
      <c r="L1907" s="63" t="s">
        <v>3186</v>
      </c>
      <c r="M1907" s="63" t="s">
        <v>3194</v>
      </c>
      <c r="N1907" s="63" t="s">
        <v>2633</v>
      </c>
      <c r="O1907" s="62">
        <v>1</v>
      </c>
    </row>
    <row r="1908" spans="2:16" x14ac:dyDescent="0.25">
      <c r="B1908" s="62">
        <v>1903</v>
      </c>
      <c r="C1908" s="63" t="s">
        <v>3182</v>
      </c>
      <c r="D1908" s="63" t="s">
        <v>3231</v>
      </c>
      <c r="E1908" s="63" t="s">
        <v>3232</v>
      </c>
      <c r="F1908" s="63" t="s">
        <v>3232</v>
      </c>
      <c r="G1908" s="63"/>
      <c r="H1908" s="63"/>
      <c r="I1908" s="62" t="s">
        <v>3189</v>
      </c>
      <c r="J1908" s="63">
        <v>60</v>
      </c>
      <c r="K1908" s="63">
        <v>12</v>
      </c>
      <c r="L1908" s="63" t="s">
        <v>3186</v>
      </c>
      <c r="M1908" s="63" t="s">
        <v>3194</v>
      </c>
      <c r="N1908" s="63" t="s">
        <v>3211</v>
      </c>
      <c r="O1908" s="62">
        <v>3</v>
      </c>
      <c r="P1908" s="64"/>
    </row>
    <row r="1909" spans="2:16" x14ac:dyDescent="0.25">
      <c r="B1909" s="62">
        <v>1904</v>
      </c>
      <c r="C1909" s="63" t="s">
        <v>3182</v>
      </c>
      <c r="D1909" s="63" t="s">
        <v>3231</v>
      </c>
      <c r="E1909" s="63" t="s">
        <v>3232</v>
      </c>
      <c r="F1909" s="63" t="s">
        <v>3232</v>
      </c>
      <c r="G1909" s="63"/>
      <c r="H1909" s="63"/>
      <c r="I1909" s="62" t="s">
        <v>3189</v>
      </c>
      <c r="J1909" s="63">
        <v>161</v>
      </c>
      <c r="K1909" s="63">
        <v>12</v>
      </c>
      <c r="L1909" s="63" t="s">
        <v>3186</v>
      </c>
      <c r="M1909" s="63" t="s">
        <v>3194</v>
      </c>
      <c r="N1909" s="63" t="s">
        <v>3211</v>
      </c>
      <c r="O1909" s="62">
        <v>3</v>
      </c>
      <c r="P1909" s="64"/>
    </row>
    <row r="1910" spans="2:16" x14ac:dyDescent="0.25">
      <c r="B1910" s="62">
        <v>1905</v>
      </c>
      <c r="C1910" s="63" t="s">
        <v>3182</v>
      </c>
      <c r="D1910" s="63" t="s">
        <v>3205</v>
      </c>
      <c r="E1910" s="63" t="s">
        <v>3206</v>
      </c>
      <c r="F1910" s="63" t="s">
        <v>3206</v>
      </c>
      <c r="G1910" s="63"/>
      <c r="H1910" s="63"/>
      <c r="I1910" s="62" t="s">
        <v>3185</v>
      </c>
      <c r="J1910" s="63">
        <v>174.9</v>
      </c>
      <c r="K1910" s="63">
        <v>18</v>
      </c>
      <c r="L1910" s="63" t="s">
        <v>3186</v>
      </c>
      <c r="M1910" s="63" t="s">
        <v>3194</v>
      </c>
      <c r="N1910" s="63" t="s">
        <v>2633</v>
      </c>
      <c r="O1910" s="62">
        <v>1</v>
      </c>
    </row>
    <row r="1911" spans="2:16" x14ac:dyDescent="0.25">
      <c r="B1911" s="62">
        <v>1906</v>
      </c>
      <c r="C1911" s="63" t="s">
        <v>3182</v>
      </c>
      <c r="D1911" s="63" t="s">
        <v>3231</v>
      </c>
      <c r="E1911" s="63" t="s">
        <v>3232</v>
      </c>
      <c r="F1911" s="63" t="s">
        <v>3232</v>
      </c>
      <c r="G1911" s="63"/>
      <c r="H1911" s="63"/>
      <c r="I1911" s="62" t="s">
        <v>3189</v>
      </c>
      <c r="J1911" s="63">
        <v>51.3</v>
      </c>
      <c r="K1911" s="63">
        <v>12</v>
      </c>
      <c r="L1911" s="63" t="s">
        <v>3186</v>
      </c>
      <c r="M1911" s="63" t="s">
        <v>3194</v>
      </c>
      <c r="N1911" s="63" t="s">
        <v>3211</v>
      </c>
      <c r="O1911" s="62">
        <v>3</v>
      </c>
      <c r="P1911" s="64"/>
    </row>
    <row r="1912" spans="2:16" x14ac:dyDescent="0.25">
      <c r="B1912" s="62">
        <v>1907</v>
      </c>
      <c r="C1912" s="63" t="s">
        <v>3182</v>
      </c>
      <c r="D1912" s="63" t="s">
        <v>3196</v>
      </c>
      <c r="E1912" s="63" t="s">
        <v>3197</v>
      </c>
      <c r="F1912" s="63" t="s">
        <v>3197</v>
      </c>
      <c r="G1912" s="63"/>
      <c r="H1912" s="63"/>
      <c r="I1912" s="62" t="s">
        <v>3185</v>
      </c>
      <c r="J1912" s="63">
        <v>202.7</v>
      </c>
      <c r="K1912" s="63">
        <v>16</v>
      </c>
      <c r="L1912" s="63" t="s">
        <v>3186</v>
      </c>
      <c r="M1912" s="63" t="s">
        <v>3194</v>
      </c>
      <c r="N1912" s="63" t="s">
        <v>2717</v>
      </c>
      <c r="O1912" s="62">
        <v>1</v>
      </c>
    </row>
    <row r="1913" spans="2:16" x14ac:dyDescent="0.25">
      <c r="B1913" s="62">
        <v>1908</v>
      </c>
      <c r="C1913" s="63" t="s">
        <v>3182</v>
      </c>
      <c r="D1913" s="63" t="s">
        <v>3196</v>
      </c>
      <c r="E1913" s="63" t="s">
        <v>3197</v>
      </c>
      <c r="F1913" s="63" t="s">
        <v>3197</v>
      </c>
      <c r="G1913" s="63"/>
      <c r="H1913" s="63"/>
      <c r="I1913" s="62" t="s">
        <v>3185</v>
      </c>
      <c r="J1913" s="63">
        <v>289.10000000000002</v>
      </c>
      <c r="K1913" s="63">
        <v>16</v>
      </c>
      <c r="L1913" s="63" t="s">
        <v>3186</v>
      </c>
      <c r="M1913" s="63" t="s">
        <v>3194</v>
      </c>
      <c r="N1913" s="63" t="s">
        <v>2717</v>
      </c>
      <c r="O1913" s="62">
        <v>1</v>
      </c>
    </row>
    <row r="1914" spans="2:16" x14ac:dyDescent="0.25">
      <c r="B1914" s="62">
        <v>1909</v>
      </c>
      <c r="C1914" s="63" t="s">
        <v>3182</v>
      </c>
      <c r="D1914" s="63" t="s">
        <v>3231</v>
      </c>
      <c r="E1914" s="63" t="s">
        <v>3232</v>
      </c>
      <c r="F1914" s="63" t="s">
        <v>3232</v>
      </c>
      <c r="G1914" s="63"/>
      <c r="H1914" s="63"/>
      <c r="I1914" s="62" t="s">
        <v>3189</v>
      </c>
      <c r="J1914" s="63">
        <v>41.2</v>
      </c>
      <c r="K1914" s="63">
        <v>12</v>
      </c>
      <c r="L1914" s="63" t="s">
        <v>3186</v>
      </c>
      <c r="M1914" s="63" t="s">
        <v>3238</v>
      </c>
      <c r="N1914" s="63" t="s">
        <v>3239</v>
      </c>
      <c r="O1914" s="62">
        <v>3</v>
      </c>
      <c r="P1914" s="64"/>
    </row>
    <row r="1915" spans="2:16" x14ac:dyDescent="0.25">
      <c r="B1915" s="62">
        <v>1910</v>
      </c>
      <c r="C1915" s="63" t="s">
        <v>3182</v>
      </c>
      <c r="D1915" s="63" t="s">
        <v>3196</v>
      </c>
      <c r="E1915" s="63" t="s">
        <v>3197</v>
      </c>
      <c r="F1915" s="63" t="s">
        <v>3197</v>
      </c>
      <c r="G1915" s="63"/>
      <c r="H1915" s="63"/>
      <c r="I1915" s="62" t="s">
        <v>3185</v>
      </c>
      <c r="J1915" s="63">
        <v>191.9</v>
      </c>
      <c r="K1915" s="63">
        <v>16</v>
      </c>
      <c r="L1915" s="63" t="s">
        <v>3186</v>
      </c>
      <c r="M1915" s="63" t="s">
        <v>3194</v>
      </c>
      <c r="N1915" s="63" t="s">
        <v>2633</v>
      </c>
      <c r="O1915" s="62">
        <v>1</v>
      </c>
    </row>
    <row r="1916" spans="2:16" x14ac:dyDescent="0.25">
      <c r="B1916" s="62">
        <v>1911</v>
      </c>
      <c r="C1916" s="63" t="s">
        <v>3182</v>
      </c>
      <c r="D1916" s="63" t="s">
        <v>3205</v>
      </c>
      <c r="E1916" s="63" t="s">
        <v>3206</v>
      </c>
      <c r="F1916" s="63" t="s">
        <v>3206</v>
      </c>
      <c r="G1916" s="63"/>
      <c r="H1916" s="63"/>
      <c r="I1916" s="62" t="s">
        <v>3185</v>
      </c>
      <c r="J1916" s="63">
        <v>155.69999999999999</v>
      </c>
      <c r="K1916" s="63">
        <v>16</v>
      </c>
      <c r="L1916" s="63" t="s">
        <v>3186</v>
      </c>
      <c r="M1916" s="63" t="s">
        <v>3194</v>
      </c>
      <c r="N1916" s="63" t="s">
        <v>2633</v>
      </c>
      <c r="O1916" s="62">
        <v>1</v>
      </c>
    </row>
    <row r="1917" spans="2:16" x14ac:dyDescent="0.25">
      <c r="B1917" s="62">
        <v>1912</v>
      </c>
      <c r="C1917" s="63" t="s">
        <v>3182</v>
      </c>
      <c r="D1917" s="63" t="s">
        <v>3231</v>
      </c>
      <c r="E1917" s="63" t="s">
        <v>3232</v>
      </c>
      <c r="F1917" s="63" t="s">
        <v>3232</v>
      </c>
      <c r="G1917" s="63"/>
      <c r="H1917" s="63"/>
      <c r="I1917" s="62" t="s">
        <v>3189</v>
      </c>
      <c r="J1917" s="63">
        <v>116</v>
      </c>
      <c r="K1917" s="63">
        <v>12</v>
      </c>
      <c r="L1917" s="63" t="s">
        <v>3186</v>
      </c>
      <c r="M1917" s="63" t="s">
        <v>3194</v>
      </c>
      <c r="N1917" s="63" t="s">
        <v>3211</v>
      </c>
      <c r="O1917" s="62">
        <v>3</v>
      </c>
      <c r="P1917" s="64"/>
    </row>
    <row r="1918" spans="2:16" x14ac:dyDescent="0.25">
      <c r="B1918" s="62">
        <v>1913</v>
      </c>
      <c r="C1918" s="63" t="s">
        <v>3182</v>
      </c>
      <c r="D1918" s="63" t="s">
        <v>3231</v>
      </c>
      <c r="E1918" s="63" t="s">
        <v>3232</v>
      </c>
      <c r="F1918" s="63" t="s">
        <v>3232</v>
      </c>
      <c r="G1918" s="63"/>
      <c r="H1918" s="63"/>
      <c r="I1918" s="62" t="s">
        <v>3189</v>
      </c>
      <c r="J1918" s="63">
        <v>164.87</v>
      </c>
      <c r="K1918" s="63">
        <v>12</v>
      </c>
      <c r="L1918" s="63" t="s">
        <v>3186</v>
      </c>
      <c r="M1918" s="63" t="s">
        <v>3194</v>
      </c>
      <c r="N1918" s="63" t="s">
        <v>3211</v>
      </c>
      <c r="O1918" s="62">
        <v>3</v>
      </c>
      <c r="P1918" s="64"/>
    </row>
    <row r="1919" spans="2:16" x14ac:dyDescent="0.25">
      <c r="B1919" s="62">
        <v>1914</v>
      </c>
      <c r="C1919" s="63" t="s">
        <v>3182</v>
      </c>
      <c r="D1919" s="63" t="s">
        <v>3205</v>
      </c>
      <c r="E1919" s="63" t="s">
        <v>3206</v>
      </c>
      <c r="F1919" s="63" t="s">
        <v>3206</v>
      </c>
      <c r="G1919" s="63"/>
      <c r="H1919" s="63"/>
      <c r="I1919" s="62" t="s">
        <v>3185</v>
      </c>
      <c r="J1919" s="63">
        <v>192.6</v>
      </c>
      <c r="K1919" s="63">
        <v>18</v>
      </c>
      <c r="L1919" s="63" t="s">
        <v>3186</v>
      </c>
      <c r="M1919" s="63" t="s">
        <v>3194</v>
      </c>
      <c r="N1919" s="63" t="s">
        <v>2717</v>
      </c>
      <c r="O1919" s="62">
        <v>1</v>
      </c>
    </row>
    <row r="1920" spans="2:16" x14ac:dyDescent="0.25">
      <c r="B1920" s="62">
        <v>1915</v>
      </c>
      <c r="C1920" s="63" t="s">
        <v>3182</v>
      </c>
      <c r="D1920" s="63" t="s">
        <v>3205</v>
      </c>
      <c r="E1920" s="63" t="s">
        <v>3206</v>
      </c>
      <c r="F1920" s="63" t="s">
        <v>3206</v>
      </c>
      <c r="G1920" s="63"/>
      <c r="H1920" s="63"/>
      <c r="I1920" s="62" t="s">
        <v>3185</v>
      </c>
      <c r="J1920" s="63">
        <v>199.5</v>
      </c>
      <c r="K1920" s="63">
        <v>16</v>
      </c>
      <c r="L1920" s="63" t="s">
        <v>3186</v>
      </c>
      <c r="M1920" s="63" t="s">
        <v>3194</v>
      </c>
      <c r="N1920" s="63" t="s">
        <v>2633</v>
      </c>
      <c r="O1920" s="62">
        <v>1</v>
      </c>
    </row>
    <row r="1921" spans="2:16" x14ac:dyDescent="0.25">
      <c r="B1921" s="62">
        <v>1916</v>
      </c>
      <c r="C1921" s="63" t="s">
        <v>3182</v>
      </c>
      <c r="D1921" s="63" t="s">
        <v>3205</v>
      </c>
      <c r="E1921" s="63" t="s">
        <v>3206</v>
      </c>
      <c r="F1921" s="63" t="s">
        <v>3206</v>
      </c>
      <c r="G1921" s="63"/>
      <c r="H1921" s="63"/>
      <c r="I1921" s="62" t="s">
        <v>3185</v>
      </c>
      <c r="J1921" s="63">
        <v>190.4</v>
      </c>
      <c r="K1921" s="63">
        <v>16</v>
      </c>
      <c r="L1921" s="63" t="s">
        <v>3186</v>
      </c>
      <c r="M1921" s="63" t="s">
        <v>3194</v>
      </c>
      <c r="N1921" s="63" t="s">
        <v>2633</v>
      </c>
      <c r="O1921" s="62">
        <v>1</v>
      </c>
    </row>
    <row r="1922" spans="2:16" x14ac:dyDescent="0.25">
      <c r="B1922" s="62">
        <v>1917</v>
      </c>
      <c r="C1922" s="63" t="s">
        <v>3182</v>
      </c>
      <c r="D1922" s="63" t="s">
        <v>3205</v>
      </c>
      <c r="E1922" s="63" t="s">
        <v>3206</v>
      </c>
      <c r="F1922" s="63" t="s">
        <v>3206</v>
      </c>
      <c r="G1922" s="63"/>
      <c r="H1922" s="63"/>
      <c r="I1922" s="62" t="s">
        <v>3185</v>
      </c>
      <c r="J1922" s="63">
        <v>192.9</v>
      </c>
      <c r="K1922" s="63">
        <v>16</v>
      </c>
      <c r="L1922" s="63" t="s">
        <v>3186</v>
      </c>
      <c r="M1922" s="63" t="s">
        <v>3194</v>
      </c>
      <c r="N1922" s="63" t="s">
        <v>2633</v>
      </c>
      <c r="O1922" s="62">
        <v>1</v>
      </c>
    </row>
    <row r="1923" spans="2:16" x14ac:dyDescent="0.25">
      <c r="B1923" s="62">
        <v>1918</v>
      </c>
      <c r="C1923" s="63" t="s">
        <v>3182</v>
      </c>
      <c r="D1923" s="63" t="s">
        <v>3205</v>
      </c>
      <c r="E1923" s="63" t="s">
        <v>3206</v>
      </c>
      <c r="F1923" s="63" t="s">
        <v>3206</v>
      </c>
      <c r="G1923" s="63"/>
      <c r="H1923" s="63"/>
      <c r="I1923" s="62" t="s">
        <v>3185</v>
      </c>
      <c r="J1923" s="63">
        <v>66.099999999999994</v>
      </c>
      <c r="K1923" s="63">
        <v>16</v>
      </c>
      <c r="L1923" s="63" t="s">
        <v>3186</v>
      </c>
      <c r="M1923" s="63" t="s">
        <v>3194</v>
      </c>
      <c r="N1923" s="63" t="s">
        <v>2633</v>
      </c>
      <c r="O1923" s="62">
        <v>1</v>
      </c>
    </row>
    <row r="1924" spans="2:16" x14ac:dyDescent="0.25">
      <c r="B1924" s="62">
        <v>1919</v>
      </c>
      <c r="C1924" s="63" t="s">
        <v>3182</v>
      </c>
      <c r="D1924" s="63" t="s">
        <v>3205</v>
      </c>
      <c r="E1924" s="63" t="s">
        <v>3206</v>
      </c>
      <c r="F1924" s="63" t="s">
        <v>3206</v>
      </c>
      <c r="G1924" s="63"/>
      <c r="H1924" s="63"/>
      <c r="I1924" s="62" t="s">
        <v>3185</v>
      </c>
      <c r="J1924" s="63">
        <v>171</v>
      </c>
      <c r="K1924" s="63">
        <v>16</v>
      </c>
      <c r="L1924" s="63" t="s">
        <v>3186</v>
      </c>
      <c r="M1924" s="63" t="s">
        <v>3194</v>
      </c>
      <c r="N1924" s="63" t="s">
        <v>2633</v>
      </c>
      <c r="O1924" s="62">
        <v>1</v>
      </c>
    </row>
    <row r="1925" spans="2:16" x14ac:dyDescent="0.25">
      <c r="B1925" s="62">
        <v>1920</v>
      </c>
      <c r="C1925" s="63" t="s">
        <v>3182</v>
      </c>
      <c r="D1925" s="63" t="s">
        <v>3205</v>
      </c>
      <c r="E1925" s="63" t="s">
        <v>3206</v>
      </c>
      <c r="F1925" s="63" t="s">
        <v>3206</v>
      </c>
      <c r="G1925" s="63"/>
      <c r="H1925" s="63"/>
      <c r="I1925" s="62" t="s">
        <v>3185</v>
      </c>
      <c r="J1925" s="63">
        <v>163.6</v>
      </c>
      <c r="K1925" s="63">
        <v>18</v>
      </c>
      <c r="L1925" s="63" t="s">
        <v>3186</v>
      </c>
      <c r="M1925" s="63" t="s">
        <v>3194</v>
      </c>
      <c r="N1925" s="63" t="s">
        <v>2633</v>
      </c>
      <c r="O1925" s="62">
        <v>1</v>
      </c>
    </row>
    <row r="1926" spans="2:16" x14ac:dyDescent="0.25">
      <c r="B1926" s="62">
        <v>1921</v>
      </c>
      <c r="C1926" s="63" t="s">
        <v>3182</v>
      </c>
      <c r="D1926" s="63" t="s">
        <v>3205</v>
      </c>
      <c r="E1926" s="63" t="s">
        <v>3206</v>
      </c>
      <c r="F1926" s="63" t="s">
        <v>3206</v>
      </c>
      <c r="G1926" s="63"/>
      <c r="H1926" s="63"/>
      <c r="I1926" s="62" t="s">
        <v>3185</v>
      </c>
      <c r="J1926" s="63">
        <v>175.3</v>
      </c>
      <c r="K1926" s="63">
        <v>16</v>
      </c>
      <c r="L1926" s="63" t="s">
        <v>3186</v>
      </c>
      <c r="M1926" s="63" t="s">
        <v>3194</v>
      </c>
      <c r="N1926" s="63" t="s">
        <v>2633</v>
      </c>
      <c r="O1926" s="62">
        <v>1</v>
      </c>
    </row>
    <row r="1927" spans="2:16" x14ac:dyDescent="0.25">
      <c r="B1927" s="62">
        <v>1922</v>
      </c>
      <c r="C1927" s="63" t="s">
        <v>3182</v>
      </c>
      <c r="D1927" s="63" t="s">
        <v>3214</v>
      </c>
      <c r="E1927" s="63" t="s">
        <v>3215</v>
      </c>
      <c r="F1927" s="63" t="s">
        <v>3215</v>
      </c>
      <c r="G1927" s="63"/>
      <c r="H1927" s="63"/>
      <c r="I1927" s="62" t="s">
        <v>3185</v>
      </c>
      <c r="J1927" s="63">
        <v>179.06</v>
      </c>
      <c r="K1927" s="63">
        <v>13</v>
      </c>
      <c r="L1927" s="63" t="s">
        <v>3186</v>
      </c>
      <c r="M1927" s="63" t="s">
        <v>3194</v>
      </c>
      <c r="N1927" s="63" t="s">
        <v>2677</v>
      </c>
      <c r="O1927" s="62">
        <v>1</v>
      </c>
    </row>
    <row r="1928" spans="2:16" x14ac:dyDescent="0.25">
      <c r="B1928" s="62">
        <v>1923</v>
      </c>
      <c r="C1928" s="63" t="s">
        <v>3182</v>
      </c>
      <c r="D1928" s="63" t="s">
        <v>3231</v>
      </c>
      <c r="E1928" s="63" t="s">
        <v>3232</v>
      </c>
      <c r="F1928" s="63" t="s">
        <v>3232</v>
      </c>
      <c r="G1928" s="63"/>
      <c r="H1928" s="63"/>
      <c r="I1928" s="62" t="s">
        <v>3189</v>
      </c>
      <c r="J1928" s="63">
        <v>41.7</v>
      </c>
      <c r="K1928" s="63">
        <v>12</v>
      </c>
      <c r="L1928" s="63" t="s">
        <v>3186</v>
      </c>
      <c r="M1928" s="63" t="s">
        <v>3194</v>
      </c>
      <c r="N1928" s="63" t="s">
        <v>3211</v>
      </c>
      <c r="O1928" s="62">
        <v>3</v>
      </c>
      <c r="P1928" s="64"/>
    </row>
    <row r="1929" spans="2:16" x14ac:dyDescent="0.25">
      <c r="B1929" s="62">
        <v>1924</v>
      </c>
      <c r="C1929" s="63" t="s">
        <v>3182</v>
      </c>
      <c r="D1929" s="63" t="s">
        <v>3205</v>
      </c>
      <c r="E1929" s="63" t="s">
        <v>3206</v>
      </c>
      <c r="F1929" s="63" t="s">
        <v>3206</v>
      </c>
      <c r="G1929" s="63"/>
      <c r="H1929" s="63"/>
      <c r="I1929" s="62" t="s">
        <v>3185</v>
      </c>
      <c r="J1929" s="63">
        <v>202.6</v>
      </c>
      <c r="K1929" s="63">
        <v>16</v>
      </c>
      <c r="L1929" s="63" t="s">
        <v>3186</v>
      </c>
      <c r="M1929" s="63" t="s">
        <v>3194</v>
      </c>
      <c r="N1929" s="63" t="s">
        <v>2633</v>
      </c>
      <c r="O1929" s="62">
        <v>1</v>
      </c>
    </row>
    <row r="1930" spans="2:16" x14ac:dyDescent="0.25">
      <c r="B1930" s="62">
        <v>1925</v>
      </c>
      <c r="C1930" s="63" t="s">
        <v>3182</v>
      </c>
      <c r="D1930" s="63" t="s">
        <v>3205</v>
      </c>
      <c r="E1930" s="63" t="s">
        <v>3206</v>
      </c>
      <c r="F1930" s="63" t="s">
        <v>3206</v>
      </c>
      <c r="G1930" s="63"/>
      <c r="H1930" s="63"/>
      <c r="I1930" s="62" t="s">
        <v>3185</v>
      </c>
      <c r="J1930" s="63">
        <v>173.2</v>
      </c>
      <c r="K1930" s="63">
        <v>16</v>
      </c>
      <c r="L1930" s="63" t="s">
        <v>3186</v>
      </c>
      <c r="M1930" s="63" t="s">
        <v>3194</v>
      </c>
      <c r="N1930" s="63" t="s">
        <v>2633</v>
      </c>
      <c r="O1930" s="62">
        <v>1</v>
      </c>
    </row>
    <row r="1931" spans="2:16" x14ac:dyDescent="0.25">
      <c r="B1931" s="62">
        <v>1926</v>
      </c>
      <c r="C1931" s="63" t="s">
        <v>3182</v>
      </c>
      <c r="D1931" s="63" t="s">
        <v>3205</v>
      </c>
      <c r="E1931" s="63" t="s">
        <v>3206</v>
      </c>
      <c r="F1931" s="63" t="s">
        <v>3206</v>
      </c>
      <c r="G1931" s="63"/>
      <c r="H1931" s="63"/>
      <c r="I1931" s="62" t="s">
        <v>3185</v>
      </c>
      <c r="J1931" s="63">
        <v>162.4</v>
      </c>
      <c r="K1931" s="63">
        <v>16</v>
      </c>
      <c r="L1931" s="63" t="s">
        <v>3186</v>
      </c>
      <c r="M1931" s="63" t="s">
        <v>3194</v>
      </c>
      <c r="N1931" s="63" t="s">
        <v>2633</v>
      </c>
      <c r="O1931" s="62">
        <v>1</v>
      </c>
    </row>
    <row r="1932" spans="2:16" x14ac:dyDescent="0.25">
      <c r="B1932" s="62">
        <v>1927</v>
      </c>
      <c r="C1932" s="63" t="s">
        <v>3182</v>
      </c>
      <c r="D1932" s="63" t="s">
        <v>3205</v>
      </c>
      <c r="E1932" s="63" t="s">
        <v>3206</v>
      </c>
      <c r="F1932" s="63" t="s">
        <v>3206</v>
      </c>
      <c r="G1932" s="63"/>
      <c r="H1932" s="63"/>
      <c r="I1932" s="62" t="s">
        <v>3185</v>
      </c>
      <c r="J1932" s="63">
        <v>144.9</v>
      </c>
      <c r="K1932" s="63">
        <v>16</v>
      </c>
      <c r="L1932" s="63" t="s">
        <v>3186</v>
      </c>
      <c r="M1932" s="63" t="s">
        <v>3194</v>
      </c>
      <c r="N1932" s="63" t="s">
        <v>2717</v>
      </c>
      <c r="O1932" s="62">
        <v>1</v>
      </c>
    </row>
    <row r="1933" spans="2:16" x14ac:dyDescent="0.25">
      <c r="B1933" s="62">
        <v>1928</v>
      </c>
      <c r="C1933" s="63" t="s">
        <v>3182</v>
      </c>
      <c r="D1933" s="63" t="s">
        <v>3231</v>
      </c>
      <c r="E1933" s="63" t="s">
        <v>3232</v>
      </c>
      <c r="F1933" s="63" t="s">
        <v>3232</v>
      </c>
      <c r="G1933" s="63"/>
      <c r="H1933" s="63"/>
      <c r="I1933" s="62" t="s">
        <v>3189</v>
      </c>
      <c r="J1933" s="63">
        <v>77</v>
      </c>
      <c r="K1933" s="63">
        <v>12</v>
      </c>
      <c r="L1933" s="63" t="s">
        <v>3186</v>
      </c>
      <c r="M1933" s="63" t="s">
        <v>3194</v>
      </c>
      <c r="N1933" s="63" t="s">
        <v>3211</v>
      </c>
      <c r="O1933" s="62">
        <v>3</v>
      </c>
      <c r="P1933" s="64"/>
    </row>
    <row r="1934" spans="2:16" x14ac:dyDescent="0.25">
      <c r="B1934" s="62">
        <v>1929</v>
      </c>
      <c r="C1934" s="63" t="s">
        <v>3182</v>
      </c>
      <c r="D1934" s="63" t="s">
        <v>3205</v>
      </c>
      <c r="E1934" s="63" t="s">
        <v>3206</v>
      </c>
      <c r="F1934" s="63" t="s">
        <v>3206</v>
      </c>
      <c r="G1934" s="63"/>
      <c r="H1934" s="63"/>
      <c r="I1934" s="62" t="s">
        <v>3185</v>
      </c>
      <c r="J1934" s="63">
        <v>157.9</v>
      </c>
      <c r="K1934" s="63">
        <v>16</v>
      </c>
      <c r="L1934" s="63" t="s">
        <v>3186</v>
      </c>
      <c r="M1934" s="63" t="s">
        <v>3194</v>
      </c>
      <c r="N1934" s="63" t="s">
        <v>2633</v>
      </c>
      <c r="O1934" s="62">
        <v>1</v>
      </c>
    </row>
    <row r="1935" spans="2:16" x14ac:dyDescent="0.25">
      <c r="B1935" s="62">
        <v>1930</v>
      </c>
      <c r="C1935" s="63" t="s">
        <v>3182</v>
      </c>
      <c r="D1935" s="63" t="s">
        <v>3196</v>
      </c>
      <c r="E1935" s="63" t="s">
        <v>3197</v>
      </c>
      <c r="F1935" s="63" t="s">
        <v>3197</v>
      </c>
      <c r="G1935" s="63"/>
      <c r="H1935" s="63"/>
      <c r="I1935" s="62" t="s">
        <v>3189</v>
      </c>
      <c r="J1935" s="63">
        <v>75</v>
      </c>
      <c r="K1935" s="63">
        <v>12</v>
      </c>
      <c r="L1935" s="63" t="s">
        <v>3186</v>
      </c>
      <c r="M1935" s="63" t="s">
        <v>3187</v>
      </c>
      <c r="N1935" s="63" t="s">
        <v>3198</v>
      </c>
      <c r="O1935" s="62">
        <v>3</v>
      </c>
      <c r="P1935" s="64"/>
    </row>
    <row r="1936" spans="2:16" x14ac:dyDescent="0.25">
      <c r="B1936" s="62">
        <v>1931</v>
      </c>
      <c r="C1936" s="63" t="s">
        <v>3182</v>
      </c>
      <c r="D1936" s="63" t="s">
        <v>3196</v>
      </c>
      <c r="E1936" s="63" t="s">
        <v>3197</v>
      </c>
      <c r="F1936" s="63" t="s">
        <v>3197</v>
      </c>
      <c r="G1936" s="63"/>
      <c r="H1936" s="63"/>
      <c r="I1936" s="62" t="s">
        <v>3189</v>
      </c>
      <c r="J1936" s="63">
        <v>35</v>
      </c>
      <c r="K1936" s="63">
        <v>13</v>
      </c>
      <c r="L1936" s="63" t="s">
        <v>3186</v>
      </c>
      <c r="M1936" s="63" t="s">
        <v>3187</v>
      </c>
      <c r="N1936" s="63" t="s">
        <v>3199</v>
      </c>
      <c r="O1936" s="62">
        <v>3</v>
      </c>
      <c r="P1936" s="64"/>
    </row>
    <row r="1937" spans="2:16" x14ac:dyDescent="0.25">
      <c r="B1937" s="62">
        <v>1932</v>
      </c>
      <c r="C1937" s="63" t="s">
        <v>3182</v>
      </c>
      <c r="D1937" s="63" t="s">
        <v>3196</v>
      </c>
      <c r="E1937" s="63" t="s">
        <v>3210</v>
      </c>
      <c r="F1937" s="63" t="s">
        <v>3210</v>
      </c>
      <c r="G1937" s="63"/>
      <c r="H1937" s="63"/>
      <c r="I1937" s="62" t="s">
        <v>3189</v>
      </c>
      <c r="J1937" s="63">
        <v>64</v>
      </c>
      <c r="K1937" s="63">
        <v>12</v>
      </c>
      <c r="L1937" s="63" t="s">
        <v>3186</v>
      </c>
      <c r="M1937" s="63" t="s">
        <v>3187</v>
      </c>
      <c r="N1937" s="63" t="s">
        <v>3198</v>
      </c>
      <c r="O1937" s="62">
        <v>3</v>
      </c>
      <c r="P1937" s="64"/>
    </row>
    <row r="1938" spans="2:16" x14ac:dyDescent="0.25">
      <c r="B1938" s="62">
        <v>1933</v>
      </c>
      <c r="C1938" s="63" t="s">
        <v>3182</v>
      </c>
      <c r="D1938" s="63" t="s">
        <v>3196</v>
      </c>
      <c r="E1938" s="63" t="s">
        <v>3210</v>
      </c>
      <c r="F1938" s="63" t="s">
        <v>3210</v>
      </c>
      <c r="G1938" s="63"/>
      <c r="H1938" s="63"/>
      <c r="I1938" s="62" t="s">
        <v>3189</v>
      </c>
      <c r="J1938" s="63">
        <v>72</v>
      </c>
      <c r="K1938" s="63">
        <v>12</v>
      </c>
      <c r="L1938" s="63" t="s">
        <v>3186</v>
      </c>
      <c r="M1938" s="63" t="s">
        <v>3187</v>
      </c>
      <c r="N1938" s="63" t="s">
        <v>3198</v>
      </c>
      <c r="O1938" s="62">
        <v>3</v>
      </c>
      <c r="P1938" s="64"/>
    </row>
    <row r="1939" spans="2:16" x14ac:dyDescent="0.25">
      <c r="B1939" s="62">
        <v>1934</v>
      </c>
      <c r="C1939" s="63" t="s">
        <v>3182</v>
      </c>
      <c r="D1939" s="63" t="s">
        <v>3196</v>
      </c>
      <c r="E1939" s="63" t="s">
        <v>3210</v>
      </c>
      <c r="F1939" s="63" t="s">
        <v>3210</v>
      </c>
      <c r="G1939" s="63"/>
      <c r="H1939" s="63"/>
      <c r="I1939" s="62" t="s">
        <v>3189</v>
      </c>
      <c r="J1939" s="63">
        <v>74</v>
      </c>
      <c r="K1939" s="63">
        <v>12</v>
      </c>
      <c r="L1939" s="63" t="s">
        <v>3186</v>
      </c>
      <c r="M1939" s="63" t="s">
        <v>3187</v>
      </c>
      <c r="N1939" s="63" t="s">
        <v>3198</v>
      </c>
      <c r="O1939" s="62">
        <v>3</v>
      </c>
      <c r="P1939" s="64"/>
    </row>
    <row r="1940" spans="2:16" x14ac:dyDescent="0.25">
      <c r="B1940" s="62">
        <v>1935</v>
      </c>
      <c r="C1940" s="63" t="s">
        <v>3182</v>
      </c>
      <c r="D1940" s="63" t="s">
        <v>3196</v>
      </c>
      <c r="E1940" s="63" t="s">
        <v>3210</v>
      </c>
      <c r="F1940" s="63" t="s">
        <v>3210</v>
      </c>
      <c r="G1940" s="63"/>
      <c r="H1940" s="63"/>
      <c r="I1940" s="62" t="s">
        <v>3189</v>
      </c>
      <c r="J1940" s="63">
        <v>74</v>
      </c>
      <c r="K1940" s="63">
        <v>12</v>
      </c>
      <c r="L1940" s="63" t="s">
        <v>3186</v>
      </c>
      <c r="M1940" s="63" t="s">
        <v>3187</v>
      </c>
      <c r="N1940" s="63" t="s">
        <v>3198</v>
      </c>
      <c r="O1940" s="62">
        <v>3</v>
      </c>
      <c r="P1940" s="64"/>
    </row>
    <row r="1941" spans="2:16" x14ac:dyDescent="0.25">
      <c r="B1941" s="62">
        <v>1936</v>
      </c>
      <c r="C1941" s="63" t="s">
        <v>3182</v>
      </c>
      <c r="D1941" s="63" t="s">
        <v>3196</v>
      </c>
      <c r="E1941" s="63" t="s">
        <v>3210</v>
      </c>
      <c r="F1941" s="63" t="s">
        <v>3210</v>
      </c>
      <c r="G1941" s="63"/>
      <c r="H1941" s="63"/>
      <c r="I1941" s="62" t="s">
        <v>3189</v>
      </c>
      <c r="J1941" s="63">
        <v>44</v>
      </c>
      <c r="K1941" s="63">
        <v>12</v>
      </c>
      <c r="L1941" s="63" t="s">
        <v>3186</v>
      </c>
      <c r="M1941" s="63" t="s">
        <v>3187</v>
      </c>
      <c r="N1941" s="63" t="s">
        <v>3198</v>
      </c>
      <c r="O1941" s="62">
        <v>3</v>
      </c>
      <c r="P1941" s="64"/>
    </row>
    <row r="1942" spans="2:16" x14ac:dyDescent="0.25">
      <c r="B1942" s="62">
        <v>1937</v>
      </c>
      <c r="C1942" s="63" t="s">
        <v>3182</v>
      </c>
      <c r="D1942" s="63" t="s">
        <v>3196</v>
      </c>
      <c r="E1942" s="63" t="s">
        <v>3210</v>
      </c>
      <c r="F1942" s="63" t="s">
        <v>3210</v>
      </c>
      <c r="G1942" s="63"/>
      <c r="H1942" s="63"/>
      <c r="I1942" s="62" t="s">
        <v>3189</v>
      </c>
      <c r="J1942" s="63">
        <v>81</v>
      </c>
      <c r="K1942" s="63">
        <v>12</v>
      </c>
      <c r="L1942" s="63" t="s">
        <v>3186</v>
      </c>
      <c r="M1942" s="63" t="s">
        <v>3187</v>
      </c>
      <c r="N1942" s="63" t="s">
        <v>3198</v>
      </c>
      <c r="O1942" s="62">
        <v>3</v>
      </c>
      <c r="P1942" s="64"/>
    </row>
    <row r="1943" spans="2:16" x14ac:dyDescent="0.25">
      <c r="B1943" s="62">
        <v>1938</v>
      </c>
      <c r="C1943" s="63" t="s">
        <v>3182</v>
      </c>
      <c r="D1943" s="63" t="s">
        <v>3196</v>
      </c>
      <c r="E1943" s="63" t="s">
        <v>3210</v>
      </c>
      <c r="F1943" s="63" t="s">
        <v>3210</v>
      </c>
      <c r="G1943" s="63"/>
      <c r="H1943" s="63"/>
      <c r="I1943" s="62" t="s">
        <v>3189</v>
      </c>
      <c r="J1943" s="63">
        <v>113</v>
      </c>
      <c r="K1943" s="63">
        <v>12</v>
      </c>
      <c r="L1943" s="63" t="s">
        <v>3186</v>
      </c>
      <c r="M1943" s="63" t="s">
        <v>3187</v>
      </c>
      <c r="N1943" s="63" t="s">
        <v>3198</v>
      </c>
      <c r="O1943" s="62">
        <v>3</v>
      </c>
      <c r="P1943" s="64"/>
    </row>
    <row r="1944" spans="2:16" x14ac:dyDescent="0.25">
      <c r="B1944" s="62">
        <v>1939</v>
      </c>
      <c r="C1944" s="63" t="s">
        <v>3182</v>
      </c>
      <c r="D1944" s="63" t="s">
        <v>3196</v>
      </c>
      <c r="E1944" s="63" t="s">
        <v>3210</v>
      </c>
      <c r="F1944" s="63" t="s">
        <v>3210</v>
      </c>
      <c r="G1944" s="63"/>
      <c r="H1944" s="63"/>
      <c r="I1944" s="62" t="s">
        <v>3189</v>
      </c>
      <c r="J1944" s="63">
        <v>60</v>
      </c>
      <c r="K1944" s="63">
        <v>12</v>
      </c>
      <c r="L1944" s="63" t="s">
        <v>3186</v>
      </c>
      <c r="M1944" s="63" t="s">
        <v>3187</v>
      </c>
      <c r="N1944" s="63" t="s">
        <v>3198</v>
      </c>
      <c r="O1944" s="62">
        <v>3</v>
      </c>
      <c r="P1944" s="64"/>
    </row>
    <row r="1945" spans="2:16" x14ac:dyDescent="0.25">
      <c r="B1945" s="62">
        <v>1940</v>
      </c>
      <c r="C1945" s="63" t="s">
        <v>3182</v>
      </c>
      <c r="D1945" s="63" t="s">
        <v>3196</v>
      </c>
      <c r="E1945" s="63" t="s">
        <v>3197</v>
      </c>
      <c r="F1945" s="63" t="s">
        <v>3197</v>
      </c>
      <c r="G1945" s="63"/>
      <c r="H1945" s="63"/>
      <c r="I1945" s="62" t="s">
        <v>3189</v>
      </c>
      <c r="J1945" s="63">
        <v>82</v>
      </c>
      <c r="K1945" s="63">
        <v>12</v>
      </c>
      <c r="L1945" s="63" t="s">
        <v>3186</v>
      </c>
      <c r="M1945" s="63" t="s">
        <v>3187</v>
      </c>
      <c r="N1945" s="63" t="s">
        <v>3198</v>
      </c>
      <c r="O1945" s="62">
        <v>3</v>
      </c>
      <c r="P1945" s="64"/>
    </row>
    <row r="1946" spans="2:16" x14ac:dyDescent="0.25">
      <c r="B1946" s="62">
        <v>1941</v>
      </c>
      <c r="C1946" s="63" t="s">
        <v>3182</v>
      </c>
      <c r="D1946" s="63" t="s">
        <v>3196</v>
      </c>
      <c r="E1946" s="63" t="s">
        <v>3197</v>
      </c>
      <c r="F1946" s="63" t="s">
        <v>3197</v>
      </c>
      <c r="G1946" s="63"/>
      <c r="H1946" s="63"/>
      <c r="I1946" s="62" t="s">
        <v>3189</v>
      </c>
      <c r="J1946" s="63">
        <v>80</v>
      </c>
      <c r="K1946" s="63">
        <v>12</v>
      </c>
      <c r="L1946" s="63" t="s">
        <v>3186</v>
      </c>
      <c r="M1946" s="63" t="s">
        <v>3187</v>
      </c>
      <c r="N1946" s="63" t="s">
        <v>3198</v>
      </c>
      <c r="O1946" s="62">
        <v>3</v>
      </c>
      <c r="P1946" s="64"/>
    </row>
    <row r="1947" spans="2:16" x14ac:dyDescent="0.25">
      <c r="B1947" s="62">
        <v>1942</v>
      </c>
      <c r="C1947" s="63" t="s">
        <v>3182</v>
      </c>
      <c r="D1947" s="63" t="s">
        <v>3196</v>
      </c>
      <c r="E1947" s="63" t="s">
        <v>3210</v>
      </c>
      <c r="F1947" s="63" t="s">
        <v>3210</v>
      </c>
      <c r="G1947" s="63"/>
      <c r="H1947" s="63"/>
      <c r="I1947" s="62" t="s">
        <v>3189</v>
      </c>
      <c r="J1947" s="63">
        <v>51</v>
      </c>
      <c r="K1947" s="63">
        <v>12</v>
      </c>
      <c r="L1947" s="63" t="s">
        <v>3186</v>
      </c>
      <c r="M1947" s="63" t="s">
        <v>3187</v>
      </c>
      <c r="N1947" s="63" t="s">
        <v>3198</v>
      </c>
      <c r="O1947" s="62">
        <v>3</v>
      </c>
      <c r="P1947" s="64"/>
    </row>
    <row r="1948" spans="2:16" x14ac:dyDescent="0.25">
      <c r="B1948" s="62">
        <v>1943</v>
      </c>
      <c r="C1948" s="63" t="s">
        <v>3182</v>
      </c>
      <c r="D1948" s="63" t="s">
        <v>3222</v>
      </c>
      <c r="E1948" s="63" t="s">
        <v>3223</v>
      </c>
      <c r="F1948" s="63" t="s">
        <v>3223</v>
      </c>
      <c r="G1948" s="63"/>
      <c r="H1948" s="63"/>
      <c r="I1948" s="62" t="s">
        <v>3189</v>
      </c>
      <c r="J1948" s="63">
        <v>187</v>
      </c>
      <c r="K1948" s="63">
        <v>12</v>
      </c>
      <c r="L1948" s="63" t="s">
        <v>3186</v>
      </c>
      <c r="M1948" s="63" t="s">
        <v>3194</v>
      </c>
      <c r="N1948" s="63" t="s">
        <v>3211</v>
      </c>
      <c r="O1948" s="62">
        <v>3</v>
      </c>
      <c r="P1948" s="64"/>
    </row>
    <row r="1949" spans="2:16" x14ac:dyDescent="0.25">
      <c r="B1949" s="62">
        <v>1944</v>
      </c>
      <c r="C1949" s="63" t="s">
        <v>3182</v>
      </c>
      <c r="D1949" s="63" t="s">
        <v>3214</v>
      </c>
      <c r="E1949" s="63" t="s">
        <v>3215</v>
      </c>
      <c r="F1949" s="63" t="s">
        <v>3215</v>
      </c>
      <c r="G1949" s="63"/>
      <c r="H1949" s="63"/>
      <c r="I1949" s="62" t="s">
        <v>3185</v>
      </c>
      <c r="J1949" s="63">
        <v>133.21</v>
      </c>
      <c r="K1949" s="63">
        <v>13</v>
      </c>
      <c r="L1949" s="63" t="s">
        <v>3186</v>
      </c>
      <c r="M1949" s="63" t="s">
        <v>3194</v>
      </c>
      <c r="N1949" s="63" t="s">
        <v>2692</v>
      </c>
      <c r="O1949" s="62">
        <v>1</v>
      </c>
    </row>
    <row r="1950" spans="2:16" x14ac:dyDescent="0.25">
      <c r="B1950" s="62">
        <v>1945</v>
      </c>
      <c r="C1950" s="63" t="s">
        <v>3182</v>
      </c>
      <c r="D1950" s="63" t="s">
        <v>3196</v>
      </c>
      <c r="E1950" s="63" t="s">
        <v>3210</v>
      </c>
      <c r="F1950" s="63" t="s">
        <v>3210</v>
      </c>
      <c r="G1950" s="63"/>
      <c r="H1950" s="63"/>
      <c r="I1950" s="62" t="s">
        <v>3189</v>
      </c>
      <c r="J1950" s="63">
        <v>83</v>
      </c>
      <c r="K1950" s="63">
        <v>12</v>
      </c>
      <c r="L1950" s="63" t="s">
        <v>3186</v>
      </c>
      <c r="M1950" s="63" t="s">
        <v>3187</v>
      </c>
      <c r="N1950" s="63" t="s">
        <v>3198</v>
      </c>
      <c r="O1950" s="62">
        <v>3</v>
      </c>
      <c r="P1950" s="64"/>
    </row>
    <row r="1951" spans="2:16" x14ac:dyDescent="0.25">
      <c r="B1951" s="62">
        <v>1946</v>
      </c>
      <c r="C1951" s="63" t="s">
        <v>3182</v>
      </c>
      <c r="D1951" s="63" t="s">
        <v>3196</v>
      </c>
      <c r="E1951" s="63" t="s">
        <v>3210</v>
      </c>
      <c r="F1951" s="63" t="s">
        <v>3210</v>
      </c>
      <c r="G1951" s="63"/>
      <c r="H1951" s="63"/>
      <c r="I1951" s="62" t="s">
        <v>3189</v>
      </c>
      <c r="J1951" s="63">
        <v>72</v>
      </c>
      <c r="K1951" s="63">
        <v>12</v>
      </c>
      <c r="L1951" s="63" t="s">
        <v>3186</v>
      </c>
      <c r="M1951" s="63" t="s">
        <v>3187</v>
      </c>
      <c r="N1951" s="63" t="s">
        <v>3198</v>
      </c>
      <c r="O1951" s="62">
        <v>3</v>
      </c>
      <c r="P1951" s="64"/>
    </row>
    <row r="1952" spans="2:16" x14ac:dyDescent="0.25">
      <c r="B1952" s="62">
        <v>1947</v>
      </c>
      <c r="C1952" s="63" t="s">
        <v>3182</v>
      </c>
      <c r="D1952" s="63" t="s">
        <v>3231</v>
      </c>
      <c r="E1952" s="63" t="s">
        <v>3232</v>
      </c>
      <c r="F1952" s="63" t="s">
        <v>3232</v>
      </c>
      <c r="G1952" s="63"/>
      <c r="H1952" s="63"/>
      <c r="I1952" s="62" t="s">
        <v>3189</v>
      </c>
      <c r="J1952" s="63">
        <v>152.66999999999999</v>
      </c>
      <c r="K1952" s="63">
        <v>12</v>
      </c>
      <c r="L1952" s="63" t="s">
        <v>3186</v>
      </c>
      <c r="M1952" s="63" t="s">
        <v>3194</v>
      </c>
      <c r="N1952" s="63" t="s">
        <v>3211</v>
      </c>
      <c r="O1952" s="62">
        <v>3</v>
      </c>
      <c r="P1952" s="64"/>
    </row>
    <row r="1953" spans="2:16" x14ac:dyDescent="0.25">
      <c r="B1953" s="62">
        <v>1948</v>
      </c>
      <c r="C1953" s="63" t="s">
        <v>3182</v>
      </c>
      <c r="D1953" s="63" t="s">
        <v>3222</v>
      </c>
      <c r="E1953" s="63" t="s">
        <v>3223</v>
      </c>
      <c r="F1953" s="63" t="s">
        <v>3223</v>
      </c>
      <c r="G1953" s="63"/>
      <c r="H1953" s="63"/>
      <c r="I1953" s="62" t="s">
        <v>3189</v>
      </c>
      <c r="J1953" s="63">
        <v>380.12</v>
      </c>
      <c r="K1953" s="63">
        <v>12</v>
      </c>
      <c r="L1953" s="63" t="s">
        <v>3186</v>
      </c>
      <c r="M1953" s="63" t="s">
        <v>3194</v>
      </c>
      <c r="N1953" s="63" t="s">
        <v>3211</v>
      </c>
      <c r="O1953" s="62">
        <v>3</v>
      </c>
      <c r="P1953" s="64"/>
    </row>
    <row r="1954" spans="2:16" x14ac:dyDescent="0.25">
      <c r="B1954" s="62">
        <v>1949</v>
      </c>
      <c r="C1954" s="63" t="s">
        <v>3182</v>
      </c>
      <c r="D1954" s="63" t="s">
        <v>3222</v>
      </c>
      <c r="E1954" s="63" t="s">
        <v>3223</v>
      </c>
      <c r="F1954" s="63" t="s">
        <v>3223</v>
      </c>
      <c r="G1954" s="63"/>
      <c r="H1954" s="63"/>
      <c r="I1954" s="62" t="s">
        <v>3189</v>
      </c>
      <c r="J1954" s="63">
        <v>228</v>
      </c>
      <c r="K1954" s="63">
        <v>12</v>
      </c>
      <c r="L1954" s="63" t="s">
        <v>3186</v>
      </c>
      <c r="M1954" s="63" t="s">
        <v>3194</v>
      </c>
      <c r="N1954" s="63" t="s">
        <v>3211</v>
      </c>
      <c r="O1954" s="62">
        <v>3</v>
      </c>
      <c r="P1954" s="64"/>
    </row>
    <row r="1955" spans="2:16" x14ac:dyDescent="0.25">
      <c r="B1955" s="62">
        <v>1950</v>
      </c>
      <c r="C1955" s="63" t="s">
        <v>3182</v>
      </c>
      <c r="D1955" s="63" t="s">
        <v>3196</v>
      </c>
      <c r="E1955" s="63" t="s">
        <v>3197</v>
      </c>
      <c r="F1955" s="63" t="s">
        <v>3197</v>
      </c>
      <c r="G1955" s="63"/>
      <c r="H1955" s="63"/>
      <c r="I1955" s="62" t="s">
        <v>3189</v>
      </c>
      <c r="J1955" s="63">
        <v>62.87</v>
      </c>
      <c r="K1955" s="63">
        <v>12</v>
      </c>
      <c r="L1955" s="63" t="s">
        <v>3186</v>
      </c>
      <c r="M1955" s="63" t="s">
        <v>3187</v>
      </c>
      <c r="N1955" s="63" t="s">
        <v>3198</v>
      </c>
      <c r="O1955" s="62">
        <v>3</v>
      </c>
      <c r="P1955" s="64"/>
    </row>
    <row r="1956" spans="2:16" x14ac:dyDescent="0.25">
      <c r="B1956" s="62">
        <v>1951</v>
      </c>
      <c r="C1956" s="63" t="s">
        <v>3182</v>
      </c>
      <c r="D1956" s="63" t="s">
        <v>3196</v>
      </c>
      <c r="E1956" s="63" t="s">
        <v>3210</v>
      </c>
      <c r="F1956" s="63" t="s">
        <v>3210</v>
      </c>
      <c r="G1956" s="63"/>
      <c r="H1956" s="63"/>
      <c r="I1956" s="62" t="s">
        <v>3189</v>
      </c>
      <c r="J1956" s="63">
        <v>70</v>
      </c>
      <c r="K1956" s="63">
        <v>12</v>
      </c>
      <c r="L1956" s="63" t="s">
        <v>3186</v>
      </c>
      <c r="M1956" s="63" t="s">
        <v>3187</v>
      </c>
      <c r="N1956" s="63" t="s">
        <v>3198</v>
      </c>
      <c r="O1956" s="62">
        <v>3</v>
      </c>
      <c r="P1956" s="64"/>
    </row>
    <row r="1957" spans="2:16" x14ac:dyDescent="0.25">
      <c r="B1957" s="62">
        <v>1952</v>
      </c>
      <c r="C1957" s="63" t="s">
        <v>3182</v>
      </c>
      <c r="D1957" s="63" t="s">
        <v>3196</v>
      </c>
      <c r="E1957" s="63" t="s">
        <v>3210</v>
      </c>
      <c r="F1957" s="63" t="s">
        <v>3210</v>
      </c>
      <c r="G1957" s="63"/>
      <c r="H1957" s="63"/>
      <c r="I1957" s="62" t="s">
        <v>3189</v>
      </c>
      <c r="J1957" s="63">
        <v>66</v>
      </c>
      <c r="K1957" s="63">
        <v>12</v>
      </c>
      <c r="L1957" s="63" t="s">
        <v>3186</v>
      </c>
      <c r="M1957" s="63" t="s">
        <v>3187</v>
      </c>
      <c r="N1957" s="63" t="s">
        <v>3198</v>
      </c>
      <c r="O1957" s="62">
        <v>3</v>
      </c>
      <c r="P1957" s="64"/>
    </row>
    <row r="1958" spans="2:16" x14ac:dyDescent="0.25">
      <c r="B1958" s="62">
        <v>1953</v>
      </c>
      <c r="C1958" s="63" t="s">
        <v>3182</v>
      </c>
      <c r="D1958" s="63" t="s">
        <v>3196</v>
      </c>
      <c r="E1958" s="63" t="s">
        <v>3210</v>
      </c>
      <c r="F1958" s="63" t="s">
        <v>3210</v>
      </c>
      <c r="G1958" s="63"/>
      <c r="H1958" s="63"/>
      <c r="I1958" s="62" t="s">
        <v>3189</v>
      </c>
      <c r="J1958" s="63">
        <v>79</v>
      </c>
      <c r="K1958" s="63">
        <v>12</v>
      </c>
      <c r="L1958" s="63" t="s">
        <v>3186</v>
      </c>
      <c r="M1958" s="63" t="s">
        <v>3187</v>
      </c>
      <c r="N1958" s="63" t="s">
        <v>3198</v>
      </c>
      <c r="O1958" s="62">
        <v>3</v>
      </c>
      <c r="P1958" s="64"/>
    </row>
    <row r="1959" spans="2:16" x14ac:dyDescent="0.25">
      <c r="B1959" s="62">
        <v>1954</v>
      </c>
      <c r="C1959" s="63" t="s">
        <v>3182</v>
      </c>
      <c r="D1959" s="63" t="s">
        <v>3222</v>
      </c>
      <c r="E1959" s="63" t="s">
        <v>3223</v>
      </c>
      <c r="F1959" s="63" t="s">
        <v>3223</v>
      </c>
      <c r="G1959" s="63"/>
      <c r="H1959" s="63"/>
      <c r="I1959" s="62" t="s">
        <v>3189</v>
      </c>
      <c r="J1959" s="63">
        <v>318</v>
      </c>
      <c r="K1959" s="63">
        <v>12</v>
      </c>
      <c r="L1959" s="63" t="s">
        <v>3186</v>
      </c>
      <c r="M1959" s="63" t="s">
        <v>3194</v>
      </c>
      <c r="N1959" s="63" t="s">
        <v>3211</v>
      </c>
      <c r="O1959" s="62">
        <v>3</v>
      </c>
      <c r="P1959" s="64"/>
    </row>
    <row r="1960" spans="2:16" x14ac:dyDescent="0.25">
      <c r="B1960" s="62">
        <v>1955</v>
      </c>
      <c r="C1960" s="63" t="s">
        <v>3182</v>
      </c>
      <c r="D1960" s="63" t="s">
        <v>3222</v>
      </c>
      <c r="E1960" s="63" t="s">
        <v>3223</v>
      </c>
      <c r="F1960" s="63" t="s">
        <v>3223</v>
      </c>
      <c r="G1960" s="63"/>
      <c r="H1960" s="63"/>
      <c r="I1960" s="62" t="s">
        <v>3189</v>
      </c>
      <c r="J1960" s="63">
        <v>182</v>
      </c>
      <c r="K1960" s="63">
        <v>12</v>
      </c>
      <c r="L1960" s="63" t="s">
        <v>3186</v>
      </c>
      <c r="M1960" s="63" t="s">
        <v>3194</v>
      </c>
      <c r="N1960" s="63" t="s">
        <v>3211</v>
      </c>
      <c r="O1960" s="62">
        <v>3</v>
      </c>
      <c r="P1960" s="64"/>
    </row>
    <row r="1961" spans="2:16" x14ac:dyDescent="0.25">
      <c r="B1961" s="62">
        <v>1956</v>
      </c>
      <c r="C1961" s="63" t="s">
        <v>3182</v>
      </c>
      <c r="D1961" s="63" t="s">
        <v>3196</v>
      </c>
      <c r="E1961" s="63" t="s">
        <v>3210</v>
      </c>
      <c r="F1961" s="63" t="s">
        <v>3210</v>
      </c>
      <c r="G1961" s="63"/>
      <c r="H1961" s="63"/>
      <c r="I1961" s="62" t="s">
        <v>3189</v>
      </c>
      <c r="J1961" s="63">
        <v>50</v>
      </c>
      <c r="K1961" s="63">
        <v>12</v>
      </c>
      <c r="L1961" s="63" t="s">
        <v>3186</v>
      </c>
      <c r="M1961" s="63" t="s">
        <v>3187</v>
      </c>
      <c r="N1961" s="63" t="s">
        <v>3198</v>
      </c>
      <c r="O1961" s="62">
        <v>3</v>
      </c>
      <c r="P1961" s="64"/>
    </row>
    <row r="1962" spans="2:16" x14ac:dyDescent="0.25">
      <c r="B1962" s="62">
        <v>1957</v>
      </c>
      <c r="C1962" s="63" t="s">
        <v>3182</v>
      </c>
      <c r="D1962" s="63" t="s">
        <v>3205</v>
      </c>
      <c r="E1962" s="63" t="s">
        <v>3206</v>
      </c>
      <c r="F1962" s="63" t="s">
        <v>3206</v>
      </c>
      <c r="G1962" s="63"/>
      <c r="H1962" s="63"/>
      <c r="I1962" s="62" t="s">
        <v>3189</v>
      </c>
      <c r="J1962" s="63">
        <v>75.400000000000006</v>
      </c>
      <c r="K1962" s="63">
        <v>12</v>
      </c>
      <c r="L1962" s="63" t="s">
        <v>3186</v>
      </c>
      <c r="M1962" s="63" t="s">
        <v>3194</v>
      </c>
      <c r="N1962" s="63" t="s">
        <v>3211</v>
      </c>
      <c r="O1962" s="62">
        <v>3</v>
      </c>
      <c r="P1962" s="64"/>
    </row>
    <row r="1963" spans="2:16" x14ac:dyDescent="0.25">
      <c r="B1963" s="62">
        <v>1958</v>
      </c>
      <c r="C1963" s="63" t="s">
        <v>3182</v>
      </c>
      <c r="D1963" s="63" t="s">
        <v>3196</v>
      </c>
      <c r="E1963" s="63" t="s">
        <v>3210</v>
      </c>
      <c r="F1963" s="63" t="s">
        <v>3210</v>
      </c>
      <c r="G1963" s="63"/>
      <c r="H1963" s="63"/>
      <c r="I1963" s="62" t="s">
        <v>3189</v>
      </c>
      <c r="J1963" s="63">
        <v>55</v>
      </c>
      <c r="K1963" s="63">
        <v>12</v>
      </c>
      <c r="L1963" s="63" t="s">
        <v>3186</v>
      </c>
      <c r="M1963" s="63" t="s">
        <v>3187</v>
      </c>
      <c r="N1963" s="63" t="s">
        <v>3198</v>
      </c>
      <c r="O1963" s="62">
        <v>3</v>
      </c>
      <c r="P1963" s="64"/>
    </row>
    <row r="1964" spans="2:16" x14ac:dyDescent="0.25">
      <c r="B1964" s="62">
        <v>1959</v>
      </c>
      <c r="C1964" s="63" t="s">
        <v>3182</v>
      </c>
      <c r="D1964" s="63" t="s">
        <v>3196</v>
      </c>
      <c r="E1964" s="63" t="s">
        <v>3210</v>
      </c>
      <c r="F1964" s="63" t="s">
        <v>3210</v>
      </c>
      <c r="G1964" s="63"/>
      <c r="H1964" s="63"/>
      <c r="I1964" s="62" t="s">
        <v>3189</v>
      </c>
      <c r="J1964" s="63">
        <v>70</v>
      </c>
      <c r="K1964" s="63">
        <v>12</v>
      </c>
      <c r="L1964" s="63" t="s">
        <v>3186</v>
      </c>
      <c r="M1964" s="63" t="s">
        <v>3187</v>
      </c>
      <c r="N1964" s="63" t="s">
        <v>3198</v>
      </c>
      <c r="O1964" s="62">
        <v>3</v>
      </c>
      <c r="P1964" s="64"/>
    </row>
    <row r="1965" spans="2:16" x14ac:dyDescent="0.25">
      <c r="B1965" s="62">
        <v>1960</v>
      </c>
      <c r="C1965" s="63" t="s">
        <v>3182</v>
      </c>
      <c r="D1965" s="63" t="s">
        <v>3196</v>
      </c>
      <c r="E1965" s="63" t="s">
        <v>3197</v>
      </c>
      <c r="F1965" s="63" t="s">
        <v>3197</v>
      </c>
      <c r="G1965" s="63"/>
      <c r="H1965" s="63"/>
      <c r="I1965" s="62" t="s">
        <v>3189</v>
      </c>
      <c r="J1965" s="63">
        <v>71.3</v>
      </c>
      <c r="K1965" s="63">
        <v>12</v>
      </c>
      <c r="L1965" s="63" t="s">
        <v>3186</v>
      </c>
      <c r="M1965" s="63" t="s">
        <v>3187</v>
      </c>
      <c r="N1965" s="63" t="s">
        <v>3198</v>
      </c>
      <c r="O1965" s="62">
        <v>3</v>
      </c>
      <c r="P1965" s="64"/>
    </row>
    <row r="1966" spans="2:16" x14ac:dyDescent="0.25">
      <c r="B1966" s="62">
        <v>1961</v>
      </c>
      <c r="C1966" s="63" t="s">
        <v>3182</v>
      </c>
      <c r="D1966" s="63" t="s">
        <v>3196</v>
      </c>
      <c r="E1966" s="63" t="s">
        <v>3210</v>
      </c>
      <c r="F1966" s="63" t="s">
        <v>3210</v>
      </c>
      <c r="G1966" s="63"/>
      <c r="H1966" s="63"/>
      <c r="I1966" s="62" t="s">
        <v>3189</v>
      </c>
      <c r="J1966" s="63">
        <v>72</v>
      </c>
      <c r="K1966" s="63">
        <v>12</v>
      </c>
      <c r="L1966" s="63" t="s">
        <v>3186</v>
      </c>
      <c r="M1966" s="63" t="s">
        <v>3187</v>
      </c>
      <c r="N1966" s="63" t="s">
        <v>3198</v>
      </c>
      <c r="O1966" s="62">
        <v>3</v>
      </c>
      <c r="P1966" s="64"/>
    </row>
    <row r="1967" spans="2:16" x14ac:dyDescent="0.25">
      <c r="B1967" s="62">
        <v>1962</v>
      </c>
      <c r="C1967" s="63" t="s">
        <v>3182</v>
      </c>
      <c r="D1967" s="63" t="s">
        <v>3196</v>
      </c>
      <c r="E1967" s="63" t="s">
        <v>3210</v>
      </c>
      <c r="F1967" s="63" t="s">
        <v>3210</v>
      </c>
      <c r="G1967" s="63"/>
      <c r="H1967" s="63"/>
      <c r="I1967" s="62" t="s">
        <v>3189</v>
      </c>
      <c r="J1967" s="63">
        <v>74.400000000000006</v>
      </c>
      <c r="K1967" s="63">
        <v>12</v>
      </c>
      <c r="L1967" s="63" t="s">
        <v>3186</v>
      </c>
      <c r="M1967" s="63" t="s">
        <v>3187</v>
      </c>
      <c r="N1967" s="63" t="s">
        <v>3198</v>
      </c>
      <c r="O1967" s="62">
        <v>3</v>
      </c>
      <c r="P1967" s="64"/>
    </row>
    <row r="1968" spans="2:16" x14ac:dyDescent="0.25">
      <c r="B1968" s="62">
        <v>1963</v>
      </c>
      <c r="C1968" s="63" t="s">
        <v>3182</v>
      </c>
      <c r="D1968" s="63" t="s">
        <v>3196</v>
      </c>
      <c r="E1968" s="63" t="s">
        <v>3210</v>
      </c>
      <c r="F1968" s="63" t="s">
        <v>3210</v>
      </c>
      <c r="G1968" s="63"/>
      <c r="H1968" s="63"/>
      <c r="I1968" s="62" t="s">
        <v>3189</v>
      </c>
      <c r="J1968" s="63">
        <v>64</v>
      </c>
      <c r="K1968" s="63">
        <v>12</v>
      </c>
      <c r="L1968" s="63" t="s">
        <v>3186</v>
      </c>
      <c r="M1968" s="63" t="s">
        <v>3187</v>
      </c>
      <c r="N1968" s="63" t="s">
        <v>3198</v>
      </c>
      <c r="O1968" s="62">
        <v>3</v>
      </c>
      <c r="P1968" s="64"/>
    </row>
    <row r="1969" spans="2:16" x14ac:dyDescent="0.25">
      <c r="B1969" s="62">
        <v>1964</v>
      </c>
      <c r="C1969" s="63" t="s">
        <v>3182</v>
      </c>
      <c r="D1969" s="63" t="s">
        <v>3196</v>
      </c>
      <c r="E1969" s="63" t="s">
        <v>3210</v>
      </c>
      <c r="F1969" s="63" t="s">
        <v>3210</v>
      </c>
      <c r="G1969" s="63"/>
      <c r="H1969" s="63"/>
      <c r="I1969" s="62" t="s">
        <v>3189</v>
      </c>
      <c r="J1969" s="63">
        <v>80</v>
      </c>
      <c r="K1969" s="63">
        <v>12</v>
      </c>
      <c r="L1969" s="63" t="s">
        <v>3186</v>
      </c>
      <c r="M1969" s="63" t="s">
        <v>3187</v>
      </c>
      <c r="N1969" s="63" t="s">
        <v>3198</v>
      </c>
      <c r="O1969" s="62">
        <v>3</v>
      </c>
      <c r="P1969" s="64"/>
    </row>
    <row r="1970" spans="2:16" x14ac:dyDescent="0.25">
      <c r="B1970" s="62">
        <v>1965</v>
      </c>
      <c r="C1970" s="63" t="s">
        <v>3182</v>
      </c>
      <c r="D1970" s="63" t="s">
        <v>3196</v>
      </c>
      <c r="E1970" s="63" t="s">
        <v>3210</v>
      </c>
      <c r="F1970" s="63" t="s">
        <v>3210</v>
      </c>
      <c r="G1970" s="63"/>
      <c r="H1970" s="63"/>
      <c r="I1970" s="62" t="s">
        <v>3189</v>
      </c>
      <c r="J1970" s="63">
        <v>26.21</v>
      </c>
      <c r="K1970" s="63">
        <v>12</v>
      </c>
      <c r="L1970" s="63" t="s">
        <v>3186</v>
      </c>
      <c r="M1970" s="63" t="s">
        <v>3187</v>
      </c>
      <c r="N1970" s="63" t="s">
        <v>3198</v>
      </c>
      <c r="O1970" s="62">
        <v>3</v>
      </c>
      <c r="P1970" s="64"/>
    </row>
    <row r="1971" spans="2:16" x14ac:dyDescent="0.25">
      <c r="B1971" s="62">
        <v>1966</v>
      </c>
      <c r="C1971" s="63" t="s">
        <v>3182</v>
      </c>
      <c r="D1971" s="63" t="s">
        <v>3196</v>
      </c>
      <c r="E1971" s="63" t="s">
        <v>3197</v>
      </c>
      <c r="F1971" s="63" t="s">
        <v>3197</v>
      </c>
      <c r="G1971" s="63"/>
      <c r="H1971" s="63"/>
      <c r="I1971" s="62" t="s">
        <v>3189</v>
      </c>
      <c r="J1971" s="63">
        <v>79</v>
      </c>
      <c r="K1971" s="63">
        <v>12</v>
      </c>
      <c r="L1971" s="63" t="s">
        <v>3186</v>
      </c>
      <c r="M1971" s="63" t="s">
        <v>3187</v>
      </c>
      <c r="N1971" s="63" t="s">
        <v>3198</v>
      </c>
      <c r="O1971" s="62">
        <v>3</v>
      </c>
      <c r="P1971" s="64"/>
    </row>
    <row r="1972" spans="2:16" x14ac:dyDescent="0.25">
      <c r="B1972" s="62">
        <v>1967</v>
      </c>
      <c r="C1972" s="63" t="s">
        <v>3182</v>
      </c>
      <c r="D1972" s="63" t="s">
        <v>3196</v>
      </c>
      <c r="E1972" s="63" t="s">
        <v>3197</v>
      </c>
      <c r="F1972" s="63" t="s">
        <v>3197</v>
      </c>
      <c r="G1972" s="63"/>
      <c r="H1972" s="63"/>
      <c r="I1972" s="62" t="s">
        <v>3189</v>
      </c>
      <c r="J1972" s="63">
        <v>40</v>
      </c>
      <c r="K1972" s="63">
        <v>12</v>
      </c>
      <c r="L1972" s="63" t="s">
        <v>3186</v>
      </c>
      <c r="M1972" s="63" t="s">
        <v>3187</v>
      </c>
      <c r="N1972" s="63" t="s">
        <v>3198</v>
      </c>
      <c r="O1972" s="62">
        <v>3</v>
      </c>
      <c r="P1972" s="64"/>
    </row>
    <row r="1973" spans="2:16" x14ac:dyDescent="0.25">
      <c r="B1973" s="62">
        <v>1968</v>
      </c>
      <c r="C1973" s="63" t="s">
        <v>3182</v>
      </c>
      <c r="D1973" s="63" t="s">
        <v>3214</v>
      </c>
      <c r="E1973" s="63" t="s">
        <v>3215</v>
      </c>
      <c r="F1973" s="63" t="s">
        <v>3215</v>
      </c>
      <c r="G1973" s="63"/>
      <c r="H1973" s="63"/>
      <c r="I1973" s="62" t="s">
        <v>3185</v>
      </c>
      <c r="J1973" s="63">
        <v>171.6</v>
      </c>
      <c r="K1973" s="63">
        <v>13</v>
      </c>
      <c r="L1973" s="63" t="s">
        <v>3186</v>
      </c>
      <c r="M1973" s="63" t="s">
        <v>3194</v>
      </c>
      <c r="N1973" s="63" t="s">
        <v>2677</v>
      </c>
      <c r="O1973" s="62">
        <v>1</v>
      </c>
    </row>
    <row r="1974" spans="2:16" x14ac:dyDescent="0.25">
      <c r="B1974" s="62">
        <v>1969</v>
      </c>
      <c r="C1974" s="63" t="s">
        <v>3182</v>
      </c>
      <c r="D1974" s="63" t="s">
        <v>3196</v>
      </c>
      <c r="E1974" s="63" t="s">
        <v>3197</v>
      </c>
      <c r="F1974" s="63" t="s">
        <v>3197</v>
      </c>
      <c r="G1974" s="63"/>
      <c r="H1974" s="63"/>
      <c r="I1974" s="62" t="s">
        <v>3189</v>
      </c>
      <c r="J1974" s="63">
        <v>57</v>
      </c>
      <c r="K1974" s="63">
        <v>12</v>
      </c>
      <c r="L1974" s="63" t="s">
        <v>3186</v>
      </c>
      <c r="M1974" s="63" t="s">
        <v>3187</v>
      </c>
      <c r="N1974" s="63" t="s">
        <v>3198</v>
      </c>
      <c r="O1974" s="62">
        <v>3</v>
      </c>
      <c r="P1974" s="64"/>
    </row>
    <row r="1975" spans="2:16" x14ac:dyDescent="0.25">
      <c r="B1975" s="62">
        <v>1970</v>
      </c>
      <c r="C1975" s="63" t="s">
        <v>3182</v>
      </c>
      <c r="D1975" s="63" t="s">
        <v>3196</v>
      </c>
      <c r="E1975" s="63" t="s">
        <v>3210</v>
      </c>
      <c r="F1975" s="63" t="s">
        <v>3210</v>
      </c>
      <c r="G1975" s="63"/>
      <c r="H1975" s="63"/>
      <c r="I1975" s="62" t="s">
        <v>3189</v>
      </c>
      <c r="J1975" s="63">
        <v>82</v>
      </c>
      <c r="K1975" s="63">
        <v>12</v>
      </c>
      <c r="L1975" s="63" t="s">
        <v>3186</v>
      </c>
      <c r="M1975" s="63" t="s">
        <v>3187</v>
      </c>
      <c r="N1975" s="63" t="s">
        <v>3198</v>
      </c>
      <c r="O1975" s="62">
        <v>3</v>
      </c>
      <c r="P1975" s="64"/>
    </row>
    <row r="1976" spans="2:16" x14ac:dyDescent="0.25">
      <c r="B1976" s="62">
        <v>1971</v>
      </c>
      <c r="C1976" s="63" t="s">
        <v>3182</v>
      </c>
      <c r="D1976" s="63" t="s">
        <v>3196</v>
      </c>
      <c r="E1976" s="63" t="s">
        <v>3197</v>
      </c>
      <c r="F1976" s="63" t="s">
        <v>3197</v>
      </c>
      <c r="G1976" s="63"/>
      <c r="H1976" s="63"/>
      <c r="I1976" s="62" t="s">
        <v>3189</v>
      </c>
      <c r="J1976" s="63">
        <v>69.2</v>
      </c>
      <c r="K1976" s="63">
        <v>12</v>
      </c>
      <c r="L1976" s="63" t="s">
        <v>3186</v>
      </c>
      <c r="M1976" s="63" t="s">
        <v>3187</v>
      </c>
      <c r="N1976" s="63" t="s">
        <v>3198</v>
      </c>
      <c r="O1976" s="62">
        <v>3</v>
      </c>
      <c r="P1976" s="64"/>
    </row>
    <row r="1977" spans="2:16" x14ac:dyDescent="0.25">
      <c r="B1977" s="62">
        <v>1972</v>
      </c>
      <c r="C1977" s="63" t="s">
        <v>3182</v>
      </c>
      <c r="D1977" s="63" t="s">
        <v>3196</v>
      </c>
      <c r="E1977" s="63" t="s">
        <v>3210</v>
      </c>
      <c r="F1977" s="63" t="s">
        <v>3210</v>
      </c>
      <c r="G1977" s="63"/>
      <c r="H1977" s="63"/>
      <c r="I1977" s="62" t="s">
        <v>3189</v>
      </c>
      <c r="J1977" s="63">
        <v>89</v>
      </c>
      <c r="K1977" s="63">
        <v>12</v>
      </c>
      <c r="L1977" s="63" t="s">
        <v>3186</v>
      </c>
      <c r="M1977" s="63" t="s">
        <v>3187</v>
      </c>
      <c r="N1977" s="63" t="s">
        <v>3198</v>
      </c>
      <c r="O1977" s="62">
        <v>3</v>
      </c>
      <c r="P1977" s="64"/>
    </row>
    <row r="1978" spans="2:16" x14ac:dyDescent="0.25">
      <c r="B1978" s="62">
        <v>1973</v>
      </c>
      <c r="C1978" s="63" t="s">
        <v>3182</v>
      </c>
      <c r="D1978" s="63" t="s">
        <v>3196</v>
      </c>
      <c r="E1978" s="63" t="s">
        <v>3210</v>
      </c>
      <c r="F1978" s="63" t="s">
        <v>3210</v>
      </c>
      <c r="G1978" s="63"/>
      <c r="H1978" s="63"/>
      <c r="I1978" s="62" t="s">
        <v>3189</v>
      </c>
      <c r="J1978" s="63">
        <v>72</v>
      </c>
      <c r="K1978" s="63">
        <v>12</v>
      </c>
      <c r="L1978" s="63" t="s">
        <v>3186</v>
      </c>
      <c r="M1978" s="63" t="s">
        <v>3187</v>
      </c>
      <c r="N1978" s="63" t="s">
        <v>3198</v>
      </c>
      <c r="O1978" s="62">
        <v>3</v>
      </c>
      <c r="P1978" s="64"/>
    </row>
    <row r="1979" spans="2:16" x14ac:dyDescent="0.25">
      <c r="B1979" s="62">
        <v>1974</v>
      </c>
      <c r="C1979" s="63" t="s">
        <v>3182</v>
      </c>
      <c r="D1979" s="63" t="s">
        <v>3222</v>
      </c>
      <c r="E1979" s="63" t="s">
        <v>3225</v>
      </c>
      <c r="F1979" s="63" t="s">
        <v>3225</v>
      </c>
      <c r="G1979" s="63"/>
      <c r="H1979" s="63"/>
      <c r="I1979" s="62" t="s">
        <v>3189</v>
      </c>
      <c r="J1979" s="63">
        <v>142.4</v>
      </c>
      <c r="K1979" s="63">
        <v>12</v>
      </c>
      <c r="L1979" s="63" t="s">
        <v>3186</v>
      </c>
      <c r="M1979" s="63" t="s">
        <v>3194</v>
      </c>
      <c r="N1979" s="63" t="s">
        <v>3211</v>
      </c>
      <c r="O1979" s="62">
        <v>3</v>
      </c>
      <c r="P1979" s="64"/>
    </row>
    <row r="1980" spans="2:16" x14ac:dyDescent="0.25">
      <c r="B1980" s="62">
        <v>1975</v>
      </c>
      <c r="C1980" s="63" t="s">
        <v>3182</v>
      </c>
      <c r="D1980" s="63" t="s">
        <v>3222</v>
      </c>
      <c r="E1980" s="63" t="s">
        <v>3223</v>
      </c>
      <c r="F1980" s="63" t="s">
        <v>3223</v>
      </c>
      <c r="G1980" s="63"/>
      <c r="H1980" s="63"/>
      <c r="I1980" s="62" t="s">
        <v>3189</v>
      </c>
      <c r="J1980" s="63">
        <v>173.62</v>
      </c>
      <c r="K1980" s="63">
        <v>12</v>
      </c>
      <c r="L1980" s="63" t="s">
        <v>3186</v>
      </c>
      <c r="M1980" s="63" t="s">
        <v>3194</v>
      </c>
      <c r="N1980" s="63" t="s">
        <v>3211</v>
      </c>
      <c r="O1980" s="62">
        <v>3</v>
      </c>
      <c r="P1980" s="64"/>
    </row>
    <row r="1981" spans="2:16" x14ac:dyDescent="0.25">
      <c r="B1981" s="62">
        <v>1976</v>
      </c>
      <c r="C1981" s="63" t="s">
        <v>3182</v>
      </c>
      <c r="D1981" s="63" t="s">
        <v>3222</v>
      </c>
      <c r="E1981" s="63" t="s">
        <v>3223</v>
      </c>
      <c r="F1981" s="63" t="s">
        <v>3223</v>
      </c>
      <c r="G1981" s="63"/>
      <c r="H1981" s="63"/>
      <c r="I1981" s="62" t="s">
        <v>3189</v>
      </c>
      <c r="J1981" s="63">
        <v>419.96</v>
      </c>
      <c r="K1981" s="63">
        <v>12</v>
      </c>
      <c r="L1981" s="63" t="s">
        <v>3186</v>
      </c>
      <c r="M1981" s="63" t="s">
        <v>3194</v>
      </c>
      <c r="N1981" s="63" t="s">
        <v>3211</v>
      </c>
      <c r="O1981" s="62">
        <v>3</v>
      </c>
      <c r="P1981" s="64"/>
    </row>
    <row r="1982" spans="2:16" x14ac:dyDescent="0.25">
      <c r="B1982" s="62">
        <v>1977</v>
      </c>
      <c r="C1982" s="63" t="s">
        <v>3182</v>
      </c>
      <c r="D1982" s="63" t="s">
        <v>3196</v>
      </c>
      <c r="E1982" s="63" t="s">
        <v>3210</v>
      </c>
      <c r="F1982" s="63" t="s">
        <v>3210</v>
      </c>
      <c r="G1982" s="63"/>
      <c r="H1982" s="63"/>
      <c r="I1982" s="62" t="s">
        <v>3189</v>
      </c>
      <c r="J1982" s="63">
        <v>43</v>
      </c>
      <c r="K1982" s="63">
        <v>12</v>
      </c>
      <c r="L1982" s="63" t="s">
        <v>3186</v>
      </c>
      <c r="M1982" s="63" t="s">
        <v>3187</v>
      </c>
      <c r="N1982" s="63" t="s">
        <v>3198</v>
      </c>
      <c r="O1982" s="62">
        <v>3</v>
      </c>
      <c r="P1982" s="64"/>
    </row>
    <row r="1983" spans="2:16" x14ac:dyDescent="0.25">
      <c r="B1983" s="62">
        <v>1978</v>
      </c>
      <c r="C1983" s="63" t="s">
        <v>3182</v>
      </c>
      <c r="D1983" s="63" t="s">
        <v>3196</v>
      </c>
      <c r="E1983" s="63" t="s">
        <v>3210</v>
      </c>
      <c r="F1983" s="63" t="s">
        <v>3210</v>
      </c>
      <c r="G1983" s="63"/>
      <c r="H1983" s="63"/>
      <c r="I1983" s="62" t="s">
        <v>3189</v>
      </c>
      <c r="J1983" s="63">
        <v>115</v>
      </c>
      <c r="K1983" s="63">
        <v>12</v>
      </c>
      <c r="L1983" s="63" t="s">
        <v>3186</v>
      </c>
      <c r="M1983" s="63" t="s">
        <v>3187</v>
      </c>
      <c r="N1983" s="63" t="s">
        <v>3198</v>
      </c>
      <c r="O1983" s="62">
        <v>3</v>
      </c>
      <c r="P1983" s="64"/>
    </row>
    <row r="1984" spans="2:16" x14ac:dyDescent="0.25">
      <c r="B1984" s="62">
        <v>1979</v>
      </c>
      <c r="C1984" s="63" t="s">
        <v>3182</v>
      </c>
      <c r="D1984" s="63" t="s">
        <v>3196</v>
      </c>
      <c r="E1984" s="63" t="s">
        <v>3210</v>
      </c>
      <c r="F1984" s="63" t="s">
        <v>3210</v>
      </c>
      <c r="G1984" s="63"/>
      <c r="H1984" s="63"/>
      <c r="I1984" s="62" t="s">
        <v>3189</v>
      </c>
      <c r="J1984" s="63">
        <v>69</v>
      </c>
      <c r="K1984" s="63">
        <v>12</v>
      </c>
      <c r="L1984" s="63" t="s">
        <v>3186</v>
      </c>
      <c r="M1984" s="63" t="s">
        <v>3187</v>
      </c>
      <c r="N1984" s="63" t="s">
        <v>3198</v>
      </c>
      <c r="O1984" s="62">
        <v>3</v>
      </c>
      <c r="P1984" s="64"/>
    </row>
    <row r="1985" spans="2:16" x14ac:dyDescent="0.25">
      <c r="B1985" s="62">
        <v>1980</v>
      </c>
      <c r="C1985" s="63" t="s">
        <v>3182</v>
      </c>
      <c r="D1985" s="63" t="s">
        <v>3214</v>
      </c>
      <c r="E1985" s="63" t="s">
        <v>3215</v>
      </c>
      <c r="F1985" s="63" t="s">
        <v>3215</v>
      </c>
      <c r="G1985" s="63"/>
      <c r="H1985" s="63"/>
      <c r="I1985" s="62" t="s">
        <v>3185</v>
      </c>
      <c r="J1985" s="63">
        <v>174.99</v>
      </c>
      <c r="K1985" s="63">
        <v>13</v>
      </c>
      <c r="L1985" s="63" t="s">
        <v>3186</v>
      </c>
      <c r="M1985" s="63" t="s">
        <v>3194</v>
      </c>
      <c r="N1985" s="63" t="s">
        <v>2677</v>
      </c>
      <c r="O1985" s="62">
        <v>1</v>
      </c>
    </row>
    <row r="1986" spans="2:16" x14ac:dyDescent="0.25">
      <c r="B1986" s="62">
        <v>1981</v>
      </c>
      <c r="C1986" s="63" t="s">
        <v>3182</v>
      </c>
      <c r="D1986" s="63" t="s">
        <v>3222</v>
      </c>
      <c r="E1986" s="63" t="s">
        <v>3223</v>
      </c>
      <c r="F1986" s="63" t="s">
        <v>3223</v>
      </c>
      <c r="G1986" s="63"/>
      <c r="H1986" s="63"/>
      <c r="I1986" s="62" t="s">
        <v>3189</v>
      </c>
      <c r="J1986" s="63">
        <v>270</v>
      </c>
      <c r="K1986" s="63">
        <v>12</v>
      </c>
      <c r="L1986" s="63" t="s">
        <v>3186</v>
      </c>
      <c r="M1986" s="63" t="s">
        <v>3194</v>
      </c>
      <c r="N1986" s="63" t="s">
        <v>3211</v>
      </c>
      <c r="O1986" s="62">
        <v>3</v>
      </c>
      <c r="P1986" s="64"/>
    </row>
    <row r="1987" spans="2:16" x14ac:dyDescent="0.25">
      <c r="B1987" s="62">
        <v>1982</v>
      </c>
      <c r="C1987" s="63" t="s">
        <v>3182</v>
      </c>
      <c r="D1987" s="63" t="s">
        <v>3196</v>
      </c>
      <c r="E1987" s="63" t="s">
        <v>3210</v>
      </c>
      <c r="F1987" s="63" t="s">
        <v>3210</v>
      </c>
      <c r="G1987" s="63"/>
      <c r="H1987" s="63"/>
      <c r="I1987" s="62" t="s">
        <v>3189</v>
      </c>
      <c r="J1987" s="63">
        <v>56</v>
      </c>
      <c r="K1987" s="63">
        <v>12</v>
      </c>
      <c r="L1987" s="63" t="s">
        <v>3186</v>
      </c>
      <c r="M1987" s="63" t="s">
        <v>3187</v>
      </c>
      <c r="N1987" s="63" t="s">
        <v>3198</v>
      </c>
      <c r="O1987" s="62">
        <v>3</v>
      </c>
      <c r="P1987" s="64"/>
    </row>
    <row r="1988" spans="2:16" x14ac:dyDescent="0.25">
      <c r="B1988" s="62">
        <v>1983</v>
      </c>
      <c r="C1988" s="63" t="s">
        <v>3182</v>
      </c>
      <c r="D1988" s="63" t="s">
        <v>3196</v>
      </c>
      <c r="E1988" s="63" t="s">
        <v>3210</v>
      </c>
      <c r="F1988" s="63" t="s">
        <v>3210</v>
      </c>
      <c r="G1988" s="63"/>
      <c r="H1988" s="63"/>
      <c r="I1988" s="62" t="s">
        <v>3189</v>
      </c>
      <c r="J1988" s="63">
        <v>77</v>
      </c>
      <c r="K1988" s="63">
        <v>12</v>
      </c>
      <c r="L1988" s="63" t="s">
        <v>3186</v>
      </c>
      <c r="M1988" s="63" t="s">
        <v>3187</v>
      </c>
      <c r="N1988" s="63" t="s">
        <v>3198</v>
      </c>
      <c r="O1988" s="62">
        <v>3</v>
      </c>
      <c r="P1988" s="64"/>
    </row>
    <row r="1989" spans="2:16" x14ac:dyDescent="0.25">
      <c r="B1989" s="62">
        <v>1984</v>
      </c>
      <c r="C1989" s="63" t="s">
        <v>3182</v>
      </c>
      <c r="D1989" s="63" t="s">
        <v>3222</v>
      </c>
      <c r="E1989" s="63" t="s">
        <v>3223</v>
      </c>
      <c r="F1989" s="63" t="s">
        <v>3223</v>
      </c>
      <c r="G1989" s="63"/>
      <c r="H1989" s="63"/>
      <c r="I1989" s="62" t="s">
        <v>3189</v>
      </c>
      <c r="J1989" s="63">
        <v>170</v>
      </c>
      <c r="K1989" s="63">
        <v>12</v>
      </c>
      <c r="L1989" s="63" t="s">
        <v>3186</v>
      </c>
      <c r="M1989" s="63" t="s">
        <v>3194</v>
      </c>
      <c r="N1989" s="63" t="s">
        <v>3211</v>
      </c>
      <c r="O1989" s="62">
        <v>3</v>
      </c>
      <c r="P1989" s="64"/>
    </row>
    <row r="1990" spans="2:16" x14ac:dyDescent="0.25">
      <c r="B1990" s="62">
        <v>1985</v>
      </c>
      <c r="C1990" s="63" t="s">
        <v>3182</v>
      </c>
      <c r="D1990" s="63" t="s">
        <v>3205</v>
      </c>
      <c r="E1990" s="63" t="s">
        <v>3206</v>
      </c>
      <c r="F1990" s="63" t="s">
        <v>3206</v>
      </c>
      <c r="G1990" s="63"/>
      <c r="H1990" s="63"/>
      <c r="I1990" s="62" t="s">
        <v>3189</v>
      </c>
      <c r="J1990" s="63">
        <v>75.400000000000006</v>
      </c>
      <c r="K1990" s="63">
        <v>12</v>
      </c>
      <c r="L1990" s="63" t="s">
        <v>3186</v>
      </c>
      <c r="M1990" s="63" t="s">
        <v>3194</v>
      </c>
      <c r="N1990" s="63" t="s">
        <v>3211</v>
      </c>
      <c r="O1990" s="62">
        <v>3</v>
      </c>
      <c r="P1990" s="64"/>
    </row>
    <row r="1991" spans="2:16" x14ac:dyDescent="0.25">
      <c r="B1991" s="62">
        <v>1986</v>
      </c>
      <c r="C1991" s="63" t="s">
        <v>3182</v>
      </c>
      <c r="D1991" s="63" t="s">
        <v>3222</v>
      </c>
      <c r="E1991" s="63" t="s">
        <v>3223</v>
      </c>
      <c r="F1991" s="63" t="s">
        <v>3223</v>
      </c>
      <c r="G1991" s="63"/>
      <c r="H1991" s="63"/>
      <c r="I1991" s="62" t="s">
        <v>3189</v>
      </c>
      <c r="J1991" s="63">
        <v>112.89</v>
      </c>
      <c r="K1991" s="63">
        <v>12</v>
      </c>
      <c r="L1991" s="63" t="s">
        <v>3186</v>
      </c>
      <c r="M1991" s="63" t="s">
        <v>3194</v>
      </c>
      <c r="N1991" s="63" t="s">
        <v>3211</v>
      </c>
      <c r="O1991" s="62">
        <v>3</v>
      </c>
      <c r="P1991" s="64"/>
    </row>
    <row r="1992" spans="2:16" x14ac:dyDescent="0.25">
      <c r="B1992" s="62">
        <v>1987</v>
      </c>
      <c r="C1992" s="63" t="s">
        <v>3182</v>
      </c>
      <c r="D1992" s="63" t="s">
        <v>3196</v>
      </c>
      <c r="E1992" s="63" t="s">
        <v>3197</v>
      </c>
      <c r="F1992" s="63" t="s">
        <v>3197</v>
      </c>
      <c r="G1992" s="63"/>
      <c r="H1992" s="63"/>
      <c r="I1992" s="62" t="s">
        <v>3189</v>
      </c>
      <c r="J1992" s="63">
        <v>60</v>
      </c>
      <c r="K1992" s="63">
        <v>12</v>
      </c>
      <c r="L1992" s="63" t="s">
        <v>3186</v>
      </c>
      <c r="M1992" s="63" t="s">
        <v>3187</v>
      </c>
      <c r="N1992" s="63" t="s">
        <v>3198</v>
      </c>
      <c r="O1992" s="62">
        <v>3</v>
      </c>
      <c r="P1992" s="64"/>
    </row>
    <row r="1993" spans="2:16" x14ac:dyDescent="0.25">
      <c r="B1993" s="62">
        <v>1988</v>
      </c>
      <c r="C1993" s="63" t="s">
        <v>3182</v>
      </c>
      <c r="D1993" s="63" t="s">
        <v>3196</v>
      </c>
      <c r="E1993" s="63" t="s">
        <v>3210</v>
      </c>
      <c r="F1993" s="63" t="s">
        <v>3210</v>
      </c>
      <c r="G1993" s="63"/>
      <c r="H1993" s="63"/>
      <c r="I1993" s="62" t="s">
        <v>3189</v>
      </c>
      <c r="J1993" s="63">
        <v>54</v>
      </c>
      <c r="K1993" s="63">
        <v>13</v>
      </c>
      <c r="L1993" s="63" t="s">
        <v>3186</v>
      </c>
      <c r="M1993" s="63" t="s">
        <v>3187</v>
      </c>
      <c r="N1993" s="63" t="s">
        <v>3199</v>
      </c>
      <c r="O1993" s="62">
        <v>3</v>
      </c>
      <c r="P1993" s="64"/>
    </row>
    <row r="1994" spans="2:16" x14ac:dyDescent="0.25">
      <c r="B1994" s="62">
        <v>1989</v>
      </c>
      <c r="C1994" s="63" t="s">
        <v>3182</v>
      </c>
      <c r="D1994" s="63" t="s">
        <v>3196</v>
      </c>
      <c r="E1994" s="63" t="s">
        <v>3197</v>
      </c>
      <c r="F1994" s="63" t="s">
        <v>3197</v>
      </c>
      <c r="G1994" s="63"/>
      <c r="H1994" s="63"/>
      <c r="I1994" s="62" t="s">
        <v>3189</v>
      </c>
      <c r="J1994" s="63">
        <v>82</v>
      </c>
      <c r="K1994" s="63">
        <v>12</v>
      </c>
      <c r="L1994" s="63" t="s">
        <v>3186</v>
      </c>
      <c r="M1994" s="63" t="s">
        <v>3187</v>
      </c>
      <c r="N1994" s="63" t="s">
        <v>3198</v>
      </c>
      <c r="O1994" s="62">
        <v>3</v>
      </c>
      <c r="P1994" s="64"/>
    </row>
    <row r="1995" spans="2:16" x14ac:dyDescent="0.25">
      <c r="B1995" s="62">
        <v>1990</v>
      </c>
      <c r="C1995" s="63" t="s">
        <v>3182</v>
      </c>
      <c r="D1995" s="63" t="s">
        <v>3196</v>
      </c>
      <c r="E1995" s="63" t="s">
        <v>3210</v>
      </c>
      <c r="F1995" s="63" t="s">
        <v>3210</v>
      </c>
      <c r="G1995" s="63"/>
      <c r="H1995" s="63"/>
      <c r="I1995" s="62" t="s">
        <v>3189</v>
      </c>
      <c r="J1995" s="63">
        <v>67</v>
      </c>
      <c r="K1995" s="63">
        <v>12</v>
      </c>
      <c r="L1995" s="63" t="s">
        <v>3186</v>
      </c>
      <c r="M1995" s="63" t="s">
        <v>3187</v>
      </c>
      <c r="N1995" s="63" t="s">
        <v>3198</v>
      </c>
      <c r="O1995" s="62">
        <v>3</v>
      </c>
      <c r="P1995" s="64"/>
    </row>
    <row r="1996" spans="2:16" x14ac:dyDescent="0.25">
      <c r="B1996" s="62">
        <v>1991</v>
      </c>
      <c r="C1996" s="63" t="s">
        <v>3182</v>
      </c>
      <c r="D1996" s="63" t="s">
        <v>3196</v>
      </c>
      <c r="E1996" s="63" t="s">
        <v>3197</v>
      </c>
      <c r="F1996" s="63" t="s">
        <v>3197</v>
      </c>
      <c r="G1996" s="63"/>
      <c r="H1996" s="63"/>
      <c r="I1996" s="62" t="s">
        <v>3189</v>
      </c>
      <c r="J1996" s="63">
        <v>56</v>
      </c>
      <c r="K1996" s="63">
        <v>13</v>
      </c>
      <c r="L1996" s="63" t="s">
        <v>3186</v>
      </c>
      <c r="M1996" s="63" t="s">
        <v>3187</v>
      </c>
      <c r="N1996" s="63" t="s">
        <v>3199</v>
      </c>
      <c r="O1996" s="62">
        <v>3</v>
      </c>
      <c r="P1996" s="64"/>
    </row>
    <row r="1997" spans="2:16" x14ac:dyDescent="0.25">
      <c r="B1997" s="62">
        <v>1992</v>
      </c>
      <c r="C1997" s="63" t="s">
        <v>3182</v>
      </c>
      <c r="D1997" s="63" t="s">
        <v>3196</v>
      </c>
      <c r="E1997" s="63" t="s">
        <v>3197</v>
      </c>
      <c r="F1997" s="63" t="s">
        <v>3197</v>
      </c>
      <c r="G1997" s="63"/>
      <c r="H1997" s="63"/>
      <c r="I1997" s="62" t="s">
        <v>3189</v>
      </c>
      <c r="J1997" s="63">
        <v>55</v>
      </c>
      <c r="K1997" s="63">
        <v>13</v>
      </c>
      <c r="L1997" s="63" t="s">
        <v>3186</v>
      </c>
      <c r="M1997" s="63" t="s">
        <v>3187</v>
      </c>
      <c r="N1997" s="63" t="s">
        <v>3199</v>
      </c>
      <c r="O1997" s="62">
        <v>3</v>
      </c>
      <c r="P1997" s="64"/>
    </row>
    <row r="1998" spans="2:16" x14ac:dyDescent="0.25">
      <c r="B1998" s="62">
        <v>1993</v>
      </c>
      <c r="C1998" s="63" t="s">
        <v>3182</v>
      </c>
      <c r="D1998" s="63" t="s">
        <v>3222</v>
      </c>
      <c r="E1998" s="63" t="s">
        <v>3223</v>
      </c>
      <c r="F1998" s="63" t="s">
        <v>3223</v>
      </c>
      <c r="G1998" s="63"/>
      <c r="H1998" s="63"/>
      <c r="I1998" s="62" t="s">
        <v>3189</v>
      </c>
      <c r="J1998" s="63">
        <v>347.32</v>
      </c>
      <c r="K1998" s="63">
        <v>12</v>
      </c>
      <c r="L1998" s="63" t="s">
        <v>3186</v>
      </c>
      <c r="M1998" s="63" t="s">
        <v>3194</v>
      </c>
      <c r="N1998" s="63" t="s">
        <v>3211</v>
      </c>
      <c r="O1998" s="62">
        <v>3</v>
      </c>
      <c r="P1998" s="64"/>
    </row>
    <row r="1999" spans="2:16" x14ac:dyDescent="0.25">
      <c r="B1999" s="62">
        <v>1994</v>
      </c>
      <c r="C1999" s="63" t="s">
        <v>3182</v>
      </c>
      <c r="D1999" s="63" t="s">
        <v>3214</v>
      </c>
      <c r="E1999" s="63" t="s">
        <v>3215</v>
      </c>
      <c r="F1999" s="63" t="s">
        <v>3215</v>
      </c>
      <c r="G1999" s="63"/>
      <c r="H1999" s="63"/>
      <c r="I1999" s="62" t="s">
        <v>3185</v>
      </c>
      <c r="J1999" s="63">
        <v>288.41000000000003</v>
      </c>
      <c r="K1999" s="63">
        <v>13</v>
      </c>
      <c r="L1999" s="63" t="s">
        <v>3186</v>
      </c>
      <c r="M1999" s="63" t="s">
        <v>3194</v>
      </c>
      <c r="N1999" s="63" t="s">
        <v>2677</v>
      </c>
      <c r="O1999" s="62">
        <v>1</v>
      </c>
    </row>
    <row r="2000" spans="2:16" x14ac:dyDescent="0.25">
      <c r="B2000" s="62">
        <v>1995</v>
      </c>
      <c r="C2000" s="63" t="s">
        <v>3182</v>
      </c>
      <c r="D2000" s="63" t="s">
        <v>3205</v>
      </c>
      <c r="E2000" s="63" t="s">
        <v>3206</v>
      </c>
      <c r="F2000" s="63" t="s">
        <v>3206</v>
      </c>
      <c r="G2000" s="63"/>
      <c r="H2000" s="63"/>
      <c r="I2000" s="62" t="s">
        <v>3185</v>
      </c>
      <c r="J2000" s="63">
        <v>72.3</v>
      </c>
      <c r="K2000" s="63">
        <v>18</v>
      </c>
      <c r="L2000" s="63" t="s">
        <v>3186</v>
      </c>
      <c r="M2000" s="63" t="s">
        <v>3194</v>
      </c>
      <c r="N2000" s="63" t="s">
        <v>2633</v>
      </c>
      <c r="O2000" s="62">
        <v>1</v>
      </c>
    </row>
    <row r="2001" spans="2:16" x14ac:dyDescent="0.25">
      <c r="B2001" s="62">
        <v>1996</v>
      </c>
      <c r="C2001" s="63" t="s">
        <v>3182</v>
      </c>
      <c r="D2001" s="63" t="s">
        <v>3222</v>
      </c>
      <c r="E2001" s="63" t="s">
        <v>3225</v>
      </c>
      <c r="F2001" s="63" t="s">
        <v>3225</v>
      </c>
      <c r="G2001" s="63"/>
      <c r="H2001" s="63"/>
      <c r="I2001" s="62" t="s">
        <v>3189</v>
      </c>
      <c r="J2001" s="63">
        <v>198</v>
      </c>
      <c r="K2001" s="63">
        <v>12</v>
      </c>
      <c r="L2001" s="63" t="s">
        <v>3186</v>
      </c>
      <c r="M2001" s="63" t="s">
        <v>3194</v>
      </c>
      <c r="N2001" s="63" t="s">
        <v>3211</v>
      </c>
      <c r="O2001" s="62">
        <v>3</v>
      </c>
      <c r="P2001" s="64"/>
    </row>
    <row r="2002" spans="2:16" x14ac:dyDescent="0.25">
      <c r="B2002" s="62">
        <v>1997</v>
      </c>
      <c r="C2002" s="63" t="s">
        <v>3182</v>
      </c>
      <c r="D2002" s="63" t="s">
        <v>3205</v>
      </c>
      <c r="E2002" s="63" t="s">
        <v>3206</v>
      </c>
      <c r="F2002" s="63" t="s">
        <v>3206</v>
      </c>
      <c r="G2002" s="63"/>
      <c r="H2002" s="63"/>
      <c r="I2002" s="62" t="s">
        <v>3185</v>
      </c>
      <c r="J2002" s="63">
        <v>190</v>
      </c>
      <c r="K2002" s="63">
        <v>16</v>
      </c>
      <c r="L2002" s="63" t="s">
        <v>3186</v>
      </c>
      <c r="M2002" s="63" t="s">
        <v>3194</v>
      </c>
      <c r="N2002" s="63" t="s">
        <v>2633</v>
      </c>
      <c r="O2002" s="62">
        <v>1</v>
      </c>
    </row>
    <row r="2003" spans="2:16" x14ac:dyDescent="0.25">
      <c r="B2003" s="62">
        <v>1998</v>
      </c>
      <c r="C2003" s="63" t="s">
        <v>3182</v>
      </c>
      <c r="D2003" s="63" t="s">
        <v>3214</v>
      </c>
      <c r="E2003" s="63" t="s">
        <v>3215</v>
      </c>
      <c r="F2003" s="63" t="s">
        <v>3215</v>
      </c>
      <c r="G2003" s="63"/>
      <c r="H2003" s="63"/>
      <c r="I2003" s="62" t="s">
        <v>3185</v>
      </c>
      <c r="J2003" s="63">
        <v>182.2</v>
      </c>
      <c r="K2003" s="63">
        <v>13</v>
      </c>
      <c r="L2003" s="63" t="s">
        <v>3186</v>
      </c>
      <c r="M2003" s="63" t="s">
        <v>3194</v>
      </c>
      <c r="N2003" s="63" t="s">
        <v>2677</v>
      </c>
      <c r="O2003" s="62">
        <v>1</v>
      </c>
    </row>
    <row r="2004" spans="2:16" x14ac:dyDescent="0.25">
      <c r="B2004" s="62">
        <v>1999</v>
      </c>
      <c r="C2004" s="63" t="s">
        <v>3182</v>
      </c>
      <c r="D2004" s="63" t="s">
        <v>3205</v>
      </c>
      <c r="E2004" s="63" t="s">
        <v>3206</v>
      </c>
      <c r="F2004" s="63" t="s">
        <v>3206</v>
      </c>
      <c r="G2004" s="63"/>
      <c r="H2004" s="63"/>
      <c r="I2004" s="62" t="s">
        <v>3185</v>
      </c>
      <c r="J2004" s="63">
        <v>150.6</v>
      </c>
      <c r="K2004" s="63">
        <v>18</v>
      </c>
      <c r="L2004" s="63" t="s">
        <v>3186</v>
      </c>
      <c r="M2004" s="63" t="s">
        <v>3194</v>
      </c>
      <c r="N2004" s="63" t="s">
        <v>2633</v>
      </c>
      <c r="O2004" s="62">
        <v>1</v>
      </c>
    </row>
    <row r="2005" spans="2:16" x14ac:dyDescent="0.25">
      <c r="B2005" s="62">
        <v>2000</v>
      </c>
      <c r="C2005" s="63" t="s">
        <v>3182</v>
      </c>
      <c r="D2005" s="63" t="s">
        <v>3222</v>
      </c>
      <c r="E2005" s="63" t="s">
        <v>3223</v>
      </c>
      <c r="F2005" s="63" t="s">
        <v>3223</v>
      </c>
      <c r="G2005" s="63"/>
      <c r="H2005" s="63"/>
      <c r="I2005" s="62" t="s">
        <v>3189</v>
      </c>
      <c r="J2005" s="63">
        <v>206.03</v>
      </c>
      <c r="K2005" s="63">
        <v>12</v>
      </c>
      <c r="L2005" s="63" t="s">
        <v>3186</v>
      </c>
      <c r="M2005" s="63" t="s">
        <v>3194</v>
      </c>
      <c r="N2005" s="63" t="s">
        <v>3211</v>
      </c>
      <c r="O2005" s="62">
        <v>3</v>
      </c>
      <c r="P2005" s="64"/>
    </row>
    <row r="2006" spans="2:16" x14ac:dyDescent="0.25">
      <c r="B2006" s="62">
        <v>2001</v>
      </c>
      <c r="C2006" s="63" t="s">
        <v>3182</v>
      </c>
      <c r="D2006" s="63" t="s">
        <v>3205</v>
      </c>
      <c r="E2006" s="63" t="s">
        <v>3206</v>
      </c>
      <c r="F2006" s="63" t="s">
        <v>3206</v>
      </c>
      <c r="G2006" s="63"/>
      <c r="H2006" s="63"/>
      <c r="I2006" s="62" t="s">
        <v>3185</v>
      </c>
      <c r="J2006" s="63">
        <v>160.19999999999999</v>
      </c>
      <c r="K2006" s="63">
        <v>16</v>
      </c>
      <c r="L2006" s="63" t="s">
        <v>3186</v>
      </c>
      <c r="M2006" s="63" t="s">
        <v>3194</v>
      </c>
      <c r="N2006" s="63" t="s">
        <v>2633</v>
      </c>
      <c r="O2006" s="62">
        <v>1</v>
      </c>
    </row>
    <row r="2007" spans="2:16" x14ac:dyDescent="0.25">
      <c r="B2007" s="62">
        <v>2002</v>
      </c>
      <c r="C2007" s="63" t="s">
        <v>3182</v>
      </c>
      <c r="D2007" s="63" t="s">
        <v>3205</v>
      </c>
      <c r="E2007" s="63" t="s">
        <v>3206</v>
      </c>
      <c r="F2007" s="63" t="s">
        <v>3206</v>
      </c>
      <c r="G2007" s="63"/>
      <c r="H2007" s="63"/>
      <c r="I2007" s="62" t="s">
        <v>3185</v>
      </c>
      <c r="J2007" s="63">
        <v>122.8</v>
      </c>
      <c r="K2007" s="63">
        <v>16</v>
      </c>
      <c r="L2007" s="63" t="s">
        <v>3186</v>
      </c>
      <c r="M2007" s="63" t="s">
        <v>3194</v>
      </c>
      <c r="N2007" s="63" t="s">
        <v>2633</v>
      </c>
      <c r="O2007" s="62">
        <v>1</v>
      </c>
    </row>
    <row r="2008" spans="2:16" x14ac:dyDescent="0.25">
      <c r="B2008" s="62">
        <v>2003</v>
      </c>
      <c r="C2008" s="63" t="s">
        <v>3182</v>
      </c>
      <c r="D2008" s="63" t="s">
        <v>3205</v>
      </c>
      <c r="E2008" s="63" t="s">
        <v>3206</v>
      </c>
      <c r="F2008" s="63" t="s">
        <v>3206</v>
      </c>
      <c r="G2008" s="63"/>
      <c r="H2008" s="63"/>
      <c r="I2008" s="62" t="s">
        <v>3185</v>
      </c>
      <c r="J2008" s="63">
        <v>209.3</v>
      </c>
      <c r="K2008" s="63">
        <v>16</v>
      </c>
      <c r="L2008" s="63" t="s">
        <v>3186</v>
      </c>
      <c r="M2008" s="63" t="s">
        <v>3194</v>
      </c>
      <c r="N2008" s="63" t="s">
        <v>2633</v>
      </c>
      <c r="O2008" s="62">
        <v>1</v>
      </c>
    </row>
    <row r="2009" spans="2:16" x14ac:dyDescent="0.25">
      <c r="B2009" s="62">
        <v>2004</v>
      </c>
      <c r="C2009" s="63" t="s">
        <v>3182</v>
      </c>
      <c r="D2009" s="63" t="s">
        <v>3205</v>
      </c>
      <c r="E2009" s="63" t="s">
        <v>3206</v>
      </c>
      <c r="F2009" s="63" t="s">
        <v>3206</v>
      </c>
      <c r="G2009" s="63"/>
      <c r="H2009" s="63"/>
      <c r="I2009" s="62" t="s">
        <v>3185</v>
      </c>
      <c r="J2009" s="63">
        <v>184.3</v>
      </c>
      <c r="K2009" s="63">
        <v>16</v>
      </c>
      <c r="L2009" s="63" t="s">
        <v>3186</v>
      </c>
      <c r="M2009" s="63" t="s">
        <v>3194</v>
      </c>
      <c r="N2009" s="63" t="s">
        <v>2633</v>
      </c>
      <c r="O2009" s="62">
        <v>1</v>
      </c>
    </row>
    <row r="2010" spans="2:16" x14ac:dyDescent="0.25">
      <c r="B2010" s="62">
        <v>2005</v>
      </c>
      <c r="C2010" s="63" t="s">
        <v>3182</v>
      </c>
      <c r="D2010" s="63" t="s">
        <v>3205</v>
      </c>
      <c r="E2010" s="63" t="s">
        <v>3206</v>
      </c>
      <c r="F2010" s="63" t="s">
        <v>3206</v>
      </c>
      <c r="G2010" s="63"/>
      <c r="H2010" s="63"/>
      <c r="I2010" s="62" t="s">
        <v>3185</v>
      </c>
      <c r="J2010" s="63">
        <v>210.7</v>
      </c>
      <c r="K2010" s="63">
        <v>16</v>
      </c>
      <c r="L2010" s="63" t="s">
        <v>3186</v>
      </c>
      <c r="M2010" s="63" t="s">
        <v>3194</v>
      </c>
      <c r="N2010" s="63" t="s">
        <v>2633</v>
      </c>
      <c r="O2010" s="62">
        <v>1</v>
      </c>
    </row>
    <row r="2011" spans="2:16" x14ac:dyDescent="0.25">
      <c r="B2011" s="62">
        <v>2006</v>
      </c>
      <c r="C2011" s="63" t="s">
        <v>3182</v>
      </c>
      <c r="D2011" s="63" t="s">
        <v>3205</v>
      </c>
      <c r="E2011" s="63" t="s">
        <v>3206</v>
      </c>
      <c r="F2011" s="63" t="s">
        <v>3206</v>
      </c>
      <c r="G2011" s="63"/>
      <c r="H2011" s="63"/>
      <c r="I2011" s="62" t="s">
        <v>3185</v>
      </c>
      <c r="J2011" s="63">
        <v>216.6</v>
      </c>
      <c r="K2011" s="63">
        <v>16</v>
      </c>
      <c r="L2011" s="63" t="s">
        <v>3186</v>
      </c>
      <c r="M2011" s="63" t="s">
        <v>3194</v>
      </c>
      <c r="N2011" s="63" t="s">
        <v>2633</v>
      </c>
      <c r="O2011" s="62">
        <v>1</v>
      </c>
    </row>
    <row r="2012" spans="2:16" x14ac:dyDescent="0.25">
      <c r="B2012" s="62">
        <v>2007</v>
      </c>
      <c r="C2012" s="63" t="s">
        <v>3182</v>
      </c>
      <c r="D2012" s="63" t="s">
        <v>3205</v>
      </c>
      <c r="E2012" s="63" t="s">
        <v>3206</v>
      </c>
      <c r="F2012" s="63" t="s">
        <v>3206</v>
      </c>
      <c r="G2012" s="63"/>
      <c r="H2012" s="63"/>
      <c r="I2012" s="62" t="s">
        <v>3185</v>
      </c>
      <c r="J2012" s="63">
        <v>223.2</v>
      </c>
      <c r="K2012" s="63">
        <v>16</v>
      </c>
      <c r="L2012" s="63" t="s">
        <v>3186</v>
      </c>
      <c r="M2012" s="63" t="s">
        <v>3194</v>
      </c>
      <c r="N2012" s="63" t="s">
        <v>2633</v>
      </c>
      <c r="O2012" s="62">
        <v>1</v>
      </c>
    </row>
    <row r="2013" spans="2:16" x14ac:dyDescent="0.25">
      <c r="B2013" s="62">
        <v>2008</v>
      </c>
      <c r="C2013" s="63" t="s">
        <v>3182</v>
      </c>
      <c r="D2013" s="63" t="s">
        <v>3205</v>
      </c>
      <c r="E2013" s="63" t="s">
        <v>3206</v>
      </c>
      <c r="F2013" s="63" t="s">
        <v>3206</v>
      </c>
      <c r="G2013" s="63"/>
      <c r="H2013" s="63"/>
      <c r="I2013" s="62" t="s">
        <v>3185</v>
      </c>
      <c r="J2013" s="63">
        <v>201.2</v>
      </c>
      <c r="K2013" s="63">
        <v>16</v>
      </c>
      <c r="L2013" s="63" t="s">
        <v>3186</v>
      </c>
      <c r="M2013" s="63" t="s">
        <v>3194</v>
      </c>
      <c r="N2013" s="63" t="s">
        <v>2717</v>
      </c>
      <c r="O2013" s="62">
        <v>1</v>
      </c>
    </row>
    <row r="2014" spans="2:16" x14ac:dyDescent="0.25">
      <c r="B2014" s="62">
        <v>2009</v>
      </c>
      <c r="C2014" s="63" t="s">
        <v>3182</v>
      </c>
      <c r="D2014" s="63" t="s">
        <v>3205</v>
      </c>
      <c r="E2014" s="63" t="s">
        <v>3206</v>
      </c>
      <c r="F2014" s="63" t="s">
        <v>3206</v>
      </c>
      <c r="G2014" s="63"/>
      <c r="H2014" s="63"/>
      <c r="I2014" s="62" t="s">
        <v>3185</v>
      </c>
      <c r="J2014" s="63">
        <v>182.5</v>
      </c>
      <c r="K2014" s="63">
        <v>16</v>
      </c>
      <c r="L2014" s="63" t="s">
        <v>3186</v>
      </c>
      <c r="M2014" s="63" t="s">
        <v>3194</v>
      </c>
      <c r="N2014" s="63" t="s">
        <v>2633</v>
      </c>
      <c r="O2014" s="62">
        <v>1</v>
      </c>
    </row>
    <row r="2015" spans="2:16" x14ac:dyDescent="0.25">
      <c r="B2015" s="62">
        <v>2010</v>
      </c>
      <c r="C2015" s="63" t="s">
        <v>3182</v>
      </c>
      <c r="D2015" s="63" t="s">
        <v>3205</v>
      </c>
      <c r="E2015" s="63" t="s">
        <v>3206</v>
      </c>
      <c r="F2015" s="63" t="s">
        <v>3206</v>
      </c>
      <c r="G2015" s="63"/>
      <c r="H2015" s="63"/>
      <c r="I2015" s="62" t="s">
        <v>3185</v>
      </c>
      <c r="J2015" s="63">
        <v>176.2</v>
      </c>
      <c r="K2015" s="63">
        <v>16</v>
      </c>
      <c r="L2015" s="63" t="s">
        <v>3186</v>
      </c>
      <c r="M2015" s="63" t="s">
        <v>3194</v>
      </c>
      <c r="N2015" s="63" t="s">
        <v>2633</v>
      </c>
      <c r="O2015" s="62">
        <v>1</v>
      </c>
    </row>
    <row r="2016" spans="2:16" x14ac:dyDescent="0.25">
      <c r="B2016" s="62">
        <v>2011</v>
      </c>
      <c r="C2016" s="63" t="s">
        <v>3182</v>
      </c>
      <c r="D2016" s="63" t="s">
        <v>3205</v>
      </c>
      <c r="E2016" s="63" t="s">
        <v>3206</v>
      </c>
      <c r="F2016" s="63" t="s">
        <v>3206</v>
      </c>
      <c r="G2016" s="63"/>
      <c r="H2016" s="63"/>
      <c r="I2016" s="62" t="s">
        <v>3185</v>
      </c>
      <c r="J2016" s="63">
        <v>151.80000000000001</v>
      </c>
      <c r="K2016" s="63">
        <v>16</v>
      </c>
      <c r="L2016" s="63" t="s">
        <v>3186</v>
      </c>
      <c r="M2016" s="63" t="s">
        <v>3194</v>
      </c>
      <c r="N2016" s="63" t="s">
        <v>2633</v>
      </c>
      <c r="O2016" s="62">
        <v>1</v>
      </c>
    </row>
    <row r="2017" spans="2:16" x14ac:dyDescent="0.25">
      <c r="B2017" s="62">
        <v>2012</v>
      </c>
      <c r="C2017" s="63" t="s">
        <v>3182</v>
      </c>
      <c r="D2017" s="63" t="s">
        <v>3222</v>
      </c>
      <c r="E2017" s="63" t="s">
        <v>3223</v>
      </c>
      <c r="F2017" s="63" t="s">
        <v>3223</v>
      </c>
      <c r="G2017" s="63"/>
      <c r="H2017" s="63"/>
      <c r="I2017" s="62" t="s">
        <v>3189</v>
      </c>
      <c r="J2017" s="63">
        <v>36.4</v>
      </c>
      <c r="K2017" s="63">
        <v>12</v>
      </c>
      <c r="L2017" s="63" t="s">
        <v>3186</v>
      </c>
      <c r="M2017" s="63" t="s">
        <v>3194</v>
      </c>
      <c r="N2017" s="63" t="s">
        <v>3211</v>
      </c>
      <c r="O2017" s="62">
        <v>3</v>
      </c>
      <c r="P2017" s="64"/>
    </row>
    <row r="2018" spans="2:16" x14ac:dyDescent="0.25">
      <c r="B2018" s="62">
        <v>2013</v>
      </c>
      <c r="C2018" s="63" t="s">
        <v>3182</v>
      </c>
      <c r="D2018" s="63" t="s">
        <v>3214</v>
      </c>
      <c r="E2018" s="63" t="s">
        <v>3215</v>
      </c>
      <c r="F2018" s="63" t="s">
        <v>3215</v>
      </c>
      <c r="G2018" s="63"/>
      <c r="H2018" s="63"/>
      <c r="I2018" s="62" t="s">
        <v>3185</v>
      </c>
      <c r="J2018" s="63">
        <v>197.5</v>
      </c>
      <c r="K2018" s="63">
        <v>13</v>
      </c>
      <c r="L2018" s="63" t="s">
        <v>3186</v>
      </c>
      <c r="M2018" s="63" t="s">
        <v>3194</v>
      </c>
      <c r="N2018" s="63" t="s">
        <v>2677</v>
      </c>
      <c r="O2018" s="62">
        <v>1</v>
      </c>
    </row>
    <row r="2019" spans="2:16" x14ac:dyDescent="0.25">
      <c r="B2019" s="62">
        <v>2014</v>
      </c>
      <c r="C2019" s="63" t="s">
        <v>3182</v>
      </c>
      <c r="D2019" s="63" t="s">
        <v>3205</v>
      </c>
      <c r="E2019" s="63" t="s">
        <v>3206</v>
      </c>
      <c r="F2019" s="63" t="s">
        <v>3206</v>
      </c>
      <c r="G2019" s="63"/>
      <c r="H2019" s="63"/>
      <c r="I2019" s="62" t="s">
        <v>3185</v>
      </c>
      <c r="J2019" s="63">
        <v>95</v>
      </c>
      <c r="K2019" s="63">
        <v>16</v>
      </c>
      <c r="L2019" s="63" t="s">
        <v>3186</v>
      </c>
      <c r="M2019" s="63" t="s">
        <v>3194</v>
      </c>
      <c r="N2019" s="63" t="s">
        <v>2633</v>
      </c>
      <c r="O2019" s="62">
        <v>1</v>
      </c>
    </row>
    <row r="2020" spans="2:16" x14ac:dyDescent="0.25">
      <c r="B2020" s="62">
        <v>2015</v>
      </c>
      <c r="C2020" s="63" t="s">
        <v>3182</v>
      </c>
      <c r="D2020" s="63" t="s">
        <v>3205</v>
      </c>
      <c r="E2020" s="63" t="s">
        <v>3206</v>
      </c>
      <c r="F2020" s="63" t="s">
        <v>3206</v>
      </c>
      <c r="G2020" s="63"/>
      <c r="H2020" s="63"/>
      <c r="I2020" s="62" t="s">
        <v>3185</v>
      </c>
      <c r="J2020" s="63">
        <v>146.30000000000001</v>
      </c>
      <c r="K2020" s="63">
        <v>16</v>
      </c>
      <c r="L2020" s="63" t="s">
        <v>3186</v>
      </c>
      <c r="M2020" s="63" t="s">
        <v>3194</v>
      </c>
      <c r="N2020" s="63" t="s">
        <v>2633</v>
      </c>
      <c r="O2020" s="62">
        <v>1</v>
      </c>
    </row>
    <row r="2021" spans="2:16" x14ac:dyDescent="0.25">
      <c r="B2021" s="62">
        <v>2016</v>
      </c>
      <c r="C2021" s="63" t="s">
        <v>3182</v>
      </c>
      <c r="D2021" s="63" t="s">
        <v>3205</v>
      </c>
      <c r="E2021" s="63" t="s">
        <v>3206</v>
      </c>
      <c r="F2021" s="63" t="s">
        <v>3206</v>
      </c>
      <c r="G2021" s="63"/>
      <c r="H2021" s="63"/>
      <c r="I2021" s="62" t="s">
        <v>3185</v>
      </c>
      <c r="J2021" s="63">
        <v>79.400000000000006</v>
      </c>
      <c r="K2021" s="63">
        <v>16</v>
      </c>
      <c r="L2021" s="63" t="s">
        <v>3186</v>
      </c>
      <c r="M2021" s="63" t="s">
        <v>3194</v>
      </c>
      <c r="N2021" s="63" t="s">
        <v>2633</v>
      </c>
      <c r="O2021" s="62">
        <v>1</v>
      </c>
    </row>
    <row r="2022" spans="2:16" x14ac:dyDescent="0.25">
      <c r="B2022" s="62">
        <v>2017</v>
      </c>
      <c r="C2022" s="63" t="s">
        <v>3182</v>
      </c>
      <c r="D2022" s="63" t="s">
        <v>3205</v>
      </c>
      <c r="E2022" s="63" t="s">
        <v>3206</v>
      </c>
      <c r="F2022" s="63" t="s">
        <v>3206</v>
      </c>
      <c r="G2022" s="63"/>
      <c r="H2022" s="63"/>
      <c r="I2022" s="62" t="s">
        <v>3185</v>
      </c>
      <c r="J2022" s="63">
        <v>196.2</v>
      </c>
      <c r="K2022" s="63">
        <v>16</v>
      </c>
      <c r="L2022" s="63" t="s">
        <v>3186</v>
      </c>
      <c r="M2022" s="63" t="s">
        <v>3194</v>
      </c>
      <c r="N2022" s="63" t="s">
        <v>2633</v>
      </c>
      <c r="O2022" s="62">
        <v>1</v>
      </c>
    </row>
    <row r="2023" spans="2:16" x14ac:dyDescent="0.25">
      <c r="B2023" s="62">
        <v>2018</v>
      </c>
      <c r="C2023" s="63" t="s">
        <v>3182</v>
      </c>
      <c r="D2023" s="63" t="s">
        <v>3205</v>
      </c>
      <c r="E2023" s="63" t="s">
        <v>3206</v>
      </c>
      <c r="F2023" s="63" t="s">
        <v>3206</v>
      </c>
      <c r="G2023" s="63"/>
      <c r="H2023" s="63"/>
      <c r="I2023" s="62" t="s">
        <v>3185</v>
      </c>
      <c r="J2023" s="63">
        <v>178</v>
      </c>
      <c r="K2023" s="63">
        <v>16</v>
      </c>
      <c r="L2023" s="63" t="s">
        <v>3186</v>
      </c>
      <c r="M2023" s="63" t="s">
        <v>3194</v>
      </c>
      <c r="N2023" s="63" t="s">
        <v>2633</v>
      </c>
      <c r="O2023" s="62">
        <v>1</v>
      </c>
    </row>
    <row r="2024" spans="2:16" x14ac:dyDescent="0.25">
      <c r="B2024" s="62">
        <v>2019</v>
      </c>
      <c r="C2024" s="63" t="s">
        <v>3182</v>
      </c>
      <c r="D2024" s="63" t="s">
        <v>3205</v>
      </c>
      <c r="E2024" s="63" t="s">
        <v>3206</v>
      </c>
      <c r="F2024" s="63" t="s">
        <v>3206</v>
      </c>
      <c r="G2024" s="63"/>
      <c r="H2024" s="63"/>
      <c r="I2024" s="62" t="s">
        <v>3185</v>
      </c>
      <c r="J2024" s="63">
        <v>210.6</v>
      </c>
      <c r="K2024" s="63">
        <v>16</v>
      </c>
      <c r="L2024" s="63" t="s">
        <v>3186</v>
      </c>
      <c r="M2024" s="63" t="s">
        <v>3194</v>
      </c>
      <c r="N2024" s="63" t="s">
        <v>2633</v>
      </c>
      <c r="O2024" s="62">
        <v>1</v>
      </c>
    </row>
    <row r="2025" spans="2:16" x14ac:dyDescent="0.25">
      <c r="B2025" s="62">
        <v>2020</v>
      </c>
      <c r="C2025" s="63" t="s">
        <v>3182</v>
      </c>
      <c r="D2025" s="63" t="s">
        <v>3205</v>
      </c>
      <c r="E2025" s="63" t="s">
        <v>3206</v>
      </c>
      <c r="F2025" s="63" t="s">
        <v>3206</v>
      </c>
      <c r="G2025" s="63"/>
      <c r="H2025" s="63"/>
      <c r="I2025" s="62" t="s">
        <v>3185</v>
      </c>
      <c r="J2025" s="63">
        <v>106.1</v>
      </c>
      <c r="K2025" s="63">
        <v>16</v>
      </c>
      <c r="L2025" s="63" t="s">
        <v>3186</v>
      </c>
      <c r="M2025" s="63" t="s">
        <v>3194</v>
      </c>
      <c r="N2025" s="63" t="s">
        <v>2633</v>
      </c>
      <c r="O2025" s="62">
        <v>1</v>
      </c>
    </row>
    <row r="2026" spans="2:16" x14ac:dyDescent="0.25">
      <c r="B2026" s="62">
        <v>2021</v>
      </c>
      <c r="C2026" s="63" t="s">
        <v>3182</v>
      </c>
      <c r="D2026" s="63" t="s">
        <v>3205</v>
      </c>
      <c r="E2026" s="63" t="s">
        <v>3206</v>
      </c>
      <c r="F2026" s="63" t="s">
        <v>3206</v>
      </c>
      <c r="G2026" s="63"/>
      <c r="H2026" s="63"/>
      <c r="I2026" s="62" t="s">
        <v>3185</v>
      </c>
      <c r="J2026" s="63">
        <v>135.1</v>
      </c>
      <c r="K2026" s="63">
        <v>16</v>
      </c>
      <c r="L2026" s="63" t="s">
        <v>3186</v>
      </c>
      <c r="M2026" s="63" t="s">
        <v>3194</v>
      </c>
      <c r="N2026" s="63" t="s">
        <v>2633</v>
      </c>
      <c r="O2026" s="62">
        <v>1</v>
      </c>
    </row>
    <row r="2027" spans="2:16" x14ac:dyDescent="0.25">
      <c r="B2027" s="62">
        <v>2022</v>
      </c>
      <c r="C2027" s="63" t="s">
        <v>3182</v>
      </c>
      <c r="D2027" s="63" t="s">
        <v>3205</v>
      </c>
      <c r="E2027" s="63" t="s">
        <v>3206</v>
      </c>
      <c r="F2027" s="63" t="s">
        <v>3206</v>
      </c>
      <c r="G2027" s="63"/>
      <c r="H2027" s="63"/>
      <c r="I2027" s="62" t="s">
        <v>3185</v>
      </c>
      <c r="J2027" s="63">
        <v>145.30000000000001</v>
      </c>
      <c r="K2027" s="63">
        <v>16</v>
      </c>
      <c r="L2027" s="63" t="s">
        <v>3186</v>
      </c>
      <c r="M2027" s="63" t="s">
        <v>3194</v>
      </c>
      <c r="N2027" s="63" t="s">
        <v>2633</v>
      </c>
      <c r="O2027" s="62">
        <v>1</v>
      </c>
    </row>
    <row r="2028" spans="2:16" x14ac:dyDescent="0.25">
      <c r="B2028" s="62">
        <v>2023</v>
      </c>
      <c r="C2028" s="63" t="s">
        <v>3182</v>
      </c>
      <c r="D2028" s="63" t="s">
        <v>3205</v>
      </c>
      <c r="E2028" s="63" t="s">
        <v>3206</v>
      </c>
      <c r="F2028" s="63" t="s">
        <v>3206</v>
      </c>
      <c r="G2028" s="63"/>
      <c r="H2028" s="63"/>
      <c r="I2028" s="62" t="s">
        <v>3185</v>
      </c>
      <c r="J2028" s="63">
        <v>179.3</v>
      </c>
      <c r="K2028" s="63">
        <v>18</v>
      </c>
      <c r="L2028" s="63" t="s">
        <v>3186</v>
      </c>
      <c r="M2028" s="63" t="s">
        <v>3194</v>
      </c>
      <c r="N2028" s="63" t="s">
        <v>2633</v>
      </c>
      <c r="O2028" s="62">
        <v>1</v>
      </c>
    </row>
    <row r="2029" spans="2:16" x14ac:dyDescent="0.25">
      <c r="B2029" s="62">
        <v>2024</v>
      </c>
      <c r="C2029" s="63" t="s">
        <v>3182</v>
      </c>
      <c r="D2029" s="63" t="s">
        <v>3205</v>
      </c>
      <c r="E2029" s="63" t="s">
        <v>3206</v>
      </c>
      <c r="F2029" s="63" t="s">
        <v>3206</v>
      </c>
      <c r="G2029" s="63"/>
      <c r="H2029" s="63"/>
      <c r="I2029" s="62" t="s">
        <v>3185</v>
      </c>
      <c r="J2029" s="63">
        <v>228.1</v>
      </c>
      <c r="K2029" s="63">
        <v>16</v>
      </c>
      <c r="L2029" s="63" t="s">
        <v>3186</v>
      </c>
      <c r="M2029" s="63" t="s">
        <v>3194</v>
      </c>
      <c r="N2029" s="63" t="s">
        <v>2717</v>
      </c>
      <c r="O2029" s="62">
        <v>1</v>
      </c>
    </row>
    <row r="2030" spans="2:16" x14ac:dyDescent="0.25">
      <c r="B2030" s="62">
        <v>2025</v>
      </c>
      <c r="C2030" s="63" t="s">
        <v>3182</v>
      </c>
      <c r="D2030" s="63" t="s">
        <v>3205</v>
      </c>
      <c r="E2030" s="63" t="s">
        <v>3206</v>
      </c>
      <c r="F2030" s="63" t="s">
        <v>3206</v>
      </c>
      <c r="G2030" s="63"/>
      <c r="H2030" s="63"/>
      <c r="I2030" s="62" t="s">
        <v>3185</v>
      </c>
      <c r="J2030" s="63">
        <v>201.5</v>
      </c>
      <c r="K2030" s="63">
        <v>16</v>
      </c>
      <c r="L2030" s="63" t="s">
        <v>3186</v>
      </c>
      <c r="M2030" s="63" t="s">
        <v>3194</v>
      </c>
      <c r="N2030" s="63" t="s">
        <v>2633</v>
      </c>
      <c r="O2030" s="62">
        <v>1</v>
      </c>
    </row>
    <row r="2031" spans="2:16" x14ac:dyDescent="0.25">
      <c r="B2031" s="62">
        <v>2026</v>
      </c>
      <c r="C2031" s="63" t="s">
        <v>3182</v>
      </c>
      <c r="D2031" s="63" t="s">
        <v>3205</v>
      </c>
      <c r="E2031" s="63" t="s">
        <v>3206</v>
      </c>
      <c r="F2031" s="63" t="s">
        <v>3206</v>
      </c>
      <c r="G2031" s="63"/>
      <c r="H2031" s="63"/>
      <c r="I2031" s="62" t="s">
        <v>3185</v>
      </c>
      <c r="J2031" s="63">
        <v>179.7</v>
      </c>
      <c r="K2031" s="63">
        <v>16</v>
      </c>
      <c r="L2031" s="63" t="s">
        <v>3186</v>
      </c>
      <c r="M2031" s="63" t="s">
        <v>3194</v>
      </c>
      <c r="N2031" s="63" t="s">
        <v>2633</v>
      </c>
      <c r="O2031" s="62">
        <v>1</v>
      </c>
    </row>
    <row r="2032" spans="2:16" x14ac:dyDescent="0.25">
      <c r="B2032" s="62">
        <v>2027</v>
      </c>
      <c r="C2032" s="63" t="s">
        <v>3182</v>
      </c>
      <c r="D2032" s="63" t="s">
        <v>3196</v>
      </c>
      <c r="E2032" s="63" t="s">
        <v>3210</v>
      </c>
      <c r="F2032" s="63" t="s">
        <v>3210</v>
      </c>
      <c r="G2032" s="63"/>
      <c r="H2032" s="63"/>
      <c r="I2032" s="62" t="s">
        <v>3189</v>
      </c>
      <c r="J2032" s="63">
        <v>61</v>
      </c>
      <c r="K2032" s="63">
        <v>13</v>
      </c>
      <c r="L2032" s="63" t="s">
        <v>3186</v>
      </c>
      <c r="M2032" s="63" t="s">
        <v>3187</v>
      </c>
      <c r="N2032" s="63" t="s">
        <v>3199</v>
      </c>
      <c r="O2032" s="62">
        <v>3</v>
      </c>
      <c r="P2032" s="64"/>
    </row>
    <row r="2033" spans="2:16" x14ac:dyDescent="0.25">
      <c r="B2033" s="62">
        <v>2028</v>
      </c>
      <c r="C2033" s="63" t="s">
        <v>3182</v>
      </c>
      <c r="D2033" s="63" t="s">
        <v>3205</v>
      </c>
      <c r="E2033" s="63" t="s">
        <v>3206</v>
      </c>
      <c r="F2033" s="63" t="s">
        <v>3206</v>
      </c>
      <c r="G2033" s="63"/>
      <c r="H2033" s="63"/>
      <c r="I2033" s="62" t="s">
        <v>3189</v>
      </c>
      <c r="J2033" s="63">
        <v>80.7</v>
      </c>
      <c r="K2033" s="63">
        <v>13</v>
      </c>
      <c r="L2033" s="63" t="s">
        <v>3186</v>
      </c>
      <c r="M2033" s="63" t="s">
        <v>3187</v>
      </c>
      <c r="N2033" s="63" t="s">
        <v>3190</v>
      </c>
      <c r="O2033" s="62">
        <v>3</v>
      </c>
      <c r="P2033" s="64"/>
    </row>
    <row r="2034" spans="2:16" x14ac:dyDescent="0.25">
      <c r="B2034" s="62">
        <v>2029</v>
      </c>
      <c r="C2034" s="63" t="s">
        <v>3182</v>
      </c>
      <c r="D2034" s="63" t="s">
        <v>3205</v>
      </c>
      <c r="E2034" s="63" t="s">
        <v>3206</v>
      </c>
      <c r="F2034" s="63" t="s">
        <v>3206</v>
      </c>
      <c r="G2034" s="63"/>
      <c r="H2034" s="63"/>
      <c r="I2034" s="62" t="s">
        <v>3189</v>
      </c>
      <c r="J2034" s="63">
        <v>80.7</v>
      </c>
      <c r="K2034" s="63">
        <v>13</v>
      </c>
      <c r="L2034" s="63" t="s">
        <v>3186</v>
      </c>
      <c r="M2034" s="63" t="s">
        <v>3187</v>
      </c>
      <c r="N2034" s="63" t="s">
        <v>3190</v>
      </c>
      <c r="O2034" s="62">
        <v>3</v>
      </c>
      <c r="P2034" s="64"/>
    </row>
    <row r="2035" spans="2:16" x14ac:dyDescent="0.25">
      <c r="B2035" s="62">
        <v>2030</v>
      </c>
      <c r="C2035" s="63" t="s">
        <v>3182</v>
      </c>
      <c r="D2035" s="63" t="s">
        <v>3205</v>
      </c>
      <c r="E2035" s="63" t="s">
        <v>3206</v>
      </c>
      <c r="F2035" s="63" t="s">
        <v>3206</v>
      </c>
      <c r="G2035" s="63"/>
      <c r="H2035" s="63"/>
      <c r="I2035" s="62" t="s">
        <v>3189</v>
      </c>
      <c r="J2035" s="63">
        <v>80.7</v>
      </c>
      <c r="K2035" s="63">
        <v>13</v>
      </c>
      <c r="L2035" s="63" t="s">
        <v>3186</v>
      </c>
      <c r="M2035" s="63" t="s">
        <v>3187</v>
      </c>
      <c r="N2035" s="63" t="s">
        <v>3190</v>
      </c>
      <c r="O2035" s="62">
        <v>3</v>
      </c>
      <c r="P2035" s="64"/>
    </row>
    <row r="2036" spans="2:16" x14ac:dyDescent="0.25">
      <c r="B2036" s="62">
        <v>2031</v>
      </c>
      <c r="C2036" s="63" t="s">
        <v>3182</v>
      </c>
      <c r="D2036" s="63" t="s">
        <v>3196</v>
      </c>
      <c r="E2036" s="63" t="s">
        <v>3210</v>
      </c>
      <c r="F2036" s="63" t="s">
        <v>3210</v>
      </c>
      <c r="G2036" s="63"/>
      <c r="H2036" s="63"/>
      <c r="I2036" s="62" t="s">
        <v>3189</v>
      </c>
      <c r="J2036" s="63">
        <v>64.19</v>
      </c>
      <c r="K2036" s="63">
        <v>13</v>
      </c>
      <c r="L2036" s="63" t="s">
        <v>3186</v>
      </c>
      <c r="M2036" s="63" t="s">
        <v>3187</v>
      </c>
      <c r="N2036" s="63" t="s">
        <v>3190</v>
      </c>
      <c r="O2036" s="62">
        <v>3</v>
      </c>
      <c r="P2036" s="64"/>
    </row>
    <row r="2037" spans="2:16" x14ac:dyDescent="0.25">
      <c r="B2037" s="62">
        <v>2032</v>
      </c>
      <c r="C2037" s="63" t="s">
        <v>3182</v>
      </c>
      <c r="D2037" s="63" t="s">
        <v>3196</v>
      </c>
      <c r="E2037" s="63" t="s">
        <v>3197</v>
      </c>
      <c r="F2037" s="63" t="s">
        <v>3197</v>
      </c>
      <c r="G2037" s="63"/>
      <c r="H2037" s="63"/>
      <c r="I2037" s="62" t="s">
        <v>3189</v>
      </c>
      <c r="J2037" s="63">
        <v>80</v>
      </c>
      <c r="K2037" s="63">
        <v>13</v>
      </c>
      <c r="L2037" s="63" t="s">
        <v>3186</v>
      </c>
      <c r="M2037" s="63" t="s">
        <v>3187</v>
      </c>
      <c r="N2037" s="63" t="s">
        <v>3190</v>
      </c>
      <c r="O2037" s="62">
        <v>3</v>
      </c>
      <c r="P2037" s="64"/>
    </row>
    <row r="2038" spans="2:16" x14ac:dyDescent="0.25">
      <c r="B2038" s="62">
        <v>2033</v>
      </c>
      <c r="C2038" s="63" t="s">
        <v>3182</v>
      </c>
      <c r="D2038" s="63" t="s">
        <v>3205</v>
      </c>
      <c r="E2038" s="63" t="s">
        <v>3206</v>
      </c>
      <c r="F2038" s="63" t="s">
        <v>3206</v>
      </c>
      <c r="G2038" s="63"/>
      <c r="H2038" s="63"/>
      <c r="I2038" s="62" t="s">
        <v>3185</v>
      </c>
      <c r="J2038" s="63">
        <v>186.2</v>
      </c>
      <c r="K2038" s="63">
        <v>16</v>
      </c>
      <c r="L2038" s="63" t="s">
        <v>3186</v>
      </c>
      <c r="M2038" s="63" t="s">
        <v>3194</v>
      </c>
      <c r="N2038" s="63" t="s">
        <v>2633</v>
      </c>
      <c r="O2038" s="62">
        <v>1</v>
      </c>
    </row>
    <row r="2039" spans="2:16" x14ac:dyDescent="0.25">
      <c r="B2039" s="62">
        <v>2034</v>
      </c>
      <c r="C2039" s="63" t="s">
        <v>3182</v>
      </c>
      <c r="D2039" s="63" t="s">
        <v>3196</v>
      </c>
      <c r="E2039" s="63" t="s">
        <v>3210</v>
      </c>
      <c r="F2039" s="63" t="s">
        <v>3210</v>
      </c>
      <c r="G2039" s="63"/>
      <c r="H2039" s="63"/>
      <c r="I2039" s="62" t="s">
        <v>3189</v>
      </c>
      <c r="J2039" s="63">
        <v>76</v>
      </c>
      <c r="K2039" s="63">
        <v>13</v>
      </c>
      <c r="L2039" s="63" t="s">
        <v>3186</v>
      </c>
      <c r="M2039" s="63" t="s">
        <v>3187</v>
      </c>
      <c r="N2039" s="63" t="s">
        <v>3199</v>
      </c>
      <c r="O2039" s="62">
        <v>3</v>
      </c>
      <c r="P2039" s="64"/>
    </row>
    <row r="2040" spans="2:16" x14ac:dyDescent="0.25">
      <c r="B2040" s="62">
        <v>2035</v>
      </c>
      <c r="C2040" s="63" t="s">
        <v>3182</v>
      </c>
      <c r="D2040" s="63" t="s">
        <v>3196</v>
      </c>
      <c r="E2040" s="63" t="s">
        <v>3197</v>
      </c>
      <c r="F2040" s="63" t="s">
        <v>3197</v>
      </c>
      <c r="G2040" s="63"/>
      <c r="H2040" s="63"/>
      <c r="I2040" s="62" t="s">
        <v>3189</v>
      </c>
      <c r="J2040" s="63">
        <v>32.21</v>
      </c>
      <c r="K2040" s="63">
        <v>13</v>
      </c>
      <c r="L2040" s="63" t="s">
        <v>3186</v>
      </c>
      <c r="M2040" s="63" t="s">
        <v>3187</v>
      </c>
      <c r="N2040" s="63" t="s">
        <v>3190</v>
      </c>
      <c r="O2040" s="62">
        <v>3</v>
      </c>
      <c r="P2040" s="64"/>
    </row>
    <row r="2041" spans="2:16" x14ac:dyDescent="0.25">
      <c r="B2041" s="62">
        <v>2036</v>
      </c>
      <c r="C2041" s="63" t="s">
        <v>3182</v>
      </c>
      <c r="D2041" s="63" t="s">
        <v>3196</v>
      </c>
      <c r="E2041" s="63" t="s">
        <v>3210</v>
      </c>
      <c r="F2041" s="63" t="s">
        <v>3210</v>
      </c>
      <c r="G2041" s="63"/>
      <c r="H2041" s="63"/>
      <c r="I2041" s="62" t="s">
        <v>3189</v>
      </c>
      <c r="J2041" s="63">
        <v>70</v>
      </c>
      <c r="K2041" s="63">
        <v>13</v>
      </c>
      <c r="L2041" s="63" t="s">
        <v>3186</v>
      </c>
      <c r="M2041" s="63" t="s">
        <v>3187</v>
      </c>
      <c r="N2041" s="63" t="s">
        <v>3199</v>
      </c>
      <c r="O2041" s="62">
        <v>3</v>
      </c>
      <c r="P2041" s="64"/>
    </row>
    <row r="2042" spans="2:16" x14ac:dyDescent="0.25">
      <c r="B2042" s="62">
        <v>2037</v>
      </c>
      <c r="C2042" s="63" t="s">
        <v>3182</v>
      </c>
      <c r="D2042" s="63" t="s">
        <v>3196</v>
      </c>
      <c r="E2042" s="63" t="s">
        <v>3210</v>
      </c>
      <c r="F2042" s="63" t="s">
        <v>3210</v>
      </c>
      <c r="G2042" s="63"/>
      <c r="H2042" s="63"/>
      <c r="I2042" s="62" t="s">
        <v>3189</v>
      </c>
      <c r="J2042" s="63">
        <v>20</v>
      </c>
      <c r="K2042" s="63">
        <v>12</v>
      </c>
      <c r="L2042" s="63" t="s">
        <v>3186</v>
      </c>
      <c r="M2042" s="63" t="s">
        <v>3187</v>
      </c>
      <c r="N2042" s="63" t="s">
        <v>3198</v>
      </c>
      <c r="O2042" s="62">
        <v>3</v>
      </c>
      <c r="P2042" s="64"/>
    </row>
    <row r="2043" spans="2:16" x14ac:dyDescent="0.25">
      <c r="B2043" s="62">
        <v>2038</v>
      </c>
      <c r="C2043" s="63" t="s">
        <v>3182</v>
      </c>
      <c r="D2043" s="63" t="s">
        <v>3196</v>
      </c>
      <c r="E2043" s="63" t="s">
        <v>3210</v>
      </c>
      <c r="F2043" s="63" t="s">
        <v>3210</v>
      </c>
      <c r="G2043" s="63"/>
      <c r="H2043" s="63"/>
      <c r="I2043" s="62" t="s">
        <v>3189</v>
      </c>
      <c r="J2043" s="63">
        <v>51</v>
      </c>
      <c r="K2043" s="63">
        <v>13</v>
      </c>
      <c r="L2043" s="63" t="s">
        <v>3186</v>
      </c>
      <c r="M2043" s="63" t="s">
        <v>3187</v>
      </c>
      <c r="N2043" s="63" t="s">
        <v>3199</v>
      </c>
      <c r="O2043" s="62">
        <v>3</v>
      </c>
      <c r="P2043" s="64"/>
    </row>
    <row r="2044" spans="2:16" x14ac:dyDescent="0.25">
      <c r="B2044" s="62">
        <v>2039</v>
      </c>
      <c r="C2044" s="63" t="s">
        <v>3182</v>
      </c>
      <c r="D2044" s="63" t="s">
        <v>3196</v>
      </c>
      <c r="E2044" s="63" t="s">
        <v>3210</v>
      </c>
      <c r="F2044" s="63" t="s">
        <v>3210</v>
      </c>
      <c r="G2044" s="63"/>
      <c r="H2044" s="63"/>
      <c r="I2044" s="62" t="s">
        <v>3189</v>
      </c>
      <c r="J2044" s="63">
        <v>58</v>
      </c>
      <c r="K2044" s="63">
        <v>12</v>
      </c>
      <c r="L2044" s="63" t="s">
        <v>3186</v>
      </c>
      <c r="M2044" s="63" t="s">
        <v>3187</v>
      </c>
      <c r="N2044" s="63" t="s">
        <v>3198</v>
      </c>
      <c r="O2044" s="62">
        <v>3</v>
      </c>
      <c r="P2044" s="64"/>
    </row>
    <row r="2045" spans="2:16" x14ac:dyDescent="0.25">
      <c r="B2045" s="62">
        <v>2040</v>
      </c>
      <c r="C2045" s="63" t="s">
        <v>3182</v>
      </c>
      <c r="D2045" s="63" t="s">
        <v>3196</v>
      </c>
      <c r="E2045" s="63" t="s">
        <v>3210</v>
      </c>
      <c r="F2045" s="63" t="s">
        <v>3210</v>
      </c>
      <c r="G2045" s="63"/>
      <c r="H2045" s="63"/>
      <c r="I2045" s="62" t="s">
        <v>3189</v>
      </c>
      <c r="J2045" s="63">
        <v>67</v>
      </c>
      <c r="K2045" s="63">
        <v>12</v>
      </c>
      <c r="L2045" s="63" t="s">
        <v>3186</v>
      </c>
      <c r="M2045" s="63" t="s">
        <v>3187</v>
      </c>
      <c r="N2045" s="63" t="s">
        <v>3198</v>
      </c>
      <c r="O2045" s="62">
        <v>3</v>
      </c>
      <c r="P2045" s="64"/>
    </row>
    <row r="2046" spans="2:16" x14ac:dyDescent="0.25">
      <c r="B2046" s="62">
        <v>2041</v>
      </c>
      <c r="C2046" s="63" t="s">
        <v>3182</v>
      </c>
      <c r="D2046" s="63" t="s">
        <v>3196</v>
      </c>
      <c r="E2046" s="63" t="s">
        <v>3210</v>
      </c>
      <c r="F2046" s="63" t="s">
        <v>3210</v>
      </c>
      <c r="G2046" s="63"/>
      <c r="H2046" s="63"/>
      <c r="I2046" s="62" t="s">
        <v>3189</v>
      </c>
      <c r="J2046" s="63">
        <v>80</v>
      </c>
      <c r="K2046" s="63">
        <v>12</v>
      </c>
      <c r="L2046" s="63" t="s">
        <v>3186</v>
      </c>
      <c r="M2046" s="63" t="s">
        <v>3187</v>
      </c>
      <c r="N2046" s="63" t="s">
        <v>3198</v>
      </c>
      <c r="O2046" s="62">
        <v>3</v>
      </c>
      <c r="P2046" s="64"/>
    </row>
    <row r="2047" spans="2:16" x14ac:dyDescent="0.25">
      <c r="B2047" s="62">
        <v>2042</v>
      </c>
      <c r="C2047" s="63" t="s">
        <v>3182</v>
      </c>
      <c r="D2047" s="63" t="s">
        <v>3196</v>
      </c>
      <c r="E2047" s="63" t="s">
        <v>3197</v>
      </c>
      <c r="F2047" s="63" t="s">
        <v>3197</v>
      </c>
      <c r="G2047" s="63"/>
      <c r="H2047" s="63"/>
      <c r="I2047" s="62" t="s">
        <v>3189</v>
      </c>
      <c r="J2047" s="63">
        <v>37.86</v>
      </c>
      <c r="K2047" s="63">
        <v>13</v>
      </c>
      <c r="L2047" s="63" t="s">
        <v>3186</v>
      </c>
      <c r="M2047" s="63" t="s">
        <v>3187</v>
      </c>
      <c r="N2047" s="63" t="s">
        <v>3190</v>
      </c>
      <c r="O2047" s="62">
        <v>3</v>
      </c>
      <c r="P2047" s="64"/>
    </row>
    <row r="2048" spans="2:16" x14ac:dyDescent="0.25">
      <c r="B2048" s="62">
        <v>2043</v>
      </c>
      <c r="C2048" s="63" t="s">
        <v>3182</v>
      </c>
      <c r="D2048" s="63" t="s">
        <v>3222</v>
      </c>
      <c r="E2048" s="63" t="s">
        <v>3223</v>
      </c>
      <c r="F2048" s="63" t="s">
        <v>3223</v>
      </c>
      <c r="G2048" s="63"/>
      <c r="H2048" s="63"/>
      <c r="I2048" s="62" t="s">
        <v>3189</v>
      </c>
      <c r="J2048" s="63">
        <v>169.71</v>
      </c>
      <c r="K2048" s="63">
        <v>12</v>
      </c>
      <c r="L2048" s="63" t="s">
        <v>3186</v>
      </c>
      <c r="M2048" s="63" t="s">
        <v>3194</v>
      </c>
      <c r="N2048" s="63" t="s">
        <v>3211</v>
      </c>
      <c r="O2048" s="62">
        <v>3</v>
      </c>
      <c r="P2048" s="64"/>
    </row>
    <row r="2049" spans="2:16" x14ac:dyDescent="0.25">
      <c r="B2049" s="62">
        <v>2044</v>
      </c>
      <c r="C2049" s="63" t="s">
        <v>3182</v>
      </c>
      <c r="D2049" s="63" t="s">
        <v>3231</v>
      </c>
      <c r="E2049" s="63" t="s">
        <v>3232</v>
      </c>
      <c r="F2049" s="63" t="s">
        <v>3232</v>
      </c>
      <c r="G2049" s="63"/>
      <c r="H2049" s="63"/>
      <c r="I2049" s="62" t="s">
        <v>3189</v>
      </c>
      <c r="J2049" s="63">
        <v>49.96</v>
      </c>
      <c r="K2049" s="63">
        <v>12</v>
      </c>
      <c r="L2049" s="63" t="s">
        <v>3186</v>
      </c>
      <c r="M2049" s="63" t="s">
        <v>3194</v>
      </c>
      <c r="N2049" s="63" t="s">
        <v>3211</v>
      </c>
      <c r="O2049" s="62">
        <v>3</v>
      </c>
      <c r="P2049" s="64"/>
    </row>
    <row r="2050" spans="2:16" x14ac:dyDescent="0.25">
      <c r="B2050" s="62">
        <v>2045</v>
      </c>
      <c r="C2050" s="63" t="s">
        <v>3182</v>
      </c>
      <c r="D2050" s="63" t="s">
        <v>3205</v>
      </c>
      <c r="E2050" s="63" t="s">
        <v>3206</v>
      </c>
      <c r="F2050" s="63" t="s">
        <v>3206</v>
      </c>
      <c r="G2050" s="63"/>
      <c r="H2050" s="63"/>
      <c r="I2050" s="62" t="s">
        <v>3185</v>
      </c>
      <c r="J2050" s="63">
        <v>216</v>
      </c>
      <c r="K2050" s="63">
        <v>18</v>
      </c>
      <c r="L2050" s="63" t="s">
        <v>3186</v>
      </c>
      <c r="M2050" s="63" t="s">
        <v>3194</v>
      </c>
      <c r="N2050" s="63" t="s">
        <v>2633</v>
      </c>
      <c r="O2050" s="62">
        <v>1</v>
      </c>
    </row>
    <row r="2051" spans="2:16" x14ac:dyDescent="0.25">
      <c r="B2051" s="62">
        <v>2046</v>
      </c>
      <c r="C2051" s="63" t="s">
        <v>3182</v>
      </c>
      <c r="D2051" s="63" t="s">
        <v>3205</v>
      </c>
      <c r="E2051" s="63" t="s">
        <v>3206</v>
      </c>
      <c r="F2051" s="63" t="s">
        <v>3206</v>
      </c>
      <c r="G2051" s="63"/>
      <c r="H2051" s="63"/>
      <c r="I2051" s="62" t="s">
        <v>3185</v>
      </c>
      <c r="J2051" s="63">
        <v>84.7</v>
      </c>
      <c r="K2051" s="63">
        <v>16</v>
      </c>
      <c r="L2051" s="63" t="s">
        <v>3186</v>
      </c>
      <c r="M2051" s="63" t="s">
        <v>3194</v>
      </c>
      <c r="N2051" s="63" t="s">
        <v>2633</v>
      </c>
      <c r="O2051" s="62">
        <v>1</v>
      </c>
    </row>
    <row r="2052" spans="2:16" x14ac:dyDescent="0.25">
      <c r="B2052" s="62">
        <v>2047</v>
      </c>
      <c r="C2052" s="63" t="s">
        <v>3182</v>
      </c>
      <c r="D2052" s="63" t="s">
        <v>3196</v>
      </c>
      <c r="E2052" s="63" t="s">
        <v>3197</v>
      </c>
      <c r="F2052" s="63" t="s">
        <v>3197</v>
      </c>
      <c r="G2052" s="63"/>
      <c r="H2052" s="63"/>
      <c r="I2052" s="62" t="s">
        <v>3189</v>
      </c>
      <c r="J2052" s="63">
        <v>85</v>
      </c>
      <c r="K2052" s="63">
        <v>13</v>
      </c>
      <c r="L2052" s="63" t="s">
        <v>3186</v>
      </c>
      <c r="M2052" s="63" t="s">
        <v>3187</v>
      </c>
      <c r="N2052" s="63" t="s">
        <v>3190</v>
      </c>
      <c r="O2052" s="62">
        <v>3</v>
      </c>
      <c r="P2052" s="64"/>
    </row>
    <row r="2053" spans="2:16" x14ac:dyDescent="0.25">
      <c r="B2053" s="62">
        <v>2048</v>
      </c>
      <c r="C2053" s="63" t="s">
        <v>3182</v>
      </c>
      <c r="D2053" s="63" t="s">
        <v>3196</v>
      </c>
      <c r="E2053" s="63" t="s">
        <v>3197</v>
      </c>
      <c r="F2053" s="63" t="s">
        <v>3197</v>
      </c>
      <c r="G2053" s="63"/>
      <c r="H2053" s="63"/>
      <c r="I2053" s="62" t="s">
        <v>3189</v>
      </c>
      <c r="J2053" s="63">
        <v>70</v>
      </c>
      <c r="K2053" s="63">
        <v>13</v>
      </c>
      <c r="L2053" s="63" t="s">
        <v>3186</v>
      </c>
      <c r="M2053" s="63" t="s">
        <v>3187</v>
      </c>
      <c r="N2053" s="63" t="s">
        <v>3190</v>
      </c>
      <c r="O2053" s="62">
        <v>3</v>
      </c>
      <c r="P2053" s="64"/>
    </row>
    <row r="2054" spans="2:16" x14ac:dyDescent="0.25">
      <c r="B2054" s="62">
        <v>2049</v>
      </c>
      <c r="C2054" s="63" t="s">
        <v>3182</v>
      </c>
      <c r="D2054" s="63" t="s">
        <v>3196</v>
      </c>
      <c r="E2054" s="63" t="s">
        <v>3197</v>
      </c>
      <c r="F2054" s="63" t="s">
        <v>3197</v>
      </c>
      <c r="G2054" s="63"/>
      <c r="H2054" s="63"/>
      <c r="I2054" s="62" t="s">
        <v>3189</v>
      </c>
      <c r="J2054" s="63">
        <v>60</v>
      </c>
      <c r="K2054" s="63">
        <v>13</v>
      </c>
      <c r="L2054" s="63" t="s">
        <v>3186</v>
      </c>
      <c r="M2054" s="63" t="s">
        <v>3187</v>
      </c>
      <c r="N2054" s="63" t="s">
        <v>3190</v>
      </c>
      <c r="O2054" s="62">
        <v>3</v>
      </c>
      <c r="P2054" s="64"/>
    </row>
    <row r="2055" spans="2:16" x14ac:dyDescent="0.25">
      <c r="B2055" s="62">
        <v>2050</v>
      </c>
      <c r="C2055" s="63" t="s">
        <v>3182</v>
      </c>
      <c r="D2055" s="63" t="s">
        <v>3196</v>
      </c>
      <c r="E2055" s="63" t="s">
        <v>3197</v>
      </c>
      <c r="F2055" s="63" t="s">
        <v>3197</v>
      </c>
      <c r="G2055" s="63"/>
      <c r="H2055" s="63"/>
      <c r="I2055" s="62" t="s">
        <v>3189</v>
      </c>
      <c r="J2055" s="63">
        <v>24</v>
      </c>
      <c r="K2055" s="63">
        <v>13</v>
      </c>
      <c r="L2055" s="63" t="s">
        <v>3186</v>
      </c>
      <c r="M2055" s="63" t="s">
        <v>3187</v>
      </c>
      <c r="N2055" s="63" t="s">
        <v>3190</v>
      </c>
      <c r="O2055" s="62">
        <v>3</v>
      </c>
      <c r="P2055" s="64"/>
    </row>
    <row r="2056" spans="2:16" x14ac:dyDescent="0.25">
      <c r="B2056" s="62">
        <v>2051</v>
      </c>
      <c r="C2056" s="63" t="s">
        <v>3182</v>
      </c>
      <c r="D2056" s="63" t="s">
        <v>3196</v>
      </c>
      <c r="E2056" s="63" t="s">
        <v>3197</v>
      </c>
      <c r="F2056" s="63" t="s">
        <v>3197</v>
      </c>
      <c r="G2056" s="63"/>
      <c r="H2056" s="63"/>
      <c r="I2056" s="62" t="s">
        <v>3189</v>
      </c>
      <c r="J2056" s="63">
        <v>59</v>
      </c>
      <c r="K2056" s="63">
        <v>13</v>
      </c>
      <c r="L2056" s="63" t="s">
        <v>3186</v>
      </c>
      <c r="M2056" s="63" t="s">
        <v>3187</v>
      </c>
      <c r="N2056" s="63" t="s">
        <v>3190</v>
      </c>
      <c r="O2056" s="62">
        <v>3</v>
      </c>
      <c r="P2056" s="64"/>
    </row>
    <row r="2057" spans="2:16" x14ac:dyDescent="0.25">
      <c r="B2057" s="62">
        <v>2052</v>
      </c>
      <c r="C2057" s="63" t="s">
        <v>3182</v>
      </c>
      <c r="D2057" s="63" t="s">
        <v>3196</v>
      </c>
      <c r="E2057" s="63" t="s">
        <v>3197</v>
      </c>
      <c r="F2057" s="63" t="s">
        <v>3197</v>
      </c>
      <c r="G2057" s="63"/>
      <c r="H2057" s="63"/>
      <c r="I2057" s="62" t="s">
        <v>3189</v>
      </c>
      <c r="J2057" s="63">
        <v>64</v>
      </c>
      <c r="K2057" s="63">
        <v>13</v>
      </c>
      <c r="L2057" s="63" t="s">
        <v>3186</v>
      </c>
      <c r="M2057" s="63" t="s">
        <v>3187</v>
      </c>
      <c r="N2057" s="63" t="s">
        <v>3190</v>
      </c>
      <c r="O2057" s="62">
        <v>3</v>
      </c>
      <c r="P2057" s="64"/>
    </row>
    <row r="2058" spans="2:16" x14ac:dyDescent="0.25">
      <c r="B2058" s="62">
        <v>2053</v>
      </c>
      <c r="C2058" s="63" t="s">
        <v>3182</v>
      </c>
      <c r="D2058" s="63" t="s">
        <v>3222</v>
      </c>
      <c r="E2058" s="63" t="s">
        <v>3225</v>
      </c>
      <c r="F2058" s="63" t="s">
        <v>3225</v>
      </c>
      <c r="G2058" s="63"/>
      <c r="H2058" s="63"/>
      <c r="I2058" s="62" t="s">
        <v>3189</v>
      </c>
      <c r="J2058" s="63">
        <v>198</v>
      </c>
      <c r="K2058" s="63">
        <v>12</v>
      </c>
      <c r="L2058" s="63" t="s">
        <v>3186</v>
      </c>
      <c r="M2058" s="63" t="s">
        <v>3194</v>
      </c>
      <c r="N2058" s="63" t="s">
        <v>3211</v>
      </c>
      <c r="O2058" s="62">
        <v>3</v>
      </c>
      <c r="P2058" s="64"/>
    </row>
    <row r="2059" spans="2:16" x14ac:dyDescent="0.25">
      <c r="B2059" s="62">
        <v>2054</v>
      </c>
      <c r="C2059" s="63" t="s">
        <v>3182</v>
      </c>
      <c r="D2059" s="63" t="s">
        <v>3196</v>
      </c>
      <c r="E2059" s="63" t="s">
        <v>3197</v>
      </c>
      <c r="F2059" s="63" t="s">
        <v>3197</v>
      </c>
      <c r="G2059" s="63"/>
      <c r="H2059" s="63"/>
      <c r="I2059" s="62" t="s">
        <v>3189</v>
      </c>
      <c r="J2059" s="63">
        <v>81</v>
      </c>
      <c r="K2059" s="63">
        <v>13</v>
      </c>
      <c r="L2059" s="63" t="s">
        <v>3186</v>
      </c>
      <c r="M2059" s="63" t="s">
        <v>3187</v>
      </c>
      <c r="N2059" s="63" t="s">
        <v>3190</v>
      </c>
      <c r="O2059" s="62">
        <v>3</v>
      </c>
      <c r="P2059" s="64"/>
    </row>
    <row r="2060" spans="2:16" x14ac:dyDescent="0.25">
      <c r="B2060" s="62">
        <v>2055</v>
      </c>
      <c r="C2060" s="63" t="s">
        <v>3182</v>
      </c>
      <c r="D2060" s="63" t="s">
        <v>3196</v>
      </c>
      <c r="E2060" s="63" t="s">
        <v>3210</v>
      </c>
      <c r="F2060" s="63" t="s">
        <v>3210</v>
      </c>
      <c r="G2060" s="63"/>
      <c r="H2060" s="63"/>
      <c r="I2060" s="62" t="s">
        <v>3189</v>
      </c>
      <c r="J2060" s="63">
        <v>49</v>
      </c>
      <c r="K2060" s="63">
        <v>13</v>
      </c>
      <c r="L2060" s="63" t="s">
        <v>3186</v>
      </c>
      <c r="M2060" s="63" t="s">
        <v>3187</v>
      </c>
      <c r="N2060" s="63" t="s">
        <v>3190</v>
      </c>
      <c r="O2060" s="62">
        <v>3</v>
      </c>
      <c r="P2060" s="64"/>
    </row>
    <row r="2061" spans="2:16" x14ac:dyDescent="0.25">
      <c r="B2061" s="62">
        <v>2056</v>
      </c>
      <c r="C2061" s="63" t="s">
        <v>3182</v>
      </c>
      <c r="D2061" s="63" t="s">
        <v>3222</v>
      </c>
      <c r="E2061" s="63" t="s">
        <v>3223</v>
      </c>
      <c r="F2061" s="63" t="s">
        <v>3223</v>
      </c>
      <c r="G2061" s="63"/>
      <c r="H2061" s="63"/>
      <c r="I2061" s="62" t="s">
        <v>3189</v>
      </c>
      <c r="J2061" s="63">
        <v>210</v>
      </c>
      <c r="K2061" s="63">
        <v>12</v>
      </c>
      <c r="L2061" s="63" t="s">
        <v>3186</v>
      </c>
      <c r="M2061" s="63" t="s">
        <v>3194</v>
      </c>
      <c r="N2061" s="63" t="s">
        <v>3211</v>
      </c>
      <c r="O2061" s="62">
        <v>3</v>
      </c>
      <c r="P2061" s="64"/>
    </row>
    <row r="2062" spans="2:16" x14ac:dyDescent="0.25">
      <c r="B2062" s="62">
        <v>2057</v>
      </c>
      <c r="C2062" s="63" t="s">
        <v>3182</v>
      </c>
      <c r="D2062" s="63" t="s">
        <v>3196</v>
      </c>
      <c r="E2062" s="63" t="s">
        <v>3210</v>
      </c>
      <c r="F2062" s="63" t="s">
        <v>3210</v>
      </c>
      <c r="G2062" s="63"/>
      <c r="H2062" s="63"/>
      <c r="I2062" s="62" t="s">
        <v>3189</v>
      </c>
      <c r="J2062" s="63">
        <v>79</v>
      </c>
      <c r="K2062" s="63">
        <v>13</v>
      </c>
      <c r="L2062" s="63" t="s">
        <v>3186</v>
      </c>
      <c r="M2062" s="63" t="s">
        <v>3187</v>
      </c>
      <c r="N2062" s="63" t="s">
        <v>3190</v>
      </c>
      <c r="O2062" s="62">
        <v>3</v>
      </c>
      <c r="P2062" s="64"/>
    </row>
    <row r="2063" spans="2:16" x14ac:dyDescent="0.25">
      <c r="B2063" s="62">
        <v>2058</v>
      </c>
      <c r="C2063" s="63" t="s">
        <v>3182</v>
      </c>
      <c r="D2063" s="63" t="s">
        <v>3205</v>
      </c>
      <c r="E2063" s="63" t="s">
        <v>3206</v>
      </c>
      <c r="F2063" s="63" t="s">
        <v>3206</v>
      </c>
      <c r="G2063" s="63"/>
      <c r="H2063" s="63"/>
      <c r="I2063" s="62" t="s">
        <v>3185</v>
      </c>
      <c r="J2063" s="63">
        <v>201.2</v>
      </c>
      <c r="K2063" s="63">
        <v>16</v>
      </c>
      <c r="L2063" s="63" t="s">
        <v>3186</v>
      </c>
      <c r="M2063" s="63" t="s">
        <v>3194</v>
      </c>
      <c r="N2063" s="63" t="s">
        <v>2633</v>
      </c>
      <c r="O2063" s="62">
        <v>1</v>
      </c>
    </row>
    <row r="2064" spans="2:16" x14ac:dyDescent="0.25">
      <c r="B2064" s="62">
        <v>2059</v>
      </c>
      <c r="C2064" s="63" t="s">
        <v>3182</v>
      </c>
      <c r="D2064" s="63" t="s">
        <v>3222</v>
      </c>
      <c r="E2064" s="63" t="s">
        <v>3223</v>
      </c>
      <c r="F2064" s="63" t="s">
        <v>3223</v>
      </c>
      <c r="G2064" s="63"/>
      <c r="H2064" s="63"/>
      <c r="I2064" s="62" t="s">
        <v>3189</v>
      </c>
      <c r="J2064" s="63">
        <v>190</v>
      </c>
      <c r="K2064" s="63">
        <v>12</v>
      </c>
      <c r="L2064" s="63" t="s">
        <v>3186</v>
      </c>
      <c r="M2064" s="63" t="s">
        <v>3194</v>
      </c>
      <c r="N2064" s="63" t="s">
        <v>3211</v>
      </c>
      <c r="O2064" s="62">
        <v>3</v>
      </c>
      <c r="P2064" s="64"/>
    </row>
    <row r="2065" spans="2:16" x14ac:dyDescent="0.25">
      <c r="B2065" s="62">
        <v>2060</v>
      </c>
      <c r="C2065" s="63" t="s">
        <v>3182</v>
      </c>
      <c r="D2065" s="63" t="s">
        <v>3222</v>
      </c>
      <c r="E2065" s="63" t="s">
        <v>3242</v>
      </c>
      <c r="F2065" s="63" t="s">
        <v>3242</v>
      </c>
      <c r="G2065" s="63"/>
      <c r="H2065" s="63"/>
      <c r="I2065" s="62" t="s">
        <v>3189</v>
      </c>
      <c r="J2065" s="63">
        <v>180.89</v>
      </c>
      <c r="K2065" s="63">
        <v>13</v>
      </c>
      <c r="L2065" s="63" t="s">
        <v>3186</v>
      </c>
      <c r="M2065" s="63" t="s">
        <v>3187</v>
      </c>
      <c r="N2065" s="63" t="s">
        <v>3190</v>
      </c>
      <c r="O2065" s="62">
        <v>3</v>
      </c>
      <c r="P2065" s="64"/>
    </row>
    <row r="2066" spans="2:16" x14ac:dyDescent="0.25">
      <c r="B2066" s="62">
        <v>2061</v>
      </c>
      <c r="C2066" s="63" t="s">
        <v>3182</v>
      </c>
      <c r="D2066" s="63" t="s">
        <v>3196</v>
      </c>
      <c r="E2066" s="63" t="s">
        <v>3197</v>
      </c>
      <c r="F2066" s="63" t="s">
        <v>3197</v>
      </c>
      <c r="G2066" s="63"/>
      <c r="H2066" s="63"/>
      <c r="I2066" s="62" t="s">
        <v>3189</v>
      </c>
      <c r="J2066" s="63">
        <v>78.47</v>
      </c>
      <c r="K2066" s="63">
        <v>12</v>
      </c>
      <c r="L2066" s="63" t="s">
        <v>3186</v>
      </c>
      <c r="M2066" s="63" t="s">
        <v>3187</v>
      </c>
      <c r="N2066" s="63" t="s">
        <v>3198</v>
      </c>
      <c r="O2066" s="62">
        <v>3</v>
      </c>
      <c r="P2066" s="64"/>
    </row>
    <row r="2067" spans="2:16" x14ac:dyDescent="0.25">
      <c r="B2067" s="62">
        <v>2062</v>
      </c>
      <c r="C2067" s="63" t="s">
        <v>3182</v>
      </c>
      <c r="D2067" s="63" t="s">
        <v>3196</v>
      </c>
      <c r="E2067" s="63" t="s">
        <v>3197</v>
      </c>
      <c r="F2067" s="63" t="s">
        <v>3197</v>
      </c>
      <c r="G2067" s="63"/>
      <c r="H2067" s="63"/>
      <c r="I2067" s="62" t="s">
        <v>3189</v>
      </c>
      <c r="J2067" s="63">
        <v>78</v>
      </c>
      <c r="K2067" s="63">
        <v>12</v>
      </c>
      <c r="L2067" s="63" t="s">
        <v>3186</v>
      </c>
      <c r="M2067" s="63" t="s">
        <v>3187</v>
      </c>
      <c r="N2067" s="63" t="s">
        <v>3198</v>
      </c>
      <c r="O2067" s="62">
        <v>3</v>
      </c>
      <c r="P2067" s="64"/>
    </row>
    <row r="2068" spans="2:16" x14ac:dyDescent="0.25">
      <c r="B2068" s="62">
        <v>2063</v>
      </c>
      <c r="C2068" s="63" t="s">
        <v>3182</v>
      </c>
      <c r="D2068" s="63" t="s">
        <v>3222</v>
      </c>
      <c r="E2068" s="63" t="s">
        <v>3242</v>
      </c>
      <c r="F2068" s="63" t="s">
        <v>3242</v>
      </c>
      <c r="G2068" s="63"/>
      <c r="H2068" s="63"/>
      <c r="I2068" s="62" t="s">
        <v>3189</v>
      </c>
      <c r="J2068" s="63">
        <v>122.11</v>
      </c>
      <c r="K2068" s="63">
        <v>13</v>
      </c>
      <c r="L2068" s="63" t="s">
        <v>3186</v>
      </c>
      <c r="M2068" s="63" t="s">
        <v>3187</v>
      </c>
      <c r="N2068" s="63" t="s">
        <v>3190</v>
      </c>
      <c r="O2068" s="62">
        <v>3</v>
      </c>
      <c r="P2068" s="64"/>
    </row>
    <row r="2069" spans="2:16" x14ac:dyDescent="0.25">
      <c r="B2069" s="62">
        <v>2064</v>
      </c>
      <c r="C2069" s="63" t="s">
        <v>3182</v>
      </c>
      <c r="D2069" s="63" t="s">
        <v>3222</v>
      </c>
      <c r="E2069" s="63" t="s">
        <v>3242</v>
      </c>
      <c r="F2069" s="63" t="s">
        <v>3242</v>
      </c>
      <c r="G2069" s="63"/>
      <c r="H2069" s="63"/>
      <c r="I2069" s="62" t="s">
        <v>3189</v>
      </c>
      <c r="J2069" s="63">
        <v>104.22</v>
      </c>
      <c r="K2069" s="63">
        <v>13</v>
      </c>
      <c r="L2069" s="63" t="s">
        <v>3186</v>
      </c>
      <c r="M2069" s="63" t="s">
        <v>3187</v>
      </c>
      <c r="N2069" s="63" t="s">
        <v>3190</v>
      </c>
      <c r="O2069" s="62">
        <v>3</v>
      </c>
      <c r="P2069" s="64"/>
    </row>
    <row r="2070" spans="2:16" x14ac:dyDescent="0.25">
      <c r="B2070" s="62">
        <v>2065</v>
      </c>
      <c r="C2070" s="63" t="s">
        <v>3182</v>
      </c>
      <c r="D2070" s="63" t="s">
        <v>3196</v>
      </c>
      <c r="E2070" s="63" t="s">
        <v>3197</v>
      </c>
      <c r="F2070" s="63" t="s">
        <v>3197</v>
      </c>
      <c r="G2070" s="63"/>
      <c r="H2070" s="63"/>
      <c r="I2070" s="62" t="s">
        <v>3185</v>
      </c>
      <c r="J2070" s="63">
        <v>259.5</v>
      </c>
      <c r="K2070" s="63">
        <v>16</v>
      </c>
      <c r="L2070" s="63" t="s">
        <v>3186</v>
      </c>
      <c r="M2070" s="63" t="s">
        <v>3194</v>
      </c>
      <c r="N2070" s="63" t="s">
        <v>2633</v>
      </c>
      <c r="O2070" s="62">
        <v>1</v>
      </c>
    </row>
    <row r="2071" spans="2:16" x14ac:dyDescent="0.25">
      <c r="B2071" s="62">
        <v>2066</v>
      </c>
      <c r="C2071" s="63" t="s">
        <v>3182</v>
      </c>
      <c r="D2071" s="63" t="s">
        <v>3222</v>
      </c>
      <c r="E2071" s="63" t="s">
        <v>3242</v>
      </c>
      <c r="F2071" s="63" t="s">
        <v>3242</v>
      </c>
      <c r="G2071" s="63"/>
      <c r="H2071" s="63"/>
      <c r="I2071" s="62" t="s">
        <v>3189</v>
      </c>
      <c r="J2071" s="63">
        <v>187.19</v>
      </c>
      <c r="K2071" s="63">
        <v>13</v>
      </c>
      <c r="L2071" s="63" t="s">
        <v>3186</v>
      </c>
      <c r="M2071" s="63" t="s">
        <v>3187</v>
      </c>
      <c r="N2071" s="63" t="s">
        <v>3190</v>
      </c>
      <c r="O2071" s="62">
        <v>3</v>
      </c>
      <c r="P2071" s="64"/>
    </row>
    <row r="2072" spans="2:16" x14ac:dyDescent="0.25">
      <c r="B2072" s="62">
        <v>2067</v>
      </c>
      <c r="C2072" s="63" t="s">
        <v>3182</v>
      </c>
      <c r="D2072" s="63" t="s">
        <v>3196</v>
      </c>
      <c r="E2072" s="63" t="s">
        <v>3197</v>
      </c>
      <c r="F2072" s="63" t="s">
        <v>3197</v>
      </c>
      <c r="G2072" s="63"/>
      <c r="H2072" s="63"/>
      <c r="I2072" s="62" t="s">
        <v>3189</v>
      </c>
      <c r="J2072" s="63">
        <v>76</v>
      </c>
      <c r="K2072" s="63">
        <v>12</v>
      </c>
      <c r="L2072" s="63" t="s">
        <v>3186</v>
      </c>
      <c r="M2072" s="63" t="s">
        <v>3187</v>
      </c>
      <c r="N2072" s="63" t="s">
        <v>3198</v>
      </c>
      <c r="O2072" s="62">
        <v>3</v>
      </c>
      <c r="P2072" s="64"/>
    </row>
    <row r="2073" spans="2:16" x14ac:dyDescent="0.25">
      <c r="B2073" s="62">
        <v>2068</v>
      </c>
      <c r="C2073" s="63" t="s">
        <v>3182</v>
      </c>
      <c r="D2073" s="63" t="s">
        <v>3196</v>
      </c>
      <c r="E2073" s="63" t="s">
        <v>3210</v>
      </c>
      <c r="F2073" s="63" t="s">
        <v>3210</v>
      </c>
      <c r="G2073" s="63"/>
      <c r="H2073" s="63"/>
      <c r="I2073" s="62" t="s">
        <v>3189</v>
      </c>
      <c r="J2073" s="63">
        <v>56</v>
      </c>
      <c r="K2073" s="63">
        <v>12</v>
      </c>
      <c r="L2073" s="63" t="s">
        <v>3186</v>
      </c>
      <c r="M2073" s="63" t="s">
        <v>3187</v>
      </c>
      <c r="N2073" s="63" t="s">
        <v>3198</v>
      </c>
      <c r="O2073" s="62">
        <v>3</v>
      </c>
      <c r="P2073" s="64"/>
    </row>
    <row r="2074" spans="2:16" x14ac:dyDescent="0.25">
      <c r="B2074" s="62">
        <v>2069</v>
      </c>
      <c r="C2074" s="63" t="s">
        <v>3182</v>
      </c>
      <c r="D2074" s="63" t="s">
        <v>3196</v>
      </c>
      <c r="E2074" s="63" t="s">
        <v>3197</v>
      </c>
      <c r="F2074" s="63" t="s">
        <v>3197</v>
      </c>
      <c r="G2074" s="63"/>
      <c r="H2074" s="63"/>
      <c r="I2074" s="62" t="s">
        <v>3189</v>
      </c>
      <c r="J2074" s="63">
        <v>69</v>
      </c>
      <c r="K2074" s="63">
        <v>12</v>
      </c>
      <c r="L2074" s="63" t="s">
        <v>3186</v>
      </c>
      <c r="M2074" s="63" t="s">
        <v>3187</v>
      </c>
      <c r="N2074" s="63" t="s">
        <v>3198</v>
      </c>
      <c r="O2074" s="62">
        <v>3</v>
      </c>
      <c r="P2074" s="64"/>
    </row>
    <row r="2075" spans="2:16" x14ac:dyDescent="0.25">
      <c r="B2075" s="62">
        <v>2070</v>
      </c>
      <c r="C2075" s="63" t="s">
        <v>3182</v>
      </c>
      <c r="D2075" s="63" t="s">
        <v>3222</v>
      </c>
      <c r="E2075" s="63" t="s">
        <v>3242</v>
      </c>
      <c r="F2075" s="63" t="s">
        <v>3242</v>
      </c>
      <c r="G2075" s="63"/>
      <c r="H2075" s="63"/>
      <c r="I2075" s="62" t="s">
        <v>3189</v>
      </c>
      <c r="J2075" s="63">
        <v>512.78</v>
      </c>
      <c r="K2075" s="63">
        <v>13</v>
      </c>
      <c r="L2075" s="63" t="s">
        <v>3186</v>
      </c>
      <c r="M2075" s="63" t="s">
        <v>3187</v>
      </c>
      <c r="N2075" s="63" t="s">
        <v>3190</v>
      </c>
      <c r="O2075" s="62">
        <v>3</v>
      </c>
      <c r="P2075" s="64"/>
    </row>
    <row r="2076" spans="2:16" x14ac:dyDescent="0.25">
      <c r="B2076" s="62">
        <v>2071</v>
      </c>
      <c r="C2076" s="63" t="s">
        <v>3182</v>
      </c>
      <c r="D2076" s="63" t="s">
        <v>3222</v>
      </c>
      <c r="E2076" s="63" t="s">
        <v>3242</v>
      </c>
      <c r="F2076" s="63" t="s">
        <v>3242</v>
      </c>
      <c r="G2076" s="63"/>
      <c r="H2076" s="63"/>
      <c r="I2076" s="62" t="s">
        <v>3189</v>
      </c>
      <c r="J2076" s="63">
        <v>175.77</v>
      </c>
      <c r="K2076" s="63">
        <v>13</v>
      </c>
      <c r="L2076" s="63" t="s">
        <v>3186</v>
      </c>
      <c r="M2076" s="63" t="s">
        <v>3187</v>
      </c>
      <c r="N2076" s="63" t="s">
        <v>3190</v>
      </c>
      <c r="O2076" s="62">
        <v>3</v>
      </c>
      <c r="P2076" s="64"/>
    </row>
    <row r="2077" spans="2:16" x14ac:dyDescent="0.25">
      <c r="B2077" s="62">
        <v>2072</v>
      </c>
      <c r="C2077" s="63" t="s">
        <v>3182</v>
      </c>
      <c r="D2077" s="63" t="s">
        <v>3196</v>
      </c>
      <c r="E2077" s="63" t="s">
        <v>3210</v>
      </c>
      <c r="F2077" s="63" t="s">
        <v>3210</v>
      </c>
      <c r="G2077" s="63"/>
      <c r="H2077" s="63"/>
      <c r="I2077" s="62" t="s">
        <v>3189</v>
      </c>
      <c r="J2077" s="63">
        <v>79</v>
      </c>
      <c r="K2077" s="63">
        <v>12</v>
      </c>
      <c r="L2077" s="63" t="s">
        <v>3186</v>
      </c>
      <c r="M2077" s="63" t="s">
        <v>3187</v>
      </c>
      <c r="N2077" s="63" t="s">
        <v>3198</v>
      </c>
      <c r="O2077" s="62">
        <v>3</v>
      </c>
      <c r="P2077" s="64"/>
    </row>
    <row r="2078" spans="2:16" x14ac:dyDescent="0.25">
      <c r="B2078" s="62">
        <v>2073</v>
      </c>
      <c r="C2078" s="63" t="s">
        <v>3182</v>
      </c>
      <c r="D2078" s="63" t="s">
        <v>3196</v>
      </c>
      <c r="E2078" s="63" t="s">
        <v>3197</v>
      </c>
      <c r="F2078" s="63" t="s">
        <v>3197</v>
      </c>
      <c r="G2078" s="63"/>
      <c r="H2078" s="63"/>
      <c r="I2078" s="62" t="s">
        <v>3185</v>
      </c>
      <c r="J2078" s="63">
        <v>31.1</v>
      </c>
      <c r="K2078" s="63">
        <v>16</v>
      </c>
      <c r="L2078" s="63" t="s">
        <v>3186</v>
      </c>
      <c r="M2078" s="63" t="s">
        <v>3194</v>
      </c>
      <c r="N2078" s="63" t="s">
        <v>2717</v>
      </c>
      <c r="O2078" s="62">
        <v>1</v>
      </c>
    </row>
    <row r="2079" spans="2:16" x14ac:dyDescent="0.25">
      <c r="B2079" s="62">
        <v>2074</v>
      </c>
      <c r="C2079" s="63" t="s">
        <v>3182</v>
      </c>
      <c r="D2079" s="63" t="s">
        <v>3196</v>
      </c>
      <c r="E2079" s="63" t="s">
        <v>3197</v>
      </c>
      <c r="F2079" s="63" t="s">
        <v>3197</v>
      </c>
      <c r="G2079" s="63"/>
      <c r="H2079" s="63"/>
      <c r="I2079" s="62" t="s">
        <v>3189</v>
      </c>
      <c r="J2079" s="63">
        <v>82</v>
      </c>
      <c r="K2079" s="63">
        <v>12</v>
      </c>
      <c r="L2079" s="63" t="s">
        <v>3186</v>
      </c>
      <c r="M2079" s="63" t="s">
        <v>3187</v>
      </c>
      <c r="N2079" s="63" t="s">
        <v>3198</v>
      </c>
      <c r="O2079" s="62">
        <v>3</v>
      </c>
      <c r="P2079" s="64"/>
    </row>
    <row r="2080" spans="2:16" x14ac:dyDescent="0.25">
      <c r="B2080" s="62">
        <v>2075</v>
      </c>
      <c r="C2080" s="63" t="s">
        <v>3182</v>
      </c>
      <c r="D2080" s="63" t="s">
        <v>3196</v>
      </c>
      <c r="E2080" s="63" t="s">
        <v>3210</v>
      </c>
      <c r="F2080" s="63" t="s">
        <v>3210</v>
      </c>
      <c r="G2080" s="63"/>
      <c r="H2080" s="63"/>
      <c r="I2080" s="62" t="s">
        <v>3189</v>
      </c>
      <c r="J2080" s="63">
        <v>80</v>
      </c>
      <c r="K2080" s="63">
        <v>12</v>
      </c>
      <c r="L2080" s="63" t="s">
        <v>3186</v>
      </c>
      <c r="M2080" s="63" t="s">
        <v>3187</v>
      </c>
      <c r="N2080" s="63" t="s">
        <v>3198</v>
      </c>
      <c r="O2080" s="62">
        <v>3</v>
      </c>
      <c r="P2080" s="64"/>
    </row>
    <row r="2081" spans="2:16" x14ac:dyDescent="0.25">
      <c r="B2081" s="62">
        <v>2076</v>
      </c>
      <c r="C2081" s="63" t="s">
        <v>3182</v>
      </c>
      <c r="D2081" s="63" t="s">
        <v>3196</v>
      </c>
      <c r="E2081" s="63" t="s">
        <v>3210</v>
      </c>
      <c r="F2081" s="63" t="s">
        <v>3210</v>
      </c>
      <c r="G2081" s="63"/>
      <c r="H2081" s="63"/>
      <c r="I2081" s="62" t="s">
        <v>3189</v>
      </c>
      <c r="J2081" s="63">
        <v>78</v>
      </c>
      <c r="K2081" s="63">
        <v>12</v>
      </c>
      <c r="L2081" s="63" t="s">
        <v>3186</v>
      </c>
      <c r="M2081" s="63" t="s">
        <v>3187</v>
      </c>
      <c r="N2081" s="63" t="s">
        <v>3198</v>
      </c>
      <c r="O2081" s="62">
        <v>3</v>
      </c>
      <c r="P2081" s="64"/>
    </row>
    <row r="2082" spans="2:16" x14ac:dyDescent="0.25">
      <c r="B2082" s="62">
        <v>2077</v>
      </c>
      <c r="C2082" s="63" t="s">
        <v>3182</v>
      </c>
      <c r="D2082" s="63" t="s">
        <v>3222</v>
      </c>
      <c r="E2082" s="63" t="s">
        <v>3242</v>
      </c>
      <c r="F2082" s="63" t="s">
        <v>3242</v>
      </c>
      <c r="G2082" s="63"/>
      <c r="H2082" s="63"/>
      <c r="I2082" s="62" t="s">
        <v>3189</v>
      </c>
      <c r="J2082" s="63">
        <v>166.8</v>
      </c>
      <c r="K2082" s="63">
        <v>13</v>
      </c>
      <c r="L2082" s="63" t="s">
        <v>3186</v>
      </c>
      <c r="M2082" s="63" t="s">
        <v>3187</v>
      </c>
      <c r="N2082" s="63" t="s">
        <v>3190</v>
      </c>
      <c r="O2082" s="62">
        <v>3</v>
      </c>
      <c r="P2082" s="64"/>
    </row>
    <row r="2083" spans="2:16" x14ac:dyDescent="0.25">
      <c r="B2083" s="62">
        <v>2078</v>
      </c>
      <c r="C2083" s="63" t="s">
        <v>3182</v>
      </c>
      <c r="D2083" s="63" t="s">
        <v>3222</v>
      </c>
      <c r="E2083" s="63" t="s">
        <v>3242</v>
      </c>
      <c r="F2083" s="63" t="s">
        <v>3242</v>
      </c>
      <c r="G2083" s="63"/>
      <c r="H2083" s="63"/>
      <c r="I2083" s="62" t="s">
        <v>3189</v>
      </c>
      <c r="J2083" s="63">
        <v>165.14</v>
      </c>
      <c r="K2083" s="63">
        <v>13</v>
      </c>
      <c r="L2083" s="63" t="s">
        <v>3186</v>
      </c>
      <c r="M2083" s="63" t="s">
        <v>3187</v>
      </c>
      <c r="N2083" s="63" t="s">
        <v>3190</v>
      </c>
      <c r="O2083" s="62">
        <v>3</v>
      </c>
      <c r="P2083" s="64"/>
    </row>
    <row r="2084" spans="2:16" x14ac:dyDescent="0.25">
      <c r="B2084" s="62">
        <v>2079</v>
      </c>
      <c r="C2084" s="63" t="s">
        <v>3182</v>
      </c>
      <c r="D2084" s="63" t="s">
        <v>3196</v>
      </c>
      <c r="E2084" s="63" t="s">
        <v>3210</v>
      </c>
      <c r="F2084" s="63" t="s">
        <v>3210</v>
      </c>
      <c r="G2084" s="63"/>
      <c r="H2084" s="63"/>
      <c r="I2084" s="62" t="s">
        <v>3189</v>
      </c>
      <c r="J2084" s="63">
        <v>80</v>
      </c>
      <c r="K2084" s="63">
        <v>12</v>
      </c>
      <c r="L2084" s="63" t="s">
        <v>3186</v>
      </c>
      <c r="M2084" s="63" t="s">
        <v>3187</v>
      </c>
      <c r="N2084" s="63" t="s">
        <v>3198</v>
      </c>
      <c r="O2084" s="62">
        <v>3</v>
      </c>
      <c r="P2084" s="64"/>
    </row>
    <row r="2085" spans="2:16" x14ac:dyDescent="0.25">
      <c r="B2085" s="62">
        <v>2080</v>
      </c>
      <c r="C2085" s="63" t="s">
        <v>3182</v>
      </c>
      <c r="D2085" s="63" t="s">
        <v>3196</v>
      </c>
      <c r="E2085" s="63" t="s">
        <v>3210</v>
      </c>
      <c r="F2085" s="63" t="s">
        <v>3210</v>
      </c>
      <c r="G2085" s="63"/>
      <c r="H2085" s="63"/>
      <c r="I2085" s="62" t="s">
        <v>3189</v>
      </c>
      <c r="J2085" s="63">
        <v>75</v>
      </c>
      <c r="K2085" s="63">
        <v>12</v>
      </c>
      <c r="L2085" s="63" t="s">
        <v>3186</v>
      </c>
      <c r="M2085" s="63" t="s">
        <v>3187</v>
      </c>
      <c r="N2085" s="63" t="s">
        <v>3198</v>
      </c>
      <c r="O2085" s="62">
        <v>3</v>
      </c>
      <c r="P2085" s="64"/>
    </row>
    <row r="2086" spans="2:16" x14ac:dyDescent="0.25">
      <c r="B2086" s="62">
        <v>2081</v>
      </c>
      <c r="C2086" s="63" t="s">
        <v>3182</v>
      </c>
      <c r="D2086" s="63" t="s">
        <v>3196</v>
      </c>
      <c r="E2086" s="63" t="s">
        <v>3197</v>
      </c>
      <c r="F2086" s="63" t="s">
        <v>3197</v>
      </c>
      <c r="G2086" s="63"/>
      <c r="H2086" s="63"/>
      <c r="I2086" s="62" t="s">
        <v>3189</v>
      </c>
      <c r="J2086" s="63">
        <v>47</v>
      </c>
      <c r="K2086" s="63">
        <v>13</v>
      </c>
      <c r="L2086" s="63" t="s">
        <v>3186</v>
      </c>
      <c r="M2086" s="63" t="s">
        <v>3187</v>
      </c>
      <c r="N2086" s="63" t="s">
        <v>3199</v>
      </c>
      <c r="O2086" s="62">
        <v>3</v>
      </c>
      <c r="P2086" s="64"/>
    </row>
    <row r="2087" spans="2:16" x14ac:dyDescent="0.25">
      <c r="B2087" s="62">
        <v>2082</v>
      </c>
      <c r="C2087" s="63" t="s">
        <v>3182</v>
      </c>
      <c r="D2087" s="63" t="s">
        <v>3222</v>
      </c>
      <c r="E2087" s="63" t="s">
        <v>3242</v>
      </c>
      <c r="F2087" s="63" t="s">
        <v>3242</v>
      </c>
      <c r="G2087" s="63"/>
      <c r="H2087" s="63"/>
      <c r="I2087" s="62" t="s">
        <v>3189</v>
      </c>
      <c r="J2087" s="63">
        <v>147.33000000000001</v>
      </c>
      <c r="K2087" s="63">
        <v>13</v>
      </c>
      <c r="L2087" s="63" t="s">
        <v>3186</v>
      </c>
      <c r="M2087" s="63" t="s">
        <v>3187</v>
      </c>
      <c r="N2087" s="63" t="s">
        <v>3190</v>
      </c>
      <c r="O2087" s="62">
        <v>3</v>
      </c>
      <c r="P2087" s="64"/>
    </row>
    <row r="2088" spans="2:16" x14ac:dyDescent="0.25">
      <c r="B2088" s="62">
        <v>2083</v>
      </c>
      <c r="C2088" s="63" t="s">
        <v>3182</v>
      </c>
      <c r="D2088" s="63" t="s">
        <v>3196</v>
      </c>
      <c r="E2088" s="63" t="s">
        <v>3197</v>
      </c>
      <c r="F2088" s="63" t="s">
        <v>3197</v>
      </c>
      <c r="G2088" s="63"/>
      <c r="H2088" s="63"/>
      <c r="I2088" s="62" t="s">
        <v>3189</v>
      </c>
      <c r="J2088" s="63">
        <v>72</v>
      </c>
      <c r="K2088" s="63">
        <v>12</v>
      </c>
      <c r="L2088" s="63" t="s">
        <v>3186</v>
      </c>
      <c r="M2088" s="63" t="s">
        <v>3187</v>
      </c>
      <c r="N2088" s="63" t="s">
        <v>3198</v>
      </c>
      <c r="O2088" s="62">
        <v>3</v>
      </c>
      <c r="P2088" s="64"/>
    </row>
    <row r="2089" spans="2:16" x14ac:dyDescent="0.25">
      <c r="B2089" s="62">
        <v>2084</v>
      </c>
      <c r="C2089" s="63" t="s">
        <v>3182</v>
      </c>
      <c r="D2089" s="63" t="s">
        <v>3222</v>
      </c>
      <c r="E2089" s="63" t="s">
        <v>3242</v>
      </c>
      <c r="F2089" s="63" t="s">
        <v>3242</v>
      </c>
      <c r="G2089" s="63"/>
      <c r="H2089" s="63"/>
      <c r="I2089" s="62" t="s">
        <v>3189</v>
      </c>
      <c r="J2089" s="63">
        <v>149.75</v>
      </c>
      <c r="K2089" s="63">
        <v>13</v>
      </c>
      <c r="L2089" s="63" t="s">
        <v>3186</v>
      </c>
      <c r="M2089" s="63" t="s">
        <v>3187</v>
      </c>
      <c r="N2089" s="63" t="s">
        <v>3190</v>
      </c>
      <c r="O2089" s="62">
        <v>3</v>
      </c>
      <c r="P2089" s="64"/>
    </row>
    <row r="2090" spans="2:16" x14ac:dyDescent="0.25">
      <c r="B2090" s="62">
        <v>2085</v>
      </c>
      <c r="C2090" s="63" t="s">
        <v>3182</v>
      </c>
      <c r="D2090" s="63" t="s">
        <v>3222</v>
      </c>
      <c r="E2090" s="63" t="s">
        <v>3242</v>
      </c>
      <c r="F2090" s="63" t="s">
        <v>3242</v>
      </c>
      <c r="G2090" s="63"/>
      <c r="H2090" s="63"/>
      <c r="I2090" s="62" t="s">
        <v>3189</v>
      </c>
      <c r="J2090" s="63">
        <v>150.35</v>
      </c>
      <c r="K2090" s="63">
        <v>13</v>
      </c>
      <c r="L2090" s="63" t="s">
        <v>3186</v>
      </c>
      <c r="M2090" s="63" t="s">
        <v>3187</v>
      </c>
      <c r="N2090" s="63" t="s">
        <v>3190</v>
      </c>
      <c r="O2090" s="62">
        <v>3</v>
      </c>
      <c r="P2090" s="64"/>
    </row>
    <row r="2091" spans="2:16" x14ac:dyDescent="0.25">
      <c r="B2091" s="62">
        <v>2086</v>
      </c>
      <c r="C2091" s="63" t="s">
        <v>3182</v>
      </c>
      <c r="D2091" s="63" t="s">
        <v>3222</v>
      </c>
      <c r="E2091" s="63" t="s">
        <v>3242</v>
      </c>
      <c r="F2091" s="63" t="s">
        <v>3242</v>
      </c>
      <c r="G2091" s="63"/>
      <c r="H2091" s="63"/>
      <c r="I2091" s="62" t="s">
        <v>3189</v>
      </c>
      <c r="J2091" s="63">
        <v>194.18</v>
      </c>
      <c r="K2091" s="63">
        <v>13</v>
      </c>
      <c r="L2091" s="63" t="s">
        <v>3186</v>
      </c>
      <c r="M2091" s="63" t="s">
        <v>3187</v>
      </c>
      <c r="N2091" s="63" t="s">
        <v>3190</v>
      </c>
      <c r="O2091" s="62">
        <v>3</v>
      </c>
      <c r="P2091" s="64"/>
    </row>
    <row r="2092" spans="2:16" x14ac:dyDescent="0.25">
      <c r="B2092" s="62">
        <v>2087</v>
      </c>
      <c r="C2092" s="63" t="s">
        <v>3182</v>
      </c>
      <c r="D2092" s="63" t="s">
        <v>3196</v>
      </c>
      <c r="E2092" s="63" t="s">
        <v>3210</v>
      </c>
      <c r="F2092" s="63" t="s">
        <v>3210</v>
      </c>
      <c r="G2092" s="63"/>
      <c r="H2092" s="63"/>
      <c r="I2092" s="62" t="s">
        <v>3189</v>
      </c>
      <c r="J2092" s="63">
        <v>73</v>
      </c>
      <c r="K2092" s="63">
        <v>12</v>
      </c>
      <c r="L2092" s="63" t="s">
        <v>3186</v>
      </c>
      <c r="M2092" s="63" t="s">
        <v>3187</v>
      </c>
      <c r="N2092" s="63" t="s">
        <v>3198</v>
      </c>
      <c r="O2092" s="62">
        <v>3</v>
      </c>
      <c r="P2092" s="64"/>
    </row>
    <row r="2093" spans="2:16" x14ac:dyDescent="0.25">
      <c r="B2093" s="62">
        <v>2088</v>
      </c>
      <c r="C2093" s="63" t="s">
        <v>3182</v>
      </c>
      <c r="D2093" s="63" t="s">
        <v>3196</v>
      </c>
      <c r="E2093" s="63" t="s">
        <v>3210</v>
      </c>
      <c r="F2093" s="63" t="s">
        <v>3210</v>
      </c>
      <c r="G2093" s="63"/>
      <c r="H2093" s="63"/>
      <c r="I2093" s="62" t="s">
        <v>3189</v>
      </c>
      <c r="J2093" s="63">
        <v>78</v>
      </c>
      <c r="K2093" s="63">
        <v>12</v>
      </c>
      <c r="L2093" s="63" t="s">
        <v>3186</v>
      </c>
      <c r="M2093" s="63" t="s">
        <v>3187</v>
      </c>
      <c r="N2093" s="63" t="s">
        <v>3198</v>
      </c>
      <c r="O2093" s="62">
        <v>3</v>
      </c>
      <c r="P2093" s="64"/>
    </row>
    <row r="2094" spans="2:16" x14ac:dyDescent="0.25">
      <c r="B2094" s="62">
        <v>2089</v>
      </c>
      <c r="C2094" s="63" t="s">
        <v>3182</v>
      </c>
      <c r="D2094" s="63" t="s">
        <v>3196</v>
      </c>
      <c r="E2094" s="63" t="s">
        <v>3210</v>
      </c>
      <c r="F2094" s="63" t="s">
        <v>3210</v>
      </c>
      <c r="G2094" s="63"/>
      <c r="H2094" s="63"/>
      <c r="I2094" s="62" t="s">
        <v>3189</v>
      </c>
      <c r="J2094" s="63">
        <v>94</v>
      </c>
      <c r="K2094" s="63">
        <v>12</v>
      </c>
      <c r="L2094" s="63" t="s">
        <v>3186</v>
      </c>
      <c r="M2094" s="63" t="s">
        <v>3194</v>
      </c>
      <c r="N2094" s="63" t="s">
        <v>3211</v>
      </c>
      <c r="O2094" s="62">
        <v>3</v>
      </c>
      <c r="P2094" s="64"/>
    </row>
    <row r="2095" spans="2:16" x14ac:dyDescent="0.25">
      <c r="B2095" s="62">
        <v>2090</v>
      </c>
      <c r="C2095" s="63" t="s">
        <v>3182</v>
      </c>
      <c r="D2095" s="63" t="s">
        <v>3222</v>
      </c>
      <c r="E2095" s="63" t="s">
        <v>3242</v>
      </c>
      <c r="F2095" s="63" t="s">
        <v>3242</v>
      </c>
      <c r="G2095" s="63"/>
      <c r="H2095" s="63"/>
      <c r="I2095" s="62" t="s">
        <v>3189</v>
      </c>
      <c r="J2095" s="63">
        <v>89.11</v>
      </c>
      <c r="K2095" s="63">
        <v>13</v>
      </c>
      <c r="L2095" s="63" t="s">
        <v>3186</v>
      </c>
      <c r="M2095" s="63" t="s">
        <v>3187</v>
      </c>
      <c r="N2095" s="63" t="s">
        <v>3190</v>
      </c>
      <c r="O2095" s="62">
        <v>3</v>
      </c>
      <c r="P2095" s="64"/>
    </row>
    <row r="2096" spans="2:16" x14ac:dyDescent="0.25">
      <c r="B2096" s="62">
        <v>2091</v>
      </c>
      <c r="C2096" s="63" t="s">
        <v>3182</v>
      </c>
      <c r="D2096" s="63" t="s">
        <v>3222</v>
      </c>
      <c r="E2096" s="63" t="s">
        <v>3242</v>
      </c>
      <c r="F2096" s="63" t="s">
        <v>3242</v>
      </c>
      <c r="G2096" s="63"/>
      <c r="H2096" s="63"/>
      <c r="I2096" s="62" t="s">
        <v>3189</v>
      </c>
      <c r="J2096" s="63">
        <v>130.88999999999999</v>
      </c>
      <c r="K2096" s="63">
        <v>13</v>
      </c>
      <c r="L2096" s="63" t="s">
        <v>3186</v>
      </c>
      <c r="M2096" s="63" t="s">
        <v>3187</v>
      </c>
      <c r="N2096" s="63" t="s">
        <v>3190</v>
      </c>
      <c r="O2096" s="62">
        <v>3</v>
      </c>
      <c r="P2096" s="64"/>
    </row>
    <row r="2097" spans="2:16" x14ac:dyDescent="0.25">
      <c r="B2097" s="62">
        <v>2092</v>
      </c>
      <c r="C2097" s="63" t="s">
        <v>3182</v>
      </c>
      <c r="D2097" s="63" t="s">
        <v>3222</v>
      </c>
      <c r="E2097" s="63" t="s">
        <v>3242</v>
      </c>
      <c r="F2097" s="63" t="s">
        <v>3242</v>
      </c>
      <c r="G2097" s="63"/>
      <c r="H2097" s="63"/>
      <c r="I2097" s="62" t="s">
        <v>3189</v>
      </c>
      <c r="J2097" s="63">
        <v>128.15</v>
      </c>
      <c r="K2097" s="63">
        <v>13</v>
      </c>
      <c r="L2097" s="63" t="s">
        <v>3186</v>
      </c>
      <c r="M2097" s="63" t="s">
        <v>3187</v>
      </c>
      <c r="N2097" s="63" t="s">
        <v>3190</v>
      </c>
      <c r="O2097" s="62">
        <v>3</v>
      </c>
      <c r="P2097" s="64"/>
    </row>
    <row r="2098" spans="2:16" x14ac:dyDescent="0.25">
      <c r="B2098" s="62">
        <v>2093</v>
      </c>
      <c r="C2098" s="63" t="s">
        <v>3182</v>
      </c>
      <c r="D2098" s="63" t="s">
        <v>3222</v>
      </c>
      <c r="E2098" s="63" t="s">
        <v>3242</v>
      </c>
      <c r="F2098" s="63" t="s">
        <v>3242</v>
      </c>
      <c r="G2098" s="63"/>
      <c r="H2098" s="63"/>
      <c r="I2098" s="62" t="s">
        <v>3189</v>
      </c>
      <c r="J2098" s="63">
        <v>127.58</v>
      </c>
      <c r="K2098" s="63">
        <v>13</v>
      </c>
      <c r="L2098" s="63" t="s">
        <v>3186</v>
      </c>
      <c r="M2098" s="63" t="s">
        <v>3187</v>
      </c>
      <c r="N2098" s="63" t="s">
        <v>3190</v>
      </c>
      <c r="O2098" s="62">
        <v>3</v>
      </c>
      <c r="P2098" s="64"/>
    </row>
    <row r="2099" spans="2:16" x14ac:dyDescent="0.25">
      <c r="B2099" s="62">
        <v>2094</v>
      </c>
      <c r="C2099" s="63" t="s">
        <v>3182</v>
      </c>
      <c r="D2099" s="63" t="s">
        <v>3196</v>
      </c>
      <c r="E2099" s="63" t="s">
        <v>3210</v>
      </c>
      <c r="F2099" s="63" t="s">
        <v>3210</v>
      </c>
      <c r="G2099" s="63"/>
      <c r="H2099" s="63"/>
      <c r="I2099" s="62" t="s">
        <v>3189</v>
      </c>
      <c r="J2099" s="63">
        <v>53</v>
      </c>
      <c r="K2099" s="63">
        <v>12</v>
      </c>
      <c r="L2099" s="63" t="s">
        <v>3186</v>
      </c>
      <c r="M2099" s="63" t="s">
        <v>3187</v>
      </c>
      <c r="N2099" s="63" t="s">
        <v>3198</v>
      </c>
      <c r="O2099" s="62">
        <v>3</v>
      </c>
      <c r="P2099" s="64"/>
    </row>
    <row r="2100" spans="2:16" x14ac:dyDescent="0.25">
      <c r="B2100" s="62">
        <v>2095</v>
      </c>
      <c r="C2100" s="63" t="s">
        <v>3182</v>
      </c>
      <c r="D2100" s="63" t="s">
        <v>3196</v>
      </c>
      <c r="E2100" s="63" t="s">
        <v>3197</v>
      </c>
      <c r="F2100" s="63" t="s">
        <v>3197</v>
      </c>
      <c r="G2100" s="63"/>
      <c r="H2100" s="63"/>
      <c r="I2100" s="62" t="s">
        <v>3189</v>
      </c>
      <c r="J2100" s="63">
        <v>41</v>
      </c>
      <c r="K2100" s="63">
        <v>12</v>
      </c>
      <c r="L2100" s="63" t="s">
        <v>3186</v>
      </c>
      <c r="M2100" s="63" t="s">
        <v>3187</v>
      </c>
      <c r="N2100" s="63" t="s">
        <v>3198</v>
      </c>
      <c r="O2100" s="62">
        <v>3</v>
      </c>
      <c r="P2100" s="64"/>
    </row>
    <row r="2101" spans="2:16" x14ac:dyDescent="0.25">
      <c r="B2101" s="62">
        <v>2096</v>
      </c>
      <c r="C2101" s="63" t="s">
        <v>3182</v>
      </c>
      <c r="D2101" s="63" t="s">
        <v>3214</v>
      </c>
      <c r="E2101" s="63" t="s">
        <v>3215</v>
      </c>
      <c r="F2101" s="63" t="s">
        <v>3215</v>
      </c>
      <c r="G2101" s="63"/>
      <c r="H2101" s="63"/>
      <c r="I2101" s="62" t="s">
        <v>3185</v>
      </c>
      <c r="J2101" s="63">
        <v>187.55</v>
      </c>
      <c r="K2101" s="63">
        <v>13</v>
      </c>
      <c r="L2101" s="63" t="s">
        <v>3186</v>
      </c>
      <c r="M2101" s="63" t="s">
        <v>3194</v>
      </c>
      <c r="N2101" s="63" t="s">
        <v>2677</v>
      </c>
      <c r="O2101" s="62">
        <v>1</v>
      </c>
    </row>
    <row r="2102" spans="2:16" x14ac:dyDescent="0.25">
      <c r="B2102" s="62">
        <v>2097</v>
      </c>
      <c r="C2102" s="63" t="s">
        <v>3182</v>
      </c>
      <c r="D2102" s="63" t="s">
        <v>3196</v>
      </c>
      <c r="E2102" s="63" t="s">
        <v>3210</v>
      </c>
      <c r="F2102" s="63" t="s">
        <v>3210</v>
      </c>
      <c r="G2102" s="63"/>
      <c r="H2102" s="63"/>
      <c r="I2102" s="62" t="s">
        <v>3189</v>
      </c>
      <c r="J2102" s="63">
        <v>81</v>
      </c>
      <c r="K2102" s="63">
        <v>12</v>
      </c>
      <c r="L2102" s="63" t="s">
        <v>3186</v>
      </c>
      <c r="M2102" s="63" t="s">
        <v>3187</v>
      </c>
      <c r="N2102" s="63" t="s">
        <v>3198</v>
      </c>
      <c r="O2102" s="62">
        <v>3</v>
      </c>
      <c r="P2102" s="64"/>
    </row>
    <row r="2103" spans="2:16" x14ac:dyDescent="0.25">
      <c r="B2103" s="62">
        <v>2098</v>
      </c>
      <c r="C2103" s="63" t="s">
        <v>3182</v>
      </c>
      <c r="D2103" s="63" t="s">
        <v>3222</v>
      </c>
      <c r="E2103" s="63" t="s">
        <v>3242</v>
      </c>
      <c r="F2103" s="63" t="s">
        <v>3242</v>
      </c>
      <c r="G2103" s="63"/>
      <c r="H2103" s="63"/>
      <c r="I2103" s="62" t="s">
        <v>3189</v>
      </c>
      <c r="J2103" s="63">
        <v>167.83</v>
      </c>
      <c r="K2103" s="63">
        <v>13</v>
      </c>
      <c r="L2103" s="63" t="s">
        <v>3186</v>
      </c>
      <c r="M2103" s="63" t="s">
        <v>3187</v>
      </c>
      <c r="N2103" s="63" t="s">
        <v>3190</v>
      </c>
      <c r="O2103" s="62">
        <v>3</v>
      </c>
      <c r="P2103" s="64"/>
    </row>
    <row r="2104" spans="2:16" x14ac:dyDescent="0.25">
      <c r="B2104" s="62">
        <v>2099</v>
      </c>
      <c r="C2104" s="63" t="s">
        <v>3182</v>
      </c>
      <c r="D2104" s="63" t="s">
        <v>3222</v>
      </c>
      <c r="E2104" s="63" t="s">
        <v>3242</v>
      </c>
      <c r="F2104" s="63" t="s">
        <v>3242</v>
      </c>
      <c r="G2104" s="63"/>
      <c r="H2104" s="63"/>
      <c r="I2104" s="62" t="s">
        <v>3189</v>
      </c>
      <c r="J2104" s="63">
        <v>184.12</v>
      </c>
      <c r="K2104" s="63">
        <v>13</v>
      </c>
      <c r="L2104" s="63" t="s">
        <v>3186</v>
      </c>
      <c r="M2104" s="63" t="s">
        <v>3187</v>
      </c>
      <c r="N2104" s="63" t="s">
        <v>3190</v>
      </c>
      <c r="O2104" s="62">
        <v>3</v>
      </c>
      <c r="P2104" s="64"/>
    </row>
    <row r="2105" spans="2:16" x14ac:dyDescent="0.25">
      <c r="B2105" s="62">
        <v>2100</v>
      </c>
      <c r="C2105" s="63" t="s">
        <v>3182</v>
      </c>
      <c r="D2105" s="63" t="s">
        <v>3222</v>
      </c>
      <c r="E2105" s="63" t="s">
        <v>3242</v>
      </c>
      <c r="F2105" s="63" t="s">
        <v>3242</v>
      </c>
      <c r="G2105" s="63"/>
      <c r="H2105" s="63"/>
      <c r="I2105" s="62" t="s">
        <v>3189</v>
      </c>
      <c r="J2105" s="63">
        <v>190.15</v>
      </c>
      <c r="K2105" s="63">
        <v>13</v>
      </c>
      <c r="L2105" s="63" t="s">
        <v>3186</v>
      </c>
      <c r="M2105" s="63" t="s">
        <v>3187</v>
      </c>
      <c r="N2105" s="63" t="s">
        <v>3190</v>
      </c>
      <c r="O2105" s="62">
        <v>3</v>
      </c>
      <c r="P2105" s="64"/>
    </row>
    <row r="2106" spans="2:16" x14ac:dyDescent="0.25">
      <c r="B2106" s="62">
        <v>2101</v>
      </c>
      <c r="C2106" s="63" t="s">
        <v>3182</v>
      </c>
      <c r="D2106" s="63" t="s">
        <v>3222</v>
      </c>
      <c r="E2106" s="63" t="s">
        <v>3242</v>
      </c>
      <c r="F2106" s="63" t="s">
        <v>3242</v>
      </c>
      <c r="G2106" s="63"/>
      <c r="H2106" s="63"/>
      <c r="I2106" s="62" t="s">
        <v>3189</v>
      </c>
      <c r="J2106" s="63">
        <v>177.09</v>
      </c>
      <c r="K2106" s="63">
        <v>13</v>
      </c>
      <c r="L2106" s="63" t="s">
        <v>3186</v>
      </c>
      <c r="M2106" s="63" t="s">
        <v>3187</v>
      </c>
      <c r="N2106" s="63" t="s">
        <v>3190</v>
      </c>
      <c r="O2106" s="62">
        <v>3</v>
      </c>
      <c r="P2106" s="64"/>
    </row>
    <row r="2107" spans="2:16" x14ac:dyDescent="0.25">
      <c r="B2107" s="62">
        <v>2102</v>
      </c>
      <c r="C2107" s="63" t="s">
        <v>3182</v>
      </c>
      <c r="D2107" s="63" t="s">
        <v>3214</v>
      </c>
      <c r="E2107" s="63" t="s">
        <v>3215</v>
      </c>
      <c r="F2107" s="63" t="s">
        <v>3215</v>
      </c>
      <c r="G2107" s="63"/>
      <c r="H2107" s="63"/>
      <c r="I2107" s="62" t="s">
        <v>3185</v>
      </c>
      <c r="J2107" s="63">
        <v>180.29</v>
      </c>
      <c r="K2107" s="63">
        <v>13</v>
      </c>
      <c r="L2107" s="63" t="s">
        <v>3186</v>
      </c>
      <c r="M2107" s="63" t="s">
        <v>3194</v>
      </c>
      <c r="N2107" s="63" t="s">
        <v>2677</v>
      </c>
      <c r="O2107" s="62">
        <v>1</v>
      </c>
    </row>
    <row r="2108" spans="2:16" x14ac:dyDescent="0.25">
      <c r="B2108" s="62">
        <v>2103</v>
      </c>
      <c r="C2108" s="63" t="s">
        <v>3182</v>
      </c>
      <c r="D2108" s="63" t="s">
        <v>3222</v>
      </c>
      <c r="E2108" s="63" t="s">
        <v>3242</v>
      </c>
      <c r="F2108" s="63" t="s">
        <v>3242</v>
      </c>
      <c r="G2108" s="63"/>
      <c r="H2108" s="63"/>
      <c r="I2108" s="62" t="s">
        <v>3189</v>
      </c>
      <c r="J2108" s="63">
        <v>117.49</v>
      </c>
      <c r="K2108" s="63">
        <v>13</v>
      </c>
      <c r="L2108" s="63" t="s">
        <v>3186</v>
      </c>
      <c r="M2108" s="63" t="s">
        <v>3187</v>
      </c>
      <c r="N2108" s="63" t="s">
        <v>3190</v>
      </c>
      <c r="O2108" s="62">
        <v>3</v>
      </c>
      <c r="P2108" s="64"/>
    </row>
    <row r="2109" spans="2:16" x14ac:dyDescent="0.25">
      <c r="B2109" s="62">
        <v>2104</v>
      </c>
      <c r="C2109" s="63" t="s">
        <v>3182</v>
      </c>
      <c r="D2109" s="63" t="s">
        <v>3196</v>
      </c>
      <c r="E2109" s="63" t="s">
        <v>3210</v>
      </c>
      <c r="F2109" s="63" t="s">
        <v>3210</v>
      </c>
      <c r="G2109" s="63"/>
      <c r="H2109" s="63"/>
      <c r="I2109" s="62" t="s">
        <v>3189</v>
      </c>
      <c r="J2109" s="63">
        <v>89</v>
      </c>
      <c r="K2109" s="63">
        <v>12</v>
      </c>
      <c r="L2109" s="63" t="s">
        <v>3186</v>
      </c>
      <c r="M2109" s="63" t="s">
        <v>3187</v>
      </c>
      <c r="N2109" s="63" t="s">
        <v>3198</v>
      </c>
      <c r="O2109" s="62">
        <v>3</v>
      </c>
      <c r="P2109" s="64"/>
    </row>
    <row r="2110" spans="2:16" x14ac:dyDescent="0.25">
      <c r="B2110" s="62">
        <v>2105</v>
      </c>
      <c r="C2110" s="63" t="s">
        <v>3182</v>
      </c>
      <c r="D2110" s="63" t="s">
        <v>3214</v>
      </c>
      <c r="E2110" s="63" t="s">
        <v>3215</v>
      </c>
      <c r="F2110" s="63" t="s">
        <v>3215</v>
      </c>
      <c r="G2110" s="63"/>
      <c r="H2110" s="63"/>
      <c r="I2110" s="62" t="s">
        <v>3185</v>
      </c>
      <c r="J2110" s="63">
        <v>151.88999999999999</v>
      </c>
      <c r="K2110" s="63">
        <v>13</v>
      </c>
      <c r="L2110" s="63" t="s">
        <v>3186</v>
      </c>
      <c r="M2110" s="63" t="s">
        <v>3194</v>
      </c>
      <c r="N2110" s="63" t="s">
        <v>2692</v>
      </c>
      <c r="O2110" s="62">
        <v>1</v>
      </c>
    </row>
    <row r="2111" spans="2:16" x14ac:dyDescent="0.25">
      <c r="B2111" s="62">
        <v>2106</v>
      </c>
      <c r="C2111" s="63" t="s">
        <v>3182</v>
      </c>
      <c r="D2111" s="63" t="s">
        <v>3196</v>
      </c>
      <c r="E2111" s="63" t="s">
        <v>3197</v>
      </c>
      <c r="F2111" s="63" t="s">
        <v>3197</v>
      </c>
      <c r="G2111" s="63"/>
      <c r="H2111" s="63"/>
      <c r="I2111" s="62" t="s">
        <v>3185</v>
      </c>
      <c r="J2111" s="63">
        <v>888.4</v>
      </c>
      <c r="K2111" s="63">
        <v>16</v>
      </c>
      <c r="L2111" s="63" t="s">
        <v>3186</v>
      </c>
      <c r="M2111" s="63" t="s">
        <v>3194</v>
      </c>
      <c r="N2111" s="63" t="s">
        <v>2717</v>
      </c>
      <c r="O2111" s="62">
        <v>1</v>
      </c>
    </row>
    <row r="2112" spans="2:16" x14ac:dyDescent="0.25">
      <c r="B2112" s="62">
        <v>2107</v>
      </c>
      <c r="C2112" s="63" t="s">
        <v>3182</v>
      </c>
      <c r="D2112" s="63" t="s">
        <v>3222</v>
      </c>
      <c r="E2112" s="63" t="s">
        <v>3242</v>
      </c>
      <c r="F2112" s="63" t="s">
        <v>3242</v>
      </c>
      <c r="G2112" s="63"/>
      <c r="H2112" s="63"/>
      <c r="I2112" s="62" t="s">
        <v>3189</v>
      </c>
      <c r="J2112" s="63">
        <v>33.020000000000003</v>
      </c>
      <c r="K2112" s="63">
        <v>13</v>
      </c>
      <c r="L2112" s="63" t="s">
        <v>3186</v>
      </c>
      <c r="M2112" s="63" t="s">
        <v>3187</v>
      </c>
      <c r="N2112" s="63" t="s">
        <v>3190</v>
      </c>
      <c r="O2112" s="62">
        <v>3</v>
      </c>
      <c r="P2112" s="64"/>
    </row>
    <row r="2113" spans="2:16" x14ac:dyDescent="0.25">
      <c r="B2113" s="62">
        <v>2108</v>
      </c>
      <c r="C2113" s="63" t="s">
        <v>3182</v>
      </c>
      <c r="D2113" s="63" t="s">
        <v>3196</v>
      </c>
      <c r="E2113" s="63" t="s">
        <v>3210</v>
      </c>
      <c r="F2113" s="63" t="s">
        <v>3210</v>
      </c>
      <c r="G2113" s="63"/>
      <c r="H2113" s="63"/>
      <c r="I2113" s="62" t="s">
        <v>3189</v>
      </c>
      <c r="J2113" s="63">
        <v>82</v>
      </c>
      <c r="K2113" s="63">
        <v>12</v>
      </c>
      <c r="L2113" s="63" t="s">
        <v>3186</v>
      </c>
      <c r="M2113" s="63" t="s">
        <v>3187</v>
      </c>
      <c r="N2113" s="63" t="s">
        <v>3198</v>
      </c>
      <c r="O2113" s="62">
        <v>3</v>
      </c>
      <c r="P2113" s="64"/>
    </row>
    <row r="2114" spans="2:16" x14ac:dyDescent="0.25">
      <c r="B2114" s="62">
        <v>2109</v>
      </c>
      <c r="C2114" s="63" t="s">
        <v>3182</v>
      </c>
      <c r="D2114" s="63" t="s">
        <v>3196</v>
      </c>
      <c r="E2114" s="63" t="s">
        <v>3197</v>
      </c>
      <c r="F2114" s="63" t="s">
        <v>3197</v>
      </c>
      <c r="G2114" s="63"/>
      <c r="H2114" s="63"/>
      <c r="I2114" s="62" t="s">
        <v>3185</v>
      </c>
      <c r="J2114" s="63">
        <v>254.2</v>
      </c>
      <c r="K2114" s="63">
        <v>16</v>
      </c>
      <c r="L2114" s="63" t="s">
        <v>3186</v>
      </c>
      <c r="M2114" s="63" t="s">
        <v>3194</v>
      </c>
      <c r="N2114" s="63" t="s">
        <v>2633</v>
      </c>
      <c r="O2114" s="62">
        <v>1</v>
      </c>
    </row>
    <row r="2115" spans="2:16" x14ac:dyDescent="0.25">
      <c r="B2115" s="62">
        <v>2110</v>
      </c>
      <c r="C2115" s="63" t="s">
        <v>3182</v>
      </c>
      <c r="D2115" s="63" t="s">
        <v>3222</v>
      </c>
      <c r="E2115" s="63" t="s">
        <v>3225</v>
      </c>
      <c r="F2115" s="63" t="s">
        <v>3225</v>
      </c>
      <c r="G2115" s="63"/>
      <c r="H2115" s="63"/>
      <c r="I2115" s="62" t="s">
        <v>3189</v>
      </c>
      <c r="J2115" s="63">
        <v>237.22</v>
      </c>
      <c r="K2115" s="63">
        <v>13</v>
      </c>
      <c r="L2115" s="63" t="s">
        <v>3186</v>
      </c>
      <c r="M2115" s="63" t="s">
        <v>3187</v>
      </c>
      <c r="N2115" s="63" t="s">
        <v>3190</v>
      </c>
      <c r="O2115" s="62">
        <v>3</v>
      </c>
      <c r="P2115" s="64"/>
    </row>
    <row r="2116" spans="2:16" x14ac:dyDescent="0.25">
      <c r="B2116" s="62">
        <v>2111</v>
      </c>
      <c r="C2116" s="63" t="s">
        <v>3182</v>
      </c>
      <c r="D2116" s="63" t="s">
        <v>3196</v>
      </c>
      <c r="E2116" s="63" t="s">
        <v>3210</v>
      </c>
      <c r="F2116" s="63" t="s">
        <v>3210</v>
      </c>
      <c r="G2116" s="63"/>
      <c r="H2116" s="63"/>
      <c r="I2116" s="62" t="s">
        <v>3189</v>
      </c>
      <c r="J2116" s="63">
        <v>84</v>
      </c>
      <c r="K2116" s="63">
        <v>12</v>
      </c>
      <c r="L2116" s="63" t="s">
        <v>3186</v>
      </c>
      <c r="M2116" s="63" t="s">
        <v>3187</v>
      </c>
      <c r="N2116" s="63" t="s">
        <v>3198</v>
      </c>
      <c r="O2116" s="62">
        <v>3</v>
      </c>
      <c r="P2116" s="64"/>
    </row>
    <row r="2117" spans="2:16" x14ac:dyDescent="0.25">
      <c r="B2117" s="62">
        <v>2112</v>
      </c>
      <c r="C2117" s="63" t="s">
        <v>3182</v>
      </c>
      <c r="D2117" s="63" t="s">
        <v>3196</v>
      </c>
      <c r="E2117" s="63" t="s">
        <v>3197</v>
      </c>
      <c r="F2117" s="63" t="s">
        <v>3197</v>
      </c>
      <c r="G2117" s="63"/>
      <c r="H2117" s="63"/>
      <c r="I2117" s="62" t="s">
        <v>3189</v>
      </c>
      <c r="J2117" s="63">
        <v>87</v>
      </c>
      <c r="K2117" s="63">
        <v>12</v>
      </c>
      <c r="L2117" s="63" t="s">
        <v>3186</v>
      </c>
      <c r="M2117" s="63" t="s">
        <v>3187</v>
      </c>
      <c r="N2117" s="63" t="s">
        <v>3198</v>
      </c>
      <c r="O2117" s="62">
        <v>3</v>
      </c>
      <c r="P2117" s="64"/>
    </row>
    <row r="2118" spans="2:16" x14ac:dyDescent="0.25">
      <c r="B2118" s="62">
        <v>2113</v>
      </c>
      <c r="C2118" s="63" t="s">
        <v>3182</v>
      </c>
      <c r="D2118" s="63" t="s">
        <v>3222</v>
      </c>
      <c r="E2118" s="63" t="s">
        <v>3225</v>
      </c>
      <c r="F2118" s="63" t="s">
        <v>3225</v>
      </c>
      <c r="G2118" s="63"/>
      <c r="H2118" s="63"/>
      <c r="I2118" s="62" t="s">
        <v>3189</v>
      </c>
      <c r="J2118" s="63">
        <v>371.28</v>
      </c>
      <c r="K2118" s="63">
        <v>13</v>
      </c>
      <c r="L2118" s="63" t="s">
        <v>3186</v>
      </c>
      <c r="M2118" s="63" t="s">
        <v>3187</v>
      </c>
      <c r="N2118" s="63" t="s">
        <v>3190</v>
      </c>
      <c r="O2118" s="62">
        <v>3</v>
      </c>
      <c r="P2118" s="64"/>
    </row>
    <row r="2119" spans="2:16" x14ac:dyDescent="0.25">
      <c r="B2119" s="62">
        <v>2114</v>
      </c>
      <c r="C2119" s="63" t="s">
        <v>3182</v>
      </c>
      <c r="D2119" s="63" t="s">
        <v>3196</v>
      </c>
      <c r="E2119" s="63" t="s">
        <v>3197</v>
      </c>
      <c r="F2119" s="63" t="s">
        <v>3197</v>
      </c>
      <c r="G2119" s="63"/>
      <c r="H2119" s="63"/>
      <c r="I2119" s="62" t="s">
        <v>3185</v>
      </c>
      <c r="J2119" s="63">
        <v>168.9</v>
      </c>
      <c r="K2119" s="63">
        <v>16</v>
      </c>
      <c r="L2119" s="63" t="s">
        <v>3186</v>
      </c>
      <c r="M2119" s="63" t="s">
        <v>3194</v>
      </c>
      <c r="N2119" s="63" t="s">
        <v>2633</v>
      </c>
      <c r="O2119" s="62">
        <v>1</v>
      </c>
    </row>
    <row r="2120" spans="2:16" x14ac:dyDescent="0.25">
      <c r="B2120" s="62">
        <v>2115</v>
      </c>
      <c r="C2120" s="63" t="s">
        <v>3182</v>
      </c>
      <c r="D2120" s="63" t="s">
        <v>3222</v>
      </c>
      <c r="E2120" s="63" t="s">
        <v>3225</v>
      </c>
      <c r="F2120" s="63" t="s">
        <v>3225</v>
      </c>
      <c r="G2120" s="63"/>
      <c r="H2120" s="63"/>
      <c r="I2120" s="62" t="s">
        <v>3189</v>
      </c>
      <c r="J2120" s="63">
        <v>141.52000000000001</v>
      </c>
      <c r="K2120" s="63">
        <v>13</v>
      </c>
      <c r="L2120" s="63" t="s">
        <v>3186</v>
      </c>
      <c r="M2120" s="63" t="s">
        <v>3187</v>
      </c>
      <c r="N2120" s="63" t="s">
        <v>3190</v>
      </c>
      <c r="O2120" s="62">
        <v>3</v>
      </c>
      <c r="P2120" s="64"/>
    </row>
    <row r="2121" spans="2:16" x14ac:dyDescent="0.25">
      <c r="B2121" s="62">
        <v>2116</v>
      </c>
      <c r="C2121" s="63" t="s">
        <v>3182</v>
      </c>
      <c r="D2121" s="63" t="s">
        <v>3222</v>
      </c>
      <c r="E2121" s="63" t="s">
        <v>3225</v>
      </c>
      <c r="F2121" s="63" t="s">
        <v>3225</v>
      </c>
      <c r="G2121" s="63"/>
      <c r="H2121" s="63"/>
      <c r="I2121" s="62" t="s">
        <v>3189</v>
      </c>
      <c r="J2121" s="63">
        <v>201.59</v>
      </c>
      <c r="K2121" s="63">
        <v>13</v>
      </c>
      <c r="L2121" s="63" t="s">
        <v>3186</v>
      </c>
      <c r="M2121" s="63" t="s">
        <v>3187</v>
      </c>
      <c r="N2121" s="63" t="s">
        <v>3190</v>
      </c>
      <c r="O2121" s="62">
        <v>3</v>
      </c>
      <c r="P2121" s="64"/>
    </row>
    <row r="2122" spans="2:16" x14ac:dyDescent="0.25">
      <c r="B2122" s="62">
        <v>2117</v>
      </c>
      <c r="C2122" s="63" t="s">
        <v>3182</v>
      </c>
      <c r="D2122" s="63" t="s">
        <v>3196</v>
      </c>
      <c r="E2122" s="63" t="s">
        <v>3197</v>
      </c>
      <c r="F2122" s="63" t="s">
        <v>3197</v>
      </c>
      <c r="G2122" s="63"/>
      <c r="H2122" s="63"/>
      <c r="I2122" s="62" t="s">
        <v>3185</v>
      </c>
      <c r="J2122" s="63">
        <v>122.4</v>
      </c>
      <c r="K2122" s="63">
        <v>16</v>
      </c>
      <c r="L2122" s="63" t="s">
        <v>3186</v>
      </c>
      <c r="M2122" s="63" t="s">
        <v>3194</v>
      </c>
      <c r="N2122" s="63" t="s">
        <v>2717</v>
      </c>
      <c r="O2122" s="62">
        <v>1</v>
      </c>
    </row>
    <row r="2123" spans="2:16" x14ac:dyDescent="0.25">
      <c r="B2123" s="62">
        <v>2118</v>
      </c>
      <c r="C2123" s="63" t="s">
        <v>3182</v>
      </c>
      <c r="D2123" s="63" t="s">
        <v>3196</v>
      </c>
      <c r="E2123" s="63" t="s">
        <v>3197</v>
      </c>
      <c r="F2123" s="63" t="s">
        <v>3197</v>
      </c>
      <c r="G2123" s="63"/>
      <c r="H2123" s="63"/>
      <c r="I2123" s="62" t="s">
        <v>3185</v>
      </c>
      <c r="J2123" s="63">
        <v>37.5</v>
      </c>
      <c r="K2123" s="63">
        <v>16</v>
      </c>
      <c r="L2123" s="63" t="s">
        <v>3186</v>
      </c>
      <c r="M2123" s="63" t="s">
        <v>3194</v>
      </c>
      <c r="N2123" s="63" t="s">
        <v>2633</v>
      </c>
      <c r="O2123" s="62">
        <v>1</v>
      </c>
    </row>
    <row r="2124" spans="2:16" x14ac:dyDescent="0.25">
      <c r="B2124" s="62">
        <v>2119</v>
      </c>
      <c r="C2124" s="63" t="s">
        <v>3182</v>
      </c>
      <c r="D2124" s="63" t="s">
        <v>3222</v>
      </c>
      <c r="E2124" s="63" t="s">
        <v>3242</v>
      </c>
      <c r="F2124" s="63" t="s">
        <v>3242</v>
      </c>
      <c r="G2124" s="63"/>
      <c r="H2124" s="63"/>
      <c r="I2124" s="62" t="s">
        <v>3189</v>
      </c>
      <c r="J2124" s="63">
        <v>125.26</v>
      </c>
      <c r="K2124" s="63">
        <v>13</v>
      </c>
      <c r="L2124" s="63" t="s">
        <v>3186</v>
      </c>
      <c r="M2124" s="63" t="s">
        <v>3187</v>
      </c>
      <c r="N2124" s="63" t="s">
        <v>3190</v>
      </c>
      <c r="O2124" s="62">
        <v>3</v>
      </c>
      <c r="P2124" s="64"/>
    </row>
    <row r="2125" spans="2:16" x14ac:dyDescent="0.25">
      <c r="B2125" s="62">
        <v>2120</v>
      </c>
      <c r="C2125" s="63" t="s">
        <v>3182</v>
      </c>
      <c r="D2125" s="63" t="s">
        <v>3196</v>
      </c>
      <c r="E2125" s="63" t="s">
        <v>3197</v>
      </c>
      <c r="F2125" s="63" t="s">
        <v>3197</v>
      </c>
      <c r="G2125" s="63"/>
      <c r="H2125" s="63"/>
      <c r="I2125" s="62" t="s">
        <v>3185</v>
      </c>
      <c r="J2125" s="63">
        <v>202.7</v>
      </c>
      <c r="K2125" s="63">
        <v>16</v>
      </c>
      <c r="L2125" s="63" t="s">
        <v>3186</v>
      </c>
      <c r="M2125" s="63" t="s">
        <v>3194</v>
      </c>
      <c r="N2125" s="63" t="s">
        <v>2717</v>
      </c>
      <c r="O2125" s="62">
        <v>1</v>
      </c>
    </row>
    <row r="2126" spans="2:16" x14ac:dyDescent="0.25">
      <c r="B2126" s="62">
        <v>2121</v>
      </c>
      <c r="C2126" s="63" t="s">
        <v>3182</v>
      </c>
      <c r="D2126" s="63" t="s">
        <v>3222</v>
      </c>
      <c r="E2126" s="63" t="s">
        <v>3225</v>
      </c>
      <c r="F2126" s="63" t="s">
        <v>3225</v>
      </c>
      <c r="G2126" s="63"/>
      <c r="H2126" s="63"/>
      <c r="I2126" s="62" t="s">
        <v>3189</v>
      </c>
      <c r="J2126" s="63">
        <v>56.52</v>
      </c>
      <c r="K2126" s="63">
        <v>13</v>
      </c>
      <c r="L2126" s="63" t="s">
        <v>3186</v>
      </c>
      <c r="M2126" s="63" t="s">
        <v>3187</v>
      </c>
      <c r="N2126" s="63" t="s">
        <v>3190</v>
      </c>
      <c r="O2126" s="62">
        <v>3</v>
      </c>
      <c r="P2126" s="64"/>
    </row>
    <row r="2127" spans="2:16" x14ac:dyDescent="0.25">
      <c r="B2127" s="62">
        <v>2122</v>
      </c>
      <c r="C2127" s="63" t="s">
        <v>3182</v>
      </c>
      <c r="D2127" s="63" t="s">
        <v>3196</v>
      </c>
      <c r="E2127" s="63" t="s">
        <v>3197</v>
      </c>
      <c r="F2127" s="63" t="s">
        <v>3197</v>
      </c>
      <c r="G2127" s="63"/>
      <c r="H2127" s="63"/>
      <c r="I2127" s="62" t="s">
        <v>3185</v>
      </c>
      <c r="J2127" s="63">
        <v>176.5</v>
      </c>
      <c r="K2127" s="63">
        <v>16</v>
      </c>
      <c r="L2127" s="63" t="s">
        <v>3186</v>
      </c>
      <c r="M2127" s="63" t="s">
        <v>3194</v>
      </c>
      <c r="N2127" s="63" t="s">
        <v>2633</v>
      </c>
      <c r="O2127" s="62">
        <v>1</v>
      </c>
    </row>
    <row r="2128" spans="2:16" x14ac:dyDescent="0.25">
      <c r="B2128" s="62">
        <v>2123</v>
      </c>
      <c r="C2128" s="63" t="s">
        <v>3182</v>
      </c>
      <c r="D2128" s="63" t="s">
        <v>3196</v>
      </c>
      <c r="E2128" s="63" t="s">
        <v>3197</v>
      </c>
      <c r="F2128" s="63" t="s">
        <v>3197</v>
      </c>
      <c r="G2128" s="63"/>
      <c r="H2128" s="63"/>
      <c r="I2128" s="62" t="s">
        <v>3185</v>
      </c>
      <c r="J2128" s="63">
        <v>253.6</v>
      </c>
      <c r="K2128" s="63">
        <v>16</v>
      </c>
      <c r="L2128" s="63" t="s">
        <v>3186</v>
      </c>
      <c r="M2128" s="63" t="s">
        <v>3194</v>
      </c>
      <c r="N2128" s="63" t="s">
        <v>2633</v>
      </c>
      <c r="O2128" s="62">
        <v>1</v>
      </c>
    </row>
    <row r="2129" spans="2:16" x14ac:dyDescent="0.25">
      <c r="B2129" s="62">
        <v>2124</v>
      </c>
      <c r="C2129" s="63" t="s">
        <v>3182</v>
      </c>
      <c r="D2129" s="63" t="s">
        <v>3196</v>
      </c>
      <c r="E2129" s="63" t="s">
        <v>3197</v>
      </c>
      <c r="F2129" s="63" t="s">
        <v>3197</v>
      </c>
      <c r="G2129" s="63"/>
      <c r="H2129" s="63"/>
      <c r="I2129" s="62" t="s">
        <v>3185</v>
      </c>
      <c r="J2129" s="63">
        <v>721.5</v>
      </c>
      <c r="K2129" s="63">
        <v>16</v>
      </c>
      <c r="L2129" s="63" t="s">
        <v>3186</v>
      </c>
      <c r="M2129" s="63" t="s">
        <v>3194</v>
      </c>
      <c r="N2129" s="63" t="s">
        <v>2717</v>
      </c>
      <c r="O2129" s="62">
        <v>1</v>
      </c>
    </row>
    <row r="2130" spans="2:16" x14ac:dyDescent="0.25">
      <c r="B2130" s="62">
        <v>2125</v>
      </c>
      <c r="C2130" s="63" t="s">
        <v>3182</v>
      </c>
      <c r="D2130" s="63" t="s">
        <v>3196</v>
      </c>
      <c r="E2130" s="63" t="s">
        <v>3197</v>
      </c>
      <c r="F2130" s="63" t="s">
        <v>3197</v>
      </c>
      <c r="G2130" s="63"/>
      <c r="H2130" s="63"/>
      <c r="I2130" s="62" t="s">
        <v>3185</v>
      </c>
      <c r="J2130" s="63">
        <v>174.3</v>
      </c>
      <c r="K2130" s="63">
        <v>16</v>
      </c>
      <c r="L2130" s="63" t="s">
        <v>3186</v>
      </c>
      <c r="M2130" s="63" t="s">
        <v>3194</v>
      </c>
      <c r="N2130" s="63" t="s">
        <v>2633</v>
      </c>
      <c r="O2130" s="62">
        <v>1</v>
      </c>
    </row>
    <row r="2131" spans="2:16" x14ac:dyDescent="0.25">
      <c r="B2131" s="62">
        <v>2126</v>
      </c>
      <c r="C2131" s="63" t="s">
        <v>3182</v>
      </c>
      <c r="D2131" s="63" t="s">
        <v>3205</v>
      </c>
      <c r="E2131" s="63" t="s">
        <v>3206</v>
      </c>
      <c r="F2131" s="63" t="s">
        <v>3206</v>
      </c>
      <c r="G2131" s="63"/>
      <c r="H2131" s="63"/>
      <c r="I2131" s="62" t="s">
        <v>3185</v>
      </c>
      <c r="J2131" s="63">
        <v>125.8</v>
      </c>
      <c r="K2131" s="63">
        <v>18</v>
      </c>
      <c r="L2131" s="63" t="s">
        <v>3186</v>
      </c>
      <c r="M2131" s="63" t="s">
        <v>3194</v>
      </c>
      <c r="N2131" s="63" t="s">
        <v>2633</v>
      </c>
      <c r="O2131" s="62">
        <v>1</v>
      </c>
    </row>
    <row r="2132" spans="2:16" x14ac:dyDescent="0.25">
      <c r="B2132" s="62">
        <v>2127</v>
      </c>
      <c r="C2132" s="63" t="s">
        <v>3182</v>
      </c>
      <c r="D2132" s="63" t="s">
        <v>3205</v>
      </c>
      <c r="E2132" s="63" t="s">
        <v>3206</v>
      </c>
      <c r="F2132" s="63" t="s">
        <v>3206</v>
      </c>
      <c r="G2132" s="63"/>
      <c r="H2132" s="63"/>
      <c r="I2132" s="62" t="s">
        <v>3185</v>
      </c>
      <c r="J2132" s="63">
        <v>168.6</v>
      </c>
      <c r="K2132" s="63">
        <v>16</v>
      </c>
      <c r="L2132" s="63" t="s">
        <v>3186</v>
      </c>
      <c r="M2132" s="63" t="s">
        <v>3194</v>
      </c>
      <c r="N2132" s="63" t="s">
        <v>2633</v>
      </c>
      <c r="O2132" s="62">
        <v>1</v>
      </c>
    </row>
    <row r="2133" spans="2:16" x14ac:dyDescent="0.25">
      <c r="B2133" s="62">
        <v>2128</v>
      </c>
      <c r="C2133" s="63" t="s">
        <v>3182</v>
      </c>
      <c r="D2133" s="63" t="s">
        <v>3205</v>
      </c>
      <c r="E2133" s="63" t="s">
        <v>3206</v>
      </c>
      <c r="F2133" s="63" t="s">
        <v>3206</v>
      </c>
      <c r="G2133" s="63"/>
      <c r="H2133" s="63"/>
      <c r="I2133" s="62" t="s">
        <v>3185</v>
      </c>
      <c r="J2133" s="63">
        <v>164.5</v>
      </c>
      <c r="K2133" s="63">
        <v>16</v>
      </c>
      <c r="L2133" s="63" t="s">
        <v>3186</v>
      </c>
      <c r="M2133" s="63" t="s">
        <v>3194</v>
      </c>
      <c r="N2133" s="63" t="s">
        <v>2633</v>
      </c>
      <c r="O2133" s="62">
        <v>1</v>
      </c>
    </row>
    <row r="2134" spans="2:16" x14ac:dyDescent="0.25">
      <c r="B2134" s="62">
        <v>2129</v>
      </c>
      <c r="C2134" s="63" t="s">
        <v>3182</v>
      </c>
      <c r="D2134" s="63" t="s">
        <v>3205</v>
      </c>
      <c r="E2134" s="63" t="s">
        <v>3206</v>
      </c>
      <c r="F2134" s="63" t="s">
        <v>3206</v>
      </c>
      <c r="G2134" s="63"/>
      <c r="H2134" s="63"/>
      <c r="I2134" s="62" t="s">
        <v>3185</v>
      </c>
      <c r="J2134" s="63">
        <v>185.4</v>
      </c>
      <c r="K2134" s="63">
        <v>16</v>
      </c>
      <c r="L2134" s="63" t="s">
        <v>3186</v>
      </c>
      <c r="M2134" s="63" t="s">
        <v>3194</v>
      </c>
      <c r="N2134" s="63" t="s">
        <v>2633</v>
      </c>
      <c r="O2134" s="62">
        <v>1</v>
      </c>
    </row>
    <row r="2135" spans="2:16" x14ac:dyDescent="0.25">
      <c r="B2135" s="62">
        <v>2130</v>
      </c>
      <c r="C2135" s="63" t="s">
        <v>3182</v>
      </c>
      <c r="D2135" s="63" t="s">
        <v>3205</v>
      </c>
      <c r="E2135" s="63" t="s">
        <v>3206</v>
      </c>
      <c r="F2135" s="63" t="s">
        <v>3206</v>
      </c>
      <c r="G2135" s="63"/>
      <c r="H2135" s="63"/>
      <c r="I2135" s="62" t="s">
        <v>3185</v>
      </c>
      <c r="J2135" s="63">
        <v>144.5</v>
      </c>
      <c r="K2135" s="63">
        <v>16</v>
      </c>
      <c r="L2135" s="63" t="s">
        <v>3186</v>
      </c>
      <c r="M2135" s="63" t="s">
        <v>3194</v>
      </c>
      <c r="N2135" s="63" t="s">
        <v>2633</v>
      </c>
      <c r="O2135" s="62">
        <v>1</v>
      </c>
    </row>
    <row r="2136" spans="2:16" x14ac:dyDescent="0.25">
      <c r="B2136" s="62">
        <v>2131</v>
      </c>
      <c r="C2136" s="63" t="s">
        <v>3182</v>
      </c>
      <c r="D2136" s="63" t="s">
        <v>3205</v>
      </c>
      <c r="E2136" s="63" t="s">
        <v>3206</v>
      </c>
      <c r="F2136" s="63" t="s">
        <v>3206</v>
      </c>
      <c r="G2136" s="63"/>
      <c r="H2136" s="63"/>
      <c r="I2136" s="62" t="s">
        <v>3185</v>
      </c>
      <c r="J2136" s="63">
        <v>168.3</v>
      </c>
      <c r="K2136" s="63">
        <v>16</v>
      </c>
      <c r="L2136" s="63" t="s">
        <v>3186</v>
      </c>
      <c r="M2136" s="63" t="s">
        <v>3194</v>
      </c>
      <c r="N2136" s="63" t="s">
        <v>2633</v>
      </c>
      <c r="O2136" s="62">
        <v>1</v>
      </c>
    </row>
    <row r="2137" spans="2:16" x14ac:dyDescent="0.25">
      <c r="B2137" s="62">
        <v>2132</v>
      </c>
      <c r="C2137" s="63" t="s">
        <v>3182</v>
      </c>
      <c r="D2137" s="63" t="s">
        <v>3196</v>
      </c>
      <c r="E2137" s="63" t="s">
        <v>3197</v>
      </c>
      <c r="F2137" s="63" t="s">
        <v>3197</v>
      </c>
      <c r="G2137" s="63"/>
      <c r="H2137" s="63"/>
      <c r="I2137" s="62" t="s">
        <v>3185</v>
      </c>
      <c r="J2137" s="63">
        <v>244.5</v>
      </c>
      <c r="K2137" s="63">
        <v>16</v>
      </c>
      <c r="L2137" s="63" t="s">
        <v>3186</v>
      </c>
      <c r="M2137" s="63" t="s">
        <v>3194</v>
      </c>
      <c r="N2137" s="63" t="s">
        <v>2717</v>
      </c>
      <c r="O2137" s="62">
        <v>1</v>
      </c>
    </row>
    <row r="2138" spans="2:16" x14ac:dyDescent="0.25">
      <c r="B2138" s="62">
        <v>2133</v>
      </c>
      <c r="C2138" s="63" t="s">
        <v>3182</v>
      </c>
      <c r="D2138" s="63" t="s">
        <v>3222</v>
      </c>
      <c r="E2138" s="63" t="s">
        <v>3242</v>
      </c>
      <c r="F2138" s="63" t="s">
        <v>3242</v>
      </c>
      <c r="G2138" s="63"/>
      <c r="H2138" s="63"/>
      <c r="I2138" s="62" t="s">
        <v>3189</v>
      </c>
      <c r="J2138" s="63">
        <v>91.71</v>
      </c>
      <c r="K2138" s="63">
        <v>13</v>
      </c>
      <c r="L2138" s="63" t="s">
        <v>3186</v>
      </c>
      <c r="M2138" s="63" t="s">
        <v>3187</v>
      </c>
      <c r="N2138" s="63" t="s">
        <v>3190</v>
      </c>
      <c r="O2138" s="62">
        <v>3</v>
      </c>
      <c r="P2138" s="64"/>
    </row>
    <row r="2139" spans="2:16" x14ac:dyDescent="0.25">
      <c r="B2139" s="62">
        <v>2134</v>
      </c>
      <c r="C2139" s="63" t="s">
        <v>3182</v>
      </c>
      <c r="D2139" s="63" t="s">
        <v>3222</v>
      </c>
      <c r="E2139" s="63" t="s">
        <v>3242</v>
      </c>
      <c r="F2139" s="63" t="s">
        <v>3242</v>
      </c>
      <c r="G2139" s="63"/>
      <c r="H2139" s="63"/>
      <c r="I2139" s="62" t="s">
        <v>3189</v>
      </c>
      <c r="J2139" s="63">
        <v>155.28</v>
      </c>
      <c r="K2139" s="63">
        <v>13</v>
      </c>
      <c r="L2139" s="63" t="s">
        <v>3186</v>
      </c>
      <c r="M2139" s="63" t="s">
        <v>3187</v>
      </c>
      <c r="N2139" s="63" t="s">
        <v>3190</v>
      </c>
      <c r="O2139" s="62">
        <v>3</v>
      </c>
      <c r="P2139" s="64"/>
    </row>
    <row r="2140" spans="2:16" x14ac:dyDescent="0.25">
      <c r="B2140" s="62">
        <v>2135</v>
      </c>
      <c r="C2140" s="63" t="s">
        <v>3182</v>
      </c>
      <c r="D2140" s="63" t="s">
        <v>3196</v>
      </c>
      <c r="E2140" s="63" t="s">
        <v>3197</v>
      </c>
      <c r="F2140" s="63" t="s">
        <v>3197</v>
      </c>
      <c r="G2140" s="63"/>
      <c r="H2140" s="63"/>
      <c r="I2140" s="62" t="s">
        <v>3185</v>
      </c>
      <c r="J2140" s="63">
        <v>146.19999999999999</v>
      </c>
      <c r="K2140" s="63">
        <v>16</v>
      </c>
      <c r="L2140" s="63" t="s">
        <v>3186</v>
      </c>
      <c r="M2140" s="63" t="s">
        <v>3194</v>
      </c>
      <c r="N2140" s="63" t="s">
        <v>2717</v>
      </c>
      <c r="O2140" s="62">
        <v>1</v>
      </c>
    </row>
    <row r="2141" spans="2:16" x14ac:dyDescent="0.25">
      <c r="B2141" s="62">
        <v>2136</v>
      </c>
      <c r="C2141" s="63" t="s">
        <v>3182</v>
      </c>
      <c r="D2141" s="63" t="s">
        <v>3222</v>
      </c>
      <c r="E2141" s="63" t="s">
        <v>3242</v>
      </c>
      <c r="F2141" s="63" t="s">
        <v>3242</v>
      </c>
      <c r="G2141" s="63"/>
      <c r="H2141" s="63"/>
      <c r="I2141" s="62" t="s">
        <v>3189</v>
      </c>
      <c r="J2141" s="63">
        <v>167.03</v>
      </c>
      <c r="K2141" s="63">
        <v>13</v>
      </c>
      <c r="L2141" s="63" t="s">
        <v>3186</v>
      </c>
      <c r="M2141" s="63" t="s">
        <v>3187</v>
      </c>
      <c r="N2141" s="63" t="s">
        <v>3190</v>
      </c>
      <c r="O2141" s="62">
        <v>3</v>
      </c>
      <c r="P2141" s="64"/>
    </row>
    <row r="2142" spans="2:16" x14ac:dyDescent="0.25">
      <c r="B2142" s="62">
        <v>2137</v>
      </c>
      <c r="C2142" s="63" t="s">
        <v>3182</v>
      </c>
      <c r="D2142" s="63" t="s">
        <v>3222</v>
      </c>
      <c r="E2142" s="63" t="s">
        <v>3242</v>
      </c>
      <c r="F2142" s="63" t="s">
        <v>3242</v>
      </c>
      <c r="G2142" s="63"/>
      <c r="H2142" s="63"/>
      <c r="I2142" s="62" t="s">
        <v>3189</v>
      </c>
      <c r="J2142" s="63">
        <v>128.08000000000001</v>
      </c>
      <c r="K2142" s="63">
        <v>13</v>
      </c>
      <c r="L2142" s="63" t="s">
        <v>3186</v>
      </c>
      <c r="M2142" s="63" t="s">
        <v>3187</v>
      </c>
      <c r="N2142" s="63" t="s">
        <v>3190</v>
      </c>
      <c r="O2142" s="62">
        <v>3</v>
      </c>
      <c r="P2142" s="64"/>
    </row>
    <row r="2143" spans="2:16" x14ac:dyDescent="0.25">
      <c r="B2143" s="62">
        <v>2138</v>
      </c>
      <c r="C2143" s="63" t="s">
        <v>3182</v>
      </c>
      <c r="D2143" s="63" t="s">
        <v>3196</v>
      </c>
      <c r="E2143" s="63" t="s">
        <v>3210</v>
      </c>
      <c r="F2143" s="63" t="s">
        <v>3210</v>
      </c>
      <c r="G2143" s="63"/>
      <c r="H2143" s="63"/>
      <c r="I2143" s="62" t="s">
        <v>3189</v>
      </c>
      <c r="J2143" s="63">
        <v>49</v>
      </c>
      <c r="K2143" s="63">
        <v>12</v>
      </c>
      <c r="L2143" s="63" t="s">
        <v>3186</v>
      </c>
      <c r="M2143" s="63" t="s">
        <v>3187</v>
      </c>
      <c r="N2143" s="63" t="s">
        <v>3198</v>
      </c>
      <c r="O2143" s="62">
        <v>3</v>
      </c>
      <c r="P2143" s="64"/>
    </row>
    <row r="2144" spans="2:16" x14ac:dyDescent="0.25">
      <c r="B2144" s="62">
        <v>2139</v>
      </c>
      <c r="C2144" s="63" t="s">
        <v>3182</v>
      </c>
      <c r="D2144" s="63" t="s">
        <v>3222</v>
      </c>
      <c r="E2144" s="63" t="s">
        <v>3242</v>
      </c>
      <c r="F2144" s="63" t="s">
        <v>3242</v>
      </c>
      <c r="G2144" s="63"/>
      <c r="H2144" s="63"/>
      <c r="I2144" s="62" t="s">
        <v>3189</v>
      </c>
      <c r="J2144" s="63">
        <v>123.49</v>
      </c>
      <c r="K2144" s="63">
        <v>13</v>
      </c>
      <c r="L2144" s="63" t="s">
        <v>3186</v>
      </c>
      <c r="M2144" s="63" t="s">
        <v>3187</v>
      </c>
      <c r="N2144" s="63" t="s">
        <v>3190</v>
      </c>
      <c r="O2144" s="62">
        <v>3</v>
      </c>
      <c r="P2144" s="64"/>
    </row>
    <row r="2145" spans="2:16" x14ac:dyDescent="0.25">
      <c r="B2145" s="62">
        <v>2140</v>
      </c>
      <c r="C2145" s="63" t="s">
        <v>3182</v>
      </c>
      <c r="D2145" s="63" t="s">
        <v>3196</v>
      </c>
      <c r="E2145" s="63" t="s">
        <v>3210</v>
      </c>
      <c r="F2145" s="63" t="s">
        <v>3210</v>
      </c>
      <c r="G2145" s="63"/>
      <c r="H2145" s="63"/>
      <c r="I2145" s="62" t="s">
        <v>3189</v>
      </c>
      <c r="J2145" s="63">
        <v>52</v>
      </c>
      <c r="K2145" s="63">
        <v>13</v>
      </c>
      <c r="L2145" s="63" t="s">
        <v>3186</v>
      </c>
      <c r="M2145" s="63" t="s">
        <v>3187</v>
      </c>
      <c r="N2145" s="63" t="s">
        <v>3199</v>
      </c>
      <c r="O2145" s="62">
        <v>3</v>
      </c>
      <c r="P2145" s="64"/>
    </row>
    <row r="2146" spans="2:16" x14ac:dyDescent="0.25">
      <c r="B2146" s="62">
        <v>2141</v>
      </c>
      <c r="C2146" s="63" t="s">
        <v>3182</v>
      </c>
      <c r="D2146" s="63" t="s">
        <v>3222</v>
      </c>
      <c r="E2146" s="63" t="s">
        <v>3242</v>
      </c>
      <c r="F2146" s="63" t="s">
        <v>3242</v>
      </c>
      <c r="G2146" s="63"/>
      <c r="H2146" s="63"/>
      <c r="I2146" s="62" t="s">
        <v>3189</v>
      </c>
      <c r="J2146" s="63">
        <v>126.92</v>
      </c>
      <c r="K2146" s="63">
        <v>13</v>
      </c>
      <c r="L2146" s="63" t="s">
        <v>3186</v>
      </c>
      <c r="M2146" s="63" t="s">
        <v>3187</v>
      </c>
      <c r="N2146" s="63" t="s">
        <v>3190</v>
      </c>
      <c r="O2146" s="62">
        <v>3</v>
      </c>
      <c r="P2146" s="64"/>
    </row>
    <row r="2147" spans="2:16" x14ac:dyDescent="0.25">
      <c r="B2147" s="62">
        <v>2142</v>
      </c>
      <c r="C2147" s="63" t="s">
        <v>3182</v>
      </c>
      <c r="D2147" s="63" t="s">
        <v>3196</v>
      </c>
      <c r="E2147" s="63" t="s">
        <v>3210</v>
      </c>
      <c r="F2147" s="63" t="s">
        <v>3210</v>
      </c>
      <c r="G2147" s="63"/>
      <c r="H2147" s="63"/>
      <c r="I2147" s="62" t="s">
        <v>3189</v>
      </c>
      <c r="J2147" s="63">
        <v>78</v>
      </c>
      <c r="K2147" s="63">
        <v>12</v>
      </c>
      <c r="L2147" s="63" t="s">
        <v>3186</v>
      </c>
      <c r="M2147" s="63" t="s">
        <v>3187</v>
      </c>
      <c r="N2147" s="63" t="s">
        <v>3198</v>
      </c>
      <c r="O2147" s="62">
        <v>3</v>
      </c>
      <c r="P2147" s="64"/>
    </row>
    <row r="2148" spans="2:16" x14ac:dyDescent="0.25">
      <c r="B2148" s="62">
        <v>2143</v>
      </c>
      <c r="C2148" s="63" t="s">
        <v>3182</v>
      </c>
      <c r="D2148" s="63" t="s">
        <v>3196</v>
      </c>
      <c r="E2148" s="63" t="s">
        <v>3210</v>
      </c>
      <c r="F2148" s="63" t="s">
        <v>3210</v>
      </c>
      <c r="G2148" s="63"/>
      <c r="H2148" s="63"/>
      <c r="I2148" s="62" t="s">
        <v>3189</v>
      </c>
      <c r="J2148" s="63">
        <v>80</v>
      </c>
      <c r="K2148" s="63">
        <v>12</v>
      </c>
      <c r="L2148" s="63" t="s">
        <v>3186</v>
      </c>
      <c r="M2148" s="63" t="s">
        <v>3187</v>
      </c>
      <c r="N2148" s="63" t="s">
        <v>3198</v>
      </c>
      <c r="O2148" s="62">
        <v>3</v>
      </c>
      <c r="P2148" s="64"/>
    </row>
    <row r="2149" spans="2:16" x14ac:dyDescent="0.25">
      <c r="B2149" s="62">
        <v>2144</v>
      </c>
      <c r="C2149" s="63" t="s">
        <v>3182</v>
      </c>
      <c r="D2149" s="63" t="s">
        <v>3196</v>
      </c>
      <c r="E2149" s="63" t="s">
        <v>3197</v>
      </c>
      <c r="F2149" s="63" t="s">
        <v>3197</v>
      </c>
      <c r="G2149" s="63"/>
      <c r="H2149" s="63"/>
      <c r="I2149" s="62" t="s">
        <v>3185</v>
      </c>
      <c r="J2149" s="63">
        <v>211.9</v>
      </c>
      <c r="K2149" s="63">
        <v>16</v>
      </c>
      <c r="L2149" s="63" t="s">
        <v>3186</v>
      </c>
      <c r="M2149" s="63" t="s">
        <v>3194</v>
      </c>
      <c r="N2149" s="63" t="s">
        <v>2633</v>
      </c>
      <c r="O2149" s="62">
        <v>1</v>
      </c>
    </row>
    <row r="2150" spans="2:16" x14ac:dyDescent="0.25">
      <c r="B2150" s="62">
        <v>2145</v>
      </c>
      <c r="C2150" s="63" t="s">
        <v>3182</v>
      </c>
      <c r="D2150" s="63" t="s">
        <v>3222</v>
      </c>
      <c r="E2150" s="63" t="s">
        <v>3242</v>
      </c>
      <c r="F2150" s="63" t="s">
        <v>3242</v>
      </c>
      <c r="G2150" s="63"/>
      <c r="H2150" s="63"/>
      <c r="I2150" s="62" t="s">
        <v>3189</v>
      </c>
      <c r="J2150" s="63">
        <v>157.37</v>
      </c>
      <c r="K2150" s="63">
        <v>13</v>
      </c>
      <c r="L2150" s="63" t="s">
        <v>3186</v>
      </c>
      <c r="M2150" s="63" t="s">
        <v>3187</v>
      </c>
      <c r="N2150" s="63" t="s">
        <v>3190</v>
      </c>
      <c r="O2150" s="62">
        <v>3</v>
      </c>
      <c r="P2150" s="64"/>
    </row>
    <row r="2151" spans="2:16" x14ac:dyDescent="0.25">
      <c r="B2151" s="62">
        <v>2146</v>
      </c>
      <c r="C2151" s="63" t="s">
        <v>3182</v>
      </c>
      <c r="D2151" s="63" t="s">
        <v>3196</v>
      </c>
      <c r="E2151" s="63" t="s">
        <v>3197</v>
      </c>
      <c r="F2151" s="63" t="s">
        <v>3197</v>
      </c>
      <c r="G2151" s="63"/>
      <c r="H2151" s="63"/>
      <c r="I2151" s="62" t="s">
        <v>3185</v>
      </c>
      <c r="J2151" s="63">
        <v>172.8</v>
      </c>
      <c r="K2151" s="63">
        <v>16</v>
      </c>
      <c r="L2151" s="63" t="s">
        <v>3186</v>
      </c>
      <c r="M2151" s="63" t="s">
        <v>3194</v>
      </c>
      <c r="N2151" s="63" t="s">
        <v>2633</v>
      </c>
      <c r="O2151" s="62">
        <v>1</v>
      </c>
    </row>
    <row r="2152" spans="2:16" x14ac:dyDescent="0.25">
      <c r="B2152" s="62">
        <v>2147</v>
      </c>
      <c r="C2152" s="63" t="s">
        <v>3182</v>
      </c>
      <c r="D2152" s="63" t="s">
        <v>3222</v>
      </c>
      <c r="E2152" s="63" t="s">
        <v>3242</v>
      </c>
      <c r="F2152" s="63" t="s">
        <v>3242</v>
      </c>
      <c r="G2152" s="63"/>
      <c r="H2152" s="63"/>
      <c r="I2152" s="62" t="s">
        <v>3189</v>
      </c>
      <c r="J2152" s="63">
        <v>141</v>
      </c>
      <c r="K2152" s="63">
        <v>13</v>
      </c>
      <c r="L2152" s="63" t="s">
        <v>3186</v>
      </c>
      <c r="M2152" s="63" t="s">
        <v>3187</v>
      </c>
      <c r="N2152" s="63" t="s">
        <v>3190</v>
      </c>
      <c r="O2152" s="62">
        <v>3</v>
      </c>
      <c r="P2152" s="64"/>
    </row>
    <row r="2153" spans="2:16" x14ac:dyDescent="0.25">
      <c r="B2153" s="62">
        <v>2148</v>
      </c>
      <c r="C2153" s="63" t="s">
        <v>3182</v>
      </c>
      <c r="D2153" s="63" t="s">
        <v>3222</v>
      </c>
      <c r="E2153" s="63" t="s">
        <v>3242</v>
      </c>
      <c r="F2153" s="63" t="s">
        <v>3242</v>
      </c>
      <c r="G2153" s="63"/>
      <c r="H2153" s="63"/>
      <c r="I2153" s="62" t="s">
        <v>3189</v>
      </c>
      <c r="J2153" s="63">
        <v>185.36</v>
      </c>
      <c r="K2153" s="63">
        <v>13</v>
      </c>
      <c r="L2153" s="63" t="s">
        <v>3186</v>
      </c>
      <c r="M2153" s="63" t="s">
        <v>3187</v>
      </c>
      <c r="N2153" s="63" t="s">
        <v>3190</v>
      </c>
      <c r="O2153" s="62">
        <v>3</v>
      </c>
      <c r="P2153" s="64"/>
    </row>
    <row r="2154" spans="2:16" x14ac:dyDescent="0.25">
      <c r="B2154" s="62">
        <v>2149</v>
      </c>
      <c r="C2154" s="63" t="s">
        <v>3182</v>
      </c>
      <c r="D2154" s="63" t="s">
        <v>3222</v>
      </c>
      <c r="E2154" s="63" t="s">
        <v>3225</v>
      </c>
      <c r="F2154" s="63" t="s">
        <v>3225</v>
      </c>
      <c r="G2154" s="63"/>
      <c r="H2154" s="63"/>
      <c r="I2154" s="62" t="s">
        <v>3189</v>
      </c>
      <c r="J2154" s="63">
        <v>399.45</v>
      </c>
      <c r="K2154" s="63">
        <v>13</v>
      </c>
      <c r="L2154" s="63" t="s">
        <v>3186</v>
      </c>
      <c r="M2154" s="63" t="s">
        <v>3187</v>
      </c>
      <c r="N2154" s="63" t="s">
        <v>3190</v>
      </c>
      <c r="O2154" s="62">
        <v>3</v>
      </c>
      <c r="P2154" s="64"/>
    </row>
    <row r="2155" spans="2:16" x14ac:dyDescent="0.25">
      <c r="B2155" s="62">
        <v>2150</v>
      </c>
      <c r="C2155" s="63" t="s">
        <v>3182</v>
      </c>
      <c r="D2155" s="63" t="s">
        <v>3222</v>
      </c>
      <c r="E2155" s="63" t="s">
        <v>3225</v>
      </c>
      <c r="F2155" s="63" t="s">
        <v>3225</v>
      </c>
      <c r="G2155" s="63"/>
      <c r="H2155" s="63"/>
      <c r="I2155" s="62" t="s">
        <v>3189</v>
      </c>
      <c r="J2155" s="63">
        <v>89.49</v>
      </c>
      <c r="K2155" s="63">
        <v>13</v>
      </c>
      <c r="L2155" s="63" t="s">
        <v>3186</v>
      </c>
      <c r="M2155" s="63" t="s">
        <v>3187</v>
      </c>
      <c r="N2155" s="63" t="s">
        <v>3190</v>
      </c>
      <c r="O2155" s="62">
        <v>3</v>
      </c>
      <c r="P2155" s="64"/>
    </row>
    <row r="2156" spans="2:16" x14ac:dyDescent="0.25">
      <c r="B2156" s="62">
        <v>2151</v>
      </c>
      <c r="C2156" s="63" t="s">
        <v>3182</v>
      </c>
      <c r="D2156" s="63" t="s">
        <v>3196</v>
      </c>
      <c r="E2156" s="63" t="s">
        <v>3197</v>
      </c>
      <c r="F2156" s="63" t="s">
        <v>3197</v>
      </c>
      <c r="G2156" s="63"/>
      <c r="H2156" s="63"/>
      <c r="I2156" s="62" t="s">
        <v>3189</v>
      </c>
      <c r="J2156" s="63">
        <v>52</v>
      </c>
      <c r="K2156" s="63">
        <v>12</v>
      </c>
      <c r="L2156" s="63" t="s">
        <v>3186</v>
      </c>
      <c r="M2156" s="63" t="s">
        <v>3187</v>
      </c>
      <c r="N2156" s="63" t="s">
        <v>3198</v>
      </c>
      <c r="O2156" s="62">
        <v>3</v>
      </c>
      <c r="P2156" s="64"/>
    </row>
    <row r="2157" spans="2:16" x14ac:dyDescent="0.25">
      <c r="B2157" s="62">
        <v>2152</v>
      </c>
      <c r="C2157" s="63" t="s">
        <v>3182</v>
      </c>
      <c r="D2157" s="63" t="s">
        <v>3196</v>
      </c>
      <c r="E2157" s="63" t="s">
        <v>3197</v>
      </c>
      <c r="F2157" s="63" t="s">
        <v>3197</v>
      </c>
      <c r="G2157" s="63"/>
      <c r="H2157" s="63"/>
      <c r="I2157" s="62" t="s">
        <v>3189</v>
      </c>
      <c r="J2157" s="63">
        <v>81</v>
      </c>
      <c r="K2157" s="63">
        <v>12</v>
      </c>
      <c r="L2157" s="63" t="s">
        <v>3186</v>
      </c>
      <c r="M2157" s="63" t="s">
        <v>3187</v>
      </c>
      <c r="N2157" s="63" t="s">
        <v>3198</v>
      </c>
      <c r="O2157" s="62">
        <v>3</v>
      </c>
      <c r="P2157" s="64"/>
    </row>
    <row r="2158" spans="2:16" x14ac:dyDescent="0.25">
      <c r="B2158" s="62">
        <v>2153</v>
      </c>
      <c r="C2158" s="63" t="s">
        <v>3182</v>
      </c>
      <c r="D2158" s="63" t="s">
        <v>3196</v>
      </c>
      <c r="E2158" s="63" t="s">
        <v>3197</v>
      </c>
      <c r="F2158" s="63" t="s">
        <v>3197</v>
      </c>
      <c r="G2158" s="63"/>
      <c r="H2158" s="63"/>
      <c r="I2158" s="62" t="s">
        <v>3189</v>
      </c>
      <c r="J2158" s="63">
        <v>61</v>
      </c>
      <c r="K2158" s="63">
        <v>12</v>
      </c>
      <c r="L2158" s="63" t="s">
        <v>3186</v>
      </c>
      <c r="M2158" s="63" t="s">
        <v>3187</v>
      </c>
      <c r="N2158" s="63" t="s">
        <v>3198</v>
      </c>
      <c r="O2158" s="62">
        <v>3</v>
      </c>
      <c r="P2158" s="64"/>
    </row>
    <row r="2159" spans="2:16" x14ac:dyDescent="0.25">
      <c r="B2159" s="62">
        <v>2154</v>
      </c>
      <c r="C2159" s="63" t="s">
        <v>3182</v>
      </c>
      <c r="D2159" s="63" t="s">
        <v>3196</v>
      </c>
      <c r="E2159" s="63" t="s">
        <v>3210</v>
      </c>
      <c r="F2159" s="63" t="s">
        <v>3210</v>
      </c>
      <c r="G2159" s="63"/>
      <c r="H2159" s="63"/>
      <c r="I2159" s="62" t="s">
        <v>3189</v>
      </c>
      <c r="J2159" s="63">
        <v>70</v>
      </c>
      <c r="K2159" s="63">
        <v>12</v>
      </c>
      <c r="L2159" s="63" t="s">
        <v>3186</v>
      </c>
      <c r="M2159" s="63" t="s">
        <v>3187</v>
      </c>
      <c r="N2159" s="63" t="s">
        <v>3198</v>
      </c>
      <c r="O2159" s="62">
        <v>3</v>
      </c>
      <c r="P2159" s="64"/>
    </row>
    <row r="2160" spans="2:16" x14ac:dyDescent="0.25">
      <c r="B2160" s="62">
        <v>2155</v>
      </c>
      <c r="C2160" s="63" t="s">
        <v>3182</v>
      </c>
      <c r="D2160" s="63" t="s">
        <v>3222</v>
      </c>
      <c r="E2160" s="63" t="s">
        <v>3225</v>
      </c>
      <c r="F2160" s="63" t="s">
        <v>3225</v>
      </c>
      <c r="G2160" s="63"/>
      <c r="H2160" s="63"/>
      <c r="I2160" s="62" t="s">
        <v>3189</v>
      </c>
      <c r="J2160" s="63">
        <v>109.93</v>
      </c>
      <c r="K2160" s="63">
        <v>13</v>
      </c>
      <c r="L2160" s="63" t="s">
        <v>3186</v>
      </c>
      <c r="M2160" s="63" t="s">
        <v>3187</v>
      </c>
      <c r="N2160" s="63" t="s">
        <v>3190</v>
      </c>
      <c r="O2160" s="62">
        <v>3</v>
      </c>
      <c r="P2160" s="64"/>
    </row>
    <row r="2161" spans="2:16" x14ac:dyDescent="0.25">
      <c r="B2161" s="62">
        <v>2156</v>
      </c>
      <c r="C2161" s="63" t="s">
        <v>3182</v>
      </c>
      <c r="D2161" s="63" t="s">
        <v>3222</v>
      </c>
      <c r="E2161" s="63" t="s">
        <v>3242</v>
      </c>
      <c r="F2161" s="63" t="s">
        <v>3242</v>
      </c>
      <c r="G2161" s="63"/>
      <c r="H2161" s="63"/>
      <c r="I2161" s="62" t="s">
        <v>3189</v>
      </c>
      <c r="J2161" s="63">
        <v>143.31</v>
      </c>
      <c r="K2161" s="63">
        <v>13</v>
      </c>
      <c r="L2161" s="63" t="s">
        <v>3186</v>
      </c>
      <c r="M2161" s="63" t="s">
        <v>3187</v>
      </c>
      <c r="N2161" s="63" t="s">
        <v>3190</v>
      </c>
      <c r="O2161" s="62">
        <v>3</v>
      </c>
      <c r="P2161" s="64"/>
    </row>
    <row r="2162" spans="2:16" x14ac:dyDescent="0.25">
      <c r="B2162" s="62">
        <v>2157</v>
      </c>
      <c r="C2162" s="63" t="s">
        <v>3182</v>
      </c>
      <c r="D2162" s="63" t="s">
        <v>3222</v>
      </c>
      <c r="E2162" s="63" t="s">
        <v>3242</v>
      </c>
      <c r="F2162" s="63" t="s">
        <v>3242</v>
      </c>
      <c r="G2162" s="63"/>
      <c r="H2162" s="63"/>
      <c r="I2162" s="62" t="s">
        <v>3189</v>
      </c>
      <c r="J2162" s="63">
        <v>140.47999999999999</v>
      </c>
      <c r="K2162" s="63">
        <v>13</v>
      </c>
      <c r="L2162" s="63" t="s">
        <v>3186</v>
      </c>
      <c r="M2162" s="63" t="s">
        <v>3187</v>
      </c>
      <c r="N2162" s="63" t="s">
        <v>3190</v>
      </c>
      <c r="O2162" s="62">
        <v>3</v>
      </c>
      <c r="P2162" s="64"/>
    </row>
    <row r="2163" spans="2:16" x14ac:dyDescent="0.25">
      <c r="B2163" s="62">
        <v>2158</v>
      </c>
      <c r="C2163" s="63" t="s">
        <v>3182</v>
      </c>
      <c r="D2163" s="63" t="s">
        <v>3196</v>
      </c>
      <c r="E2163" s="63" t="s">
        <v>3210</v>
      </c>
      <c r="F2163" s="63" t="s">
        <v>3210</v>
      </c>
      <c r="G2163" s="63"/>
      <c r="H2163" s="63"/>
      <c r="I2163" s="62" t="s">
        <v>3189</v>
      </c>
      <c r="J2163" s="63">
        <v>88</v>
      </c>
      <c r="K2163" s="63">
        <v>12</v>
      </c>
      <c r="L2163" s="63" t="s">
        <v>3186</v>
      </c>
      <c r="M2163" s="63" t="s">
        <v>3187</v>
      </c>
      <c r="N2163" s="63" t="s">
        <v>3198</v>
      </c>
      <c r="O2163" s="62">
        <v>3</v>
      </c>
      <c r="P2163" s="64"/>
    </row>
    <row r="2164" spans="2:16" x14ac:dyDescent="0.25">
      <c r="B2164" s="62">
        <v>2159</v>
      </c>
      <c r="C2164" s="63" t="s">
        <v>3182</v>
      </c>
      <c r="D2164" s="63" t="s">
        <v>3222</v>
      </c>
      <c r="E2164" s="63" t="s">
        <v>3242</v>
      </c>
      <c r="F2164" s="63" t="s">
        <v>3242</v>
      </c>
      <c r="G2164" s="63"/>
      <c r="H2164" s="63"/>
      <c r="I2164" s="62" t="s">
        <v>3189</v>
      </c>
      <c r="J2164" s="63">
        <v>151.91</v>
      </c>
      <c r="K2164" s="63">
        <v>13</v>
      </c>
      <c r="L2164" s="63" t="s">
        <v>3186</v>
      </c>
      <c r="M2164" s="63" t="s">
        <v>3187</v>
      </c>
      <c r="N2164" s="63" t="s">
        <v>3190</v>
      </c>
      <c r="O2164" s="62">
        <v>3</v>
      </c>
      <c r="P2164" s="64"/>
    </row>
    <row r="2165" spans="2:16" x14ac:dyDescent="0.25">
      <c r="B2165" s="62">
        <v>2160</v>
      </c>
      <c r="C2165" s="63" t="s">
        <v>3182</v>
      </c>
      <c r="D2165" s="63" t="s">
        <v>3222</v>
      </c>
      <c r="E2165" s="63" t="s">
        <v>3242</v>
      </c>
      <c r="F2165" s="63" t="s">
        <v>3242</v>
      </c>
      <c r="G2165" s="63"/>
      <c r="H2165" s="63"/>
      <c r="I2165" s="62" t="s">
        <v>3189</v>
      </c>
      <c r="J2165" s="63">
        <v>132.15</v>
      </c>
      <c r="K2165" s="63">
        <v>13</v>
      </c>
      <c r="L2165" s="63" t="s">
        <v>3186</v>
      </c>
      <c r="M2165" s="63" t="s">
        <v>3187</v>
      </c>
      <c r="N2165" s="63" t="s">
        <v>3190</v>
      </c>
      <c r="O2165" s="62">
        <v>3</v>
      </c>
      <c r="P2165" s="64"/>
    </row>
    <row r="2166" spans="2:16" x14ac:dyDescent="0.25">
      <c r="B2166" s="62">
        <v>2161</v>
      </c>
      <c r="C2166" s="63" t="s">
        <v>3182</v>
      </c>
      <c r="D2166" s="63" t="s">
        <v>3196</v>
      </c>
      <c r="E2166" s="63" t="s">
        <v>3210</v>
      </c>
      <c r="F2166" s="63" t="s">
        <v>3210</v>
      </c>
      <c r="G2166" s="63"/>
      <c r="H2166" s="63"/>
      <c r="I2166" s="62" t="s">
        <v>3189</v>
      </c>
      <c r="J2166" s="63">
        <v>94</v>
      </c>
      <c r="K2166" s="63">
        <v>12</v>
      </c>
      <c r="L2166" s="63" t="s">
        <v>3186</v>
      </c>
      <c r="M2166" s="63" t="s">
        <v>3187</v>
      </c>
      <c r="N2166" s="63" t="s">
        <v>3198</v>
      </c>
      <c r="O2166" s="62">
        <v>3</v>
      </c>
      <c r="P2166" s="64"/>
    </row>
    <row r="2167" spans="2:16" x14ac:dyDescent="0.25">
      <c r="B2167" s="62">
        <v>2162</v>
      </c>
      <c r="C2167" s="63" t="s">
        <v>3182</v>
      </c>
      <c r="D2167" s="63" t="s">
        <v>3196</v>
      </c>
      <c r="E2167" s="63" t="s">
        <v>3210</v>
      </c>
      <c r="F2167" s="63" t="s">
        <v>3210</v>
      </c>
      <c r="G2167" s="63"/>
      <c r="H2167" s="63"/>
      <c r="I2167" s="62" t="s">
        <v>3189</v>
      </c>
      <c r="J2167" s="63">
        <v>78</v>
      </c>
      <c r="K2167" s="63">
        <v>12</v>
      </c>
      <c r="L2167" s="63" t="s">
        <v>3186</v>
      </c>
      <c r="M2167" s="63" t="s">
        <v>3187</v>
      </c>
      <c r="N2167" s="63" t="s">
        <v>3198</v>
      </c>
      <c r="O2167" s="62">
        <v>3</v>
      </c>
      <c r="P2167" s="64"/>
    </row>
    <row r="2168" spans="2:16" x14ac:dyDescent="0.25">
      <c r="B2168" s="62">
        <v>2163</v>
      </c>
      <c r="C2168" s="63" t="s">
        <v>3182</v>
      </c>
      <c r="D2168" s="63" t="s">
        <v>3214</v>
      </c>
      <c r="E2168" s="63" t="s">
        <v>3215</v>
      </c>
      <c r="F2168" s="63" t="s">
        <v>3215</v>
      </c>
      <c r="G2168" s="63"/>
      <c r="H2168" s="63"/>
      <c r="I2168" s="62" t="s">
        <v>3185</v>
      </c>
      <c r="J2168" s="63">
        <v>190.91</v>
      </c>
      <c r="K2168" s="63">
        <v>13</v>
      </c>
      <c r="L2168" s="63" t="s">
        <v>3186</v>
      </c>
      <c r="M2168" s="63" t="s">
        <v>3194</v>
      </c>
      <c r="N2168" s="63" t="s">
        <v>2677</v>
      </c>
      <c r="O2168" s="62">
        <v>1</v>
      </c>
    </row>
    <row r="2169" spans="2:16" x14ac:dyDescent="0.25">
      <c r="B2169" s="62">
        <v>2164</v>
      </c>
      <c r="C2169" s="63" t="s">
        <v>3182</v>
      </c>
      <c r="D2169" s="63" t="s">
        <v>3222</v>
      </c>
      <c r="E2169" s="63" t="s">
        <v>3224</v>
      </c>
      <c r="F2169" s="63" t="s">
        <v>3224</v>
      </c>
      <c r="G2169" s="63"/>
      <c r="H2169" s="63"/>
      <c r="I2169" s="62" t="s">
        <v>3189</v>
      </c>
      <c r="J2169" s="63">
        <v>113</v>
      </c>
      <c r="K2169" s="63">
        <v>12</v>
      </c>
      <c r="L2169" s="63" t="s">
        <v>3186</v>
      </c>
      <c r="M2169" s="63" t="s">
        <v>3194</v>
      </c>
      <c r="N2169" s="63" t="s">
        <v>3211</v>
      </c>
      <c r="O2169" s="62">
        <v>3</v>
      </c>
      <c r="P2169" s="64"/>
    </row>
    <row r="2170" spans="2:16" x14ac:dyDescent="0.25">
      <c r="B2170" s="62">
        <v>2165</v>
      </c>
      <c r="C2170" s="63" t="s">
        <v>3182</v>
      </c>
      <c r="D2170" s="63" t="s">
        <v>3196</v>
      </c>
      <c r="E2170" s="63" t="s">
        <v>3197</v>
      </c>
      <c r="F2170" s="63" t="s">
        <v>3197</v>
      </c>
      <c r="G2170" s="63"/>
      <c r="H2170" s="63"/>
      <c r="I2170" s="62" t="s">
        <v>3185</v>
      </c>
      <c r="J2170" s="63">
        <v>138.19999999999999</v>
      </c>
      <c r="K2170" s="63">
        <v>16</v>
      </c>
      <c r="L2170" s="63" t="s">
        <v>3186</v>
      </c>
      <c r="M2170" s="63" t="s">
        <v>3194</v>
      </c>
      <c r="N2170" s="63" t="s">
        <v>2633</v>
      </c>
      <c r="O2170" s="62">
        <v>1</v>
      </c>
    </row>
    <row r="2171" spans="2:16" x14ac:dyDescent="0.25">
      <c r="B2171" s="62">
        <v>2166</v>
      </c>
      <c r="C2171" s="63" t="s">
        <v>3182</v>
      </c>
      <c r="D2171" s="63" t="s">
        <v>3214</v>
      </c>
      <c r="E2171" s="63" t="s">
        <v>3215</v>
      </c>
      <c r="F2171" s="63" t="s">
        <v>3215</v>
      </c>
      <c r="G2171" s="63"/>
      <c r="H2171" s="63"/>
      <c r="I2171" s="62" t="s">
        <v>3185</v>
      </c>
      <c r="J2171" s="63">
        <v>156.52000000000001</v>
      </c>
      <c r="K2171" s="63">
        <v>13</v>
      </c>
      <c r="L2171" s="63" t="s">
        <v>3186</v>
      </c>
      <c r="M2171" s="63" t="s">
        <v>3194</v>
      </c>
      <c r="N2171" s="63" t="s">
        <v>2677</v>
      </c>
      <c r="O2171" s="62">
        <v>1</v>
      </c>
    </row>
    <row r="2172" spans="2:16" x14ac:dyDescent="0.25">
      <c r="B2172" s="62">
        <v>2167</v>
      </c>
      <c r="C2172" s="63" t="s">
        <v>3182</v>
      </c>
      <c r="D2172" s="63" t="s">
        <v>3196</v>
      </c>
      <c r="E2172" s="63" t="s">
        <v>3197</v>
      </c>
      <c r="F2172" s="63" t="s">
        <v>3197</v>
      </c>
      <c r="G2172" s="63"/>
      <c r="H2172" s="63"/>
      <c r="I2172" s="62" t="s">
        <v>3185</v>
      </c>
      <c r="J2172" s="63">
        <v>254</v>
      </c>
      <c r="K2172" s="63">
        <v>16</v>
      </c>
      <c r="L2172" s="63" t="s">
        <v>3186</v>
      </c>
      <c r="M2172" s="63" t="s">
        <v>3194</v>
      </c>
      <c r="N2172" s="63" t="s">
        <v>2633</v>
      </c>
      <c r="O2172" s="62">
        <v>1</v>
      </c>
    </row>
    <row r="2173" spans="2:16" x14ac:dyDescent="0.25">
      <c r="B2173" s="62">
        <v>2168</v>
      </c>
      <c r="C2173" s="63" t="s">
        <v>3182</v>
      </c>
      <c r="D2173" s="63" t="s">
        <v>3214</v>
      </c>
      <c r="E2173" s="63" t="s">
        <v>3215</v>
      </c>
      <c r="F2173" s="63" t="s">
        <v>3215</v>
      </c>
      <c r="G2173" s="63"/>
      <c r="H2173" s="63"/>
      <c r="I2173" s="62" t="s">
        <v>3185</v>
      </c>
      <c r="J2173" s="63">
        <v>126.57</v>
      </c>
      <c r="K2173" s="63">
        <v>13</v>
      </c>
      <c r="L2173" s="63" t="s">
        <v>3186</v>
      </c>
      <c r="M2173" s="63" t="s">
        <v>3194</v>
      </c>
      <c r="N2173" s="63" t="s">
        <v>2677</v>
      </c>
      <c r="O2173" s="62">
        <v>1</v>
      </c>
    </row>
    <row r="2174" spans="2:16" x14ac:dyDescent="0.25">
      <c r="B2174" s="62">
        <v>2169</v>
      </c>
      <c r="C2174" s="63" t="s">
        <v>3182</v>
      </c>
      <c r="D2174" s="63" t="s">
        <v>3214</v>
      </c>
      <c r="E2174" s="63" t="s">
        <v>3215</v>
      </c>
      <c r="F2174" s="63" t="s">
        <v>3215</v>
      </c>
      <c r="G2174" s="63"/>
      <c r="H2174" s="63"/>
      <c r="I2174" s="62" t="s">
        <v>3185</v>
      </c>
      <c r="J2174" s="63">
        <v>315.63</v>
      </c>
      <c r="K2174" s="63">
        <v>13</v>
      </c>
      <c r="L2174" s="63" t="s">
        <v>3186</v>
      </c>
      <c r="M2174" s="63" t="s">
        <v>3194</v>
      </c>
      <c r="N2174" s="63" t="s">
        <v>2677</v>
      </c>
      <c r="O2174" s="62">
        <v>1</v>
      </c>
    </row>
    <row r="2175" spans="2:16" x14ac:dyDescent="0.25">
      <c r="B2175" s="62">
        <v>2170</v>
      </c>
      <c r="C2175" s="63" t="s">
        <v>3182</v>
      </c>
      <c r="D2175" s="63" t="s">
        <v>3196</v>
      </c>
      <c r="E2175" s="63" t="s">
        <v>3197</v>
      </c>
      <c r="F2175" s="63" t="s">
        <v>3197</v>
      </c>
      <c r="G2175" s="63"/>
      <c r="H2175" s="63"/>
      <c r="I2175" s="62" t="s">
        <v>3185</v>
      </c>
      <c r="J2175" s="63">
        <v>206</v>
      </c>
      <c r="K2175" s="63">
        <v>16</v>
      </c>
      <c r="L2175" s="63" t="s">
        <v>3186</v>
      </c>
      <c r="M2175" s="63" t="s">
        <v>3194</v>
      </c>
      <c r="N2175" s="63" t="s">
        <v>2633</v>
      </c>
      <c r="O2175" s="62">
        <v>1</v>
      </c>
    </row>
    <row r="2176" spans="2:16" x14ac:dyDescent="0.25">
      <c r="B2176" s="62">
        <v>2171</v>
      </c>
      <c r="C2176" s="63" t="s">
        <v>3182</v>
      </c>
      <c r="D2176" s="63" t="s">
        <v>3196</v>
      </c>
      <c r="E2176" s="63" t="s">
        <v>3197</v>
      </c>
      <c r="F2176" s="63" t="s">
        <v>3197</v>
      </c>
      <c r="G2176" s="63"/>
      <c r="H2176" s="63"/>
      <c r="I2176" s="62" t="s">
        <v>3185</v>
      </c>
      <c r="J2176" s="63">
        <v>215.1</v>
      </c>
      <c r="K2176" s="63">
        <v>18</v>
      </c>
      <c r="L2176" s="63" t="s">
        <v>3186</v>
      </c>
      <c r="M2176" s="63" t="s">
        <v>3194</v>
      </c>
      <c r="N2176" s="63" t="s">
        <v>2633</v>
      </c>
      <c r="O2176" s="62">
        <v>1</v>
      </c>
    </row>
    <row r="2177" spans="2:16" x14ac:dyDescent="0.25">
      <c r="B2177" s="62">
        <v>2172</v>
      </c>
      <c r="C2177" s="63" t="s">
        <v>3182</v>
      </c>
      <c r="D2177" s="63" t="s">
        <v>3214</v>
      </c>
      <c r="E2177" s="63" t="s">
        <v>3215</v>
      </c>
      <c r="F2177" s="63" t="s">
        <v>3215</v>
      </c>
      <c r="G2177" s="63"/>
      <c r="H2177" s="63"/>
      <c r="I2177" s="62" t="s">
        <v>3185</v>
      </c>
      <c r="J2177" s="63">
        <v>270.49</v>
      </c>
      <c r="K2177" s="63">
        <v>13</v>
      </c>
      <c r="L2177" s="63" t="s">
        <v>3186</v>
      </c>
      <c r="M2177" s="63" t="s">
        <v>3194</v>
      </c>
      <c r="N2177" s="63" t="s">
        <v>2677</v>
      </c>
      <c r="O2177" s="62">
        <v>1</v>
      </c>
    </row>
    <row r="2178" spans="2:16" x14ac:dyDescent="0.25">
      <c r="B2178" s="62">
        <v>2173</v>
      </c>
      <c r="C2178" s="63" t="s">
        <v>3182</v>
      </c>
      <c r="D2178" s="63" t="s">
        <v>3222</v>
      </c>
      <c r="E2178" s="63" t="s">
        <v>3242</v>
      </c>
      <c r="F2178" s="63" t="s">
        <v>3242</v>
      </c>
      <c r="G2178" s="63"/>
      <c r="H2178" s="63"/>
      <c r="I2178" s="62" t="s">
        <v>3189</v>
      </c>
      <c r="J2178" s="63">
        <v>164.3</v>
      </c>
      <c r="K2178" s="63">
        <v>13</v>
      </c>
      <c r="L2178" s="63" t="s">
        <v>3186</v>
      </c>
      <c r="M2178" s="63" t="s">
        <v>3187</v>
      </c>
      <c r="N2178" s="63" t="s">
        <v>3190</v>
      </c>
      <c r="O2178" s="62">
        <v>3</v>
      </c>
      <c r="P2178" s="64"/>
    </row>
    <row r="2179" spans="2:16" x14ac:dyDescent="0.25">
      <c r="B2179" s="62">
        <v>2174</v>
      </c>
      <c r="C2179" s="63" t="s">
        <v>3182</v>
      </c>
      <c r="D2179" s="63" t="s">
        <v>3222</v>
      </c>
      <c r="E2179" s="63" t="s">
        <v>3224</v>
      </c>
      <c r="F2179" s="63" t="s">
        <v>3224</v>
      </c>
      <c r="G2179" s="63"/>
      <c r="H2179" s="63"/>
      <c r="I2179" s="62" t="s">
        <v>3189</v>
      </c>
      <c r="J2179" s="63">
        <v>158.30000000000001</v>
      </c>
      <c r="K2179" s="63">
        <v>12</v>
      </c>
      <c r="L2179" s="63" t="s">
        <v>3186</v>
      </c>
      <c r="M2179" s="63" t="s">
        <v>3187</v>
      </c>
      <c r="N2179" s="63" t="s">
        <v>3198</v>
      </c>
      <c r="O2179" s="62">
        <v>3</v>
      </c>
      <c r="P2179" s="64"/>
    </row>
    <row r="2180" spans="2:16" x14ac:dyDescent="0.25">
      <c r="B2180" s="62">
        <v>2175</v>
      </c>
      <c r="C2180" s="63" t="s">
        <v>3182</v>
      </c>
      <c r="D2180" s="63" t="s">
        <v>3196</v>
      </c>
      <c r="E2180" s="63" t="s">
        <v>3197</v>
      </c>
      <c r="F2180" s="63" t="s">
        <v>3197</v>
      </c>
      <c r="G2180" s="63"/>
      <c r="H2180" s="63"/>
      <c r="I2180" s="62" t="s">
        <v>3185</v>
      </c>
      <c r="J2180" s="63">
        <v>251.2</v>
      </c>
      <c r="K2180" s="63">
        <v>18</v>
      </c>
      <c r="L2180" s="63" t="s">
        <v>3186</v>
      </c>
      <c r="M2180" s="63" t="s">
        <v>3194</v>
      </c>
      <c r="N2180" s="63" t="s">
        <v>2633</v>
      </c>
      <c r="O2180" s="62">
        <v>1</v>
      </c>
    </row>
    <row r="2181" spans="2:16" x14ac:dyDescent="0.25">
      <c r="B2181" s="62">
        <v>2176</v>
      </c>
      <c r="C2181" s="63" t="s">
        <v>3182</v>
      </c>
      <c r="D2181" s="63" t="s">
        <v>3222</v>
      </c>
      <c r="E2181" s="63" t="s">
        <v>3242</v>
      </c>
      <c r="F2181" s="63" t="s">
        <v>3242</v>
      </c>
      <c r="G2181" s="63"/>
      <c r="H2181" s="63"/>
      <c r="I2181" s="62" t="s">
        <v>3189</v>
      </c>
      <c r="J2181" s="63">
        <v>106.49</v>
      </c>
      <c r="K2181" s="63">
        <v>13</v>
      </c>
      <c r="L2181" s="63" t="s">
        <v>3186</v>
      </c>
      <c r="M2181" s="63" t="s">
        <v>3187</v>
      </c>
      <c r="N2181" s="63" t="s">
        <v>3190</v>
      </c>
      <c r="O2181" s="62">
        <v>3</v>
      </c>
      <c r="P2181" s="64"/>
    </row>
    <row r="2182" spans="2:16" x14ac:dyDescent="0.25">
      <c r="B2182" s="62">
        <v>2177</v>
      </c>
      <c r="C2182" s="63" t="s">
        <v>3182</v>
      </c>
      <c r="D2182" s="63" t="s">
        <v>3214</v>
      </c>
      <c r="E2182" s="63" t="s">
        <v>3215</v>
      </c>
      <c r="F2182" s="63" t="s">
        <v>3215</v>
      </c>
      <c r="G2182" s="63"/>
      <c r="H2182" s="63"/>
      <c r="I2182" s="62" t="s">
        <v>3185</v>
      </c>
      <c r="J2182" s="63">
        <v>137.06</v>
      </c>
      <c r="K2182" s="63">
        <v>13</v>
      </c>
      <c r="L2182" s="63" t="s">
        <v>3186</v>
      </c>
      <c r="M2182" s="63" t="s">
        <v>3194</v>
      </c>
      <c r="N2182" s="63" t="s">
        <v>2677</v>
      </c>
      <c r="O2182" s="62">
        <v>1</v>
      </c>
    </row>
    <row r="2183" spans="2:16" x14ac:dyDescent="0.25">
      <c r="B2183" s="62">
        <v>2178</v>
      </c>
      <c r="C2183" s="63" t="s">
        <v>3182</v>
      </c>
      <c r="D2183" s="63" t="s">
        <v>3196</v>
      </c>
      <c r="E2183" s="63" t="s">
        <v>3210</v>
      </c>
      <c r="F2183" s="63" t="s">
        <v>3210</v>
      </c>
      <c r="G2183" s="63"/>
      <c r="H2183" s="63"/>
      <c r="I2183" s="62" t="s">
        <v>3189</v>
      </c>
      <c r="J2183" s="63">
        <v>90</v>
      </c>
      <c r="K2183" s="63">
        <v>12</v>
      </c>
      <c r="L2183" s="63" t="s">
        <v>3186</v>
      </c>
      <c r="M2183" s="63" t="s">
        <v>3187</v>
      </c>
      <c r="N2183" s="63" t="s">
        <v>3198</v>
      </c>
      <c r="O2183" s="62">
        <v>3</v>
      </c>
      <c r="P2183" s="64"/>
    </row>
    <row r="2184" spans="2:16" x14ac:dyDescent="0.25">
      <c r="B2184" s="62">
        <v>2179</v>
      </c>
      <c r="C2184" s="63" t="s">
        <v>3182</v>
      </c>
      <c r="D2184" s="63" t="s">
        <v>3196</v>
      </c>
      <c r="E2184" s="63" t="s">
        <v>3210</v>
      </c>
      <c r="F2184" s="63" t="s">
        <v>3210</v>
      </c>
      <c r="G2184" s="63"/>
      <c r="H2184" s="63"/>
      <c r="I2184" s="62" t="s">
        <v>3189</v>
      </c>
      <c r="J2184" s="63">
        <v>60</v>
      </c>
      <c r="K2184" s="63">
        <v>12</v>
      </c>
      <c r="L2184" s="63" t="s">
        <v>3186</v>
      </c>
      <c r="M2184" s="63" t="s">
        <v>3187</v>
      </c>
      <c r="N2184" s="63" t="s">
        <v>3198</v>
      </c>
      <c r="O2184" s="62">
        <v>3</v>
      </c>
      <c r="P2184" s="64"/>
    </row>
    <row r="2185" spans="2:16" x14ac:dyDescent="0.25">
      <c r="B2185" s="62">
        <v>2180</v>
      </c>
      <c r="C2185" s="63" t="s">
        <v>3182</v>
      </c>
      <c r="D2185" s="63" t="s">
        <v>3214</v>
      </c>
      <c r="E2185" s="63" t="s">
        <v>3215</v>
      </c>
      <c r="F2185" s="63" t="s">
        <v>3215</v>
      </c>
      <c r="G2185" s="63"/>
      <c r="H2185" s="63"/>
      <c r="I2185" s="62" t="s">
        <v>3185</v>
      </c>
      <c r="J2185" s="63">
        <v>190.05</v>
      </c>
      <c r="K2185" s="63">
        <v>13</v>
      </c>
      <c r="L2185" s="63" t="s">
        <v>3186</v>
      </c>
      <c r="M2185" s="63" t="s">
        <v>3194</v>
      </c>
      <c r="N2185" s="63" t="s">
        <v>2677</v>
      </c>
      <c r="O2185" s="62">
        <v>1</v>
      </c>
    </row>
    <row r="2186" spans="2:16" x14ac:dyDescent="0.25">
      <c r="B2186" s="62">
        <v>2181</v>
      </c>
      <c r="C2186" s="63" t="s">
        <v>3182</v>
      </c>
      <c r="D2186" s="63" t="s">
        <v>3222</v>
      </c>
      <c r="E2186" s="63" t="s">
        <v>3242</v>
      </c>
      <c r="F2186" s="63" t="s">
        <v>3242</v>
      </c>
      <c r="G2186" s="63"/>
      <c r="H2186" s="63"/>
      <c r="I2186" s="62" t="s">
        <v>3189</v>
      </c>
      <c r="J2186" s="63">
        <v>181.69</v>
      </c>
      <c r="K2186" s="63">
        <v>13</v>
      </c>
      <c r="L2186" s="63" t="s">
        <v>3186</v>
      </c>
      <c r="M2186" s="63" t="s">
        <v>3187</v>
      </c>
      <c r="N2186" s="63" t="s">
        <v>3190</v>
      </c>
      <c r="O2186" s="62">
        <v>3</v>
      </c>
      <c r="P2186" s="64"/>
    </row>
    <row r="2187" spans="2:16" x14ac:dyDescent="0.25">
      <c r="B2187" s="62">
        <v>2182</v>
      </c>
      <c r="C2187" s="63" t="s">
        <v>3182</v>
      </c>
      <c r="D2187" s="63" t="s">
        <v>3222</v>
      </c>
      <c r="E2187" s="63" t="s">
        <v>3242</v>
      </c>
      <c r="F2187" s="63" t="s">
        <v>3242</v>
      </c>
      <c r="G2187" s="63"/>
      <c r="H2187" s="63"/>
      <c r="I2187" s="62" t="s">
        <v>3189</v>
      </c>
      <c r="J2187" s="63">
        <v>50.04</v>
      </c>
      <c r="K2187" s="63">
        <v>13</v>
      </c>
      <c r="L2187" s="63" t="s">
        <v>3186</v>
      </c>
      <c r="M2187" s="63" t="s">
        <v>3187</v>
      </c>
      <c r="N2187" s="63" t="s">
        <v>3190</v>
      </c>
      <c r="O2187" s="62">
        <v>3</v>
      </c>
      <c r="P2187" s="64"/>
    </row>
    <row r="2188" spans="2:16" x14ac:dyDescent="0.25">
      <c r="B2188" s="62">
        <v>2183</v>
      </c>
      <c r="C2188" s="63" t="s">
        <v>3182</v>
      </c>
      <c r="D2188" s="63" t="s">
        <v>3222</v>
      </c>
      <c r="E2188" s="63" t="s">
        <v>3242</v>
      </c>
      <c r="F2188" s="63" t="s">
        <v>3242</v>
      </c>
      <c r="G2188" s="63"/>
      <c r="H2188" s="63"/>
      <c r="I2188" s="62" t="s">
        <v>3189</v>
      </c>
      <c r="J2188" s="63">
        <v>103.43</v>
      </c>
      <c r="K2188" s="63">
        <v>13</v>
      </c>
      <c r="L2188" s="63" t="s">
        <v>3186</v>
      </c>
      <c r="M2188" s="63" t="s">
        <v>3187</v>
      </c>
      <c r="N2188" s="63" t="s">
        <v>3190</v>
      </c>
      <c r="O2188" s="62">
        <v>3</v>
      </c>
      <c r="P2188" s="64"/>
    </row>
    <row r="2189" spans="2:16" x14ac:dyDescent="0.25">
      <c r="B2189" s="62">
        <v>2184</v>
      </c>
      <c r="C2189" s="63" t="s">
        <v>3182</v>
      </c>
      <c r="D2189" s="63" t="s">
        <v>3222</v>
      </c>
      <c r="E2189" s="63" t="s">
        <v>3224</v>
      </c>
      <c r="F2189" s="63" t="s">
        <v>3224</v>
      </c>
      <c r="G2189" s="63"/>
      <c r="H2189" s="63"/>
      <c r="I2189" s="62" t="s">
        <v>3189</v>
      </c>
      <c r="J2189" s="63">
        <v>20</v>
      </c>
      <c r="K2189" s="63">
        <v>12</v>
      </c>
      <c r="L2189" s="63" t="s">
        <v>3186</v>
      </c>
      <c r="M2189" s="63" t="s">
        <v>3187</v>
      </c>
      <c r="N2189" s="63" t="s">
        <v>3198</v>
      </c>
      <c r="O2189" s="62">
        <v>3</v>
      </c>
      <c r="P2189" s="64"/>
    </row>
    <row r="2190" spans="2:16" x14ac:dyDescent="0.25">
      <c r="B2190" s="62">
        <v>2185</v>
      </c>
      <c r="C2190" s="63" t="s">
        <v>3182</v>
      </c>
      <c r="D2190" s="63" t="s">
        <v>3196</v>
      </c>
      <c r="E2190" s="63" t="s">
        <v>3210</v>
      </c>
      <c r="F2190" s="63" t="s">
        <v>3210</v>
      </c>
      <c r="G2190" s="63"/>
      <c r="H2190" s="63"/>
      <c r="I2190" s="62" t="s">
        <v>3189</v>
      </c>
      <c r="J2190" s="63">
        <v>78</v>
      </c>
      <c r="K2190" s="63">
        <v>12</v>
      </c>
      <c r="L2190" s="63" t="s">
        <v>3186</v>
      </c>
      <c r="M2190" s="63" t="s">
        <v>3187</v>
      </c>
      <c r="N2190" s="63" t="s">
        <v>3198</v>
      </c>
      <c r="O2190" s="62">
        <v>3</v>
      </c>
      <c r="P2190" s="64"/>
    </row>
    <row r="2191" spans="2:16" x14ac:dyDescent="0.25">
      <c r="B2191" s="62">
        <v>2186</v>
      </c>
      <c r="C2191" s="63" t="s">
        <v>3182</v>
      </c>
      <c r="D2191" s="63" t="s">
        <v>3196</v>
      </c>
      <c r="E2191" s="63" t="s">
        <v>3210</v>
      </c>
      <c r="F2191" s="63" t="s">
        <v>3210</v>
      </c>
      <c r="G2191" s="63"/>
      <c r="H2191" s="63"/>
      <c r="I2191" s="62" t="s">
        <v>3189</v>
      </c>
      <c r="J2191" s="63">
        <v>88</v>
      </c>
      <c r="K2191" s="63">
        <v>12</v>
      </c>
      <c r="L2191" s="63" t="s">
        <v>3186</v>
      </c>
      <c r="M2191" s="63" t="s">
        <v>3187</v>
      </c>
      <c r="N2191" s="63" t="s">
        <v>3198</v>
      </c>
      <c r="O2191" s="62">
        <v>3</v>
      </c>
      <c r="P2191" s="64"/>
    </row>
    <row r="2192" spans="2:16" x14ac:dyDescent="0.25">
      <c r="B2192" s="62">
        <v>2187</v>
      </c>
      <c r="C2192" s="63" t="s">
        <v>3182</v>
      </c>
      <c r="D2192" s="63" t="s">
        <v>3196</v>
      </c>
      <c r="E2192" s="63" t="s">
        <v>3210</v>
      </c>
      <c r="F2192" s="63" t="s">
        <v>3210</v>
      </c>
      <c r="G2192" s="63"/>
      <c r="H2192" s="63"/>
      <c r="I2192" s="62" t="s">
        <v>3189</v>
      </c>
      <c r="J2192" s="63">
        <v>82</v>
      </c>
      <c r="K2192" s="63">
        <v>12</v>
      </c>
      <c r="L2192" s="63" t="s">
        <v>3186</v>
      </c>
      <c r="M2192" s="63" t="s">
        <v>3187</v>
      </c>
      <c r="N2192" s="63" t="s">
        <v>3198</v>
      </c>
      <c r="O2192" s="62">
        <v>3</v>
      </c>
      <c r="P2192" s="64"/>
    </row>
    <row r="2193" spans="2:16" x14ac:dyDescent="0.25">
      <c r="B2193" s="62">
        <v>2188</v>
      </c>
      <c r="C2193" s="63" t="s">
        <v>3182</v>
      </c>
      <c r="D2193" s="63" t="s">
        <v>3196</v>
      </c>
      <c r="E2193" s="63" t="s">
        <v>3197</v>
      </c>
      <c r="F2193" s="63" t="s">
        <v>3197</v>
      </c>
      <c r="G2193" s="63"/>
      <c r="H2193" s="63"/>
      <c r="I2193" s="62" t="s">
        <v>3185</v>
      </c>
      <c r="J2193" s="63">
        <v>202.5</v>
      </c>
      <c r="K2193" s="63">
        <v>16</v>
      </c>
      <c r="L2193" s="63" t="s">
        <v>3186</v>
      </c>
      <c r="M2193" s="63" t="s">
        <v>3194</v>
      </c>
      <c r="N2193" s="63" t="s">
        <v>2633</v>
      </c>
      <c r="O2193" s="62">
        <v>1</v>
      </c>
    </row>
    <row r="2194" spans="2:16" x14ac:dyDescent="0.25">
      <c r="B2194" s="62">
        <v>2189</v>
      </c>
      <c r="C2194" s="63" t="s">
        <v>3182</v>
      </c>
      <c r="D2194" s="63" t="s">
        <v>3222</v>
      </c>
      <c r="E2194" s="63" t="s">
        <v>3242</v>
      </c>
      <c r="F2194" s="63" t="s">
        <v>3242</v>
      </c>
      <c r="G2194" s="63"/>
      <c r="H2194" s="63"/>
      <c r="I2194" s="62" t="s">
        <v>3189</v>
      </c>
      <c r="J2194" s="63">
        <v>178.75</v>
      </c>
      <c r="K2194" s="63">
        <v>13</v>
      </c>
      <c r="L2194" s="63" t="s">
        <v>3186</v>
      </c>
      <c r="M2194" s="63" t="s">
        <v>3187</v>
      </c>
      <c r="N2194" s="63" t="s">
        <v>3190</v>
      </c>
      <c r="O2194" s="62">
        <v>3</v>
      </c>
      <c r="P2194" s="64"/>
    </row>
    <row r="2195" spans="2:16" x14ac:dyDescent="0.25">
      <c r="B2195" s="62">
        <v>2190</v>
      </c>
      <c r="C2195" s="63" t="s">
        <v>3182</v>
      </c>
      <c r="D2195" s="63" t="s">
        <v>3196</v>
      </c>
      <c r="E2195" s="63" t="s">
        <v>3197</v>
      </c>
      <c r="F2195" s="63" t="s">
        <v>3197</v>
      </c>
      <c r="G2195" s="63"/>
      <c r="H2195" s="63"/>
      <c r="I2195" s="62" t="s">
        <v>3185</v>
      </c>
      <c r="J2195" s="63">
        <v>190.8</v>
      </c>
      <c r="K2195" s="63">
        <v>16</v>
      </c>
      <c r="L2195" s="63" t="s">
        <v>3186</v>
      </c>
      <c r="M2195" s="63" t="s">
        <v>3194</v>
      </c>
      <c r="N2195" s="63" t="s">
        <v>2633</v>
      </c>
      <c r="O2195" s="62">
        <v>1</v>
      </c>
    </row>
    <row r="2196" spans="2:16" x14ac:dyDescent="0.25">
      <c r="B2196" s="62">
        <v>2191</v>
      </c>
      <c r="C2196" s="63" t="s">
        <v>3182</v>
      </c>
      <c r="D2196" s="63" t="s">
        <v>3222</v>
      </c>
      <c r="E2196" s="63" t="s">
        <v>3242</v>
      </c>
      <c r="F2196" s="63" t="s">
        <v>3242</v>
      </c>
      <c r="G2196" s="63"/>
      <c r="H2196" s="63"/>
      <c r="I2196" s="62" t="s">
        <v>3189</v>
      </c>
      <c r="J2196" s="63">
        <v>144.19</v>
      </c>
      <c r="K2196" s="63">
        <v>13</v>
      </c>
      <c r="L2196" s="63" t="s">
        <v>3186</v>
      </c>
      <c r="M2196" s="63" t="s">
        <v>3187</v>
      </c>
      <c r="N2196" s="63" t="s">
        <v>3190</v>
      </c>
      <c r="O2196" s="62">
        <v>3</v>
      </c>
      <c r="P2196" s="64"/>
    </row>
    <row r="2197" spans="2:16" x14ac:dyDescent="0.25">
      <c r="B2197" s="62">
        <v>2192</v>
      </c>
      <c r="C2197" s="63" t="s">
        <v>3182</v>
      </c>
      <c r="D2197" s="63" t="s">
        <v>3222</v>
      </c>
      <c r="E2197" s="63" t="s">
        <v>3242</v>
      </c>
      <c r="F2197" s="63" t="s">
        <v>3242</v>
      </c>
      <c r="G2197" s="63"/>
      <c r="H2197" s="63"/>
      <c r="I2197" s="62" t="s">
        <v>3189</v>
      </c>
      <c r="J2197" s="63">
        <v>136.46</v>
      </c>
      <c r="K2197" s="63">
        <v>13</v>
      </c>
      <c r="L2197" s="63" t="s">
        <v>3186</v>
      </c>
      <c r="M2197" s="63" t="s">
        <v>3187</v>
      </c>
      <c r="N2197" s="63" t="s">
        <v>3190</v>
      </c>
      <c r="O2197" s="62">
        <v>3</v>
      </c>
      <c r="P2197" s="64"/>
    </row>
    <row r="2198" spans="2:16" x14ac:dyDescent="0.25">
      <c r="B2198" s="62">
        <v>2193</v>
      </c>
      <c r="C2198" s="63" t="s">
        <v>3182</v>
      </c>
      <c r="D2198" s="63" t="s">
        <v>3196</v>
      </c>
      <c r="E2198" s="63" t="s">
        <v>3210</v>
      </c>
      <c r="F2198" s="63" t="s">
        <v>3210</v>
      </c>
      <c r="G2198" s="63"/>
      <c r="H2198" s="63"/>
      <c r="I2198" s="62" t="s">
        <v>3189</v>
      </c>
      <c r="J2198" s="63">
        <v>87</v>
      </c>
      <c r="K2198" s="63">
        <v>12</v>
      </c>
      <c r="L2198" s="63" t="s">
        <v>3186</v>
      </c>
      <c r="M2198" s="63" t="s">
        <v>3187</v>
      </c>
      <c r="N2198" s="63" t="s">
        <v>3198</v>
      </c>
      <c r="O2198" s="62">
        <v>3</v>
      </c>
      <c r="P2198" s="64"/>
    </row>
    <row r="2199" spans="2:16" x14ac:dyDescent="0.25">
      <c r="B2199" s="62">
        <v>2194</v>
      </c>
      <c r="C2199" s="63" t="s">
        <v>3182</v>
      </c>
      <c r="D2199" s="63" t="s">
        <v>3196</v>
      </c>
      <c r="E2199" s="63" t="s">
        <v>3210</v>
      </c>
      <c r="F2199" s="63" t="s">
        <v>3210</v>
      </c>
      <c r="G2199" s="63"/>
      <c r="H2199" s="63"/>
      <c r="I2199" s="62" t="s">
        <v>3189</v>
      </c>
      <c r="J2199" s="63">
        <v>73</v>
      </c>
      <c r="K2199" s="63">
        <v>12</v>
      </c>
      <c r="L2199" s="63" t="s">
        <v>3186</v>
      </c>
      <c r="M2199" s="63" t="s">
        <v>3187</v>
      </c>
      <c r="N2199" s="63" t="s">
        <v>3198</v>
      </c>
      <c r="O2199" s="62">
        <v>3</v>
      </c>
      <c r="P2199" s="64"/>
    </row>
    <row r="2200" spans="2:16" x14ac:dyDescent="0.25">
      <c r="B2200" s="62">
        <v>2195</v>
      </c>
      <c r="C2200" s="63" t="s">
        <v>3182</v>
      </c>
      <c r="D2200" s="63" t="s">
        <v>3222</v>
      </c>
      <c r="E2200" s="63" t="s">
        <v>3242</v>
      </c>
      <c r="F2200" s="63" t="s">
        <v>3242</v>
      </c>
      <c r="G2200" s="63"/>
      <c r="H2200" s="63"/>
      <c r="I2200" s="62" t="s">
        <v>3189</v>
      </c>
      <c r="J2200" s="63">
        <v>176.96</v>
      </c>
      <c r="K2200" s="63">
        <v>13</v>
      </c>
      <c r="L2200" s="63" t="s">
        <v>3186</v>
      </c>
      <c r="M2200" s="63" t="s">
        <v>3187</v>
      </c>
      <c r="N2200" s="63" t="s">
        <v>3190</v>
      </c>
      <c r="O2200" s="62">
        <v>3</v>
      </c>
      <c r="P2200" s="64"/>
    </row>
    <row r="2201" spans="2:16" x14ac:dyDescent="0.25">
      <c r="B2201" s="62">
        <v>2196</v>
      </c>
      <c r="C2201" s="63" t="s">
        <v>3182</v>
      </c>
      <c r="D2201" s="63" t="s">
        <v>3214</v>
      </c>
      <c r="E2201" s="63" t="s">
        <v>3215</v>
      </c>
      <c r="F2201" s="63" t="s">
        <v>3215</v>
      </c>
      <c r="G2201" s="63"/>
      <c r="H2201" s="63"/>
      <c r="I2201" s="62" t="s">
        <v>3189</v>
      </c>
      <c r="J2201" s="63">
        <v>85.5</v>
      </c>
      <c r="K2201" s="63">
        <v>13</v>
      </c>
      <c r="L2201" s="63" t="s">
        <v>3186</v>
      </c>
      <c r="M2201" s="63" t="s">
        <v>3187</v>
      </c>
      <c r="N2201" s="63" t="s">
        <v>3190</v>
      </c>
      <c r="O2201" s="62">
        <v>3</v>
      </c>
      <c r="P2201" s="64"/>
    </row>
    <row r="2202" spans="2:16" x14ac:dyDescent="0.25">
      <c r="B2202" s="62">
        <v>2197</v>
      </c>
      <c r="C2202" s="63" t="s">
        <v>3182</v>
      </c>
      <c r="D2202" s="63" t="s">
        <v>3214</v>
      </c>
      <c r="E2202" s="63" t="s">
        <v>3215</v>
      </c>
      <c r="F2202" s="63" t="s">
        <v>3215</v>
      </c>
      <c r="G2202" s="63"/>
      <c r="H2202" s="63"/>
      <c r="I2202" s="62" t="s">
        <v>3200</v>
      </c>
      <c r="J2202" s="63">
        <v>33.83</v>
      </c>
      <c r="K2202" s="63">
        <v>8</v>
      </c>
      <c r="L2202" s="63" t="s">
        <v>3186</v>
      </c>
      <c r="M2202" s="63" t="s">
        <v>3187</v>
      </c>
      <c r="N2202" s="63" t="s">
        <v>3221</v>
      </c>
      <c r="O2202" s="62">
        <v>2</v>
      </c>
      <c r="P2202" s="65"/>
    </row>
    <row r="2203" spans="2:16" x14ac:dyDescent="0.25">
      <c r="B2203" s="62">
        <v>2198</v>
      </c>
      <c r="C2203" s="63" t="s">
        <v>3182</v>
      </c>
      <c r="D2203" s="63" t="s">
        <v>3222</v>
      </c>
      <c r="E2203" s="63" t="s">
        <v>3243</v>
      </c>
      <c r="F2203" s="63" t="s">
        <v>3243</v>
      </c>
      <c r="G2203" s="63"/>
      <c r="H2203" s="63"/>
      <c r="I2203" s="62" t="s">
        <v>3189</v>
      </c>
      <c r="J2203" s="63">
        <v>182.64</v>
      </c>
      <c r="K2203" s="63">
        <v>13</v>
      </c>
      <c r="L2203" s="63" t="s">
        <v>3186</v>
      </c>
      <c r="M2203" s="63" t="s">
        <v>3187</v>
      </c>
      <c r="N2203" s="63" t="s">
        <v>3190</v>
      </c>
      <c r="O2203" s="62">
        <v>3</v>
      </c>
      <c r="P2203" s="64"/>
    </row>
    <row r="2204" spans="2:16" x14ac:dyDescent="0.25">
      <c r="B2204" s="62">
        <v>2199</v>
      </c>
      <c r="C2204" s="63" t="s">
        <v>3182</v>
      </c>
      <c r="D2204" s="63" t="s">
        <v>3222</v>
      </c>
      <c r="E2204" s="63" t="s">
        <v>3243</v>
      </c>
      <c r="F2204" s="63" t="s">
        <v>3243</v>
      </c>
      <c r="G2204" s="63"/>
      <c r="H2204" s="63"/>
      <c r="I2204" s="62" t="s">
        <v>3189</v>
      </c>
      <c r="J2204" s="63">
        <v>137.19999999999999</v>
      </c>
      <c r="K2204" s="63">
        <v>13</v>
      </c>
      <c r="L2204" s="63" t="s">
        <v>3186</v>
      </c>
      <c r="M2204" s="63" t="s">
        <v>3187</v>
      </c>
      <c r="N2204" s="63" t="s">
        <v>3190</v>
      </c>
      <c r="O2204" s="62">
        <v>3</v>
      </c>
      <c r="P2204" s="64"/>
    </row>
    <row r="2205" spans="2:16" x14ac:dyDescent="0.25">
      <c r="B2205" s="62">
        <v>2200</v>
      </c>
      <c r="C2205" s="63" t="s">
        <v>3182</v>
      </c>
      <c r="D2205" s="63" t="s">
        <v>3222</v>
      </c>
      <c r="E2205" s="63" t="s">
        <v>3243</v>
      </c>
      <c r="F2205" s="63" t="s">
        <v>3243</v>
      </c>
      <c r="G2205" s="63"/>
      <c r="H2205" s="63"/>
      <c r="I2205" s="62" t="s">
        <v>3189</v>
      </c>
      <c r="J2205" s="63">
        <v>236.86</v>
      </c>
      <c r="K2205" s="63">
        <v>13</v>
      </c>
      <c r="L2205" s="63" t="s">
        <v>3186</v>
      </c>
      <c r="M2205" s="63" t="s">
        <v>3187</v>
      </c>
      <c r="N2205" s="63" t="s">
        <v>3190</v>
      </c>
      <c r="O2205" s="62">
        <v>3</v>
      </c>
      <c r="P2205" s="64"/>
    </row>
    <row r="2206" spans="2:16" x14ac:dyDescent="0.25">
      <c r="B2206" s="62">
        <v>2201</v>
      </c>
      <c r="C2206" s="63" t="s">
        <v>3182</v>
      </c>
      <c r="D2206" s="63" t="s">
        <v>3214</v>
      </c>
      <c r="E2206" s="63" t="s">
        <v>3215</v>
      </c>
      <c r="F2206" s="63" t="s">
        <v>3215</v>
      </c>
      <c r="G2206" s="63"/>
      <c r="H2206" s="63"/>
      <c r="I2206" s="62" t="s">
        <v>3189</v>
      </c>
      <c r="J2206" s="63">
        <v>82.7</v>
      </c>
      <c r="K2206" s="63">
        <v>13</v>
      </c>
      <c r="L2206" s="63" t="s">
        <v>3186</v>
      </c>
      <c r="M2206" s="63" t="s">
        <v>3187</v>
      </c>
      <c r="N2206" s="63" t="s">
        <v>3190</v>
      </c>
      <c r="O2206" s="62">
        <v>3</v>
      </c>
      <c r="P2206" s="64"/>
    </row>
    <row r="2207" spans="2:16" x14ac:dyDescent="0.25">
      <c r="B2207" s="62">
        <v>2202</v>
      </c>
      <c r="C2207" s="63" t="s">
        <v>3182</v>
      </c>
      <c r="D2207" s="63" t="s">
        <v>3222</v>
      </c>
      <c r="E2207" s="63" t="s">
        <v>3243</v>
      </c>
      <c r="F2207" s="63" t="s">
        <v>3243</v>
      </c>
      <c r="G2207" s="63"/>
      <c r="H2207" s="63"/>
      <c r="I2207" s="62" t="s">
        <v>3189</v>
      </c>
      <c r="J2207" s="63">
        <v>127.31</v>
      </c>
      <c r="K2207" s="63">
        <v>13</v>
      </c>
      <c r="L2207" s="63" t="s">
        <v>3186</v>
      </c>
      <c r="M2207" s="63" t="s">
        <v>3187</v>
      </c>
      <c r="N2207" s="63" t="s">
        <v>3190</v>
      </c>
      <c r="O2207" s="62">
        <v>3</v>
      </c>
      <c r="P2207" s="64"/>
    </row>
    <row r="2208" spans="2:16" x14ac:dyDescent="0.25">
      <c r="B2208" s="62">
        <v>2203</v>
      </c>
      <c r="C2208" s="63" t="s">
        <v>3182</v>
      </c>
      <c r="D2208" s="63" t="s">
        <v>3222</v>
      </c>
      <c r="E2208" s="63" t="s">
        <v>3243</v>
      </c>
      <c r="F2208" s="63" t="s">
        <v>3243</v>
      </c>
      <c r="G2208" s="63"/>
      <c r="H2208" s="63"/>
      <c r="I2208" s="62" t="s">
        <v>3189</v>
      </c>
      <c r="J2208" s="63">
        <v>185.49</v>
      </c>
      <c r="K2208" s="63">
        <v>13</v>
      </c>
      <c r="L2208" s="63" t="s">
        <v>3186</v>
      </c>
      <c r="M2208" s="63" t="s">
        <v>3187</v>
      </c>
      <c r="N2208" s="63" t="s">
        <v>3190</v>
      </c>
      <c r="O2208" s="62">
        <v>3</v>
      </c>
      <c r="P2208" s="64"/>
    </row>
    <row r="2209" spans="2:16" x14ac:dyDescent="0.25">
      <c r="B2209" s="62">
        <v>2204</v>
      </c>
      <c r="C2209" s="63" t="s">
        <v>3182</v>
      </c>
      <c r="D2209" s="63" t="s">
        <v>3214</v>
      </c>
      <c r="E2209" s="63" t="s">
        <v>3244</v>
      </c>
      <c r="F2209" s="63" t="s">
        <v>3244</v>
      </c>
      <c r="G2209" s="63"/>
      <c r="H2209" s="63"/>
      <c r="I2209" s="62" t="s">
        <v>3189</v>
      </c>
      <c r="J2209" s="63">
        <v>92.1</v>
      </c>
      <c r="K2209" s="63">
        <v>13</v>
      </c>
      <c r="L2209" s="63" t="s">
        <v>3186</v>
      </c>
      <c r="M2209" s="63" t="s">
        <v>3187</v>
      </c>
      <c r="N2209" s="63" t="s">
        <v>3190</v>
      </c>
      <c r="O2209" s="62">
        <v>3</v>
      </c>
      <c r="P2209" s="64"/>
    </row>
    <row r="2210" spans="2:16" x14ac:dyDescent="0.25">
      <c r="B2210" s="62">
        <v>2205</v>
      </c>
      <c r="C2210" s="63" t="s">
        <v>3182</v>
      </c>
      <c r="D2210" s="63" t="s">
        <v>3214</v>
      </c>
      <c r="E2210" s="63" t="s">
        <v>3215</v>
      </c>
      <c r="F2210" s="63" t="s">
        <v>3215</v>
      </c>
      <c r="G2210" s="63"/>
      <c r="H2210" s="63"/>
      <c r="I2210" s="62" t="s">
        <v>3189</v>
      </c>
      <c r="J2210" s="63">
        <v>98</v>
      </c>
      <c r="K2210" s="63">
        <v>13</v>
      </c>
      <c r="L2210" s="63" t="s">
        <v>3186</v>
      </c>
      <c r="M2210" s="63" t="s">
        <v>3187</v>
      </c>
      <c r="N2210" s="63" t="s">
        <v>3190</v>
      </c>
      <c r="O2210" s="62">
        <v>3</v>
      </c>
      <c r="P2210" s="64"/>
    </row>
    <row r="2211" spans="2:16" x14ac:dyDescent="0.25">
      <c r="B2211" s="62">
        <v>2206</v>
      </c>
      <c r="C2211" s="63" t="s">
        <v>3182</v>
      </c>
      <c r="D2211" s="63" t="s">
        <v>3222</v>
      </c>
      <c r="E2211" s="63" t="s">
        <v>3243</v>
      </c>
      <c r="F2211" s="63" t="s">
        <v>3243</v>
      </c>
      <c r="G2211" s="63"/>
      <c r="H2211" s="63"/>
      <c r="I2211" s="62" t="s">
        <v>3189</v>
      </c>
      <c r="J2211" s="63">
        <v>123.65</v>
      </c>
      <c r="K2211" s="63">
        <v>13</v>
      </c>
      <c r="L2211" s="63" t="s">
        <v>3186</v>
      </c>
      <c r="M2211" s="63" t="s">
        <v>3187</v>
      </c>
      <c r="N2211" s="63" t="s">
        <v>3190</v>
      </c>
      <c r="O2211" s="62">
        <v>3</v>
      </c>
      <c r="P2211" s="64"/>
    </row>
    <row r="2212" spans="2:16" x14ac:dyDescent="0.25">
      <c r="B2212" s="62">
        <v>2207</v>
      </c>
      <c r="C2212" s="63" t="s">
        <v>3182</v>
      </c>
      <c r="D2212" s="63" t="s">
        <v>3214</v>
      </c>
      <c r="E2212" s="63" t="s">
        <v>3215</v>
      </c>
      <c r="F2212" s="63" t="s">
        <v>3215</v>
      </c>
      <c r="G2212" s="63"/>
      <c r="H2212" s="63"/>
      <c r="I2212" s="62" t="s">
        <v>3189</v>
      </c>
      <c r="J2212" s="63">
        <v>73</v>
      </c>
      <c r="K2212" s="63">
        <v>13</v>
      </c>
      <c r="L2212" s="63" t="s">
        <v>3186</v>
      </c>
      <c r="M2212" s="63" t="s">
        <v>3187</v>
      </c>
      <c r="N2212" s="63" t="s">
        <v>3190</v>
      </c>
      <c r="O2212" s="62">
        <v>3</v>
      </c>
      <c r="P2212" s="64"/>
    </row>
    <row r="2213" spans="2:16" x14ac:dyDescent="0.25">
      <c r="B2213" s="62">
        <v>2208</v>
      </c>
      <c r="C2213" s="63" t="s">
        <v>3182</v>
      </c>
      <c r="D2213" s="63" t="s">
        <v>3222</v>
      </c>
      <c r="E2213" s="63" t="s">
        <v>3243</v>
      </c>
      <c r="F2213" s="63" t="s">
        <v>3243</v>
      </c>
      <c r="G2213" s="63"/>
      <c r="H2213" s="63"/>
      <c r="I2213" s="62" t="s">
        <v>3189</v>
      </c>
      <c r="J2213" s="63">
        <v>49.2</v>
      </c>
      <c r="K2213" s="63">
        <v>13</v>
      </c>
      <c r="L2213" s="63" t="s">
        <v>3186</v>
      </c>
      <c r="M2213" s="63" t="s">
        <v>3187</v>
      </c>
      <c r="N2213" s="63" t="s">
        <v>3190</v>
      </c>
      <c r="O2213" s="62">
        <v>3</v>
      </c>
      <c r="P2213" s="64"/>
    </row>
    <row r="2214" spans="2:16" x14ac:dyDescent="0.25">
      <c r="B2214" s="62">
        <v>2209</v>
      </c>
      <c r="C2214" s="63" t="s">
        <v>3182</v>
      </c>
      <c r="D2214" s="63" t="s">
        <v>3222</v>
      </c>
      <c r="E2214" s="63" t="s">
        <v>3243</v>
      </c>
      <c r="F2214" s="63" t="s">
        <v>3243</v>
      </c>
      <c r="G2214" s="63"/>
      <c r="H2214" s="63"/>
      <c r="I2214" s="62" t="s">
        <v>3189</v>
      </c>
      <c r="J2214" s="63">
        <v>89.59</v>
      </c>
      <c r="K2214" s="63">
        <v>13</v>
      </c>
      <c r="L2214" s="63" t="s">
        <v>3186</v>
      </c>
      <c r="M2214" s="63" t="s">
        <v>3187</v>
      </c>
      <c r="N2214" s="63" t="s">
        <v>3190</v>
      </c>
      <c r="O2214" s="62">
        <v>3</v>
      </c>
      <c r="P2214" s="64"/>
    </row>
    <row r="2215" spans="2:16" x14ac:dyDescent="0.25">
      <c r="B2215" s="62">
        <v>2210</v>
      </c>
      <c r="C2215" s="63" t="s">
        <v>3182</v>
      </c>
      <c r="D2215" s="63" t="s">
        <v>3222</v>
      </c>
      <c r="E2215" s="63" t="s">
        <v>3243</v>
      </c>
      <c r="F2215" s="63" t="s">
        <v>3243</v>
      </c>
      <c r="G2215" s="63"/>
      <c r="H2215" s="63"/>
      <c r="I2215" s="62" t="s">
        <v>3189</v>
      </c>
      <c r="J2215" s="63">
        <v>98.92</v>
      </c>
      <c r="K2215" s="63">
        <v>13</v>
      </c>
      <c r="L2215" s="63" t="s">
        <v>3186</v>
      </c>
      <c r="M2215" s="63" t="s">
        <v>3187</v>
      </c>
      <c r="N2215" s="63" t="s">
        <v>3190</v>
      </c>
      <c r="O2215" s="62">
        <v>3</v>
      </c>
      <c r="P2215" s="64"/>
    </row>
    <row r="2216" spans="2:16" x14ac:dyDescent="0.25">
      <c r="B2216" s="62">
        <v>2211</v>
      </c>
      <c r="C2216" s="63" t="s">
        <v>3182</v>
      </c>
      <c r="D2216" s="63" t="s">
        <v>3222</v>
      </c>
      <c r="E2216" s="63" t="s">
        <v>3243</v>
      </c>
      <c r="F2216" s="63" t="s">
        <v>3243</v>
      </c>
      <c r="G2216" s="63"/>
      <c r="H2216" s="63"/>
      <c r="I2216" s="62" t="s">
        <v>3189</v>
      </c>
      <c r="J2216" s="63">
        <v>124.33</v>
      </c>
      <c r="K2216" s="63">
        <v>13</v>
      </c>
      <c r="L2216" s="63" t="s">
        <v>3186</v>
      </c>
      <c r="M2216" s="63" t="s">
        <v>3187</v>
      </c>
      <c r="N2216" s="63" t="s">
        <v>3190</v>
      </c>
      <c r="O2216" s="62">
        <v>3</v>
      </c>
      <c r="P2216" s="64"/>
    </row>
    <row r="2217" spans="2:16" x14ac:dyDescent="0.25">
      <c r="B2217" s="62">
        <v>2212</v>
      </c>
      <c r="C2217" s="63" t="s">
        <v>3182</v>
      </c>
      <c r="D2217" s="63" t="s">
        <v>3222</v>
      </c>
      <c r="E2217" s="63" t="s">
        <v>3243</v>
      </c>
      <c r="F2217" s="63" t="s">
        <v>3243</v>
      </c>
      <c r="G2217" s="63"/>
      <c r="H2217" s="63"/>
      <c r="I2217" s="62" t="s">
        <v>3189</v>
      </c>
      <c r="J2217" s="63">
        <v>118.32</v>
      </c>
      <c r="K2217" s="63">
        <v>13</v>
      </c>
      <c r="L2217" s="63" t="s">
        <v>3186</v>
      </c>
      <c r="M2217" s="63" t="s">
        <v>3187</v>
      </c>
      <c r="N2217" s="63" t="s">
        <v>3190</v>
      </c>
      <c r="O2217" s="62">
        <v>3</v>
      </c>
      <c r="P2217" s="64"/>
    </row>
    <row r="2218" spans="2:16" x14ac:dyDescent="0.25">
      <c r="B2218" s="62">
        <v>2213</v>
      </c>
      <c r="C2218" s="63" t="s">
        <v>3182</v>
      </c>
      <c r="D2218" s="63" t="s">
        <v>3222</v>
      </c>
      <c r="E2218" s="63" t="s">
        <v>3243</v>
      </c>
      <c r="F2218" s="63" t="s">
        <v>3243</v>
      </c>
      <c r="G2218" s="63"/>
      <c r="H2218" s="63"/>
      <c r="I2218" s="62" t="s">
        <v>3189</v>
      </c>
      <c r="J2218" s="63">
        <v>439.75</v>
      </c>
      <c r="K2218" s="63">
        <v>13</v>
      </c>
      <c r="L2218" s="63" t="s">
        <v>3186</v>
      </c>
      <c r="M2218" s="63" t="s">
        <v>3187</v>
      </c>
      <c r="N2218" s="63" t="s">
        <v>3190</v>
      </c>
      <c r="O2218" s="62">
        <v>3</v>
      </c>
      <c r="P2218" s="64"/>
    </row>
    <row r="2219" spans="2:16" x14ac:dyDescent="0.25">
      <c r="B2219" s="62">
        <v>2214</v>
      </c>
      <c r="C2219" s="63" t="s">
        <v>3182</v>
      </c>
      <c r="D2219" s="63" t="s">
        <v>3214</v>
      </c>
      <c r="E2219" s="63" t="s">
        <v>3215</v>
      </c>
      <c r="F2219" s="63" t="s">
        <v>3215</v>
      </c>
      <c r="G2219" s="63"/>
      <c r="H2219" s="63"/>
      <c r="I2219" s="62" t="s">
        <v>3189</v>
      </c>
      <c r="J2219" s="63">
        <v>148</v>
      </c>
      <c r="K2219" s="63">
        <v>13</v>
      </c>
      <c r="L2219" s="63" t="s">
        <v>3186</v>
      </c>
      <c r="M2219" s="63" t="s">
        <v>3187</v>
      </c>
      <c r="N2219" s="63" t="s">
        <v>3190</v>
      </c>
      <c r="O2219" s="62">
        <v>3</v>
      </c>
      <c r="P2219" s="64"/>
    </row>
    <row r="2220" spans="2:16" x14ac:dyDescent="0.25">
      <c r="B2220" s="62">
        <v>2215</v>
      </c>
      <c r="C2220" s="63" t="s">
        <v>3182</v>
      </c>
      <c r="D2220" s="63" t="s">
        <v>3222</v>
      </c>
      <c r="E2220" s="63" t="s">
        <v>3243</v>
      </c>
      <c r="F2220" s="63" t="s">
        <v>3243</v>
      </c>
      <c r="G2220" s="63"/>
      <c r="H2220" s="63"/>
      <c r="I2220" s="62" t="s">
        <v>3189</v>
      </c>
      <c r="J2220" s="63">
        <v>121.26</v>
      </c>
      <c r="K2220" s="63">
        <v>13</v>
      </c>
      <c r="L2220" s="63" t="s">
        <v>3186</v>
      </c>
      <c r="M2220" s="63" t="s">
        <v>3187</v>
      </c>
      <c r="N2220" s="63" t="s">
        <v>3190</v>
      </c>
      <c r="O2220" s="62">
        <v>3</v>
      </c>
      <c r="P2220" s="64"/>
    </row>
    <row r="2221" spans="2:16" x14ac:dyDescent="0.25">
      <c r="B2221" s="62">
        <v>2216</v>
      </c>
      <c r="C2221" s="63" t="s">
        <v>3182</v>
      </c>
      <c r="D2221" s="63" t="s">
        <v>3214</v>
      </c>
      <c r="E2221" s="63" t="s">
        <v>3215</v>
      </c>
      <c r="F2221" s="63" t="s">
        <v>3215</v>
      </c>
      <c r="G2221" s="63"/>
      <c r="H2221" s="63"/>
      <c r="I2221" s="62" t="s">
        <v>3189</v>
      </c>
      <c r="J2221" s="63">
        <v>46.2</v>
      </c>
      <c r="K2221" s="63">
        <v>13</v>
      </c>
      <c r="L2221" s="63" t="s">
        <v>3186</v>
      </c>
      <c r="M2221" s="63" t="s">
        <v>3187</v>
      </c>
      <c r="N2221" s="63" t="s">
        <v>3190</v>
      </c>
      <c r="O2221" s="62">
        <v>3</v>
      </c>
      <c r="P2221" s="64"/>
    </row>
    <row r="2222" spans="2:16" x14ac:dyDescent="0.25">
      <c r="B2222" s="62">
        <v>2217</v>
      </c>
      <c r="C2222" s="63" t="s">
        <v>3182</v>
      </c>
      <c r="D2222" s="63" t="s">
        <v>3214</v>
      </c>
      <c r="E2222" s="63" t="s">
        <v>3215</v>
      </c>
      <c r="F2222" s="63" t="s">
        <v>3215</v>
      </c>
      <c r="G2222" s="63"/>
      <c r="H2222" s="63"/>
      <c r="I2222" s="62" t="s">
        <v>3189</v>
      </c>
      <c r="J2222" s="63">
        <v>121</v>
      </c>
      <c r="K2222" s="63">
        <v>13</v>
      </c>
      <c r="L2222" s="63" t="s">
        <v>3186</v>
      </c>
      <c r="M2222" s="63" t="s">
        <v>3187</v>
      </c>
      <c r="N2222" s="63" t="s">
        <v>3190</v>
      </c>
      <c r="O2222" s="62">
        <v>3</v>
      </c>
      <c r="P2222" s="64"/>
    </row>
    <row r="2223" spans="2:16" x14ac:dyDescent="0.25">
      <c r="B2223" s="62">
        <v>2218</v>
      </c>
      <c r="C2223" s="63" t="s">
        <v>3182</v>
      </c>
      <c r="D2223" s="63" t="s">
        <v>3214</v>
      </c>
      <c r="E2223" s="63" t="s">
        <v>3215</v>
      </c>
      <c r="F2223" s="63" t="s">
        <v>3215</v>
      </c>
      <c r="G2223" s="63"/>
      <c r="H2223" s="63"/>
      <c r="I2223" s="62" t="s">
        <v>3189</v>
      </c>
      <c r="J2223" s="63">
        <v>85</v>
      </c>
      <c r="K2223" s="63">
        <v>13</v>
      </c>
      <c r="L2223" s="63" t="s">
        <v>3186</v>
      </c>
      <c r="M2223" s="63" t="s">
        <v>3187</v>
      </c>
      <c r="N2223" s="63" t="s">
        <v>3190</v>
      </c>
      <c r="O2223" s="62">
        <v>3</v>
      </c>
      <c r="P2223" s="64"/>
    </row>
    <row r="2224" spans="2:16" x14ac:dyDescent="0.25">
      <c r="B2224" s="62">
        <v>2219</v>
      </c>
      <c r="C2224" s="63" t="s">
        <v>3182</v>
      </c>
      <c r="D2224" s="63" t="s">
        <v>3214</v>
      </c>
      <c r="E2224" s="63" t="s">
        <v>3215</v>
      </c>
      <c r="F2224" s="63" t="s">
        <v>3215</v>
      </c>
      <c r="G2224" s="63"/>
      <c r="H2224" s="63"/>
      <c r="I2224" s="62" t="s">
        <v>3200</v>
      </c>
      <c r="J2224" s="63">
        <v>35</v>
      </c>
      <c r="K2224" s="63">
        <v>8</v>
      </c>
      <c r="L2224" s="63" t="s">
        <v>3186</v>
      </c>
      <c r="M2224" s="63" t="s">
        <v>3187</v>
      </c>
      <c r="N2224" s="63" t="s">
        <v>3204</v>
      </c>
      <c r="O2224" s="62">
        <v>2</v>
      </c>
    </row>
    <row r="2225" spans="2:16" x14ac:dyDescent="0.25">
      <c r="B2225" s="62">
        <v>2220</v>
      </c>
      <c r="C2225" s="63" t="s">
        <v>3182</v>
      </c>
      <c r="D2225" s="63" t="s">
        <v>3245</v>
      </c>
      <c r="E2225" s="63" t="s">
        <v>3245</v>
      </c>
      <c r="F2225" s="63" t="s">
        <v>3245</v>
      </c>
      <c r="G2225" s="63"/>
      <c r="H2225" s="63"/>
      <c r="I2225" s="62" t="s">
        <v>3189</v>
      </c>
      <c r="J2225" s="63">
        <v>56</v>
      </c>
      <c r="K2225" s="63">
        <v>12</v>
      </c>
      <c r="L2225" s="63" t="s">
        <v>3186</v>
      </c>
      <c r="M2225" s="63" t="s">
        <v>3187</v>
      </c>
      <c r="N2225" s="63" t="s">
        <v>3198</v>
      </c>
      <c r="O2225" s="62">
        <v>3</v>
      </c>
      <c r="P2225" s="64"/>
    </row>
    <row r="2226" spans="2:16" x14ac:dyDescent="0.25">
      <c r="B2226" s="62">
        <v>2221</v>
      </c>
      <c r="C2226" s="63" t="s">
        <v>3182</v>
      </c>
      <c r="D2226" s="63" t="s">
        <v>3214</v>
      </c>
      <c r="E2226" s="63" t="s">
        <v>3215</v>
      </c>
      <c r="F2226" s="63" t="s">
        <v>3215</v>
      </c>
      <c r="G2226" s="63"/>
      <c r="H2226" s="63"/>
      <c r="I2226" s="62" t="s">
        <v>3200</v>
      </c>
      <c r="J2226" s="63">
        <v>33.83</v>
      </c>
      <c r="K2226" s="63">
        <v>8</v>
      </c>
      <c r="L2226" s="63" t="s">
        <v>3186</v>
      </c>
      <c r="M2226" s="63" t="s">
        <v>3187</v>
      </c>
      <c r="N2226" s="63" t="s">
        <v>3204</v>
      </c>
      <c r="O2226" s="62">
        <v>2</v>
      </c>
    </row>
    <row r="2227" spans="2:16" x14ac:dyDescent="0.25">
      <c r="B2227" s="62">
        <v>2222</v>
      </c>
      <c r="C2227" s="63" t="s">
        <v>3182</v>
      </c>
      <c r="D2227" s="63" t="s">
        <v>3214</v>
      </c>
      <c r="E2227" s="63" t="s">
        <v>3215</v>
      </c>
      <c r="F2227" s="63" t="s">
        <v>3215</v>
      </c>
      <c r="G2227" s="63"/>
      <c r="H2227" s="63"/>
      <c r="I2227" s="62" t="s">
        <v>3200</v>
      </c>
      <c r="J2227" s="63">
        <v>33.83</v>
      </c>
      <c r="K2227" s="63">
        <v>8</v>
      </c>
      <c r="L2227" s="63" t="s">
        <v>3186</v>
      </c>
      <c r="M2227" s="63" t="s">
        <v>3187</v>
      </c>
      <c r="N2227" s="63" t="s">
        <v>3204</v>
      </c>
      <c r="O2227" s="62">
        <v>2</v>
      </c>
    </row>
    <row r="2228" spans="2:16" x14ac:dyDescent="0.25">
      <c r="B2228" s="62">
        <v>2223</v>
      </c>
      <c r="C2228" s="63" t="s">
        <v>3182</v>
      </c>
      <c r="D2228" s="63" t="s">
        <v>3214</v>
      </c>
      <c r="E2228" s="63" t="s">
        <v>3215</v>
      </c>
      <c r="F2228" s="63" t="s">
        <v>3215</v>
      </c>
      <c r="G2228" s="63"/>
      <c r="H2228" s="63"/>
      <c r="I2228" s="62" t="s">
        <v>3200</v>
      </c>
      <c r="J2228" s="63">
        <v>33.83</v>
      </c>
      <c r="K2228" s="63">
        <v>8</v>
      </c>
      <c r="L2228" s="63" t="s">
        <v>3186</v>
      </c>
      <c r="M2228" s="63" t="s">
        <v>3187</v>
      </c>
      <c r="N2228" s="63" t="s">
        <v>3204</v>
      </c>
      <c r="O2228" s="62">
        <v>2</v>
      </c>
    </row>
    <row r="2229" spans="2:16" x14ac:dyDescent="0.25">
      <c r="B2229" s="62">
        <v>2224</v>
      </c>
      <c r="C2229" s="63" t="s">
        <v>3182</v>
      </c>
      <c r="D2229" s="63" t="s">
        <v>3214</v>
      </c>
      <c r="E2229" s="63" t="s">
        <v>3215</v>
      </c>
      <c r="F2229" s="63" t="s">
        <v>3215</v>
      </c>
      <c r="G2229" s="63"/>
      <c r="H2229" s="63"/>
      <c r="I2229" s="62" t="s">
        <v>3200</v>
      </c>
      <c r="J2229" s="63">
        <v>33.83</v>
      </c>
      <c r="K2229" s="63">
        <v>8</v>
      </c>
      <c r="L2229" s="63" t="s">
        <v>3186</v>
      </c>
      <c r="M2229" s="63" t="s">
        <v>3187</v>
      </c>
      <c r="N2229" s="63" t="s">
        <v>3204</v>
      </c>
      <c r="O2229" s="62">
        <v>2</v>
      </c>
    </row>
    <row r="2230" spans="2:16" x14ac:dyDescent="0.25">
      <c r="B2230" s="62">
        <v>2225</v>
      </c>
      <c r="C2230" s="63" t="s">
        <v>3182</v>
      </c>
      <c r="D2230" s="63" t="s">
        <v>3214</v>
      </c>
      <c r="E2230" s="63" t="s">
        <v>3215</v>
      </c>
      <c r="F2230" s="63" t="s">
        <v>3215</v>
      </c>
      <c r="G2230" s="63"/>
      <c r="H2230" s="63"/>
      <c r="I2230" s="62" t="s">
        <v>3200</v>
      </c>
      <c r="J2230" s="63">
        <v>33.83</v>
      </c>
      <c r="K2230" s="63">
        <v>8</v>
      </c>
      <c r="L2230" s="63" t="s">
        <v>3186</v>
      </c>
      <c r="M2230" s="63" t="s">
        <v>3187</v>
      </c>
      <c r="N2230" s="63" t="s">
        <v>3204</v>
      </c>
      <c r="O2230" s="62">
        <v>2</v>
      </c>
    </row>
    <row r="2231" spans="2:16" x14ac:dyDescent="0.25">
      <c r="B2231" s="62">
        <v>2226</v>
      </c>
      <c r="C2231" s="63" t="s">
        <v>3182</v>
      </c>
      <c r="D2231" s="63" t="s">
        <v>3214</v>
      </c>
      <c r="E2231" s="63" t="s">
        <v>3215</v>
      </c>
      <c r="F2231" s="63" t="s">
        <v>3215</v>
      </c>
      <c r="G2231" s="63"/>
      <c r="H2231" s="63"/>
      <c r="I2231" s="62" t="s">
        <v>3200</v>
      </c>
      <c r="J2231" s="63">
        <v>33.83</v>
      </c>
      <c r="K2231" s="63">
        <v>8</v>
      </c>
      <c r="L2231" s="63" t="s">
        <v>3186</v>
      </c>
      <c r="M2231" s="63" t="s">
        <v>3187</v>
      </c>
      <c r="N2231" s="63" t="s">
        <v>3204</v>
      </c>
      <c r="O2231" s="62">
        <v>2</v>
      </c>
    </row>
    <row r="2232" spans="2:16" x14ac:dyDescent="0.25">
      <c r="B2232" s="62">
        <v>2227</v>
      </c>
      <c r="C2232" s="63" t="s">
        <v>3182</v>
      </c>
      <c r="D2232" s="63" t="s">
        <v>3214</v>
      </c>
      <c r="E2232" s="63" t="s">
        <v>3215</v>
      </c>
      <c r="F2232" s="63" t="s">
        <v>3215</v>
      </c>
      <c r="G2232" s="63"/>
      <c r="H2232" s="63"/>
      <c r="I2232" s="62" t="s">
        <v>3200</v>
      </c>
      <c r="J2232" s="63">
        <v>33.83</v>
      </c>
      <c r="K2232" s="63">
        <v>8</v>
      </c>
      <c r="L2232" s="63" t="s">
        <v>3186</v>
      </c>
      <c r="M2232" s="63" t="s">
        <v>3187</v>
      </c>
      <c r="N2232" s="63" t="s">
        <v>3221</v>
      </c>
      <c r="O2232" s="62">
        <v>2</v>
      </c>
      <c r="P2232" s="65"/>
    </row>
    <row r="2233" spans="2:16" x14ac:dyDescent="0.25">
      <c r="B2233" s="62">
        <v>2228</v>
      </c>
      <c r="C2233" s="63" t="s">
        <v>3182</v>
      </c>
      <c r="D2233" s="63" t="s">
        <v>3214</v>
      </c>
      <c r="E2233" s="63" t="s">
        <v>3215</v>
      </c>
      <c r="F2233" s="63" t="s">
        <v>3215</v>
      </c>
      <c r="G2233" s="63"/>
      <c r="H2233" s="63"/>
      <c r="I2233" s="62" t="s">
        <v>3200</v>
      </c>
      <c r="J2233" s="63">
        <v>33.83</v>
      </c>
      <c r="K2233" s="63">
        <v>8</v>
      </c>
      <c r="L2233" s="63" t="s">
        <v>3186</v>
      </c>
      <c r="M2233" s="63" t="s">
        <v>3187</v>
      </c>
      <c r="N2233" s="63" t="s">
        <v>3204</v>
      </c>
      <c r="O2233" s="62">
        <v>2</v>
      </c>
    </row>
    <row r="2234" spans="2:16" x14ac:dyDescent="0.25">
      <c r="B2234" s="62">
        <v>2229</v>
      </c>
      <c r="C2234" s="63" t="s">
        <v>3182</v>
      </c>
      <c r="D2234" s="63" t="s">
        <v>3222</v>
      </c>
      <c r="E2234" s="63" t="s">
        <v>3243</v>
      </c>
      <c r="F2234" s="63" t="s">
        <v>3243</v>
      </c>
      <c r="G2234" s="63"/>
      <c r="H2234" s="63"/>
      <c r="I2234" s="62" t="s">
        <v>3189</v>
      </c>
      <c r="J2234" s="63">
        <v>154.47</v>
      </c>
      <c r="K2234" s="63">
        <v>13</v>
      </c>
      <c r="L2234" s="63" t="s">
        <v>3186</v>
      </c>
      <c r="M2234" s="63" t="s">
        <v>3187</v>
      </c>
      <c r="N2234" s="63" t="s">
        <v>3190</v>
      </c>
      <c r="O2234" s="62">
        <v>3</v>
      </c>
      <c r="P2234" s="64"/>
    </row>
    <row r="2235" spans="2:16" x14ac:dyDescent="0.25">
      <c r="B2235" s="62">
        <v>2230</v>
      </c>
      <c r="C2235" s="63" t="s">
        <v>3182</v>
      </c>
      <c r="D2235" s="63" t="s">
        <v>3214</v>
      </c>
      <c r="E2235" s="63" t="s">
        <v>3244</v>
      </c>
      <c r="F2235" s="63" t="s">
        <v>3244</v>
      </c>
      <c r="G2235" s="63"/>
      <c r="H2235" s="63"/>
      <c r="I2235" s="62" t="s">
        <v>3200</v>
      </c>
      <c r="J2235" s="63">
        <v>50.4</v>
      </c>
      <c r="K2235" s="63">
        <v>8</v>
      </c>
      <c r="L2235" s="63" t="s">
        <v>3186</v>
      </c>
      <c r="M2235" s="63" t="s">
        <v>3187</v>
      </c>
      <c r="N2235" s="63" t="s">
        <v>3204</v>
      </c>
      <c r="O2235" s="62">
        <v>2</v>
      </c>
    </row>
    <row r="2236" spans="2:16" x14ac:dyDescent="0.25">
      <c r="B2236" s="62">
        <v>2231</v>
      </c>
      <c r="C2236" s="63" t="s">
        <v>3182</v>
      </c>
      <c r="D2236" s="63" t="s">
        <v>3214</v>
      </c>
      <c r="E2236" s="63" t="s">
        <v>3215</v>
      </c>
      <c r="F2236" s="63" t="s">
        <v>3215</v>
      </c>
      <c r="G2236" s="63"/>
      <c r="H2236" s="63"/>
      <c r="I2236" s="62" t="s">
        <v>3189</v>
      </c>
      <c r="J2236" s="63">
        <v>81.95</v>
      </c>
      <c r="K2236" s="63">
        <v>13</v>
      </c>
      <c r="L2236" s="63" t="s">
        <v>3186</v>
      </c>
      <c r="M2236" s="63" t="s">
        <v>3187</v>
      </c>
      <c r="N2236" s="63" t="s">
        <v>3190</v>
      </c>
      <c r="O2236" s="62">
        <v>3</v>
      </c>
      <c r="P2236" s="64"/>
    </row>
    <row r="2237" spans="2:16" x14ac:dyDescent="0.25">
      <c r="B2237" s="62">
        <v>2232</v>
      </c>
      <c r="C2237" s="63" t="s">
        <v>3182</v>
      </c>
      <c r="D2237" s="63" t="s">
        <v>3222</v>
      </c>
      <c r="E2237" s="63" t="s">
        <v>3243</v>
      </c>
      <c r="F2237" s="63" t="s">
        <v>3243</v>
      </c>
      <c r="G2237" s="63"/>
      <c r="H2237" s="63"/>
      <c r="I2237" s="62" t="s">
        <v>3189</v>
      </c>
      <c r="J2237" s="63">
        <v>52.34</v>
      </c>
      <c r="K2237" s="63">
        <v>13</v>
      </c>
      <c r="L2237" s="63" t="s">
        <v>3186</v>
      </c>
      <c r="M2237" s="63" t="s">
        <v>3187</v>
      </c>
      <c r="N2237" s="63" t="s">
        <v>3190</v>
      </c>
      <c r="O2237" s="62">
        <v>3</v>
      </c>
      <c r="P2237" s="64"/>
    </row>
    <row r="2238" spans="2:16" x14ac:dyDescent="0.25">
      <c r="B2238" s="62">
        <v>2233</v>
      </c>
      <c r="C2238" s="63" t="s">
        <v>3182</v>
      </c>
      <c r="D2238" s="63" t="s">
        <v>3222</v>
      </c>
      <c r="E2238" s="63" t="s">
        <v>3243</v>
      </c>
      <c r="F2238" s="63" t="s">
        <v>3243</v>
      </c>
      <c r="G2238" s="63"/>
      <c r="H2238" s="63"/>
      <c r="I2238" s="62" t="s">
        <v>3189</v>
      </c>
      <c r="J2238" s="63">
        <v>113.78</v>
      </c>
      <c r="K2238" s="63">
        <v>13</v>
      </c>
      <c r="L2238" s="63" t="s">
        <v>3186</v>
      </c>
      <c r="M2238" s="63" t="s">
        <v>3187</v>
      </c>
      <c r="N2238" s="63" t="s">
        <v>3190</v>
      </c>
      <c r="O2238" s="62">
        <v>3</v>
      </c>
      <c r="P2238" s="64"/>
    </row>
    <row r="2239" spans="2:16" x14ac:dyDescent="0.25">
      <c r="B2239" s="62">
        <v>2234</v>
      </c>
      <c r="C2239" s="63" t="s">
        <v>3182</v>
      </c>
      <c r="D2239" s="63" t="s">
        <v>3214</v>
      </c>
      <c r="E2239" s="63" t="s">
        <v>3214</v>
      </c>
      <c r="F2239" s="63" t="s">
        <v>3214</v>
      </c>
      <c r="G2239" s="63"/>
      <c r="H2239" s="63"/>
      <c r="I2239" s="62" t="s">
        <v>3189</v>
      </c>
      <c r="J2239" s="63">
        <v>62.6</v>
      </c>
      <c r="K2239" s="63">
        <v>13</v>
      </c>
      <c r="L2239" s="63" t="s">
        <v>3186</v>
      </c>
      <c r="M2239" s="63" t="s">
        <v>3187</v>
      </c>
      <c r="N2239" s="63" t="s">
        <v>3190</v>
      </c>
      <c r="O2239" s="62">
        <v>3</v>
      </c>
      <c r="P2239" s="64"/>
    </row>
    <row r="2240" spans="2:16" x14ac:dyDescent="0.25">
      <c r="B2240" s="62">
        <v>2235</v>
      </c>
      <c r="C2240" s="63" t="s">
        <v>3182</v>
      </c>
      <c r="D2240" s="63" t="s">
        <v>3222</v>
      </c>
      <c r="E2240" s="63" t="s">
        <v>3243</v>
      </c>
      <c r="F2240" s="63" t="s">
        <v>3243</v>
      </c>
      <c r="G2240" s="63"/>
      <c r="H2240" s="63"/>
      <c r="I2240" s="62" t="s">
        <v>3189</v>
      </c>
      <c r="J2240" s="63">
        <v>132.72</v>
      </c>
      <c r="K2240" s="63">
        <v>13</v>
      </c>
      <c r="L2240" s="63" t="s">
        <v>3186</v>
      </c>
      <c r="M2240" s="63" t="s">
        <v>3187</v>
      </c>
      <c r="N2240" s="63" t="s">
        <v>3190</v>
      </c>
      <c r="O2240" s="62">
        <v>3</v>
      </c>
      <c r="P2240" s="64"/>
    </row>
    <row r="2241" spans="2:16" x14ac:dyDescent="0.25">
      <c r="B2241" s="62">
        <v>2236</v>
      </c>
      <c r="C2241" s="63" t="s">
        <v>3182</v>
      </c>
      <c r="D2241" s="63" t="s">
        <v>3222</v>
      </c>
      <c r="E2241" s="63" t="s">
        <v>3243</v>
      </c>
      <c r="F2241" s="63" t="s">
        <v>3243</v>
      </c>
      <c r="G2241" s="63"/>
      <c r="H2241" s="63"/>
      <c r="I2241" s="62" t="s">
        <v>3189</v>
      </c>
      <c r="J2241" s="63">
        <v>577.92999999999995</v>
      </c>
      <c r="K2241" s="63">
        <v>13</v>
      </c>
      <c r="L2241" s="63" t="s">
        <v>3186</v>
      </c>
      <c r="M2241" s="63" t="s">
        <v>3187</v>
      </c>
      <c r="N2241" s="63" t="s">
        <v>3190</v>
      </c>
      <c r="O2241" s="62">
        <v>3</v>
      </c>
      <c r="P2241" s="64"/>
    </row>
    <row r="2242" spans="2:16" x14ac:dyDescent="0.25">
      <c r="B2242" s="62">
        <v>2237</v>
      </c>
      <c r="C2242" s="63" t="s">
        <v>3182</v>
      </c>
      <c r="D2242" s="63" t="s">
        <v>3214</v>
      </c>
      <c r="E2242" s="63" t="s">
        <v>3244</v>
      </c>
      <c r="F2242" s="63" t="s">
        <v>3244</v>
      </c>
      <c r="G2242" s="63"/>
      <c r="H2242" s="63"/>
      <c r="I2242" s="62" t="s">
        <v>3200</v>
      </c>
      <c r="J2242" s="63">
        <v>50.4</v>
      </c>
      <c r="K2242" s="63">
        <v>8</v>
      </c>
      <c r="L2242" s="63" t="s">
        <v>3186</v>
      </c>
      <c r="M2242" s="63" t="s">
        <v>3187</v>
      </c>
      <c r="N2242" s="63" t="s">
        <v>3204</v>
      </c>
      <c r="O2242" s="62">
        <v>2</v>
      </c>
    </row>
    <row r="2243" spans="2:16" x14ac:dyDescent="0.25">
      <c r="B2243" s="62">
        <v>2238</v>
      </c>
      <c r="C2243" s="63" t="s">
        <v>3182</v>
      </c>
      <c r="D2243" s="63" t="s">
        <v>3245</v>
      </c>
      <c r="E2243" s="63" t="s">
        <v>3245</v>
      </c>
      <c r="F2243" s="63" t="s">
        <v>3245</v>
      </c>
      <c r="G2243" s="63"/>
      <c r="H2243" s="63"/>
      <c r="I2243" s="62" t="s">
        <v>3189</v>
      </c>
      <c r="J2243" s="63">
        <v>98</v>
      </c>
      <c r="K2243" s="63">
        <v>12</v>
      </c>
      <c r="L2243" s="63" t="s">
        <v>3186</v>
      </c>
      <c r="M2243" s="63" t="s">
        <v>3187</v>
      </c>
      <c r="N2243" s="63" t="s">
        <v>3198</v>
      </c>
      <c r="O2243" s="62">
        <v>3</v>
      </c>
      <c r="P2243" s="64"/>
    </row>
    <row r="2244" spans="2:16" x14ac:dyDescent="0.25">
      <c r="B2244" s="62">
        <v>2239</v>
      </c>
      <c r="C2244" s="63" t="s">
        <v>3182</v>
      </c>
      <c r="D2244" s="63" t="s">
        <v>3222</v>
      </c>
      <c r="E2244" s="63" t="s">
        <v>3243</v>
      </c>
      <c r="F2244" s="63" t="s">
        <v>3243</v>
      </c>
      <c r="G2244" s="63"/>
      <c r="H2244" s="63"/>
      <c r="I2244" s="62" t="s">
        <v>3189</v>
      </c>
      <c r="J2244" s="63">
        <v>84.88</v>
      </c>
      <c r="K2244" s="63">
        <v>13</v>
      </c>
      <c r="L2244" s="63" t="s">
        <v>3186</v>
      </c>
      <c r="M2244" s="63" t="s">
        <v>3187</v>
      </c>
      <c r="N2244" s="63" t="s">
        <v>3190</v>
      </c>
      <c r="O2244" s="62">
        <v>3</v>
      </c>
      <c r="P2244" s="64"/>
    </row>
    <row r="2245" spans="2:16" x14ac:dyDescent="0.25">
      <c r="B2245" s="62">
        <v>2240</v>
      </c>
      <c r="C2245" s="63" t="s">
        <v>3182</v>
      </c>
      <c r="D2245" s="63" t="s">
        <v>3245</v>
      </c>
      <c r="E2245" s="63" t="s">
        <v>3245</v>
      </c>
      <c r="F2245" s="63" t="s">
        <v>3245</v>
      </c>
      <c r="G2245" s="63"/>
      <c r="H2245" s="63"/>
      <c r="I2245" s="62" t="s">
        <v>3189</v>
      </c>
      <c r="J2245" s="63">
        <v>91</v>
      </c>
      <c r="K2245" s="63">
        <v>12</v>
      </c>
      <c r="L2245" s="63" t="s">
        <v>3186</v>
      </c>
      <c r="M2245" s="63" t="s">
        <v>3187</v>
      </c>
      <c r="N2245" s="63" t="s">
        <v>3198</v>
      </c>
      <c r="O2245" s="62">
        <v>3</v>
      </c>
      <c r="P2245" s="64"/>
    </row>
    <row r="2246" spans="2:16" x14ac:dyDescent="0.25">
      <c r="B2246" s="62">
        <v>2241</v>
      </c>
      <c r="C2246" s="63" t="s">
        <v>3182</v>
      </c>
      <c r="D2246" s="63" t="s">
        <v>3245</v>
      </c>
      <c r="E2246" s="63" t="s">
        <v>3245</v>
      </c>
      <c r="F2246" s="63" t="s">
        <v>3245</v>
      </c>
      <c r="G2246" s="63"/>
      <c r="H2246" s="63"/>
      <c r="I2246" s="62" t="s">
        <v>3189</v>
      </c>
      <c r="J2246" s="63">
        <v>92</v>
      </c>
      <c r="K2246" s="63">
        <v>12</v>
      </c>
      <c r="L2246" s="63" t="s">
        <v>3186</v>
      </c>
      <c r="M2246" s="63" t="s">
        <v>3187</v>
      </c>
      <c r="N2246" s="63" t="s">
        <v>3198</v>
      </c>
      <c r="O2246" s="62">
        <v>3</v>
      </c>
      <c r="P2246" s="64"/>
    </row>
    <row r="2247" spans="2:16" x14ac:dyDescent="0.25">
      <c r="B2247" s="62">
        <v>2242</v>
      </c>
      <c r="C2247" s="63" t="s">
        <v>3182</v>
      </c>
      <c r="D2247" s="63" t="s">
        <v>3222</v>
      </c>
      <c r="E2247" s="63" t="s">
        <v>3243</v>
      </c>
      <c r="F2247" s="63" t="s">
        <v>3243</v>
      </c>
      <c r="G2247" s="63"/>
      <c r="H2247" s="63"/>
      <c r="I2247" s="62" t="s">
        <v>3189</v>
      </c>
      <c r="J2247" s="63">
        <v>35.36</v>
      </c>
      <c r="K2247" s="63">
        <v>13</v>
      </c>
      <c r="L2247" s="63" t="s">
        <v>3186</v>
      </c>
      <c r="M2247" s="63" t="s">
        <v>3187</v>
      </c>
      <c r="N2247" s="63" t="s">
        <v>3190</v>
      </c>
      <c r="O2247" s="62">
        <v>3</v>
      </c>
      <c r="P2247" s="64"/>
    </row>
    <row r="2248" spans="2:16" x14ac:dyDescent="0.25">
      <c r="B2248" s="62">
        <v>2243</v>
      </c>
      <c r="C2248" s="63" t="s">
        <v>3182</v>
      </c>
      <c r="D2248" s="63" t="s">
        <v>3245</v>
      </c>
      <c r="E2248" s="63" t="s">
        <v>3245</v>
      </c>
      <c r="F2248" s="63" t="s">
        <v>3245</v>
      </c>
      <c r="G2248" s="63"/>
      <c r="H2248" s="63"/>
      <c r="I2248" s="62" t="s">
        <v>3189</v>
      </c>
      <c r="J2248" s="63">
        <v>94</v>
      </c>
      <c r="K2248" s="63">
        <v>12</v>
      </c>
      <c r="L2248" s="63" t="s">
        <v>3186</v>
      </c>
      <c r="M2248" s="63" t="s">
        <v>3187</v>
      </c>
      <c r="N2248" s="63" t="s">
        <v>3198</v>
      </c>
      <c r="O2248" s="62">
        <v>3</v>
      </c>
      <c r="P2248" s="64"/>
    </row>
    <row r="2249" spans="2:16" x14ac:dyDescent="0.25">
      <c r="B2249" s="62">
        <v>2244</v>
      </c>
      <c r="C2249" s="63" t="s">
        <v>3182</v>
      </c>
      <c r="D2249" s="63" t="s">
        <v>3222</v>
      </c>
      <c r="E2249" s="63" t="s">
        <v>3243</v>
      </c>
      <c r="F2249" s="63" t="s">
        <v>3243</v>
      </c>
      <c r="G2249" s="63"/>
      <c r="H2249" s="63"/>
      <c r="I2249" s="62" t="s">
        <v>3189</v>
      </c>
      <c r="J2249" s="63">
        <v>371.7</v>
      </c>
      <c r="K2249" s="63">
        <v>13</v>
      </c>
      <c r="L2249" s="63" t="s">
        <v>3186</v>
      </c>
      <c r="M2249" s="63" t="s">
        <v>3187</v>
      </c>
      <c r="N2249" s="63" t="s">
        <v>3190</v>
      </c>
      <c r="O2249" s="62">
        <v>3</v>
      </c>
      <c r="P2249" s="64"/>
    </row>
    <row r="2250" spans="2:16" x14ac:dyDescent="0.25">
      <c r="B2250" s="62">
        <v>2245</v>
      </c>
      <c r="C2250" s="63" t="s">
        <v>3182</v>
      </c>
      <c r="D2250" s="63" t="s">
        <v>3245</v>
      </c>
      <c r="E2250" s="63" t="s">
        <v>3245</v>
      </c>
      <c r="F2250" s="63" t="s">
        <v>3245</v>
      </c>
      <c r="G2250" s="63"/>
      <c r="H2250" s="63"/>
      <c r="I2250" s="62" t="s">
        <v>3189</v>
      </c>
      <c r="J2250" s="63">
        <v>83</v>
      </c>
      <c r="K2250" s="63">
        <v>12</v>
      </c>
      <c r="L2250" s="63" t="s">
        <v>3186</v>
      </c>
      <c r="M2250" s="63" t="s">
        <v>3187</v>
      </c>
      <c r="N2250" s="63" t="s">
        <v>3198</v>
      </c>
      <c r="O2250" s="62">
        <v>3</v>
      </c>
      <c r="P2250" s="64"/>
    </row>
    <row r="2251" spans="2:16" x14ac:dyDescent="0.25">
      <c r="B2251" s="62">
        <v>2246</v>
      </c>
      <c r="C2251" s="63" t="s">
        <v>3182</v>
      </c>
      <c r="D2251" s="63" t="s">
        <v>3245</v>
      </c>
      <c r="E2251" s="63" t="s">
        <v>3245</v>
      </c>
      <c r="F2251" s="63" t="s">
        <v>3245</v>
      </c>
      <c r="G2251" s="63"/>
      <c r="H2251" s="63"/>
      <c r="I2251" s="62" t="s">
        <v>3189</v>
      </c>
      <c r="J2251" s="63">
        <v>90</v>
      </c>
      <c r="K2251" s="63">
        <v>12</v>
      </c>
      <c r="L2251" s="63" t="s">
        <v>3186</v>
      </c>
      <c r="M2251" s="63" t="s">
        <v>3187</v>
      </c>
      <c r="N2251" s="63" t="s">
        <v>3198</v>
      </c>
      <c r="O2251" s="62">
        <v>3</v>
      </c>
      <c r="P2251" s="64"/>
    </row>
    <row r="2252" spans="2:16" x14ac:dyDescent="0.25">
      <c r="B2252" s="62">
        <v>2247</v>
      </c>
      <c r="C2252" s="63" t="s">
        <v>3182</v>
      </c>
      <c r="D2252" s="63" t="s">
        <v>3222</v>
      </c>
      <c r="E2252" s="63" t="s">
        <v>3243</v>
      </c>
      <c r="F2252" s="63" t="s">
        <v>3243</v>
      </c>
      <c r="G2252" s="63"/>
      <c r="H2252" s="63"/>
      <c r="I2252" s="62" t="s">
        <v>3189</v>
      </c>
      <c r="J2252" s="63">
        <v>151.19999999999999</v>
      </c>
      <c r="K2252" s="63">
        <v>13</v>
      </c>
      <c r="L2252" s="63" t="s">
        <v>3186</v>
      </c>
      <c r="M2252" s="63" t="s">
        <v>3187</v>
      </c>
      <c r="N2252" s="63" t="s">
        <v>3190</v>
      </c>
      <c r="O2252" s="62">
        <v>3</v>
      </c>
      <c r="P2252" s="64"/>
    </row>
    <row r="2253" spans="2:16" x14ac:dyDescent="0.25">
      <c r="B2253" s="62">
        <v>2248</v>
      </c>
      <c r="C2253" s="63" t="s">
        <v>3182</v>
      </c>
      <c r="D2253" s="63" t="s">
        <v>3214</v>
      </c>
      <c r="E2253" s="63" t="s">
        <v>3215</v>
      </c>
      <c r="F2253" s="63" t="s">
        <v>3215</v>
      </c>
      <c r="G2253" s="63"/>
      <c r="H2253" s="63"/>
      <c r="I2253" s="62" t="s">
        <v>3189</v>
      </c>
      <c r="J2253" s="63">
        <v>46.2</v>
      </c>
      <c r="K2253" s="63">
        <v>13</v>
      </c>
      <c r="L2253" s="63" t="s">
        <v>3186</v>
      </c>
      <c r="M2253" s="63" t="s">
        <v>3187</v>
      </c>
      <c r="N2253" s="63" t="s">
        <v>3190</v>
      </c>
      <c r="O2253" s="62">
        <v>3</v>
      </c>
      <c r="P2253" s="64"/>
    </row>
    <row r="2254" spans="2:16" x14ac:dyDescent="0.25">
      <c r="B2254" s="62">
        <v>2249</v>
      </c>
      <c r="C2254" s="63" t="s">
        <v>3182</v>
      </c>
      <c r="D2254" s="63" t="s">
        <v>3245</v>
      </c>
      <c r="E2254" s="63" t="s">
        <v>3245</v>
      </c>
      <c r="F2254" s="63" t="s">
        <v>3245</v>
      </c>
      <c r="G2254" s="63"/>
      <c r="H2254" s="63"/>
      <c r="I2254" s="62" t="s">
        <v>3189</v>
      </c>
      <c r="J2254" s="63">
        <v>75</v>
      </c>
      <c r="K2254" s="63">
        <v>12</v>
      </c>
      <c r="L2254" s="63" t="s">
        <v>3186</v>
      </c>
      <c r="M2254" s="63" t="s">
        <v>3187</v>
      </c>
      <c r="N2254" s="63" t="s">
        <v>3198</v>
      </c>
      <c r="O2254" s="62">
        <v>3</v>
      </c>
      <c r="P2254" s="64"/>
    </row>
    <row r="2255" spans="2:16" x14ac:dyDescent="0.25">
      <c r="B2255" s="62">
        <v>2250</v>
      </c>
      <c r="C2255" s="63" t="s">
        <v>3182</v>
      </c>
      <c r="D2255" s="63" t="s">
        <v>3245</v>
      </c>
      <c r="E2255" s="63" t="s">
        <v>3245</v>
      </c>
      <c r="F2255" s="63" t="s">
        <v>3245</v>
      </c>
      <c r="G2255" s="63"/>
      <c r="H2255" s="63"/>
      <c r="I2255" s="62" t="s">
        <v>3189</v>
      </c>
      <c r="J2255" s="63">
        <v>90</v>
      </c>
      <c r="K2255" s="63">
        <v>12</v>
      </c>
      <c r="L2255" s="63" t="s">
        <v>3186</v>
      </c>
      <c r="M2255" s="63" t="s">
        <v>3187</v>
      </c>
      <c r="N2255" s="63" t="s">
        <v>3198</v>
      </c>
      <c r="O2255" s="62">
        <v>3</v>
      </c>
      <c r="P2255" s="64"/>
    </row>
    <row r="2256" spans="2:16" x14ac:dyDescent="0.25">
      <c r="B2256" s="62">
        <v>2251</v>
      </c>
      <c r="C2256" s="63" t="s">
        <v>3182</v>
      </c>
      <c r="D2256" s="63" t="s">
        <v>3222</v>
      </c>
      <c r="E2256" s="63" t="s">
        <v>3243</v>
      </c>
      <c r="F2256" s="63" t="s">
        <v>3243</v>
      </c>
      <c r="G2256" s="63"/>
      <c r="H2256" s="63"/>
      <c r="I2256" s="62" t="s">
        <v>3189</v>
      </c>
      <c r="J2256" s="63">
        <v>434.71</v>
      </c>
      <c r="K2256" s="63">
        <v>13</v>
      </c>
      <c r="L2256" s="63" t="s">
        <v>3186</v>
      </c>
      <c r="M2256" s="63" t="s">
        <v>3187</v>
      </c>
      <c r="N2256" s="63" t="s">
        <v>3190</v>
      </c>
      <c r="O2256" s="62">
        <v>3</v>
      </c>
      <c r="P2256" s="64"/>
    </row>
    <row r="2257" spans="2:16" x14ac:dyDescent="0.25">
      <c r="B2257" s="62">
        <v>2252</v>
      </c>
      <c r="C2257" s="63" t="s">
        <v>3182</v>
      </c>
      <c r="D2257" s="63" t="s">
        <v>3222</v>
      </c>
      <c r="E2257" s="63" t="s">
        <v>3243</v>
      </c>
      <c r="F2257" s="63" t="s">
        <v>3243</v>
      </c>
      <c r="G2257" s="63"/>
      <c r="H2257" s="63"/>
      <c r="I2257" s="62" t="s">
        <v>3189</v>
      </c>
      <c r="J2257" s="63">
        <v>156.91999999999999</v>
      </c>
      <c r="K2257" s="63">
        <v>13</v>
      </c>
      <c r="L2257" s="63" t="s">
        <v>3186</v>
      </c>
      <c r="M2257" s="63" t="s">
        <v>3187</v>
      </c>
      <c r="N2257" s="63" t="s">
        <v>3190</v>
      </c>
      <c r="O2257" s="62">
        <v>3</v>
      </c>
      <c r="P2257" s="64"/>
    </row>
    <row r="2258" spans="2:16" x14ac:dyDescent="0.25">
      <c r="B2258" s="62">
        <v>2253</v>
      </c>
      <c r="C2258" s="63" t="s">
        <v>3182</v>
      </c>
      <c r="D2258" s="63" t="s">
        <v>3245</v>
      </c>
      <c r="E2258" s="63" t="s">
        <v>3245</v>
      </c>
      <c r="F2258" s="63" t="s">
        <v>3245</v>
      </c>
      <c r="G2258" s="63"/>
      <c r="H2258" s="63"/>
      <c r="I2258" s="62" t="s">
        <v>3189</v>
      </c>
      <c r="J2258" s="63">
        <v>101</v>
      </c>
      <c r="K2258" s="63">
        <v>12</v>
      </c>
      <c r="L2258" s="63" t="s">
        <v>3186</v>
      </c>
      <c r="M2258" s="63" t="s">
        <v>3187</v>
      </c>
      <c r="N2258" s="63" t="s">
        <v>3198</v>
      </c>
      <c r="O2258" s="62">
        <v>3</v>
      </c>
      <c r="P2258" s="64"/>
    </row>
    <row r="2259" spans="2:16" x14ac:dyDescent="0.25">
      <c r="B2259" s="62">
        <v>2254</v>
      </c>
      <c r="C2259" s="63" t="s">
        <v>3182</v>
      </c>
      <c r="D2259" s="63" t="s">
        <v>3245</v>
      </c>
      <c r="E2259" s="63" t="s">
        <v>3245</v>
      </c>
      <c r="F2259" s="63" t="s">
        <v>3245</v>
      </c>
      <c r="G2259" s="63"/>
      <c r="H2259" s="63"/>
      <c r="I2259" s="62" t="s">
        <v>3189</v>
      </c>
      <c r="J2259" s="63">
        <v>88</v>
      </c>
      <c r="K2259" s="63">
        <v>12</v>
      </c>
      <c r="L2259" s="63" t="s">
        <v>3186</v>
      </c>
      <c r="M2259" s="63" t="s">
        <v>3187</v>
      </c>
      <c r="N2259" s="63" t="s">
        <v>3198</v>
      </c>
      <c r="O2259" s="62">
        <v>3</v>
      </c>
      <c r="P2259" s="64"/>
    </row>
    <row r="2260" spans="2:16" x14ac:dyDescent="0.25">
      <c r="B2260" s="62">
        <v>2255</v>
      </c>
      <c r="C2260" s="63" t="s">
        <v>3182</v>
      </c>
      <c r="D2260" s="63" t="s">
        <v>3222</v>
      </c>
      <c r="E2260" s="63" t="s">
        <v>3246</v>
      </c>
      <c r="F2260" s="63" t="s">
        <v>3246</v>
      </c>
      <c r="G2260" s="63"/>
      <c r="H2260" s="63"/>
      <c r="I2260" s="62" t="s">
        <v>3189</v>
      </c>
      <c r="J2260" s="63">
        <v>294.14999999999998</v>
      </c>
      <c r="K2260" s="63">
        <v>13</v>
      </c>
      <c r="L2260" s="63" t="s">
        <v>3186</v>
      </c>
      <c r="M2260" s="63" t="s">
        <v>3187</v>
      </c>
      <c r="N2260" s="63" t="s">
        <v>3190</v>
      </c>
      <c r="O2260" s="62">
        <v>3</v>
      </c>
      <c r="P2260" s="64"/>
    </row>
    <row r="2261" spans="2:16" x14ac:dyDescent="0.25">
      <c r="B2261" s="62">
        <v>2256</v>
      </c>
      <c r="C2261" s="63" t="s">
        <v>3182</v>
      </c>
      <c r="D2261" s="63" t="s">
        <v>3245</v>
      </c>
      <c r="E2261" s="63" t="s">
        <v>3245</v>
      </c>
      <c r="F2261" s="63" t="s">
        <v>3245</v>
      </c>
      <c r="G2261" s="63"/>
      <c r="H2261" s="63"/>
      <c r="I2261" s="62" t="s">
        <v>3189</v>
      </c>
      <c r="J2261" s="63">
        <v>95</v>
      </c>
      <c r="K2261" s="63">
        <v>12</v>
      </c>
      <c r="L2261" s="63" t="s">
        <v>3186</v>
      </c>
      <c r="M2261" s="63" t="s">
        <v>3187</v>
      </c>
      <c r="N2261" s="63" t="s">
        <v>3198</v>
      </c>
      <c r="O2261" s="62">
        <v>3</v>
      </c>
      <c r="P2261" s="64"/>
    </row>
    <row r="2262" spans="2:16" x14ac:dyDescent="0.25">
      <c r="B2262" s="62">
        <v>2257</v>
      </c>
      <c r="C2262" s="63" t="s">
        <v>3182</v>
      </c>
      <c r="D2262" s="63" t="s">
        <v>3245</v>
      </c>
      <c r="E2262" s="63" t="s">
        <v>3245</v>
      </c>
      <c r="F2262" s="63" t="s">
        <v>3245</v>
      </c>
      <c r="G2262" s="63"/>
      <c r="H2262" s="63"/>
      <c r="I2262" s="62" t="s">
        <v>3189</v>
      </c>
      <c r="J2262" s="63">
        <v>101</v>
      </c>
      <c r="K2262" s="63">
        <v>12</v>
      </c>
      <c r="L2262" s="63" t="s">
        <v>3186</v>
      </c>
      <c r="M2262" s="63" t="s">
        <v>3187</v>
      </c>
      <c r="N2262" s="63" t="s">
        <v>3198</v>
      </c>
      <c r="O2262" s="62">
        <v>3</v>
      </c>
      <c r="P2262" s="64"/>
    </row>
    <row r="2263" spans="2:16" x14ac:dyDescent="0.25">
      <c r="B2263" s="62">
        <v>2258</v>
      </c>
      <c r="C2263" s="63" t="s">
        <v>3182</v>
      </c>
      <c r="D2263" s="63" t="s">
        <v>3245</v>
      </c>
      <c r="E2263" s="63" t="s">
        <v>3245</v>
      </c>
      <c r="F2263" s="63" t="s">
        <v>3245</v>
      </c>
      <c r="G2263" s="63"/>
      <c r="H2263" s="63"/>
      <c r="I2263" s="62" t="s">
        <v>3189</v>
      </c>
      <c r="J2263" s="63">
        <v>104</v>
      </c>
      <c r="K2263" s="63">
        <v>12</v>
      </c>
      <c r="L2263" s="63" t="s">
        <v>3186</v>
      </c>
      <c r="M2263" s="63" t="s">
        <v>3187</v>
      </c>
      <c r="N2263" s="63" t="s">
        <v>3198</v>
      </c>
      <c r="O2263" s="62">
        <v>3</v>
      </c>
      <c r="P2263" s="64"/>
    </row>
    <row r="2264" spans="2:16" x14ac:dyDescent="0.25">
      <c r="B2264" s="62">
        <v>2259</v>
      </c>
      <c r="C2264" s="63" t="s">
        <v>3182</v>
      </c>
      <c r="D2264" s="63" t="s">
        <v>3214</v>
      </c>
      <c r="E2264" s="63" t="s">
        <v>3247</v>
      </c>
      <c r="F2264" s="63" t="s">
        <v>3247</v>
      </c>
      <c r="G2264" s="63"/>
      <c r="H2264" s="63"/>
      <c r="I2264" s="62" t="s">
        <v>3189</v>
      </c>
      <c r="J2264" s="63">
        <v>117.39</v>
      </c>
      <c r="K2264" s="63">
        <v>13</v>
      </c>
      <c r="L2264" s="63" t="s">
        <v>3186</v>
      </c>
      <c r="M2264" s="63" t="s">
        <v>3187</v>
      </c>
      <c r="N2264" s="63" t="s">
        <v>3190</v>
      </c>
      <c r="O2264" s="62">
        <v>3</v>
      </c>
      <c r="P2264" s="64"/>
    </row>
    <row r="2265" spans="2:16" x14ac:dyDescent="0.25">
      <c r="B2265" s="62">
        <v>2260</v>
      </c>
      <c r="C2265" s="63" t="s">
        <v>3182</v>
      </c>
      <c r="D2265" s="63" t="s">
        <v>3222</v>
      </c>
      <c r="E2265" s="63" t="s">
        <v>3243</v>
      </c>
      <c r="F2265" s="63" t="s">
        <v>3243</v>
      </c>
      <c r="G2265" s="63"/>
      <c r="H2265" s="63"/>
      <c r="I2265" s="62" t="s">
        <v>3189</v>
      </c>
      <c r="J2265" s="63">
        <v>143.56</v>
      </c>
      <c r="K2265" s="63">
        <v>13</v>
      </c>
      <c r="L2265" s="63" t="s">
        <v>3186</v>
      </c>
      <c r="M2265" s="63" t="s">
        <v>3187</v>
      </c>
      <c r="N2265" s="63" t="s">
        <v>3190</v>
      </c>
      <c r="O2265" s="62">
        <v>3</v>
      </c>
      <c r="P2265" s="64"/>
    </row>
    <row r="2266" spans="2:16" x14ac:dyDescent="0.25">
      <c r="B2266" s="62">
        <v>2261</v>
      </c>
      <c r="C2266" s="63" t="s">
        <v>3182</v>
      </c>
      <c r="D2266" s="63" t="s">
        <v>3245</v>
      </c>
      <c r="E2266" s="63" t="s">
        <v>3245</v>
      </c>
      <c r="F2266" s="63" t="s">
        <v>3245</v>
      </c>
      <c r="G2266" s="63"/>
      <c r="H2266" s="63"/>
      <c r="I2266" s="62" t="s">
        <v>3189</v>
      </c>
      <c r="J2266" s="63">
        <v>93</v>
      </c>
      <c r="K2266" s="63">
        <v>13</v>
      </c>
      <c r="L2266" s="63" t="s">
        <v>3186</v>
      </c>
      <c r="M2266" s="63" t="s">
        <v>3187</v>
      </c>
      <c r="N2266" s="63" t="s">
        <v>3199</v>
      </c>
      <c r="O2266" s="62">
        <v>3</v>
      </c>
      <c r="P2266" s="64"/>
    </row>
    <row r="2267" spans="2:16" x14ac:dyDescent="0.25">
      <c r="B2267" s="62">
        <v>2262</v>
      </c>
      <c r="C2267" s="63" t="s">
        <v>3182</v>
      </c>
      <c r="D2267" s="63" t="s">
        <v>3214</v>
      </c>
      <c r="E2267" s="63" t="s">
        <v>3215</v>
      </c>
      <c r="F2267" s="63" t="s">
        <v>3215</v>
      </c>
      <c r="G2267" s="63"/>
      <c r="H2267" s="63"/>
      <c r="I2267" s="62" t="s">
        <v>3200</v>
      </c>
      <c r="J2267" s="63">
        <v>33.83</v>
      </c>
      <c r="K2267" s="63">
        <v>8</v>
      </c>
      <c r="L2267" s="63" t="s">
        <v>3186</v>
      </c>
      <c r="M2267" s="63" t="s">
        <v>3187</v>
      </c>
      <c r="N2267" s="63" t="s">
        <v>3204</v>
      </c>
      <c r="O2267" s="62">
        <v>2</v>
      </c>
    </row>
    <row r="2268" spans="2:16" x14ac:dyDescent="0.25">
      <c r="B2268" s="62">
        <v>2263</v>
      </c>
      <c r="C2268" s="63" t="s">
        <v>3182</v>
      </c>
      <c r="D2268" s="63" t="s">
        <v>3222</v>
      </c>
      <c r="E2268" s="63" t="s">
        <v>3243</v>
      </c>
      <c r="F2268" s="63" t="s">
        <v>3243</v>
      </c>
      <c r="G2268" s="63"/>
      <c r="H2268" s="63"/>
      <c r="I2268" s="62" t="s">
        <v>3189</v>
      </c>
      <c r="J2268" s="63">
        <v>101.7</v>
      </c>
      <c r="K2268" s="63">
        <v>13</v>
      </c>
      <c r="L2268" s="63" t="s">
        <v>3186</v>
      </c>
      <c r="M2268" s="63" t="s">
        <v>3187</v>
      </c>
      <c r="N2268" s="63" t="s">
        <v>3190</v>
      </c>
      <c r="O2268" s="62">
        <v>3</v>
      </c>
      <c r="P2268" s="64"/>
    </row>
    <row r="2269" spans="2:16" x14ac:dyDescent="0.25">
      <c r="B2269" s="62">
        <v>2264</v>
      </c>
      <c r="C2269" s="63" t="s">
        <v>3182</v>
      </c>
      <c r="D2269" s="63" t="s">
        <v>3214</v>
      </c>
      <c r="E2269" s="63" t="s">
        <v>3215</v>
      </c>
      <c r="F2269" s="63" t="s">
        <v>3215</v>
      </c>
      <c r="G2269" s="63"/>
      <c r="H2269" s="63"/>
      <c r="I2269" s="62" t="s">
        <v>3189</v>
      </c>
      <c r="J2269" s="63">
        <v>90</v>
      </c>
      <c r="K2269" s="63">
        <v>13</v>
      </c>
      <c r="L2269" s="63" t="s">
        <v>3186</v>
      </c>
      <c r="M2269" s="63" t="s">
        <v>3187</v>
      </c>
      <c r="N2269" s="63" t="s">
        <v>3190</v>
      </c>
      <c r="O2269" s="62">
        <v>3</v>
      </c>
      <c r="P2269" s="64"/>
    </row>
    <row r="2270" spans="2:16" x14ac:dyDescent="0.25">
      <c r="B2270" s="62">
        <v>2265</v>
      </c>
      <c r="C2270" s="63" t="s">
        <v>3182</v>
      </c>
      <c r="D2270" s="63" t="s">
        <v>3214</v>
      </c>
      <c r="E2270" s="63" t="s">
        <v>3215</v>
      </c>
      <c r="F2270" s="63" t="s">
        <v>3215</v>
      </c>
      <c r="G2270" s="63"/>
      <c r="H2270" s="63"/>
      <c r="I2270" s="62" t="s">
        <v>3189</v>
      </c>
      <c r="J2270" s="63">
        <v>100</v>
      </c>
      <c r="K2270" s="63">
        <v>13</v>
      </c>
      <c r="L2270" s="63" t="s">
        <v>3186</v>
      </c>
      <c r="M2270" s="63" t="s">
        <v>3187</v>
      </c>
      <c r="N2270" s="63" t="s">
        <v>3190</v>
      </c>
      <c r="O2270" s="62">
        <v>3</v>
      </c>
      <c r="P2270" s="64"/>
    </row>
    <row r="2271" spans="2:16" x14ac:dyDescent="0.25">
      <c r="B2271" s="62">
        <v>2266</v>
      </c>
      <c r="C2271" s="63" t="s">
        <v>3182</v>
      </c>
      <c r="D2271" s="63" t="s">
        <v>3222</v>
      </c>
      <c r="E2271" s="63" t="s">
        <v>3243</v>
      </c>
      <c r="F2271" s="63" t="s">
        <v>3243</v>
      </c>
      <c r="G2271" s="63"/>
      <c r="H2271" s="63"/>
      <c r="I2271" s="62" t="s">
        <v>3189</v>
      </c>
      <c r="J2271" s="63">
        <v>274.49</v>
      </c>
      <c r="K2271" s="63">
        <v>13</v>
      </c>
      <c r="L2271" s="63" t="s">
        <v>3186</v>
      </c>
      <c r="M2271" s="63" t="s">
        <v>3187</v>
      </c>
      <c r="N2271" s="63" t="s">
        <v>3190</v>
      </c>
      <c r="O2271" s="62">
        <v>3</v>
      </c>
      <c r="P2271" s="64"/>
    </row>
    <row r="2272" spans="2:16" x14ac:dyDescent="0.25">
      <c r="B2272" s="62">
        <v>2267</v>
      </c>
      <c r="C2272" s="63" t="s">
        <v>3182</v>
      </c>
      <c r="D2272" s="63" t="s">
        <v>3214</v>
      </c>
      <c r="E2272" s="63" t="s">
        <v>3215</v>
      </c>
      <c r="F2272" s="63" t="s">
        <v>3215</v>
      </c>
      <c r="G2272" s="63"/>
      <c r="H2272" s="63"/>
      <c r="I2272" s="62" t="s">
        <v>3189</v>
      </c>
      <c r="J2272" s="63">
        <v>55.31</v>
      </c>
      <c r="K2272" s="63">
        <v>13</v>
      </c>
      <c r="L2272" s="63" t="s">
        <v>3186</v>
      </c>
      <c r="M2272" s="63" t="s">
        <v>3187</v>
      </c>
      <c r="N2272" s="63" t="s">
        <v>3190</v>
      </c>
      <c r="O2272" s="62">
        <v>3</v>
      </c>
      <c r="P2272" s="64"/>
    </row>
    <row r="2273" spans="2:16" x14ac:dyDescent="0.25">
      <c r="B2273" s="62">
        <v>2268</v>
      </c>
      <c r="C2273" s="63" t="s">
        <v>3182</v>
      </c>
      <c r="D2273" s="63" t="s">
        <v>3245</v>
      </c>
      <c r="E2273" s="63" t="s">
        <v>3245</v>
      </c>
      <c r="F2273" s="63" t="s">
        <v>3245</v>
      </c>
      <c r="G2273" s="63"/>
      <c r="H2273" s="63"/>
      <c r="I2273" s="62" t="s">
        <v>3189</v>
      </c>
      <c r="J2273" s="63">
        <v>85</v>
      </c>
      <c r="K2273" s="63">
        <v>13</v>
      </c>
      <c r="L2273" s="63" t="s">
        <v>3186</v>
      </c>
      <c r="M2273" s="63" t="s">
        <v>3187</v>
      </c>
      <c r="N2273" s="63" t="s">
        <v>3190</v>
      </c>
      <c r="O2273" s="62">
        <v>3</v>
      </c>
      <c r="P2273" s="64"/>
    </row>
    <row r="2274" spans="2:16" x14ac:dyDescent="0.25">
      <c r="B2274" s="62">
        <v>2269</v>
      </c>
      <c r="C2274" s="63" t="s">
        <v>3182</v>
      </c>
      <c r="D2274" s="63" t="s">
        <v>3245</v>
      </c>
      <c r="E2274" s="63" t="s">
        <v>3245</v>
      </c>
      <c r="F2274" s="63" t="s">
        <v>3245</v>
      </c>
      <c r="G2274" s="63"/>
      <c r="H2274" s="63"/>
      <c r="I2274" s="62" t="s">
        <v>3189</v>
      </c>
      <c r="J2274" s="63">
        <v>85</v>
      </c>
      <c r="K2274" s="63">
        <v>13</v>
      </c>
      <c r="L2274" s="63" t="s">
        <v>3186</v>
      </c>
      <c r="M2274" s="63" t="s">
        <v>3187</v>
      </c>
      <c r="N2274" s="63" t="s">
        <v>3190</v>
      </c>
      <c r="O2274" s="62">
        <v>3</v>
      </c>
      <c r="P2274" s="64"/>
    </row>
    <row r="2275" spans="2:16" x14ac:dyDescent="0.25">
      <c r="B2275" s="62">
        <v>2270</v>
      </c>
      <c r="C2275" s="63" t="s">
        <v>3182</v>
      </c>
      <c r="D2275" s="63" t="s">
        <v>3245</v>
      </c>
      <c r="E2275" s="63" t="s">
        <v>3245</v>
      </c>
      <c r="F2275" s="63" t="s">
        <v>3245</v>
      </c>
      <c r="G2275" s="63"/>
      <c r="H2275" s="63"/>
      <c r="I2275" s="62" t="s">
        <v>3189</v>
      </c>
      <c r="J2275" s="63">
        <v>85</v>
      </c>
      <c r="K2275" s="63">
        <v>13</v>
      </c>
      <c r="L2275" s="63" t="s">
        <v>3186</v>
      </c>
      <c r="M2275" s="63" t="s">
        <v>3187</v>
      </c>
      <c r="N2275" s="63" t="s">
        <v>3190</v>
      </c>
      <c r="O2275" s="62">
        <v>3</v>
      </c>
      <c r="P2275" s="64"/>
    </row>
    <row r="2276" spans="2:16" x14ac:dyDescent="0.25">
      <c r="B2276" s="62">
        <v>2271</v>
      </c>
      <c r="C2276" s="63" t="s">
        <v>3182</v>
      </c>
      <c r="D2276" s="63" t="s">
        <v>3245</v>
      </c>
      <c r="E2276" s="63" t="s">
        <v>3245</v>
      </c>
      <c r="F2276" s="63" t="s">
        <v>3245</v>
      </c>
      <c r="G2276" s="63"/>
      <c r="H2276" s="63"/>
      <c r="I2276" s="62" t="s">
        <v>3189</v>
      </c>
      <c r="J2276" s="63">
        <v>80</v>
      </c>
      <c r="K2276" s="63">
        <v>12</v>
      </c>
      <c r="L2276" s="63" t="s">
        <v>3186</v>
      </c>
      <c r="M2276" s="63" t="s">
        <v>3187</v>
      </c>
      <c r="N2276" s="63" t="s">
        <v>3198</v>
      </c>
      <c r="O2276" s="62">
        <v>3</v>
      </c>
      <c r="P2276" s="64"/>
    </row>
    <row r="2277" spans="2:16" x14ac:dyDescent="0.25">
      <c r="B2277" s="62">
        <v>2272</v>
      </c>
      <c r="C2277" s="63" t="s">
        <v>3182</v>
      </c>
      <c r="D2277" s="63" t="s">
        <v>3245</v>
      </c>
      <c r="E2277" s="63" t="s">
        <v>3245</v>
      </c>
      <c r="F2277" s="63" t="s">
        <v>3245</v>
      </c>
      <c r="G2277" s="63"/>
      <c r="H2277" s="63"/>
      <c r="I2277" s="62" t="s">
        <v>3189</v>
      </c>
      <c r="J2277" s="63">
        <v>98</v>
      </c>
      <c r="K2277" s="63">
        <v>13</v>
      </c>
      <c r="L2277" s="63" t="s">
        <v>3186</v>
      </c>
      <c r="M2277" s="63" t="s">
        <v>3187</v>
      </c>
      <c r="N2277" s="63" t="s">
        <v>3199</v>
      </c>
      <c r="O2277" s="62">
        <v>3</v>
      </c>
      <c r="P2277" s="64"/>
    </row>
    <row r="2278" spans="2:16" x14ac:dyDescent="0.25">
      <c r="B2278" s="62">
        <v>2273</v>
      </c>
      <c r="C2278" s="63" t="s">
        <v>3182</v>
      </c>
      <c r="D2278" s="63" t="s">
        <v>3222</v>
      </c>
      <c r="E2278" s="63" t="s">
        <v>3243</v>
      </c>
      <c r="F2278" s="63" t="s">
        <v>3243</v>
      </c>
      <c r="G2278" s="63"/>
      <c r="H2278" s="63"/>
      <c r="I2278" s="62" t="s">
        <v>3189</v>
      </c>
      <c r="J2278" s="63">
        <v>49.41</v>
      </c>
      <c r="K2278" s="63">
        <v>13</v>
      </c>
      <c r="L2278" s="63" t="s">
        <v>3186</v>
      </c>
      <c r="M2278" s="63" t="s">
        <v>3187</v>
      </c>
      <c r="N2278" s="63" t="s">
        <v>3190</v>
      </c>
      <c r="O2278" s="62">
        <v>3</v>
      </c>
      <c r="P2278" s="64"/>
    </row>
    <row r="2279" spans="2:16" x14ac:dyDescent="0.25">
      <c r="B2279" s="62">
        <v>2274</v>
      </c>
      <c r="C2279" s="63" t="s">
        <v>3182</v>
      </c>
      <c r="D2279" s="63" t="s">
        <v>3245</v>
      </c>
      <c r="E2279" s="63" t="s">
        <v>3245</v>
      </c>
      <c r="F2279" s="63" t="s">
        <v>3245</v>
      </c>
      <c r="G2279" s="63"/>
      <c r="H2279" s="63"/>
      <c r="I2279" s="62" t="s">
        <v>3189</v>
      </c>
      <c r="J2279" s="63">
        <v>92</v>
      </c>
      <c r="K2279" s="63">
        <v>13</v>
      </c>
      <c r="L2279" s="63" t="s">
        <v>3186</v>
      </c>
      <c r="M2279" s="63" t="s">
        <v>3187</v>
      </c>
      <c r="N2279" s="63" t="s">
        <v>3199</v>
      </c>
      <c r="O2279" s="62">
        <v>3</v>
      </c>
      <c r="P2279" s="64"/>
    </row>
    <row r="2280" spans="2:16" x14ac:dyDescent="0.25">
      <c r="B2280" s="62">
        <v>2275</v>
      </c>
      <c r="C2280" s="63" t="s">
        <v>3182</v>
      </c>
      <c r="D2280" s="63" t="s">
        <v>3245</v>
      </c>
      <c r="E2280" s="63" t="s">
        <v>3245</v>
      </c>
      <c r="F2280" s="63" t="s">
        <v>3245</v>
      </c>
      <c r="G2280" s="63"/>
      <c r="H2280" s="63"/>
      <c r="I2280" s="62" t="s">
        <v>3189</v>
      </c>
      <c r="J2280" s="63">
        <v>150</v>
      </c>
      <c r="K2280" s="63">
        <v>13</v>
      </c>
      <c r="L2280" s="63" t="s">
        <v>3186</v>
      </c>
      <c r="M2280" s="63" t="s">
        <v>3187</v>
      </c>
      <c r="N2280" s="63" t="s">
        <v>3199</v>
      </c>
      <c r="O2280" s="62">
        <v>3</v>
      </c>
      <c r="P2280" s="64"/>
    </row>
    <row r="2281" spans="2:16" x14ac:dyDescent="0.25">
      <c r="B2281" s="62">
        <v>2276</v>
      </c>
      <c r="C2281" s="63" t="s">
        <v>3182</v>
      </c>
      <c r="D2281" s="63" t="s">
        <v>3245</v>
      </c>
      <c r="E2281" s="63" t="s">
        <v>3245</v>
      </c>
      <c r="F2281" s="63" t="s">
        <v>3245</v>
      </c>
      <c r="G2281" s="63"/>
      <c r="H2281" s="63"/>
      <c r="I2281" s="62" t="s">
        <v>3189</v>
      </c>
      <c r="J2281" s="63">
        <v>96</v>
      </c>
      <c r="K2281" s="63">
        <v>12</v>
      </c>
      <c r="L2281" s="63" t="s">
        <v>3186</v>
      </c>
      <c r="M2281" s="63" t="s">
        <v>3194</v>
      </c>
      <c r="N2281" s="63" t="s">
        <v>3211</v>
      </c>
      <c r="O2281" s="62">
        <v>3</v>
      </c>
      <c r="P2281" s="64"/>
    </row>
    <row r="2282" spans="2:16" x14ac:dyDescent="0.25">
      <c r="B2282" s="62">
        <v>2277</v>
      </c>
      <c r="C2282" s="63" t="s">
        <v>3182</v>
      </c>
      <c r="D2282" s="63" t="s">
        <v>3245</v>
      </c>
      <c r="E2282" s="63" t="s">
        <v>3245</v>
      </c>
      <c r="F2282" s="63" t="s">
        <v>3245</v>
      </c>
      <c r="G2282" s="63"/>
      <c r="H2282" s="63"/>
      <c r="I2282" s="62" t="s">
        <v>3189</v>
      </c>
      <c r="J2282" s="63">
        <v>90</v>
      </c>
      <c r="K2282" s="63">
        <v>13</v>
      </c>
      <c r="L2282" s="63" t="s">
        <v>3186</v>
      </c>
      <c r="M2282" s="63" t="s">
        <v>3187</v>
      </c>
      <c r="N2282" s="63" t="s">
        <v>3199</v>
      </c>
      <c r="O2282" s="62">
        <v>3</v>
      </c>
      <c r="P2282" s="64"/>
    </row>
    <row r="2283" spans="2:16" x14ac:dyDescent="0.25">
      <c r="B2283" s="62">
        <v>2278</v>
      </c>
      <c r="C2283" s="63" t="s">
        <v>3182</v>
      </c>
      <c r="D2283" s="63" t="s">
        <v>3245</v>
      </c>
      <c r="E2283" s="63" t="s">
        <v>3245</v>
      </c>
      <c r="F2283" s="63" t="s">
        <v>3245</v>
      </c>
      <c r="G2283" s="63"/>
      <c r="H2283" s="63"/>
      <c r="I2283" s="62" t="s">
        <v>3189</v>
      </c>
      <c r="J2283" s="63">
        <v>76</v>
      </c>
      <c r="K2283" s="63">
        <v>13</v>
      </c>
      <c r="L2283" s="63" t="s">
        <v>3186</v>
      </c>
      <c r="M2283" s="63" t="s">
        <v>3187</v>
      </c>
      <c r="N2283" s="63" t="s">
        <v>3199</v>
      </c>
      <c r="O2283" s="62">
        <v>3</v>
      </c>
      <c r="P2283" s="64"/>
    </row>
    <row r="2284" spans="2:16" x14ac:dyDescent="0.25">
      <c r="B2284" s="62">
        <v>2279</v>
      </c>
      <c r="C2284" s="63" t="s">
        <v>3182</v>
      </c>
      <c r="D2284" s="63" t="s">
        <v>3245</v>
      </c>
      <c r="E2284" s="63" t="s">
        <v>3245</v>
      </c>
      <c r="F2284" s="63" t="s">
        <v>3245</v>
      </c>
      <c r="G2284" s="63"/>
      <c r="H2284" s="63"/>
      <c r="I2284" s="62" t="s">
        <v>3189</v>
      </c>
      <c r="J2284" s="63">
        <v>90</v>
      </c>
      <c r="K2284" s="63">
        <v>13</v>
      </c>
      <c r="L2284" s="63" t="s">
        <v>3186</v>
      </c>
      <c r="M2284" s="63" t="s">
        <v>3187</v>
      </c>
      <c r="N2284" s="63" t="s">
        <v>3199</v>
      </c>
      <c r="O2284" s="62">
        <v>3</v>
      </c>
      <c r="P2284" s="64"/>
    </row>
    <row r="2285" spans="2:16" x14ac:dyDescent="0.25">
      <c r="B2285" s="62">
        <v>2280</v>
      </c>
      <c r="C2285" s="63" t="s">
        <v>3182</v>
      </c>
      <c r="D2285" s="63" t="s">
        <v>3245</v>
      </c>
      <c r="E2285" s="63" t="s">
        <v>3245</v>
      </c>
      <c r="F2285" s="63" t="s">
        <v>3245</v>
      </c>
      <c r="G2285" s="63"/>
      <c r="H2285" s="63"/>
      <c r="I2285" s="62" t="s">
        <v>3189</v>
      </c>
      <c r="J2285" s="63">
        <v>98</v>
      </c>
      <c r="K2285" s="63">
        <v>13</v>
      </c>
      <c r="L2285" s="63" t="s">
        <v>3186</v>
      </c>
      <c r="M2285" s="63" t="s">
        <v>3187</v>
      </c>
      <c r="N2285" s="63" t="s">
        <v>3199</v>
      </c>
      <c r="O2285" s="62">
        <v>3</v>
      </c>
      <c r="P2285" s="64"/>
    </row>
    <row r="2286" spans="2:16" x14ac:dyDescent="0.25">
      <c r="B2286" s="62">
        <v>2281</v>
      </c>
      <c r="C2286" s="63" t="s">
        <v>3182</v>
      </c>
      <c r="D2286" s="63" t="s">
        <v>3245</v>
      </c>
      <c r="E2286" s="63" t="s">
        <v>3245</v>
      </c>
      <c r="F2286" s="63" t="s">
        <v>3245</v>
      </c>
      <c r="G2286" s="63"/>
      <c r="H2286" s="63"/>
      <c r="I2286" s="62" t="s">
        <v>3189</v>
      </c>
      <c r="J2286" s="63">
        <v>93</v>
      </c>
      <c r="K2286" s="63">
        <v>13</v>
      </c>
      <c r="L2286" s="63" t="s">
        <v>3186</v>
      </c>
      <c r="M2286" s="63" t="s">
        <v>3187</v>
      </c>
      <c r="N2286" s="63" t="s">
        <v>3199</v>
      </c>
      <c r="O2286" s="62">
        <v>3</v>
      </c>
      <c r="P2286" s="64"/>
    </row>
    <row r="2287" spans="2:16" x14ac:dyDescent="0.25">
      <c r="B2287" s="62">
        <v>2282</v>
      </c>
      <c r="C2287" s="63" t="s">
        <v>3182</v>
      </c>
      <c r="D2287" s="63" t="s">
        <v>3245</v>
      </c>
      <c r="E2287" s="63" t="s">
        <v>3245</v>
      </c>
      <c r="F2287" s="63" t="s">
        <v>3245</v>
      </c>
      <c r="G2287" s="63"/>
      <c r="H2287" s="63"/>
      <c r="I2287" s="62" t="s">
        <v>3189</v>
      </c>
      <c r="J2287" s="63">
        <v>103</v>
      </c>
      <c r="K2287" s="63">
        <v>12</v>
      </c>
      <c r="L2287" s="63" t="s">
        <v>3186</v>
      </c>
      <c r="M2287" s="63" t="s">
        <v>3187</v>
      </c>
      <c r="N2287" s="63" t="s">
        <v>3198</v>
      </c>
      <c r="O2287" s="62">
        <v>3</v>
      </c>
      <c r="P2287" s="64"/>
    </row>
    <row r="2288" spans="2:16" x14ac:dyDescent="0.25">
      <c r="B2288" s="62">
        <v>2283</v>
      </c>
      <c r="C2288" s="63" t="s">
        <v>3182</v>
      </c>
      <c r="D2288" s="63" t="s">
        <v>3214</v>
      </c>
      <c r="E2288" s="63" t="s">
        <v>3215</v>
      </c>
      <c r="F2288" s="63" t="s">
        <v>3215</v>
      </c>
      <c r="G2288" s="63"/>
      <c r="H2288" s="63"/>
      <c r="I2288" s="62" t="s">
        <v>3189</v>
      </c>
      <c r="J2288" s="63">
        <v>100</v>
      </c>
      <c r="K2288" s="63">
        <v>13</v>
      </c>
      <c r="L2288" s="63" t="s">
        <v>3186</v>
      </c>
      <c r="M2288" s="63" t="s">
        <v>3187</v>
      </c>
      <c r="N2288" s="63" t="s">
        <v>3190</v>
      </c>
      <c r="O2288" s="62">
        <v>3</v>
      </c>
      <c r="P2288" s="64"/>
    </row>
    <row r="2289" spans="2:16" x14ac:dyDescent="0.25">
      <c r="B2289" s="62">
        <v>2284</v>
      </c>
      <c r="C2289" s="63" t="s">
        <v>3182</v>
      </c>
      <c r="D2289" s="63" t="s">
        <v>3245</v>
      </c>
      <c r="E2289" s="63" t="s">
        <v>3245</v>
      </c>
      <c r="F2289" s="63" t="s">
        <v>3245</v>
      </c>
      <c r="G2289" s="63"/>
      <c r="H2289" s="63"/>
      <c r="I2289" s="62" t="s">
        <v>3189</v>
      </c>
      <c r="J2289" s="63">
        <v>57</v>
      </c>
      <c r="K2289" s="63">
        <v>13</v>
      </c>
      <c r="L2289" s="63" t="s">
        <v>3186</v>
      </c>
      <c r="M2289" s="63" t="s">
        <v>3187</v>
      </c>
      <c r="N2289" s="63" t="s">
        <v>3190</v>
      </c>
      <c r="O2289" s="62">
        <v>3</v>
      </c>
      <c r="P2289" s="64"/>
    </row>
    <row r="2290" spans="2:16" x14ac:dyDescent="0.25">
      <c r="B2290" s="62">
        <v>2285</v>
      </c>
      <c r="C2290" s="63" t="s">
        <v>3182</v>
      </c>
      <c r="D2290" s="63" t="s">
        <v>3222</v>
      </c>
      <c r="E2290" s="63" t="s">
        <v>3243</v>
      </c>
      <c r="F2290" s="63" t="s">
        <v>3243</v>
      </c>
      <c r="G2290" s="63"/>
      <c r="H2290" s="63"/>
      <c r="I2290" s="62" t="s">
        <v>3189</v>
      </c>
      <c r="J2290" s="63">
        <v>254.13</v>
      </c>
      <c r="K2290" s="63">
        <v>13</v>
      </c>
      <c r="L2290" s="63" t="s">
        <v>3186</v>
      </c>
      <c r="M2290" s="63" t="s">
        <v>3187</v>
      </c>
      <c r="N2290" s="63" t="s">
        <v>3190</v>
      </c>
      <c r="O2290" s="62">
        <v>3</v>
      </c>
      <c r="P2290" s="64"/>
    </row>
    <row r="2291" spans="2:16" x14ac:dyDescent="0.25">
      <c r="B2291" s="62">
        <v>2286</v>
      </c>
      <c r="C2291" s="63" t="s">
        <v>3182</v>
      </c>
      <c r="D2291" s="63" t="s">
        <v>3214</v>
      </c>
      <c r="E2291" s="63" t="s">
        <v>3215</v>
      </c>
      <c r="F2291" s="63" t="s">
        <v>3215</v>
      </c>
      <c r="G2291" s="63"/>
      <c r="H2291" s="63"/>
      <c r="I2291" s="62" t="s">
        <v>3200</v>
      </c>
      <c r="J2291" s="63">
        <v>33.83</v>
      </c>
      <c r="K2291" s="63">
        <v>8</v>
      </c>
      <c r="L2291" s="63" t="s">
        <v>3186</v>
      </c>
      <c r="M2291" s="63" t="s">
        <v>3187</v>
      </c>
      <c r="N2291" s="63" t="s">
        <v>3204</v>
      </c>
      <c r="O2291" s="62">
        <v>2</v>
      </c>
    </row>
    <row r="2292" spans="2:16" x14ac:dyDescent="0.25">
      <c r="B2292" s="62">
        <v>2287</v>
      </c>
      <c r="C2292" s="63" t="s">
        <v>3182</v>
      </c>
      <c r="D2292" s="63" t="s">
        <v>3214</v>
      </c>
      <c r="E2292" s="63" t="s">
        <v>3247</v>
      </c>
      <c r="F2292" s="63" t="s">
        <v>3247</v>
      </c>
      <c r="G2292" s="63"/>
      <c r="H2292" s="63"/>
      <c r="I2292" s="62" t="s">
        <v>3189</v>
      </c>
      <c r="J2292" s="63">
        <v>77.290000000000006</v>
      </c>
      <c r="K2292" s="63">
        <v>13</v>
      </c>
      <c r="L2292" s="63" t="s">
        <v>3186</v>
      </c>
      <c r="M2292" s="63" t="s">
        <v>3187</v>
      </c>
      <c r="N2292" s="63" t="s">
        <v>3190</v>
      </c>
      <c r="O2292" s="62">
        <v>3</v>
      </c>
      <c r="P2292" s="64"/>
    </row>
    <row r="2293" spans="2:16" x14ac:dyDescent="0.25">
      <c r="B2293" s="62">
        <v>2288</v>
      </c>
      <c r="C2293" s="63" t="s">
        <v>3182</v>
      </c>
      <c r="D2293" s="63" t="s">
        <v>3222</v>
      </c>
      <c r="E2293" s="63" t="s">
        <v>3243</v>
      </c>
      <c r="F2293" s="63" t="s">
        <v>3243</v>
      </c>
      <c r="G2293" s="63"/>
      <c r="H2293" s="63"/>
      <c r="I2293" s="62" t="s">
        <v>3189</v>
      </c>
      <c r="J2293" s="63">
        <v>216.83</v>
      </c>
      <c r="K2293" s="63">
        <v>13</v>
      </c>
      <c r="L2293" s="63" t="s">
        <v>3186</v>
      </c>
      <c r="M2293" s="63" t="s">
        <v>3187</v>
      </c>
      <c r="N2293" s="63" t="s">
        <v>3190</v>
      </c>
      <c r="O2293" s="62">
        <v>3</v>
      </c>
      <c r="P2293" s="64"/>
    </row>
    <row r="2294" spans="2:16" x14ac:dyDescent="0.25">
      <c r="B2294" s="62">
        <v>2289</v>
      </c>
      <c r="C2294" s="63" t="s">
        <v>3182</v>
      </c>
      <c r="D2294" s="63" t="s">
        <v>3214</v>
      </c>
      <c r="E2294" s="63" t="s">
        <v>3247</v>
      </c>
      <c r="F2294" s="63" t="s">
        <v>3247</v>
      </c>
      <c r="G2294" s="63"/>
      <c r="H2294" s="63"/>
      <c r="I2294" s="62" t="s">
        <v>3189</v>
      </c>
      <c r="J2294" s="63">
        <v>73.73</v>
      </c>
      <c r="K2294" s="63">
        <v>13</v>
      </c>
      <c r="L2294" s="63" t="s">
        <v>3186</v>
      </c>
      <c r="M2294" s="63" t="s">
        <v>3187</v>
      </c>
      <c r="N2294" s="63" t="s">
        <v>3190</v>
      </c>
      <c r="O2294" s="62">
        <v>3</v>
      </c>
      <c r="P2294" s="64"/>
    </row>
    <row r="2295" spans="2:16" x14ac:dyDescent="0.25">
      <c r="B2295" s="62">
        <v>2290</v>
      </c>
      <c r="C2295" s="63" t="s">
        <v>3182</v>
      </c>
      <c r="D2295" s="63" t="s">
        <v>3222</v>
      </c>
      <c r="E2295" s="63" t="s">
        <v>3243</v>
      </c>
      <c r="F2295" s="63" t="s">
        <v>3243</v>
      </c>
      <c r="G2295" s="63"/>
      <c r="H2295" s="63"/>
      <c r="I2295" s="62" t="s">
        <v>3189</v>
      </c>
      <c r="J2295" s="63">
        <v>271.10000000000002</v>
      </c>
      <c r="K2295" s="63">
        <v>13</v>
      </c>
      <c r="L2295" s="63" t="s">
        <v>3186</v>
      </c>
      <c r="M2295" s="63" t="s">
        <v>3187</v>
      </c>
      <c r="N2295" s="63" t="s">
        <v>3190</v>
      </c>
      <c r="O2295" s="62">
        <v>3</v>
      </c>
      <c r="P2295" s="64"/>
    </row>
    <row r="2296" spans="2:16" x14ac:dyDescent="0.25">
      <c r="B2296" s="62">
        <v>2291</v>
      </c>
      <c r="C2296" s="63" t="s">
        <v>3182</v>
      </c>
      <c r="D2296" s="63" t="s">
        <v>3214</v>
      </c>
      <c r="E2296" s="63" t="s">
        <v>3247</v>
      </c>
      <c r="F2296" s="63" t="s">
        <v>3247</v>
      </c>
      <c r="G2296" s="63"/>
      <c r="H2296" s="63"/>
      <c r="I2296" s="62" t="s">
        <v>3189</v>
      </c>
      <c r="J2296" s="63">
        <v>144.25</v>
      </c>
      <c r="K2296" s="63">
        <v>13</v>
      </c>
      <c r="L2296" s="63" t="s">
        <v>3186</v>
      </c>
      <c r="M2296" s="63" t="s">
        <v>3187</v>
      </c>
      <c r="N2296" s="63" t="s">
        <v>3190</v>
      </c>
      <c r="O2296" s="62">
        <v>3</v>
      </c>
      <c r="P2296" s="64"/>
    </row>
    <row r="2297" spans="2:16" x14ac:dyDescent="0.25">
      <c r="B2297" s="62">
        <v>2292</v>
      </c>
      <c r="C2297" s="63" t="s">
        <v>3182</v>
      </c>
      <c r="D2297" s="63" t="s">
        <v>3222</v>
      </c>
      <c r="E2297" s="63" t="s">
        <v>3243</v>
      </c>
      <c r="F2297" s="63" t="s">
        <v>3243</v>
      </c>
      <c r="G2297" s="63"/>
      <c r="H2297" s="63"/>
      <c r="I2297" s="62" t="s">
        <v>3189</v>
      </c>
      <c r="J2297" s="63">
        <v>508.55</v>
      </c>
      <c r="K2297" s="63">
        <v>13</v>
      </c>
      <c r="L2297" s="63" t="s">
        <v>3186</v>
      </c>
      <c r="M2297" s="63" t="s">
        <v>3187</v>
      </c>
      <c r="N2297" s="63" t="s">
        <v>3190</v>
      </c>
      <c r="O2297" s="62">
        <v>3</v>
      </c>
      <c r="P2297" s="64"/>
    </row>
    <row r="2298" spans="2:16" x14ac:dyDescent="0.25">
      <c r="B2298" s="62">
        <v>2293</v>
      </c>
      <c r="C2298" s="63" t="s">
        <v>3182</v>
      </c>
      <c r="D2298" s="63" t="s">
        <v>3214</v>
      </c>
      <c r="E2298" s="63" t="s">
        <v>3247</v>
      </c>
      <c r="F2298" s="63" t="s">
        <v>3247</v>
      </c>
      <c r="G2298" s="63"/>
      <c r="H2298" s="63"/>
      <c r="I2298" s="62" t="s">
        <v>3189</v>
      </c>
      <c r="J2298" s="63">
        <v>165.69</v>
      </c>
      <c r="K2298" s="63">
        <v>13</v>
      </c>
      <c r="L2298" s="63" t="s">
        <v>3186</v>
      </c>
      <c r="M2298" s="63" t="s">
        <v>3187</v>
      </c>
      <c r="N2298" s="63" t="s">
        <v>3190</v>
      </c>
      <c r="O2298" s="62">
        <v>3</v>
      </c>
      <c r="P2298" s="64"/>
    </row>
    <row r="2299" spans="2:16" x14ac:dyDescent="0.25">
      <c r="B2299" s="62">
        <v>2294</v>
      </c>
      <c r="C2299" s="63" t="s">
        <v>3182</v>
      </c>
      <c r="D2299" s="63" t="s">
        <v>3222</v>
      </c>
      <c r="E2299" s="63" t="s">
        <v>3243</v>
      </c>
      <c r="F2299" s="63" t="s">
        <v>3243</v>
      </c>
      <c r="G2299" s="63"/>
      <c r="H2299" s="63"/>
      <c r="I2299" s="62" t="s">
        <v>3189</v>
      </c>
      <c r="J2299" s="63">
        <v>20</v>
      </c>
      <c r="K2299" s="63">
        <v>13</v>
      </c>
      <c r="L2299" s="63" t="s">
        <v>3186</v>
      </c>
      <c r="M2299" s="63" t="s">
        <v>3187</v>
      </c>
      <c r="N2299" s="63" t="s">
        <v>3190</v>
      </c>
      <c r="O2299" s="62">
        <v>3</v>
      </c>
      <c r="P2299" s="64"/>
    </row>
    <row r="2300" spans="2:16" x14ac:dyDescent="0.25">
      <c r="B2300" s="62">
        <v>2295</v>
      </c>
      <c r="C2300" s="63" t="s">
        <v>3182</v>
      </c>
      <c r="D2300" s="63" t="s">
        <v>3214</v>
      </c>
      <c r="E2300" s="63" t="s">
        <v>3247</v>
      </c>
      <c r="F2300" s="63" t="s">
        <v>3247</v>
      </c>
      <c r="G2300" s="63"/>
      <c r="H2300" s="63"/>
      <c r="I2300" s="62" t="s">
        <v>3189</v>
      </c>
      <c r="J2300" s="63">
        <v>75.319999999999993</v>
      </c>
      <c r="K2300" s="63">
        <v>13</v>
      </c>
      <c r="L2300" s="63" t="s">
        <v>3186</v>
      </c>
      <c r="M2300" s="63" t="s">
        <v>3187</v>
      </c>
      <c r="N2300" s="63" t="s">
        <v>3190</v>
      </c>
      <c r="O2300" s="62">
        <v>3</v>
      </c>
      <c r="P2300" s="64"/>
    </row>
    <row r="2301" spans="2:16" x14ac:dyDescent="0.25">
      <c r="B2301" s="62">
        <v>2296</v>
      </c>
      <c r="C2301" s="63" t="s">
        <v>3182</v>
      </c>
      <c r="D2301" s="63" t="s">
        <v>3214</v>
      </c>
      <c r="E2301" s="63" t="s">
        <v>3247</v>
      </c>
      <c r="F2301" s="63" t="s">
        <v>3247</v>
      </c>
      <c r="G2301" s="63"/>
      <c r="H2301" s="63"/>
      <c r="I2301" s="62" t="s">
        <v>3189</v>
      </c>
      <c r="J2301" s="63">
        <v>153.72999999999999</v>
      </c>
      <c r="K2301" s="63">
        <v>13</v>
      </c>
      <c r="L2301" s="63" t="s">
        <v>3186</v>
      </c>
      <c r="M2301" s="63" t="s">
        <v>3187</v>
      </c>
      <c r="N2301" s="63" t="s">
        <v>3190</v>
      </c>
      <c r="O2301" s="62">
        <v>3</v>
      </c>
      <c r="P2301" s="64"/>
    </row>
    <row r="2302" spans="2:16" x14ac:dyDescent="0.25">
      <c r="B2302" s="62">
        <v>2297</v>
      </c>
      <c r="C2302" s="63" t="s">
        <v>3182</v>
      </c>
      <c r="D2302" s="63" t="s">
        <v>3222</v>
      </c>
      <c r="E2302" s="63" t="s">
        <v>3243</v>
      </c>
      <c r="F2302" s="63" t="s">
        <v>3243</v>
      </c>
      <c r="G2302" s="63"/>
      <c r="H2302" s="63"/>
      <c r="I2302" s="62" t="s">
        <v>3189</v>
      </c>
      <c r="J2302" s="63">
        <v>104.76</v>
      </c>
      <c r="K2302" s="63">
        <v>13</v>
      </c>
      <c r="L2302" s="63" t="s">
        <v>3186</v>
      </c>
      <c r="M2302" s="63" t="s">
        <v>3187</v>
      </c>
      <c r="N2302" s="63" t="s">
        <v>3190</v>
      </c>
      <c r="O2302" s="62">
        <v>3</v>
      </c>
      <c r="P2302" s="64"/>
    </row>
    <row r="2303" spans="2:16" x14ac:dyDescent="0.25">
      <c r="B2303" s="62">
        <v>2298</v>
      </c>
      <c r="C2303" s="63" t="s">
        <v>3182</v>
      </c>
      <c r="D2303" s="63" t="s">
        <v>3214</v>
      </c>
      <c r="E2303" s="63" t="s">
        <v>3247</v>
      </c>
      <c r="F2303" s="63" t="s">
        <v>3247</v>
      </c>
      <c r="G2303" s="63"/>
      <c r="H2303" s="63"/>
      <c r="I2303" s="62" t="s">
        <v>3189</v>
      </c>
      <c r="J2303" s="63">
        <v>116.7</v>
      </c>
      <c r="K2303" s="63">
        <v>13</v>
      </c>
      <c r="L2303" s="63" t="s">
        <v>3186</v>
      </c>
      <c r="M2303" s="63" t="s">
        <v>3187</v>
      </c>
      <c r="N2303" s="63" t="s">
        <v>3190</v>
      </c>
      <c r="O2303" s="62">
        <v>3</v>
      </c>
      <c r="P2303" s="64"/>
    </row>
    <row r="2304" spans="2:16" x14ac:dyDescent="0.25">
      <c r="B2304" s="62">
        <v>2299</v>
      </c>
      <c r="C2304" s="63" t="s">
        <v>3182</v>
      </c>
      <c r="D2304" s="63" t="s">
        <v>3222</v>
      </c>
      <c r="E2304" s="63" t="s">
        <v>3243</v>
      </c>
      <c r="F2304" s="63" t="s">
        <v>3243</v>
      </c>
      <c r="G2304" s="63"/>
      <c r="H2304" s="63"/>
      <c r="I2304" s="62" t="s">
        <v>3189</v>
      </c>
      <c r="J2304" s="63">
        <v>131.15</v>
      </c>
      <c r="K2304" s="63">
        <v>13</v>
      </c>
      <c r="L2304" s="63" t="s">
        <v>3186</v>
      </c>
      <c r="M2304" s="63" t="s">
        <v>3187</v>
      </c>
      <c r="N2304" s="63" t="s">
        <v>3190</v>
      </c>
      <c r="O2304" s="62">
        <v>3</v>
      </c>
      <c r="P2304" s="64"/>
    </row>
    <row r="2305" spans="2:16" x14ac:dyDescent="0.25">
      <c r="B2305" s="62">
        <v>2300</v>
      </c>
      <c r="C2305" s="63" t="s">
        <v>3182</v>
      </c>
      <c r="D2305" s="63" t="s">
        <v>3214</v>
      </c>
      <c r="E2305" s="63" t="s">
        <v>3247</v>
      </c>
      <c r="F2305" s="63" t="s">
        <v>3247</v>
      </c>
      <c r="G2305" s="63"/>
      <c r="H2305" s="63"/>
      <c r="I2305" s="62" t="s">
        <v>3189</v>
      </c>
      <c r="J2305" s="63">
        <v>57.01</v>
      </c>
      <c r="K2305" s="63">
        <v>13</v>
      </c>
      <c r="L2305" s="63" t="s">
        <v>3186</v>
      </c>
      <c r="M2305" s="63" t="s">
        <v>3187</v>
      </c>
      <c r="N2305" s="63" t="s">
        <v>3190</v>
      </c>
      <c r="O2305" s="62">
        <v>3</v>
      </c>
      <c r="P2305" s="64"/>
    </row>
    <row r="2306" spans="2:16" x14ac:dyDescent="0.25">
      <c r="B2306" s="62">
        <v>2301</v>
      </c>
      <c r="C2306" s="63" t="s">
        <v>3182</v>
      </c>
      <c r="D2306" s="63" t="s">
        <v>3222</v>
      </c>
      <c r="E2306" s="63" t="s">
        <v>3243</v>
      </c>
      <c r="F2306" s="63" t="s">
        <v>3243</v>
      </c>
      <c r="G2306" s="63"/>
      <c r="H2306" s="63"/>
      <c r="I2306" s="62" t="s">
        <v>3189</v>
      </c>
      <c r="J2306" s="63">
        <v>199.64</v>
      </c>
      <c r="K2306" s="63">
        <v>13</v>
      </c>
      <c r="L2306" s="63" t="s">
        <v>3186</v>
      </c>
      <c r="M2306" s="63" t="s">
        <v>3187</v>
      </c>
      <c r="N2306" s="63" t="s">
        <v>3190</v>
      </c>
      <c r="O2306" s="62">
        <v>3</v>
      </c>
      <c r="P2306" s="64"/>
    </row>
    <row r="2307" spans="2:16" x14ac:dyDescent="0.25">
      <c r="B2307" s="62">
        <v>2302</v>
      </c>
      <c r="C2307" s="63" t="s">
        <v>3182</v>
      </c>
      <c r="D2307" s="63" t="s">
        <v>3214</v>
      </c>
      <c r="E2307" s="63" t="s">
        <v>3247</v>
      </c>
      <c r="F2307" s="63" t="s">
        <v>3247</v>
      </c>
      <c r="G2307" s="63"/>
      <c r="H2307" s="63"/>
      <c r="I2307" s="62" t="s">
        <v>3189</v>
      </c>
      <c r="J2307" s="63">
        <v>138.07</v>
      </c>
      <c r="K2307" s="63">
        <v>13</v>
      </c>
      <c r="L2307" s="63" t="s">
        <v>3186</v>
      </c>
      <c r="M2307" s="63" t="s">
        <v>3187</v>
      </c>
      <c r="N2307" s="63" t="s">
        <v>3190</v>
      </c>
      <c r="O2307" s="62">
        <v>3</v>
      </c>
      <c r="P2307" s="64"/>
    </row>
    <row r="2308" spans="2:16" x14ac:dyDescent="0.25">
      <c r="B2308" s="62">
        <v>2303</v>
      </c>
      <c r="C2308" s="63" t="s">
        <v>3182</v>
      </c>
      <c r="D2308" s="63" t="s">
        <v>3214</v>
      </c>
      <c r="E2308" s="63" t="s">
        <v>3247</v>
      </c>
      <c r="F2308" s="63" t="s">
        <v>3247</v>
      </c>
      <c r="G2308" s="63"/>
      <c r="H2308" s="63"/>
      <c r="I2308" s="62" t="s">
        <v>3189</v>
      </c>
      <c r="J2308" s="63">
        <v>124.5</v>
      </c>
      <c r="K2308" s="63">
        <v>13</v>
      </c>
      <c r="L2308" s="63" t="s">
        <v>3186</v>
      </c>
      <c r="M2308" s="63" t="s">
        <v>3187</v>
      </c>
      <c r="N2308" s="63" t="s">
        <v>3190</v>
      </c>
      <c r="O2308" s="62">
        <v>3</v>
      </c>
      <c r="P2308" s="64"/>
    </row>
    <row r="2309" spans="2:16" x14ac:dyDescent="0.25">
      <c r="B2309" s="62">
        <v>2304</v>
      </c>
      <c r="C2309" s="63" t="s">
        <v>3182</v>
      </c>
      <c r="D2309" s="63" t="s">
        <v>3214</v>
      </c>
      <c r="E2309" s="63" t="s">
        <v>3247</v>
      </c>
      <c r="F2309" s="63" t="s">
        <v>3247</v>
      </c>
      <c r="G2309" s="63"/>
      <c r="H2309" s="63"/>
      <c r="I2309" s="62" t="s">
        <v>3189</v>
      </c>
      <c r="J2309" s="63">
        <v>48.43</v>
      </c>
      <c r="K2309" s="63">
        <v>13</v>
      </c>
      <c r="L2309" s="63" t="s">
        <v>3186</v>
      </c>
      <c r="M2309" s="63" t="s">
        <v>3187</v>
      </c>
      <c r="N2309" s="63" t="s">
        <v>3190</v>
      </c>
      <c r="O2309" s="62">
        <v>3</v>
      </c>
      <c r="P2309" s="64"/>
    </row>
    <row r="2310" spans="2:16" x14ac:dyDescent="0.25">
      <c r="B2310" s="62">
        <v>2305</v>
      </c>
      <c r="C2310" s="63" t="s">
        <v>3182</v>
      </c>
      <c r="D2310" s="63" t="s">
        <v>3214</v>
      </c>
      <c r="E2310" s="63" t="s">
        <v>3247</v>
      </c>
      <c r="F2310" s="63" t="s">
        <v>3247</v>
      </c>
      <c r="G2310" s="63"/>
      <c r="H2310" s="63"/>
      <c r="I2310" s="62" t="s">
        <v>3189</v>
      </c>
      <c r="J2310" s="63">
        <v>288.92</v>
      </c>
      <c r="K2310" s="63">
        <v>13</v>
      </c>
      <c r="L2310" s="63" t="s">
        <v>3186</v>
      </c>
      <c r="M2310" s="63" t="s">
        <v>3187</v>
      </c>
      <c r="N2310" s="63" t="s">
        <v>3190</v>
      </c>
      <c r="O2310" s="62">
        <v>3</v>
      </c>
      <c r="P2310" s="64"/>
    </row>
    <row r="2311" spans="2:16" x14ac:dyDescent="0.25">
      <c r="B2311" s="62">
        <v>2306</v>
      </c>
      <c r="C2311" s="63" t="s">
        <v>3182</v>
      </c>
      <c r="D2311" s="63" t="s">
        <v>3214</v>
      </c>
      <c r="E2311" s="63" t="s">
        <v>3247</v>
      </c>
      <c r="F2311" s="63" t="s">
        <v>3247</v>
      </c>
      <c r="G2311" s="63"/>
      <c r="H2311" s="63"/>
      <c r="I2311" s="62" t="s">
        <v>3189</v>
      </c>
      <c r="J2311" s="63">
        <v>389.84</v>
      </c>
      <c r="K2311" s="63">
        <v>13</v>
      </c>
      <c r="L2311" s="63" t="s">
        <v>3186</v>
      </c>
      <c r="M2311" s="63" t="s">
        <v>3187</v>
      </c>
      <c r="N2311" s="63" t="s">
        <v>3190</v>
      </c>
      <c r="O2311" s="62">
        <v>3</v>
      </c>
      <c r="P2311" s="64"/>
    </row>
    <row r="2312" spans="2:16" x14ac:dyDescent="0.25">
      <c r="B2312" s="62">
        <v>2307</v>
      </c>
      <c r="C2312" s="63" t="s">
        <v>3182</v>
      </c>
      <c r="D2312" s="63" t="s">
        <v>3214</v>
      </c>
      <c r="E2312" s="63" t="s">
        <v>3247</v>
      </c>
      <c r="F2312" s="63" t="s">
        <v>3247</v>
      </c>
      <c r="G2312" s="63"/>
      <c r="H2312" s="63"/>
      <c r="I2312" s="62" t="s">
        <v>3189</v>
      </c>
      <c r="J2312" s="63">
        <v>157.19999999999999</v>
      </c>
      <c r="K2312" s="63">
        <v>13</v>
      </c>
      <c r="L2312" s="63" t="s">
        <v>3186</v>
      </c>
      <c r="M2312" s="63" t="s">
        <v>3187</v>
      </c>
      <c r="N2312" s="63" t="s">
        <v>3190</v>
      </c>
      <c r="O2312" s="62">
        <v>3</v>
      </c>
      <c r="P2312" s="64"/>
    </row>
    <row r="2313" spans="2:16" x14ac:dyDescent="0.25">
      <c r="B2313" s="62">
        <v>2308</v>
      </c>
      <c r="C2313" s="63" t="s">
        <v>3182</v>
      </c>
      <c r="D2313" s="63" t="s">
        <v>3222</v>
      </c>
      <c r="E2313" s="63" t="s">
        <v>3243</v>
      </c>
      <c r="F2313" s="63" t="s">
        <v>3243</v>
      </c>
      <c r="G2313" s="63"/>
      <c r="H2313" s="63"/>
      <c r="I2313" s="62" t="s">
        <v>3189</v>
      </c>
      <c r="J2313" s="63">
        <v>515.28</v>
      </c>
      <c r="K2313" s="63">
        <v>13</v>
      </c>
      <c r="L2313" s="63" t="s">
        <v>3186</v>
      </c>
      <c r="M2313" s="63" t="s">
        <v>3187</v>
      </c>
      <c r="N2313" s="63" t="s">
        <v>3190</v>
      </c>
      <c r="O2313" s="62">
        <v>3</v>
      </c>
      <c r="P2313" s="64"/>
    </row>
    <row r="2314" spans="2:16" x14ac:dyDescent="0.25">
      <c r="B2314" s="62">
        <v>2309</v>
      </c>
      <c r="C2314" s="63" t="s">
        <v>3182</v>
      </c>
      <c r="D2314" s="63" t="s">
        <v>3214</v>
      </c>
      <c r="E2314" s="63" t="s">
        <v>3248</v>
      </c>
      <c r="F2314" s="63" t="s">
        <v>3248</v>
      </c>
      <c r="G2314" s="63"/>
      <c r="H2314" s="63"/>
      <c r="I2314" s="62" t="s">
        <v>3189</v>
      </c>
      <c r="J2314" s="63">
        <v>157.33000000000001</v>
      </c>
      <c r="K2314" s="63">
        <v>13</v>
      </c>
      <c r="L2314" s="63" t="s">
        <v>3186</v>
      </c>
      <c r="M2314" s="63" t="s">
        <v>3187</v>
      </c>
      <c r="N2314" s="63" t="s">
        <v>3190</v>
      </c>
      <c r="O2314" s="62">
        <v>3</v>
      </c>
      <c r="P2314" s="64"/>
    </row>
    <row r="2315" spans="2:16" x14ac:dyDescent="0.25">
      <c r="B2315" s="62">
        <v>2310</v>
      </c>
      <c r="C2315" s="63" t="s">
        <v>3182</v>
      </c>
      <c r="D2315" s="63" t="s">
        <v>3214</v>
      </c>
      <c r="E2315" s="63" t="s">
        <v>3247</v>
      </c>
      <c r="F2315" s="63" t="s">
        <v>3247</v>
      </c>
      <c r="G2315" s="63"/>
      <c r="H2315" s="63"/>
      <c r="I2315" s="62" t="s">
        <v>3189</v>
      </c>
      <c r="J2315" s="63">
        <v>100.09</v>
      </c>
      <c r="K2315" s="63">
        <v>13</v>
      </c>
      <c r="L2315" s="63" t="s">
        <v>3186</v>
      </c>
      <c r="M2315" s="63" t="s">
        <v>3187</v>
      </c>
      <c r="N2315" s="63" t="s">
        <v>3190</v>
      </c>
      <c r="O2315" s="62">
        <v>3</v>
      </c>
      <c r="P2315" s="64"/>
    </row>
    <row r="2316" spans="2:16" x14ac:dyDescent="0.25">
      <c r="B2316" s="62">
        <v>2311</v>
      </c>
      <c r="C2316" s="63" t="s">
        <v>3182</v>
      </c>
      <c r="D2316" s="63" t="s">
        <v>3214</v>
      </c>
      <c r="E2316" s="63" t="s">
        <v>3244</v>
      </c>
      <c r="F2316" s="63" t="s">
        <v>3244</v>
      </c>
      <c r="G2316" s="63"/>
      <c r="H2316" s="63"/>
      <c r="I2316" s="62" t="s">
        <v>3189</v>
      </c>
      <c r="J2316" s="63">
        <v>87.25</v>
      </c>
      <c r="K2316" s="63">
        <v>12</v>
      </c>
      <c r="L2316" s="63" t="s">
        <v>3186</v>
      </c>
      <c r="M2316" s="63" t="s">
        <v>3187</v>
      </c>
      <c r="N2316" s="63" t="s">
        <v>3198</v>
      </c>
      <c r="O2316" s="62">
        <v>3</v>
      </c>
      <c r="P2316" s="64"/>
    </row>
    <row r="2317" spans="2:16" x14ac:dyDescent="0.25">
      <c r="B2317" s="62">
        <v>2312</v>
      </c>
      <c r="C2317" s="63" t="s">
        <v>3182</v>
      </c>
      <c r="D2317" s="63" t="s">
        <v>3214</v>
      </c>
      <c r="E2317" s="63" t="s">
        <v>3247</v>
      </c>
      <c r="F2317" s="63" t="s">
        <v>3247</v>
      </c>
      <c r="G2317" s="63"/>
      <c r="H2317" s="63"/>
      <c r="I2317" s="62" t="s">
        <v>3189</v>
      </c>
      <c r="J2317" s="63">
        <v>117.05</v>
      </c>
      <c r="K2317" s="63">
        <v>13</v>
      </c>
      <c r="L2317" s="63" t="s">
        <v>3186</v>
      </c>
      <c r="M2317" s="63" t="s">
        <v>3187</v>
      </c>
      <c r="N2317" s="63" t="s">
        <v>3190</v>
      </c>
      <c r="O2317" s="62">
        <v>3</v>
      </c>
      <c r="P2317" s="64"/>
    </row>
    <row r="2318" spans="2:16" x14ac:dyDescent="0.25">
      <c r="B2318" s="62">
        <v>2313</v>
      </c>
      <c r="C2318" s="63" t="s">
        <v>3182</v>
      </c>
      <c r="D2318" s="63" t="s">
        <v>3214</v>
      </c>
      <c r="E2318" s="63" t="s">
        <v>3247</v>
      </c>
      <c r="F2318" s="63" t="s">
        <v>3247</v>
      </c>
      <c r="G2318" s="63"/>
      <c r="H2318" s="63"/>
      <c r="I2318" s="62" t="s">
        <v>3189</v>
      </c>
      <c r="J2318" s="63">
        <v>37.119999999999997</v>
      </c>
      <c r="K2318" s="63">
        <v>13</v>
      </c>
      <c r="L2318" s="63" t="s">
        <v>3186</v>
      </c>
      <c r="M2318" s="63" t="s">
        <v>3187</v>
      </c>
      <c r="N2318" s="63" t="s">
        <v>3190</v>
      </c>
      <c r="O2318" s="62">
        <v>3</v>
      </c>
      <c r="P2318" s="64"/>
    </row>
    <row r="2319" spans="2:16" x14ac:dyDescent="0.25">
      <c r="B2319" s="62">
        <v>2314</v>
      </c>
      <c r="C2319" s="63" t="s">
        <v>3182</v>
      </c>
      <c r="D2319" s="63" t="s">
        <v>3222</v>
      </c>
      <c r="E2319" s="63" t="s">
        <v>3243</v>
      </c>
      <c r="F2319" s="63" t="s">
        <v>3243</v>
      </c>
      <c r="G2319" s="63"/>
      <c r="H2319" s="63"/>
      <c r="I2319" s="62" t="s">
        <v>3189</v>
      </c>
      <c r="J2319" s="63">
        <v>51.54</v>
      </c>
      <c r="K2319" s="63">
        <v>13</v>
      </c>
      <c r="L2319" s="63" t="s">
        <v>3186</v>
      </c>
      <c r="M2319" s="63" t="s">
        <v>3187</v>
      </c>
      <c r="N2319" s="63" t="s">
        <v>3190</v>
      </c>
      <c r="O2319" s="62">
        <v>3</v>
      </c>
      <c r="P2319" s="64"/>
    </row>
    <row r="2320" spans="2:16" x14ac:dyDescent="0.25">
      <c r="B2320" s="62">
        <v>2315</v>
      </c>
      <c r="C2320" s="63" t="s">
        <v>3182</v>
      </c>
      <c r="D2320" s="63" t="s">
        <v>3214</v>
      </c>
      <c r="E2320" s="63" t="s">
        <v>3247</v>
      </c>
      <c r="F2320" s="63" t="s">
        <v>3247</v>
      </c>
      <c r="G2320" s="63"/>
      <c r="H2320" s="63"/>
      <c r="I2320" s="62" t="s">
        <v>3189</v>
      </c>
      <c r="J2320" s="63">
        <v>128.04</v>
      </c>
      <c r="K2320" s="63">
        <v>13</v>
      </c>
      <c r="L2320" s="63" t="s">
        <v>3186</v>
      </c>
      <c r="M2320" s="63" t="s">
        <v>3187</v>
      </c>
      <c r="N2320" s="63" t="s">
        <v>3190</v>
      </c>
      <c r="O2320" s="62">
        <v>3</v>
      </c>
      <c r="P2320" s="64"/>
    </row>
    <row r="2321" spans="2:16" x14ac:dyDescent="0.25">
      <c r="B2321" s="62">
        <v>2316</v>
      </c>
      <c r="C2321" s="63" t="s">
        <v>3182</v>
      </c>
      <c r="D2321" s="63" t="s">
        <v>3222</v>
      </c>
      <c r="E2321" s="63" t="s">
        <v>3243</v>
      </c>
      <c r="F2321" s="63" t="s">
        <v>3243</v>
      </c>
      <c r="G2321" s="63"/>
      <c r="H2321" s="63"/>
      <c r="I2321" s="62" t="s">
        <v>3189</v>
      </c>
      <c r="J2321" s="63">
        <v>897.72</v>
      </c>
      <c r="K2321" s="63">
        <v>13</v>
      </c>
      <c r="L2321" s="63" t="s">
        <v>3186</v>
      </c>
      <c r="M2321" s="63" t="s">
        <v>3187</v>
      </c>
      <c r="N2321" s="63" t="s">
        <v>3190</v>
      </c>
      <c r="O2321" s="62">
        <v>3</v>
      </c>
      <c r="P2321" s="64"/>
    </row>
    <row r="2322" spans="2:16" x14ac:dyDescent="0.25">
      <c r="B2322" s="62">
        <v>2317</v>
      </c>
      <c r="C2322" s="63" t="s">
        <v>3182</v>
      </c>
      <c r="D2322" s="63" t="s">
        <v>3214</v>
      </c>
      <c r="E2322" s="63" t="s">
        <v>3247</v>
      </c>
      <c r="F2322" s="63" t="s">
        <v>3247</v>
      </c>
      <c r="G2322" s="63"/>
      <c r="H2322" s="63"/>
      <c r="I2322" s="62" t="s">
        <v>3189</v>
      </c>
      <c r="J2322" s="63">
        <v>142.36000000000001</v>
      </c>
      <c r="K2322" s="63">
        <v>13</v>
      </c>
      <c r="L2322" s="63" t="s">
        <v>3186</v>
      </c>
      <c r="M2322" s="63" t="s">
        <v>3187</v>
      </c>
      <c r="N2322" s="63" t="s">
        <v>3190</v>
      </c>
      <c r="O2322" s="62">
        <v>3</v>
      </c>
      <c r="P2322" s="64"/>
    </row>
    <row r="2323" spans="2:16" x14ac:dyDescent="0.25">
      <c r="B2323" s="62">
        <v>2318</v>
      </c>
      <c r="C2323" s="63" t="s">
        <v>3182</v>
      </c>
      <c r="D2323" s="63" t="s">
        <v>3222</v>
      </c>
      <c r="E2323" s="63" t="s">
        <v>3243</v>
      </c>
      <c r="F2323" s="63" t="s">
        <v>3243</v>
      </c>
      <c r="G2323" s="63"/>
      <c r="H2323" s="63"/>
      <c r="I2323" s="62" t="s">
        <v>3189</v>
      </c>
      <c r="J2323" s="63">
        <v>151.38999999999999</v>
      </c>
      <c r="K2323" s="63">
        <v>13</v>
      </c>
      <c r="L2323" s="63" t="s">
        <v>3186</v>
      </c>
      <c r="M2323" s="63" t="s">
        <v>3187</v>
      </c>
      <c r="N2323" s="63" t="s">
        <v>3190</v>
      </c>
      <c r="O2323" s="62">
        <v>3</v>
      </c>
      <c r="P2323" s="64"/>
    </row>
    <row r="2324" spans="2:16" x14ac:dyDescent="0.25">
      <c r="B2324" s="62">
        <v>2319</v>
      </c>
      <c r="C2324" s="63" t="s">
        <v>3182</v>
      </c>
      <c r="D2324" s="63" t="s">
        <v>3214</v>
      </c>
      <c r="E2324" s="63" t="s">
        <v>3247</v>
      </c>
      <c r="F2324" s="63" t="s">
        <v>3247</v>
      </c>
      <c r="G2324" s="63"/>
      <c r="H2324" s="63"/>
      <c r="I2324" s="62" t="s">
        <v>3189</v>
      </c>
      <c r="J2324" s="63">
        <v>150.33000000000001</v>
      </c>
      <c r="K2324" s="63">
        <v>13</v>
      </c>
      <c r="L2324" s="63" t="s">
        <v>3186</v>
      </c>
      <c r="M2324" s="63" t="s">
        <v>3187</v>
      </c>
      <c r="N2324" s="63" t="s">
        <v>3190</v>
      </c>
      <c r="O2324" s="62">
        <v>3</v>
      </c>
      <c r="P2324" s="64"/>
    </row>
    <row r="2325" spans="2:16" x14ac:dyDescent="0.25">
      <c r="B2325" s="62">
        <v>2320</v>
      </c>
      <c r="C2325" s="63" t="s">
        <v>3182</v>
      </c>
      <c r="D2325" s="63" t="s">
        <v>3214</v>
      </c>
      <c r="E2325" s="63" t="s">
        <v>3247</v>
      </c>
      <c r="F2325" s="63" t="s">
        <v>3247</v>
      </c>
      <c r="G2325" s="63"/>
      <c r="H2325" s="63"/>
      <c r="I2325" s="62" t="s">
        <v>3189</v>
      </c>
      <c r="J2325" s="63">
        <v>169.48</v>
      </c>
      <c r="K2325" s="63">
        <v>13</v>
      </c>
      <c r="L2325" s="63" t="s">
        <v>3186</v>
      </c>
      <c r="M2325" s="63" t="s">
        <v>3187</v>
      </c>
      <c r="N2325" s="63" t="s">
        <v>3190</v>
      </c>
      <c r="O2325" s="62">
        <v>3</v>
      </c>
      <c r="P2325" s="64"/>
    </row>
    <row r="2326" spans="2:16" x14ac:dyDescent="0.25">
      <c r="B2326" s="62">
        <v>2321</v>
      </c>
      <c r="C2326" s="63" t="s">
        <v>3182</v>
      </c>
      <c r="D2326" s="63" t="s">
        <v>3214</v>
      </c>
      <c r="E2326" s="63" t="s">
        <v>3247</v>
      </c>
      <c r="F2326" s="63" t="s">
        <v>3247</v>
      </c>
      <c r="G2326" s="63"/>
      <c r="H2326" s="63"/>
      <c r="I2326" s="62" t="s">
        <v>3189</v>
      </c>
      <c r="J2326" s="63">
        <v>139.38999999999999</v>
      </c>
      <c r="K2326" s="63">
        <v>13</v>
      </c>
      <c r="L2326" s="63" t="s">
        <v>3186</v>
      </c>
      <c r="M2326" s="63" t="s">
        <v>3187</v>
      </c>
      <c r="N2326" s="63" t="s">
        <v>3190</v>
      </c>
      <c r="O2326" s="62">
        <v>3</v>
      </c>
      <c r="P2326" s="64"/>
    </row>
    <row r="2327" spans="2:16" x14ac:dyDescent="0.25">
      <c r="B2327" s="62">
        <v>2322</v>
      </c>
      <c r="C2327" s="63" t="s">
        <v>3182</v>
      </c>
      <c r="D2327" s="63" t="s">
        <v>3222</v>
      </c>
      <c r="E2327" s="63" t="s">
        <v>3243</v>
      </c>
      <c r="F2327" s="63" t="s">
        <v>3243</v>
      </c>
      <c r="G2327" s="63"/>
      <c r="H2327" s="63"/>
      <c r="I2327" s="62" t="s">
        <v>3189</v>
      </c>
      <c r="J2327" s="63">
        <v>104.61</v>
      </c>
      <c r="K2327" s="63">
        <v>13</v>
      </c>
      <c r="L2327" s="63" t="s">
        <v>3186</v>
      </c>
      <c r="M2327" s="63" t="s">
        <v>3187</v>
      </c>
      <c r="N2327" s="63" t="s">
        <v>3190</v>
      </c>
      <c r="O2327" s="62">
        <v>3</v>
      </c>
      <c r="P2327" s="64"/>
    </row>
    <row r="2328" spans="2:16" x14ac:dyDescent="0.25">
      <c r="B2328" s="62">
        <v>2323</v>
      </c>
      <c r="C2328" s="63" t="s">
        <v>3182</v>
      </c>
      <c r="D2328" s="63" t="s">
        <v>3214</v>
      </c>
      <c r="E2328" s="63" t="s">
        <v>3247</v>
      </c>
      <c r="F2328" s="63" t="s">
        <v>3247</v>
      </c>
      <c r="G2328" s="63"/>
      <c r="H2328" s="63"/>
      <c r="I2328" s="62" t="s">
        <v>3189</v>
      </c>
      <c r="J2328" s="63">
        <v>100.19</v>
      </c>
      <c r="K2328" s="63">
        <v>13</v>
      </c>
      <c r="L2328" s="63" t="s">
        <v>3186</v>
      </c>
      <c r="M2328" s="63" t="s">
        <v>3187</v>
      </c>
      <c r="N2328" s="63" t="s">
        <v>3190</v>
      </c>
      <c r="O2328" s="62">
        <v>3</v>
      </c>
      <c r="P2328" s="64"/>
    </row>
    <row r="2329" spans="2:16" x14ac:dyDescent="0.25">
      <c r="B2329" s="62">
        <v>2324</v>
      </c>
      <c r="C2329" s="63" t="s">
        <v>3182</v>
      </c>
      <c r="D2329" s="63" t="s">
        <v>3222</v>
      </c>
      <c r="E2329" s="63" t="s">
        <v>3243</v>
      </c>
      <c r="F2329" s="63" t="s">
        <v>3243</v>
      </c>
      <c r="G2329" s="63"/>
      <c r="H2329" s="63"/>
      <c r="I2329" s="62" t="s">
        <v>3189</v>
      </c>
      <c r="J2329" s="63">
        <v>124.83</v>
      </c>
      <c r="K2329" s="63">
        <v>13</v>
      </c>
      <c r="L2329" s="63" t="s">
        <v>3186</v>
      </c>
      <c r="M2329" s="63" t="s">
        <v>3187</v>
      </c>
      <c r="N2329" s="63" t="s">
        <v>3190</v>
      </c>
      <c r="O2329" s="62">
        <v>3</v>
      </c>
      <c r="P2329" s="64"/>
    </row>
    <row r="2330" spans="2:16" x14ac:dyDescent="0.25">
      <c r="B2330" s="62">
        <v>2325</v>
      </c>
      <c r="C2330" s="63" t="s">
        <v>3182</v>
      </c>
      <c r="D2330" s="63" t="s">
        <v>3214</v>
      </c>
      <c r="E2330" s="63" t="s">
        <v>3247</v>
      </c>
      <c r="F2330" s="63" t="s">
        <v>3247</v>
      </c>
      <c r="G2330" s="63"/>
      <c r="H2330" s="63"/>
      <c r="I2330" s="62" t="s">
        <v>3189</v>
      </c>
      <c r="J2330" s="63">
        <v>85.7</v>
      </c>
      <c r="K2330" s="63">
        <v>13</v>
      </c>
      <c r="L2330" s="63" t="s">
        <v>3186</v>
      </c>
      <c r="M2330" s="63" t="s">
        <v>3187</v>
      </c>
      <c r="N2330" s="63" t="s">
        <v>3190</v>
      </c>
      <c r="O2330" s="62">
        <v>3</v>
      </c>
      <c r="P2330" s="64"/>
    </row>
    <row r="2331" spans="2:16" x14ac:dyDescent="0.25">
      <c r="B2331" s="62">
        <v>2326</v>
      </c>
      <c r="C2331" s="63" t="s">
        <v>3182</v>
      </c>
      <c r="D2331" s="63" t="s">
        <v>3222</v>
      </c>
      <c r="E2331" s="63" t="s">
        <v>3243</v>
      </c>
      <c r="F2331" s="63" t="s">
        <v>3243</v>
      </c>
      <c r="G2331" s="63"/>
      <c r="H2331" s="63"/>
      <c r="I2331" s="62" t="s">
        <v>3189</v>
      </c>
      <c r="J2331" s="63">
        <v>109.06</v>
      </c>
      <c r="K2331" s="63">
        <v>13</v>
      </c>
      <c r="L2331" s="63" t="s">
        <v>3186</v>
      </c>
      <c r="M2331" s="63" t="s">
        <v>3187</v>
      </c>
      <c r="N2331" s="63" t="s">
        <v>3190</v>
      </c>
      <c r="O2331" s="62">
        <v>3</v>
      </c>
      <c r="P2331" s="64"/>
    </row>
    <row r="2332" spans="2:16" x14ac:dyDescent="0.25">
      <c r="B2332" s="62">
        <v>2327</v>
      </c>
      <c r="C2332" s="63" t="s">
        <v>3182</v>
      </c>
      <c r="D2332" s="63" t="s">
        <v>3214</v>
      </c>
      <c r="E2332" s="63" t="s">
        <v>3247</v>
      </c>
      <c r="F2332" s="63" t="s">
        <v>3247</v>
      </c>
      <c r="G2332" s="63"/>
      <c r="H2332" s="63"/>
      <c r="I2332" s="62" t="s">
        <v>3189</v>
      </c>
      <c r="J2332" s="63">
        <v>79.27</v>
      </c>
      <c r="K2332" s="63">
        <v>13</v>
      </c>
      <c r="L2332" s="63" t="s">
        <v>3186</v>
      </c>
      <c r="M2332" s="63" t="s">
        <v>3187</v>
      </c>
      <c r="N2332" s="63" t="s">
        <v>3190</v>
      </c>
      <c r="O2332" s="62">
        <v>3</v>
      </c>
      <c r="P2332" s="64"/>
    </row>
    <row r="2333" spans="2:16" x14ac:dyDescent="0.25">
      <c r="B2333" s="62">
        <v>2328</v>
      </c>
      <c r="C2333" s="63" t="s">
        <v>3182</v>
      </c>
      <c r="D2333" s="63" t="s">
        <v>3222</v>
      </c>
      <c r="E2333" s="63" t="s">
        <v>3243</v>
      </c>
      <c r="F2333" s="63" t="s">
        <v>3243</v>
      </c>
      <c r="G2333" s="63"/>
      <c r="H2333" s="63"/>
      <c r="I2333" s="62" t="s">
        <v>3189</v>
      </c>
      <c r="J2333" s="63">
        <v>120.6</v>
      </c>
      <c r="K2333" s="63">
        <v>13</v>
      </c>
      <c r="L2333" s="63" t="s">
        <v>3186</v>
      </c>
      <c r="M2333" s="63" t="s">
        <v>3187</v>
      </c>
      <c r="N2333" s="63" t="s">
        <v>3190</v>
      </c>
      <c r="O2333" s="62">
        <v>3</v>
      </c>
      <c r="P2333" s="64"/>
    </row>
    <row r="2334" spans="2:16" x14ac:dyDescent="0.25">
      <c r="B2334" s="62">
        <v>2329</v>
      </c>
      <c r="C2334" s="63" t="s">
        <v>3182</v>
      </c>
      <c r="D2334" s="63" t="s">
        <v>3214</v>
      </c>
      <c r="E2334" s="63" t="s">
        <v>3247</v>
      </c>
      <c r="F2334" s="63" t="s">
        <v>3247</v>
      </c>
      <c r="G2334" s="63"/>
      <c r="H2334" s="63"/>
      <c r="I2334" s="62" t="s">
        <v>3189</v>
      </c>
      <c r="J2334" s="63">
        <v>72.790000000000006</v>
      </c>
      <c r="K2334" s="63">
        <v>13</v>
      </c>
      <c r="L2334" s="63" t="s">
        <v>3186</v>
      </c>
      <c r="M2334" s="63" t="s">
        <v>3187</v>
      </c>
      <c r="N2334" s="63" t="s">
        <v>3190</v>
      </c>
      <c r="O2334" s="62">
        <v>3</v>
      </c>
      <c r="P2334" s="64"/>
    </row>
    <row r="2335" spans="2:16" x14ac:dyDescent="0.25">
      <c r="B2335" s="62">
        <v>2330</v>
      </c>
      <c r="C2335" s="63" t="s">
        <v>3182</v>
      </c>
      <c r="D2335" s="63" t="s">
        <v>3222</v>
      </c>
      <c r="E2335" s="63" t="s">
        <v>3243</v>
      </c>
      <c r="F2335" s="63" t="s">
        <v>3243</v>
      </c>
      <c r="G2335" s="63"/>
      <c r="H2335" s="63"/>
      <c r="I2335" s="62" t="s">
        <v>3189</v>
      </c>
      <c r="J2335" s="63">
        <v>109.45</v>
      </c>
      <c r="K2335" s="63">
        <v>13</v>
      </c>
      <c r="L2335" s="63" t="s">
        <v>3186</v>
      </c>
      <c r="M2335" s="63" t="s">
        <v>3187</v>
      </c>
      <c r="N2335" s="63" t="s">
        <v>3190</v>
      </c>
      <c r="O2335" s="62">
        <v>3</v>
      </c>
      <c r="P2335" s="64"/>
    </row>
    <row r="2336" spans="2:16" x14ac:dyDescent="0.25">
      <c r="B2336" s="62">
        <v>2331</v>
      </c>
      <c r="C2336" s="63" t="s">
        <v>3182</v>
      </c>
      <c r="D2336" s="63" t="s">
        <v>3214</v>
      </c>
      <c r="E2336" s="63" t="s">
        <v>3215</v>
      </c>
      <c r="F2336" s="63" t="s">
        <v>3215</v>
      </c>
      <c r="G2336" s="63"/>
      <c r="H2336" s="63"/>
      <c r="I2336" s="62" t="s">
        <v>3200</v>
      </c>
      <c r="J2336" s="63">
        <v>34</v>
      </c>
      <c r="K2336" s="63">
        <v>8</v>
      </c>
      <c r="L2336" s="63" t="s">
        <v>3186</v>
      </c>
      <c r="M2336" s="63" t="s">
        <v>3187</v>
      </c>
      <c r="N2336" s="63" t="s">
        <v>3204</v>
      </c>
      <c r="O2336" s="62">
        <v>2</v>
      </c>
    </row>
    <row r="2337" spans="2:16" x14ac:dyDescent="0.25">
      <c r="B2337" s="62">
        <v>2332</v>
      </c>
      <c r="C2337" s="63" t="s">
        <v>3182</v>
      </c>
      <c r="D2337" s="63" t="s">
        <v>3222</v>
      </c>
      <c r="E2337" s="63" t="s">
        <v>3243</v>
      </c>
      <c r="F2337" s="63" t="s">
        <v>3243</v>
      </c>
      <c r="G2337" s="63"/>
      <c r="H2337" s="63"/>
      <c r="I2337" s="62" t="s">
        <v>3189</v>
      </c>
      <c r="J2337" s="63">
        <v>31.46</v>
      </c>
      <c r="K2337" s="63">
        <v>13</v>
      </c>
      <c r="L2337" s="63" t="s">
        <v>3186</v>
      </c>
      <c r="M2337" s="63" t="s">
        <v>3187</v>
      </c>
      <c r="N2337" s="63" t="s">
        <v>3190</v>
      </c>
      <c r="O2337" s="62">
        <v>3</v>
      </c>
      <c r="P2337" s="64"/>
    </row>
    <row r="2338" spans="2:16" x14ac:dyDescent="0.25">
      <c r="B2338" s="62">
        <v>2333</v>
      </c>
      <c r="C2338" s="63" t="s">
        <v>3182</v>
      </c>
      <c r="D2338" s="63" t="s">
        <v>3214</v>
      </c>
      <c r="E2338" s="63" t="s">
        <v>3247</v>
      </c>
      <c r="F2338" s="63" t="s">
        <v>3247</v>
      </c>
      <c r="G2338" s="63"/>
      <c r="H2338" s="63"/>
      <c r="I2338" s="62" t="s">
        <v>3189</v>
      </c>
      <c r="J2338" s="63">
        <v>168.57</v>
      </c>
      <c r="K2338" s="63">
        <v>13</v>
      </c>
      <c r="L2338" s="63" t="s">
        <v>3186</v>
      </c>
      <c r="M2338" s="63" t="s">
        <v>3187</v>
      </c>
      <c r="N2338" s="63" t="s">
        <v>3190</v>
      </c>
      <c r="O2338" s="62">
        <v>3</v>
      </c>
      <c r="P2338" s="64"/>
    </row>
    <row r="2339" spans="2:16" x14ac:dyDescent="0.25">
      <c r="B2339" s="62">
        <v>2334</v>
      </c>
      <c r="C2339" s="63" t="s">
        <v>3182</v>
      </c>
      <c r="D2339" s="63" t="s">
        <v>3222</v>
      </c>
      <c r="E2339" s="63" t="s">
        <v>3243</v>
      </c>
      <c r="F2339" s="63" t="s">
        <v>3243</v>
      </c>
      <c r="G2339" s="63"/>
      <c r="H2339" s="63"/>
      <c r="I2339" s="62" t="s">
        <v>3189</v>
      </c>
      <c r="J2339" s="63">
        <v>612.71</v>
      </c>
      <c r="K2339" s="63">
        <v>13</v>
      </c>
      <c r="L2339" s="63" t="s">
        <v>3186</v>
      </c>
      <c r="M2339" s="63" t="s">
        <v>3187</v>
      </c>
      <c r="N2339" s="63" t="s">
        <v>3190</v>
      </c>
      <c r="O2339" s="62">
        <v>3</v>
      </c>
      <c r="P2339" s="64"/>
    </row>
    <row r="2340" spans="2:16" x14ac:dyDescent="0.25">
      <c r="B2340" s="62">
        <v>2335</v>
      </c>
      <c r="C2340" s="63" t="s">
        <v>3182</v>
      </c>
      <c r="D2340" s="63" t="s">
        <v>3214</v>
      </c>
      <c r="E2340" s="63" t="s">
        <v>3215</v>
      </c>
      <c r="F2340" s="63" t="s">
        <v>3215</v>
      </c>
      <c r="G2340" s="63"/>
      <c r="H2340" s="63"/>
      <c r="I2340" s="62" t="s">
        <v>3200</v>
      </c>
      <c r="J2340" s="63">
        <v>36</v>
      </c>
      <c r="K2340" s="63">
        <v>8</v>
      </c>
      <c r="L2340" s="63" t="s">
        <v>3186</v>
      </c>
      <c r="M2340" s="63" t="s">
        <v>3187</v>
      </c>
      <c r="N2340" s="63" t="s">
        <v>3204</v>
      </c>
      <c r="O2340" s="62">
        <v>2</v>
      </c>
    </row>
    <row r="2341" spans="2:16" x14ac:dyDescent="0.25">
      <c r="B2341" s="62">
        <v>2336</v>
      </c>
      <c r="C2341" s="63" t="s">
        <v>3182</v>
      </c>
      <c r="D2341" s="63" t="s">
        <v>3214</v>
      </c>
      <c r="E2341" s="63" t="s">
        <v>3215</v>
      </c>
      <c r="F2341" s="63" t="s">
        <v>3215</v>
      </c>
      <c r="G2341" s="63"/>
      <c r="H2341" s="63"/>
      <c r="I2341" s="62" t="s">
        <v>3200</v>
      </c>
      <c r="J2341" s="63">
        <v>31</v>
      </c>
      <c r="K2341" s="63">
        <v>8</v>
      </c>
      <c r="L2341" s="63" t="s">
        <v>3186</v>
      </c>
      <c r="M2341" s="63" t="s">
        <v>3187</v>
      </c>
      <c r="N2341" s="63" t="s">
        <v>3204</v>
      </c>
      <c r="O2341" s="62">
        <v>2</v>
      </c>
    </row>
    <row r="2342" spans="2:16" x14ac:dyDescent="0.25">
      <c r="B2342" s="62">
        <v>2337</v>
      </c>
      <c r="C2342" s="63" t="s">
        <v>3182</v>
      </c>
      <c r="D2342" s="63" t="s">
        <v>3214</v>
      </c>
      <c r="E2342" s="63" t="s">
        <v>3215</v>
      </c>
      <c r="F2342" s="63" t="s">
        <v>3215</v>
      </c>
      <c r="G2342" s="63"/>
      <c r="H2342" s="63"/>
      <c r="I2342" s="62" t="s">
        <v>3200</v>
      </c>
      <c r="J2342" s="63">
        <v>32.700000000000003</v>
      </c>
      <c r="K2342" s="63">
        <v>8</v>
      </c>
      <c r="L2342" s="63" t="s">
        <v>3186</v>
      </c>
      <c r="M2342" s="63" t="s">
        <v>3187</v>
      </c>
      <c r="N2342" s="63" t="s">
        <v>3204</v>
      </c>
      <c r="O2342" s="62">
        <v>2</v>
      </c>
    </row>
    <row r="2343" spans="2:16" x14ac:dyDescent="0.25">
      <c r="B2343" s="62">
        <v>2338</v>
      </c>
      <c r="C2343" s="63" t="s">
        <v>3182</v>
      </c>
      <c r="D2343" s="63" t="s">
        <v>3214</v>
      </c>
      <c r="E2343" s="63" t="s">
        <v>3215</v>
      </c>
      <c r="F2343" s="63" t="s">
        <v>3215</v>
      </c>
      <c r="G2343" s="63"/>
      <c r="H2343" s="63"/>
      <c r="I2343" s="62" t="s">
        <v>3200</v>
      </c>
      <c r="J2343" s="63">
        <v>37.4</v>
      </c>
      <c r="K2343" s="63">
        <v>8</v>
      </c>
      <c r="L2343" s="63" t="s">
        <v>3186</v>
      </c>
      <c r="M2343" s="63" t="s">
        <v>3187</v>
      </c>
      <c r="N2343" s="63" t="s">
        <v>3204</v>
      </c>
      <c r="O2343" s="62">
        <v>2</v>
      </c>
    </row>
    <row r="2344" spans="2:16" x14ac:dyDescent="0.25">
      <c r="B2344" s="62">
        <v>2339</v>
      </c>
      <c r="C2344" s="63" t="s">
        <v>3182</v>
      </c>
      <c r="D2344" s="63" t="s">
        <v>3214</v>
      </c>
      <c r="E2344" s="63" t="s">
        <v>3215</v>
      </c>
      <c r="F2344" s="63" t="s">
        <v>3215</v>
      </c>
      <c r="G2344" s="63"/>
      <c r="H2344" s="63"/>
      <c r="I2344" s="62" t="s">
        <v>3200</v>
      </c>
      <c r="J2344" s="63">
        <v>30</v>
      </c>
      <c r="K2344" s="63">
        <v>8</v>
      </c>
      <c r="L2344" s="63" t="s">
        <v>3186</v>
      </c>
      <c r="M2344" s="63" t="s">
        <v>3187</v>
      </c>
      <c r="N2344" s="63" t="s">
        <v>3204</v>
      </c>
      <c r="O2344" s="62">
        <v>2</v>
      </c>
    </row>
    <row r="2345" spans="2:16" x14ac:dyDescent="0.25">
      <c r="B2345" s="62">
        <v>2340</v>
      </c>
      <c r="C2345" s="63" t="s">
        <v>3182</v>
      </c>
      <c r="D2345" s="63" t="s">
        <v>3214</v>
      </c>
      <c r="E2345" s="63" t="s">
        <v>3215</v>
      </c>
      <c r="F2345" s="63" t="s">
        <v>3215</v>
      </c>
      <c r="G2345" s="63"/>
      <c r="H2345" s="63"/>
      <c r="I2345" s="62" t="s">
        <v>3200</v>
      </c>
      <c r="J2345" s="63">
        <v>30</v>
      </c>
      <c r="K2345" s="63">
        <v>8</v>
      </c>
      <c r="L2345" s="63" t="s">
        <v>3186</v>
      </c>
      <c r="M2345" s="63" t="s">
        <v>3187</v>
      </c>
      <c r="N2345" s="63" t="s">
        <v>3204</v>
      </c>
      <c r="O2345" s="62">
        <v>2</v>
      </c>
    </row>
    <row r="2346" spans="2:16" x14ac:dyDescent="0.25">
      <c r="B2346" s="62">
        <v>2341</v>
      </c>
      <c r="C2346" s="63" t="s">
        <v>3182</v>
      </c>
      <c r="D2346" s="63" t="s">
        <v>3222</v>
      </c>
      <c r="E2346" s="63" t="s">
        <v>3243</v>
      </c>
      <c r="F2346" s="63" t="s">
        <v>3243</v>
      </c>
      <c r="G2346" s="63"/>
      <c r="H2346" s="63"/>
      <c r="I2346" s="62" t="s">
        <v>3189</v>
      </c>
      <c r="J2346" s="63">
        <v>439.07</v>
      </c>
      <c r="K2346" s="63">
        <v>13</v>
      </c>
      <c r="L2346" s="63" t="s">
        <v>3186</v>
      </c>
      <c r="M2346" s="63" t="s">
        <v>3187</v>
      </c>
      <c r="N2346" s="63" t="s">
        <v>3190</v>
      </c>
      <c r="O2346" s="62">
        <v>3</v>
      </c>
      <c r="P2346" s="64"/>
    </row>
    <row r="2347" spans="2:16" x14ac:dyDescent="0.25">
      <c r="B2347" s="62">
        <v>2342</v>
      </c>
      <c r="C2347" s="63" t="s">
        <v>3182</v>
      </c>
      <c r="D2347" s="63" t="s">
        <v>3214</v>
      </c>
      <c r="E2347" s="63" t="s">
        <v>3215</v>
      </c>
      <c r="F2347" s="63" t="s">
        <v>3215</v>
      </c>
      <c r="G2347" s="63"/>
      <c r="H2347" s="63"/>
      <c r="I2347" s="62" t="s">
        <v>3200</v>
      </c>
      <c r="J2347" s="63">
        <v>33.6</v>
      </c>
      <c r="K2347" s="63">
        <v>8</v>
      </c>
      <c r="L2347" s="63" t="s">
        <v>3186</v>
      </c>
      <c r="M2347" s="63" t="s">
        <v>3187</v>
      </c>
      <c r="N2347" s="63" t="s">
        <v>3204</v>
      </c>
      <c r="O2347" s="62">
        <v>2</v>
      </c>
    </row>
    <row r="2348" spans="2:16" x14ac:dyDescent="0.25">
      <c r="B2348" s="62">
        <v>2343</v>
      </c>
      <c r="C2348" s="63" t="s">
        <v>3182</v>
      </c>
      <c r="D2348" s="63" t="s">
        <v>3214</v>
      </c>
      <c r="E2348" s="63" t="s">
        <v>3247</v>
      </c>
      <c r="F2348" s="63" t="s">
        <v>3247</v>
      </c>
      <c r="G2348" s="63"/>
      <c r="H2348" s="63"/>
      <c r="I2348" s="62" t="s">
        <v>3189</v>
      </c>
      <c r="J2348" s="63">
        <v>140.18</v>
      </c>
      <c r="K2348" s="63">
        <v>13</v>
      </c>
      <c r="L2348" s="63" t="s">
        <v>3186</v>
      </c>
      <c r="M2348" s="63" t="s">
        <v>3187</v>
      </c>
      <c r="N2348" s="63" t="s">
        <v>3190</v>
      </c>
      <c r="O2348" s="62">
        <v>3</v>
      </c>
      <c r="P2348" s="64"/>
    </row>
    <row r="2349" spans="2:16" x14ac:dyDescent="0.25">
      <c r="B2349" s="62">
        <v>2344</v>
      </c>
      <c r="C2349" s="63" t="s">
        <v>3182</v>
      </c>
      <c r="D2349" s="63" t="s">
        <v>3214</v>
      </c>
      <c r="E2349" s="63" t="s">
        <v>3215</v>
      </c>
      <c r="F2349" s="63" t="s">
        <v>3215</v>
      </c>
      <c r="G2349" s="63"/>
      <c r="H2349" s="63"/>
      <c r="I2349" s="62" t="s">
        <v>3200</v>
      </c>
      <c r="J2349" s="63">
        <v>35.5</v>
      </c>
      <c r="K2349" s="63">
        <v>8</v>
      </c>
      <c r="L2349" s="63" t="s">
        <v>3186</v>
      </c>
      <c r="M2349" s="63" t="s">
        <v>3187</v>
      </c>
      <c r="N2349" s="63" t="s">
        <v>3204</v>
      </c>
      <c r="O2349" s="62">
        <v>2</v>
      </c>
    </row>
    <row r="2350" spans="2:16" x14ac:dyDescent="0.25">
      <c r="B2350" s="62">
        <v>2345</v>
      </c>
      <c r="C2350" s="63" t="s">
        <v>3182</v>
      </c>
      <c r="D2350" s="63" t="s">
        <v>3214</v>
      </c>
      <c r="E2350" s="63" t="s">
        <v>3215</v>
      </c>
      <c r="F2350" s="63" t="s">
        <v>3215</v>
      </c>
      <c r="G2350" s="63"/>
      <c r="H2350" s="63"/>
      <c r="I2350" s="62" t="s">
        <v>3200</v>
      </c>
      <c r="J2350" s="63">
        <v>31.5</v>
      </c>
      <c r="K2350" s="63">
        <v>8</v>
      </c>
      <c r="L2350" s="63" t="s">
        <v>3186</v>
      </c>
      <c r="M2350" s="63" t="s">
        <v>3187</v>
      </c>
      <c r="N2350" s="63" t="s">
        <v>3204</v>
      </c>
      <c r="O2350" s="62">
        <v>2</v>
      </c>
    </row>
    <row r="2351" spans="2:16" x14ac:dyDescent="0.25">
      <c r="B2351" s="62">
        <v>2346</v>
      </c>
      <c r="C2351" s="63" t="s">
        <v>3182</v>
      </c>
      <c r="D2351" s="63" t="s">
        <v>3214</v>
      </c>
      <c r="E2351" s="63" t="s">
        <v>3215</v>
      </c>
      <c r="F2351" s="63" t="s">
        <v>3215</v>
      </c>
      <c r="G2351" s="63"/>
      <c r="H2351" s="63"/>
      <c r="I2351" s="62" t="s">
        <v>3200</v>
      </c>
      <c r="J2351" s="63">
        <v>30</v>
      </c>
      <c r="K2351" s="63">
        <v>8</v>
      </c>
      <c r="L2351" s="63" t="s">
        <v>3186</v>
      </c>
      <c r="M2351" s="63" t="s">
        <v>3187</v>
      </c>
      <c r="N2351" s="63" t="s">
        <v>3204</v>
      </c>
      <c r="O2351" s="62">
        <v>2</v>
      </c>
    </row>
    <row r="2352" spans="2:16" x14ac:dyDescent="0.25">
      <c r="B2352" s="62">
        <v>2347</v>
      </c>
      <c r="C2352" s="63" t="s">
        <v>3182</v>
      </c>
      <c r="D2352" s="63" t="s">
        <v>3214</v>
      </c>
      <c r="E2352" s="63" t="s">
        <v>3215</v>
      </c>
      <c r="F2352" s="63" t="s">
        <v>3215</v>
      </c>
      <c r="G2352" s="63"/>
      <c r="H2352" s="63"/>
      <c r="I2352" s="62" t="s">
        <v>3200</v>
      </c>
      <c r="J2352" s="63">
        <v>36.299999999999997</v>
      </c>
      <c r="K2352" s="63">
        <v>8</v>
      </c>
      <c r="L2352" s="63" t="s">
        <v>3186</v>
      </c>
      <c r="M2352" s="63" t="s">
        <v>3187</v>
      </c>
      <c r="N2352" s="63" t="s">
        <v>3204</v>
      </c>
      <c r="O2352" s="62">
        <v>2</v>
      </c>
    </row>
    <row r="2353" spans="2:16" x14ac:dyDescent="0.25">
      <c r="B2353" s="62">
        <v>2348</v>
      </c>
      <c r="C2353" s="63" t="s">
        <v>3182</v>
      </c>
      <c r="D2353" s="63" t="s">
        <v>3214</v>
      </c>
      <c r="E2353" s="63" t="s">
        <v>3215</v>
      </c>
      <c r="F2353" s="63" t="s">
        <v>3215</v>
      </c>
      <c r="G2353" s="63"/>
      <c r="H2353" s="63"/>
      <c r="I2353" s="62" t="s">
        <v>3200</v>
      </c>
      <c r="J2353" s="63">
        <v>32.5</v>
      </c>
      <c r="K2353" s="63">
        <v>8</v>
      </c>
      <c r="L2353" s="63" t="s">
        <v>3186</v>
      </c>
      <c r="M2353" s="63" t="s">
        <v>3187</v>
      </c>
      <c r="N2353" s="63" t="s">
        <v>3204</v>
      </c>
      <c r="O2353" s="62">
        <v>2</v>
      </c>
    </row>
    <row r="2354" spans="2:16" x14ac:dyDescent="0.25">
      <c r="B2354" s="62">
        <v>2349</v>
      </c>
      <c r="C2354" s="63" t="s">
        <v>3182</v>
      </c>
      <c r="D2354" s="63" t="s">
        <v>3214</v>
      </c>
      <c r="E2354" s="63" t="s">
        <v>3215</v>
      </c>
      <c r="F2354" s="63" t="s">
        <v>3215</v>
      </c>
      <c r="G2354" s="63"/>
      <c r="H2354" s="63"/>
      <c r="I2354" s="62" t="s">
        <v>3200</v>
      </c>
      <c r="J2354" s="63">
        <v>33.83</v>
      </c>
      <c r="K2354" s="63">
        <v>8</v>
      </c>
      <c r="L2354" s="63" t="s">
        <v>3186</v>
      </c>
      <c r="M2354" s="63" t="s">
        <v>3187</v>
      </c>
      <c r="N2354" s="63" t="s">
        <v>3221</v>
      </c>
      <c r="O2354" s="62">
        <v>2</v>
      </c>
      <c r="P2354" s="65"/>
    </row>
    <row r="2355" spans="2:16" x14ac:dyDescent="0.25">
      <c r="B2355" s="62">
        <v>2350</v>
      </c>
      <c r="C2355" s="63" t="s">
        <v>3182</v>
      </c>
      <c r="D2355" s="63" t="s">
        <v>3214</v>
      </c>
      <c r="E2355" s="63" t="s">
        <v>3215</v>
      </c>
      <c r="F2355" s="63" t="s">
        <v>3215</v>
      </c>
      <c r="G2355" s="63"/>
      <c r="H2355" s="63"/>
      <c r="I2355" s="62" t="s">
        <v>3200</v>
      </c>
      <c r="J2355" s="63">
        <v>33.83</v>
      </c>
      <c r="K2355" s="63">
        <v>8</v>
      </c>
      <c r="L2355" s="63" t="s">
        <v>3186</v>
      </c>
      <c r="M2355" s="63" t="s">
        <v>3187</v>
      </c>
      <c r="N2355" s="63" t="s">
        <v>3204</v>
      </c>
      <c r="O2355" s="62">
        <v>2</v>
      </c>
    </row>
    <row r="2356" spans="2:16" x14ac:dyDescent="0.25">
      <c r="B2356" s="62">
        <v>2351</v>
      </c>
      <c r="C2356" s="63" t="s">
        <v>3182</v>
      </c>
      <c r="D2356" s="63" t="s">
        <v>3214</v>
      </c>
      <c r="E2356" s="63" t="s">
        <v>3215</v>
      </c>
      <c r="F2356" s="63" t="s">
        <v>3215</v>
      </c>
      <c r="G2356" s="63"/>
      <c r="H2356" s="63"/>
      <c r="I2356" s="62" t="s">
        <v>3200</v>
      </c>
      <c r="J2356" s="63">
        <v>33.83</v>
      </c>
      <c r="K2356" s="63">
        <v>8</v>
      </c>
      <c r="L2356" s="63" t="s">
        <v>3186</v>
      </c>
      <c r="M2356" s="63" t="s">
        <v>3187</v>
      </c>
      <c r="N2356" s="63" t="s">
        <v>3204</v>
      </c>
      <c r="O2356" s="62">
        <v>2</v>
      </c>
    </row>
    <row r="2357" spans="2:16" x14ac:dyDescent="0.25">
      <c r="B2357" s="62">
        <v>2352</v>
      </c>
      <c r="C2357" s="63" t="s">
        <v>3182</v>
      </c>
      <c r="D2357" s="63" t="s">
        <v>3214</v>
      </c>
      <c r="E2357" s="63" t="s">
        <v>3215</v>
      </c>
      <c r="F2357" s="63" t="s">
        <v>3215</v>
      </c>
      <c r="G2357" s="63"/>
      <c r="H2357" s="63"/>
      <c r="I2357" s="62" t="s">
        <v>3200</v>
      </c>
      <c r="J2357" s="63">
        <v>33.83</v>
      </c>
      <c r="K2357" s="63">
        <v>8</v>
      </c>
      <c r="L2357" s="63" t="s">
        <v>3186</v>
      </c>
      <c r="M2357" s="63" t="s">
        <v>3187</v>
      </c>
      <c r="N2357" s="63" t="s">
        <v>3204</v>
      </c>
      <c r="O2357" s="62">
        <v>2</v>
      </c>
    </row>
    <row r="2358" spans="2:16" x14ac:dyDescent="0.25">
      <c r="B2358" s="62">
        <v>2353</v>
      </c>
      <c r="C2358" s="63" t="s">
        <v>3182</v>
      </c>
      <c r="D2358" s="63" t="s">
        <v>3214</v>
      </c>
      <c r="E2358" s="63" t="s">
        <v>3215</v>
      </c>
      <c r="F2358" s="63" t="s">
        <v>3215</v>
      </c>
      <c r="G2358" s="63"/>
      <c r="H2358" s="63"/>
      <c r="I2358" s="62" t="s">
        <v>3200</v>
      </c>
      <c r="J2358" s="63">
        <v>36</v>
      </c>
      <c r="K2358" s="63">
        <v>8</v>
      </c>
      <c r="L2358" s="63" t="s">
        <v>3186</v>
      </c>
      <c r="M2358" s="63" t="s">
        <v>3187</v>
      </c>
      <c r="N2358" s="63" t="s">
        <v>3204</v>
      </c>
      <c r="O2358" s="62">
        <v>2</v>
      </c>
    </row>
    <row r="2359" spans="2:16" x14ac:dyDescent="0.25">
      <c r="B2359" s="62">
        <v>2354</v>
      </c>
      <c r="C2359" s="63" t="s">
        <v>3182</v>
      </c>
      <c r="D2359" s="63" t="s">
        <v>3214</v>
      </c>
      <c r="E2359" s="63" t="s">
        <v>3247</v>
      </c>
      <c r="F2359" s="63" t="s">
        <v>3247</v>
      </c>
      <c r="G2359" s="63"/>
      <c r="H2359" s="63"/>
      <c r="I2359" s="62" t="s">
        <v>3189</v>
      </c>
      <c r="J2359" s="63">
        <v>705.27</v>
      </c>
      <c r="K2359" s="63">
        <v>13</v>
      </c>
      <c r="L2359" s="63" t="s">
        <v>3186</v>
      </c>
      <c r="M2359" s="63" t="s">
        <v>3187</v>
      </c>
      <c r="N2359" s="63" t="s">
        <v>3190</v>
      </c>
      <c r="O2359" s="62">
        <v>3</v>
      </c>
      <c r="P2359" s="64"/>
    </row>
    <row r="2360" spans="2:16" x14ac:dyDescent="0.25">
      <c r="B2360" s="62">
        <v>2355</v>
      </c>
      <c r="C2360" s="63" t="s">
        <v>3182</v>
      </c>
      <c r="D2360" s="63" t="s">
        <v>3245</v>
      </c>
      <c r="E2360" s="63" t="s">
        <v>3245</v>
      </c>
      <c r="F2360" s="63" t="s">
        <v>3245</v>
      </c>
      <c r="G2360" s="63"/>
      <c r="H2360" s="63"/>
      <c r="I2360" s="62" t="s">
        <v>3189</v>
      </c>
      <c r="J2360" s="63">
        <v>71</v>
      </c>
      <c r="K2360" s="63">
        <v>12</v>
      </c>
      <c r="L2360" s="63" t="s">
        <v>3186</v>
      </c>
      <c r="M2360" s="63" t="s">
        <v>3187</v>
      </c>
      <c r="N2360" s="63" t="s">
        <v>3198</v>
      </c>
      <c r="O2360" s="62">
        <v>3</v>
      </c>
      <c r="P2360" s="64"/>
    </row>
    <row r="2361" spans="2:16" x14ac:dyDescent="0.25">
      <c r="B2361" s="62">
        <v>2356</v>
      </c>
      <c r="C2361" s="63" t="s">
        <v>3182</v>
      </c>
      <c r="D2361" s="63" t="s">
        <v>3214</v>
      </c>
      <c r="E2361" s="63" t="s">
        <v>3247</v>
      </c>
      <c r="F2361" s="63" t="s">
        <v>3247</v>
      </c>
      <c r="G2361" s="63"/>
      <c r="H2361" s="63"/>
      <c r="I2361" s="62" t="s">
        <v>3189</v>
      </c>
      <c r="J2361" s="63">
        <v>179.08</v>
      </c>
      <c r="K2361" s="63">
        <v>13</v>
      </c>
      <c r="L2361" s="63" t="s">
        <v>3186</v>
      </c>
      <c r="M2361" s="63" t="s">
        <v>3187</v>
      </c>
      <c r="N2361" s="63" t="s">
        <v>3190</v>
      </c>
      <c r="O2361" s="62">
        <v>3</v>
      </c>
      <c r="P2361" s="64"/>
    </row>
    <row r="2362" spans="2:16" x14ac:dyDescent="0.25">
      <c r="B2362" s="62">
        <v>2357</v>
      </c>
      <c r="C2362" s="63" t="s">
        <v>3182</v>
      </c>
      <c r="D2362" s="63" t="s">
        <v>3214</v>
      </c>
      <c r="E2362" s="63" t="s">
        <v>3247</v>
      </c>
      <c r="F2362" s="63" t="s">
        <v>3247</v>
      </c>
      <c r="G2362" s="63"/>
      <c r="H2362" s="63"/>
      <c r="I2362" s="62" t="s">
        <v>3189</v>
      </c>
      <c r="J2362" s="63">
        <v>156.78</v>
      </c>
      <c r="K2362" s="63">
        <v>13</v>
      </c>
      <c r="L2362" s="63" t="s">
        <v>3186</v>
      </c>
      <c r="M2362" s="63" t="s">
        <v>3187</v>
      </c>
      <c r="N2362" s="63" t="s">
        <v>3190</v>
      </c>
      <c r="O2362" s="62">
        <v>3</v>
      </c>
      <c r="P2362" s="64"/>
    </row>
    <row r="2363" spans="2:16" x14ac:dyDescent="0.25">
      <c r="B2363" s="62">
        <v>2358</v>
      </c>
      <c r="C2363" s="63" t="s">
        <v>3182</v>
      </c>
      <c r="D2363" s="63" t="s">
        <v>3214</v>
      </c>
      <c r="E2363" s="63" t="s">
        <v>3247</v>
      </c>
      <c r="F2363" s="63" t="s">
        <v>3247</v>
      </c>
      <c r="G2363" s="63"/>
      <c r="H2363" s="63"/>
      <c r="I2363" s="62" t="s">
        <v>3189</v>
      </c>
      <c r="J2363" s="63">
        <v>142.33000000000001</v>
      </c>
      <c r="K2363" s="63">
        <v>13</v>
      </c>
      <c r="L2363" s="63" t="s">
        <v>3186</v>
      </c>
      <c r="M2363" s="63" t="s">
        <v>3187</v>
      </c>
      <c r="N2363" s="63" t="s">
        <v>3190</v>
      </c>
      <c r="O2363" s="62">
        <v>3</v>
      </c>
      <c r="P2363" s="64"/>
    </row>
    <row r="2364" spans="2:16" x14ac:dyDescent="0.25">
      <c r="B2364" s="62">
        <v>2359</v>
      </c>
      <c r="C2364" s="63" t="s">
        <v>3182</v>
      </c>
      <c r="D2364" s="63" t="s">
        <v>3214</v>
      </c>
      <c r="E2364" s="63" t="s">
        <v>3247</v>
      </c>
      <c r="F2364" s="63" t="s">
        <v>3247</v>
      </c>
      <c r="G2364" s="63"/>
      <c r="H2364" s="63"/>
      <c r="I2364" s="62" t="s">
        <v>3189</v>
      </c>
      <c r="J2364" s="63">
        <v>153.13999999999999</v>
      </c>
      <c r="K2364" s="63">
        <v>13</v>
      </c>
      <c r="L2364" s="63" t="s">
        <v>3186</v>
      </c>
      <c r="M2364" s="63" t="s">
        <v>3187</v>
      </c>
      <c r="N2364" s="63" t="s">
        <v>3190</v>
      </c>
      <c r="O2364" s="62">
        <v>3</v>
      </c>
      <c r="P2364" s="64"/>
    </row>
    <row r="2365" spans="2:16" x14ac:dyDescent="0.25">
      <c r="B2365" s="62">
        <v>2360</v>
      </c>
      <c r="C2365" s="63" t="s">
        <v>3182</v>
      </c>
      <c r="D2365" s="63" t="s">
        <v>3214</v>
      </c>
      <c r="E2365" s="63" t="s">
        <v>3247</v>
      </c>
      <c r="F2365" s="63" t="s">
        <v>3247</v>
      </c>
      <c r="G2365" s="63"/>
      <c r="H2365" s="63"/>
      <c r="I2365" s="62" t="s">
        <v>3189</v>
      </c>
      <c r="J2365" s="63">
        <v>176.64</v>
      </c>
      <c r="K2365" s="63">
        <v>13</v>
      </c>
      <c r="L2365" s="63" t="s">
        <v>3186</v>
      </c>
      <c r="M2365" s="63" t="s">
        <v>3187</v>
      </c>
      <c r="N2365" s="63" t="s">
        <v>3190</v>
      </c>
      <c r="O2365" s="62">
        <v>3</v>
      </c>
      <c r="P2365" s="64"/>
    </row>
    <row r="2366" spans="2:16" x14ac:dyDescent="0.25">
      <c r="B2366" s="62">
        <v>2361</v>
      </c>
      <c r="C2366" s="63" t="s">
        <v>3182</v>
      </c>
      <c r="D2366" s="63" t="s">
        <v>3214</v>
      </c>
      <c r="E2366" s="63" t="s">
        <v>3247</v>
      </c>
      <c r="F2366" s="63" t="s">
        <v>3247</v>
      </c>
      <c r="G2366" s="63"/>
      <c r="H2366" s="63"/>
      <c r="I2366" s="62" t="s">
        <v>3189</v>
      </c>
      <c r="J2366" s="63">
        <v>47.86</v>
      </c>
      <c r="K2366" s="63">
        <v>13</v>
      </c>
      <c r="L2366" s="63" t="s">
        <v>3186</v>
      </c>
      <c r="M2366" s="63" t="s">
        <v>3187</v>
      </c>
      <c r="N2366" s="63" t="s">
        <v>3190</v>
      </c>
      <c r="O2366" s="62">
        <v>3</v>
      </c>
      <c r="P2366" s="64"/>
    </row>
    <row r="2367" spans="2:16" x14ac:dyDescent="0.25">
      <c r="B2367" s="62">
        <v>2362</v>
      </c>
      <c r="C2367" s="63" t="s">
        <v>3182</v>
      </c>
      <c r="D2367" s="63" t="s">
        <v>3214</v>
      </c>
      <c r="E2367" s="63" t="s">
        <v>3247</v>
      </c>
      <c r="F2367" s="63" t="s">
        <v>3247</v>
      </c>
      <c r="G2367" s="63"/>
      <c r="H2367" s="63"/>
      <c r="I2367" s="62" t="s">
        <v>3189</v>
      </c>
      <c r="J2367" s="63">
        <v>46.61</v>
      </c>
      <c r="K2367" s="63">
        <v>13</v>
      </c>
      <c r="L2367" s="63" t="s">
        <v>3186</v>
      </c>
      <c r="M2367" s="63" t="s">
        <v>3187</v>
      </c>
      <c r="N2367" s="63" t="s">
        <v>3190</v>
      </c>
      <c r="O2367" s="62">
        <v>3</v>
      </c>
      <c r="P2367" s="64"/>
    </row>
    <row r="2368" spans="2:16" x14ac:dyDescent="0.25">
      <c r="B2368" s="62">
        <v>2363</v>
      </c>
      <c r="C2368" s="63" t="s">
        <v>3182</v>
      </c>
      <c r="D2368" s="63" t="s">
        <v>3214</v>
      </c>
      <c r="E2368" s="63" t="s">
        <v>3247</v>
      </c>
      <c r="F2368" s="63" t="s">
        <v>3247</v>
      </c>
      <c r="G2368" s="63"/>
      <c r="H2368" s="63"/>
      <c r="I2368" s="62" t="s">
        <v>3189</v>
      </c>
      <c r="J2368" s="63">
        <v>455.31</v>
      </c>
      <c r="K2368" s="63">
        <v>13</v>
      </c>
      <c r="L2368" s="63" t="s">
        <v>3186</v>
      </c>
      <c r="M2368" s="63" t="s">
        <v>3187</v>
      </c>
      <c r="N2368" s="63" t="s">
        <v>3190</v>
      </c>
      <c r="O2368" s="62">
        <v>3</v>
      </c>
      <c r="P2368" s="64"/>
    </row>
    <row r="2369" spans="2:16" x14ac:dyDescent="0.25">
      <c r="B2369" s="62">
        <v>2364</v>
      </c>
      <c r="C2369" s="63" t="s">
        <v>3182</v>
      </c>
      <c r="D2369" s="63" t="s">
        <v>3214</v>
      </c>
      <c r="E2369" s="63" t="s">
        <v>3247</v>
      </c>
      <c r="F2369" s="63" t="s">
        <v>3247</v>
      </c>
      <c r="G2369" s="63"/>
      <c r="H2369" s="63"/>
      <c r="I2369" s="62" t="s">
        <v>3189</v>
      </c>
      <c r="J2369" s="63">
        <v>164.97</v>
      </c>
      <c r="K2369" s="63">
        <v>13</v>
      </c>
      <c r="L2369" s="63" t="s">
        <v>3186</v>
      </c>
      <c r="M2369" s="63" t="s">
        <v>3187</v>
      </c>
      <c r="N2369" s="63" t="s">
        <v>3190</v>
      </c>
      <c r="O2369" s="62">
        <v>3</v>
      </c>
      <c r="P2369" s="64"/>
    </row>
    <row r="2370" spans="2:16" x14ac:dyDescent="0.25">
      <c r="B2370" s="62">
        <v>2365</v>
      </c>
      <c r="C2370" s="63" t="s">
        <v>3182</v>
      </c>
      <c r="D2370" s="63" t="s">
        <v>3222</v>
      </c>
      <c r="E2370" s="63" t="s">
        <v>3243</v>
      </c>
      <c r="F2370" s="63" t="s">
        <v>3243</v>
      </c>
      <c r="G2370" s="63"/>
      <c r="H2370" s="63"/>
      <c r="I2370" s="62" t="s">
        <v>3189</v>
      </c>
      <c r="J2370" s="63">
        <v>167.69</v>
      </c>
      <c r="K2370" s="63">
        <v>13</v>
      </c>
      <c r="L2370" s="63" t="s">
        <v>3186</v>
      </c>
      <c r="M2370" s="63" t="s">
        <v>3187</v>
      </c>
      <c r="N2370" s="63" t="s">
        <v>3190</v>
      </c>
      <c r="O2370" s="62">
        <v>3</v>
      </c>
      <c r="P2370" s="64"/>
    </row>
    <row r="2371" spans="2:16" x14ac:dyDescent="0.25">
      <c r="B2371" s="62">
        <v>2366</v>
      </c>
      <c r="C2371" s="63" t="s">
        <v>3182</v>
      </c>
      <c r="D2371" s="63" t="s">
        <v>3222</v>
      </c>
      <c r="E2371" s="63" t="s">
        <v>3243</v>
      </c>
      <c r="F2371" s="63" t="s">
        <v>3243</v>
      </c>
      <c r="G2371" s="63"/>
      <c r="H2371" s="63"/>
      <c r="I2371" s="62" t="s">
        <v>3189</v>
      </c>
      <c r="J2371" s="63">
        <v>118.23</v>
      </c>
      <c r="K2371" s="63">
        <v>13</v>
      </c>
      <c r="L2371" s="63" t="s">
        <v>3186</v>
      </c>
      <c r="M2371" s="63" t="s">
        <v>3187</v>
      </c>
      <c r="N2371" s="63" t="s">
        <v>3190</v>
      </c>
      <c r="O2371" s="62">
        <v>3</v>
      </c>
      <c r="P2371" s="64"/>
    </row>
    <row r="2372" spans="2:16" x14ac:dyDescent="0.25">
      <c r="B2372" s="62">
        <v>2367</v>
      </c>
      <c r="C2372" s="63" t="s">
        <v>3182</v>
      </c>
      <c r="D2372" s="63" t="s">
        <v>3222</v>
      </c>
      <c r="E2372" s="63" t="s">
        <v>3243</v>
      </c>
      <c r="F2372" s="63" t="s">
        <v>3243</v>
      </c>
      <c r="G2372" s="63"/>
      <c r="H2372" s="63"/>
      <c r="I2372" s="62" t="s">
        <v>3189</v>
      </c>
      <c r="J2372" s="63">
        <v>183.38</v>
      </c>
      <c r="K2372" s="63">
        <v>13</v>
      </c>
      <c r="L2372" s="63" t="s">
        <v>3186</v>
      </c>
      <c r="M2372" s="63" t="s">
        <v>3187</v>
      </c>
      <c r="N2372" s="63" t="s">
        <v>3190</v>
      </c>
      <c r="O2372" s="62">
        <v>3</v>
      </c>
      <c r="P2372" s="64"/>
    </row>
    <row r="2373" spans="2:16" x14ac:dyDescent="0.25">
      <c r="B2373" s="62">
        <v>2368</v>
      </c>
      <c r="C2373" s="63" t="s">
        <v>3182</v>
      </c>
      <c r="D2373" s="63" t="s">
        <v>3222</v>
      </c>
      <c r="E2373" s="63" t="s">
        <v>3243</v>
      </c>
      <c r="F2373" s="63" t="s">
        <v>3243</v>
      </c>
      <c r="G2373" s="63"/>
      <c r="H2373" s="63"/>
      <c r="I2373" s="62" t="s">
        <v>3189</v>
      </c>
      <c r="J2373" s="63">
        <v>205.44</v>
      </c>
      <c r="K2373" s="63">
        <v>13</v>
      </c>
      <c r="L2373" s="63" t="s">
        <v>3186</v>
      </c>
      <c r="M2373" s="63" t="s">
        <v>3187</v>
      </c>
      <c r="N2373" s="63" t="s">
        <v>3190</v>
      </c>
      <c r="O2373" s="62">
        <v>3</v>
      </c>
      <c r="P2373" s="64"/>
    </row>
    <row r="2374" spans="2:16" x14ac:dyDescent="0.25">
      <c r="B2374" s="62">
        <v>2369</v>
      </c>
      <c r="C2374" s="63" t="s">
        <v>3182</v>
      </c>
      <c r="D2374" s="63" t="s">
        <v>3214</v>
      </c>
      <c r="E2374" s="63" t="s">
        <v>3247</v>
      </c>
      <c r="F2374" s="63" t="s">
        <v>3247</v>
      </c>
      <c r="G2374" s="63"/>
      <c r="H2374" s="63"/>
      <c r="I2374" s="62" t="s">
        <v>3189</v>
      </c>
      <c r="J2374" s="63">
        <v>85.59</v>
      </c>
      <c r="K2374" s="63">
        <v>13</v>
      </c>
      <c r="L2374" s="63" t="s">
        <v>3186</v>
      </c>
      <c r="M2374" s="63" t="s">
        <v>3187</v>
      </c>
      <c r="N2374" s="63" t="s">
        <v>3190</v>
      </c>
      <c r="O2374" s="62">
        <v>3</v>
      </c>
      <c r="P2374" s="64"/>
    </row>
    <row r="2375" spans="2:16" x14ac:dyDescent="0.25">
      <c r="B2375" s="62">
        <v>2370</v>
      </c>
      <c r="C2375" s="63" t="s">
        <v>3182</v>
      </c>
      <c r="D2375" s="63" t="s">
        <v>3222</v>
      </c>
      <c r="E2375" s="63" t="s">
        <v>3243</v>
      </c>
      <c r="F2375" s="63" t="s">
        <v>3243</v>
      </c>
      <c r="G2375" s="63"/>
      <c r="H2375" s="63"/>
      <c r="I2375" s="62" t="s">
        <v>3189</v>
      </c>
      <c r="J2375" s="63">
        <v>120.53</v>
      </c>
      <c r="K2375" s="63">
        <v>13</v>
      </c>
      <c r="L2375" s="63" t="s">
        <v>3186</v>
      </c>
      <c r="M2375" s="63" t="s">
        <v>3187</v>
      </c>
      <c r="N2375" s="63" t="s">
        <v>3190</v>
      </c>
      <c r="O2375" s="62">
        <v>3</v>
      </c>
      <c r="P2375" s="64"/>
    </row>
    <row r="2376" spans="2:16" x14ac:dyDescent="0.25">
      <c r="B2376" s="62">
        <v>2371</v>
      </c>
      <c r="C2376" s="63" t="s">
        <v>3182</v>
      </c>
      <c r="D2376" s="63" t="s">
        <v>3214</v>
      </c>
      <c r="E2376" s="63" t="s">
        <v>3247</v>
      </c>
      <c r="F2376" s="63" t="s">
        <v>3247</v>
      </c>
      <c r="G2376" s="63"/>
      <c r="H2376" s="63"/>
      <c r="I2376" s="62" t="s">
        <v>3189</v>
      </c>
      <c r="J2376" s="63">
        <v>141.87</v>
      </c>
      <c r="K2376" s="63">
        <v>13</v>
      </c>
      <c r="L2376" s="63" t="s">
        <v>3186</v>
      </c>
      <c r="M2376" s="63" t="s">
        <v>3187</v>
      </c>
      <c r="N2376" s="63" t="s">
        <v>3190</v>
      </c>
      <c r="O2376" s="62">
        <v>3</v>
      </c>
      <c r="P2376" s="64"/>
    </row>
    <row r="2377" spans="2:16" x14ac:dyDescent="0.25">
      <c r="B2377" s="62">
        <v>2372</v>
      </c>
      <c r="C2377" s="63" t="s">
        <v>3182</v>
      </c>
      <c r="D2377" s="63" t="s">
        <v>3222</v>
      </c>
      <c r="E2377" s="63" t="s">
        <v>3243</v>
      </c>
      <c r="F2377" s="63" t="s">
        <v>3243</v>
      </c>
      <c r="G2377" s="63"/>
      <c r="H2377" s="63"/>
      <c r="I2377" s="62" t="s">
        <v>3189</v>
      </c>
      <c r="J2377" s="63">
        <v>201.05</v>
      </c>
      <c r="K2377" s="63">
        <v>13</v>
      </c>
      <c r="L2377" s="63" t="s">
        <v>3186</v>
      </c>
      <c r="M2377" s="63" t="s">
        <v>3187</v>
      </c>
      <c r="N2377" s="63" t="s">
        <v>3190</v>
      </c>
      <c r="O2377" s="62">
        <v>3</v>
      </c>
      <c r="P2377" s="64"/>
    </row>
    <row r="2378" spans="2:16" x14ac:dyDescent="0.25">
      <c r="B2378" s="62">
        <v>2373</v>
      </c>
      <c r="C2378" s="63" t="s">
        <v>3182</v>
      </c>
      <c r="D2378" s="63" t="s">
        <v>3222</v>
      </c>
      <c r="E2378" s="63" t="s">
        <v>3243</v>
      </c>
      <c r="F2378" s="63" t="s">
        <v>3243</v>
      </c>
      <c r="G2378" s="63"/>
      <c r="H2378" s="63"/>
      <c r="I2378" s="62" t="s">
        <v>3189</v>
      </c>
      <c r="J2378" s="63">
        <v>152.94</v>
      </c>
      <c r="K2378" s="63">
        <v>13</v>
      </c>
      <c r="L2378" s="63" t="s">
        <v>3186</v>
      </c>
      <c r="M2378" s="63" t="s">
        <v>3187</v>
      </c>
      <c r="N2378" s="63" t="s">
        <v>3190</v>
      </c>
      <c r="O2378" s="62">
        <v>3</v>
      </c>
      <c r="P2378" s="64"/>
    </row>
    <row r="2379" spans="2:16" x14ac:dyDescent="0.25">
      <c r="B2379" s="62">
        <v>2374</v>
      </c>
      <c r="C2379" s="63" t="s">
        <v>3182</v>
      </c>
      <c r="D2379" s="63" t="s">
        <v>3214</v>
      </c>
      <c r="E2379" s="63" t="s">
        <v>3247</v>
      </c>
      <c r="F2379" s="63" t="s">
        <v>3247</v>
      </c>
      <c r="G2379" s="63"/>
      <c r="H2379" s="63"/>
      <c r="I2379" s="62" t="s">
        <v>3189</v>
      </c>
      <c r="J2379" s="63">
        <v>293.89999999999998</v>
      </c>
      <c r="K2379" s="63">
        <v>13</v>
      </c>
      <c r="L2379" s="63" t="s">
        <v>3186</v>
      </c>
      <c r="M2379" s="63" t="s">
        <v>3187</v>
      </c>
      <c r="N2379" s="63" t="s">
        <v>3190</v>
      </c>
      <c r="O2379" s="62">
        <v>3</v>
      </c>
      <c r="P2379" s="64"/>
    </row>
    <row r="2380" spans="2:16" x14ac:dyDescent="0.25">
      <c r="B2380" s="62">
        <v>2375</v>
      </c>
      <c r="C2380" s="63" t="s">
        <v>3182</v>
      </c>
      <c r="D2380" s="63" t="s">
        <v>3222</v>
      </c>
      <c r="E2380" s="63" t="s">
        <v>3243</v>
      </c>
      <c r="F2380" s="63" t="s">
        <v>3243</v>
      </c>
      <c r="G2380" s="63"/>
      <c r="H2380" s="63"/>
      <c r="I2380" s="62" t="s">
        <v>3189</v>
      </c>
      <c r="J2380" s="63">
        <v>397.18</v>
      </c>
      <c r="K2380" s="63">
        <v>13</v>
      </c>
      <c r="L2380" s="63" t="s">
        <v>3186</v>
      </c>
      <c r="M2380" s="63" t="s">
        <v>3187</v>
      </c>
      <c r="N2380" s="63" t="s">
        <v>3190</v>
      </c>
      <c r="O2380" s="62">
        <v>3</v>
      </c>
      <c r="P2380" s="64"/>
    </row>
    <row r="2381" spans="2:16" x14ac:dyDescent="0.25">
      <c r="B2381" s="62">
        <v>2376</v>
      </c>
      <c r="C2381" s="63" t="s">
        <v>3182</v>
      </c>
      <c r="D2381" s="63" t="s">
        <v>3214</v>
      </c>
      <c r="E2381" s="63" t="s">
        <v>3247</v>
      </c>
      <c r="F2381" s="63" t="s">
        <v>3247</v>
      </c>
      <c r="G2381" s="63"/>
      <c r="H2381" s="63"/>
      <c r="I2381" s="62" t="s">
        <v>3189</v>
      </c>
      <c r="J2381" s="63">
        <v>156.56</v>
      </c>
      <c r="K2381" s="63">
        <v>13</v>
      </c>
      <c r="L2381" s="63" t="s">
        <v>3186</v>
      </c>
      <c r="M2381" s="63" t="s">
        <v>3187</v>
      </c>
      <c r="N2381" s="63" t="s">
        <v>3190</v>
      </c>
      <c r="O2381" s="62">
        <v>3</v>
      </c>
      <c r="P2381" s="64"/>
    </row>
    <row r="2382" spans="2:16" x14ac:dyDescent="0.25">
      <c r="B2382" s="62">
        <v>2377</v>
      </c>
      <c r="C2382" s="63" t="s">
        <v>3182</v>
      </c>
      <c r="D2382" s="63" t="s">
        <v>3214</v>
      </c>
      <c r="E2382" s="63" t="s">
        <v>3247</v>
      </c>
      <c r="F2382" s="63" t="s">
        <v>3247</v>
      </c>
      <c r="G2382" s="63"/>
      <c r="H2382" s="63"/>
      <c r="I2382" s="62" t="s">
        <v>3189</v>
      </c>
      <c r="J2382" s="63">
        <v>31.49</v>
      </c>
      <c r="K2382" s="63">
        <v>13</v>
      </c>
      <c r="L2382" s="63" t="s">
        <v>3186</v>
      </c>
      <c r="M2382" s="63" t="s">
        <v>3187</v>
      </c>
      <c r="N2382" s="63" t="s">
        <v>3190</v>
      </c>
      <c r="O2382" s="62">
        <v>3</v>
      </c>
      <c r="P2382" s="64"/>
    </row>
    <row r="2383" spans="2:16" x14ac:dyDescent="0.25">
      <c r="B2383" s="62">
        <v>2378</v>
      </c>
      <c r="C2383" s="63" t="s">
        <v>3182</v>
      </c>
      <c r="D2383" s="63" t="s">
        <v>3214</v>
      </c>
      <c r="E2383" s="63" t="s">
        <v>3247</v>
      </c>
      <c r="F2383" s="63" t="s">
        <v>3247</v>
      </c>
      <c r="G2383" s="63"/>
      <c r="H2383" s="63"/>
      <c r="I2383" s="62" t="s">
        <v>3189</v>
      </c>
      <c r="J2383" s="63">
        <v>145.91</v>
      </c>
      <c r="K2383" s="63">
        <v>13</v>
      </c>
      <c r="L2383" s="63" t="s">
        <v>3186</v>
      </c>
      <c r="M2383" s="63" t="s">
        <v>3187</v>
      </c>
      <c r="N2383" s="63" t="s">
        <v>3190</v>
      </c>
      <c r="O2383" s="62">
        <v>3</v>
      </c>
      <c r="P2383" s="64"/>
    </row>
    <row r="2384" spans="2:16" x14ac:dyDescent="0.25">
      <c r="B2384" s="62">
        <v>2379</v>
      </c>
      <c r="C2384" s="63" t="s">
        <v>3182</v>
      </c>
      <c r="D2384" s="63" t="s">
        <v>3214</v>
      </c>
      <c r="E2384" s="63" t="s">
        <v>3215</v>
      </c>
      <c r="F2384" s="63" t="s">
        <v>3215</v>
      </c>
      <c r="G2384" s="63"/>
      <c r="H2384" s="63"/>
      <c r="I2384" s="62" t="s">
        <v>3189</v>
      </c>
      <c r="J2384" s="63">
        <v>71.5</v>
      </c>
      <c r="K2384" s="63">
        <v>12</v>
      </c>
      <c r="L2384" s="63" t="s">
        <v>3186</v>
      </c>
      <c r="M2384" s="63" t="s">
        <v>3187</v>
      </c>
      <c r="N2384" s="63" t="s">
        <v>3198</v>
      </c>
      <c r="O2384" s="62">
        <v>3</v>
      </c>
      <c r="P2384" s="64"/>
    </row>
    <row r="2385" spans="2:16" x14ac:dyDescent="0.25">
      <c r="B2385" s="62">
        <v>2380</v>
      </c>
      <c r="C2385" s="63" t="s">
        <v>3182</v>
      </c>
      <c r="D2385" s="63" t="s">
        <v>3214</v>
      </c>
      <c r="E2385" s="63" t="s">
        <v>3215</v>
      </c>
      <c r="F2385" s="63" t="s">
        <v>3215</v>
      </c>
      <c r="G2385" s="63"/>
      <c r="H2385" s="63"/>
      <c r="I2385" s="62" t="s">
        <v>3189</v>
      </c>
      <c r="J2385" s="63">
        <v>121</v>
      </c>
      <c r="K2385" s="63">
        <v>13</v>
      </c>
      <c r="L2385" s="63" t="s">
        <v>3186</v>
      </c>
      <c r="M2385" s="63" t="s">
        <v>3187</v>
      </c>
      <c r="N2385" s="63" t="s">
        <v>3199</v>
      </c>
      <c r="O2385" s="62">
        <v>3</v>
      </c>
      <c r="P2385" s="64"/>
    </row>
    <row r="2386" spans="2:16" x14ac:dyDescent="0.25">
      <c r="B2386" s="62">
        <v>2381</v>
      </c>
      <c r="C2386" s="63" t="s">
        <v>3182</v>
      </c>
      <c r="D2386" s="63" t="s">
        <v>3214</v>
      </c>
      <c r="E2386" s="63" t="s">
        <v>3247</v>
      </c>
      <c r="F2386" s="63" t="s">
        <v>3247</v>
      </c>
      <c r="G2386" s="63"/>
      <c r="H2386" s="63"/>
      <c r="I2386" s="62" t="s">
        <v>3189</v>
      </c>
      <c r="J2386" s="63">
        <v>159.72999999999999</v>
      </c>
      <c r="K2386" s="63">
        <v>13</v>
      </c>
      <c r="L2386" s="63" t="s">
        <v>3186</v>
      </c>
      <c r="M2386" s="63" t="s">
        <v>3187</v>
      </c>
      <c r="N2386" s="63" t="s">
        <v>3190</v>
      </c>
      <c r="O2386" s="62">
        <v>3</v>
      </c>
      <c r="P2386" s="64"/>
    </row>
    <row r="2387" spans="2:16" x14ac:dyDescent="0.25">
      <c r="B2387" s="62">
        <v>2382</v>
      </c>
      <c r="C2387" s="63" t="s">
        <v>3182</v>
      </c>
      <c r="D2387" s="63" t="s">
        <v>3214</v>
      </c>
      <c r="E2387" s="63" t="s">
        <v>3215</v>
      </c>
      <c r="F2387" s="63" t="s">
        <v>3215</v>
      </c>
      <c r="G2387" s="63"/>
      <c r="H2387" s="63"/>
      <c r="I2387" s="62" t="s">
        <v>3189</v>
      </c>
      <c r="J2387" s="63">
        <v>121</v>
      </c>
      <c r="K2387" s="63">
        <v>13</v>
      </c>
      <c r="L2387" s="63" t="s">
        <v>3186</v>
      </c>
      <c r="M2387" s="63" t="s">
        <v>3187</v>
      </c>
      <c r="N2387" s="63" t="s">
        <v>3199</v>
      </c>
      <c r="O2387" s="62">
        <v>3</v>
      </c>
      <c r="P2387" s="64"/>
    </row>
    <row r="2388" spans="2:16" x14ac:dyDescent="0.25">
      <c r="B2388" s="62">
        <v>2383</v>
      </c>
      <c r="C2388" s="63" t="s">
        <v>3182</v>
      </c>
      <c r="D2388" s="63" t="s">
        <v>3214</v>
      </c>
      <c r="E2388" s="63" t="s">
        <v>3247</v>
      </c>
      <c r="F2388" s="63" t="s">
        <v>3247</v>
      </c>
      <c r="G2388" s="63"/>
      <c r="H2388" s="63"/>
      <c r="I2388" s="62" t="s">
        <v>3189</v>
      </c>
      <c r="J2388" s="63">
        <v>520.23</v>
      </c>
      <c r="K2388" s="63">
        <v>13</v>
      </c>
      <c r="L2388" s="63" t="s">
        <v>3186</v>
      </c>
      <c r="M2388" s="63" t="s">
        <v>3187</v>
      </c>
      <c r="N2388" s="63" t="s">
        <v>3190</v>
      </c>
      <c r="O2388" s="62">
        <v>3</v>
      </c>
      <c r="P2388" s="64"/>
    </row>
    <row r="2389" spans="2:16" x14ac:dyDescent="0.25">
      <c r="B2389" s="62">
        <v>2384</v>
      </c>
      <c r="C2389" s="63" t="s">
        <v>3182</v>
      </c>
      <c r="D2389" s="63" t="s">
        <v>3214</v>
      </c>
      <c r="E2389" s="63" t="s">
        <v>3215</v>
      </c>
      <c r="F2389" s="63" t="s">
        <v>3215</v>
      </c>
      <c r="G2389" s="63"/>
      <c r="H2389" s="63"/>
      <c r="I2389" s="62" t="s">
        <v>3189</v>
      </c>
      <c r="J2389" s="63">
        <v>121</v>
      </c>
      <c r="K2389" s="63">
        <v>13</v>
      </c>
      <c r="L2389" s="63" t="s">
        <v>3186</v>
      </c>
      <c r="M2389" s="63" t="s">
        <v>3187</v>
      </c>
      <c r="N2389" s="63" t="s">
        <v>3199</v>
      </c>
      <c r="O2389" s="62">
        <v>3</v>
      </c>
      <c r="P2389" s="64"/>
    </row>
    <row r="2390" spans="2:16" x14ac:dyDescent="0.25">
      <c r="B2390" s="62">
        <v>2385</v>
      </c>
      <c r="C2390" s="63" t="s">
        <v>3182</v>
      </c>
      <c r="D2390" s="63" t="s">
        <v>3214</v>
      </c>
      <c r="E2390" s="63" t="s">
        <v>3215</v>
      </c>
      <c r="F2390" s="63" t="s">
        <v>3215</v>
      </c>
      <c r="G2390" s="63"/>
      <c r="H2390" s="63"/>
      <c r="I2390" s="62" t="s">
        <v>3189</v>
      </c>
      <c r="J2390" s="63">
        <v>121</v>
      </c>
      <c r="K2390" s="63">
        <v>13</v>
      </c>
      <c r="L2390" s="63" t="s">
        <v>3186</v>
      </c>
      <c r="M2390" s="63" t="s">
        <v>3187</v>
      </c>
      <c r="N2390" s="63" t="s">
        <v>3199</v>
      </c>
      <c r="O2390" s="62">
        <v>3</v>
      </c>
      <c r="P2390" s="64"/>
    </row>
    <row r="2391" spans="2:16" x14ac:dyDescent="0.25">
      <c r="B2391" s="62">
        <v>2386</v>
      </c>
      <c r="C2391" s="63" t="s">
        <v>3182</v>
      </c>
      <c r="D2391" s="63" t="s">
        <v>3214</v>
      </c>
      <c r="E2391" s="63" t="s">
        <v>3247</v>
      </c>
      <c r="F2391" s="63" t="s">
        <v>3247</v>
      </c>
      <c r="G2391" s="63"/>
      <c r="H2391" s="63"/>
      <c r="I2391" s="62" t="s">
        <v>3189</v>
      </c>
      <c r="J2391" s="63">
        <v>137.54</v>
      </c>
      <c r="K2391" s="63">
        <v>13</v>
      </c>
      <c r="L2391" s="63" t="s">
        <v>3186</v>
      </c>
      <c r="M2391" s="63" t="s">
        <v>3187</v>
      </c>
      <c r="N2391" s="63" t="s">
        <v>3190</v>
      </c>
      <c r="O2391" s="62">
        <v>3</v>
      </c>
      <c r="P2391" s="64"/>
    </row>
    <row r="2392" spans="2:16" x14ac:dyDescent="0.25">
      <c r="B2392" s="62">
        <v>2387</v>
      </c>
      <c r="C2392" s="63" t="s">
        <v>3182</v>
      </c>
      <c r="D2392" s="63" t="s">
        <v>3214</v>
      </c>
      <c r="E2392" s="63" t="s">
        <v>3215</v>
      </c>
      <c r="F2392" s="63" t="s">
        <v>3215</v>
      </c>
      <c r="G2392" s="63"/>
      <c r="H2392" s="63"/>
      <c r="I2392" s="62" t="s">
        <v>3189</v>
      </c>
      <c r="J2392" s="63">
        <v>148</v>
      </c>
      <c r="K2392" s="63">
        <v>13</v>
      </c>
      <c r="L2392" s="63" t="s">
        <v>3186</v>
      </c>
      <c r="M2392" s="63" t="s">
        <v>3187</v>
      </c>
      <c r="N2392" s="63" t="s">
        <v>3199</v>
      </c>
      <c r="O2392" s="62">
        <v>3</v>
      </c>
      <c r="P2392" s="64"/>
    </row>
    <row r="2393" spans="2:16" x14ac:dyDescent="0.25">
      <c r="B2393" s="62">
        <v>2388</v>
      </c>
      <c r="C2393" s="63" t="s">
        <v>3182</v>
      </c>
      <c r="D2393" s="63" t="s">
        <v>3214</v>
      </c>
      <c r="E2393" s="63" t="s">
        <v>3215</v>
      </c>
      <c r="F2393" s="63" t="s">
        <v>3215</v>
      </c>
      <c r="G2393" s="63"/>
      <c r="H2393" s="63"/>
      <c r="I2393" s="62" t="s">
        <v>3189</v>
      </c>
      <c r="J2393" s="63">
        <v>121</v>
      </c>
      <c r="K2393" s="63">
        <v>13</v>
      </c>
      <c r="L2393" s="63" t="s">
        <v>3186</v>
      </c>
      <c r="M2393" s="63" t="s">
        <v>3187</v>
      </c>
      <c r="N2393" s="63" t="s">
        <v>3199</v>
      </c>
      <c r="O2393" s="62">
        <v>3</v>
      </c>
      <c r="P2393" s="64"/>
    </row>
    <row r="2394" spans="2:16" x14ac:dyDescent="0.25">
      <c r="B2394" s="62">
        <v>2389</v>
      </c>
      <c r="C2394" s="63" t="s">
        <v>3182</v>
      </c>
      <c r="D2394" s="63" t="s">
        <v>3214</v>
      </c>
      <c r="E2394" s="63" t="s">
        <v>3215</v>
      </c>
      <c r="F2394" s="63" t="s">
        <v>3215</v>
      </c>
      <c r="G2394" s="63"/>
      <c r="H2394" s="63"/>
      <c r="I2394" s="62" t="s">
        <v>3189</v>
      </c>
      <c r="J2394" s="63">
        <v>148</v>
      </c>
      <c r="K2394" s="63">
        <v>13</v>
      </c>
      <c r="L2394" s="63" t="s">
        <v>3186</v>
      </c>
      <c r="M2394" s="63" t="s">
        <v>3187</v>
      </c>
      <c r="N2394" s="63" t="s">
        <v>3199</v>
      </c>
      <c r="O2394" s="62">
        <v>3</v>
      </c>
      <c r="P2394" s="64"/>
    </row>
    <row r="2395" spans="2:16" x14ac:dyDescent="0.25">
      <c r="B2395" s="62">
        <v>2390</v>
      </c>
      <c r="C2395" s="63" t="s">
        <v>3182</v>
      </c>
      <c r="D2395" s="63" t="s">
        <v>3214</v>
      </c>
      <c r="E2395" s="63" t="s">
        <v>3247</v>
      </c>
      <c r="F2395" s="63" t="s">
        <v>3247</v>
      </c>
      <c r="G2395" s="63"/>
      <c r="H2395" s="63"/>
      <c r="I2395" s="62" t="s">
        <v>3189</v>
      </c>
      <c r="J2395" s="63">
        <v>152.80000000000001</v>
      </c>
      <c r="K2395" s="63">
        <v>13</v>
      </c>
      <c r="L2395" s="63" t="s">
        <v>3186</v>
      </c>
      <c r="M2395" s="63" t="s">
        <v>3187</v>
      </c>
      <c r="N2395" s="63" t="s">
        <v>3190</v>
      </c>
      <c r="O2395" s="62">
        <v>3</v>
      </c>
      <c r="P2395" s="64"/>
    </row>
    <row r="2396" spans="2:16" x14ac:dyDescent="0.25">
      <c r="B2396" s="62">
        <v>2391</v>
      </c>
      <c r="C2396" s="63" t="s">
        <v>3182</v>
      </c>
      <c r="D2396" s="63" t="s">
        <v>3214</v>
      </c>
      <c r="E2396" s="63" t="s">
        <v>3247</v>
      </c>
      <c r="F2396" s="63" t="s">
        <v>3247</v>
      </c>
      <c r="G2396" s="63"/>
      <c r="H2396" s="63"/>
      <c r="I2396" s="62" t="s">
        <v>3189</v>
      </c>
      <c r="J2396" s="63">
        <v>68.38</v>
      </c>
      <c r="K2396" s="63">
        <v>13</v>
      </c>
      <c r="L2396" s="63" t="s">
        <v>3186</v>
      </c>
      <c r="M2396" s="63" t="s">
        <v>3187</v>
      </c>
      <c r="N2396" s="63" t="s">
        <v>3190</v>
      </c>
      <c r="O2396" s="62">
        <v>3</v>
      </c>
      <c r="P2396" s="64"/>
    </row>
    <row r="2397" spans="2:16" x14ac:dyDescent="0.25">
      <c r="B2397" s="62">
        <v>2392</v>
      </c>
      <c r="C2397" s="63" t="s">
        <v>3182</v>
      </c>
      <c r="D2397" s="63" t="s">
        <v>3214</v>
      </c>
      <c r="E2397" s="63" t="s">
        <v>3215</v>
      </c>
      <c r="F2397" s="63" t="s">
        <v>3215</v>
      </c>
      <c r="G2397" s="63"/>
      <c r="H2397" s="63"/>
      <c r="I2397" s="62" t="s">
        <v>3189</v>
      </c>
      <c r="J2397" s="63">
        <v>148</v>
      </c>
      <c r="K2397" s="63">
        <v>13</v>
      </c>
      <c r="L2397" s="63" t="s">
        <v>3186</v>
      </c>
      <c r="M2397" s="63" t="s">
        <v>3187</v>
      </c>
      <c r="N2397" s="63" t="s">
        <v>3199</v>
      </c>
      <c r="O2397" s="62">
        <v>3</v>
      </c>
      <c r="P2397" s="64"/>
    </row>
    <row r="2398" spans="2:16" x14ac:dyDescent="0.25">
      <c r="B2398" s="62">
        <v>2393</v>
      </c>
      <c r="C2398" s="63" t="s">
        <v>3182</v>
      </c>
      <c r="D2398" s="63" t="s">
        <v>3214</v>
      </c>
      <c r="E2398" s="63" t="s">
        <v>3247</v>
      </c>
      <c r="F2398" s="63" t="s">
        <v>3247</v>
      </c>
      <c r="G2398" s="63"/>
      <c r="H2398" s="63"/>
      <c r="I2398" s="62" t="s">
        <v>3189</v>
      </c>
      <c r="J2398" s="63">
        <v>461.18</v>
      </c>
      <c r="K2398" s="63">
        <v>13</v>
      </c>
      <c r="L2398" s="63" t="s">
        <v>3186</v>
      </c>
      <c r="M2398" s="63" t="s">
        <v>3187</v>
      </c>
      <c r="N2398" s="63" t="s">
        <v>3190</v>
      </c>
      <c r="O2398" s="62">
        <v>3</v>
      </c>
      <c r="P2398" s="64"/>
    </row>
    <row r="2399" spans="2:16" x14ac:dyDescent="0.25">
      <c r="B2399" s="62">
        <v>2394</v>
      </c>
      <c r="C2399" s="63" t="s">
        <v>3182</v>
      </c>
      <c r="D2399" s="63" t="s">
        <v>3214</v>
      </c>
      <c r="E2399" s="63" t="s">
        <v>3248</v>
      </c>
      <c r="F2399" s="63" t="s">
        <v>3248</v>
      </c>
      <c r="G2399" s="63"/>
      <c r="H2399" s="63"/>
      <c r="I2399" s="62" t="s">
        <v>3189</v>
      </c>
      <c r="J2399" s="63">
        <v>191.92</v>
      </c>
      <c r="K2399" s="63">
        <v>13</v>
      </c>
      <c r="L2399" s="63" t="s">
        <v>3186</v>
      </c>
      <c r="M2399" s="63" t="s">
        <v>3187</v>
      </c>
      <c r="N2399" s="63" t="s">
        <v>3190</v>
      </c>
      <c r="O2399" s="62">
        <v>3</v>
      </c>
      <c r="P2399" s="64"/>
    </row>
    <row r="2400" spans="2:16" x14ac:dyDescent="0.25">
      <c r="B2400" s="62">
        <v>2395</v>
      </c>
      <c r="C2400" s="63" t="s">
        <v>3182</v>
      </c>
      <c r="D2400" s="63" t="s">
        <v>3214</v>
      </c>
      <c r="E2400" s="63" t="s">
        <v>3248</v>
      </c>
      <c r="F2400" s="63" t="s">
        <v>3248</v>
      </c>
      <c r="G2400" s="63"/>
      <c r="H2400" s="63"/>
      <c r="I2400" s="62" t="s">
        <v>3189</v>
      </c>
      <c r="J2400" s="63">
        <v>407.57</v>
      </c>
      <c r="K2400" s="63">
        <v>13</v>
      </c>
      <c r="L2400" s="63" t="s">
        <v>3186</v>
      </c>
      <c r="M2400" s="63" t="s">
        <v>3187</v>
      </c>
      <c r="N2400" s="63" t="s">
        <v>3190</v>
      </c>
      <c r="O2400" s="62">
        <v>3</v>
      </c>
      <c r="P2400" s="64"/>
    </row>
    <row r="2401" spans="2:16" x14ac:dyDescent="0.25">
      <c r="B2401" s="62">
        <v>2396</v>
      </c>
      <c r="C2401" s="63" t="s">
        <v>3182</v>
      </c>
      <c r="D2401" s="63" t="s">
        <v>3214</v>
      </c>
      <c r="E2401" s="63" t="s">
        <v>3248</v>
      </c>
      <c r="F2401" s="63" t="s">
        <v>3248</v>
      </c>
      <c r="G2401" s="63"/>
      <c r="H2401" s="63"/>
      <c r="I2401" s="62" t="s">
        <v>3189</v>
      </c>
      <c r="J2401" s="63">
        <v>353.43</v>
      </c>
      <c r="K2401" s="63">
        <v>13</v>
      </c>
      <c r="L2401" s="63" t="s">
        <v>3186</v>
      </c>
      <c r="M2401" s="63" t="s">
        <v>3187</v>
      </c>
      <c r="N2401" s="63" t="s">
        <v>3190</v>
      </c>
      <c r="O2401" s="62">
        <v>3</v>
      </c>
      <c r="P2401" s="64"/>
    </row>
    <row r="2402" spans="2:16" x14ac:dyDescent="0.25">
      <c r="B2402" s="62">
        <v>2397</v>
      </c>
      <c r="C2402" s="63" t="s">
        <v>3182</v>
      </c>
      <c r="D2402" s="63" t="s">
        <v>3214</v>
      </c>
      <c r="E2402" s="63" t="s">
        <v>3248</v>
      </c>
      <c r="F2402" s="63" t="s">
        <v>3248</v>
      </c>
      <c r="G2402" s="63"/>
      <c r="H2402" s="63"/>
      <c r="I2402" s="62" t="s">
        <v>3189</v>
      </c>
      <c r="J2402" s="63">
        <v>77.89</v>
      </c>
      <c r="K2402" s="63">
        <v>13</v>
      </c>
      <c r="L2402" s="63" t="s">
        <v>3186</v>
      </c>
      <c r="M2402" s="63" t="s">
        <v>3187</v>
      </c>
      <c r="N2402" s="63" t="s">
        <v>3190</v>
      </c>
      <c r="O2402" s="62">
        <v>3</v>
      </c>
      <c r="P2402" s="64"/>
    </row>
    <row r="2403" spans="2:16" x14ac:dyDescent="0.25">
      <c r="B2403" s="62">
        <v>2398</v>
      </c>
      <c r="C2403" s="63" t="s">
        <v>3182</v>
      </c>
      <c r="D2403" s="63" t="s">
        <v>3214</v>
      </c>
      <c r="E2403" s="63" t="s">
        <v>3248</v>
      </c>
      <c r="F2403" s="63" t="s">
        <v>3248</v>
      </c>
      <c r="G2403" s="63"/>
      <c r="H2403" s="63"/>
      <c r="I2403" s="62" t="s">
        <v>3189</v>
      </c>
      <c r="J2403" s="63">
        <v>327.91</v>
      </c>
      <c r="K2403" s="63">
        <v>13</v>
      </c>
      <c r="L2403" s="63" t="s">
        <v>3186</v>
      </c>
      <c r="M2403" s="63" t="s">
        <v>3187</v>
      </c>
      <c r="N2403" s="63" t="s">
        <v>3190</v>
      </c>
      <c r="O2403" s="62">
        <v>3</v>
      </c>
      <c r="P2403" s="64"/>
    </row>
    <row r="2404" spans="2:16" x14ac:dyDescent="0.25">
      <c r="B2404" s="62">
        <v>2399</v>
      </c>
      <c r="C2404" s="63" t="s">
        <v>3182</v>
      </c>
      <c r="D2404" s="63" t="s">
        <v>3214</v>
      </c>
      <c r="E2404" s="63" t="s">
        <v>3248</v>
      </c>
      <c r="F2404" s="63" t="s">
        <v>3248</v>
      </c>
      <c r="G2404" s="63"/>
      <c r="H2404" s="63"/>
      <c r="I2404" s="62" t="s">
        <v>3189</v>
      </c>
      <c r="J2404" s="63">
        <v>263.32</v>
      </c>
      <c r="K2404" s="63">
        <v>13</v>
      </c>
      <c r="L2404" s="63" t="s">
        <v>3186</v>
      </c>
      <c r="M2404" s="63" t="s">
        <v>3187</v>
      </c>
      <c r="N2404" s="63" t="s">
        <v>3190</v>
      </c>
      <c r="O2404" s="62">
        <v>3</v>
      </c>
      <c r="P2404" s="64"/>
    </row>
    <row r="2405" spans="2:16" x14ac:dyDescent="0.25">
      <c r="B2405" s="62">
        <v>2400</v>
      </c>
      <c r="C2405" s="63" t="s">
        <v>3182</v>
      </c>
      <c r="D2405" s="63" t="s">
        <v>3214</v>
      </c>
      <c r="E2405" s="63" t="s">
        <v>3247</v>
      </c>
      <c r="F2405" s="63" t="s">
        <v>3247</v>
      </c>
      <c r="G2405" s="63"/>
      <c r="H2405" s="63"/>
      <c r="I2405" s="62" t="s">
        <v>3189</v>
      </c>
      <c r="J2405" s="63">
        <v>137.41999999999999</v>
      </c>
      <c r="K2405" s="63">
        <v>13</v>
      </c>
      <c r="L2405" s="63" t="s">
        <v>3186</v>
      </c>
      <c r="M2405" s="63" t="s">
        <v>3187</v>
      </c>
      <c r="N2405" s="63" t="s">
        <v>3190</v>
      </c>
      <c r="O2405" s="62">
        <v>3</v>
      </c>
      <c r="P2405" s="64"/>
    </row>
    <row r="2406" spans="2:16" x14ac:dyDescent="0.25">
      <c r="B2406" s="62">
        <v>2401</v>
      </c>
      <c r="C2406" s="63" t="s">
        <v>3182</v>
      </c>
      <c r="D2406" s="63" t="s">
        <v>3214</v>
      </c>
      <c r="E2406" s="63" t="s">
        <v>3215</v>
      </c>
      <c r="F2406" s="63" t="s">
        <v>3215</v>
      </c>
      <c r="G2406" s="63"/>
      <c r="H2406" s="63"/>
      <c r="I2406" s="62" t="s">
        <v>3189</v>
      </c>
      <c r="J2406" s="63">
        <v>87.3</v>
      </c>
      <c r="K2406" s="63">
        <v>12</v>
      </c>
      <c r="L2406" s="63" t="s">
        <v>3186</v>
      </c>
      <c r="M2406" s="63" t="s">
        <v>3187</v>
      </c>
      <c r="N2406" s="63" t="s">
        <v>3198</v>
      </c>
      <c r="O2406" s="62">
        <v>3</v>
      </c>
      <c r="P2406" s="64"/>
    </row>
    <row r="2407" spans="2:16" x14ac:dyDescent="0.25">
      <c r="B2407" s="62">
        <v>2402</v>
      </c>
      <c r="C2407" s="63" t="s">
        <v>3182</v>
      </c>
      <c r="D2407" s="63" t="s">
        <v>3245</v>
      </c>
      <c r="E2407" s="63" t="s">
        <v>3245</v>
      </c>
      <c r="F2407" s="63" t="s">
        <v>3245</v>
      </c>
      <c r="G2407" s="63"/>
      <c r="H2407" s="63"/>
      <c r="I2407" s="62" t="s">
        <v>3189</v>
      </c>
      <c r="J2407" s="63">
        <v>92</v>
      </c>
      <c r="K2407" s="63">
        <v>12</v>
      </c>
      <c r="L2407" s="63" t="s">
        <v>3186</v>
      </c>
      <c r="M2407" s="63" t="s">
        <v>3187</v>
      </c>
      <c r="N2407" s="63" t="s">
        <v>3198</v>
      </c>
      <c r="O2407" s="62">
        <v>3</v>
      </c>
      <c r="P2407" s="64"/>
    </row>
    <row r="2408" spans="2:16" x14ac:dyDescent="0.25">
      <c r="B2408" s="62">
        <v>2403</v>
      </c>
      <c r="C2408" s="63" t="s">
        <v>3182</v>
      </c>
      <c r="D2408" s="63" t="s">
        <v>3214</v>
      </c>
      <c r="E2408" s="63" t="s">
        <v>3215</v>
      </c>
      <c r="F2408" s="63" t="s">
        <v>3215</v>
      </c>
      <c r="G2408" s="63"/>
      <c r="H2408" s="63"/>
      <c r="I2408" s="62" t="s">
        <v>3189</v>
      </c>
      <c r="J2408" s="63">
        <v>82.2</v>
      </c>
      <c r="K2408" s="63">
        <v>12</v>
      </c>
      <c r="L2408" s="63" t="s">
        <v>3186</v>
      </c>
      <c r="M2408" s="63" t="s">
        <v>3187</v>
      </c>
      <c r="N2408" s="63" t="s">
        <v>3198</v>
      </c>
      <c r="O2408" s="62">
        <v>3</v>
      </c>
      <c r="P2408" s="64"/>
    </row>
    <row r="2409" spans="2:16" x14ac:dyDescent="0.25">
      <c r="B2409" s="62">
        <v>2404</v>
      </c>
      <c r="C2409" s="63" t="s">
        <v>3182</v>
      </c>
      <c r="D2409" s="63" t="s">
        <v>3214</v>
      </c>
      <c r="E2409" s="63" t="s">
        <v>3247</v>
      </c>
      <c r="F2409" s="63" t="s">
        <v>3247</v>
      </c>
      <c r="G2409" s="63"/>
      <c r="H2409" s="63"/>
      <c r="I2409" s="62" t="s">
        <v>3189</v>
      </c>
      <c r="J2409" s="63">
        <v>167.93</v>
      </c>
      <c r="K2409" s="63">
        <v>13</v>
      </c>
      <c r="L2409" s="63" t="s">
        <v>3186</v>
      </c>
      <c r="M2409" s="63" t="s">
        <v>3187</v>
      </c>
      <c r="N2409" s="63" t="s">
        <v>3190</v>
      </c>
      <c r="O2409" s="62">
        <v>3</v>
      </c>
      <c r="P2409" s="64"/>
    </row>
    <row r="2410" spans="2:16" x14ac:dyDescent="0.25">
      <c r="B2410" s="62">
        <v>2405</v>
      </c>
      <c r="C2410" s="63" t="s">
        <v>3182</v>
      </c>
      <c r="D2410" s="63" t="s">
        <v>3214</v>
      </c>
      <c r="E2410" s="63" t="s">
        <v>3215</v>
      </c>
      <c r="F2410" s="63" t="s">
        <v>3215</v>
      </c>
      <c r="G2410" s="63"/>
      <c r="H2410" s="63"/>
      <c r="I2410" s="62" t="s">
        <v>3189</v>
      </c>
      <c r="J2410" s="63">
        <v>91.5</v>
      </c>
      <c r="K2410" s="63">
        <v>12</v>
      </c>
      <c r="L2410" s="63" t="s">
        <v>3186</v>
      </c>
      <c r="M2410" s="63" t="s">
        <v>3187</v>
      </c>
      <c r="N2410" s="63" t="s">
        <v>3198</v>
      </c>
      <c r="O2410" s="62">
        <v>3</v>
      </c>
      <c r="P2410" s="64"/>
    </row>
    <row r="2411" spans="2:16" x14ac:dyDescent="0.25">
      <c r="B2411" s="62">
        <v>2406</v>
      </c>
      <c r="C2411" s="63" t="s">
        <v>3182</v>
      </c>
      <c r="D2411" s="63" t="s">
        <v>3214</v>
      </c>
      <c r="E2411" s="63" t="s">
        <v>3247</v>
      </c>
      <c r="F2411" s="63" t="s">
        <v>3247</v>
      </c>
      <c r="G2411" s="63"/>
      <c r="H2411" s="63"/>
      <c r="I2411" s="62" t="s">
        <v>3189</v>
      </c>
      <c r="J2411" s="63">
        <v>192.7</v>
      </c>
      <c r="K2411" s="63">
        <v>13</v>
      </c>
      <c r="L2411" s="63" t="s">
        <v>3186</v>
      </c>
      <c r="M2411" s="63" t="s">
        <v>3187</v>
      </c>
      <c r="N2411" s="63" t="s">
        <v>3190</v>
      </c>
      <c r="O2411" s="62">
        <v>3</v>
      </c>
      <c r="P2411" s="64"/>
    </row>
    <row r="2412" spans="2:16" x14ac:dyDescent="0.25">
      <c r="B2412" s="62">
        <v>2407</v>
      </c>
      <c r="C2412" s="63" t="s">
        <v>3182</v>
      </c>
      <c r="D2412" s="63" t="s">
        <v>3214</v>
      </c>
      <c r="E2412" s="63" t="s">
        <v>3215</v>
      </c>
      <c r="F2412" s="63" t="s">
        <v>3215</v>
      </c>
      <c r="G2412" s="63"/>
      <c r="H2412" s="63"/>
      <c r="I2412" s="62" t="s">
        <v>3189</v>
      </c>
      <c r="J2412" s="63">
        <v>94</v>
      </c>
      <c r="K2412" s="63">
        <v>12</v>
      </c>
      <c r="L2412" s="63" t="s">
        <v>3186</v>
      </c>
      <c r="M2412" s="63" t="s">
        <v>3187</v>
      </c>
      <c r="N2412" s="63" t="s">
        <v>3198</v>
      </c>
      <c r="O2412" s="62">
        <v>3</v>
      </c>
      <c r="P2412" s="64"/>
    </row>
    <row r="2413" spans="2:16" x14ac:dyDescent="0.25">
      <c r="B2413" s="62">
        <v>2408</v>
      </c>
      <c r="C2413" s="63" t="s">
        <v>3182</v>
      </c>
      <c r="D2413" s="63" t="s">
        <v>3214</v>
      </c>
      <c r="E2413" s="63" t="s">
        <v>3247</v>
      </c>
      <c r="F2413" s="63" t="s">
        <v>3247</v>
      </c>
      <c r="G2413" s="63"/>
      <c r="H2413" s="63"/>
      <c r="I2413" s="62" t="s">
        <v>3189</v>
      </c>
      <c r="J2413" s="63">
        <v>115.53</v>
      </c>
      <c r="K2413" s="63">
        <v>13</v>
      </c>
      <c r="L2413" s="63" t="s">
        <v>3186</v>
      </c>
      <c r="M2413" s="63" t="s">
        <v>3187</v>
      </c>
      <c r="N2413" s="63" t="s">
        <v>3190</v>
      </c>
      <c r="O2413" s="62">
        <v>3</v>
      </c>
      <c r="P2413" s="64"/>
    </row>
    <row r="2414" spans="2:16" x14ac:dyDescent="0.25">
      <c r="B2414" s="62">
        <v>2409</v>
      </c>
      <c r="C2414" s="63" t="s">
        <v>3182</v>
      </c>
      <c r="D2414" s="63" t="s">
        <v>3214</v>
      </c>
      <c r="E2414" s="63" t="s">
        <v>3215</v>
      </c>
      <c r="F2414" s="63" t="s">
        <v>3215</v>
      </c>
      <c r="G2414" s="63"/>
      <c r="H2414" s="63"/>
      <c r="I2414" s="62" t="s">
        <v>3189</v>
      </c>
      <c r="J2414" s="63">
        <v>89</v>
      </c>
      <c r="K2414" s="63">
        <v>12</v>
      </c>
      <c r="L2414" s="63" t="s">
        <v>3186</v>
      </c>
      <c r="M2414" s="63" t="s">
        <v>3187</v>
      </c>
      <c r="N2414" s="63" t="s">
        <v>3198</v>
      </c>
      <c r="O2414" s="62">
        <v>3</v>
      </c>
      <c r="P2414" s="64"/>
    </row>
    <row r="2415" spans="2:16" x14ac:dyDescent="0.25">
      <c r="B2415" s="62">
        <v>2410</v>
      </c>
      <c r="C2415" s="63" t="s">
        <v>3182</v>
      </c>
      <c r="D2415" s="63" t="s">
        <v>3214</v>
      </c>
      <c r="E2415" s="63" t="s">
        <v>3247</v>
      </c>
      <c r="F2415" s="63" t="s">
        <v>3247</v>
      </c>
      <c r="G2415" s="63"/>
      <c r="H2415" s="63"/>
      <c r="I2415" s="62" t="s">
        <v>3189</v>
      </c>
      <c r="J2415" s="63">
        <v>178.07</v>
      </c>
      <c r="K2415" s="63">
        <v>13</v>
      </c>
      <c r="L2415" s="63" t="s">
        <v>3186</v>
      </c>
      <c r="M2415" s="63" t="s">
        <v>3187</v>
      </c>
      <c r="N2415" s="63" t="s">
        <v>3190</v>
      </c>
      <c r="O2415" s="62">
        <v>3</v>
      </c>
      <c r="P2415" s="64"/>
    </row>
    <row r="2416" spans="2:16" x14ac:dyDescent="0.25">
      <c r="B2416" s="62">
        <v>2411</v>
      </c>
      <c r="C2416" s="63" t="s">
        <v>3182</v>
      </c>
      <c r="D2416" s="63" t="s">
        <v>3214</v>
      </c>
      <c r="E2416" s="63" t="s">
        <v>3247</v>
      </c>
      <c r="F2416" s="63" t="s">
        <v>3247</v>
      </c>
      <c r="G2416" s="63"/>
      <c r="H2416" s="63"/>
      <c r="I2416" s="62" t="s">
        <v>3189</v>
      </c>
      <c r="J2416" s="63">
        <v>138.30000000000001</v>
      </c>
      <c r="K2416" s="63">
        <v>13</v>
      </c>
      <c r="L2416" s="63" t="s">
        <v>3186</v>
      </c>
      <c r="M2416" s="63" t="s">
        <v>3187</v>
      </c>
      <c r="N2416" s="63" t="s">
        <v>3190</v>
      </c>
      <c r="O2416" s="62">
        <v>3</v>
      </c>
      <c r="P2416" s="64"/>
    </row>
    <row r="2417" spans="2:16" x14ac:dyDescent="0.25">
      <c r="B2417" s="62">
        <v>2412</v>
      </c>
      <c r="C2417" s="63" t="s">
        <v>3182</v>
      </c>
      <c r="D2417" s="63" t="s">
        <v>3214</v>
      </c>
      <c r="E2417" s="63" t="s">
        <v>3247</v>
      </c>
      <c r="F2417" s="63" t="s">
        <v>3247</v>
      </c>
      <c r="G2417" s="63"/>
      <c r="H2417" s="63"/>
      <c r="I2417" s="62" t="s">
        <v>3189</v>
      </c>
      <c r="J2417" s="63">
        <v>148.37</v>
      </c>
      <c r="K2417" s="63">
        <v>13</v>
      </c>
      <c r="L2417" s="63" t="s">
        <v>3186</v>
      </c>
      <c r="M2417" s="63" t="s">
        <v>3187</v>
      </c>
      <c r="N2417" s="63" t="s">
        <v>3190</v>
      </c>
      <c r="O2417" s="62">
        <v>3</v>
      </c>
      <c r="P2417" s="64"/>
    </row>
    <row r="2418" spans="2:16" x14ac:dyDescent="0.25">
      <c r="B2418" s="62">
        <v>2413</v>
      </c>
      <c r="C2418" s="63" t="s">
        <v>3182</v>
      </c>
      <c r="D2418" s="63" t="s">
        <v>3214</v>
      </c>
      <c r="E2418" s="63" t="s">
        <v>3248</v>
      </c>
      <c r="F2418" s="63" t="s">
        <v>3248</v>
      </c>
      <c r="G2418" s="63"/>
      <c r="H2418" s="63"/>
      <c r="I2418" s="62" t="s">
        <v>3189</v>
      </c>
      <c r="J2418" s="63">
        <v>174.45</v>
      </c>
      <c r="K2418" s="63">
        <v>13</v>
      </c>
      <c r="L2418" s="63" t="s">
        <v>3186</v>
      </c>
      <c r="M2418" s="63" t="s">
        <v>3187</v>
      </c>
      <c r="N2418" s="63" t="s">
        <v>3190</v>
      </c>
      <c r="O2418" s="62">
        <v>3</v>
      </c>
      <c r="P2418" s="64"/>
    </row>
    <row r="2419" spans="2:16" x14ac:dyDescent="0.25">
      <c r="B2419" s="62">
        <v>2414</v>
      </c>
      <c r="C2419" s="63" t="s">
        <v>3182</v>
      </c>
      <c r="D2419" s="63" t="s">
        <v>3214</v>
      </c>
      <c r="E2419" s="63" t="s">
        <v>3247</v>
      </c>
      <c r="F2419" s="63" t="s">
        <v>3247</v>
      </c>
      <c r="G2419" s="63"/>
      <c r="H2419" s="63"/>
      <c r="I2419" s="62" t="s">
        <v>3189</v>
      </c>
      <c r="J2419" s="63">
        <v>157.59</v>
      </c>
      <c r="K2419" s="63">
        <v>13</v>
      </c>
      <c r="L2419" s="63" t="s">
        <v>3186</v>
      </c>
      <c r="M2419" s="63" t="s">
        <v>3187</v>
      </c>
      <c r="N2419" s="63" t="s">
        <v>3190</v>
      </c>
      <c r="O2419" s="62">
        <v>3</v>
      </c>
      <c r="P2419" s="64"/>
    </row>
    <row r="2420" spans="2:16" x14ac:dyDescent="0.25">
      <c r="B2420" s="62">
        <v>2415</v>
      </c>
      <c r="C2420" s="63" t="s">
        <v>3182</v>
      </c>
      <c r="D2420" s="63" t="s">
        <v>3214</v>
      </c>
      <c r="E2420" s="63" t="s">
        <v>3215</v>
      </c>
      <c r="F2420" s="63" t="s">
        <v>3215</v>
      </c>
      <c r="G2420" s="63"/>
      <c r="H2420" s="63"/>
      <c r="I2420" s="62" t="s">
        <v>3189</v>
      </c>
      <c r="J2420" s="63">
        <v>87.2</v>
      </c>
      <c r="K2420" s="63">
        <v>12</v>
      </c>
      <c r="L2420" s="63" t="s">
        <v>3186</v>
      </c>
      <c r="M2420" s="63" t="s">
        <v>3187</v>
      </c>
      <c r="N2420" s="63" t="s">
        <v>3198</v>
      </c>
      <c r="O2420" s="62">
        <v>3</v>
      </c>
      <c r="P2420" s="64"/>
    </row>
    <row r="2421" spans="2:16" x14ac:dyDescent="0.25">
      <c r="B2421" s="62">
        <v>2416</v>
      </c>
      <c r="C2421" s="63" t="s">
        <v>3182</v>
      </c>
      <c r="D2421" s="63" t="s">
        <v>3214</v>
      </c>
      <c r="E2421" s="63" t="s">
        <v>3247</v>
      </c>
      <c r="F2421" s="63" t="s">
        <v>3247</v>
      </c>
      <c r="G2421" s="63"/>
      <c r="H2421" s="63"/>
      <c r="I2421" s="62" t="s">
        <v>3189</v>
      </c>
      <c r="J2421" s="63">
        <v>148.83000000000001</v>
      </c>
      <c r="K2421" s="63">
        <v>13</v>
      </c>
      <c r="L2421" s="63" t="s">
        <v>3186</v>
      </c>
      <c r="M2421" s="63" t="s">
        <v>3187</v>
      </c>
      <c r="N2421" s="63" t="s">
        <v>3190</v>
      </c>
      <c r="O2421" s="62">
        <v>3</v>
      </c>
      <c r="P2421" s="64"/>
    </row>
    <row r="2422" spans="2:16" x14ac:dyDescent="0.25">
      <c r="B2422" s="62">
        <v>2417</v>
      </c>
      <c r="C2422" s="63" t="s">
        <v>3182</v>
      </c>
      <c r="D2422" s="63" t="s">
        <v>3214</v>
      </c>
      <c r="E2422" s="63" t="s">
        <v>3215</v>
      </c>
      <c r="F2422" s="63" t="s">
        <v>3215</v>
      </c>
      <c r="G2422" s="63"/>
      <c r="H2422" s="63"/>
      <c r="I2422" s="62" t="s">
        <v>3189</v>
      </c>
      <c r="J2422" s="63">
        <v>46.2</v>
      </c>
      <c r="K2422" s="63">
        <v>12</v>
      </c>
      <c r="L2422" s="63" t="s">
        <v>3186</v>
      </c>
      <c r="M2422" s="63" t="s">
        <v>3187</v>
      </c>
      <c r="N2422" s="63" t="s">
        <v>3198</v>
      </c>
      <c r="O2422" s="62">
        <v>3</v>
      </c>
      <c r="P2422" s="64"/>
    </row>
    <row r="2423" spans="2:16" x14ac:dyDescent="0.25">
      <c r="B2423" s="62">
        <v>2418</v>
      </c>
      <c r="C2423" s="63" t="s">
        <v>3182</v>
      </c>
      <c r="D2423" s="63" t="s">
        <v>3214</v>
      </c>
      <c r="E2423" s="63" t="s">
        <v>3247</v>
      </c>
      <c r="F2423" s="63" t="s">
        <v>3247</v>
      </c>
      <c r="G2423" s="63"/>
      <c r="H2423" s="63"/>
      <c r="I2423" s="62" t="s">
        <v>3189</v>
      </c>
      <c r="J2423" s="63">
        <v>172.02</v>
      </c>
      <c r="K2423" s="63">
        <v>13</v>
      </c>
      <c r="L2423" s="63" t="s">
        <v>3186</v>
      </c>
      <c r="M2423" s="63" t="s">
        <v>3187</v>
      </c>
      <c r="N2423" s="63" t="s">
        <v>3190</v>
      </c>
      <c r="O2423" s="62">
        <v>3</v>
      </c>
      <c r="P2423" s="64"/>
    </row>
    <row r="2424" spans="2:16" x14ac:dyDescent="0.25">
      <c r="B2424" s="62">
        <v>2419</v>
      </c>
      <c r="C2424" s="63" t="s">
        <v>3182</v>
      </c>
      <c r="D2424" s="63" t="s">
        <v>3214</v>
      </c>
      <c r="E2424" s="63" t="s">
        <v>3247</v>
      </c>
      <c r="F2424" s="63" t="s">
        <v>3247</v>
      </c>
      <c r="G2424" s="63"/>
      <c r="H2424" s="63"/>
      <c r="I2424" s="62" t="s">
        <v>3189</v>
      </c>
      <c r="J2424" s="63">
        <v>136.12</v>
      </c>
      <c r="K2424" s="63">
        <v>13</v>
      </c>
      <c r="L2424" s="63" t="s">
        <v>3186</v>
      </c>
      <c r="M2424" s="63" t="s">
        <v>3187</v>
      </c>
      <c r="N2424" s="63" t="s">
        <v>3190</v>
      </c>
      <c r="O2424" s="62">
        <v>3</v>
      </c>
      <c r="P2424" s="64"/>
    </row>
    <row r="2425" spans="2:16" x14ac:dyDescent="0.25">
      <c r="B2425" s="62">
        <v>2420</v>
      </c>
      <c r="C2425" s="63" t="s">
        <v>3182</v>
      </c>
      <c r="D2425" s="63" t="s">
        <v>3214</v>
      </c>
      <c r="E2425" s="63" t="s">
        <v>3215</v>
      </c>
      <c r="F2425" s="63" t="s">
        <v>3215</v>
      </c>
      <c r="G2425" s="63"/>
      <c r="H2425" s="63"/>
      <c r="I2425" s="62" t="s">
        <v>3189</v>
      </c>
      <c r="J2425" s="63">
        <v>46.2</v>
      </c>
      <c r="K2425" s="63">
        <v>13</v>
      </c>
      <c r="L2425" s="63" t="s">
        <v>3186</v>
      </c>
      <c r="M2425" s="63" t="s">
        <v>3187</v>
      </c>
      <c r="N2425" s="63" t="s">
        <v>3199</v>
      </c>
      <c r="O2425" s="62">
        <v>3</v>
      </c>
      <c r="P2425" s="64"/>
    </row>
    <row r="2426" spans="2:16" x14ac:dyDescent="0.25">
      <c r="B2426" s="62">
        <v>2421</v>
      </c>
      <c r="C2426" s="63" t="s">
        <v>3182</v>
      </c>
      <c r="D2426" s="63" t="s">
        <v>3214</v>
      </c>
      <c r="E2426" s="63" t="s">
        <v>3215</v>
      </c>
      <c r="F2426" s="63" t="s">
        <v>3215</v>
      </c>
      <c r="G2426" s="63"/>
      <c r="H2426" s="63"/>
      <c r="I2426" s="62" t="s">
        <v>3189</v>
      </c>
      <c r="J2426" s="63">
        <v>46.2</v>
      </c>
      <c r="K2426" s="63">
        <v>13</v>
      </c>
      <c r="L2426" s="63" t="s">
        <v>3186</v>
      </c>
      <c r="M2426" s="63" t="s">
        <v>3187</v>
      </c>
      <c r="N2426" s="63" t="s">
        <v>3199</v>
      </c>
      <c r="O2426" s="62">
        <v>3</v>
      </c>
      <c r="P2426" s="64"/>
    </row>
    <row r="2427" spans="2:16" x14ac:dyDescent="0.25">
      <c r="B2427" s="62">
        <v>2422</v>
      </c>
      <c r="C2427" s="63" t="s">
        <v>3182</v>
      </c>
      <c r="D2427" s="63" t="s">
        <v>3214</v>
      </c>
      <c r="E2427" s="63" t="s">
        <v>3247</v>
      </c>
      <c r="F2427" s="63" t="s">
        <v>3247</v>
      </c>
      <c r="G2427" s="63"/>
      <c r="H2427" s="63"/>
      <c r="I2427" s="62" t="s">
        <v>3189</v>
      </c>
      <c r="J2427" s="63">
        <v>471.18</v>
      </c>
      <c r="K2427" s="63">
        <v>13</v>
      </c>
      <c r="L2427" s="63" t="s">
        <v>3186</v>
      </c>
      <c r="M2427" s="63" t="s">
        <v>3187</v>
      </c>
      <c r="N2427" s="63" t="s">
        <v>3190</v>
      </c>
      <c r="O2427" s="62">
        <v>3</v>
      </c>
      <c r="P2427" s="64"/>
    </row>
    <row r="2428" spans="2:16" x14ac:dyDescent="0.25">
      <c r="B2428" s="62">
        <v>2423</v>
      </c>
      <c r="C2428" s="63" t="s">
        <v>3182</v>
      </c>
      <c r="D2428" s="63" t="s">
        <v>3214</v>
      </c>
      <c r="E2428" s="63" t="s">
        <v>3215</v>
      </c>
      <c r="F2428" s="63" t="s">
        <v>3215</v>
      </c>
      <c r="G2428" s="63"/>
      <c r="H2428" s="63"/>
      <c r="I2428" s="62" t="s">
        <v>3189</v>
      </c>
      <c r="J2428" s="63">
        <v>90.8</v>
      </c>
      <c r="K2428" s="63">
        <v>12</v>
      </c>
      <c r="L2428" s="63" t="s">
        <v>3186</v>
      </c>
      <c r="M2428" s="63" t="s">
        <v>3187</v>
      </c>
      <c r="N2428" s="63" t="s">
        <v>3198</v>
      </c>
      <c r="O2428" s="62">
        <v>3</v>
      </c>
      <c r="P2428" s="64"/>
    </row>
    <row r="2429" spans="2:16" x14ac:dyDescent="0.25">
      <c r="B2429" s="62">
        <v>2424</v>
      </c>
      <c r="C2429" s="63" t="s">
        <v>3182</v>
      </c>
      <c r="D2429" s="63" t="s">
        <v>3214</v>
      </c>
      <c r="E2429" s="63" t="s">
        <v>3248</v>
      </c>
      <c r="F2429" s="63" t="s">
        <v>3248</v>
      </c>
      <c r="G2429" s="63"/>
      <c r="H2429" s="63"/>
      <c r="I2429" s="62" t="s">
        <v>3189</v>
      </c>
      <c r="J2429" s="63">
        <v>162.87</v>
      </c>
      <c r="K2429" s="63">
        <v>13</v>
      </c>
      <c r="L2429" s="63" t="s">
        <v>3186</v>
      </c>
      <c r="M2429" s="63" t="s">
        <v>3187</v>
      </c>
      <c r="N2429" s="63" t="s">
        <v>3190</v>
      </c>
      <c r="O2429" s="62">
        <v>3</v>
      </c>
      <c r="P2429" s="64"/>
    </row>
    <row r="2430" spans="2:16" x14ac:dyDescent="0.25">
      <c r="B2430" s="62">
        <v>2425</v>
      </c>
      <c r="C2430" s="63" t="s">
        <v>3182</v>
      </c>
      <c r="D2430" s="63" t="s">
        <v>3222</v>
      </c>
      <c r="E2430" s="63" t="s">
        <v>3246</v>
      </c>
      <c r="F2430" s="63" t="s">
        <v>3246</v>
      </c>
      <c r="G2430" s="63"/>
      <c r="H2430" s="63"/>
      <c r="I2430" s="62" t="s">
        <v>3189</v>
      </c>
      <c r="J2430" s="63">
        <v>147.55000000000001</v>
      </c>
      <c r="K2430" s="63">
        <v>13</v>
      </c>
      <c r="L2430" s="63" t="s">
        <v>3186</v>
      </c>
      <c r="M2430" s="63" t="s">
        <v>3187</v>
      </c>
      <c r="N2430" s="63" t="s">
        <v>3190</v>
      </c>
      <c r="O2430" s="62">
        <v>3</v>
      </c>
      <c r="P2430" s="64"/>
    </row>
    <row r="2431" spans="2:16" x14ac:dyDescent="0.25">
      <c r="B2431" s="62">
        <v>2426</v>
      </c>
      <c r="C2431" s="63" t="s">
        <v>3182</v>
      </c>
      <c r="D2431" s="63" t="s">
        <v>3214</v>
      </c>
      <c r="E2431" s="63" t="s">
        <v>3248</v>
      </c>
      <c r="F2431" s="63" t="s">
        <v>3248</v>
      </c>
      <c r="G2431" s="63"/>
      <c r="H2431" s="63"/>
      <c r="I2431" s="62" t="s">
        <v>3189</v>
      </c>
      <c r="J2431" s="63">
        <v>96.41</v>
      </c>
      <c r="K2431" s="63">
        <v>13</v>
      </c>
      <c r="L2431" s="63" t="s">
        <v>3186</v>
      </c>
      <c r="M2431" s="63" t="s">
        <v>3187</v>
      </c>
      <c r="N2431" s="63" t="s">
        <v>3190</v>
      </c>
      <c r="O2431" s="62">
        <v>3</v>
      </c>
      <c r="P2431" s="64"/>
    </row>
    <row r="2432" spans="2:16" x14ac:dyDescent="0.25">
      <c r="B2432" s="62">
        <v>2427</v>
      </c>
      <c r="C2432" s="63" t="s">
        <v>3182</v>
      </c>
      <c r="D2432" s="63" t="s">
        <v>3214</v>
      </c>
      <c r="E2432" s="63" t="s">
        <v>3248</v>
      </c>
      <c r="F2432" s="63" t="s">
        <v>3248</v>
      </c>
      <c r="G2432" s="63"/>
      <c r="H2432" s="63"/>
      <c r="I2432" s="62" t="s">
        <v>3189</v>
      </c>
      <c r="J2432" s="63">
        <v>138.82</v>
      </c>
      <c r="K2432" s="63">
        <v>13</v>
      </c>
      <c r="L2432" s="63" t="s">
        <v>3186</v>
      </c>
      <c r="M2432" s="63" t="s">
        <v>3187</v>
      </c>
      <c r="N2432" s="63" t="s">
        <v>3190</v>
      </c>
      <c r="O2432" s="62">
        <v>3</v>
      </c>
      <c r="P2432" s="64"/>
    </row>
    <row r="2433" spans="2:16" x14ac:dyDescent="0.25">
      <c r="B2433" s="62">
        <v>2428</v>
      </c>
      <c r="C2433" s="63" t="s">
        <v>3182</v>
      </c>
      <c r="D2433" s="63" t="s">
        <v>3222</v>
      </c>
      <c r="E2433" s="63" t="s">
        <v>3246</v>
      </c>
      <c r="F2433" s="63" t="s">
        <v>3246</v>
      </c>
      <c r="G2433" s="63"/>
      <c r="H2433" s="63"/>
      <c r="I2433" s="62" t="s">
        <v>3189</v>
      </c>
      <c r="J2433" s="63">
        <v>140.78</v>
      </c>
      <c r="K2433" s="63">
        <v>13</v>
      </c>
      <c r="L2433" s="63" t="s">
        <v>3186</v>
      </c>
      <c r="M2433" s="63" t="s">
        <v>3187</v>
      </c>
      <c r="N2433" s="63" t="s">
        <v>3190</v>
      </c>
      <c r="O2433" s="62">
        <v>3</v>
      </c>
      <c r="P2433" s="64"/>
    </row>
    <row r="2434" spans="2:16" x14ac:dyDescent="0.25">
      <c r="B2434" s="62">
        <v>2429</v>
      </c>
      <c r="C2434" s="63" t="s">
        <v>3182</v>
      </c>
      <c r="D2434" s="63" t="s">
        <v>3214</v>
      </c>
      <c r="E2434" s="63" t="s">
        <v>3248</v>
      </c>
      <c r="F2434" s="63" t="s">
        <v>3248</v>
      </c>
      <c r="G2434" s="63"/>
      <c r="H2434" s="63"/>
      <c r="I2434" s="62" t="s">
        <v>3189</v>
      </c>
      <c r="J2434" s="63">
        <v>109.91</v>
      </c>
      <c r="K2434" s="63">
        <v>13</v>
      </c>
      <c r="L2434" s="63" t="s">
        <v>3186</v>
      </c>
      <c r="M2434" s="63" t="s">
        <v>3187</v>
      </c>
      <c r="N2434" s="63" t="s">
        <v>3190</v>
      </c>
      <c r="O2434" s="62">
        <v>3</v>
      </c>
      <c r="P2434" s="64"/>
    </row>
    <row r="2435" spans="2:16" x14ac:dyDescent="0.25">
      <c r="B2435" s="62">
        <v>2430</v>
      </c>
      <c r="C2435" s="63" t="s">
        <v>3182</v>
      </c>
      <c r="D2435" s="63" t="s">
        <v>3222</v>
      </c>
      <c r="E2435" s="63" t="s">
        <v>3242</v>
      </c>
      <c r="F2435" s="63" t="s">
        <v>3242</v>
      </c>
      <c r="G2435" s="63"/>
      <c r="H2435" s="63"/>
      <c r="I2435" s="62" t="s">
        <v>3189</v>
      </c>
      <c r="J2435" s="63">
        <v>168.43</v>
      </c>
      <c r="K2435" s="63">
        <v>13</v>
      </c>
      <c r="L2435" s="63" t="s">
        <v>3186</v>
      </c>
      <c r="M2435" s="63" t="s">
        <v>3187</v>
      </c>
      <c r="N2435" s="63" t="s">
        <v>3190</v>
      </c>
      <c r="O2435" s="62">
        <v>3</v>
      </c>
      <c r="P2435" s="64"/>
    </row>
    <row r="2436" spans="2:16" x14ac:dyDescent="0.25">
      <c r="B2436" s="62">
        <v>2431</v>
      </c>
      <c r="C2436" s="63" t="s">
        <v>3182</v>
      </c>
      <c r="D2436" s="63" t="s">
        <v>3214</v>
      </c>
      <c r="E2436" s="63" t="s">
        <v>3248</v>
      </c>
      <c r="F2436" s="63" t="s">
        <v>3248</v>
      </c>
      <c r="G2436" s="63"/>
      <c r="H2436" s="63"/>
      <c r="I2436" s="62" t="s">
        <v>3189</v>
      </c>
      <c r="J2436" s="63">
        <v>167.01</v>
      </c>
      <c r="K2436" s="63">
        <v>13</v>
      </c>
      <c r="L2436" s="63" t="s">
        <v>3186</v>
      </c>
      <c r="M2436" s="63" t="s">
        <v>3187</v>
      </c>
      <c r="N2436" s="63" t="s">
        <v>3190</v>
      </c>
      <c r="O2436" s="62">
        <v>3</v>
      </c>
      <c r="P2436" s="64"/>
    </row>
    <row r="2437" spans="2:16" x14ac:dyDescent="0.25">
      <c r="B2437" s="62">
        <v>2432</v>
      </c>
      <c r="C2437" s="63" t="s">
        <v>3182</v>
      </c>
      <c r="D2437" s="63" t="s">
        <v>3222</v>
      </c>
      <c r="E2437" s="63" t="s">
        <v>3246</v>
      </c>
      <c r="F2437" s="63" t="s">
        <v>3246</v>
      </c>
      <c r="G2437" s="63"/>
      <c r="H2437" s="63"/>
      <c r="I2437" s="62" t="s">
        <v>3189</v>
      </c>
      <c r="J2437" s="63">
        <v>157.86000000000001</v>
      </c>
      <c r="K2437" s="63">
        <v>13</v>
      </c>
      <c r="L2437" s="63" t="s">
        <v>3186</v>
      </c>
      <c r="M2437" s="63" t="s">
        <v>3187</v>
      </c>
      <c r="N2437" s="63" t="s">
        <v>3190</v>
      </c>
      <c r="O2437" s="62">
        <v>3</v>
      </c>
      <c r="P2437" s="64"/>
    </row>
    <row r="2438" spans="2:16" x14ac:dyDescent="0.25">
      <c r="B2438" s="62">
        <v>2433</v>
      </c>
      <c r="C2438" s="63" t="s">
        <v>3182</v>
      </c>
      <c r="D2438" s="63" t="s">
        <v>3214</v>
      </c>
      <c r="E2438" s="63" t="s">
        <v>3248</v>
      </c>
      <c r="F2438" s="63" t="s">
        <v>3248</v>
      </c>
      <c r="G2438" s="63"/>
      <c r="H2438" s="63"/>
      <c r="I2438" s="62" t="s">
        <v>3189</v>
      </c>
      <c r="J2438" s="63">
        <v>186.61</v>
      </c>
      <c r="K2438" s="63">
        <v>13</v>
      </c>
      <c r="L2438" s="63" t="s">
        <v>3186</v>
      </c>
      <c r="M2438" s="63" t="s">
        <v>3187</v>
      </c>
      <c r="N2438" s="63" t="s">
        <v>3190</v>
      </c>
      <c r="O2438" s="62">
        <v>3</v>
      </c>
      <c r="P2438" s="64"/>
    </row>
    <row r="2439" spans="2:16" x14ac:dyDescent="0.25">
      <c r="B2439" s="62">
        <v>2434</v>
      </c>
      <c r="C2439" s="63" t="s">
        <v>3182</v>
      </c>
      <c r="D2439" s="63" t="s">
        <v>3214</v>
      </c>
      <c r="E2439" s="63" t="s">
        <v>3248</v>
      </c>
      <c r="F2439" s="63" t="s">
        <v>3248</v>
      </c>
      <c r="G2439" s="63"/>
      <c r="H2439" s="63"/>
      <c r="I2439" s="62" t="s">
        <v>3189</v>
      </c>
      <c r="J2439" s="63">
        <v>406.79</v>
      </c>
      <c r="K2439" s="63">
        <v>13</v>
      </c>
      <c r="L2439" s="63" t="s">
        <v>3186</v>
      </c>
      <c r="M2439" s="63" t="s">
        <v>3187</v>
      </c>
      <c r="N2439" s="63" t="s">
        <v>3190</v>
      </c>
      <c r="O2439" s="62">
        <v>3</v>
      </c>
      <c r="P2439" s="64"/>
    </row>
    <row r="2440" spans="2:16" x14ac:dyDescent="0.25">
      <c r="B2440" s="62">
        <v>2435</v>
      </c>
      <c r="C2440" s="63" t="s">
        <v>3182</v>
      </c>
      <c r="D2440" s="63" t="s">
        <v>3214</v>
      </c>
      <c r="E2440" s="63" t="s">
        <v>3248</v>
      </c>
      <c r="F2440" s="63" t="s">
        <v>3248</v>
      </c>
      <c r="G2440" s="63"/>
      <c r="H2440" s="63"/>
      <c r="I2440" s="62" t="s">
        <v>3189</v>
      </c>
      <c r="J2440" s="63">
        <v>164.44</v>
      </c>
      <c r="K2440" s="63">
        <v>13</v>
      </c>
      <c r="L2440" s="63" t="s">
        <v>3186</v>
      </c>
      <c r="M2440" s="63" t="s">
        <v>3187</v>
      </c>
      <c r="N2440" s="63" t="s">
        <v>3190</v>
      </c>
      <c r="O2440" s="62">
        <v>3</v>
      </c>
      <c r="P2440" s="64"/>
    </row>
    <row r="2441" spans="2:16" x14ac:dyDescent="0.25">
      <c r="B2441" s="62">
        <v>2436</v>
      </c>
      <c r="C2441" s="63" t="s">
        <v>3182</v>
      </c>
      <c r="D2441" s="63" t="s">
        <v>3214</v>
      </c>
      <c r="E2441" s="63" t="s">
        <v>3248</v>
      </c>
      <c r="F2441" s="63" t="s">
        <v>3248</v>
      </c>
      <c r="G2441" s="63"/>
      <c r="H2441" s="63"/>
      <c r="I2441" s="62" t="s">
        <v>3189</v>
      </c>
      <c r="J2441" s="63">
        <v>624.54</v>
      </c>
      <c r="K2441" s="63">
        <v>13</v>
      </c>
      <c r="L2441" s="63" t="s">
        <v>3186</v>
      </c>
      <c r="M2441" s="63" t="s">
        <v>3187</v>
      </c>
      <c r="N2441" s="63" t="s">
        <v>3190</v>
      </c>
      <c r="O2441" s="62">
        <v>3</v>
      </c>
      <c r="P2441" s="64"/>
    </row>
    <row r="2442" spans="2:16" x14ac:dyDescent="0.25">
      <c r="B2442" s="62">
        <v>2437</v>
      </c>
      <c r="C2442" s="63" t="s">
        <v>3182</v>
      </c>
      <c r="D2442" s="63" t="s">
        <v>3214</v>
      </c>
      <c r="E2442" s="63" t="s">
        <v>3248</v>
      </c>
      <c r="F2442" s="63" t="s">
        <v>3248</v>
      </c>
      <c r="G2442" s="63"/>
      <c r="H2442" s="63"/>
      <c r="I2442" s="62" t="s">
        <v>3189</v>
      </c>
      <c r="J2442" s="63">
        <v>129.15</v>
      </c>
      <c r="K2442" s="63">
        <v>13</v>
      </c>
      <c r="L2442" s="63" t="s">
        <v>3186</v>
      </c>
      <c r="M2442" s="63" t="s">
        <v>3187</v>
      </c>
      <c r="N2442" s="63" t="s">
        <v>3190</v>
      </c>
      <c r="O2442" s="62">
        <v>3</v>
      </c>
      <c r="P2442" s="64"/>
    </row>
    <row r="2443" spans="2:16" x14ac:dyDescent="0.25">
      <c r="B2443" s="62">
        <v>2438</v>
      </c>
      <c r="C2443" s="63" t="s">
        <v>3182</v>
      </c>
      <c r="D2443" s="63" t="s">
        <v>3214</v>
      </c>
      <c r="E2443" s="63" t="s">
        <v>3248</v>
      </c>
      <c r="F2443" s="63" t="s">
        <v>3248</v>
      </c>
      <c r="G2443" s="63"/>
      <c r="H2443" s="63"/>
      <c r="I2443" s="62" t="s">
        <v>3189</v>
      </c>
      <c r="J2443" s="63">
        <v>119.37</v>
      </c>
      <c r="K2443" s="63">
        <v>13</v>
      </c>
      <c r="L2443" s="63" t="s">
        <v>3186</v>
      </c>
      <c r="M2443" s="63" t="s">
        <v>3187</v>
      </c>
      <c r="N2443" s="63" t="s">
        <v>3190</v>
      </c>
      <c r="O2443" s="62">
        <v>3</v>
      </c>
      <c r="P2443" s="64"/>
    </row>
    <row r="2444" spans="2:16" x14ac:dyDescent="0.25">
      <c r="B2444" s="62">
        <v>2439</v>
      </c>
      <c r="C2444" s="63" t="s">
        <v>3182</v>
      </c>
      <c r="D2444" s="63" t="s">
        <v>3214</v>
      </c>
      <c r="E2444" s="63" t="s">
        <v>3248</v>
      </c>
      <c r="F2444" s="63" t="s">
        <v>3248</v>
      </c>
      <c r="G2444" s="63"/>
      <c r="H2444" s="63"/>
      <c r="I2444" s="62" t="s">
        <v>3189</v>
      </c>
      <c r="J2444" s="63">
        <v>166.42</v>
      </c>
      <c r="K2444" s="63">
        <v>13</v>
      </c>
      <c r="L2444" s="63" t="s">
        <v>3186</v>
      </c>
      <c r="M2444" s="63" t="s">
        <v>3187</v>
      </c>
      <c r="N2444" s="63" t="s">
        <v>3190</v>
      </c>
      <c r="O2444" s="62">
        <v>3</v>
      </c>
      <c r="P2444" s="64"/>
    </row>
    <row r="2445" spans="2:16" x14ac:dyDescent="0.25">
      <c r="B2445" s="62">
        <v>2440</v>
      </c>
      <c r="C2445" s="63" t="s">
        <v>3182</v>
      </c>
      <c r="D2445" s="63" t="s">
        <v>3214</v>
      </c>
      <c r="E2445" s="63" t="s">
        <v>3248</v>
      </c>
      <c r="F2445" s="63" t="s">
        <v>3248</v>
      </c>
      <c r="G2445" s="63"/>
      <c r="H2445" s="63"/>
      <c r="I2445" s="62" t="s">
        <v>3189</v>
      </c>
      <c r="J2445" s="63">
        <v>163.55000000000001</v>
      </c>
      <c r="K2445" s="63">
        <v>13</v>
      </c>
      <c r="L2445" s="63" t="s">
        <v>3186</v>
      </c>
      <c r="M2445" s="63" t="s">
        <v>3187</v>
      </c>
      <c r="N2445" s="63" t="s">
        <v>3190</v>
      </c>
      <c r="O2445" s="62">
        <v>3</v>
      </c>
      <c r="P2445" s="64"/>
    </row>
    <row r="2446" spans="2:16" x14ac:dyDescent="0.25">
      <c r="B2446" s="62">
        <v>2441</v>
      </c>
      <c r="C2446" s="63" t="s">
        <v>3182</v>
      </c>
      <c r="D2446" s="63" t="s">
        <v>3214</v>
      </c>
      <c r="E2446" s="63" t="s">
        <v>3248</v>
      </c>
      <c r="F2446" s="63" t="s">
        <v>3248</v>
      </c>
      <c r="G2446" s="63"/>
      <c r="H2446" s="63"/>
      <c r="I2446" s="62" t="s">
        <v>3189</v>
      </c>
      <c r="J2446" s="63">
        <v>156.62</v>
      </c>
      <c r="K2446" s="63">
        <v>13</v>
      </c>
      <c r="L2446" s="63" t="s">
        <v>3186</v>
      </c>
      <c r="M2446" s="63" t="s">
        <v>3187</v>
      </c>
      <c r="N2446" s="63" t="s">
        <v>3190</v>
      </c>
      <c r="O2446" s="62">
        <v>3</v>
      </c>
      <c r="P2446" s="64"/>
    </row>
    <row r="2447" spans="2:16" x14ac:dyDescent="0.25">
      <c r="B2447" s="62">
        <v>2442</v>
      </c>
      <c r="C2447" s="63" t="s">
        <v>3182</v>
      </c>
      <c r="D2447" s="63" t="s">
        <v>3214</v>
      </c>
      <c r="E2447" s="63" t="s">
        <v>3248</v>
      </c>
      <c r="F2447" s="63" t="s">
        <v>3248</v>
      </c>
      <c r="G2447" s="63"/>
      <c r="H2447" s="63"/>
      <c r="I2447" s="62" t="s">
        <v>3189</v>
      </c>
      <c r="J2447" s="63">
        <v>155.12</v>
      </c>
      <c r="K2447" s="63">
        <v>13</v>
      </c>
      <c r="L2447" s="63" t="s">
        <v>3186</v>
      </c>
      <c r="M2447" s="63" t="s">
        <v>3187</v>
      </c>
      <c r="N2447" s="63" t="s">
        <v>3190</v>
      </c>
      <c r="O2447" s="62">
        <v>3</v>
      </c>
      <c r="P2447" s="64"/>
    </row>
    <row r="2448" spans="2:16" x14ac:dyDescent="0.25">
      <c r="B2448" s="62">
        <v>2443</v>
      </c>
      <c r="C2448" s="63" t="s">
        <v>3182</v>
      </c>
      <c r="D2448" s="63" t="s">
        <v>3214</v>
      </c>
      <c r="E2448" s="63" t="s">
        <v>3248</v>
      </c>
      <c r="F2448" s="63" t="s">
        <v>3248</v>
      </c>
      <c r="G2448" s="63"/>
      <c r="H2448" s="63"/>
      <c r="I2448" s="62" t="s">
        <v>3189</v>
      </c>
      <c r="J2448" s="63">
        <v>159.19999999999999</v>
      </c>
      <c r="K2448" s="63">
        <v>13</v>
      </c>
      <c r="L2448" s="63" t="s">
        <v>3186</v>
      </c>
      <c r="M2448" s="63" t="s">
        <v>3187</v>
      </c>
      <c r="N2448" s="63" t="s">
        <v>3190</v>
      </c>
      <c r="O2448" s="62">
        <v>3</v>
      </c>
      <c r="P2448" s="64"/>
    </row>
    <row r="2449" spans="2:16" x14ac:dyDescent="0.25">
      <c r="B2449" s="62">
        <v>2444</v>
      </c>
      <c r="C2449" s="63" t="s">
        <v>3182</v>
      </c>
      <c r="D2449" s="63" t="s">
        <v>3214</v>
      </c>
      <c r="E2449" s="63" t="s">
        <v>3248</v>
      </c>
      <c r="F2449" s="63" t="s">
        <v>3248</v>
      </c>
      <c r="G2449" s="63"/>
      <c r="H2449" s="63"/>
      <c r="I2449" s="62" t="s">
        <v>3189</v>
      </c>
      <c r="J2449" s="63">
        <v>158.22999999999999</v>
      </c>
      <c r="K2449" s="63">
        <v>13</v>
      </c>
      <c r="L2449" s="63" t="s">
        <v>3186</v>
      </c>
      <c r="M2449" s="63" t="s">
        <v>3187</v>
      </c>
      <c r="N2449" s="63" t="s">
        <v>3190</v>
      </c>
      <c r="O2449" s="62">
        <v>3</v>
      </c>
      <c r="P2449" s="64"/>
    </row>
    <row r="2450" spans="2:16" x14ac:dyDescent="0.25">
      <c r="B2450" s="62">
        <v>2445</v>
      </c>
      <c r="C2450" s="63" t="s">
        <v>3182</v>
      </c>
      <c r="D2450" s="63" t="s">
        <v>3182</v>
      </c>
      <c r="E2450" s="63" t="s">
        <v>3228</v>
      </c>
      <c r="F2450" s="63" t="s">
        <v>3228</v>
      </c>
      <c r="G2450" s="63"/>
      <c r="H2450" s="63"/>
      <c r="I2450" s="62" t="s">
        <v>3185</v>
      </c>
      <c r="J2450" s="63">
        <v>59.2</v>
      </c>
      <c r="K2450" s="63">
        <v>16</v>
      </c>
      <c r="L2450" s="63" t="s">
        <v>3186</v>
      </c>
      <c r="M2450" s="63" t="s">
        <v>3187</v>
      </c>
      <c r="N2450" s="63" t="s">
        <v>2365</v>
      </c>
      <c r="O2450" s="62">
        <v>1</v>
      </c>
    </row>
    <row r="2451" spans="2:16" x14ac:dyDescent="0.25">
      <c r="B2451" s="62">
        <v>2446</v>
      </c>
      <c r="C2451" s="63" t="s">
        <v>3182</v>
      </c>
      <c r="D2451" s="63" t="s">
        <v>3214</v>
      </c>
      <c r="E2451" s="63" t="s">
        <v>3248</v>
      </c>
      <c r="F2451" s="63" t="s">
        <v>3248</v>
      </c>
      <c r="G2451" s="63"/>
      <c r="H2451" s="63"/>
      <c r="I2451" s="62" t="s">
        <v>3189</v>
      </c>
      <c r="J2451" s="63">
        <v>184.82</v>
      </c>
      <c r="K2451" s="63">
        <v>13</v>
      </c>
      <c r="L2451" s="63" t="s">
        <v>3186</v>
      </c>
      <c r="M2451" s="63" t="s">
        <v>3187</v>
      </c>
      <c r="N2451" s="63" t="s">
        <v>3190</v>
      </c>
      <c r="O2451" s="62">
        <v>3</v>
      </c>
      <c r="P2451" s="64"/>
    </row>
    <row r="2452" spans="2:16" x14ac:dyDescent="0.25">
      <c r="B2452" s="62">
        <v>2447</v>
      </c>
      <c r="C2452" s="63" t="s">
        <v>3182</v>
      </c>
      <c r="D2452" s="63" t="s">
        <v>3214</v>
      </c>
      <c r="E2452" s="63" t="s">
        <v>3248</v>
      </c>
      <c r="F2452" s="63" t="s">
        <v>3248</v>
      </c>
      <c r="G2452" s="63"/>
      <c r="H2452" s="63"/>
      <c r="I2452" s="62" t="s">
        <v>3189</v>
      </c>
      <c r="J2452" s="63">
        <v>138</v>
      </c>
      <c r="K2452" s="63">
        <v>13</v>
      </c>
      <c r="L2452" s="63" t="s">
        <v>3186</v>
      </c>
      <c r="M2452" s="63" t="s">
        <v>3187</v>
      </c>
      <c r="N2452" s="63" t="s">
        <v>3190</v>
      </c>
      <c r="O2452" s="62">
        <v>3</v>
      </c>
      <c r="P2452" s="64"/>
    </row>
    <row r="2453" spans="2:16" x14ac:dyDescent="0.25">
      <c r="B2453" s="62">
        <v>2448</v>
      </c>
      <c r="C2453" s="63" t="s">
        <v>3182</v>
      </c>
      <c r="D2453" s="63" t="s">
        <v>3214</v>
      </c>
      <c r="E2453" s="63" t="s">
        <v>3247</v>
      </c>
      <c r="F2453" s="63" t="s">
        <v>3247</v>
      </c>
      <c r="G2453" s="63"/>
      <c r="H2453" s="63"/>
      <c r="I2453" s="62" t="s">
        <v>3189</v>
      </c>
      <c r="J2453" s="63">
        <v>195.79</v>
      </c>
      <c r="K2453" s="63">
        <v>13</v>
      </c>
      <c r="L2453" s="63" t="s">
        <v>3186</v>
      </c>
      <c r="M2453" s="63" t="s">
        <v>3187</v>
      </c>
      <c r="N2453" s="63" t="s">
        <v>3190</v>
      </c>
      <c r="O2453" s="62">
        <v>3</v>
      </c>
      <c r="P2453" s="64"/>
    </row>
    <row r="2454" spans="2:16" x14ac:dyDescent="0.25">
      <c r="B2454" s="62">
        <v>2449</v>
      </c>
      <c r="C2454" s="63" t="s">
        <v>3182</v>
      </c>
      <c r="D2454" s="63" t="s">
        <v>3222</v>
      </c>
      <c r="E2454" s="63" t="s">
        <v>3246</v>
      </c>
      <c r="F2454" s="63" t="s">
        <v>3246</v>
      </c>
      <c r="G2454" s="63"/>
      <c r="H2454" s="63"/>
      <c r="I2454" s="62" t="s">
        <v>3189</v>
      </c>
      <c r="J2454" s="63">
        <v>197.81</v>
      </c>
      <c r="K2454" s="63">
        <v>13</v>
      </c>
      <c r="L2454" s="63" t="s">
        <v>3186</v>
      </c>
      <c r="M2454" s="63" t="s">
        <v>3187</v>
      </c>
      <c r="N2454" s="63" t="s">
        <v>3190</v>
      </c>
      <c r="O2454" s="62">
        <v>3</v>
      </c>
      <c r="P2454" s="64"/>
    </row>
    <row r="2455" spans="2:16" x14ac:dyDescent="0.25">
      <c r="B2455" s="62">
        <v>2450</v>
      </c>
      <c r="C2455" s="63" t="s">
        <v>3182</v>
      </c>
      <c r="D2455" s="63" t="s">
        <v>3214</v>
      </c>
      <c r="E2455" s="63" t="s">
        <v>3248</v>
      </c>
      <c r="F2455" s="63" t="s">
        <v>3248</v>
      </c>
      <c r="G2455" s="63"/>
      <c r="H2455" s="63"/>
      <c r="I2455" s="62" t="s">
        <v>3189</v>
      </c>
      <c r="J2455" s="63">
        <v>131.46</v>
      </c>
      <c r="K2455" s="63">
        <v>13</v>
      </c>
      <c r="L2455" s="63" t="s">
        <v>3186</v>
      </c>
      <c r="M2455" s="63" t="s">
        <v>3187</v>
      </c>
      <c r="N2455" s="63" t="s">
        <v>3190</v>
      </c>
      <c r="O2455" s="62">
        <v>3</v>
      </c>
      <c r="P2455" s="64"/>
    </row>
    <row r="2456" spans="2:16" x14ac:dyDescent="0.25">
      <c r="B2456" s="62">
        <v>2451</v>
      </c>
      <c r="C2456" s="63" t="s">
        <v>3182</v>
      </c>
      <c r="D2456" s="63" t="s">
        <v>3214</v>
      </c>
      <c r="E2456" s="63" t="s">
        <v>3248</v>
      </c>
      <c r="F2456" s="63" t="s">
        <v>3248</v>
      </c>
      <c r="G2456" s="63"/>
      <c r="H2456" s="63"/>
      <c r="I2456" s="62" t="s">
        <v>3189</v>
      </c>
      <c r="J2456" s="63">
        <v>162.6</v>
      </c>
      <c r="K2456" s="63">
        <v>13</v>
      </c>
      <c r="L2456" s="63" t="s">
        <v>3186</v>
      </c>
      <c r="M2456" s="63" t="s">
        <v>3187</v>
      </c>
      <c r="N2456" s="63" t="s">
        <v>3190</v>
      </c>
      <c r="O2456" s="62">
        <v>3</v>
      </c>
      <c r="P2456" s="64"/>
    </row>
    <row r="2457" spans="2:16" x14ac:dyDescent="0.25">
      <c r="B2457" s="62">
        <v>2452</v>
      </c>
      <c r="C2457" s="63" t="s">
        <v>3182</v>
      </c>
      <c r="D2457" s="63" t="s">
        <v>3222</v>
      </c>
      <c r="E2457" s="63" t="s">
        <v>3246</v>
      </c>
      <c r="F2457" s="63" t="s">
        <v>3246</v>
      </c>
      <c r="G2457" s="63"/>
      <c r="H2457" s="63"/>
      <c r="I2457" s="62" t="s">
        <v>3189</v>
      </c>
      <c r="J2457" s="63">
        <v>157.87</v>
      </c>
      <c r="K2457" s="63">
        <v>13</v>
      </c>
      <c r="L2457" s="63" t="s">
        <v>3186</v>
      </c>
      <c r="M2457" s="63" t="s">
        <v>3187</v>
      </c>
      <c r="N2457" s="63" t="s">
        <v>3190</v>
      </c>
      <c r="O2457" s="62">
        <v>3</v>
      </c>
      <c r="P2457" s="64"/>
    </row>
    <row r="2458" spans="2:16" x14ac:dyDescent="0.25">
      <c r="B2458" s="62">
        <v>2453</v>
      </c>
      <c r="C2458" s="63" t="s">
        <v>3182</v>
      </c>
      <c r="D2458" s="63" t="s">
        <v>3214</v>
      </c>
      <c r="E2458" s="63" t="s">
        <v>3248</v>
      </c>
      <c r="F2458" s="63" t="s">
        <v>3248</v>
      </c>
      <c r="G2458" s="63"/>
      <c r="H2458" s="63"/>
      <c r="I2458" s="62" t="s">
        <v>3189</v>
      </c>
      <c r="J2458" s="63">
        <v>170.44</v>
      </c>
      <c r="K2458" s="63">
        <v>13</v>
      </c>
      <c r="L2458" s="63" t="s">
        <v>3186</v>
      </c>
      <c r="M2458" s="63" t="s">
        <v>3187</v>
      </c>
      <c r="N2458" s="63" t="s">
        <v>3190</v>
      </c>
      <c r="O2458" s="62">
        <v>3</v>
      </c>
      <c r="P2458" s="64"/>
    </row>
    <row r="2459" spans="2:16" x14ac:dyDescent="0.25">
      <c r="B2459" s="62">
        <v>2454</v>
      </c>
      <c r="C2459" s="63" t="s">
        <v>3182</v>
      </c>
      <c r="D2459" s="63" t="s">
        <v>3222</v>
      </c>
      <c r="E2459" s="63" t="s">
        <v>3246</v>
      </c>
      <c r="F2459" s="63" t="s">
        <v>3246</v>
      </c>
      <c r="G2459" s="63"/>
      <c r="H2459" s="63"/>
      <c r="I2459" s="62" t="s">
        <v>3189</v>
      </c>
      <c r="J2459" s="63">
        <v>175.73</v>
      </c>
      <c r="K2459" s="63">
        <v>13</v>
      </c>
      <c r="L2459" s="63" t="s">
        <v>3186</v>
      </c>
      <c r="M2459" s="63" t="s">
        <v>3187</v>
      </c>
      <c r="N2459" s="63" t="s">
        <v>3190</v>
      </c>
      <c r="O2459" s="62">
        <v>3</v>
      </c>
      <c r="P2459" s="64"/>
    </row>
    <row r="2460" spans="2:16" x14ac:dyDescent="0.25">
      <c r="B2460" s="62">
        <v>2455</v>
      </c>
      <c r="C2460" s="63" t="s">
        <v>3182</v>
      </c>
      <c r="D2460" s="63" t="s">
        <v>3214</v>
      </c>
      <c r="E2460" s="63" t="s">
        <v>3248</v>
      </c>
      <c r="F2460" s="63" t="s">
        <v>3248</v>
      </c>
      <c r="G2460" s="63"/>
      <c r="H2460" s="63"/>
      <c r="I2460" s="62" t="s">
        <v>3189</v>
      </c>
      <c r="J2460" s="63">
        <v>167.25</v>
      </c>
      <c r="K2460" s="63">
        <v>13</v>
      </c>
      <c r="L2460" s="63" t="s">
        <v>3186</v>
      </c>
      <c r="M2460" s="63" t="s">
        <v>3187</v>
      </c>
      <c r="N2460" s="63" t="s">
        <v>3190</v>
      </c>
      <c r="O2460" s="62">
        <v>3</v>
      </c>
      <c r="P2460" s="64"/>
    </row>
    <row r="2461" spans="2:16" x14ac:dyDescent="0.25">
      <c r="B2461" s="62">
        <v>2456</v>
      </c>
      <c r="C2461" s="63" t="s">
        <v>3182</v>
      </c>
      <c r="D2461" s="63" t="s">
        <v>3222</v>
      </c>
      <c r="E2461" s="63" t="s">
        <v>3246</v>
      </c>
      <c r="F2461" s="63" t="s">
        <v>3246</v>
      </c>
      <c r="G2461" s="63"/>
      <c r="H2461" s="63"/>
      <c r="I2461" s="62" t="s">
        <v>3189</v>
      </c>
      <c r="J2461" s="63">
        <v>158.99</v>
      </c>
      <c r="K2461" s="63">
        <v>13</v>
      </c>
      <c r="L2461" s="63" t="s">
        <v>3186</v>
      </c>
      <c r="M2461" s="63" t="s">
        <v>3187</v>
      </c>
      <c r="N2461" s="63" t="s">
        <v>3190</v>
      </c>
      <c r="O2461" s="62">
        <v>3</v>
      </c>
      <c r="P2461" s="64"/>
    </row>
    <row r="2462" spans="2:16" x14ac:dyDescent="0.25">
      <c r="B2462" s="62">
        <v>2457</v>
      </c>
      <c r="C2462" s="63" t="s">
        <v>3182</v>
      </c>
      <c r="D2462" s="63" t="s">
        <v>3214</v>
      </c>
      <c r="E2462" s="63" t="s">
        <v>3248</v>
      </c>
      <c r="F2462" s="63" t="s">
        <v>3248</v>
      </c>
      <c r="G2462" s="63"/>
      <c r="H2462" s="63"/>
      <c r="I2462" s="62" t="s">
        <v>3189</v>
      </c>
      <c r="J2462" s="63">
        <v>229.85</v>
      </c>
      <c r="K2462" s="63">
        <v>13</v>
      </c>
      <c r="L2462" s="63" t="s">
        <v>3186</v>
      </c>
      <c r="M2462" s="63" t="s">
        <v>3187</v>
      </c>
      <c r="N2462" s="63" t="s">
        <v>3190</v>
      </c>
      <c r="O2462" s="62">
        <v>3</v>
      </c>
      <c r="P2462" s="64"/>
    </row>
    <row r="2463" spans="2:16" x14ac:dyDescent="0.25">
      <c r="B2463" s="62">
        <v>2458</v>
      </c>
      <c r="C2463" s="63" t="s">
        <v>3182</v>
      </c>
      <c r="D2463" s="63" t="s">
        <v>3222</v>
      </c>
      <c r="E2463" s="63" t="s">
        <v>3246</v>
      </c>
      <c r="F2463" s="63" t="s">
        <v>3246</v>
      </c>
      <c r="G2463" s="63"/>
      <c r="H2463" s="63"/>
      <c r="I2463" s="62" t="s">
        <v>3189</v>
      </c>
      <c r="J2463" s="63">
        <v>169.35</v>
      </c>
      <c r="K2463" s="63">
        <v>13</v>
      </c>
      <c r="L2463" s="63" t="s">
        <v>3186</v>
      </c>
      <c r="M2463" s="63" t="s">
        <v>3187</v>
      </c>
      <c r="N2463" s="63" t="s">
        <v>3190</v>
      </c>
      <c r="O2463" s="62">
        <v>3</v>
      </c>
      <c r="P2463" s="64"/>
    </row>
    <row r="2464" spans="2:16" x14ac:dyDescent="0.25">
      <c r="B2464" s="62">
        <v>2459</v>
      </c>
      <c r="C2464" s="63" t="s">
        <v>3182</v>
      </c>
      <c r="D2464" s="63" t="s">
        <v>3214</v>
      </c>
      <c r="E2464" s="63" t="s">
        <v>3248</v>
      </c>
      <c r="F2464" s="63" t="s">
        <v>3248</v>
      </c>
      <c r="G2464" s="63"/>
      <c r="H2464" s="63"/>
      <c r="I2464" s="62" t="s">
        <v>3189</v>
      </c>
      <c r="J2464" s="63">
        <v>293.14999999999998</v>
      </c>
      <c r="K2464" s="63">
        <v>13</v>
      </c>
      <c r="L2464" s="63" t="s">
        <v>3186</v>
      </c>
      <c r="M2464" s="63" t="s">
        <v>3187</v>
      </c>
      <c r="N2464" s="63" t="s">
        <v>3190</v>
      </c>
      <c r="O2464" s="62">
        <v>3</v>
      </c>
      <c r="P2464" s="64"/>
    </row>
    <row r="2465" spans="2:16" x14ac:dyDescent="0.25">
      <c r="B2465" s="62">
        <v>2460</v>
      </c>
      <c r="C2465" s="63" t="s">
        <v>3182</v>
      </c>
      <c r="D2465" s="63" t="s">
        <v>3222</v>
      </c>
      <c r="E2465" s="63" t="s">
        <v>3246</v>
      </c>
      <c r="F2465" s="63" t="s">
        <v>3246</v>
      </c>
      <c r="G2465" s="63"/>
      <c r="H2465" s="63"/>
      <c r="I2465" s="62" t="s">
        <v>3189</v>
      </c>
      <c r="J2465" s="63">
        <v>178.44</v>
      </c>
      <c r="K2465" s="63">
        <v>13</v>
      </c>
      <c r="L2465" s="63" t="s">
        <v>3186</v>
      </c>
      <c r="M2465" s="63" t="s">
        <v>3187</v>
      </c>
      <c r="N2465" s="63" t="s">
        <v>3190</v>
      </c>
      <c r="O2465" s="62">
        <v>3</v>
      </c>
      <c r="P2465" s="64"/>
    </row>
    <row r="2466" spans="2:16" x14ac:dyDescent="0.25">
      <c r="B2466" s="62">
        <v>2461</v>
      </c>
      <c r="C2466" s="63" t="s">
        <v>3182</v>
      </c>
      <c r="D2466" s="63" t="s">
        <v>3214</v>
      </c>
      <c r="E2466" s="63" t="s">
        <v>3248</v>
      </c>
      <c r="F2466" s="63" t="s">
        <v>3248</v>
      </c>
      <c r="G2466" s="63"/>
      <c r="H2466" s="63"/>
      <c r="I2466" s="62" t="s">
        <v>3189</v>
      </c>
      <c r="J2466" s="63">
        <v>35.07</v>
      </c>
      <c r="K2466" s="63">
        <v>13</v>
      </c>
      <c r="L2466" s="63" t="s">
        <v>3186</v>
      </c>
      <c r="M2466" s="63" t="s">
        <v>3187</v>
      </c>
      <c r="N2466" s="63" t="s">
        <v>3190</v>
      </c>
      <c r="O2466" s="62">
        <v>3</v>
      </c>
      <c r="P2466" s="64"/>
    </row>
    <row r="2467" spans="2:16" x14ac:dyDescent="0.25">
      <c r="B2467" s="62">
        <v>2462</v>
      </c>
      <c r="C2467" s="63" t="s">
        <v>3182</v>
      </c>
      <c r="D2467" s="63" t="s">
        <v>3214</v>
      </c>
      <c r="E2467" s="63" t="s">
        <v>3248</v>
      </c>
      <c r="F2467" s="63" t="s">
        <v>3248</v>
      </c>
      <c r="G2467" s="63"/>
      <c r="H2467" s="63"/>
      <c r="I2467" s="62" t="s">
        <v>3189</v>
      </c>
      <c r="J2467" s="63">
        <v>398.38</v>
      </c>
      <c r="K2467" s="63">
        <v>13</v>
      </c>
      <c r="L2467" s="63" t="s">
        <v>3186</v>
      </c>
      <c r="M2467" s="63" t="s">
        <v>3187</v>
      </c>
      <c r="N2467" s="63" t="s">
        <v>3190</v>
      </c>
      <c r="O2467" s="62">
        <v>3</v>
      </c>
      <c r="P2467" s="64"/>
    </row>
    <row r="2468" spans="2:16" x14ac:dyDescent="0.25">
      <c r="B2468" s="62">
        <v>2463</v>
      </c>
      <c r="C2468" s="63" t="s">
        <v>3182</v>
      </c>
      <c r="D2468" s="63" t="s">
        <v>3222</v>
      </c>
      <c r="E2468" s="63" t="s">
        <v>3246</v>
      </c>
      <c r="F2468" s="63" t="s">
        <v>3246</v>
      </c>
      <c r="G2468" s="63"/>
      <c r="H2468" s="63"/>
      <c r="I2468" s="62" t="s">
        <v>3189</v>
      </c>
      <c r="J2468" s="63">
        <v>143.25</v>
      </c>
      <c r="K2468" s="63">
        <v>13</v>
      </c>
      <c r="L2468" s="63" t="s">
        <v>3186</v>
      </c>
      <c r="M2468" s="63" t="s">
        <v>3187</v>
      </c>
      <c r="N2468" s="63" t="s">
        <v>3190</v>
      </c>
      <c r="O2468" s="62">
        <v>3</v>
      </c>
      <c r="P2468" s="64"/>
    </row>
    <row r="2469" spans="2:16" x14ac:dyDescent="0.25">
      <c r="B2469" s="62">
        <v>2464</v>
      </c>
      <c r="C2469" s="63" t="s">
        <v>3182</v>
      </c>
      <c r="D2469" s="63" t="s">
        <v>3222</v>
      </c>
      <c r="E2469" s="63" t="s">
        <v>3246</v>
      </c>
      <c r="F2469" s="63" t="s">
        <v>3246</v>
      </c>
      <c r="G2469" s="63"/>
      <c r="H2469" s="63"/>
      <c r="I2469" s="62" t="s">
        <v>3189</v>
      </c>
      <c r="J2469" s="63">
        <v>182.53</v>
      </c>
      <c r="K2469" s="63">
        <v>13</v>
      </c>
      <c r="L2469" s="63" t="s">
        <v>3186</v>
      </c>
      <c r="M2469" s="63" t="s">
        <v>3187</v>
      </c>
      <c r="N2469" s="63" t="s">
        <v>3190</v>
      </c>
      <c r="O2469" s="62">
        <v>3</v>
      </c>
      <c r="P2469" s="64"/>
    </row>
    <row r="2470" spans="2:16" x14ac:dyDescent="0.25">
      <c r="B2470" s="62">
        <v>2465</v>
      </c>
      <c r="C2470" s="63" t="s">
        <v>3182</v>
      </c>
      <c r="D2470" s="63" t="s">
        <v>3214</v>
      </c>
      <c r="E2470" s="63" t="s">
        <v>3248</v>
      </c>
      <c r="F2470" s="63" t="s">
        <v>3248</v>
      </c>
      <c r="G2470" s="63"/>
      <c r="H2470" s="63"/>
      <c r="I2470" s="62" t="s">
        <v>3189</v>
      </c>
      <c r="J2470" s="63">
        <v>68.290000000000006</v>
      </c>
      <c r="K2470" s="63">
        <v>13</v>
      </c>
      <c r="L2470" s="63" t="s">
        <v>3186</v>
      </c>
      <c r="M2470" s="63" t="s">
        <v>3187</v>
      </c>
      <c r="N2470" s="63" t="s">
        <v>3190</v>
      </c>
      <c r="O2470" s="62">
        <v>3</v>
      </c>
      <c r="P2470" s="64"/>
    </row>
    <row r="2471" spans="2:16" x14ac:dyDescent="0.25">
      <c r="B2471" s="62">
        <v>2466</v>
      </c>
      <c r="C2471" s="63" t="s">
        <v>3182</v>
      </c>
      <c r="D2471" s="63" t="s">
        <v>3222</v>
      </c>
      <c r="E2471" s="63" t="s">
        <v>3246</v>
      </c>
      <c r="F2471" s="63" t="s">
        <v>3246</v>
      </c>
      <c r="G2471" s="63"/>
      <c r="H2471" s="63"/>
      <c r="I2471" s="62" t="s">
        <v>3189</v>
      </c>
      <c r="J2471" s="63">
        <v>162.02000000000001</v>
      </c>
      <c r="K2471" s="63">
        <v>13</v>
      </c>
      <c r="L2471" s="63" t="s">
        <v>3186</v>
      </c>
      <c r="M2471" s="63" t="s">
        <v>3187</v>
      </c>
      <c r="N2471" s="63" t="s">
        <v>3190</v>
      </c>
      <c r="O2471" s="62">
        <v>3</v>
      </c>
      <c r="P2471" s="64"/>
    </row>
    <row r="2472" spans="2:16" x14ac:dyDescent="0.25">
      <c r="B2472" s="62">
        <v>2467</v>
      </c>
      <c r="C2472" s="63" t="s">
        <v>3182</v>
      </c>
      <c r="D2472" s="63" t="s">
        <v>3214</v>
      </c>
      <c r="E2472" s="63" t="s">
        <v>3248</v>
      </c>
      <c r="F2472" s="63" t="s">
        <v>3248</v>
      </c>
      <c r="G2472" s="63"/>
      <c r="H2472" s="63"/>
      <c r="I2472" s="62" t="s">
        <v>3189</v>
      </c>
      <c r="J2472" s="63">
        <v>110.78</v>
      </c>
      <c r="K2472" s="63">
        <v>13</v>
      </c>
      <c r="L2472" s="63" t="s">
        <v>3186</v>
      </c>
      <c r="M2472" s="63" t="s">
        <v>3187</v>
      </c>
      <c r="N2472" s="63" t="s">
        <v>3190</v>
      </c>
      <c r="O2472" s="62">
        <v>3</v>
      </c>
      <c r="P2472" s="64"/>
    </row>
    <row r="2473" spans="2:16" x14ac:dyDescent="0.25">
      <c r="B2473" s="62">
        <v>2468</v>
      </c>
      <c r="C2473" s="63" t="s">
        <v>3182</v>
      </c>
      <c r="D2473" s="63" t="s">
        <v>3222</v>
      </c>
      <c r="E2473" s="63" t="s">
        <v>3246</v>
      </c>
      <c r="F2473" s="63" t="s">
        <v>3246</v>
      </c>
      <c r="G2473" s="63"/>
      <c r="H2473" s="63"/>
      <c r="I2473" s="62" t="s">
        <v>3189</v>
      </c>
      <c r="J2473" s="63">
        <v>148.75</v>
      </c>
      <c r="K2473" s="63">
        <v>13</v>
      </c>
      <c r="L2473" s="63" t="s">
        <v>3186</v>
      </c>
      <c r="M2473" s="63" t="s">
        <v>3187</v>
      </c>
      <c r="N2473" s="63" t="s">
        <v>3190</v>
      </c>
      <c r="O2473" s="62">
        <v>3</v>
      </c>
      <c r="P2473" s="64"/>
    </row>
    <row r="2474" spans="2:16" x14ac:dyDescent="0.25">
      <c r="B2474" s="62">
        <v>2469</v>
      </c>
      <c r="C2474" s="63" t="s">
        <v>3182</v>
      </c>
      <c r="D2474" s="63" t="s">
        <v>3214</v>
      </c>
      <c r="E2474" s="63" t="s">
        <v>3248</v>
      </c>
      <c r="F2474" s="63" t="s">
        <v>3248</v>
      </c>
      <c r="G2474" s="63"/>
      <c r="H2474" s="63"/>
      <c r="I2474" s="62" t="s">
        <v>3189</v>
      </c>
      <c r="J2474" s="63">
        <v>241.15</v>
      </c>
      <c r="K2474" s="63">
        <v>13</v>
      </c>
      <c r="L2474" s="63" t="s">
        <v>3186</v>
      </c>
      <c r="M2474" s="63" t="s">
        <v>3187</v>
      </c>
      <c r="N2474" s="63" t="s">
        <v>3190</v>
      </c>
      <c r="O2474" s="62">
        <v>3</v>
      </c>
      <c r="P2474" s="64"/>
    </row>
    <row r="2475" spans="2:16" x14ac:dyDescent="0.25">
      <c r="B2475" s="62">
        <v>2470</v>
      </c>
      <c r="C2475" s="63" t="s">
        <v>3182</v>
      </c>
      <c r="D2475" s="63" t="s">
        <v>3214</v>
      </c>
      <c r="E2475" s="63" t="s">
        <v>3248</v>
      </c>
      <c r="F2475" s="63" t="s">
        <v>3248</v>
      </c>
      <c r="G2475" s="63"/>
      <c r="H2475" s="63"/>
      <c r="I2475" s="62" t="s">
        <v>3189</v>
      </c>
      <c r="J2475" s="63">
        <v>151.28</v>
      </c>
      <c r="K2475" s="63">
        <v>13</v>
      </c>
      <c r="L2475" s="63" t="s">
        <v>3186</v>
      </c>
      <c r="M2475" s="63" t="s">
        <v>3187</v>
      </c>
      <c r="N2475" s="63" t="s">
        <v>3190</v>
      </c>
      <c r="O2475" s="62">
        <v>3</v>
      </c>
      <c r="P2475" s="64"/>
    </row>
    <row r="2476" spans="2:16" x14ac:dyDescent="0.25">
      <c r="B2476" s="62">
        <v>2471</v>
      </c>
      <c r="C2476" s="63" t="s">
        <v>3182</v>
      </c>
      <c r="D2476" s="63" t="s">
        <v>3222</v>
      </c>
      <c r="E2476" s="63" t="s">
        <v>3246</v>
      </c>
      <c r="F2476" s="63" t="s">
        <v>3246</v>
      </c>
      <c r="G2476" s="63"/>
      <c r="H2476" s="63"/>
      <c r="I2476" s="62" t="s">
        <v>3189</v>
      </c>
      <c r="J2476" s="63">
        <v>144.16999999999999</v>
      </c>
      <c r="K2476" s="63">
        <v>13</v>
      </c>
      <c r="L2476" s="63" t="s">
        <v>3186</v>
      </c>
      <c r="M2476" s="63" t="s">
        <v>3187</v>
      </c>
      <c r="N2476" s="63" t="s">
        <v>3190</v>
      </c>
      <c r="O2476" s="62">
        <v>3</v>
      </c>
      <c r="P2476" s="64"/>
    </row>
    <row r="2477" spans="2:16" x14ac:dyDescent="0.25">
      <c r="B2477" s="62">
        <v>2472</v>
      </c>
      <c r="C2477" s="63" t="s">
        <v>3182</v>
      </c>
      <c r="D2477" s="63" t="s">
        <v>3214</v>
      </c>
      <c r="E2477" s="63" t="s">
        <v>3247</v>
      </c>
      <c r="F2477" s="63" t="s">
        <v>3247</v>
      </c>
      <c r="G2477" s="63"/>
      <c r="H2477" s="63"/>
      <c r="I2477" s="62" t="s">
        <v>3189</v>
      </c>
      <c r="J2477" s="63">
        <v>151.1</v>
      </c>
      <c r="K2477" s="63">
        <v>13</v>
      </c>
      <c r="L2477" s="63" t="s">
        <v>3186</v>
      </c>
      <c r="M2477" s="63" t="s">
        <v>3187</v>
      </c>
      <c r="N2477" s="63" t="s">
        <v>3190</v>
      </c>
      <c r="O2477" s="62">
        <v>3</v>
      </c>
      <c r="P2477" s="64"/>
    </row>
    <row r="2478" spans="2:16" x14ac:dyDescent="0.25">
      <c r="B2478" s="62">
        <v>2473</v>
      </c>
      <c r="C2478" s="63" t="s">
        <v>3182</v>
      </c>
      <c r="D2478" s="63" t="s">
        <v>3222</v>
      </c>
      <c r="E2478" s="63" t="s">
        <v>3246</v>
      </c>
      <c r="F2478" s="63" t="s">
        <v>3246</v>
      </c>
      <c r="G2478" s="63"/>
      <c r="H2478" s="63"/>
      <c r="I2478" s="62" t="s">
        <v>3189</v>
      </c>
      <c r="J2478" s="63">
        <v>136.88</v>
      </c>
      <c r="K2478" s="63">
        <v>13</v>
      </c>
      <c r="L2478" s="63" t="s">
        <v>3186</v>
      </c>
      <c r="M2478" s="63" t="s">
        <v>3187</v>
      </c>
      <c r="N2478" s="63" t="s">
        <v>3190</v>
      </c>
      <c r="O2478" s="62">
        <v>3</v>
      </c>
      <c r="P2478" s="64"/>
    </row>
    <row r="2479" spans="2:16" x14ac:dyDescent="0.25">
      <c r="B2479" s="62">
        <v>2474</v>
      </c>
      <c r="C2479" s="63" t="s">
        <v>3182</v>
      </c>
      <c r="D2479" s="63" t="s">
        <v>3222</v>
      </c>
      <c r="E2479" s="63" t="s">
        <v>3246</v>
      </c>
      <c r="F2479" s="63" t="s">
        <v>3246</v>
      </c>
      <c r="G2479" s="63"/>
      <c r="H2479" s="63"/>
      <c r="I2479" s="62" t="s">
        <v>3189</v>
      </c>
      <c r="J2479" s="63">
        <v>65.2</v>
      </c>
      <c r="K2479" s="63">
        <v>13</v>
      </c>
      <c r="L2479" s="63" t="s">
        <v>3186</v>
      </c>
      <c r="M2479" s="63" t="s">
        <v>3187</v>
      </c>
      <c r="N2479" s="63" t="s">
        <v>3190</v>
      </c>
      <c r="O2479" s="62">
        <v>3</v>
      </c>
      <c r="P2479" s="64"/>
    </row>
    <row r="2480" spans="2:16" x14ac:dyDescent="0.25">
      <c r="B2480" s="62">
        <v>2475</v>
      </c>
      <c r="C2480" s="63" t="s">
        <v>3182</v>
      </c>
      <c r="D2480" s="63" t="s">
        <v>3245</v>
      </c>
      <c r="E2480" s="63" t="s">
        <v>3245</v>
      </c>
      <c r="F2480" s="63" t="s">
        <v>3245</v>
      </c>
      <c r="G2480" s="63"/>
      <c r="H2480" s="63"/>
      <c r="I2480" s="62" t="s">
        <v>3189</v>
      </c>
      <c r="J2480" s="63">
        <v>54</v>
      </c>
      <c r="K2480" s="63">
        <v>12</v>
      </c>
      <c r="L2480" s="63" t="s">
        <v>3186</v>
      </c>
      <c r="M2480" s="63" t="s">
        <v>3187</v>
      </c>
      <c r="N2480" s="63" t="s">
        <v>3198</v>
      </c>
      <c r="O2480" s="62">
        <v>3</v>
      </c>
      <c r="P2480" s="64"/>
    </row>
    <row r="2481" spans="2:16" x14ac:dyDescent="0.25">
      <c r="B2481" s="62">
        <v>2476</v>
      </c>
      <c r="C2481" s="63" t="s">
        <v>3182</v>
      </c>
      <c r="D2481" s="63" t="s">
        <v>3245</v>
      </c>
      <c r="E2481" s="63" t="s">
        <v>3245</v>
      </c>
      <c r="F2481" s="63" t="s">
        <v>3245</v>
      </c>
      <c r="G2481" s="63"/>
      <c r="H2481" s="63"/>
      <c r="I2481" s="62" t="s">
        <v>3189</v>
      </c>
      <c r="J2481" s="63">
        <v>79</v>
      </c>
      <c r="K2481" s="63">
        <v>13</v>
      </c>
      <c r="L2481" s="63" t="s">
        <v>3186</v>
      </c>
      <c r="M2481" s="63" t="s">
        <v>3187</v>
      </c>
      <c r="N2481" s="63" t="s">
        <v>3199</v>
      </c>
      <c r="O2481" s="62">
        <v>3</v>
      </c>
      <c r="P2481" s="64"/>
    </row>
    <row r="2482" spans="2:16" x14ac:dyDescent="0.25">
      <c r="B2482" s="62">
        <v>2477</v>
      </c>
      <c r="C2482" s="63" t="s">
        <v>3182</v>
      </c>
      <c r="D2482" s="63" t="s">
        <v>3222</v>
      </c>
      <c r="E2482" s="63" t="s">
        <v>3246</v>
      </c>
      <c r="F2482" s="63" t="s">
        <v>3246</v>
      </c>
      <c r="G2482" s="63"/>
      <c r="H2482" s="63"/>
      <c r="I2482" s="62" t="s">
        <v>3189</v>
      </c>
      <c r="J2482" s="63">
        <v>223.59</v>
      </c>
      <c r="K2482" s="63">
        <v>13</v>
      </c>
      <c r="L2482" s="63" t="s">
        <v>3186</v>
      </c>
      <c r="M2482" s="63" t="s">
        <v>3187</v>
      </c>
      <c r="N2482" s="63" t="s">
        <v>3190</v>
      </c>
      <c r="O2482" s="62">
        <v>3</v>
      </c>
      <c r="P2482" s="64"/>
    </row>
    <row r="2483" spans="2:16" x14ac:dyDescent="0.25">
      <c r="B2483" s="62">
        <v>2478</v>
      </c>
      <c r="C2483" s="63" t="s">
        <v>3182</v>
      </c>
      <c r="D2483" s="63" t="s">
        <v>3214</v>
      </c>
      <c r="E2483" s="63" t="s">
        <v>3247</v>
      </c>
      <c r="F2483" s="63" t="s">
        <v>3247</v>
      </c>
      <c r="G2483" s="63"/>
      <c r="H2483" s="63"/>
      <c r="I2483" s="62" t="s">
        <v>3189</v>
      </c>
      <c r="J2483" s="63">
        <v>152.06</v>
      </c>
      <c r="K2483" s="63">
        <v>13</v>
      </c>
      <c r="L2483" s="63" t="s">
        <v>3186</v>
      </c>
      <c r="M2483" s="63" t="s">
        <v>3187</v>
      </c>
      <c r="N2483" s="63" t="s">
        <v>3190</v>
      </c>
      <c r="O2483" s="62">
        <v>3</v>
      </c>
      <c r="P2483" s="64"/>
    </row>
    <row r="2484" spans="2:16" x14ac:dyDescent="0.25">
      <c r="B2484" s="62">
        <v>2479</v>
      </c>
      <c r="C2484" s="63" t="s">
        <v>3182</v>
      </c>
      <c r="D2484" s="63" t="s">
        <v>3222</v>
      </c>
      <c r="E2484" s="63" t="s">
        <v>3246</v>
      </c>
      <c r="F2484" s="63" t="s">
        <v>3246</v>
      </c>
      <c r="G2484" s="63"/>
      <c r="H2484" s="63"/>
      <c r="I2484" s="62" t="s">
        <v>3189</v>
      </c>
      <c r="J2484" s="63">
        <v>152.36000000000001</v>
      </c>
      <c r="K2484" s="63">
        <v>13</v>
      </c>
      <c r="L2484" s="63" t="s">
        <v>3186</v>
      </c>
      <c r="M2484" s="63" t="s">
        <v>3187</v>
      </c>
      <c r="N2484" s="63" t="s">
        <v>3190</v>
      </c>
      <c r="O2484" s="62">
        <v>3</v>
      </c>
      <c r="P2484" s="64"/>
    </row>
    <row r="2485" spans="2:16" x14ac:dyDescent="0.25">
      <c r="B2485" s="62">
        <v>2480</v>
      </c>
      <c r="C2485" s="63" t="s">
        <v>3182</v>
      </c>
      <c r="D2485" s="63" t="s">
        <v>3214</v>
      </c>
      <c r="E2485" s="63" t="s">
        <v>3247</v>
      </c>
      <c r="F2485" s="63" t="s">
        <v>3247</v>
      </c>
      <c r="G2485" s="63"/>
      <c r="H2485" s="63"/>
      <c r="I2485" s="62" t="s">
        <v>3189</v>
      </c>
      <c r="J2485" s="63">
        <v>164.45</v>
      </c>
      <c r="K2485" s="63">
        <v>13</v>
      </c>
      <c r="L2485" s="63" t="s">
        <v>3186</v>
      </c>
      <c r="M2485" s="63" t="s">
        <v>3187</v>
      </c>
      <c r="N2485" s="63" t="s">
        <v>3190</v>
      </c>
      <c r="O2485" s="62">
        <v>3</v>
      </c>
      <c r="P2485" s="64"/>
    </row>
    <row r="2486" spans="2:16" x14ac:dyDescent="0.25">
      <c r="B2486" s="62">
        <v>2481</v>
      </c>
      <c r="C2486" s="63" t="s">
        <v>3182</v>
      </c>
      <c r="D2486" s="63" t="s">
        <v>3245</v>
      </c>
      <c r="E2486" s="63" t="s">
        <v>3245</v>
      </c>
      <c r="F2486" s="63" t="s">
        <v>3245</v>
      </c>
      <c r="G2486" s="63"/>
      <c r="H2486" s="63"/>
      <c r="I2486" s="62" t="s">
        <v>3189</v>
      </c>
      <c r="J2486" s="63">
        <v>51</v>
      </c>
      <c r="K2486" s="63">
        <v>13</v>
      </c>
      <c r="L2486" s="63" t="s">
        <v>3186</v>
      </c>
      <c r="M2486" s="63" t="s">
        <v>3187</v>
      </c>
      <c r="N2486" s="63" t="s">
        <v>3199</v>
      </c>
      <c r="O2486" s="62">
        <v>3</v>
      </c>
      <c r="P2486" s="64"/>
    </row>
    <row r="2487" spans="2:16" x14ac:dyDescent="0.25">
      <c r="B2487" s="62">
        <v>2482</v>
      </c>
      <c r="C2487" s="63" t="s">
        <v>3182</v>
      </c>
      <c r="D2487" s="63" t="s">
        <v>3214</v>
      </c>
      <c r="E2487" s="63" t="s">
        <v>3247</v>
      </c>
      <c r="F2487" s="63" t="s">
        <v>3247</v>
      </c>
      <c r="G2487" s="63"/>
      <c r="H2487" s="63"/>
      <c r="I2487" s="62" t="s">
        <v>3189</v>
      </c>
      <c r="J2487" s="63">
        <v>170.35</v>
      </c>
      <c r="K2487" s="63">
        <v>13</v>
      </c>
      <c r="L2487" s="63" t="s">
        <v>3186</v>
      </c>
      <c r="M2487" s="63" t="s">
        <v>3187</v>
      </c>
      <c r="N2487" s="63" t="s">
        <v>3190</v>
      </c>
      <c r="O2487" s="62">
        <v>3</v>
      </c>
      <c r="P2487" s="64"/>
    </row>
    <row r="2488" spans="2:16" x14ac:dyDescent="0.25">
      <c r="B2488" s="62">
        <v>2483</v>
      </c>
      <c r="C2488" s="63" t="s">
        <v>3182</v>
      </c>
      <c r="D2488" s="63" t="s">
        <v>3222</v>
      </c>
      <c r="E2488" s="63" t="s">
        <v>3246</v>
      </c>
      <c r="F2488" s="63" t="s">
        <v>3246</v>
      </c>
      <c r="G2488" s="63"/>
      <c r="H2488" s="63"/>
      <c r="I2488" s="62" t="s">
        <v>3189</v>
      </c>
      <c r="J2488" s="63">
        <v>80.61</v>
      </c>
      <c r="K2488" s="63">
        <v>13</v>
      </c>
      <c r="L2488" s="63" t="s">
        <v>3186</v>
      </c>
      <c r="M2488" s="63" t="s">
        <v>3187</v>
      </c>
      <c r="N2488" s="63" t="s">
        <v>3190</v>
      </c>
      <c r="O2488" s="62">
        <v>3</v>
      </c>
      <c r="P2488" s="64"/>
    </row>
    <row r="2489" spans="2:16" x14ac:dyDescent="0.25">
      <c r="B2489" s="62">
        <v>2484</v>
      </c>
      <c r="C2489" s="63" t="s">
        <v>3182</v>
      </c>
      <c r="D2489" s="63" t="s">
        <v>3214</v>
      </c>
      <c r="E2489" s="63" t="s">
        <v>3247</v>
      </c>
      <c r="F2489" s="63" t="s">
        <v>3247</v>
      </c>
      <c r="G2489" s="63"/>
      <c r="H2489" s="63"/>
      <c r="I2489" s="62" t="s">
        <v>3189</v>
      </c>
      <c r="J2489" s="63">
        <v>172.25</v>
      </c>
      <c r="K2489" s="63">
        <v>13</v>
      </c>
      <c r="L2489" s="63" t="s">
        <v>3186</v>
      </c>
      <c r="M2489" s="63" t="s">
        <v>3187</v>
      </c>
      <c r="N2489" s="63" t="s">
        <v>3190</v>
      </c>
      <c r="O2489" s="62">
        <v>3</v>
      </c>
      <c r="P2489" s="64"/>
    </row>
    <row r="2490" spans="2:16" x14ac:dyDescent="0.25">
      <c r="B2490" s="62">
        <v>2485</v>
      </c>
      <c r="C2490" s="63" t="s">
        <v>3182</v>
      </c>
      <c r="D2490" s="63" t="s">
        <v>3214</v>
      </c>
      <c r="E2490" s="63" t="s">
        <v>3215</v>
      </c>
      <c r="F2490" s="63" t="s">
        <v>3215</v>
      </c>
      <c r="G2490" s="63"/>
      <c r="H2490" s="63"/>
      <c r="I2490" s="62" t="s">
        <v>3185</v>
      </c>
      <c r="J2490" s="63">
        <v>159.22</v>
      </c>
      <c r="K2490" s="63">
        <v>13</v>
      </c>
      <c r="L2490" s="63" t="s">
        <v>3186</v>
      </c>
      <c r="M2490" s="63" t="s">
        <v>3194</v>
      </c>
      <c r="N2490" s="63" t="s">
        <v>2692</v>
      </c>
      <c r="O2490" s="62">
        <v>1</v>
      </c>
    </row>
    <row r="2491" spans="2:16" x14ac:dyDescent="0.25">
      <c r="B2491" s="62">
        <v>2486</v>
      </c>
      <c r="C2491" s="63" t="s">
        <v>3182</v>
      </c>
      <c r="D2491" s="63" t="s">
        <v>3222</v>
      </c>
      <c r="E2491" s="63" t="s">
        <v>3246</v>
      </c>
      <c r="F2491" s="63" t="s">
        <v>3246</v>
      </c>
      <c r="G2491" s="63"/>
      <c r="H2491" s="63"/>
      <c r="I2491" s="62" t="s">
        <v>3189</v>
      </c>
      <c r="J2491" s="63">
        <v>426.73</v>
      </c>
      <c r="K2491" s="63">
        <v>13</v>
      </c>
      <c r="L2491" s="63" t="s">
        <v>3186</v>
      </c>
      <c r="M2491" s="63" t="s">
        <v>3187</v>
      </c>
      <c r="N2491" s="63" t="s">
        <v>3190</v>
      </c>
      <c r="O2491" s="62">
        <v>3</v>
      </c>
      <c r="P2491" s="64"/>
    </row>
    <row r="2492" spans="2:16" x14ac:dyDescent="0.25">
      <c r="B2492" s="62">
        <v>2487</v>
      </c>
      <c r="C2492" s="63" t="s">
        <v>3182</v>
      </c>
      <c r="D2492" s="63" t="s">
        <v>3245</v>
      </c>
      <c r="E2492" s="63" t="s">
        <v>3245</v>
      </c>
      <c r="F2492" s="63" t="s">
        <v>3245</v>
      </c>
      <c r="G2492" s="63"/>
      <c r="H2492" s="63"/>
      <c r="I2492" s="62" t="s">
        <v>3189</v>
      </c>
      <c r="J2492" s="63">
        <v>122</v>
      </c>
      <c r="K2492" s="63">
        <v>12</v>
      </c>
      <c r="L2492" s="63" t="s">
        <v>3186</v>
      </c>
      <c r="M2492" s="63" t="s">
        <v>3187</v>
      </c>
      <c r="N2492" s="63" t="s">
        <v>3198</v>
      </c>
      <c r="O2492" s="62">
        <v>3</v>
      </c>
      <c r="P2492" s="64"/>
    </row>
    <row r="2493" spans="2:16" x14ac:dyDescent="0.25">
      <c r="B2493" s="62">
        <v>2488</v>
      </c>
      <c r="C2493" s="63" t="s">
        <v>3182</v>
      </c>
      <c r="D2493" s="63" t="s">
        <v>3214</v>
      </c>
      <c r="E2493" s="63" t="s">
        <v>3247</v>
      </c>
      <c r="F2493" s="63" t="s">
        <v>3247</v>
      </c>
      <c r="G2493" s="63"/>
      <c r="H2493" s="63"/>
      <c r="I2493" s="62" t="s">
        <v>3189</v>
      </c>
      <c r="J2493" s="63">
        <v>159.30000000000001</v>
      </c>
      <c r="K2493" s="63">
        <v>13</v>
      </c>
      <c r="L2493" s="63" t="s">
        <v>3186</v>
      </c>
      <c r="M2493" s="63" t="s">
        <v>3187</v>
      </c>
      <c r="N2493" s="63" t="s">
        <v>3190</v>
      </c>
      <c r="O2493" s="62">
        <v>3</v>
      </c>
      <c r="P2493" s="64"/>
    </row>
    <row r="2494" spans="2:16" x14ac:dyDescent="0.25">
      <c r="B2494" s="62">
        <v>2489</v>
      </c>
      <c r="C2494" s="63" t="s">
        <v>3182</v>
      </c>
      <c r="D2494" s="63" t="s">
        <v>3214</v>
      </c>
      <c r="E2494" s="63" t="s">
        <v>3247</v>
      </c>
      <c r="F2494" s="63" t="s">
        <v>3247</v>
      </c>
      <c r="G2494" s="63"/>
      <c r="H2494" s="63"/>
      <c r="I2494" s="62" t="s">
        <v>3189</v>
      </c>
      <c r="J2494" s="63">
        <v>115.54</v>
      </c>
      <c r="K2494" s="63">
        <v>13</v>
      </c>
      <c r="L2494" s="63" t="s">
        <v>3186</v>
      </c>
      <c r="M2494" s="63" t="s">
        <v>3187</v>
      </c>
      <c r="N2494" s="63" t="s">
        <v>3190</v>
      </c>
      <c r="O2494" s="62">
        <v>3</v>
      </c>
      <c r="P2494" s="64"/>
    </row>
    <row r="2495" spans="2:16" x14ac:dyDescent="0.25">
      <c r="B2495" s="62">
        <v>2490</v>
      </c>
      <c r="C2495" s="63" t="s">
        <v>3182</v>
      </c>
      <c r="D2495" s="63" t="s">
        <v>3214</v>
      </c>
      <c r="E2495" s="63" t="s">
        <v>3247</v>
      </c>
      <c r="F2495" s="63" t="s">
        <v>3247</v>
      </c>
      <c r="G2495" s="63"/>
      <c r="H2495" s="63"/>
      <c r="I2495" s="62" t="s">
        <v>3189</v>
      </c>
      <c r="J2495" s="63">
        <v>146.99</v>
      </c>
      <c r="K2495" s="63">
        <v>13</v>
      </c>
      <c r="L2495" s="63" t="s">
        <v>3186</v>
      </c>
      <c r="M2495" s="63" t="s">
        <v>3187</v>
      </c>
      <c r="N2495" s="63" t="s">
        <v>3190</v>
      </c>
      <c r="O2495" s="62">
        <v>3</v>
      </c>
      <c r="P2495" s="64"/>
    </row>
    <row r="2496" spans="2:16" x14ac:dyDescent="0.25">
      <c r="B2496" s="62">
        <v>2491</v>
      </c>
      <c r="C2496" s="63" t="s">
        <v>3182</v>
      </c>
      <c r="D2496" s="63" t="s">
        <v>3214</v>
      </c>
      <c r="E2496" s="63" t="s">
        <v>3247</v>
      </c>
      <c r="F2496" s="63" t="s">
        <v>3247</v>
      </c>
      <c r="G2496" s="63"/>
      <c r="H2496" s="63"/>
      <c r="I2496" s="62" t="s">
        <v>3189</v>
      </c>
      <c r="J2496" s="63">
        <v>196.92</v>
      </c>
      <c r="K2496" s="63">
        <v>13</v>
      </c>
      <c r="L2496" s="63" t="s">
        <v>3186</v>
      </c>
      <c r="M2496" s="63" t="s">
        <v>3187</v>
      </c>
      <c r="N2496" s="63" t="s">
        <v>3190</v>
      </c>
      <c r="O2496" s="62">
        <v>3</v>
      </c>
      <c r="P2496" s="64"/>
    </row>
    <row r="2497" spans="2:16" x14ac:dyDescent="0.25">
      <c r="B2497" s="62">
        <v>2492</v>
      </c>
      <c r="C2497" s="63" t="s">
        <v>3182</v>
      </c>
      <c r="D2497" s="63" t="s">
        <v>3214</v>
      </c>
      <c r="E2497" s="63" t="s">
        <v>3215</v>
      </c>
      <c r="F2497" s="63" t="s">
        <v>3215</v>
      </c>
      <c r="G2497" s="63"/>
      <c r="H2497" s="63"/>
      <c r="I2497" s="62" t="s">
        <v>3189</v>
      </c>
      <c r="J2497" s="63">
        <v>91.2</v>
      </c>
      <c r="K2497" s="63">
        <v>12</v>
      </c>
      <c r="L2497" s="63" t="s">
        <v>3186</v>
      </c>
      <c r="M2497" s="63" t="s">
        <v>3187</v>
      </c>
      <c r="N2497" s="63" t="s">
        <v>3198</v>
      </c>
      <c r="O2497" s="62">
        <v>3</v>
      </c>
      <c r="P2497" s="64"/>
    </row>
    <row r="2498" spans="2:16" x14ac:dyDescent="0.25">
      <c r="B2498" s="62">
        <v>2493</v>
      </c>
      <c r="C2498" s="63" t="s">
        <v>3182</v>
      </c>
      <c r="D2498" s="63" t="s">
        <v>3222</v>
      </c>
      <c r="E2498" s="63" t="s">
        <v>3246</v>
      </c>
      <c r="F2498" s="63" t="s">
        <v>3246</v>
      </c>
      <c r="G2498" s="63"/>
      <c r="H2498" s="63"/>
      <c r="I2498" s="62" t="s">
        <v>3189</v>
      </c>
      <c r="J2498" s="63">
        <v>142.69</v>
      </c>
      <c r="K2498" s="63">
        <v>13</v>
      </c>
      <c r="L2498" s="63" t="s">
        <v>3186</v>
      </c>
      <c r="M2498" s="63" t="s">
        <v>3187</v>
      </c>
      <c r="N2498" s="63" t="s">
        <v>3190</v>
      </c>
      <c r="O2498" s="62">
        <v>3</v>
      </c>
      <c r="P2498" s="64"/>
    </row>
    <row r="2499" spans="2:16" x14ac:dyDescent="0.25">
      <c r="B2499" s="62">
        <v>2494</v>
      </c>
      <c r="C2499" s="63" t="s">
        <v>3182</v>
      </c>
      <c r="D2499" s="63" t="s">
        <v>3245</v>
      </c>
      <c r="E2499" s="63" t="s">
        <v>3245</v>
      </c>
      <c r="F2499" s="63" t="s">
        <v>3245</v>
      </c>
      <c r="G2499" s="63"/>
      <c r="H2499" s="63"/>
      <c r="I2499" s="62" t="s">
        <v>3189</v>
      </c>
      <c r="J2499" s="63">
        <v>105</v>
      </c>
      <c r="K2499" s="63">
        <v>12</v>
      </c>
      <c r="L2499" s="63" t="s">
        <v>3186</v>
      </c>
      <c r="M2499" s="63" t="s">
        <v>3187</v>
      </c>
      <c r="N2499" s="63" t="s">
        <v>3198</v>
      </c>
      <c r="O2499" s="62">
        <v>3</v>
      </c>
      <c r="P2499" s="64"/>
    </row>
    <row r="2500" spans="2:16" x14ac:dyDescent="0.25">
      <c r="B2500" s="62">
        <v>2495</v>
      </c>
      <c r="C2500" s="63" t="s">
        <v>3182</v>
      </c>
      <c r="D2500" s="63" t="s">
        <v>3245</v>
      </c>
      <c r="E2500" s="63" t="s">
        <v>3245</v>
      </c>
      <c r="F2500" s="63" t="s">
        <v>3245</v>
      </c>
      <c r="G2500" s="63"/>
      <c r="H2500" s="63"/>
      <c r="I2500" s="62" t="s">
        <v>3189</v>
      </c>
      <c r="J2500" s="63">
        <v>56</v>
      </c>
      <c r="K2500" s="63">
        <v>12</v>
      </c>
      <c r="L2500" s="63" t="s">
        <v>3186</v>
      </c>
      <c r="M2500" s="63" t="s">
        <v>3187</v>
      </c>
      <c r="N2500" s="63" t="s">
        <v>3198</v>
      </c>
      <c r="O2500" s="62">
        <v>3</v>
      </c>
      <c r="P2500" s="64"/>
    </row>
    <row r="2501" spans="2:16" x14ac:dyDescent="0.25">
      <c r="B2501" s="62">
        <v>2496</v>
      </c>
      <c r="C2501" s="63" t="s">
        <v>3182</v>
      </c>
      <c r="D2501" s="63" t="s">
        <v>3214</v>
      </c>
      <c r="E2501" s="63" t="s">
        <v>3247</v>
      </c>
      <c r="F2501" s="63" t="s">
        <v>3247</v>
      </c>
      <c r="G2501" s="63"/>
      <c r="H2501" s="63"/>
      <c r="I2501" s="62" t="s">
        <v>3189</v>
      </c>
      <c r="J2501" s="63">
        <v>64.5</v>
      </c>
      <c r="K2501" s="63">
        <v>13</v>
      </c>
      <c r="L2501" s="63" t="s">
        <v>3186</v>
      </c>
      <c r="M2501" s="63" t="s">
        <v>3187</v>
      </c>
      <c r="N2501" s="63" t="s">
        <v>3199</v>
      </c>
      <c r="O2501" s="62">
        <v>3</v>
      </c>
      <c r="P2501" s="64"/>
    </row>
    <row r="2502" spans="2:16" x14ac:dyDescent="0.25">
      <c r="B2502" s="62">
        <v>2497</v>
      </c>
      <c r="C2502" s="63" t="s">
        <v>3182</v>
      </c>
      <c r="D2502" s="63" t="s">
        <v>3245</v>
      </c>
      <c r="E2502" s="63" t="s">
        <v>3245</v>
      </c>
      <c r="F2502" s="63" t="s">
        <v>3245</v>
      </c>
      <c r="G2502" s="63"/>
      <c r="H2502" s="63"/>
      <c r="I2502" s="62" t="s">
        <v>3189</v>
      </c>
      <c r="J2502" s="63">
        <v>125</v>
      </c>
      <c r="K2502" s="63">
        <v>12</v>
      </c>
      <c r="L2502" s="63" t="s">
        <v>3186</v>
      </c>
      <c r="M2502" s="63" t="s">
        <v>3187</v>
      </c>
      <c r="N2502" s="63" t="s">
        <v>3198</v>
      </c>
      <c r="O2502" s="62">
        <v>3</v>
      </c>
      <c r="P2502" s="64"/>
    </row>
    <row r="2503" spans="2:16" x14ac:dyDescent="0.25">
      <c r="B2503" s="62">
        <v>2498</v>
      </c>
      <c r="C2503" s="63" t="s">
        <v>3182</v>
      </c>
      <c r="D2503" s="63" t="s">
        <v>3245</v>
      </c>
      <c r="E2503" s="63" t="s">
        <v>3245</v>
      </c>
      <c r="F2503" s="63" t="s">
        <v>3245</v>
      </c>
      <c r="G2503" s="63"/>
      <c r="H2503" s="63"/>
      <c r="I2503" s="62" t="s">
        <v>3189</v>
      </c>
      <c r="J2503" s="63">
        <v>84</v>
      </c>
      <c r="K2503" s="63">
        <v>12</v>
      </c>
      <c r="L2503" s="63" t="s">
        <v>3186</v>
      </c>
      <c r="M2503" s="63" t="s">
        <v>3187</v>
      </c>
      <c r="N2503" s="63" t="s">
        <v>3198</v>
      </c>
      <c r="O2503" s="62">
        <v>3</v>
      </c>
      <c r="P2503" s="64"/>
    </row>
    <row r="2504" spans="2:16" x14ac:dyDescent="0.25">
      <c r="B2504" s="62">
        <v>2499</v>
      </c>
      <c r="C2504" s="63" t="s">
        <v>3182</v>
      </c>
      <c r="D2504" s="63" t="s">
        <v>3245</v>
      </c>
      <c r="E2504" s="63" t="s">
        <v>3245</v>
      </c>
      <c r="F2504" s="63" t="s">
        <v>3245</v>
      </c>
      <c r="G2504" s="63"/>
      <c r="H2504" s="63"/>
      <c r="I2504" s="62" t="s">
        <v>3189</v>
      </c>
      <c r="J2504" s="63">
        <v>76</v>
      </c>
      <c r="K2504" s="63">
        <v>12</v>
      </c>
      <c r="L2504" s="63" t="s">
        <v>3186</v>
      </c>
      <c r="M2504" s="63" t="s">
        <v>3187</v>
      </c>
      <c r="N2504" s="63" t="s">
        <v>3198</v>
      </c>
      <c r="O2504" s="62">
        <v>3</v>
      </c>
      <c r="P2504" s="64"/>
    </row>
    <row r="2505" spans="2:16" x14ac:dyDescent="0.25">
      <c r="B2505" s="62">
        <v>2500</v>
      </c>
      <c r="C2505" s="63" t="s">
        <v>3182</v>
      </c>
      <c r="D2505" s="63" t="s">
        <v>3245</v>
      </c>
      <c r="E2505" s="63" t="s">
        <v>3245</v>
      </c>
      <c r="F2505" s="63" t="s">
        <v>3245</v>
      </c>
      <c r="G2505" s="63"/>
      <c r="H2505" s="63"/>
      <c r="I2505" s="62" t="s">
        <v>3189</v>
      </c>
      <c r="J2505" s="63">
        <v>98</v>
      </c>
      <c r="K2505" s="63">
        <v>12</v>
      </c>
      <c r="L2505" s="63" t="s">
        <v>3186</v>
      </c>
      <c r="M2505" s="63" t="s">
        <v>3187</v>
      </c>
      <c r="N2505" s="63" t="s">
        <v>3198</v>
      </c>
      <c r="O2505" s="62">
        <v>3</v>
      </c>
      <c r="P2505" s="64"/>
    </row>
    <row r="2506" spans="2:16" x14ac:dyDescent="0.25">
      <c r="B2506" s="62">
        <v>2501</v>
      </c>
      <c r="C2506" s="63" t="s">
        <v>3182</v>
      </c>
      <c r="D2506" s="63" t="s">
        <v>3245</v>
      </c>
      <c r="E2506" s="63" t="s">
        <v>3245</v>
      </c>
      <c r="F2506" s="63" t="s">
        <v>3245</v>
      </c>
      <c r="G2506" s="63"/>
      <c r="H2506" s="63"/>
      <c r="I2506" s="62" t="s">
        <v>3189</v>
      </c>
      <c r="J2506" s="63">
        <v>70</v>
      </c>
      <c r="K2506" s="63">
        <v>12</v>
      </c>
      <c r="L2506" s="63" t="s">
        <v>3186</v>
      </c>
      <c r="M2506" s="63" t="s">
        <v>3187</v>
      </c>
      <c r="N2506" s="63" t="s">
        <v>3198</v>
      </c>
      <c r="O2506" s="62">
        <v>3</v>
      </c>
      <c r="P2506" s="64"/>
    </row>
    <row r="2507" spans="2:16" x14ac:dyDescent="0.25">
      <c r="B2507" s="62">
        <v>2502</v>
      </c>
      <c r="C2507" s="63" t="s">
        <v>3182</v>
      </c>
      <c r="D2507" s="63" t="s">
        <v>3245</v>
      </c>
      <c r="E2507" s="63" t="s">
        <v>3245</v>
      </c>
      <c r="F2507" s="63" t="s">
        <v>3245</v>
      </c>
      <c r="G2507" s="63"/>
      <c r="H2507" s="63"/>
      <c r="I2507" s="62" t="s">
        <v>3189</v>
      </c>
      <c r="J2507" s="63">
        <v>79</v>
      </c>
      <c r="K2507" s="63">
        <v>11</v>
      </c>
      <c r="L2507" s="63" t="s">
        <v>3186</v>
      </c>
      <c r="M2507" s="63" t="s">
        <v>3194</v>
      </c>
      <c r="N2507" s="63" t="s">
        <v>3195</v>
      </c>
      <c r="O2507" s="62">
        <v>3</v>
      </c>
      <c r="P2507" s="64"/>
    </row>
    <row r="2508" spans="2:16" x14ac:dyDescent="0.25">
      <c r="B2508" s="62">
        <v>2503</v>
      </c>
      <c r="C2508" s="63" t="s">
        <v>3182</v>
      </c>
      <c r="D2508" s="63" t="s">
        <v>3245</v>
      </c>
      <c r="E2508" s="63" t="s">
        <v>3245</v>
      </c>
      <c r="F2508" s="63" t="s">
        <v>3245</v>
      </c>
      <c r="G2508" s="63"/>
      <c r="H2508" s="63"/>
      <c r="I2508" s="62" t="s">
        <v>3189</v>
      </c>
      <c r="J2508" s="63">
        <v>91</v>
      </c>
      <c r="K2508" s="63">
        <v>11</v>
      </c>
      <c r="L2508" s="63" t="s">
        <v>3186</v>
      </c>
      <c r="M2508" s="63" t="s">
        <v>3194</v>
      </c>
      <c r="N2508" s="63" t="s">
        <v>3195</v>
      </c>
      <c r="O2508" s="62">
        <v>3</v>
      </c>
      <c r="P2508" s="64"/>
    </row>
    <row r="2509" spans="2:16" x14ac:dyDescent="0.25">
      <c r="B2509" s="62">
        <v>2504</v>
      </c>
      <c r="C2509" s="63" t="s">
        <v>3182</v>
      </c>
      <c r="D2509" s="63" t="s">
        <v>3222</v>
      </c>
      <c r="E2509" s="63" t="s">
        <v>3246</v>
      </c>
      <c r="F2509" s="63" t="s">
        <v>3246</v>
      </c>
      <c r="G2509" s="63"/>
      <c r="H2509" s="63"/>
      <c r="I2509" s="62" t="s">
        <v>3189</v>
      </c>
      <c r="J2509" s="63">
        <v>160.38</v>
      </c>
      <c r="K2509" s="63">
        <v>13</v>
      </c>
      <c r="L2509" s="63" t="s">
        <v>3186</v>
      </c>
      <c r="M2509" s="63" t="s">
        <v>3187</v>
      </c>
      <c r="N2509" s="63" t="s">
        <v>3190</v>
      </c>
      <c r="O2509" s="62">
        <v>3</v>
      </c>
      <c r="P2509" s="64"/>
    </row>
    <row r="2510" spans="2:16" x14ac:dyDescent="0.25">
      <c r="B2510" s="62">
        <v>2505</v>
      </c>
      <c r="C2510" s="63" t="s">
        <v>3182</v>
      </c>
      <c r="D2510" s="63" t="s">
        <v>3245</v>
      </c>
      <c r="E2510" s="63" t="s">
        <v>3245</v>
      </c>
      <c r="F2510" s="63" t="s">
        <v>3245</v>
      </c>
      <c r="G2510" s="63"/>
      <c r="H2510" s="63"/>
      <c r="I2510" s="62" t="s">
        <v>3189</v>
      </c>
      <c r="J2510" s="63">
        <v>140</v>
      </c>
      <c r="K2510" s="63">
        <v>11</v>
      </c>
      <c r="L2510" s="63" t="s">
        <v>3186</v>
      </c>
      <c r="M2510" s="63" t="s">
        <v>3194</v>
      </c>
      <c r="N2510" s="63" t="s">
        <v>3195</v>
      </c>
      <c r="O2510" s="62">
        <v>3</v>
      </c>
      <c r="P2510" s="64"/>
    </row>
    <row r="2511" spans="2:16" x14ac:dyDescent="0.25">
      <c r="B2511" s="62">
        <v>2506</v>
      </c>
      <c r="C2511" s="63" t="s">
        <v>3182</v>
      </c>
      <c r="D2511" s="63" t="s">
        <v>3214</v>
      </c>
      <c r="E2511" s="63" t="s">
        <v>3247</v>
      </c>
      <c r="F2511" s="63" t="s">
        <v>3247</v>
      </c>
      <c r="G2511" s="63"/>
      <c r="H2511" s="63"/>
      <c r="I2511" s="62" t="s">
        <v>3189</v>
      </c>
      <c r="J2511" s="63">
        <v>131.35</v>
      </c>
      <c r="K2511" s="63">
        <v>13</v>
      </c>
      <c r="L2511" s="63" t="s">
        <v>3186</v>
      </c>
      <c r="M2511" s="63" t="s">
        <v>3187</v>
      </c>
      <c r="N2511" s="63" t="s">
        <v>3190</v>
      </c>
      <c r="O2511" s="62">
        <v>3</v>
      </c>
      <c r="P2511" s="64"/>
    </row>
    <row r="2512" spans="2:16" x14ac:dyDescent="0.25">
      <c r="B2512" s="62">
        <v>2507</v>
      </c>
      <c r="C2512" s="63" t="s">
        <v>3182</v>
      </c>
      <c r="D2512" s="63" t="s">
        <v>3245</v>
      </c>
      <c r="E2512" s="63" t="s">
        <v>3245</v>
      </c>
      <c r="F2512" s="63" t="s">
        <v>3245</v>
      </c>
      <c r="G2512" s="63"/>
      <c r="H2512" s="63"/>
      <c r="I2512" s="62" t="s">
        <v>3189</v>
      </c>
      <c r="J2512" s="63">
        <v>78</v>
      </c>
      <c r="K2512" s="63">
        <v>12</v>
      </c>
      <c r="L2512" s="63" t="s">
        <v>3186</v>
      </c>
      <c r="M2512" s="63" t="s">
        <v>3187</v>
      </c>
      <c r="N2512" s="63" t="s">
        <v>3198</v>
      </c>
      <c r="O2512" s="62">
        <v>3</v>
      </c>
      <c r="P2512" s="64"/>
    </row>
    <row r="2513" spans="2:16" x14ac:dyDescent="0.25">
      <c r="B2513" s="62">
        <v>2508</v>
      </c>
      <c r="C2513" s="63" t="s">
        <v>3182</v>
      </c>
      <c r="D2513" s="63" t="s">
        <v>3245</v>
      </c>
      <c r="E2513" s="63" t="s">
        <v>3245</v>
      </c>
      <c r="F2513" s="63" t="s">
        <v>3245</v>
      </c>
      <c r="G2513" s="63"/>
      <c r="H2513" s="63"/>
      <c r="I2513" s="62" t="s">
        <v>3189</v>
      </c>
      <c r="J2513" s="63">
        <v>92</v>
      </c>
      <c r="K2513" s="63">
        <v>12</v>
      </c>
      <c r="L2513" s="63" t="s">
        <v>3186</v>
      </c>
      <c r="M2513" s="63" t="s">
        <v>3187</v>
      </c>
      <c r="N2513" s="63" t="s">
        <v>3198</v>
      </c>
      <c r="O2513" s="62">
        <v>3</v>
      </c>
      <c r="P2513" s="64"/>
    </row>
    <row r="2514" spans="2:16" x14ac:dyDescent="0.25">
      <c r="B2514" s="62">
        <v>2509</v>
      </c>
      <c r="C2514" s="63" t="s">
        <v>3182</v>
      </c>
      <c r="D2514" s="63" t="s">
        <v>3245</v>
      </c>
      <c r="E2514" s="63" t="s">
        <v>3245</v>
      </c>
      <c r="F2514" s="63" t="s">
        <v>3245</v>
      </c>
      <c r="G2514" s="63"/>
      <c r="H2514" s="63"/>
      <c r="I2514" s="62" t="s">
        <v>3189</v>
      </c>
      <c r="J2514" s="63">
        <v>88</v>
      </c>
      <c r="K2514" s="63">
        <v>12</v>
      </c>
      <c r="L2514" s="63" t="s">
        <v>3186</v>
      </c>
      <c r="M2514" s="63" t="s">
        <v>3187</v>
      </c>
      <c r="N2514" s="63" t="s">
        <v>3198</v>
      </c>
      <c r="O2514" s="62">
        <v>3</v>
      </c>
      <c r="P2514" s="64"/>
    </row>
    <row r="2515" spans="2:16" x14ac:dyDescent="0.25">
      <c r="B2515" s="62">
        <v>2510</v>
      </c>
      <c r="C2515" s="63" t="s">
        <v>3182</v>
      </c>
      <c r="D2515" s="63" t="s">
        <v>3245</v>
      </c>
      <c r="E2515" s="63" t="s">
        <v>3245</v>
      </c>
      <c r="F2515" s="63" t="s">
        <v>3245</v>
      </c>
      <c r="G2515" s="63"/>
      <c r="H2515" s="63"/>
      <c r="I2515" s="62" t="s">
        <v>3189</v>
      </c>
      <c r="J2515" s="63">
        <v>58.5</v>
      </c>
      <c r="K2515" s="63">
        <v>13</v>
      </c>
      <c r="L2515" s="63" t="s">
        <v>3186</v>
      </c>
      <c r="M2515" s="63" t="s">
        <v>3187</v>
      </c>
      <c r="N2515" s="63" t="s">
        <v>3199</v>
      </c>
      <c r="O2515" s="62">
        <v>3</v>
      </c>
      <c r="P2515" s="64"/>
    </row>
    <row r="2516" spans="2:16" x14ac:dyDescent="0.25">
      <c r="B2516" s="62">
        <v>2511</v>
      </c>
      <c r="C2516" s="63" t="s">
        <v>3182</v>
      </c>
      <c r="D2516" s="63" t="s">
        <v>3222</v>
      </c>
      <c r="E2516" s="63" t="s">
        <v>3246</v>
      </c>
      <c r="F2516" s="63" t="s">
        <v>3246</v>
      </c>
      <c r="G2516" s="63"/>
      <c r="H2516" s="63"/>
      <c r="I2516" s="62" t="s">
        <v>3189</v>
      </c>
      <c r="J2516" s="63">
        <v>111.19</v>
      </c>
      <c r="K2516" s="63">
        <v>13</v>
      </c>
      <c r="L2516" s="63" t="s">
        <v>3186</v>
      </c>
      <c r="M2516" s="63" t="s">
        <v>3187</v>
      </c>
      <c r="N2516" s="63" t="s">
        <v>3190</v>
      </c>
      <c r="O2516" s="62">
        <v>3</v>
      </c>
      <c r="P2516" s="64"/>
    </row>
    <row r="2517" spans="2:16" x14ac:dyDescent="0.25">
      <c r="B2517" s="62">
        <v>2512</v>
      </c>
      <c r="C2517" s="63" t="s">
        <v>3182</v>
      </c>
      <c r="D2517" s="63" t="s">
        <v>3222</v>
      </c>
      <c r="E2517" s="63" t="s">
        <v>3246</v>
      </c>
      <c r="F2517" s="63" t="s">
        <v>3246</v>
      </c>
      <c r="G2517" s="63"/>
      <c r="H2517" s="63"/>
      <c r="I2517" s="62" t="s">
        <v>3189</v>
      </c>
      <c r="J2517" s="63">
        <v>178.53</v>
      </c>
      <c r="K2517" s="63">
        <v>13</v>
      </c>
      <c r="L2517" s="63" t="s">
        <v>3186</v>
      </c>
      <c r="M2517" s="63" t="s">
        <v>3187</v>
      </c>
      <c r="N2517" s="63" t="s">
        <v>3190</v>
      </c>
      <c r="O2517" s="62">
        <v>3</v>
      </c>
      <c r="P2517" s="64"/>
    </row>
    <row r="2518" spans="2:16" x14ac:dyDescent="0.25">
      <c r="B2518" s="62">
        <v>2513</v>
      </c>
      <c r="C2518" s="63" t="s">
        <v>3182</v>
      </c>
      <c r="D2518" s="63" t="s">
        <v>3222</v>
      </c>
      <c r="E2518" s="63" t="s">
        <v>3246</v>
      </c>
      <c r="F2518" s="63" t="s">
        <v>3246</v>
      </c>
      <c r="G2518" s="63"/>
      <c r="H2518" s="63"/>
      <c r="I2518" s="62" t="s">
        <v>3189</v>
      </c>
      <c r="J2518" s="63">
        <v>143.81</v>
      </c>
      <c r="K2518" s="63">
        <v>13</v>
      </c>
      <c r="L2518" s="63" t="s">
        <v>3186</v>
      </c>
      <c r="M2518" s="63" t="s">
        <v>3187</v>
      </c>
      <c r="N2518" s="63" t="s">
        <v>3190</v>
      </c>
      <c r="O2518" s="62">
        <v>3</v>
      </c>
      <c r="P2518" s="64"/>
    </row>
    <row r="2519" spans="2:16" x14ac:dyDescent="0.25">
      <c r="B2519" s="62">
        <v>2514</v>
      </c>
      <c r="C2519" s="63" t="s">
        <v>3182</v>
      </c>
      <c r="D2519" s="63" t="s">
        <v>3222</v>
      </c>
      <c r="E2519" s="63" t="s">
        <v>3246</v>
      </c>
      <c r="F2519" s="63" t="s">
        <v>3246</v>
      </c>
      <c r="G2519" s="63"/>
      <c r="H2519" s="63"/>
      <c r="I2519" s="62" t="s">
        <v>3189</v>
      </c>
      <c r="J2519" s="63">
        <v>163.22999999999999</v>
      </c>
      <c r="K2519" s="63">
        <v>13</v>
      </c>
      <c r="L2519" s="63" t="s">
        <v>3186</v>
      </c>
      <c r="M2519" s="63" t="s">
        <v>3187</v>
      </c>
      <c r="N2519" s="63" t="s">
        <v>3190</v>
      </c>
      <c r="O2519" s="62">
        <v>3</v>
      </c>
      <c r="P2519" s="64"/>
    </row>
    <row r="2520" spans="2:16" x14ac:dyDescent="0.25">
      <c r="B2520" s="62">
        <v>2515</v>
      </c>
      <c r="C2520" s="63" t="s">
        <v>3182</v>
      </c>
      <c r="D2520" s="63" t="s">
        <v>3222</v>
      </c>
      <c r="E2520" s="63" t="s">
        <v>3246</v>
      </c>
      <c r="F2520" s="63" t="s">
        <v>3246</v>
      </c>
      <c r="G2520" s="63"/>
      <c r="H2520" s="63"/>
      <c r="I2520" s="62" t="s">
        <v>3189</v>
      </c>
      <c r="J2520" s="63">
        <v>137.34</v>
      </c>
      <c r="K2520" s="63">
        <v>13</v>
      </c>
      <c r="L2520" s="63" t="s">
        <v>3186</v>
      </c>
      <c r="M2520" s="63" t="s">
        <v>3187</v>
      </c>
      <c r="N2520" s="63" t="s">
        <v>3190</v>
      </c>
      <c r="O2520" s="62">
        <v>3</v>
      </c>
      <c r="P2520" s="64"/>
    </row>
    <row r="2521" spans="2:16" x14ac:dyDescent="0.25">
      <c r="B2521" s="62">
        <v>2516</v>
      </c>
      <c r="C2521" s="63" t="s">
        <v>3182</v>
      </c>
      <c r="D2521" s="63" t="s">
        <v>3245</v>
      </c>
      <c r="E2521" s="63" t="s">
        <v>3245</v>
      </c>
      <c r="F2521" s="63" t="s">
        <v>3245</v>
      </c>
      <c r="G2521" s="63"/>
      <c r="H2521" s="63"/>
      <c r="I2521" s="62" t="s">
        <v>3189</v>
      </c>
      <c r="J2521" s="63">
        <v>74</v>
      </c>
      <c r="K2521" s="63">
        <v>11</v>
      </c>
      <c r="L2521" s="63" t="s">
        <v>3186</v>
      </c>
      <c r="M2521" s="63" t="s">
        <v>3194</v>
      </c>
      <c r="N2521" s="63" t="s">
        <v>3195</v>
      </c>
      <c r="O2521" s="62">
        <v>3</v>
      </c>
      <c r="P2521" s="64"/>
    </row>
    <row r="2522" spans="2:16" x14ac:dyDescent="0.25">
      <c r="B2522" s="62">
        <v>2517</v>
      </c>
      <c r="C2522" s="63" t="s">
        <v>3182</v>
      </c>
      <c r="D2522" s="63" t="s">
        <v>3214</v>
      </c>
      <c r="E2522" s="63" t="s">
        <v>3215</v>
      </c>
      <c r="F2522" s="63" t="s">
        <v>3215</v>
      </c>
      <c r="G2522" s="63"/>
      <c r="H2522" s="63"/>
      <c r="I2522" s="62" t="s">
        <v>3189</v>
      </c>
      <c r="J2522" s="63">
        <v>98</v>
      </c>
      <c r="K2522" s="63">
        <v>12</v>
      </c>
      <c r="L2522" s="63" t="s">
        <v>3186</v>
      </c>
      <c r="M2522" s="63" t="s">
        <v>3187</v>
      </c>
      <c r="N2522" s="63" t="s">
        <v>3198</v>
      </c>
      <c r="O2522" s="62">
        <v>3</v>
      </c>
      <c r="P2522" s="64"/>
    </row>
    <row r="2523" spans="2:16" x14ac:dyDescent="0.25">
      <c r="B2523" s="62">
        <v>2518</v>
      </c>
      <c r="C2523" s="63" t="s">
        <v>3182</v>
      </c>
      <c r="D2523" s="63" t="s">
        <v>3214</v>
      </c>
      <c r="E2523" s="63" t="s">
        <v>3215</v>
      </c>
      <c r="F2523" s="63" t="s">
        <v>3215</v>
      </c>
      <c r="G2523" s="63"/>
      <c r="H2523" s="63"/>
      <c r="I2523" s="62" t="s">
        <v>3189</v>
      </c>
      <c r="J2523" s="63">
        <v>97.1</v>
      </c>
      <c r="K2523" s="63">
        <v>12</v>
      </c>
      <c r="L2523" s="63" t="s">
        <v>3186</v>
      </c>
      <c r="M2523" s="63" t="s">
        <v>3187</v>
      </c>
      <c r="N2523" s="63" t="s">
        <v>3198</v>
      </c>
      <c r="O2523" s="62">
        <v>3</v>
      </c>
      <c r="P2523" s="64"/>
    </row>
    <row r="2524" spans="2:16" x14ac:dyDescent="0.25">
      <c r="B2524" s="62">
        <v>2519</v>
      </c>
      <c r="C2524" s="63" t="s">
        <v>3182</v>
      </c>
      <c r="D2524" s="63" t="s">
        <v>3214</v>
      </c>
      <c r="E2524" s="63" t="s">
        <v>3247</v>
      </c>
      <c r="F2524" s="63" t="s">
        <v>3247</v>
      </c>
      <c r="G2524" s="63"/>
      <c r="H2524" s="63"/>
      <c r="I2524" s="62" t="s">
        <v>3189</v>
      </c>
      <c r="J2524" s="63">
        <v>172.96</v>
      </c>
      <c r="K2524" s="63">
        <v>13</v>
      </c>
      <c r="L2524" s="63" t="s">
        <v>3186</v>
      </c>
      <c r="M2524" s="63" t="s">
        <v>3187</v>
      </c>
      <c r="N2524" s="63" t="s">
        <v>3190</v>
      </c>
      <c r="O2524" s="62">
        <v>3</v>
      </c>
      <c r="P2524" s="64"/>
    </row>
    <row r="2525" spans="2:16" x14ac:dyDescent="0.25">
      <c r="B2525" s="62">
        <v>2520</v>
      </c>
      <c r="C2525" s="63" t="s">
        <v>3182</v>
      </c>
      <c r="D2525" s="63" t="s">
        <v>3214</v>
      </c>
      <c r="E2525" s="63" t="s">
        <v>3215</v>
      </c>
      <c r="F2525" s="63" t="s">
        <v>3215</v>
      </c>
      <c r="G2525" s="63"/>
      <c r="H2525" s="63"/>
      <c r="I2525" s="62" t="s">
        <v>3189</v>
      </c>
      <c r="J2525" s="63">
        <v>97.1</v>
      </c>
      <c r="K2525" s="63">
        <v>13</v>
      </c>
      <c r="L2525" s="63" t="s">
        <v>3186</v>
      </c>
      <c r="M2525" s="63" t="s">
        <v>3187</v>
      </c>
      <c r="N2525" s="63" t="s">
        <v>3190</v>
      </c>
      <c r="O2525" s="62">
        <v>3</v>
      </c>
      <c r="P2525" s="64"/>
    </row>
    <row r="2526" spans="2:16" x14ac:dyDescent="0.25">
      <c r="B2526" s="62">
        <v>2521</v>
      </c>
      <c r="C2526" s="63" t="s">
        <v>3182</v>
      </c>
      <c r="D2526" s="63" t="s">
        <v>3214</v>
      </c>
      <c r="E2526" s="63" t="s">
        <v>3247</v>
      </c>
      <c r="F2526" s="63" t="s">
        <v>3247</v>
      </c>
      <c r="G2526" s="63"/>
      <c r="H2526" s="63"/>
      <c r="I2526" s="62" t="s">
        <v>3189</v>
      </c>
      <c r="J2526" s="63">
        <v>165.89</v>
      </c>
      <c r="K2526" s="63">
        <v>13</v>
      </c>
      <c r="L2526" s="63" t="s">
        <v>3186</v>
      </c>
      <c r="M2526" s="63" t="s">
        <v>3187</v>
      </c>
      <c r="N2526" s="63" t="s">
        <v>3190</v>
      </c>
      <c r="O2526" s="62">
        <v>3</v>
      </c>
      <c r="P2526" s="64"/>
    </row>
    <row r="2527" spans="2:16" x14ac:dyDescent="0.25">
      <c r="B2527" s="62">
        <v>2522</v>
      </c>
      <c r="C2527" s="63" t="s">
        <v>3182</v>
      </c>
      <c r="D2527" s="63" t="s">
        <v>3214</v>
      </c>
      <c r="E2527" s="63" t="s">
        <v>3215</v>
      </c>
      <c r="F2527" s="63" t="s">
        <v>3215</v>
      </c>
      <c r="G2527" s="63"/>
      <c r="H2527" s="63"/>
      <c r="I2527" s="62" t="s">
        <v>3189</v>
      </c>
      <c r="J2527" s="63">
        <v>97.1</v>
      </c>
      <c r="K2527" s="63">
        <v>12</v>
      </c>
      <c r="L2527" s="63" t="s">
        <v>3186</v>
      </c>
      <c r="M2527" s="63" t="s">
        <v>3187</v>
      </c>
      <c r="N2527" s="63" t="s">
        <v>3198</v>
      </c>
      <c r="O2527" s="62">
        <v>3</v>
      </c>
      <c r="P2527" s="64"/>
    </row>
    <row r="2528" spans="2:16" x14ac:dyDescent="0.25">
      <c r="B2528" s="62">
        <v>2523</v>
      </c>
      <c r="C2528" s="63" t="s">
        <v>3182</v>
      </c>
      <c r="D2528" s="63" t="s">
        <v>3214</v>
      </c>
      <c r="E2528" s="63" t="s">
        <v>3247</v>
      </c>
      <c r="F2528" s="63" t="s">
        <v>3247</v>
      </c>
      <c r="G2528" s="63"/>
      <c r="H2528" s="63"/>
      <c r="I2528" s="62" t="s">
        <v>3189</v>
      </c>
      <c r="J2528" s="63">
        <v>122.11</v>
      </c>
      <c r="K2528" s="63">
        <v>13</v>
      </c>
      <c r="L2528" s="63" t="s">
        <v>3186</v>
      </c>
      <c r="M2528" s="63" t="s">
        <v>3187</v>
      </c>
      <c r="N2528" s="63" t="s">
        <v>3190</v>
      </c>
      <c r="O2528" s="62">
        <v>3</v>
      </c>
      <c r="P2528" s="64"/>
    </row>
    <row r="2529" spans="2:16" x14ac:dyDescent="0.25">
      <c r="B2529" s="62">
        <v>2524</v>
      </c>
      <c r="C2529" s="63" t="s">
        <v>3182</v>
      </c>
      <c r="D2529" s="63" t="s">
        <v>3214</v>
      </c>
      <c r="E2529" s="63" t="s">
        <v>3215</v>
      </c>
      <c r="F2529" s="63" t="s">
        <v>3215</v>
      </c>
      <c r="G2529" s="63"/>
      <c r="H2529" s="63"/>
      <c r="I2529" s="62" t="s">
        <v>3189</v>
      </c>
      <c r="J2529" s="63">
        <v>85</v>
      </c>
      <c r="K2529" s="63">
        <v>12</v>
      </c>
      <c r="L2529" s="63" t="s">
        <v>3186</v>
      </c>
      <c r="M2529" s="63" t="s">
        <v>3187</v>
      </c>
      <c r="N2529" s="63" t="s">
        <v>3198</v>
      </c>
      <c r="O2529" s="62">
        <v>3</v>
      </c>
      <c r="P2529" s="64"/>
    </row>
    <row r="2530" spans="2:16" x14ac:dyDescent="0.25">
      <c r="B2530" s="62">
        <v>2525</v>
      </c>
      <c r="C2530" s="63" t="s">
        <v>3182</v>
      </c>
      <c r="D2530" s="63" t="s">
        <v>3214</v>
      </c>
      <c r="E2530" s="63" t="s">
        <v>3247</v>
      </c>
      <c r="F2530" s="63" t="s">
        <v>3247</v>
      </c>
      <c r="G2530" s="63"/>
      <c r="H2530" s="63"/>
      <c r="I2530" s="62" t="s">
        <v>3189</v>
      </c>
      <c r="J2530" s="63">
        <v>168.42</v>
      </c>
      <c r="K2530" s="63">
        <v>13</v>
      </c>
      <c r="L2530" s="63" t="s">
        <v>3186</v>
      </c>
      <c r="M2530" s="63" t="s">
        <v>3187</v>
      </c>
      <c r="N2530" s="63" t="s">
        <v>3190</v>
      </c>
      <c r="O2530" s="62">
        <v>3</v>
      </c>
      <c r="P2530" s="64"/>
    </row>
    <row r="2531" spans="2:16" x14ac:dyDescent="0.25">
      <c r="B2531" s="62">
        <v>2526</v>
      </c>
      <c r="C2531" s="63" t="s">
        <v>3182</v>
      </c>
      <c r="D2531" s="63" t="s">
        <v>3214</v>
      </c>
      <c r="E2531" s="63" t="s">
        <v>3215</v>
      </c>
      <c r="F2531" s="63" t="s">
        <v>3215</v>
      </c>
      <c r="G2531" s="63"/>
      <c r="H2531" s="63"/>
      <c r="I2531" s="62" t="s">
        <v>3189</v>
      </c>
      <c r="J2531" s="63">
        <v>108.6</v>
      </c>
      <c r="K2531" s="63">
        <v>12</v>
      </c>
      <c r="L2531" s="63" t="s">
        <v>3186</v>
      </c>
      <c r="M2531" s="63" t="s">
        <v>3187</v>
      </c>
      <c r="N2531" s="63" t="s">
        <v>3198</v>
      </c>
      <c r="O2531" s="62">
        <v>3</v>
      </c>
      <c r="P2531" s="64"/>
    </row>
    <row r="2532" spans="2:16" x14ac:dyDescent="0.25">
      <c r="B2532" s="62">
        <v>2527</v>
      </c>
      <c r="C2532" s="63" t="s">
        <v>3182</v>
      </c>
      <c r="D2532" s="63" t="s">
        <v>3214</v>
      </c>
      <c r="E2532" s="63" t="s">
        <v>3247</v>
      </c>
      <c r="F2532" s="63" t="s">
        <v>3247</v>
      </c>
      <c r="G2532" s="63"/>
      <c r="H2532" s="63"/>
      <c r="I2532" s="62" t="s">
        <v>3189</v>
      </c>
      <c r="J2532" s="63">
        <v>108.94</v>
      </c>
      <c r="K2532" s="63">
        <v>13</v>
      </c>
      <c r="L2532" s="63" t="s">
        <v>3186</v>
      </c>
      <c r="M2532" s="63" t="s">
        <v>3187</v>
      </c>
      <c r="N2532" s="63" t="s">
        <v>3190</v>
      </c>
      <c r="O2532" s="62">
        <v>3</v>
      </c>
      <c r="P2532" s="64"/>
    </row>
    <row r="2533" spans="2:16" x14ac:dyDescent="0.25">
      <c r="B2533" s="62">
        <v>2528</v>
      </c>
      <c r="C2533" s="63" t="s">
        <v>3182</v>
      </c>
      <c r="D2533" s="63" t="s">
        <v>3214</v>
      </c>
      <c r="E2533" s="63" t="s">
        <v>3215</v>
      </c>
      <c r="F2533" s="63" t="s">
        <v>3215</v>
      </c>
      <c r="G2533" s="63"/>
      <c r="H2533" s="63"/>
      <c r="I2533" s="62" t="s">
        <v>3189</v>
      </c>
      <c r="J2533" s="63">
        <v>112.2</v>
      </c>
      <c r="K2533" s="63">
        <v>12</v>
      </c>
      <c r="L2533" s="63" t="s">
        <v>3186</v>
      </c>
      <c r="M2533" s="63" t="s">
        <v>3187</v>
      </c>
      <c r="N2533" s="63" t="s">
        <v>3198</v>
      </c>
      <c r="O2533" s="62">
        <v>3</v>
      </c>
      <c r="P2533" s="64"/>
    </row>
    <row r="2534" spans="2:16" x14ac:dyDescent="0.25">
      <c r="B2534" s="62">
        <v>2529</v>
      </c>
      <c r="C2534" s="63" t="s">
        <v>3182</v>
      </c>
      <c r="D2534" s="63" t="s">
        <v>3214</v>
      </c>
      <c r="E2534" s="63" t="s">
        <v>3247</v>
      </c>
      <c r="F2534" s="63" t="s">
        <v>3247</v>
      </c>
      <c r="G2534" s="63"/>
      <c r="H2534" s="63"/>
      <c r="I2534" s="62" t="s">
        <v>3189</v>
      </c>
      <c r="J2534" s="63">
        <v>116.61</v>
      </c>
      <c r="K2534" s="63">
        <v>13</v>
      </c>
      <c r="L2534" s="63" t="s">
        <v>3186</v>
      </c>
      <c r="M2534" s="63" t="s">
        <v>3187</v>
      </c>
      <c r="N2534" s="63" t="s">
        <v>3190</v>
      </c>
      <c r="O2534" s="62">
        <v>3</v>
      </c>
      <c r="P2534" s="64"/>
    </row>
    <row r="2535" spans="2:16" x14ac:dyDescent="0.25">
      <c r="B2535" s="62">
        <v>2530</v>
      </c>
      <c r="C2535" s="63" t="s">
        <v>3182</v>
      </c>
      <c r="D2535" s="63" t="s">
        <v>3214</v>
      </c>
      <c r="E2535" s="63" t="s">
        <v>3247</v>
      </c>
      <c r="F2535" s="63" t="s">
        <v>3247</v>
      </c>
      <c r="G2535" s="63"/>
      <c r="H2535" s="63"/>
      <c r="I2535" s="62" t="s">
        <v>3189</v>
      </c>
      <c r="J2535" s="63">
        <v>514.78</v>
      </c>
      <c r="K2535" s="63">
        <v>13</v>
      </c>
      <c r="L2535" s="63" t="s">
        <v>3186</v>
      </c>
      <c r="M2535" s="63" t="s">
        <v>3187</v>
      </c>
      <c r="N2535" s="63" t="s">
        <v>3190</v>
      </c>
      <c r="O2535" s="62">
        <v>3</v>
      </c>
      <c r="P2535" s="64"/>
    </row>
    <row r="2536" spans="2:16" x14ac:dyDescent="0.25">
      <c r="B2536" s="62">
        <v>2531</v>
      </c>
      <c r="C2536" s="63" t="s">
        <v>3182</v>
      </c>
      <c r="D2536" s="63" t="s">
        <v>3214</v>
      </c>
      <c r="E2536" s="63" t="s">
        <v>3215</v>
      </c>
      <c r="F2536" s="63" t="s">
        <v>3215</v>
      </c>
      <c r="G2536" s="63"/>
      <c r="H2536" s="63"/>
      <c r="I2536" s="62" t="s">
        <v>3189</v>
      </c>
      <c r="J2536" s="63">
        <v>92.4</v>
      </c>
      <c r="K2536" s="63">
        <v>12</v>
      </c>
      <c r="L2536" s="63" t="s">
        <v>3186</v>
      </c>
      <c r="M2536" s="63" t="s">
        <v>3187</v>
      </c>
      <c r="N2536" s="63" t="s">
        <v>3198</v>
      </c>
      <c r="O2536" s="62">
        <v>3</v>
      </c>
      <c r="P2536" s="64"/>
    </row>
    <row r="2537" spans="2:16" x14ac:dyDescent="0.25">
      <c r="B2537" s="62">
        <v>2532</v>
      </c>
      <c r="C2537" s="63" t="s">
        <v>3182</v>
      </c>
      <c r="D2537" s="63" t="s">
        <v>3214</v>
      </c>
      <c r="E2537" s="63" t="s">
        <v>3215</v>
      </c>
      <c r="F2537" s="63" t="s">
        <v>3215</v>
      </c>
      <c r="G2537" s="63"/>
      <c r="H2537" s="63"/>
      <c r="I2537" s="62" t="s">
        <v>3189</v>
      </c>
      <c r="J2537" s="63">
        <v>87</v>
      </c>
      <c r="K2537" s="63">
        <v>12</v>
      </c>
      <c r="L2537" s="63" t="s">
        <v>3186</v>
      </c>
      <c r="M2537" s="63" t="s">
        <v>3187</v>
      </c>
      <c r="N2537" s="63" t="s">
        <v>3198</v>
      </c>
      <c r="O2537" s="62">
        <v>3</v>
      </c>
      <c r="P2537" s="64"/>
    </row>
    <row r="2538" spans="2:16" x14ac:dyDescent="0.25">
      <c r="B2538" s="62">
        <v>2533</v>
      </c>
      <c r="C2538" s="63" t="s">
        <v>3182</v>
      </c>
      <c r="D2538" s="63" t="s">
        <v>3214</v>
      </c>
      <c r="E2538" s="63" t="s">
        <v>3215</v>
      </c>
      <c r="F2538" s="63" t="s">
        <v>3215</v>
      </c>
      <c r="G2538" s="63"/>
      <c r="H2538" s="63"/>
      <c r="I2538" s="62" t="s">
        <v>3189</v>
      </c>
      <c r="J2538" s="63">
        <v>85.8</v>
      </c>
      <c r="K2538" s="63">
        <v>12</v>
      </c>
      <c r="L2538" s="63" t="s">
        <v>3186</v>
      </c>
      <c r="M2538" s="63" t="s">
        <v>3187</v>
      </c>
      <c r="N2538" s="63" t="s">
        <v>3198</v>
      </c>
      <c r="O2538" s="62">
        <v>3</v>
      </c>
      <c r="P2538" s="64"/>
    </row>
    <row r="2539" spans="2:16" x14ac:dyDescent="0.25">
      <c r="B2539" s="62">
        <v>2534</v>
      </c>
      <c r="C2539" s="63" t="s">
        <v>3182</v>
      </c>
      <c r="D2539" s="63" t="s">
        <v>3214</v>
      </c>
      <c r="E2539" s="63" t="s">
        <v>3247</v>
      </c>
      <c r="F2539" s="63" t="s">
        <v>3247</v>
      </c>
      <c r="G2539" s="63"/>
      <c r="H2539" s="63"/>
      <c r="I2539" s="62" t="s">
        <v>3189</v>
      </c>
      <c r="J2539" s="63">
        <v>523.75</v>
      </c>
      <c r="K2539" s="63">
        <v>13</v>
      </c>
      <c r="L2539" s="63" t="s">
        <v>3186</v>
      </c>
      <c r="M2539" s="63" t="s">
        <v>3187</v>
      </c>
      <c r="N2539" s="63" t="s">
        <v>3190</v>
      </c>
      <c r="O2539" s="62">
        <v>3</v>
      </c>
      <c r="P2539" s="64"/>
    </row>
    <row r="2540" spans="2:16" x14ac:dyDescent="0.25">
      <c r="B2540" s="62">
        <v>2535</v>
      </c>
      <c r="C2540" s="63" t="s">
        <v>3182</v>
      </c>
      <c r="D2540" s="63" t="s">
        <v>3214</v>
      </c>
      <c r="E2540" s="63" t="s">
        <v>3215</v>
      </c>
      <c r="F2540" s="63" t="s">
        <v>3215</v>
      </c>
      <c r="G2540" s="63"/>
      <c r="H2540" s="63"/>
      <c r="I2540" s="62" t="s">
        <v>3189</v>
      </c>
      <c r="J2540" s="63">
        <v>82.7</v>
      </c>
      <c r="K2540" s="63">
        <v>12</v>
      </c>
      <c r="L2540" s="63" t="s">
        <v>3186</v>
      </c>
      <c r="M2540" s="63" t="s">
        <v>3187</v>
      </c>
      <c r="N2540" s="63" t="s">
        <v>3198</v>
      </c>
      <c r="O2540" s="62">
        <v>3</v>
      </c>
      <c r="P2540" s="64"/>
    </row>
    <row r="2541" spans="2:16" x14ac:dyDescent="0.25">
      <c r="B2541" s="62">
        <v>2536</v>
      </c>
      <c r="C2541" s="63" t="s">
        <v>3182</v>
      </c>
      <c r="D2541" s="63" t="s">
        <v>3214</v>
      </c>
      <c r="E2541" s="63" t="s">
        <v>3215</v>
      </c>
      <c r="F2541" s="63" t="s">
        <v>3215</v>
      </c>
      <c r="G2541" s="63"/>
      <c r="H2541" s="63"/>
      <c r="I2541" s="62" t="s">
        <v>3189</v>
      </c>
      <c r="J2541" s="63">
        <v>86.2</v>
      </c>
      <c r="K2541" s="63">
        <v>12</v>
      </c>
      <c r="L2541" s="63" t="s">
        <v>3186</v>
      </c>
      <c r="M2541" s="63" t="s">
        <v>3187</v>
      </c>
      <c r="N2541" s="63" t="s">
        <v>3198</v>
      </c>
      <c r="O2541" s="62">
        <v>3</v>
      </c>
      <c r="P2541" s="64"/>
    </row>
    <row r="2542" spans="2:16" x14ac:dyDescent="0.25">
      <c r="B2542" s="62">
        <v>2537</v>
      </c>
      <c r="C2542" s="63" t="s">
        <v>3182</v>
      </c>
      <c r="D2542" s="63" t="s">
        <v>3214</v>
      </c>
      <c r="E2542" s="63" t="s">
        <v>3247</v>
      </c>
      <c r="F2542" s="63" t="s">
        <v>3247</v>
      </c>
      <c r="G2542" s="63"/>
      <c r="H2542" s="63"/>
      <c r="I2542" s="62" t="s">
        <v>3189</v>
      </c>
      <c r="J2542" s="63">
        <v>154.63</v>
      </c>
      <c r="K2542" s="63">
        <v>13</v>
      </c>
      <c r="L2542" s="63" t="s">
        <v>3186</v>
      </c>
      <c r="M2542" s="63" t="s">
        <v>3187</v>
      </c>
      <c r="N2542" s="63" t="s">
        <v>3190</v>
      </c>
      <c r="O2542" s="62">
        <v>3</v>
      </c>
      <c r="P2542" s="64"/>
    </row>
    <row r="2543" spans="2:16" x14ac:dyDescent="0.25">
      <c r="B2543" s="62">
        <v>2538</v>
      </c>
      <c r="C2543" s="63" t="s">
        <v>3182</v>
      </c>
      <c r="D2543" s="63" t="s">
        <v>3214</v>
      </c>
      <c r="E2543" s="63" t="s">
        <v>3215</v>
      </c>
      <c r="F2543" s="63" t="s">
        <v>3215</v>
      </c>
      <c r="G2543" s="63"/>
      <c r="H2543" s="63"/>
      <c r="I2543" s="62" t="s">
        <v>3189</v>
      </c>
      <c r="J2543" s="63">
        <v>66</v>
      </c>
      <c r="K2543" s="63">
        <v>12</v>
      </c>
      <c r="L2543" s="63" t="s">
        <v>3186</v>
      </c>
      <c r="M2543" s="63" t="s">
        <v>3187</v>
      </c>
      <c r="N2543" s="63" t="s">
        <v>3198</v>
      </c>
      <c r="O2543" s="62">
        <v>3</v>
      </c>
      <c r="P2543" s="64"/>
    </row>
    <row r="2544" spans="2:16" x14ac:dyDescent="0.25">
      <c r="B2544" s="62">
        <v>2539</v>
      </c>
      <c r="C2544" s="63" t="s">
        <v>3182</v>
      </c>
      <c r="D2544" s="63" t="s">
        <v>3214</v>
      </c>
      <c r="E2544" s="63" t="s">
        <v>3247</v>
      </c>
      <c r="F2544" s="63" t="s">
        <v>3247</v>
      </c>
      <c r="G2544" s="63"/>
      <c r="H2544" s="63"/>
      <c r="I2544" s="62" t="s">
        <v>3189</v>
      </c>
      <c r="J2544" s="63">
        <v>189.25</v>
      </c>
      <c r="K2544" s="63">
        <v>13</v>
      </c>
      <c r="L2544" s="63" t="s">
        <v>3186</v>
      </c>
      <c r="M2544" s="63" t="s">
        <v>3187</v>
      </c>
      <c r="N2544" s="63" t="s">
        <v>3190</v>
      </c>
      <c r="O2544" s="62">
        <v>3</v>
      </c>
      <c r="P2544" s="64"/>
    </row>
    <row r="2545" spans="2:16" x14ac:dyDescent="0.25">
      <c r="B2545" s="62">
        <v>2540</v>
      </c>
      <c r="C2545" s="63" t="s">
        <v>3182</v>
      </c>
      <c r="D2545" s="63" t="s">
        <v>3214</v>
      </c>
      <c r="E2545" s="63" t="s">
        <v>3247</v>
      </c>
      <c r="F2545" s="63" t="s">
        <v>3247</v>
      </c>
      <c r="G2545" s="63"/>
      <c r="H2545" s="63"/>
      <c r="I2545" s="62" t="s">
        <v>3189</v>
      </c>
      <c r="J2545" s="63">
        <v>154.66999999999999</v>
      </c>
      <c r="K2545" s="63">
        <v>13</v>
      </c>
      <c r="L2545" s="63" t="s">
        <v>3186</v>
      </c>
      <c r="M2545" s="63" t="s">
        <v>3187</v>
      </c>
      <c r="N2545" s="63" t="s">
        <v>3190</v>
      </c>
      <c r="O2545" s="62">
        <v>3</v>
      </c>
      <c r="P2545" s="64"/>
    </row>
    <row r="2546" spans="2:16" x14ac:dyDescent="0.25">
      <c r="B2546" s="62">
        <v>2541</v>
      </c>
      <c r="C2546" s="63" t="s">
        <v>3182</v>
      </c>
      <c r="D2546" s="63" t="s">
        <v>3214</v>
      </c>
      <c r="E2546" s="63" t="s">
        <v>3247</v>
      </c>
      <c r="F2546" s="63" t="s">
        <v>3247</v>
      </c>
      <c r="G2546" s="63"/>
      <c r="H2546" s="63"/>
      <c r="I2546" s="62" t="s">
        <v>3189</v>
      </c>
      <c r="J2546" s="63">
        <v>121.46</v>
      </c>
      <c r="K2546" s="63">
        <v>13</v>
      </c>
      <c r="L2546" s="63" t="s">
        <v>3186</v>
      </c>
      <c r="M2546" s="63" t="s">
        <v>3187</v>
      </c>
      <c r="N2546" s="63" t="s">
        <v>3190</v>
      </c>
      <c r="O2546" s="62">
        <v>3</v>
      </c>
      <c r="P2546" s="64"/>
    </row>
    <row r="2547" spans="2:16" x14ac:dyDescent="0.25">
      <c r="B2547" s="62">
        <v>2542</v>
      </c>
      <c r="C2547" s="63" t="s">
        <v>3182</v>
      </c>
      <c r="D2547" s="63" t="s">
        <v>3214</v>
      </c>
      <c r="E2547" s="63" t="s">
        <v>3215</v>
      </c>
      <c r="F2547" s="63" t="s">
        <v>3215</v>
      </c>
      <c r="G2547" s="63"/>
      <c r="H2547" s="63"/>
      <c r="I2547" s="62" t="s">
        <v>3189</v>
      </c>
      <c r="J2547" s="63">
        <v>63.2</v>
      </c>
      <c r="K2547" s="63">
        <v>12</v>
      </c>
      <c r="L2547" s="63" t="s">
        <v>3186</v>
      </c>
      <c r="M2547" s="63" t="s">
        <v>3187</v>
      </c>
      <c r="N2547" s="63" t="s">
        <v>3198</v>
      </c>
      <c r="O2547" s="62">
        <v>3</v>
      </c>
      <c r="P2547" s="64"/>
    </row>
    <row r="2548" spans="2:16" x14ac:dyDescent="0.25">
      <c r="B2548" s="62">
        <v>2543</v>
      </c>
      <c r="C2548" s="63" t="s">
        <v>3182</v>
      </c>
      <c r="D2548" s="63" t="s">
        <v>3214</v>
      </c>
      <c r="E2548" s="63" t="s">
        <v>3247</v>
      </c>
      <c r="F2548" s="63" t="s">
        <v>3247</v>
      </c>
      <c r="G2548" s="63"/>
      <c r="H2548" s="63"/>
      <c r="I2548" s="62" t="s">
        <v>3189</v>
      </c>
      <c r="J2548" s="63">
        <v>158.91</v>
      </c>
      <c r="K2548" s="63">
        <v>13</v>
      </c>
      <c r="L2548" s="63" t="s">
        <v>3186</v>
      </c>
      <c r="M2548" s="63" t="s">
        <v>3187</v>
      </c>
      <c r="N2548" s="63" t="s">
        <v>3190</v>
      </c>
      <c r="O2548" s="62">
        <v>3</v>
      </c>
      <c r="P2548" s="64"/>
    </row>
    <row r="2549" spans="2:16" x14ac:dyDescent="0.25">
      <c r="B2549" s="62">
        <v>2544</v>
      </c>
      <c r="C2549" s="63" t="s">
        <v>3182</v>
      </c>
      <c r="D2549" s="63" t="s">
        <v>3214</v>
      </c>
      <c r="E2549" s="63" t="s">
        <v>3215</v>
      </c>
      <c r="F2549" s="63" t="s">
        <v>3215</v>
      </c>
      <c r="G2549" s="63"/>
      <c r="H2549" s="63"/>
      <c r="I2549" s="62" t="s">
        <v>3189</v>
      </c>
      <c r="J2549" s="63">
        <v>63.2</v>
      </c>
      <c r="K2549" s="63">
        <v>13</v>
      </c>
      <c r="L2549" s="63" t="s">
        <v>3186</v>
      </c>
      <c r="M2549" s="63" t="s">
        <v>3187</v>
      </c>
      <c r="N2549" s="63" t="s">
        <v>3199</v>
      </c>
      <c r="O2549" s="62">
        <v>3</v>
      </c>
      <c r="P2549" s="64"/>
    </row>
    <row r="2550" spans="2:16" x14ac:dyDescent="0.25">
      <c r="B2550" s="62">
        <v>2545</v>
      </c>
      <c r="C2550" s="63" t="s">
        <v>3182</v>
      </c>
      <c r="D2550" s="63" t="s">
        <v>3214</v>
      </c>
      <c r="E2550" s="63" t="s">
        <v>3247</v>
      </c>
      <c r="F2550" s="63" t="s">
        <v>3247</v>
      </c>
      <c r="G2550" s="63"/>
      <c r="H2550" s="63"/>
      <c r="I2550" s="62" t="s">
        <v>3189</v>
      </c>
      <c r="J2550" s="63">
        <v>153.78</v>
      </c>
      <c r="K2550" s="63">
        <v>13</v>
      </c>
      <c r="L2550" s="63" t="s">
        <v>3186</v>
      </c>
      <c r="M2550" s="63" t="s">
        <v>3187</v>
      </c>
      <c r="N2550" s="63" t="s">
        <v>3190</v>
      </c>
      <c r="O2550" s="62">
        <v>3</v>
      </c>
      <c r="P2550" s="64"/>
    </row>
    <row r="2551" spans="2:16" x14ac:dyDescent="0.25">
      <c r="B2551" s="62">
        <v>2546</v>
      </c>
      <c r="C2551" s="63" t="s">
        <v>3182</v>
      </c>
      <c r="D2551" s="63" t="s">
        <v>3222</v>
      </c>
      <c r="E2551" s="63" t="s">
        <v>3246</v>
      </c>
      <c r="F2551" s="63" t="s">
        <v>3246</v>
      </c>
      <c r="G2551" s="63"/>
      <c r="H2551" s="63"/>
      <c r="I2551" s="62" t="s">
        <v>3189</v>
      </c>
      <c r="J2551" s="63">
        <v>45.11</v>
      </c>
      <c r="K2551" s="63">
        <v>13</v>
      </c>
      <c r="L2551" s="63" t="s">
        <v>3186</v>
      </c>
      <c r="M2551" s="63" t="s">
        <v>3187</v>
      </c>
      <c r="N2551" s="63" t="s">
        <v>3190</v>
      </c>
      <c r="O2551" s="62">
        <v>3</v>
      </c>
      <c r="P2551" s="64"/>
    </row>
    <row r="2552" spans="2:16" x14ac:dyDescent="0.25">
      <c r="B2552" s="62">
        <v>2547</v>
      </c>
      <c r="C2552" s="63" t="s">
        <v>3182</v>
      </c>
      <c r="D2552" s="63" t="s">
        <v>3214</v>
      </c>
      <c r="E2552" s="63" t="s">
        <v>3247</v>
      </c>
      <c r="F2552" s="63" t="s">
        <v>3247</v>
      </c>
      <c r="G2552" s="63"/>
      <c r="H2552" s="63"/>
      <c r="I2552" s="62" t="s">
        <v>3189</v>
      </c>
      <c r="J2552" s="63">
        <v>196.35</v>
      </c>
      <c r="K2552" s="63">
        <v>13</v>
      </c>
      <c r="L2552" s="63" t="s">
        <v>3186</v>
      </c>
      <c r="M2552" s="63" t="s">
        <v>3187</v>
      </c>
      <c r="N2552" s="63" t="s">
        <v>3190</v>
      </c>
      <c r="O2552" s="62">
        <v>3</v>
      </c>
      <c r="P2552" s="64"/>
    </row>
    <row r="2553" spans="2:16" x14ac:dyDescent="0.25">
      <c r="B2553" s="62">
        <v>2548</v>
      </c>
      <c r="C2553" s="63" t="s">
        <v>3182</v>
      </c>
      <c r="D2553" s="63" t="s">
        <v>3222</v>
      </c>
      <c r="E2553" s="63" t="s">
        <v>3246</v>
      </c>
      <c r="F2553" s="63" t="s">
        <v>3246</v>
      </c>
      <c r="G2553" s="63"/>
      <c r="H2553" s="63"/>
      <c r="I2553" s="62" t="s">
        <v>3189</v>
      </c>
      <c r="J2553" s="63">
        <v>250.48</v>
      </c>
      <c r="K2553" s="63">
        <v>13</v>
      </c>
      <c r="L2553" s="63" t="s">
        <v>3186</v>
      </c>
      <c r="M2553" s="63" t="s">
        <v>3187</v>
      </c>
      <c r="N2553" s="63" t="s">
        <v>3190</v>
      </c>
      <c r="O2553" s="62">
        <v>3</v>
      </c>
      <c r="P2553" s="64"/>
    </row>
    <row r="2554" spans="2:16" x14ac:dyDescent="0.25">
      <c r="B2554" s="62">
        <v>2549</v>
      </c>
      <c r="C2554" s="63" t="s">
        <v>3182</v>
      </c>
      <c r="D2554" s="63" t="s">
        <v>3214</v>
      </c>
      <c r="E2554" s="63" t="s">
        <v>3247</v>
      </c>
      <c r="F2554" s="63" t="s">
        <v>3247</v>
      </c>
      <c r="G2554" s="63"/>
      <c r="H2554" s="63"/>
      <c r="I2554" s="62" t="s">
        <v>3189</v>
      </c>
      <c r="J2554" s="63">
        <v>189.78</v>
      </c>
      <c r="K2554" s="63">
        <v>13</v>
      </c>
      <c r="L2554" s="63" t="s">
        <v>3186</v>
      </c>
      <c r="M2554" s="63" t="s">
        <v>3187</v>
      </c>
      <c r="N2554" s="63" t="s">
        <v>3190</v>
      </c>
      <c r="O2554" s="62">
        <v>3</v>
      </c>
      <c r="P2554" s="64"/>
    </row>
    <row r="2555" spans="2:16" x14ac:dyDescent="0.25">
      <c r="B2555" s="62">
        <v>2550</v>
      </c>
      <c r="C2555" s="63" t="s">
        <v>3182</v>
      </c>
      <c r="D2555" s="63" t="s">
        <v>3214</v>
      </c>
      <c r="E2555" s="63" t="s">
        <v>3247</v>
      </c>
      <c r="F2555" s="63" t="s">
        <v>3247</v>
      </c>
      <c r="G2555" s="63"/>
      <c r="H2555" s="63"/>
      <c r="I2555" s="62" t="s">
        <v>3189</v>
      </c>
      <c r="J2555" s="63">
        <v>115.5</v>
      </c>
      <c r="K2555" s="63">
        <v>13</v>
      </c>
      <c r="L2555" s="63" t="s">
        <v>3186</v>
      </c>
      <c r="M2555" s="63" t="s">
        <v>3187</v>
      </c>
      <c r="N2555" s="63" t="s">
        <v>3190</v>
      </c>
      <c r="O2555" s="62">
        <v>3</v>
      </c>
      <c r="P2555" s="64"/>
    </row>
    <row r="2556" spans="2:16" x14ac:dyDescent="0.25">
      <c r="B2556" s="62">
        <v>2551</v>
      </c>
      <c r="C2556" s="63" t="s">
        <v>3182</v>
      </c>
      <c r="D2556" s="63" t="s">
        <v>3214</v>
      </c>
      <c r="E2556" s="63" t="s">
        <v>3247</v>
      </c>
      <c r="F2556" s="63" t="s">
        <v>3247</v>
      </c>
      <c r="G2556" s="63"/>
      <c r="H2556" s="63"/>
      <c r="I2556" s="62" t="s">
        <v>3189</v>
      </c>
      <c r="J2556" s="63">
        <v>138.35</v>
      </c>
      <c r="K2556" s="63">
        <v>13</v>
      </c>
      <c r="L2556" s="63" t="s">
        <v>3186</v>
      </c>
      <c r="M2556" s="63" t="s">
        <v>3187</v>
      </c>
      <c r="N2556" s="63" t="s">
        <v>3190</v>
      </c>
      <c r="O2556" s="62">
        <v>3</v>
      </c>
      <c r="P2556" s="64"/>
    </row>
    <row r="2557" spans="2:16" x14ac:dyDescent="0.25">
      <c r="B2557" s="62">
        <v>2552</v>
      </c>
      <c r="C2557" s="63" t="s">
        <v>3182</v>
      </c>
      <c r="D2557" s="63" t="s">
        <v>3214</v>
      </c>
      <c r="E2557" s="63" t="s">
        <v>3215</v>
      </c>
      <c r="F2557" s="63" t="s">
        <v>3215</v>
      </c>
      <c r="G2557" s="63"/>
      <c r="H2557" s="63"/>
      <c r="I2557" s="62" t="s">
        <v>3189</v>
      </c>
      <c r="J2557" s="63">
        <v>97.1</v>
      </c>
      <c r="K2557" s="63">
        <v>12</v>
      </c>
      <c r="L2557" s="63" t="s">
        <v>3186</v>
      </c>
      <c r="M2557" s="63" t="s">
        <v>3187</v>
      </c>
      <c r="N2557" s="63" t="s">
        <v>3198</v>
      </c>
      <c r="O2557" s="62">
        <v>3</v>
      </c>
      <c r="P2557" s="64"/>
    </row>
    <row r="2558" spans="2:16" x14ac:dyDescent="0.25">
      <c r="B2558" s="62">
        <v>2553</v>
      </c>
      <c r="C2558" s="63" t="s">
        <v>3182</v>
      </c>
      <c r="D2558" s="63" t="s">
        <v>3214</v>
      </c>
      <c r="E2558" s="63" t="s">
        <v>3215</v>
      </c>
      <c r="F2558" s="63" t="s">
        <v>3215</v>
      </c>
      <c r="G2558" s="63"/>
      <c r="H2558" s="63"/>
      <c r="I2558" s="62" t="s">
        <v>3189</v>
      </c>
      <c r="J2558" s="63">
        <v>82.7</v>
      </c>
      <c r="K2558" s="63">
        <v>12</v>
      </c>
      <c r="L2558" s="63" t="s">
        <v>3186</v>
      </c>
      <c r="M2558" s="63" t="s">
        <v>3187</v>
      </c>
      <c r="N2558" s="63" t="s">
        <v>3198</v>
      </c>
      <c r="O2558" s="62">
        <v>3</v>
      </c>
      <c r="P2558" s="64"/>
    </row>
    <row r="2559" spans="2:16" x14ac:dyDescent="0.25">
      <c r="B2559" s="62">
        <v>2554</v>
      </c>
      <c r="C2559" s="63" t="s">
        <v>3182</v>
      </c>
      <c r="D2559" s="63" t="s">
        <v>3214</v>
      </c>
      <c r="E2559" s="63" t="s">
        <v>3247</v>
      </c>
      <c r="F2559" s="63" t="s">
        <v>3247</v>
      </c>
      <c r="G2559" s="63"/>
      <c r="H2559" s="63"/>
      <c r="I2559" s="62" t="s">
        <v>3189</v>
      </c>
      <c r="J2559" s="63">
        <v>91.2</v>
      </c>
      <c r="K2559" s="63">
        <v>13</v>
      </c>
      <c r="L2559" s="63" t="s">
        <v>3186</v>
      </c>
      <c r="M2559" s="63" t="s">
        <v>3187</v>
      </c>
      <c r="N2559" s="63" t="s">
        <v>3190</v>
      </c>
      <c r="O2559" s="62">
        <v>3</v>
      </c>
      <c r="P2559" s="64"/>
    </row>
    <row r="2560" spans="2:16" x14ac:dyDescent="0.25">
      <c r="B2560" s="62">
        <v>2555</v>
      </c>
      <c r="C2560" s="63" t="s">
        <v>3182</v>
      </c>
      <c r="D2560" s="63" t="s">
        <v>3214</v>
      </c>
      <c r="E2560" s="63" t="s">
        <v>3215</v>
      </c>
      <c r="F2560" s="63" t="s">
        <v>3215</v>
      </c>
      <c r="G2560" s="63"/>
      <c r="H2560" s="63"/>
      <c r="I2560" s="62" t="s">
        <v>3189</v>
      </c>
      <c r="J2560" s="63">
        <v>82.7</v>
      </c>
      <c r="K2560" s="63">
        <v>12</v>
      </c>
      <c r="L2560" s="63" t="s">
        <v>3186</v>
      </c>
      <c r="M2560" s="63" t="s">
        <v>3187</v>
      </c>
      <c r="N2560" s="63" t="s">
        <v>3198</v>
      </c>
      <c r="O2560" s="62">
        <v>3</v>
      </c>
      <c r="P2560" s="64"/>
    </row>
    <row r="2561" spans="2:16" x14ac:dyDescent="0.25">
      <c r="B2561" s="62">
        <v>2556</v>
      </c>
      <c r="C2561" s="63" t="s">
        <v>3182</v>
      </c>
      <c r="D2561" s="63" t="s">
        <v>3214</v>
      </c>
      <c r="E2561" s="63" t="s">
        <v>3247</v>
      </c>
      <c r="F2561" s="63" t="s">
        <v>3247</v>
      </c>
      <c r="G2561" s="63"/>
      <c r="H2561" s="63"/>
      <c r="I2561" s="62" t="s">
        <v>3189</v>
      </c>
      <c r="J2561" s="63">
        <v>91.93</v>
      </c>
      <c r="K2561" s="63">
        <v>13</v>
      </c>
      <c r="L2561" s="63" t="s">
        <v>3186</v>
      </c>
      <c r="M2561" s="63" t="s">
        <v>3187</v>
      </c>
      <c r="N2561" s="63" t="s">
        <v>3190</v>
      </c>
      <c r="O2561" s="62">
        <v>3</v>
      </c>
      <c r="P2561" s="64"/>
    </row>
    <row r="2562" spans="2:16" x14ac:dyDescent="0.25">
      <c r="B2562" s="62">
        <v>2557</v>
      </c>
      <c r="C2562" s="63" t="s">
        <v>3182</v>
      </c>
      <c r="D2562" s="63" t="s">
        <v>3222</v>
      </c>
      <c r="E2562" s="63" t="s">
        <v>3246</v>
      </c>
      <c r="F2562" s="63" t="s">
        <v>3246</v>
      </c>
      <c r="G2562" s="63"/>
      <c r="H2562" s="63"/>
      <c r="I2562" s="62" t="s">
        <v>3189</v>
      </c>
      <c r="J2562" s="63">
        <v>123.65</v>
      </c>
      <c r="K2562" s="63">
        <v>13</v>
      </c>
      <c r="L2562" s="63" t="s">
        <v>3186</v>
      </c>
      <c r="M2562" s="63" t="s">
        <v>3187</v>
      </c>
      <c r="N2562" s="63" t="s">
        <v>3190</v>
      </c>
      <c r="O2562" s="62">
        <v>3</v>
      </c>
      <c r="P2562" s="64"/>
    </row>
    <row r="2563" spans="2:16" x14ac:dyDescent="0.25">
      <c r="B2563" s="62">
        <v>2558</v>
      </c>
      <c r="C2563" s="63" t="s">
        <v>3182</v>
      </c>
      <c r="D2563" s="63" t="s">
        <v>3214</v>
      </c>
      <c r="E2563" s="63" t="s">
        <v>3247</v>
      </c>
      <c r="F2563" s="63" t="s">
        <v>3247</v>
      </c>
      <c r="G2563" s="63"/>
      <c r="H2563" s="63"/>
      <c r="I2563" s="62" t="s">
        <v>3189</v>
      </c>
      <c r="J2563" s="63">
        <v>152.47</v>
      </c>
      <c r="K2563" s="63">
        <v>13</v>
      </c>
      <c r="L2563" s="63" t="s">
        <v>3186</v>
      </c>
      <c r="M2563" s="63" t="s">
        <v>3187</v>
      </c>
      <c r="N2563" s="63" t="s">
        <v>3190</v>
      </c>
      <c r="O2563" s="62">
        <v>3</v>
      </c>
      <c r="P2563" s="64"/>
    </row>
    <row r="2564" spans="2:16" x14ac:dyDescent="0.25">
      <c r="B2564" s="62">
        <v>2559</v>
      </c>
      <c r="C2564" s="63" t="s">
        <v>3182</v>
      </c>
      <c r="D2564" s="63" t="s">
        <v>3222</v>
      </c>
      <c r="E2564" s="63" t="s">
        <v>3246</v>
      </c>
      <c r="F2564" s="63" t="s">
        <v>3246</v>
      </c>
      <c r="G2564" s="63"/>
      <c r="H2564" s="63"/>
      <c r="I2564" s="62" t="s">
        <v>3189</v>
      </c>
      <c r="J2564" s="63">
        <v>130.59</v>
      </c>
      <c r="K2564" s="63">
        <v>13</v>
      </c>
      <c r="L2564" s="63" t="s">
        <v>3186</v>
      </c>
      <c r="M2564" s="63" t="s">
        <v>3187</v>
      </c>
      <c r="N2564" s="63" t="s">
        <v>3190</v>
      </c>
      <c r="O2564" s="62">
        <v>3</v>
      </c>
      <c r="P2564" s="64"/>
    </row>
    <row r="2565" spans="2:16" x14ac:dyDescent="0.25">
      <c r="B2565" s="62">
        <v>2560</v>
      </c>
      <c r="C2565" s="63" t="s">
        <v>3182</v>
      </c>
      <c r="D2565" s="63" t="s">
        <v>3214</v>
      </c>
      <c r="E2565" s="63" t="s">
        <v>3247</v>
      </c>
      <c r="F2565" s="63" t="s">
        <v>3247</v>
      </c>
      <c r="G2565" s="63"/>
      <c r="H2565" s="63"/>
      <c r="I2565" s="62" t="s">
        <v>3189</v>
      </c>
      <c r="J2565" s="63">
        <v>181.97</v>
      </c>
      <c r="K2565" s="63">
        <v>13</v>
      </c>
      <c r="L2565" s="63" t="s">
        <v>3186</v>
      </c>
      <c r="M2565" s="63" t="s">
        <v>3187</v>
      </c>
      <c r="N2565" s="63" t="s">
        <v>3190</v>
      </c>
      <c r="O2565" s="62">
        <v>3</v>
      </c>
      <c r="P2565" s="64"/>
    </row>
    <row r="2566" spans="2:16" x14ac:dyDescent="0.25">
      <c r="B2566" s="62">
        <v>2561</v>
      </c>
      <c r="C2566" s="63" t="s">
        <v>3182</v>
      </c>
      <c r="D2566" s="63" t="s">
        <v>3214</v>
      </c>
      <c r="E2566" s="63" t="s">
        <v>3215</v>
      </c>
      <c r="F2566" s="63" t="s">
        <v>3215</v>
      </c>
      <c r="G2566" s="63"/>
      <c r="H2566" s="63"/>
      <c r="I2566" s="62" t="s">
        <v>3189</v>
      </c>
      <c r="J2566" s="63">
        <v>97.1</v>
      </c>
      <c r="K2566" s="63">
        <v>12</v>
      </c>
      <c r="L2566" s="63" t="s">
        <v>3186</v>
      </c>
      <c r="M2566" s="63" t="s">
        <v>3187</v>
      </c>
      <c r="N2566" s="63" t="s">
        <v>3198</v>
      </c>
      <c r="O2566" s="62">
        <v>3</v>
      </c>
      <c r="P2566" s="64"/>
    </row>
    <row r="2567" spans="2:16" x14ac:dyDescent="0.25">
      <c r="B2567" s="62">
        <v>2562</v>
      </c>
      <c r="C2567" s="63" t="s">
        <v>3182</v>
      </c>
      <c r="D2567" s="63" t="s">
        <v>3214</v>
      </c>
      <c r="E2567" s="63" t="s">
        <v>3215</v>
      </c>
      <c r="F2567" s="63" t="s">
        <v>3215</v>
      </c>
      <c r="G2567" s="63"/>
      <c r="H2567" s="63"/>
      <c r="I2567" s="62" t="s">
        <v>3189</v>
      </c>
      <c r="J2567" s="63">
        <v>91.2</v>
      </c>
      <c r="K2567" s="63">
        <v>12</v>
      </c>
      <c r="L2567" s="63" t="s">
        <v>3186</v>
      </c>
      <c r="M2567" s="63" t="s">
        <v>3187</v>
      </c>
      <c r="N2567" s="63" t="s">
        <v>3198</v>
      </c>
      <c r="O2567" s="62">
        <v>3</v>
      </c>
      <c r="P2567" s="64"/>
    </row>
    <row r="2568" spans="2:16" x14ac:dyDescent="0.25">
      <c r="B2568" s="62">
        <v>2563</v>
      </c>
      <c r="C2568" s="63" t="s">
        <v>3182</v>
      </c>
      <c r="D2568" s="63" t="s">
        <v>3222</v>
      </c>
      <c r="E2568" s="63" t="s">
        <v>3246</v>
      </c>
      <c r="F2568" s="63" t="s">
        <v>3246</v>
      </c>
      <c r="G2568" s="63"/>
      <c r="H2568" s="63"/>
      <c r="I2568" s="62" t="s">
        <v>3189</v>
      </c>
      <c r="J2568" s="63">
        <v>83.04</v>
      </c>
      <c r="K2568" s="63">
        <v>13</v>
      </c>
      <c r="L2568" s="63" t="s">
        <v>3186</v>
      </c>
      <c r="M2568" s="63" t="s">
        <v>3187</v>
      </c>
      <c r="N2568" s="63" t="s">
        <v>3190</v>
      </c>
      <c r="O2568" s="62">
        <v>3</v>
      </c>
      <c r="P2568" s="64"/>
    </row>
    <row r="2569" spans="2:16" x14ac:dyDescent="0.25">
      <c r="B2569" s="62">
        <v>2564</v>
      </c>
      <c r="C2569" s="63" t="s">
        <v>3182</v>
      </c>
      <c r="D2569" s="63" t="s">
        <v>3214</v>
      </c>
      <c r="E2569" s="63" t="s">
        <v>3247</v>
      </c>
      <c r="F2569" s="63" t="s">
        <v>3247</v>
      </c>
      <c r="G2569" s="63"/>
      <c r="H2569" s="63"/>
      <c r="I2569" s="62" t="s">
        <v>3185</v>
      </c>
      <c r="J2569" s="63">
        <v>89.21</v>
      </c>
      <c r="K2569" s="63">
        <v>13</v>
      </c>
      <c r="L2569" s="63" t="s">
        <v>3186</v>
      </c>
      <c r="M2569" s="63" t="s">
        <v>3194</v>
      </c>
      <c r="N2569" s="63" t="s">
        <v>2677</v>
      </c>
      <c r="O2569" s="62">
        <v>1</v>
      </c>
    </row>
    <row r="2570" spans="2:16" x14ac:dyDescent="0.25">
      <c r="B2570" s="62">
        <v>2565</v>
      </c>
      <c r="C2570" s="63" t="s">
        <v>3182</v>
      </c>
      <c r="D2570" s="63" t="s">
        <v>3214</v>
      </c>
      <c r="E2570" s="63" t="s">
        <v>3247</v>
      </c>
      <c r="F2570" s="63" t="s">
        <v>3247</v>
      </c>
      <c r="G2570" s="63"/>
      <c r="H2570" s="63"/>
      <c r="I2570" s="62" t="s">
        <v>3185</v>
      </c>
      <c r="J2570" s="63">
        <v>37.090000000000003</v>
      </c>
      <c r="K2570" s="63">
        <v>13</v>
      </c>
      <c r="L2570" s="63" t="s">
        <v>3186</v>
      </c>
      <c r="M2570" s="63" t="s">
        <v>3194</v>
      </c>
      <c r="N2570" s="63" t="s">
        <v>2632</v>
      </c>
      <c r="O2570" s="62">
        <v>1</v>
      </c>
    </row>
    <row r="2571" spans="2:16" x14ac:dyDescent="0.25">
      <c r="B2571" s="62">
        <v>2566</v>
      </c>
      <c r="C2571" s="63" t="s">
        <v>3182</v>
      </c>
      <c r="D2571" s="63" t="s">
        <v>3214</v>
      </c>
      <c r="E2571" s="63" t="s">
        <v>3247</v>
      </c>
      <c r="F2571" s="63" t="s">
        <v>3247</v>
      </c>
      <c r="G2571" s="63"/>
      <c r="H2571" s="63"/>
      <c r="I2571" s="62" t="s">
        <v>3185</v>
      </c>
      <c r="J2571" s="63">
        <v>181.05</v>
      </c>
      <c r="K2571" s="63">
        <v>13</v>
      </c>
      <c r="L2571" s="63" t="s">
        <v>3186</v>
      </c>
      <c r="M2571" s="63" t="s">
        <v>3194</v>
      </c>
      <c r="N2571" s="63" t="s">
        <v>2677</v>
      </c>
      <c r="O2571" s="62">
        <v>1</v>
      </c>
    </row>
    <row r="2572" spans="2:16" x14ac:dyDescent="0.25">
      <c r="B2572" s="62">
        <v>2567</v>
      </c>
      <c r="C2572" s="63" t="s">
        <v>3182</v>
      </c>
      <c r="D2572" s="63" t="s">
        <v>3214</v>
      </c>
      <c r="E2572" s="63" t="s">
        <v>3247</v>
      </c>
      <c r="F2572" s="63" t="s">
        <v>3247</v>
      </c>
      <c r="G2572" s="63"/>
      <c r="H2572" s="63"/>
      <c r="I2572" s="62" t="s">
        <v>3185</v>
      </c>
      <c r="J2572" s="63">
        <v>169.83</v>
      </c>
      <c r="K2572" s="63">
        <v>13</v>
      </c>
      <c r="L2572" s="63" t="s">
        <v>3186</v>
      </c>
      <c r="M2572" s="63" t="s">
        <v>3194</v>
      </c>
      <c r="N2572" s="63" t="s">
        <v>2692</v>
      </c>
      <c r="O2572" s="62">
        <v>1</v>
      </c>
    </row>
    <row r="2573" spans="2:16" x14ac:dyDescent="0.25">
      <c r="B2573" s="62">
        <v>2568</v>
      </c>
      <c r="C2573" s="63" t="s">
        <v>3182</v>
      </c>
      <c r="D2573" s="63" t="s">
        <v>3214</v>
      </c>
      <c r="E2573" s="63" t="s">
        <v>3247</v>
      </c>
      <c r="F2573" s="63" t="s">
        <v>3247</v>
      </c>
      <c r="G2573" s="63"/>
      <c r="H2573" s="63"/>
      <c r="I2573" s="62" t="s">
        <v>3185</v>
      </c>
      <c r="J2573" s="63">
        <v>152.79</v>
      </c>
      <c r="K2573" s="63">
        <v>13</v>
      </c>
      <c r="L2573" s="63" t="s">
        <v>3186</v>
      </c>
      <c r="M2573" s="63" t="s">
        <v>3194</v>
      </c>
      <c r="N2573" s="63" t="s">
        <v>2677</v>
      </c>
      <c r="O2573" s="62">
        <v>1</v>
      </c>
    </row>
    <row r="2574" spans="2:16" x14ac:dyDescent="0.25">
      <c r="B2574" s="62">
        <v>2569</v>
      </c>
      <c r="C2574" s="63" t="s">
        <v>3182</v>
      </c>
      <c r="D2574" s="63" t="s">
        <v>3214</v>
      </c>
      <c r="E2574" s="63" t="s">
        <v>3247</v>
      </c>
      <c r="F2574" s="63" t="s">
        <v>3247</v>
      </c>
      <c r="G2574" s="63"/>
      <c r="H2574" s="63"/>
      <c r="I2574" s="62" t="s">
        <v>3185</v>
      </c>
      <c r="J2574" s="63">
        <v>167.5</v>
      </c>
      <c r="K2574" s="63">
        <v>13</v>
      </c>
      <c r="L2574" s="63" t="s">
        <v>3186</v>
      </c>
      <c r="M2574" s="63" t="s">
        <v>3194</v>
      </c>
      <c r="N2574" s="63" t="s">
        <v>2677</v>
      </c>
      <c r="O2574" s="62">
        <v>1</v>
      </c>
    </row>
    <row r="2575" spans="2:16" x14ac:dyDescent="0.25">
      <c r="B2575" s="62">
        <v>2570</v>
      </c>
      <c r="C2575" s="63" t="s">
        <v>3182</v>
      </c>
      <c r="D2575" s="63" t="s">
        <v>3214</v>
      </c>
      <c r="E2575" s="63" t="s">
        <v>3247</v>
      </c>
      <c r="F2575" s="63" t="s">
        <v>3247</v>
      </c>
      <c r="G2575" s="63"/>
      <c r="H2575" s="63"/>
      <c r="I2575" s="62" t="s">
        <v>3185</v>
      </c>
      <c r="J2575" s="63">
        <v>151.12</v>
      </c>
      <c r="K2575" s="63">
        <v>13</v>
      </c>
      <c r="L2575" s="63" t="s">
        <v>3186</v>
      </c>
      <c r="M2575" s="63" t="s">
        <v>3194</v>
      </c>
      <c r="N2575" s="63" t="s">
        <v>2677</v>
      </c>
      <c r="O2575" s="62">
        <v>1</v>
      </c>
    </row>
    <row r="2576" spans="2:16" x14ac:dyDescent="0.25">
      <c r="B2576" s="62">
        <v>2571</v>
      </c>
      <c r="C2576" s="63" t="s">
        <v>3182</v>
      </c>
      <c r="D2576" s="63" t="s">
        <v>3214</v>
      </c>
      <c r="E2576" s="63" t="s">
        <v>3247</v>
      </c>
      <c r="F2576" s="63" t="s">
        <v>3247</v>
      </c>
      <c r="G2576" s="63"/>
      <c r="H2576" s="63"/>
      <c r="I2576" s="62" t="s">
        <v>3185</v>
      </c>
      <c r="J2576" s="63">
        <v>147.47</v>
      </c>
      <c r="K2576" s="63">
        <v>13</v>
      </c>
      <c r="L2576" s="63" t="s">
        <v>3186</v>
      </c>
      <c r="M2576" s="63" t="s">
        <v>3194</v>
      </c>
      <c r="N2576" s="63" t="s">
        <v>2677</v>
      </c>
      <c r="O2576" s="62">
        <v>1</v>
      </c>
    </row>
    <row r="2577" spans="2:15" x14ac:dyDescent="0.25">
      <c r="B2577" s="62">
        <v>2572</v>
      </c>
      <c r="C2577" s="63" t="s">
        <v>3182</v>
      </c>
      <c r="D2577" s="63" t="s">
        <v>3214</v>
      </c>
      <c r="E2577" s="63" t="s">
        <v>3247</v>
      </c>
      <c r="F2577" s="63" t="s">
        <v>3247</v>
      </c>
      <c r="G2577" s="63"/>
      <c r="H2577" s="63"/>
      <c r="I2577" s="62" t="s">
        <v>3185</v>
      </c>
      <c r="J2577" s="63">
        <v>105.6</v>
      </c>
      <c r="K2577" s="63">
        <v>13</v>
      </c>
      <c r="L2577" s="63" t="s">
        <v>3186</v>
      </c>
      <c r="M2577" s="63" t="s">
        <v>3194</v>
      </c>
      <c r="N2577" s="63" t="s">
        <v>2677</v>
      </c>
      <c r="O2577" s="62">
        <v>1</v>
      </c>
    </row>
    <row r="2578" spans="2:15" x14ac:dyDescent="0.25">
      <c r="B2578" s="62">
        <v>2573</v>
      </c>
      <c r="C2578" s="63" t="s">
        <v>3182</v>
      </c>
      <c r="D2578" s="63" t="s">
        <v>3214</v>
      </c>
      <c r="E2578" s="63" t="s">
        <v>3247</v>
      </c>
      <c r="F2578" s="63" t="s">
        <v>3247</v>
      </c>
      <c r="G2578" s="63"/>
      <c r="H2578" s="63"/>
      <c r="I2578" s="62" t="s">
        <v>3185</v>
      </c>
      <c r="J2578" s="63">
        <v>61.77</v>
      </c>
      <c r="K2578" s="63">
        <v>13</v>
      </c>
      <c r="L2578" s="63" t="s">
        <v>3186</v>
      </c>
      <c r="M2578" s="63" t="s">
        <v>3194</v>
      </c>
      <c r="N2578" s="63" t="s">
        <v>2677</v>
      </c>
      <c r="O2578" s="62">
        <v>1</v>
      </c>
    </row>
    <row r="2579" spans="2:15" x14ac:dyDescent="0.25">
      <c r="B2579" s="62">
        <v>2574</v>
      </c>
      <c r="C2579" s="63" t="s">
        <v>3182</v>
      </c>
      <c r="D2579" s="63" t="s">
        <v>3214</v>
      </c>
      <c r="E2579" s="63" t="s">
        <v>3247</v>
      </c>
      <c r="F2579" s="63" t="s">
        <v>3247</v>
      </c>
      <c r="G2579" s="63"/>
      <c r="H2579" s="63"/>
      <c r="I2579" s="62" t="s">
        <v>3185</v>
      </c>
      <c r="J2579" s="63">
        <v>141.15</v>
      </c>
      <c r="K2579" s="63">
        <v>13</v>
      </c>
      <c r="L2579" s="63" t="s">
        <v>3186</v>
      </c>
      <c r="M2579" s="63" t="s">
        <v>3194</v>
      </c>
      <c r="N2579" s="63" t="s">
        <v>2677</v>
      </c>
      <c r="O2579" s="62">
        <v>1</v>
      </c>
    </row>
    <row r="2580" spans="2:15" x14ac:dyDescent="0.25">
      <c r="B2580" s="62">
        <v>2575</v>
      </c>
      <c r="C2580" s="63" t="s">
        <v>3182</v>
      </c>
      <c r="D2580" s="63" t="s">
        <v>3214</v>
      </c>
      <c r="E2580" s="63" t="s">
        <v>3247</v>
      </c>
      <c r="F2580" s="63" t="s">
        <v>3247</v>
      </c>
      <c r="G2580" s="63"/>
      <c r="H2580" s="63"/>
      <c r="I2580" s="62" t="s">
        <v>3185</v>
      </c>
      <c r="J2580" s="63">
        <v>83.65</v>
      </c>
      <c r="K2580" s="63">
        <v>13</v>
      </c>
      <c r="L2580" s="63" t="s">
        <v>3186</v>
      </c>
      <c r="M2580" s="63" t="s">
        <v>3194</v>
      </c>
      <c r="N2580" s="63" t="s">
        <v>2677</v>
      </c>
      <c r="O2580" s="62">
        <v>1</v>
      </c>
    </row>
    <row r="2581" spans="2:15" x14ac:dyDescent="0.25">
      <c r="B2581" s="62">
        <v>2576</v>
      </c>
      <c r="C2581" s="63" t="s">
        <v>3182</v>
      </c>
      <c r="D2581" s="63" t="s">
        <v>3214</v>
      </c>
      <c r="E2581" s="63" t="s">
        <v>3247</v>
      </c>
      <c r="F2581" s="63" t="s">
        <v>3247</v>
      </c>
      <c r="G2581" s="63"/>
      <c r="H2581" s="63"/>
      <c r="I2581" s="62" t="s">
        <v>3185</v>
      </c>
      <c r="J2581" s="63">
        <v>163.22</v>
      </c>
      <c r="K2581" s="63">
        <v>13</v>
      </c>
      <c r="L2581" s="63" t="s">
        <v>3186</v>
      </c>
      <c r="M2581" s="63" t="s">
        <v>3194</v>
      </c>
      <c r="N2581" s="63" t="s">
        <v>2677</v>
      </c>
      <c r="O2581" s="62">
        <v>1</v>
      </c>
    </row>
    <row r="2582" spans="2:15" x14ac:dyDescent="0.25">
      <c r="B2582" s="62">
        <v>2577</v>
      </c>
      <c r="C2582" s="63" t="s">
        <v>3182</v>
      </c>
      <c r="D2582" s="63" t="s">
        <v>3214</v>
      </c>
      <c r="E2582" s="63" t="s">
        <v>3247</v>
      </c>
      <c r="F2582" s="63" t="s">
        <v>3247</v>
      </c>
      <c r="G2582" s="63"/>
      <c r="H2582" s="63"/>
      <c r="I2582" s="62" t="s">
        <v>3185</v>
      </c>
      <c r="J2582" s="63">
        <v>51.04</v>
      </c>
      <c r="K2582" s="63">
        <v>13</v>
      </c>
      <c r="L2582" s="63" t="s">
        <v>3186</v>
      </c>
      <c r="M2582" s="63" t="s">
        <v>3194</v>
      </c>
      <c r="N2582" s="63" t="s">
        <v>2692</v>
      </c>
      <c r="O2582" s="62">
        <v>1</v>
      </c>
    </row>
    <row r="2583" spans="2:15" x14ac:dyDescent="0.25">
      <c r="B2583" s="62">
        <v>2578</v>
      </c>
      <c r="C2583" s="63" t="s">
        <v>3182</v>
      </c>
      <c r="D2583" s="63" t="s">
        <v>3214</v>
      </c>
      <c r="E2583" s="63" t="s">
        <v>3247</v>
      </c>
      <c r="F2583" s="63" t="s">
        <v>3247</v>
      </c>
      <c r="G2583" s="63"/>
      <c r="H2583" s="63"/>
      <c r="I2583" s="62" t="s">
        <v>3185</v>
      </c>
      <c r="J2583" s="63">
        <v>67.84</v>
      </c>
      <c r="K2583" s="63">
        <v>13</v>
      </c>
      <c r="L2583" s="63" t="s">
        <v>3186</v>
      </c>
      <c r="M2583" s="63" t="s">
        <v>3194</v>
      </c>
      <c r="N2583" s="63" t="s">
        <v>2632</v>
      </c>
      <c r="O2583" s="62">
        <v>1</v>
      </c>
    </row>
    <row r="2584" spans="2:15" x14ac:dyDescent="0.25">
      <c r="B2584" s="62">
        <v>2579</v>
      </c>
      <c r="C2584" s="63" t="s">
        <v>3182</v>
      </c>
      <c r="D2584" s="63" t="s">
        <v>3214</v>
      </c>
      <c r="E2584" s="63" t="s">
        <v>3247</v>
      </c>
      <c r="F2584" s="63" t="s">
        <v>3247</v>
      </c>
      <c r="G2584" s="63"/>
      <c r="H2584" s="63"/>
      <c r="I2584" s="62" t="s">
        <v>3185</v>
      </c>
      <c r="J2584" s="63">
        <v>100</v>
      </c>
      <c r="K2584" s="63">
        <v>13</v>
      </c>
      <c r="L2584" s="63" t="s">
        <v>3186</v>
      </c>
      <c r="M2584" s="63" t="s">
        <v>3194</v>
      </c>
      <c r="N2584" s="63" t="s">
        <v>2632</v>
      </c>
      <c r="O2584" s="62">
        <v>1</v>
      </c>
    </row>
    <row r="2585" spans="2:15" x14ac:dyDescent="0.25">
      <c r="B2585" s="62">
        <v>2580</v>
      </c>
      <c r="C2585" s="63" t="s">
        <v>3182</v>
      </c>
      <c r="D2585" s="63" t="s">
        <v>3214</v>
      </c>
      <c r="E2585" s="63" t="s">
        <v>3215</v>
      </c>
      <c r="F2585" s="63" t="s">
        <v>3215</v>
      </c>
      <c r="G2585" s="63"/>
      <c r="H2585" s="63"/>
      <c r="I2585" s="62" t="s">
        <v>3185</v>
      </c>
      <c r="J2585" s="63">
        <v>161.93</v>
      </c>
      <c r="K2585" s="63">
        <v>13</v>
      </c>
      <c r="L2585" s="63" t="s">
        <v>3186</v>
      </c>
      <c r="M2585" s="63" t="s">
        <v>3194</v>
      </c>
      <c r="N2585" s="63" t="s">
        <v>2633</v>
      </c>
      <c r="O2585" s="62">
        <v>1</v>
      </c>
    </row>
    <row r="2586" spans="2:15" x14ac:dyDescent="0.25">
      <c r="B2586" s="62">
        <v>2581</v>
      </c>
      <c r="C2586" s="63" t="s">
        <v>3182</v>
      </c>
      <c r="D2586" s="63" t="s">
        <v>3214</v>
      </c>
      <c r="E2586" s="63" t="s">
        <v>3247</v>
      </c>
      <c r="F2586" s="63" t="s">
        <v>3247</v>
      </c>
      <c r="G2586" s="63"/>
      <c r="H2586" s="63"/>
      <c r="I2586" s="62" t="s">
        <v>3185</v>
      </c>
      <c r="J2586" s="63">
        <v>100</v>
      </c>
      <c r="K2586" s="63">
        <v>13</v>
      </c>
      <c r="L2586" s="63" t="s">
        <v>3186</v>
      </c>
      <c r="M2586" s="63" t="s">
        <v>3194</v>
      </c>
      <c r="N2586" s="63" t="s">
        <v>2633</v>
      </c>
      <c r="O2586" s="62">
        <v>1</v>
      </c>
    </row>
    <row r="2587" spans="2:15" x14ac:dyDescent="0.25">
      <c r="B2587" s="62">
        <v>2582</v>
      </c>
      <c r="C2587" s="63" t="s">
        <v>3182</v>
      </c>
      <c r="D2587" s="63" t="s">
        <v>3182</v>
      </c>
      <c r="E2587" s="63" t="s">
        <v>3227</v>
      </c>
      <c r="F2587" s="63" t="s">
        <v>3227</v>
      </c>
      <c r="G2587" s="63"/>
      <c r="H2587" s="63"/>
      <c r="I2587" s="62" t="s">
        <v>3185</v>
      </c>
      <c r="J2587" s="63">
        <v>122.1</v>
      </c>
      <c r="K2587" s="63">
        <v>16</v>
      </c>
      <c r="L2587" s="63" t="s">
        <v>3186</v>
      </c>
      <c r="M2587" s="63" t="s">
        <v>3238</v>
      </c>
      <c r="N2587" s="63" t="s">
        <v>2365</v>
      </c>
      <c r="O2587" s="62">
        <v>1</v>
      </c>
    </row>
    <row r="2588" spans="2:15" x14ac:dyDescent="0.25">
      <c r="B2588" s="62">
        <v>2583</v>
      </c>
      <c r="C2588" s="63" t="s">
        <v>3182</v>
      </c>
      <c r="D2588" s="63" t="s">
        <v>3214</v>
      </c>
      <c r="E2588" s="63" t="s">
        <v>3247</v>
      </c>
      <c r="F2588" s="63" t="s">
        <v>3247</v>
      </c>
      <c r="G2588" s="63"/>
      <c r="H2588" s="63"/>
      <c r="I2588" s="62" t="s">
        <v>3185</v>
      </c>
      <c r="J2588" s="63">
        <v>100</v>
      </c>
      <c r="K2588" s="63">
        <v>13</v>
      </c>
      <c r="L2588" s="63" t="s">
        <v>3186</v>
      </c>
      <c r="M2588" s="63" t="s">
        <v>3194</v>
      </c>
      <c r="N2588" s="63" t="s">
        <v>2633</v>
      </c>
      <c r="O2588" s="62">
        <v>1</v>
      </c>
    </row>
    <row r="2589" spans="2:15" x14ac:dyDescent="0.25">
      <c r="B2589" s="62">
        <v>2584</v>
      </c>
      <c r="C2589" s="63" t="s">
        <v>3182</v>
      </c>
      <c r="D2589" s="63" t="s">
        <v>3214</v>
      </c>
      <c r="E2589" s="63" t="s">
        <v>3247</v>
      </c>
      <c r="F2589" s="63" t="s">
        <v>3247</v>
      </c>
      <c r="G2589" s="63"/>
      <c r="H2589" s="63"/>
      <c r="I2589" s="62" t="s">
        <v>3185</v>
      </c>
      <c r="J2589" s="63">
        <v>100</v>
      </c>
      <c r="K2589" s="63">
        <v>13</v>
      </c>
      <c r="L2589" s="63" t="s">
        <v>3186</v>
      </c>
      <c r="M2589" s="63" t="s">
        <v>3194</v>
      </c>
      <c r="N2589" s="63" t="s">
        <v>2633</v>
      </c>
      <c r="O2589" s="62">
        <v>1</v>
      </c>
    </row>
    <row r="2590" spans="2:15" x14ac:dyDescent="0.25">
      <c r="B2590" s="62">
        <v>2585</v>
      </c>
      <c r="C2590" s="63" t="s">
        <v>3182</v>
      </c>
      <c r="D2590" s="63" t="s">
        <v>3214</v>
      </c>
      <c r="E2590" s="63" t="s">
        <v>3247</v>
      </c>
      <c r="F2590" s="63" t="s">
        <v>3247</v>
      </c>
      <c r="G2590" s="63"/>
      <c r="H2590" s="63"/>
      <c r="I2590" s="62" t="s">
        <v>3185</v>
      </c>
      <c r="J2590" s="63">
        <v>100</v>
      </c>
      <c r="K2590" s="63">
        <v>13</v>
      </c>
      <c r="L2590" s="63" t="s">
        <v>3186</v>
      </c>
      <c r="M2590" s="63" t="s">
        <v>3194</v>
      </c>
      <c r="N2590" s="63" t="s">
        <v>2633</v>
      </c>
      <c r="O2590" s="62">
        <v>1</v>
      </c>
    </row>
    <row r="2591" spans="2:15" x14ac:dyDescent="0.25">
      <c r="B2591" s="62">
        <v>2586</v>
      </c>
      <c r="C2591" s="63" t="s">
        <v>3182</v>
      </c>
      <c r="D2591" s="63" t="s">
        <v>3214</v>
      </c>
      <c r="E2591" s="63" t="s">
        <v>3247</v>
      </c>
      <c r="F2591" s="63" t="s">
        <v>3247</v>
      </c>
      <c r="G2591" s="63"/>
      <c r="H2591" s="63"/>
      <c r="I2591" s="62" t="s">
        <v>3185</v>
      </c>
      <c r="J2591" s="63">
        <v>54.17</v>
      </c>
      <c r="K2591" s="63">
        <v>13</v>
      </c>
      <c r="L2591" s="63" t="s">
        <v>3186</v>
      </c>
      <c r="M2591" s="63" t="s">
        <v>3194</v>
      </c>
      <c r="N2591" s="63" t="s">
        <v>2632</v>
      </c>
      <c r="O2591" s="62">
        <v>1</v>
      </c>
    </row>
    <row r="2592" spans="2:15" x14ac:dyDescent="0.25">
      <c r="B2592" s="62">
        <v>2587</v>
      </c>
      <c r="C2592" s="63" t="s">
        <v>3182</v>
      </c>
      <c r="D2592" s="63" t="s">
        <v>3214</v>
      </c>
      <c r="E2592" s="63" t="s">
        <v>3247</v>
      </c>
      <c r="F2592" s="63" t="s">
        <v>3247</v>
      </c>
      <c r="G2592" s="63"/>
      <c r="H2592" s="63"/>
      <c r="I2592" s="62" t="s">
        <v>3185</v>
      </c>
      <c r="J2592" s="63">
        <v>190.34</v>
      </c>
      <c r="K2592" s="63">
        <v>13</v>
      </c>
      <c r="L2592" s="63" t="s">
        <v>3186</v>
      </c>
      <c r="M2592" s="63" t="s">
        <v>3194</v>
      </c>
      <c r="N2592" s="63" t="s">
        <v>2677</v>
      </c>
      <c r="O2592" s="62">
        <v>1</v>
      </c>
    </row>
    <row r="2593" spans="2:15" x14ac:dyDescent="0.25">
      <c r="B2593" s="62">
        <v>2588</v>
      </c>
      <c r="C2593" s="63" t="s">
        <v>3182</v>
      </c>
      <c r="D2593" s="63" t="s">
        <v>3214</v>
      </c>
      <c r="E2593" s="63" t="s">
        <v>3215</v>
      </c>
      <c r="F2593" s="63" t="s">
        <v>3215</v>
      </c>
      <c r="G2593" s="63"/>
      <c r="H2593" s="63"/>
      <c r="I2593" s="62" t="s">
        <v>3200</v>
      </c>
      <c r="J2593" s="63">
        <v>39</v>
      </c>
      <c r="K2593" s="63">
        <v>7</v>
      </c>
      <c r="L2593" s="63" t="s">
        <v>3186</v>
      </c>
      <c r="M2593" s="63" t="s">
        <v>3187</v>
      </c>
      <c r="N2593" s="63" t="s">
        <v>3201</v>
      </c>
      <c r="O2593" s="62">
        <v>1</v>
      </c>
    </row>
    <row r="2594" spans="2:15" x14ac:dyDescent="0.25">
      <c r="B2594" s="62">
        <v>2589</v>
      </c>
      <c r="C2594" s="63" t="s">
        <v>3182</v>
      </c>
      <c r="D2594" s="63" t="s">
        <v>3214</v>
      </c>
      <c r="E2594" s="63" t="s">
        <v>3247</v>
      </c>
      <c r="F2594" s="63" t="s">
        <v>3247</v>
      </c>
      <c r="G2594" s="63"/>
      <c r="H2594" s="63"/>
      <c r="I2594" s="62" t="s">
        <v>3185</v>
      </c>
      <c r="J2594" s="63">
        <v>162.09</v>
      </c>
      <c r="K2594" s="63">
        <v>13</v>
      </c>
      <c r="L2594" s="63" t="s">
        <v>3186</v>
      </c>
      <c r="M2594" s="63" t="s">
        <v>3194</v>
      </c>
      <c r="N2594" s="63" t="s">
        <v>2677</v>
      </c>
      <c r="O2594" s="62">
        <v>1</v>
      </c>
    </row>
    <row r="2595" spans="2:15" x14ac:dyDescent="0.25">
      <c r="B2595" s="62">
        <v>2590</v>
      </c>
      <c r="C2595" s="63" t="s">
        <v>3182</v>
      </c>
      <c r="D2595" s="63" t="s">
        <v>3214</v>
      </c>
      <c r="E2595" s="63" t="s">
        <v>3247</v>
      </c>
      <c r="F2595" s="63" t="s">
        <v>3247</v>
      </c>
      <c r="G2595" s="63"/>
      <c r="H2595" s="63"/>
      <c r="I2595" s="62" t="s">
        <v>3185</v>
      </c>
      <c r="J2595" s="63">
        <v>141.36000000000001</v>
      </c>
      <c r="K2595" s="63">
        <v>13</v>
      </c>
      <c r="L2595" s="63" t="s">
        <v>3186</v>
      </c>
      <c r="M2595" s="63" t="s">
        <v>3194</v>
      </c>
      <c r="N2595" s="63" t="s">
        <v>2677</v>
      </c>
      <c r="O2595" s="62">
        <v>1</v>
      </c>
    </row>
    <row r="2596" spans="2:15" x14ac:dyDescent="0.25">
      <c r="B2596" s="62">
        <v>2591</v>
      </c>
      <c r="C2596" s="63" t="s">
        <v>3182</v>
      </c>
      <c r="D2596" s="63" t="s">
        <v>3214</v>
      </c>
      <c r="E2596" s="63" t="s">
        <v>3247</v>
      </c>
      <c r="F2596" s="63" t="s">
        <v>3247</v>
      </c>
      <c r="G2596" s="63"/>
      <c r="H2596" s="63"/>
      <c r="I2596" s="62" t="s">
        <v>3185</v>
      </c>
      <c r="J2596" s="63">
        <v>167.74</v>
      </c>
      <c r="K2596" s="63">
        <v>13</v>
      </c>
      <c r="L2596" s="63" t="s">
        <v>3186</v>
      </c>
      <c r="M2596" s="63" t="s">
        <v>3194</v>
      </c>
      <c r="N2596" s="63" t="s">
        <v>2677</v>
      </c>
      <c r="O2596" s="62">
        <v>1</v>
      </c>
    </row>
    <row r="2597" spans="2:15" x14ac:dyDescent="0.25">
      <c r="B2597" s="62">
        <v>2592</v>
      </c>
      <c r="C2597" s="63" t="s">
        <v>3182</v>
      </c>
      <c r="D2597" s="63" t="s">
        <v>3214</v>
      </c>
      <c r="E2597" s="63" t="s">
        <v>3247</v>
      </c>
      <c r="F2597" s="63" t="s">
        <v>3247</v>
      </c>
      <c r="G2597" s="63"/>
      <c r="H2597" s="63"/>
      <c r="I2597" s="62" t="s">
        <v>3185</v>
      </c>
      <c r="J2597" s="63">
        <v>184.7</v>
      </c>
      <c r="K2597" s="63">
        <v>13</v>
      </c>
      <c r="L2597" s="63" t="s">
        <v>3186</v>
      </c>
      <c r="M2597" s="63" t="s">
        <v>3194</v>
      </c>
      <c r="N2597" s="63" t="s">
        <v>2677</v>
      </c>
      <c r="O2597" s="62">
        <v>1</v>
      </c>
    </row>
    <row r="2598" spans="2:15" x14ac:dyDescent="0.25">
      <c r="B2598" s="62">
        <v>2593</v>
      </c>
      <c r="C2598" s="63" t="s">
        <v>3182</v>
      </c>
      <c r="D2598" s="63" t="s">
        <v>3214</v>
      </c>
      <c r="E2598" s="63" t="s">
        <v>3247</v>
      </c>
      <c r="F2598" s="63" t="s">
        <v>3247</v>
      </c>
      <c r="G2598" s="63"/>
      <c r="H2598" s="63"/>
      <c r="I2598" s="62" t="s">
        <v>3185</v>
      </c>
      <c r="J2598" s="63">
        <v>186.59</v>
      </c>
      <c r="K2598" s="63">
        <v>13</v>
      </c>
      <c r="L2598" s="63" t="s">
        <v>3186</v>
      </c>
      <c r="M2598" s="63" t="s">
        <v>3194</v>
      </c>
      <c r="N2598" s="63" t="s">
        <v>2677</v>
      </c>
      <c r="O2598" s="62">
        <v>1</v>
      </c>
    </row>
    <row r="2599" spans="2:15" x14ac:dyDescent="0.25">
      <c r="B2599" s="62">
        <v>2594</v>
      </c>
      <c r="C2599" s="63" t="s">
        <v>3182</v>
      </c>
      <c r="D2599" s="63" t="s">
        <v>3214</v>
      </c>
      <c r="E2599" s="63" t="s">
        <v>3247</v>
      </c>
      <c r="F2599" s="63" t="s">
        <v>3247</v>
      </c>
      <c r="G2599" s="63"/>
      <c r="H2599" s="63"/>
      <c r="I2599" s="62" t="s">
        <v>3185</v>
      </c>
      <c r="J2599" s="63">
        <v>188.73</v>
      </c>
      <c r="K2599" s="63">
        <v>13</v>
      </c>
      <c r="L2599" s="63" t="s">
        <v>3186</v>
      </c>
      <c r="M2599" s="63" t="s">
        <v>3194</v>
      </c>
      <c r="N2599" s="63" t="s">
        <v>2677</v>
      </c>
      <c r="O2599" s="62">
        <v>1</v>
      </c>
    </row>
    <row r="2600" spans="2:15" x14ac:dyDescent="0.25">
      <c r="B2600" s="62">
        <v>2595</v>
      </c>
      <c r="C2600" s="63" t="s">
        <v>3182</v>
      </c>
      <c r="D2600" s="63" t="s">
        <v>3214</v>
      </c>
      <c r="E2600" s="63" t="s">
        <v>3247</v>
      </c>
      <c r="F2600" s="63" t="s">
        <v>3247</v>
      </c>
      <c r="G2600" s="63"/>
      <c r="H2600" s="63"/>
      <c r="I2600" s="62" t="s">
        <v>3185</v>
      </c>
      <c r="J2600" s="63">
        <v>173.93</v>
      </c>
      <c r="K2600" s="63">
        <v>13</v>
      </c>
      <c r="L2600" s="63" t="s">
        <v>3186</v>
      </c>
      <c r="M2600" s="63" t="s">
        <v>3194</v>
      </c>
      <c r="N2600" s="63" t="s">
        <v>2677</v>
      </c>
      <c r="O2600" s="62">
        <v>1</v>
      </c>
    </row>
    <row r="2601" spans="2:15" x14ac:dyDescent="0.25">
      <c r="B2601" s="62">
        <v>2596</v>
      </c>
      <c r="C2601" s="63" t="s">
        <v>3182</v>
      </c>
      <c r="D2601" s="63" t="s">
        <v>3214</v>
      </c>
      <c r="E2601" s="63" t="s">
        <v>3247</v>
      </c>
      <c r="F2601" s="63" t="s">
        <v>3247</v>
      </c>
      <c r="G2601" s="63"/>
      <c r="H2601" s="63"/>
      <c r="I2601" s="62" t="s">
        <v>3185</v>
      </c>
      <c r="J2601" s="63">
        <v>178.81</v>
      </c>
      <c r="K2601" s="63">
        <v>13</v>
      </c>
      <c r="L2601" s="63" t="s">
        <v>3186</v>
      </c>
      <c r="M2601" s="63" t="s">
        <v>3194</v>
      </c>
      <c r="N2601" s="63" t="s">
        <v>2677</v>
      </c>
      <c r="O2601" s="62">
        <v>1</v>
      </c>
    </row>
    <row r="2602" spans="2:15" x14ac:dyDescent="0.25">
      <c r="B2602" s="62">
        <v>2597</v>
      </c>
      <c r="C2602" s="63" t="s">
        <v>3182</v>
      </c>
      <c r="D2602" s="63" t="s">
        <v>3214</v>
      </c>
      <c r="E2602" s="63" t="s">
        <v>3247</v>
      </c>
      <c r="F2602" s="63" t="s">
        <v>3247</v>
      </c>
      <c r="G2602" s="63"/>
      <c r="H2602" s="63"/>
      <c r="I2602" s="62" t="s">
        <v>3185</v>
      </c>
      <c r="J2602" s="63">
        <v>121.03</v>
      </c>
      <c r="K2602" s="63">
        <v>13</v>
      </c>
      <c r="L2602" s="63" t="s">
        <v>3186</v>
      </c>
      <c r="M2602" s="63" t="s">
        <v>3194</v>
      </c>
      <c r="N2602" s="63" t="s">
        <v>2677</v>
      </c>
      <c r="O2602" s="62">
        <v>1</v>
      </c>
    </row>
    <row r="2603" spans="2:15" x14ac:dyDescent="0.25">
      <c r="B2603" s="62">
        <v>2598</v>
      </c>
      <c r="C2603" s="63" t="s">
        <v>3182</v>
      </c>
      <c r="D2603" s="63" t="s">
        <v>3214</v>
      </c>
      <c r="E2603" s="63" t="s">
        <v>3247</v>
      </c>
      <c r="F2603" s="63" t="s">
        <v>3247</v>
      </c>
      <c r="G2603" s="63"/>
      <c r="H2603" s="63"/>
      <c r="I2603" s="62" t="s">
        <v>3185</v>
      </c>
      <c r="J2603" s="63">
        <v>201.36</v>
      </c>
      <c r="K2603" s="63">
        <v>13</v>
      </c>
      <c r="L2603" s="63" t="s">
        <v>3186</v>
      </c>
      <c r="M2603" s="63" t="s">
        <v>3194</v>
      </c>
      <c r="N2603" s="63" t="s">
        <v>2632</v>
      </c>
      <c r="O2603" s="62">
        <v>1</v>
      </c>
    </row>
    <row r="2604" spans="2:15" x14ac:dyDescent="0.25">
      <c r="B2604" s="62">
        <v>2599</v>
      </c>
      <c r="C2604" s="63" t="s">
        <v>3182</v>
      </c>
      <c r="D2604" s="63" t="s">
        <v>3182</v>
      </c>
      <c r="E2604" s="63" t="s">
        <v>3227</v>
      </c>
      <c r="F2604" s="63" t="s">
        <v>3227</v>
      </c>
      <c r="G2604" s="63"/>
      <c r="H2604" s="63"/>
      <c r="I2604" s="62" t="s">
        <v>3185</v>
      </c>
      <c r="J2604" s="63">
        <v>21.9</v>
      </c>
      <c r="K2604" s="63">
        <v>16</v>
      </c>
      <c r="L2604" s="63" t="s">
        <v>3186</v>
      </c>
      <c r="M2604" s="63" t="s">
        <v>3238</v>
      </c>
      <c r="N2604" s="63" t="s">
        <v>2366</v>
      </c>
      <c r="O2604" s="62">
        <v>1</v>
      </c>
    </row>
    <row r="2605" spans="2:15" x14ac:dyDescent="0.25">
      <c r="B2605" s="62">
        <v>2600</v>
      </c>
      <c r="C2605" s="63" t="s">
        <v>3182</v>
      </c>
      <c r="D2605" s="63" t="s">
        <v>3214</v>
      </c>
      <c r="E2605" s="63" t="s">
        <v>3247</v>
      </c>
      <c r="F2605" s="63" t="s">
        <v>3247</v>
      </c>
      <c r="G2605" s="63"/>
      <c r="H2605" s="63"/>
      <c r="I2605" s="62" t="s">
        <v>3185</v>
      </c>
      <c r="J2605" s="63">
        <v>171.57</v>
      </c>
      <c r="K2605" s="63">
        <v>13</v>
      </c>
      <c r="L2605" s="63" t="s">
        <v>3186</v>
      </c>
      <c r="M2605" s="63" t="s">
        <v>3194</v>
      </c>
      <c r="N2605" s="63" t="s">
        <v>2677</v>
      </c>
      <c r="O2605" s="62">
        <v>1</v>
      </c>
    </row>
    <row r="2606" spans="2:15" x14ac:dyDescent="0.25">
      <c r="B2606" s="62">
        <v>2601</v>
      </c>
      <c r="C2606" s="63" t="s">
        <v>3182</v>
      </c>
      <c r="D2606" s="63" t="s">
        <v>3214</v>
      </c>
      <c r="E2606" s="63" t="s">
        <v>3247</v>
      </c>
      <c r="F2606" s="63" t="s">
        <v>3247</v>
      </c>
      <c r="G2606" s="63"/>
      <c r="H2606" s="63"/>
      <c r="I2606" s="62" t="s">
        <v>3185</v>
      </c>
      <c r="J2606" s="63">
        <v>193.97</v>
      </c>
      <c r="K2606" s="63">
        <v>13</v>
      </c>
      <c r="L2606" s="63" t="s">
        <v>3186</v>
      </c>
      <c r="M2606" s="63" t="s">
        <v>3194</v>
      </c>
      <c r="N2606" s="63" t="s">
        <v>2677</v>
      </c>
      <c r="O2606" s="62">
        <v>1</v>
      </c>
    </row>
    <row r="2607" spans="2:15" x14ac:dyDescent="0.25">
      <c r="B2607" s="62">
        <v>2602</v>
      </c>
      <c r="C2607" s="63" t="s">
        <v>3182</v>
      </c>
      <c r="D2607" s="63" t="s">
        <v>3214</v>
      </c>
      <c r="E2607" s="63" t="s">
        <v>3247</v>
      </c>
      <c r="F2607" s="63" t="s">
        <v>3247</v>
      </c>
      <c r="G2607" s="63"/>
      <c r="H2607" s="63"/>
      <c r="I2607" s="62" t="s">
        <v>3185</v>
      </c>
      <c r="J2607" s="63">
        <v>92.72</v>
      </c>
      <c r="K2607" s="63">
        <v>13</v>
      </c>
      <c r="L2607" s="63" t="s">
        <v>3186</v>
      </c>
      <c r="M2607" s="63" t="s">
        <v>3194</v>
      </c>
      <c r="N2607" s="63" t="s">
        <v>2677</v>
      </c>
      <c r="O2607" s="62">
        <v>1</v>
      </c>
    </row>
    <row r="2608" spans="2:15" x14ac:dyDescent="0.25">
      <c r="B2608" s="62">
        <v>2603</v>
      </c>
      <c r="C2608" s="63" t="s">
        <v>3182</v>
      </c>
      <c r="D2608" s="63" t="s">
        <v>3214</v>
      </c>
      <c r="E2608" s="63" t="s">
        <v>3247</v>
      </c>
      <c r="F2608" s="63" t="s">
        <v>3247</v>
      </c>
      <c r="G2608" s="63"/>
      <c r="H2608" s="63"/>
      <c r="I2608" s="62" t="s">
        <v>3185</v>
      </c>
      <c r="J2608" s="63">
        <v>25</v>
      </c>
      <c r="K2608" s="63">
        <v>13</v>
      </c>
      <c r="L2608" s="63" t="s">
        <v>3186</v>
      </c>
      <c r="M2608" s="63" t="s">
        <v>3194</v>
      </c>
      <c r="N2608" s="63" t="s">
        <v>2632</v>
      </c>
      <c r="O2608" s="62">
        <v>1</v>
      </c>
    </row>
    <row r="2609" spans="2:16" x14ac:dyDescent="0.25">
      <c r="B2609" s="62">
        <v>2604</v>
      </c>
      <c r="C2609" s="63" t="s">
        <v>3182</v>
      </c>
      <c r="D2609" s="63" t="s">
        <v>3214</v>
      </c>
      <c r="E2609" s="63" t="s">
        <v>3247</v>
      </c>
      <c r="F2609" s="63" t="s">
        <v>3247</v>
      </c>
      <c r="G2609" s="63"/>
      <c r="H2609" s="63"/>
      <c r="I2609" s="62" t="s">
        <v>3185</v>
      </c>
      <c r="J2609" s="63">
        <v>116.43</v>
      </c>
      <c r="K2609" s="63">
        <v>13</v>
      </c>
      <c r="L2609" s="63" t="s">
        <v>3186</v>
      </c>
      <c r="M2609" s="63" t="s">
        <v>3194</v>
      </c>
      <c r="N2609" s="63" t="s">
        <v>2632</v>
      </c>
      <c r="O2609" s="62">
        <v>1</v>
      </c>
    </row>
    <row r="2610" spans="2:16" x14ac:dyDescent="0.25">
      <c r="B2610" s="62">
        <v>2605</v>
      </c>
      <c r="C2610" s="63" t="s">
        <v>3182</v>
      </c>
      <c r="D2610" s="63" t="s">
        <v>3214</v>
      </c>
      <c r="E2610" s="63" t="s">
        <v>3247</v>
      </c>
      <c r="F2610" s="63" t="s">
        <v>3247</v>
      </c>
      <c r="G2610" s="63"/>
      <c r="H2610" s="63"/>
      <c r="I2610" s="62" t="s">
        <v>3185</v>
      </c>
      <c r="J2610" s="63">
        <v>171.17</v>
      </c>
      <c r="K2610" s="63">
        <v>13</v>
      </c>
      <c r="L2610" s="63" t="s">
        <v>3186</v>
      </c>
      <c r="M2610" s="63" t="s">
        <v>3194</v>
      </c>
      <c r="N2610" s="63" t="s">
        <v>2677</v>
      </c>
      <c r="O2610" s="62">
        <v>1</v>
      </c>
    </row>
    <row r="2611" spans="2:16" x14ac:dyDescent="0.25">
      <c r="B2611" s="62">
        <v>2606</v>
      </c>
      <c r="C2611" s="63" t="s">
        <v>3182</v>
      </c>
      <c r="D2611" s="63" t="s">
        <v>3214</v>
      </c>
      <c r="E2611" s="63" t="s">
        <v>3247</v>
      </c>
      <c r="F2611" s="63" t="s">
        <v>3247</v>
      </c>
      <c r="G2611" s="63"/>
      <c r="H2611" s="63"/>
      <c r="I2611" s="62" t="s">
        <v>3185</v>
      </c>
      <c r="J2611" s="63">
        <v>145.69</v>
      </c>
      <c r="K2611" s="63">
        <v>13</v>
      </c>
      <c r="L2611" s="63" t="s">
        <v>3186</v>
      </c>
      <c r="M2611" s="63" t="s">
        <v>3194</v>
      </c>
      <c r="N2611" s="63" t="s">
        <v>2677</v>
      </c>
      <c r="O2611" s="62">
        <v>1</v>
      </c>
    </row>
    <row r="2612" spans="2:16" x14ac:dyDescent="0.25">
      <c r="B2612" s="62">
        <v>2607</v>
      </c>
      <c r="C2612" s="63" t="s">
        <v>3182</v>
      </c>
      <c r="D2612" s="63" t="s">
        <v>3214</v>
      </c>
      <c r="E2612" s="63" t="s">
        <v>3247</v>
      </c>
      <c r="F2612" s="63" t="s">
        <v>3247</v>
      </c>
      <c r="G2612" s="63"/>
      <c r="H2612" s="63"/>
      <c r="I2612" s="62" t="s">
        <v>3185</v>
      </c>
      <c r="J2612" s="63">
        <v>166.03</v>
      </c>
      <c r="K2612" s="63">
        <v>13</v>
      </c>
      <c r="L2612" s="63" t="s">
        <v>3186</v>
      </c>
      <c r="M2612" s="63" t="s">
        <v>3194</v>
      </c>
      <c r="N2612" s="63" t="s">
        <v>2677</v>
      </c>
      <c r="O2612" s="62">
        <v>1</v>
      </c>
    </row>
    <row r="2613" spans="2:16" x14ac:dyDescent="0.25">
      <c r="B2613" s="62">
        <v>2608</v>
      </c>
      <c r="C2613" s="63" t="s">
        <v>3182</v>
      </c>
      <c r="D2613" s="63" t="s">
        <v>3214</v>
      </c>
      <c r="E2613" s="63" t="s">
        <v>3247</v>
      </c>
      <c r="F2613" s="63" t="s">
        <v>3247</v>
      </c>
      <c r="G2613" s="63"/>
      <c r="H2613" s="63"/>
      <c r="I2613" s="62" t="s">
        <v>3185</v>
      </c>
      <c r="J2613" s="63">
        <v>148.54</v>
      </c>
      <c r="K2613" s="63">
        <v>18</v>
      </c>
      <c r="L2613" s="63" t="s">
        <v>3186</v>
      </c>
      <c r="M2613" s="63" t="s">
        <v>3194</v>
      </c>
      <c r="N2613" s="63" t="s">
        <v>2677</v>
      </c>
      <c r="O2613" s="62">
        <v>1</v>
      </c>
    </row>
    <row r="2614" spans="2:16" x14ac:dyDescent="0.25">
      <c r="B2614" s="62">
        <v>2609</v>
      </c>
      <c r="C2614" s="63" t="s">
        <v>3182</v>
      </c>
      <c r="D2614" s="63" t="s">
        <v>3214</v>
      </c>
      <c r="E2614" s="63" t="s">
        <v>3247</v>
      </c>
      <c r="F2614" s="63" t="s">
        <v>3247</v>
      </c>
      <c r="G2614" s="63"/>
      <c r="H2614" s="63"/>
      <c r="I2614" s="62" t="s">
        <v>3185</v>
      </c>
      <c r="J2614" s="63">
        <v>63.17</v>
      </c>
      <c r="K2614" s="63">
        <v>13</v>
      </c>
      <c r="L2614" s="63" t="s">
        <v>3186</v>
      </c>
      <c r="M2614" s="63" t="s">
        <v>3194</v>
      </c>
      <c r="N2614" s="63" t="s">
        <v>2632</v>
      </c>
      <c r="O2614" s="62">
        <v>1</v>
      </c>
    </row>
    <row r="2615" spans="2:16" x14ac:dyDescent="0.25">
      <c r="B2615" s="62">
        <v>2610</v>
      </c>
      <c r="C2615" s="63" t="s">
        <v>3182</v>
      </c>
      <c r="D2615" s="63" t="s">
        <v>3222</v>
      </c>
      <c r="E2615" s="63" t="s">
        <v>3243</v>
      </c>
      <c r="F2615" s="63" t="s">
        <v>3243</v>
      </c>
      <c r="G2615" s="63"/>
      <c r="H2615" s="63"/>
      <c r="I2615" s="62" t="s">
        <v>3189</v>
      </c>
      <c r="J2615" s="63">
        <v>179.03</v>
      </c>
      <c r="K2615" s="63">
        <v>13</v>
      </c>
      <c r="L2615" s="63" t="s">
        <v>3186</v>
      </c>
      <c r="M2615" s="63" t="s">
        <v>3187</v>
      </c>
      <c r="N2615" s="63" t="s">
        <v>3190</v>
      </c>
      <c r="O2615" s="62">
        <v>3</v>
      </c>
      <c r="P2615" s="64"/>
    </row>
    <row r="2616" spans="2:16" x14ac:dyDescent="0.25">
      <c r="B2616" s="62">
        <v>2611</v>
      </c>
      <c r="C2616" s="63" t="s">
        <v>3182</v>
      </c>
      <c r="D2616" s="63" t="s">
        <v>3222</v>
      </c>
      <c r="E2616" s="63" t="s">
        <v>3225</v>
      </c>
      <c r="F2616" s="63" t="s">
        <v>3225</v>
      </c>
      <c r="G2616" s="63"/>
      <c r="H2616" s="63"/>
      <c r="I2616" s="62" t="s">
        <v>3189</v>
      </c>
      <c r="J2616" s="63">
        <v>208.05</v>
      </c>
      <c r="K2616" s="63">
        <v>13</v>
      </c>
      <c r="L2616" s="63" t="s">
        <v>3186</v>
      </c>
      <c r="M2616" s="63" t="s">
        <v>3187</v>
      </c>
      <c r="N2616" s="63" t="s">
        <v>3190</v>
      </c>
      <c r="O2616" s="62">
        <v>3</v>
      </c>
      <c r="P2616" s="64"/>
    </row>
    <row r="2617" spans="2:16" x14ac:dyDescent="0.25">
      <c r="B2617" s="62">
        <v>2612</v>
      </c>
      <c r="C2617" s="63" t="s">
        <v>3182</v>
      </c>
      <c r="D2617" s="63" t="s">
        <v>3222</v>
      </c>
      <c r="E2617" s="63" t="s">
        <v>3243</v>
      </c>
      <c r="F2617" s="63" t="s">
        <v>3243</v>
      </c>
      <c r="G2617" s="63"/>
      <c r="H2617" s="63"/>
      <c r="I2617" s="62" t="s">
        <v>3189</v>
      </c>
      <c r="J2617" s="63">
        <v>142.33000000000001</v>
      </c>
      <c r="K2617" s="63">
        <v>13</v>
      </c>
      <c r="L2617" s="63" t="s">
        <v>3186</v>
      </c>
      <c r="M2617" s="63" t="s">
        <v>3187</v>
      </c>
      <c r="N2617" s="63" t="s">
        <v>3190</v>
      </c>
      <c r="O2617" s="62">
        <v>3</v>
      </c>
      <c r="P2617" s="64"/>
    </row>
    <row r="2618" spans="2:16" x14ac:dyDescent="0.25">
      <c r="B2618" s="62">
        <v>2613</v>
      </c>
      <c r="C2618" s="63" t="s">
        <v>3182</v>
      </c>
      <c r="D2618" s="63" t="s">
        <v>3222</v>
      </c>
      <c r="E2618" s="63" t="s">
        <v>3243</v>
      </c>
      <c r="F2618" s="63" t="s">
        <v>3243</v>
      </c>
      <c r="G2618" s="63"/>
      <c r="H2618" s="63"/>
      <c r="I2618" s="62" t="s">
        <v>3189</v>
      </c>
      <c r="J2618" s="63">
        <v>267.58999999999997</v>
      </c>
      <c r="K2618" s="63">
        <v>13</v>
      </c>
      <c r="L2618" s="63" t="s">
        <v>3186</v>
      </c>
      <c r="M2618" s="63" t="s">
        <v>3187</v>
      </c>
      <c r="N2618" s="63" t="s">
        <v>3190</v>
      </c>
      <c r="O2618" s="62">
        <v>3</v>
      </c>
      <c r="P2618" s="64"/>
    </row>
    <row r="2619" spans="2:16" x14ac:dyDescent="0.25">
      <c r="B2619" s="62">
        <v>2614</v>
      </c>
      <c r="C2619" s="63" t="s">
        <v>3182</v>
      </c>
      <c r="D2619" s="63" t="s">
        <v>3245</v>
      </c>
      <c r="E2619" s="63" t="s">
        <v>3245</v>
      </c>
      <c r="F2619" s="63" t="s">
        <v>3245</v>
      </c>
      <c r="G2619" s="63"/>
      <c r="H2619" s="63"/>
      <c r="I2619" s="62" t="s">
        <v>3200</v>
      </c>
      <c r="J2619" s="63">
        <v>32.9</v>
      </c>
      <c r="K2619" s="63">
        <v>7</v>
      </c>
      <c r="L2619" s="63" t="s">
        <v>3186</v>
      </c>
      <c r="M2619" s="63" t="s">
        <v>3187</v>
      </c>
      <c r="N2619" s="63" t="s">
        <v>3201</v>
      </c>
      <c r="O2619" s="62">
        <v>1</v>
      </c>
    </row>
    <row r="2620" spans="2:16" x14ac:dyDescent="0.25">
      <c r="B2620" s="62">
        <v>2615</v>
      </c>
      <c r="C2620" s="63" t="s">
        <v>3182</v>
      </c>
      <c r="D2620" s="63" t="s">
        <v>3245</v>
      </c>
      <c r="E2620" s="63" t="s">
        <v>3245</v>
      </c>
      <c r="F2620" s="63" t="s">
        <v>3245</v>
      </c>
      <c r="G2620" s="63"/>
      <c r="H2620" s="63"/>
      <c r="I2620" s="62" t="s">
        <v>3200</v>
      </c>
      <c r="J2620" s="63">
        <v>29.9</v>
      </c>
      <c r="K2620" s="63">
        <v>7</v>
      </c>
      <c r="L2620" s="63" t="s">
        <v>3186</v>
      </c>
      <c r="M2620" s="63" t="s">
        <v>3187</v>
      </c>
      <c r="N2620" s="63" t="s">
        <v>3201</v>
      </c>
      <c r="O2620" s="62">
        <v>1</v>
      </c>
    </row>
    <row r="2621" spans="2:16" x14ac:dyDescent="0.25">
      <c r="B2621" s="62">
        <v>2616</v>
      </c>
      <c r="C2621" s="63" t="s">
        <v>3182</v>
      </c>
      <c r="D2621" s="63" t="s">
        <v>3245</v>
      </c>
      <c r="E2621" s="63" t="s">
        <v>3245</v>
      </c>
      <c r="F2621" s="63" t="s">
        <v>3245</v>
      </c>
      <c r="G2621" s="63"/>
      <c r="H2621" s="63"/>
      <c r="I2621" s="62" t="s">
        <v>3200</v>
      </c>
      <c r="J2621" s="63">
        <v>27.6</v>
      </c>
      <c r="K2621" s="63">
        <v>7</v>
      </c>
      <c r="L2621" s="63" t="s">
        <v>3186</v>
      </c>
      <c r="M2621" s="63" t="s">
        <v>3187</v>
      </c>
      <c r="N2621" s="63" t="s">
        <v>3201</v>
      </c>
      <c r="O2621" s="62">
        <v>1</v>
      </c>
    </row>
    <row r="2622" spans="2:16" x14ac:dyDescent="0.25">
      <c r="B2622" s="62">
        <v>2617</v>
      </c>
      <c r="C2622" s="63" t="s">
        <v>3182</v>
      </c>
      <c r="D2622" s="63" t="s">
        <v>3245</v>
      </c>
      <c r="E2622" s="63" t="s">
        <v>3245</v>
      </c>
      <c r="F2622" s="63" t="s">
        <v>3245</v>
      </c>
      <c r="G2622" s="63"/>
      <c r="H2622" s="63"/>
      <c r="I2622" s="62" t="s">
        <v>3200</v>
      </c>
      <c r="J2622" s="63">
        <v>45.7</v>
      </c>
      <c r="K2622" s="63">
        <v>7</v>
      </c>
      <c r="L2622" s="63" t="s">
        <v>3186</v>
      </c>
      <c r="M2622" s="63" t="s">
        <v>3187</v>
      </c>
      <c r="N2622" s="63" t="s">
        <v>3201</v>
      </c>
      <c r="O2622" s="62">
        <v>1</v>
      </c>
    </row>
    <row r="2623" spans="2:16" x14ac:dyDescent="0.25">
      <c r="B2623" s="62">
        <v>2618</v>
      </c>
      <c r="C2623" s="63" t="s">
        <v>3182</v>
      </c>
      <c r="D2623" s="63" t="s">
        <v>3245</v>
      </c>
      <c r="E2623" s="63" t="s">
        <v>3245</v>
      </c>
      <c r="F2623" s="63" t="s">
        <v>3245</v>
      </c>
      <c r="G2623" s="63"/>
      <c r="H2623" s="63"/>
      <c r="I2623" s="62" t="s">
        <v>3200</v>
      </c>
      <c r="J2623" s="63">
        <v>23</v>
      </c>
      <c r="K2623" s="63">
        <v>7</v>
      </c>
      <c r="L2623" s="63" t="s">
        <v>3186</v>
      </c>
      <c r="M2623" s="63" t="s">
        <v>3219</v>
      </c>
      <c r="N2623" s="63" t="s">
        <v>3220</v>
      </c>
      <c r="O2623" s="62">
        <v>1</v>
      </c>
    </row>
    <row r="2624" spans="2:16" x14ac:dyDescent="0.25">
      <c r="B2624" s="62">
        <v>2619</v>
      </c>
      <c r="C2624" s="63" t="s">
        <v>3182</v>
      </c>
      <c r="D2624" s="63" t="s">
        <v>3245</v>
      </c>
      <c r="E2624" s="63" t="s">
        <v>3245</v>
      </c>
      <c r="F2624" s="63" t="s">
        <v>3245</v>
      </c>
      <c r="G2624" s="63"/>
      <c r="H2624" s="63"/>
      <c r="I2624" s="62" t="s">
        <v>3200</v>
      </c>
      <c r="J2624" s="63">
        <v>38</v>
      </c>
      <c r="K2624" s="63">
        <v>7</v>
      </c>
      <c r="L2624" s="63" t="s">
        <v>3186</v>
      </c>
      <c r="M2624" s="63" t="s">
        <v>3219</v>
      </c>
      <c r="N2624" s="63" t="s">
        <v>3220</v>
      </c>
      <c r="O2624" s="62">
        <v>1</v>
      </c>
    </row>
    <row r="2625" spans="2:16" x14ac:dyDescent="0.25">
      <c r="B2625" s="62">
        <v>2620</v>
      </c>
      <c r="C2625" s="63" t="s">
        <v>3182</v>
      </c>
      <c r="D2625" s="63" t="s">
        <v>3182</v>
      </c>
      <c r="E2625" s="63" t="s">
        <v>3227</v>
      </c>
      <c r="F2625" s="63" t="s">
        <v>3227</v>
      </c>
      <c r="G2625" s="63"/>
      <c r="H2625" s="63"/>
      <c r="I2625" s="62" t="s">
        <v>3185</v>
      </c>
      <c r="J2625" s="63">
        <v>106.3</v>
      </c>
      <c r="K2625" s="63">
        <v>16</v>
      </c>
      <c r="L2625" s="63" t="s">
        <v>3186</v>
      </c>
      <c r="M2625" s="63" t="s">
        <v>3238</v>
      </c>
      <c r="N2625" s="63" t="s">
        <v>2365</v>
      </c>
      <c r="O2625" s="62">
        <v>1</v>
      </c>
    </row>
    <row r="2626" spans="2:16" x14ac:dyDescent="0.25">
      <c r="B2626" s="62">
        <v>2621</v>
      </c>
      <c r="C2626" s="63" t="s">
        <v>3182</v>
      </c>
      <c r="D2626" s="63" t="s">
        <v>3214</v>
      </c>
      <c r="E2626" s="63" t="s">
        <v>3215</v>
      </c>
      <c r="F2626" s="63" t="s">
        <v>3215</v>
      </c>
      <c r="G2626" s="63"/>
      <c r="H2626" s="63"/>
      <c r="I2626" s="62" t="s">
        <v>3200</v>
      </c>
      <c r="J2626" s="63">
        <v>33.9</v>
      </c>
      <c r="K2626" s="63">
        <v>7</v>
      </c>
      <c r="L2626" s="63" t="s">
        <v>3186</v>
      </c>
      <c r="M2626" s="63" t="s">
        <v>3187</v>
      </c>
      <c r="N2626" s="63" t="s">
        <v>3201</v>
      </c>
      <c r="O2626" s="62">
        <v>1</v>
      </c>
    </row>
    <row r="2627" spans="2:16" x14ac:dyDescent="0.25">
      <c r="B2627" s="62">
        <v>2622</v>
      </c>
      <c r="C2627" s="63" t="s">
        <v>3182</v>
      </c>
      <c r="D2627" s="63" t="s">
        <v>3214</v>
      </c>
      <c r="E2627" s="63" t="s">
        <v>3215</v>
      </c>
      <c r="F2627" s="63" t="s">
        <v>3215</v>
      </c>
      <c r="G2627" s="63"/>
      <c r="H2627" s="63"/>
      <c r="I2627" s="62" t="s">
        <v>3200</v>
      </c>
      <c r="J2627" s="63">
        <v>35</v>
      </c>
      <c r="K2627" s="63">
        <v>8</v>
      </c>
      <c r="L2627" s="63" t="s">
        <v>3186</v>
      </c>
      <c r="M2627" s="63" t="s">
        <v>3187</v>
      </c>
      <c r="N2627" s="63" t="s">
        <v>3204</v>
      </c>
      <c r="O2627" s="62">
        <v>2</v>
      </c>
    </row>
    <row r="2628" spans="2:16" x14ac:dyDescent="0.25">
      <c r="B2628" s="62">
        <v>2623</v>
      </c>
      <c r="C2628" s="63" t="s">
        <v>3182</v>
      </c>
      <c r="D2628" s="63" t="s">
        <v>3222</v>
      </c>
      <c r="E2628" s="63" t="s">
        <v>3243</v>
      </c>
      <c r="F2628" s="63" t="s">
        <v>3243</v>
      </c>
      <c r="G2628" s="63"/>
      <c r="H2628" s="63"/>
      <c r="I2628" s="62" t="s">
        <v>3189</v>
      </c>
      <c r="J2628" s="63">
        <v>165.96</v>
      </c>
      <c r="K2628" s="63">
        <v>13</v>
      </c>
      <c r="L2628" s="63" t="s">
        <v>3186</v>
      </c>
      <c r="M2628" s="63" t="s">
        <v>3187</v>
      </c>
      <c r="N2628" s="63" t="s">
        <v>3190</v>
      </c>
      <c r="O2628" s="62">
        <v>3</v>
      </c>
      <c r="P2628" s="64"/>
    </row>
    <row r="2629" spans="2:16" x14ac:dyDescent="0.25">
      <c r="B2629" s="62">
        <v>2624</v>
      </c>
      <c r="C2629" s="63" t="s">
        <v>3182</v>
      </c>
      <c r="D2629" s="63" t="s">
        <v>3222</v>
      </c>
      <c r="E2629" s="63" t="s">
        <v>3243</v>
      </c>
      <c r="F2629" s="63" t="s">
        <v>3243</v>
      </c>
      <c r="G2629" s="63"/>
      <c r="H2629" s="63"/>
      <c r="I2629" s="62" t="s">
        <v>3189</v>
      </c>
      <c r="J2629" s="63">
        <v>149.34</v>
      </c>
      <c r="K2629" s="63">
        <v>13</v>
      </c>
      <c r="L2629" s="63" t="s">
        <v>3186</v>
      </c>
      <c r="M2629" s="63" t="s">
        <v>3187</v>
      </c>
      <c r="N2629" s="63" t="s">
        <v>3190</v>
      </c>
      <c r="O2629" s="62">
        <v>3</v>
      </c>
      <c r="P2629" s="64"/>
    </row>
    <row r="2630" spans="2:16" x14ac:dyDescent="0.25">
      <c r="B2630" s="62">
        <v>2625</v>
      </c>
      <c r="C2630" s="63" t="s">
        <v>3182</v>
      </c>
      <c r="D2630" s="63" t="s">
        <v>3222</v>
      </c>
      <c r="E2630" s="63" t="s">
        <v>3243</v>
      </c>
      <c r="F2630" s="63" t="s">
        <v>3243</v>
      </c>
      <c r="G2630" s="63"/>
      <c r="H2630" s="63"/>
      <c r="I2630" s="62" t="s">
        <v>3189</v>
      </c>
      <c r="J2630" s="63">
        <v>171.6</v>
      </c>
      <c r="K2630" s="63">
        <v>13</v>
      </c>
      <c r="L2630" s="63" t="s">
        <v>3186</v>
      </c>
      <c r="M2630" s="63" t="s">
        <v>3187</v>
      </c>
      <c r="N2630" s="63" t="s">
        <v>3190</v>
      </c>
      <c r="O2630" s="62">
        <v>3</v>
      </c>
      <c r="P2630" s="64"/>
    </row>
    <row r="2631" spans="2:16" x14ac:dyDescent="0.25">
      <c r="B2631" s="62">
        <v>2626</v>
      </c>
      <c r="C2631" s="63" t="s">
        <v>3182</v>
      </c>
      <c r="D2631" s="63" t="s">
        <v>3214</v>
      </c>
      <c r="E2631" s="63" t="s">
        <v>3215</v>
      </c>
      <c r="F2631" s="63" t="s">
        <v>3215</v>
      </c>
      <c r="G2631" s="63"/>
      <c r="H2631" s="63"/>
      <c r="I2631" s="62" t="s">
        <v>3200</v>
      </c>
      <c r="J2631" s="63">
        <v>42.4</v>
      </c>
      <c r="K2631" s="63">
        <v>7</v>
      </c>
      <c r="L2631" s="63" t="s">
        <v>3186</v>
      </c>
      <c r="M2631" s="63" t="s">
        <v>3187</v>
      </c>
      <c r="N2631" s="63" t="s">
        <v>3201</v>
      </c>
      <c r="O2631" s="62">
        <v>1</v>
      </c>
    </row>
    <row r="2632" spans="2:16" x14ac:dyDescent="0.25">
      <c r="B2632" s="62">
        <v>2627</v>
      </c>
      <c r="C2632" s="63" t="s">
        <v>3182</v>
      </c>
      <c r="D2632" s="63" t="s">
        <v>3214</v>
      </c>
      <c r="E2632" s="63" t="s">
        <v>3215</v>
      </c>
      <c r="F2632" s="63" t="s">
        <v>3215</v>
      </c>
      <c r="G2632" s="63"/>
      <c r="H2632" s="63"/>
      <c r="I2632" s="62" t="s">
        <v>3200</v>
      </c>
      <c r="J2632" s="63">
        <v>60.4</v>
      </c>
      <c r="K2632" s="63">
        <v>7</v>
      </c>
      <c r="L2632" s="63" t="s">
        <v>3186</v>
      </c>
      <c r="M2632" s="63" t="s">
        <v>3187</v>
      </c>
      <c r="N2632" s="63" t="s">
        <v>3233</v>
      </c>
      <c r="O2632" s="62">
        <v>1</v>
      </c>
    </row>
    <row r="2633" spans="2:16" x14ac:dyDescent="0.25">
      <c r="B2633" s="62">
        <v>2628</v>
      </c>
      <c r="C2633" s="63" t="s">
        <v>3182</v>
      </c>
      <c r="D2633" s="63" t="s">
        <v>3214</v>
      </c>
      <c r="E2633" s="63" t="s">
        <v>3215</v>
      </c>
      <c r="F2633" s="63" t="s">
        <v>3215</v>
      </c>
      <c r="G2633" s="63"/>
      <c r="H2633" s="63"/>
      <c r="I2633" s="62" t="s">
        <v>3200</v>
      </c>
      <c r="J2633" s="63">
        <v>44.5</v>
      </c>
      <c r="K2633" s="63">
        <v>7</v>
      </c>
      <c r="L2633" s="63" t="s">
        <v>3186</v>
      </c>
      <c r="M2633" s="63" t="s">
        <v>3187</v>
      </c>
      <c r="N2633" s="63" t="s">
        <v>3201</v>
      </c>
      <c r="O2633" s="62">
        <v>1</v>
      </c>
    </row>
    <row r="2634" spans="2:16" x14ac:dyDescent="0.25">
      <c r="B2634" s="62">
        <v>2629</v>
      </c>
      <c r="C2634" s="63" t="s">
        <v>3182</v>
      </c>
      <c r="D2634" s="63" t="s">
        <v>3214</v>
      </c>
      <c r="E2634" s="63" t="s">
        <v>3215</v>
      </c>
      <c r="F2634" s="63" t="s">
        <v>3215</v>
      </c>
      <c r="G2634" s="63"/>
      <c r="H2634" s="63"/>
      <c r="I2634" s="62" t="s">
        <v>3200</v>
      </c>
      <c r="J2634" s="63">
        <v>44</v>
      </c>
      <c r="K2634" s="63">
        <v>7</v>
      </c>
      <c r="L2634" s="63" t="s">
        <v>3186</v>
      </c>
      <c r="M2634" s="63" t="s">
        <v>3187</v>
      </c>
      <c r="N2634" s="63" t="s">
        <v>3201</v>
      </c>
      <c r="O2634" s="62">
        <v>1</v>
      </c>
    </row>
    <row r="2635" spans="2:16" x14ac:dyDescent="0.25">
      <c r="B2635" s="62">
        <v>2630</v>
      </c>
      <c r="C2635" s="63" t="s">
        <v>3182</v>
      </c>
      <c r="D2635" s="63" t="s">
        <v>3222</v>
      </c>
      <c r="E2635" s="63" t="s">
        <v>3243</v>
      </c>
      <c r="F2635" s="63" t="s">
        <v>3243</v>
      </c>
      <c r="G2635" s="63"/>
      <c r="H2635" s="63"/>
      <c r="I2635" s="62" t="s">
        <v>3189</v>
      </c>
      <c r="J2635" s="63">
        <v>170.64</v>
      </c>
      <c r="K2635" s="63">
        <v>13</v>
      </c>
      <c r="L2635" s="63" t="s">
        <v>3186</v>
      </c>
      <c r="M2635" s="63" t="s">
        <v>3187</v>
      </c>
      <c r="N2635" s="63" t="s">
        <v>3190</v>
      </c>
      <c r="O2635" s="62">
        <v>3</v>
      </c>
      <c r="P2635" s="64"/>
    </row>
    <row r="2636" spans="2:16" x14ac:dyDescent="0.25">
      <c r="B2636" s="62">
        <v>2631</v>
      </c>
      <c r="C2636" s="63" t="s">
        <v>3182</v>
      </c>
      <c r="D2636" s="63" t="s">
        <v>3222</v>
      </c>
      <c r="E2636" s="63" t="s">
        <v>3243</v>
      </c>
      <c r="F2636" s="63" t="s">
        <v>3243</v>
      </c>
      <c r="G2636" s="63"/>
      <c r="H2636" s="63"/>
      <c r="I2636" s="62" t="s">
        <v>3189</v>
      </c>
      <c r="J2636" s="63">
        <v>207.71</v>
      </c>
      <c r="K2636" s="63">
        <v>13</v>
      </c>
      <c r="L2636" s="63" t="s">
        <v>3186</v>
      </c>
      <c r="M2636" s="63" t="s">
        <v>3187</v>
      </c>
      <c r="N2636" s="63" t="s">
        <v>3190</v>
      </c>
      <c r="O2636" s="62">
        <v>3</v>
      </c>
      <c r="P2636" s="64"/>
    </row>
    <row r="2637" spans="2:16" x14ac:dyDescent="0.25">
      <c r="B2637" s="62">
        <v>2632</v>
      </c>
      <c r="C2637" s="63" t="s">
        <v>3182</v>
      </c>
      <c r="D2637" s="63" t="s">
        <v>3222</v>
      </c>
      <c r="E2637" s="63" t="s">
        <v>3243</v>
      </c>
      <c r="F2637" s="63" t="s">
        <v>3243</v>
      </c>
      <c r="G2637" s="63"/>
      <c r="H2637" s="63"/>
      <c r="I2637" s="62" t="s">
        <v>3189</v>
      </c>
      <c r="J2637" s="63">
        <v>139.04</v>
      </c>
      <c r="K2637" s="63">
        <v>13</v>
      </c>
      <c r="L2637" s="63" t="s">
        <v>3186</v>
      </c>
      <c r="M2637" s="63" t="s">
        <v>3187</v>
      </c>
      <c r="N2637" s="63" t="s">
        <v>3190</v>
      </c>
      <c r="O2637" s="62">
        <v>3</v>
      </c>
      <c r="P2637" s="64"/>
    </row>
    <row r="2638" spans="2:16" x14ac:dyDescent="0.25">
      <c r="B2638" s="62">
        <v>2633</v>
      </c>
      <c r="C2638" s="63" t="s">
        <v>3182</v>
      </c>
      <c r="D2638" s="63" t="s">
        <v>3214</v>
      </c>
      <c r="E2638" s="63" t="s">
        <v>3247</v>
      </c>
      <c r="F2638" s="63" t="s">
        <v>3247</v>
      </c>
      <c r="G2638" s="63"/>
      <c r="H2638" s="63"/>
      <c r="I2638" s="62" t="s">
        <v>3185</v>
      </c>
      <c r="J2638" s="63">
        <v>100</v>
      </c>
      <c r="K2638" s="63">
        <v>13</v>
      </c>
      <c r="L2638" s="63" t="s">
        <v>3186</v>
      </c>
      <c r="M2638" s="63" t="s">
        <v>3194</v>
      </c>
      <c r="N2638" s="63" t="s">
        <v>2633</v>
      </c>
      <c r="O2638" s="62">
        <v>1</v>
      </c>
    </row>
    <row r="2639" spans="2:16" x14ac:dyDescent="0.25">
      <c r="B2639" s="62">
        <v>2634</v>
      </c>
      <c r="C2639" s="63" t="s">
        <v>3182</v>
      </c>
      <c r="D2639" s="63" t="s">
        <v>3214</v>
      </c>
      <c r="E2639" s="63" t="s">
        <v>3247</v>
      </c>
      <c r="F2639" s="63" t="s">
        <v>3247</v>
      </c>
      <c r="G2639" s="63"/>
      <c r="H2639" s="63"/>
      <c r="I2639" s="62" t="s">
        <v>3185</v>
      </c>
      <c r="J2639" s="63">
        <v>153</v>
      </c>
      <c r="K2639" s="63">
        <v>13</v>
      </c>
      <c r="L2639" s="63" t="s">
        <v>3186</v>
      </c>
      <c r="M2639" s="63" t="s">
        <v>3194</v>
      </c>
      <c r="N2639" s="63" t="s">
        <v>2677</v>
      </c>
      <c r="O2639" s="62">
        <v>1</v>
      </c>
    </row>
    <row r="2640" spans="2:16" x14ac:dyDescent="0.25">
      <c r="B2640" s="62">
        <v>2635</v>
      </c>
      <c r="C2640" s="63" t="s">
        <v>3182</v>
      </c>
      <c r="D2640" s="63" t="s">
        <v>3182</v>
      </c>
      <c r="E2640" s="63" t="s">
        <v>3226</v>
      </c>
      <c r="F2640" s="63" t="s">
        <v>3226</v>
      </c>
      <c r="G2640" s="63"/>
      <c r="H2640" s="63"/>
      <c r="I2640" s="62" t="s">
        <v>3185</v>
      </c>
      <c r="J2640" s="63">
        <v>580.79999999999995</v>
      </c>
      <c r="K2640" s="63">
        <v>15</v>
      </c>
      <c r="L2640" s="63" t="s">
        <v>3186</v>
      </c>
      <c r="M2640" s="63" t="s">
        <v>3194</v>
      </c>
      <c r="N2640" s="63" t="s">
        <v>2619</v>
      </c>
      <c r="O2640" s="62">
        <v>1</v>
      </c>
    </row>
    <row r="2641" spans="2:16" x14ac:dyDescent="0.25">
      <c r="B2641" s="62">
        <v>2636</v>
      </c>
      <c r="C2641" s="63" t="s">
        <v>3182</v>
      </c>
      <c r="D2641" s="63" t="s">
        <v>3222</v>
      </c>
      <c r="E2641" s="63" t="s">
        <v>3243</v>
      </c>
      <c r="F2641" s="63" t="s">
        <v>3243</v>
      </c>
      <c r="G2641" s="63"/>
      <c r="H2641" s="63"/>
      <c r="I2641" s="62" t="s">
        <v>3189</v>
      </c>
      <c r="J2641" s="63">
        <v>142.33000000000001</v>
      </c>
      <c r="K2641" s="63">
        <v>13</v>
      </c>
      <c r="L2641" s="63" t="s">
        <v>3186</v>
      </c>
      <c r="M2641" s="63" t="s">
        <v>3187</v>
      </c>
      <c r="N2641" s="63" t="s">
        <v>3190</v>
      </c>
      <c r="O2641" s="62">
        <v>3</v>
      </c>
      <c r="P2641" s="64"/>
    </row>
    <row r="2642" spans="2:16" x14ac:dyDescent="0.25">
      <c r="B2642" s="62">
        <v>2637</v>
      </c>
      <c r="C2642" s="63" t="s">
        <v>3182</v>
      </c>
      <c r="D2642" s="63" t="s">
        <v>3231</v>
      </c>
      <c r="E2642" s="63" t="s">
        <v>3232</v>
      </c>
      <c r="F2642" s="63" t="s">
        <v>3232</v>
      </c>
      <c r="G2642" s="63"/>
      <c r="H2642" s="63"/>
      <c r="I2642" s="62" t="s">
        <v>3189</v>
      </c>
      <c r="J2642" s="63">
        <v>62.4</v>
      </c>
      <c r="K2642" s="63">
        <v>13</v>
      </c>
      <c r="L2642" s="63" t="s">
        <v>3186</v>
      </c>
      <c r="M2642" s="63" t="s">
        <v>3187</v>
      </c>
      <c r="N2642" s="63" t="s">
        <v>3190</v>
      </c>
      <c r="O2642" s="62">
        <v>3</v>
      </c>
      <c r="P2642" s="64"/>
    </row>
    <row r="2643" spans="2:16" x14ac:dyDescent="0.25">
      <c r="B2643" s="62">
        <v>2638</v>
      </c>
      <c r="C2643" s="63" t="s">
        <v>3182</v>
      </c>
      <c r="D2643" s="63" t="s">
        <v>3214</v>
      </c>
      <c r="E2643" s="63" t="s">
        <v>3247</v>
      </c>
      <c r="F2643" s="63" t="s">
        <v>3247</v>
      </c>
      <c r="G2643" s="63"/>
      <c r="H2643" s="63"/>
      <c r="I2643" s="62" t="s">
        <v>3185</v>
      </c>
      <c r="J2643" s="63">
        <v>100</v>
      </c>
      <c r="K2643" s="63">
        <v>13</v>
      </c>
      <c r="L2643" s="63" t="s">
        <v>3186</v>
      </c>
      <c r="M2643" s="63" t="s">
        <v>3194</v>
      </c>
      <c r="N2643" s="63" t="s">
        <v>2633</v>
      </c>
      <c r="O2643" s="62">
        <v>1</v>
      </c>
    </row>
    <row r="2644" spans="2:16" x14ac:dyDescent="0.25">
      <c r="B2644" s="62">
        <v>2639</v>
      </c>
      <c r="C2644" s="63" t="s">
        <v>3182</v>
      </c>
      <c r="D2644" s="63" t="s">
        <v>3214</v>
      </c>
      <c r="E2644" s="63" t="s">
        <v>3247</v>
      </c>
      <c r="F2644" s="63" t="s">
        <v>3247</v>
      </c>
      <c r="G2644" s="63"/>
      <c r="H2644" s="63"/>
      <c r="I2644" s="62" t="s">
        <v>3185</v>
      </c>
      <c r="J2644" s="63">
        <v>100</v>
      </c>
      <c r="K2644" s="63">
        <v>13</v>
      </c>
      <c r="L2644" s="63" t="s">
        <v>3186</v>
      </c>
      <c r="M2644" s="63" t="s">
        <v>3194</v>
      </c>
      <c r="N2644" s="63" t="s">
        <v>2633</v>
      </c>
      <c r="O2644" s="62">
        <v>1</v>
      </c>
    </row>
    <row r="2645" spans="2:16" x14ac:dyDescent="0.25">
      <c r="B2645" s="62">
        <v>2640</v>
      </c>
      <c r="C2645" s="63" t="s">
        <v>3182</v>
      </c>
      <c r="D2645" s="63" t="s">
        <v>3214</v>
      </c>
      <c r="E2645" s="63" t="s">
        <v>3247</v>
      </c>
      <c r="F2645" s="63" t="s">
        <v>3247</v>
      </c>
      <c r="G2645" s="63"/>
      <c r="H2645" s="63"/>
      <c r="I2645" s="62" t="s">
        <v>3185</v>
      </c>
      <c r="J2645" s="63">
        <v>100</v>
      </c>
      <c r="K2645" s="63">
        <v>13</v>
      </c>
      <c r="L2645" s="63" t="s">
        <v>3186</v>
      </c>
      <c r="M2645" s="63" t="s">
        <v>3194</v>
      </c>
      <c r="N2645" s="63" t="s">
        <v>2633</v>
      </c>
      <c r="O2645" s="62">
        <v>1</v>
      </c>
    </row>
    <row r="2646" spans="2:16" x14ac:dyDescent="0.25">
      <c r="B2646" s="62">
        <v>2641</v>
      </c>
      <c r="C2646" s="63" t="s">
        <v>3182</v>
      </c>
      <c r="D2646" s="63" t="s">
        <v>3214</v>
      </c>
      <c r="E2646" s="63" t="s">
        <v>3247</v>
      </c>
      <c r="F2646" s="63" t="s">
        <v>3247</v>
      </c>
      <c r="G2646" s="63"/>
      <c r="H2646" s="63"/>
      <c r="I2646" s="62" t="s">
        <v>3185</v>
      </c>
      <c r="J2646" s="63">
        <v>100</v>
      </c>
      <c r="K2646" s="63">
        <v>13</v>
      </c>
      <c r="L2646" s="63" t="s">
        <v>3186</v>
      </c>
      <c r="M2646" s="63" t="s">
        <v>3194</v>
      </c>
      <c r="N2646" s="63" t="s">
        <v>2633</v>
      </c>
      <c r="O2646" s="62">
        <v>1</v>
      </c>
    </row>
    <row r="2647" spans="2:16" x14ac:dyDescent="0.25">
      <c r="B2647" s="62">
        <v>2642</v>
      </c>
      <c r="C2647" s="63" t="s">
        <v>3182</v>
      </c>
      <c r="D2647" s="63" t="s">
        <v>3214</v>
      </c>
      <c r="E2647" s="63" t="s">
        <v>3247</v>
      </c>
      <c r="F2647" s="63" t="s">
        <v>3247</v>
      </c>
      <c r="G2647" s="63"/>
      <c r="H2647" s="63"/>
      <c r="I2647" s="62" t="s">
        <v>3185</v>
      </c>
      <c r="J2647" s="63">
        <v>100</v>
      </c>
      <c r="K2647" s="63">
        <v>13</v>
      </c>
      <c r="L2647" s="63" t="s">
        <v>3186</v>
      </c>
      <c r="M2647" s="63" t="s">
        <v>3194</v>
      </c>
      <c r="N2647" s="63" t="s">
        <v>2633</v>
      </c>
      <c r="O2647" s="62">
        <v>1</v>
      </c>
    </row>
    <row r="2648" spans="2:16" x14ac:dyDescent="0.25">
      <c r="B2648" s="62">
        <v>2643</v>
      </c>
      <c r="C2648" s="63" t="s">
        <v>3182</v>
      </c>
      <c r="D2648" s="63" t="s">
        <v>3222</v>
      </c>
      <c r="E2648" s="63" t="s">
        <v>3225</v>
      </c>
      <c r="F2648" s="63" t="s">
        <v>3225</v>
      </c>
      <c r="G2648" s="63"/>
      <c r="H2648" s="63"/>
      <c r="I2648" s="62" t="s">
        <v>3189</v>
      </c>
      <c r="J2648" s="63">
        <v>90.4</v>
      </c>
      <c r="K2648" s="63">
        <v>13</v>
      </c>
      <c r="L2648" s="63" t="s">
        <v>3186</v>
      </c>
      <c r="M2648" s="63" t="s">
        <v>3187</v>
      </c>
      <c r="N2648" s="63" t="s">
        <v>3190</v>
      </c>
      <c r="O2648" s="62">
        <v>3</v>
      </c>
      <c r="P2648" s="64"/>
    </row>
    <row r="2649" spans="2:16" x14ac:dyDescent="0.25">
      <c r="B2649" s="62">
        <v>2644</v>
      </c>
      <c r="C2649" s="63" t="s">
        <v>3182</v>
      </c>
      <c r="D2649" s="63" t="s">
        <v>3214</v>
      </c>
      <c r="E2649" s="63" t="s">
        <v>3247</v>
      </c>
      <c r="F2649" s="63" t="s">
        <v>3247</v>
      </c>
      <c r="G2649" s="63"/>
      <c r="H2649" s="63"/>
      <c r="I2649" s="62" t="s">
        <v>3185</v>
      </c>
      <c r="J2649" s="63">
        <v>100</v>
      </c>
      <c r="K2649" s="63">
        <v>13</v>
      </c>
      <c r="L2649" s="63" t="s">
        <v>3186</v>
      </c>
      <c r="M2649" s="63" t="s">
        <v>3194</v>
      </c>
      <c r="N2649" s="63" t="s">
        <v>2633</v>
      </c>
      <c r="O2649" s="62">
        <v>1</v>
      </c>
    </row>
    <row r="2650" spans="2:16" x14ac:dyDescent="0.25">
      <c r="B2650" s="62">
        <v>2645</v>
      </c>
      <c r="C2650" s="63" t="s">
        <v>3182</v>
      </c>
      <c r="D2650" s="63" t="s">
        <v>3222</v>
      </c>
      <c r="E2650" s="63" t="s">
        <v>3243</v>
      </c>
      <c r="F2650" s="63" t="s">
        <v>3243</v>
      </c>
      <c r="G2650" s="63"/>
      <c r="H2650" s="63"/>
      <c r="I2650" s="62" t="s">
        <v>3189</v>
      </c>
      <c r="J2650" s="63">
        <v>142.33000000000001</v>
      </c>
      <c r="K2650" s="63">
        <v>13</v>
      </c>
      <c r="L2650" s="63" t="s">
        <v>3186</v>
      </c>
      <c r="M2650" s="63" t="s">
        <v>3187</v>
      </c>
      <c r="N2650" s="63" t="s">
        <v>3190</v>
      </c>
      <c r="O2650" s="62">
        <v>3</v>
      </c>
      <c r="P2650" s="64"/>
    </row>
    <row r="2651" spans="2:16" x14ac:dyDescent="0.25">
      <c r="B2651" s="62">
        <v>2646</v>
      </c>
      <c r="C2651" s="63" t="s">
        <v>3182</v>
      </c>
      <c r="D2651" s="63" t="s">
        <v>3214</v>
      </c>
      <c r="E2651" s="63" t="s">
        <v>3247</v>
      </c>
      <c r="F2651" s="63" t="s">
        <v>3247</v>
      </c>
      <c r="G2651" s="63"/>
      <c r="H2651" s="63"/>
      <c r="I2651" s="62" t="s">
        <v>3185</v>
      </c>
      <c r="J2651" s="63">
        <v>100</v>
      </c>
      <c r="K2651" s="63">
        <v>13</v>
      </c>
      <c r="L2651" s="63" t="s">
        <v>3186</v>
      </c>
      <c r="M2651" s="63" t="s">
        <v>3194</v>
      </c>
      <c r="N2651" s="63" t="s">
        <v>2633</v>
      </c>
      <c r="O2651" s="62">
        <v>1</v>
      </c>
    </row>
    <row r="2652" spans="2:16" x14ac:dyDescent="0.25">
      <c r="B2652" s="62">
        <v>2647</v>
      </c>
      <c r="C2652" s="63" t="s">
        <v>3182</v>
      </c>
      <c r="D2652" s="63" t="s">
        <v>3214</v>
      </c>
      <c r="E2652" s="63" t="s">
        <v>3247</v>
      </c>
      <c r="F2652" s="63" t="s">
        <v>3247</v>
      </c>
      <c r="G2652" s="63"/>
      <c r="H2652" s="63"/>
      <c r="I2652" s="62" t="s">
        <v>3185</v>
      </c>
      <c r="J2652" s="63">
        <v>100</v>
      </c>
      <c r="K2652" s="63">
        <v>13</v>
      </c>
      <c r="L2652" s="63" t="s">
        <v>3186</v>
      </c>
      <c r="M2652" s="63" t="s">
        <v>3194</v>
      </c>
      <c r="N2652" s="63" t="s">
        <v>2633</v>
      </c>
      <c r="O2652" s="62">
        <v>1</v>
      </c>
    </row>
    <row r="2653" spans="2:16" x14ac:dyDescent="0.25">
      <c r="B2653" s="62">
        <v>2648</v>
      </c>
      <c r="C2653" s="63" t="s">
        <v>3182</v>
      </c>
      <c r="D2653" s="63" t="s">
        <v>3214</v>
      </c>
      <c r="E2653" s="63" t="s">
        <v>3247</v>
      </c>
      <c r="F2653" s="63" t="s">
        <v>3247</v>
      </c>
      <c r="G2653" s="63"/>
      <c r="H2653" s="63"/>
      <c r="I2653" s="62" t="s">
        <v>3185</v>
      </c>
      <c r="J2653" s="63">
        <v>100</v>
      </c>
      <c r="K2653" s="63">
        <v>13</v>
      </c>
      <c r="L2653" s="63" t="s">
        <v>3186</v>
      </c>
      <c r="M2653" s="63" t="s">
        <v>3194</v>
      </c>
      <c r="N2653" s="63" t="s">
        <v>2633</v>
      </c>
      <c r="O2653" s="62">
        <v>1</v>
      </c>
    </row>
    <row r="2654" spans="2:16" x14ac:dyDescent="0.25">
      <c r="B2654" s="62">
        <v>2649</v>
      </c>
      <c r="C2654" s="63" t="s">
        <v>3182</v>
      </c>
      <c r="D2654" s="63" t="s">
        <v>3214</v>
      </c>
      <c r="E2654" s="63" t="s">
        <v>3247</v>
      </c>
      <c r="F2654" s="63" t="s">
        <v>3247</v>
      </c>
      <c r="G2654" s="63"/>
      <c r="H2654" s="63"/>
      <c r="I2654" s="62" t="s">
        <v>3185</v>
      </c>
      <c r="J2654" s="63">
        <v>100</v>
      </c>
      <c r="K2654" s="63">
        <v>13</v>
      </c>
      <c r="L2654" s="63" t="s">
        <v>3186</v>
      </c>
      <c r="M2654" s="63" t="s">
        <v>3194</v>
      </c>
      <c r="N2654" s="63" t="s">
        <v>2633</v>
      </c>
      <c r="O2654" s="62">
        <v>1</v>
      </c>
    </row>
    <row r="2655" spans="2:16" x14ac:dyDescent="0.25">
      <c r="B2655" s="62">
        <v>2650</v>
      </c>
      <c r="C2655" s="63" t="s">
        <v>3182</v>
      </c>
      <c r="D2655" s="63" t="s">
        <v>3214</v>
      </c>
      <c r="E2655" s="63" t="s">
        <v>3247</v>
      </c>
      <c r="F2655" s="63" t="s">
        <v>3247</v>
      </c>
      <c r="G2655" s="63"/>
      <c r="H2655" s="63"/>
      <c r="I2655" s="62" t="s">
        <v>3185</v>
      </c>
      <c r="J2655" s="63">
        <v>100</v>
      </c>
      <c r="K2655" s="63">
        <v>13</v>
      </c>
      <c r="L2655" s="63" t="s">
        <v>3186</v>
      </c>
      <c r="M2655" s="63" t="s">
        <v>3194</v>
      </c>
      <c r="N2655" s="63" t="s">
        <v>2633</v>
      </c>
      <c r="O2655" s="62">
        <v>1</v>
      </c>
    </row>
    <row r="2656" spans="2:16" x14ac:dyDescent="0.25">
      <c r="B2656" s="62">
        <v>2651</v>
      </c>
      <c r="C2656" s="63" t="s">
        <v>3182</v>
      </c>
      <c r="D2656" s="63" t="s">
        <v>3214</v>
      </c>
      <c r="E2656" s="63" t="s">
        <v>3215</v>
      </c>
      <c r="F2656" s="63" t="s">
        <v>3215</v>
      </c>
      <c r="G2656" s="63"/>
      <c r="H2656" s="63"/>
      <c r="I2656" s="62" t="s">
        <v>3200</v>
      </c>
      <c r="J2656" s="63">
        <v>35</v>
      </c>
      <c r="K2656" s="63">
        <v>8</v>
      </c>
      <c r="L2656" s="63" t="s">
        <v>3186</v>
      </c>
      <c r="M2656" s="63" t="s">
        <v>3187</v>
      </c>
      <c r="N2656" s="63" t="s">
        <v>3204</v>
      </c>
      <c r="O2656" s="62">
        <v>2</v>
      </c>
    </row>
    <row r="2657" spans="2:16" x14ac:dyDescent="0.25">
      <c r="B2657" s="62">
        <v>2652</v>
      </c>
      <c r="C2657" s="63" t="s">
        <v>3182</v>
      </c>
      <c r="D2657" s="63" t="s">
        <v>3214</v>
      </c>
      <c r="E2657" s="63" t="s">
        <v>3215</v>
      </c>
      <c r="F2657" s="63" t="s">
        <v>3215</v>
      </c>
      <c r="G2657" s="63"/>
      <c r="H2657" s="63"/>
      <c r="I2657" s="62" t="s">
        <v>3200</v>
      </c>
      <c r="J2657" s="63">
        <v>40</v>
      </c>
      <c r="K2657" s="63">
        <v>8</v>
      </c>
      <c r="L2657" s="63" t="s">
        <v>3186</v>
      </c>
      <c r="M2657" s="63" t="s">
        <v>3187</v>
      </c>
      <c r="N2657" s="63" t="s">
        <v>3221</v>
      </c>
      <c r="O2657" s="62">
        <v>2</v>
      </c>
      <c r="P2657" s="65"/>
    </row>
    <row r="2658" spans="2:16" x14ac:dyDescent="0.25">
      <c r="B2658" s="62">
        <v>2653</v>
      </c>
      <c r="C2658" s="63" t="s">
        <v>3182</v>
      </c>
      <c r="D2658" s="63" t="s">
        <v>3214</v>
      </c>
      <c r="E2658" s="63" t="s">
        <v>3215</v>
      </c>
      <c r="F2658" s="63" t="s">
        <v>3215</v>
      </c>
      <c r="G2658" s="63"/>
      <c r="H2658" s="63"/>
      <c r="I2658" s="62" t="s">
        <v>3200</v>
      </c>
      <c r="J2658" s="63">
        <v>35</v>
      </c>
      <c r="K2658" s="63">
        <v>8</v>
      </c>
      <c r="L2658" s="63" t="s">
        <v>3186</v>
      </c>
      <c r="M2658" s="63" t="s">
        <v>3187</v>
      </c>
      <c r="N2658" s="63" t="s">
        <v>3204</v>
      </c>
      <c r="O2658" s="62">
        <v>2</v>
      </c>
    </row>
    <row r="2659" spans="2:16" x14ac:dyDescent="0.25">
      <c r="B2659" s="62">
        <v>2654</v>
      </c>
      <c r="C2659" s="63" t="s">
        <v>3182</v>
      </c>
      <c r="D2659" s="63" t="s">
        <v>3214</v>
      </c>
      <c r="E2659" s="63" t="s">
        <v>3215</v>
      </c>
      <c r="F2659" s="63" t="s">
        <v>3215</v>
      </c>
      <c r="G2659" s="63"/>
      <c r="H2659" s="63"/>
      <c r="I2659" s="62" t="s">
        <v>3200</v>
      </c>
      <c r="J2659" s="63">
        <v>40</v>
      </c>
      <c r="K2659" s="63">
        <v>8</v>
      </c>
      <c r="L2659" s="63" t="s">
        <v>3186</v>
      </c>
      <c r="M2659" s="63" t="s">
        <v>3187</v>
      </c>
      <c r="N2659" s="63" t="s">
        <v>3221</v>
      </c>
      <c r="O2659" s="62">
        <v>2</v>
      </c>
      <c r="P2659" s="65"/>
    </row>
    <row r="2660" spans="2:16" x14ac:dyDescent="0.25">
      <c r="B2660" s="62">
        <v>2655</v>
      </c>
      <c r="C2660" s="63" t="s">
        <v>3182</v>
      </c>
      <c r="D2660" s="63" t="s">
        <v>3182</v>
      </c>
      <c r="E2660" s="63" t="s">
        <v>3227</v>
      </c>
      <c r="F2660" s="63" t="s">
        <v>3227</v>
      </c>
      <c r="G2660" s="63"/>
      <c r="H2660" s="63"/>
      <c r="I2660" s="62" t="s">
        <v>3185</v>
      </c>
      <c r="J2660" s="63">
        <v>67.2</v>
      </c>
      <c r="K2660" s="63">
        <v>16</v>
      </c>
      <c r="L2660" s="63" t="s">
        <v>3186</v>
      </c>
      <c r="M2660" s="63" t="s">
        <v>3238</v>
      </c>
      <c r="N2660" s="63" t="s">
        <v>2365</v>
      </c>
      <c r="O2660" s="62">
        <v>1</v>
      </c>
    </row>
    <row r="2661" spans="2:16" x14ac:dyDescent="0.25">
      <c r="B2661" s="62">
        <v>2656</v>
      </c>
      <c r="C2661" s="63" t="s">
        <v>3182</v>
      </c>
      <c r="D2661" s="63" t="s">
        <v>3214</v>
      </c>
      <c r="E2661" s="63" t="s">
        <v>3247</v>
      </c>
      <c r="F2661" s="63" t="s">
        <v>3247</v>
      </c>
      <c r="G2661" s="63"/>
      <c r="H2661" s="63"/>
      <c r="I2661" s="62" t="s">
        <v>3185</v>
      </c>
      <c r="J2661" s="63">
        <v>100</v>
      </c>
      <c r="K2661" s="63">
        <v>13</v>
      </c>
      <c r="L2661" s="63" t="s">
        <v>3186</v>
      </c>
      <c r="M2661" s="63" t="s">
        <v>3194</v>
      </c>
      <c r="N2661" s="63" t="s">
        <v>2633</v>
      </c>
      <c r="O2661" s="62">
        <v>1</v>
      </c>
    </row>
    <row r="2662" spans="2:16" x14ac:dyDescent="0.25">
      <c r="B2662" s="62">
        <v>2657</v>
      </c>
      <c r="C2662" s="63" t="s">
        <v>3182</v>
      </c>
      <c r="D2662" s="63" t="s">
        <v>3182</v>
      </c>
      <c r="E2662" s="63" t="s">
        <v>3227</v>
      </c>
      <c r="F2662" s="63" t="s">
        <v>3227</v>
      </c>
      <c r="G2662" s="63"/>
      <c r="H2662" s="63"/>
      <c r="I2662" s="62" t="s">
        <v>3185</v>
      </c>
      <c r="J2662" s="63">
        <v>24.95</v>
      </c>
      <c r="K2662" s="63">
        <v>13</v>
      </c>
      <c r="L2662" s="63" t="s">
        <v>3186</v>
      </c>
      <c r="M2662" s="63" t="s">
        <v>3187</v>
      </c>
      <c r="N2662" s="63" t="s">
        <v>2365</v>
      </c>
      <c r="O2662" s="62">
        <v>1</v>
      </c>
    </row>
    <row r="2663" spans="2:16" x14ac:dyDescent="0.25">
      <c r="B2663" s="62">
        <v>2658</v>
      </c>
      <c r="C2663" s="63" t="s">
        <v>3182</v>
      </c>
      <c r="D2663" s="63" t="s">
        <v>3214</v>
      </c>
      <c r="E2663" s="63" t="s">
        <v>3247</v>
      </c>
      <c r="F2663" s="63" t="s">
        <v>3247</v>
      </c>
      <c r="G2663" s="63"/>
      <c r="H2663" s="63"/>
      <c r="I2663" s="62" t="s">
        <v>3185</v>
      </c>
      <c r="J2663" s="63">
        <v>122.59</v>
      </c>
      <c r="K2663" s="63">
        <v>13</v>
      </c>
      <c r="L2663" s="63" t="s">
        <v>3186</v>
      </c>
      <c r="M2663" s="63" t="s">
        <v>3194</v>
      </c>
      <c r="N2663" s="63" t="s">
        <v>2632</v>
      </c>
      <c r="O2663" s="62">
        <v>1</v>
      </c>
    </row>
    <row r="2664" spans="2:16" x14ac:dyDescent="0.25">
      <c r="B2664" s="62">
        <v>2659</v>
      </c>
      <c r="C2664" s="63" t="s">
        <v>3182</v>
      </c>
      <c r="D2664" s="63" t="s">
        <v>3182</v>
      </c>
      <c r="E2664" s="63" t="s">
        <v>3227</v>
      </c>
      <c r="F2664" s="63" t="s">
        <v>3227</v>
      </c>
      <c r="G2664" s="63"/>
      <c r="H2664" s="63"/>
      <c r="I2664" s="62" t="s">
        <v>3185</v>
      </c>
      <c r="J2664" s="63">
        <v>74.45</v>
      </c>
      <c r="K2664" s="63">
        <v>15</v>
      </c>
      <c r="L2664" s="63" t="s">
        <v>3186</v>
      </c>
      <c r="M2664" s="63" t="s">
        <v>3187</v>
      </c>
      <c r="N2664" s="63" t="s">
        <v>2365</v>
      </c>
      <c r="O2664" s="62">
        <v>1</v>
      </c>
    </row>
    <row r="2665" spans="2:16" x14ac:dyDescent="0.25">
      <c r="B2665" s="62">
        <v>2660</v>
      </c>
      <c r="C2665" s="63" t="s">
        <v>3182</v>
      </c>
      <c r="D2665" s="63" t="s">
        <v>3182</v>
      </c>
      <c r="E2665" s="63" t="s">
        <v>3227</v>
      </c>
      <c r="F2665" s="63" t="s">
        <v>3227</v>
      </c>
      <c r="G2665" s="63"/>
      <c r="H2665" s="63"/>
      <c r="I2665" s="62" t="s">
        <v>3185</v>
      </c>
      <c r="J2665" s="63">
        <v>72.099999999999994</v>
      </c>
      <c r="K2665" s="63">
        <v>15</v>
      </c>
      <c r="L2665" s="63" t="s">
        <v>3186</v>
      </c>
      <c r="M2665" s="63" t="s">
        <v>3187</v>
      </c>
      <c r="N2665" s="63" t="s">
        <v>2365</v>
      </c>
      <c r="O2665" s="62">
        <v>1</v>
      </c>
    </row>
    <row r="2666" spans="2:16" x14ac:dyDescent="0.25">
      <c r="B2666" s="62">
        <v>2661</v>
      </c>
      <c r="C2666" s="63" t="s">
        <v>3182</v>
      </c>
      <c r="D2666" s="63" t="s">
        <v>3182</v>
      </c>
      <c r="E2666" s="63" t="s">
        <v>3227</v>
      </c>
      <c r="F2666" s="63" t="s">
        <v>3227</v>
      </c>
      <c r="G2666" s="63"/>
      <c r="H2666" s="63"/>
      <c r="I2666" s="62" t="s">
        <v>3185</v>
      </c>
      <c r="J2666" s="63">
        <v>67.25</v>
      </c>
      <c r="K2666" s="63">
        <v>16</v>
      </c>
      <c r="L2666" s="63" t="s">
        <v>3186</v>
      </c>
      <c r="M2666" s="63" t="s">
        <v>3187</v>
      </c>
      <c r="N2666" s="63" t="s">
        <v>2365</v>
      </c>
      <c r="O2666" s="62">
        <v>1</v>
      </c>
    </row>
    <row r="2667" spans="2:16" x14ac:dyDescent="0.25">
      <c r="B2667" s="62">
        <v>2662</v>
      </c>
      <c r="C2667" s="63" t="s">
        <v>3182</v>
      </c>
      <c r="D2667" s="63" t="s">
        <v>3182</v>
      </c>
      <c r="E2667" s="63" t="s">
        <v>3227</v>
      </c>
      <c r="F2667" s="63" t="s">
        <v>3227</v>
      </c>
      <c r="G2667" s="63"/>
      <c r="H2667" s="63"/>
      <c r="I2667" s="62" t="s">
        <v>3185</v>
      </c>
      <c r="J2667" s="63">
        <v>27</v>
      </c>
      <c r="K2667" s="63">
        <v>16</v>
      </c>
      <c r="L2667" s="63" t="s">
        <v>3186</v>
      </c>
      <c r="M2667" s="63" t="s">
        <v>3187</v>
      </c>
      <c r="N2667" s="63" t="s">
        <v>2365</v>
      </c>
      <c r="O2667" s="62">
        <v>1</v>
      </c>
    </row>
    <row r="2668" spans="2:16" x14ac:dyDescent="0.25">
      <c r="B2668" s="62">
        <v>2663</v>
      </c>
      <c r="C2668" s="63" t="s">
        <v>3182</v>
      </c>
      <c r="D2668" s="63" t="s">
        <v>3182</v>
      </c>
      <c r="E2668" s="63" t="s">
        <v>3227</v>
      </c>
      <c r="F2668" s="63" t="s">
        <v>3227</v>
      </c>
      <c r="G2668" s="63"/>
      <c r="H2668" s="63"/>
      <c r="I2668" s="62" t="s">
        <v>3185</v>
      </c>
      <c r="J2668" s="63">
        <v>33</v>
      </c>
      <c r="K2668" s="63">
        <v>16</v>
      </c>
      <c r="L2668" s="63" t="s">
        <v>3186</v>
      </c>
      <c r="M2668" s="63" t="s">
        <v>3187</v>
      </c>
      <c r="N2668" s="63" t="s">
        <v>2365</v>
      </c>
      <c r="O2668" s="62">
        <v>1</v>
      </c>
    </row>
    <row r="2669" spans="2:16" x14ac:dyDescent="0.25">
      <c r="B2669" s="62">
        <v>2664</v>
      </c>
      <c r="C2669" s="63" t="s">
        <v>3182</v>
      </c>
      <c r="D2669" s="63" t="s">
        <v>3182</v>
      </c>
      <c r="E2669" s="63" t="s">
        <v>3227</v>
      </c>
      <c r="F2669" s="63" t="s">
        <v>3227</v>
      </c>
      <c r="G2669" s="63"/>
      <c r="H2669" s="63"/>
      <c r="I2669" s="62" t="s">
        <v>3185</v>
      </c>
      <c r="J2669" s="63">
        <v>53.8</v>
      </c>
      <c r="K2669" s="63">
        <v>15</v>
      </c>
      <c r="L2669" s="63" t="s">
        <v>3186</v>
      </c>
      <c r="M2669" s="63" t="s">
        <v>3187</v>
      </c>
      <c r="N2669" s="63" t="s">
        <v>2365</v>
      </c>
      <c r="O2669" s="62">
        <v>1</v>
      </c>
    </row>
    <row r="2670" spans="2:16" x14ac:dyDescent="0.25">
      <c r="B2670" s="62">
        <v>2665</v>
      </c>
      <c r="C2670" s="63" t="s">
        <v>3182</v>
      </c>
      <c r="D2670" s="63" t="s">
        <v>3182</v>
      </c>
      <c r="E2670" s="63" t="s">
        <v>3227</v>
      </c>
      <c r="F2670" s="63" t="s">
        <v>3227</v>
      </c>
      <c r="G2670" s="63"/>
      <c r="H2670" s="63"/>
      <c r="I2670" s="62" t="s">
        <v>3185</v>
      </c>
      <c r="J2670" s="63">
        <v>71.23</v>
      </c>
      <c r="K2670" s="63">
        <v>16</v>
      </c>
      <c r="L2670" s="63" t="s">
        <v>3186</v>
      </c>
      <c r="M2670" s="63" t="s">
        <v>3187</v>
      </c>
      <c r="N2670" s="63" t="s">
        <v>2365</v>
      </c>
      <c r="O2670" s="62">
        <v>1</v>
      </c>
    </row>
    <row r="2671" spans="2:16" x14ac:dyDescent="0.25">
      <c r="B2671" s="62">
        <v>2666</v>
      </c>
      <c r="C2671" s="63" t="s">
        <v>3182</v>
      </c>
      <c r="D2671" s="63" t="s">
        <v>3182</v>
      </c>
      <c r="E2671" s="63" t="s">
        <v>3227</v>
      </c>
      <c r="F2671" s="63" t="s">
        <v>3227</v>
      </c>
      <c r="G2671" s="63"/>
      <c r="H2671" s="63"/>
      <c r="I2671" s="62" t="s">
        <v>3185</v>
      </c>
      <c r="J2671" s="63">
        <v>45.2</v>
      </c>
      <c r="K2671" s="63">
        <v>16</v>
      </c>
      <c r="L2671" s="63" t="s">
        <v>3186</v>
      </c>
      <c r="M2671" s="63" t="s">
        <v>3187</v>
      </c>
      <c r="N2671" s="63" t="s">
        <v>2366</v>
      </c>
      <c r="O2671" s="62">
        <v>1</v>
      </c>
    </row>
    <row r="2672" spans="2:16" x14ac:dyDescent="0.25">
      <c r="B2672" s="62">
        <v>2667</v>
      </c>
      <c r="C2672" s="63" t="s">
        <v>3182</v>
      </c>
      <c r="D2672" s="63" t="s">
        <v>3182</v>
      </c>
      <c r="E2672" s="63" t="s">
        <v>3227</v>
      </c>
      <c r="F2672" s="63" t="s">
        <v>3227</v>
      </c>
      <c r="G2672" s="63"/>
      <c r="H2672" s="63"/>
      <c r="I2672" s="62" t="s">
        <v>3185</v>
      </c>
      <c r="J2672" s="63">
        <v>86.75</v>
      </c>
      <c r="K2672" s="63">
        <v>16</v>
      </c>
      <c r="L2672" s="63" t="s">
        <v>3186</v>
      </c>
      <c r="M2672" s="63" t="s">
        <v>3187</v>
      </c>
      <c r="N2672" s="63" t="s">
        <v>2366</v>
      </c>
      <c r="O2672" s="62">
        <v>1</v>
      </c>
    </row>
    <row r="2673" spans="2:15" x14ac:dyDescent="0.25">
      <c r="B2673" s="62">
        <v>2668</v>
      </c>
      <c r="C2673" s="63" t="s">
        <v>3182</v>
      </c>
      <c r="D2673" s="63" t="s">
        <v>3182</v>
      </c>
      <c r="E2673" s="63" t="s">
        <v>3227</v>
      </c>
      <c r="F2673" s="63" t="s">
        <v>3227</v>
      </c>
      <c r="G2673" s="63"/>
      <c r="H2673" s="63"/>
      <c r="I2673" s="62" t="s">
        <v>3185</v>
      </c>
      <c r="J2673" s="63">
        <v>30.9</v>
      </c>
      <c r="K2673" s="63">
        <v>13</v>
      </c>
      <c r="L2673" s="63" t="s">
        <v>3186</v>
      </c>
      <c r="M2673" s="63" t="s">
        <v>3187</v>
      </c>
      <c r="N2673" s="63" t="s">
        <v>2365</v>
      </c>
      <c r="O2673" s="62">
        <v>1</v>
      </c>
    </row>
    <row r="2674" spans="2:15" x14ac:dyDescent="0.25">
      <c r="B2674" s="62">
        <v>2669</v>
      </c>
      <c r="C2674" s="63" t="s">
        <v>3182</v>
      </c>
      <c r="D2674" s="63" t="s">
        <v>3182</v>
      </c>
      <c r="E2674" s="63" t="s">
        <v>3227</v>
      </c>
      <c r="F2674" s="63" t="s">
        <v>3227</v>
      </c>
      <c r="G2674" s="63"/>
      <c r="H2674" s="63"/>
      <c r="I2674" s="62" t="s">
        <v>3185</v>
      </c>
      <c r="J2674" s="63">
        <v>40.299999999999997</v>
      </c>
      <c r="K2674" s="63">
        <v>16</v>
      </c>
      <c r="L2674" s="63" t="s">
        <v>3186</v>
      </c>
      <c r="M2674" s="63" t="s">
        <v>3187</v>
      </c>
      <c r="N2674" s="63" t="s">
        <v>2368</v>
      </c>
      <c r="O2674" s="62">
        <v>1</v>
      </c>
    </row>
    <row r="2675" spans="2:15" x14ac:dyDescent="0.25">
      <c r="B2675" s="62">
        <v>2670</v>
      </c>
      <c r="C2675" s="63" t="s">
        <v>3182</v>
      </c>
      <c r="D2675" s="63" t="s">
        <v>3182</v>
      </c>
      <c r="E2675" s="63" t="s">
        <v>3227</v>
      </c>
      <c r="F2675" s="63" t="s">
        <v>3227</v>
      </c>
      <c r="G2675" s="63"/>
      <c r="H2675" s="63"/>
      <c r="I2675" s="62" t="s">
        <v>3185</v>
      </c>
      <c r="J2675" s="63">
        <v>20</v>
      </c>
      <c r="K2675" s="63">
        <v>13</v>
      </c>
      <c r="L2675" s="63" t="s">
        <v>3186</v>
      </c>
      <c r="M2675" s="63" t="s">
        <v>3187</v>
      </c>
      <c r="N2675" s="63" t="s">
        <v>2365</v>
      </c>
      <c r="O2675" s="62">
        <v>1</v>
      </c>
    </row>
    <row r="2676" spans="2:15" x14ac:dyDescent="0.25">
      <c r="B2676" s="62">
        <v>2671</v>
      </c>
      <c r="C2676" s="63" t="s">
        <v>3182</v>
      </c>
      <c r="D2676" s="63" t="s">
        <v>3182</v>
      </c>
      <c r="E2676" s="63" t="s">
        <v>3227</v>
      </c>
      <c r="F2676" s="63" t="s">
        <v>3227</v>
      </c>
      <c r="G2676" s="63"/>
      <c r="H2676" s="63"/>
      <c r="I2676" s="62" t="s">
        <v>3185</v>
      </c>
      <c r="J2676" s="63">
        <v>22.2</v>
      </c>
      <c r="K2676" s="63">
        <v>13</v>
      </c>
      <c r="L2676" s="63" t="s">
        <v>3186</v>
      </c>
      <c r="M2676" s="63" t="s">
        <v>3187</v>
      </c>
      <c r="N2676" s="63" t="s">
        <v>2366</v>
      </c>
      <c r="O2676" s="62">
        <v>1</v>
      </c>
    </row>
    <row r="2677" spans="2:15" x14ac:dyDescent="0.25">
      <c r="B2677" s="62">
        <v>2672</v>
      </c>
      <c r="C2677" s="63" t="s">
        <v>3182</v>
      </c>
      <c r="D2677" s="63" t="s">
        <v>3182</v>
      </c>
      <c r="E2677" s="63" t="s">
        <v>3227</v>
      </c>
      <c r="F2677" s="63" t="s">
        <v>3227</v>
      </c>
      <c r="G2677" s="63"/>
      <c r="H2677" s="63"/>
      <c r="I2677" s="62" t="s">
        <v>3185</v>
      </c>
      <c r="J2677" s="63">
        <v>21.37</v>
      </c>
      <c r="K2677" s="63">
        <v>13</v>
      </c>
      <c r="L2677" s="63" t="s">
        <v>3186</v>
      </c>
      <c r="M2677" s="63" t="s">
        <v>3187</v>
      </c>
      <c r="N2677" s="63" t="s">
        <v>2365</v>
      </c>
      <c r="O2677" s="62">
        <v>1</v>
      </c>
    </row>
    <row r="2678" spans="2:15" x14ac:dyDescent="0.25">
      <c r="B2678" s="62">
        <v>2673</v>
      </c>
      <c r="C2678" s="63" t="s">
        <v>3182</v>
      </c>
      <c r="D2678" s="63" t="s">
        <v>3182</v>
      </c>
      <c r="E2678" s="63" t="s">
        <v>3227</v>
      </c>
      <c r="F2678" s="63" t="s">
        <v>3227</v>
      </c>
      <c r="G2678" s="63"/>
      <c r="H2678" s="63"/>
      <c r="I2678" s="62" t="s">
        <v>3185</v>
      </c>
      <c r="J2678" s="63">
        <v>31.5</v>
      </c>
      <c r="K2678" s="63">
        <v>15</v>
      </c>
      <c r="L2678" s="63" t="s">
        <v>3186</v>
      </c>
      <c r="M2678" s="63" t="s">
        <v>3187</v>
      </c>
      <c r="N2678" s="63" t="s">
        <v>2365</v>
      </c>
      <c r="O2678" s="62">
        <v>1</v>
      </c>
    </row>
    <row r="2679" spans="2:15" x14ac:dyDescent="0.25">
      <c r="B2679" s="62">
        <v>2674</v>
      </c>
      <c r="C2679" s="63" t="s">
        <v>3182</v>
      </c>
      <c r="D2679" s="63" t="s">
        <v>3182</v>
      </c>
      <c r="E2679" s="63" t="s">
        <v>3227</v>
      </c>
      <c r="F2679" s="63" t="s">
        <v>3227</v>
      </c>
      <c r="G2679" s="63"/>
      <c r="H2679" s="63"/>
      <c r="I2679" s="62" t="s">
        <v>3185</v>
      </c>
      <c r="J2679" s="63">
        <v>20</v>
      </c>
      <c r="K2679" s="63">
        <v>13</v>
      </c>
      <c r="L2679" s="63" t="s">
        <v>3186</v>
      </c>
      <c r="M2679" s="63" t="s">
        <v>3187</v>
      </c>
      <c r="N2679" s="63" t="s">
        <v>2365</v>
      </c>
      <c r="O2679" s="62">
        <v>1</v>
      </c>
    </row>
    <row r="2680" spans="2:15" x14ac:dyDescent="0.25">
      <c r="B2680" s="62">
        <v>2675</v>
      </c>
      <c r="C2680" s="63" t="s">
        <v>3182</v>
      </c>
      <c r="D2680" s="63" t="s">
        <v>3182</v>
      </c>
      <c r="E2680" s="63" t="s">
        <v>3227</v>
      </c>
      <c r="F2680" s="63" t="s">
        <v>3227</v>
      </c>
      <c r="G2680" s="63"/>
      <c r="H2680" s="63"/>
      <c r="I2680" s="62" t="s">
        <v>3185</v>
      </c>
      <c r="J2680" s="63">
        <v>32.9</v>
      </c>
      <c r="K2680" s="63">
        <v>15</v>
      </c>
      <c r="L2680" s="63" t="s">
        <v>3186</v>
      </c>
      <c r="M2680" s="63" t="s">
        <v>3187</v>
      </c>
      <c r="N2680" s="63" t="s">
        <v>2365</v>
      </c>
      <c r="O2680" s="62">
        <v>1</v>
      </c>
    </row>
    <row r="2681" spans="2:15" x14ac:dyDescent="0.25">
      <c r="B2681" s="62">
        <v>2676</v>
      </c>
      <c r="C2681" s="63" t="s">
        <v>3182</v>
      </c>
      <c r="D2681" s="63" t="s">
        <v>3182</v>
      </c>
      <c r="E2681" s="63" t="s">
        <v>3228</v>
      </c>
      <c r="F2681" s="63" t="s">
        <v>3228</v>
      </c>
      <c r="G2681" s="63"/>
      <c r="H2681" s="63"/>
      <c r="I2681" s="62" t="s">
        <v>3185</v>
      </c>
      <c r="J2681" s="63">
        <v>55.8</v>
      </c>
      <c r="K2681" s="63">
        <v>16</v>
      </c>
      <c r="L2681" s="63" t="s">
        <v>3186</v>
      </c>
      <c r="M2681" s="63" t="s">
        <v>3187</v>
      </c>
      <c r="N2681" s="63" t="s">
        <v>2365</v>
      </c>
      <c r="O2681" s="62">
        <v>1</v>
      </c>
    </row>
    <row r="2682" spans="2:15" x14ac:dyDescent="0.25">
      <c r="B2682" s="62">
        <v>2677</v>
      </c>
      <c r="C2682" s="63" t="s">
        <v>3182</v>
      </c>
      <c r="D2682" s="63" t="s">
        <v>3182</v>
      </c>
      <c r="E2682" s="63" t="s">
        <v>3228</v>
      </c>
      <c r="F2682" s="63" t="s">
        <v>3228</v>
      </c>
      <c r="G2682" s="63"/>
      <c r="H2682" s="63"/>
      <c r="I2682" s="62" t="s">
        <v>3185</v>
      </c>
      <c r="J2682" s="63">
        <v>39.5</v>
      </c>
      <c r="K2682" s="63">
        <v>16</v>
      </c>
      <c r="L2682" s="63" t="s">
        <v>3186</v>
      </c>
      <c r="M2682" s="63" t="s">
        <v>3187</v>
      </c>
      <c r="N2682" s="63" t="s">
        <v>2365</v>
      </c>
      <c r="O2682" s="62">
        <v>1</v>
      </c>
    </row>
    <row r="2683" spans="2:15" x14ac:dyDescent="0.25">
      <c r="B2683" s="62">
        <v>2678</v>
      </c>
      <c r="C2683" s="63" t="s">
        <v>3182</v>
      </c>
      <c r="D2683" s="63" t="s">
        <v>3182</v>
      </c>
      <c r="E2683" s="63" t="s">
        <v>3228</v>
      </c>
      <c r="F2683" s="63" t="s">
        <v>3228</v>
      </c>
      <c r="G2683" s="63"/>
      <c r="H2683" s="63"/>
      <c r="I2683" s="62" t="s">
        <v>3185</v>
      </c>
      <c r="J2683" s="63">
        <v>71.3</v>
      </c>
      <c r="K2683" s="63">
        <v>16</v>
      </c>
      <c r="L2683" s="63" t="s">
        <v>3186</v>
      </c>
      <c r="M2683" s="63" t="s">
        <v>3187</v>
      </c>
      <c r="N2683" s="63" t="s">
        <v>2365</v>
      </c>
      <c r="O2683" s="62">
        <v>1</v>
      </c>
    </row>
    <row r="2684" spans="2:15" x14ac:dyDescent="0.25">
      <c r="B2684" s="62">
        <v>2679</v>
      </c>
      <c r="C2684" s="63" t="s">
        <v>3182</v>
      </c>
      <c r="D2684" s="63" t="s">
        <v>3182</v>
      </c>
      <c r="E2684" s="63" t="s">
        <v>3227</v>
      </c>
      <c r="F2684" s="63" t="s">
        <v>3227</v>
      </c>
      <c r="G2684" s="63"/>
      <c r="H2684" s="63"/>
      <c r="I2684" s="62" t="s">
        <v>3185</v>
      </c>
      <c r="J2684" s="63">
        <v>27.4</v>
      </c>
      <c r="K2684" s="63">
        <v>13</v>
      </c>
      <c r="L2684" s="63" t="s">
        <v>3186</v>
      </c>
      <c r="M2684" s="63" t="s">
        <v>3187</v>
      </c>
      <c r="N2684" s="63" t="s">
        <v>2366</v>
      </c>
      <c r="O2684" s="62">
        <v>1</v>
      </c>
    </row>
    <row r="2685" spans="2:15" x14ac:dyDescent="0.25">
      <c r="B2685" s="62">
        <v>2680</v>
      </c>
      <c r="C2685" s="63" t="s">
        <v>3182</v>
      </c>
      <c r="D2685" s="63" t="s">
        <v>3182</v>
      </c>
      <c r="E2685" s="63" t="s">
        <v>3227</v>
      </c>
      <c r="F2685" s="63" t="s">
        <v>3227</v>
      </c>
      <c r="G2685" s="63"/>
      <c r="H2685" s="63"/>
      <c r="I2685" s="62" t="s">
        <v>3185</v>
      </c>
      <c r="J2685" s="63">
        <v>51.8</v>
      </c>
      <c r="K2685" s="63">
        <v>16</v>
      </c>
      <c r="L2685" s="63" t="s">
        <v>3186</v>
      </c>
      <c r="M2685" s="63" t="s">
        <v>3187</v>
      </c>
      <c r="N2685" s="63" t="s">
        <v>2366</v>
      </c>
      <c r="O2685" s="62">
        <v>1</v>
      </c>
    </row>
    <row r="2686" spans="2:15" x14ac:dyDescent="0.25">
      <c r="B2686" s="62">
        <v>2681</v>
      </c>
      <c r="C2686" s="63" t="s">
        <v>3182</v>
      </c>
      <c r="D2686" s="63" t="s">
        <v>3182</v>
      </c>
      <c r="E2686" s="63" t="s">
        <v>3228</v>
      </c>
      <c r="F2686" s="63" t="s">
        <v>3228</v>
      </c>
      <c r="G2686" s="63"/>
      <c r="H2686" s="63"/>
      <c r="I2686" s="62" t="s">
        <v>3185</v>
      </c>
      <c r="J2686" s="63">
        <v>52.4</v>
      </c>
      <c r="K2686" s="63">
        <v>16</v>
      </c>
      <c r="L2686" s="63" t="s">
        <v>3186</v>
      </c>
      <c r="M2686" s="63" t="s">
        <v>3187</v>
      </c>
      <c r="N2686" s="63" t="s">
        <v>2365</v>
      </c>
      <c r="O2686" s="62">
        <v>1</v>
      </c>
    </row>
    <row r="2687" spans="2:15" x14ac:dyDescent="0.25">
      <c r="B2687" s="62">
        <v>2682</v>
      </c>
      <c r="C2687" s="63" t="s">
        <v>3182</v>
      </c>
      <c r="D2687" s="63" t="s">
        <v>3182</v>
      </c>
      <c r="E2687" s="63" t="s">
        <v>3228</v>
      </c>
      <c r="F2687" s="63" t="s">
        <v>3228</v>
      </c>
      <c r="G2687" s="63"/>
      <c r="H2687" s="63"/>
      <c r="I2687" s="62" t="s">
        <v>3185</v>
      </c>
      <c r="J2687" s="63">
        <v>56.6</v>
      </c>
      <c r="K2687" s="63">
        <v>16</v>
      </c>
      <c r="L2687" s="63" t="s">
        <v>3186</v>
      </c>
      <c r="M2687" s="63" t="s">
        <v>3187</v>
      </c>
      <c r="N2687" s="63" t="s">
        <v>2365</v>
      </c>
      <c r="O2687" s="62">
        <v>1</v>
      </c>
    </row>
    <row r="2688" spans="2:15" x14ac:dyDescent="0.25">
      <c r="B2688" s="62">
        <v>2683</v>
      </c>
      <c r="C2688" s="63" t="s">
        <v>3182</v>
      </c>
      <c r="D2688" s="63" t="s">
        <v>3182</v>
      </c>
      <c r="E2688" s="63" t="s">
        <v>3228</v>
      </c>
      <c r="F2688" s="63" t="s">
        <v>3228</v>
      </c>
      <c r="G2688" s="63"/>
      <c r="H2688" s="63"/>
      <c r="I2688" s="62" t="s">
        <v>3185</v>
      </c>
      <c r="J2688" s="63">
        <v>75.7</v>
      </c>
      <c r="K2688" s="63">
        <v>16</v>
      </c>
      <c r="L2688" s="63" t="s">
        <v>3186</v>
      </c>
      <c r="M2688" s="63" t="s">
        <v>3187</v>
      </c>
      <c r="N2688" s="63" t="s">
        <v>2365</v>
      </c>
      <c r="O2688" s="62">
        <v>1</v>
      </c>
    </row>
    <row r="2689" spans="2:15" x14ac:dyDescent="0.25">
      <c r="B2689" s="62">
        <v>2684</v>
      </c>
      <c r="C2689" s="63" t="s">
        <v>3182</v>
      </c>
      <c r="D2689" s="63" t="s">
        <v>3182</v>
      </c>
      <c r="E2689" s="63" t="s">
        <v>3228</v>
      </c>
      <c r="F2689" s="63" t="s">
        <v>3228</v>
      </c>
      <c r="G2689" s="63"/>
      <c r="H2689" s="63"/>
      <c r="I2689" s="62" t="s">
        <v>3185</v>
      </c>
      <c r="J2689" s="63">
        <v>89.4</v>
      </c>
      <c r="K2689" s="63">
        <v>16</v>
      </c>
      <c r="L2689" s="63" t="s">
        <v>3186</v>
      </c>
      <c r="M2689" s="63" t="s">
        <v>3238</v>
      </c>
      <c r="N2689" s="63" t="s">
        <v>2365</v>
      </c>
      <c r="O2689" s="62">
        <v>1</v>
      </c>
    </row>
    <row r="2690" spans="2:15" x14ac:dyDescent="0.25">
      <c r="B2690" s="62">
        <v>2685</v>
      </c>
      <c r="C2690" s="63" t="s">
        <v>3182</v>
      </c>
      <c r="D2690" s="63" t="s">
        <v>3182</v>
      </c>
      <c r="E2690" s="63" t="s">
        <v>3228</v>
      </c>
      <c r="F2690" s="63" t="s">
        <v>3228</v>
      </c>
      <c r="G2690" s="63"/>
      <c r="H2690" s="63"/>
      <c r="I2690" s="62" t="s">
        <v>3185</v>
      </c>
      <c r="J2690" s="63">
        <v>169.2</v>
      </c>
      <c r="K2690" s="63">
        <v>16</v>
      </c>
      <c r="L2690" s="63" t="s">
        <v>3186</v>
      </c>
      <c r="M2690" s="63" t="s">
        <v>3187</v>
      </c>
      <c r="N2690" s="63" t="s">
        <v>2366</v>
      </c>
      <c r="O2690" s="62">
        <v>1</v>
      </c>
    </row>
    <row r="2691" spans="2:15" x14ac:dyDescent="0.25">
      <c r="B2691" s="62">
        <v>2686</v>
      </c>
      <c r="C2691" s="63" t="s">
        <v>3182</v>
      </c>
      <c r="D2691" s="63" t="s">
        <v>3182</v>
      </c>
      <c r="E2691" s="63" t="s">
        <v>3228</v>
      </c>
      <c r="F2691" s="63" t="s">
        <v>3228</v>
      </c>
      <c r="G2691" s="63"/>
      <c r="H2691" s="63"/>
      <c r="I2691" s="62" t="s">
        <v>3185</v>
      </c>
      <c r="J2691" s="63">
        <v>381.5</v>
      </c>
      <c r="K2691" s="63">
        <v>16</v>
      </c>
      <c r="L2691" s="63" t="s">
        <v>3186</v>
      </c>
      <c r="M2691" s="63" t="s">
        <v>3238</v>
      </c>
      <c r="N2691" s="63" t="s">
        <v>2368</v>
      </c>
      <c r="O2691" s="62">
        <v>1</v>
      </c>
    </row>
    <row r="2692" spans="2:15" x14ac:dyDescent="0.25">
      <c r="B2692" s="62">
        <v>2687</v>
      </c>
      <c r="C2692" s="63" t="s">
        <v>3182</v>
      </c>
      <c r="D2692" s="63" t="s">
        <v>3182</v>
      </c>
      <c r="E2692" s="63" t="s">
        <v>3228</v>
      </c>
      <c r="F2692" s="63" t="s">
        <v>3228</v>
      </c>
      <c r="G2692" s="63"/>
      <c r="H2692" s="63"/>
      <c r="I2692" s="62" t="s">
        <v>3185</v>
      </c>
      <c r="J2692" s="63">
        <v>30</v>
      </c>
      <c r="K2692" s="63">
        <v>16</v>
      </c>
      <c r="L2692" s="63" t="s">
        <v>3186</v>
      </c>
      <c r="M2692" s="63" t="s">
        <v>3238</v>
      </c>
      <c r="N2692" s="63" t="s">
        <v>2365</v>
      </c>
      <c r="O2692" s="62">
        <v>1</v>
      </c>
    </row>
    <row r="2693" spans="2:15" x14ac:dyDescent="0.25">
      <c r="B2693" s="62">
        <v>2688</v>
      </c>
      <c r="C2693" s="63" t="s">
        <v>3182</v>
      </c>
      <c r="D2693" s="63" t="s">
        <v>3182</v>
      </c>
      <c r="E2693" s="63" t="s">
        <v>3226</v>
      </c>
      <c r="F2693" s="63" t="s">
        <v>3226</v>
      </c>
      <c r="G2693" s="63"/>
      <c r="H2693" s="63"/>
      <c r="I2693" s="62" t="s">
        <v>3185</v>
      </c>
      <c r="J2693" s="63">
        <v>169.3</v>
      </c>
      <c r="K2693" s="63">
        <v>16</v>
      </c>
      <c r="L2693" s="63" t="s">
        <v>3186</v>
      </c>
      <c r="M2693" s="63" t="s">
        <v>3187</v>
      </c>
      <c r="N2693" s="63" t="s">
        <v>2365</v>
      </c>
      <c r="O2693" s="62">
        <v>1</v>
      </c>
    </row>
    <row r="2694" spans="2:15" x14ac:dyDescent="0.25">
      <c r="B2694" s="62">
        <v>2689</v>
      </c>
      <c r="C2694" s="63" t="s">
        <v>3182</v>
      </c>
      <c r="D2694" s="63" t="s">
        <v>3182</v>
      </c>
      <c r="E2694" s="63" t="s">
        <v>3228</v>
      </c>
      <c r="F2694" s="63" t="s">
        <v>3228</v>
      </c>
      <c r="G2694" s="63"/>
      <c r="H2694" s="63"/>
      <c r="I2694" s="62" t="s">
        <v>3185</v>
      </c>
      <c r="J2694" s="63">
        <v>27.5</v>
      </c>
      <c r="K2694" s="63">
        <v>16</v>
      </c>
      <c r="L2694" s="63" t="s">
        <v>3186</v>
      </c>
      <c r="M2694" s="63" t="s">
        <v>3187</v>
      </c>
      <c r="N2694" s="63" t="s">
        <v>2365</v>
      </c>
      <c r="O2694" s="62">
        <v>1</v>
      </c>
    </row>
    <row r="2695" spans="2:15" x14ac:dyDescent="0.25">
      <c r="B2695" s="62">
        <v>2690</v>
      </c>
      <c r="C2695" s="63" t="s">
        <v>3182</v>
      </c>
      <c r="D2695" s="63" t="s">
        <v>3182</v>
      </c>
      <c r="E2695" s="63" t="s">
        <v>3227</v>
      </c>
      <c r="F2695" s="63" t="s">
        <v>3227</v>
      </c>
      <c r="G2695" s="63"/>
      <c r="H2695" s="63"/>
      <c r="I2695" s="62" t="s">
        <v>3185</v>
      </c>
      <c r="J2695" s="63">
        <v>86.17</v>
      </c>
      <c r="K2695" s="63">
        <v>15</v>
      </c>
      <c r="L2695" s="63" t="s">
        <v>3186</v>
      </c>
      <c r="M2695" s="63" t="s">
        <v>3187</v>
      </c>
      <c r="N2695" s="63" t="s">
        <v>2365</v>
      </c>
      <c r="O2695" s="62">
        <v>1</v>
      </c>
    </row>
    <row r="2696" spans="2:15" x14ac:dyDescent="0.25">
      <c r="B2696" s="62">
        <v>2691</v>
      </c>
      <c r="C2696" s="63" t="s">
        <v>3182</v>
      </c>
      <c r="D2696" s="63" t="s">
        <v>3182</v>
      </c>
      <c r="E2696" s="63" t="s">
        <v>3227</v>
      </c>
      <c r="F2696" s="63" t="s">
        <v>3227</v>
      </c>
      <c r="G2696" s="63"/>
      <c r="H2696" s="63"/>
      <c r="I2696" s="62" t="s">
        <v>3185</v>
      </c>
      <c r="J2696" s="63">
        <v>63.4</v>
      </c>
      <c r="K2696" s="63">
        <v>15</v>
      </c>
      <c r="L2696" s="63" t="s">
        <v>3186</v>
      </c>
      <c r="M2696" s="63" t="s">
        <v>3187</v>
      </c>
      <c r="N2696" s="63" t="s">
        <v>2365</v>
      </c>
      <c r="O2696" s="62">
        <v>1</v>
      </c>
    </row>
    <row r="2697" spans="2:15" x14ac:dyDescent="0.25">
      <c r="B2697" s="62">
        <v>2692</v>
      </c>
      <c r="C2697" s="63" t="s">
        <v>3182</v>
      </c>
      <c r="D2697" s="63" t="s">
        <v>3182</v>
      </c>
      <c r="E2697" s="63" t="s">
        <v>3228</v>
      </c>
      <c r="F2697" s="63" t="s">
        <v>3228</v>
      </c>
      <c r="G2697" s="63"/>
      <c r="H2697" s="63"/>
      <c r="I2697" s="62" t="s">
        <v>3185</v>
      </c>
      <c r="J2697" s="63">
        <v>70.7</v>
      </c>
      <c r="K2697" s="63">
        <v>16</v>
      </c>
      <c r="L2697" s="63" t="s">
        <v>3186</v>
      </c>
      <c r="M2697" s="63" t="s">
        <v>3187</v>
      </c>
      <c r="N2697" s="63" t="s">
        <v>2365</v>
      </c>
      <c r="O2697" s="62">
        <v>1</v>
      </c>
    </row>
    <row r="2698" spans="2:15" x14ac:dyDescent="0.25">
      <c r="B2698" s="62">
        <v>2693</v>
      </c>
      <c r="C2698" s="63" t="s">
        <v>3182</v>
      </c>
      <c r="D2698" s="63" t="s">
        <v>3182</v>
      </c>
      <c r="E2698" s="63" t="s">
        <v>3227</v>
      </c>
      <c r="F2698" s="63" t="s">
        <v>3227</v>
      </c>
      <c r="G2698" s="63"/>
      <c r="H2698" s="63"/>
      <c r="I2698" s="62" t="s">
        <v>3185</v>
      </c>
      <c r="J2698" s="63">
        <v>97.8</v>
      </c>
      <c r="K2698" s="63">
        <v>16</v>
      </c>
      <c r="L2698" s="63" t="s">
        <v>3186</v>
      </c>
      <c r="M2698" s="63" t="s">
        <v>3187</v>
      </c>
      <c r="N2698" s="63" t="s">
        <v>2366</v>
      </c>
      <c r="O2698" s="62">
        <v>1</v>
      </c>
    </row>
    <row r="2699" spans="2:15" x14ac:dyDescent="0.25">
      <c r="B2699" s="62">
        <v>2694</v>
      </c>
      <c r="C2699" s="63" t="s">
        <v>3182</v>
      </c>
      <c r="D2699" s="63" t="s">
        <v>3182</v>
      </c>
      <c r="E2699" s="63" t="s">
        <v>3227</v>
      </c>
      <c r="F2699" s="63" t="s">
        <v>3227</v>
      </c>
      <c r="G2699" s="63"/>
      <c r="H2699" s="63"/>
      <c r="I2699" s="62" t="s">
        <v>3185</v>
      </c>
      <c r="J2699" s="63">
        <v>95.2</v>
      </c>
      <c r="K2699" s="63">
        <v>16</v>
      </c>
      <c r="L2699" s="63" t="s">
        <v>3186</v>
      </c>
      <c r="M2699" s="63" t="s">
        <v>3187</v>
      </c>
      <c r="N2699" s="63" t="s">
        <v>2365</v>
      </c>
      <c r="O2699" s="62">
        <v>1</v>
      </c>
    </row>
    <row r="2700" spans="2:15" x14ac:dyDescent="0.25">
      <c r="B2700" s="62">
        <v>2695</v>
      </c>
      <c r="C2700" s="63" t="s">
        <v>3182</v>
      </c>
      <c r="D2700" s="63" t="s">
        <v>3182</v>
      </c>
      <c r="E2700" s="63" t="s">
        <v>3227</v>
      </c>
      <c r="F2700" s="63" t="s">
        <v>3227</v>
      </c>
      <c r="G2700" s="63"/>
      <c r="H2700" s="63"/>
      <c r="I2700" s="62" t="s">
        <v>3185</v>
      </c>
      <c r="J2700" s="63">
        <v>85.9</v>
      </c>
      <c r="K2700" s="63">
        <v>16</v>
      </c>
      <c r="L2700" s="63" t="s">
        <v>3186</v>
      </c>
      <c r="M2700" s="63" t="s">
        <v>3187</v>
      </c>
      <c r="N2700" s="63" t="s">
        <v>2365</v>
      </c>
      <c r="O2700" s="62">
        <v>1</v>
      </c>
    </row>
    <row r="2701" spans="2:15" x14ac:dyDescent="0.25">
      <c r="B2701" s="62">
        <v>2696</v>
      </c>
      <c r="C2701" s="63" t="s">
        <v>3182</v>
      </c>
      <c r="D2701" s="63" t="s">
        <v>3182</v>
      </c>
      <c r="E2701" s="63" t="s">
        <v>3228</v>
      </c>
      <c r="F2701" s="63" t="s">
        <v>3228</v>
      </c>
      <c r="G2701" s="63"/>
      <c r="H2701" s="63"/>
      <c r="I2701" s="62" t="s">
        <v>3185</v>
      </c>
      <c r="J2701" s="63">
        <v>54.7</v>
      </c>
      <c r="K2701" s="63">
        <v>16</v>
      </c>
      <c r="L2701" s="63" t="s">
        <v>3186</v>
      </c>
      <c r="M2701" s="63" t="s">
        <v>3187</v>
      </c>
      <c r="N2701" s="63" t="s">
        <v>2365</v>
      </c>
      <c r="O2701" s="62">
        <v>1</v>
      </c>
    </row>
    <row r="2702" spans="2:15" x14ac:dyDescent="0.25">
      <c r="B2702" s="62">
        <v>2697</v>
      </c>
      <c r="C2702" s="63" t="s">
        <v>3182</v>
      </c>
      <c r="D2702" s="63" t="s">
        <v>3182</v>
      </c>
      <c r="E2702" s="63" t="s">
        <v>3228</v>
      </c>
      <c r="F2702" s="63" t="s">
        <v>3228</v>
      </c>
      <c r="G2702" s="63"/>
      <c r="H2702" s="63"/>
      <c r="I2702" s="62" t="s">
        <v>3185</v>
      </c>
      <c r="J2702" s="63">
        <v>93.9</v>
      </c>
      <c r="K2702" s="63">
        <v>16</v>
      </c>
      <c r="L2702" s="63" t="s">
        <v>3186</v>
      </c>
      <c r="M2702" s="63" t="s">
        <v>3187</v>
      </c>
      <c r="N2702" s="63" t="s">
        <v>2365</v>
      </c>
      <c r="O2702" s="62">
        <v>1</v>
      </c>
    </row>
    <row r="2703" spans="2:15" x14ac:dyDescent="0.25">
      <c r="B2703" s="62">
        <v>2698</v>
      </c>
      <c r="C2703" s="63" t="s">
        <v>3182</v>
      </c>
      <c r="D2703" s="63" t="s">
        <v>3182</v>
      </c>
      <c r="E2703" s="63" t="s">
        <v>3228</v>
      </c>
      <c r="F2703" s="63" t="s">
        <v>3228</v>
      </c>
      <c r="G2703" s="63"/>
      <c r="H2703" s="63"/>
      <c r="I2703" s="62" t="s">
        <v>3185</v>
      </c>
      <c r="J2703" s="63">
        <v>84.7</v>
      </c>
      <c r="K2703" s="63">
        <v>16</v>
      </c>
      <c r="L2703" s="63" t="s">
        <v>3186</v>
      </c>
      <c r="M2703" s="63" t="s">
        <v>3187</v>
      </c>
      <c r="N2703" s="63" t="s">
        <v>2365</v>
      </c>
      <c r="O2703" s="62">
        <v>1</v>
      </c>
    </row>
    <row r="2704" spans="2:15" x14ac:dyDescent="0.25">
      <c r="B2704" s="62">
        <v>2699</v>
      </c>
      <c r="C2704" s="63" t="s">
        <v>3182</v>
      </c>
      <c r="D2704" s="63" t="s">
        <v>3182</v>
      </c>
      <c r="E2704" s="63" t="s">
        <v>3228</v>
      </c>
      <c r="F2704" s="63" t="s">
        <v>3228</v>
      </c>
      <c r="G2704" s="63"/>
      <c r="H2704" s="63"/>
      <c r="I2704" s="62" t="s">
        <v>3185</v>
      </c>
      <c r="J2704" s="63">
        <v>77.099999999999994</v>
      </c>
      <c r="K2704" s="63">
        <v>16</v>
      </c>
      <c r="L2704" s="63" t="s">
        <v>3186</v>
      </c>
      <c r="M2704" s="63" t="s">
        <v>3187</v>
      </c>
      <c r="N2704" s="63" t="s">
        <v>2365</v>
      </c>
      <c r="O2704" s="62">
        <v>1</v>
      </c>
    </row>
    <row r="2705" spans="2:15" x14ac:dyDescent="0.25">
      <c r="B2705" s="62">
        <v>2700</v>
      </c>
      <c r="C2705" s="63" t="s">
        <v>3182</v>
      </c>
      <c r="D2705" s="63" t="s">
        <v>3182</v>
      </c>
      <c r="E2705" s="63" t="s">
        <v>3227</v>
      </c>
      <c r="F2705" s="63" t="s">
        <v>3227</v>
      </c>
      <c r="G2705" s="63"/>
      <c r="H2705" s="63"/>
      <c r="I2705" s="62" t="s">
        <v>3185</v>
      </c>
      <c r="J2705" s="63">
        <v>61.7</v>
      </c>
      <c r="K2705" s="63">
        <v>16</v>
      </c>
      <c r="L2705" s="63" t="s">
        <v>3186</v>
      </c>
      <c r="M2705" s="63" t="s">
        <v>3187</v>
      </c>
      <c r="N2705" s="63" t="s">
        <v>2366</v>
      </c>
      <c r="O2705" s="62">
        <v>1</v>
      </c>
    </row>
    <row r="2706" spans="2:15" x14ac:dyDescent="0.25">
      <c r="B2706" s="62">
        <v>2701</v>
      </c>
      <c r="C2706" s="63" t="s">
        <v>3182</v>
      </c>
      <c r="D2706" s="63" t="s">
        <v>3182</v>
      </c>
      <c r="E2706" s="63" t="s">
        <v>3227</v>
      </c>
      <c r="F2706" s="63" t="s">
        <v>3227</v>
      </c>
      <c r="G2706" s="63"/>
      <c r="H2706" s="63"/>
      <c r="I2706" s="62" t="s">
        <v>3185</v>
      </c>
      <c r="J2706" s="63">
        <v>63.2</v>
      </c>
      <c r="K2706" s="63">
        <v>15</v>
      </c>
      <c r="L2706" s="63" t="s">
        <v>3186</v>
      </c>
      <c r="M2706" s="63" t="s">
        <v>3187</v>
      </c>
      <c r="N2706" s="63" t="s">
        <v>2365</v>
      </c>
      <c r="O2706" s="62">
        <v>1</v>
      </c>
    </row>
    <row r="2707" spans="2:15" x14ac:dyDescent="0.25">
      <c r="B2707" s="62">
        <v>2702</v>
      </c>
      <c r="C2707" s="63" t="s">
        <v>3182</v>
      </c>
      <c r="D2707" s="63" t="s">
        <v>3182</v>
      </c>
      <c r="E2707" s="63" t="s">
        <v>3227</v>
      </c>
      <c r="F2707" s="63" t="s">
        <v>3227</v>
      </c>
      <c r="G2707" s="63"/>
      <c r="H2707" s="63"/>
      <c r="I2707" s="62" t="s">
        <v>3185</v>
      </c>
      <c r="J2707" s="63">
        <v>63.3</v>
      </c>
      <c r="K2707" s="63">
        <v>16</v>
      </c>
      <c r="L2707" s="63" t="s">
        <v>3186</v>
      </c>
      <c r="M2707" s="63" t="s">
        <v>3187</v>
      </c>
      <c r="N2707" s="63" t="s">
        <v>2368</v>
      </c>
      <c r="O2707" s="62">
        <v>1</v>
      </c>
    </row>
    <row r="2708" spans="2:15" x14ac:dyDescent="0.25">
      <c r="B2708" s="62">
        <v>2703</v>
      </c>
      <c r="C2708" s="63" t="s">
        <v>3182</v>
      </c>
      <c r="D2708" s="63" t="s">
        <v>3214</v>
      </c>
      <c r="E2708" s="63" t="s">
        <v>3247</v>
      </c>
      <c r="F2708" s="63" t="s">
        <v>3247</v>
      </c>
      <c r="G2708" s="63"/>
      <c r="H2708" s="63"/>
      <c r="I2708" s="62" t="s">
        <v>3185</v>
      </c>
      <c r="J2708" s="63">
        <v>189.18</v>
      </c>
      <c r="K2708" s="63">
        <v>18</v>
      </c>
      <c r="L2708" s="63" t="s">
        <v>3186</v>
      </c>
      <c r="M2708" s="63" t="s">
        <v>3194</v>
      </c>
      <c r="N2708" s="63" t="s">
        <v>2677</v>
      </c>
      <c r="O2708" s="62">
        <v>1</v>
      </c>
    </row>
    <row r="2709" spans="2:15" x14ac:dyDescent="0.25">
      <c r="B2709" s="62">
        <v>2704</v>
      </c>
      <c r="C2709" s="63" t="s">
        <v>3182</v>
      </c>
      <c r="D2709" s="63" t="s">
        <v>3182</v>
      </c>
      <c r="E2709" s="63" t="s">
        <v>3227</v>
      </c>
      <c r="F2709" s="63" t="s">
        <v>3227</v>
      </c>
      <c r="G2709" s="63"/>
      <c r="H2709" s="63"/>
      <c r="I2709" s="62" t="s">
        <v>3185</v>
      </c>
      <c r="J2709" s="63">
        <v>108.7</v>
      </c>
      <c r="K2709" s="63">
        <v>16</v>
      </c>
      <c r="L2709" s="63" t="s">
        <v>3186</v>
      </c>
      <c r="M2709" s="63" t="s">
        <v>3238</v>
      </c>
      <c r="N2709" s="63" t="s">
        <v>2365</v>
      </c>
      <c r="O2709" s="62">
        <v>1</v>
      </c>
    </row>
    <row r="2710" spans="2:15" x14ac:dyDescent="0.25">
      <c r="B2710" s="62">
        <v>2705</v>
      </c>
      <c r="C2710" s="63" t="s">
        <v>3182</v>
      </c>
      <c r="D2710" s="63" t="s">
        <v>3214</v>
      </c>
      <c r="E2710" s="63" t="s">
        <v>3247</v>
      </c>
      <c r="F2710" s="63" t="s">
        <v>3247</v>
      </c>
      <c r="G2710" s="63"/>
      <c r="H2710" s="63"/>
      <c r="I2710" s="62" t="s">
        <v>3185</v>
      </c>
      <c r="J2710" s="63">
        <v>159.32</v>
      </c>
      <c r="K2710" s="63">
        <v>13</v>
      </c>
      <c r="L2710" s="63" t="s">
        <v>3186</v>
      </c>
      <c r="M2710" s="63" t="s">
        <v>3194</v>
      </c>
      <c r="N2710" s="63" t="s">
        <v>2677</v>
      </c>
      <c r="O2710" s="62">
        <v>1</v>
      </c>
    </row>
    <row r="2711" spans="2:15" x14ac:dyDescent="0.25">
      <c r="B2711" s="62">
        <v>2706</v>
      </c>
      <c r="C2711" s="63" t="s">
        <v>3182</v>
      </c>
      <c r="D2711" s="63" t="s">
        <v>3214</v>
      </c>
      <c r="E2711" s="63" t="s">
        <v>3247</v>
      </c>
      <c r="F2711" s="63" t="s">
        <v>3247</v>
      </c>
      <c r="G2711" s="63"/>
      <c r="H2711" s="63"/>
      <c r="I2711" s="62" t="s">
        <v>3185</v>
      </c>
      <c r="J2711" s="63">
        <v>182.13</v>
      </c>
      <c r="K2711" s="63">
        <v>13</v>
      </c>
      <c r="L2711" s="63" t="s">
        <v>3186</v>
      </c>
      <c r="M2711" s="63" t="s">
        <v>3194</v>
      </c>
      <c r="N2711" s="63" t="s">
        <v>2677</v>
      </c>
      <c r="O2711" s="62">
        <v>1</v>
      </c>
    </row>
    <row r="2712" spans="2:15" x14ac:dyDescent="0.25">
      <c r="B2712" s="62">
        <v>2707</v>
      </c>
      <c r="C2712" s="63" t="s">
        <v>3182</v>
      </c>
      <c r="D2712" s="63" t="s">
        <v>3214</v>
      </c>
      <c r="E2712" s="63" t="s">
        <v>3247</v>
      </c>
      <c r="F2712" s="63" t="s">
        <v>3247</v>
      </c>
      <c r="G2712" s="63"/>
      <c r="H2712" s="63"/>
      <c r="I2712" s="62" t="s">
        <v>3185</v>
      </c>
      <c r="J2712" s="63">
        <v>190.6</v>
      </c>
      <c r="K2712" s="63">
        <v>13</v>
      </c>
      <c r="L2712" s="63" t="s">
        <v>3186</v>
      </c>
      <c r="M2712" s="63" t="s">
        <v>3194</v>
      </c>
      <c r="N2712" s="63" t="s">
        <v>2677</v>
      </c>
      <c r="O2712" s="62">
        <v>1</v>
      </c>
    </row>
    <row r="2713" spans="2:15" x14ac:dyDescent="0.25">
      <c r="B2713" s="62">
        <v>2708</v>
      </c>
      <c r="C2713" s="63" t="s">
        <v>3182</v>
      </c>
      <c r="D2713" s="63" t="s">
        <v>3214</v>
      </c>
      <c r="E2713" s="63" t="s">
        <v>3247</v>
      </c>
      <c r="F2713" s="63" t="s">
        <v>3247</v>
      </c>
      <c r="G2713" s="63"/>
      <c r="H2713" s="63"/>
      <c r="I2713" s="62" t="s">
        <v>3185</v>
      </c>
      <c r="J2713" s="63">
        <v>189.56</v>
      </c>
      <c r="K2713" s="63">
        <v>13</v>
      </c>
      <c r="L2713" s="63" t="s">
        <v>3186</v>
      </c>
      <c r="M2713" s="63" t="s">
        <v>3194</v>
      </c>
      <c r="N2713" s="63" t="s">
        <v>2677</v>
      </c>
      <c r="O2713" s="62">
        <v>1</v>
      </c>
    </row>
    <row r="2714" spans="2:15" x14ac:dyDescent="0.25">
      <c r="B2714" s="62">
        <v>2709</v>
      </c>
      <c r="C2714" s="63" t="s">
        <v>3182</v>
      </c>
      <c r="D2714" s="63" t="s">
        <v>3214</v>
      </c>
      <c r="E2714" s="63" t="s">
        <v>3247</v>
      </c>
      <c r="F2714" s="63" t="s">
        <v>3247</v>
      </c>
      <c r="G2714" s="63"/>
      <c r="H2714" s="63"/>
      <c r="I2714" s="62" t="s">
        <v>3185</v>
      </c>
      <c r="J2714" s="63">
        <v>168.47</v>
      </c>
      <c r="K2714" s="63">
        <v>13</v>
      </c>
      <c r="L2714" s="63" t="s">
        <v>3186</v>
      </c>
      <c r="M2714" s="63" t="s">
        <v>3194</v>
      </c>
      <c r="N2714" s="63" t="s">
        <v>2677</v>
      </c>
      <c r="O2714" s="62">
        <v>1</v>
      </c>
    </row>
    <row r="2715" spans="2:15" x14ac:dyDescent="0.25">
      <c r="B2715" s="62">
        <v>2710</v>
      </c>
      <c r="C2715" s="63" t="s">
        <v>3182</v>
      </c>
      <c r="D2715" s="63" t="s">
        <v>3214</v>
      </c>
      <c r="E2715" s="63" t="s">
        <v>3247</v>
      </c>
      <c r="F2715" s="63" t="s">
        <v>3247</v>
      </c>
      <c r="G2715" s="63"/>
      <c r="H2715" s="63"/>
      <c r="I2715" s="62" t="s">
        <v>3185</v>
      </c>
      <c r="J2715" s="63">
        <v>177.26</v>
      </c>
      <c r="K2715" s="63">
        <v>13</v>
      </c>
      <c r="L2715" s="63" t="s">
        <v>3186</v>
      </c>
      <c r="M2715" s="63" t="s">
        <v>3194</v>
      </c>
      <c r="N2715" s="63" t="s">
        <v>2692</v>
      </c>
      <c r="O2715" s="62">
        <v>1</v>
      </c>
    </row>
    <row r="2716" spans="2:15" x14ac:dyDescent="0.25">
      <c r="B2716" s="62">
        <v>2711</v>
      </c>
      <c r="C2716" s="63" t="s">
        <v>3182</v>
      </c>
      <c r="D2716" s="63" t="s">
        <v>3214</v>
      </c>
      <c r="E2716" s="63" t="s">
        <v>3247</v>
      </c>
      <c r="F2716" s="63" t="s">
        <v>3247</v>
      </c>
      <c r="G2716" s="63"/>
      <c r="H2716" s="63"/>
      <c r="I2716" s="62" t="s">
        <v>3185</v>
      </c>
      <c r="J2716" s="63">
        <v>167.14</v>
      </c>
      <c r="K2716" s="63">
        <v>13</v>
      </c>
      <c r="L2716" s="63" t="s">
        <v>3186</v>
      </c>
      <c r="M2716" s="63" t="s">
        <v>3194</v>
      </c>
      <c r="N2716" s="63" t="s">
        <v>2677</v>
      </c>
      <c r="O2716" s="62">
        <v>1</v>
      </c>
    </row>
    <row r="2717" spans="2:15" x14ac:dyDescent="0.25">
      <c r="B2717" s="62">
        <v>2712</v>
      </c>
      <c r="C2717" s="63" t="s">
        <v>3182</v>
      </c>
      <c r="D2717" s="63" t="s">
        <v>3214</v>
      </c>
      <c r="E2717" s="63" t="s">
        <v>3247</v>
      </c>
      <c r="F2717" s="63" t="s">
        <v>3247</v>
      </c>
      <c r="G2717" s="63"/>
      <c r="H2717" s="63"/>
      <c r="I2717" s="62" t="s">
        <v>3185</v>
      </c>
      <c r="J2717" s="63">
        <v>172.31</v>
      </c>
      <c r="K2717" s="63">
        <v>13</v>
      </c>
      <c r="L2717" s="63" t="s">
        <v>3186</v>
      </c>
      <c r="M2717" s="63" t="s">
        <v>3194</v>
      </c>
      <c r="N2717" s="63" t="s">
        <v>2692</v>
      </c>
      <c r="O2717" s="62">
        <v>1</v>
      </c>
    </row>
    <row r="2718" spans="2:15" x14ac:dyDescent="0.25">
      <c r="B2718" s="62">
        <v>2713</v>
      </c>
      <c r="C2718" s="63" t="s">
        <v>3182</v>
      </c>
      <c r="D2718" s="63" t="s">
        <v>3182</v>
      </c>
      <c r="E2718" s="63" t="s">
        <v>3228</v>
      </c>
      <c r="F2718" s="63" t="s">
        <v>3228</v>
      </c>
      <c r="G2718" s="63"/>
      <c r="H2718" s="63"/>
      <c r="I2718" s="62" t="s">
        <v>3185</v>
      </c>
      <c r="J2718" s="63">
        <v>82.7</v>
      </c>
      <c r="K2718" s="63">
        <v>16</v>
      </c>
      <c r="L2718" s="63" t="s">
        <v>3186</v>
      </c>
      <c r="M2718" s="63" t="s">
        <v>3187</v>
      </c>
      <c r="N2718" s="63" t="s">
        <v>2365</v>
      </c>
      <c r="O2718" s="62">
        <v>1</v>
      </c>
    </row>
    <row r="2719" spans="2:15" x14ac:dyDescent="0.25">
      <c r="B2719" s="62">
        <v>2714</v>
      </c>
      <c r="C2719" s="63" t="s">
        <v>3182</v>
      </c>
      <c r="D2719" s="63" t="s">
        <v>3214</v>
      </c>
      <c r="E2719" s="63" t="s">
        <v>3247</v>
      </c>
      <c r="F2719" s="63" t="s">
        <v>3247</v>
      </c>
      <c r="G2719" s="63"/>
      <c r="H2719" s="63"/>
      <c r="I2719" s="62" t="s">
        <v>3185</v>
      </c>
      <c r="J2719" s="63">
        <v>275.42</v>
      </c>
      <c r="K2719" s="63">
        <v>18</v>
      </c>
      <c r="L2719" s="63" t="s">
        <v>3186</v>
      </c>
      <c r="M2719" s="63" t="s">
        <v>3194</v>
      </c>
      <c r="N2719" s="63" t="s">
        <v>2677</v>
      </c>
      <c r="O2719" s="62">
        <v>1</v>
      </c>
    </row>
    <row r="2720" spans="2:15" x14ac:dyDescent="0.25">
      <c r="B2720" s="62">
        <v>2715</v>
      </c>
      <c r="C2720" s="63" t="s">
        <v>3182</v>
      </c>
      <c r="D2720" s="63" t="s">
        <v>3182</v>
      </c>
      <c r="E2720" s="63" t="s">
        <v>3227</v>
      </c>
      <c r="F2720" s="63" t="s">
        <v>3227</v>
      </c>
      <c r="G2720" s="63"/>
      <c r="H2720" s="63"/>
      <c r="I2720" s="62" t="s">
        <v>3185</v>
      </c>
      <c r="J2720" s="63">
        <v>51.5</v>
      </c>
      <c r="K2720" s="63">
        <v>16</v>
      </c>
      <c r="L2720" s="63" t="s">
        <v>3186</v>
      </c>
      <c r="M2720" s="63" t="s">
        <v>3187</v>
      </c>
      <c r="N2720" s="63" t="s">
        <v>2366</v>
      </c>
      <c r="O2720" s="62">
        <v>1</v>
      </c>
    </row>
    <row r="2721" spans="2:15" x14ac:dyDescent="0.25">
      <c r="B2721" s="62">
        <v>2716</v>
      </c>
      <c r="C2721" s="63" t="s">
        <v>3182</v>
      </c>
      <c r="D2721" s="63" t="s">
        <v>3214</v>
      </c>
      <c r="E2721" s="63" t="s">
        <v>3247</v>
      </c>
      <c r="F2721" s="63" t="s">
        <v>3247</v>
      </c>
      <c r="G2721" s="63"/>
      <c r="H2721" s="63"/>
      <c r="I2721" s="62" t="s">
        <v>3185</v>
      </c>
      <c r="J2721" s="63">
        <v>188.17</v>
      </c>
      <c r="K2721" s="63">
        <v>13</v>
      </c>
      <c r="L2721" s="63" t="s">
        <v>3186</v>
      </c>
      <c r="M2721" s="63" t="s">
        <v>3194</v>
      </c>
      <c r="N2721" s="63" t="s">
        <v>2677</v>
      </c>
      <c r="O2721" s="62">
        <v>1</v>
      </c>
    </row>
    <row r="2722" spans="2:15" x14ac:dyDescent="0.25">
      <c r="B2722" s="62">
        <v>2717</v>
      </c>
      <c r="C2722" s="63" t="s">
        <v>3182</v>
      </c>
      <c r="D2722" s="63" t="s">
        <v>3214</v>
      </c>
      <c r="E2722" s="63" t="s">
        <v>3247</v>
      </c>
      <c r="F2722" s="63" t="s">
        <v>3247</v>
      </c>
      <c r="G2722" s="63"/>
      <c r="H2722" s="63"/>
      <c r="I2722" s="62" t="s">
        <v>3185</v>
      </c>
      <c r="J2722" s="63">
        <v>170.55</v>
      </c>
      <c r="K2722" s="63">
        <v>13</v>
      </c>
      <c r="L2722" s="63" t="s">
        <v>3186</v>
      </c>
      <c r="M2722" s="63" t="s">
        <v>3194</v>
      </c>
      <c r="N2722" s="63" t="s">
        <v>2692</v>
      </c>
      <c r="O2722" s="62">
        <v>1</v>
      </c>
    </row>
    <row r="2723" spans="2:15" x14ac:dyDescent="0.25">
      <c r="B2723" s="62">
        <v>2718</v>
      </c>
      <c r="C2723" s="63" t="s">
        <v>3182</v>
      </c>
      <c r="D2723" s="63" t="s">
        <v>3214</v>
      </c>
      <c r="E2723" s="63" t="s">
        <v>3247</v>
      </c>
      <c r="F2723" s="63" t="s">
        <v>3247</v>
      </c>
      <c r="G2723" s="63"/>
      <c r="H2723" s="63"/>
      <c r="I2723" s="62" t="s">
        <v>3185</v>
      </c>
      <c r="J2723" s="63">
        <v>186.22</v>
      </c>
      <c r="K2723" s="63">
        <v>13</v>
      </c>
      <c r="L2723" s="63" t="s">
        <v>3186</v>
      </c>
      <c r="M2723" s="63" t="s">
        <v>3194</v>
      </c>
      <c r="N2723" s="63" t="s">
        <v>2677</v>
      </c>
      <c r="O2723" s="62">
        <v>1</v>
      </c>
    </row>
    <row r="2724" spans="2:15" x14ac:dyDescent="0.25">
      <c r="B2724" s="62">
        <v>2719</v>
      </c>
      <c r="C2724" s="63" t="s">
        <v>3182</v>
      </c>
      <c r="D2724" s="63" t="s">
        <v>3214</v>
      </c>
      <c r="E2724" s="63" t="s">
        <v>3247</v>
      </c>
      <c r="F2724" s="63" t="s">
        <v>3247</v>
      </c>
      <c r="G2724" s="63"/>
      <c r="H2724" s="63"/>
      <c r="I2724" s="62" t="s">
        <v>3185</v>
      </c>
      <c r="J2724" s="63">
        <v>164.94</v>
      </c>
      <c r="K2724" s="63">
        <v>13</v>
      </c>
      <c r="L2724" s="63" t="s">
        <v>3186</v>
      </c>
      <c r="M2724" s="63" t="s">
        <v>3194</v>
      </c>
      <c r="N2724" s="63" t="s">
        <v>2677</v>
      </c>
      <c r="O2724" s="62">
        <v>1</v>
      </c>
    </row>
    <row r="2725" spans="2:15" x14ac:dyDescent="0.25">
      <c r="B2725" s="62">
        <v>2720</v>
      </c>
      <c r="C2725" s="63" t="s">
        <v>3182</v>
      </c>
      <c r="D2725" s="63" t="s">
        <v>3214</v>
      </c>
      <c r="E2725" s="63" t="s">
        <v>3247</v>
      </c>
      <c r="F2725" s="63" t="s">
        <v>3247</v>
      </c>
      <c r="G2725" s="63"/>
      <c r="H2725" s="63"/>
      <c r="I2725" s="62" t="s">
        <v>3185</v>
      </c>
      <c r="J2725" s="63">
        <v>160.94999999999999</v>
      </c>
      <c r="K2725" s="63">
        <v>13</v>
      </c>
      <c r="L2725" s="63" t="s">
        <v>3186</v>
      </c>
      <c r="M2725" s="63" t="s">
        <v>3194</v>
      </c>
      <c r="N2725" s="63" t="s">
        <v>2677</v>
      </c>
      <c r="O2725" s="62">
        <v>1</v>
      </c>
    </row>
    <row r="2726" spans="2:15" x14ac:dyDescent="0.25">
      <c r="B2726" s="62">
        <v>2721</v>
      </c>
      <c r="C2726" s="63" t="s">
        <v>3182</v>
      </c>
      <c r="D2726" s="63" t="s">
        <v>3214</v>
      </c>
      <c r="E2726" s="63" t="s">
        <v>3247</v>
      </c>
      <c r="F2726" s="63" t="s">
        <v>3247</v>
      </c>
      <c r="G2726" s="63"/>
      <c r="H2726" s="63"/>
      <c r="I2726" s="62" t="s">
        <v>3185</v>
      </c>
      <c r="J2726" s="63">
        <v>101.09</v>
      </c>
      <c r="K2726" s="63">
        <v>13</v>
      </c>
      <c r="L2726" s="63" t="s">
        <v>3186</v>
      </c>
      <c r="M2726" s="63" t="s">
        <v>3194</v>
      </c>
      <c r="N2726" s="63" t="s">
        <v>2692</v>
      </c>
      <c r="O2726" s="62">
        <v>1</v>
      </c>
    </row>
    <row r="2727" spans="2:15" x14ac:dyDescent="0.25">
      <c r="B2727" s="62">
        <v>2722</v>
      </c>
      <c r="C2727" s="63" t="s">
        <v>3182</v>
      </c>
      <c r="D2727" s="63" t="s">
        <v>3214</v>
      </c>
      <c r="E2727" s="63" t="s">
        <v>3247</v>
      </c>
      <c r="F2727" s="63" t="s">
        <v>3247</v>
      </c>
      <c r="G2727" s="63"/>
      <c r="H2727" s="63"/>
      <c r="I2727" s="62" t="s">
        <v>3185</v>
      </c>
      <c r="J2727" s="63">
        <v>96.39</v>
      </c>
      <c r="K2727" s="63">
        <v>13</v>
      </c>
      <c r="L2727" s="63" t="s">
        <v>3186</v>
      </c>
      <c r="M2727" s="63" t="s">
        <v>3194</v>
      </c>
      <c r="N2727" s="63" t="s">
        <v>2677</v>
      </c>
      <c r="O2727" s="62">
        <v>1</v>
      </c>
    </row>
    <row r="2728" spans="2:15" x14ac:dyDescent="0.25">
      <c r="B2728" s="62">
        <v>2723</v>
      </c>
      <c r="C2728" s="63" t="s">
        <v>3182</v>
      </c>
      <c r="D2728" s="63" t="s">
        <v>3214</v>
      </c>
      <c r="E2728" s="63" t="s">
        <v>3247</v>
      </c>
      <c r="F2728" s="63" t="s">
        <v>3247</v>
      </c>
      <c r="G2728" s="63"/>
      <c r="H2728" s="63"/>
      <c r="I2728" s="62" t="s">
        <v>3185</v>
      </c>
      <c r="J2728" s="63">
        <v>135.30000000000001</v>
      </c>
      <c r="K2728" s="63">
        <v>13</v>
      </c>
      <c r="L2728" s="63" t="s">
        <v>3186</v>
      </c>
      <c r="M2728" s="63" t="s">
        <v>3194</v>
      </c>
      <c r="N2728" s="63" t="s">
        <v>2717</v>
      </c>
      <c r="O2728" s="62">
        <v>1</v>
      </c>
    </row>
    <row r="2729" spans="2:15" x14ac:dyDescent="0.25">
      <c r="B2729" s="62">
        <v>2724</v>
      </c>
      <c r="C2729" s="63" t="s">
        <v>3182</v>
      </c>
      <c r="D2729" s="63" t="s">
        <v>3214</v>
      </c>
      <c r="E2729" s="63" t="s">
        <v>3247</v>
      </c>
      <c r="F2729" s="63" t="s">
        <v>3247</v>
      </c>
      <c r="G2729" s="63"/>
      <c r="H2729" s="63"/>
      <c r="I2729" s="62" t="s">
        <v>3185</v>
      </c>
      <c r="J2729" s="63">
        <v>190.01</v>
      </c>
      <c r="K2729" s="63">
        <v>13</v>
      </c>
      <c r="L2729" s="63" t="s">
        <v>3186</v>
      </c>
      <c r="M2729" s="63" t="s">
        <v>3194</v>
      </c>
      <c r="N2729" s="63" t="s">
        <v>2677</v>
      </c>
      <c r="O2729" s="62">
        <v>1</v>
      </c>
    </row>
    <row r="2730" spans="2:15" x14ac:dyDescent="0.25">
      <c r="B2730" s="62">
        <v>2725</v>
      </c>
      <c r="C2730" s="63" t="s">
        <v>3182</v>
      </c>
      <c r="D2730" s="63" t="s">
        <v>3214</v>
      </c>
      <c r="E2730" s="63" t="s">
        <v>3247</v>
      </c>
      <c r="F2730" s="63" t="s">
        <v>3247</v>
      </c>
      <c r="G2730" s="63"/>
      <c r="H2730" s="63"/>
      <c r="I2730" s="62" t="s">
        <v>3185</v>
      </c>
      <c r="J2730" s="63">
        <v>195.82</v>
      </c>
      <c r="K2730" s="63">
        <v>13</v>
      </c>
      <c r="L2730" s="63" t="s">
        <v>3186</v>
      </c>
      <c r="M2730" s="63" t="s">
        <v>3194</v>
      </c>
      <c r="N2730" s="63" t="s">
        <v>2677</v>
      </c>
      <c r="O2730" s="62">
        <v>1</v>
      </c>
    </row>
    <row r="2731" spans="2:15" x14ac:dyDescent="0.25">
      <c r="B2731" s="62">
        <v>2726</v>
      </c>
      <c r="C2731" s="63" t="s">
        <v>3182</v>
      </c>
      <c r="D2731" s="63" t="s">
        <v>3182</v>
      </c>
      <c r="E2731" s="63" t="s">
        <v>3228</v>
      </c>
      <c r="F2731" s="63" t="s">
        <v>3228</v>
      </c>
      <c r="G2731" s="63"/>
      <c r="H2731" s="63"/>
      <c r="I2731" s="62" t="s">
        <v>3185</v>
      </c>
      <c r="J2731" s="63">
        <v>54.9</v>
      </c>
      <c r="K2731" s="63">
        <v>16</v>
      </c>
      <c r="L2731" s="63" t="s">
        <v>3186</v>
      </c>
      <c r="M2731" s="63" t="s">
        <v>3238</v>
      </c>
      <c r="N2731" s="63" t="s">
        <v>2366</v>
      </c>
      <c r="O2731" s="62">
        <v>1</v>
      </c>
    </row>
    <row r="2732" spans="2:15" x14ac:dyDescent="0.25">
      <c r="B2732" s="62">
        <v>2727</v>
      </c>
      <c r="C2732" s="63" t="s">
        <v>3182</v>
      </c>
      <c r="D2732" s="63" t="s">
        <v>3245</v>
      </c>
      <c r="E2732" s="63" t="s">
        <v>3245</v>
      </c>
      <c r="F2732" s="63" t="s">
        <v>3245</v>
      </c>
      <c r="G2732" s="63"/>
      <c r="H2732" s="63"/>
      <c r="I2732" s="62" t="s">
        <v>3200</v>
      </c>
      <c r="J2732" s="63">
        <v>38.200000000000003</v>
      </c>
      <c r="K2732" s="63">
        <v>7</v>
      </c>
      <c r="L2732" s="63" t="s">
        <v>3186</v>
      </c>
      <c r="M2732" s="63" t="s">
        <v>3187</v>
      </c>
      <c r="N2732" s="63" t="s">
        <v>3201</v>
      </c>
      <c r="O2732" s="62">
        <v>1</v>
      </c>
    </row>
    <row r="2733" spans="2:15" x14ac:dyDescent="0.25">
      <c r="B2733" s="62">
        <v>2728</v>
      </c>
      <c r="C2733" s="63" t="s">
        <v>3182</v>
      </c>
      <c r="D2733" s="63" t="s">
        <v>3182</v>
      </c>
      <c r="E2733" s="63" t="s">
        <v>3228</v>
      </c>
      <c r="F2733" s="63" t="s">
        <v>3228</v>
      </c>
      <c r="G2733" s="63"/>
      <c r="H2733" s="63"/>
      <c r="I2733" s="62" t="s">
        <v>3185</v>
      </c>
      <c r="J2733" s="63">
        <v>70.3</v>
      </c>
      <c r="K2733" s="63">
        <v>16</v>
      </c>
      <c r="L2733" s="63" t="s">
        <v>3186</v>
      </c>
      <c r="M2733" s="63" t="s">
        <v>3187</v>
      </c>
      <c r="N2733" s="63" t="s">
        <v>2365</v>
      </c>
      <c r="O2733" s="62">
        <v>1</v>
      </c>
    </row>
    <row r="2734" spans="2:15" x14ac:dyDescent="0.25">
      <c r="B2734" s="62">
        <v>2729</v>
      </c>
      <c r="C2734" s="63" t="s">
        <v>3182</v>
      </c>
      <c r="D2734" s="63" t="s">
        <v>3182</v>
      </c>
      <c r="E2734" s="63" t="s">
        <v>3228</v>
      </c>
      <c r="F2734" s="63" t="s">
        <v>3228</v>
      </c>
      <c r="G2734" s="63"/>
      <c r="H2734" s="63"/>
      <c r="I2734" s="62" t="s">
        <v>3185</v>
      </c>
      <c r="J2734" s="63">
        <v>79.599999999999994</v>
      </c>
      <c r="K2734" s="63">
        <v>16</v>
      </c>
      <c r="L2734" s="63" t="s">
        <v>3186</v>
      </c>
      <c r="M2734" s="63" t="s">
        <v>3187</v>
      </c>
      <c r="N2734" s="63" t="s">
        <v>2365</v>
      </c>
      <c r="O2734" s="62">
        <v>1</v>
      </c>
    </row>
    <row r="2735" spans="2:15" x14ac:dyDescent="0.25">
      <c r="B2735" s="62">
        <v>2730</v>
      </c>
      <c r="C2735" s="63" t="s">
        <v>3182</v>
      </c>
      <c r="D2735" s="63" t="s">
        <v>3182</v>
      </c>
      <c r="E2735" s="63" t="s">
        <v>3228</v>
      </c>
      <c r="F2735" s="63" t="s">
        <v>3228</v>
      </c>
      <c r="G2735" s="63"/>
      <c r="H2735" s="63"/>
      <c r="I2735" s="62" t="s">
        <v>3185</v>
      </c>
      <c r="J2735" s="63">
        <v>76.2</v>
      </c>
      <c r="K2735" s="63">
        <v>16</v>
      </c>
      <c r="L2735" s="63" t="s">
        <v>3186</v>
      </c>
      <c r="M2735" s="63" t="s">
        <v>3187</v>
      </c>
      <c r="N2735" s="63" t="s">
        <v>2365</v>
      </c>
      <c r="O2735" s="62">
        <v>1</v>
      </c>
    </row>
    <row r="2736" spans="2:15" x14ac:dyDescent="0.25">
      <c r="B2736" s="62">
        <v>2731</v>
      </c>
      <c r="C2736" s="63" t="s">
        <v>3182</v>
      </c>
      <c r="D2736" s="63" t="s">
        <v>3182</v>
      </c>
      <c r="E2736" s="63" t="s">
        <v>3228</v>
      </c>
      <c r="F2736" s="63" t="s">
        <v>3228</v>
      </c>
      <c r="G2736" s="63"/>
      <c r="H2736" s="63"/>
      <c r="I2736" s="62" t="s">
        <v>3185</v>
      </c>
      <c r="J2736" s="63">
        <v>76</v>
      </c>
      <c r="K2736" s="63">
        <v>12</v>
      </c>
      <c r="L2736" s="63" t="s">
        <v>3186</v>
      </c>
      <c r="M2736" s="63" t="s">
        <v>3187</v>
      </c>
      <c r="N2736" s="63" t="s">
        <v>2365</v>
      </c>
      <c r="O2736" s="62">
        <v>1</v>
      </c>
    </row>
    <row r="2737" spans="2:16" x14ac:dyDescent="0.25">
      <c r="B2737" s="62">
        <v>2732</v>
      </c>
      <c r="C2737" s="63" t="s">
        <v>3182</v>
      </c>
      <c r="D2737" s="63" t="s">
        <v>3182</v>
      </c>
      <c r="E2737" s="63" t="s">
        <v>3228</v>
      </c>
      <c r="F2737" s="63" t="s">
        <v>3228</v>
      </c>
      <c r="G2737" s="63"/>
      <c r="H2737" s="63"/>
      <c r="I2737" s="62" t="s">
        <v>3185</v>
      </c>
      <c r="J2737" s="63">
        <v>82.5</v>
      </c>
      <c r="K2737" s="63">
        <v>16</v>
      </c>
      <c r="L2737" s="63" t="s">
        <v>3186</v>
      </c>
      <c r="M2737" s="63" t="s">
        <v>3187</v>
      </c>
      <c r="N2737" s="63" t="s">
        <v>2365</v>
      </c>
      <c r="O2737" s="62">
        <v>1</v>
      </c>
    </row>
    <row r="2738" spans="2:16" x14ac:dyDescent="0.25">
      <c r="B2738" s="62">
        <v>2733</v>
      </c>
      <c r="C2738" s="63" t="s">
        <v>3182</v>
      </c>
      <c r="D2738" s="63" t="s">
        <v>3182</v>
      </c>
      <c r="E2738" s="63" t="s">
        <v>3228</v>
      </c>
      <c r="F2738" s="63" t="s">
        <v>3228</v>
      </c>
      <c r="G2738" s="63"/>
      <c r="H2738" s="63"/>
      <c r="I2738" s="62" t="s">
        <v>3185</v>
      </c>
      <c r="J2738" s="63">
        <v>77.5</v>
      </c>
      <c r="K2738" s="63">
        <v>16</v>
      </c>
      <c r="L2738" s="63" t="s">
        <v>3186</v>
      </c>
      <c r="M2738" s="63" t="s">
        <v>3187</v>
      </c>
      <c r="N2738" s="63" t="s">
        <v>2365</v>
      </c>
      <c r="O2738" s="62">
        <v>1</v>
      </c>
    </row>
    <row r="2739" spans="2:16" x14ac:dyDescent="0.25">
      <c r="B2739" s="62">
        <v>2734</v>
      </c>
      <c r="C2739" s="63" t="s">
        <v>3182</v>
      </c>
      <c r="D2739" s="63" t="s">
        <v>3182</v>
      </c>
      <c r="E2739" s="63" t="s">
        <v>3228</v>
      </c>
      <c r="F2739" s="63" t="s">
        <v>3228</v>
      </c>
      <c r="G2739" s="63"/>
      <c r="H2739" s="63"/>
      <c r="I2739" s="62" t="s">
        <v>3185</v>
      </c>
      <c r="J2739" s="63">
        <v>79.099999999999994</v>
      </c>
      <c r="K2739" s="63">
        <v>16</v>
      </c>
      <c r="L2739" s="63" t="s">
        <v>3186</v>
      </c>
      <c r="M2739" s="63" t="s">
        <v>3187</v>
      </c>
      <c r="N2739" s="63" t="s">
        <v>2365</v>
      </c>
      <c r="O2739" s="62">
        <v>1</v>
      </c>
    </row>
    <row r="2740" spans="2:16" x14ac:dyDescent="0.25">
      <c r="B2740" s="62">
        <v>2735</v>
      </c>
      <c r="C2740" s="63" t="s">
        <v>3182</v>
      </c>
      <c r="D2740" s="63" t="s">
        <v>3182</v>
      </c>
      <c r="E2740" s="63" t="s">
        <v>3227</v>
      </c>
      <c r="F2740" s="63" t="s">
        <v>3227</v>
      </c>
      <c r="G2740" s="63"/>
      <c r="H2740" s="63"/>
      <c r="I2740" s="62" t="s">
        <v>3185</v>
      </c>
      <c r="J2740" s="63">
        <v>75</v>
      </c>
      <c r="K2740" s="63">
        <v>16</v>
      </c>
      <c r="L2740" s="63" t="s">
        <v>3186</v>
      </c>
      <c r="M2740" s="63" t="s">
        <v>3238</v>
      </c>
      <c r="N2740" s="63" t="s">
        <v>2365</v>
      </c>
      <c r="O2740" s="62">
        <v>1</v>
      </c>
    </row>
    <row r="2741" spans="2:16" x14ac:dyDescent="0.25">
      <c r="B2741" s="62">
        <v>2736</v>
      </c>
      <c r="C2741" s="63" t="s">
        <v>3182</v>
      </c>
      <c r="D2741" s="63" t="s">
        <v>3182</v>
      </c>
      <c r="E2741" s="63" t="s">
        <v>3227</v>
      </c>
      <c r="F2741" s="63" t="s">
        <v>3227</v>
      </c>
      <c r="G2741" s="63"/>
      <c r="H2741" s="63"/>
      <c r="I2741" s="62" t="s">
        <v>3185</v>
      </c>
      <c r="J2741" s="63">
        <v>106.6</v>
      </c>
      <c r="K2741" s="63">
        <v>16</v>
      </c>
      <c r="L2741" s="63" t="s">
        <v>3186</v>
      </c>
      <c r="M2741" s="63" t="s">
        <v>3238</v>
      </c>
      <c r="N2741" s="63" t="s">
        <v>2365</v>
      </c>
      <c r="O2741" s="62">
        <v>1</v>
      </c>
    </row>
    <row r="2742" spans="2:16" x14ac:dyDescent="0.25">
      <c r="B2742" s="62">
        <v>2737</v>
      </c>
      <c r="C2742" s="63" t="s">
        <v>3182</v>
      </c>
      <c r="D2742" s="63" t="s">
        <v>3182</v>
      </c>
      <c r="E2742" s="63" t="s">
        <v>3227</v>
      </c>
      <c r="F2742" s="63" t="s">
        <v>3227</v>
      </c>
      <c r="G2742" s="63"/>
      <c r="H2742" s="63"/>
      <c r="I2742" s="62" t="s">
        <v>3185</v>
      </c>
      <c r="J2742" s="63">
        <v>113.5</v>
      </c>
      <c r="K2742" s="63">
        <v>16</v>
      </c>
      <c r="L2742" s="63" t="s">
        <v>3186</v>
      </c>
      <c r="M2742" s="63" t="s">
        <v>3238</v>
      </c>
      <c r="N2742" s="63" t="s">
        <v>2366</v>
      </c>
      <c r="O2742" s="62">
        <v>1</v>
      </c>
    </row>
    <row r="2743" spans="2:16" x14ac:dyDescent="0.25">
      <c r="B2743" s="62">
        <v>2738</v>
      </c>
      <c r="C2743" s="63" t="s">
        <v>3182</v>
      </c>
      <c r="D2743" s="63" t="s">
        <v>3182</v>
      </c>
      <c r="E2743" s="63" t="s">
        <v>3228</v>
      </c>
      <c r="F2743" s="63" t="s">
        <v>3228</v>
      </c>
      <c r="G2743" s="63"/>
      <c r="H2743" s="63"/>
      <c r="I2743" s="62" t="s">
        <v>3185</v>
      </c>
      <c r="J2743" s="63">
        <v>76.3</v>
      </c>
      <c r="K2743" s="63">
        <v>16</v>
      </c>
      <c r="L2743" s="63" t="s">
        <v>3186</v>
      </c>
      <c r="M2743" s="63" t="s">
        <v>3238</v>
      </c>
      <c r="N2743" s="63" t="s">
        <v>2365</v>
      </c>
      <c r="O2743" s="62">
        <v>1</v>
      </c>
    </row>
    <row r="2744" spans="2:16" x14ac:dyDescent="0.25">
      <c r="B2744" s="62">
        <v>2739</v>
      </c>
      <c r="C2744" s="63" t="s">
        <v>3182</v>
      </c>
      <c r="D2744" s="63" t="s">
        <v>3182</v>
      </c>
      <c r="E2744" s="63" t="s">
        <v>3228</v>
      </c>
      <c r="F2744" s="63" t="s">
        <v>3228</v>
      </c>
      <c r="G2744" s="63"/>
      <c r="H2744" s="63"/>
      <c r="I2744" s="62" t="s">
        <v>3185</v>
      </c>
      <c r="J2744" s="63">
        <v>82.4</v>
      </c>
      <c r="K2744" s="63">
        <v>16</v>
      </c>
      <c r="L2744" s="63" t="s">
        <v>3186</v>
      </c>
      <c r="M2744" s="63" t="s">
        <v>3187</v>
      </c>
      <c r="N2744" s="63" t="s">
        <v>2365</v>
      </c>
      <c r="O2744" s="62">
        <v>1</v>
      </c>
    </row>
    <row r="2745" spans="2:16" x14ac:dyDescent="0.25">
      <c r="B2745" s="62">
        <v>2740</v>
      </c>
      <c r="C2745" s="63" t="s">
        <v>3182</v>
      </c>
      <c r="D2745" s="63" t="s">
        <v>3182</v>
      </c>
      <c r="E2745" s="63" t="s">
        <v>3228</v>
      </c>
      <c r="F2745" s="63" t="s">
        <v>3228</v>
      </c>
      <c r="G2745" s="63"/>
      <c r="H2745" s="63"/>
      <c r="I2745" s="62" t="s">
        <v>3185</v>
      </c>
      <c r="J2745" s="63">
        <v>77.900000000000006</v>
      </c>
      <c r="K2745" s="63">
        <v>16</v>
      </c>
      <c r="L2745" s="63" t="s">
        <v>3186</v>
      </c>
      <c r="M2745" s="63" t="s">
        <v>3187</v>
      </c>
      <c r="N2745" s="63" t="s">
        <v>2365</v>
      </c>
      <c r="O2745" s="62">
        <v>1</v>
      </c>
    </row>
    <row r="2746" spans="2:16" x14ac:dyDescent="0.25">
      <c r="B2746" s="62">
        <v>2741</v>
      </c>
      <c r="C2746" s="63" t="s">
        <v>3182</v>
      </c>
      <c r="D2746" s="63" t="s">
        <v>3182</v>
      </c>
      <c r="E2746" s="63" t="s">
        <v>3228</v>
      </c>
      <c r="F2746" s="63" t="s">
        <v>3228</v>
      </c>
      <c r="G2746" s="63"/>
      <c r="H2746" s="63"/>
      <c r="I2746" s="62" t="s">
        <v>3185</v>
      </c>
      <c r="J2746" s="63">
        <v>122.5</v>
      </c>
      <c r="K2746" s="63">
        <v>16</v>
      </c>
      <c r="L2746" s="63" t="s">
        <v>3186</v>
      </c>
      <c r="M2746" s="63" t="s">
        <v>3187</v>
      </c>
      <c r="N2746" s="63" t="s">
        <v>2365</v>
      </c>
      <c r="O2746" s="62">
        <v>1</v>
      </c>
    </row>
    <row r="2747" spans="2:16" x14ac:dyDescent="0.25">
      <c r="B2747" s="62">
        <v>2742</v>
      </c>
      <c r="C2747" s="63" t="s">
        <v>3182</v>
      </c>
      <c r="D2747" s="63" t="s">
        <v>3182</v>
      </c>
      <c r="E2747" s="63" t="s">
        <v>3228</v>
      </c>
      <c r="F2747" s="63" t="s">
        <v>3228</v>
      </c>
      <c r="G2747" s="63"/>
      <c r="H2747" s="63"/>
      <c r="I2747" s="62" t="s">
        <v>3185</v>
      </c>
      <c r="J2747" s="63">
        <v>151.80000000000001</v>
      </c>
      <c r="K2747" s="63">
        <v>16</v>
      </c>
      <c r="L2747" s="63" t="s">
        <v>3186</v>
      </c>
      <c r="M2747" s="63" t="s">
        <v>3238</v>
      </c>
      <c r="N2747" s="63" t="s">
        <v>2366</v>
      </c>
      <c r="O2747" s="62">
        <v>1</v>
      </c>
    </row>
    <row r="2748" spans="2:16" x14ac:dyDescent="0.25">
      <c r="B2748" s="62">
        <v>2743</v>
      </c>
      <c r="C2748" s="63" t="s">
        <v>3182</v>
      </c>
      <c r="D2748" s="63" t="s">
        <v>3182</v>
      </c>
      <c r="E2748" s="63" t="s">
        <v>3227</v>
      </c>
      <c r="F2748" s="63" t="s">
        <v>3227</v>
      </c>
      <c r="G2748" s="63"/>
      <c r="H2748" s="63"/>
      <c r="I2748" s="62" t="s">
        <v>3189</v>
      </c>
      <c r="J2748" s="63">
        <v>20.3</v>
      </c>
      <c r="K2748" s="63">
        <v>13</v>
      </c>
      <c r="L2748" s="63" t="s">
        <v>3186</v>
      </c>
      <c r="M2748" s="63" t="s">
        <v>3187</v>
      </c>
      <c r="N2748" s="63" t="s">
        <v>3199</v>
      </c>
      <c r="O2748" s="62">
        <v>3</v>
      </c>
      <c r="P2748" s="64"/>
    </row>
    <row r="2749" spans="2:16" x14ac:dyDescent="0.25">
      <c r="B2749" s="62">
        <v>2744</v>
      </c>
      <c r="C2749" s="63" t="s">
        <v>3182</v>
      </c>
      <c r="D2749" s="63" t="s">
        <v>3182</v>
      </c>
      <c r="E2749" s="63" t="s">
        <v>3227</v>
      </c>
      <c r="F2749" s="63" t="s">
        <v>3227</v>
      </c>
      <c r="G2749" s="63"/>
      <c r="H2749" s="63"/>
      <c r="I2749" s="62" t="s">
        <v>3189</v>
      </c>
      <c r="J2749" s="63">
        <v>38.5</v>
      </c>
      <c r="K2749" s="63">
        <v>13</v>
      </c>
      <c r="L2749" s="63" t="s">
        <v>3186</v>
      </c>
      <c r="M2749" s="63" t="s">
        <v>3187</v>
      </c>
      <c r="N2749" s="63" t="s">
        <v>3199</v>
      </c>
      <c r="O2749" s="62">
        <v>3</v>
      </c>
      <c r="P2749" s="64"/>
    </row>
    <row r="2750" spans="2:16" x14ac:dyDescent="0.25">
      <c r="B2750" s="62">
        <v>2745</v>
      </c>
      <c r="C2750" s="63" t="s">
        <v>3182</v>
      </c>
      <c r="D2750" s="63" t="s">
        <v>3182</v>
      </c>
      <c r="E2750" s="63" t="s">
        <v>3228</v>
      </c>
      <c r="F2750" s="63" t="s">
        <v>3228</v>
      </c>
      <c r="G2750" s="63"/>
      <c r="H2750" s="63"/>
      <c r="I2750" s="62" t="s">
        <v>3185</v>
      </c>
      <c r="J2750" s="63">
        <v>105.4</v>
      </c>
      <c r="K2750" s="63">
        <v>16</v>
      </c>
      <c r="L2750" s="63" t="s">
        <v>3186</v>
      </c>
      <c r="M2750" s="63" t="s">
        <v>3187</v>
      </c>
      <c r="N2750" s="63" t="s">
        <v>2365</v>
      </c>
      <c r="O2750" s="62">
        <v>1</v>
      </c>
    </row>
    <row r="2751" spans="2:16" x14ac:dyDescent="0.25">
      <c r="B2751" s="62">
        <v>2746</v>
      </c>
      <c r="C2751" s="63" t="s">
        <v>3182</v>
      </c>
      <c r="D2751" s="63" t="s">
        <v>3182</v>
      </c>
      <c r="E2751" s="63" t="s">
        <v>3228</v>
      </c>
      <c r="F2751" s="63" t="s">
        <v>3228</v>
      </c>
      <c r="G2751" s="63"/>
      <c r="H2751" s="63"/>
      <c r="I2751" s="62" t="s">
        <v>3185</v>
      </c>
      <c r="J2751" s="63">
        <v>83.1</v>
      </c>
      <c r="K2751" s="63">
        <v>16</v>
      </c>
      <c r="L2751" s="63" t="s">
        <v>3186</v>
      </c>
      <c r="M2751" s="63" t="s">
        <v>3238</v>
      </c>
      <c r="N2751" s="63" t="s">
        <v>2365</v>
      </c>
      <c r="O2751" s="62">
        <v>1</v>
      </c>
    </row>
    <row r="2752" spans="2:16" x14ac:dyDescent="0.25">
      <c r="B2752" s="62">
        <v>2747</v>
      </c>
      <c r="C2752" s="63" t="s">
        <v>3182</v>
      </c>
      <c r="D2752" s="63" t="s">
        <v>3182</v>
      </c>
      <c r="E2752" s="63" t="s">
        <v>3228</v>
      </c>
      <c r="F2752" s="63" t="s">
        <v>3228</v>
      </c>
      <c r="G2752" s="63"/>
      <c r="H2752" s="63"/>
      <c r="I2752" s="62" t="s">
        <v>3185</v>
      </c>
      <c r="J2752" s="63">
        <v>70.8</v>
      </c>
      <c r="K2752" s="63">
        <v>16</v>
      </c>
      <c r="L2752" s="63" t="s">
        <v>3186</v>
      </c>
      <c r="M2752" s="63" t="s">
        <v>3187</v>
      </c>
      <c r="N2752" s="63" t="s">
        <v>2365</v>
      </c>
      <c r="O2752" s="62">
        <v>1</v>
      </c>
    </row>
    <row r="2753" spans="2:16" x14ac:dyDescent="0.25">
      <c r="B2753" s="62">
        <v>2748</v>
      </c>
      <c r="C2753" s="63" t="s">
        <v>3182</v>
      </c>
      <c r="D2753" s="63" t="s">
        <v>3182</v>
      </c>
      <c r="E2753" s="63" t="s">
        <v>3228</v>
      </c>
      <c r="F2753" s="63" t="s">
        <v>3228</v>
      </c>
      <c r="G2753" s="63"/>
      <c r="H2753" s="63"/>
      <c r="I2753" s="62" t="s">
        <v>3185</v>
      </c>
      <c r="J2753" s="63">
        <v>20</v>
      </c>
      <c r="K2753" s="63">
        <v>16</v>
      </c>
      <c r="L2753" s="63" t="s">
        <v>3186</v>
      </c>
      <c r="M2753" s="63" t="s">
        <v>3187</v>
      </c>
      <c r="N2753" s="63" t="s">
        <v>2366</v>
      </c>
      <c r="O2753" s="62">
        <v>1</v>
      </c>
    </row>
    <row r="2754" spans="2:16" x14ac:dyDescent="0.25">
      <c r="B2754" s="62">
        <v>2749</v>
      </c>
      <c r="C2754" s="63" t="s">
        <v>3182</v>
      </c>
      <c r="D2754" s="63" t="s">
        <v>3214</v>
      </c>
      <c r="E2754" s="63" t="s">
        <v>3247</v>
      </c>
      <c r="F2754" s="63" t="s">
        <v>3247</v>
      </c>
      <c r="G2754" s="63"/>
      <c r="H2754" s="63"/>
      <c r="I2754" s="62" t="s">
        <v>3189</v>
      </c>
      <c r="J2754" s="63">
        <v>30.82</v>
      </c>
      <c r="K2754" s="63">
        <v>13</v>
      </c>
      <c r="L2754" s="63" t="s">
        <v>3186</v>
      </c>
      <c r="M2754" s="63" t="s">
        <v>3187</v>
      </c>
      <c r="N2754" s="63" t="s">
        <v>3190</v>
      </c>
      <c r="O2754" s="62">
        <v>3</v>
      </c>
      <c r="P2754" s="64"/>
    </row>
    <row r="2755" spans="2:16" x14ac:dyDescent="0.25">
      <c r="B2755" s="62">
        <v>2750</v>
      </c>
      <c r="C2755" s="63" t="s">
        <v>3182</v>
      </c>
      <c r="D2755" s="63" t="s">
        <v>3214</v>
      </c>
      <c r="E2755" s="63" t="s">
        <v>3215</v>
      </c>
      <c r="F2755" s="63" t="s">
        <v>3215</v>
      </c>
      <c r="G2755" s="63"/>
      <c r="H2755" s="63"/>
      <c r="I2755" s="62" t="s">
        <v>3200</v>
      </c>
      <c r="J2755" s="63">
        <v>35</v>
      </c>
      <c r="K2755" s="63">
        <v>8</v>
      </c>
      <c r="L2755" s="63" t="s">
        <v>3186</v>
      </c>
      <c r="M2755" s="63" t="s">
        <v>3187</v>
      </c>
      <c r="N2755" s="63" t="s">
        <v>3221</v>
      </c>
      <c r="O2755" s="62">
        <v>2</v>
      </c>
    </row>
    <row r="2756" spans="2:16" x14ac:dyDescent="0.25">
      <c r="B2756" s="62">
        <v>2751</v>
      </c>
      <c r="C2756" s="63" t="s">
        <v>3182</v>
      </c>
      <c r="D2756" s="63" t="s">
        <v>3245</v>
      </c>
      <c r="E2756" s="63" t="s">
        <v>3245</v>
      </c>
      <c r="F2756" s="63" t="s">
        <v>3245</v>
      </c>
      <c r="G2756" s="63"/>
      <c r="H2756" s="63"/>
      <c r="I2756" s="62" t="s">
        <v>3189</v>
      </c>
      <c r="J2756" s="63">
        <v>70.7</v>
      </c>
      <c r="K2756" s="63">
        <v>12</v>
      </c>
      <c r="L2756" s="63" t="s">
        <v>3186</v>
      </c>
      <c r="M2756" s="63" t="s">
        <v>3187</v>
      </c>
      <c r="N2756" s="63" t="s">
        <v>3198</v>
      </c>
      <c r="O2756" s="62">
        <v>3</v>
      </c>
      <c r="P2756" s="64"/>
    </row>
    <row r="2757" spans="2:16" x14ac:dyDescent="0.25">
      <c r="B2757" s="62">
        <v>2752</v>
      </c>
      <c r="C2757" s="63" t="s">
        <v>3182</v>
      </c>
      <c r="D2757" s="63" t="s">
        <v>3245</v>
      </c>
      <c r="E2757" s="63" t="s">
        <v>3245</v>
      </c>
      <c r="F2757" s="63" t="s">
        <v>3245</v>
      </c>
      <c r="G2757" s="63"/>
      <c r="H2757" s="63"/>
      <c r="I2757" s="62" t="s">
        <v>3189</v>
      </c>
      <c r="J2757" s="63">
        <v>85</v>
      </c>
      <c r="K2757" s="63">
        <v>12</v>
      </c>
      <c r="L2757" s="63" t="s">
        <v>3186</v>
      </c>
      <c r="M2757" s="63" t="s">
        <v>3187</v>
      </c>
      <c r="N2757" s="63" t="s">
        <v>3198</v>
      </c>
      <c r="O2757" s="62">
        <v>3</v>
      </c>
      <c r="P2757" s="64"/>
    </row>
    <row r="2758" spans="2:16" x14ac:dyDescent="0.25">
      <c r="B2758" s="62">
        <v>2753</v>
      </c>
      <c r="C2758" s="63" t="s">
        <v>3182</v>
      </c>
      <c r="D2758" s="63" t="s">
        <v>3214</v>
      </c>
      <c r="E2758" s="63" t="s">
        <v>3247</v>
      </c>
      <c r="F2758" s="63" t="s">
        <v>3247</v>
      </c>
      <c r="G2758" s="63"/>
      <c r="H2758" s="63"/>
      <c r="I2758" s="62" t="s">
        <v>3189</v>
      </c>
      <c r="J2758" s="63">
        <v>38.840000000000003</v>
      </c>
      <c r="K2758" s="63">
        <v>13</v>
      </c>
      <c r="L2758" s="63" t="s">
        <v>3186</v>
      </c>
      <c r="M2758" s="63" t="s">
        <v>3187</v>
      </c>
      <c r="N2758" s="63" t="s">
        <v>3190</v>
      </c>
      <c r="O2758" s="62">
        <v>3</v>
      </c>
      <c r="P2758" s="64"/>
    </row>
    <row r="2759" spans="2:16" x14ac:dyDescent="0.25">
      <c r="B2759" s="62">
        <v>2754</v>
      </c>
      <c r="C2759" s="63" t="s">
        <v>3182</v>
      </c>
      <c r="D2759" s="63" t="s">
        <v>3214</v>
      </c>
      <c r="E2759" s="63" t="s">
        <v>3247</v>
      </c>
      <c r="F2759" s="63" t="s">
        <v>3247</v>
      </c>
      <c r="G2759" s="63"/>
      <c r="H2759" s="63"/>
      <c r="I2759" s="62" t="s">
        <v>3189</v>
      </c>
      <c r="J2759" s="63">
        <v>93.9</v>
      </c>
      <c r="K2759" s="63">
        <v>13</v>
      </c>
      <c r="L2759" s="63" t="s">
        <v>3186</v>
      </c>
      <c r="M2759" s="63" t="s">
        <v>3187</v>
      </c>
      <c r="N2759" s="63" t="s">
        <v>3190</v>
      </c>
      <c r="O2759" s="62">
        <v>3</v>
      </c>
      <c r="P2759" s="64"/>
    </row>
    <row r="2760" spans="2:16" x14ac:dyDescent="0.25">
      <c r="B2760" s="62">
        <v>2755</v>
      </c>
      <c r="C2760" s="63" t="s">
        <v>3182</v>
      </c>
      <c r="D2760" s="63" t="s">
        <v>3214</v>
      </c>
      <c r="E2760" s="63" t="s">
        <v>3247</v>
      </c>
      <c r="F2760" s="63" t="s">
        <v>3247</v>
      </c>
      <c r="G2760" s="63"/>
      <c r="H2760" s="63"/>
      <c r="I2760" s="62" t="s">
        <v>3189</v>
      </c>
      <c r="J2760" s="63">
        <v>77.739999999999995</v>
      </c>
      <c r="K2760" s="63">
        <v>13</v>
      </c>
      <c r="L2760" s="63" t="s">
        <v>3186</v>
      </c>
      <c r="M2760" s="63" t="s">
        <v>3187</v>
      </c>
      <c r="N2760" s="63" t="s">
        <v>3190</v>
      </c>
      <c r="O2760" s="62">
        <v>3</v>
      </c>
      <c r="P2760" s="64"/>
    </row>
    <row r="2761" spans="2:16" x14ac:dyDescent="0.25">
      <c r="B2761" s="62">
        <v>2756</v>
      </c>
      <c r="C2761" s="63" t="s">
        <v>3182</v>
      </c>
      <c r="D2761" s="63" t="s">
        <v>3214</v>
      </c>
      <c r="E2761" s="63" t="s">
        <v>3247</v>
      </c>
      <c r="F2761" s="63" t="s">
        <v>3247</v>
      </c>
      <c r="G2761" s="63"/>
      <c r="H2761" s="63"/>
      <c r="I2761" s="62" t="s">
        <v>3189</v>
      </c>
      <c r="J2761" s="63">
        <v>52.35</v>
      </c>
      <c r="K2761" s="63">
        <v>13</v>
      </c>
      <c r="L2761" s="63" t="s">
        <v>3186</v>
      </c>
      <c r="M2761" s="63" t="s">
        <v>3187</v>
      </c>
      <c r="N2761" s="63" t="s">
        <v>3190</v>
      </c>
      <c r="O2761" s="62">
        <v>3</v>
      </c>
      <c r="P2761" s="64"/>
    </row>
    <row r="2762" spans="2:16" x14ac:dyDescent="0.25">
      <c r="B2762" s="62">
        <v>2757</v>
      </c>
      <c r="C2762" s="63" t="s">
        <v>3182</v>
      </c>
      <c r="D2762" s="63" t="s">
        <v>3214</v>
      </c>
      <c r="E2762" s="63" t="s">
        <v>3247</v>
      </c>
      <c r="F2762" s="63" t="s">
        <v>3247</v>
      </c>
      <c r="G2762" s="63"/>
      <c r="H2762" s="63"/>
      <c r="I2762" s="62" t="s">
        <v>3189</v>
      </c>
      <c r="J2762" s="63">
        <v>160.33000000000001</v>
      </c>
      <c r="K2762" s="63">
        <v>13</v>
      </c>
      <c r="L2762" s="63" t="s">
        <v>3186</v>
      </c>
      <c r="M2762" s="63" t="s">
        <v>3187</v>
      </c>
      <c r="N2762" s="63" t="s">
        <v>3190</v>
      </c>
      <c r="O2762" s="62">
        <v>3</v>
      </c>
      <c r="P2762" s="64"/>
    </row>
    <row r="2763" spans="2:16" x14ac:dyDescent="0.25">
      <c r="B2763" s="62">
        <v>2758</v>
      </c>
      <c r="C2763" s="63" t="s">
        <v>3182</v>
      </c>
      <c r="D2763" s="63" t="s">
        <v>3214</v>
      </c>
      <c r="E2763" s="63" t="s">
        <v>3247</v>
      </c>
      <c r="F2763" s="63" t="s">
        <v>3247</v>
      </c>
      <c r="G2763" s="63"/>
      <c r="H2763" s="63"/>
      <c r="I2763" s="62" t="s">
        <v>3189</v>
      </c>
      <c r="J2763" s="63">
        <v>149.09</v>
      </c>
      <c r="K2763" s="63">
        <v>13</v>
      </c>
      <c r="L2763" s="63" t="s">
        <v>3186</v>
      </c>
      <c r="M2763" s="63" t="s">
        <v>3187</v>
      </c>
      <c r="N2763" s="63" t="s">
        <v>3190</v>
      </c>
      <c r="O2763" s="62">
        <v>3</v>
      </c>
      <c r="P2763" s="64"/>
    </row>
    <row r="2764" spans="2:16" x14ac:dyDescent="0.25">
      <c r="B2764" s="62">
        <v>2759</v>
      </c>
      <c r="C2764" s="63" t="s">
        <v>3182</v>
      </c>
      <c r="D2764" s="63" t="s">
        <v>3222</v>
      </c>
      <c r="E2764" s="63" t="s">
        <v>3243</v>
      </c>
      <c r="F2764" s="63" t="s">
        <v>3243</v>
      </c>
      <c r="G2764" s="63"/>
      <c r="H2764" s="63"/>
      <c r="I2764" s="62" t="s">
        <v>3189</v>
      </c>
      <c r="J2764" s="63">
        <v>165.42</v>
      </c>
      <c r="K2764" s="63">
        <v>13</v>
      </c>
      <c r="L2764" s="63" t="s">
        <v>3186</v>
      </c>
      <c r="M2764" s="63" t="s">
        <v>3187</v>
      </c>
      <c r="N2764" s="63" t="s">
        <v>3190</v>
      </c>
      <c r="O2764" s="62">
        <v>3</v>
      </c>
      <c r="P2764" s="64"/>
    </row>
    <row r="2765" spans="2:16" x14ac:dyDescent="0.25">
      <c r="B2765" s="62">
        <v>2760</v>
      </c>
      <c r="C2765" s="63" t="s">
        <v>3182</v>
      </c>
      <c r="D2765" s="63" t="s">
        <v>3214</v>
      </c>
      <c r="E2765" s="63" t="s">
        <v>3247</v>
      </c>
      <c r="F2765" s="63" t="s">
        <v>3247</v>
      </c>
      <c r="G2765" s="63"/>
      <c r="H2765" s="63"/>
      <c r="I2765" s="62" t="s">
        <v>3189</v>
      </c>
      <c r="J2765" s="63">
        <v>157.53</v>
      </c>
      <c r="K2765" s="63">
        <v>13</v>
      </c>
      <c r="L2765" s="63" t="s">
        <v>3186</v>
      </c>
      <c r="M2765" s="63" t="s">
        <v>3187</v>
      </c>
      <c r="N2765" s="63" t="s">
        <v>3190</v>
      </c>
      <c r="O2765" s="62">
        <v>3</v>
      </c>
      <c r="P2765" s="64"/>
    </row>
    <row r="2766" spans="2:16" x14ac:dyDescent="0.25">
      <c r="B2766" s="62">
        <v>2761</v>
      </c>
      <c r="C2766" s="63" t="s">
        <v>3182</v>
      </c>
      <c r="D2766" s="63" t="s">
        <v>3245</v>
      </c>
      <c r="E2766" s="63" t="s">
        <v>3245</v>
      </c>
      <c r="F2766" s="63" t="s">
        <v>3245</v>
      </c>
      <c r="G2766" s="63"/>
      <c r="H2766" s="63"/>
      <c r="I2766" s="62" t="s">
        <v>3189</v>
      </c>
      <c r="J2766" s="63">
        <v>69.12</v>
      </c>
      <c r="K2766" s="63">
        <v>13</v>
      </c>
      <c r="L2766" s="63" t="s">
        <v>3186</v>
      </c>
      <c r="M2766" s="63" t="s">
        <v>3187</v>
      </c>
      <c r="N2766" s="63" t="s">
        <v>3199</v>
      </c>
      <c r="O2766" s="62">
        <v>3</v>
      </c>
      <c r="P2766" s="64"/>
    </row>
    <row r="2767" spans="2:16" x14ac:dyDescent="0.25">
      <c r="B2767" s="62">
        <v>2762</v>
      </c>
      <c r="C2767" s="63" t="s">
        <v>3182</v>
      </c>
      <c r="D2767" s="63" t="s">
        <v>3214</v>
      </c>
      <c r="E2767" s="63" t="s">
        <v>3247</v>
      </c>
      <c r="F2767" s="63" t="s">
        <v>3247</v>
      </c>
      <c r="G2767" s="63"/>
      <c r="H2767" s="63"/>
      <c r="I2767" s="62" t="s">
        <v>3189</v>
      </c>
      <c r="J2767" s="63">
        <v>49.82</v>
      </c>
      <c r="K2767" s="63">
        <v>13</v>
      </c>
      <c r="L2767" s="63" t="s">
        <v>3186</v>
      </c>
      <c r="M2767" s="63" t="s">
        <v>3187</v>
      </c>
      <c r="N2767" s="63" t="s">
        <v>3190</v>
      </c>
      <c r="O2767" s="62">
        <v>3</v>
      </c>
      <c r="P2767" s="64"/>
    </row>
    <row r="2768" spans="2:16" x14ac:dyDescent="0.25">
      <c r="B2768" s="62">
        <v>2763</v>
      </c>
      <c r="C2768" s="63" t="s">
        <v>3182</v>
      </c>
      <c r="D2768" s="63" t="s">
        <v>3214</v>
      </c>
      <c r="E2768" s="63" t="s">
        <v>3247</v>
      </c>
      <c r="F2768" s="63" t="s">
        <v>3247</v>
      </c>
      <c r="G2768" s="63"/>
      <c r="H2768" s="63"/>
      <c r="I2768" s="62" t="s">
        <v>3189</v>
      </c>
      <c r="J2768" s="63">
        <v>42.54</v>
      </c>
      <c r="K2768" s="63">
        <v>13</v>
      </c>
      <c r="L2768" s="63" t="s">
        <v>3186</v>
      </c>
      <c r="M2768" s="63" t="s">
        <v>3187</v>
      </c>
      <c r="N2768" s="63" t="s">
        <v>3190</v>
      </c>
      <c r="O2768" s="62">
        <v>3</v>
      </c>
      <c r="P2768" s="64"/>
    </row>
    <row r="2769" spans="2:16" x14ac:dyDescent="0.25">
      <c r="B2769" s="62">
        <v>2764</v>
      </c>
      <c r="C2769" s="63" t="s">
        <v>3182</v>
      </c>
      <c r="D2769" s="63" t="s">
        <v>3214</v>
      </c>
      <c r="E2769" s="63" t="s">
        <v>3247</v>
      </c>
      <c r="F2769" s="63" t="s">
        <v>3247</v>
      </c>
      <c r="G2769" s="63"/>
      <c r="H2769" s="63"/>
      <c r="I2769" s="62" t="s">
        <v>3189</v>
      </c>
      <c r="J2769" s="63">
        <v>29.66</v>
      </c>
      <c r="K2769" s="63">
        <v>13</v>
      </c>
      <c r="L2769" s="63" t="s">
        <v>3186</v>
      </c>
      <c r="M2769" s="63" t="s">
        <v>3187</v>
      </c>
      <c r="N2769" s="63" t="s">
        <v>3190</v>
      </c>
      <c r="O2769" s="62">
        <v>3</v>
      </c>
      <c r="P2769" s="64"/>
    </row>
    <row r="2770" spans="2:16" x14ac:dyDescent="0.25">
      <c r="B2770" s="62">
        <v>2765</v>
      </c>
      <c r="C2770" s="63" t="s">
        <v>3182</v>
      </c>
      <c r="D2770" s="63" t="s">
        <v>3214</v>
      </c>
      <c r="E2770" s="63" t="s">
        <v>3247</v>
      </c>
      <c r="F2770" s="63" t="s">
        <v>3247</v>
      </c>
      <c r="G2770" s="63"/>
      <c r="H2770" s="63"/>
      <c r="I2770" s="62" t="s">
        <v>3189</v>
      </c>
      <c r="J2770" s="63">
        <v>169.36</v>
      </c>
      <c r="K2770" s="63">
        <v>13</v>
      </c>
      <c r="L2770" s="63" t="s">
        <v>3186</v>
      </c>
      <c r="M2770" s="63" t="s">
        <v>3187</v>
      </c>
      <c r="N2770" s="63" t="s">
        <v>3190</v>
      </c>
      <c r="O2770" s="62">
        <v>3</v>
      </c>
      <c r="P2770" s="64"/>
    </row>
    <row r="2771" spans="2:16" x14ac:dyDescent="0.25">
      <c r="B2771" s="62">
        <v>2766</v>
      </c>
      <c r="C2771" s="63" t="s">
        <v>3182</v>
      </c>
      <c r="D2771" s="63" t="s">
        <v>3214</v>
      </c>
      <c r="E2771" s="63" t="s">
        <v>3247</v>
      </c>
      <c r="F2771" s="63" t="s">
        <v>3247</v>
      </c>
      <c r="G2771" s="63"/>
      <c r="H2771" s="63"/>
      <c r="I2771" s="62" t="s">
        <v>3189</v>
      </c>
      <c r="J2771" s="63">
        <v>137.81</v>
      </c>
      <c r="K2771" s="63">
        <v>13</v>
      </c>
      <c r="L2771" s="63" t="s">
        <v>3186</v>
      </c>
      <c r="M2771" s="63" t="s">
        <v>3187</v>
      </c>
      <c r="N2771" s="63" t="s">
        <v>3190</v>
      </c>
      <c r="O2771" s="62">
        <v>3</v>
      </c>
      <c r="P2771" s="64"/>
    </row>
    <row r="2772" spans="2:16" x14ac:dyDescent="0.25">
      <c r="B2772" s="62">
        <v>2767</v>
      </c>
      <c r="C2772" s="63" t="s">
        <v>3182</v>
      </c>
      <c r="D2772" s="63" t="s">
        <v>3214</v>
      </c>
      <c r="E2772" s="63" t="s">
        <v>3247</v>
      </c>
      <c r="F2772" s="63" t="s">
        <v>3247</v>
      </c>
      <c r="G2772" s="63"/>
      <c r="H2772" s="63"/>
      <c r="I2772" s="62" t="s">
        <v>3189</v>
      </c>
      <c r="J2772" s="63">
        <v>107.07</v>
      </c>
      <c r="K2772" s="63">
        <v>13</v>
      </c>
      <c r="L2772" s="63" t="s">
        <v>3186</v>
      </c>
      <c r="M2772" s="63" t="s">
        <v>3187</v>
      </c>
      <c r="N2772" s="63" t="s">
        <v>3190</v>
      </c>
      <c r="O2772" s="62">
        <v>3</v>
      </c>
      <c r="P2772" s="64"/>
    </row>
    <row r="2773" spans="2:16" x14ac:dyDescent="0.25">
      <c r="B2773" s="62">
        <v>2768</v>
      </c>
      <c r="C2773" s="63" t="s">
        <v>3182</v>
      </c>
      <c r="D2773" s="63" t="s">
        <v>3214</v>
      </c>
      <c r="E2773" s="63" t="s">
        <v>3247</v>
      </c>
      <c r="F2773" s="63" t="s">
        <v>3247</v>
      </c>
      <c r="G2773" s="63"/>
      <c r="H2773" s="63"/>
      <c r="I2773" s="62" t="s">
        <v>3189</v>
      </c>
      <c r="J2773" s="63">
        <v>209.16</v>
      </c>
      <c r="K2773" s="63">
        <v>13</v>
      </c>
      <c r="L2773" s="63" t="s">
        <v>3186</v>
      </c>
      <c r="M2773" s="63" t="s">
        <v>3187</v>
      </c>
      <c r="N2773" s="63" t="s">
        <v>3190</v>
      </c>
      <c r="O2773" s="62">
        <v>3</v>
      </c>
      <c r="P2773" s="64"/>
    </row>
    <row r="2774" spans="2:16" x14ac:dyDescent="0.25">
      <c r="B2774" s="62">
        <v>2769</v>
      </c>
      <c r="C2774" s="63" t="s">
        <v>3182</v>
      </c>
      <c r="D2774" s="63" t="s">
        <v>3214</v>
      </c>
      <c r="E2774" s="63" t="s">
        <v>3247</v>
      </c>
      <c r="F2774" s="63" t="s">
        <v>3247</v>
      </c>
      <c r="G2774" s="63"/>
      <c r="H2774" s="63"/>
      <c r="I2774" s="62" t="s">
        <v>3189</v>
      </c>
      <c r="J2774" s="63">
        <v>200.76</v>
      </c>
      <c r="K2774" s="63">
        <v>13</v>
      </c>
      <c r="L2774" s="63" t="s">
        <v>3186</v>
      </c>
      <c r="M2774" s="63" t="s">
        <v>3187</v>
      </c>
      <c r="N2774" s="63" t="s">
        <v>3190</v>
      </c>
      <c r="O2774" s="62">
        <v>3</v>
      </c>
      <c r="P2774" s="64"/>
    </row>
    <row r="2775" spans="2:16" x14ac:dyDescent="0.25">
      <c r="B2775" s="62">
        <v>2770</v>
      </c>
      <c r="C2775" s="63" t="s">
        <v>3182</v>
      </c>
      <c r="D2775" s="63" t="s">
        <v>3214</v>
      </c>
      <c r="E2775" s="63" t="s">
        <v>3247</v>
      </c>
      <c r="F2775" s="63" t="s">
        <v>3247</v>
      </c>
      <c r="G2775" s="63"/>
      <c r="H2775" s="63"/>
      <c r="I2775" s="62" t="s">
        <v>3189</v>
      </c>
      <c r="J2775" s="63">
        <v>96.8</v>
      </c>
      <c r="K2775" s="63">
        <v>13</v>
      </c>
      <c r="L2775" s="63" t="s">
        <v>3186</v>
      </c>
      <c r="M2775" s="63" t="s">
        <v>3187</v>
      </c>
      <c r="N2775" s="63" t="s">
        <v>3190</v>
      </c>
      <c r="O2775" s="62">
        <v>3</v>
      </c>
      <c r="P2775" s="64"/>
    </row>
    <row r="2776" spans="2:16" x14ac:dyDescent="0.25">
      <c r="B2776" s="62">
        <v>2771</v>
      </c>
      <c r="C2776" s="63" t="s">
        <v>3182</v>
      </c>
      <c r="D2776" s="63" t="s">
        <v>3214</v>
      </c>
      <c r="E2776" s="63" t="s">
        <v>3247</v>
      </c>
      <c r="F2776" s="63" t="s">
        <v>3247</v>
      </c>
      <c r="G2776" s="63"/>
      <c r="H2776" s="63"/>
      <c r="I2776" s="62" t="s">
        <v>3189</v>
      </c>
      <c r="J2776" s="63">
        <v>114.25</v>
      </c>
      <c r="K2776" s="63">
        <v>13</v>
      </c>
      <c r="L2776" s="63" t="s">
        <v>3186</v>
      </c>
      <c r="M2776" s="63" t="s">
        <v>3187</v>
      </c>
      <c r="N2776" s="63" t="s">
        <v>3190</v>
      </c>
      <c r="O2776" s="62">
        <v>3</v>
      </c>
      <c r="P2776" s="64"/>
    </row>
    <row r="2777" spans="2:16" x14ac:dyDescent="0.25">
      <c r="B2777" s="62">
        <v>2772</v>
      </c>
      <c r="C2777" s="63" t="s">
        <v>3182</v>
      </c>
      <c r="D2777" s="63" t="s">
        <v>3214</v>
      </c>
      <c r="E2777" s="63" t="s">
        <v>3215</v>
      </c>
      <c r="F2777" s="63" t="s">
        <v>3215</v>
      </c>
      <c r="G2777" s="63"/>
      <c r="H2777" s="63"/>
      <c r="I2777" s="62" t="s">
        <v>3200</v>
      </c>
      <c r="J2777" s="63">
        <v>40</v>
      </c>
      <c r="K2777" s="63">
        <v>8</v>
      </c>
      <c r="L2777" s="63" t="s">
        <v>3186</v>
      </c>
      <c r="M2777" s="63" t="s">
        <v>3187</v>
      </c>
      <c r="N2777" s="63" t="s">
        <v>3204</v>
      </c>
      <c r="O2777" s="62">
        <v>2</v>
      </c>
    </row>
    <row r="2778" spans="2:16" x14ac:dyDescent="0.25">
      <c r="B2778" s="62">
        <v>2773</v>
      </c>
      <c r="C2778" s="63" t="s">
        <v>3182</v>
      </c>
      <c r="D2778" s="63" t="s">
        <v>3214</v>
      </c>
      <c r="E2778" s="63" t="s">
        <v>3215</v>
      </c>
      <c r="F2778" s="63" t="s">
        <v>3215</v>
      </c>
      <c r="G2778" s="63"/>
      <c r="H2778" s="63"/>
      <c r="I2778" s="62" t="s">
        <v>3200</v>
      </c>
      <c r="J2778" s="63">
        <v>35.200000000000003</v>
      </c>
      <c r="K2778" s="63">
        <v>7</v>
      </c>
      <c r="L2778" s="63" t="s">
        <v>3186</v>
      </c>
      <c r="M2778" s="63" t="s">
        <v>3187</v>
      </c>
      <c r="N2778" s="63" t="s">
        <v>3201</v>
      </c>
      <c r="O2778" s="62">
        <v>1</v>
      </c>
    </row>
    <row r="2779" spans="2:16" x14ac:dyDescent="0.25">
      <c r="B2779" s="62">
        <v>2774</v>
      </c>
      <c r="C2779" s="63" t="s">
        <v>3182</v>
      </c>
      <c r="D2779" s="63" t="s">
        <v>3214</v>
      </c>
      <c r="E2779" s="63" t="s">
        <v>3215</v>
      </c>
      <c r="F2779" s="63" t="s">
        <v>3215</v>
      </c>
      <c r="G2779" s="63"/>
      <c r="H2779" s="63"/>
      <c r="I2779" s="62" t="s">
        <v>3200</v>
      </c>
      <c r="J2779" s="63">
        <v>44</v>
      </c>
      <c r="K2779" s="63">
        <v>8</v>
      </c>
      <c r="L2779" s="63" t="s">
        <v>3186</v>
      </c>
      <c r="M2779" s="63" t="s">
        <v>3187</v>
      </c>
      <c r="N2779" s="63" t="s">
        <v>3221</v>
      </c>
      <c r="O2779" s="62">
        <v>2</v>
      </c>
      <c r="P2779" s="65"/>
    </row>
    <row r="2780" spans="2:16" x14ac:dyDescent="0.25">
      <c r="B2780" s="62">
        <v>2775</v>
      </c>
      <c r="C2780" s="63" t="s">
        <v>3182</v>
      </c>
      <c r="D2780" s="63" t="s">
        <v>3214</v>
      </c>
      <c r="E2780" s="63" t="s">
        <v>3215</v>
      </c>
      <c r="F2780" s="63" t="s">
        <v>3215</v>
      </c>
      <c r="G2780" s="63"/>
      <c r="H2780" s="63"/>
      <c r="I2780" s="62" t="s">
        <v>3200</v>
      </c>
      <c r="J2780" s="63">
        <v>40</v>
      </c>
      <c r="K2780" s="63">
        <v>8</v>
      </c>
      <c r="L2780" s="63" t="s">
        <v>3186</v>
      </c>
      <c r="M2780" s="63" t="s">
        <v>3187</v>
      </c>
      <c r="N2780" s="63" t="s">
        <v>3204</v>
      </c>
      <c r="O2780" s="62">
        <v>2</v>
      </c>
    </row>
    <row r="2781" spans="2:16" x14ac:dyDescent="0.25">
      <c r="B2781" s="62">
        <v>2776</v>
      </c>
      <c r="C2781" s="63" t="s">
        <v>3182</v>
      </c>
      <c r="D2781" s="63" t="s">
        <v>3214</v>
      </c>
      <c r="E2781" s="63" t="s">
        <v>3215</v>
      </c>
      <c r="F2781" s="63" t="s">
        <v>3215</v>
      </c>
      <c r="G2781" s="63"/>
      <c r="H2781" s="63"/>
      <c r="I2781" s="62" t="s">
        <v>3200</v>
      </c>
      <c r="J2781" s="63">
        <v>40</v>
      </c>
      <c r="K2781" s="63">
        <v>8</v>
      </c>
      <c r="L2781" s="63" t="s">
        <v>3186</v>
      </c>
      <c r="M2781" s="63" t="s">
        <v>3187</v>
      </c>
      <c r="N2781" s="63" t="s">
        <v>3204</v>
      </c>
      <c r="O2781" s="62">
        <v>2</v>
      </c>
    </row>
    <row r="2782" spans="2:16" x14ac:dyDescent="0.25">
      <c r="B2782" s="62">
        <v>2777</v>
      </c>
      <c r="C2782" s="63" t="s">
        <v>3182</v>
      </c>
      <c r="D2782" s="63" t="s">
        <v>3214</v>
      </c>
      <c r="E2782" s="63" t="s">
        <v>3215</v>
      </c>
      <c r="F2782" s="63" t="s">
        <v>3215</v>
      </c>
      <c r="G2782" s="63"/>
      <c r="H2782" s="63"/>
      <c r="I2782" s="62" t="s">
        <v>3200</v>
      </c>
      <c r="J2782" s="63">
        <v>40</v>
      </c>
      <c r="K2782" s="63">
        <v>8</v>
      </c>
      <c r="L2782" s="63" t="s">
        <v>3186</v>
      </c>
      <c r="M2782" s="63" t="s">
        <v>3187</v>
      </c>
      <c r="N2782" s="63" t="s">
        <v>3204</v>
      </c>
      <c r="O2782" s="62">
        <v>2</v>
      </c>
    </row>
    <row r="2783" spans="2:16" x14ac:dyDescent="0.25">
      <c r="B2783" s="62">
        <v>2778</v>
      </c>
      <c r="C2783" s="63" t="s">
        <v>3182</v>
      </c>
      <c r="D2783" s="63" t="s">
        <v>3214</v>
      </c>
      <c r="E2783" s="63" t="s">
        <v>3215</v>
      </c>
      <c r="F2783" s="63" t="s">
        <v>3215</v>
      </c>
      <c r="G2783" s="63"/>
      <c r="H2783" s="63"/>
      <c r="I2783" s="62" t="s">
        <v>3200</v>
      </c>
      <c r="J2783" s="63">
        <v>40</v>
      </c>
      <c r="K2783" s="63">
        <v>8</v>
      </c>
      <c r="L2783" s="63" t="s">
        <v>3186</v>
      </c>
      <c r="M2783" s="63" t="s">
        <v>3187</v>
      </c>
      <c r="N2783" s="63" t="s">
        <v>3204</v>
      </c>
      <c r="O2783" s="62">
        <v>2</v>
      </c>
    </row>
    <row r="2784" spans="2:16" x14ac:dyDescent="0.25">
      <c r="B2784" s="62">
        <v>2779</v>
      </c>
      <c r="C2784" s="63" t="s">
        <v>3182</v>
      </c>
      <c r="D2784" s="63" t="s">
        <v>3214</v>
      </c>
      <c r="E2784" s="63" t="s">
        <v>3215</v>
      </c>
      <c r="F2784" s="63" t="s">
        <v>3215</v>
      </c>
      <c r="G2784" s="63"/>
      <c r="H2784" s="63"/>
      <c r="I2784" s="62" t="s">
        <v>3200</v>
      </c>
      <c r="J2784" s="63">
        <v>40</v>
      </c>
      <c r="K2784" s="63">
        <v>8</v>
      </c>
      <c r="L2784" s="63" t="s">
        <v>3186</v>
      </c>
      <c r="M2784" s="63" t="s">
        <v>3187</v>
      </c>
      <c r="N2784" s="63" t="s">
        <v>3204</v>
      </c>
      <c r="O2784" s="62">
        <v>2</v>
      </c>
    </row>
    <row r="2785" spans="2:16" x14ac:dyDescent="0.25">
      <c r="B2785" s="62">
        <v>2780</v>
      </c>
      <c r="C2785" s="63" t="s">
        <v>3182</v>
      </c>
      <c r="D2785" s="63" t="s">
        <v>3214</v>
      </c>
      <c r="E2785" s="63" t="s">
        <v>3215</v>
      </c>
      <c r="F2785" s="63" t="s">
        <v>3215</v>
      </c>
      <c r="G2785" s="63"/>
      <c r="H2785" s="63"/>
      <c r="I2785" s="62" t="s">
        <v>3200</v>
      </c>
      <c r="J2785" s="63">
        <v>40</v>
      </c>
      <c r="K2785" s="63">
        <v>8</v>
      </c>
      <c r="L2785" s="63" t="s">
        <v>3186</v>
      </c>
      <c r="M2785" s="63" t="s">
        <v>3187</v>
      </c>
      <c r="N2785" s="63" t="s">
        <v>3204</v>
      </c>
      <c r="O2785" s="62">
        <v>2</v>
      </c>
    </row>
    <row r="2786" spans="2:16" x14ac:dyDescent="0.25">
      <c r="B2786" s="62">
        <v>2781</v>
      </c>
      <c r="C2786" s="63" t="s">
        <v>3182</v>
      </c>
      <c r="D2786" s="63" t="s">
        <v>3222</v>
      </c>
      <c r="E2786" s="63" t="s">
        <v>3243</v>
      </c>
      <c r="F2786" s="63" t="s">
        <v>3243</v>
      </c>
      <c r="G2786" s="63"/>
      <c r="H2786" s="63"/>
      <c r="I2786" s="62" t="s">
        <v>3189</v>
      </c>
      <c r="J2786" s="63">
        <v>20</v>
      </c>
      <c r="K2786" s="63">
        <v>13</v>
      </c>
      <c r="L2786" s="63" t="s">
        <v>3186</v>
      </c>
      <c r="M2786" s="63" t="s">
        <v>3187</v>
      </c>
      <c r="N2786" s="63" t="s">
        <v>3190</v>
      </c>
      <c r="O2786" s="62">
        <v>3</v>
      </c>
      <c r="P2786" s="64"/>
    </row>
    <row r="2787" spans="2:16" x14ac:dyDescent="0.25">
      <c r="B2787" s="62">
        <v>2782</v>
      </c>
      <c r="C2787" s="63" t="s">
        <v>3182</v>
      </c>
      <c r="D2787" s="63" t="s">
        <v>3245</v>
      </c>
      <c r="E2787" s="63" t="s">
        <v>3245</v>
      </c>
      <c r="F2787" s="63" t="s">
        <v>3245</v>
      </c>
      <c r="G2787" s="63"/>
      <c r="H2787" s="63"/>
      <c r="I2787" s="62" t="s">
        <v>3189</v>
      </c>
      <c r="J2787" s="63">
        <v>72.5</v>
      </c>
      <c r="K2787" s="63">
        <v>13</v>
      </c>
      <c r="L2787" s="63" t="s">
        <v>3186</v>
      </c>
      <c r="M2787" s="63" t="s">
        <v>3187</v>
      </c>
      <c r="N2787" s="63" t="s">
        <v>3199</v>
      </c>
      <c r="O2787" s="62">
        <v>3</v>
      </c>
      <c r="P2787" s="64"/>
    </row>
    <row r="2788" spans="2:16" x14ac:dyDescent="0.25">
      <c r="B2788" s="62">
        <v>2783</v>
      </c>
      <c r="C2788" s="63" t="s">
        <v>3182</v>
      </c>
      <c r="D2788" s="63" t="s">
        <v>3214</v>
      </c>
      <c r="E2788" s="63" t="s">
        <v>3215</v>
      </c>
      <c r="F2788" s="63" t="s">
        <v>3215</v>
      </c>
      <c r="G2788" s="63"/>
      <c r="H2788" s="63"/>
      <c r="I2788" s="62" t="s">
        <v>3200</v>
      </c>
      <c r="J2788" s="63">
        <v>40</v>
      </c>
      <c r="K2788" s="63">
        <v>8</v>
      </c>
      <c r="L2788" s="63" t="s">
        <v>3186</v>
      </c>
      <c r="M2788" s="63" t="s">
        <v>3187</v>
      </c>
      <c r="N2788" s="63" t="s">
        <v>3221</v>
      </c>
      <c r="O2788" s="62">
        <v>2</v>
      </c>
    </row>
    <row r="2789" spans="2:16" x14ac:dyDescent="0.25">
      <c r="B2789" s="62">
        <v>2784</v>
      </c>
      <c r="C2789" s="63" t="s">
        <v>3182</v>
      </c>
      <c r="D2789" s="63" t="s">
        <v>3214</v>
      </c>
      <c r="E2789" s="63" t="s">
        <v>3247</v>
      </c>
      <c r="F2789" s="63" t="s">
        <v>3247</v>
      </c>
      <c r="G2789" s="63"/>
      <c r="H2789" s="63"/>
      <c r="I2789" s="62" t="s">
        <v>3189</v>
      </c>
      <c r="J2789" s="63">
        <v>106.71</v>
      </c>
      <c r="K2789" s="63">
        <v>13</v>
      </c>
      <c r="L2789" s="63" t="s">
        <v>3186</v>
      </c>
      <c r="M2789" s="63" t="s">
        <v>3187</v>
      </c>
      <c r="N2789" s="63" t="s">
        <v>3190</v>
      </c>
      <c r="O2789" s="62">
        <v>3</v>
      </c>
      <c r="P2789" s="64"/>
    </row>
    <row r="2790" spans="2:16" x14ac:dyDescent="0.25">
      <c r="B2790" s="62">
        <v>2785</v>
      </c>
      <c r="C2790" s="63" t="s">
        <v>3182</v>
      </c>
      <c r="D2790" s="63" t="s">
        <v>3214</v>
      </c>
      <c r="E2790" s="63" t="s">
        <v>3215</v>
      </c>
      <c r="F2790" s="63" t="s">
        <v>3215</v>
      </c>
      <c r="G2790" s="63"/>
      <c r="H2790" s="63"/>
      <c r="I2790" s="62" t="s">
        <v>3200</v>
      </c>
      <c r="J2790" s="63">
        <v>32.5</v>
      </c>
      <c r="K2790" s="63">
        <v>8</v>
      </c>
      <c r="L2790" s="63" t="s">
        <v>3186</v>
      </c>
      <c r="M2790" s="63" t="s">
        <v>3187</v>
      </c>
      <c r="N2790" s="63" t="s">
        <v>3221</v>
      </c>
      <c r="O2790" s="62">
        <v>2</v>
      </c>
      <c r="P2790" s="65"/>
    </row>
    <row r="2791" spans="2:16" x14ac:dyDescent="0.25">
      <c r="B2791" s="62">
        <v>2786</v>
      </c>
      <c r="C2791" s="63" t="s">
        <v>3182</v>
      </c>
      <c r="D2791" s="63" t="s">
        <v>3245</v>
      </c>
      <c r="E2791" s="63" t="s">
        <v>3245</v>
      </c>
      <c r="F2791" s="63" t="s">
        <v>3245</v>
      </c>
      <c r="G2791" s="63"/>
      <c r="H2791" s="63"/>
      <c r="I2791" s="62" t="s">
        <v>3189</v>
      </c>
      <c r="J2791" s="63">
        <v>80</v>
      </c>
      <c r="K2791" s="63">
        <v>12</v>
      </c>
      <c r="L2791" s="63" t="s">
        <v>3186</v>
      </c>
      <c r="M2791" s="63" t="s">
        <v>3187</v>
      </c>
      <c r="N2791" s="63" t="s">
        <v>3198</v>
      </c>
      <c r="O2791" s="62">
        <v>3</v>
      </c>
      <c r="P2791" s="64"/>
    </row>
    <row r="2792" spans="2:16" x14ac:dyDescent="0.25">
      <c r="B2792" s="62">
        <v>2787</v>
      </c>
      <c r="C2792" s="63" t="s">
        <v>3182</v>
      </c>
      <c r="D2792" s="63" t="s">
        <v>3245</v>
      </c>
      <c r="E2792" s="63" t="s">
        <v>3245</v>
      </c>
      <c r="F2792" s="63" t="s">
        <v>3245</v>
      </c>
      <c r="G2792" s="63"/>
      <c r="H2792" s="63"/>
      <c r="I2792" s="62" t="s">
        <v>3189</v>
      </c>
      <c r="J2792" s="63">
        <v>100</v>
      </c>
      <c r="K2792" s="63">
        <v>12</v>
      </c>
      <c r="L2792" s="63" t="s">
        <v>3186</v>
      </c>
      <c r="M2792" s="63" t="s">
        <v>3187</v>
      </c>
      <c r="N2792" s="63" t="s">
        <v>3198</v>
      </c>
      <c r="O2792" s="62">
        <v>3</v>
      </c>
      <c r="P2792" s="64"/>
    </row>
    <row r="2793" spans="2:16" x14ac:dyDescent="0.25">
      <c r="B2793" s="62">
        <v>2788</v>
      </c>
      <c r="C2793" s="63" t="s">
        <v>3182</v>
      </c>
      <c r="D2793" s="63" t="s">
        <v>3245</v>
      </c>
      <c r="E2793" s="63" t="s">
        <v>3245</v>
      </c>
      <c r="F2793" s="63" t="s">
        <v>3245</v>
      </c>
      <c r="G2793" s="63"/>
      <c r="H2793" s="63"/>
      <c r="I2793" s="62" t="s">
        <v>3189</v>
      </c>
      <c r="J2793" s="63">
        <v>100</v>
      </c>
      <c r="K2793" s="63">
        <v>12</v>
      </c>
      <c r="L2793" s="63" t="s">
        <v>3186</v>
      </c>
      <c r="M2793" s="63" t="s">
        <v>3194</v>
      </c>
      <c r="N2793" s="63" t="s">
        <v>3211</v>
      </c>
      <c r="O2793" s="62">
        <v>3</v>
      </c>
      <c r="P2793" s="64"/>
    </row>
    <row r="2794" spans="2:16" x14ac:dyDescent="0.25">
      <c r="B2794" s="62">
        <v>2789</v>
      </c>
      <c r="C2794" s="63" t="s">
        <v>3182</v>
      </c>
      <c r="D2794" s="63" t="s">
        <v>3222</v>
      </c>
      <c r="E2794" s="63" t="s">
        <v>3243</v>
      </c>
      <c r="F2794" s="63" t="s">
        <v>3243</v>
      </c>
      <c r="G2794" s="63"/>
      <c r="H2794" s="63"/>
      <c r="I2794" s="62" t="s">
        <v>3189</v>
      </c>
      <c r="J2794" s="63">
        <v>517.47</v>
      </c>
      <c r="K2794" s="63">
        <v>13</v>
      </c>
      <c r="L2794" s="63" t="s">
        <v>3186</v>
      </c>
      <c r="M2794" s="63" t="s">
        <v>3187</v>
      </c>
      <c r="N2794" s="63" t="s">
        <v>3190</v>
      </c>
      <c r="O2794" s="62">
        <v>3</v>
      </c>
      <c r="P2794" s="64"/>
    </row>
    <row r="2795" spans="2:16" x14ac:dyDescent="0.25">
      <c r="B2795" s="62">
        <v>2790</v>
      </c>
      <c r="C2795" s="63" t="s">
        <v>3182</v>
      </c>
      <c r="D2795" s="63" t="s">
        <v>3245</v>
      </c>
      <c r="E2795" s="63" t="s">
        <v>3245</v>
      </c>
      <c r="F2795" s="63" t="s">
        <v>3245</v>
      </c>
      <c r="G2795" s="63"/>
      <c r="H2795" s="63"/>
      <c r="I2795" s="62" t="s">
        <v>3189</v>
      </c>
      <c r="J2795" s="63">
        <v>200</v>
      </c>
      <c r="K2795" s="63">
        <v>12</v>
      </c>
      <c r="L2795" s="63" t="s">
        <v>3186</v>
      </c>
      <c r="M2795" s="63" t="s">
        <v>3187</v>
      </c>
      <c r="N2795" s="63" t="s">
        <v>3198</v>
      </c>
      <c r="O2795" s="62">
        <v>3</v>
      </c>
      <c r="P2795" s="64"/>
    </row>
    <row r="2796" spans="2:16" x14ac:dyDescent="0.25">
      <c r="B2796" s="62">
        <v>2791</v>
      </c>
      <c r="C2796" s="63" t="s">
        <v>3182</v>
      </c>
      <c r="D2796" s="63" t="s">
        <v>3222</v>
      </c>
      <c r="E2796" s="63" t="s">
        <v>3243</v>
      </c>
      <c r="F2796" s="63" t="s">
        <v>3243</v>
      </c>
      <c r="G2796" s="63"/>
      <c r="H2796" s="63"/>
      <c r="I2796" s="62" t="s">
        <v>3189</v>
      </c>
      <c r="J2796" s="63">
        <v>87.95</v>
      </c>
      <c r="K2796" s="63">
        <v>13</v>
      </c>
      <c r="L2796" s="63" t="s">
        <v>3186</v>
      </c>
      <c r="M2796" s="63" t="s">
        <v>3187</v>
      </c>
      <c r="N2796" s="63" t="s">
        <v>3190</v>
      </c>
      <c r="O2796" s="62">
        <v>3</v>
      </c>
      <c r="P2796" s="64"/>
    </row>
    <row r="2797" spans="2:16" x14ac:dyDescent="0.25">
      <c r="B2797" s="62">
        <v>2792</v>
      </c>
      <c r="C2797" s="63" t="s">
        <v>3182</v>
      </c>
      <c r="D2797" s="63" t="s">
        <v>3214</v>
      </c>
      <c r="E2797" s="63" t="s">
        <v>3249</v>
      </c>
      <c r="F2797" s="63" t="s">
        <v>3249</v>
      </c>
      <c r="G2797" s="63"/>
      <c r="H2797" s="63"/>
      <c r="I2797" s="62" t="s">
        <v>3189</v>
      </c>
      <c r="J2797" s="63">
        <v>55</v>
      </c>
      <c r="K2797" s="63">
        <v>12</v>
      </c>
      <c r="L2797" s="63" t="s">
        <v>3186</v>
      </c>
      <c r="M2797" s="63" t="s">
        <v>3187</v>
      </c>
      <c r="N2797" s="63" t="s">
        <v>3198</v>
      </c>
      <c r="O2797" s="62">
        <v>3</v>
      </c>
      <c r="P2797" s="64"/>
    </row>
    <row r="2798" spans="2:16" x14ac:dyDescent="0.25">
      <c r="B2798" s="62">
        <v>2793</v>
      </c>
      <c r="C2798" s="63" t="s">
        <v>3182</v>
      </c>
      <c r="D2798" s="63" t="s">
        <v>3222</v>
      </c>
      <c r="E2798" s="63" t="s">
        <v>3243</v>
      </c>
      <c r="F2798" s="63" t="s">
        <v>3243</v>
      </c>
      <c r="G2798" s="63"/>
      <c r="H2798" s="63"/>
      <c r="I2798" s="62" t="s">
        <v>3189</v>
      </c>
      <c r="J2798" s="63">
        <v>259.06</v>
      </c>
      <c r="K2798" s="63">
        <v>13</v>
      </c>
      <c r="L2798" s="63" t="s">
        <v>3186</v>
      </c>
      <c r="M2798" s="63" t="s">
        <v>3187</v>
      </c>
      <c r="N2798" s="63" t="s">
        <v>3190</v>
      </c>
      <c r="O2798" s="62">
        <v>3</v>
      </c>
      <c r="P2798" s="64"/>
    </row>
    <row r="2799" spans="2:16" x14ac:dyDescent="0.25">
      <c r="B2799" s="62">
        <v>2794</v>
      </c>
      <c r="C2799" s="63" t="s">
        <v>3182</v>
      </c>
      <c r="D2799" s="63" t="s">
        <v>3214</v>
      </c>
      <c r="E2799" s="63" t="s">
        <v>3215</v>
      </c>
      <c r="F2799" s="63" t="s">
        <v>3215</v>
      </c>
      <c r="G2799" s="63"/>
      <c r="H2799" s="63"/>
      <c r="I2799" s="62" t="s">
        <v>3200</v>
      </c>
      <c r="J2799" s="63">
        <v>35</v>
      </c>
      <c r="K2799" s="63">
        <v>8</v>
      </c>
      <c r="L2799" s="63" t="s">
        <v>3186</v>
      </c>
      <c r="M2799" s="63" t="s">
        <v>3187</v>
      </c>
      <c r="N2799" s="63" t="s">
        <v>3204</v>
      </c>
      <c r="O2799" s="62">
        <v>2</v>
      </c>
    </row>
    <row r="2800" spans="2:16" x14ac:dyDescent="0.25">
      <c r="B2800" s="62">
        <v>2795</v>
      </c>
      <c r="C2800" s="63" t="s">
        <v>3182</v>
      </c>
      <c r="D2800" s="63" t="s">
        <v>3214</v>
      </c>
      <c r="E2800" s="63" t="s">
        <v>3247</v>
      </c>
      <c r="F2800" s="63" t="s">
        <v>3247</v>
      </c>
      <c r="G2800" s="63"/>
      <c r="H2800" s="63"/>
      <c r="I2800" s="62" t="s">
        <v>3189</v>
      </c>
      <c r="J2800" s="63">
        <v>125</v>
      </c>
      <c r="K2800" s="63">
        <v>13</v>
      </c>
      <c r="L2800" s="63" t="s">
        <v>3186</v>
      </c>
      <c r="M2800" s="63" t="s">
        <v>3187</v>
      </c>
      <c r="N2800" s="63" t="s">
        <v>3190</v>
      </c>
      <c r="O2800" s="62">
        <v>3</v>
      </c>
      <c r="P2800" s="64"/>
    </row>
    <row r="2801" spans="2:16" x14ac:dyDescent="0.25">
      <c r="B2801" s="62">
        <v>2796</v>
      </c>
      <c r="C2801" s="63" t="s">
        <v>3182</v>
      </c>
      <c r="D2801" s="63" t="s">
        <v>3214</v>
      </c>
      <c r="E2801" s="63" t="s">
        <v>3247</v>
      </c>
      <c r="F2801" s="63" t="s">
        <v>3247</v>
      </c>
      <c r="G2801" s="63"/>
      <c r="H2801" s="63"/>
      <c r="I2801" s="62" t="s">
        <v>3189</v>
      </c>
      <c r="J2801" s="63">
        <v>109.02</v>
      </c>
      <c r="K2801" s="63">
        <v>13</v>
      </c>
      <c r="L2801" s="63" t="s">
        <v>3186</v>
      </c>
      <c r="M2801" s="63" t="s">
        <v>3187</v>
      </c>
      <c r="N2801" s="63" t="s">
        <v>3190</v>
      </c>
      <c r="O2801" s="62">
        <v>3</v>
      </c>
      <c r="P2801" s="64"/>
    </row>
    <row r="2802" spans="2:16" x14ac:dyDescent="0.25">
      <c r="B2802" s="62">
        <v>2797</v>
      </c>
      <c r="C2802" s="63" t="s">
        <v>3182</v>
      </c>
      <c r="D2802" s="63" t="s">
        <v>3214</v>
      </c>
      <c r="E2802" s="63" t="s">
        <v>3247</v>
      </c>
      <c r="F2802" s="63" t="s">
        <v>3247</v>
      </c>
      <c r="G2802" s="63"/>
      <c r="H2802" s="63"/>
      <c r="I2802" s="62" t="s">
        <v>3189</v>
      </c>
      <c r="J2802" s="63">
        <v>99.3</v>
      </c>
      <c r="K2802" s="63">
        <v>13</v>
      </c>
      <c r="L2802" s="63" t="s">
        <v>3186</v>
      </c>
      <c r="M2802" s="63" t="s">
        <v>3187</v>
      </c>
      <c r="N2802" s="63" t="s">
        <v>3190</v>
      </c>
      <c r="O2802" s="62">
        <v>3</v>
      </c>
      <c r="P2802" s="64"/>
    </row>
    <row r="2803" spans="2:16" x14ac:dyDescent="0.25">
      <c r="B2803" s="62">
        <v>2798</v>
      </c>
      <c r="C2803" s="63" t="s">
        <v>3182</v>
      </c>
      <c r="D2803" s="63" t="s">
        <v>3214</v>
      </c>
      <c r="E2803" s="63" t="s">
        <v>3247</v>
      </c>
      <c r="F2803" s="63" t="s">
        <v>3247</v>
      </c>
      <c r="G2803" s="63"/>
      <c r="H2803" s="63"/>
      <c r="I2803" s="62" t="s">
        <v>3189</v>
      </c>
      <c r="J2803" s="63">
        <v>99.73</v>
      </c>
      <c r="K2803" s="63">
        <v>13</v>
      </c>
      <c r="L2803" s="63" t="s">
        <v>3186</v>
      </c>
      <c r="M2803" s="63" t="s">
        <v>3187</v>
      </c>
      <c r="N2803" s="63" t="s">
        <v>3190</v>
      </c>
      <c r="O2803" s="62">
        <v>3</v>
      </c>
      <c r="P2803" s="64"/>
    </row>
    <row r="2804" spans="2:16" x14ac:dyDescent="0.25">
      <c r="B2804" s="62">
        <v>2799</v>
      </c>
      <c r="C2804" s="63" t="s">
        <v>3182</v>
      </c>
      <c r="D2804" s="63" t="s">
        <v>3214</v>
      </c>
      <c r="E2804" s="63" t="s">
        <v>3247</v>
      </c>
      <c r="F2804" s="63" t="s">
        <v>3247</v>
      </c>
      <c r="G2804" s="63"/>
      <c r="H2804" s="63"/>
      <c r="I2804" s="62" t="s">
        <v>3189</v>
      </c>
      <c r="J2804" s="63">
        <v>92.48</v>
      </c>
      <c r="K2804" s="63">
        <v>13</v>
      </c>
      <c r="L2804" s="63" t="s">
        <v>3186</v>
      </c>
      <c r="M2804" s="63" t="s">
        <v>3187</v>
      </c>
      <c r="N2804" s="63" t="s">
        <v>3190</v>
      </c>
      <c r="O2804" s="62">
        <v>3</v>
      </c>
      <c r="P2804" s="64"/>
    </row>
    <row r="2805" spans="2:16" x14ac:dyDescent="0.25">
      <c r="B2805" s="62">
        <v>2800</v>
      </c>
      <c r="C2805" s="63" t="s">
        <v>3182</v>
      </c>
      <c r="D2805" s="63" t="s">
        <v>3214</v>
      </c>
      <c r="E2805" s="63" t="s">
        <v>3247</v>
      </c>
      <c r="F2805" s="63" t="s">
        <v>3247</v>
      </c>
      <c r="G2805" s="63"/>
      <c r="H2805" s="63"/>
      <c r="I2805" s="62" t="s">
        <v>3189</v>
      </c>
      <c r="J2805" s="63">
        <v>46.37</v>
      </c>
      <c r="K2805" s="63">
        <v>13</v>
      </c>
      <c r="L2805" s="63" t="s">
        <v>3186</v>
      </c>
      <c r="M2805" s="63" t="s">
        <v>3187</v>
      </c>
      <c r="N2805" s="63" t="s">
        <v>3190</v>
      </c>
      <c r="O2805" s="62">
        <v>3</v>
      </c>
      <c r="P2805" s="64"/>
    </row>
    <row r="2806" spans="2:16" x14ac:dyDescent="0.25">
      <c r="B2806" s="62">
        <v>2801</v>
      </c>
      <c r="C2806" s="63" t="s">
        <v>3182</v>
      </c>
      <c r="D2806" s="63" t="s">
        <v>3214</v>
      </c>
      <c r="E2806" s="63" t="s">
        <v>3247</v>
      </c>
      <c r="F2806" s="63" t="s">
        <v>3247</v>
      </c>
      <c r="G2806" s="63"/>
      <c r="H2806" s="63"/>
      <c r="I2806" s="62" t="s">
        <v>3189</v>
      </c>
      <c r="J2806" s="63">
        <v>93.21</v>
      </c>
      <c r="K2806" s="63">
        <v>13</v>
      </c>
      <c r="L2806" s="63" t="s">
        <v>3186</v>
      </c>
      <c r="M2806" s="63" t="s">
        <v>3187</v>
      </c>
      <c r="N2806" s="63" t="s">
        <v>3190</v>
      </c>
      <c r="O2806" s="62">
        <v>3</v>
      </c>
      <c r="P2806" s="64"/>
    </row>
    <row r="2807" spans="2:16" x14ac:dyDescent="0.25">
      <c r="B2807" s="62">
        <v>2802</v>
      </c>
      <c r="C2807" s="63" t="s">
        <v>3182</v>
      </c>
      <c r="D2807" s="63" t="s">
        <v>3214</v>
      </c>
      <c r="E2807" s="63" t="s">
        <v>3247</v>
      </c>
      <c r="F2807" s="63" t="s">
        <v>3247</v>
      </c>
      <c r="G2807" s="63"/>
      <c r="H2807" s="63"/>
      <c r="I2807" s="62" t="s">
        <v>3189</v>
      </c>
      <c r="J2807" s="63">
        <v>100.24</v>
      </c>
      <c r="K2807" s="63">
        <v>13</v>
      </c>
      <c r="L2807" s="63" t="s">
        <v>3186</v>
      </c>
      <c r="M2807" s="63" t="s">
        <v>3187</v>
      </c>
      <c r="N2807" s="63" t="s">
        <v>3190</v>
      </c>
      <c r="O2807" s="62">
        <v>3</v>
      </c>
      <c r="P2807" s="64"/>
    </row>
    <row r="2808" spans="2:16" x14ac:dyDescent="0.25">
      <c r="B2808" s="62">
        <v>2803</v>
      </c>
      <c r="C2808" s="63" t="s">
        <v>3182</v>
      </c>
      <c r="D2808" s="63" t="s">
        <v>3214</v>
      </c>
      <c r="E2808" s="63" t="s">
        <v>3247</v>
      </c>
      <c r="F2808" s="63" t="s">
        <v>3247</v>
      </c>
      <c r="G2808" s="63"/>
      <c r="H2808" s="63"/>
      <c r="I2808" s="62" t="s">
        <v>3189</v>
      </c>
      <c r="J2808" s="63">
        <v>115.52</v>
      </c>
      <c r="K2808" s="63">
        <v>13</v>
      </c>
      <c r="L2808" s="63" t="s">
        <v>3186</v>
      </c>
      <c r="M2808" s="63" t="s">
        <v>3187</v>
      </c>
      <c r="N2808" s="63" t="s">
        <v>3190</v>
      </c>
      <c r="O2808" s="62">
        <v>3</v>
      </c>
      <c r="P2808" s="64"/>
    </row>
    <row r="2809" spans="2:16" x14ac:dyDescent="0.25">
      <c r="B2809" s="62">
        <v>2804</v>
      </c>
      <c r="C2809" s="63" t="s">
        <v>3182</v>
      </c>
      <c r="D2809" s="63" t="s">
        <v>3214</v>
      </c>
      <c r="E2809" s="63" t="s">
        <v>3247</v>
      </c>
      <c r="F2809" s="63" t="s">
        <v>3247</v>
      </c>
      <c r="G2809" s="63"/>
      <c r="H2809" s="63"/>
      <c r="I2809" s="62" t="s">
        <v>3189</v>
      </c>
      <c r="J2809" s="63">
        <v>99.3</v>
      </c>
      <c r="K2809" s="63">
        <v>13</v>
      </c>
      <c r="L2809" s="63" t="s">
        <v>3186</v>
      </c>
      <c r="M2809" s="63" t="s">
        <v>3187</v>
      </c>
      <c r="N2809" s="63" t="s">
        <v>3190</v>
      </c>
      <c r="O2809" s="62">
        <v>3</v>
      </c>
      <c r="P2809" s="64"/>
    </row>
    <row r="2810" spans="2:16" x14ac:dyDescent="0.25">
      <c r="B2810" s="62">
        <v>2805</v>
      </c>
      <c r="C2810" s="63" t="s">
        <v>3182</v>
      </c>
      <c r="D2810" s="63" t="s">
        <v>3214</v>
      </c>
      <c r="E2810" s="63" t="s">
        <v>3247</v>
      </c>
      <c r="F2810" s="63" t="s">
        <v>3247</v>
      </c>
      <c r="G2810" s="63"/>
      <c r="H2810" s="63"/>
      <c r="I2810" s="62" t="s">
        <v>3189</v>
      </c>
      <c r="J2810" s="63">
        <v>131.62</v>
      </c>
      <c r="K2810" s="63">
        <v>13</v>
      </c>
      <c r="L2810" s="63" t="s">
        <v>3186</v>
      </c>
      <c r="M2810" s="63" t="s">
        <v>3187</v>
      </c>
      <c r="N2810" s="63" t="s">
        <v>3190</v>
      </c>
      <c r="O2810" s="62">
        <v>3</v>
      </c>
      <c r="P2810" s="64"/>
    </row>
    <row r="2811" spans="2:16" x14ac:dyDescent="0.25">
      <c r="B2811" s="62">
        <v>2806</v>
      </c>
      <c r="C2811" s="63" t="s">
        <v>3182</v>
      </c>
      <c r="D2811" s="63" t="s">
        <v>3214</v>
      </c>
      <c r="E2811" s="63" t="s">
        <v>3247</v>
      </c>
      <c r="F2811" s="63" t="s">
        <v>3247</v>
      </c>
      <c r="G2811" s="63"/>
      <c r="H2811" s="63"/>
      <c r="I2811" s="62" t="s">
        <v>3189</v>
      </c>
      <c r="J2811" s="63">
        <v>125.54</v>
      </c>
      <c r="K2811" s="63">
        <v>13</v>
      </c>
      <c r="L2811" s="63" t="s">
        <v>3186</v>
      </c>
      <c r="M2811" s="63" t="s">
        <v>3187</v>
      </c>
      <c r="N2811" s="63" t="s">
        <v>3190</v>
      </c>
      <c r="O2811" s="62">
        <v>3</v>
      </c>
      <c r="P2811" s="64"/>
    </row>
    <row r="2812" spans="2:16" x14ac:dyDescent="0.25">
      <c r="B2812" s="62">
        <v>2807</v>
      </c>
      <c r="C2812" s="63" t="s">
        <v>3182</v>
      </c>
      <c r="D2812" s="63" t="s">
        <v>3214</v>
      </c>
      <c r="E2812" s="63" t="s">
        <v>3247</v>
      </c>
      <c r="F2812" s="63" t="s">
        <v>3247</v>
      </c>
      <c r="G2812" s="63"/>
      <c r="H2812" s="63"/>
      <c r="I2812" s="62" t="s">
        <v>3189</v>
      </c>
      <c r="J2812" s="63">
        <v>143</v>
      </c>
      <c r="K2812" s="63">
        <v>13</v>
      </c>
      <c r="L2812" s="63" t="s">
        <v>3186</v>
      </c>
      <c r="M2812" s="63" t="s">
        <v>3187</v>
      </c>
      <c r="N2812" s="63" t="s">
        <v>3190</v>
      </c>
      <c r="O2812" s="62">
        <v>3</v>
      </c>
      <c r="P2812" s="64"/>
    </row>
    <row r="2813" spans="2:16" x14ac:dyDescent="0.25">
      <c r="B2813" s="62">
        <v>2808</v>
      </c>
      <c r="C2813" s="63" t="s">
        <v>3182</v>
      </c>
      <c r="D2813" s="63" t="s">
        <v>3214</v>
      </c>
      <c r="E2813" s="63" t="s">
        <v>3247</v>
      </c>
      <c r="F2813" s="63" t="s">
        <v>3247</v>
      </c>
      <c r="G2813" s="63"/>
      <c r="H2813" s="63"/>
      <c r="I2813" s="62" t="s">
        <v>3189</v>
      </c>
      <c r="J2813" s="63">
        <v>59.42</v>
      </c>
      <c r="K2813" s="63">
        <v>13</v>
      </c>
      <c r="L2813" s="63" t="s">
        <v>3186</v>
      </c>
      <c r="M2813" s="63" t="s">
        <v>3187</v>
      </c>
      <c r="N2813" s="63" t="s">
        <v>3190</v>
      </c>
      <c r="O2813" s="62">
        <v>3</v>
      </c>
      <c r="P2813" s="64"/>
    </row>
    <row r="2814" spans="2:16" x14ac:dyDescent="0.25">
      <c r="B2814" s="62">
        <v>2809</v>
      </c>
      <c r="C2814" s="63" t="s">
        <v>3182</v>
      </c>
      <c r="D2814" s="63" t="s">
        <v>3214</v>
      </c>
      <c r="E2814" s="63" t="s">
        <v>3247</v>
      </c>
      <c r="F2814" s="63" t="s">
        <v>3247</v>
      </c>
      <c r="G2814" s="63"/>
      <c r="H2814" s="63"/>
      <c r="I2814" s="62" t="s">
        <v>3189</v>
      </c>
      <c r="J2814" s="63">
        <v>114.84</v>
      </c>
      <c r="K2814" s="63">
        <v>13</v>
      </c>
      <c r="L2814" s="63" t="s">
        <v>3186</v>
      </c>
      <c r="M2814" s="63" t="s">
        <v>3187</v>
      </c>
      <c r="N2814" s="63" t="s">
        <v>3190</v>
      </c>
      <c r="O2814" s="62">
        <v>3</v>
      </c>
      <c r="P2814" s="64"/>
    </row>
    <row r="2815" spans="2:16" x14ac:dyDescent="0.25">
      <c r="B2815" s="62">
        <v>2810</v>
      </c>
      <c r="C2815" s="63" t="s">
        <v>3182</v>
      </c>
      <c r="D2815" s="63" t="s">
        <v>3214</v>
      </c>
      <c r="E2815" s="63" t="s">
        <v>3247</v>
      </c>
      <c r="F2815" s="63" t="s">
        <v>3247</v>
      </c>
      <c r="G2815" s="63"/>
      <c r="H2815" s="63"/>
      <c r="I2815" s="62" t="s">
        <v>3189</v>
      </c>
      <c r="J2815" s="63">
        <v>86.68</v>
      </c>
      <c r="K2815" s="63">
        <v>13</v>
      </c>
      <c r="L2815" s="63" t="s">
        <v>3186</v>
      </c>
      <c r="M2815" s="63" t="s">
        <v>3187</v>
      </c>
      <c r="N2815" s="63" t="s">
        <v>3190</v>
      </c>
      <c r="O2815" s="62">
        <v>3</v>
      </c>
      <c r="P2815" s="64"/>
    </row>
    <row r="2816" spans="2:16" x14ac:dyDescent="0.25">
      <c r="B2816" s="62">
        <v>2811</v>
      </c>
      <c r="C2816" s="63" t="s">
        <v>3182</v>
      </c>
      <c r="D2816" s="63" t="s">
        <v>3214</v>
      </c>
      <c r="E2816" s="63" t="s">
        <v>3247</v>
      </c>
      <c r="F2816" s="63" t="s">
        <v>3247</v>
      </c>
      <c r="G2816" s="63"/>
      <c r="H2816" s="63"/>
      <c r="I2816" s="62" t="s">
        <v>3189</v>
      </c>
      <c r="J2816" s="63">
        <v>162.49</v>
      </c>
      <c r="K2816" s="63">
        <v>13</v>
      </c>
      <c r="L2816" s="63" t="s">
        <v>3186</v>
      </c>
      <c r="M2816" s="63" t="s">
        <v>3187</v>
      </c>
      <c r="N2816" s="63" t="s">
        <v>3190</v>
      </c>
      <c r="O2816" s="62">
        <v>3</v>
      </c>
      <c r="P2816" s="64"/>
    </row>
    <row r="2817" spans="2:16" x14ac:dyDescent="0.25">
      <c r="B2817" s="62">
        <v>2812</v>
      </c>
      <c r="C2817" s="63" t="s">
        <v>3182</v>
      </c>
      <c r="D2817" s="63" t="s">
        <v>3214</v>
      </c>
      <c r="E2817" s="63" t="s">
        <v>3247</v>
      </c>
      <c r="F2817" s="63" t="s">
        <v>3247</v>
      </c>
      <c r="G2817" s="63"/>
      <c r="H2817" s="63"/>
      <c r="I2817" s="62" t="s">
        <v>3189</v>
      </c>
      <c r="J2817" s="63">
        <v>107.21</v>
      </c>
      <c r="K2817" s="63">
        <v>13</v>
      </c>
      <c r="L2817" s="63" t="s">
        <v>3186</v>
      </c>
      <c r="M2817" s="63" t="s">
        <v>3187</v>
      </c>
      <c r="N2817" s="63" t="s">
        <v>3190</v>
      </c>
      <c r="O2817" s="62">
        <v>3</v>
      </c>
      <c r="P2817" s="64"/>
    </row>
    <row r="2818" spans="2:16" x14ac:dyDescent="0.25">
      <c r="B2818" s="62">
        <v>2813</v>
      </c>
      <c r="C2818" s="63" t="s">
        <v>3182</v>
      </c>
      <c r="D2818" s="63" t="s">
        <v>3214</v>
      </c>
      <c r="E2818" s="63" t="s">
        <v>3247</v>
      </c>
      <c r="F2818" s="63" t="s">
        <v>3247</v>
      </c>
      <c r="G2818" s="63"/>
      <c r="H2818" s="63"/>
      <c r="I2818" s="62" t="s">
        <v>3189</v>
      </c>
      <c r="J2818" s="63">
        <v>74.040000000000006</v>
      </c>
      <c r="K2818" s="63">
        <v>13</v>
      </c>
      <c r="L2818" s="63" t="s">
        <v>3186</v>
      </c>
      <c r="M2818" s="63" t="s">
        <v>3187</v>
      </c>
      <c r="N2818" s="63" t="s">
        <v>3190</v>
      </c>
      <c r="O2818" s="62">
        <v>3</v>
      </c>
      <c r="P2818" s="64"/>
    </row>
    <row r="2819" spans="2:16" x14ac:dyDescent="0.25">
      <c r="B2819" s="62">
        <v>2814</v>
      </c>
      <c r="C2819" s="63" t="s">
        <v>3182</v>
      </c>
      <c r="D2819" s="63" t="s">
        <v>3214</v>
      </c>
      <c r="E2819" s="63" t="s">
        <v>3247</v>
      </c>
      <c r="F2819" s="63" t="s">
        <v>3247</v>
      </c>
      <c r="G2819" s="63"/>
      <c r="H2819" s="63"/>
      <c r="I2819" s="62" t="s">
        <v>3189</v>
      </c>
      <c r="J2819" s="63">
        <v>87.09</v>
      </c>
      <c r="K2819" s="63">
        <v>13</v>
      </c>
      <c r="L2819" s="63" t="s">
        <v>3186</v>
      </c>
      <c r="M2819" s="63" t="s">
        <v>3187</v>
      </c>
      <c r="N2819" s="63" t="s">
        <v>3190</v>
      </c>
      <c r="O2819" s="62">
        <v>3</v>
      </c>
      <c r="P2819" s="64"/>
    </row>
    <row r="2820" spans="2:16" x14ac:dyDescent="0.25">
      <c r="B2820" s="62">
        <v>2815</v>
      </c>
      <c r="C2820" s="63" t="s">
        <v>3182</v>
      </c>
      <c r="D2820" s="63" t="s">
        <v>3214</v>
      </c>
      <c r="E2820" s="63" t="s">
        <v>3247</v>
      </c>
      <c r="F2820" s="63" t="s">
        <v>3247</v>
      </c>
      <c r="G2820" s="63"/>
      <c r="H2820" s="63"/>
      <c r="I2820" s="62" t="s">
        <v>3189</v>
      </c>
      <c r="J2820" s="63">
        <v>108.46</v>
      </c>
      <c r="K2820" s="63">
        <v>13</v>
      </c>
      <c r="L2820" s="63" t="s">
        <v>3186</v>
      </c>
      <c r="M2820" s="63" t="s">
        <v>3187</v>
      </c>
      <c r="N2820" s="63" t="s">
        <v>3190</v>
      </c>
      <c r="O2820" s="62">
        <v>3</v>
      </c>
      <c r="P2820" s="64"/>
    </row>
    <row r="2821" spans="2:16" x14ac:dyDescent="0.25">
      <c r="B2821" s="62">
        <v>2816</v>
      </c>
      <c r="C2821" s="63" t="s">
        <v>3182</v>
      </c>
      <c r="D2821" s="63" t="s">
        <v>3214</v>
      </c>
      <c r="E2821" s="63" t="s">
        <v>3247</v>
      </c>
      <c r="F2821" s="63" t="s">
        <v>3247</v>
      </c>
      <c r="G2821" s="63"/>
      <c r="H2821" s="63"/>
      <c r="I2821" s="62" t="s">
        <v>3189</v>
      </c>
      <c r="J2821" s="63">
        <v>95.52</v>
      </c>
      <c r="K2821" s="63">
        <v>13</v>
      </c>
      <c r="L2821" s="63" t="s">
        <v>3186</v>
      </c>
      <c r="M2821" s="63" t="s">
        <v>3187</v>
      </c>
      <c r="N2821" s="63" t="s">
        <v>3190</v>
      </c>
      <c r="O2821" s="62">
        <v>3</v>
      </c>
      <c r="P2821" s="64"/>
    </row>
    <row r="2822" spans="2:16" x14ac:dyDescent="0.25">
      <c r="B2822" s="62">
        <v>2817</v>
      </c>
      <c r="C2822" s="63" t="s">
        <v>3182</v>
      </c>
      <c r="D2822" s="63" t="s">
        <v>3214</v>
      </c>
      <c r="E2822" s="63" t="s">
        <v>3247</v>
      </c>
      <c r="F2822" s="63" t="s">
        <v>3247</v>
      </c>
      <c r="G2822" s="63"/>
      <c r="H2822" s="63"/>
      <c r="I2822" s="62" t="s">
        <v>3189</v>
      </c>
      <c r="J2822" s="63">
        <v>108.06</v>
      </c>
      <c r="K2822" s="63">
        <v>13</v>
      </c>
      <c r="L2822" s="63" t="s">
        <v>3186</v>
      </c>
      <c r="M2822" s="63" t="s">
        <v>3187</v>
      </c>
      <c r="N2822" s="63" t="s">
        <v>3190</v>
      </c>
      <c r="O2822" s="62">
        <v>3</v>
      </c>
      <c r="P2822" s="64"/>
    </row>
    <row r="2823" spans="2:16" x14ac:dyDescent="0.25">
      <c r="B2823" s="62">
        <v>2818</v>
      </c>
      <c r="C2823" s="63" t="s">
        <v>3182</v>
      </c>
      <c r="D2823" s="63" t="s">
        <v>3214</v>
      </c>
      <c r="E2823" s="63" t="s">
        <v>3247</v>
      </c>
      <c r="F2823" s="63" t="s">
        <v>3247</v>
      </c>
      <c r="G2823" s="63"/>
      <c r="H2823" s="63"/>
      <c r="I2823" s="62" t="s">
        <v>3189</v>
      </c>
      <c r="J2823" s="63">
        <v>100.84</v>
      </c>
      <c r="K2823" s="63">
        <v>13</v>
      </c>
      <c r="L2823" s="63" t="s">
        <v>3186</v>
      </c>
      <c r="M2823" s="63" t="s">
        <v>3187</v>
      </c>
      <c r="N2823" s="63" t="s">
        <v>3190</v>
      </c>
      <c r="O2823" s="62">
        <v>3</v>
      </c>
      <c r="P2823" s="64"/>
    </row>
    <row r="2824" spans="2:16" x14ac:dyDescent="0.25">
      <c r="B2824" s="62">
        <v>2819</v>
      </c>
      <c r="C2824" s="63" t="s">
        <v>3182</v>
      </c>
      <c r="D2824" s="63" t="s">
        <v>3214</v>
      </c>
      <c r="E2824" s="63" t="s">
        <v>3215</v>
      </c>
      <c r="F2824" s="63" t="s">
        <v>3215</v>
      </c>
      <c r="G2824" s="63"/>
      <c r="H2824" s="63"/>
      <c r="I2824" s="62" t="s">
        <v>3200</v>
      </c>
      <c r="J2824" s="63">
        <v>35</v>
      </c>
      <c r="K2824" s="63">
        <v>8</v>
      </c>
      <c r="L2824" s="63" t="s">
        <v>3186</v>
      </c>
      <c r="M2824" s="63" t="s">
        <v>3187</v>
      </c>
      <c r="N2824" s="63" t="s">
        <v>3204</v>
      </c>
      <c r="O2824" s="62">
        <v>2</v>
      </c>
    </row>
    <row r="2825" spans="2:16" x14ac:dyDescent="0.25">
      <c r="B2825" s="62">
        <v>2820</v>
      </c>
      <c r="C2825" s="63" t="s">
        <v>3182</v>
      </c>
      <c r="D2825" s="63" t="s">
        <v>3214</v>
      </c>
      <c r="E2825" s="63" t="s">
        <v>3247</v>
      </c>
      <c r="F2825" s="63" t="s">
        <v>3247</v>
      </c>
      <c r="G2825" s="63"/>
      <c r="H2825" s="63"/>
      <c r="I2825" s="62" t="s">
        <v>3189</v>
      </c>
      <c r="J2825" s="63">
        <v>84.62</v>
      </c>
      <c r="K2825" s="63">
        <v>13</v>
      </c>
      <c r="L2825" s="63" t="s">
        <v>3186</v>
      </c>
      <c r="M2825" s="63" t="s">
        <v>3187</v>
      </c>
      <c r="N2825" s="63" t="s">
        <v>3190</v>
      </c>
      <c r="O2825" s="62">
        <v>3</v>
      </c>
      <c r="P2825" s="64"/>
    </row>
    <row r="2826" spans="2:16" x14ac:dyDescent="0.25">
      <c r="B2826" s="62">
        <v>2821</v>
      </c>
      <c r="C2826" s="63" t="s">
        <v>3182</v>
      </c>
      <c r="D2826" s="63" t="s">
        <v>3214</v>
      </c>
      <c r="E2826" s="63" t="s">
        <v>3247</v>
      </c>
      <c r="F2826" s="63" t="s">
        <v>3247</v>
      </c>
      <c r="G2826" s="63"/>
      <c r="H2826" s="63"/>
      <c r="I2826" s="62" t="s">
        <v>3189</v>
      </c>
      <c r="J2826" s="63">
        <v>106</v>
      </c>
      <c r="K2826" s="63">
        <v>13</v>
      </c>
      <c r="L2826" s="63" t="s">
        <v>3186</v>
      </c>
      <c r="M2826" s="63" t="s">
        <v>3187</v>
      </c>
      <c r="N2826" s="63" t="s">
        <v>3190</v>
      </c>
      <c r="O2826" s="62">
        <v>3</v>
      </c>
      <c r="P2826" s="64"/>
    </row>
    <row r="2827" spans="2:16" x14ac:dyDescent="0.25">
      <c r="B2827" s="62">
        <v>2822</v>
      </c>
      <c r="C2827" s="63" t="s">
        <v>3182</v>
      </c>
      <c r="D2827" s="63" t="s">
        <v>3214</v>
      </c>
      <c r="E2827" s="63" t="s">
        <v>3247</v>
      </c>
      <c r="F2827" s="63" t="s">
        <v>3247</v>
      </c>
      <c r="G2827" s="63"/>
      <c r="H2827" s="63"/>
      <c r="I2827" s="62" t="s">
        <v>3189</v>
      </c>
      <c r="J2827" s="63">
        <v>97.97</v>
      </c>
      <c r="K2827" s="63">
        <v>13</v>
      </c>
      <c r="L2827" s="63" t="s">
        <v>3186</v>
      </c>
      <c r="M2827" s="63" t="s">
        <v>3187</v>
      </c>
      <c r="N2827" s="63" t="s">
        <v>3190</v>
      </c>
      <c r="O2827" s="62">
        <v>3</v>
      </c>
      <c r="P2827" s="64"/>
    </row>
    <row r="2828" spans="2:16" x14ac:dyDescent="0.25">
      <c r="B2828" s="62">
        <v>2823</v>
      </c>
      <c r="C2828" s="63" t="s">
        <v>3182</v>
      </c>
      <c r="D2828" s="63" t="s">
        <v>3214</v>
      </c>
      <c r="E2828" s="63" t="s">
        <v>3247</v>
      </c>
      <c r="F2828" s="63" t="s">
        <v>3247</v>
      </c>
      <c r="G2828" s="63"/>
      <c r="H2828" s="63"/>
      <c r="I2828" s="62" t="s">
        <v>3189</v>
      </c>
      <c r="J2828" s="63">
        <v>118.47</v>
      </c>
      <c r="K2828" s="63">
        <v>13</v>
      </c>
      <c r="L2828" s="63" t="s">
        <v>3186</v>
      </c>
      <c r="M2828" s="63" t="s">
        <v>3187</v>
      </c>
      <c r="N2828" s="63" t="s">
        <v>3190</v>
      </c>
      <c r="O2828" s="62">
        <v>3</v>
      </c>
      <c r="P2828" s="64"/>
    </row>
    <row r="2829" spans="2:16" x14ac:dyDescent="0.25">
      <c r="B2829" s="62">
        <v>2824</v>
      </c>
      <c r="C2829" s="63" t="s">
        <v>3182</v>
      </c>
      <c r="D2829" s="63" t="s">
        <v>3214</v>
      </c>
      <c r="E2829" s="63" t="s">
        <v>3247</v>
      </c>
      <c r="F2829" s="63" t="s">
        <v>3247</v>
      </c>
      <c r="G2829" s="63"/>
      <c r="H2829" s="63"/>
      <c r="I2829" s="62" t="s">
        <v>3189</v>
      </c>
      <c r="J2829" s="63">
        <v>174.25</v>
      </c>
      <c r="K2829" s="63">
        <v>13</v>
      </c>
      <c r="L2829" s="63" t="s">
        <v>3186</v>
      </c>
      <c r="M2829" s="63" t="s">
        <v>3187</v>
      </c>
      <c r="N2829" s="63" t="s">
        <v>3190</v>
      </c>
      <c r="O2829" s="62">
        <v>3</v>
      </c>
      <c r="P2829" s="64"/>
    </row>
    <row r="2830" spans="2:16" x14ac:dyDescent="0.25">
      <c r="B2830" s="62">
        <v>2825</v>
      </c>
      <c r="C2830" s="63" t="s">
        <v>3182</v>
      </c>
      <c r="D2830" s="63" t="s">
        <v>3214</v>
      </c>
      <c r="E2830" s="63" t="s">
        <v>3247</v>
      </c>
      <c r="F2830" s="63" t="s">
        <v>3247</v>
      </c>
      <c r="G2830" s="63"/>
      <c r="H2830" s="63"/>
      <c r="I2830" s="62" t="s">
        <v>3189</v>
      </c>
      <c r="J2830" s="63">
        <v>149.30000000000001</v>
      </c>
      <c r="K2830" s="63">
        <v>13</v>
      </c>
      <c r="L2830" s="63" t="s">
        <v>3186</v>
      </c>
      <c r="M2830" s="63" t="s">
        <v>3187</v>
      </c>
      <c r="N2830" s="63" t="s">
        <v>3190</v>
      </c>
      <c r="O2830" s="62">
        <v>3</v>
      </c>
      <c r="P2830" s="64"/>
    </row>
    <row r="2831" spans="2:16" x14ac:dyDescent="0.25">
      <c r="B2831" s="62">
        <v>2826</v>
      </c>
      <c r="C2831" s="63" t="s">
        <v>3182</v>
      </c>
      <c r="D2831" s="63" t="s">
        <v>3214</v>
      </c>
      <c r="E2831" s="63" t="s">
        <v>3247</v>
      </c>
      <c r="F2831" s="63" t="s">
        <v>3247</v>
      </c>
      <c r="G2831" s="63"/>
      <c r="H2831" s="63"/>
      <c r="I2831" s="62" t="s">
        <v>3189</v>
      </c>
      <c r="J2831" s="63">
        <v>99.28</v>
      </c>
      <c r="K2831" s="63">
        <v>13</v>
      </c>
      <c r="L2831" s="63" t="s">
        <v>3186</v>
      </c>
      <c r="M2831" s="63" t="s">
        <v>3187</v>
      </c>
      <c r="N2831" s="63" t="s">
        <v>3190</v>
      </c>
      <c r="O2831" s="62">
        <v>3</v>
      </c>
      <c r="P2831" s="64"/>
    </row>
    <row r="2832" spans="2:16" x14ac:dyDescent="0.25">
      <c r="B2832" s="62">
        <v>2827</v>
      </c>
      <c r="C2832" s="63" t="s">
        <v>3182</v>
      </c>
      <c r="D2832" s="63" t="s">
        <v>3214</v>
      </c>
      <c r="E2832" s="63" t="s">
        <v>3247</v>
      </c>
      <c r="F2832" s="63" t="s">
        <v>3247</v>
      </c>
      <c r="G2832" s="63"/>
      <c r="H2832" s="63"/>
      <c r="I2832" s="62" t="s">
        <v>3189</v>
      </c>
      <c r="J2832" s="63">
        <v>151.97</v>
      </c>
      <c r="K2832" s="63">
        <v>13</v>
      </c>
      <c r="L2832" s="63" t="s">
        <v>3186</v>
      </c>
      <c r="M2832" s="63" t="s">
        <v>3187</v>
      </c>
      <c r="N2832" s="63" t="s">
        <v>3190</v>
      </c>
      <c r="O2832" s="62">
        <v>3</v>
      </c>
      <c r="P2832" s="64"/>
    </row>
    <row r="2833" spans="2:16" x14ac:dyDescent="0.25">
      <c r="B2833" s="62">
        <v>2828</v>
      </c>
      <c r="C2833" s="63" t="s">
        <v>3182</v>
      </c>
      <c r="D2833" s="63" t="s">
        <v>3214</v>
      </c>
      <c r="E2833" s="63" t="s">
        <v>3247</v>
      </c>
      <c r="F2833" s="63" t="s">
        <v>3247</v>
      </c>
      <c r="G2833" s="63"/>
      <c r="H2833" s="63"/>
      <c r="I2833" s="62" t="s">
        <v>3189</v>
      </c>
      <c r="J2833" s="63">
        <v>100</v>
      </c>
      <c r="K2833" s="63">
        <v>13</v>
      </c>
      <c r="L2833" s="63" t="s">
        <v>3186</v>
      </c>
      <c r="M2833" s="63" t="s">
        <v>3187</v>
      </c>
      <c r="N2833" s="63" t="s">
        <v>3190</v>
      </c>
      <c r="O2833" s="62">
        <v>3</v>
      </c>
      <c r="P2833" s="64"/>
    </row>
    <row r="2834" spans="2:16" x14ac:dyDescent="0.25">
      <c r="B2834" s="62">
        <v>2829</v>
      </c>
      <c r="C2834" s="63" t="s">
        <v>3182</v>
      </c>
      <c r="D2834" s="63" t="s">
        <v>3214</v>
      </c>
      <c r="E2834" s="63" t="s">
        <v>3247</v>
      </c>
      <c r="F2834" s="63" t="s">
        <v>3247</v>
      </c>
      <c r="G2834" s="63"/>
      <c r="H2834" s="63"/>
      <c r="I2834" s="62" t="s">
        <v>3189</v>
      </c>
      <c r="J2834" s="63">
        <v>162.97</v>
      </c>
      <c r="K2834" s="63">
        <v>13</v>
      </c>
      <c r="L2834" s="63" t="s">
        <v>3186</v>
      </c>
      <c r="M2834" s="63" t="s">
        <v>3187</v>
      </c>
      <c r="N2834" s="63" t="s">
        <v>3190</v>
      </c>
      <c r="O2834" s="62">
        <v>3</v>
      </c>
      <c r="P2834" s="64"/>
    </row>
    <row r="2835" spans="2:16" x14ac:dyDescent="0.25">
      <c r="B2835" s="62">
        <v>2830</v>
      </c>
      <c r="C2835" s="63" t="s">
        <v>3182</v>
      </c>
      <c r="D2835" s="63" t="s">
        <v>3214</v>
      </c>
      <c r="E2835" s="63" t="s">
        <v>3247</v>
      </c>
      <c r="F2835" s="63" t="s">
        <v>3247</v>
      </c>
      <c r="G2835" s="63"/>
      <c r="H2835" s="63"/>
      <c r="I2835" s="62" t="s">
        <v>3189</v>
      </c>
      <c r="J2835" s="63">
        <v>127.25</v>
      </c>
      <c r="K2835" s="63">
        <v>13</v>
      </c>
      <c r="L2835" s="63" t="s">
        <v>3186</v>
      </c>
      <c r="M2835" s="63" t="s">
        <v>3187</v>
      </c>
      <c r="N2835" s="63" t="s">
        <v>3190</v>
      </c>
      <c r="O2835" s="62">
        <v>3</v>
      </c>
      <c r="P2835" s="64"/>
    </row>
    <row r="2836" spans="2:16" x14ac:dyDescent="0.25">
      <c r="B2836" s="62">
        <v>2831</v>
      </c>
      <c r="C2836" s="63" t="s">
        <v>3182</v>
      </c>
      <c r="D2836" s="63" t="s">
        <v>3214</v>
      </c>
      <c r="E2836" s="63" t="s">
        <v>3247</v>
      </c>
      <c r="F2836" s="63" t="s">
        <v>3247</v>
      </c>
      <c r="G2836" s="63"/>
      <c r="H2836" s="63"/>
      <c r="I2836" s="62" t="s">
        <v>3189</v>
      </c>
      <c r="J2836" s="63">
        <v>113.84</v>
      </c>
      <c r="K2836" s="63">
        <v>13</v>
      </c>
      <c r="L2836" s="63" t="s">
        <v>3186</v>
      </c>
      <c r="M2836" s="63" t="s">
        <v>3187</v>
      </c>
      <c r="N2836" s="63" t="s">
        <v>3190</v>
      </c>
      <c r="O2836" s="62">
        <v>3</v>
      </c>
      <c r="P2836" s="64"/>
    </row>
    <row r="2837" spans="2:16" x14ac:dyDescent="0.25">
      <c r="B2837" s="62">
        <v>2832</v>
      </c>
      <c r="C2837" s="63" t="s">
        <v>3182</v>
      </c>
      <c r="D2837" s="63" t="s">
        <v>3214</v>
      </c>
      <c r="E2837" s="63" t="s">
        <v>3247</v>
      </c>
      <c r="F2837" s="63" t="s">
        <v>3247</v>
      </c>
      <c r="G2837" s="63"/>
      <c r="H2837" s="63"/>
      <c r="I2837" s="62" t="s">
        <v>3189</v>
      </c>
      <c r="J2837" s="63">
        <v>103.01</v>
      </c>
      <c r="K2837" s="63">
        <v>13</v>
      </c>
      <c r="L2837" s="63" t="s">
        <v>3186</v>
      </c>
      <c r="M2837" s="63" t="s">
        <v>3187</v>
      </c>
      <c r="N2837" s="63" t="s">
        <v>3190</v>
      </c>
      <c r="O2837" s="62">
        <v>3</v>
      </c>
      <c r="P2837" s="64"/>
    </row>
    <row r="2838" spans="2:16" x14ac:dyDescent="0.25">
      <c r="B2838" s="62">
        <v>2833</v>
      </c>
      <c r="C2838" s="63" t="s">
        <v>3182</v>
      </c>
      <c r="D2838" s="63" t="s">
        <v>3214</v>
      </c>
      <c r="E2838" s="63" t="s">
        <v>3247</v>
      </c>
      <c r="F2838" s="63" t="s">
        <v>3247</v>
      </c>
      <c r="G2838" s="63"/>
      <c r="H2838" s="63"/>
      <c r="I2838" s="62" t="s">
        <v>3189</v>
      </c>
      <c r="J2838" s="63">
        <v>102.44</v>
      </c>
      <c r="K2838" s="63">
        <v>13</v>
      </c>
      <c r="L2838" s="63" t="s">
        <v>3186</v>
      </c>
      <c r="M2838" s="63" t="s">
        <v>3187</v>
      </c>
      <c r="N2838" s="63" t="s">
        <v>3190</v>
      </c>
      <c r="O2838" s="62">
        <v>3</v>
      </c>
      <c r="P2838" s="64"/>
    </row>
    <row r="2839" spans="2:16" x14ac:dyDescent="0.25">
      <c r="B2839" s="62">
        <v>2834</v>
      </c>
      <c r="C2839" s="63" t="s">
        <v>3182</v>
      </c>
      <c r="D2839" s="63" t="s">
        <v>3214</v>
      </c>
      <c r="E2839" s="63" t="s">
        <v>3247</v>
      </c>
      <c r="F2839" s="63" t="s">
        <v>3247</v>
      </c>
      <c r="G2839" s="63"/>
      <c r="H2839" s="63"/>
      <c r="I2839" s="62" t="s">
        <v>3189</v>
      </c>
      <c r="J2839" s="63">
        <v>110.21</v>
      </c>
      <c r="K2839" s="63">
        <v>13</v>
      </c>
      <c r="L2839" s="63" t="s">
        <v>3186</v>
      </c>
      <c r="M2839" s="63" t="s">
        <v>3187</v>
      </c>
      <c r="N2839" s="63" t="s">
        <v>3190</v>
      </c>
      <c r="O2839" s="62">
        <v>3</v>
      </c>
      <c r="P2839" s="64"/>
    </row>
    <row r="2840" spans="2:16" x14ac:dyDescent="0.25">
      <c r="B2840" s="62">
        <v>2835</v>
      </c>
      <c r="C2840" s="63" t="s">
        <v>3182</v>
      </c>
      <c r="D2840" s="63" t="s">
        <v>3214</v>
      </c>
      <c r="E2840" s="63" t="s">
        <v>3247</v>
      </c>
      <c r="F2840" s="63" t="s">
        <v>3247</v>
      </c>
      <c r="G2840" s="63"/>
      <c r="H2840" s="63"/>
      <c r="I2840" s="62" t="s">
        <v>3189</v>
      </c>
      <c r="J2840" s="63">
        <v>125.55</v>
      </c>
      <c r="K2840" s="63">
        <v>13</v>
      </c>
      <c r="L2840" s="63" t="s">
        <v>3186</v>
      </c>
      <c r="M2840" s="63" t="s">
        <v>3187</v>
      </c>
      <c r="N2840" s="63" t="s">
        <v>3190</v>
      </c>
      <c r="O2840" s="62">
        <v>3</v>
      </c>
      <c r="P2840" s="64"/>
    </row>
    <row r="2841" spans="2:16" x14ac:dyDescent="0.25">
      <c r="B2841" s="62">
        <v>2836</v>
      </c>
      <c r="C2841" s="63" t="s">
        <v>3182</v>
      </c>
      <c r="D2841" s="63" t="s">
        <v>3214</v>
      </c>
      <c r="E2841" s="63" t="s">
        <v>3247</v>
      </c>
      <c r="F2841" s="63" t="s">
        <v>3247</v>
      </c>
      <c r="G2841" s="63"/>
      <c r="H2841" s="63"/>
      <c r="I2841" s="62" t="s">
        <v>3189</v>
      </c>
      <c r="J2841" s="63">
        <v>159.33000000000001</v>
      </c>
      <c r="K2841" s="63">
        <v>13</v>
      </c>
      <c r="L2841" s="63" t="s">
        <v>3186</v>
      </c>
      <c r="M2841" s="63" t="s">
        <v>3187</v>
      </c>
      <c r="N2841" s="63" t="s">
        <v>3190</v>
      </c>
      <c r="O2841" s="62">
        <v>3</v>
      </c>
      <c r="P2841" s="64"/>
    </row>
    <row r="2842" spans="2:16" x14ac:dyDescent="0.25">
      <c r="B2842" s="62">
        <v>2837</v>
      </c>
      <c r="C2842" s="63" t="s">
        <v>3182</v>
      </c>
      <c r="D2842" s="63" t="s">
        <v>3214</v>
      </c>
      <c r="E2842" s="63" t="s">
        <v>3247</v>
      </c>
      <c r="F2842" s="63" t="s">
        <v>3247</v>
      </c>
      <c r="G2842" s="63"/>
      <c r="H2842" s="63"/>
      <c r="I2842" s="62" t="s">
        <v>3189</v>
      </c>
      <c r="J2842" s="63">
        <v>90.2</v>
      </c>
      <c r="K2842" s="63">
        <v>13</v>
      </c>
      <c r="L2842" s="63" t="s">
        <v>3186</v>
      </c>
      <c r="M2842" s="63" t="s">
        <v>3187</v>
      </c>
      <c r="N2842" s="63" t="s">
        <v>3190</v>
      </c>
      <c r="O2842" s="62">
        <v>3</v>
      </c>
      <c r="P2842" s="64"/>
    </row>
    <row r="2843" spans="2:16" x14ac:dyDescent="0.25">
      <c r="B2843" s="62">
        <v>2838</v>
      </c>
      <c r="C2843" s="63" t="s">
        <v>3182</v>
      </c>
      <c r="D2843" s="63" t="s">
        <v>3214</v>
      </c>
      <c r="E2843" s="63" t="s">
        <v>3247</v>
      </c>
      <c r="F2843" s="63" t="s">
        <v>3247</v>
      </c>
      <c r="G2843" s="63"/>
      <c r="H2843" s="63"/>
      <c r="I2843" s="62" t="s">
        <v>3189</v>
      </c>
      <c r="J2843" s="63">
        <v>84.72</v>
      </c>
      <c r="K2843" s="63">
        <v>13</v>
      </c>
      <c r="L2843" s="63" t="s">
        <v>3186</v>
      </c>
      <c r="M2843" s="63" t="s">
        <v>3187</v>
      </c>
      <c r="N2843" s="63" t="s">
        <v>3190</v>
      </c>
      <c r="O2843" s="62">
        <v>3</v>
      </c>
      <c r="P2843" s="64"/>
    </row>
    <row r="2844" spans="2:16" x14ac:dyDescent="0.25">
      <c r="B2844" s="62">
        <v>2839</v>
      </c>
      <c r="C2844" s="63" t="s">
        <v>3182</v>
      </c>
      <c r="D2844" s="63" t="s">
        <v>3214</v>
      </c>
      <c r="E2844" s="63" t="s">
        <v>3247</v>
      </c>
      <c r="F2844" s="63" t="s">
        <v>3247</v>
      </c>
      <c r="G2844" s="63"/>
      <c r="H2844" s="63"/>
      <c r="I2844" s="62" t="s">
        <v>3189</v>
      </c>
      <c r="J2844" s="63">
        <v>44.55</v>
      </c>
      <c r="K2844" s="63">
        <v>13</v>
      </c>
      <c r="L2844" s="63" t="s">
        <v>3186</v>
      </c>
      <c r="M2844" s="63" t="s">
        <v>3187</v>
      </c>
      <c r="N2844" s="63" t="s">
        <v>3190</v>
      </c>
      <c r="O2844" s="62">
        <v>3</v>
      </c>
      <c r="P2844" s="64"/>
    </row>
    <row r="2845" spans="2:16" x14ac:dyDescent="0.25">
      <c r="B2845" s="62">
        <v>2840</v>
      </c>
      <c r="C2845" s="63" t="s">
        <v>3182</v>
      </c>
      <c r="D2845" s="63" t="s">
        <v>3214</v>
      </c>
      <c r="E2845" s="63" t="s">
        <v>3247</v>
      </c>
      <c r="F2845" s="63" t="s">
        <v>3247</v>
      </c>
      <c r="G2845" s="63"/>
      <c r="H2845" s="63"/>
      <c r="I2845" s="62" t="s">
        <v>3189</v>
      </c>
      <c r="J2845" s="63">
        <v>77.17</v>
      </c>
      <c r="K2845" s="63">
        <v>13</v>
      </c>
      <c r="L2845" s="63" t="s">
        <v>3186</v>
      </c>
      <c r="M2845" s="63" t="s">
        <v>3187</v>
      </c>
      <c r="N2845" s="63" t="s">
        <v>3190</v>
      </c>
      <c r="O2845" s="62">
        <v>3</v>
      </c>
      <c r="P2845" s="64"/>
    </row>
    <row r="2846" spans="2:16" x14ac:dyDescent="0.25">
      <c r="B2846" s="62">
        <v>2841</v>
      </c>
      <c r="C2846" s="63" t="s">
        <v>3182</v>
      </c>
      <c r="D2846" s="63" t="s">
        <v>3214</v>
      </c>
      <c r="E2846" s="63" t="s">
        <v>3247</v>
      </c>
      <c r="F2846" s="63" t="s">
        <v>3247</v>
      </c>
      <c r="G2846" s="63"/>
      <c r="H2846" s="63"/>
      <c r="I2846" s="62" t="s">
        <v>3189</v>
      </c>
      <c r="J2846" s="63">
        <v>171.33</v>
      </c>
      <c r="K2846" s="63">
        <v>13</v>
      </c>
      <c r="L2846" s="63" t="s">
        <v>3186</v>
      </c>
      <c r="M2846" s="63" t="s">
        <v>3187</v>
      </c>
      <c r="N2846" s="63" t="s">
        <v>3190</v>
      </c>
      <c r="O2846" s="62">
        <v>3</v>
      </c>
      <c r="P2846" s="64"/>
    </row>
    <row r="2847" spans="2:16" x14ac:dyDescent="0.25">
      <c r="B2847" s="62">
        <v>2842</v>
      </c>
      <c r="C2847" s="63" t="s">
        <v>3182</v>
      </c>
      <c r="D2847" s="63" t="s">
        <v>3222</v>
      </c>
      <c r="E2847" s="63" t="s">
        <v>3243</v>
      </c>
      <c r="F2847" s="63" t="s">
        <v>3243</v>
      </c>
      <c r="G2847" s="63"/>
      <c r="H2847" s="63"/>
      <c r="I2847" s="62" t="s">
        <v>3189</v>
      </c>
      <c r="J2847" s="63">
        <v>166.47</v>
      </c>
      <c r="K2847" s="63">
        <v>13</v>
      </c>
      <c r="L2847" s="63" t="s">
        <v>3186</v>
      </c>
      <c r="M2847" s="63" t="s">
        <v>3187</v>
      </c>
      <c r="N2847" s="63" t="s">
        <v>3190</v>
      </c>
      <c r="O2847" s="62">
        <v>3</v>
      </c>
      <c r="P2847" s="64"/>
    </row>
    <row r="2848" spans="2:16" x14ac:dyDescent="0.25">
      <c r="B2848" s="62">
        <v>2843</v>
      </c>
      <c r="C2848" s="63" t="s">
        <v>3182</v>
      </c>
      <c r="D2848" s="63" t="s">
        <v>3214</v>
      </c>
      <c r="E2848" s="63" t="s">
        <v>3215</v>
      </c>
      <c r="F2848" s="63" t="s">
        <v>3215</v>
      </c>
      <c r="G2848" s="63"/>
      <c r="H2848" s="63"/>
      <c r="I2848" s="62" t="s">
        <v>3200</v>
      </c>
      <c r="J2848" s="63">
        <v>35</v>
      </c>
      <c r="K2848" s="63">
        <v>8</v>
      </c>
      <c r="L2848" s="63" t="s">
        <v>3186</v>
      </c>
      <c r="M2848" s="63" t="s">
        <v>3187</v>
      </c>
      <c r="N2848" s="63" t="s">
        <v>3204</v>
      </c>
      <c r="O2848" s="62">
        <v>2</v>
      </c>
    </row>
    <row r="2849" spans="2:16" x14ac:dyDescent="0.25">
      <c r="B2849" s="62">
        <v>2844</v>
      </c>
      <c r="C2849" s="63" t="s">
        <v>3182</v>
      </c>
      <c r="D2849" s="63" t="s">
        <v>3222</v>
      </c>
      <c r="E2849" s="63" t="s">
        <v>3243</v>
      </c>
      <c r="F2849" s="63" t="s">
        <v>3243</v>
      </c>
      <c r="G2849" s="63"/>
      <c r="H2849" s="63"/>
      <c r="I2849" s="62" t="s">
        <v>3189</v>
      </c>
      <c r="J2849" s="63">
        <v>218.38</v>
      </c>
      <c r="K2849" s="63">
        <v>13</v>
      </c>
      <c r="L2849" s="63" t="s">
        <v>3186</v>
      </c>
      <c r="M2849" s="63" t="s">
        <v>3187</v>
      </c>
      <c r="N2849" s="63" t="s">
        <v>3190</v>
      </c>
      <c r="O2849" s="62">
        <v>3</v>
      </c>
      <c r="P2849" s="64"/>
    </row>
    <row r="2850" spans="2:16" x14ac:dyDescent="0.25">
      <c r="B2850" s="62">
        <v>2845</v>
      </c>
      <c r="C2850" s="63" t="s">
        <v>3182</v>
      </c>
      <c r="D2850" s="63" t="s">
        <v>3222</v>
      </c>
      <c r="E2850" s="63" t="s">
        <v>3243</v>
      </c>
      <c r="F2850" s="63" t="s">
        <v>3243</v>
      </c>
      <c r="G2850" s="63"/>
      <c r="H2850" s="63"/>
      <c r="I2850" s="62" t="s">
        <v>3189</v>
      </c>
      <c r="J2850" s="63">
        <v>148.24</v>
      </c>
      <c r="K2850" s="63">
        <v>13</v>
      </c>
      <c r="L2850" s="63" t="s">
        <v>3186</v>
      </c>
      <c r="M2850" s="63" t="s">
        <v>3187</v>
      </c>
      <c r="N2850" s="63" t="s">
        <v>3190</v>
      </c>
      <c r="O2850" s="62">
        <v>3</v>
      </c>
      <c r="P2850" s="64"/>
    </row>
    <row r="2851" spans="2:16" x14ac:dyDescent="0.25">
      <c r="B2851" s="62">
        <v>2846</v>
      </c>
      <c r="C2851" s="63" t="s">
        <v>3182</v>
      </c>
      <c r="D2851" s="63" t="s">
        <v>3222</v>
      </c>
      <c r="E2851" s="63" t="s">
        <v>3243</v>
      </c>
      <c r="F2851" s="63" t="s">
        <v>3243</v>
      </c>
      <c r="G2851" s="63"/>
      <c r="H2851" s="63"/>
      <c r="I2851" s="62" t="s">
        <v>3189</v>
      </c>
      <c r="J2851" s="63">
        <v>192.94</v>
      </c>
      <c r="K2851" s="63">
        <v>13</v>
      </c>
      <c r="L2851" s="63" t="s">
        <v>3186</v>
      </c>
      <c r="M2851" s="63" t="s">
        <v>3187</v>
      </c>
      <c r="N2851" s="63" t="s">
        <v>3190</v>
      </c>
      <c r="O2851" s="62">
        <v>3</v>
      </c>
      <c r="P2851" s="64"/>
    </row>
    <row r="2852" spans="2:16" x14ac:dyDescent="0.25">
      <c r="B2852" s="62">
        <v>2847</v>
      </c>
      <c r="C2852" s="63" t="s">
        <v>3182</v>
      </c>
      <c r="D2852" s="63" t="s">
        <v>3214</v>
      </c>
      <c r="E2852" s="63" t="s">
        <v>3215</v>
      </c>
      <c r="F2852" s="63" t="s">
        <v>3215</v>
      </c>
      <c r="G2852" s="63"/>
      <c r="H2852" s="63"/>
      <c r="I2852" s="62" t="s">
        <v>3200</v>
      </c>
      <c r="J2852" s="63">
        <v>43.5</v>
      </c>
      <c r="K2852" s="63">
        <v>7</v>
      </c>
      <c r="L2852" s="63" t="s">
        <v>3186</v>
      </c>
      <c r="M2852" s="63" t="s">
        <v>3187</v>
      </c>
      <c r="N2852" s="63" t="s">
        <v>3201</v>
      </c>
      <c r="O2852" s="62">
        <v>1</v>
      </c>
    </row>
    <row r="2853" spans="2:16" x14ac:dyDescent="0.25">
      <c r="B2853" s="62">
        <v>2848</v>
      </c>
      <c r="C2853" s="63" t="s">
        <v>3182</v>
      </c>
      <c r="D2853" s="63" t="s">
        <v>3222</v>
      </c>
      <c r="E2853" s="63" t="s">
        <v>3243</v>
      </c>
      <c r="F2853" s="63" t="s">
        <v>3243</v>
      </c>
      <c r="G2853" s="63"/>
      <c r="H2853" s="63"/>
      <c r="I2853" s="62" t="s">
        <v>3189</v>
      </c>
      <c r="J2853" s="63">
        <v>147.16999999999999</v>
      </c>
      <c r="K2853" s="63">
        <v>13</v>
      </c>
      <c r="L2853" s="63" t="s">
        <v>3186</v>
      </c>
      <c r="M2853" s="63" t="s">
        <v>3187</v>
      </c>
      <c r="N2853" s="63" t="s">
        <v>3190</v>
      </c>
      <c r="O2853" s="62">
        <v>3</v>
      </c>
      <c r="P2853" s="64"/>
    </row>
    <row r="2854" spans="2:16" x14ac:dyDescent="0.25">
      <c r="B2854" s="62">
        <v>2849</v>
      </c>
      <c r="C2854" s="63" t="s">
        <v>3182</v>
      </c>
      <c r="D2854" s="63" t="s">
        <v>3222</v>
      </c>
      <c r="E2854" s="63" t="s">
        <v>3243</v>
      </c>
      <c r="F2854" s="63" t="s">
        <v>3243</v>
      </c>
      <c r="G2854" s="63"/>
      <c r="H2854" s="63"/>
      <c r="I2854" s="62" t="s">
        <v>3189</v>
      </c>
      <c r="J2854" s="63">
        <v>163.59</v>
      </c>
      <c r="K2854" s="63">
        <v>13</v>
      </c>
      <c r="L2854" s="63" t="s">
        <v>3186</v>
      </c>
      <c r="M2854" s="63" t="s">
        <v>3187</v>
      </c>
      <c r="N2854" s="63" t="s">
        <v>3190</v>
      </c>
      <c r="O2854" s="62">
        <v>3</v>
      </c>
      <c r="P2854" s="64"/>
    </row>
    <row r="2855" spans="2:16" x14ac:dyDescent="0.25">
      <c r="B2855" s="62">
        <v>2850</v>
      </c>
      <c r="C2855" s="63" t="s">
        <v>3182</v>
      </c>
      <c r="D2855" s="63" t="s">
        <v>3222</v>
      </c>
      <c r="E2855" s="63" t="s">
        <v>3243</v>
      </c>
      <c r="F2855" s="63" t="s">
        <v>3243</v>
      </c>
      <c r="G2855" s="63"/>
      <c r="H2855" s="63"/>
      <c r="I2855" s="62" t="s">
        <v>3189</v>
      </c>
      <c r="J2855" s="63">
        <v>175.69</v>
      </c>
      <c r="K2855" s="63">
        <v>13</v>
      </c>
      <c r="L2855" s="63" t="s">
        <v>3186</v>
      </c>
      <c r="M2855" s="63" t="s">
        <v>3187</v>
      </c>
      <c r="N2855" s="63" t="s">
        <v>3190</v>
      </c>
      <c r="O2855" s="62">
        <v>3</v>
      </c>
      <c r="P2855" s="64"/>
    </row>
    <row r="2856" spans="2:16" x14ac:dyDescent="0.25">
      <c r="B2856" s="62">
        <v>2851</v>
      </c>
      <c r="C2856" s="63" t="s">
        <v>3182</v>
      </c>
      <c r="D2856" s="63" t="s">
        <v>3222</v>
      </c>
      <c r="E2856" s="63" t="s">
        <v>3243</v>
      </c>
      <c r="F2856" s="63" t="s">
        <v>3243</v>
      </c>
      <c r="G2856" s="63"/>
      <c r="H2856" s="63"/>
      <c r="I2856" s="62" t="s">
        <v>3189</v>
      </c>
      <c r="J2856" s="63">
        <v>122.1</v>
      </c>
      <c r="K2856" s="63">
        <v>13</v>
      </c>
      <c r="L2856" s="63" t="s">
        <v>3186</v>
      </c>
      <c r="M2856" s="63" t="s">
        <v>3187</v>
      </c>
      <c r="N2856" s="63" t="s">
        <v>3190</v>
      </c>
      <c r="O2856" s="62">
        <v>3</v>
      </c>
      <c r="P2856" s="64"/>
    </row>
    <row r="2857" spans="2:16" x14ac:dyDescent="0.25">
      <c r="B2857" s="62">
        <v>2852</v>
      </c>
      <c r="C2857" s="63" t="s">
        <v>3182</v>
      </c>
      <c r="D2857" s="63" t="s">
        <v>3214</v>
      </c>
      <c r="E2857" s="63" t="s">
        <v>3215</v>
      </c>
      <c r="F2857" s="63" t="s">
        <v>3215</v>
      </c>
      <c r="G2857" s="63"/>
      <c r="H2857" s="63"/>
      <c r="I2857" s="62" t="s">
        <v>3200</v>
      </c>
      <c r="J2857" s="63">
        <v>42</v>
      </c>
      <c r="K2857" s="63">
        <v>7</v>
      </c>
      <c r="L2857" s="63" t="s">
        <v>3186</v>
      </c>
      <c r="M2857" s="63" t="s">
        <v>3187</v>
      </c>
      <c r="N2857" s="63" t="s">
        <v>3233</v>
      </c>
      <c r="O2857" s="62">
        <v>1</v>
      </c>
    </row>
    <row r="2858" spans="2:16" x14ac:dyDescent="0.25">
      <c r="B2858" s="62">
        <v>2853</v>
      </c>
      <c r="C2858" s="63" t="s">
        <v>3182</v>
      </c>
      <c r="D2858" s="63" t="s">
        <v>3214</v>
      </c>
      <c r="E2858" s="63" t="s">
        <v>3249</v>
      </c>
      <c r="F2858" s="63" t="s">
        <v>3249</v>
      </c>
      <c r="G2858" s="63"/>
      <c r="H2858" s="63"/>
      <c r="I2858" s="62" t="s">
        <v>3200</v>
      </c>
      <c r="J2858" s="63">
        <v>25.6</v>
      </c>
      <c r="K2858" s="63">
        <v>7</v>
      </c>
      <c r="L2858" s="63" t="s">
        <v>3186</v>
      </c>
      <c r="M2858" s="63" t="s">
        <v>3187</v>
      </c>
      <c r="N2858" s="63" t="s">
        <v>3201</v>
      </c>
      <c r="O2858" s="62">
        <v>1</v>
      </c>
    </row>
    <row r="2859" spans="2:16" x14ac:dyDescent="0.25">
      <c r="B2859" s="62">
        <v>2854</v>
      </c>
      <c r="C2859" s="63" t="s">
        <v>3182</v>
      </c>
      <c r="D2859" s="63" t="s">
        <v>3214</v>
      </c>
      <c r="E2859" s="63" t="s">
        <v>3215</v>
      </c>
      <c r="F2859" s="63" t="s">
        <v>3215</v>
      </c>
      <c r="G2859" s="63"/>
      <c r="H2859" s="63"/>
      <c r="I2859" s="62" t="s">
        <v>3200</v>
      </c>
      <c r="J2859" s="63">
        <v>42</v>
      </c>
      <c r="K2859" s="63">
        <v>7</v>
      </c>
      <c r="L2859" s="63" t="s">
        <v>3186</v>
      </c>
      <c r="M2859" s="63" t="s">
        <v>3187</v>
      </c>
      <c r="N2859" s="63" t="s">
        <v>3201</v>
      </c>
      <c r="O2859" s="62">
        <v>1</v>
      </c>
    </row>
    <row r="2860" spans="2:16" x14ac:dyDescent="0.25">
      <c r="B2860" s="62">
        <v>2855</v>
      </c>
      <c r="C2860" s="63" t="s">
        <v>3182</v>
      </c>
      <c r="D2860" s="63" t="s">
        <v>3222</v>
      </c>
      <c r="E2860" s="63" t="s">
        <v>3243</v>
      </c>
      <c r="F2860" s="63" t="s">
        <v>3243</v>
      </c>
      <c r="G2860" s="63"/>
      <c r="H2860" s="63"/>
      <c r="I2860" s="62" t="s">
        <v>3189</v>
      </c>
      <c r="J2860" s="63">
        <v>166.47</v>
      </c>
      <c r="K2860" s="63">
        <v>13</v>
      </c>
      <c r="L2860" s="63" t="s">
        <v>3186</v>
      </c>
      <c r="M2860" s="63" t="s">
        <v>3187</v>
      </c>
      <c r="N2860" s="63" t="s">
        <v>3190</v>
      </c>
      <c r="O2860" s="62">
        <v>3</v>
      </c>
      <c r="P2860" s="64"/>
    </row>
    <row r="2861" spans="2:16" x14ac:dyDescent="0.25">
      <c r="B2861" s="62">
        <v>2856</v>
      </c>
      <c r="C2861" s="63" t="s">
        <v>3182</v>
      </c>
      <c r="D2861" s="63" t="s">
        <v>3222</v>
      </c>
      <c r="E2861" s="63" t="s">
        <v>3243</v>
      </c>
      <c r="F2861" s="63" t="s">
        <v>3243</v>
      </c>
      <c r="G2861" s="63"/>
      <c r="H2861" s="63"/>
      <c r="I2861" s="62" t="s">
        <v>3189</v>
      </c>
      <c r="J2861" s="63">
        <v>166.47</v>
      </c>
      <c r="K2861" s="63">
        <v>13</v>
      </c>
      <c r="L2861" s="63" t="s">
        <v>3186</v>
      </c>
      <c r="M2861" s="63" t="s">
        <v>3187</v>
      </c>
      <c r="N2861" s="63" t="s">
        <v>3190</v>
      </c>
      <c r="O2861" s="62">
        <v>3</v>
      </c>
      <c r="P2861" s="64"/>
    </row>
    <row r="2862" spans="2:16" x14ac:dyDescent="0.25">
      <c r="B2862" s="62">
        <v>2857</v>
      </c>
      <c r="C2862" s="63" t="s">
        <v>3182</v>
      </c>
      <c r="D2862" s="63" t="s">
        <v>3222</v>
      </c>
      <c r="E2862" s="63" t="s">
        <v>3243</v>
      </c>
      <c r="F2862" s="63" t="s">
        <v>3243</v>
      </c>
      <c r="G2862" s="63"/>
      <c r="H2862" s="63"/>
      <c r="I2862" s="62" t="s">
        <v>3189</v>
      </c>
      <c r="J2862" s="63">
        <v>166.47</v>
      </c>
      <c r="K2862" s="63">
        <v>13</v>
      </c>
      <c r="L2862" s="63" t="s">
        <v>3186</v>
      </c>
      <c r="M2862" s="63" t="s">
        <v>3187</v>
      </c>
      <c r="N2862" s="63" t="s">
        <v>3190</v>
      </c>
      <c r="O2862" s="62">
        <v>3</v>
      </c>
      <c r="P2862" s="64"/>
    </row>
    <row r="2863" spans="2:16" x14ac:dyDescent="0.25">
      <c r="B2863" s="62">
        <v>2858</v>
      </c>
      <c r="C2863" s="63" t="s">
        <v>3182</v>
      </c>
      <c r="D2863" s="63" t="s">
        <v>3222</v>
      </c>
      <c r="E2863" s="63" t="s">
        <v>3243</v>
      </c>
      <c r="F2863" s="63" t="s">
        <v>3243</v>
      </c>
      <c r="G2863" s="63"/>
      <c r="H2863" s="63"/>
      <c r="I2863" s="62" t="s">
        <v>3189</v>
      </c>
      <c r="J2863" s="63">
        <v>166.47</v>
      </c>
      <c r="K2863" s="63">
        <v>13</v>
      </c>
      <c r="L2863" s="63" t="s">
        <v>3186</v>
      </c>
      <c r="M2863" s="63" t="s">
        <v>3187</v>
      </c>
      <c r="N2863" s="63" t="s">
        <v>3190</v>
      </c>
      <c r="O2863" s="62">
        <v>3</v>
      </c>
      <c r="P2863" s="64"/>
    </row>
    <row r="2864" spans="2:16" x14ac:dyDescent="0.25">
      <c r="B2864" s="62">
        <v>2859</v>
      </c>
      <c r="C2864" s="63" t="s">
        <v>3182</v>
      </c>
      <c r="D2864" s="63" t="s">
        <v>3214</v>
      </c>
      <c r="E2864" s="63" t="s">
        <v>3249</v>
      </c>
      <c r="F2864" s="63" t="s">
        <v>3249</v>
      </c>
      <c r="G2864" s="63"/>
      <c r="H2864" s="63"/>
      <c r="I2864" s="62" t="s">
        <v>3200</v>
      </c>
      <c r="J2864" s="63">
        <v>31.2</v>
      </c>
      <c r="K2864" s="63">
        <v>8</v>
      </c>
      <c r="L2864" s="63" t="s">
        <v>3186</v>
      </c>
      <c r="M2864" s="63" t="s">
        <v>3187</v>
      </c>
      <c r="N2864" s="63" t="s">
        <v>3204</v>
      </c>
      <c r="O2864" s="62">
        <v>2</v>
      </c>
    </row>
    <row r="2865" spans="2:16" x14ac:dyDescent="0.25">
      <c r="B2865" s="62">
        <v>2860</v>
      </c>
      <c r="C2865" s="63" t="s">
        <v>3182</v>
      </c>
      <c r="D2865" s="63" t="s">
        <v>3222</v>
      </c>
      <c r="E2865" s="63" t="s">
        <v>3243</v>
      </c>
      <c r="F2865" s="63" t="s">
        <v>3243</v>
      </c>
      <c r="G2865" s="63"/>
      <c r="H2865" s="63"/>
      <c r="I2865" s="62" t="s">
        <v>3189</v>
      </c>
      <c r="J2865" s="63">
        <v>164.07</v>
      </c>
      <c r="K2865" s="63">
        <v>13</v>
      </c>
      <c r="L2865" s="63" t="s">
        <v>3186</v>
      </c>
      <c r="M2865" s="63" t="s">
        <v>3187</v>
      </c>
      <c r="N2865" s="63" t="s">
        <v>3190</v>
      </c>
      <c r="O2865" s="62">
        <v>3</v>
      </c>
      <c r="P2865" s="64"/>
    </row>
    <row r="2866" spans="2:16" x14ac:dyDescent="0.25">
      <c r="B2866" s="62">
        <v>2861</v>
      </c>
      <c r="C2866" s="63" t="s">
        <v>3182</v>
      </c>
      <c r="D2866" s="63" t="s">
        <v>3245</v>
      </c>
      <c r="E2866" s="63" t="s">
        <v>3245</v>
      </c>
      <c r="F2866" s="63" t="s">
        <v>3245</v>
      </c>
      <c r="G2866" s="63"/>
      <c r="H2866" s="63"/>
      <c r="I2866" s="62" t="s">
        <v>3200</v>
      </c>
      <c r="J2866" s="63">
        <v>35</v>
      </c>
      <c r="K2866" s="63">
        <v>8</v>
      </c>
      <c r="L2866" s="63" t="s">
        <v>3186</v>
      </c>
      <c r="M2866" s="63" t="s">
        <v>3187</v>
      </c>
      <c r="N2866" s="63" t="s">
        <v>3204</v>
      </c>
      <c r="O2866" s="62">
        <v>2</v>
      </c>
    </row>
    <row r="2867" spans="2:16" x14ac:dyDescent="0.25">
      <c r="B2867" s="62">
        <v>2862</v>
      </c>
      <c r="C2867" s="63" t="s">
        <v>3182</v>
      </c>
      <c r="D2867" s="63" t="s">
        <v>3222</v>
      </c>
      <c r="E2867" s="63" t="s">
        <v>3243</v>
      </c>
      <c r="F2867" s="63" t="s">
        <v>3243</v>
      </c>
      <c r="G2867" s="63"/>
      <c r="H2867" s="63"/>
      <c r="I2867" s="62" t="s">
        <v>3189</v>
      </c>
      <c r="J2867" s="63">
        <v>164.07</v>
      </c>
      <c r="K2867" s="63">
        <v>13</v>
      </c>
      <c r="L2867" s="63" t="s">
        <v>3186</v>
      </c>
      <c r="M2867" s="63" t="s">
        <v>3187</v>
      </c>
      <c r="N2867" s="63" t="s">
        <v>3190</v>
      </c>
      <c r="O2867" s="62">
        <v>3</v>
      </c>
      <c r="P2867" s="64"/>
    </row>
    <row r="2868" spans="2:16" x14ac:dyDescent="0.25">
      <c r="B2868" s="62">
        <v>2863</v>
      </c>
      <c r="C2868" s="63" t="s">
        <v>3182</v>
      </c>
      <c r="D2868" s="63" t="s">
        <v>3222</v>
      </c>
      <c r="E2868" s="63" t="s">
        <v>3243</v>
      </c>
      <c r="F2868" s="63" t="s">
        <v>3243</v>
      </c>
      <c r="G2868" s="63"/>
      <c r="H2868" s="63"/>
      <c r="I2868" s="62" t="s">
        <v>3189</v>
      </c>
      <c r="J2868" s="63">
        <v>164.07</v>
      </c>
      <c r="K2868" s="63">
        <v>13</v>
      </c>
      <c r="L2868" s="63" t="s">
        <v>3186</v>
      </c>
      <c r="M2868" s="63" t="s">
        <v>3187</v>
      </c>
      <c r="N2868" s="63" t="s">
        <v>3190</v>
      </c>
      <c r="O2868" s="62">
        <v>3</v>
      </c>
      <c r="P2868" s="64"/>
    </row>
    <row r="2869" spans="2:16" x14ac:dyDescent="0.25">
      <c r="B2869" s="62">
        <v>2864</v>
      </c>
      <c r="C2869" s="63" t="s">
        <v>3182</v>
      </c>
      <c r="D2869" s="63" t="s">
        <v>3222</v>
      </c>
      <c r="E2869" s="63" t="s">
        <v>3243</v>
      </c>
      <c r="F2869" s="63" t="s">
        <v>3243</v>
      </c>
      <c r="G2869" s="63"/>
      <c r="H2869" s="63"/>
      <c r="I2869" s="62" t="s">
        <v>3189</v>
      </c>
      <c r="J2869" s="63">
        <v>123.68</v>
      </c>
      <c r="K2869" s="63">
        <v>13</v>
      </c>
      <c r="L2869" s="63" t="s">
        <v>3186</v>
      </c>
      <c r="M2869" s="63" t="s">
        <v>3187</v>
      </c>
      <c r="N2869" s="63" t="s">
        <v>3190</v>
      </c>
      <c r="O2869" s="62">
        <v>3</v>
      </c>
      <c r="P2869" s="64"/>
    </row>
    <row r="2870" spans="2:16" x14ac:dyDescent="0.25">
      <c r="B2870" s="62">
        <v>2865</v>
      </c>
      <c r="C2870" s="63" t="s">
        <v>3182</v>
      </c>
      <c r="D2870" s="63" t="s">
        <v>3222</v>
      </c>
      <c r="E2870" s="63" t="s">
        <v>3243</v>
      </c>
      <c r="F2870" s="63" t="s">
        <v>3243</v>
      </c>
      <c r="G2870" s="63"/>
      <c r="H2870" s="63"/>
      <c r="I2870" s="62" t="s">
        <v>3189</v>
      </c>
      <c r="J2870" s="63">
        <v>325.05</v>
      </c>
      <c r="K2870" s="63">
        <v>13</v>
      </c>
      <c r="L2870" s="63" t="s">
        <v>3186</v>
      </c>
      <c r="M2870" s="63" t="s">
        <v>3187</v>
      </c>
      <c r="N2870" s="63" t="s">
        <v>3190</v>
      </c>
      <c r="O2870" s="62">
        <v>3</v>
      </c>
      <c r="P2870" s="64"/>
    </row>
    <row r="2871" spans="2:16" x14ac:dyDescent="0.25">
      <c r="B2871" s="62">
        <v>2866</v>
      </c>
      <c r="C2871" s="63" t="s">
        <v>3182</v>
      </c>
      <c r="D2871" s="63" t="s">
        <v>3245</v>
      </c>
      <c r="E2871" s="63" t="s">
        <v>3245</v>
      </c>
      <c r="F2871" s="63" t="s">
        <v>3245</v>
      </c>
      <c r="G2871" s="63"/>
      <c r="H2871" s="63"/>
      <c r="I2871" s="62" t="s">
        <v>3200</v>
      </c>
      <c r="J2871" s="63">
        <v>45.7</v>
      </c>
      <c r="K2871" s="63">
        <v>7</v>
      </c>
      <c r="L2871" s="63" t="s">
        <v>3186</v>
      </c>
      <c r="M2871" s="63" t="s">
        <v>3219</v>
      </c>
      <c r="N2871" s="63" t="s">
        <v>3220</v>
      </c>
      <c r="O2871" s="62">
        <v>1</v>
      </c>
    </row>
    <row r="2872" spans="2:16" x14ac:dyDescent="0.25">
      <c r="B2872" s="62">
        <v>2867</v>
      </c>
      <c r="C2872" s="63" t="s">
        <v>3182</v>
      </c>
      <c r="D2872" s="63" t="s">
        <v>3245</v>
      </c>
      <c r="E2872" s="63" t="s">
        <v>3245</v>
      </c>
      <c r="F2872" s="63" t="s">
        <v>3245</v>
      </c>
      <c r="G2872" s="63"/>
      <c r="H2872" s="63"/>
      <c r="I2872" s="62" t="s">
        <v>3200</v>
      </c>
      <c r="J2872" s="63">
        <v>26.6</v>
      </c>
      <c r="K2872" s="63">
        <v>7</v>
      </c>
      <c r="L2872" s="63" t="s">
        <v>3186</v>
      </c>
      <c r="M2872" s="63" t="s">
        <v>3187</v>
      </c>
      <c r="N2872" s="63" t="s">
        <v>3201</v>
      </c>
      <c r="O2872" s="62">
        <v>1</v>
      </c>
    </row>
    <row r="2873" spans="2:16" x14ac:dyDescent="0.25">
      <c r="B2873" s="62">
        <v>2868</v>
      </c>
      <c r="C2873" s="63" t="s">
        <v>3182</v>
      </c>
      <c r="D2873" s="63" t="s">
        <v>3222</v>
      </c>
      <c r="E2873" s="63" t="s">
        <v>3243</v>
      </c>
      <c r="F2873" s="63" t="s">
        <v>3243</v>
      </c>
      <c r="G2873" s="63"/>
      <c r="H2873" s="63"/>
      <c r="I2873" s="62" t="s">
        <v>3189</v>
      </c>
      <c r="J2873" s="63">
        <v>233.62</v>
      </c>
      <c r="K2873" s="63">
        <v>13</v>
      </c>
      <c r="L2873" s="63" t="s">
        <v>3186</v>
      </c>
      <c r="M2873" s="63" t="s">
        <v>3187</v>
      </c>
      <c r="N2873" s="63" t="s">
        <v>3190</v>
      </c>
      <c r="O2873" s="62">
        <v>3</v>
      </c>
      <c r="P2873" s="64"/>
    </row>
    <row r="2874" spans="2:16" x14ac:dyDescent="0.25">
      <c r="B2874" s="62">
        <v>2869</v>
      </c>
      <c r="C2874" s="63" t="s">
        <v>3182</v>
      </c>
      <c r="D2874" s="63" t="s">
        <v>3222</v>
      </c>
      <c r="E2874" s="63" t="s">
        <v>3243</v>
      </c>
      <c r="F2874" s="63" t="s">
        <v>3243</v>
      </c>
      <c r="G2874" s="63"/>
      <c r="H2874" s="63"/>
      <c r="I2874" s="62" t="s">
        <v>3189</v>
      </c>
      <c r="J2874" s="63">
        <v>207.41</v>
      </c>
      <c r="K2874" s="63">
        <v>13</v>
      </c>
      <c r="L2874" s="63" t="s">
        <v>3186</v>
      </c>
      <c r="M2874" s="63" t="s">
        <v>3187</v>
      </c>
      <c r="N2874" s="63" t="s">
        <v>3190</v>
      </c>
      <c r="O2874" s="62">
        <v>3</v>
      </c>
      <c r="P2874" s="64"/>
    </row>
    <row r="2875" spans="2:16" x14ac:dyDescent="0.25">
      <c r="B2875" s="62">
        <v>2870</v>
      </c>
      <c r="C2875" s="63" t="s">
        <v>3182</v>
      </c>
      <c r="D2875" s="63" t="s">
        <v>3222</v>
      </c>
      <c r="E2875" s="63" t="s">
        <v>3243</v>
      </c>
      <c r="F2875" s="63" t="s">
        <v>3243</v>
      </c>
      <c r="G2875" s="63"/>
      <c r="H2875" s="63"/>
      <c r="I2875" s="62" t="s">
        <v>3189</v>
      </c>
      <c r="J2875" s="63">
        <v>211.12</v>
      </c>
      <c r="K2875" s="63">
        <v>13</v>
      </c>
      <c r="L2875" s="63" t="s">
        <v>3186</v>
      </c>
      <c r="M2875" s="63" t="s">
        <v>3187</v>
      </c>
      <c r="N2875" s="63" t="s">
        <v>3190</v>
      </c>
      <c r="O2875" s="62">
        <v>3</v>
      </c>
      <c r="P2875" s="64"/>
    </row>
    <row r="2876" spans="2:16" x14ac:dyDescent="0.25">
      <c r="B2876" s="62">
        <v>2871</v>
      </c>
      <c r="C2876" s="63" t="s">
        <v>3182</v>
      </c>
      <c r="D2876" s="63" t="s">
        <v>3222</v>
      </c>
      <c r="E2876" s="63" t="s">
        <v>3243</v>
      </c>
      <c r="F2876" s="63" t="s">
        <v>3243</v>
      </c>
      <c r="G2876" s="63"/>
      <c r="H2876" s="63"/>
      <c r="I2876" s="62" t="s">
        <v>3189</v>
      </c>
      <c r="J2876" s="63">
        <v>116.16</v>
      </c>
      <c r="K2876" s="63">
        <v>13</v>
      </c>
      <c r="L2876" s="63" t="s">
        <v>3186</v>
      </c>
      <c r="M2876" s="63" t="s">
        <v>3187</v>
      </c>
      <c r="N2876" s="63" t="s">
        <v>3190</v>
      </c>
      <c r="O2876" s="62">
        <v>3</v>
      </c>
      <c r="P2876" s="64"/>
    </row>
    <row r="2877" spans="2:16" x14ac:dyDescent="0.25">
      <c r="B2877" s="62">
        <v>2872</v>
      </c>
      <c r="C2877" s="63" t="s">
        <v>3182</v>
      </c>
      <c r="D2877" s="63" t="s">
        <v>3222</v>
      </c>
      <c r="E2877" s="63" t="s">
        <v>3243</v>
      </c>
      <c r="F2877" s="63" t="s">
        <v>3243</v>
      </c>
      <c r="G2877" s="63"/>
      <c r="H2877" s="63"/>
      <c r="I2877" s="62" t="s">
        <v>3189</v>
      </c>
      <c r="J2877" s="63">
        <v>106.86</v>
      </c>
      <c r="K2877" s="63">
        <v>13</v>
      </c>
      <c r="L2877" s="63" t="s">
        <v>3186</v>
      </c>
      <c r="M2877" s="63" t="s">
        <v>3187</v>
      </c>
      <c r="N2877" s="63" t="s">
        <v>3190</v>
      </c>
      <c r="O2877" s="62">
        <v>3</v>
      </c>
      <c r="P2877" s="64"/>
    </row>
    <row r="2878" spans="2:16" x14ac:dyDescent="0.25">
      <c r="B2878" s="62">
        <v>2873</v>
      </c>
      <c r="C2878" s="63" t="s">
        <v>3182</v>
      </c>
      <c r="D2878" s="63" t="s">
        <v>3222</v>
      </c>
      <c r="E2878" s="63" t="s">
        <v>3243</v>
      </c>
      <c r="F2878" s="63" t="s">
        <v>3243</v>
      </c>
      <c r="G2878" s="63"/>
      <c r="H2878" s="63"/>
      <c r="I2878" s="62" t="s">
        <v>3189</v>
      </c>
      <c r="J2878" s="63">
        <v>142.53</v>
      </c>
      <c r="K2878" s="63">
        <v>13</v>
      </c>
      <c r="L2878" s="63" t="s">
        <v>3186</v>
      </c>
      <c r="M2878" s="63" t="s">
        <v>3187</v>
      </c>
      <c r="N2878" s="63" t="s">
        <v>3190</v>
      </c>
      <c r="O2878" s="62">
        <v>3</v>
      </c>
      <c r="P2878" s="64"/>
    </row>
    <row r="2879" spans="2:16" x14ac:dyDescent="0.25">
      <c r="B2879" s="62">
        <v>2874</v>
      </c>
      <c r="C2879" s="63" t="s">
        <v>3182</v>
      </c>
      <c r="D2879" s="63" t="s">
        <v>3222</v>
      </c>
      <c r="E2879" s="63" t="s">
        <v>3243</v>
      </c>
      <c r="F2879" s="63" t="s">
        <v>3243</v>
      </c>
      <c r="G2879" s="63"/>
      <c r="H2879" s="63"/>
      <c r="I2879" s="62" t="s">
        <v>3189</v>
      </c>
      <c r="J2879" s="63">
        <v>127.78</v>
      </c>
      <c r="K2879" s="63">
        <v>13</v>
      </c>
      <c r="L2879" s="63" t="s">
        <v>3186</v>
      </c>
      <c r="M2879" s="63" t="s">
        <v>3187</v>
      </c>
      <c r="N2879" s="63" t="s">
        <v>3190</v>
      </c>
      <c r="O2879" s="62">
        <v>3</v>
      </c>
      <c r="P2879" s="64"/>
    </row>
    <row r="2880" spans="2:16" x14ac:dyDescent="0.25">
      <c r="B2880" s="62">
        <v>2875</v>
      </c>
      <c r="C2880" s="63" t="s">
        <v>3182</v>
      </c>
      <c r="D2880" s="63" t="s">
        <v>3214</v>
      </c>
      <c r="E2880" s="63" t="s">
        <v>3215</v>
      </c>
      <c r="F2880" s="63" t="s">
        <v>3215</v>
      </c>
      <c r="G2880" s="63"/>
      <c r="H2880" s="63"/>
      <c r="I2880" s="62" t="s">
        <v>3200</v>
      </c>
      <c r="J2880" s="63">
        <v>40</v>
      </c>
      <c r="K2880" s="63">
        <v>7</v>
      </c>
      <c r="L2880" s="63" t="s">
        <v>3186</v>
      </c>
      <c r="M2880" s="63" t="s">
        <v>3187</v>
      </c>
      <c r="N2880" s="63" t="s">
        <v>3201</v>
      </c>
      <c r="O2880" s="62">
        <v>1</v>
      </c>
    </row>
    <row r="2881" spans="2:16" x14ac:dyDescent="0.25">
      <c r="B2881" s="62">
        <v>2876</v>
      </c>
      <c r="C2881" s="63" t="s">
        <v>3182</v>
      </c>
      <c r="D2881" s="63" t="s">
        <v>3222</v>
      </c>
      <c r="E2881" s="63" t="s">
        <v>3243</v>
      </c>
      <c r="F2881" s="63" t="s">
        <v>3243</v>
      </c>
      <c r="G2881" s="63"/>
      <c r="H2881" s="63"/>
      <c r="I2881" s="62" t="s">
        <v>3189</v>
      </c>
      <c r="J2881" s="63">
        <v>128.16999999999999</v>
      </c>
      <c r="K2881" s="63">
        <v>13</v>
      </c>
      <c r="L2881" s="63" t="s">
        <v>3186</v>
      </c>
      <c r="M2881" s="63" t="s">
        <v>3187</v>
      </c>
      <c r="N2881" s="63" t="s">
        <v>3190</v>
      </c>
      <c r="O2881" s="62">
        <v>3</v>
      </c>
      <c r="P2881" s="64"/>
    </row>
    <row r="2882" spans="2:16" x14ac:dyDescent="0.25">
      <c r="B2882" s="62">
        <v>2877</v>
      </c>
      <c r="C2882" s="63" t="s">
        <v>3182</v>
      </c>
      <c r="D2882" s="63" t="s">
        <v>3222</v>
      </c>
      <c r="E2882" s="63" t="s">
        <v>3243</v>
      </c>
      <c r="F2882" s="63" t="s">
        <v>3243</v>
      </c>
      <c r="G2882" s="63"/>
      <c r="H2882" s="63"/>
      <c r="I2882" s="62" t="s">
        <v>3189</v>
      </c>
      <c r="J2882" s="63">
        <v>195.63</v>
      </c>
      <c r="K2882" s="63">
        <v>13</v>
      </c>
      <c r="L2882" s="63" t="s">
        <v>3186</v>
      </c>
      <c r="M2882" s="63" t="s">
        <v>3187</v>
      </c>
      <c r="N2882" s="63" t="s">
        <v>3190</v>
      </c>
      <c r="O2882" s="62">
        <v>3</v>
      </c>
      <c r="P2882" s="64"/>
    </row>
    <row r="2883" spans="2:16" x14ac:dyDescent="0.25">
      <c r="B2883" s="62">
        <v>2878</v>
      </c>
      <c r="C2883" s="63" t="s">
        <v>3182</v>
      </c>
      <c r="D2883" s="63" t="s">
        <v>3222</v>
      </c>
      <c r="E2883" s="63" t="s">
        <v>3243</v>
      </c>
      <c r="F2883" s="63" t="s">
        <v>3243</v>
      </c>
      <c r="G2883" s="63"/>
      <c r="H2883" s="63"/>
      <c r="I2883" s="62" t="s">
        <v>3189</v>
      </c>
      <c r="J2883" s="63">
        <v>259.74</v>
      </c>
      <c r="K2883" s="63">
        <v>13</v>
      </c>
      <c r="L2883" s="63" t="s">
        <v>3186</v>
      </c>
      <c r="M2883" s="63" t="s">
        <v>3187</v>
      </c>
      <c r="N2883" s="63" t="s">
        <v>3190</v>
      </c>
      <c r="O2883" s="62">
        <v>3</v>
      </c>
      <c r="P2883" s="64"/>
    </row>
    <row r="2884" spans="2:16" x14ac:dyDescent="0.25">
      <c r="B2884" s="62">
        <v>2879</v>
      </c>
      <c r="C2884" s="63" t="s">
        <v>3182</v>
      </c>
      <c r="D2884" s="63" t="s">
        <v>3245</v>
      </c>
      <c r="E2884" s="63" t="s">
        <v>3245</v>
      </c>
      <c r="F2884" s="63" t="s">
        <v>3245</v>
      </c>
      <c r="G2884" s="63"/>
      <c r="H2884" s="63"/>
      <c r="I2884" s="62" t="s">
        <v>3200</v>
      </c>
      <c r="J2884" s="63">
        <v>35</v>
      </c>
      <c r="K2884" s="63">
        <v>8</v>
      </c>
      <c r="L2884" s="63" t="s">
        <v>3186</v>
      </c>
      <c r="M2884" s="63" t="s">
        <v>3187</v>
      </c>
      <c r="N2884" s="63" t="s">
        <v>3221</v>
      </c>
      <c r="O2884" s="62">
        <v>2</v>
      </c>
      <c r="P2884" s="65"/>
    </row>
    <row r="2885" spans="2:16" x14ac:dyDescent="0.25">
      <c r="B2885" s="62">
        <v>2880</v>
      </c>
      <c r="C2885" s="63" t="s">
        <v>3182</v>
      </c>
      <c r="D2885" s="63" t="s">
        <v>3245</v>
      </c>
      <c r="E2885" s="63" t="s">
        <v>3245</v>
      </c>
      <c r="F2885" s="63" t="s">
        <v>3245</v>
      </c>
      <c r="G2885" s="63"/>
      <c r="H2885" s="63"/>
      <c r="I2885" s="62" t="s">
        <v>3200</v>
      </c>
      <c r="J2885" s="63">
        <v>39</v>
      </c>
      <c r="K2885" s="63">
        <v>8</v>
      </c>
      <c r="L2885" s="63" t="s">
        <v>3186</v>
      </c>
      <c r="M2885" s="63" t="s">
        <v>3187</v>
      </c>
      <c r="N2885" s="63" t="s">
        <v>3204</v>
      </c>
      <c r="O2885" s="62">
        <v>2</v>
      </c>
    </row>
    <row r="2886" spans="2:16" x14ac:dyDescent="0.25">
      <c r="B2886" s="62">
        <v>2881</v>
      </c>
      <c r="C2886" s="63" t="s">
        <v>3182</v>
      </c>
      <c r="D2886" s="63" t="s">
        <v>3245</v>
      </c>
      <c r="E2886" s="63" t="s">
        <v>3245</v>
      </c>
      <c r="F2886" s="63" t="s">
        <v>3245</v>
      </c>
      <c r="G2886" s="63"/>
      <c r="H2886" s="63"/>
      <c r="I2886" s="62" t="s">
        <v>3200</v>
      </c>
      <c r="J2886" s="63">
        <v>39.299999999999997</v>
      </c>
      <c r="K2886" s="63">
        <v>8</v>
      </c>
      <c r="L2886" s="63" t="s">
        <v>3186</v>
      </c>
      <c r="M2886" s="63" t="s">
        <v>3187</v>
      </c>
      <c r="N2886" s="63" t="s">
        <v>3204</v>
      </c>
      <c r="O2886" s="62">
        <v>2</v>
      </c>
    </row>
    <row r="2887" spans="2:16" x14ac:dyDescent="0.25">
      <c r="B2887" s="62">
        <v>2882</v>
      </c>
      <c r="C2887" s="63" t="s">
        <v>3182</v>
      </c>
      <c r="D2887" s="63" t="s">
        <v>3245</v>
      </c>
      <c r="E2887" s="63" t="s">
        <v>3245</v>
      </c>
      <c r="F2887" s="63" t="s">
        <v>3245</v>
      </c>
      <c r="G2887" s="63"/>
      <c r="H2887" s="63"/>
      <c r="I2887" s="62" t="s">
        <v>3200</v>
      </c>
      <c r="J2887" s="63">
        <v>37</v>
      </c>
      <c r="K2887" s="63">
        <v>8</v>
      </c>
      <c r="L2887" s="63" t="s">
        <v>3186</v>
      </c>
      <c r="M2887" s="63" t="s">
        <v>3187</v>
      </c>
      <c r="N2887" s="63" t="s">
        <v>3221</v>
      </c>
      <c r="O2887" s="62">
        <v>2</v>
      </c>
    </row>
    <row r="2888" spans="2:16" x14ac:dyDescent="0.25">
      <c r="B2888" s="62">
        <v>2883</v>
      </c>
      <c r="C2888" s="63" t="s">
        <v>3182</v>
      </c>
      <c r="D2888" s="63" t="s">
        <v>3245</v>
      </c>
      <c r="E2888" s="63" t="s">
        <v>3245</v>
      </c>
      <c r="F2888" s="63" t="s">
        <v>3245</v>
      </c>
      <c r="G2888" s="63"/>
      <c r="H2888" s="63"/>
      <c r="I2888" s="62" t="s">
        <v>3200</v>
      </c>
      <c r="J2888" s="63">
        <v>40</v>
      </c>
      <c r="K2888" s="63">
        <v>8</v>
      </c>
      <c r="L2888" s="63" t="s">
        <v>3186</v>
      </c>
      <c r="M2888" s="63" t="s">
        <v>3187</v>
      </c>
      <c r="N2888" s="63" t="s">
        <v>3221</v>
      </c>
      <c r="O2888" s="62">
        <v>2</v>
      </c>
      <c r="P2888" s="65"/>
    </row>
    <row r="2889" spans="2:16" x14ac:dyDescent="0.25">
      <c r="B2889" s="62">
        <v>2884</v>
      </c>
      <c r="C2889" s="63" t="s">
        <v>3182</v>
      </c>
      <c r="D2889" s="63" t="s">
        <v>3214</v>
      </c>
      <c r="E2889" s="63" t="s">
        <v>3215</v>
      </c>
      <c r="F2889" s="63" t="s">
        <v>3215</v>
      </c>
      <c r="G2889" s="63"/>
      <c r="H2889" s="63"/>
      <c r="I2889" s="62" t="s">
        <v>3200</v>
      </c>
      <c r="J2889" s="63">
        <v>39</v>
      </c>
      <c r="K2889" s="63">
        <v>7</v>
      </c>
      <c r="L2889" s="63" t="s">
        <v>3186</v>
      </c>
      <c r="M2889" s="63" t="s">
        <v>3187</v>
      </c>
      <c r="N2889" s="63" t="s">
        <v>3201</v>
      </c>
      <c r="O2889" s="62">
        <v>1</v>
      </c>
    </row>
    <row r="2890" spans="2:16" x14ac:dyDescent="0.25">
      <c r="B2890" s="62">
        <v>2885</v>
      </c>
      <c r="C2890" s="63" t="s">
        <v>3182</v>
      </c>
      <c r="D2890" s="63" t="s">
        <v>3222</v>
      </c>
      <c r="E2890" s="63" t="s">
        <v>3243</v>
      </c>
      <c r="F2890" s="63" t="s">
        <v>3243</v>
      </c>
      <c r="G2890" s="63"/>
      <c r="H2890" s="63"/>
      <c r="I2890" s="62" t="s">
        <v>3189</v>
      </c>
      <c r="J2890" s="63">
        <v>288.77</v>
      </c>
      <c r="K2890" s="63">
        <v>13</v>
      </c>
      <c r="L2890" s="63" t="s">
        <v>3186</v>
      </c>
      <c r="M2890" s="63" t="s">
        <v>3187</v>
      </c>
      <c r="N2890" s="63" t="s">
        <v>3190</v>
      </c>
      <c r="O2890" s="62">
        <v>3</v>
      </c>
      <c r="P2890" s="64"/>
    </row>
    <row r="2891" spans="2:16" x14ac:dyDescent="0.25">
      <c r="B2891" s="62">
        <v>2886</v>
      </c>
      <c r="C2891" s="63" t="s">
        <v>3182</v>
      </c>
      <c r="D2891" s="63" t="s">
        <v>3245</v>
      </c>
      <c r="E2891" s="63" t="s">
        <v>3245</v>
      </c>
      <c r="F2891" s="63" t="s">
        <v>3245</v>
      </c>
      <c r="G2891" s="63"/>
      <c r="H2891" s="63"/>
      <c r="I2891" s="62" t="s">
        <v>3200</v>
      </c>
      <c r="J2891" s="63">
        <v>39</v>
      </c>
      <c r="K2891" s="63">
        <v>8</v>
      </c>
      <c r="L2891" s="63" t="s">
        <v>3186</v>
      </c>
      <c r="M2891" s="63" t="s">
        <v>3187</v>
      </c>
      <c r="N2891" s="63" t="s">
        <v>3204</v>
      </c>
      <c r="O2891" s="62">
        <v>2</v>
      </c>
    </row>
    <row r="2892" spans="2:16" x14ac:dyDescent="0.25">
      <c r="B2892" s="62">
        <v>2887</v>
      </c>
      <c r="C2892" s="63" t="s">
        <v>3182</v>
      </c>
      <c r="D2892" s="63" t="s">
        <v>3222</v>
      </c>
      <c r="E2892" s="63" t="s">
        <v>3243</v>
      </c>
      <c r="F2892" s="63" t="s">
        <v>3243</v>
      </c>
      <c r="G2892" s="63"/>
      <c r="H2892" s="63"/>
      <c r="I2892" s="62" t="s">
        <v>3189</v>
      </c>
      <c r="J2892" s="63">
        <v>134.66</v>
      </c>
      <c r="K2892" s="63">
        <v>13</v>
      </c>
      <c r="L2892" s="63" t="s">
        <v>3186</v>
      </c>
      <c r="M2892" s="63" t="s">
        <v>3187</v>
      </c>
      <c r="N2892" s="63" t="s">
        <v>3190</v>
      </c>
      <c r="O2892" s="62">
        <v>3</v>
      </c>
      <c r="P2892" s="64"/>
    </row>
    <row r="2893" spans="2:16" x14ac:dyDescent="0.25">
      <c r="B2893" s="62">
        <v>2888</v>
      </c>
      <c r="C2893" s="63" t="s">
        <v>3182</v>
      </c>
      <c r="D2893" s="63" t="s">
        <v>3214</v>
      </c>
      <c r="E2893" s="63" t="s">
        <v>3215</v>
      </c>
      <c r="F2893" s="63" t="s">
        <v>3215</v>
      </c>
      <c r="G2893" s="63"/>
      <c r="H2893" s="63"/>
      <c r="I2893" s="62" t="s">
        <v>3200</v>
      </c>
      <c r="J2893" s="63">
        <v>45</v>
      </c>
      <c r="K2893" s="63">
        <v>7</v>
      </c>
      <c r="L2893" s="63" t="s">
        <v>3186</v>
      </c>
      <c r="M2893" s="63" t="s">
        <v>3187</v>
      </c>
      <c r="N2893" s="63" t="s">
        <v>3201</v>
      </c>
      <c r="O2893" s="62">
        <v>1</v>
      </c>
    </row>
    <row r="2894" spans="2:16" x14ac:dyDescent="0.25">
      <c r="B2894" s="62">
        <v>2889</v>
      </c>
      <c r="C2894" s="63" t="s">
        <v>3182</v>
      </c>
      <c r="D2894" s="63" t="s">
        <v>3214</v>
      </c>
      <c r="E2894" s="63" t="s">
        <v>3215</v>
      </c>
      <c r="F2894" s="63" t="s">
        <v>3215</v>
      </c>
      <c r="G2894" s="63"/>
      <c r="H2894" s="63"/>
      <c r="I2894" s="62" t="s">
        <v>3200</v>
      </c>
      <c r="J2894" s="63">
        <v>39</v>
      </c>
      <c r="K2894" s="63">
        <v>7</v>
      </c>
      <c r="L2894" s="63" t="s">
        <v>3186</v>
      </c>
      <c r="M2894" s="63" t="s">
        <v>3187</v>
      </c>
      <c r="N2894" s="63" t="s">
        <v>3201</v>
      </c>
      <c r="O2894" s="62">
        <v>1</v>
      </c>
    </row>
    <row r="2895" spans="2:16" x14ac:dyDescent="0.25">
      <c r="B2895" s="62">
        <v>2890</v>
      </c>
      <c r="C2895" s="63" t="s">
        <v>3182</v>
      </c>
      <c r="D2895" s="63" t="s">
        <v>3214</v>
      </c>
      <c r="E2895" s="63" t="s">
        <v>3215</v>
      </c>
      <c r="F2895" s="63" t="s">
        <v>3215</v>
      </c>
      <c r="G2895" s="63"/>
      <c r="H2895" s="63"/>
      <c r="I2895" s="62" t="s">
        <v>3200</v>
      </c>
      <c r="J2895" s="63">
        <v>40</v>
      </c>
      <c r="K2895" s="63">
        <v>7</v>
      </c>
      <c r="L2895" s="63" t="s">
        <v>3186</v>
      </c>
      <c r="M2895" s="63" t="s">
        <v>3187</v>
      </c>
      <c r="N2895" s="63" t="s">
        <v>3201</v>
      </c>
      <c r="O2895" s="62">
        <v>1</v>
      </c>
    </row>
    <row r="2896" spans="2:16" x14ac:dyDescent="0.25">
      <c r="B2896" s="62">
        <v>2891</v>
      </c>
      <c r="C2896" s="63" t="s">
        <v>3182</v>
      </c>
      <c r="D2896" s="63" t="s">
        <v>3214</v>
      </c>
      <c r="E2896" s="63" t="s">
        <v>3215</v>
      </c>
      <c r="F2896" s="63" t="s">
        <v>3215</v>
      </c>
      <c r="G2896" s="63"/>
      <c r="H2896" s="63"/>
      <c r="I2896" s="62" t="s">
        <v>3200</v>
      </c>
      <c r="J2896" s="63">
        <v>53.54</v>
      </c>
      <c r="K2896" s="63">
        <v>7</v>
      </c>
      <c r="L2896" s="63" t="s">
        <v>3186</v>
      </c>
      <c r="M2896" s="63" t="s">
        <v>3187</v>
      </c>
      <c r="N2896" s="63" t="s">
        <v>3201</v>
      </c>
      <c r="O2896" s="62">
        <v>1</v>
      </c>
    </row>
    <row r="2897" spans="2:16" x14ac:dyDescent="0.25">
      <c r="B2897" s="62">
        <v>2892</v>
      </c>
      <c r="C2897" s="63" t="s">
        <v>3182</v>
      </c>
      <c r="D2897" s="63" t="s">
        <v>3214</v>
      </c>
      <c r="E2897" s="63" t="s">
        <v>3215</v>
      </c>
      <c r="F2897" s="63" t="s">
        <v>3215</v>
      </c>
      <c r="G2897" s="63"/>
      <c r="H2897" s="63"/>
      <c r="I2897" s="62" t="s">
        <v>3200</v>
      </c>
      <c r="J2897" s="63">
        <v>48</v>
      </c>
      <c r="K2897" s="63">
        <v>7</v>
      </c>
      <c r="L2897" s="63" t="s">
        <v>3186</v>
      </c>
      <c r="M2897" s="63" t="s">
        <v>3187</v>
      </c>
      <c r="N2897" s="63" t="s">
        <v>3201</v>
      </c>
      <c r="O2897" s="62">
        <v>1</v>
      </c>
    </row>
    <row r="2898" spans="2:16" x14ac:dyDescent="0.25">
      <c r="B2898" s="62">
        <v>2893</v>
      </c>
      <c r="C2898" s="63" t="s">
        <v>3182</v>
      </c>
      <c r="D2898" s="63" t="s">
        <v>3222</v>
      </c>
      <c r="E2898" s="63" t="s">
        <v>3243</v>
      </c>
      <c r="F2898" s="63" t="s">
        <v>3243</v>
      </c>
      <c r="G2898" s="63"/>
      <c r="H2898" s="63"/>
      <c r="I2898" s="62" t="s">
        <v>3189</v>
      </c>
      <c r="J2898" s="63">
        <v>81.39</v>
      </c>
      <c r="K2898" s="63">
        <v>13</v>
      </c>
      <c r="L2898" s="63" t="s">
        <v>3186</v>
      </c>
      <c r="M2898" s="63" t="s">
        <v>3187</v>
      </c>
      <c r="N2898" s="63" t="s">
        <v>3190</v>
      </c>
      <c r="O2898" s="62">
        <v>3</v>
      </c>
      <c r="P2898" s="64"/>
    </row>
    <row r="2899" spans="2:16" x14ac:dyDescent="0.25">
      <c r="B2899" s="62">
        <v>2894</v>
      </c>
      <c r="C2899" s="63" t="s">
        <v>3182</v>
      </c>
      <c r="D2899" s="63" t="s">
        <v>3222</v>
      </c>
      <c r="E2899" s="63" t="s">
        <v>3243</v>
      </c>
      <c r="F2899" s="63" t="s">
        <v>3243</v>
      </c>
      <c r="G2899" s="63"/>
      <c r="H2899" s="63"/>
      <c r="I2899" s="62" t="s">
        <v>3189</v>
      </c>
      <c r="J2899" s="63">
        <v>523.28</v>
      </c>
      <c r="K2899" s="63">
        <v>13</v>
      </c>
      <c r="L2899" s="63" t="s">
        <v>3186</v>
      </c>
      <c r="M2899" s="63" t="s">
        <v>3187</v>
      </c>
      <c r="N2899" s="63" t="s">
        <v>3190</v>
      </c>
      <c r="O2899" s="62">
        <v>3</v>
      </c>
      <c r="P2899" s="64"/>
    </row>
    <row r="2900" spans="2:16" x14ac:dyDescent="0.25">
      <c r="B2900" s="62">
        <v>2895</v>
      </c>
      <c r="C2900" s="63" t="s">
        <v>3182</v>
      </c>
      <c r="D2900" s="63" t="s">
        <v>3222</v>
      </c>
      <c r="E2900" s="63" t="s">
        <v>3243</v>
      </c>
      <c r="F2900" s="63" t="s">
        <v>3243</v>
      </c>
      <c r="G2900" s="63"/>
      <c r="H2900" s="63"/>
      <c r="I2900" s="62" t="s">
        <v>3189</v>
      </c>
      <c r="J2900" s="63">
        <v>71.23</v>
      </c>
      <c r="K2900" s="63">
        <v>13</v>
      </c>
      <c r="L2900" s="63" t="s">
        <v>3186</v>
      </c>
      <c r="M2900" s="63" t="s">
        <v>3187</v>
      </c>
      <c r="N2900" s="63" t="s">
        <v>3190</v>
      </c>
      <c r="O2900" s="62">
        <v>3</v>
      </c>
      <c r="P2900" s="64"/>
    </row>
    <row r="2901" spans="2:16" x14ac:dyDescent="0.25">
      <c r="B2901" s="62">
        <v>2896</v>
      </c>
      <c r="C2901" s="63" t="s">
        <v>3182</v>
      </c>
      <c r="D2901" s="63" t="s">
        <v>3222</v>
      </c>
      <c r="E2901" s="63" t="s">
        <v>3243</v>
      </c>
      <c r="F2901" s="63" t="s">
        <v>3243</v>
      </c>
      <c r="G2901" s="63"/>
      <c r="H2901" s="63"/>
      <c r="I2901" s="62" t="s">
        <v>3189</v>
      </c>
      <c r="J2901" s="63">
        <v>65.81</v>
      </c>
      <c r="K2901" s="63">
        <v>13</v>
      </c>
      <c r="L2901" s="63" t="s">
        <v>3186</v>
      </c>
      <c r="M2901" s="63" t="s">
        <v>3187</v>
      </c>
      <c r="N2901" s="63" t="s">
        <v>3190</v>
      </c>
      <c r="O2901" s="62">
        <v>3</v>
      </c>
      <c r="P2901" s="64"/>
    </row>
    <row r="2902" spans="2:16" x14ac:dyDescent="0.25">
      <c r="B2902" s="62">
        <v>2897</v>
      </c>
      <c r="C2902" s="63" t="s">
        <v>3182</v>
      </c>
      <c r="D2902" s="63" t="s">
        <v>3222</v>
      </c>
      <c r="E2902" s="63" t="s">
        <v>3243</v>
      </c>
      <c r="F2902" s="63" t="s">
        <v>3243</v>
      </c>
      <c r="G2902" s="63"/>
      <c r="H2902" s="63"/>
      <c r="I2902" s="62" t="s">
        <v>3189</v>
      </c>
      <c r="J2902" s="63">
        <v>298.08</v>
      </c>
      <c r="K2902" s="63">
        <v>13</v>
      </c>
      <c r="L2902" s="63" t="s">
        <v>3186</v>
      </c>
      <c r="M2902" s="63" t="s">
        <v>3187</v>
      </c>
      <c r="N2902" s="63" t="s">
        <v>3190</v>
      </c>
      <c r="O2902" s="62">
        <v>3</v>
      </c>
      <c r="P2902" s="64"/>
    </row>
    <row r="2903" spans="2:16" x14ac:dyDescent="0.25">
      <c r="B2903" s="62">
        <v>2898</v>
      </c>
      <c r="C2903" s="63" t="s">
        <v>3182</v>
      </c>
      <c r="D2903" s="63" t="s">
        <v>3222</v>
      </c>
      <c r="E2903" s="63" t="s">
        <v>3243</v>
      </c>
      <c r="F2903" s="63" t="s">
        <v>3243</v>
      </c>
      <c r="G2903" s="63"/>
      <c r="H2903" s="63"/>
      <c r="I2903" s="62" t="s">
        <v>3189</v>
      </c>
      <c r="J2903" s="63">
        <v>164.07</v>
      </c>
      <c r="K2903" s="63">
        <v>13</v>
      </c>
      <c r="L2903" s="63" t="s">
        <v>3186</v>
      </c>
      <c r="M2903" s="63" t="s">
        <v>3187</v>
      </c>
      <c r="N2903" s="63" t="s">
        <v>3190</v>
      </c>
      <c r="O2903" s="62">
        <v>3</v>
      </c>
      <c r="P2903" s="64"/>
    </row>
    <row r="2904" spans="2:16" x14ac:dyDescent="0.25">
      <c r="B2904" s="62">
        <v>2899</v>
      </c>
      <c r="C2904" s="63" t="s">
        <v>3182</v>
      </c>
      <c r="D2904" s="63" t="s">
        <v>3214</v>
      </c>
      <c r="E2904" s="63" t="s">
        <v>3215</v>
      </c>
      <c r="F2904" s="63" t="s">
        <v>3215</v>
      </c>
      <c r="G2904" s="63"/>
      <c r="H2904" s="63"/>
      <c r="I2904" s="62" t="s">
        <v>3200</v>
      </c>
      <c r="J2904" s="63">
        <v>51.3</v>
      </c>
      <c r="K2904" s="63">
        <v>7</v>
      </c>
      <c r="L2904" s="63" t="s">
        <v>3186</v>
      </c>
      <c r="M2904" s="63" t="s">
        <v>3238</v>
      </c>
      <c r="N2904" s="63" t="s">
        <v>3250</v>
      </c>
      <c r="O2904" s="62">
        <v>1</v>
      </c>
    </row>
    <row r="2905" spans="2:16" x14ac:dyDescent="0.25">
      <c r="B2905" s="62">
        <v>2900</v>
      </c>
      <c r="C2905" s="63" t="s">
        <v>3182</v>
      </c>
      <c r="D2905" s="63" t="s">
        <v>3214</v>
      </c>
      <c r="E2905" s="63" t="s">
        <v>3215</v>
      </c>
      <c r="F2905" s="63" t="s">
        <v>3215</v>
      </c>
      <c r="G2905" s="63"/>
      <c r="H2905" s="63"/>
      <c r="I2905" s="62" t="s">
        <v>3200</v>
      </c>
      <c r="J2905" s="63">
        <v>42.7</v>
      </c>
      <c r="K2905" s="63">
        <v>7</v>
      </c>
      <c r="L2905" s="63" t="s">
        <v>3186</v>
      </c>
      <c r="M2905" s="63" t="s">
        <v>3187</v>
      </c>
      <c r="N2905" s="63" t="s">
        <v>3233</v>
      </c>
      <c r="O2905" s="62">
        <v>1</v>
      </c>
    </row>
    <row r="2906" spans="2:16" x14ac:dyDescent="0.25">
      <c r="B2906" s="62">
        <v>2901</v>
      </c>
      <c r="C2906" s="63" t="s">
        <v>3182</v>
      </c>
      <c r="D2906" s="63" t="s">
        <v>3214</v>
      </c>
      <c r="E2906" s="63" t="s">
        <v>3215</v>
      </c>
      <c r="F2906" s="63" t="s">
        <v>3215</v>
      </c>
      <c r="G2906" s="63"/>
      <c r="H2906" s="63"/>
      <c r="I2906" s="62" t="s">
        <v>3200</v>
      </c>
      <c r="J2906" s="63">
        <v>39</v>
      </c>
      <c r="K2906" s="63">
        <v>7</v>
      </c>
      <c r="L2906" s="63" t="s">
        <v>3186</v>
      </c>
      <c r="M2906" s="63" t="s">
        <v>3187</v>
      </c>
      <c r="N2906" s="63" t="s">
        <v>3201</v>
      </c>
      <c r="O2906" s="62">
        <v>1</v>
      </c>
    </row>
    <row r="2907" spans="2:16" x14ac:dyDescent="0.25">
      <c r="B2907" s="62">
        <v>2902</v>
      </c>
      <c r="C2907" s="63" t="s">
        <v>3182</v>
      </c>
      <c r="D2907" s="63" t="s">
        <v>3222</v>
      </c>
      <c r="E2907" s="63" t="s">
        <v>3243</v>
      </c>
      <c r="F2907" s="63" t="s">
        <v>3243</v>
      </c>
      <c r="G2907" s="63"/>
      <c r="H2907" s="63"/>
      <c r="I2907" s="62" t="s">
        <v>3189</v>
      </c>
      <c r="J2907" s="63">
        <v>778.99</v>
      </c>
      <c r="K2907" s="63">
        <v>13</v>
      </c>
      <c r="L2907" s="63" t="s">
        <v>3186</v>
      </c>
      <c r="M2907" s="63" t="s">
        <v>3187</v>
      </c>
      <c r="N2907" s="63" t="s">
        <v>3190</v>
      </c>
      <c r="O2907" s="62">
        <v>3</v>
      </c>
      <c r="P2907" s="64"/>
    </row>
    <row r="2908" spans="2:16" x14ac:dyDescent="0.25">
      <c r="B2908" s="62">
        <v>2903</v>
      </c>
      <c r="C2908" s="63" t="s">
        <v>3182</v>
      </c>
      <c r="D2908" s="63" t="s">
        <v>3222</v>
      </c>
      <c r="E2908" s="63" t="s">
        <v>3243</v>
      </c>
      <c r="F2908" s="63" t="s">
        <v>3243</v>
      </c>
      <c r="G2908" s="63"/>
      <c r="H2908" s="63"/>
      <c r="I2908" s="62" t="s">
        <v>3189</v>
      </c>
      <c r="J2908" s="63">
        <v>31.74</v>
      </c>
      <c r="K2908" s="63">
        <v>13</v>
      </c>
      <c r="L2908" s="63" t="s">
        <v>3186</v>
      </c>
      <c r="M2908" s="63" t="s">
        <v>3187</v>
      </c>
      <c r="N2908" s="63" t="s">
        <v>3190</v>
      </c>
      <c r="O2908" s="62">
        <v>3</v>
      </c>
      <c r="P2908" s="64"/>
    </row>
    <row r="2909" spans="2:16" x14ac:dyDescent="0.25">
      <c r="B2909" s="62">
        <v>2904</v>
      </c>
      <c r="C2909" s="63" t="s">
        <v>3182</v>
      </c>
      <c r="D2909" s="63" t="s">
        <v>3222</v>
      </c>
      <c r="E2909" s="63" t="s">
        <v>3243</v>
      </c>
      <c r="F2909" s="63" t="s">
        <v>3243</v>
      </c>
      <c r="G2909" s="63"/>
      <c r="H2909" s="63"/>
      <c r="I2909" s="62" t="s">
        <v>3189</v>
      </c>
      <c r="J2909" s="63">
        <v>777.84</v>
      </c>
      <c r="K2909" s="63">
        <v>13</v>
      </c>
      <c r="L2909" s="63" t="s">
        <v>3186</v>
      </c>
      <c r="M2909" s="63" t="s">
        <v>3187</v>
      </c>
      <c r="N2909" s="63" t="s">
        <v>3190</v>
      </c>
      <c r="O2909" s="62">
        <v>3</v>
      </c>
      <c r="P2909" s="64"/>
    </row>
    <row r="2910" spans="2:16" x14ac:dyDescent="0.25">
      <c r="B2910" s="62">
        <v>2905</v>
      </c>
      <c r="C2910" s="63" t="s">
        <v>3182</v>
      </c>
      <c r="D2910" s="63" t="s">
        <v>3222</v>
      </c>
      <c r="E2910" s="63" t="s">
        <v>3243</v>
      </c>
      <c r="F2910" s="63" t="s">
        <v>3243</v>
      </c>
      <c r="G2910" s="63"/>
      <c r="H2910" s="63"/>
      <c r="I2910" s="62" t="s">
        <v>3189</v>
      </c>
      <c r="J2910" s="63">
        <v>856.86</v>
      </c>
      <c r="K2910" s="63">
        <v>13</v>
      </c>
      <c r="L2910" s="63" t="s">
        <v>3186</v>
      </c>
      <c r="M2910" s="63" t="s">
        <v>3187</v>
      </c>
      <c r="N2910" s="63" t="s">
        <v>3190</v>
      </c>
      <c r="O2910" s="62">
        <v>3</v>
      </c>
      <c r="P2910" s="64"/>
    </row>
    <row r="2911" spans="2:16" x14ac:dyDescent="0.25">
      <c r="B2911" s="62">
        <v>2906</v>
      </c>
      <c r="C2911" s="63" t="s">
        <v>3182</v>
      </c>
      <c r="D2911" s="63" t="s">
        <v>3214</v>
      </c>
      <c r="E2911" s="63" t="s">
        <v>3215</v>
      </c>
      <c r="F2911" s="63" t="s">
        <v>3215</v>
      </c>
      <c r="G2911" s="63"/>
      <c r="H2911" s="63"/>
      <c r="I2911" s="62" t="s">
        <v>3200</v>
      </c>
      <c r="J2911" s="63">
        <v>40</v>
      </c>
      <c r="K2911" s="63">
        <v>8</v>
      </c>
      <c r="L2911" s="63" t="s">
        <v>3186</v>
      </c>
      <c r="M2911" s="63" t="s">
        <v>3187</v>
      </c>
      <c r="N2911" s="63" t="s">
        <v>3204</v>
      </c>
      <c r="O2911" s="62">
        <v>2</v>
      </c>
    </row>
    <row r="2912" spans="2:16" x14ac:dyDescent="0.25">
      <c r="B2912" s="62">
        <v>2907</v>
      </c>
      <c r="C2912" s="63" t="s">
        <v>3182</v>
      </c>
      <c r="D2912" s="63" t="s">
        <v>3214</v>
      </c>
      <c r="E2912" s="63" t="s">
        <v>3215</v>
      </c>
      <c r="F2912" s="63" t="s">
        <v>3215</v>
      </c>
      <c r="G2912" s="63"/>
      <c r="H2912" s="63"/>
      <c r="I2912" s="62" t="s">
        <v>3200</v>
      </c>
      <c r="J2912" s="63">
        <v>40</v>
      </c>
      <c r="K2912" s="63">
        <v>8</v>
      </c>
      <c r="L2912" s="63" t="s">
        <v>3186</v>
      </c>
      <c r="M2912" s="63" t="s">
        <v>3187</v>
      </c>
      <c r="N2912" s="63" t="s">
        <v>3204</v>
      </c>
      <c r="O2912" s="62">
        <v>2</v>
      </c>
    </row>
    <row r="2913" spans="2:16" x14ac:dyDescent="0.25">
      <c r="B2913" s="62">
        <v>2908</v>
      </c>
      <c r="C2913" s="63" t="s">
        <v>3182</v>
      </c>
      <c r="D2913" s="63" t="s">
        <v>3214</v>
      </c>
      <c r="E2913" s="63" t="s">
        <v>3215</v>
      </c>
      <c r="F2913" s="63" t="s">
        <v>3215</v>
      </c>
      <c r="G2913" s="63"/>
      <c r="H2913" s="63"/>
      <c r="I2913" s="62" t="s">
        <v>3200</v>
      </c>
      <c r="J2913" s="63">
        <v>40</v>
      </c>
      <c r="K2913" s="63">
        <v>8</v>
      </c>
      <c r="L2913" s="63" t="s">
        <v>3186</v>
      </c>
      <c r="M2913" s="63" t="s">
        <v>3187</v>
      </c>
      <c r="N2913" s="63" t="s">
        <v>3204</v>
      </c>
      <c r="O2913" s="62">
        <v>2</v>
      </c>
    </row>
    <row r="2914" spans="2:16" x14ac:dyDescent="0.25">
      <c r="B2914" s="62">
        <v>2909</v>
      </c>
      <c r="C2914" s="63" t="s">
        <v>3182</v>
      </c>
      <c r="D2914" s="63" t="s">
        <v>3214</v>
      </c>
      <c r="E2914" s="63" t="s">
        <v>3215</v>
      </c>
      <c r="F2914" s="63" t="s">
        <v>3215</v>
      </c>
      <c r="G2914" s="63"/>
      <c r="H2914" s="63"/>
      <c r="I2914" s="62" t="s">
        <v>3200</v>
      </c>
      <c r="J2914" s="63">
        <v>40</v>
      </c>
      <c r="K2914" s="63">
        <v>8</v>
      </c>
      <c r="L2914" s="63" t="s">
        <v>3186</v>
      </c>
      <c r="M2914" s="63" t="s">
        <v>3187</v>
      </c>
      <c r="N2914" s="63" t="s">
        <v>3204</v>
      </c>
      <c r="O2914" s="62">
        <v>2</v>
      </c>
    </row>
    <row r="2915" spans="2:16" x14ac:dyDescent="0.25">
      <c r="B2915" s="62">
        <v>2910</v>
      </c>
      <c r="C2915" s="63" t="s">
        <v>3182</v>
      </c>
      <c r="D2915" s="63" t="s">
        <v>3222</v>
      </c>
      <c r="E2915" s="63" t="s">
        <v>3243</v>
      </c>
      <c r="F2915" s="63" t="s">
        <v>3243</v>
      </c>
      <c r="G2915" s="63"/>
      <c r="H2915" s="63"/>
      <c r="I2915" s="62" t="s">
        <v>3189</v>
      </c>
      <c r="J2915" s="63">
        <v>78.17</v>
      </c>
      <c r="K2915" s="63">
        <v>13</v>
      </c>
      <c r="L2915" s="63" t="s">
        <v>3186</v>
      </c>
      <c r="M2915" s="63" t="s">
        <v>3187</v>
      </c>
      <c r="N2915" s="63" t="s">
        <v>3190</v>
      </c>
      <c r="O2915" s="62">
        <v>3</v>
      </c>
      <c r="P2915" s="64"/>
    </row>
    <row r="2916" spans="2:16" x14ac:dyDescent="0.25">
      <c r="B2916" s="62">
        <v>2911</v>
      </c>
      <c r="C2916" s="63" t="s">
        <v>3182</v>
      </c>
      <c r="D2916" s="63" t="s">
        <v>3214</v>
      </c>
      <c r="E2916" s="63" t="s">
        <v>3249</v>
      </c>
      <c r="F2916" s="63" t="s">
        <v>3249</v>
      </c>
      <c r="G2916" s="63"/>
      <c r="H2916" s="63"/>
      <c r="I2916" s="62" t="s">
        <v>3200</v>
      </c>
      <c r="J2916" s="63">
        <v>31.2</v>
      </c>
      <c r="K2916" s="63">
        <v>8</v>
      </c>
      <c r="L2916" s="63" t="s">
        <v>3186</v>
      </c>
      <c r="M2916" s="63" t="s">
        <v>3187</v>
      </c>
      <c r="N2916" s="63" t="s">
        <v>3204</v>
      </c>
      <c r="O2916" s="62">
        <v>2</v>
      </c>
    </row>
    <row r="2917" spans="2:16" x14ac:dyDescent="0.25">
      <c r="B2917" s="62">
        <v>2912</v>
      </c>
      <c r="C2917" s="63" t="s">
        <v>3182</v>
      </c>
      <c r="D2917" s="63" t="s">
        <v>3222</v>
      </c>
      <c r="E2917" s="63" t="s">
        <v>3246</v>
      </c>
      <c r="F2917" s="63" t="s">
        <v>3246</v>
      </c>
      <c r="G2917" s="63"/>
      <c r="H2917" s="63"/>
      <c r="I2917" s="62" t="s">
        <v>3189</v>
      </c>
      <c r="J2917" s="63">
        <v>151.61000000000001</v>
      </c>
      <c r="K2917" s="63">
        <v>13</v>
      </c>
      <c r="L2917" s="63" t="s">
        <v>3186</v>
      </c>
      <c r="M2917" s="63" t="s">
        <v>3187</v>
      </c>
      <c r="N2917" s="63" t="s">
        <v>3190</v>
      </c>
      <c r="O2917" s="62">
        <v>3</v>
      </c>
      <c r="P2917" s="64"/>
    </row>
    <row r="2918" spans="2:16" x14ac:dyDescent="0.25">
      <c r="B2918" s="62">
        <v>2913</v>
      </c>
      <c r="C2918" s="63" t="s">
        <v>3182</v>
      </c>
      <c r="D2918" s="63" t="s">
        <v>3222</v>
      </c>
      <c r="E2918" s="63" t="s">
        <v>3243</v>
      </c>
      <c r="F2918" s="63" t="s">
        <v>3243</v>
      </c>
      <c r="G2918" s="63"/>
      <c r="H2918" s="63"/>
      <c r="I2918" s="62" t="s">
        <v>3189</v>
      </c>
      <c r="J2918" s="63">
        <v>172.39</v>
      </c>
      <c r="K2918" s="63">
        <v>13</v>
      </c>
      <c r="L2918" s="63" t="s">
        <v>3186</v>
      </c>
      <c r="M2918" s="63" t="s">
        <v>3187</v>
      </c>
      <c r="N2918" s="63" t="s">
        <v>3190</v>
      </c>
      <c r="O2918" s="62">
        <v>3</v>
      </c>
      <c r="P2918" s="64"/>
    </row>
    <row r="2919" spans="2:16" x14ac:dyDescent="0.25">
      <c r="B2919" s="62">
        <v>2914</v>
      </c>
      <c r="C2919" s="63" t="s">
        <v>3182</v>
      </c>
      <c r="D2919" s="63" t="s">
        <v>3222</v>
      </c>
      <c r="E2919" s="63" t="s">
        <v>3243</v>
      </c>
      <c r="F2919" s="63" t="s">
        <v>3243</v>
      </c>
      <c r="G2919" s="63"/>
      <c r="H2919" s="63"/>
      <c r="I2919" s="62" t="s">
        <v>3189</v>
      </c>
      <c r="J2919" s="63">
        <v>138.4</v>
      </c>
      <c r="K2919" s="63">
        <v>13</v>
      </c>
      <c r="L2919" s="63" t="s">
        <v>3186</v>
      </c>
      <c r="M2919" s="63" t="s">
        <v>3187</v>
      </c>
      <c r="N2919" s="63" t="s">
        <v>3190</v>
      </c>
      <c r="O2919" s="62">
        <v>3</v>
      </c>
      <c r="P2919" s="64"/>
    </row>
    <row r="2920" spans="2:16" x14ac:dyDescent="0.25">
      <c r="B2920" s="62">
        <v>2915</v>
      </c>
      <c r="C2920" s="63" t="s">
        <v>3182</v>
      </c>
      <c r="D2920" s="63" t="s">
        <v>3222</v>
      </c>
      <c r="E2920" s="63" t="s">
        <v>3243</v>
      </c>
      <c r="F2920" s="63" t="s">
        <v>3243</v>
      </c>
      <c r="G2920" s="63"/>
      <c r="H2920" s="63"/>
      <c r="I2920" s="62" t="s">
        <v>3189</v>
      </c>
      <c r="J2920" s="63">
        <v>96.73</v>
      </c>
      <c r="K2920" s="63">
        <v>13</v>
      </c>
      <c r="L2920" s="63" t="s">
        <v>3186</v>
      </c>
      <c r="M2920" s="63" t="s">
        <v>3187</v>
      </c>
      <c r="N2920" s="63" t="s">
        <v>3190</v>
      </c>
      <c r="O2920" s="62">
        <v>3</v>
      </c>
      <c r="P2920" s="64"/>
    </row>
    <row r="2921" spans="2:16" x14ac:dyDescent="0.25">
      <c r="B2921" s="62">
        <v>2916</v>
      </c>
      <c r="C2921" s="63" t="s">
        <v>3182</v>
      </c>
      <c r="D2921" s="63" t="s">
        <v>3222</v>
      </c>
      <c r="E2921" s="63" t="s">
        <v>3243</v>
      </c>
      <c r="F2921" s="63" t="s">
        <v>3243</v>
      </c>
      <c r="G2921" s="63"/>
      <c r="H2921" s="63"/>
      <c r="I2921" s="62" t="s">
        <v>3189</v>
      </c>
      <c r="J2921" s="63">
        <v>547.73</v>
      </c>
      <c r="K2921" s="63">
        <v>13</v>
      </c>
      <c r="L2921" s="63" t="s">
        <v>3186</v>
      </c>
      <c r="M2921" s="63" t="s">
        <v>3187</v>
      </c>
      <c r="N2921" s="63" t="s">
        <v>3190</v>
      </c>
      <c r="O2921" s="62">
        <v>3</v>
      </c>
      <c r="P2921" s="64"/>
    </row>
    <row r="2922" spans="2:16" x14ac:dyDescent="0.25">
      <c r="B2922" s="62">
        <v>2917</v>
      </c>
      <c r="C2922" s="63" t="s">
        <v>3182</v>
      </c>
      <c r="D2922" s="63" t="s">
        <v>3222</v>
      </c>
      <c r="E2922" s="63" t="s">
        <v>3243</v>
      </c>
      <c r="F2922" s="63" t="s">
        <v>3243</v>
      </c>
      <c r="G2922" s="63"/>
      <c r="H2922" s="63"/>
      <c r="I2922" s="62" t="s">
        <v>3189</v>
      </c>
      <c r="J2922" s="63">
        <v>134.31</v>
      </c>
      <c r="K2922" s="63">
        <v>13</v>
      </c>
      <c r="L2922" s="63" t="s">
        <v>3186</v>
      </c>
      <c r="M2922" s="63" t="s">
        <v>3187</v>
      </c>
      <c r="N2922" s="63" t="s">
        <v>3190</v>
      </c>
      <c r="O2922" s="62">
        <v>3</v>
      </c>
      <c r="P2922" s="64"/>
    </row>
    <row r="2923" spans="2:16" x14ac:dyDescent="0.25">
      <c r="B2923" s="62">
        <v>2918</v>
      </c>
      <c r="C2923" s="63" t="s">
        <v>3182</v>
      </c>
      <c r="D2923" s="63" t="s">
        <v>3222</v>
      </c>
      <c r="E2923" s="63" t="s">
        <v>3243</v>
      </c>
      <c r="F2923" s="63" t="s">
        <v>3243</v>
      </c>
      <c r="G2923" s="63"/>
      <c r="H2923" s="63"/>
      <c r="I2923" s="62" t="s">
        <v>3189</v>
      </c>
      <c r="J2923" s="63">
        <v>117.59</v>
      </c>
      <c r="K2923" s="63">
        <v>13</v>
      </c>
      <c r="L2923" s="63" t="s">
        <v>3186</v>
      </c>
      <c r="M2923" s="63" t="s">
        <v>3187</v>
      </c>
      <c r="N2923" s="63" t="s">
        <v>3190</v>
      </c>
      <c r="O2923" s="62">
        <v>3</v>
      </c>
      <c r="P2923" s="64"/>
    </row>
    <row r="2924" spans="2:16" x14ac:dyDescent="0.25">
      <c r="B2924" s="62">
        <v>2919</v>
      </c>
      <c r="C2924" s="63" t="s">
        <v>3182</v>
      </c>
      <c r="D2924" s="63" t="s">
        <v>3222</v>
      </c>
      <c r="E2924" s="63" t="s">
        <v>3243</v>
      </c>
      <c r="F2924" s="63" t="s">
        <v>3243</v>
      </c>
      <c r="G2924" s="63"/>
      <c r="H2924" s="63"/>
      <c r="I2924" s="62" t="s">
        <v>3189</v>
      </c>
      <c r="J2924" s="63">
        <v>166.9</v>
      </c>
      <c r="K2924" s="63">
        <v>13</v>
      </c>
      <c r="L2924" s="63" t="s">
        <v>3186</v>
      </c>
      <c r="M2924" s="63" t="s">
        <v>3187</v>
      </c>
      <c r="N2924" s="63" t="s">
        <v>3190</v>
      </c>
      <c r="O2924" s="62">
        <v>3</v>
      </c>
      <c r="P2924" s="64"/>
    </row>
    <row r="2925" spans="2:16" x14ac:dyDescent="0.25">
      <c r="B2925" s="62">
        <v>2920</v>
      </c>
      <c r="C2925" s="63" t="s">
        <v>3182</v>
      </c>
      <c r="D2925" s="63" t="s">
        <v>3222</v>
      </c>
      <c r="E2925" s="63" t="s">
        <v>3243</v>
      </c>
      <c r="F2925" s="63" t="s">
        <v>3243</v>
      </c>
      <c r="G2925" s="63"/>
      <c r="H2925" s="63"/>
      <c r="I2925" s="62" t="s">
        <v>3189</v>
      </c>
      <c r="J2925" s="63">
        <v>89.69</v>
      </c>
      <c r="K2925" s="63">
        <v>13</v>
      </c>
      <c r="L2925" s="63" t="s">
        <v>3186</v>
      </c>
      <c r="M2925" s="63" t="s">
        <v>3187</v>
      </c>
      <c r="N2925" s="63" t="s">
        <v>3190</v>
      </c>
      <c r="O2925" s="62">
        <v>3</v>
      </c>
      <c r="P2925" s="64"/>
    </row>
    <row r="2926" spans="2:16" x14ac:dyDescent="0.25">
      <c r="B2926" s="62">
        <v>2921</v>
      </c>
      <c r="C2926" s="63" t="s">
        <v>3182</v>
      </c>
      <c r="D2926" s="63" t="s">
        <v>3222</v>
      </c>
      <c r="E2926" s="63" t="s">
        <v>3243</v>
      </c>
      <c r="F2926" s="63" t="s">
        <v>3243</v>
      </c>
      <c r="G2926" s="63"/>
      <c r="H2926" s="63"/>
      <c r="I2926" s="62" t="s">
        <v>3189</v>
      </c>
      <c r="J2926" s="63">
        <v>890.86</v>
      </c>
      <c r="K2926" s="63">
        <v>13</v>
      </c>
      <c r="L2926" s="63" t="s">
        <v>3186</v>
      </c>
      <c r="M2926" s="63" t="s">
        <v>3187</v>
      </c>
      <c r="N2926" s="63" t="s">
        <v>3190</v>
      </c>
      <c r="O2926" s="62">
        <v>3</v>
      </c>
      <c r="P2926" s="64"/>
    </row>
    <row r="2927" spans="2:16" x14ac:dyDescent="0.25">
      <c r="B2927" s="62">
        <v>2922</v>
      </c>
      <c r="C2927" s="63" t="s">
        <v>3182</v>
      </c>
      <c r="D2927" s="63" t="s">
        <v>3222</v>
      </c>
      <c r="E2927" s="63" t="s">
        <v>3243</v>
      </c>
      <c r="F2927" s="63" t="s">
        <v>3243</v>
      </c>
      <c r="G2927" s="63"/>
      <c r="H2927" s="63"/>
      <c r="I2927" s="62" t="s">
        <v>3189</v>
      </c>
      <c r="J2927" s="63">
        <v>93.75</v>
      </c>
      <c r="K2927" s="63">
        <v>13</v>
      </c>
      <c r="L2927" s="63" t="s">
        <v>3186</v>
      </c>
      <c r="M2927" s="63" t="s">
        <v>3187</v>
      </c>
      <c r="N2927" s="63" t="s">
        <v>3190</v>
      </c>
      <c r="O2927" s="62">
        <v>3</v>
      </c>
      <c r="P2927" s="64"/>
    </row>
    <row r="2928" spans="2:16" x14ac:dyDescent="0.25">
      <c r="B2928" s="62">
        <v>2923</v>
      </c>
      <c r="C2928" s="63" t="s">
        <v>3182</v>
      </c>
      <c r="D2928" s="63" t="s">
        <v>3214</v>
      </c>
      <c r="E2928" s="63" t="s">
        <v>3215</v>
      </c>
      <c r="F2928" s="63" t="s">
        <v>3215</v>
      </c>
      <c r="G2928" s="63"/>
      <c r="H2928" s="63"/>
      <c r="I2928" s="62" t="s">
        <v>3200</v>
      </c>
      <c r="J2928" s="63">
        <v>34.200000000000003</v>
      </c>
      <c r="K2928" s="63">
        <v>7</v>
      </c>
      <c r="L2928" s="63" t="s">
        <v>3186</v>
      </c>
      <c r="M2928" s="63" t="s">
        <v>3187</v>
      </c>
      <c r="N2928" s="63" t="s">
        <v>3201</v>
      </c>
      <c r="O2928" s="62">
        <v>1</v>
      </c>
    </row>
    <row r="2929" spans="2:16" x14ac:dyDescent="0.25">
      <c r="B2929" s="62">
        <v>2924</v>
      </c>
      <c r="C2929" s="63" t="s">
        <v>3182</v>
      </c>
      <c r="D2929" s="63" t="s">
        <v>3222</v>
      </c>
      <c r="E2929" s="63" t="s">
        <v>3243</v>
      </c>
      <c r="F2929" s="63" t="s">
        <v>3243</v>
      </c>
      <c r="G2929" s="63"/>
      <c r="H2929" s="63"/>
      <c r="I2929" s="62" t="s">
        <v>3189</v>
      </c>
      <c r="J2929" s="63">
        <v>134.76</v>
      </c>
      <c r="K2929" s="63">
        <v>13</v>
      </c>
      <c r="L2929" s="63" t="s">
        <v>3186</v>
      </c>
      <c r="M2929" s="63" t="s">
        <v>3187</v>
      </c>
      <c r="N2929" s="63" t="s">
        <v>3190</v>
      </c>
      <c r="O2929" s="62">
        <v>3</v>
      </c>
      <c r="P2929" s="64"/>
    </row>
    <row r="2930" spans="2:16" x14ac:dyDescent="0.25">
      <c r="B2930" s="62">
        <v>2925</v>
      </c>
      <c r="C2930" s="63" t="s">
        <v>3182</v>
      </c>
      <c r="D2930" s="63" t="s">
        <v>3222</v>
      </c>
      <c r="E2930" s="63" t="s">
        <v>3243</v>
      </c>
      <c r="F2930" s="63" t="s">
        <v>3243</v>
      </c>
      <c r="G2930" s="63"/>
      <c r="H2930" s="63"/>
      <c r="I2930" s="62" t="s">
        <v>3189</v>
      </c>
      <c r="J2930" s="63">
        <v>142.72999999999999</v>
      </c>
      <c r="K2930" s="63">
        <v>13</v>
      </c>
      <c r="L2930" s="63" t="s">
        <v>3186</v>
      </c>
      <c r="M2930" s="63" t="s">
        <v>3187</v>
      </c>
      <c r="N2930" s="63" t="s">
        <v>3190</v>
      </c>
      <c r="O2930" s="62">
        <v>3</v>
      </c>
      <c r="P2930" s="64"/>
    </row>
    <row r="2931" spans="2:16" x14ac:dyDescent="0.25">
      <c r="B2931" s="62">
        <v>2926</v>
      </c>
      <c r="C2931" s="63" t="s">
        <v>3182</v>
      </c>
      <c r="D2931" s="63" t="s">
        <v>3222</v>
      </c>
      <c r="E2931" s="63" t="s">
        <v>3243</v>
      </c>
      <c r="F2931" s="63" t="s">
        <v>3243</v>
      </c>
      <c r="G2931" s="63"/>
      <c r="H2931" s="63"/>
      <c r="I2931" s="62" t="s">
        <v>3189</v>
      </c>
      <c r="J2931" s="63">
        <v>128.62</v>
      </c>
      <c r="K2931" s="63">
        <v>13</v>
      </c>
      <c r="L2931" s="63" t="s">
        <v>3186</v>
      </c>
      <c r="M2931" s="63" t="s">
        <v>3187</v>
      </c>
      <c r="N2931" s="63" t="s">
        <v>3190</v>
      </c>
      <c r="O2931" s="62">
        <v>3</v>
      </c>
      <c r="P2931" s="64"/>
    </row>
    <row r="2932" spans="2:16" x14ac:dyDescent="0.25">
      <c r="B2932" s="62">
        <v>2927</v>
      </c>
      <c r="C2932" s="63" t="s">
        <v>3182</v>
      </c>
      <c r="D2932" s="63" t="s">
        <v>3214</v>
      </c>
      <c r="E2932" s="63" t="s">
        <v>3215</v>
      </c>
      <c r="F2932" s="63" t="s">
        <v>3215</v>
      </c>
      <c r="G2932" s="63"/>
      <c r="H2932" s="63"/>
      <c r="I2932" s="62" t="s">
        <v>3200</v>
      </c>
      <c r="J2932" s="63">
        <v>44</v>
      </c>
      <c r="K2932" s="63">
        <v>9</v>
      </c>
      <c r="L2932" s="63" t="s">
        <v>3186</v>
      </c>
      <c r="M2932" s="63" t="s">
        <v>3187</v>
      </c>
      <c r="N2932" s="63" t="s">
        <v>3208</v>
      </c>
      <c r="O2932" s="62">
        <v>2</v>
      </c>
    </row>
    <row r="2933" spans="2:16" x14ac:dyDescent="0.25">
      <c r="B2933" s="62">
        <v>2928</v>
      </c>
      <c r="C2933" s="63" t="s">
        <v>3182</v>
      </c>
      <c r="D2933" s="63" t="s">
        <v>3214</v>
      </c>
      <c r="E2933" s="63" t="s">
        <v>3215</v>
      </c>
      <c r="F2933" s="63" t="s">
        <v>3215</v>
      </c>
      <c r="G2933" s="63"/>
      <c r="H2933" s="63"/>
      <c r="I2933" s="62" t="s">
        <v>3200</v>
      </c>
      <c r="J2933" s="63">
        <v>46</v>
      </c>
      <c r="K2933" s="63">
        <v>9</v>
      </c>
      <c r="L2933" s="63" t="s">
        <v>3186</v>
      </c>
      <c r="M2933" s="63" t="s">
        <v>3187</v>
      </c>
      <c r="N2933" s="63" t="s">
        <v>3208</v>
      </c>
      <c r="O2933" s="62">
        <v>2</v>
      </c>
    </row>
    <row r="2934" spans="2:16" x14ac:dyDescent="0.25">
      <c r="B2934" s="62">
        <v>2929</v>
      </c>
      <c r="C2934" s="63" t="s">
        <v>3182</v>
      </c>
      <c r="D2934" s="63" t="s">
        <v>3214</v>
      </c>
      <c r="E2934" s="63" t="s">
        <v>3215</v>
      </c>
      <c r="F2934" s="63" t="s">
        <v>3215</v>
      </c>
      <c r="G2934" s="63"/>
      <c r="H2934" s="63"/>
      <c r="I2934" s="62" t="s">
        <v>3200</v>
      </c>
      <c r="J2934" s="63">
        <v>40</v>
      </c>
      <c r="K2934" s="63">
        <v>8</v>
      </c>
      <c r="L2934" s="63" t="s">
        <v>3186</v>
      </c>
      <c r="M2934" s="63" t="s">
        <v>3187</v>
      </c>
      <c r="N2934" s="63" t="s">
        <v>3204</v>
      </c>
      <c r="O2934" s="62">
        <v>2</v>
      </c>
    </row>
    <row r="2935" spans="2:16" x14ac:dyDescent="0.25">
      <c r="B2935" s="62">
        <v>2930</v>
      </c>
      <c r="C2935" s="63" t="s">
        <v>3182</v>
      </c>
      <c r="D2935" s="63" t="s">
        <v>3245</v>
      </c>
      <c r="E2935" s="63" t="s">
        <v>3245</v>
      </c>
      <c r="F2935" s="63" t="s">
        <v>3245</v>
      </c>
      <c r="G2935" s="63"/>
      <c r="H2935" s="63"/>
      <c r="I2935" s="62" t="s">
        <v>3200</v>
      </c>
      <c r="J2935" s="63">
        <v>35</v>
      </c>
      <c r="K2935" s="63">
        <v>8</v>
      </c>
      <c r="L2935" s="63" t="s">
        <v>3186</v>
      </c>
      <c r="M2935" s="63" t="s">
        <v>3187</v>
      </c>
      <c r="N2935" s="63" t="s">
        <v>3204</v>
      </c>
      <c r="O2935" s="62">
        <v>2</v>
      </c>
    </row>
    <row r="2936" spans="2:16" x14ac:dyDescent="0.25">
      <c r="B2936" s="62">
        <v>2931</v>
      </c>
      <c r="C2936" s="63" t="s">
        <v>3182</v>
      </c>
      <c r="D2936" s="63" t="s">
        <v>3222</v>
      </c>
      <c r="E2936" s="63" t="s">
        <v>3243</v>
      </c>
      <c r="F2936" s="63" t="s">
        <v>3243</v>
      </c>
      <c r="G2936" s="63"/>
      <c r="H2936" s="63"/>
      <c r="I2936" s="62" t="s">
        <v>3189</v>
      </c>
      <c r="J2936" s="63">
        <v>104.67</v>
      </c>
      <c r="K2936" s="63">
        <v>13</v>
      </c>
      <c r="L2936" s="63" t="s">
        <v>3186</v>
      </c>
      <c r="M2936" s="63" t="s">
        <v>3187</v>
      </c>
      <c r="N2936" s="63" t="s">
        <v>3190</v>
      </c>
      <c r="O2936" s="62">
        <v>3</v>
      </c>
      <c r="P2936" s="64"/>
    </row>
    <row r="2937" spans="2:16" x14ac:dyDescent="0.25">
      <c r="B2937" s="62">
        <v>2932</v>
      </c>
      <c r="C2937" s="63" t="s">
        <v>3182</v>
      </c>
      <c r="D2937" s="63" t="s">
        <v>3222</v>
      </c>
      <c r="E2937" s="63" t="s">
        <v>3243</v>
      </c>
      <c r="F2937" s="63" t="s">
        <v>3243</v>
      </c>
      <c r="G2937" s="63"/>
      <c r="H2937" s="63"/>
      <c r="I2937" s="62" t="s">
        <v>3189</v>
      </c>
      <c r="J2937" s="63">
        <v>73.790000000000006</v>
      </c>
      <c r="K2937" s="63">
        <v>13</v>
      </c>
      <c r="L2937" s="63" t="s">
        <v>3186</v>
      </c>
      <c r="M2937" s="63" t="s">
        <v>3187</v>
      </c>
      <c r="N2937" s="63" t="s">
        <v>3190</v>
      </c>
      <c r="O2937" s="62">
        <v>3</v>
      </c>
      <c r="P2937" s="64"/>
    </row>
    <row r="2938" spans="2:16" x14ac:dyDescent="0.25">
      <c r="B2938" s="62">
        <v>2933</v>
      </c>
      <c r="C2938" s="63" t="s">
        <v>3182</v>
      </c>
      <c r="D2938" s="63" t="s">
        <v>3222</v>
      </c>
      <c r="E2938" s="63" t="s">
        <v>3243</v>
      </c>
      <c r="F2938" s="63" t="s">
        <v>3243</v>
      </c>
      <c r="G2938" s="63"/>
      <c r="H2938" s="63"/>
      <c r="I2938" s="62" t="s">
        <v>3189</v>
      </c>
      <c r="J2938" s="63">
        <v>164.07</v>
      </c>
      <c r="K2938" s="63">
        <v>13</v>
      </c>
      <c r="L2938" s="63" t="s">
        <v>3186</v>
      </c>
      <c r="M2938" s="63" t="s">
        <v>3187</v>
      </c>
      <c r="N2938" s="63" t="s">
        <v>3190</v>
      </c>
      <c r="O2938" s="62">
        <v>3</v>
      </c>
      <c r="P2938" s="64"/>
    </row>
    <row r="2939" spans="2:16" x14ac:dyDescent="0.25">
      <c r="B2939" s="62">
        <v>2934</v>
      </c>
      <c r="C2939" s="63" t="s">
        <v>3182</v>
      </c>
      <c r="D2939" s="63" t="s">
        <v>3214</v>
      </c>
      <c r="E2939" s="63" t="s">
        <v>3249</v>
      </c>
      <c r="F2939" s="63" t="s">
        <v>3249</v>
      </c>
      <c r="G2939" s="63"/>
      <c r="H2939" s="63"/>
      <c r="I2939" s="62" t="s">
        <v>3200</v>
      </c>
      <c r="J2939" s="63">
        <v>27.7</v>
      </c>
      <c r="K2939" s="63">
        <v>8</v>
      </c>
      <c r="L2939" s="63" t="s">
        <v>3186</v>
      </c>
      <c r="M2939" s="63" t="s">
        <v>3187</v>
      </c>
      <c r="N2939" s="63" t="s">
        <v>3221</v>
      </c>
      <c r="O2939" s="62">
        <v>2</v>
      </c>
      <c r="P2939" s="65"/>
    </row>
    <row r="2940" spans="2:16" x14ac:dyDescent="0.25">
      <c r="B2940" s="62">
        <v>2935</v>
      </c>
      <c r="C2940" s="63" t="s">
        <v>3182</v>
      </c>
      <c r="D2940" s="63" t="s">
        <v>3205</v>
      </c>
      <c r="E2940" s="63" t="s">
        <v>3251</v>
      </c>
      <c r="F2940" s="63" t="s">
        <v>3251</v>
      </c>
      <c r="G2940" s="63"/>
      <c r="H2940" s="63"/>
      <c r="I2940" s="62" t="s">
        <v>3189</v>
      </c>
      <c r="J2940" s="63">
        <v>169.69</v>
      </c>
      <c r="K2940" s="63">
        <v>12</v>
      </c>
      <c r="L2940" s="63" t="s">
        <v>3186</v>
      </c>
      <c r="M2940" s="63" t="s">
        <v>3194</v>
      </c>
      <c r="N2940" s="63" t="s">
        <v>3211</v>
      </c>
      <c r="O2940" s="62">
        <v>3</v>
      </c>
      <c r="P2940" s="64"/>
    </row>
    <row r="2941" spans="2:16" x14ac:dyDescent="0.25">
      <c r="B2941" s="62">
        <v>2936</v>
      </c>
      <c r="C2941" s="63" t="s">
        <v>3182</v>
      </c>
      <c r="D2941" s="63" t="s">
        <v>3205</v>
      </c>
      <c r="E2941" s="63" t="s">
        <v>3252</v>
      </c>
      <c r="F2941" s="63" t="s">
        <v>3252</v>
      </c>
      <c r="G2941" s="63"/>
      <c r="H2941" s="63"/>
      <c r="I2941" s="62" t="s">
        <v>3200</v>
      </c>
      <c r="J2941" s="63">
        <v>19.2</v>
      </c>
      <c r="K2941" s="63">
        <v>7</v>
      </c>
      <c r="L2941" s="63" t="s">
        <v>3186</v>
      </c>
      <c r="M2941" s="63" t="s">
        <v>3187</v>
      </c>
      <c r="N2941" s="63" t="s">
        <v>3201</v>
      </c>
      <c r="O2941" s="62">
        <v>1</v>
      </c>
    </row>
    <row r="2942" spans="2:16" x14ac:dyDescent="0.25">
      <c r="B2942" s="62">
        <v>2937</v>
      </c>
      <c r="C2942" s="63" t="s">
        <v>3182</v>
      </c>
      <c r="D2942" s="63" t="s">
        <v>3205</v>
      </c>
      <c r="E2942" s="63" t="s">
        <v>3251</v>
      </c>
      <c r="F2942" s="63" t="s">
        <v>3251</v>
      </c>
      <c r="G2942" s="63"/>
      <c r="H2942" s="63"/>
      <c r="I2942" s="62" t="s">
        <v>3189</v>
      </c>
      <c r="J2942" s="63">
        <v>194.63</v>
      </c>
      <c r="K2942" s="63">
        <v>12</v>
      </c>
      <c r="L2942" s="63" t="s">
        <v>3186</v>
      </c>
      <c r="M2942" s="63" t="s">
        <v>3194</v>
      </c>
      <c r="N2942" s="63" t="s">
        <v>3211</v>
      </c>
      <c r="O2942" s="62">
        <v>3</v>
      </c>
      <c r="P2942" s="64"/>
    </row>
    <row r="2943" spans="2:16" x14ac:dyDescent="0.25">
      <c r="B2943" s="62">
        <v>2938</v>
      </c>
      <c r="C2943" s="63" t="s">
        <v>3182</v>
      </c>
      <c r="D2943" s="63" t="s">
        <v>3205</v>
      </c>
      <c r="E2943" s="63" t="s">
        <v>3253</v>
      </c>
      <c r="F2943" s="63" t="s">
        <v>3253</v>
      </c>
      <c r="G2943" s="63"/>
      <c r="H2943" s="63"/>
      <c r="I2943" s="62" t="s">
        <v>3189</v>
      </c>
      <c r="J2943" s="63">
        <v>79.150000000000006</v>
      </c>
      <c r="K2943" s="63">
        <v>11</v>
      </c>
      <c r="L2943" s="63" t="s">
        <v>3186</v>
      </c>
      <c r="M2943" s="63" t="s">
        <v>3194</v>
      </c>
      <c r="N2943" s="63" t="s">
        <v>3195</v>
      </c>
      <c r="O2943" s="62">
        <v>3</v>
      </c>
      <c r="P2943" s="64"/>
    </row>
    <row r="2944" spans="2:16" x14ac:dyDescent="0.25">
      <c r="B2944" s="62">
        <v>2939</v>
      </c>
      <c r="C2944" s="63" t="s">
        <v>3182</v>
      </c>
      <c r="D2944" s="63" t="s">
        <v>3205</v>
      </c>
      <c r="E2944" s="63" t="s">
        <v>3252</v>
      </c>
      <c r="F2944" s="63" t="s">
        <v>3252</v>
      </c>
      <c r="G2944" s="63"/>
      <c r="H2944" s="63"/>
      <c r="I2944" s="62" t="s">
        <v>3189</v>
      </c>
      <c r="J2944" s="63">
        <v>605.23</v>
      </c>
      <c r="K2944" s="63">
        <v>12</v>
      </c>
      <c r="L2944" s="63" t="s">
        <v>3186</v>
      </c>
      <c r="M2944" s="63" t="s">
        <v>3194</v>
      </c>
      <c r="N2944" s="63" t="s">
        <v>3211</v>
      </c>
      <c r="O2944" s="62">
        <v>3</v>
      </c>
      <c r="P2944" s="64"/>
    </row>
    <row r="2945" spans="2:16" x14ac:dyDescent="0.25">
      <c r="B2945" s="62">
        <v>2940</v>
      </c>
      <c r="C2945" s="63" t="s">
        <v>3182</v>
      </c>
      <c r="D2945" s="63" t="s">
        <v>3205</v>
      </c>
      <c r="E2945" s="63" t="s">
        <v>3254</v>
      </c>
      <c r="F2945" s="63" t="s">
        <v>3254</v>
      </c>
      <c r="G2945" s="63"/>
      <c r="H2945" s="63"/>
      <c r="I2945" s="62" t="s">
        <v>3189</v>
      </c>
      <c r="J2945" s="63">
        <v>292.49</v>
      </c>
      <c r="K2945" s="63">
        <v>12</v>
      </c>
      <c r="L2945" s="63" t="s">
        <v>3186</v>
      </c>
      <c r="M2945" s="63" t="s">
        <v>3194</v>
      </c>
      <c r="N2945" s="63" t="s">
        <v>3211</v>
      </c>
      <c r="O2945" s="62">
        <v>3</v>
      </c>
      <c r="P2945" s="64"/>
    </row>
    <row r="2946" spans="2:16" x14ac:dyDescent="0.25">
      <c r="B2946" s="62">
        <v>2941</v>
      </c>
      <c r="C2946" s="63" t="s">
        <v>3182</v>
      </c>
      <c r="D2946" s="63" t="s">
        <v>3205</v>
      </c>
      <c r="E2946" s="63" t="s">
        <v>3252</v>
      </c>
      <c r="F2946" s="63" t="s">
        <v>3252</v>
      </c>
      <c r="G2946" s="63"/>
      <c r="H2946" s="63"/>
      <c r="I2946" s="62" t="s">
        <v>3189</v>
      </c>
      <c r="J2946" s="63">
        <v>159.96</v>
      </c>
      <c r="K2946" s="63">
        <v>11</v>
      </c>
      <c r="L2946" s="63" t="s">
        <v>3186</v>
      </c>
      <c r="M2946" s="63" t="s">
        <v>3194</v>
      </c>
      <c r="N2946" s="63" t="s">
        <v>3195</v>
      </c>
      <c r="O2946" s="62">
        <v>3</v>
      </c>
      <c r="P2946" s="64"/>
    </row>
    <row r="2947" spans="2:16" x14ac:dyDescent="0.25">
      <c r="B2947" s="62">
        <v>2942</v>
      </c>
      <c r="C2947" s="63" t="s">
        <v>3182</v>
      </c>
      <c r="D2947" s="63" t="s">
        <v>3205</v>
      </c>
      <c r="E2947" s="63" t="s">
        <v>3252</v>
      </c>
      <c r="F2947" s="63" t="s">
        <v>3252</v>
      </c>
      <c r="G2947" s="63"/>
      <c r="H2947" s="63"/>
      <c r="I2947" s="62" t="s">
        <v>3189</v>
      </c>
      <c r="J2947" s="63">
        <v>160</v>
      </c>
      <c r="K2947" s="63">
        <v>11</v>
      </c>
      <c r="L2947" s="63" t="s">
        <v>3186</v>
      </c>
      <c r="M2947" s="63" t="s">
        <v>3194</v>
      </c>
      <c r="N2947" s="63" t="s">
        <v>3195</v>
      </c>
      <c r="O2947" s="62">
        <v>3</v>
      </c>
      <c r="P2947" s="64"/>
    </row>
    <row r="2948" spans="2:16" x14ac:dyDescent="0.25">
      <c r="B2948" s="62">
        <v>2943</v>
      </c>
      <c r="C2948" s="63" t="s">
        <v>3182</v>
      </c>
      <c r="D2948" s="63" t="s">
        <v>3205</v>
      </c>
      <c r="E2948" s="63" t="s">
        <v>3252</v>
      </c>
      <c r="F2948" s="63" t="s">
        <v>3252</v>
      </c>
      <c r="G2948" s="63"/>
      <c r="H2948" s="63"/>
      <c r="I2948" s="62" t="s">
        <v>3189</v>
      </c>
      <c r="J2948" s="63">
        <v>76</v>
      </c>
      <c r="K2948" s="63">
        <v>13</v>
      </c>
      <c r="L2948" s="63" t="s">
        <v>3186</v>
      </c>
      <c r="M2948" s="63" t="s">
        <v>3187</v>
      </c>
      <c r="N2948" s="63" t="s">
        <v>3199</v>
      </c>
      <c r="O2948" s="62">
        <v>3</v>
      </c>
      <c r="P2948" s="64"/>
    </row>
    <row r="2949" spans="2:16" x14ac:dyDescent="0.25">
      <c r="B2949" s="62">
        <v>2944</v>
      </c>
      <c r="C2949" s="63" t="s">
        <v>3182</v>
      </c>
      <c r="D2949" s="63" t="s">
        <v>3205</v>
      </c>
      <c r="E2949" s="63" t="s">
        <v>3252</v>
      </c>
      <c r="F2949" s="63" t="s">
        <v>3252</v>
      </c>
      <c r="G2949" s="63"/>
      <c r="H2949" s="63"/>
      <c r="I2949" s="62" t="s">
        <v>3189</v>
      </c>
      <c r="J2949" s="63">
        <v>152</v>
      </c>
      <c r="K2949" s="63">
        <v>12</v>
      </c>
      <c r="L2949" s="63" t="s">
        <v>3186</v>
      </c>
      <c r="M2949" s="63" t="s">
        <v>3194</v>
      </c>
      <c r="N2949" s="63" t="s">
        <v>3211</v>
      </c>
      <c r="O2949" s="62">
        <v>3</v>
      </c>
      <c r="P2949" s="64"/>
    </row>
    <row r="2950" spans="2:16" x14ac:dyDescent="0.25">
      <c r="B2950" s="62">
        <v>2945</v>
      </c>
      <c r="C2950" s="63" t="s">
        <v>3182</v>
      </c>
      <c r="D2950" s="63" t="s">
        <v>3205</v>
      </c>
      <c r="E2950" s="63" t="s">
        <v>3251</v>
      </c>
      <c r="F2950" s="63" t="s">
        <v>3251</v>
      </c>
      <c r="G2950" s="63"/>
      <c r="H2950" s="63"/>
      <c r="I2950" s="62" t="s">
        <v>3189</v>
      </c>
      <c r="J2950" s="63">
        <v>61.84</v>
      </c>
      <c r="K2950" s="63">
        <v>11</v>
      </c>
      <c r="L2950" s="63" t="s">
        <v>3186</v>
      </c>
      <c r="M2950" s="63" t="s">
        <v>3194</v>
      </c>
      <c r="N2950" s="63" t="s">
        <v>3195</v>
      </c>
      <c r="O2950" s="62">
        <v>3</v>
      </c>
      <c r="P2950" s="64"/>
    </row>
    <row r="2951" spans="2:16" x14ac:dyDescent="0.25">
      <c r="B2951" s="62">
        <v>2946</v>
      </c>
      <c r="C2951" s="63" t="s">
        <v>3182</v>
      </c>
      <c r="D2951" s="63" t="s">
        <v>3205</v>
      </c>
      <c r="E2951" s="63" t="s">
        <v>3254</v>
      </c>
      <c r="F2951" s="63" t="s">
        <v>3254</v>
      </c>
      <c r="G2951" s="63"/>
      <c r="H2951" s="63"/>
      <c r="I2951" s="62" t="s">
        <v>3189</v>
      </c>
      <c r="J2951" s="63">
        <v>61.88</v>
      </c>
      <c r="K2951" s="63">
        <v>12</v>
      </c>
      <c r="L2951" s="63" t="s">
        <v>3186</v>
      </c>
      <c r="M2951" s="63" t="s">
        <v>3194</v>
      </c>
      <c r="N2951" s="63" t="s">
        <v>3211</v>
      </c>
      <c r="O2951" s="62">
        <v>3</v>
      </c>
      <c r="P2951" s="64"/>
    </row>
    <row r="2952" spans="2:16" x14ac:dyDescent="0.25">
      <c r="B2952" s="62">
        <v>2947</v>
      </c>
      <c r="C2952" s="63" t="s">
        <v>3182</v>
      </c>
      <c r="D2952" s="63" t="s">
        <v>3205</v>
      </c>
      <c r="E2952" s="63" t="s">
        <v>3251</v>
      </c>
      <c r="F2952" s="63" t="s">
        <v>3251</v>
      </c>
      <c r="G2952" s="63"/>
      <c r="H2952" s="63"/>
      <c r="I2952" s="62" t="s">
        <v>3189</v>
      </c>
      <c r="J2952" s="63">
        <v>135.03</v>
      </c>
      <c r="K2952" s="63">
        <v>12</v>
      </c>
      <c r="L2952" s="63" t="s">
        <v>3186</v>
      </c>
      <c r="M2952" s="63" t="s">
        <v>3194</v>
      </c>
      <c r="N2952" s="63" t="s">
        <v>3211</v>
      </c>
      <c r="O2952" s="62">
        <v>3</v>
      </c>
      <c r="P2952" s="64"/>
    </row>
    <row r="2953" spans="2:16" x14ac:dyDescent="0.25">
      <c r="B2953" s="62">
        <v>2948</v>
      </c>
      <c r="C2953" s="63" t="s">
        <v>3182</v>
      </c>
      <c r="D2953" s="63" t="s">
        <v>3205</v>
      </c>
      <c r="E2953" s="63" t="s">
        <v>3251</v>
      </c>
      <c r="F2953" s="63" t="s">
        <v>3251</v>
      </c>
      <c r="G2953" s="63"/>
      <c r="H2953" s="63"/>
      <c r="I2953" s="62" t="s">
        <v>3189</v>
      </c>
      <c r="J2953" s="63">
        <v>126.04</v>
      </c>
      <c r="K2953" s="63">
        <v>12</v>
      </c>
      <c r="L2953" s="63" t="s">
        <v>3186</v>
      </c>
      <c r="M2953" s="63" t="s">
        <v>3194</v>
      </c>
      <c r="N2953" s="63" t="s">
        <v>3211</v>
      </c>
      <c r="O2953" s="62">
        <v>3</v>
      </c>
      <c r="P2953" s="64"/>
    </row>
    <row r="2954" spans="2:16" x14ac:dyDescent="0.25">
      <c r="B2954" s="62">
        <v>2949</v>
      </c>
      <c r="C2954" s="63" t="s">
        <v>3182</v>
      </c>
      <c r="D2954" s="63" t="s">
        <v>3205</v>
      </c>
      <c r="E2954" s="63" t="s">
        <v>3255</v>
      </c>
      <c r="F2954" s="63" t="s">
        <v>3255</v>
      </c>
      <c r="G2954" s="63"/>
      <c r="H2954" s="63"/>
      <c r="I2954" s="62" t="s">
        <v>3189</v>
      </c>
      <c r="J2954" s="63">
        <v>26</v>
      </c>
      <c r="K2954" s="63">
        <v>12</v>
      </c>
      <c r="L2954" s="63" t="s">
        <v>3186</v>
      </c>
      <c r="M2954" s="63" t="s">
        <v>3194</v>
      </c>
      <c r="N2954" s="63" t="s">
        <v>3211</v>
      </c>
      <c r="O2954" s="62">
        <v>3</v>
      </c>
      <c r="P2954" s="64"/>
    </row>
    <row r="2955" spans="2:16" x14ac:dyDescent="0.25">
      <c r="B2955" s="62">
        <v>2950</v>
      </c>
      <c r="C2955" s="63" t="s">
        <v>3182</v>
      </c>
      <c r="D2955" s="63" t="s">
        <v>3205</v>
      </c>
      <c r="E2955" s="63" t="s">
        <v>3253</v>
      </c>
      <c r="F2955" s="63" t="s">
        <v>3253</v>
      </c>
      <c r="G2955" s="63"/>
      <c r="H2955" s="63"/>
      <c r="I2955" s="62" t="s">
        <v>3189</v>
      </c>
      <c r="J2955" s="63">
        <v>279</v>
      </c>
      <c r="K2955" s="63">
        <v>11</v>
      </c>
      <c r="L2955" s="63" t="s">
        <v>3186</v>
      </c>
      <c r="M2955" s="63" t="s">
        <v>3194</v>
      </c>
      <c r="N2955" s="63" t="s">
        <v>3195</v>
      </c>
      <c r="O2955" s="62">
        <v>3</v>
      </c>
      <c r="P2955" s="64"/>
    </row>
    <row r="2956" spans="2:16" x14ac:dyDescent="0.25">
      <c r="B2956" s="62">
        <v>2951</v>
      </c>
      <c r="C2956" s="63" t="s">
        <v>3182</v>
      </c>
      <c r="D2956" s="63" t="s">
        <v>3205</v>
      </c>
      <c r="E2956" s="63" t="s">
        <v>3253</v>
      </c>
      <c r="F2956" s="63" t="s">
        <v>3253</v>
      </c>
      <c r="G2956" s="63"/>
      <c r="H2956" s="63"/>
      <c r="I2956" s="62" t="s">
        <v>3189</v>
      </c>
      <c r="J2956" s="63">
        <v>93.69</v>
      </c>
      <c r="K2956" s="63">
        <v>11</v>
      </c>
      <c r="L2956" s="63" t="s">
        <v>3186</v>
      </c>
      <c r="M2956" s="63" t="s">
        <v>3194</v>
      </c>
      <c r="N2956" s="63" t="s">
        <v>3195</v>
      </c>
      <c r="O2956" s="62">
        <v>3</v>
      </c>
      <c r="P2956" s="64"/>
    </row>
    <row r="2957" spans="2:16" x14ac:dyDescent="0.25">
      <c r="B2957" s="62">
        <v>2952</v>
      </c>
      <c r="C2957" s="63" t="s">
        <v>3182</v>
      </c>
      <c r="D2957" s="63" t="s">
        <v>3205</v>
      </c>
      <c r="E2957" s="63" t="s">
        <v>3252</v>
      </c>
      <c r="F2957" s="63" t="s">
        <v>3252</v>
      </c>
      <c r="G2957" s="63"/>
      <c r="H2957" s="63"/>
      <c r="I2957" s="62" t="s">
        <v>3189</v>
      </c>
      <c r="J2957" s="63">
        <v>95.74</v>
      </c>
      <c r="K2957" s="63">
        <v>11</v>
      </c>
      <c r="L2957" s="63" t="s">
        <v>3186</v>
      </c>
      <c r="M2957" s="63" t="s">
        <v>3194</v>
      </c>
      <c r="N2957" s="63" t="s">
        <v>3195</v>
      </c>
      <c r="O2957" s="62">
        <v>3</v>
      </c>
      <c r="P2957" s="64"/>
    </row>
    <row r="2958" spans="2:16" x14ac:dyDescent="0.25">
      <c r="B2958" s="62">
        <v>2953</v>
      </c>
      <c r="C2958" s="63" t="s">
        <v>3182</v>
      </c>
      <c r="D2958" s="63" t="s">
        <v>3205</v>
      </c>
      <c r="E2958" s="63" t="s">
        <v>3251</v>
      </c>
      <c r="F2958" s="63" t="s">
        <v>3251</v>
      </c>
      <c r="G2958" s="63"/>
      <c r="H2958" s="63"/>
      <c r="I2958" s="62" t="s">
        <v>3189</v>
      </c>
      <c r="J2958" s="63">
        <v>125</v>
      </c>
      <c r="K2958" s="63">
        <v>12</v>
      </c>
      <c r="L2958" s="63" t="s">
        <v>3186</v>
      </c>
      <c r="M2958" s="63" t="s">
        <v>3194</v>
      </c>
      <c r="N2958" s="63" t="s">
        <v>3211</v>
      </c>
      <c r="O2958" s="62">
        <v>3</v>
      </c>
      <c r="P2958" s="64"/>
    </row>
    <row r="2959" spans="2:16" x14ac:dyDescent="0.25">
      <c r="B2959" s="62">
        <v>2954</v>
      </c>
      <c r="C2959" s="63" t="s">
        <v>3182</v>
      </c>
      <c r="D2959" s="63" t="s">
        <v>3205</v>
      </c>
      <c r="E2959" s="63" t="s">
        <v>3252</v>
      </c>
      <c r="F2959" s="63" t="s">
        <v>3252</v>
      </c>
      <c r="G2959" s="63"/>
      <c r="H2959" s="63"/>
      <c r="I2959" s="62" t="s">
        <v>3189</v>
      </c>
      <c r="J2959" s="63">
        <v>341.46</v>
      </c>
      <c r="K2959" s="63">
        <v>12</v>
      </c>
      <c r="L2959" s="63" t="s">
        <v>3186</v>
      </c>
      <c r="M2959" s="63" t="s">
        <v>3194</v>
      </c>
      <c r="N2959" s="63" t="s">
        <v>3211</v>
      </c>
      <c r="O2959" s="62">
        <v>3</v>
      </c>
      <c r="P2959" s="64"/>
    </row>
    <row r="2960" spans="2:16" x14ac:dyDescent="0.25">
      <c r="B2960" s="62">
        <v>2955</v>
      </c>
      <c r="C2960" s="63" t="s">
        <v>3182</v>
      </c>
      <c r="D2960" s="63" t="s">
        <v>3205</v>
      </c>
      <c r="E2960" s="63" t="s">
        <v>3252</v>
      </c>
      <c r="F2960" s="63" t="s">
        <v>3252</v>
      </c>
      <c r="G2960" s="63"/>
      <c r="H2960" s="63"/>
      <c r="I2960" s="62" t="s">
        <v>3189</v>
      </c>
      <c r="J2960" s="63">
        <v>181.61</v>
      </c>
      <c r="K2960" s="63">
        <v>12</v>
      </c>
      <c r="L2960" s="63" t="s">
        <v>3186</v>
      </c>
      <c r="M2960" s="63" t="s">
        <v>3194</v>
      </c>
      <c r="N2960" s="63" t="s">
        <v>3211</v>
      </c>
      <c r="O2960" s="62">
        <v>3</v>
      </c>
      <c r="P2960" s="64"/>
    </row>
    <row r="2961" spans="2:16" x14ac:dyDescent="0.25">
      <c r="B2961" s="62">
        <v>2956</v>
      </c>
      <c r="C2961" s="63" t="s">
        <v>3182</v>
      </c>
      <c r="D2961" s="63" t="s">
        <v>3205</v>
      </c>
      <c r="E2961" s="63" t="s">
        <v>3252</v>
      </c>
      <c r="F2961" s="63" t="s">
        <v>3252</v>
      </c>
      <c r="G2961" s="63"/>
      <c r="H2961" s="63"/>
      <c r="I2961" s="62" t="s">
        <v>3189</v>
      </c>
      <c r="J2961" s="63">
        <v>178.21</v>
      </c>
      <c r="K2961" s="63">
        <v>12</v>
      </c>
      <c r="L2961" s="63" t="s">
        <v>3186</v>
      </c>
      <c r="M2961" s="63" t="s">
        <v>3194</v>
      </c>
      <c r="N2961" s="63" t="s">
        <v>3211</v>
      </c>
      <c r="O2961" s="62">
        <v>3</v>
      </c>
      <c r="P2961" s="64"/>
    </row>
    <row r="2962" spans="2:16" x14ac:dyDescent="0.25">
      <c r="B2962" s="62">
        <v>2957</v>
      </c>
      <c r="C2962" s="63" t="s">
        <v>3182</v>
      </c>
      <c r="D2962" s="63" t="s">
        <v>3205</v>
      </c>
      <c r="E2962" s="63" t="s">
        <v>3251</v>
      </c>
      <c r="F2962" s="63" t="s">
        <v>3251</v>
      </c>
      <c r="G2962" s="63"/>
      <c r="H2962" s="63"/>
      <c r="I2962" s="62" t="s">
        <v>3189</v>
      </c>
      <c r="J2962" s="63">
        <v>570.15</v>
      </c>
      <c r="K2962" s="63">
        <v>12</v>
      </c>
      <c r="L2962" s="63" t="s">
        <v>3186</v>
      </c>
      <c r="M2962" s="63" t="s">
        <v>3194</v>
      </c>
      <c r="N2962" s="63" t="s">
        <v>3211</v>
      </c>
      <c r="O2962" s="62">
        <v>3</v>
      </c>
      <c r="P2962" s="64"/>
    </row>
    <row r="2963" spans="2:16" x14ac:dyDescent="0.25">
      <c r="B2963" s="62">
        <v>2958</v>
      </c>
      <c r="C2963" s="63" t="s">
        <v>3182</v>
      </c>
      <c r="D2963" s="63" t="s">
        <v>3205</v>
      </c>
      <c r="E2963" s="63" t="s">
        <v>3253</v>
      </c>
      <c r="F2963" s="63" t="s">
        <v>3253</v>
      </c>
      <c r="G2963" s="63"/>
      <c r="H2963" s="63"/>
      <c r="I2963" s="62" t="s">
        <v>3200</v>
      </c>
      <c r="J2963" s="63">
        <v>27.3</v>
      </c>
      <c r="K2963" s="63">
        <v>7</v>
      </c>
      <c r="L2963" s="63" t="s">
        <v>3186</v>
      </c>
      <c r="M2963" s="63" t="s">
        <v>3187</v>
      </c>
      <c r="N2963" s="63" t="s">
        <v>3233</v>
      </c>
      <c r="O2963" s="62">
        <v>1</v>
      </c>
    </row>
    <row r="2964" spans="2:16" x14ac:dyDescent="0.25">
      <c r="B2964" s="62">
        <v>2959</v>
      </c>
      <c r="C2964" s="63" t="s">
        <v>3182</v>
      </c>
      <c r="D2964" s="63" t="s">
        <v>3205</v>
      </c>
      <c r="E2964" s="63" t="s">
        <v>3254</v>
      </c>
      <c r="F2964" s="63" t="s">
        <v>3254</v>
      </c>
      <c r="G2964" s="63"/>
      <c r="H2964" s="63"/>
      <c r="I2964" s="62" t="s">
        <v>3189</v>
      </c>
      <c r="J2964" s="63">
        <v>85.77</v>
      </c>
      <c r="K2964" s="63">
        <v>12</v>
      </c>
      <c r="L2964" s="63" t="s">
        <v>3186</v>
      </c>
      <c r="M2964" s="63" t="s">
        <v>3194</v>
      </c>
      <c r="N2964" s="63" t="s">
        <v>3211</v>
      </c>
      <c r="O2964" s="62">
        <v>3</v>
      </c>
      <c r="P2964" s="64"/>
    </row>
    <row r="2965" spans="2:16" x14ac:dyDescent="0.25">
      <c r="B2965" s="62">
        <v>2960</v>
      </c>
      <c r="C2965" s="63" t="s">
        <v>3182</v>
      </c>
      <c r="D2965" s="63" t="s">
        <v>3205</v>
      </c>
      <c r="E2965" s="63" t="s">
        <v>3252</v>
      </c>
      <c r="F2965" s="63" t="s">
        <v>3252</v>
      </c>
      <c r="G2965" s="63"/>
      <c r="H2965" s="63"/>
      <c r="I2965" s="62" t="s">
        <v>3200</v>
      </c>
      <c r="J2965" s="63">
        <v>46.2</v>
      </c>
      <c r="K2965" s="63">
        <v>7</v>
      </c>
      <c r="L2965" s="63" t="s">
        <v>3186</v>
      </c>
      <c r="M2965" s="63" t="s">
        <v>3187</v>
      </c>
      <c r="N2965" s="63" t="s">
        <v>3233</v>
      </c>
      <c r="O2965" s="62">
        <v>1</v>
      </c>
    </row>
    <row r="2966" spans="2:16" x14ac:dyDescent="0.25">
      <c r="B2966" s="62">
        <v>2961</v>
      </c>
      <c r="C2966" s="63" t="s">
        <v>3182</v>
      </c>
      <c r="D2966" s="63" t="s">
        <v>3205</v>
      </c>
      <c r="E2966" s="63" t="s">
        <v>3252</v>
      </c>
      <c r="F2966" s="63" t="s">
        <v>3252</v>
      </c>
      <c r="G2966" s="63"/>
      <c r="H2966" s="63"/>
      <c r="I2966" s="62" t="s">
        <v>3200</v>
      </c>
      <c r="J2966" s="63">
        <v>25</v>
      </c>
      <c r="K2966" s="63">
        <v>7</v>
      </c>
      <c r="L2966" s="63" t="s">
        <v>3186</v>
      </c>
      <c r="M2966" s="63" t="s">
        <v>3187</v>
      </c>
      <c r="N2966" s="63" t="s">
        <v>3233</v>
      </c>
      <c r="O2966" s="62">
        <v>1</v>
      </c>
    </row>
    <row r="2967" spans="2:16" x14ac:dyDescent="0.25">
      <c r="B2967" s="62">
        <v>2962</v>
      </c>
      <c r="C2967" s="63" t="s">
        <v>3182</v>
      </c>
      <c r="D2967" s="63" t="s">
        <v>3205</v>
      </c>
      <c r="E2967" s="63" t="s">
        <v>3252</v>
      </c>
      <c r="F2967" s="63" t="s">
        <v>3252</v>
      </c>
      <c r="G2967" s="63"/>
      <c r="H2967" s="63"/>
      <c r="I2967" s="62" t="s">
        <v>3200</v>
      </c>
      <c r="J2967" s="63">
        <v>31.8</v>
      </c>
      <c r="K2967" s="63">
        <v>7</v>
      </c>
      <c r="L2967" s="63" t="s">
        <v>3186</v>
      </c>
      <c r="M2967" s="63" t="s">
        <v>3187</v>
      </c>
      <c r="N2967" s="63" t="s">
        <v>3233</v>
      </c>
      <c r="O2967" s="62">
        <v>1</v>
      </c>
    </row>
    <row r="2968" spans="2:16" x14ac:dyDescent="0.25">
      <c r="B2968" s="62">
        <v>2963</v>
      </c>
      <c r="C2968" s="63" t="s">
        <v>3182</v>
      </c>
      <c r="D2968" s="63" t="s">
        <v>3205</v>
      </c>
      <c r="E2968" s="63" t="s">
        <v>3252</v>
      </c>
      <c r="F2968" s="63" t="s">
        <v>3252</v>
      </c>
      <c r="G2968" s="63"/>
      <c r="H2968" s="63"/>
      <c r="I2968" s="62" t="s">
        <v>3200</v>
      </c>
      <c r="J2968" s="63">
        <v>39.700000000000003</v>
      </c>
      <c r="K2968" s="63">
        <v>7</v>
      </c>
      <c r="L2968" s="63" t="s">
        <v>3186</v>
      </c>
      <c r="M2968" s="63" t="s">
        <v>3187</v>
      </c>
      <c r="N2968" s="63" t="s">
        <v>3201</v>
      </c>
      <c r="O2968" s="62">
        <v>1</v>
      </c>
    </row>
    <row r="2969" spans="2:16" x14ac:dyDescent="0.25">
      <c r="B2969" s="62">
        <v>2964</v>
      </c>
      <c r="C2969" s="63" t="s">
        <v>3182</v>
      </c>
      <c r="D2969" s="63" t="s">
        <v>3205</v>
      </c>
      <c r="E2969" s="63" t="s">
        <v>3252</v>
      </c>
      <c r="F2969" s="63" t="s">
        <v>3252</v>
      </c>
      <c r="G2969" s="63"/>
      <c r="H2969" s="63"/>
      <c r="I2969" s="62" t="s">
        <v>3200</v>
      </c>
      <c r="J2969" s="63">
        <v>31.8</v>
      </c>
      <c r="K2969" s="63">
        <v>7</v>
      </c>
      <c r="L2969" s="63" t="s">
        <v>3186</v>
      </c>
      <c r="M2969" s="63" t="s">
        <v>3187</v>
      </c>
      <c r="N2969" s="63" t="s">
        <v>3201</v>
      </c>
      <c r="O2969" s="62">
        <v>1</v>
      </c>
    </row>
    <row r="2970" spans="2:16" x14ac:dyDescent="0.25">
      <c r="B2970" s="62">
        <v>2965</v>
      </c>
      <c r="C2970" s="63" t="s">
        <v>3182</v>
      </c>
      <c r="D2970" s="63" t="s">
        <v>3205</v>
      </c>
      <c r="E2970" s="63" t="s">
        <v>3252</v>
      </c>
      <c r="F2970" s="63" t="s">
        <v>3252</v>
      </c>
      <c r="G2970" s="63"/>
      <c r="H2970" s="63"/>
      <c r="I2970" s="62" t="s">
        <v>3200</v>
      </c>
      <c r="J2970" s="63">
        <v>21.9</v>
      </c>
      <c r="K2970" s="63">
        <v>7</v>
      </c>
      <c r="L2970" s="63" t="s">
        <v>3186</v>
      </c>
      <c r="M2970" s="63" t="s">
        <v>3187</v>
      </c>
      <c r="N2970" s="63" t="s">
        <v>3201</v>
      </c>
      <c r="O2970" s="62">
        <v>1</v>
      </c>
    </row>
    <row r="2971" spans="2:16" x14ac:dyDescent="0.25">
      <c r="B2971" s="62">
        <v>2966</v>
      </c>
      <c r="C2971" s="63" t="s">
        <v>3182</v>
      </c>
      <c r="D2971" s="63" t="s">
        <v>3205</v>
      </c>
      <c r="E2971" s="63" t="s">
        <v>3255</v>
      </c>
      <c r="F2971" s="63" t="s">
        <v>3255</v>
      </c>
      <c r="G2971" s="63"/>
      <c r="H2971" s="63"/>
      <c r="I2971" s="62" t="s">
        <v>3200</v>
      </c>
      <c r="J2971" s="63">
        <v>37.5</v>
      </c>
      <c r="K2971" s="63">
        <v>7</v>
      </c>
      <c r="L2971" s="63" t="s">
        <v>3186</v>
      </c>
      <c r="M2971" s="63" t="s">
        <v>3187</v>
      </c>
      <c r="N2971" s="63" t="s">
        <v>3201</v>
      </c>
      <c r="O2971" s="62">
        <v>1</v>
      </c>
    </row>
    <row r="2972" spans="2:16" x14ac:dyDescent="0.25">
      <c r="B2972" s="62">
        <v>2967</v>
      </c>
      <c r="C2972" s="63" t="s">
        <v>3182</v>
      </c>
      <c r="D2972" s="63" t="s">
        <v>3205</v>
      </c>
      <c r="E2972" s="63" t="s">
        <v>3253</v>
      </c>
      <c r="F2972" s="63" t="s">
        <v>3253</v>
      </c>
      <c r="G2972" s="63"/>
      <c r="H2972" s="63"/>
      <c r="I2972" s="62" t="s">
        <v>3200</v>
      </c>
      <c r="J2972" s="63">
        <v>27</v>
      </c>
      <c r="K2972" s="63">
        <v>8</v>
      </c>
      <c r="L2972" s="63" t="s">
        <v>3186</v>
      </c>
      <c r="M2972" s="63" t="s">
        <v>3187</v>
      </c>
      <c r="N2972" s="63" t="s">
        <v>3204</v>
      </c>
      <c r="O2972" s="62">
        <v>2</v>
      </c>
    </row>
    <row r="2973" spans="2:16" x14ac:dyDescent="0.25">
      <c r="B2973" s="62">
        <v>2968</v>
      </c>
      <c r="C2973" s="63" t="s">
        <v>3182</v>
      </c>
      <c r="D2973" s="63" t="s">
        <v>3205</v>
      </c>
      <c r="E2973" s="63" t="s">
        <v>3251</v>
      </c>
      <c r="F2973" s="63" t="s">
        <v>3251</v>
      </c>
      <c r="G2973" s="63"/>
      <c r="H2973" s="63"/>
      <c r="I2973" s="62" t="s">
        <v>3189</v>
      </c>
      <c r="J2973" s="63">
        <v>172.95</v>
      </c>
      <c r="K2973" s="63">
        <v>12</v>
      </c>
      <c r="L2973" s="63" t="s">
        <v>3186</v>
      </c>
      <c r="M2973" s="63" t="s">
        <v>3194</v>
      </c>
      <c r="N2973" s="63" t="s">
        <v>3211</v>
      </c>
      <c r="O2973" s="62">
        <v>3</v>
      </c>
      <c r="P2973" s="64"/>
    </row>
    <row r="2974" spans="2:16" x14ac:dyDescent="0.25">
      <c r="B2974" s="62">
        <v>2969</v>
      </c>
      <c r="C2974" s="63" t="s">
        <v>3182</v>
      </c>
      <c r="D2974" s="63" t="s">
        <v>3205</v>
      </c>
      <c r="E2974" s="63" t="s">
        <v>3253</v>
      </c>
      <c r="F2974" s="63" t="s">
        <v>3253</v>
      </c>
      <c r="G2974" s="63"/>
      <c r="H2974" s="63"/>
      <c r="I2974" s="62" t="s">
        <v>3200</v>
      </c>
      <c r="J2974" s="63">
        <v>38</v>
      </c>
      <c r="K2974" s="63">
        <v>7</v>
      </c>
      <c r="L2974" s="63" t="s">
        <v>3186</v>
      </c>
      <c r="M2974" s="63" t="s">
        <v>3187</v>
      </c>
      <c r="N2974" s="63" t="s">
        <v>3201</v>
      </c>
      <c r="O2974" s="62">
        <v>1</v>
      </c>
    </row>
    <row r="2975" spans="2:16" x14ac:dyDescent="0.25">
      <c r="B2975" s="62">
        <v>2970</v>
      </c>
      <c r="C2975" s="63" t="s">
        <v>3182</v>
      </c>
      <c r="D2975" s="63" t="s">
        <v>3205</v>
      </c>
      <c r="E2975" s="63" t="s">
        <v>3254</v>
      </c>
      <c r="F2975" s="63" t="s">
        <v>3254</v>
      </c>
      <c r="G2975" s="63"/>
      <c r="H2975" s="63"/>
      <c r="I2975" s="62" t="s">
        <v>3189</v>
      </c>
      <c r="J2975" s="63">
        <v>53.36</v>
      </c>
      <c r="K2975" s="63">
        <v>12</v>
      </c>
      <c r="L2975" s="63" t="s">
        <v>3186</v>
      </c>
      <c r="M2975" s="63" t="s">
        <v>3194</v>
      </c>
      <c r="N2975" s="63" t="s">
        <v>3211</v>
      </c>
      <c r="O2975" s="62">
        <v>3</v>
      </c>
      <c r="P2975" s="64"/>
    </row>
    <row r="2976" spans="2:16" x14ac:dyDescent="0.25">
      <c r="B2976" s="62">
        <v>2971</v>
      </c>
      <c r="C2976" s="63" t="s">
        <v>3182</v>
      </c>
      <c r="D2976" s="63" t="s">
        <v>3205</v>
      </c>
      <c r="E2976" s="63" t="s">
        <v>3253</v>
      </c>
      <c r="F2976" s="63" t="s">
        <v>3253</v>
      </c>
      <c r="G2976" s="63"/>
      <c r="H2976" s="63"/>
      <c r="I2976" s="62" t="s">
        <v>3200</v>
      </c>
      <c r="J2976" s="63">
        <v>41.2</v>
      </c>
      <c r="K2976" s="63">
        <v>7</v>
      </c>
      <c r="L2976" s="63" t="s">
        <v>3186</v>
      </c>
      <c r="M2976" s="63" t="s">
        <v>3187</v>
      </c>
      <c r="N2976" s="63" t="s">
        <v>3201</v>
      </c>
      <c r="O2976" s="62">
        <v>1</v>
      </c>
    </row>
    <row r="2977" spans="2:16" x14ac:dyDescent="0.25">
      <c r="B2977" s="62">
        <v>2972</v>
      </c>
      <c r="C2977" s="63" t="s">
        <v>3182</v>
      </c>
      <c r="D2977" s="63" t="s">
        <v>3205</v>
      </c>
      <c r="E2977" s="63" t="s">
        <v>3253</v>
      </c>
      <c r="F2977" s="63" t="s">
        <v>3253</v>
      </c>
      <c r="G2977" s="63"/>
      <c r="H2977" s="63"/>
      <c r="I2977" s="62" t="s">
        <v>3200</v>
      </c>
      <c r="J2977" s="63">
        <v>37</v>
      </c>
      <c r="K2977" s="63">
        <v>7</v>
      </c>
      <c r="L2977" s="63" t="s">
        <v>3186</v>
      </c>
      <c r="M2977" s="63" t="s">
        <v>3187</v>
      </c>
      <c r="N2977" s="63" t="s">
        <v>3233</v>
      </c>
      <c r="O2977" s="62">
        <v>1</v>
      </c>
    </row>
    <row r="2978" spans="2:16" x14ac:dyDescent="0.25">
      <c r="B2978" s="62">
        <v>2973</v>
      </c>
      <c r="C2978" s="63" t="s">
        <v>3182</v>
      </c>
      <c r="D2978" s="63" t="s">
        <v>3205</v>
      </c>
      <c r="E2978" s="63" t="s">
        <v>3253</v>
      </c>
      <c r="F2978" s="63" t="s">
        <v>3253</v>
      </c>
      <c r="G2978" s="63"/>
      <c r="H2978" s="63"/>
      <c r="I2978" s="62" t="s">
        <v>3200</v>
      </c>
      <c r="J2978" s="63">
        <v>37.5</v>
      </c>
      <c r="K2978" s="63">
        <v>7</v>
      </c>
      <c r="L2978" s="63" t="s">
        <v>3186</v>
      </c>
      <c r="M2978" s="63" t="s">
        <v>3187</v>
      </c>
      <c r="N2978" s="63" t="s">
        <v>3201</v>
      </c>
      <c r="O2978" s="62">
        <v>1</v>
      </c>
    </row>
    <row r="2979" spans="2:16" x14ac:dyDescent="0.25">
      <c r="B2979" s="62">
        <v>2974</v>
      </c>
      <c r="C2979" s="63" t="s">
        <v>3182</v>
      </c>
      <c r="D2979" s="63" t="s">
        <v>3205</v>
      </c>
      <c r="E2979" s="63" t="s">
        <v>3253</v>
      </c>
      <c r="F2979" s="63" t="s">
        <v>3253</v>
      </c>
      <c r="G2979" s="63"/>
      <c r="H2979" s="63"/>
      <c r="I2979" s="62" t="s">
        <v>3200</v>
      </c>
      <c r="J2979" s="63">
        <v>50.25</v>
      </c>
      <c r="K2979" s="63">
        <v>7</v>
      </c>
      <c r="L2979" s="63" t="s">
        <v>3186</v>
      </c>
      <c r="M2979" s="63" t="s">
        <v>3187</v>
      </c>
      <c r="N2979" s="63" t="s">
        <v>3201</v>
      </c>
      <c r="O2979" s="62">
        <v>1</v>
      </c>
    </row>
    <row r="2980" spans="2:16" x14ac:dyDescent="0.25">
      <c r="B2980" s="62">
        <v>2975</v>
      </c>
      <c r="C2980" s="63" t="s">
        <v>3182</v>
      </c>
      <c r="D2980" s="63" t="s">
        <v>3205</v>
      </c>
      <c r="E2980" s="63" t="s">
        <v>3253</v>
      </c>
      <c r="F2980" s="63" t="s">
        <v>3253</v>
      </c>
      <c r="G2980" s="63"/>
      <c r="H2980" s="63"/>
      <c r="I2980" s="62" t="s">
        <v>3200</v>
      </c>
      <c r="J2980" s="63">
        <v>39.6</v>
      </c>
      <c r="K2980" s="63">
        <v>8</v>
      </c>
      <c r="L2980" s="63" t="s">
        <v>3186</v>
      </c>
      <c r="M2980" s="63" t="s">
        <v>3187</v>
      </c>
      <c r="N2980" s="63" t="s">
        <v>3221</v>
      </c>
      <c r="O2980" s="62">
        <v>2</v>
      </c>
      <c r="P2980" s="65"/>
    </row>
    <row r="2981" spans="2:16" x14ac:dyDescent="0.25">
      <c r="B2981" s="62">
        <v>2976</v>
      </c>
      <c r="C2981" s="63" t="s">
        <v>3182</v>
      </c>
      <c r="D2981" s="63" t="s">
        <v>3205</v>
      </c>
      <c r="E2981" s="63" t="s">
        <v>3255</v>
      </c>
      <c r="F2981" s="63" t="s">
        <v>3255</v>
      </c>
      <c r="G2981" s="63"/>
      <c r="H2981" s="63"/>
      <c r="I2981" s="62" t="s">
        <v>3200</v>
      </c>
      <c r="J2981" s="63">
        <v>42</v>
      </c>
      <c r="K2981" s="63">
        <v>8</v>
      </c>
      <c r="L2981" s="63" t="s">
        <v>3186</v>
      </c>
      <c r="M2981" s="63" t="s">
        <v>3187</v>
      </c>
      <c r="N2981" s="63" t="s">
        <v>3204</v>
      </c>
      <c r="O2981" s="62">
        <v>2</v>
      </c>
    </row>
    <row r="2982" spans="2:16" x14ac:dyDescent="0.25">
      <c r="B2982" s="62">
        <v>2977</v>
      </c>
      <c r="C2982" s="63" t="s">
        <v>3182</v>
      </c>
      <c r="D2982" s="63" t="s">
        <v>3205</v>
      </c>
      <c r="E2982" s="63" t="s">
        <v>3255</v>
      </c>
      <c r="F2982" s="63" t="s">
        <v>3255</v>
      </c>
      <c r="G2982" s="63"/>
      <c r="H2982" s="63"/>
      <c r="I2982" s="62" t="s">
        <v>3200</v>
      </c>
      <c r="J2982" s="63">
        <v>42</v>
      </c>
      <c r="K2982" s="63">
        <v>8</v>
      </c>
      <c r="L2982" s="63" t="s">
        <v>3186</v>
      </c>
      <c r="M2982" s="63" t="s">
        <v>3187</v>
      </c>
      <c r="N2982" s="63" t="s">
        <v>3204</v>
      </c>
      <c r="O2982" s="62">
        <v>2</v>
      </c>
    </row>
    <row r="2983" spans="2:16" x14ac:dyDescent="0.25">
      <c r="B2983" s="62">
        <v>2978</v>
      </c>
      <c r="C2983" s="63" t="s">
        <v>3182</v>
      </c>
      <c r="D2983" s="63" t="s">
        <v>3205</v>
      </c>
      <c r="E2983" s="63" t="s">
        <v>3255</v>
      </c>
      <c r="F2983" s="63" t="s">
        <v>3255</v>
      </c>
      <c r="G2983" s="63"/>
      <c r="H2983" s="63"/>
      <c r="I2983" s="62" t="s">
        <v>3200</v>
      </c>
      <c r="J2983" s="63">
        <v>42</v>
      </c>
      <c r="K2983" s="63">
        <v>8</v>
      </c>
      <c r="L2983" s="63" t="s">
        <v>3186</v>
      </c>
      <c r="M2983" s="63" t="s">
        <v>3187</v>
      </c>
      <c r="N2983" s="63" t="s">
        <v>3204</v>
      </c>
      <c r="O2983" s="62">
        <v>2</v>
      </c>
    </row>
    <row r="2984" spans="2:16" x14ac:dyDescent="0.25">
      <c r="B2984" s="62">
        <v>2979</v>
      </c>
      <c r="C2984" s="63" t="s">
        <v>3182</v>
      </c>
      <c r="D2984" s="63" t="s">
        <v>3205</v>
      </c>
      <c r="E2984" s="63" t="s">
        <v>3255</v>
      </c>
      <c r="F2984" s="63" t="s">
        <v>3255</v>
      </c>
      <c r="G2984" s="63"/>
      <c r="H2984" s="63"/>
      <c r="I2984" s="62" t="s">
        <v>3200</v>
      </c>
      <c r="J2984" s="63">
        <v>40</v>
      </c>
      <c r="K2984" s="63">
        <v>8</v>
      </c>
      <c r="L2984" s="63" t="s">
        <v>3186</v>
      </c>
      <c r="M2984" s="63" t="s">
        <v>3187</v>
      </c>
      <c r="N2984" s="63" t="s">
        <v>3204</v>
      </c>
      <c r="O2984" s="62">
        <v>2</v>
      </c>
    </row>
    <row r="2985" spans="2:16" x14ac:dyDescent="0.25">
      <c r="B2985" s="62">
        <v>2980</v>
      </c>
      <c r="C2985" s="63" t="s">
        <v>3182</v>
      </c>
      <c r="D2985" s="63" t="s">
        <v>3205</v>
      </c>
      <c r="E2985" s="63" t="s">
        <v>3255</v>
      </c>
      <c r="F2985" s="63" t="s">
        <v>3255</v>
      </c>
      <c r="G2985" s="63"/>
      <c r="H2985" s="63"/>
      <c r="I2985" s="62" t="s">
        <v>3200</v>
      </c>
      <c r="J2985" s="63">
        <v>40</v>
      </c>
      <c r="K2985" s="63">
        <v>8</v>
      </c>
      <c r="L2985" s="63" t="s">
        <v>3186</v>
      </c>
      <c r="M2985" s="63" t="s">
        <v>3187</v>
      </c>
      <c r="N2985" s="63" t="s">
        <v>3204</v>
      </c>
      <c r="O2985" s="62">
        <v>2</v>
      </c>
    </row>
    <row r="2986" spans="2:16" x14ac:dyDescent="0.25">
      <c r="B2986" s="62">
        <v>2981</v>
      </c>
      <c r="C2986" s="63" t="s">
        <v>3182</v>
      </c>
      <c r="D2986" s="63" t="s">
        <v>3205</v>
      </c>
      <c r="E2986" s="63" t="s">
        <v>3255</v>
      </c>
      <c r="F2986" s="63" t="s">
        <v>3255</v>
      </c>
      <c r="G2986" s="63"/>
      <c r="H2986" s="63"/>
      <c r="I2986" s="62" t="s">
        <v>3200</v>
      </c>
      <c r="J2986" s="63">
        <v>40</v>
      </c>
      <c r="K2986" s="63">
        <v>8</v>
      </c>
      <c r="L2986" s="63" t="s">
        <v>3186</v>
      </c>
      <c r="M2986" s="63" t="s">
        <v>3187</v>
      </c>
      <c r="N2986" s="63" t="s">
        <v>3204</v>
      </c>
      <c r="O2986" s="62">
        <v>2</v>
      </c>
    </row>
    <row r="2987" spans="2:16" x14ac:dyDescent="0.25">
      <c r="B2987" s="62">
        <v>2982</v>
      </c>
      <c r="C2987" s="63" t="s">
        <v>3182</v>
      </c>
      <c r="D2987" s="63" t="s">
        <v>3205</v>
      </c>
      <c r="E2987" s="63" t="s">
        <v>3255</v>
      </c>
      <c r="F2987" s="63" t="s">
        <v>3255</v>
      </c>
      <c r="G2987" s="63"/>
      <c r="H2987" s="63"/>
      <c r="I2987" s="62" t="s">
        <v>3200</v>
      </c>
      <c r="J2987" s="63">
        <v>40</v>
      </c>
      <c r="K2987" s="63">
        <v>8</v>
      </c>
      <c r="L2987" s="63" t="s">
        <v>3186</v>
      </c>
      <c r="M2987" s="63" t="s">
        <v>3187</v>
      </c>
      <c r="N2987" s="63" t="s">
        <v>3204</v>
      </c>
      <c r="O2987" s="62">
        <v>2</v>
      </c>
    </row>
    <row r="2988" spans="2:16" x14ac:dyDescent="0.25">
      <c r="B2988" s="62">
        <v>2983</v>
      </c>
      <c r="C2988" s="63" t="s">
        <v>3182</v>
      </c>
      <c r="D2988" s="63" t="s">
        <v>3205</v>
      </c>
      <c r="E2988" s="63" t="s">
        <v>3255</v>
      </c>
      <c r="F2988" s="63" t="s">
        <v>3255</v>
      </c>
      <c r="G2988" s="63"/>
      <c r="H2988" s="63"/>
      <c r="I2988" s="62" t="s">
        <v>3200</v>
      </c>
      <c r="J2988" s="63">
        <v>40</v>
      </c>
      <c r="K2988" s="63">
        <v>8</v>
      </c>
      <c r="L2988" s="63" t="s">
        <v>3186</v>
      </c>
      <c r="M2988" s="63" t="s">
        <v>3187</v>
      </c>
      <c r="N2988" s="63" t="s">
        <v>3204</v>
      </c>
      <c r="O2988" s="62">
        <v>2</v>
      </c>
    </row>
    <row r="2989" spans="2:16" x14ac:dyDescent="0.25">
      <c r="B2989" s="62">
        <v>2984</v>
      </c>
      <c r="C2989" s="63" t="s">
        <v>3182</v>
      </c>
      <c r="D2989" s="63" t="s">
        <v>3205</v>
      </c>
      <c r="E2989" s="63" t="s">
        <v>3255</v>
      </c>
      <c r="F2989" s="63" t="s">
        <v>3255</v>
      </c>
      <c r="G2989" s="63"/>
      <c r="H2989" s="63"/>
      <c r="I2989" s="62" t="s">
        <v>3200</v>
      </c>
      <c r="J2989" s="63">
        <v>40</v>
      </c>
      <c r="K2989" s="63">
        <v>8</v>
      </c>
      <c r="L2989" s="63" t="s">
        <v>3186</v>
      </c>
      <c r="M2989" s="63" t="s">
        <v>3187</v>
      </c>
      <c r="N2989" s="63" t="s">
        <v>3204</v>
      </c>
      <c r="O2989" s="62">
        <v>2</v>
      </c>
    </row>
    <row r="2990" spans="2:16" x14ac:dyDescent="0.25">
      <c r="B2990" s="62">
        <v>2985</v>
      </c>
      <c r="C2990" s="63" t="s">
        <v>3182</v>
      </c>
      <c r="D2990" s="63" t="s">
        <v>3205</v>
      </c>
      <c r="E2990" s="63" t="s">
        <v>3255</v>
      </c>
      <c r="F2990" s="63" t="s">
        <v>3255</v>
      </c>
      <c r="G2990" s="63"/>
      <c r="H2990" s="63"/>
      <c r="I2990" s="62" t="s">
        <v>3200</v>
      </c>
      <c r="J2990" s="63">
        <v>40</v>
      </c>
      <c r="K2990" s="63">
        <v>8</v>
      </c>
      <c r="L2990" s="63" t="s">
        <v>3186</v>
      </c>
      <c r="M2990" s="63" t="s">
        <v>3187</v>
      </c>
      <c r="N2990" s="63" t="s">
        <v>3204</v>
      </c>
      <c r="O2990" s="62">
        <v>2</v>
      </c>
    </row>
    <row r="2991" spans="2:16" x14ac:dyDescent="0.25">
      <c r="B2991" s="62">
        <v>2986</v>
      </c>
      <c r="C2991" s="63" t="s">
        <v>3182</v>
      </c>
      <c r="D2991" s="63" t="s">
        <v>3205</v>
      </c>
      <c r="E2991" s="63" t="s">
        <v>3255</v>
      </c>
      <c r="F2991" s="63" t="s">
        <v>3255</v>
      </c>
      <c r="G2991" s="63"/>
      <c r="H2991" s="63"/>
      <c r="I2991" s="62" t="s">
        <v>3200</v>
      </c>
      <c r="J2991" s="63">
        <v>40</v>
      </c>
      <c r="K2991" s="63">
        <v>8</v>
      </c>
      <c r="L2991" s="63" t="s">
        <v>3186</v>
      </c>
      <c r="M2991" s="63" t="s">
        <v>3187</v>
      </c>
      <c r="N2991" s="63" t="s">
        <v>3204</v>
      </c>
      <c r="O2991" s="62">
        <v>2</v>
      </c>
    </row>
    <row r="2992" spans="2:16" x14ac:dyDescent="0.25">
      <c r="B2992" s="62">
        <v>2987</v>
      </c>
      <c r="C2992" s="63" t="s">
        <v>3182</v>
      </c>
      <c r="D2992" s="63" t="s">
        <v>3205</v>
      </c>
      <c r="E2992" s="63" t="s">
        <v>3255</v>
      </c>
      <c r="F2992" s="63" t="s">
        <v>3255</v>
      </c>
      <c r="G2992" s="63"/>
      <c r="H2992" s="63"/>
      <c r="I2992" s="62" t="s">
        <v>3200</v>
      </c>
      <c r="J2992" s="63">
        <v>40</v>
      </c>
      <c r="K2992" s="63">
        <v>8</v>
      </c>
      <c r="L2992" s="63" t="s">
        <v>3186</v>
      </c>
      <c r="M2992" s="63" t="s">
        <v>3187</v>
      </c>
      <c r="N2992" s="63" t="s">
        <v>3204</v>
      </c>
      <c r="O2992" s="62">
        <v>2</v>
      </c>
    </row>
    <row r="2993" spans="2:15" x14ac:dyDescent="0.25">
      <c r="B2993" s="62">
        <v>2988</v>
      </c>
      <c r="C2993" s="63" t="s">
        <v>3182</v>
      </c>
      <c r="D2993" s="63" t="s">
        <v>3205</v>
      </c>
      <c r="E2993" s="63" t="s">
        <v>3255</v>
      </c>
      <c r="F2993" s="63" t="s">
        <v>3255</v>
      </c>
      <c r="G2993" s="63"/>
      <c r="H2993" s="63"/>
      <c r="I2993" s="62" t="s">
        <v>3200</v>
      </c>
      <c r="J2993" s="63">
        <v>40</v>
      </c>
      <c r="K2993" s="63">
        <v>8</v>
      </c>
      <c r="L2993" s="63" t="s">
        <v>3186</v>
      </c>
      <c r="M2993" s="63" t="s">
        <v>3187</v>
      </c>
      <c r="N2993" s="63" t="s">
        <v>3204</v>
      </c>
      <c r="O2993" s="62">
        <v>2</v>
      </c>
    </row>
    <row r="2994" spans="2:15" x14ac:dyDescent="0.25">
      <c r="B2994" s="62">
        <v>2989</v>
      </c>
      <c r="C2994" s="63" t="s">
        <v>3182</v>
      </c>
      <c r="D2994" s="63" t="s">
        <v>3205</v>
      </c>
      <c r="E2994" s="63" t="s">
        <v>3255</v>
      </c>
      <c r="F2994" s="63" t="s">
        <v>3255</v>
      </c>
      <c r="G2994" s="63"/>
      <c r="H2994" s="63"/>
      <c r="I2994" s="62" t="s">
        <v>3200</v>
      </c>
      <c r="J2994" s="63">
        <v>40</v>
      </c>
      <c r="K2994" s="63">
        <v>8</v>
      </c>
      <c r="L2994" s="63" t="s">
        <v>3186</v>
      </c>
      <c r="M2994" s="63" t="s">
        <v>3187</v>
      </c>
      <c r="N2994" s="63" t="s">
        <v>3204</v>
      </c>
      <c r="O2994" s="62">
        <v>2</v>
      </c>
    </row>
    <row r="2995" spans="2:15" x14ac:dyDescent="0.25">
      <c r="B2995" s="62">
        <v>2990</v>
      </c>
      <c r="C2995" s="63" t="s">
        <v>3182</v>
      </c>
      <c r="D2995" s="63" t="s">
        <v>3205</v>
      </c>
      <c r="E2995" s="63" t="s">
        <v>3255</v>
      </c>
      <c r="F2995" s="63" t="s">
        <v>3255</v>
      </c>
      <c r="G2995" s="63"/>
      <c r="H2995" s="63"/>
      <c r="I2995" s="62" t="s">
        <v>3200</v>
      </c>
      <c r="J2995" s="63">
        <v>40</v>
      </c>
      <c r="K2995" s="63">
        <v>8</v>
      </c>
      <c r="L2995" s="63" t="s">
        <v>3186</v>
      </c>
      <c r="M2995" s="63" t="s">
        <v>3187</v>
      </c>
      <c r="N2995" s="63" t="s">
        <v>3204</v>
      </c>
      <c r="O2995" s="62">
        <v>2</v>
      </c>
    </row>
    <row r="2996" spans="2:15" x14ac:dyDescent="0.25">
      <c r="B2996" s="62">
        <v>2991</v>
      </c>
      <c r="C2996" s="63" t="s">
        <v>3182</v>
      </c>
      <c r="D2996" s="63" t="s">
        <v>3205</v>
      </c>
      <c r="E2996" s="63" t="s">
        <v>3255</v>
      </c>
      <c r="F2996" s="63" t="s">
        <v>3255</v>
      </c>
      <c r="G2996" s="63"/>
      <c r="H2996" s="63"/>
      <c r="I2996" s="62" t="s">
        <v>3200</v>
      </c>
      <c r="J2996" s="63">
        <v>40</v>
      </c>
      <c r="K2996" s="63">
        <v>8</v>
      </c>
      <c r="L2996" s="63" t="s">
        <v>3186</v>
      </c>
      <c r="M2996" s="63" t="s">
        <v>3187</v>
      </c>
      <c r="N2996" s="63" t="s">
        <v>3204</v>
      </c>
      <c r="O2996" s="62">
        <v>2</v>
      </c>
    </row>
    <row r="2997" spans="2:15" x14ac:dyDescent="0.25">
      <c r="B2997" s="62">
        <v>2992</v>
      </c>
      <c r="C2997" s="63" t="s">
        <v>3182</v>
      </c>
      <c r="D2997" s="63" t="s">
        <v>3205</v>
      </c>
      <c r="E2997" s="63" t="s">
        <v>3255</v>
      </c>
      <c r="F2997" s="63" t="s">
        <v>3255</v>
      </c>
      <c r="G2997" s="63"/>
      <c r="H2997" s="63"/>
      <c r="I2997" s="62" t="s">
        <v>3200</v>
      </c>
      <c r="J2997" s="63">
        <v>40</v>
      </c>
      <c r="K2997" s="63">
        <v>8</v>
      </c>
      <c r="L2997" s="63" t="s">
        <v>3186</v>
      </c>
      <c r="M2997" s="63" t="s">
        <v>3187</v>
      </c>
      <c r="N2997" s="63" t="s">
        <v>3204</v>
      </c>
      <c r="O2997" s="62">
        <v>2</v>
      </c>
    </row>
    <row r="2998" spans="2:15" x14ac:dyDescent="0.25">
      <c r="B2998" s="62">
        <v>2993</v>
      </c>
      <c r="C2998" s="63" t="s">
        <v>3182</v>
      </c>
      <c r="D2998" s="63" t="s">
        <v>3205</v>
      </c>
      <c r="E2998" s="63" t="s">
        <v>3255</v>
      </c>
      <c r="F2998" s="63" t="s">
        <v>3255</v>
      </c>
      <c r="G2998" s="63"/>
      <c r="H2998" s="63"/>
      <c r="I2998" s="62" t="s">
        <v>3200</v>
      </c>
      <c r="J2998" s="63">
        <v>40</v>
      </c>
      <c r="K2998" s="63">
        <v>8</v>
      </c>
      <c r="L2998" s="63" t="s">
        <v>3186</v>
      </c>
      <c r="M2998" s="63" t="s">
        <v>3187</v>
      </c>
      <c r="N2998" s="63" t="s">
        <v>3204</v>
      </c>
      <c r="O2998" s="62">
        <v>2</v>
      </c>
    </row>
    <row r="2999" spans="2:15" x14ac:dyDescent="0.25">
      <c r="B2999" s="62">
        <v>2994</v>
      </c>
      <c r="C2999" s="63" t="s">
        <v>3182</v>
      </c>
      <c r="D2999" s="63" t="s">
        <v>3205</v>
      </c>
      <c r="E2999" s="63" t="s">
        <v>3255</v>
      </c>
      <c r="F2999" s="63" t="s">
        <v>3255</v>
      </c>
      <c r="G2999" s="63"/>
      <c r="H2999" s="63"/>
      <c r="I2999" s="62" t="s">
        <v>3200</v>
      </c>
      <c r="J2999" s="63">
        <v>40</v>
      </c>
      <c r="K2999" s="63">
        <v>8</v>
      </c>
      <c r="L2999" s="63" t="s">
        <v>3186</v>
      </c>
      <c r="M2999" s="63" t="s">
        <v>3187</v>
      </c>
      <c r="N2999" s="63" t="s">
        <v>3204</v>
      </c>
      <c r="O2999" s="62">
        <v>2</v>
      </c>
    </row>
    <row r="3000" spans="2:15" x14ac:dyDescent="0.25">
      <c r="B3000" s="62">
        <v>2995</v>
      </c>
      <c r="C3000" s="63" t="s">
        <v>3182</v>
      </c>
      <c r="D3000" s="63" t="s">
        <v>3205</v>
      </c>
      <c r="E3000" s="63" t="s">
        <v>3255</v>
      </c>
      <c r="F3000" s="63" t="s">
        <v>3255</v>
      </c>
      <c r="G3000" s="63"/>
      <c r="H3000" s="63"/>
      <c r="I3000" s="62" t="s">
        <v>3200</v>
      </c>
      <c r="J3000" s="63">
        <v>40</v>
      </c>
      <c r="K3000" s="63">
        <v>8</v>
      </c>
      <c r="L3000" s="63" t="s">
        <v>3186</v>
      </c>
      <c r="M3000" s="63" t="s">
        <v>3187</v>
      </c>
      <c r="N3000" s="63" t="s">
        <v>3204</v>
      </c>
      <c r="O3000" s="62">
        <v>2</v>
      </c>
    </row>
    <row r="3001" spans="2:15" x14ac:dyDescent="0.25">
      <c r="B3001" s="62">
        <v>2996</v>
      </c>
      <c r="C3001" s="63" t="s">
        <v>3182</v>
      </c>
      <c r="D3001" s="63" t="s">
        <v>3205</v>
      </c>
      <c r="E3001" s="63" t="s">
        <v>3255</v>
      </c>
      <c r="F3001" s="63" t="s">
        <v>3255</v>
      </c>
      <c r="G3001" s="63"/>
      <c r="H3001" s="63"/>
      <c r="I3001" s="62" t="s">
        <v>3200</v>
      </c>
      <c r="J3001" s="63">
        <v>40</v>
      </c>
      <c r="K3001" s="63">
        <v>8</v>
      </c>
      <c r="L3001" s="63" t="s">
        <v>3186</v>
      </c>
      <c r="M3001" s="63" t="s">
        <v>3187</v>
      </c>
      <c r="N3001" s="63" t="s">
        <v>3204</v>
      </c>
      <c r="O3001" s="62">
        <v>2</v>
      </c>
    </row>
    <row r="3002" spans="2:15" x14ac:dyDescent="0.25">
      <c r="B3002" s="62">
        <v>2997</v>
      </c>
      <c r="C3002" s="63" t="s">
        <v>3182</v>
      </c>
      <c r="D3002" s="63" t="s">
        <v>3205</v>
      </c>
      <c r="E3002" s="63" t="s">
        <v>3255</v>
      </c>
      <c r="F3002" s="63" t="s">
        <v>3255</v>
      </c>
      <c r="G3002" s="63"/>
      <c r="H3002" s="63"/>
      <c r="I3002" s="62" t="s">
        <v>3200</v>
      </c>
      <c r="J3002" s="63">
        <v>40</v>
      </c>
      <c r="K3002" s="63">
        <v>8</v>
      </c>
      <c r="L3002" s="63" t="s">
        <v>3186</v>
      </c>
      <c r="M3002" s="63" t="s">
        <v>3187</v>
      </c>
      <c r="N3002" s="63" t="s">
        <v>3204</v>
      </c>
      <c r="O3002" s="62">
        <v>2</v>
      </c>
    </row>
    <row r="3003" spans="2:15" x14ac:dyDescent="0.25">
      <c r="B3003" s="62">
        <v>2998</v>
      </c>
      <c r="C3003" s="63" t="s">
        <v>3182</v>
      </c>
      <c r="D3003" s="63" t="s">
        <v>3205</v>
      </c>
      <c r="E3003" s="63" t="s">
        <v>3255</v>
      </c>
      <c r="F3003" s="63" t="s">
        <v>3255</v>
      </c>
      <c r="G3003" s="63"/>
      <c r="H3003" s="63"/>
      <c r="I3003" s="62" t="s">
        <v>3200</v>
      </c>
      <c r="J3003" s="63">
        <v>40</v>
      </c>
      <c r="K3003" s="63">
        <v>8</v>
      </c>
      <c r="L3003" s="63" t="s">
        <v>3186</v>
      </c>
      <c r="M3003" s="63" t="s">
        <v>3187</v>
      </c>
      <c r="N3003" s="63" t="s">
        <v>3204</v>
      </c>
      <c r="O3003" s="62">
        <v>2</v>
      </c>
    </row>
    <row r="3004" spans="2:15" x14ac:dyDescent="0.25">
      <c r="B3004" s="62">
        <v>2999</v>
      </c>
      <c r="C3004" s="63" t="s">
        <v>3182</v>
      </c>
      <c r="D3004" s="63" t="s">
        <v>3205</v>
      </c>
      <c r="E3004" s="63" t="s">
        <v>3255</v>
      </c>
      <c r="F3004" s="63" t="s">
        <v>3255</v>
      </c>
      <c r="G3004" s="63"/>
      <c r="H3004" s="63"/>
      <c r="I3004" s="62" t="s">
        <v>3200</v>
      </c>
      <c r="J3004" s="63">
        <v>40</v>
      </c>
      <c r="K3004" s="63">
        <v>8</v>
      </c>
      <c r="L3004" s="63" t="s">
        <v>3186</v>
      </c>
      <c r="M3004" s="63" t="s">
        <v>3187</v>
      </c>
      <c r="N3004" s="63" t="s">
        <v>3204</v>
      </c>
      <c r="O3004" s="62">
        <v>2</v>
      </c>
    </row>
    <row r="3005" spans="2:15" x14ac:dyDescent="0.25">
      <c r="B3005" s="62">
        <v>3000</v>
      </c>
      <c r="C3005" s="63" t="s">
        <v>3182</v>
      </c>
      <c r="D3005" s="63" t="s">
        <v>3205</v>
      </c>
      <c r="E3005" s="63" t="s">
        <v>3255</v>
      </c>
      <c r="F3005" s="63" t="s">
        <v>3255</v>
      </c>
      <c r="G3005" s="63"/>
      <c r="H3005" s="63"/>
      <c r="I3005" s="62" t="s">
        <v>3200</v>
      </c>
      <c r="J3005" s="63">
        <v>40</v>
      </c>
      <c r="K3005" s="63">
        <v>8</v>
      </c>
      <c r="L3005" s="63" t="s">
        <v>3186</v>
      </c>
      <c r="M3005" s="63" t="s">
        <v>3187</v>
      </c>
      <c r="N3005" s="63" t="s">
        <v>3204</v>
      </c>
      <c r="O3005" s="62">
        <v>2</v>
      </c>
    </row>
    <row r="3006" spans="2:15" x14ac:dyDescent="0.25">
      <c r="B3006" s="62">
        <v>3001</v>
      </c>
      <c r="C3006" s="63" t="s">
        <v>3182</v>
      </c>
      <c r="D3006" s="63" t="s">
        <v>3205</v>
      </c>
      <c r="E3006" s="63" t="s">
        <v>3255</v>
      </c>
      <c r="F3006" s="63" t="s">
        <v>3255</v>
      </c>
      <c r="G3006" s="63"/>
      <c r="H3006" s="63"/>
      <c r="I3006" s="62" t="s">
        <v>3200</v>
      </c>
      <c r="J3006" s="63">
        <v>40</v>
      </c>
      <c r="K3006" s="63">
        <v>8</v>
      </c>
      <c r="L3006" s="63" t="s">
        <v>3186</v>
      </c>
      <c r="M3006" s="63" t="s">
        <v>3187</v>
      </c>
      <c r="N3006" s="63" t="s">
        <v>3204</v>
      </c>
      <c r="O3006" s="62">
        <v>2</v>
      </c>
    </row>
    <row r="3007" spans="2:15" x14ac:dyDescent="0.25">
      <c r="B3007" s="62">
        <v>3002</v>
      </c>
      <c r="C3007" s="63" t="s">
        <v>3182</v>
      </c>
      <c r="D3007" s="63" t="s">
        <v>3205</v>
      </c>
      <c r="E3007" s="63" t="s">
        <v>3255</v>
      </c>
      <c r="F3007" s="63" t="s">
        <v>3255</v>
      </c>
      <c r="G3007" s="63"/>
      <c r="H3007" s="63"/>
      <c r="I3007" s="62" t="s">
        <v>3200</v>
      </c>
      <c r="J3007" s="63">
        <v>40</v>
      </c>
      <c r="K3007" s="63">
        <v>8</v>
      </c>
      <c r="L3007" s="63" t="s">
        <v>3186</v>
      </c>
      <c r="M3007" s="63" t="s">
        <v>3187</v>
      </c>
      <c r="N3007" s="63" t="s">
        <v>3204</v>
      </c>
      <c r="O3007" s="62">
        <v>2</v>
      </c>
    </row>
    <row r="3008" spans="2:15" x14ac:dyDescent="0.25">
      <c r="B3008" s="62">
        <v>3003</v>
      </c>
      <c r="C3008" s="63" t="s">
        <v>3182</v>
      </c>
      <c r="D3008" s="63" t="s">
        <v>3205</v>
      </c>
      <c r="E3008" s="63" t="s">
        <v>3255</v>
      </c>
      <c r="F3008" s="63" t="s">
        <v>3255</v>
      </c>
      <c r="G3008" s="63"/>
      <c r="H3008" s="63"/>
      <c r="I3008" s="62" t="s">
        <v>3200</v>
      </c>
      <c r="J3008" s="63">
        <v>40</v>
      </c>
      <c r="K3008" s="63">
        <v>8</v>
      </c>
      <c r="L3008" s="63" t="s">
        <v>3186</v>
      </c>
      <c r="M3008" s="63" t="s">
        <v>3187</v>
      </c>
      <c r="N3008" s="63" t="s">
        <v>3204</v>
      </c>
      <c r="O3008" s="62">
        <v>2</v>
      </c>
    </row>
    <row r="3009" spans="2:16" x14ac:dyDescent="0.25">
      <c r="B3009" s="62">
        <v>3004</v>
      </c>
      <c r="C3009" s="63" t="s">
        <v>3182</v>
      </c>
      <c r="D3009" s="63" t="s">
        <v>3205</v>
      </c>
      <c r="E3009" s="63" t="s">
        <v>3255</v>
      </c>
      <c r="F3009" s="63" t="s">
        <v>3255</v>
      </c>
      <c r="G3009" s="63"/>
      <c r="H3009" s="63"/>
      <c r="I3009" s="62" t="s">
        <v>3200</v>
      </c>
      <c r="J3009" s="63">
        <v>40</v>
      </c>
      <c r="K3009" s="63">
        <v>8</v>
      </c>
      <c r="L3009" s="63" t="s">
        <v>3186</v>
      </c>
      <c r="M3009" s="63" t="s">
        <v>3187</v>
      </c>
      <c r="N3009" s="63" t="s">
        <v>3204</v>
      </c>
      <c r="O3009" s="62">
        <v>2</v>
      </c>
    </row>
    <row r="3010" spans="2:16" x14ac:dyDescent="0.25">
      <c r="B3010" s="62">
        <v>3005</v>
      </c>
      <c r="C3010" s="63" t="s">
        <v>3182</v>
      </c>
      <c r="D3010" s="63" t="s">
        <v>3205</v>
      </c>
      <c r="E3010" s="63" t="s">
        <v>3255</v>
      </c>
      <c r="F3010" s="63" t="s">
        <v>3255</v>
      </c>
      <c r="G3010" s="63"/>
      <c r="H3010" s="63"/>
      <c r="I3010" s="62" t="s">
        <v>3200</v>
      </c>
      <c r="J3010" s="63">
        <v>40</v>
      </c>
      <c r="K3010" s="63">
        <v>8</v>
      </c>
      <c r="L3010" s="63" t="s">
        <v>3186</v>
      </c>
      <c r="M3010" s="63" t="s">
        <v>3187</v>
      </c>
      <c r="N3010" s="63" t="s">
        <v>3204</v>
      </c>
      <c r="O3010" s="62">
        <v>2</v>
      </c>
    </row>
    <row r="3011" spans="2:16" x14ac:dyDescent="0.25">
      <c r="B3011" s="62">
        <v>3006</v>
      </c>
      <c r="C3011" s="63" t="s">
        <v>3182</v>
      </c>
      <c r="D3011" s="63" t="s">
        <v>3214</v>
      </c>
      <c r="E3011" s="63" t="s">
        <v>3215</v>
      </c>
      <c r="F3011" s="63" t="s">
        <v>3215</v>
      </c>
      <c r="G3011" s="63"/>
      <c r="H3011" s="63"/>
      <c r="I3011" s="62" t="s">
        <v>3185</v>
      </c>
      <c r="J3011" s="63">
        <v>191</v>
      </c>
      <c r="K3011" s="63">
        <v>13</v>
      </c>
      <c r="L3011" s="63" t="s">
        <v>3186</v>
      </c>
      <c r="M3011" s="63" t="s">
        <v>3194</v>
      </c>
      <c r="N3011" s="63" t="s">
        <v>2677</v>
      </c>
      <c r="O3011" s="62">
        <v>1</v>
      </c>
    </row>
    <row r="3012" spans="2:16" x14ac:dyDescent="0.25">
      <c r="B3012" s="62">
        <v>3007</v>
      </c>
      <c r="C3012" s="63" t="s">
        <v>3182</v>
      </c>
      <c r="D3012" s="63" t="s">
        <v>3205</v>
      </c>
      <c r="E3012" s="63" t="s">
        <v>3251</v>
      </c>
      <c r="F3012" s="63" t="s">
        <v>3251</v>
      </c>
      <c r="G3012" s="63"/>
      <c r="H3012" s="63"/>
      <c r="I3012" s="62" t="s">
        <v>3189</v>
      </c>
      <c r="J3012" s="63">
        <v>40.01</v>
      </c>
      <c r="K3012" s="63">
        <v>12</v>
      </c>
      <c r="L3012" s="63" t="s">
        <v>3186</v>
      </c>
      <c r="M3012" s="63" t="s">
        <v>3194</v>
      </c>
      <c r="N3012" s="63" t="s">
        <v>3211</v>
      </c>
      <c r="O3012" s="62">
        <v>3</v>
      </c>
      <c r="P3012" s="64"/>
    </row>
    <row r="3013" spans="2:16" x14ac:dyDescent="0.25">
      <c r="B3013" s="62">
        <v>3008</v>
      </c>
      <c r="C3013" s="63" t="s">
        <v>3182</v>
      </c>
      <c r="D3013" s="63" t="s">
        <v>3205</v>
      </c>
      <c r="E3013" s="63" t="s">
        <v>3251</v>
      </c>
      <c r="F3013" s="63" t="s">
        <v>3251</v>
      </c>
      <c r="G3013" s="63"/>
      <c r="H3013" s="63"/>
      <c r="I3013" s="62" t="s">
        <v>3189</v>
      </c>
      <c r="J3013" s="63">
        <v>81.98</v>
      </c>
      <c r="K3013" s="63">
        <v>12</v>
      </c>
      <c r="L3013" s="63" t="s">
        <v>3186</v>
      </c>
      <c r="M3013" s="63" t="s">
        <v>3194</v>
      </c>
      <c r="N3013" s="63" t="s">
        <v>3211</v>
      </c>
      <c r="O3013" s="62">
        <v>3</v>
      </c>
      <c r="P3013" s="64"/>
    </row>
    <row r="3014" spans="2:16" x14ac:dyDescent="0.25">
      <c r="B3014" s="62">
        <v>3009</v>
      </c>
      <c r="C3014" s="63" t="s">
        <v>3182</v>
      </c>
      <c r="D3014" s="63" t="s">
        <v>3205</v>
      </c>
      <c r="E3014" s="63" t="s">
        <v>3253</v>
      </c>
      <c r="F3014" s="63" t="s">
        <v>3253</v>
      </c>
      <c r="G3014" s="63"/>
      <c r="H3014" s="63"/>
      <c r="I3014" s="62" t="s">
        <v>3200</v>
      </c>
      <c r="J3014" s="63">
        <v>31</v>
      </c>
      <c r="K3014" s="63">
        <v>7</v>
      </c>
      <c r="L3014" s="63" t="s">
        <v>3186</v>
      </c>
      <c r="M3014" s="63" t="s">
        <v>3187</v>
      </c>
      <c r="N3014" s="63" t="s">
        <v>3233</v>
      </c>
      <c r="O3014" s="62">
        <v>1</v>
      </c>
    </row>
    <row r="3015" spans="2:16" x14ac:dyDescent="0.25">
      <c r="B3015" s="62">
        <v>3010</v>
      </c>
      <c r="C3015" s="63" t="s">
        <v>3182</v>
      </c>
      <c r="D3015" s="63" t="s">
        <v>3205</v>
      </c>
      <c r="E3015" s="63" t="s">
        <v>3252</v>
      </c>
      <c r="F3015" s="63" t="s">
        <v>3252</v>
      </c>
      <c r="G3015" s="63"/>
      <c r="H3015" s="63"/>
      <c r="I3015" s="62" t="s">
        <v>3189</v>
      </c>
      <c r="J3015" s="63">
        <v>74</v>
      </c>
      <c r="K3015" s="63">
        <v>13</v>
      </c>
      <c r="L3015" s="63" t="s">
        <v>3186</v>
      </c>
      <c r="M3015" s="63" t="s">
        <v>3187</v>
      </c>
      <c r="N3015" s="63" t="s">
        <v>3199</v>
      </c>
      <c r="O3015" s="62">
        <v>3</v>
      </c>
      <c r="P3015" s="64"/>
    </row>
    <row r="3016" spans="2:16" x14ac:dyDescent="0.25">
      <c r="B3016" s="62">
        <v>3011</v>
      </c>
      <c r="C3016" s="63" t="s">
        <v>3182</v>
      </c>
      <c r="D3016" s="63" t="s">
        <v>3205</v>
      </c>
      <c r="E3016" s="63" t="s">
        <v>3251</v>
      </c>
      <c r="F3016" s="63" t="s">
        <v>3251</v>
      </c>
      <c r="G3016" s="63"/>
      <c r="H3016" s="63"/>
      <c r="I3016" s="62" t="s">
        <v>3189</v>
      </c>
      <c r="J3016" s="63">
        <v>88</v>
      </c>
      <c r="K3016" s="63">
        <v>12</v>
      </c>
      <c r="L3016" s="63" t="s">
        <v>3186</v>
      </c>
      <c r="M3016" s="63" t="s">
        <v>3194</v>
      </c>
      <c r="N3016" s="63" t="s">
        <v>3211</v>
      </c>
      <c r="O3016" s="62">
        <v>3</v>
      </c>
      <c r="P3016" s="64"/>
    </row>
    <row r="3017" spans="2:16" x14ac:dyDescent="0.25">
      <c r="B3017" s="62">
        <v>3012</v>
      </c>
      <c r="C3017" s="63" t="s">
        <v>3182</v>
      </c>
      <c r="D3017" s="63" t="s">
        <v>3205</v>
      </c>
      <c r="E3017" s="63" t="s">
        <v>3251</v>
      </c>
      <c r="F3017" s="63" t="s">
        <v>3251</v>
      </c>
      <c r="G3017" s="63"/>
      <c r="H3017" s="63"/>
      <c r="I3017" s="62" t="s">
        <v>3189</v>
      </c>
      <c r="J3017" s="63">
        <v>168.64</v>
      </c>
      <c r="K3017" s="63">
        <v>12</v>
      </c>
      <c r="L3017" s="63" t="s">
        <v>3186</v>
      </c>
      <c r="M3017" s="63" t="s">
        <v>3194</v>
      </c>
      <c r="N3017" s="63" t="s">
        <v>3211</v>
      </c>
      <c r="O3017" s="62">
        <v>3</v>
      </c>
      <c r="P3017" s="64"/>
    </row>
    <row r="3018" spans="2:16" x14ac:dyDescent="0.25">
      <c r="B3018" s="62">
        <v>3013</v>
      </c>
      <c r="C3018" s="63" t="s">
        <v>3182</v>
      </c>
      <c r="D3018" s="63" t="s">
        <v>3205</v>
      </c>
      <c r="E3018" s="63" t="s">
        <v>3251</v>
      </c>
      <c r="F3018" s="63" t="s">
        <v>3251</v>
      </c>
      <c r="G3018" s="63"/>
      <c r="H3018" s="63"/>
      <c r="I3018" s="62" t="s">
        <v>3189</v>
      </c>
      <c r="J3018" s="63">
        <v>403.98</v>
      </c>
      <c r="K3018" s="63">
        <v>12</v>
      </c>
      <c r="L3018" s="63" t="s">
        <v>3186</v>
      </c>
      <c r="M3018" s="63" t="s">
        <v>3194</v>
      </c>
      <c r="N3018" s="63" t="s">
        <v>3211</v>
      </c>
      <c r="O3018" s="62">
        <v>3</v>
      </c>
      <c r="P3018" s="64"/>
    </row>
    <row r="3019" spans="2:16" x14ac:dyDescent="0.25">
      <c r="B3019" s="62">
        <v>3014</v>
      </c>
      <c r="C3019" s="63" t="s">
        <v>3182</v>
      </c>
      <c r="D3019" s="63" t="s">
        <v>3205</v>
      </c>
      <c r="E3019" s="63" t="s">
        <v>3253</v>
      </c>
      <c r="F3019" s="63" t="s">
        <v>3253</v>
      </c>
      <c r="G3019" s="63"/>
      <c r="H3019" s="63"/>
      <c r="I3019" s="62" t="s">
        <v>3189</v>
      </c>
      <c r="J3019" s="63">
        <v>234.25</v>
      </c>
      <c r="K3019" s="63">
        <v>11</v>
      </c>
      <c r="L3019" s="63" t="s">
        <v>3186</v>
      </c>
      <c r="M3019" s="63" t="s">
        <v>3194</v>
      </c>
      <c r="N3019" s="63" t="s">
        <v>3195</v>
      </c>
      <c r="O3019" s="62">
        <v>3</v>
      </c>
      <c r="P3019" s="64"/>
    </row>
    <row r="3020" spans="2:16" x14ac:dyDescent="0.25">
      <c r="B3020" s="62">
        <v>3015</v>
      </c>
      <c r="C3020" s="63" t="s">
        <v>3182</v>
      </c>
      <c r="D3020" s="63" t="s">
        <v>3205</v>
      </c>
      <c r="E3020" s="63" t="s">
        <v>3253</v>
      </c>
      <c r="F3020" s="63" t="s">
        <v>3253</v>
      </c>
      <c r="G3020" s="63"/>
      <c r="H3020" s="63"/>
      <c r="I3020" s="62" t="s">
        <v>3189</v>
      </c>
      <c r="J3020" s="63">
        <v>168.86</v>
      </c>
      <c r="K3020" s="63">
        <v>11</v>
      </c>
      <c r="L3020" s="63" t="s">
        <v>3186</v>
      </c>
      <c r="M3020" s="63" t="s">
        <v>3194</v>
      </c>
      <c r="N3020" s="63" t="s">
        <v>3195</v>
      </c>
      <c r="O3020" s="62">
        <v>3</v>
      </c>
      <c r="P3020" s="64"/>
    </row>
    <row r="3021" spans="2:16" x14ac:dyDescent="0.25">
      <c r="B3021" s="62">
        <v>3016</v>
      </c>
      <c r="C3021" s="63" t="s">
        <v>3182</v>
      </c>
      <c r="D3021" s="63" t="s">
        <v>3205</v>
      </c>
      <c r="E3021" s="63" t="s">
        <v>3253</v>
      </c>
      <c r="F3021" s="63" t="s">
        <v>3253</v>
      </c>
      <c r="G3021" s="63"/>
      <c r="H3021" s="63"/>
      <c r="I3021" s="62" t="s">
        <v>3189</v>
      </c>
      <c r="J3021" s="63">
        <v>125.49</v>
      </c>
      <c r="K3021" s="63">
        <v>11</v>
      </c>
      <c r="L3021" s="63" t="s">
        <v>3186</v>
      </c>
      <c r="M3021" s="63" t="s">
        <v>3194</v>
      </c>
      <c r="N3021" s="63" t="s">
        <v>3195</v>
      </c>
      <c r="O3021" s="62">
        <v>3</v>
      </c>
      <c r="P3021" s="64"/>
    </row>
    <row r="3022" spans="2:16" x14ac:dyDescent="0.25">
      <c r="B3022" s="62">
        <v>3017</v>
      </c>
      <c r="C3022" s="63" t="s">
        <v>3182</v>
      </c>
      <c r="D3022" s="63" t="s">
        <v>3205</v>
      </c>
      <c r="E3022" s="63" t="s">
        <v>3253</v>
      </c>
      <c r="F3022" s="63" t="s">
        <v>3253</v>
      </c>
      <c r="G3022" s="63"/>
      <c r="H3022" s="63"/>
      <c r="I3022" s="62" t="s">
        <v>3189</v>
      </c>
      <c r="J3022" s="63">
        <v>59.97</v>
      </c>
      <c r="K3022" s="63">
        <v>11</v>
      </c>
      <c r="L3022" s="63" t="s">
        <v>3186</v>
      </c>
      <c r="M3022" s="63" t="s">
        <v>3194</v>
      </c>
      <c r="N3022" s="63" t="s">
        <v>3195</v>
      </c>
      <c r="O3022" s="62">
        <v>3</v>
      </c>
      <c r="P3022" s="64"/>
    </row>
    <row r="3023" spans="2:16" x14ac:dyDescent="0.25">
      <c r="B3023" s="62">
        <v>3018</v>
      </c>
      <c r="C3023" s="63" t="s">
        <v>3182</v>
      </c>
      <c r="D3023" s="63" t="s">
        <v>3205</v>
      </c>
      <c r="E3023" s="63" t="s">
        <v>3252</v>
      </c>
      <c r="F3023" s="63" t="s">
        <v>3252</v>
      </c>
      <c r="G3023" s="63"/>
      <c r="H3023" s="63"/>
      <c r="I3023" s="62" t="s">
        <v>3189</v>
      </c>
      <c r="J3023" s="63">
        <v>288.39</v>
      </c>
      <c r="K3023" s="63">
        <v>11</v>
      </c>
      <c r="L3023" s="63" t="s">
        <v>3186</v>
      </c>
      <c r="M3023" s="63" t="s">
        <v>3194</v>
      </c>
      <c r="N3023" s="63" t="s">
        <v>3195</v>
      </c>
      <c r="O3023" s="62">
        <v>3</v>
      </c>
      <c r="P3023" s="64"/>
    </row>
    <row r="3024" spans="2:16" x14ac:dyDescent="0.25">
      <c r="B3024" s="62">
        <v>3019</v>
      </c>
      <c r="C3024" s="63" t="s">
        <v>3182</v>
      </c>
      <c r="D3024" s="63" t="s">
        <v>3205</v>
      </c>
      <c r="E3024" s="63" t="s">
        <v>3254</v>
      </c>
      <c r="F3024" s="63" t="s">
        <v>3254</v>
      </c>
      <c r="G3024" s="63"/>
      <c r="H3024" s="63"/>
      <c r="I3024" s="62" t="s">
        <v>3189</v>
      </c>
      <c r="J3024" s="63">
        <v>635</v>
      </c>
      <c r="K3024" s="63">
        <v>12</v>
      </c>
      <c r="L3024" s="63" t="s">
        <v>3186</v>
      </c>
      <c r="M3024" s="63" t="s">
        <v>3194</v>
      </c>
      <c r="N3024" s="63" t="s">
        <v>3211</v>
      </c>
      <c r="O3024" s="62">
        <v>3</v>
      </c>
      <c r="P3024" s="64"/>
    </row>
    <row r="3025" spans="2:16" x14ac:dyDescent="0.25">
      <c r="B3025" s="62">
        <v>3020</v>
      </c>
      <c r="C3025" s="63" t="s">
        <v>3182</v>
      </c>
      <c r="D3025" s="63" t="s">
        <v>3205</v>
      </c>
      <c r="E3025" s="63" t="s">
        <v>3252</v>
      </c>
      <c r="F3025" s="63" t="s">
        <v>3252</v>
      </c>
      <c r="G3025" s="63"/>
      <c r="H3025" s="63"/>
      <c r="I3025" s="62" t="s">
        <v>3189</v>
      </c>
      <c r="J3025" s="63">
        <v>147</v>
      </c>
      <c r="K3025" s="63">
        <v>12</v>
      </c>
      <c r="L3025" s="63" t="s">
        <v>3186</v>
      </c>
      <c r="M3025" s="63" t="s">
        <v>3194</v>
      </c>
      <c r="N3025" s="63" t="s">
        <v>3211</v>
      </c>
      <c r="O3025" s="62">
        <v>3</v>
      </c>
      <c r="P3025" s="64"/>
    </row>
    <row r="3026" spans="2:16" x14ac:dyDescent="0.25">
      <c r="B3026" s="62">
        <v>3021</v>
      </c>
      <c r="C3026" s="63" t="s">
        <v>3182</v>
      </c>
      <c r="D3026" s="63" t="s">
        <v>3205</v>
      </c>
      <c r="E3026" s="63" t="s">
        <v>3252</v>
      </c>
      <c r="F3026" s="63" t="s">
        <v>3252</v>
      </c>
      <c r="G3026" s="63"/>
      <c r="H3026" s="63"/>
      <c r="I3026" s="62" t="s">
        <v>3189</v>
      </c>
      <c r="J3026" s="63">
        <v>161.91999999999999</v>
      </c>
      <c r="K3026" s="63">
        <v>11</v>
      </c>
      <c r="L3026" s="63" t="s">
        <v>3186</v>
      </c>
      <c r="M3026" s="63" t="s">
        <v>3194</v>
      </c>
      <c r="N3026" s="63" t="s">
        <v>3195</v>
      </c>
      <c r="O3026" s="62">
        <v>3</v>
      </c>
      <c r="P3026" s="64"/>
    </row>
    <row r="3027" spans="2:16" x14ac:dyDescent="0.25">
      <c r="B3027" s="62">
        <v>3022</v>
      </c>
      <c r="C3027" s="63" t="s">
        <v>3182</v>
      </c>
      <c r="D3027" s="63" t="s">
        <v>3205</v>
      </c>
      <c r="E3027" s="63" t="s">
        <v>3254</v>
      </c>
      <c r="F3027" s="63" t="s">
        <v>3254</v>
      </c>
      <c r="G3027" s="63"/>
      <c r="H3027" s="63"/>
      <c r="I3027" s="62" t="s">
        <v>3189</v>
      </c>
      <c r="J3027" s="63">
        <v>195.42</v>
      </c>
      <c r="K3027" s="63">
        <v>12</v>
      </c>
      <c r="L3027" s="63" t="s">
        <v>3186</v>
      </c>
      <c r="M3027" s="63" t="s">
        <v>3194</v>
      </c>
      <c r="N3027" s="63" t="s">
        <v>3211</v>
      </c>
      <c r="O3027" s="62">
        <v>3</v>
      </c>
      <c r="P3027" s="64"/>
    </row>
    <row r="3028" spans="2:16" x14ac:dyDescent="0.25">
      <c r="B3028" s="62">
        <v>3023</v>
      </c>
      <c r="C3028" s="63" t="s">
        <v>3182</v>
      </c>
      <c r="D3028" s="63" t="s">
        <v>3205</v>
      </c>
      <c r="E3028" s="63" t="s">
        <v>3255</v>
      </c>
      <c r="F3028" s="63" t="s">
        <v>3255</v>
      </c>
      <c r="G3028" s="63"/>
      <c r="H3028" s="63"/>
      <c r="I3028" s="62" t="s">
        <v>3189</v>
      </c>
      <c r="J3028" s="63">
        <v>48</v>
      </c>
      <c r="K3028" s="63">
        <v>13</v>
      </c>
      <c r="L3028" s="63" t="s">
        <v>3186</v>
      </c>
      <c r="M3028" s="63" t="s">
        <v>3187</v>
      </c>
      <c r="N3028" s="63" t="s">
        <v>3199</v>
      </c>
      <c r="O3028" s="62">
        <v>3</v>
      </c>
      <c r="P3028" s="64"/>
    </row>
    <row r="3029" spans="2:16" x14ac:dyDescent="0.25">
      <c r="B3029" s="62">
        <v>3024</v>
      </c>
      <c r="C3029" s="63" t="s">
        <v>3182</v>
      </c>
      <c r="D3029" s="63" t="s">
        <v>3205</v>
      </c>
      <c r="E3029" s="63" t="s">
        <v>3251</v>
      </c>
      <c r="F3029" s="63" t="s">
        <v>3251</v>
      </c>
      <c r="G3029" s="63"/>
      <c r="H3029" s="63"/>
      <c r="I3029" s="62" t="s">
        <v>3189</v>
      </c>
      <c r="J3029" s="63">
        <v>236.25</v>
      </c>
      <c r="K3029" s="63">
        <v>12</v>
      </c>
      <c r="L3029" s="63" t="s">
        <v>3186</v>
      </c>
      <c r="M3029" s="63" t="s">
        <v>3194</v>
      </c>
      <c r="N3029" s="63" t="s">
        <v>3211</v>
      </c>
      <c r="O3029" s="62">
        <v>3</v>
      </c>
      <c r="P3029" s="64"/>
    </row>
    <row r="3030" spans="2:16" x14ac:dyDescent="0.25">
      <c r="B3030" s="62">
        <v>3025</v>
      </c>
      <c r="C3030" s="63" t="s">
        <v>3182</v>
      </c>
      <c r="D3030" s="63" t="s">
        <v>3205</v>
      </c>
      <c r="E3030" s="63" t="s">
        <v>3252</v>
      </c>
      <c r="F3030" s="63" t="s">
        <v>3252</v>
      </c>
      <c r="G3030" s="63"/>
      <c r="H3030" s="63"/>
      <c r="I3030" s="62" t="s">
        <v>3189</v>
      </c>
      <c r="J3030" s="63">
        <v>213.09</v>
      </c>
      <c r="K3030" s="63">
        <v>12</v>
      </c>
      <c r="L3030" s="63" t="s">
        <v>3186</v>
      </c>
      <c r="M3030" s="63" t="s">
        <v>3194</v>
      </c>
      <c r="N3030" s="63" t="s">
        <v>3211</v>
      </c>
      <c r="O3030" s="62">
        <v>3</v>
      </c>
      <c r="P3030" s="64"/>
    </row>
    <row r="3031" spans="2:16" x14ac:dyDescent="0.25">
      <c r="B3031" s="62">
        <v>3026</v>
      </c>
      <c r="C3031" s="63" t="s">
        <v>3182</v>
      </c>
      <c r="D3031" s="63" t="s">
        <v>3205</v>
      </c>
      <c r="E3031" s="63" t="s">
        <v>3254</v>
      </c>
      <c r="F3031" s="63" t="s">
        <v>3254</v>
      </c>
      <c r="G3031" s="63"/>
      <c r="H3031" s="63"/>
      <c r="I3031" s="62" t="s">
        <v>3189</v>
      </c>
      <c r="J3031" s="63">
        <v>72.91</v>
      </c>
      <c r="K3031" s="63">
        <v>12</v>
      </c>
      <c r="L3031" s="63" t="s">
        <v>3186</v>
      </c>
      <c r="M3031" s="63" t="s">
        <v>3194</v>
      </c>
      <c r="N3031" s="63" t="s">
        <v>3211</v>
      </c>
      <c r="O3031" s="62">
        <v>3</v>
      </c>
      <c r="P3031" s="64"/>
    </row>
    <row r="3032" spans="2:16" x14ac:dyDescent="0.25">
      <c r="B3032" s="62">
        <v>3027</v>
      </c>
      <c r="C3032" s="63" t="s">
        <v>3182</v>
      </c>
      <c r="D3032" s="63" t="s">
        <v>3205</v>
      </c>
      <c r="E3032" s="63" t="s">
        <v>3255</v>
      </c>
      <c r="F3032" s="63" t="s">
        <v>3255</v>
      </c>
      <c r="G3032" s="63"/>
      <c r="H3032" s="63"/>
      <c r="I3032" s="62" t="s">
        <v>3189</v>
      </c>
      <c r="J3032" s="63">
        <v>120.14</v>
      </c>
      <c r="K3032" s="63">
        <v>12</v>
      </c>
      <c r="L3032" s="63" t="s">
        <v>3186</v>
      </c>
      <c r="M3032" s="63" t="s">
        <v>3194</v>
      </c>
      <c r="N3032" s="63" t="s">
        <v>3211</v>
      </c>
      <c r="O3032" s="62">
        <v>3</v>
      </c>
      <c r="P3032" s="64"/>
    </row>
    <row r="3033" spans="2:16" x14ac:dyDescent="0.25">
      <c r="B3033" s="62">
        <v>3028</v>
      </c>
      <c r="C3033" s="63" t="s">
        <v>3182</v>
      </c>
      <c r="D3033" s="63" t="s">
        <v>3205</v>
      </c>
      <c r="E3033" s="63" t="s">
        <v>3252</v>
      </c>
      <c r="F3033" s="63" t="s">
        <v>3252</v>
      </c>
      <c r="G3033" s="63"/>
      <c r="H3033" s="63"/>
      <c r="I3033" s="62" t="s">
        <v>3189</v>
      </c>
      <c r="J3033" s="63">
        <v>154.34</v>
      </c>
      <c r="K3033" s="63">
        <v>12</v>
      </c>
      <c r="L3033" s="63" t="s">
        <v>3186</v>
      </c>
      <c r="M3033" s="63" t="s">
        <v>3194</v>
      </c>
      <c r="N3033" s="63" t="s">
        <v>3211</v>
      </c>
      <c r="O3033" s="62">
        <v>3</v>
      </c>
      <c r="P3033" s="64"/>
    </row>
    <row r="3034" spans="2:16" x14ac:dyDescent="0.25">
      <c r="B3034" s="62">
        <v>3029</v>
      </c>
      <c r="C3034" s="63" t="s">
        <v>3182</v>
      </c>
      <c r="D3034" s="63" t="s">
        <v>3205</v>
      </c>
      <c r="E3034" s="63" t="s">
        <v>3252</v>
      </c>
      <c r="F3034" s="63" t="s">
        <v>3252</v>
      </c>
      <c r="G3034" s="63"/>
      <c r="H3034" s="63"/>
      <c r="I3034" s="62" t="s">
        <v>3189</v>
      </c>
      <c r="J3034" s="63">
        <v>122.57</v>
      </c>
      <c r="K3034" s="63">
        <v>12</v>
      </c>
      <c r="L3034" s="63" t="s">
        <v>3186</v>
      </c>
      <c r="M3034" s="63" t="s">
        <v>3194</v>
      </c>
      <c r="N3034" s="63" t="s">
        <v>3211</v>
      </c>
      <c r="O3034" s="62">
        <v>3</v>
      </c>
      <c r="P3034" s="64"/>
    </row>
    <row r="3035" spans="2:16" x14ac:dyDescent="0.25">
      <c r="B3035" s="62">
        <v>3030</v>
      </c>
      <c r="C3035" s="63" t="s">
        <v>3182</v>
      </c>
      <c r="D3035" s="63" t="s">
        <v>3205</v>
      </c>
      <c r="E3035" s="63" t="s">
        <v>3254</v>
      </c>
      <c r="F3035" s="63" t="s">
        <v>3254</v>
      </c>
      <c r="G3035" s="63"/>
      <c r="H3035" s="63"/>
      <c r="I3035" s="62" t="s">
        <v>3189</v>
      </c>
      <c r="J3035" s="63">
        <v>139.33000000000001</v>
      </c>
      <c r="K3035" s="63">
        <v>12</v>
      </c>
      <c r="L3035" s="63" t="s">
        <v>3186</v>
      </c>
      <c r="M3035" s="63" t="s">
        <v>3194</v>
      </c>
      <c r="N3035" s="63" t="s">
        <v>3211</v>
      </c>
      <c r="O3035" s="62">
        <v>3</v>
      </c>
      <c r="P3035" s="64"/>
    </row>
    <row r="3036" spans="2:16" x14ac:dyDescent="0.25">
      <c r="B3036" s="62">
        <v>3031</v>
      </c>
      <c r="C3036" s="63" t="s">
        <v>3182</v>
      </c>
      <c r="D3036" s="63" t="s">
        <v>3214</v>
      </c>
      <c r="E3036" s="63" t="s">
        <v>3215</v>
      </c>
      <c r="F3036" s="63" t="s">
        <v>3215</v>
      </c>
      <c r="G3036" s="63"/>
      <c r="H3036" s="63"/>
      <c r="I3036" s="62" t="s">
        <v>3189</v>
      </c>
      <c r="J3036" s="63">
        <v>71.98</v>
      </c>
      <c r="K3036" s="63">
        <v>13</v>
      </c>
      <c r="L3036" s="63" t="s">
        <v>3186</v>
      </c>
      <c r="M3036" s="63" t="s">
        <v>3187</v>
      </c>
      <c r="N3036" s="63" t="s">
        <v>3190</v>
      </c>
      <c r="O3036" s="62">
        <v>3</v>
      </c>
      <c r="P3036" s="64"/>
    </row>
    <row r="3037" spans="2:16" x14ac:dyDescent="0.25">
      <c r="B3037" s="62">
        <v>3032</v>
      </c>
      <c r="C3037" s="63" t="s">
        <v>3182</v>
      </c>
      <c r="D3037" s="63" t="s">
        <v>3205</v>
      </c>
      <c r="E3037" s="63" t="s">
        <v>3253</v>
      </c>
      <c r="F3037" s="63" t="s">
        <v>3253</v>
      </c>
      <c r="G3037" s="63"/>
      <c r="H3037" s="63"/>
      <c r="I3037" s="62" t="s">
        <v>3189</v>
      </c>
      <c r="J3037" s="63">
        <v>95</v>
      </c>
      <c r="K3037" s="63">
        <v>12</v>
      </c>
      <c r="L3037" s="63" t="s">
        <v>3186</v>
      </c>
      <c r="M3037" s="63" t="s">
        <v>3187</v>
      </c>
      <c r="N3037" s="63" t="s">
        <v>3198</v>
      </c>
      <c r="O3037" s="62">
        <v>3</v>
      </c>
      <c r="P3037" s="64"/>
    </row>
    <row r="3038" spans="2:16" x14ac:dyDescent="0.25">
      <c r="B3038" s="62">
        <v>3033</v>
      </c>
      <c r="C3038" s="63" t="s">
        <v>3182</v>
      </c>
      <c r="D3038" s="63" t="s">
        <v>3205</v>
      </c>
      <c r="E3038" s="63" t="s">
        <v>3251</v>
      </c>
      <c r="F3038" s="63" t="s">
        <v>3251</v>
      </c>
      <c r="G3038" s="63"/>
      <c r="H3038" s="63"/>
      <c r="I3038" s="62" t="s">
        <v>3189</v>
      </c>
      <c r="J3038" s="63">
        <v>134.44999999999999</v>
      </c>
      <c r="K3038" s="63">
        <v>12</v>
      </c>
      <c r="L3038" s="63" t="s">
        <v>3186</v>
      </c>
      <c r="M3038" s="63" t="s">
        <v>3194</v>
      </c>
      <c r="N3038" s="63" t="s">
        <v>3211</v>
      </c>
      <c r="O3038" s="62">
        <v>3</v>
      </c>
      <c r="P3038" s="64"/>
    </row>
    <row r="3039" spans="2:16" x14ac:dyDescent="0.25">
      <c r="B3039" s="62">
        <v>3034</v>
      </c>
      <c r="C3039" s="63" t="s">
        <v>3182</v>
      </c>
      <c r="D3039" s="63" t="s">
        <v>3205</v>
      </c>
      <c r="E3039" s="63" t="s">
        <v>3252</v>
      </c>
      <c r="F3039" s="63" t="s">
        <v>3252</v>
      </c>
      <c r="G3039" s="63"/>
      <c r="H3039" s="63"/>
      <c r="I3039" s="62" t="s">
        <v>3200</v>
      </c>
      <c r="J3039" s="63">
        <v>26.4</v>
      </c>
      <c r="K3039" s="63">
        <v>7</v>
      </c>
      <c r="L3039" s="63" t="s">
        <v>3186</v>
      </c>
      <c r="M3039" s="63" t="s">
        <v>3187</v>
      </c>
      <c r="N3039" s="63" t="s">
        <v>3201</v>
      </c>
      <c r="O3039" s="62">
        <v>1</v>
      </c>
    </row>
    <row r="3040" spans="2:16" x14ac:dyDescent="0.25">
      <c r="B3040" s="62">
        <v>3035</v>
      </c>
      <c r="C3040" s="63" t="s">
        <v>3182</v>
      </c>
      <c r="D3040" s="63" t="s">
        <v>3205</v>
      </c>
      <c r="E3040" s="63" t="s">
        <v>3253</v>
      </c>
      <c r="F3040" s="63" t="s">
        <v>3253</v>
      </c>
      <c r="G3040" s="63"/>
      <c r="H3040" s="63"/>
      <c r="I3040" s="62" t="s">
        <v>3189</v>
      </c>
      <c r="J3040" s="63">
        <v>115</v>
      </c>
      <c r="K3040" s="63">
        <v>12</v>
      </c>
      <c r="L3040" s="63" t="s">
        <v>3186</v>
      </c>
      <c r="M3040" s="63" t="s">
        <v>3194</v>
      </c>
      <c r="N3040" s="63" t="s">
        <v>3211</v>
      </c>
      <c r="O3040" s="62">
        <v>3</v>
      </c>
      <c r="P3040" s="64"/>
    </row>
    <row r="3041" spans="2:16" x14ac:dyDescent="0.25">
      <c r="B3041" s="62">
        <v>3036</v>
      </c>
      <c r="C3041" s="63" t="s">
        <v>3182</v>
      </c>
      <c r="D3041" s="63" t="s">
        <v>3205</v>
      </c>
      <c r="E3041" s="63" t="s">
        <v>3253</v>
      </c>
      <c r="F3041" s="63" t="s">
        <v>3253</v>
      </c>
      <c r="G3041" s="63"/>
      <c r="H3041" s="63"/>
      <c r="I3041" s="62" t="s">
        <v>3189</v>
      </c>
      <c r="J3041" s="63">
        <v>245</v>
      </c>
      <c r="K3041" s="63">
        <v>12</v>
      </c>
      <c r="L3041" s="63" t="s">
        <v>3186</v>
      </c>
      <c r="M3041" s="63" t="s">
        <v>3194</v>
      </c>
      <c r="N3041" s="63" t="s">
        <v>3211</v>
      </c>
      <c r="O3041" s="62">
        <v>3</v>
      </c>
      <c r="P3041" s="64"/>
    </row>
    <row r="3042" spans="2:16" x14ac:dyDescent="0.25">
      <c r="B3042" s="62">
        <v>3037</v>
      </c>
      <c r="C3042" s="63" t="s">
        <v>3182</v>
      </c>
      <c r="D3042" s="63" t="s">
        <v>3205</v>
      </c>
      <c r="E3042" s="63" t="s">
        <v>3251</v>
      </c>
      <c r="F3042" s="63" t="s">
        <v>3251</v>
      </c>
      <c r="G3042" s="63"/>
      <c r="H3042" s="63"/>
      <c r="I3042" s="62" t="s">
        <v>3189</v>
      </c>
      <c r="J3042" s="63">
        <v>479.92</v>
      </c>
      <c r="K3042" s="63">
        <v>12</v>
      </c>
      <c r="L3042" s="63" t="s">
        <v>3186</v>
      </c>
      <c r="M3042" s="63" t="s">
        <v>3194</v>
      </c>
      <c r="N3042" s="63" t="s">
        <v>3211</v>
      </c>
      <c r="O3042" s="62">
        <v>3</v>
      </c>
      <c r="P3042" s="64"/>
    </row>
    <row r="3043" spans="2:16" x14ac:dyDescent="0.25">
      <c r="B3043" s="62">
        <v>3038</v>
      </c>
      <c r="C3043" s="63" t="s">
        <v>3182</v>
      </c>
      <c r="D3043" s="63" t="s">
        <v>3205</v>
      </c>
      <c r="E3043" s="63" t="s">
        <v>3252</v>
      </c>
      <c r="F3043" s="63" t="s">
        <v>3252</v>
      </c>
      <c r="G3043" s="63"/>
      <c r="H3043" s="63"/>
      <c r="I3043" s="62" t="s">
        <v>3189</v>
      </c>
      <c r="J3043" s="63">
        <v>526.37</v>
      </c>
      <c r="K3043" s="63">
        <v>12</v>
      </c>
      <c r="L3043" s="63" t="s">
        <v>3186</v>
      </c>
      <c r="M3043" s="63" t="s">
        <v>3194</v>
      </c>
      <c r="N3043" s="63" t="s">
        <v>3211</v>
      </c>
      <c r="O3043" s="62">
        <v>3</v>
      </c>
      <c r="P3043" s="64"/>
    </row>
    <row r="3044" spans="2:16" x14ac:dyDescent="0.25">
      <c r="B3044" s="62">
        <v>3039</v>
      </c>
      <c r="C3044" s="63" t="s">
        <v>3182</v>
      </c>
      <c r="D3044" s="63" t="s">
        <v>3205</v>
      </c>
      <c r="E3044" s="63" t="s">
        <v>3252</v>
      </c>
      <c r="F3044" s="63" t="s">
        <v>3252</v>
      </c>
      <c r="G3044" s="63"/>
      <c r="H3044" s="63"/>
      <c r="I3044" s="62" t="s">
        <v>3189</v>
      </c>
      <c r="J3044" s="63">
        <v>239.99</v>
      </c>
      <c r="K3044" s="63">
        <v>11</v>
      </c>
      <c r="L3044" s="63" t="s">
        <v>3186</v>
      </c>
      <c r="M3044" s="63" t="s">
        <v>3194</v>
      </c>
      <c r="N3044" s="63" t="s">
        <v>3195</v>
      </c>
      <c r="O3044" s="62">
        <v>3</v>
      </c>
      <c r="P3044" s="64"/>
    </row>
    <row r="3045" spans="2:16" x14ac:dyDescent="0.25">
      <c r="B3045" s="62">
        <v>3040</v>
      </c>
      <c r="C3045" s="63" t="s">
        <v>3182</v>
      </c>
      <c r="D3045" s="63" t="s">
        <v>3205</v>
      </c>
      <c r="E3045" s="63" t="s">
        <v>3253</v>
      </c>
      <c r="F3045" s="63" t="s">
        <v>3253</v>
      </c>
      <c r="G3045" s="63"/>
      <c r="H3045" s="63"/>
      <c r="I3045" s="62" t="s">
        <v>3189</v>
      </c>
      <c r="J3045" s="63">
        <v>94.74</v>
      </c>
      <c r="K3045" s="63">
        <v>11</v>
      </c>
      <c r="L3045" s="63" t="s">
        <v>3186</v>
      </c>
      <c r="M3045" s="63" t="s">
        <v>3194</v>
      </c>
      <c r="N3045" s="63" t="s">
        <v>3195</v>
      </c>
      <c r="O3045" s="62">
        <v>3</v>
      </c>
      <c r="P3045" s="64"/>
    </row>
    <row r="3046" spans="2:16" x14ac:dyDescent="0.25">
      <c r="B3046" s="62">
        <v>3041</v>
      </c>
      <c r="C3046" s="63" t="s">
        <v>3182</v>
      </c>
      <c r="D3046" s="63" t="s">
        <v>3205</v>
      </c>
      <c r="E3046" s="63" t="s">
        <v>3255</v>
      </c>
      <c r="F3046" s="63" t="s">
        <v>3255</v>
      </c>
      <c r="G3046" s="63"/>
      <c r="H3046" s="63"/>
      <c r="I3046" s="62" t="s">
        <v>3189</v>
      </c>
      <c r="J3046" s="63">
        <v>59.3</v>
      </c>
      <c r="K3046" s="63">
        <v>13</v>
      </c>
      <c r="L3046" s="63" t="s">
        <v>3186</v>
      </c>
      <c r="M3046" s="63" t="s">
        <v>3187</v>
      </c>
      <c r="N3046" s="63" t="s">
        <v>3199</v>
      </c>
      <c r="O3046" s="62">
        <v>3</v>
      </c>
      <c r="P3046" s="64"/>
    </row>
    <row r="3047" spans="2:16" x14ac:dyDescent="0.25">
      <c r="B3047" s="62">
        <v>3042</v>
      </c>
      <c r="C3047" s="63" t="s">
        <v>3182</v>
      </c>
      <c r="D3047" s="63" t="s">
        <v>3205</v>
      </c>
      <c r="E3047" s="63" t="s">
        <v>3251</v>
      </c>
      <c r="F3047" s="63" t="s">
        <v>3251</v>
      </c>
      <c r="G3047" s="63"/>
      <c r="H3047" s="63"/>
      <c r="I3047" s="62" t="s">
        <v>3189</v>
      </c>
      <c r="J3047" s="63">
        <v>107</v>
      </c>
      <c r="K3047" s="63">
        <v>12</v>
      </c>
      <c r="L3047" s="63" t="s">
        <v>3186</v>
      </c>
      <c r="M3047" s="63" t="s">
        <v>3194</v>
      </c>
      <c r="N3047" s="63" t="s">
        <v>3211</v>
      </c>
      <c r="O3047" s="62">
        <v>3</v>
      </c>
      <c r="P3047" s="64"/>
    </row>
    <row r="3048" spans="2:16" x14ac:dyDescent="0.25">
      <c r="B3048" s="62">
        <v>3043</v>
      </c>
      <c r="C3048" s="63" t="s">
        <v>3182</v>
      </c>
      <c r="D3048" s="63" t="s">
        <v>3214</v>
      </c>
      <c r="E3048" s="63" t="s">
        <v>3215</v>
      </c>
      <c r="F3048" s="63" t="s">
        <v>3215</v>
      </c>
      <c r="G3048" s="63"/>
      <c r="H3048" s="63"/>
      <c r="I3048" s="62" t="s">
        <v>3185</v>
      </c>
      <c r="J3048" s="63">
        <v>165.3</v>
      </c>
      <c r="K3048" s="63">
        <v>13</v>
      </c>
      <c r="L3048" s="63" t="s">
        <v>3186</v>
      </c>
      <c r="M3048" s="63" t="s">
        <v>3194</v>
      </c>
      <c r="N3048" s="63" t="s">
        <v>2677</v>
      </c>
      <c r="O3048" s="62">
        <v>1</v>
      </c>
    </row>
    <row r="3049" spans="2:16" x14ac:dyDescent="0.25">
      <c r="B3049" s="62">
        <v>3044</v>
      </c>
      <c r="C3049" s="63" t="s">
        <v>3182</v>
      </c>
      <c r="D3049" s="63" t="s">
        <v>3205</v>
      </c>
      <c r="E3049" s="63" t="s">
        <v>3254</v>
      </c>
      <c r="F3049" s="63" t="s">
        <v>3254</v>
      </c>
      <c r="G3049" s="63"/>
      <c r="H3049" s="63"/>
      <c r="I3049" s="62" t="s">
        <v>3189</v>
      </c>
      <c r="J3049" s="63">
        <v>191.74</v>
      </c>
      <c r="K3049" s="63">
        <v>12</v>
      </c>
      <c r="L3049" s="63" t="s">
        <v>3186</v>
      </c>
      <c r="M3049" s="63" t="s">
        <v>3194</v>
      </c>
      <c r="N3049" s="63" t="s">
        <v>3211</v>
      </c>
      <c r="O3049" s="62">
        <v>3</v>
      </c>
      <c r="P3049" s="64"/>
    </row>
    <row r="3050" spans="2:16" x14ac:dyDescent="0.25">
      <c r="B3050" s="62">
        <v>3045</v>
      </c>
      <c r="C3050" s="63" t="s">
        <v>3182</v>
      </c>
      <c r="D3050" s="63" t="s">
        <v>3205</v>
      </c>
      <c r="E3050" s="63" t="s">
        <v>3251</v>
      </c>
      <c r="F3050" s="63" t="s">
        <v>3251</v>
      </c>
      <c r="G3050" s="63"/>
      <c r="H3050" s="63"/>
      <c r="I3050" s="62" t="s">
        <v>3189</v>
      </c>
      <c r="J3050" s="63">
        <v>174.91</v>
      </c>
      <c r="K3050" s="63">
        <v>12</v>
      </c>
      <c r="L3050" s="63" t="s">
        <v>3186</v>
      </c>
      <c r="M3050" s="63" t="s">
        <v>3194</v>
      </c>
      <c r="N3050" s="63" t="s">
        <v>3211</v>
      </c>
      <c r="O3050" s="62">
        <v>3</v>
      </c>
      <c r="P3050" s="64"/>
    </row>
    <row r="3051" spans="2:16" x14ac:dyDescent="0.25">
      <c r="B3051" s="62">
        <v>3046</v>
      </c>
      <c r="C3051" s="63" t="s">
        <v>3182</v>
      </c>
      <c r="D3051" s="63" t="s">
        <v>3205</v>
      </c>
      <c r="E3051" s="63" t="s">
        <v>3253</v>
      </c>
      <c r="F3051" s="63" t="s">
        <v>3253</v>
      </c>
      <c r="G3051" s="63"/>
      <c r="H3051" s="63"/>
      <c r="I3051" s="62" t="s">
        <v>3189</v>
      </c>
      <c r="J3051" s="63">
        <v>115.48</v>
      </c>
      <c r="K3051" s="63">
        <v>11</v>
      </c>
      <c r="L3051" s="63" t="s">
        <v>3186</v>
      </c>
      <c r="M3051" s="63" t="s">
        <v>3194</v>
      </c>
      <c r="N3051" s="63" t="s">
        <v>3195</v>
      </c>
      <c r="O3051" s="62">
        <v>3</v>
      </c>
      <c r="P3051" s="64"/>
    </row>
    <row r="3052" spans="2:16" x14ac:dyDescent="0.25">
      <c r="B3052" s="62">
        <v>3047</v>
      </c>
      <c r="C3052" s="63" t="s">
        <v>3182</v>
      </c>
      <c r="D3052" s="63" t="s">
        <v>3205</v>
      </c>
      <c r="E3052" s="63" t="s">
        <v>3252</v>
      </c>
      <c r="F3052" s="63" t="s">
        <v>3252</v>
      </c>
      <c r="G3052" s="63"/>
      <c r="H3052" s="63"/>
      <c r="I3052" s="62" t="s">
        <v>3189</v>
      </c>
      <c r="J3052" s="63">
        <v>149.75</v>
      </c>
      <c r="K3052" s="63">
        <v>11</v>
      </c>
      <c r="L3052" s="63" t="s">
        <v>3186</v>
      </c>
      <c r="M3052" s="63" t="s">
        <v>3194</v>
      </c>
      <c r="N3052" s="63" t="s">
        <v>3195</v>
      </c>
      <c r="O3052" s="62">
        <v>3</v>
      </c>
      <c r="P3052" s="64"/>
    </row>
    <row r="3053" spans="2:16" x14ac:dyDescent="0.25">
      <c r="B3053" s="62">
        <v>3048</v>
      </c>
      <c r="C3053" s="63" t="s">
        <v>3182</v>
      </c>
      <c r="D3053" s="63" t="s">
        <v>3205</v>
      </c>
      <c r="E3053" s="63" t="s">
        <v>3252</v>
      </c>
      <c r="F3053" s="63" t="s">
        <v>3252</v>
      </c>
      <c r="G3053" s="63"/>
      <c r="H3053" s="63"/>
      <c r="I3053" s="62" t="s">
        <v>3189</v>
      </c>
      <c r="J3053" s="63">
        <v>127.95</v>
      </c>
      <c r="K3053" s="63">
        <v>11</v>
      </c>
      <c r="L3053" s="63" t="s">
        <v>3186</v>
      </c>
      <c r="M3053" s="63" t="s">
        <v>3194</v>
      </c>
      <c r="N3053" s="63" t="s">
        <v>3195</v>
      </c>
      <c r="O3053" s="62">
        <v>3</v>
      </c>
      <c r="P3053" s="64"/>
    </row>
    <row r="3054" spans="2:16" x14ac:dyDescent="0.25">
      <c r="B3054" s="62">
        <v>3049</v>
      </c>
      <c r="C3054" s="63" t="s">
        <v>3182</v>
      </c>
      <c r="D3054" s="63" t="s">
        <v>3205</v>
      </c>
      <c r="E3054" s="63" t="s">
        <v>3252</v>
      </c>
      <c r="F3054" s="63" t="s">
        <v>3252</v>
      </c>
      <c r="G3054" s="63"/>
      <c r="H3054" s="63"/>
      <c r="I3054" s="62" t="s">
        <v>3189</v>
      </c>
      <c r="J3054" s="63">
        <v>82</v>
      </c>
      <c r="K3054" s="63">
        <v>13</v>
      </c>
      <c r="L3054" s="63" t="s">
        <v>3186</v>
      </c>
      <c r="M3054" s="63" t="s">
        <v>3187</v>
      </c>
      <c r="N3054" s="63" t="s">
        <v>3199</v>
      </c>
      <c r="O3054" s="62">
        <v>3</v>
      </c>
      <c r="P3054" s="64"/>
    </row>
    <row r="3055" spans="2:16" x14ac:dyDescent="0.25">
      <c r="B3055" s="62">
        <v>3050</v>
      </c>
      <c r="C3055" s="63" t="s">
        <v>3182</v>
      </c>
      <c r="D3055" s="63" t="s">
        <v>3205</v>
      </c>
      <c r="E3055" s="63" t="s">
        <v>3251</v>
      </c>
      <c r="F3055" s="63" t="s">
        <v>3251</v>
      </c>
      <c r="G3055" s="63"/>
      <c r="H3055" s="63"/>
      <c r="I3055" s="62" t="s">
        <v>3189</v>
      </c>
      <c r="J3055" s="63">
        <v>150</v>
      </c>
      <c r="K3055" s="63">
        <v>12</v>
      </c>
      <c r="L3055" s="63" t="s">
        <v>3186</v>
      </c>
      <c r="M3055" s="63" t="s">
        <v>3194</v>
      </c>
      <c r="N3055" s="63" t="s">
        <v>3211</v>
      </c>
      <c r="O3055" s="62">
        <v>3</v>
      </c>
      <c r="P3055" s="64"/>
    </row>
    <row r="3056" spans="2:16" x14ac:dyDescent="0.25">
      <c r="B3056" s="62">
        <v>3051</v>
      </c>
      <c r="C3056" s="63" t="s">
        <v>3182</v>
      </c>
      <c r="D3056" s="63" t="s">
        <v>3205</v>
      </c>
      <c r="E3056" s="63" t="s">
        <v>3251</v>
      </c>
      <c r="F3056" s="63" t="s">
        <v>3251</v>
      </c>
      <c r="G3056" s="63"/>
      <c r="H3056" s="63"/>
      <c r="I3056" s="62" t="s">
        <v>3189</v>
      </c>
      <c r="J3056" s="63">
        <v>161.85</v>
      </c>
      <c r="K3056" s="63">
        <v>12</v>
      </c>
      <c r="L3056" s="63" t="s">
        <v>3186</v>
      </c>
      <c r="M3056" s="63" t="s">
        <v>3194</v>
      </c>
      <c r="N3056" s="63" t="s">
        <v>3211</v>
      </c>
      <c r="O3056" s="62">
        <v>3</v>
      </c>
      <c r="P3056" s="64"/>
    </row>
    <row r="3057" spans="2:16" x14ac:dyDescent="0.25">
      <c r="B3057" s="62">
        <v>3052</v>
      </c>
      <c r="C3057" s="63" t="s">
        <v>3182</v>
      </c>
      <c r="D3057" s="63" t="s">
        <v>3205</v>
      </c>
      <c r="E3057" s="63" t="s">
        <v>3252</v>
      </c>
      <c r="F3057" s="63" t="s">
        <v>3252</v>
      </c>
      <c r="G3057" s="63"/>
      <c r="H3057" s="63"/>
      <c r="I3057" s="62" t="s">
        <v>3189</v>
      </c>
      <c r="J3057" s="63">
        <v>184.9</v>
      </c>
      <c r="K3057" s="63">
        <v>12</v>
      </c>
      <c r="L3057" s="63" t="s">
        <v>3186</v>
      </c>
      <c r="M3057" s="63" t="s">
        <v>3194</v>
      </c>
      <c r="N3057" s="63" t="s">
        <v>3211</v>
      </c>
      <c r="O3057" s="62">
        <v>3</v>
      </c>
      <c r="P3057" s="64"/>
    </row>
    <row r="3058" spans="2:16" x14ac:dyDescent="0.25">
      <c r="B3058" s="62">
        <v>3053</v>
      </c>
      <c r="C3058" s="63" t="s">
        <v>3182</v>
      </c>
      <c r="D3058" s="63" t="s">
        <v>3205</v>
      </c>
      <c r="E3058" s="63" t="s">
        <v>3252</v>
      </c>
      <c r="F3058" s="63" t="s">
        <v>3252</v>
      </c>
      <c r="G3058" s="63"/>
      <c r="H3058" s="63"/>
      <c r="I3058" s="62" t="s">
        <v>3189</v>
      </c>
      <c r="J3058" s="63">
        <v>109.9</v>
      </c>
      <c r="K3058" s="63">
        <v>12</v>
      </c>
      <c r="L3058" s="63" t="s">
        <v>3186</v>
      </c>
      <c r="M3058" s="63" t="s">
        <v>3194</v>
      </c>
      <c r="N3058" s="63" t="s">
        <v>3211</v>
      </c>
      <c r="O3058" s="62">
        <v>3</v>
      </c>
      <c r="P3058" s="64"/>
    </row>
    <row r="3059" spans="2:16" x14ac:dyDescent="0.25">
      <c r="B3059" s="62">
        <v>3054</v>
      </c>
      <c r="C3059" s="63" t="s">
        <v>3182</v>
      </c>
      <c r="D3059" s="63" t="s">
        <v>3205</v>
      </c>
      <c r="E3059" s="63" t="s">
        <v>3252</v>
      </c>
      <c r="F3059" s="63" t="s">
        <v>3252</v>
      </c>
      <c r="G3059" s="63"/>
      <c r="H3059" s="63"/>
      <c r="I3059" s="62" t="s">
        <v>3189</v>
      </c>
      <c r="J3059" s="63">
        <v>352.32</v>
      </c>
      <c r="K3059" s="63">
        <v>12</v>
      </c>
      <c r="L3059" s="63" t="s">
        <v>3186</v>
      </c>
      <c r="M3059" s="63" t="s">
        <v>3194</v>
      </c>
      <c r="N3059" s="63" t="s">
        <v>3211</v>
      </c>
      <c r="O3059" s="62">
        <v>3</v>
      </c>
      <c r="P3059" s="64"/>
    </row>
    <row r="3060" spans="2:16" x14ac:dyDescent="0.25">
      <c r="B3060" s="62">
        <v>3055</v>
      </c>
      <c r="C3060" s="63" t="s">
        <v>3182</v>
      </c>
      <c r="D3060" s="63" t="s">
        <v>3205</v>
      </c>
      <c r="E3060" s="63" t="s">
        <v>3254</v>
      </c>
      <c r="F3060" s="63" t="s">
        <v>3254</v>
      </c>
      <c r="G3060" s="63"/>
      <c r="H3060" s="63"/>
      <c r="I3060" s="62" t="s">
        <v>3189</v>
      </c>
      <c r="J3060" s="63">
        <v>91.65</v>
      </c>
      <c r="K3060" s="63">
        <v>12</v>
      </c>
      <c r="L3060" s="63" t="s">
        <v>3186</v>
      </c>
      <c r="M3060" s="63" t="s">
        <v>3194</v>
      </c>
      <c r="N3060" s="63" t="s">
        <v>3211</v>
      </c>
      <c r="O3060" s="62">
        <v>3</v>
      </c>
      <c r="P3060" s="64"/>
    </row>
    <row r="3061" spans="2:16" x14ac:dyDescent="0.25">
      <c r="B3061" s="62">
        <v>3056</v>
      </c>
      <c r="C3061" s="63" t="s">
        <v>3182</v>
      </c>
      <c r="D3061" s="63" t="s">
        <v>3205</v>
      </c>
      <c r="E3061" s="63" t="s">
        <v>3254</v>
      </c>
      <c r="F3061" s="63" t="s">
        <v>3254</v>
      </c>
      <c r="G3061" s="63"/>
      <c r="H3061" s="63"/>
      <c r="I3061" s="62" t="s">
        <v>3189</v>
      </c>
      <c r="J3061" s="63">
        <v>24.93</v>
      </c>
      <c r="K3061" s="63">
        <v>12</v>
      </c>
      <c r="L3061" s="63" t="s">
        <v>3186</v>
      </c>
      <c r="M3061" s="63" t="s">
        <v>3194</v>
      </c>
      <c r="N3061" s="63" t="s">
        <v>3211</v>
      </c>
      <c r="O3061" s="62">
        <v>3</v>
      </c>
      <c r="P3061" s="64"/>
    </row>
    <row r="3062" spans="2:16" x14ac:dyDescent="0.25">
      <c r="B3062" s="62">
        <v>3057</v>
      </c>
      <c r="C3062" s="63" t="s">
        <v>3182</v>
      </c>
      <c r="D3062" s="63" t="s">
        <v>3214</v>
      </c>
      <c r="E3062" s="63" t="s">
        <v>3247</v>
      </c>
      <c r="F3062" s="63" t="s">
        <v>3247</v>
      </c>
      <c r="G3062" s="63"/>
      <c r="H3062" s="63"/>
      <c r="I3062" s="62" t="s">
        <v>3185</v>
      </c>
      <c r="J3062" s="63">
        <v>131.37</v>
      </c>
      <c r="K3062" s="63">
        <v>13</v>
      </c>
      <c r="L3062" s="63" t="s">
        <v>3186</v>
      </c>
      <c r="M3062" s="63" t="s">
        <v>3194</v>
      </c>
      <c r="N3062" s="63" t="s">
        <v>2677</v>
      </c>
      <c r="O3062" s="62">
        <v>1</v>
      </c>
    </row>
    <row r="3063" spans="2:16" x14ac:dyDescent="0.25">
      <c r="B3063" s="62">
        <v>3058</v>
      </c>
      <c r="C3063" s="63" t="s">
        <v>3182</v>
      </c>
      <c r="D3063" s="63" t="s">
        <v>3205</v>
      </c>
      <c r="E3063" s="63" t="s">
        <v>3252</v>
      </c>
      <c r="F3063" s="63" t="s">
        <v>3252</v>
      </c>
      <c r="G3063" s="63"/>
      <c r="H3063" s="63"/>
      <c r="I3063" s="62" t="s">
        <v>3200</v>
      </c>
      <c r="J3063" s="63">
        <v>41.3</v>
      </c>
      <c r="K3063" s="63">
        <v>7</v>
      </c>
      <c r="L3063" s="63" t="s">
        <v>3186</v>
      </c>
      <c r="M3063" s="63" t="s">
        <v>3187</v>
      </c>
      <c r="N3063" s="63" t="s">
        <v>3233</v>
      </c>
      <c r="O3063" s="62">
        <v>1</v>
      </c>
    </row>
    <row r="3064" spans="2:16" x14ac:dyDescent="0.25">
      <c r="B3064" s="62">
        <v>3059</v>
      </c>
      <c r="C3064" s="63" t="s">
        <v>3182</v>
      </c>
      <c r="D3064" s="63" t="s">
        <v>3214</v>
      </c>
      <c r="E3064" s="63" t="s">
        <v>3247</v>
      </c>
      <c r="F3064" s="63" t="s">
        <v>3247</v>
      </c>
      <c r="G3064" s="63"/>
      <c r="H3064" s="63"/>
      <c r="I3064" s="62" t="s">
        <v>3185</v>
      </c>
      <c r="J3064" s="63">
        <v>155.04</v>
      </c>
      <c r="K3064" s="63">
        <v>13</v>
      </c>
      <c r="L3064" s="63" t="s">
        <v>3186</v>
      </c>
      <c r="M3064" s="63" t="s">
        <v>3194</v>
      </c>
      <c r="N3064" s="63" t="s">
        <v>2677</v>
      </c>
      <c r="O3064" s="62">
        <v>1</v>
      </c>
    </row>
    <row r="3065" spans="2:16" x14ac:dyDescent="0.25">
      <c r="B3065" s="62">
        <v>3060</v>
      </c>
      <c r="C3065" s="63" t="s">
        <v>3182</v>
      </c>
      <c r="D3065" s="63" t="s">
        <v>3214</v>
      </c>
      <c r="E3065" s="63" t="s">
        <v>3247</v>
      </c>
      <c r="F3065" s="63" t="s">
        <v>3247</v>
      </c>
      <c r="G3065" s="63"/>
      <c r="H3065" s="63"/>
      <c r="I3065" s="62" t="s">
        <v>3185</v>
      </c>
      <c r="J3065" s="63">
        <v>190.87</v>
      </c>
      <c r="K3065" s="63">
        <v>13</v>
      </c>
      <c r="L3065" s="63" t="s">
        <v>3186</v>
      </c>
      <c r="M3065" s="63" t="s">
        <v>3194</v>
      </c>
      <c r="N3065" s="63" t="s">
        <v>2677</v>
      </c>
      <c r="O3065" s="62">
        <v>1</v>
      </c>
    </row>
    <row r="3066" spans="2:16" x14ac:dyDescent="0.25">
      <c r="B3066" s="62">
        <v>3061</v>
      </c>
      <c r="C3066" s="63" t="s">
        <v>3182</v>
      </c>
      <c r="D3066" s="63" t="s">
        <v>3214</v>
      </c>
      <c r="E3066" s="63" t="s">
        <v>3247</v>
      </c>
      <c r="F3066" s="63" t="s">
        <v>3247</v>
      </c>
      <c r="G3066" s="63"/>
      <c r="H3066" s="63"/>
      <c r="I3066" s="62" t="s">
        <v>3185</v>
      </c>
      <c r="J3066" s="63">
        <v>191.13</v>
      </c>
      <c r="K3066" s="63">
        <v>13</v>
      </c>
      <c r="L3066" s="63" t="s">
        <v>3186</v>
      </c>
      <c r="M3066" s="63" t="s">
        <v>3194</v>
      </c>
      <c r="N3066" s="63" t="s">
        <v>2677</v>
      </c>
      <c r="O3066" s="62">
        <v>1</v>
      </c>
    </row>
    <row r="3067" spans="2:16" x14ac:dyDescent="0.25">
      <c r="B3067" s="62">
        <v>3062</v>
      </c>
      <c r="C3067" s="63" t="s">
        <v>3182</v>
      </c>
      <c r="D3067" s="63" t="s">
        <v>3214</v>
      </c>
      <c r="E3067" s="63" t="s">
        <v>3247</v>
      </c>
      <c r="F3067" s="63" t="s">
        <v>3247</v>
      </c>
      <c r="G3067" s="63"/>
      <c r="H3067" s="63"/>
      <c r="I3067" s="62" t="s">
        <v>3185</v>
      </c>
      <c r="J3067" s="63">
        <v>191.13</v>
      </c>
      <c r="K3067" s="63">
        <v>13</v>
      </c>
      <c r="L3067" s="63" t="s">
        <v>3186</v>
      </c>
      <c r="M3067" s="63" t="s">
        <v>3194</v>
      </c>
      <c r="N3067" s="63" t="s">
        <v>2677</v>
      </c>
      <c r="O3067" s="62">
        <v>1</v>
      </c>
    </row>
    <row r="3068" spans="2:16" x14ac:dyDescent="0.25">
      <c r="B3068" s="62">
        <v>3063</v>
      </c>
      <c r="C3068" s="63" t="s">
        <v>3182</v>
      </c>
      <c r="D3068" s="63" t="s">
        <v>3214</v>
      </c>
      <c r="E3068" s="63" t="s">
        <v>3247</v>
      </c>
      <c r="F3068" s="63" t="s">
        <v>3247</v>
      </c>
      <c r="G3068" s="63"/>
      <c r="H3068" s="63"/>
      <c r="I3068" s="62" t="s">
        <v>3185</v>
      </c>
      <c r="J3068" s="63">
        <v>180.59</v>
      </c>
      <c r="K3068" s="63">
        <v>13</v>
      </c>
      <c r="L3068" s="63" t="s">
        <v>3186</v>
      </c>
      <c r="M3068" s="63" t="s">
        <v>3194</v>
      </c>
      <c r="N3068" s="63" t="s">
        <v>2677</v>
      </c>
      <c r="O3068" s="62">
        <v>1</v>
      </c>
    </row>
    <row r="3069" spans="2:16" x14ac:dyDescent="0.25">
      <c r="B3069" s="62">
        <v>3064</v>
      </c>
      <c r="C3069" s="63" t="s">
        <v>3182</v>
      </c>
      <c r="D3069" s="63" t="s">
        <v>3214</v>
      </c>
      <c r="E3069" s="63" t="s">
        <v>3247</v>
      </c>
      <c r="F3069" s="63" t="s">
        <v>3247</v>
      </c>
      <c r="G3069" s="63"/>
      <c r="H3069" s="63"/>
      <c r="I3069" s="62" t="s">
        <v>3185</v>
      </c>
      <c r="J3069" s="63">
        <v>170.92</v>
      </c>
      <c r="K3069" s="63">
        <v>13</v>
      </c>
      <c r="L3069" s="63" t="s">
        <v>3186</v>
      </c>
      <c r="M3069" s="63" t="s">
        <v>3194</v>
      </c>
      <c r="N3069" s="63" t="s">
        <v>2677</v>
      </c>
      <c r="O3069" s="62">
        <v>1</v>
      </c>
    </row>
    <row r="3070" spans="2:16" x14ac:dyDescent="0.25">
      <c r="B3070" s="62">
        <v>3065</v>
      </c>
      <c r="C3070" s="63" t="s">
        <v>3182</v>
      </c>
      <c r="D3070" s="63" t="s">
        <v>3214</v>
      </c>
      <c r="E3070" s="63" t="s">
        <v>3247</v>
      </c>
      <c r="F3070" s="63" t="s">
        <v>3247</v>
      </c>
      <c r="G3070" s="63"/>
      <c r="H3070" s="63"/>
      <c r="I3070" s="62" t="s">
        <v>3185</v>
      </c>
      <c r="J3070" s="63">
        <v>174.18</v>
      </c>
      <c r="K3070" s="63">
        <v>18</v>
      </c>
      <c r="L3070" s="63" t="s">
        <v>3186</v>
      </c>
      <c r="M3070" s="63" t="s">
        <v>3194</v>
      </c>
      <c r="N3070" s="63" t="s">
        <v>2677</v>
      </c>
      <c r="O3070" s="62">
        <v>1</v>
      </c>
    </row>
    <row r="3071" spans="2:16" x14ac:dyDescent="0.25">
      <c r="B3071" s="62">
        <v>3066</v>
      </c>
      <c r="C3071" s="63" t="s">
        <v>3182</v>
      </c>
      <c r="D3071" s="63" t="s">
        <v>3214</v>
      </c>
      <c r="E3071" s="63" t="s">
        <v>3247</v>
      </c>
      <c r="F3071" s="63" t="s">
        <v>3247</v>
      </c>
      <c r="G3071" s="63"/>
      <c r="H3071" s="63"/>
      <c r="I3071" s="62" t="s">
        <v>3185</v>
      </c>
      <c r="J3071" s="63">
        <v>267.42</v>
      </c>
      <c r="K3071" s="63">
        <v>18</v>
      </c>
      <c r="L3071" s="63" t="s">
        <v>3186</v>
      </c>
      <c r="M3071" s="63" t="s">
        <v>3194</v>
      </c>
      <c r="N3071" s="63" t="s">
        <v>2677</v>
      </c>
      <c r="O3071" s="62">
        <v>1</v>
      </c>
    </row>
    <row r="3072" spans="2:16" x14ac:dyDescent="0.25">
      <c r="B3072" s="62">
        <v>3067</v>
      </c>
      <c r="C3072" s="63" t="s">
        <v>3182</v>
      </c>
      <c r="D3072" s="63" t="s">
        <v>3214</v>
      </c>
      <c r="E3072" s="63" t="s">
        <v>3215</v>
      </c>
      <c r="F3072" s="63" t="s">
        <v>3215</v>
      </c>
      <c r="G3072" s="63"/>
      <c r="H3072" s="63"/>
      <c r="I3072" s="62" t="s">
        <v>3189</v>
      </c>
      <c r="J3072" s="63">
        <v>77.400000000000006</v>
      </c>
      <c r="K3072" s="63">
        <v>13</v>
      </c>
      <c r="L3072" s="63" t="s">
        <v>3186</v>
      </c>
      <c r="M3072" s="63" t="s">
        <v>3187</v>
      </c>
      <c r="N3072" s="63" t="s">
        <v>3190</v>
      </c>
      <c r="O3072" s="62">
        <v>3</v>
      </c>
      <c r="P3072" s="64"/>
    </row>
    <row r="3073" spans="2:16" x14ac:dyDescent="0.25">
      <c r="B3073" s="62">
        <v>3068</v>
      </c>
      <c r="C3073" s="63" t="s">
        <v>3182</v>
      </c>
      <c r="D3073" s="63" t="s">
        <v>3214</v>
      </c>
      <c r="E3073" s="63" t="s">
        <v>3247</v>
      </c>
      <c r="F3073" s="63" t="s">
        <v>3247</v>
      </c>
      <c r="G3073" s="63"/>
      <c r="H3073" s="63"/>
      <c r="I3073" s="62" t="s">
        <v>3185</v>
      </c>
      <c r="J3073" s="63">
        <v>173.28</v>
      </c>
      <c r="K3073" s="63">
        <v>13</v>
      </c>
      <c r="L3073" s="63" t="s">
        <v>3186</v>
      </c>
      <c r="M3073" s="63" t="s">
        <v>3194</v>
      </c>
      <c r="N3073" s="63" t="s">
        <v>2677</v>
      </c>
      <c r="O3073" s="62">
        <v>1</v>
      </c>
    </row>
    <row r="3074" spans="2:16" x14ac:dyDescent="0.25">
      <c r="B3074" s="62">
        <v>3069</v>
      </c>
      <c r="C3074" s="63" t="s">
        <v>3182</v>
      </c>
      <c r="D3074" s="63" t="s">
        <v>3214</v>
      </c>
      <c r="E3074" s="63" t="s">
        <v>3215</v>
      </c>
      <c r="F3074" s="63" t="s">
        <v>3215</v>
      </c>
      <c r="G3074" s="63"/>
      <c r="H3074" s="63"/>
      <c r="I3074" s="62" t="s">
        <v>3189</v>
      </c>
      <c r="J3074" s="63">
        <v>84.1</v>
      </c>
      <c r="K3074" s="63">
        <v>13</v>
      </c>
      <c r="L3074" s="63" t="s">
        <v>3186</v>
      </c>
      <c r="M3074" s="63" t="s">
        <v>3187</v>
      </c>
      <c r="N3074" s="63" t="s">
        <v>3190</v>
      </c>
      <c r="O3074" s="62">
        <v>3</v>
      </c>
      <c r="P3074" s="64"/>
    </row>
    <row r="3075" spans="2:16" x14ac:dyDescent="0.25">
      <c r="B3075" s="62">
        <v>3070</v>
      </c>
      <c r="C3075" s="63" t="s">
        <v>3182</v>
      </c>
      <c r="D3075" s="63" t="s">
        <v>3214</v>
      </c>
      <c r="E3075" s="63" t="s">
        <v>3247</v>
      </c>
      <c r="F3075" s="63" t="s">
        <v>3247</v>
      </c>
      <c r="G3075" s="63"/>
      <c r="H3075" s="63"/>
      <c r="I3075" s="62" t="s">
        <v>3185</v>
      </c>
      <c r="J3075" s="63">
        <v>125.48</v>
      </c>
      <c r="K3075" s="63">
        <v>13</v>
      </c>
      <c r="L3075" s="63" t="s">
        <v>3186</v>
      </c>
      <c r="M3075" s="63" t="s">
        <v>3194</v>
      </c>
      <c r="N3075" s="63" t="s">
        <v>2677</v>
      </c>
      <c r="O3075" s="62">
        <v>1</v>
      </c>
    </row>
    <row r="3076" spans="2:16" x14ac:dyDescent="0.25">
      <c r="B3076" s="62">
        <v>3071</v>
      </c>
      <c r="C3076" s="63" t="s">
        <v>3182</v>
      </c>
      <c r="D3076" s="63" t="s">
        <v>3214</v>
      </c>
      <c r="E3076" s="63" t="s">
        <v>3247</v>
      </c>
      <c r="F3076" s="63" t="s">
        <v>3247</v>
      </c>
      <c r="G3076" s="63"/>
      <c r="H3076" s="63"/>
      <c r="I3076" s="62" t="s">
        <v>3185</v>
      </c>
      <c r="J3076" s="63">
        <v>183.54</v>
      </c>
      <c r="K3076" s="63">
        <v>18</v>
      </c>
      <c r="L3076" s="63" t="s">
        <v>3186</v>
      </c>
      <c r="M3076" s="63" t="s">
        <v>3194</v>
      </c>
      <c r="N3076" s="63" t="s">
        <v>2717</v>
      </c>
      <c r="O3076" s="62">
        <v>1</v>
      </c>
    </row>
    <row r="3077" spans="2:16" x14ac:dyDescent="0.25">
      <c r="B3077" s="62">
        <v>3072</v>
      </c>
      <c r="C3077" s="63" t="s">
        <v>3182</v>
      </c>
      <c r="D3077" s="63" t="s">
        <v>3214</v>
      </c>
      <c r="E3077" s="63" t="s">
        <v>3247</v>
      </c>
      <c r="F3077" s="63" t="s">
        <v>3247</v>
      </c>
      <c r="G3077" s="63"/>
      <c r="H3077" s="63"/>
      <c r="I3077" s="62" t="s">
        <v>3185</v>
      </c>
      <c r="J3077" s="63">
        <v>156.18</v>
      </c>
      <c r="K3077" s="63">
        <v>13</v>
      </c>
      <c r="L3077" s="63" t="s">
        <v>3186</v>
      </c>
      <c r="M3077" s="63" t="s">
        <v>3194</v>
      </c>
      <c r="N3077" s="63" t="s">
        <v>2677</v>
      </c>
      <c r="O3077" s="62">
        <v>1</v>
      </c>
    </row>
    <row r="3078" spans="2:16" x14ac:dyDescent="0.25">
      <c r="B3078" s="62">
        <v>3073</v>
      </c>
      <c r="C3078" s="63" t="s">
        <v>3182</v>
      </c>
      <c r="D3078" s="63" t="s">
        <v>3214</v>
      </c>
      <c r="E3078" s="63" t="s">
        <v>3247</v>
      </c>
      <c r="F3078" s="63" t="s">
        <v>3247</v>
      </c>
      <c r="G3078" s="63"/>
      <c r="H3078" s="63"/>
      <c r="I3078" s="62" t="s">
        <v>3185</v>
      </c>
      <c r="J3078" s="63">
        <v>159.09</v>
      </c>
      <c r="K3078" s="63">
        <v>13</v>
      </c>
      <c r="L3078" s="63" t="s">
        <v>3186</v>
      </c>
      <c r="M3078" s="63" t="s">
        <v>3194</v>
      </c>
      <c r="N3078" s="63" t="s">
        <v>2677</v>
      </c>
      <c r="O3078" s="62">
        <v>1</v>
      </c>
    </row>
    <row r="3079" spans="2:16" x14ac:dyDescent="0.25">
      <c r="B3079" s="62">
        <v>3074</v>
      </c>
      <c r="C3079" s="63" t="s">
        <v>3182</v>
      </c>
      <c r="D3079" s="63" t="s">
        <v>3214</v>
      </c>
      <c r="E3079" s="63" t="s">
        <v>3247</v>
      </c>
      <c r="F3079" s="63" t="s">
        <v>3247</v>
      </c>
      <c r="G3079" s="63"/>
      <c r="H3079" s="63"/>
      <c r="I3079" s="62" t="s">
        <v>3185</v>
      </c>
      <c r="J3079" s="63">
        <v>151.05000000000001</v>
      </c>
      <c r="K3079" s="63">
        <v>13</v>
      </c>
      <c r="L3079" s="63" t="s">
        <v>3186</v>
      </c>
      <c r="M3079" s="63" t="s">
        <v>3194</v>
      </c>
      <c r="N3079" s="63" t="s">
        <v>2677</v>
      </c>
      <c r="O3079" s="62">
        <v>1</v>
      </c>
    </row>
    <row r="3080" spans="2:16" x14ac:dyDescent="0.25">
      <c r="B3080" s="62">
        <v>3075</v>
      </c>
      <c r="C3080" s="63" t="s">
        <v>3182</v>
      </c>
      <c r="D3080" s="63" t="s">
        <v>3214</v>
      </c>
      <c r="E3080" s="63" t="s">
        <v>3247</v>
      </c>
      <c r="F3080" s="63" t="s">
        <v>3247</v>
      </c>
      <c r="G3080" s="63"/>
      <c r="H3080" s="63"/>
      <c r="I3080" s="62" t="s">
        <v>3185</v>
      </c>
      <c r="J3080" s="63">
        <v>177.42</v>
      </c>
      <c r="K3080" s="63">
        <v>13</v>
      </c>
      <c r="L3080" s="63" t="s">
        <v>3186</v>
      </c>
      <c r="M3080" s="63" t="s">
        <v>3194</v>
      </c>
      <c r="N3080" s="63" t="s">
        <v>2677</v>
      </c>
      <c r="O3080" s="62">
        <v>1</v>
      </c>
    </row>
    <row r="3081" spans="2:16" x14ac:dyDescent="0.25">
      <c r="B3081" s="62">
        <v>3076</v>
      </c>
      <c r="C3081" s="63" t="s">
        <v>3182</v>
      </c>
      <c r="D3081" s="63" t="s">
        <v>3214</v>
      </c>
      <c r="E3081" s="63" t="s">
        <v>3247</v>
      </c>
      <c r="F3081" s="63" t="s">
        <v>3247</v>
      </c>
      <c r="G3081" s="63"/>
      <c r="H3081" s="63"/>
      <c r="I3081" s="62" t="s">
        <v>3185</v>
      </c>
      <c r="J3081" s="63">
        <v>191.61</v>
      </c>
      <c r="K3081" s="63">
        <v>13</v>
      </c>
      <c r="L3081" s="63" t="s">
        <v>3186</v>
      </c>
      <c r="M3081" s="63" t="s">
        <v>3194</v>
      </c>
      <c r="N3081" s="63" t="s">
        <v>2677</v>
      </c>
      <c r="O3081" s="62">
        <v>1</v>
      </c>
    </row>
    <row r="3082" spans="2:16" x14ac:dyDescent="0.25">
      <c r="B3082" s="62">
        <v>3077</v>
      </c>
      <c r="C3082" s="63" t="s">
        <v>3182</v>
      </c>
      <c r="D3082" s="63" t="s">
        <v>3214</v>
      </c>
      <c r="E3082" s="63" t="s">
        <v>3247</v>
      </c>
      <c r="F3082" s="63" t="s">
        <v>3247</v>
      </c>
      <c r="G3082" s="63"/>
      <c r="H3082" s="63"/>
      <c r="I3082" s="62" t="s">
        <v>3185</v>
      </c>
      <c r="J3082" s="63">
        <v>184.51</v>
      </c>
      <c r="K3082" s="63">
        <v>13</v>
      </c>
      <c r="L3082" s="63" t="s">
        <v>3186</v>
      </c>
      <c r="M3082" s="63" t="s">
        <v>3194</v>
      </c>
      <c r="N3082" s="63" t="s">
        <v>2677</v>
      </c>
      <c r="O3082" s="62">
        <v>1</v>
      </c>
    </row>
    <row r="3083" spans="2:16" x14ac:dyDescent="0.25">
      <c r="B3083" s="62">
        <v>3078</v>
      </c>
      <c r="C3083" s="63" t="s">
        <v>3182</v>
      </c>
      <c r="D3083" s="63" t="s">
        <v>3214</v>
      </c>
      <c r="E3083" s="63" t="s">
        <v>3247</v>
      </c>
      <c r="F3083" s="63" t="s">
        <v>3247</v>
      </c>
      <c r="G3083" s="63"/>
      <c r="H3083" s="63"/>
      <c r="I3083" s="62" t="s">
        <v>3185</v>
      </c>
      <c r="J3083" s="63">
        <v>191.61</v>
      </c>
      <c r="K3083" s="63">
        <v>13</v>
      </c>
      <c r="L3083" s="63" t="s">
        <v>3186</v>
      </c>
      <c r="M3083" s="63" t="s">
        <v>3194</v>
      </c>
      <c r="N3083" s="63" t="s">
        <v>2677</v>
      </c>
      <c r="O3083" s="62">
        <v>1</v>
      </c>
    </row>
    <row r="3084" spans="2:16" x14ac:dyDescent="0.25">
      <c r="B3084" s="62">
        <v>3079</v>
      </c>
      <c r="C3084" s="63" t="s">
        <v>3182</v>
      </c>
      <c r="D3084" s="63" t="s">
        <v>3214</v>
      </c>
      <c r="E3084" s="63" t="s">
        <v>3247</v>
      </c>
      <c r="F3084" s="63" t="s">
        <v>3247</v>
      </c>
      <c r="G3084" s="63"/>
      <c r="H3084" s="63"/>
      <c r="I3084" s="62" t="s">
        <v>3185</v>
      </c>
      <c r="J3084" s="63">
        <v>205.49</v>
      </c>
      <c r="K3084" s="63">
        <v>13</v>
      </c>
      <c r="L3084" s="63" t="s">
        <v>3186</v>
      </c>
      <c r="M3084" s="63" t="s">
        <v>3194</v>
      </c>
      <c r="N3084" s="63" t="s">
        <v>2677</v>
      </c>
      <c r="O3084" s="62">
        <v>1</v>
      </c>
    </row>
    <row r="3085" spans="2:16" x14ac:dyDescent="0.25">
      <c r="B3085" s="62">
        <v>3080</v>
      </c>
      <c r="C3085" s="63" t="s">
        <v>3182</v>
      </c>
      <c r="D3085" s="63" t="s">
        <v>3214</v>
      </c>
      <c r="E3085" s="63" t="s">
        <v>3215</v>
      </c>
      <c r="F3085" s="63" t="s">
        <v>3215</v>
      </c>
      <c r="G3085" s="63"/>
      <c r="H3085" s="63"/>
      <c r="I3085" s="62" t="s">
        <v>3189</v>
      </c>
      <c r="J3085" s="63">
        <v>100</v>
      </c>
      <c r="K3085" s="63">
        <v>13</v>
      </c>
      <c r="L3085" s="63" t="s">
        <v>3186</v>
      </c>
      <c r="M3085" s="63" t="s">
        <v>3187</v>
      </c>
      <c r="N3085" s="63" t="s">
        <v>3190</v>
      </c>
      <c r="O3085" s="62">
        <v>3</v>
      </c>
      <c r="P3085" s="64"/>
    </row>
    <row r="3086" spans="2:16" x14ac:dyDescent="0.25">
      <c r="B3086" s="62">
        <v>3081</v>
      </c>
      <c r="C3086" s="63" t="s">
        <v>3182</v>
      </c>
      <c r="D3086" s="63" t="s">
        <v>3222</v>
      </c>
      <c r="E3086" s="63" t="s">
        <v>3246</v>
      </c>
      <c r="F3086" s="63" t="s">
        <v>3246</v>
      </c>
      <c r="G3086" s="63"/>
      <c r="H3086" s="63"/>
      <c r="I3086" s="62" t="s">
        <v>3189</v>
      </c>
      <c r="J3086" s="63">
        <v>157.86000000000001</v>
      </c>
      <c r="K3086" s="63">
        <v>13</v>
      </c>
      <c r="L3086" s="63" t="s">
        <v>3186</v>
      </c>
      <c r="M3086" s="63" t="s">
        <v>3187</v>
      </c>
      <c r="N3086" s="63" t="s">
        <v>3190</v>
      </c>
      <c r="O3086" s="62">
        <v>3</v>
      </c>
      <c r="P3086" s="64"/>
    </row>
    <row r="3087" spans="2:16" x14ac:dyDescent="0.25">
      <c r="B3087" s="62">
        <v>3082</v>
      </c>
      <c r="C3087" s="63" t="s">
        <v>3182</v>
      </c>
      <c r="D3087" s="63" t="s">
        <v>3214</v>
      </c>
      <c r="E3087" s="63" t="s">
        <v>3215</v>
      </c>
      <c r="F3087" s="63" t="s">
        <v>3215</v>
      </c>
      <c r="G3087" s="63"/>
      <c r="H3087" s="63"/>
      <c r="I3087" s="62" t="s">
        <v>3189</v>
      </c>
      <c r="J3087" s="63">
        <v>61.98</v>
      </c>
      <c r="K3087" s="63">
        <v>13</v>
      </c>
      <c r="L3087" s="63" t="s">
        <v>3186</v>
      </c>
      <c r="M3087" s="63" t="s">
        <v>3187</v>
      </c>
      <c r="N3087" s="63" t="s">
        <v>3190</v>
      </c>
      <c r="O3087" s="62">
        <v>3</v>
      </c>
      <c r="P3087" s="64"/>
    </row>
    <row r="3088" spans="2:16" x14ac:dyDescent="0.25">
      <c r="B3088" s="62">
        <v>3083</v>
      </c>
      <c r="C3088" s="63" t="s">
        <v>3182</v>
      </c>
      <c r="D3088" s="63" t="s">
        <v>3214</v>
      </c>
      <c r="E3088" s="63" t="s">
        <v>3215</v>
      </c>
      <c r="F3088" s="63" t="s">
        <v>3215</v>
      </c>
      <c r="G3088" s="63"/>
      <c r="H3088" s="63"/>
      <c r="I3088" s="62" t="s">
        <v>3189</v>
      </c>
      <c r="J3088" s="63">
        <v>76.099999999999994</v>
      </c>
      <c r="K3088" s="63">
        <v>13</v>
      </c>
      <c r="L3088" s="63" t="s">
        <v>3186</v>
      </c>
      <c r="M3088" s="63" t="s">
        <v>3187</v>
      </c>
      <c r="N3088" s="63" t="s">
        <v>3190</v>
      </c>
      <c r="O3088" s="62">
        <v>3</v>
      </c>
      <c r="P3088" s="64"/>
    </row>
    <row r="3089" spans="2:16" x14ac:dyDescent="0.25">
      <c r="B3089" s="62">
        <v>3084</v>
      </c>
      <c r="C3089" s="63" t="s">
        <v>3182</v>
      </c>
      <c r="D3089" s="63" t="s">
        <v>3214</v>
      </c>
      <c r="E3089" s="63" t="s">
        <v>3215</v>
      </c>
      <c r="F3089" s="63" t="s">
        <v>3215</v>
      </c>
      <c r="G3089" s="63"/>
      <c r="H3089" s="63"/>
      <c r="I3089" s="62" t="s">
        <v>3189</v>
      </c>
      <c r="J3089" s="63">
        <v>76.099999999999994</v>
      </c>
      <c r="K3089" s="63">
        <v>13</v>
      </c>
      <c r="L3089" s="63" t="s">
        <v>3186</v>
      </c>
      <c r="M3089" s="63" t="s">
        <v>3187</v>
      </c>
      <c r="N3089" s="63" t="s">
        <v>3190</v>
      </c>
      <c r="O3089" s="62">
        <v>3</v>
      </c>
      <c r="P3089" s="64"/>
    </row>
    <row r="3090" spans="2:16" x14ac:dyDescent="0.25">
      <c r="B3090" s="62">
        <v>3085</v>
      </c>
      <c r="C3090" s="63" t="s">
        <v>3182</v>
      </c>
      <c r="D3090" s="63" t="s">
        <v>3214</v>
      </c>
      <c r="E3090" s="63" t="s">
        <v>3215</v>
      </c>
      <c r="F3090" s="63" t="s">
        <v>3215</v>
      </c>
      <c r="G3090" s="63"/>
      <c r="H3090" s="63"/>
      <c r="I3090" s="62" t="s">
        <v>3189</v>
      </c>
      <c r="J3090" s="63">
        <v>95.3</v>
      </c>
      <c r="K3090" s="63">
        <v>13</v>
      </c>
      <c r="L3090" s="63" t="s">
        <v>3186</v>
      </c>
      <c r="M3090" s="63" t="s">
        <v>3187</v>
      </c>
      <c r="N3090" s="63" t="s">
        <v>3190</v>
      </c>
      <c r="O3090" s="62">
        <v>3</v>
      </c>
      <c r="P3090" s="64"/>
    </row>
    <row r="3091" spans="2:16" x14ac:dyDescent="0.25">
      <c r="B3091" s="62">
        <v>3086</v>
      </c>
      <c r="C3091" s="63" t="s">
        <v>3182</v>
      </c>
      <c r="D3091" s="63" t="s">
        <v>3214</v>
      </c>
      <c r="E3091" s="63" t="s">
        <v>3215</v>
      </c>
      <c r="F3091" s="63" t="s">
        <v>3215</v>
      </c>
      <c r="G3091" s="63"/>
      <c r="H3091" s="63"/>
      <c r="I3091" s="62" t="s">
        <v>3189</v>
      </c>
      <c r="J3091" s="63">
        <v>95.2</v>
      </c>
      <c r="K3091" s="63">
        <v>13</v>
      </c>
      <c r="L3091" s="63" t="s">
        <v>3186</v>
      </c>
      <c r="M3091" s="63" t="s">
        <v>3187</v>
      </c>
      <c r="N3091" s="63" t="s">
        <v>3190</v>
      </c>
      <c r="O3091" s="62">
        <v>3</v>
      </c>
      <c r="P3091" s="64"/>
    </row>
    <row r="3092" spans="2:16" x14ac:dyDescent="0.25">
      <c r="B3092" s="62">
        <v>3087</v>
      </c>
      <c r="C3092" s="63" t="s">
        <v>3182</v>
      </c>
      <c r="D3092" s="63" t="s">
        <v>3214</v>
      </c>
      <c r="E3092" s="63" t="s">
        <v>3215</v>
      </c>
      <c r="F3092" s="63" t="s">
        <v>3215</v>
      </c>
      <c r="G3092" s="63"/>
      <c r="H3092" s="63"/>
      <c r="I3092" s="62" t="s">
        <v>3189</v>
      </c>
      <c r="J3092" s="63">
        <v>94.4</v>
      </c>
      <c r="K3092" s="63">
        <v>13</v>
      </c>
      <c r="L3092" s="63" t="s">
        <v>3186</v>
      </c>
      <c r="M3092" s="63" t="s">
        <v>3187</v>
      </c>
      <c r="N3092" s="63" t="s">
        <v>3190</v>
      </c>
      <c r="O3092" s="62">
        <v>3</v>
      </c>
      <c r="P3092" s="64"/>
    </row>
    <row r="3093" spans="2:16" x14ac:dyDescent="0.25">
      <c r="B3093" s="62">
        <v>3088</v>
      </c>
      <c r="C3093" s="63" t="s">
        <v>3182</v>
      </c>
      <c r="D3093" s="63" t="s">
        <v>3214</v>
      </c>
      <c r="E3093" s="63" t="s">
        <v>3215</v>
      </c>
      <c r="F3093" s="63" t="s">
        <v>3215</v>
      </c>
      <c r="G3093" s="63"/>
      <c r="H3093" s="63"/>
      <c r="I3093" s="62" t="s">
        <v>3189</v>
      </c>
      <c r="J3093" s="63">
        <v>95</v>
      </c>
      <c r="K3093" s="63">
        <v>13</v>
      </c>
      <c r="L3093" s="63" t="s">
        <v>3186</v>
      </c>
      <c r="M3093" s="63" t="s">
        <v>3187</v>
      </c>
      <c r="N3093" s="63" t="s">
        <v>3190</v>
      </c>
      <c r="O3093" s="62">
        <v>3</v>
      </c>
      <c r="P3093" s="64"/>
    </row>
    <row r="3094" spans="2:16" x14ac:dyDescent="0.25">
      <c r="B3094" s="62">
        <v>3089</v>
      </c>
      <c r="C3094" s="63" t="s">
        <v>3182</v>
      </c>
      <c r="D3094" s="63" t="s">
        <v>3214</v>
      </c>
      <c r="E3094" s="63" t="s">
        <v>3215</v>
      </c>
      <c r="F3094" s="63" t="s">
        <v>3215</v>
      </c>
      <c r="G3094" s="63"/>
      <c r="H3094" s="63"/>
      <c r="I3094" s="62" t="s">
        <v>3189</v>
      </c>
      <c r="J3094" s="63">
        <v>95.5</v>
      </c>
      <c r="K3094" s="63">
        <v>13</v>
      </c>
      <c r="L3094" s="63" t="s">
        <v>3186</v>
      </c>
      <c r="M3094" s="63" t="s">
        <v>3187</v>
      </c>
      <c r="N3094" s="63" t="s">
        <v>3190</v>
      </c>
      <c r="O3094" s="62">
        <v>3</v>
      </c>
      <c r="P3094" s="64"/>
    </row>
    <row r="3095" spans="2:16" x14ac:dyDescent="0.25">
      <c r="B3095" s="62">
        <v>3090</v>
      </c>
      <c r="C3095" s="63" t="s">
        <v>3182</v>
      </c>
      <c r="D3095" s="63" t="s">
        <v>3214</v>
      </c>
      <c r="E3095" s="63" t="s">
        <v>3247</v>
      </c>
      <c r="F3095" s="63" t="s">
        <v>3247</v>
      </c>
      <c r="G3095" s="63"/>
      <c r="H3095" s="63"/>
      <c r="I3095" s="62" t="s">
        <v>3185</v>
      </c>
      <c r="J3095" s="63">
        <v>190.23</v>
      </c>
      <c r="K3095" s="63">
        <v>13</v>
      </c>
      <c r="L3095" s="63" t="s">
        <v>3186</v>
      </c>
      <c r="M3095" s="63" t="s">
        <v>3194</v>
      </c>
      <c r="N3095" s="63" t="s">
        <v>2692</v>
      </c>
      <c r="O3095" s="62">
        <v>1</v>
      </c>
    </row>
    <row r="3096" spans="2:16" x14ac:dyDescent="0.25">
      <c r="B3096" s="62">
        <v>3091</v>
      </c>
      <c r="C3096" s="63" t="s">
        <v>3182</v>
      </c>
      <c r="D3096" s="63" t="s">
        <v>3214</v>
      </c>
      <c r="E3096" s="63" t="s">
        <v>3215</v>
      </c>
      <c r="F3096" s="63" t="s">
        <v>3215</v>
      </c>
      <c r="G3096" s="63"/>
      <c r="H3096" s="63"/>
      <c r="I3096" s="62" t="s">
        <v>3189</v>
      </c>
      <c r="J3096" s="63">
        <v>95</v>
      </c>
      <c r="K3096" s="63">
        <v>13</v>
      </c>
      <c r="L3096" s="63" t="s">
        <v>3186</v>
      </c>
      <c r="M3096" s="63" t="s">
        <v>3187</v>
      </c>
      <c r="N3096" s="63" t="s">
        <v>3190</v>
      </c>
      <c r="O3096" s="62">
        <v>3</v>
      </c>
      <c r="P3096" s="64"/>
    </row>
    <row r="3097" spans="2:16" x14ac:dyDescent="0.25">
      <c r="B3097" s="62">
        <v>3092</v>
      </c>
      <c r="C3097" s="63" t="s">
        <v>3182</v>
      </c>
      <c r="D3097" s="63" t="s">
        <v>3214</v>
      </c>
      <c r="E3097" s="63" t="s">
        <v>3247</v>
      </c>
      <c r="F3097" s="63" t="s">
        <v>3247</v>
      </c>
      <c r="G3097" s="63"/>
      <c r="H3097" s="63"/>
      <c r="I3097" s="62" t="s">
        <v>3185</v>
      </c>
      <c r="J3097" s="63">
        <v>168.42</v>
      </c>
      <c r="K3097" s="63">
        <v>13</v>
      </c>
      <c r="L3097" s="63" t="s">
        <v>3186</v>
      </c>
      <c r="M3097" s="63" t="s">
        <v>3194</v>
      </c>
      <c r="N3097" s="63" t="s">
        <v>2677</v>
      </c>
      <c r="O3097" s="62">
        <v>1</v>
      </c>
    </row>
    <row r="3098" spans="2:16" x14ac:dyDescent="0.25">
      <c r="B3098" s="62">
        <v>3093</v>
      </c>
      <c r="C3098" s="63" t="s">
        <v>3182</v>
      </c>
      <c r="D3098" s="63" t="s">
        <v>3214</v>
      </c>
      <c r="E3098" s="63" t="s">
        <v>3215</v>
      </c>
      <c r="F3098" s="63" t="s">
        <v>3215</v>
      </c>
      <c r="G3098" s="63"/>
      <c r="H3098" s="63"/>
      <c r="I3098" s="62" t="s">
        <v>3189</v>
      </c>
      <c r="J3098" s="63">
        <v>109.5</v>
      </c>
      <c r="K3098" s="63">
        <v>13</v>
      </c>
      <c r="L3098" s="63" t="s">
        <v>3186</v>
      </c>
      <c r="M3098" s="63" t="s">
        <v>3187</v>
      </c>
      <c r="N3098" s="63" t="s">
        <v>3190</v>
      </c>
      <c r="O3098" s="62">
        <v>3</v>
      </c>
      <c r="P3098" s="64"/>
    </row>
    <row r="3099" spans="2:16" x14ac:dyDescent="0.25">
      <c r="B3099" s="62">
        <v>3094</v>
      </c>
      <c r="C3099" s="63" t="s">
        <v>3182</v>
      </c>
      <c r="D3099" s="63" t="s">
        <v>3214</v>
      </c>
      <c r="E3099" s="63" t="s">
        <v>3215</v>
      </c>
      <c r="F3099" s="63" t="s">
        <v>3215</v>
      </c>
      <c r="G3099" s="63"/>
      <c r="H3099" s="63"/>
      <c r="I3099" s="62" t="s">
        <v>3189</v>
      </c>
      <c r="J3099" s="63">
        <v>112.3</v>
      </c>
      <c r="K3099" s="63">
        <v>13</v>
      </c>
      <c r="L3099" s="63" t="s">
        <v>3186</v>
      </c>
      <c r="M3099" s="63" t="s">
        <v>3187</v>
      </c>
      <c r="N3099" s="63" t="s">
        <v>3190</v>
      </c>
      <c r="O3099" s="62">
        <v>3</v>
      </c>
      <c r="P3099" s="64"/>
    </row>
    <row r="3100" spans="2:16" x14ac:dyDescent="0.25">
      <c r="B3100" s="62">
        <v>3095</v>
      </c>
      <c r="C3100" s="63" t="s">
        <v>3182</v>
      </c>
      <c r="D3100" s="63" t="s">
        <v>3214</v>
      </c>
      <c r="E3100" s="63" t="s">
        <v>3215</v>
      </c>
      <c r="F3100" s="63" t="s">
        <v>3215</v>
      </c>
      <c r="G3100" s="63"/>
      <c r="H3100" s="63"/>
      <c r="I3100" s="62" t="s">
        <v>3189</v>
      </c>
      <c r="J3100" s="63">
        <v>112.5</v>
      </c>
      <c r="K3100" s="63">
        <v>13</v>
      </c>
      <c r="L3100" s="63" t="s">
        <v>3186</v>
      </c>
      <c r="M3100" s="63" t="s">
        <v>3187</v>
      </c>
      <c r="N3100" s="63" t="s">
        <v>3190</v>
      </c>
      <c r="O3100" s="62">
        <v>3</v>
      </c>
      <c r="P3100" s="64"/>
    </row>
    <row r="3101" spans="2:16" x14ac:dyDescent="0.25">
      <c r="B3101" s="62">
        <v>3096</v>
      </c>
      <c r="C3101" s="63" t="s">
        <v>3182</v>
      </c>
      <c r="D3101" s="63" t="s">
        <v>3214</v>
      </c>
      <c r="E3101" s="63" t="s">
        <v>3215</v>
      </c>
      <c r="F3101" s="63" t="s">
        <v>3215</v>
      </c>
      <c r="G3101" s="63"/>
      <c r="H3101" s="63"/>
      <c r="I3101" s="62" t="s">
        <v>3189</v>
      </c>
      <c r="J3101" s="63">
        <v>97.6</v>
      </c>
      <c r="K3101" s="63">
        <v>13</v>
      </c>
      <c r="L3101" s="63" t="s">
        <v>3186</v>
      </c>
      <c r="M3101" s="63" t="s">
        <v>3187</v>
      </c>
      <c r="N3101" s="63" t="s">
        <v>3190</v>
      </c>
      <c r="O3101" s="62">
        <v>3</v>
      </c>
      <c r="P3101" s="64"/>
    </row>
    <row r="3102" spans="2:16" x14ac:dyDescent="0.25">
      <c r="B3102" s="62">
        <v>3097</v>
      </c>
      <c r="C3102" s="63" t="s">
        <v>3182</v>
      </c>
      <c r="D3102" s="63" t="s">
        <v>3214</v>
      </c>
      <c r="E3102" s="63" t="s">
        <v>3215</v>
      </c>
      <c r="F3102" s="63" t="s">
        <v>3215</v>
      </c>
      <c r="G3102" s="63"/>
      <c r="H3102" s="63"/>
      <c r="I3102" s="62" t="s">
        <v>3189</v>
      </c>
      <c r="J3102" s="63">
        <v>99.7</v>
      </c>
      <c r="K3102" s="63">
        <v>13</v>
      </c>
      <c r="L3102" s="63" t="s">
        <v>3186</v>
      </c>
      <c r="M3102" s="63" t="s">
        <v>3187</v>
      </c>
      <c r="N3102" s="63" t="s">
        <v>3190</v>
      </c>
      <c r="O3102" s="62">
        <v>3</v>
      </c>
      <c r="P3102" s="64"/>
    </row>
    <row r="3103" spans="2:16" x14ac:dyDescent="0.25">
      <c r="B3103" s="62">
        <v>3098</v>
      </c>
      <c r="C3103" s="63" t="s">
        <v>3182</v>
      </c>
      <c r="D3103" s="63" t="s">
        <v>3214</v>
      </c>
      <c r="E3103" s="63" t="s">
        <v>3215</v>
      </c>
      <c r="F3103" s="63" t="s">
        <v>3215</v>
      </c>
      <c r="G3103" s="63"/>
      <c r="H3103" s="63"/>
      <c r="I3103" s="62" t="s">
        <v>3189</v>
      </c>
      <c r="J3103" s="63">
        <v>98.45</v>
      </c>
      <c r="K3103" s="63">
        <v>13</v>
      </c>
      <c r="L3103" s="63" t="s">
        <v>3186</v>
      </c>
      <c r="M3103" s="63" t="s">
        <v>3187</v>
      </c>
      <c r="N3103" s="63" t="s">
        <v>3190</v>
      </c>
      <c r="O3103" s="62">
        <v>3</v>
      </c>
      <c r="P3103" s="64"/>
    </row>
    <row r="3104" spans="2:16" x14ac:dyDescent="0.25">
      <c r="B3104" s="62">
        <v>3099</v>
      </c>
      <c r="C3104" s="63" t="s">
        <v>3182</v>
      </c>
      <c r="D3104" s="63" t="s">
        <v>3214</v>
      </c>
      <c r="E3104" s="63" t="s">
        <v>3215</v>
      </c>
      <c r="F3104" s="63" t="s">
        <v>3215</v>
      </c>
      <c r="G3104" s="63"/>
      <c r="H3104" s="63"/>
      <c r="I3104" s="62" t="s">
        <v>3189</v>
      </c>
      <c r="J3104" s="63">
        <v>92</v>
      </c>
      <c r="K3104" s="63">
        <v>13</v>
      </c>
      <c r="L3104" s="63" t="s">
        <v>3186</v>
      </c>
      <c r="M3104" s="63" t="s">
        <v>3187</v>
      </c>
      <c r="N3104" s="63" t="s">
        <v>3190</v>
      </c>
      <c r="O3104" s="62">
        <v>3</v>
      </c>
      <c r="P3104" s="64"/>
    </row>
    <row r="3105" spans="2:16" x14ac:dyDescent="0.25">
      <c r="B3105" s="62">
        <v>3100</v>
      </c>
      <c r="C3105" s="63" t="s">
        <v>3182</v>
      </c>
      <c r="D3105" s="63" t="s">
        <v>3214</v>
      </c>
      <c r="E3105" s="63" t="s">
        <v>3215</v>
      </c>
      <c r="F3105" s="63" t="s">
        <v>3215</v>
      </c>
      <c r="G3105" s="63"/>
      <c r="H3105" s="63"/>
      <c r="I3105" s="62" t="s">
        <v>3189</v>
      </c>
      <c r="J3105" s="63">
        <v>96.2</v>
      </c>
      <c r="K3105" s="63">
        <v>13</v>
      </c>
      <c r="L3105" s="63" t="s">
        <v>3186</v>
      </c>
      <c r="M3105" s="63" t="s">
        <v>3187</v>
      </c>
      <c r="N3105" s="63" t="s">
        <v>3190</v>
      </c>
      <c r="O3105" s="62">
        <v>3</v>
      </c>
      <c r="P3105" s="64"/>
    </row>
    <row r="3106" spans="2:16" x14ac:dyDescent="0.25">
      <c r="B3106" s="62">
        <v>3101</v>
      </c>
      <c r="C3106" s="63" t="s">
        <v>3182</v>
      </c>
      <c r="D3106" s="63" t="s">
        <v>3214</v>
      </c>
      <c r="E3106" s="63" t="s">
        <v>3215</v>
      </c>
      <c r="F3106" s="63" t="s">
        <v>3215</v>
      </c>
      <c r="G3106" s="63"/>
      <c r="H3106" s="63"/>
      <c r="I3106" s="62" t="s">
        <v>3189</v>
      </c>
      <c r="J3106" s="63">
        <v>88</v>
      </c>
      <c r="K3106" s="63">
        <v>13</v>
      </c>
      <c r="L3106" s="63" t="s">
        <v>3186</v>
      </c>
      <c r="M3106" s="63" t="s">
        <v>3187</v>
      </c>
      <c r="N3106" s="63" t="s">
        <v>3190</v>
      </c>
      <c r="O3106" s="62">
        <v>3</v>
      </c>
      <c r="P3106" s="64"/>
    </row>
    <row r="3107" spans="2:16" x14ac:dyDescent="0.25">
      <c r="B3107" s="62">
        <v>3102</v>
      </c>
      <c r="C3107" s="63" t="s">
        <v>3182</v>
      </c>
      <c r="D3107" s="63" t="s">
        <v>3214</v>
      </c>
      <c r="E3107" s="63" t="s">
        <v>3215</v>
      </c>
      <c r="F3107" s="63" t="s">
        <v>3215</v>
      </c>
      <c r="G3107" s="63"/>
      <c r="H3107" s="63"/>
      <c r="I3107" s="62" t="s">
        <v>3189</v>
      </c>
      <c r="J3107" s="63">
        <v>94.6</v>
      </c>
      <c r="K3107" s="63">
        <v>13</v>
      </c>
      <c r="L3107" s="63" t="s">
        <v>3186</v>
      </c>
      <c r="M3107" s="63" t="s">
        <v>3187</v>
      </c>
      <c r="N3107" s="63" t="s">
        <v>3190</v>
      </c>
      <c r="O3107" s="62">
        <v>3</v>
      </c>
      <c r="P3107" s="64"/>
    </row>
    <row r="3108" spans="2:16" x14ac:dyDescent="0.25">
      <c r="B3108" s="62">
        <v>3103</v>
      </c>
      <c r="C3108" s="63" t="s">
        <v>3182</v>
      </c>
      <c r="D3108" s="63" t="s">
        <v>3214</v>
      </c>
      <c r="E3108" s="63" t="s">
        <v>3215</v>
      </c>
      <c r="F3108" s="63" t="s">
        <v>3215</v>
      </c>
      <c r="G3108" s="63"/>
      <c r="H3108" s="63"/>
      <c r="I3108" s="62" t="s">
        <v>3185</v>
      </c>
      <c r="J3108" s="63">
        <v>153.93</v>
      </c>
      <c r="K3108" s="63">
        <v>13</v>
      </c>
      <c r="L3108" s="63" t="s">
        <v>3186</v>
      </c>
      <c r="M3108" s="63" t="s">
        <v>3194</v>
      </c>
      <c r="N3108" s="63" t="s">
        <v>2677</v>
      </c>
      <c r="O3108" s="62">
        <v>1</v>
      </c>
    </row>
    <row r="3109" spans="2:16" x14ac:dyDescent="0.25">
      <c r="B3109" s="62">
        <v>3104</v>
      </c>
      <c r="C3109" s="63" t="s">
        <v>3182</v>
      </c>
      <c r="D3109" s="63" t="s">
        <v>3214</v>
      </c>
      <c r="E3109" s="63" t="s">
        <v>3215</v>
      </c>
      <c r="F3109" s="63" t="s">
        <v>3215</v>
      </c>
      <c r="G3109" s="63"/>
      <c r="H3109" s="63"/>
      <c r="I3109" s="62" t="s">
        <v>3185</v>
      </c>
      <c r="J3109" s="63">
        <v>173.87</v>
      </c>
      <c r="K3109" s="63">
        <v>13</v>
      </c>
      <c r="L3109" s="63" t="s">
        <v>3186</v>
      </c>
      <c r="M3109" s="63" t="s">
        <v>3194</v>
      </c>
      <c r="N3109" s="63" t="s">
        <v>2677</v>
      </c>
      <c r="O3109" s="62">
        <v>1</v>
      </c>
    </row>
    <row r="3110" spans="2:16" x14ac:dyDescent="0.25">
      <c r="B3110" s="62">
        <v>3105</v>
      </c>
      <c r="C3110" s="63" t="s">
        <v>3182</v>
      </c>
      <c r="D3110" s="63" t="s">
        <v>3214</v>
      </c>
      <c r="E3110" s="63" t="s">
        <v>3215</v>
      </c>
      <c r="F3110" s="63" t="s">
        <v>3215</v>
      </c>
      <c r="G3110" s="63"/>
      <c r="H3110" s="63"/>
      <c r="I3110" s="62" t="s">
        <v>3185</v>
      </c>
      <c r="J3110" s="63">
        <v>133.51</v>
      </c>
      <c r="K3110" s="63">
        <v>13</v>
      </c>
      <c r="L3110" s="63" t="s">
        <v>3186</v>
      </c>
      <c r="M3110" s="63" t="s">
        <v>3194</v>
      </c>
      <c r="N3110" s="63" t="s">
        <v>2677</v>
      </c>
      <c r="O3110" s="62">
        <v>1</v>
      </c>
    </row>
    <row r="3111" spans="2:16" x14ac:dyDescent="0.25">
      <c r="B3111" s="62">
        <v>3106</v>
      </c>
      <c r="C3111" s="63" t="s">
        <v>3182</v>
      </c>
      <c r="D3111" s="63" t="s">
        <v>3214</v>
      </c>
      <c r="E3111" s="63" t="s">
        <v>3215</v>
      </c>
      <c r="F3111" s="63" t="s">
        <v>3215</v>
      </c>
      <c r="G3111" s="63"/>
      <c r="H3111" s="63"/>
      <c r="I3111" s="62" t="s">
        <v>3185</v>
      </c>
      <c r="J3111" s="63">
        <v>98.45</v>
      </c>
      <c r="K3111" s="63">
        <v>13</v>
      </c>
      <c r="L3111" s="63" t="s">
        <v>3186</v>
      </c>
      <c r="M3111" s="63" t="s">
        <v>3194</v>
      </c>
      <c r="N3111" s="63" t="s">
        <v>2677</v>
      </c>
      <c r="O3111" s="62">
        <v>1</v>
      </c>
    </row>
    <row r="3112" spans="2:16" x14ac:dyDescent="0.25">
      <c r="B3112" s="62">
        <v>3107</v>
      </c>
      <c r="C3112" s="63" t="s">
        <v>3182</v>
      </c>
      <c r="D3112" s="63" t="s">
        <v>3214</v>
      </c>
      <c r="E3112" s="63" t="s">
        <v>3215</v>
      </c>
      <c r="F3112" s="63" t="s">
        <v>3215</v>
      </c>
      <c r="G3112" s="63"/>
      <c r="H3112" s="63"/>
      <c r="I3112" s="62" t="s">
        <v>3185</v>
      </c>
      <c r="J3112" s="63">
        <v>161.86000000000001</v>
      </c>
      <c r="K3112" s="63">
        <v>13</v>
      </c>
      <c r="L3112" s="63" t="s">
        <v>3186</v>
      </c>
      <c r="M3112" s="63" t="s">
        <v>3194</v>
      </c>
      <c r="N3112" s="63" t="s">
        <v>2692</v>
      </c>
      <c r="O3112" s="62">
        <v>1</v>
      </c>
    </row>
    <row r="3113" spans="2:16" x14ac:dyDescent="0.25">
      <c r="B3113" s="62">
        <v>3108</v>
      </c>
      <c r="C3113" s="63" t="s">
        <v>3182</v>
      </c>
      <c r="D3113" s="63" t="s">
        <v>3214</v>
      </c>
      <c r="E3113" s="63" t="s">
        <v>3249</v>
      </c>
      <c r="F3113" s="63" t="s">
        <v>3249</v>
      </c>
      <c r="G3113" s="63"/>
      <c r="H3113" s="63"/>
      <c r="I3113" s="62" t="s">
        <v>3189</v>
      </c>
      <c r="J3113" s="63">
        <v>62</v>
      </c>
      <c r="K3113" s="63">
        <v>13</v>
      </c>
      <c r="L3113" s="63" t="s">
        <v>3186</v>
      </c>
      <c r="M3113" s="63" t="s">
        <v>3187</v>
      </c>
      <c r="N3113" s="63" t="s">
        <v>3190</v>
      </c>
      <c r="O3113" s="62">
        <v>3</v>
      </c>
      <c r="P3113" s="64"/>
    </row>
    <row r="3114" spans="2:16" x14ac:dyDescent="0.25">
      <c r="B3114" s="62">
        <v>3109</v>
      </c>
      <c r="C3114" s="63" t="s">
        <v>3182</v>
      </c>
      <c r="D3114" s="63" t="s">
        <v>3214</v>
      </c>
      <c r="E3114" s="63" t="s">
        <v>3249</v>
      </c>
      <c r="F3114" s="63" t="s">
        <v>3249</v>
      </c>
      <c r="G3114" s="63"/>
      <c r="H3114" s="63"/>
      <c r="I3114" s="62" t="s">
        <v>3189</v>
      </c>
      <c r="J3114" s="63">
        <v>62</v>
      </c>
      <c r="K3114" s="63">
        <v>13</v>
      </c>
      <c r="L3114" s="63" t="s">
        <v>3186</v>
      </c>
      <c r="M3114" s="63" t="s">
        <v>3187</v>
      </c>
      <c r="N3114" s="63" t="s">
        <v>3190</v>
      </c>
      <c r="O3114" s="62">
        <v>3</v>
      </c>
      <c r="P3114" s="64"/>
    </row>
    <row r="3115" spans="2:16" x14ac:dyDescent="0.25">
      <c r="B3115" s="62">
        <v>3110</v>
      </c>
      <c r="C3115" s="63" t="s">
        <v>3182</v>
      </c>
      <c r="D3115" s="63" t="s">
        <v>3214</v>
      </c>
      <c r="E3115" s="63" t="s">
        <v>3249</v>
      </c>
      <c r="F3115" s="63" t="s">
        <v>3249</v>
      </c>
      <c r="G3115" s="63"/>
      <c r="H3115" s="63"/>
      <c r="I3115" s="62" t="s">
        <v>3189</v>
      </c>
      <c r="J3115" s="63">
        <v>61</v>
      </c>
      <c r="K3115" s="63">
        <v>13</v>
      </c>
      <c r="L3115" s="63" t="s">
        <v>3186</v>
      </c>
      <c r="M3115" s="63" t="s">
        <v>3187</v>
      </c>
      <c r="N3115" s="63" t="s">
        <v>3190</v>
      </c>
      <c r="O3115" s="62">
        <v>3</v>
      </c>
      <c r="P3115" s="64"/>
    </row>
    <row r="3116" spans="2:16" x14ac:dyDescent="0.25">
      <c r="B3116" s="62">
        <v>3111</v>
      </c>
      <c r="C3116" s="63" t="s">
        <v>3182</v>
      </c>
      <c r="D3116" s="63" t="s">
        <v>3214</v>
      </c>
      <c r="E3116" s="63" t="s">
        <v>3249</v>
      </c>
      <c r="F3116" s="63" t="s">
        <v>3249</v>
      </c>
      <c r="G3116" s="63"/>
      <c r="H3116" s="63"/>
      <c r="I3116" s="62" t="s">
        <v>3189</v>
      </c>
      <c r="J3116" s="63">
        <v>62</v>
      </c>
      <c r="K3116" s="63">
        <v>13</v>
      </c>
      <c r="L3116" s="63" t="s">
        <v>3186</v>
      </c>
      <c r="M3116" s="63" t="s">
        <v>3187</v>
      </c>
      <c r="N3116" s="63" t="s">
        <v>3190</v>
      </c>
      <c r="O3116" s="62">
        <v>3</v>
      </c>
      <c r="P3116" s="64"/>
    </row>
    <row r="3117" spans="2:16" x14ac:dyDescent="0.25">
      <c r="B3117" s="62">
        <v>3112</v>
      </c>
      <c r="C3117" s="63" t="s">
        <v>3182</v>
      </c>
      <c r="D3117" s="63" t="s">
        <v>3214</v>
      </c>
      <c r="E3117" s="63" t="s">
        <v>3249</v>
      </c>
      <c r="F3117" s="63" t="s">
        <v>3249</v>
      </c>
      <c r="G3117" s="63"/>
      <c r="H3117" s="63"/>
      <c r="I3117" s="62" t="s">
        <v>3189</v>
      </c>
      <c r="J3117" s="63">
        <v>61</v>
      </c>
      <c r="K3117" s="63">
        <v>13</v>
      </c>
      <c r="L3117" s="63" t="s">
        <v>3186</v>
      </c>
      <c r="M3117" s="63" t="s">
        <v>3187</v>
      </c>
      <c r="N3117" s="63" t="s">
        <v>3190</v>
      </c>
      <c r="O3117" s="62">
        <v>3</v>
      </c>
      <c r="P3117" s="64"/>
    </row>
    <row r="3118" spans="2:16" x14ac:dyDescent="0.25">
      <c r="B3118" s="62">
        <v>3113</v>
      </c>
      <c r="C3118" s="63" t="s">
        <v>3182</v>
      </c>
      <c r="D3118" s="63" t="s">
        <v>3214</v>
      </c>
      <c r="E3118" s="63" t="s">
        <v>3247</v>
      </c>
      <c r="F3118" s="63" t="s">
        <v>3247</v>
      </c>
      <c r="G3118" s="63"/>
      <c r="H3118" s="63"/>
      <c r="I3118" s="62" t="s">
        <v>3185</v>
      </c>
      <c r="J3118" s="63">
        <v>170.32</v>
      </c>
      <c r="K3118" s="63">
        <v>13</v>
      </c>
      <c r="L3118" s="63" t="s">
        <v>3186</v>
      </c>
      <c r="M3118" s="63" t="s">
        <v>3194</v>
      </c>
      <c r="N3118" s="63" t="s">
        <v>2677</v>
      </c>
      <c r="O3118" s="62">
        <v>1</v>
      </c>
    </row>
    <row r="3119" spans="2:16" x14ac:dyDescent="0.25">
      <c r="B3119" s="62">
        <v>3114</v>
      </c>
      <c r="C3119" s="63" t="s">
        <v>3182</v>
      </c>
      <c r="D3119" s="63" t="s">
        <v>3214</v>
      </c>
      <c r="E3119" s="63" t="s">
        <v>3249</v>
      </c>
      <c r="F3119" s="63" t="s">
        <v>3249</v>
      </c>
      <c r="G3119" s="63"/>
      <c r="H3119" s="63"/>
      <c r="I3119" s="62" t="s">
        <v>3189</v>
      </c>
      <c r="J3119" s="63">
        <v>40</v>
      </c>
      <c r="K3119" s="63">
        <v>13</v>
      </c>
      <c r="L3119" s="63" t="s">
        <v>3186</v>
      </c>
      <c r="M3119" s="63" t="s">
        <v>3187</v>
      </c>
      <c r="N3119" s="63" t="s">
        <v>3190</v>
      </c>
      <c r="O3119" s="62">
        <v>3</v>
      </c>
      <c r="P3119" s="64"/>
    </row>
    <row r="3120" spans="2:16" x14ac:dyDescent="0.25">
      <c r="B3120" s="62">
        <v>3115</v>
      </c>
      <c r="C3120" s="63" t="s">
        <v>3182</v>
      </c>
      <c r="D3120" s="63" t="s">
        <v>3214</v>
      </c>
      <c r="E3120" s="63" t="s">
        <v>3215</v>
      </c>
      <c r="F3120" s="63" t="s">
        <v>3215</v>
      </c>
      <c r="G3120" s="63"/>
      <c r="H3120" s="63"/>
      <c r="I3120" s="62" t="s">
        <v>3185</v>
      </c>
      <c r="J3120" s="63">
        <v>191.61</v>
      </c>
      <c r="K3120" s="63">
        <v>13</v>
      </c>
      <c r="L3120" s="63" t="s">
        <v>3186</v>
      </c>
      <c r="M3120" s="63" t="s">
        <v>3194</v>
      </c>
      <c r="N3120" s="63" t="s">
        <v>2677</v>
      </c>
      <c r="O3120" s="62">
        <v>1</v>
      </c>
    </row>
    <row r="3121" spans="2:16" x14ac:dyDescent="0.25">
      <c r="B3121" s="62">
        <v>3116</v>
      </c>
      <c r="C3121" s="63" t="s">
        <v>3182</v>
      </c>
      <c r="D3121" s="63" t="s">
        <v>3214</v>
      </c>
      <c r="E3121" s="63" t="s">
        <v>3215</v>
      </c>
      <c r="F3121" s="63" t="s">
        <v>3215</v>
      </c>
      <c r="G3121" s="63"/>
      <c r="H3121" s="63"/>
      <c r="I3121" s="62" t="s">
        <v>3185</v>
      </c>
      <c r="J3121" s="63">
        <v>187.23</v>
      </c>
      <c r="K3121" s="63">
        <v>13</v>
      </c>
      <c r="L3121" s="63" t="s">
        <v>3186</v>
      </c>
      <c r="M3121" s="63" t="s">
        <v>3194</v>
      </c>
      <c r="N3121" s="63" t="s">
        <v>2677</v>
      </c>
      <c r="O3121" s="62">
        <v>1</v>
      </c>
    </row>
    <row r="3122" spans="2:16" x14ac:dyDescent="0.25">
      <c r="B3122" s="62">
        <v>3117</v>
      </c>
      <c r="C3122" s="63" t="s">
        <v>3182</v>
      </c>
      <c r="D3122" s="63" t="s">
        <v>3245</v>
      </c>
      <c r="E3122" s="63" t="s">
        <v>3245</v>
      </c>
      <c r="F3122" s="63" t="s">
        <v>3245</v>
      </c>
      <c r="G3122" s="63"/>
      <c r="H3122" s="63"/>
      <c r="I3122" s="62" t="s">
        <v>3189</v>
      </c>
      <c r="J3122" s="63">
        <v>85</v>
      </c>
      <c r="K3122" s="63">
        <v>13</v>
      </c>
      <c r="L3122" s="63" t="s">
        <v>3186</v>
      </c>
      <c r="M3122" s="63" t="s">
        <v>3187</v>
      </c>
      <c r="N3122" s="63" t="s">
        <v>3190</v>
      </c>
      <c r="O3122" s="62">
        <v>3</v>
      </c>
      <c r="P3122" s="64"/>
    </row>
    <row r="3123" spans="2:16" x14ac:dyDescent="0.25">
      <c r="B3123" s="62">
        <v>3118</v>
      </c>
      <c r="C3123" s="63" t="s">
        <v>3182</v>
      </c>
      <c r="D3123" s="63" t="s">
        <v>3205</v>
      </c>
      <c r="E3123" s="63" t="s">
        <v>3253</v>
      </c>
      <c r="F3123" s="63" t="s">
        <v>3253</v>
      </c>
      <c r="G3123" s="63"/>
      <c r="H3123" s="63"/>
      <c r="I3123" s="62" t="s">
        <v>3200</v>
      </c>
      <c r="J3123" s="63">
        <v>18.5</v>
      </c>
      <c r="K3123" s="63">
        <v>8</v>
      </c>
      <c r="L3123" s="63" t="s">
        <v>3186</v>
      </c>
      <c r="M3123" s="63" t="s">
        <v>3187</v>
      </c>
      <c r="N3123" s="63" t="s">
        <v>3204</v>
      </c>
      <c r="O3123" s="62">
        <v>2</v>
      </c>
    </row>
    <row r="3124" spans="2:16" x14ac:dyDescent="0.25">
      <c r="B3124" s="62">
        <v>3119</v>
      </c>
      <c r="C3124" s="63" t="s">
        <v>3182</v>
      </c>
      <c r="D3124" s="63" t="s">
        <v>3205</v>
      </c>
      <c r="E3124" s="63" t="s">
        <v>3253</v>
      </c>
      <c r="F3124" s="63" t="s">
        <v>3253</v>
      </c>
      <c r="G3124" s="63"/>
      <c r="H3124" s="63"/>
      <c r="I3124" s="62" t="s">
        <v>3200</v>
      </c>
      <c r="J3124" s="63">
        <v>33</v>
      </c>
      <c r="K3124" s="63">
        <v>7</v>
      </c>
      <c r="L3124" s="63" t="s">
        <v>3186</v>
      </c>
      <c r="M3124" s="63" t="s">
        <v>3187</v>
      </c>
      <c r="N3124" s="63" t="s">
        <v>3233</v>
      </c>
      <c r="O3124" s="62">
        <v>1</v>
      </c>
    </row>
    <row r="3125" spans="2:16" x14ac:dyDescent="0.25">
      <c r="B3125" s="62">
        <v>3120</v>
      </c>
      <c r="C3125" s="63" t="s">
        <v>3182</v>
      </c>
      <c r="D3125" s="63" t="s">
        <v>3205</v>
      </c>
      <c r="E3125" s="63" t="s">
        <v>3252</v>
      </c>
      <c r="F3125" s="63" t="s">
        <v>3252</v>
      </c>
      <c r="G3125" s="63"/>
      <c r="H3125" s="63"/>
      <c r="I3125" s="62" t="s">
        <v>3200</v>
      </c>
      <c r="J3125" s="63">
        <v>34.9</v>
      </c>
      <c r="K3125" s="63">
        <v>7</v>
      </c>
      <c r="L3125" s="63" t="s">
        <v>3186</v>
      </c>
      <c r="M3125" s="63" t="s">
        <v>3187</v>
      </c>
      <c r="N3125" s="63" t="s">
        <v>3233</v>
      </c>
      <c r="O3125" s="62">
        <v>1</v>
      </c>
    </row>
    <row r="3126" spans="2:16" x14ac:dyDescent="0.25">
      <c r="B3126" s="62">
        <v>3121</v>
      </c>
      <c r="C3126" s="63" t="s">
        <v>3182</v>
      </c>
      <c r="D3126" s="63" t="s">
        <v>3214</v>
      </c>
      <c r="E3126" s="63" t="s">
        <v>3249</v>
      </c>
      <c r="F3126" s="63" t="s">
        <v>3249</v>
      </c>
      <c r="G3126" s="63"/>
      <c r="H3126" s="63"/>
      <c r="I3126" s="62" t="s">
        <v>3189</v>
      </c>
      <c r="J3126" s="63">
        <v>60</v>
      </c>
      <c r="K3126" s="63">
        <v>13</v>
      </c>
      <c r="L3126" s="63" t="s">
        <v>3186</v>
      </c>
      <c r="M3126" s="63" t="s">
        <v>3187</v>
      </c>
      <c r="N3126" s="63" t="s">
        <v>3190</v>
      </c>
      <c r="O3126" s="62">
        <v>3</v>
      </c>
      <c r="P3126" s="64"/>
    </row>
    <row r="3127" spans="2:16" x14ac:dyDescent="0.25">
      <c r="B3127" s="62">
        <v>3122</v>
      </c>
      <c r="C3127" s="63" t="s">
        <v>3182</v>
      </c>
      <c r="D3127" s="63" t="s">
        <v>3214</v>
      </c>
      <c r="E3127" s="63" t="s">
        <v>3215</v>
      </c>
      <c r="F3127" s="63" t="s">
        <v>3215</v>
      </c>
      <c r="G3127" s="63"/>
      <c r="H3127" s="63"/>
      <c r="I3127" s="62" t="s">
        <v>3185</v>
      </c>
      <c r="J3127" s="63">
        <v>191.61</v>
      </c>
      <c r="K3127" s="63">
        <v>13</v>
      </c>
      <c r="L3127" s="63" t="s">
        <v>3186</v>
      </c>
      <c r="M3127" s="63" t="s">
        <v>3194</v>
      </c>
      <c r="N3127" s="63" t="s">
        <v>2677</v>
      </c>
      <c r="O3127" s="62">
        <v>1</v>
      </c>
    </row>
    <row r="3128" spans="2:16" x14ac:dyDescent="0.25">
      <c r="B3128" s="62">
        <v>3123</v>
      </c>
      <c r="C3128" s="63" t="s">
        <v>3182</v>
      </c>
      <c r="D3128" s="63" t="s">
        <v>3205</v>
      </c>
      <c r="E3128" s="63" t="s">
        <v>3254</v>
      </c>
      <c r="F3128" s="63" t="s">
        <v>3254</v>
      </c>
      <c r="G3128" s="63"/>
      <c r="H3128" s="63"/>
      <c r="I3128" s="62" t="s">
        <v>3189</v>
      </c>
      <c r="J3128" s="63">
        <v>143.94999999999999</v>
      </c>
      <c r="K3128" s="63">
        <v>12</v>
      </c>
      <c r="L3128" s="63" t="s">
        <v>3186</v>
      </c>
      <c r="M3128" s="63" t="s">
        <v>3194</v>
      </c>
      <c r="N3128" s="63" t="s">
        <v>3211</v>
      </c>
      <c r="O3128" s="62">
        <v>3</v>
      </c>
      <c r="P3128" s="64"/>
    </row>
    <row r="3129" spans="2:16" x14ac:dyDescent="0.25">
      <c r="B3129" s="62">
        <v>3124</v>
      </c>
      <c r="C3129" s="63" t="s">
        <v>3182</v>
      </c>
      <c r="D3129" s="63" t="s">
        <v>3214</v>
      </c>
      <c r="E3129" s="63" t="s">
        <v>3247</v>
      </c>
      <c r="F3129" s="63" t="s">
        <v>3247</v>
      </c>
      <c r="G3129" s="63"/>
      <c r="H3129" s="63"/>
      <c r="I3129" s="62" t="s">
        <v>3185</v>
      </c>
      <c r="J3129" s="63">
        <v>190.97</v>
      </c>
      <c r="K3129" s="63">
        <v>13</v>
      </c>
      <c r="L3129" s="63" t="s">
        <v>3186</v>
      </c>
      <c r="M3129" s="63" t="s">
        <v>3194</v>
      </c>
      <c r="N3129" s="63" t="s">
        <v>2692</v>
      </c>
      <c r="O3129" s="62">
        <v>1</v>
      </c>
    </row>
    <row r="3130" spans="2:16" x14ac:dyDescent="0.25">
      <c r="B3130" s="62">
        <v>3125</v>
      </c>
      <c r="C3130" s="63" t="s">
        <v>3182</v>
      </c>
      <c r="D3130" s="63" t="s">
        <v>3214</v>
      </c>
      <c r="E3130" s="63" t="s">
        <v>3247</v>
      </c>
      <c r="F3130" s="63" t="s">
        <v>3247</v>
      </c>
      <c r="G3130" s="63"/>
      <c r="H3130" s="63"/>
      <c r="I3130" s="62" t="s">
        <v>3185</v>
      </c>
      <c r="J3130" s="63">
        <v>169</v>
      </c>
      <c r="K3130" s="63">
        <v>13</v>
      </c>
      <c r="L3130" s="63" t="s">
        <v>3186</v>
      </c>
      <c r="M3130" s="63" t="s">
        <v>3194</v>
      </c>
      <c r="N3130" s="63" t="s">
        <v>2677</v>
      </c>
      <c r="O3130" s="62">
        <v>1</v>
      </c>
    </row>
    <row r="3131" spans="2:16" x14ac:dyDescent="0.25">
      <c r="B3131" s="62">
        <v>3126</v>
      </c>
      <c r="C3131" s="63" t="s">
        <v>3182</v>
      </c>
      <c r="D3131" s="63" t="s">
        <v>3214</v>
      </c>
      <c r="E3131" s="63" t="s">
        <v>3215</v>
      </c>
      <c r="F3131" s="63" t="s">
        <v>3215</v>
      </c>
      <c r="G3131" s="63"/>
      <c r="H3131" s="63"/>
      <c r="I3131" s="62" t="s">
        <v>3185</v>
      </c>
      <c r="J3131" s="63">
        <v>182.74</v>
      </c>
      <c r="K3131" s="63">
        <v>13</v>
      </c>
      <c r="L3131" s="63" t="s">
        <v>3186</v>
      </c>
      <c r="M3131" s="63" t="s">
        <v>3194</v>
      </c>
      <c r="N3131" s="63" t="s">
        <v>2677</v>
      </c>
      <c r="O3131" s="62">
        <v>1</v>
      </c>
    </row>
    <row r="3132" spans="2:16" x14ac:dyDescent="0.25">
      <c r="B3132" s="62">
        <v>3127</v>
      </c>
      <c r="C3132" s="63" t="s">
        <v>3182</v>
      </c>
      <c r="D3132" s="63" t="s">
        <v>3214</v>
      </c>
      <c r="E3132" s="63" t="s">
        <v>3215</v>
      </c>
      <c r="F3132" s="63" t="s">
        <v>3215</v>
      </c>
      <c r="G3132" s="63"/>
      <c r="H3132" s="63"/>
      <c r="I3132" s="62" t="s">
        <v>3185</v>
      </c>
      <c r="J3132" s="63">
        <v>191.61</v>
      </c>
      <c r="K3132" s="63">
        <v>13</v>
      </c>
      <c r="L3132" s="63" t="s">
        <v>3186</v>
      </c>
      <c r="M3132" s="63" t="s">
        <v>3194</v>
      </c>
      <c r="N3132" s="63" t="s">
        <v>2677</v>
      </c>
      <c r="O3132" s="62">
        <v>1</v>
      </c>
    </row>
    <row r="3133" spans="2:16" x14ac:dyDescent="0.25">
      <c r="B3133" s="62">
        <v>3128</v>
      </c>
      <c r="C3133" s="63" t="s">
        <v>3182</v>
      </c>
      <c r="D3133" s="63" t="s">
        <v>3214</v>
      </c>
      <c r="E3133" s="63" t="s">
        <v>3215</v>
      </c>
      <c r="F3133" s="63" t="s">
        <v>3215</v>
      </c>
      <c r="G3133" s="63"/>
      <c r="H3133" s="63"/>
      <c r="I3133" s="62" t="s">
        <v>3185</v>
      </c>
      <c r="J3133" s="63">
        <v>163.22</v>
      </c>
      <c r="K3133" s="63">
        <v>13</v>
      </c>
      <c r="L3133" s="63" t="s">
        <v>3186</v>
      </c>
      <c r="M3133" s="63" t="s">
        <v>3194</v>
      </c>
      <c r="N3133" s="63" t="s">
        <v>2677</v>
      </c>
      <c r="O3133" s="62">
        <v>1</v>
      </c>
    </row>
    <row r="3134" spans="2:16" x14ac:dyDescent="0.25">
      <c r="B3134" s="62">
        <v>3129</v>
      </c>
      <c r="C3134" s="63" t="s">
        <v>3182</v>
      </c>
      <c r="D3134" s="63" t="s">
        <v>3214</v>
      </c>
      <c r="E3134" s="63" t="s">
        <v>3215</v>
      </c>
      <c r="F3134" s="63" t="s">
        <v>3215</v>
      </c>
      <c r="G3134" s="63"/>
      <c r="H3134" s="63"/>
      <c r="I3134" s="62" t="s">
        <v>3185</v>
      </c>
      <c r="J3134" s="63">
        <v>172.09</v>
      </c>
      <c r="K3134" s="63">
        <v>13</v>
      </c>
      <c r="L3134" s="63" t="s">
        <v>3186</v>
      </c>
      <c r="M3134" s="63" t="s">
        <v>3194</v>
      </c>
      <c r="N3134" s="63" t="s">
        <v>2677</v>
      </c>
      <c r="O3134" s="62">
        <v>1</v>
      </c>
    </row>
    <row r="3135" spans="2:16" x14ac:dyDescent="0.25">
      <c r="B3135" s="62">
        <v>3130</v>
      </c>
      <c r="C3135" s="63" t="s">
        <v>3182</v>
      </c>
      <c r="D3135" s="63" t="s">
        <v>3214</v>
      </c>
      <c r="E3135" s="63" t="s">
        <v>3215</v>
      </c>
      <c r="F3135" s="63" t="s">
        <v>3215</v>
      </c>
      <c r="G3135" s="63"/>
      <c r="H3135" s="63"/>
      <c r="I3135" s="62" t="s">
        <v>3185</v>
      </c>
      <c r="J3135" s="63">
        <v>184.51</v>
      </c>
      <c r="K3135" s="63">
        <v>13</v>
      </c>
      <c r="L3135" s="63" t="s">
        <v>3186</v>
      </c>
      <c r="M3135" s="63" t="s">
        <v>3194</v>
      </c>
      <c r="N3135" s="63" t="s">
        <v>2677</v>
      </c>
      <c r="O3135" s="62">
        <v>1</v>
      </c>
    </row>
    <row r="3136" spans="2:16" x14ac:dyDescent="0.25">
      <c r="B3136" s="62">
        <v>3131</v>
      </c>
      <c r="C3136" s="63" t="s">
        <v>3182</v>
      </c>
      <c r="D3136" s="63" t="s">
        <v>3214</v>
      </c>
      <c r="E3136" s="63" t="s">
        <v>3215</v>
      </c>
      <c r="F3136" s="63" t="s">
        <v>3215</v>
      </c>
      <c r="G3136" s="63"/>
      <c r="H3136" s="63"/>
      <c r="I3136" s="62" t="s">
        <v>3185</v>
      </c>
      <c r="J3136" s="63">
        <v>177.42</v>
      </c>
      <c r="K3136" s="63">
        <v>13</v>
      </c>
      <c r="L3136" s="63" t="s">
        <v>3186</v>
      </c>
      <c r="M3136" s="63" t="s">
        <v>3194</v>
      </c>
      <c r="N3136" s="63" t="s">
        <v>2677</v>
      </c>
      <c r="O3136" s="62">
        <v>1</v>
      </c>
    </row>
    <row r="3137" spans="2:16" x14ac:dyDescent="0.25">
      <c r="B3137" s="62">
        <v>3132</v>
      </c>
      <c r="C3137" s="63" t="s">
        <v>3182</v>
      </c>
      <c r="D3137" s="63" t="s">
        <v>3214</v>
      </c>
      <c r="E3137" s="63" t="s">
        <v>3215</v>
      </c>
      <c r="F3137" s="63" t="s">
        <v>3215</v>
      </c>
      <c r="G3137" s="63"/>
      <c r="H3137" s="63"/>
      <c r="I3137" s="62" t="s">
        <v>3185</v>
      </c>
      <c r="J3137" s="63">
        <v>191.61</v>
      </c>
      <c r="K3137" s="63">
        <v>13</v>
      </c>
      <c r="L3137" s="63" t="s">
        <v>3186</v>
      </c>
      <c r="M3137" s="63" t="s">
        <v>3194</v>
      </c>
      <c r="N3137" s="63" t="s">
        <v>2677</v>
      </c>
      <c r="O3137" s="62">
        <v>1</v>
      </c>
    </row>
    <row r="3138" spans="2:16" x14ac:dyDescent="0.25">
      <c r="B3138" s="62">
        <v>3133</v>
      </c>
      <c r="C3138" s="63" t="s">
        <v>3182</v>
      </c>
      <c r="D3138" s="63" t="s">
        <v>3214</v>
      </c>
      <c r="E3138" s="63" t="s">
        <v>3215</v>
      </c>
      <c r="F3138" s="63" t="s">
        <v>3215</v>
      </c>
      <c r="G3138" s="63"/>
      <c r="H3138" s="63"/>
      <c r="I3138" s="62" t="s">
        <v>3185</v>
      </c>
      <c r="J3138" s="63">
        <v>170.32</v>
      </c>
      <c r="K3138" s="63">
        <v>13</v>
      </c>
      <c r="L3138" s="63" t="s">
        <v>3186</v>
      </c>
      <c r="M3138" s="63" t="s">
        <v>3194</v>
      </c>
      <c r="N3138" s="63" t="s">
        <v>2677</v>
      </c>
      <c r="O3138" s="62">
        <v>1</v>
      </c>
    </row>
    <row r="3139" spans="2:16" x14ac:dyDescent="0.25">
      <c r="B3139" s="62">
        <v>3134</v>
      </c>
      <c r="C3139" s="63" t="s">
        <v>3182</v>
      </c>
      <c r="D3139" s="63" t="s">
        <v>3214</v>
      </c>
      <c r="E3139" s="63" t="s">
        <v>3215</v>
      </c>
      <c r="F3139" s="63" t="s">
        <v>3215</v>
      </c>
      <c r="G3139" s="63"/>
      <c r="H3139" s="63"/>
      <c r="I3139" s="62" t="s">
        <v>3185</v>
      </c>
      <c r="J3139" s="63">
        <v>191.61</v>
      </c>
      <c r="K3139" s="63">
        <v>13</v>
      </c>
      <c r="L3139" s="63" t="s">
        <v>3186</v>
      </c>
      <c r="M3139" s="63" t="s">
        <v>3194</v>
      </c>
      <c r="N3139" s="63" t="s">
        <v>2677</v>
      </c>
      <c r="O3139" s="62">
        <v>1</v>
      </c>
    </row>
    <row r="3140" spans="2:16" x14ac:dyDescent="0.25">
      <c r="B3140" s="62">
        <v>3135</v>
      </c>
      <c r="C3140" s="63" t="s">
        <v>3182</v>
      </c>
      <c r="D3140" s="63" t="s">
        <v>3214</v>
      </c>
      <c r="E3140" s="63" t="s">
        <v>3215</v>
      </c>
      <c r="F3140" s="63" t="s">
        <v>3215</v>
      </c>
      <c r="G3140" s="63"/>
      <c r="H3140" s="63"/>
      <c r="I3140" s="62" t="s">
        <v>3185</v>
      </c>
      <c r="J3140" s="63">
        <v>170.32</v>
      </c>
      <c r="K3140" s="63">
        <v>13</v>
      </c>
      <c r="L3140" s="63" t="s">
        <v>3186</v>
      </c>
      <c r="M3140" s="63" t="s">
        <v>3194</v>
      </c>
      <c r="N3140" s="63" t="s">
        <v>2692</v>
      </c>
      <c r="O3140" s="62">
        <v>1</v>
      </c>
    </row>
    <row r="3141" spans="2:16" x14ac:dyDescent="0.25">
      <c r="B3141" s="62">
        <v>3136</v>
      </c>
      <c r="C3141" s="63" t="s">
        <v>3182</v>
      </c>
      <c r="D3141" s="63" t="s">
        <v>3214</v>
      </c>
      <c r="E3141" s="63" t="s">
        <v>3215</v>
      </c>
      <c r="F3141" s="63" t="s">
        <v>3215</v>
      </c>
      <c r="G3141" s="63"/>
      <c r="H3141" s="63"/>
      <c r="I3141" s="62" t="s">
        <v>3185</v>
      </c>
      <c r="J3141" s="63">
        <v>170.32</v>
      </c>
      <c r="K3141" s="63">
        <v>13</v>
      </c>
      <c r="L3141" s="63" t="s">
        <v>3186</v>
      </c>
      <c r="M3141" s="63" t="s">
        <v>3194</v>
      </c>
      <c r="N3141" s="63" t="s">
        <v>2677</v>
      </c>
      <c r="O3141" s="62">
        <v>1</v>
      </c>
    </row>
    <row r="3142" spans="2:16" x14ac:dyDescent="0.25">
      <c r="B3142" s="62">
        <v>3137</v>
      </c>
      <c r="C3142" s="63" t="s">
        <v>3182</v>
      </c>
      <c r="D3142" s="63" t="s">
        <v>3214</v>
      </c>
      <c r="E3142" s="63" t="s">
        <v>3215</v>
      </c>
      <c r="F3142" s="63" t="s">
        <v>3215</v>
      </c>
      <c r="G3142" s="63"/>
      <c r="H3142" s="63"/>
      <c r="I3142" s="62" t="s">
        <v>3185</v>
      </c>
      <c r="J3142" s="63">
        <v>188.06</v>
      </c>
      <c r="K3142" s="63">
        <v>13</v>
      </c>
      <c r="L3142" s="63" t="s">
        <v>3186</v>
      </c>
      <c r="M3142" s="63" t="s">
        <v>3194</v>
      </c>
      <c r="N3142" s="63" t="s">
        <v>2677</v>
      </c>
      <c r="O3142" s="62">
        <v>1</v>
      </c>
    </row>
    <row r="3143" spans="2:16" x14ac:dyDescent="0.25">
      <c r="B3143" s="62">
        <v>3138</v>
      </c>
      <c r="C3143" s="63" t="s">
        <v>3182</v>
      </c>
      <c r="D3143" s="63" t="s">
        <v>3214</v>
      </c>
      <c r="E3143" s="63" t="s">
        <v>3215</v>
      </c>
      <c r="F3143" s="63" t="s">
        <v>3215</v>
      </c>
      <c r="G3143" s="63"/>
      <c r="H3143" s="63"/>
      <c r="I3143" s="62" t="s">
        <v>3185</v>
      </c>
      <c r="J3143" s="63">
        <v>180.96</v>
      </c>
      <c r="K3143" s="63">
        <v>13</v>
      </c>
      <c r="L3143" s="63" t="s">
        <v>3186</v>
      </c>
      <c r="M3143" s="63" t="s">
        <v>3194</v>
      </c>
      <c r="N3143" s="63" t="s">
        <v>2677</v>
      </c>
      <c r="O3143" s="62">
        <v>1</v>
      </c>
    </row>
    <row r="3144" spans="2:16" x14ac:dyDescent="0.25">
      <c r="B3144" s="62">
        <v>3139</v>
      </c>
      <c r="C3144" s="63" t="s">
        <v>3182</v>
      </c>
      <c r="D3144" s="63" t="s">
        <v>3214</v>
      </c>
      <c r="E3144" s="63" t="s">
        <v>3215</v>
      </c>
      <c r="F3144" s="63" t="s">
        <v>3215</v>
      </c>
      <c r="G3144" s="63"/>
      <c r="H3144" s="63"/>
      <c r="I3144" s="62" t="s">
        <v>3185</v>
      </c>
      <c r="J3144" s="63">
        <v>189.84</v>
      </c>
      <c r="K3144" s="63">
        <v>13</v>
      </c>
      <c r="L3144" s="63" t="s">
        <v>3186</v>
      </c>
      <c r="M3144" s="63" t="s">
        <v>3194</v>
      </c>
      <c r="N3144" s="63" t="s">
        <v>2677</v>
      </c>
      <c r="O3144" s="62">
        <v>1</v>
      </c>
    </row>
    <row r="3145" spans="2:16" x14ac:dyDescent="0.25">
      <c r="B3145" s="62">
        <v>3140</v>
      </c>
      <c r="C3145" s="63" t="s">
        <v>3182</v>
      </c>
      <c r="D3145" s="63" t="s">
        <v>3214</v>
      </c>
      <c r="E3145" s="63" t="s">
        <v>3215</v>
      </c>
      <c r="F3145" s="63" t="s">
        <v>3215</v>
      </c>
      <c r="G3145" s="63"/>
      <c r="H3145" s="63"/>
      <c r="I3145" s="62" t="s">
        <v>3185</v>
      </c>
      <c r="J3145" s="63">
        <v>175.64</v>
      </c>
      <c r="K3145" s="63">
        <v>13</v>
      </c>
      <c r="L3145" s="63" t="s">
        <v>3186</v>
      </c>
      <c r="M3145" s="63" t="s">
        <v>3194</v>
      </c>
      <c r="N3145" s="63" t="s">
        <v>2677</v>
      </c>
      <c r="O3145" s="62">
        <v>1</v>
      </c>
    </row>
    <row r="3146" spans="2:16" x14ac:dyDescent="0.25">
      <c r="B3146" s="62">
        <v>3141</v>
      </c>
      <c r="C3146" s="63" t="s">
        <v>3182</v>
      </c>
      <c r="D3146" s="63" t="s">
        <v>3214</v>
      </c>
      <c r="E3146" s="63" t="s">
        <v>3215</v>
      </c>
      <c r="F3146" s="63" t="s">
        <v>3215</v>
      </c>
      <c r="G3146" s="63"/>
      <c r="H3146" s="63"/>
      <c r="I3146" s="62" t="s">
        <v>3185</v>
      </c>
      <c r="J3146" s="63">
        <v>179.19</v>
      </c>
      <c r="K3146" s="63">
        <v>13</v>
      </c>
      <c r="L3146" s="63" t="s">
        <v>3186</v>
      </c>
      <c r="M3146" s="63" t="s">
        <v>3194</v>
      </c>
      <c r="N3146" s="63" t="s">
        <v>2677</v>
      </c>
      <c r="O3146" s="62">
        <v>1</v>
      </c>
    </row>
    <row r="3147" spans="2:16" x14ac:dyDescent="0.25">
      <c r="B3147" s="62">
        <v>3142</v>
      </c>
      <c r="C3147" s="63" t="s">
        <v>3182</v>
      </c>
      <c r="D3147" s="63" t="s">
        <v>3214</v>
      </c>
      <c r="E3147" s="63" t="s">
        <v>3215</v>
      </c>
      <c r="F3147" s="63" t="s">
        <v>3215</v>
      </c>
      <c r="G3147" s="63"/>
      <c r="H3147" s="63"/>
      <c r="I3147" s="62" t="s">
        <v>3185</v>
      </c>
      <c r="J3147" s="63">
        <v>172.09</v>
      </c>
      <c r="K3147" s="63">
        <v>13</v>
      </c>
      <c r="L3147" s="63" t="s">
        <v>3186</v>
      </c>
      <c r="M3147" s="63" t="s">
        <v>3194</v>
      </c>
      <c r="N3147" s="63" t="s">
        <v>2677</v>
      </c>
      <c r="O3147" s="62">
        <v>1</v>
      </c>
    </row>
    <row r="3148" spans="2:16" x14ac:dyDescent="0.25">
      <c r="B3148" s="62">
        <v>3143</v>
      </c>
      <c r="C3148" s="63" t="s">
        <v>3182</v>
      </c>
      <c r="D3148" s="63" t="s">
        <v>3214</v>
      </c>
      <c r="E3148" s="63" t="s">
        <v>3215</v>
      </c>
      <c r="F3148" s="63" t="s">
        <v>3215</v>
      </c>
      <c r="G3148" s="63"/>
      <c r="H3148" s="63"/>
      <c r="I3148" s="62" t="s">
        <v>3185</v>
      </c>
      <c r="J3148" s="63">
        <v>156.13</v>
      </c>
      <c r="K3148" s="63">
        <v>13</v>
      </c>
      <c r="L3148" s="63" t="s">
        <v>3186</v>
      </c>
      <c r="M3148" s="63" t="s">
        <v>3194</v>
      </c>
      <c r="N3148" s="63" t="s">
        <v>2677</v>
      </c>
      <c r="O3148" s="62">
        <v>1</v>
      </c>
    </row>
    <row r="3149" spans="2:16" x14ac:dyDescent="0.25">
      <c r="B3149" s="62">
        <v>3144</v>
      </c>
      <c r="C3149" s="63" t="s">
        <v>3182</v>
      </c>
      <c r="D3149" s="63" t="s">
        <v>3214</v>
      </c>
      <c r="E3149" s="63" t="s">
        <v>3247</v>
      </c>
      <c r="F3149" s="63" t="s">
        <v>3247</v>
      </c>
      <c r="G3149" s="63"/>
      <c r="H3149" s="63"/>
      <c r="I3149" s="62" t="s">
        <v>3185</v>
      </c>
      <c r="J3149" s="63">
        <v>175.96</v>
      </c>
      <c r="K3149" s="63">
        <v>13</v>
      </c>
      <c r="L3149" s="63" t="s">
        <v>3186</v>
      </c>
      <c r="M3149" s="63" t="s">
        <v>3194</v>
      </c>
      <c r="N3149" s="63" t="s">
        <v>2677</v>
      </c>
      <c r="O3149" s="62">
        <v>1</v>
      </c>
    </row>
    <row r="3150" spans="2:16" x14ac:dyDescent="0.25">
      <c r="B3150" s="62">
        <v>3145</v>
      </c>
      <c r="C3150" s="63" t="s">
        <v>3182</v>
      </c>
      <c r="D3150" s="63" t="s">
        <v>3214</v>
      </c>
      <c r="E3150" s="63" t="s">
        <v>3215</v>
      </c>
      <c r="F3150" s="63" t="s">
        <v>3215</v>
      </c>
      <c r="G3150" s="63"/>
      <c r="H3150" s="63"/>
      <c r="I3150" s="62" t="s">
        <v>3185</v>
      </c>
      <c r="J3150" s="63">
        <v>191.61</v>
      </c>
      <c r="K3150" s="63">
        <v>13</v>
      </c>
      <c r="L3150" s="63" t="s">
        <v>3186</v>
      </c>
      <c r="M3150" s="63" t="s">
        <v>3194</v>
      </c>
      <c r="N3150" s="63" t="s">
        <v>2677</v>
      </c>
      <c r="O3150" s="62">
        <v>1</v>
      </c>
    </row>
    <row r="3151" spans="2:16" x14ac:dyDescent="0.25">
      <c r="B3151" s="62">
        <v>3146</v>
      </c>
      <c r="C3151" s="63" t="s">
        <v>3182</v>
      </c>
      <c r="D3151" s="63" t="s">
        <v>3182</v>
      </c>
      <c r="E3151" s="63" t="s">
        <v>3226</v>
      </c>
      <c r="F3151" s="63" t="s">
        <v>3226</v>
      </c>
      <c r="G3151" s="63"/>
      <c r="H3151" s="63"/>
      <c r="I3151" s="62" t="s">
        <v>3189</v>
      </c>
      <c r="J3151" s="63">
        <v>59.1</v>
      </c>
      <c r="K3151" s="63">
        <v>12</v>
      </c>
      <c r="L3151" s="63" t="s">
        <v>3186</v>
      </c>
      <c r="M3151" s="63" t="s">
        <v>3187</v>
      </c>
      <c r="N3151" s="63" t="s">
        <v>3198</v>
      </c>
      <c r="O3151" s="62">
        <v>3</v>
      </c>
      <c r="P3151" s="64"/>
    </row>
    <row r="3152" spans="2:16" x14ac:dyDescent="0.25">
      <c r="B3152" s="62">
        <v>3147</v>
      </c>
      <c r="C3152" s="63" t="s">
        <v>3182</v>
      </c>
      <c r="D3152" s="63" t="s">
        <v>3205</v>
      </c>
      <c r="E3152" s="63" t="s">
        <v>3251</v>
      </c>
      <c r="F3152" s="63" t="s">
        <v>3251</v>
      </c>
      <c r="G3152" s="63"/>
      <c r="H3152" s="63"/>
      <c r="I3152" s="62" t="s">
        <v>3189</v>
      </c>
      <c r="J3152" s="63">
        <v>26.79</v>
      </c>
      <c r="K3152" s="63">
        <v>12</v>
      </c>
      <c r="L3152" s="63" t="s">
        <v>3186</v>
      </c>
      <c r="M3152" s="63" t="s">
        <v>3194</v>
      </c>
      <c r="N3152" s="63" t="s">
        <v>3211</v>
      </c>
      <c r="O3152" s="62">
        <v>3</v>
      </c>
      <c r="P3152" s="64"/>
    </row>
    <row r="3153" spans="2:16" x14ac:dyDescent="0.25">
      <c r="B3153" s="62">
        <v>3148</v>
      </c>
      <c r="C3153" s="63" t="s">
        <v>3182</v>
      </c>
      <c r="D3153" s="63" t="s">
        <v>3205</v>
      </c>
      <c r="E3153" s="63" t="s">
        <v>3251</v>
      </c>
      <c r="F3153" s="63" t="s">
        <v>3251</v>
      </c>
      <c r="G3153" s="63"/>
      <c r="H3153" s="63"/>
      <c r="I3153" s="62" t="s">
        <v>3189</v>
      </c>
      <c r="J3153" s="63">
        <v>135.97</v>
      </c>
      <c r="K3153" s="63">
        <v>12</v>
      </c>
      <c r="L3153" s="63" t="s">
        <v>3186</v>
      </c>
      <c r="M3153" s="63" t="s">
        <v>3194</v>
      </c>
      <c r="N3153" s="63" t="s">
        <v>3211</v>
      </c>
      <c r="O3153" s="62">
        <v>3</v>
      </c>
      <c r="P3153" s="64"/>
    </row>
    <row r="3154" spans="2:16" x14ac:dyDescent="0.25">
      <c r="B3154" s="62">
        <v>3149</v>
      </c>
      <c r="C3154" s="63" t="s">
        <v>3182</v>
      </c>
      <c r="D3154" s="63" t="s">
        <v>3205</v>
      </c>
      <c r="E3154" s="63" t="s">
        <v>3253</v>
      </c>
      <c r="F3154" s="63" t="s">
        <v>3253</v>
      </c>
      <c r="G3154" s="63"/>
      <c r="H3154" s="63"/>
      <c r="I3154" s="62" t="s">
        <v>3189</v>
      </c>
      <c r="J3154" s="63">
        <v>155.94</v>
      </c>
      <c r="K3154" s="63">
        <v>11</v>
      </c>
      <c r="L3154" s="63" t="s">
        <v>3186</v>
      </c>
      <c r="M3154" s="63" t="s">
        <v>3194</v>
      </c>
      <c r="N3154" s="63" t="s">
        <v>3195</v>
      </c>
      <c r="O3154" s="62">
        <v>3</v>
      </c>
      <c r="P3154" s="64"/>
    </row>
    <row r="3155" spans="2:16" x14ac:dyDescent="0.25">
      <c r="B3155" s="62">
        <v>3150</v>
      </c>
      <c r="C3155" s="63" t="s">
        <v>3182</v>
      </c>
      <c r="D3155" s="63" t="s">
        <v>3205</v>
      </c>
      <c r="E3155" s="63" t="s">
        <v>3253</v>
      </c>
      <c r="F3155" s="63" t="s">
        <v>3253</v>
      </c>
      <c r="G3155" s="63"/>
      <c r="H3155" s="63"/>
      <c r="I3155" s="62" t="s">
        <v>3189</v>
      </c>
      <c r="J3155" s="63">
        <v>376.27</v>
      </c>
      <c r="K3155" s="63">
        <v>11</v>
      </c>
      <c r="L3155" s="63" t="s">
        <v>3186</v>
      </c>
      <c r="M3155" s="63" t="s">
        <v>3194</v>
      </c>
      <c r="N3155" s="63" t="s">
        <v>3195</v>
      </c>
      <c r="O3155" s="62">
        <v>3</v>
      </c>
      <c r="P3155" s="64"/>
    </row>
    <row r="3156" spans="2:16" x14ac:dyDescent="0.25">
      <c r="B3156" s="62">
        <v>3151</v>
      </c>
      <c r="C3156" s="63" t="s">
        <v>3182</v>
      </c>
      <c r="D3156" s="63" t="s">
        <v>3205</v>
      </c>
      <c r="E3156" s="63" t="s">
        <v>3254</v>
      </c>
      <c r="F3156" s="63" t="s">
        <v>3254</v>
      </c>
      <c r="G3156" s="63"/>
      <c r="H3156" s="63"/>
      <c r="I3156" s="62" t="s">
        <v>3189</v>
      </c>
      <c r="J3156" s="63">
        <v>89.34</v>
      </c>
      <c r="K3156" s="63">
        <v>12</v>
      </c>
      <c r="L3156" s="63" t="s">
        <v>3186</v>
      </c>
      <c r="M3156" s="63" t="s">
        <v>3194</v>
      </c>
      <c r="N3156" s="63" t="s">
        <v>3211</v>
      </c>
      <c r="O3156" s="62">
        <v>3</v>
      </c>
      <c r="P3156" s="64"/>
    </row>
    <row r="3157" spans="2:16" x14ac:dyDescent="0.25">
      <c r="B3157" s="62">
        <v>3152</v>
      </c>
      <c r="C3157" s="63" t="s">
        <v>3182</v>
      </c>
      <c r="D3157" s="63" t="s">
        <v>3214</v>
      </c>
      <c r="E3157" s="63" t="s">
        <v>3215</v>
      </c>
      <c r="F3157" s="63" t="s">
        <v>3215</v>
      </c>
      <c r="G3157" s="63"/>
      <c r="H3157" s="63"/>
      <c r="I3157" s="62" t="s">
        <v>3185</v>
      </c>
      <c r="J3157" s="63">
        <v>155.33000000000001</v>
      </c>
      <c r="K3157" s="63">
        <v>13</v>
      </c>
      <c r="L3157" s="63" t="s">
        <v>3186</v>
      </c>
      <c r="M3157" s="63" t="s">
        <v>3194</v>
      </c>
      <c r="N3157" s="63" t="s">
        <v>2677</v>
      </c>
      <c r="O3157" s="62">
        <v>1</v>
      </c>
    </row>
    <row r="3158" spans="2:16" x14ac:dyDescent="0.25">
      <c r="B3158" s="62">
        <v>3153</v>
      </c>
      <c r="C3158" s="63" t="s">
        <v>3182</v>
      </c>
      <c r="D3158" s="63" t="s">
        <v>3214</v>
      </c>
      <c r="E3158" s="63" t="s">
        <v>3215</v>
      </c>
      <c r="F3158" s="63" t="s">
        <v>3215</v>
      </c>
      <c r="G3158" s="63"/>
      <c r="H3158" s="63"/>
      <c r="I3158" s="62" t="s">
        <v>3185</v>
      </c>
      <c r="J3158" s="63">
        <v>163.26</v>
      </c>
      <c r="K3158" s="63">
        <v>13</v>
      </c>
      <c r="L3158" s="63" t="s">
        <v>3186</v>
      </c>
      <c r="M3158" s="63" t="s">
        <v>3194</v>
      </c>
      <c r="N3158" s="63" t="s">
        <v>2677</v>
      </c>
      <c r="O3158" s="62">
        <v>1</v>
      </c>
    </row>
    <row r="3159" spans="2:16" x14ac:dyDescent="0.25">
      <c r="B3159" s="62">
        <v>3154</v>
      </c>
      <c r="C3159" s="63" t="s">
        <v>3182</v>
      </c>
      <c r="D3159" s="63" t="s">
        <v>3205</v>
      </c>
      <c r="E3159" s="63" t="s">
        <v>3254</v>
      </c>
      <c r="F3159" s="63" t="s">
        <v>3254</v>
      </c>
      <c r="G3159" s="63"/>
      <c r="H3159" s="63"/>
      <c r="I3159" s="62" t="s">
        <v>3189</v>
      </c>
      <c r="J3159" s="63">
        <v>143.94999999999999</v>
      </c>
      <c r="K3159" s="63">
        <v>13</v>
      </c>
      <c r="L3159" s="63" t="s">
        <v>3186</v>
      </c>
      <c r="M3159" s="63" t="s">
        <v>3187</v>
      </c>
      <c r="N3159" s="63" t="s">
        <v>3190</v>
      </c>
      <c r="O3159" s="62">
        <v>3</v>
      </c>
      <c r="P3159" s="64"/>
    </row>
    <row r="3160" spans="2:16" x14ac:dyDescent="0.25">
      <c r="B3160" s="62">
        <v>3155</v>
      </c>
      <c r="C3160" s="63" t="s">
        <v>3182</v>
      </c>
      <c r="D3160" s="63" t="s">
        <v>3205</v>
      </c>
      <c r="E3160" s="63" t="s">
        <v>3253</v>
      </c>
      <c r="F3160" s="63" t="s">
        <v>3253</v>
      </c>
      <c r="G3160" s="63"/>
      <c r="H3160" s="63"/>
      <c r="I3160" s="62" t="s">
        <v>3189</v>
      </c>
      <c r="J3160" s="63">
        <v>95</v>
      </c>
      <c r="K3160" s="63">
        <v>13</v>
      </c>
      <c r="L3160" s="63" t="s">
        <v>3186</v>
      </c>
      <c r="M3160" s="63" t="s">
        <v>3187</v>
      </c>
      <c r="N3160" s="63" t="s">
        <v>3190</v>
      </c>
      <c r="O3160" s="62">
        <v>3</v>
      </c>
      <c r="P3160" s="64"/>
    </row>
    <row r="3161" spans="2:16" x14ac:dyDescent="0.25">
      <c r="B3161" s="62">
        <v>3156</v>
      </c>
      <c r="C3161" s="63" t="s">
        <v>3182</v>
      </c>
      <c r="D3161" s="63" t="s">
        <v>3205</v>
      </c>
      <c r="E3161" s="63" t="s">
        <v>3251</v>
      </c>
      <c r="F3161" s="63" t="s">
        <v>3251</v>
      </c>
      <c r="G3161" s="63"/>
      <c r="H3161" s="63"/>
      <c r="I3161" s="62" t="s">
        <v>3189</v>
      </c>
      <c r="J3161" s="63">
        <v>55</v>
      </c>
      <c r="K3161" s="63">
        <v>12</v>
      </c>
      <c r="L3161" s="63" t="s">
        <v>3186</v>
      </c>
      <c r="M3161" s="63" t="s">
        <v>3194</v>
      </c>
      <c r="N3161" s="63" t="s">
        <v>3211</v>
      </c>
      <c r="O3161" s="62">
        <v>3</v>
      </c>
      <c r="P3161" s="64"/>
    </row>
    <row r="3162" spans="2:16" x14ac:dyDescent="0.25">
      <c r="B3162" s="62">
        <v>3157</v>
      </c>
      <c r="C3162" s="63" t="s">
        <v>3182</v>
      </c>
      <c r="D3162" s="63" t="s">
        <v>3205</v>
      </c>
      <c r="E3162" s="63" t="s">
        <v>3255</v>
      </c>
      <c r="F3162" s="63" t="s">
        <v>3255</v>
      </c>
      <c r="G3162" s="63"/>
      <c r="H3162" s="63"/>
      <c r="I3162" s="62" t="s">
        <v>3189</v>
      </c>
      <c r="J3162" s="63">
        <v>58.95</v>
      </c>
      <c r="K3162" s="63">
        <v>13</v>
      </c>
      <c r="L3162" s="63" t="s">
        <v>3186</v>
      </c>
      <c r="M3162" s="63" t="s">
        <v>3187</v>
      </c>
      <c r="N3162" s="63" t="s">
        <v>3190</v>
      </c>
      <c r="O3162" s="62">
        <v>3</v>
      </c>
      <c r="P3162" s="64"/>
    </row>
    <row r="3163" spans="2:16" x14ac:dyDescent="0.25">
      <c r="B3163" s="62">
        <v>3158</v>
      </c>
      <c r="C3163" s="63" t="s">
        <v>3182</v>
      </c>
      <c r="D3163" s="63" t="s">
        <v>3205</v>
      </c>
      <c r="E3163" s="63" t="s">
        <v>3251</v>
      </c>
      <c r="F3163" s="63" t="s">
        <v>3251</v>
      </c>
      <c r="G3163" s="63"/>
      <c r="H3163" s="63"/>
      <c r="I3163" s="62" t="s">
        <v>3189</v>
      </c>
      <c r="J3163" s="63">
        <v>137.44999999999999</v>
      </c>
      <c r="K3163" s="63">
        <v>12</v>
      </c>
      <c r="L3163" s="63" t="s">
        <v>3186</v>
      </c>
      <c r="M3163" s="63" t="s">
        <v>3194</v>
      </c>
      <c r="N3163" s="63" t="s">
        <v>3211</v>
      </c>
      <c r="O3163" s="62">
        <v>3</v>
      </c>
      <c r="P3163" s="64"/>
    </row>
    <row r="3164" spans="2:16" x14ac:dyDescent="0.25">
      <c r="B3164" s="62">
        <v>3159</v>
      </c>
      <c r="C3164" s="63" t="s">
        <v>3182</v>
      </c>
      <c r="D3164" s="63" t="s">
        <v>3182</v>
      </c>
      <c r="E3164" s="63" t="s">
        <v>3226</v>
      </c>
      <c r="F3164" s="63" t="s">
        <v>3226</v>
      </c>
      <c r="G3164" s="63"/>
      <c r="H3164" s="63"/>
      <c r="I3164" s="62" t="s">
        <v>3189</v>
      </c>
      <c r="J3164" s="63">
        <v>59.1</v>
      </c>
      <c r="K3164" s="63">
        <v>12</v>
      </c>
      <c r="L3164" s="63" t="s">
        <v>3186</v>
      </c>
      <c r="M3164" s="63" t="s">
        <v>3187</v>
      </c>
      <c r="N3164" s="63" t="s">
        <v>3198</v>
      </c>
      <c r="O3164" s="62">
        <v>3</v>
      </c>
      <c r="P3164" s="64"/>
    </row>
    <row r="3165" spans="2:16" x14ac:dyDescent="0.25">
      <c r="B3165" s="62">
        <v>3160</v>
      </c>
      <c r="C3165" s="63" t="s">
        <v>3182</v>
      </c>
      <c r="D3165" s="63" t="s">
        <v>3182</v>
      </c>
      <c r="E3165" s="63" t="s">
        <v>3226</v>
      </c>
      <c r="F3165" s="63" t="s">
        <v>3226</v>
      </c>
      <c r="G3165" s="63"/>
      <c r="H3165" s="63"/>
      <c r="I3165" s="62" t="s">
        <v>3189</v>
      </c>
      <c r="J3165" s="63">
        <v>59.1</v>
      </c>
      <c r="K3165" s="63">
        <v>12</v>
      </c>
      <c r="L3165" s="63" t="s">
        <v>3186</v>
      </c>
      <c r="M3165" s="63" t="s">
        <v>3187</v>
      </c>
      <c r="N3165" s="63" t="s">
        <v>3198</v>
      </c>
      <c r="O3165" s="62">
        <v>3</v>
      </c>
      <c r="P3165" s="64"/>
    </row>
    <row r="3166" spans="2:16" x14ac:dyDescent="0.25">
      <c r="B3166" s="62">
        <v>3161</v>
      </c>
      <c r="C3166" s="63" t="s">
        <v>3182</v>
      </c>
      <c r="D3166" s="63" t="s">
        <v>3182</v>
      </c>
      <c r="E3166" s="63" t="s">
        <v>3226</v>
      </c>
      <c r="F3166" s="63" t="s">
        <v>3226</v>
      </c>
      <c r="G3166" s="63"/>
      <c r="H3166" s="63"/>
      <c r="I3166" s="62" t="s">
        <v>3189</v>
      </c>
      <c r="J3166" s="63">
        <v>59.1</v>
      </c>
      <c r="K3166" s="63">
        <v>12</v>
      </c>
      <c r="L3166" s="63" t="s">
        <v>3186</v>
      </c>
      <c r="M3166" s="63" t="s">
        <v>3187</v>
      </c>
      <c r="N3166" s="63" t="s">
        <v>3198</v>
      </c>
      <c r="O3166" s="62">
        <v>3</v>
      </c>
      <c r="P3166" s="64"/>
    </row>
    <row r="3167" spans="2:16" x14ac:dyDescent="0.25">
      <c r="B3167" s="62">
        <v>3162</v>
      </c>
      <c r="C3167" s="63" t="s">
        <v>3182</v>
      </c>
      <c r="D3167" s="63" t="s">
        <v>3182</v>
      </c>
      <c r="E3167" s="63" t="s">
        <v>3226</v>
      </c>
      <c r="F3167" s="63" t="s">
        <v>3226</v>
      </c>
      <c r="G3167" s="63"/>
      <c r="H3167" s="63"/>
      <c r="I3167" s="62" t="s">
        <v>3189</v>
      </c>
      <c r="J3167" s="63">
        <v>59.7</v>
      </c>
      <c r="K3167" s="63">
        <v>12</v>
      </c>
      <c r="L3167" s="63" t="s">
        <v>3186</v>
      </c>
      <c r="M3167" s="63" t="s">
        <v>3187</v>
      </c>
      <c r="N3167" s="63" t="s">
        <v>3198</v>
      </c>
      <c r="O3167" s="62">
        <v>3</v>
      </c>
      <c r="P3167" s="64"/>
    </row>
    <row r="3168" spans="2:16" x14ac:dyDescent="0.25">
      <c r="B3168" s="62">
        <v>3163</v>
      </c>
      <c r="C3168" s="63" t="s">
        <v>3182</v>
      </c>
      <c r="D3168" s="63" t="s">
        <v>3182</v>
      </c>
      <c r="E3168" s="63" t="s">
        <v>3256</v>
      </c>
      <c r="F3168" s="63" t="s">
        <v>3256</v>
      </c>
      <c r="G3168" s="63"/>
      <c r="H3168" s="63"/>
      <c r="I3168" s="62" t="s">
        <v>3189</v>
      </c>
      <c r="J3168" s="63">
        <v>99.2</v>
      </c>
      <c r="K3168" s="63">
        <v>12</v>
      </c>
      <c r="L3168" s="63" t="s">
        <v>3186</v>
      </c>
      <c r="M3168" s="63" t="s">
        <v>3187</v>
      </c>
      <c r="N3168" s="63" t="s">
        <v>3198</v>
      </c>
      <c r="O3168" s="62">
        <v>3</v>
      </c>
      <c r="P3168" s="64"/>
    </row>
    <row r="3169" spans="2:16" x14ac:dyDescent="0.25">
      <c r="B3169" s="62">
        <v>3164</v>
      </c>
      <c r="C3169" s="63" t="s">
        <v>3182</v>
      </c>
      <c r="D3169" s="63" t="s">
        <v>3182</v>
      </c>
      <c r="E3169" s="63" t="s">
        <v>3256</v>
      </c>
      <c r="F3169" s="63" t="s">
        <v>3256</v>
      </c>
      <c r="G3169" s="63"/>
      <c r="H3169" s="63"/>
      <c r="I3169" s="62" t="s">
        <v>3189</v>
      </c>
      <c r="J3169" s="63">
        <v>94.8</v>
      </c>
      <c r="K3169" s="63">
        <v>12</v>
      </c>
      <c r="L3169" s="63" t="s">
        <v>3186</v>
      </c>
      <c r="M3169" s="63" t="s">
        <v>3187</v>
      </c>
      <c r="N3169" s="63" t="s">
        <v>3198</v>
      </c>
      <c r="O3169" s="62">
        <v>3</v>
      </c>
      <c r="P3169" s="64"/>
    </row>
    <row r="3170" spans="2:16" x14ac:dyDescent="0.25">
      <c r="B3170" s="62">
        <v>3165</v>
      </c>
      <c r="C3170" s="63" t="s">
        <v>3182</v>
      </c>
      <c r="D3170" s="63" t="s">
        <v>3182</v>
      </c>
      <c r="E3170" s="63" t="s">
        <v>3256</v>
      </c>
      <c r="F3170" s="63" t="s">
        <v>3256</v>
      </c>
      <c r="G3170" s="63"/>
      <c r="H3170" s="63"/>
      <c r="I3170" s="62" t="s">
        <v>3189</v>
      </c>
      <c r="J3170" s="63">
        <v>38</v>
      </c>
      <c r="K3170" s="63">
        <v>12</v>
      </c>
      <c r="L3170" s="63" t="s">
        <v>3186</v>
      </c>
      <c r="M3170" s="63" t="s">
        <v>3187</v>
      </c>
      <c r="N3170" s="63" t="s">
        <v>3198</v>
      </c>
      <c r="O3170" s="62">
        <v>3</v>
      </c>
      <c r="P3170" s="64"/>
    </row>
    <row r="3171" spans="2:16" x14ac:dyDescent="0.25">
      <c r="B3171" s="62">
        <v>3166</v>
      </c>
      <c r="C3171" s="63" t="s">
        <v>3182</v>
      </c>
      <c r="D3171" s="63" t="s">
        <v>3182</v>
      </c>
      <c r="E3171" s="63" t="s">
        <v>3256</v>
      </c>
      <c r="F3171" s="63" t="s">
        <v>3256</v>
      </c>
      <c r="G3171" s="63"/>
      <c r="H3171" s="63"/>
      <c r="I3171" s="62" t="s">
        <v>3189</v>
      </c>
      <c r="J3171" s="63">
        <v>110.5</v>
      </c>
      <c r="K3171" s="63">
        <v>12</v>
      </c>
      <c r="L3171" s="63" t="s">
        <v>3186</v>
      </c>
      <c r="M3171" s="63" t="s">
        <v>3187</v>
      </c>
      <c r="N3171" s="63" t="s">
        <v>3198</v>
      </c>
      <c r="O3171" s="62">
        <v>3</v>
      </c>
      <c r="P3171" s="64"/>
    </row>
    <row r="3172" spans="2:16" x14ac:dyDescent="0.25">
      <c r="B3172" s="62">
        <v>3167</v>
      </c>
      <c r="C3172" s="63" t="s">
        <v>3182</v>
      </c>
      <c r="D3172" s="63" t="s">
        <v>3182</v>
      </c>
      <c r="E3172" s="63" t="s">
        <v>3256</v>
      </c>
      <c r="F3172" s="63" t="s">
        <v>3256</v>
      </c>
      <c r="G3172" s="63"/>
      <c r="H3172" s="63"/>
      <c r="I3172" s="62" t="s">
        <v>3189</v>
      </c>
      <c r="J3172" s="63">
        <v>100</v>
      </c>
      <c r="K3172" s="63">
        <v>12</v>
      </c>
      <c r="L3172" s="63" t="s">
        <v>3186</v>
      </c>
      <c r="M3172" s="63" t="s">
        <v>3187</v>
      </c>
      <c r="N3172" s="63" t="s">
        <v>3198</v>
      </c>
      <c r="O3172" s="62">
        <v>3</v>
      </c>
      <c r="P3172" s="64"/>
    </row>
    <row r="3173" spans="2:16" x14ac:dyDescent="0.25">
      <c r="B3173" s="62">
        <v>3168</v>
      </c>
      <c r="C3173" s="63" t="s">
        <v>3182</v>
      </c>
      <c r="D3173" s="63" t="s">
        <v>3182</v>
      </c>
      <c r="E3173" s="63" t="s">
        <v>3226</v>
      </c>
      <c r="F3173" s="63" t="s">
        <v>3226</v>
      </c>
      <c r="G3173" s="63"/>
      <c r="H3173" s="63"/>
      <c r="I3173" s="62" t="s">
        <v>3189</v>
      </c>
      <c r="J3173" s="63">
        <v>68.599999999999994</v>
      </c>
      <c r="K3173" s="63">
        <v>12</v>
      </c>
      <c r="L3173" s="63" t="s">
        <v>3186</v>
      </c>
      <c r="M3173" s="63" t="s">
        <v>3187</v>
      </c>
      <c r="N3173" s="63" t="s">
        <v>3198</v>
      </c>
      <c r="O3173" s="62">
        <v>3</v>
      </c>
      <c r="P3173" s="64"/>
    </row>
    <row r="3174" spans="2:16" x14ac:dyDescent="0.25">
      <c r="B3174" s="62">
        <v>3169</v>
      </c>
      <c r="C3174" s="63" t="s">
        <v>3182</v>
      </c>
      <c r="D3174" s="63" t="s">
        <v>3182</v>
      </c>
      <c r="E3174" s="63" t="s">
        <v>3256</v>
      </c>
      <c r="F3174" s="63" t="s">
        <v>3256</v>
      </c>
      <c r="G3174" s="63"/>
      <c r="H3174" s="63"/>
      <c r="I3174" s="62" t="s">
        <v>3189</v>
      </c>
      <c r="J3174" s="63">
        <v>56</v>
      </c>
      <c r="K3174" s="63">
        <v>12</v>
      </c>
      <c r="L3174" s="63" t="s">
        <v>3186</v>
      </c>
      <c r="M3174" s="63" t="s">
        <v>3187</v>
      </c>
      <c r="N3174" s="63" t="s">
        <v>3198</v>
      </c>
      <c r="O3174" s="62">
        <v>3</v>
      </c>
      <c r="P3174" s="64"/>
    </row>
    <row r="3175" spans="2:16" x14ac:dyDescent="0.25">
      <c r="B3175" s="62">
        <v>3170</v>
      </c>
      <c r="C3175" s="63" t="s">
        <v>3182</v>
      </c>
      <c r="D3175" s="63" t="s">
        <v>3205</v>
      </c>
      <c r="E3175" s="63" t="s">
        <v>3252</v>
      </c>
      <c r="F3175" s="63" t="s">
        <v>3252</v>
      </c>
      <c r="G3175" s="63"/>
      <c r="H3175" s="63"/>
      <c r="I3175" s="62" t="s">
        <v>3189</v>
      </c>
      <c r="J3175" s="63">
        <v>20</v>
      </c>
      <c r="K3175" s="63">
        <v>13</v>
      </c>
      <c r="L3175" s="63" t="s">
        <v>3186</v>
      </c>
      <c r="M3175" s="63" t="s">
        <v>3187</v>
      </c>
      <c r="N3175" s="63" t="s">
        <v>3190</v>
      </c>
      <c r="O3175" s="62">
        <v>3</v>
      </c>
      <c r="P3175" s="64"/>
    </row>
    <row r="3176" spans="2:16" x14ac:dyDescent="0.25">
      <c r="B3176" s="62">
        <v>3171</v>
      </c>
      <c r="C3176" s="63" t="s">
        <v>3182</v>
      </c>
      <c r="D3176" s="63" t="s">
        <v>3205</v>
      </c>
      <c r="E3176" s="63" t="s">
        <v>3254</v>
      </c>
      <c r="F3176" s="63" t="s">
        <v>3254</v>
      </c>
      <c r="G3176" s="63"/>
      <c r="H3176" s="63"/>
      <c r="I3176" s="62" t="s">
        <v>3189</v>
      </c>
      <c r="J3176" s="63">
        <v>281.77999999999997</v>
      </c>
      <c r="K3176" s="63">
        <v>12</v>
      </c>
      <c r="L3176" s="63" t="s">
        <v>3186</v>
      </c>
      <c r="M3176" s="63" t="s">
        <v>3194</v>
      </c>
      <c r="N3176" s="63" t="s">
        <v>3211</v>
      </c>
      <c r="O3176" s="62">
        <v>3</v>
      </c>
      <c r="P3176" s="64"/>
    </row>
    <row r="3177" spans="2:16" x14ac:dyDescent="0.25">
      <c r="B3177" s="62">
        <v>3172</v>
      </c>
      <c r="C3177" s="63" t="s">
        <v>3182</v>
      </c>
      <c r="D3177" s="63" t="s">
        <v>3205</v>
      </c>
      <c r="E3177" s="63" t="s">
        <v>3254</v>
      </c>
      <c r="F3177" s="63" t="s">
        <v>3254</v>
      </c>
      <c r="G3177" s="63"/>
      <c r="H3177" s="63"/>
      <c r="I3177" s="62" t="s">
        <v>3189</v>
      </c>
      <c r="J3177" s="63">
        <v>124</v>
      </c>
      <c r="K3177" s="63">
        <v>12</v>
      </c>
      <c r="L3177" s="63" t="s">
        <v>3186</v>
      </c>
      <c r="M3177" s="63" t="s">
        <v>3194</v>
      </c>
      <c r="N3177" s="63" t="s">
        <v>3211</v>
      </c>
      <c r="O3177" s="62">
        <v>3</v>
      </c>
      <c r="P3177" s="64"/>
    </row>
    <row r="3178" spans="2:16" x14ac:dyDescent="0.25">
      <c r="B3178" s="62">
        <v>3173</v>
      </c>
      <c r="C3178" s="63" t="s">
        <v>3182</v>
      </c>
      <c r="D3178" s="63" t="s">
        <v>3205</v>
      </c>
      <c r="E3178" s="63" t="s">
        <v>3254</v>
      </c>
      <c r="F3178" s="63" t="s">
        <v>3254</v>
      </c>
      <c r="G3178" s="63"/>
      <c r="H3178" s="63"/>
      <c r="I3178" s="62" t="s">
        <v>3189</v>
      </c>
      <c r="J3178" s="63">
        <v>451.94</v>
      </c>
      <c r="K3178" s="63">
        <v>12</v>
      </c>
      <c r="L3178" s="63" t="s">
        <v>3186</v>
      </c>
      <c r="M3178" s="63" t="s">
        <v>3194</v>
      </c>
      <c r="N3178" s="63" t="s">
        <v>3211</v>
      </c>
      <c r="O3178" s="62">
        <v>3</v>
      </c>
      <c r="P3178" s="64"/>
    </row>
    <row r="3179" spans="2:16" x14ac:dyDescent="0.25">
      <c r="B3179" s="62">
        <v>3174</v>
      </c>
      <c r="C3179" s="63" t="s">
        <v>3182</v>
      </c>
      <c r="D3179" s="63" t="s">
        <v>3205</v>
      </c>
      <c r="E3179" s="63" t="s">
        <v>3251</v>
      </c>
      <c r="F3179" s="63" t="s">
        <v>3251</v>
      </c>
      <c r="G3179" s="63"/>
      <c r="H3179" s="63"/>
      <c r="I3179" s="62" t="s">
        <v>3189</v>
      </c>
      <c r="J3179" s="63">
        <v>394.65</v>
      </c>
      <c r="K3179" s="63">
        <v>12</v>
      </c>
      <c r="L3179" s="63" t="s">
        <v>3186</v>
      </c>
      <c r="M3179" s="63" t="s">
        <v>3194</v>
      </c>
      <c r="N3179" s="63" t="s">
        <v>3211</v>
      </c>
      <c r="O3179" s="62">
        <v>3</v>
      </c>
      <c r="P3179" s="64"/>
    </row>
    <row r="3180" spans="2:16" x14ac:dyDescent="0.25">
      <c r="B3180" s="62">
        <v>3175</v>
      </c>
      <c r="C3180" s="63" t="s">
        <v>3182</v>
      </c>
      <c r="D3180" s="63" t="s">
        <v>3205</v>
      </c>
      <c r="E3180" s="63" t="s">
        <v>3252</v>
      </c>
      <c r="F3180" s="63" t="s">
        <v>3252</v>
      </c>
      <c r="G3180" s="63"/>
      <c r="H3180" s="63"/>
      <c r="I3180" s="62" t="s">
        <v>3189</v>
      </c>
      <c r="J3180" s="63">
        <v>169.88</v>
      </c>
      <c r="K3180" s="63">
        <v>11</v>
      </c>
      <c r="L3180" s="63" t="s">
        <v>3186</v>
      </c>
      <c r="M3180" s="63" t="s">
        <v>3194</v>
      </c>
      <c r="N3180" s="63" t="s">
        <v>3195</v>
      </c>
      <c r="O3180" s="62">
        <v>3</v>
      </c>
      <c r="P3180" s="64"/>
    </row>
    <row r="3181" spans="2:16" x14ac:dyDescent="0.25">
      <c r="B3181" s="62">
        <v>3176</v>
      </c>
      <c r="C3181" s="63" t="s">
        <v>3182</v>
      </c>
      <c r="D3181" s="63" t="s">
        <v>3205</v>
      </c>
      <c r="E3181" s="63" t="s">
        <v>3252</v>
      </c>
      <c r="F3181" s="63" t="s">
        <v>3252</v>
      </c>
      <c r="G3181" s="63"/>
      <c r="H3181" s="63"/>
      <c r="I3181" s="62" t="s">
        <v>3189</v>
      </c>
      <c r="J3181" s="63">
        <v>349.25</v>
      </c>
      <c r="K3181" s="63">
        <v>12</v>
      </c>
      <c r="L3181" s="63" t="s">
        <v>3186</v>
      </c>
      <c r="M3181" s="63" t="s">
        <v>3194</v>
      </c>
      <c r="N3181" s="63" t="s">
        <v>3211</v>
      </c>
      <c r="O3181" s="62">
        <v>3</v>
      </c>
      <c r="P3181" s="64"/>
    </row>
    <row r="3182" spans="2:16" x14ac:dyDescent="0.25">
      <c r="B3182" s="62">
        <v>3177</v>
      </c>
      <c r="C3182" s="63" t="s">
        <v>3182</v>
      </c>
      <c r="D3182" s="63" t="s">
        <v>3205</v>
      </c>
      <c r="E3182" s="63" t="s">
        <v>3254</v>
      </c>
      <c r="F3182" s="63" t="s">
        <v>3254</v>
      </c>
      <c r="G3182" s="63"/>
      <c r="H3182" s="63"/>
      <c r="I3182" s="62" t="s">
        <v>3189</v>
      </c>
      <c r="J3182" s="63">
        <v>184.82</v>
      </c>
      <c r="K3182" s="63">
        <v>12</v>
      </c>
      <c r="L3182" s="63" t="s">
        <v>3186</v>
      </c>
      <c r="M3182" s="63" t="s">
        <v>3194</v>
      </c>
      <c r="N3182" s="63" t="s">
        <v>3211</v>
      </c>
      <c r="O3182" s="62">
        <v>3</v>
      </c>
      <c r="P3182" s="64"/>
    </row>
    <row r="3183" spans="2:16" x14ac:dyDescent="0.25">
      <c r="B3183" s="62">
        <v>3178</v>
      </c>
      <c r="C3183" s="63" t="s">
        <v>3182</v>
      </c>
      <c r="D3183" s="63" t="s">
        <v>3205</v>
      </c>
      <c r="E3183" s="63" t="s">
        <v>3254</v>
      </c>
      <c r="F3183" s="63" t="s">
        <v>3254</v>
      </c>
      <c r="G3183" s="63"/>
      <c r="H3183" s="63"/>
      <c r="I3183" s="62" t="s">
        <v>3189</v>
      </c>
      <c r="J3183" s="63">
        <v>92.95</v>
      </c>
      <c r="K3183" s="63">
        <v>12</v>
      </c>
      <c r="L3183" s="63" t="s">
        <v>3186</v>
      </c>
      <c r="M3183" s="63" t="s">
        <v>3194</v>
      </c>
      <c r="N3183" s="63" t="s">
        <v>3211</v>
      </c>
      <c r="O3183" s="62">
        <v>3</v>
      </c>
      <c r="P3183" s="64"/>
    </row>
    <row r="3184" spans="2:16" x14ac:dyDescent="0.25">
      <c r="B3184" s="62">
        <v>3179</v>
      </c>
      <c r="C3184" s="63" t="s">
        <v>3182</v>
      </c>
      <c r="D3184" s="63" t="s">
        <v>3205</v>
      </c>
      <c r="E3184" s="63" t="s">
        <v>3252</v>
      </c>
      <c r="F3184" s="63" t="s">
        <v>3252</v>
      </c>
      <c r="G3184" s="63"/>
      <c r="H3184" s="63"/>
      <c r="I3184" s="62" t="s">
        <v>3189</v>
      </c>
      <c r="J3184" s="63">
        <v>307.02999999999997</v>
      </c>
      <c r="K3184" s="63">
        <v>12</v>
      </c>
      <c r="L3184" s="63" t="s">
        <v>3186</v>
      </c>
      <c r="M3184" s="63" t="s">
        <v>3194</v>
      </c>
      <c r="N3184" s="63" t="s">
        <v>3211</v>
      </c>
      <c r="O3184" s="62">
        <v>3</v>
      </c>
      <c r="P3184" s="64"/>
    </row>
    <row r="3185" spans="2:16" x14ac:dyDescent="0.25">
      <c r="B3185" s="62">
        <v>3180</v>
      </c>
      <c r="C3185" s="63" t="s">
        <v>3182</v>
      </c>
      <c r="D3185" s="63" t="s">
        <v>3205</v>
      </c>
      <c r="E3185" s="63" t="s">
        <v>3254</v>
      </c>
      <c r="F3185" s="63" t="s">
        <v>3254</v>
      </c>
      <c r="G3185" s="63"/>
      <c r="H3185" s="63"/>
      <c r="I3185" s="62" t="s">
        <v>3189</v>
      </c>
      <c r="J3185" s="63">
        <v>102</v>
      </c>
      <c r="K3185" s="63">
        <v>12</v>
      </c>
      <c r="L3185" s="63" t="s">
        <v>3186</v>
      </c>
      <c r="M3185" s="63" t="s">
        <v>3194</v>
      </c>
      <c r="N3185" s="63" t="s">
        <v>3211</v>
      </c>
      <c r="O3185" s="62">
        <v>3</v>
      </c>
      <c r="P3185" s="64"/>
    </row>
    <row r="3186" spans="2:16" x14ac:dyDescent="0.25">
      <c r="B3186" s="62">
        <v>3181</v>
      </c>
      <c r="C3186" s="63" t="s">
        <v>3182</v>
      </c>
      <c r="D3186" s="63" t="s">
        <v>3205</v>
      </c>
      <c r="E3186" s="63" t="s">
        <v>3253</v>
      </c>
      <c r="F3186" s="63" t="s">
        <v>3253</v>
      </c>
      <c r="G3186" s="63"/>
      <c r="H3186" s="63"/>
      <c r="I3186" s="62" t="s">
        <v>3189</v>
      </c>
      <c r="J3186" s="63">
        <v>191.87</v>
      </c>
      <c r="K3186" s="63">
        <v>11</v>
      </c>
      <c r="L3186" s="63" t="s">
        <v>3186</v>
      </c>
      <c r="M3186" s="63" t="s">
        <v>3194</v>
      </c>
      <c r="N3186" s="63" t="s">
        <v>3195</v>
      </c>
      <c r="O3186" s="62">
        <v>3</v>
      </c>
      <c r="P3186" s="64"/>
    </row>
    <row r="3187" spans="2:16" x14ac:dyDescent="0.25">
      <c r="B3187" s="62">
        <v>3182</v>
      </c>
      <c r="C3187" s="63" t="s">
        <v>3182</v>
      </c>
      <c r="D3187" s="63" t="s">
        <v>3205</v>
      </c>
      <c r="E3187" s="63" t="s">
        <v>3253</v>
      </c>
      <c r="F3187" s="63" t="s">
        <v>3253</v>
      </c>
      <c r="G3187" s="63"/>
      <c r="H3187" s="63"/>
      <c r="I3187" s="62" t="s">
        <v>3189</v>
      </c>
      <c r="J3187" s="63">
        <v>82.6</v>
      </c>
      <c r="K3187" s="63">
        <v>12</v>
      </c>
      <c r="L3187" s="63" t="s">
        <v>3186</v>
      </c>
      <c r="M3187" s="63" t="s">
        <v>3194</v>
      </c>
      <c r="N3187" s="63" t="s">
        <v>3211</v>
      </c>
      <c r="O3187" s="62">
        <v>3</v>
      </c>
      <c r="P3187" s="64"/>
    </row>
    <row r="3188" spans="2:16" x14ac:dyDescent="0.25">
      <c r="B3188" s="62">
        <v>3183</v>
      </c>
      <c r="C3188" s="63" t="s">
        <v>3182</v>
      </c>
      <c r="D3188" s="63" t="s">
        <v>3182</v>
      </c>
      <c r="E3188" s="63" t="s">
        <v>3256</v>
      </c>
      <c r="F3188" s="63" t="s">
        <v>3256</v>
      </c>
      <c r="G3188" s="63"/>
      <c r="H3188" s="63"/>
      <c r="I3188" s="62" t="s">
        <v>3189</v>
      </c>
      <c r="J3188" s="63">
        <v>100.7</v>
      </c>
      <c r="K3188" s="63">
        <v>12</v>
      </c>
      <c r="L3188" s="63" t="s">
        <v>3186</v>
      </c>
      <c r="M3188" s="63" t="s">
        <v>3187</v>
      </c>
      <c r="N3188" s="63" t="s">
        <v>3198</v>
      </c>
      <c r="O3188" s="62">
        <v>3</v>
      </c>
      <c r="P3188" s="64"/>
    </row>
    <row r="3189" spans="2:16" x14ac:dyDescent="0.25">
      <c r="B3189" s="62">
        <v>3184</v>
      </c>
      <c r="C3189" s="63" t="s">
        <v>3182</v>
      </c>
      <c r="D3189" s="63" t="s">
        <v>3214</v>
      </c>
      <c r="E3189" s="63" t="s">
        <v>3215</v>
      </c>
      <c r="F3189" s="63" t="s">
        <v>3215</v>
      </c>
      <c r="G3189" s="63"/>
      <c r="H3189" s="63"/>
      <c r="I3189" s="62" t="s">
        <v>3185</v>
      </c>
      <c r="J3189" s="63">
        <v>174.22</v>
      </c>
      <c r="K3189" s="63">
        <v>13</v>
      </c>
      <c r="L3189" s="63" t="s">
        <v>3186</v>
      </c>
      <c r="M3189" s="63" t="s">
        <v>3194</v>
      </c>
      <c r="N3189" s="63" t="s">
        <v>2692</v>
      </c>
      <c r="O3189" s="62">
        <v>1</v>
      </c>
    </row>
    <row r="3190" spans="2:16" x14ac:dyDescent="0.25">
      <c r="B3190" s="62">
        <v>3185</v>
      </c>
      <c r="C3190" s="63" t="s">
        <v>3182</v>
      </c>
      <c r="D3190" s="63" t="s">
        <v>3205</v>
      </c>
      <c r="E3190" s="63" t="s">
        <v>3251</v>
      </c>
      <c r="F3190" s="63" t="s">
        <v>3251</v>
      </c>
      <c r="G3190" s="63"/>
      <c r="H3190" s="63"/>
      <c r="I3190" s="62" t="s">
        <v>3189</v>
      </c>
      <c r="J3190" s="63">
        <v>179.53</v>
      </c>
      <c r="K3190" s="63">
        <v>12</v>
      </c>
      <c r="L3190" s="63" t="s">
        <v>3186</v>
      </c>
      <c r="M3190" s="63" t="s">
        <v>3194</v>
      </c>
      <c r="N3190" s="63" t="s">
        <v>3211</v>
      </c>
      <c r="O3190" s="62">
        <v>3</v>
      </c>
      <c r="P3190" s="64"/>
    </row>
    <row r="3191" spans="2:16" x14ac:dyDescent="0.25">
      <c r="B3191" s="62">
        <v>3186</v>
      </c>
      <c r="C3191" s="63" t="s">
        <v>3182</v>
      </c>
      <c r="D3191" s="63" t="s">
        <v>3205</v>
      </c>
      <c r="E3191" s="63" t="s">
        <v>3252</v>
      </c>
      <c r="F3191" s="63" t="s">
        <v>3252</v>
      </c>
      <c r="G3191" s="63"/>
      <c r="H3191" s="63"/>
      <c r="I3191" s="62" t="s">
        <v>3189</v>
      </c>
      <c r="J3191" s="63">
        <v>269.87</v>
      </c>
      <c r="K3191" s="63">
        <v>12</v>
      </c>
      <c r="L3191" s="63" t="s">
        <v>3186</v>
      </c>
      <c r="M3191" s="63" t="s">
        <v>3194</v>
      </c>
      <c r="N3191" s="63" t="s">
        <v>3211</v>
      </c>
      <c r="O3191" s="62">
        <v>3</v>
      </c>
      <c r="P3191" s="64"/>
    </row>
    <row r="3192" spans="2:16" x14ac:dyDescent="0.25">
      <c r="B3192" s="62">
        <v>3187</v>
      </c>
      <c r="C3192" s="63" t="s">
        <v>3182</v>
      </c>
      <c r="D3192" s="63" t="s">
        <v>3205</v>
      </c>
      <c r="E3192" s="63" t="s">
        <v>3251</v>
      </c>
      <c r="F3192" s="63" t="s">
        <v>3251</v>
      </c>
      <c r="G3192" s="63"/>
      <c r="H3192" s="63"/>
      <c r="I3192" s="62" t="s">
        <v>3189</v>
      </c>
      <c r="J3192" s="63">
        <v>169.34</v>
      </c>
      <c r="K3192" s="63">
        <v>12</v>
      </c>
      <c r="L3192" s="63" t="s">
        <v>3186</v>
      </c>
      <c r="M3192" s="63" t="s">
        <v>3194</v>
      </c>
      <c r="N3192" s="63" t="s">
        <v>3211</v>
      </c>
      <c r="O3192" s="62">
        <v>3</v>
      </c>
      <c r="P3192" s="64"/>
    </row>
    <row r="3193" spans="2:16" x14ac:dyDescent="0.25">
      <c r="B3193" s="62">
        <v>3188</v>
      </c>
      <c r="C3193" s="63" t="s">
        <v>3182</v>
      </c>
      <c r="D3193" s="63" t="s">
        <v>3205</v>
      </c>
      <c r="E3193" s="63" t="s">
        <v>3251</v>
      </c>
      <c r="F3193" s="63" t="s">
        <v>3251</v>
      </c>
      <c r="G3193" s="63"/>
      <c r="H3193" s="63"/>
      <c r="I3193" s="62" t="s">
        <v>3189</v>
      </c>
      <c r="J3193" s="63">
        <v>298.62</v>
      </c>
      <c r="K3193" s="63">
        <v>12</v>
      </c>
      <c r="L3193" s="63" t="s">
        <v>3186</v>
      </c>
      <c r="M3193" s="63" t="s">
        <v>3194</v>
      </c>
      <c r="N3193" s="63" t="s">
        <v>3211</v>
      </c>
      <c r="O3193" s="62">
        <v>3</v>
      </c>
      <c r="P3193" s="64"/>
    </row>
    <row r="3194" spans="2:16" x14ac:dyDescent="0.25">
      <c r="B3194" s="62">
        <v>3189</v>
      </c>
      <c r="C3194" s="63" t="s">
        <v>3182</v>
      </c>
      <c r="D3194" s="63" t="s">
        <v>3205</v>
      </c>
      <c r="E3194" s="63" t="s">
        <v>3252</v>
      </c>
      <c r="F3194" s="63" t="s">
        <v>3252</v>
      </c>
      <c r="G3194" s="63"/>
      <c r="H3194" s="63"/>
      <c r="I3194" s="62" t="s">
        <v>3189</v>
      </c>
      <c r="J3194" s="63">
        <v>118.35</v>
      </c>
      <c r="K3194" s="63">
        <v>12</v>
      </c>
      <c r="L3194" s="63" t="s">
        <v>3186</v>
      </c>
      <c r="M3194" s="63" t="s">
        <v>3194</v>
      </c>
      <c r="N3194" s="63" t="s">
        <v>3211</v>
      </c>
      <c r="O3194" s="62">
        <v>3</v>
      </c>
      <c r="P3194" s="64"/>
    </row>
    <row r="3195" spans="2:16" x14ac:dyDescent="0.25">
      <c r="B3195" s="62">
        <v>3190</v>
      </c>
      <c r="C3195" s="63" t="s">
        <v>3182</v>
      </c>
      <c r="D3195" s="63" t="s">
        <v>3205</v>
      </c>
      <c r="E3195" s="63" t="s">
        <v>3252</v>
      </c>
      <c r="F3195" s="63" t="s">
        <v>3252</v>
      </c>
      <c r="G3195" s="63"/>
      <c r="H3195" s="63"/>
      <c r="I3195" s="62" t="s">
        <v>3189</v>
      </c>
      <c r="J3195" s="63">
        <v>159.22</v>
      </c>
      <c r="K3195" s="63">
        <v>12</v>
      </c>
      <c r="L3195" s="63" t="s">
        <v>3186</v>
      </c>
      <c r="M3195" s="63" t="s">
        <v>3194</v>
      </c>
      <c r="N3195" s="63" t="s">
        <v>3211</v>
      </c>
      <c r="O3195" s="62">
        <v>3</v>
      </c>
      <c r="P3195" s="64"/>
    </row>
    <row r="3196" spans="2:16" x14ac:dyDescent="0.25">
      <c r="B3196" s="62">
        <v>3191</v>
      </c>
      <c r="C3196" s="63" t="s">
        <v>3182</v>
      </c>
      <c r="D3196" s="63" t="s">
        <v>3205</v>
      </c>
      <c r="E3196" s="63" t="s">
        <v>3254</v>
      </c>
      <c r="F3196" s="63" t="s">
        <v>3254</v>
      </c>
      <c r="G3196" s="63"/>
      <c r="H3196" s="63"/>
      <c r="I3196" s="62" t="s">
        <v>3189</v>
      </c>
      <c r="J3196" s="63">
        <v>165.86</v>
      </c>
      <c r="K3196" s="63">
        <v>12</v>
      </c>
      <c r="L3196" s="63" t="s">
        <v>3186</v>
      </c>
      <c r="M3196" s="63" t="s">
        <v>3194</v>
      </c>
      <c r="N3196" s="63" t="s">
        <v>3211</v>
      </c>
      <c r="O3196" s="62">
        <v>3</v>
      </c>
      <c r="P3196" s="64"/>
    </row>
    <row r="3197" spans="2:16" x14ac:dyDescent="0.25">
      <c r="B3197" s="62">
        <v>3192</v>
      </c>
      <c r="C3197" s="63" t="s">
        <v>3182</v>
      </c>
      <c r="D3197" s="63" t="s">
        <v>3205</v>
      </c>
      <c r="E3197" s="63" t="s">
        <v>3252</v>
      </c>
      <c r="F3197" s="63" t="s">
        <v>3252</v>
      </c>
      <c r="G3197" s="63"/>
      <c r="H3197" s="63"/>
      <c r="I3197" s="62" t="s">
        <v>3189</v>
      </c>
      <c r="J3197" s="63">
        <v>124.91</v>
      </c>
      <c r="K3197" s="63">
        <v>12</v>
      </c>
      <c r="L3197" s="63" t="s">
        <v>3186</v>
      </c>
      <c r="M3197" s="63" t="s">
        <v>3194</v>
      </c>
      <c r="N3197" s="63" t="s">
        <v>3211</v>
      </c>
      <c r="O3197" s="62">
        <v>3</v>
      </c>
      <c r="P3197" s="64"/>
    </row>
    <row r="3198" spans="2:16" x14ac:dyDescent="0.25">
      <c r="B3198" s="62">
        <v>3193</v>
      </c>
      <c r="C3198" s="63" t="s">
        <v>3182</v>
      </c>
      <c r="D3198" s="63" t="s">
        <v>3214</v>
      </c>
      <c r="E3198" s="63" t="s">
        <v>3215</v>
      </c>
      <c r="F3198" s="63" t="s">
        <v>3215</v>
      </c>
      <c r="G3198" s="63"/>
      <c r="H3198" s="63"/>
      <c r="I3198" s="62" t="s">
        <v>3185</v>
      </c>
      <c r="J3198" s="63">
        <v>161.63</v>
      </c>
      <c r="K3198" s="63">
        <v>13</v>
      </c>
      <c r="L3198" s="63" t="s">
        <v>3186</v>
      </c>
      <c r="M3198" s="63" t="s">
        <v>3194</v>
      </c>
      <c r="N3198" s="63" t="s">
        <v>2677</v>
      </c>
      <c r="O3198" s="62">
        <v>1</v>
      </c>
    </row>
    <row r="3199" spans="2:16" x14ac:dyDescent="0.25">
      <c r="B3199" s="62">
        <v>3194</v>
      </c>
      <c r="C3199" s="63" t="s">
        <v>3182</v>
      </c>
      <c r="D3199" s="63" t="s">
        <v>3245</v>
      </c>
      <c r="E3199" s="63" t="s">
        <v>3245</v>
      </c>
      <c r="F3199" s="63" t="s">
        <v>3245</v>
      </c>
      <c r="G3199" s="63"/>
      <c r="H3199" s="63"/>
      <c r="I3199" s="62" t="s">
        <v>3200</v>
      </c>
      <c r="J3199" s="63">
        <v>29.3</v>
      </c>
      <c r="K3199" s="63">
        <v>7</v>
      </c>
      <c r="L3199" s="63" t="s">
        <v>3186</v>
      </c>
      <c r="M3199" s="63" t="s">
        <v>3187</v>
      </c>
      <c r="N3199" s="63" t="s">
        <v>3201</v>
      </c>
      <c r="O3199" s="62">
        <v>1</v>
      </c>
    </row>
    <row r="3200" spans="2:16" x14ac:dyDescent="0.25">
      <c r="B3200" s="62">
        <v>3195</v>
      </c>
      <c r="C3200" s="63" t="s">
        <v>3182</v>
      </c>
      <c r="D3200" s="63" t="s">
        <v>3245</v>
      </c>
      <c r="E3200" s="63" t="s">
        <v>3245</v>
      </c>
      <c r="F3200" s="63" t="s">
        <v>3245</v>
      </c>
      <c r="G3200" s="63"/>
      <c r="H3200" s="63"/>
      <c r="I3200" s="62" t="s">
        <v>3200</v>
      </c>
      <c r="J3200" s="63">
        <v>43.72</v>
      </c>
      <c r="K3200" s="63">
        <v>8</v>
      </c>
      <c r="L3200" s="63" t="s">
        <v>3186</v>
      </c>
      <c r="M3200" s="63" t="s">
        <v>3187</v>
      </c>
      <c r="N3200" s="63" t="s">
        <v>3221</v>
      </c>
      <c r="O3200" s="62">
        <v>2</v>
      </c>
    </row>
    <row r="3201" spans="2:16" x14ac:dyDescent="0.25">
      <c r="B3201" s="62">
        <v>3196</v>
      </c>
      <c r="C3201" s="63" t="s">
        <v>3182</v>
      </c>
      <c r="D3201" s="63" t="s">
        <v>3245</v>
      </c>
      <c r="E3201" s="63" t="s">
        <v>3245</v>
      </c>
      <c r="F3201" s="63" t="s">
        <v>3245</v>
      </c>
      <c r="G3201" s="63"/>
      <c r="H3201" s="63"/>
      <c r="I3201" s="62" t="s">
        <v>3200</v>
      </c>
      <c r="J3201" s="63">
        <v>43.26</v>
      </c>
      <c r="K3201" s="63">
        <v>8</v>
      </c>
      <c r="L3201" s="63" t="s">
        <v>3186</v>
      </c>
      <c r="M3201" s="63" t="s">
        <v>3187</v>
      </c>
      <c r="N3201" s="63" t="s">
        <v>3204</v>
      </c>
      <c r="O3201" s="62">
        <v>2</v>
      </c>
    </row>
    <row r="3202" spans="2:16" x14ac:dyDescent="0.25">
      <c r="B3202" s="62">
        <v>3197</v>
      </c>
      <c r="C3202" s="63" t="s">
        <v>3182</v>
      </c>
      <c r="D3202" s="63" t="s">
        <v>3245</v>
      </c>
      <c r="E3202" s="63" t="s">
        <v>3245</v>
      </c>
      <c r="F3202" s="63" t="s">
        <v>3245</v>
      </c>
      <c r="G3202" s="63"/>
      <c r="H3202" s="63"/>
      <c r="I3202" s="62" t="s">
        <v>3200</v>
      </c>
      <c r="J3202" s="63">
        <v>43.26</v>
      </c>
      <c r="K3202" s="63">
        <v>8</v>
      </c>
      <c r="L3202" s="63" t="s">
        <v>3186</v>
      </c>
      <c r="M3202" s="63" t="s">
        <v>3187</v>
      </c>
      <c r="N3202" s="63" t="s">
        <v>3221</v>
      </c>
      <c r="O3202" s="62">
        <v>2</v>
      </c>
    </row>
    <row r="3203" spans="2:16" x14ac:dyDescent="0.25">
      <c r="B3203" s="62">
        <v>3198</v>
      </c>
      <c r="C3203" s="63" t="s">
        <v>3182</v>
      </c>
      <c r="D3203" s="63" t="s">
        <v>3245</v>
      </c>
      <c r="E3203" s="63" t="s">
        <v>3245</v>
      </c>
      <c r="F3203" s="63" t="s">
        <v>3245</v>
      </c>
      <c r="G3203" s="63"/>
      <c r="H3203" s="63"/>
      <c r="I3203" s="62" t="s">
        <v>3200</v>
      </c>
      <c r="J3203" s="63">
        <v>43.72</v>
      </c>
      <c r="K3203" s="63">
        <v>8</v>
      </c>
      <c r="L3203" s="63" t="s">
        <v>3186</v>
      </c>
      <c r="M3203" s="63" t="s">
        <v>3187</v>
      </c>
      <c r="N3203" s="63" t="s">
        <v>3204</v>
      </c>
      <c r="O3203" s="62">
        <v>2</v>
      </c>
    </row>
    <row r="3204" spans="2:16" x14ac:dyDescent="0.25">
      <c r="B3204" s="62">
        <v>3199</v>
      </c>
      <c r="C3204" s="63" t="s">
        <v>3182</v>
      </c>
      <c r="D3204" s="63" t="s">
        <v>3245</v>
      </c>
      <c r="E3204" s="63" t="s">
        <v>3245</v>
      </c>
      <c r="F3204" s="63" t="s">
        <v>3245</v>
      </c>
      <c r="G3204" s="63"/>
      <c r="H3204" s="63"/>
      <c r="I3204" s="62" t="s">
        <v>3200</v>
      </c>
      <c r="J3204" s="63">
        <v>43.72</v>
      </c>
      <c r="K3204" s="63">
        <v>8</v>
      </c>
      <c r="L3204" s="63" t="s">
        <v>3186</v>
      </c>
      <c r="M3204" s="63" t="s">
        <v>3187</v>
      </c>
      <c r="N3204" s="63" t="s">
        <v>3221</v>
      </c>
      <c r="O3204" s="62">
        <v>2</v>
      </c>
    </row>
    <row r="3205" spans="2:16" x14ac:dyDescent="0.25">
      <c r="B3205" s="62">
        <v>3200</v>
      </c>
      <c r="C3205" s="63" t="s">
        <v>3182</v>
      </c>
      <c r="D3205" s="63" t="s">
        <v>3245</v>
      </c>
      <c r="E3205" s="63" t="s">
        <v>3245</v>
      </c>
      <c r="F3205" s="63" t="s">
        <v>3245</v>
      </c>
      <c r="G3205" s="63"/>
      <c r="H3205" s="63"/>
      <c r="I3205" s="62" t="s">
        <v>3200</v>
      </c>
      <c r="J3205" s="63">
        <v>43.72</v>
      </c>
      <c r="K3205" s="63">
        <v>8</v>
      </c>
      <c r="L3205" s="63" t="s">
        <v>3186</v>
      </c>
      <c r="M3205" s="63" t="s">
        <v>3187</v>
      </c>
      <c r="N3205" s="63" t="s">
        <v>3204</v>
      </c>
      <c r="O3205" s="62">
        <v>2</v>
      </c>
    </row>
    <row r="3206" spans="2:16" x14ac:dyDescent="0.25">
      <c r="B3206" s="62">
        <v>3201</v>
      </c>
      <c r="C3206" s="63" t="s">
        <v>3182</v>
      </c>
      <c r="D3206" s="63" t="s">
        <v>3245</v>
      </c>
      <c r="E3206" s="63" t="s">
        <v>3245</v>
      </c>
      <c r="F3206" s="63" t="s">
        <v>3245</v>
      </c>
      <c r="G3206" s="63"/>
      <c r="H3206" s="63"/>
      <c r="I3206" s="62" t="s">
        <v>3200</v>
      </c>
      <c r="J3206" s="63">
        <v>43.72</v>
      </c>
      <c r="K3206" s="63">
        <v>8</v>
      </c>
      <c r="L3206" s="63" t="s">
        <v>3186</v>
      </c>
      <c r="M3206" s="63" t="s">
        <v>3187</v>
      </c>
      <c r="N3206" s="63" t="s">
        <v>3221</v>
      </c>
      <c r="O3206" s="62">
        <v>2</v>
      </c>
    </row>
    <row r="3207" spans="2:16" x14ac:dyDescent="0.25">
      <c r="B3207" s="62">
        <v>3202</v>
      </c>
      <c r="C3207" s="63" t="s">
        <v>3182</v>
      </c>
      <c r="D3207" s="63" t="s">
        <v>3245</v>
      </c>
      <c r="E3207" s="63" t="s">
        <v>3245</v>
      </c>
      <c r="F3207" s="63" t="s">
        <v>3245</v>
      </c>
      <c r="G3207" s="63"/>
      <c r="H3207" s="63"/>
      <c r="I3207" s="62" t="s">
        <v>3200</v>
      </c>
      <c r="J3207" s="63">
        <v>33.6</v>
      </c>
      <c r="K3207" s="63">
        <v>7</v>
      </c>
      <c r="L3207" s="63" t="s">
        <v>3186</v>
      </c>
      <c r="M3207" s="63" t="s">
        <v>3219</v>
      </c>
      <c r="N3207" s="63" t="s">
        <v>3220</v>
      </c>
      <c r="O3207" s="62">
        <v>1</v>
      </c>
    </row>
    <row r="3208" spans="2:16" x14ac:dyDescent="0.25">
      <c r="B3208" s="62">
        <v>3203</v>
      </c>
      <c r="C3208" s="63" t="s">
        <v>3182</v>
      </c>
      <c r="D3208" s="63" t="s">
        <v>3245</v>
      </c>
      <c r="E3208" s="63" t="s">
        <v>3245</v>
      </c>
      <c r="F3208" s="63" t="s">
        <v>3245</v>
      </c>
      <c r="G3208" s="63"/>
      <c r="H3208" s="63"/>
      <c r="I3208" s="62" t="s">
        <v>3200</v>
      </c>
      <c r="J3208" s="63">
        <v>42</v>
      </c>
      <c r="K3208" s="63">
        <v>7</v>
      </c>
      <c r="L3208" s="63" t="s">
        <v>3186</v>
      </c>
      <c r="M3208" s="63" t="s">
        <v>3219</v>
      </c>
      <c r="N3208" s="63" t="s">
        <v>3220</v>
      </c>
      <c r="O3208" s="62">
        <v>1</v>
      </c>
    </row>
    <row r="3209" spans="2:16" x14ac:dyDescent="0.25">
      <c r="B3209" s="62">
        <v>3204</v>
      </c>
      <c r="C3209" s="63" t="s">
        <v>3182</v>
      </c>
      <c r="D3209" s="63" t="s">
        <v>3182</v>
      </c>
      <c r="E3209" s="63" t="s">
        <v>3256</v>
      </c>
      <c r="F3209" s="63" t="s">
        <v>3256</v>
      </c>
      <c r="G3209" s="63"/>
      <c r="H3209" s="63"/>
      <c r="I3209" s="62" t="s">
        <v>3189</v>
      </c>
      <c r="J3209" s="63">
        <v>102.8</v>
      </c>
      <c r="K3209" s="63">
        <v>12</v>
      </c>
      <c r="L3209" s="63" t="s">
        <v>3186</v>
      </c>
      <c r="M3209" s="63" t="s">
        <v>3187</v>
      </c>
      <c r="N3209" s="63" t="s">
        <v>3198</v>
      </c>
      <c r="O3209" s="62">
        <v>3</v>
      </c>
      <c r="P3209" s="64"/>
    </row>
    <row r="3210" spans="2:16" x14ac:dyDescent="0.25">
      <c r="B3210" s="62">
        <v>3205</v>
      </c>
      <c r="C3210" s="63" t="s">
        <v>3182</v>
      </c>
      <c r="D3210" s="63" t="s">
        <v>3245</v>
      </c>
      <c r="E3210" s="63" t="s">
        <v>3245</v>
      </c>
      <c r="F3210" s="63" t="s">
        <v>3245</v>
      </c>
      <c r="G3210" s="63"/>
      <c r="H3210" s="63"/>
      <c r="I3210" s="62" t="s">
        <v>3200</v>
      </c>
      <c r="J3210" s="63">
        <v>24.6</v>
      </c>
      <c r="K3210" s="63">
        <v>7</v>
      </c>
      <c r="L3210" s="63" t="s">
        <v>3186</v>
      </c>
      <c r="M3210" s="63" t="s">
        <v>3219</v>
      </c>
      <c r="N3210" s="63" t="s">
        <v>3220</v>
      </c>
      <c r="O3210" s="62">
        <v>1</v>
      </c>
    </row>
    <row r="3211" spans="2:16" x14ac:dyDescent="0.25">
      <c r="B3211" s="62">
        <v>3206</v>
      </c>
      <c r="C3211" s="63" t="s">
        <v>3182</v>
      </c>
      <c r="D3211" s="63" t="s">
        <v>3245</v>
      </c>
      <c r="E3211" s="63" t="s">
        <v>3245</v>
      </c>
      <c r="F3211" s="63" t="s">
        <v>3245</v>
      </c>
      <c r="G3211" s="63"/>
      <c r="H3211" s="63"/>
      <c r="I3211" s="62" t="s">
        <v>3200</v>
      </c>
      <c r="J3211" s="63">
        <v>31.8</v>
      </c>
      <c r="K3211" s="63">
        <v>7</v>
      </c>
      <c r="L3211" s="63" t="s">
        <v>3186</v>
      </c>
      <c r="M3211" s="63" t="s">
        <v>3219</v>
      </c>
      <c r="N3211" s="63" t="s">
        <v>3220</v>
      </c>
      <c r="O3211" s="62">
        <v>1</v>
      </c>
    </row>
    <row r="3212" spans="2:16" x14ac:dyDescent="0.25">
      <c r="B3212" s="62">
        <v>3207</v>
      </c>
      <c r="C3212" s="63" t="s">
        <v>3182</v>
      </c>
      <c r="D3212" s="63" t="s">
        <v>3245</v>
      </c>
      <c r="E3212" s="63" t="s">
        <v>3245</v>
      </c>
      <c r="F3212" s="63" t="s">
        <v>3245</v>
      </c>
      <c r="G3212" s="63"/>
      <c r="H3212" s="63"/>
      <c r="I3212" s="62" t="s">
        <v>3189</v>
      </c>
      <c r="J3212" s="63">
        <v>104</v>
      </c>
      <c r="K3212" s="63">
        <v>12</v>
      </c>
      <c r="L3212" s="63" t="s">
        <v>3186</v>
      </c>
      <c r="M3212" s="63" t="s">
        <v>3187</v>
      </c>
      <c r="N3212" s="63" t="s">
        <v>3198</v>
      </c>
      <c r="O3212" s="62">
        <v>3</v>
      </c>
      <c r="P3212" s="64"/>
    </row>
    <row r="3213" spans="2:16" x14ac:dyDescent="0.25">
      <c r="B3213" s="62">
        <v>3208</v>
      </c>
      <c r="C3213" s="63" t="s">
        <v>3182</v>
      </c>
      <c r="D3213" s="63" t="s">
        <v>3245</v>
      </c>
      <c r="E3213" s="63" t="s">
        <v>3245</v>
      </c>
      <c r="F3213" s="63" t="s">
        <v>3245</v>
      </c>
      <c r="G3213" s="63"/>
      <c r="H3213" s="63"/>
      <c r="I3213" s="62" t="s">
        <v>3189</v>
      </c>
      <c r="J3213" s="63">
        <v>68</v>
      </c>
      <c r="K3213" s="63">
        <v>12</v>
      </c>
      <c r="L3213" s="63" t="s">
        <v>3186</v>
      </c>
      <c r="M3213" s="63" t="s">
        <v>3187</v>
      </c>
      <c r="N3213" s="63" t="s">
        <v>3198</v>
      </c>
      <c r="O3213" s="62">
        <v>3</v>
      </c>
      <c r="P3213" s="64"/>
    </row>
    <row r="3214" spans="2:16" x14ac:dyDescent="0.25">
      <c r="B3214" s="62">
        <v>3209</v>
      </c>
      <c r="C3214" s="63" t="s">
        <v>3182</v>
      </c>
      <c r="D3214" s="63" t="s">
        <v>3245</v>
      </c>
      <c r="E3214" s="63" t="s">
        <v>3245</v>
      </c>
      <c r="F3214" s="63" t="s">
        <v>3245</v>
      </c>
      <c r="G3214" s="63"/>
      <c r="H3214" s="63"/>
      <c r="I3214" s="62" t="s">
        <v>3189</v>
      </c>
      <c r="J3214" s="63">
        <v>69</v>
      </c>
      <c r="K3214" s="63">
        <v>12</v>
      </c>
      <c r="L3214" s="63" t="s">
        <v>3186</v>
      </c>
      <c r="M3214" s="63" t="s">
        <v>3187</v>
      </c>
      <c r="N3214" s="63" t="s">
        <v>3198</v>
      </c>
      <c r="O3214" s="62">
        <v>3</v>
      </c>
      <c r="P3214" s="64"/>
    </row>
    <row r="3215" spans="2:16" x14ac:dyDescent="0.25">
      <c r="B3215" s="62">
        <v>3210</v>
      </c>
      <c r="C3215" s="63" t="s">
        <v>3182</v>
      </c>
      <c r="D3215" s="63" t="s">
        <v>3245</v>
      </c>
      <c r="E3215" s="63" t="s">
        <v>3245</v>
      </c>
      <c r="F3215" s="63" t="s">
        <v>3245</v>
      </c>
      <c r="G3215" s="63"/>
      <c r="H3215" s="63"/>
      <c r="I3215" s="62" t="s">
        <v>3189</v>
      </c>
      <c r="J3215" s="63">
        <v>79</v>
      </c>
      <c r="K3215" s="63">
        <v>13</v>
      </c>
      <c r="L3215" s="63" t="s">
        <v>3186</v>
      </c>
      <c r="M3215" s="63" t="s">
        <v>3187</v>
      </c>
      <c r="N3215" s="63" t="s">
        <v>3199</v>
      </c>
      <c r="O3215" s="62">
        <v>3</v>
      </c>
      <c r="P3215" s="64"/>
    </row>
    <row r="3216" spans="2:16" x14ac:dyDescent="0.25">
      <c r="B3216" s="62">
        <v>3211</v>
      </c>
      <c r="C3216" s="63" t="s">
        <v>3182</v>
      </c>
      <c r="D3216" s="63" t="s">
        <v>3245</v>
      </c>
      <c r="E3216" s="63" t="s">
        <v>3245</v>
      </c>
      <c r="F3216" s="63" t="s">
        <v>3245</v>
      </c>
      <c r="G3216" s="63"/>
      <c r="H3216" s="63"/>
      <c r="I3216" s="62" t="s">
        <v>3189</v>
      </c>
      <c r="J3216" s="63">
        <v>68</v>
      </c>
      <c r="K3216" s="63">
        <v>13</v>
      </c>
      <c r="L3216" s="63" t="s">
        <v>3186</v>
      </c>
      <c r="M3216" s="63" t="s">
        <v>3187</v>
      </c>
      <c r="N3216" s="63" t="s">
        <v>3199</v>
      </c>
      <c r="O3216" s="62">
        <v>3</v>
      </c>
      <c r="P3216" s="64"/>
    </row>
    <row r="3217" spans="2:16" x14ac:dyDescent="0.25">
      <c r="B3217" s="62">
        <v>3212</v>
      </c>
      <c r="C3217" s="63" t="s">
        <v>3182</v>
      </c>
      <c r="D3217" s="63" t="s">
        <v>3245</v>
      </c>
      <c r="E3217" s="63" t="s">
        <v>3245</v>
      </c>
      <c r="F3217" s="63" t="s">
        <v>3245</v>
      </c>
      <c r="G3217" s="63"/>
      <c r="H3217" s="63"/>
      <c r="I3217" s="62" t="s">
        <v>3189</v>
      </c>
      <c r="J3217" s="63">
        <v>72</v>
      </c>
      <c r="K3217" s="63">
        <v>12</v>
      </c>
      <c r="L3217" s="63" t="s">
        <v>3186</v>
      </c>
      <c r="M3217" s="63" t="s">
        <v>3187</v>
      </c>
      <c r="N3217" s="63" t="s">
        <v>3198</v>
      </c>
      <c r="O3217" s="62">
        <v>3</v>
      </c>
      <c r="P3217" s="64"/>
    </row>
    <row r="3218" spans="2:16" x14ac:dyDescent="0.25">
      <c r="B3218" s="62">
        <v>3213</v>
      </c>
      <c r="C3218" s="63" t="s">
        <v>3182</v>
      </c>
      <c r="D3218" s="63" t="s">
        <v>3245</v>
      </c>
      <c r="E3218" s="63" t="s">
        <v>3245</v>
      </c>
      <c r="F3218" s="63" t="s">
        <v>3245</v>
      </c>
      <c r="G3218" s="63"/>
      <c r="H3218" s="63"/>
      <c r="I3218" s="62" t="s">
        <v>3189</v>
      </c>
      <c r="J3218" s="63">
        <v>59</v>
      </c>
      <c r="K3218" s="63">
        <v>13</v>
      </c>
      <c r="L3218" s="63" t="s">
        <v>3186</v>
      </c>
      <c r="M3218" s="63" t="s">
        <v>3187</v>
      </c>
      <c r="N3218" s="63" t="s">
        <v>3199</v>
      </c>
      <c r="O3218" s="62">
        <v>3</v>
      </c>
      <c r="P3218" s="64"/>
    </row>
    <row r="3219" spans="2:16" x14ac:dyDescent="0.25">
      <c r="B3219" s="62">
        <v>3214</v>
      </c>
      <c r="C3219" s="63" t="s">
        <v>3182</v>
      </c>
      <c r="D3219" s="63" t="s">
        <v>3245</v>
      </c>
      <c r="E3219" s="63" t="s">
        <v>3245</v>
      </c>
      <c r="F3219" s="63" t="s">
        <v>3245</v>
      </c>
      <c r="G3219" s="63"/>
      <c r="H3219" s="63"/>
      <c r="I3219" s="62" t="s">
        <v>3189</v>
      </c>
      <c r="J3219" s="63">
        <v>67</v>
      </c>
      <c r="K3219" s="63">
        <v>12</v>
      </c>
      <c r="L3219" s="63" t="s">
        <v>3186</v>
      </c>
      <c r="M3219" s="63" t="s">
        <v>3187</v>
      </c>
      <c r="N3219" s="63" t="s">
        <v>3198</v>
      </c>
      <c r="O3219" s="62">
        <v>3</v>
      </c>
      <c r="P3219" s="64"/>
    </row>
    <row r="3220" spans="2:16" x14ac:dyDescent="0.25">
      <c r="B3220" s="62">
        <v>3215</v>
      </c>
      <c r="C3220" s="63" t="s">
        <v>3182</v>
      </c>
      <c r="D3220" s="63" t="s">
        <v>3245</v>
      </c>
      <c r="E3220" s="63" t="s">
        <v>3245</v>
      </c>
      <c r="F3220" s="63" t="s">
        <v>3245</v>
      </c>
      <c r="G3220" s="63"/>
      <c r="H3220" s="63"/>
      <c r="I3220" s="62" t="s">
        <v>3189</v>
      </c>
      <c r="J3220" s="63">
        <v>82</v>
      </c>
      <c r="K3220" s="63">
        <v>12</v>
      </c>
      <c r="L3220" s="63" t="s">
        <v>3186</v>
      </c>
      <c r="M3220" s="63" t="s">
        <v>3187</v>
      </c>
      <c r="N3220" s="63" t="s">
        <v>3198</v>
      </c>
      <c r="O3220" s="62">
        <v>3</v>
      </c>
      <c r="P3220" s="64"/>
    </row>
    <row r="3221" spans="2:16" x14ac:dyDescent="0.25">
      <c r="B3221" s="62">
        <v>3216</v>
      </c>
      <c r="C3221" s="63" t="s">
        <v>3182</v>
      </c>
      <c r="D3221" s="63" t="s">
        <v>3245</v>
      </c>
      <c r="E3221" s="63" t="s">
        <v>3245</v>
      </c>
      <c r="F3221" s="63" t="s">
        <v>3245</v>
      </c>
      <c r="G3221" s="63"/>
      <c r="H3221" s="63"/>
      <c r="I3221" s="62" t="s">
        <v>3189</v>
      </c>
      <c r="J3221" s="63">
        <v>80</v>
      </c>
      <c r="K3221" s="63">
        <v>12</v>
      </c>
      <c r="L3221" s="63" t="s">
        <v>3186</v>
      </c>
      <c r="M3221" s="63" t="s">
        <v>3187</v>
      </c>
      <c r="N3221" s="63" t="s">
        <v>3198</v>
      </c>
      <c r="O3221" s="62">
        <v>3</v>
      </c>
      <c r="P3221" s="64"/>
    </row>
    <row r="3222" spans="2:16" x14ac:dyDescent="0.25">
      <c r="B3222" s="62">
        <v>3217</v>
      </c>
      <c r="C3222" s="63" t="s">
        <v>3182</v>
      </c>
      <c r="D3222" s="63" t="s">
        <v>3245</v>
      </c>
      <c r="E3222" s="63" t="s">
        <v>3245</v>
      </c>
      <c r="F3222" s="63" t="s">
        <v>3245</v>
      </c>
      <c r="G3222" s="63"/>
      <c r="H3222" s="63"/>
      <c r="I3222" s="62" t="s">
        <v>3189</v>
      </c>
      <c r="J3222" s="63">
        <v>80</v>
      </c>
      <c r="K3222" s="63">
        <v>12</v>
      </c>
      <c r="L3222" s="63" t="s">
        <v>3186</v>
      </c>
      <c r="M3222" s="63" t="s">
        <v>3187</v>
      </c>
      <c r="N3222" s="63" t="s">
        <v>3198</v>
      </c>
      <c r="O3222" s="62">
        <v>3</v>
      </c>
      <c r="P3222" s="64"/>
    </row>
    <row r="3223" spans="2:16" x14ac:dyDescent="0.25">
      <c r="B3223" s="62">
        <v>3218</v>
      </c>
      <c r="C3223" s="63" t="s">
        <v>3182</v>
      </c>
      <c r="D3223" s="63" t="s">
        <v>3245</v>
      </c>
      <c r="E3223" s="63" t="s">
        <v>3245</v>
      </c>
      <c r="F3223" s="63" t="s">
        <v>3245</v>
      </c>
      <c r="G3223" s="63"/>
      <c r="H3223" s="63"/>
      <c r="I3223" s="62" t="s">
        <v>3189</v>
      </c>
      <c r="J3223" s="63">
        <v>80</v>
      </c>
      <c r="K3223" s="63">
        <v>12</v>
      </c>
      <c r="L3223" s="63" t="s">
        <v>3186</v>
      </c>
      <c r="M3223" s="63" t="s">
        <v>3187</v>
      </c>
      <c r="N3223" s="63" t="s">
        <v>3198</v>
      </c>
      <c r="O3223" s="62">
        <v>3</v>
      </c>
      <c r="P3223" s="64"/>
    </row>
    <row r="3224" spans="2:16" x14ac:dyDescent="0.25">
      <c r="B3224" s="62">
        <v>3219</v>
      </c>
      <c r="C3224" s="63" t="s">
        <v>3182</v>
      </c>
      <c r="D3224" s="63" t="s">
        <v>3245</v>
      </c>
      <c r="E3224" s="63" t="s">
        <v>3245</v>
      </c>
      <c r="F3224" s="63" t="s">
        <v>3245</v>
      </c>
      <c r="G3224" s="63"/>
      <c r="H3224" s="63"/>
      <c r="I3224" s="62" t="s">
        <v>3189</v>
      </c>
      <c r="J3224" s="63">
        <v>80</v>
      </c>
      <c r="K3224" s="63">
        <v>12</v>
      </c>
      <c r="L3224" s="63" t="s">
        <v>3186</v>
      </c>
      <c r="M3224" s="63" t="s">
        <v>3187</v>
      </c>
      <c r="N3224" s="63" t="s">
        <v>3198</v>
      </c>
      <c r="O3224" s="62">
        <v>3</v>
      </c>
      <c r="P3224" s="64"/>
    </row>
    <row r="3225" spans="2:16" x14ac:dyDescent="0.25">
      <c r="B3225" s="62">
        <v>3220</v>
      </c>
      <c r="C3225" s="63" t="s">
        <v>3182</v>
      </c>
      <c r="D3225" s="63" t="s">
        <v>3245</v>
      </c>
      <c r="E3225" s="63" t="s">
        <v>3245</v>
      </c>
      <c r="F3225" s="63" t="s">
        <v>3245</v>
      </c>
      <c r="G3225" s="63"/>
      <c r="H3225" s="63"/>
      <c r="I3225" s="62" t="s">
        <v>3189</v>
      </c>
      <c r="J3225" s="63">
        <v>80</v>
      </c>
      <c r="K3225" s="63">
        <v>12</v>
      </c>
      <c r="L3225" s="63" t="s">
        <v>3186</v>
      </c>
      <c r="M3225" s="63" t="s">
        <v>3187</v>
      </c>
      <c r="N3225" s="63" t="s">
        <v>3198</v>
      </c>
      <c r="O3225" s="62">
        <v>3</v>
      </c>
      <c r="P3225" s="64"/>
    </row>
    <row r="3226" spans="2:16" x14ac:dyDescent="0.25">
      <c r="B3226" s="62">
        <v>3221</v>
      </c>
      <c r="C3226" s="63" t="s">
        <v>3182</v>
      </c>
      <c r="D3226" s="63" t="s">
        <v>3245</v>
      </c>
      <c r="E3226" s="63" t="s">
        <v>3245</v>
      </c>
      <c r="F3226" s="63" t="s">
        <v>3245</v>
      </c>
      <c r="G3226" s="63"/>
      <c r="H3226" s="63"/>
      <c r="I3226" s="62" t="s">
        <v>3189</v>
      </c>
      <c r="J3226" s="63">
        <v>80</v>
      </c>
      <c r="K3226" s="63">
        <v>12</v>
      </c>
      <c r="L3226" s="63" t="s">
        <v>3186</v>
      </c>
      <c r="M3226" s="63" t="s">
        <v>3187</v>
      </c>
      <c r="N3226" s="63" t="s">
        <v>3198</v>
      </c>
      <c r="O3226" s="62">
        <v>3</v>
      </c>
      <c r="P3226" s="64"/>
    </row>
    <row r="3227" spans="2:16" x14ac:dyDescent="0.25">
      <c r="B3227" s="62">
        <v>3222</v>
      </c>
      <c r="C3227" s="63" t="s">
        <v>3182</v>
      </c>
      <c r="D3227" s="63" t="s">
        <v>3245</v>
      </c>
      <c r="E3227" s="63" t="s">
        <v>3245</v>
      </c>
      <c r="F3227" s="63" t="s">
        <v>3245</v>
      </c>
      <c r="G3227" s="63"/>
      <c r="H3227" s="63"/>
      <c r="I3227" s="62" t="s">
        <v>3189</v>
      </c>
      <c r="J3227" s="63">
        <v>80</v>
      </c>
      <c r="K3227" s="63">
        <v>12</v>
      </c>
      <c r="L3227" s="63" t="s">
        <v>3186</v>
      </c>
      <c r="M3227" s="63" t="s">
        <v>3187</v>
      </c>
      <c r="N3227" s="63" t="s">
        <v>3198</v>
      </c>
      <c r="O3227" s="62">
        <v>3</v>
      </c>
      <c r="P3227" s="64"/>
    </row>
    <row r="3228" spans="2:16" x14ac:dyDescent="0.25">
      <c r="B3228" s="62">
        <v>3223</v>
      </c>
      <c r="C3228" s="63" t="s">
        <v>3182</v>
      </c>
      <c r="D3228" s="63" t="s">
        <v>3245</v>
      </c>
      <c r="E3228" s="63" t="s">
        <v>3245</v>
      </c>
      <c r="F3228" s="63" t="s">
        <v>3245</v>
      </c>
      <c r="G3228" s="63"/>
      <c r="H3228" s="63"/>
      <c r="I3228" s="62" t="s">
        <v>3189</v>
      </c>
      <c r="J3228" s="63">
        <v>80</v>
      </c>
      <c r="K3228" s="63">
        <v>12</v>
      </c>
      <c r="L3228" s="63" t="s">
        <v>3186</v>
      </c>
      <c r="M3228" s="63" t="s">
        <v>3187</v>
      </c>
      <c r="N3228" s="63" t="s">
        <v>3198</v>
      </c>
      <c r="O3228" s="62">
        <v>3</v>
      </c>
      <c r="P3228" s="64"/>
    </row>
    <row r="3229" spans="2:16" x14ac:dyDescent="0.25">
      <c r="B3229" s="62">
        <v>3224</v>
      </c>
      <c r="C3229" s="63" t="s">
        <v>3182</v>
      </c>
      <c r="D3229" s="63" t="s">
        <v>3245</v>
      </c>
      <c r="E3229" s="63" t="s">
        <v>3245</v>
      </c>
      <c r="F3229" s="63" t="s">
        <v>3245</v>
      </c>
      <c r="G3229" s="63"/>
      <c r="H3229" s="63"/>
      <c r="I3229" s="62" t="s">
        <v>3189</v>
      </c>
      <c r="J3229" s="63">
        <v>80</v>
      </c>
      <c r="K3229" s="63">
        <v>12</v>
      </c>
      <c r="L3229" s="63" t="s">
        <v>3186</v>
      </c>
      <c r="M3229" s="63" t="s">
        <v>3187</v>
      </c>
      <c r="N3229" s="63" t="s">
        <v>3198</v>
      </c>
      <c r="O3229" s="62">
        <v>3</v>
      </c>
      <c r="P3229" s="64"/>
    </row>
    <row r="3230" spans="2:16" x14ac:dyDescent="0.25">
      <c r="B3230" s="62">
        <v>3225</v>
      </c>
      <c r="C3230" s="63" t="s">
        <v>3182</v>
      </c>
      <c r="D3230" s="63" t="s">
        <v>3245</v>
      </c>
      <c r="E3230" s="63" t="s">
        <v>3245</v>
      </c>
      <c r="F3230" s="63" t="s">
        <v>3245</v>
      </c>
      <c r="G3230" s="63"/>
      <c r="H3230" s="63"/>
      <c r="I3230" s="62" t="s">
        <v>3189</v>
      </c>
      <c r="J3230" s="63">
        <v>80</v>
      </c>
      <c r="K3230" s="63">
        <v>12</v>
      </c>
      <c r="L3230" s="63" t="s">
        <v>3186</v>
      </c>
      <c r="M3230" s="63" t="s">
        <v>3187</v>
      </c>
      <c r="N3230" s="63" t="s">
        <v>3198</v>
      </c>
      <c r="O3230" s="62">
        <v>3</v>
      </c>
      <c r="P3230" s="64"/>
    </row>
    <row r="3231" spans="2:16" x14ac:dyDescent="0.25">
      <c r="B3231" s="62">
        <v>3226</v>
      </c>
      <c r="C3231" s="63" t="s">
        <v>3182</v>
      </c>
      <c r="D3231" s="63" t="s">
        <v>3245</v>
      </c>
      <c r="E3231" s="63" t="s">
        <v>3245</v>
      </c>
      <c r="F3231" s="63" t="s">
        <v>3245</v>
      </c>
      <c r="G3231" s="63"/>
      <c r="H3231" s="63"/>
      <c r="I3231" s="62" t="s">
        <v>3189</v>
      </c>
      <c r="J3231" s="63">
        <v>80</v>
      </c>
      <c r="K3231" s="63">
        <v>12</v>
      </c>
      <c r="L3231" s="63" t="s">
        <v>3186</v>
      </c>
      <c r="M3231" s="63" t="s">
        <v>3187</v>
      </c>
      <c r="N3231" s="63" t="s">
        <v>3198</v>
      </c>
      <c r="O3231" s="62">
        <v>3</v>
      </c>
      <c r="P3231" s="64"/>
    </row>
    <row r="3232" spans="2:16" x14ac:dyDescent="0.25">
      <c r="B3232" s="62">
        <v>3227</v>
      </c>
      <c r="C3232" s="63" t="s">
        <v>3182</v>
      </c>
      <c r="D3232" s="63" t="s">
        <v>3245</v>
      </c>
      <c r="E3232" s="63" t="s">
        <v>3245</v>
      </c>
      <c r="F3232" s="63" t="s">
        <v>3245</v>
      </c>
      <c r="G3232" s="63"/>
      <c r="H3232" s="63"/>
      <c r="I3232" s="62" t="s">
        <v>3189</v>
      </c>
      <c r="J3232" s="63">
        <v>80</v>
      </c>
      <c r="K3232" s="63">
        <v>12</v>
      </c>
      <c r="L3232" s="63" t="s">
        <v>3186</v>
      </c>
      <c r="M3232" s="63" t="s">
        <v>3187</v>
      </c>
      <c r="N3232" s="63" t="s">
        <v>3198</v>
      </c>
      <c r="O3232" s="62">
        <v>3</v>
      </c>
      <c r="P3232" s="64"/>
    </row>
    <row r="3233" spans="2:16" x14ac:dyDescent="0.25">
      <c r="B3233" s="62">
        <v>3228</v>
      </c>
      <c r="C3233" s="63" t="s">
        <v>3182</v>
      </c>
      <c r="D3233" s="63" t="s">
        <v>3245</v>
      </c>
      <c r="E3233" s="63" t="s">
        <v>3245</v>
      </c>
      <c r="F3233" s="63" t="s">
        <v>3245</v>
      </c>
      <c r="G3233" s="63"/>
      <c r="H3233" s="63"/>
      <c r="I3233" s="62" t="s">
        <v>3189</v>
      </c>
      <c r="J3233" s="63">
        <v>80</v>
      </c>
      <c r="K3233" s="63">
        <v>12</v>
      </c>
      <c r="L3233" s="63" t="s">
        <v>3186</v>
      </c>
      <c r="M3233" s="63" t="s">
        <v>3187</v>
      </c>
      <c r="N3233" s="63" t="s">
        <v>3198</v>
      </c>
      <c r="O3233" s="62">
        <v>3</v>
      </c>
      <c r="P3233" s="64"/>
    </row>
    <row r="3234" spans="2:16" x14ac:dyDescent="0.25">
      <c r="B3234" s="62">
        <v>3229</v>
      </c>
      <c r="C3234" s="63" t="s">
        <v>3182</v>
      </c>
      <c r="D3234" s="63" t="s">
        <v>3245</v>
      </c>
      <c r="E3234" s="63" t="s">
        <v>3245</v>
      </c>
      <c r="F3234" s="63" t="s">
        <v>3245</v>
      </c>
      <c r="G3234" s="63"/>
      <c r="H3234" s="63"/>
      <c r="I3234" s="62" t="s">
        <v>3189</v>
      </c>
      <c r="J3234" s="63">
        <v>80</v>
      </c>
      <c r="K3234" s="63">
        <v>12</v>
      </c>
      <c r="L3234" s="63" t="s">
        <v>3186</v>
      </c>
      <c r="M3234" s="63" t="s">
        <v>3187</v>
      </c>
      <c r="N3234" s="63" t="s">
        <v>3198</v>
      </c>
      <c r="O3234" s="62">
        <v>3</v>
      </c>
      <c r="P3234" s="64"/>
    </row>
    <row r="3235" spans="2:16" x14ac:dyDescent="0.25">
      <c r="B3235" s="62">
        <v>3230</v>
      </c>
      <c r="C3235" s="63" t="s">
        <v>3182</v>
      </c>
      <c r="D3235" s="63" t="s">
        <v>3245</v>
      </c>
      <c r="E3235" s="63" t="s">
        <v>3245</v>
      </c>
      <c r="F3235" s="63" t="s">
        <v>3245</v>
      </c>
      <c r="G3235" s="63"/>
      <c r="H3235" s="63"/>
      <c r="I3235" s="62" t="s">
        <v>3189</v>
      </c>
      <c r="J3235" s="63">
        <v>80</v>
      </c>
      <c r="K3235" s="63">
        <v>12</v>
      </c>
      <c r="L3235" s="63" t="s">
        <v>3186</v>
      </c>
      <c r="M3235" s="63" t="s">
        <v>3187</v>
      </c>
      <c r="N3235" s="63" t="s">
        <v>3198</v>
      </c>
      <c r="O3235" s="62">
        <v>3</v>
      </c>
      <c r="P3235" s="64"/>
    </row>
    <row r="3236" spans="2:16" x14ac:dyDescent="0.25">
      <c r="B3236" s="62">
        <v>3231</v>
      </c>
      <c r="C3236" s="63" t="s">
        <v>3182</v>
      </c>
      <c r="D3236" s="63" t="s">
        <v>3245</v>
      </c>
      <c r="E3236" s="63" t="s">
        <v>3245</v>
      </c>
      <c r="F3236" s="63" t="s">
        <v>3245</v>
      </c>
      <c r="G3236" s="63"/>
      <c r="H3236" s="63"/>
      <c r="I3236" s="62" t="s">
        <v>3189</v>
      </c>
      <c r="J3236" s="63">
        <v>80</v>
      </c>
      <c r="K3236" s="63">
        <v>12</v>
      </c>
      <c r="L3236" s="63" t="s">
        <v>3186</v>
      </c>
      <c r="M3236" s="63" t="s">
        <v>3187</v>
      </c>
      <c r="N3236" s="63" t="s">
        <v>3198</v>
      </c>
      <c r="O3236" s="62">
        <v>3</v>
      </c>
      <c r="P3236" s="64"/>
    </row>
    <row r="3237" spans="2:16" x14ac:dyDescent="0.25">
      <c r="B3237" s="62">
        <v>3232</v>
      </c>
      <c r="C3237" s="63" t="s">
        <v>3182</v>
      </c>
      <c r="D3237" s="63" t="s">
        <v>3245</v>
      </c>
      <c r="E3237" s="63" t="s">
        <v>3245</v>
      </c>
      <c r="F3237" s="63" t="s">
        <v>3245</v>
      </c>
      <c r="G3237" s="63"/>
      <c r="H3237" s="63"/>
      <c r="I3237" s="62" t="s">
        <v>3189</v>
      </c>
      <c r="J3237" s="63">
        <v>80</v>
      </c>
      <c r="K3237" s="63">
        <v>12</v>
      </c>
      <c r="L3237" s="63" t="s">
        <v>3186</v>
      </c>
      <c r="M3237" s="63" t="s">
        <v>3187</v>
      </c>
      <c r="N3237" s="63" t="s">
        <v>3198</v>
      </c>
      <c r="O3237" s="62">
        <v>3</v>
      </c>
      <c r="P3237" s="64"/>
    </row>
    <row r="3238" spans="2:16" x14ac:dyDescent="0.25">
      <c r="B3238" s="62">
        <v>3233</v>
      </c>
      <c r="C3238" s="63" t="s">
        <v>3182</v>
      </c>
      <c r="D3238" s="63" t="s">
        <v>3245</v>
      </c>
      <c r="E3238" s="63" t="s">
        <v>3245</v>
      </c>
      <c r="F3238" s="63" t="s">
        <v>3245</v>
      </c>
      <c r="G3238" s="63"/>
      <c r="H3238" s="63"/>
      <c r="I3238" s="62" t="s">
        <v>3189</v>
      </c>
      <c r="J3238" s="63">
        <v>80</v>
      </c>
      <c r="K3238" s="63">
        <v>12</v>
      </c>
      <c r="L3238" s="63" t="s">
        <v>3186</v>
      </c>
      <c r="M3238" s="63" t="s">
        <v>3187</v>
      </c>
      <c r="N3238" s="63" t="s">
        <v>3198</v>
      </c>
      <c r="O3238" s="62">
        <v>3</v>
      </c>
      <c r="P3238" s="64"/>
    </row>
    <row r="3239" spans="2:16" x14ac:dyDescent="0.25">
      <c r="B3239" s="62">
        <v>3234</v>
      </c>
      <c r="C3239" s="63" t="s">
        <v>3182</v>
      </c>
      <c r="D3239" s="63" t="s">
        <v>3245</v>
      </c>
      <c r="E3239" s="63" t="s">
        <v>3245</v>
      </c>
      <c r="F3239" s="63" t="s">
        <v>3245</v>
      </c>
      <c r="G3239" s="63"/>
      <c r="H3239" s="63"/>
      <c r="I3239" s="62" t="s">
        <v>3189</v>
      </c>
      <c r="J3239" s="63">
        <v>80</v>
      </c>
      <c r="K3239" s="63">
        <v>12</v>
      </c>
      <c r="L3239" s="63" t="s">
        <v>3186</v>
      </c>
      <c r="M3239" s="63" t="s">
        <v>3187</v>
      </c>
      <c r="N3239" s="63" t="s">
        <v>3198</v>
      </c>
      <c r="O3239" s="62">
        <v>3</v>
      </c>
      <c r="P3239" s="64"/>
    </row>
    <row r="3240" spans="2:16" x14ac:dyDescent="0.25">
      <c r="B3240" s="62">
        <v>3235</v>
      </c>
      <c r="C3240" s="63" t="s">
        <v>3182</v>
      </c>
      <c r="D3240" s="63" t="s">
        <v>3245</v>
      </c>
      <c r="E3240" s="63" t="s">
        <v>3245</v>
      </c>
      <c r="F3240" s="63" t="s">
        <v>3245</v>
      </c>
      <c r="G3240" s="63"/>
      <c r="H3240" s="63"/>
      <c r="I3240" s="62" t="s">
        <v>3189</v>
      </c>
      <c r="J3240" s="63">
        <v>80</v>
      </c>
      <c r="K3240" s="63">
        <v>12</v>
      </c>
      <c r="L3240" s="63" t="s">
        <v>3186</v>
      </c>
      <c r="M3240" s="63" t="s">
        <v>3187</v>
      </c>
      <c r="N3240" s="63" t="s">
        <v>3198</v>
      </c>
      <c r="O3240" s="62">
        <v>3</v>
      </c>
      <c r="P3240" s="64"/>
    </row>
    <row r="3241" spans="2:16" x14ac:dyDescent="0.25">
      <c r="B3241" s="62">
        <v>3236</v>
      </c>
      <c r="C3241" s="63" t="s">
        <v>3182</v>
      </c>
      <c r="D3241" s="63" t="s">
        <v>3245</v>
      </c>
      <c r="E3241" s="63" t="s">
        <v>3245</v>
      </c>
      <c r="F3241" s="63" t="s">
        <v>3245</v>
      </c>
      <c r="G3241" s="63"/>
      <c r="H3241" s="63"/>
      <c r="I3241" s="62" t="s">
        <v>3189</v>
      </c>
      <c r="J3241" s="63">
        <v>80</v>
      </c>
      <c r="K3241" s="63">
        <v>12</v>
      </c>
      <c r="L3241" s="63" t="s">
        <v>3186</v>
      </c>
      <c r="M3241" s="63" t="s">
        <v>3187</v>
      </c>
      <c r="N3241" s="63" t="s">
        <v>3198</v>
      </c>
      <c r="O3241" s="62">
        <v>3</v>
      </c>
      <c r="P3241" s="64"/>
    </row>
    <row r="3242" spans="2:16" x14ac:dyDescent="0.25">
      <c r="B3242" s="62">
        <v>3237</v>
      </c>
      <c r="C3242" s="63" t="s">
        <v>3182</v>
      </c>
      <c r="D3242" s="63" t="s">
        <v>3245</v>
      </c>
      <c r="E3242" s="63" t="s">
        <v>3245</v>
      </c>
      <c r="F3242" s="63" t="s">
        <v>3245</v>
      </c>
      <c r="G3242" s="63"/>
      <c r="H3242" s="63"/>
      <c r="I3242" s="62" t="s">
        <v>3189</v>
      </c>
      <c r="J3242" s="63">
        <v>80</v>
      </c>
      <c r="K3242" s="63">
        <v>12</v>
      </c>
      <c r="L3242" s="63" t="s">
        <v>3186</v>
      </c>
      <c r="M3242" s="63" t="s">
        <v>3187</v>
      </c>
      <c r="N3242" s="63" t="s">
        <v>3198</v>
      </c>
      <c r="O3242" s="62">
        <v>3</v>
      </c>
      <c r="P3242" s="64"/>
    </row>
    <row r="3243" spans="2:16" x14ac:dyDescent="0.25">
      <c r="B3243" s="62">
        <v>3238</v>
      </c>
      <c r="C3243" s="63" t="s">
        <v>3182</v>
      </c>
      <c r="D3243" s="63" t="s">
        <v>3245</v>
      </c>
      <c r="E3243" s="63" t="s">
        <v>3245</v>
      </c>
      <c r="F3243" s="63" t="s">
        <v>3245</v>
      </c>
      <c r="G3243" s="63"/>
      <c r="H3243" s="63"/>
      <c r="I3243" s="62" t="s">
        <v>3189</v>
      </c>
      <c r="J3243" s="63">
        <v>80</v>
      </c>
      <c r="K3243" s="63">
        <v>12</v>
      </c>
      <c r="L3243" s="63" t="s">
        <v>3186</v>
      </c>
      <c r="M3243" s="63" t="s">
        <v>3187</v>
      </c>
      <c r="N3243" s="63" t="s">
        <v>3198</v>
      </c>
      <c r="O3243" s="62">
        <v>3</v>
      </c>
      <c r="P3243" s="64"/>
    </row>
    <row r="3244" spans="2:16" x14ac:dyDescent="0.25">
      <c r="B3244" s="62">
        <v>3239</v>
      </c>
      <c r="C3244" s="63" t="s">
        <v>3182</v>
      </c>
      <c r="D3244" s="63" t="s">
        <v>3245</v>
      </c>
      <c r="E3244" s="63" t="s">
        <v>3245</v>
      </c>
      <c r="F3244" s="63" t="s">
        <v>3245</v>
      </c>
      <c r="G3244" s="63"/>
      <c r="H3244" s="63"/>
      <c r="I3244" s="62" t="s">
        <v>3189</v>
      </c>
      <c r="J3244" s="63">
        <v>80</v>
      </c>
      <c r="K3244" s="63">
        <v>12</v>
      </c>
      <c r="L3244" s="63" t="s">
        <v>3186</v>
      </c>
      <c r="M3244" s="63" t="s">
        <v>3187</v>
      </c>
      <c r="N3244" s="63" t="s">
        <v>3198</v>
      </c>
      <c r="O3244" s="62">
        <v>3</v>
      </c>
      <c r="P3244" s="64"/>
    </row>
    <row r="3245" spans="2:16" x14ac:dyDescent="0.25">
      <c r="B3245" s="62">
        <v>3240</v>
      </c>
      <c r="C3245" s="63" t="s">
        <v>3182</v>
      </c>
      <c r="D3245" s="63" t="s">
        <v>3245</v>
      </c>
      <c r="E3245" s="63" t="s">
        <v>3245</v>
      </c>
      <c r="F3245" s="63" t="s">
        <v>3245</v>
      </c>
      <c r="G3245" s="63"/>
      <c r="H3245" s="63"/>
      <c r="I3245" s="62" t="s">
        <v>3189</v>
      </c>
      <c r="J3245" s="63">
        <v>80</v>
      </c>
      <c r="K3245" s="63">
        <v>12</v>
      </c>
      <c r="L3245" s="63" t="s">
        <v>3186</v>
      </c>
      <c r="M3245" s="63" t="s">
        <v>3187</v>
      </c>
      <c r="N3245" s="63" t="s">
        <v>3198</v>
      </c>
      <c r="O3245" s="62">
        <v>3</v>
      </c>
      <c r="P3245" s="64"/>
    </row>
    <row r="3246" spans="2:16" x14ac:dyDescent="0.25">
      <c r="B3246" s="62">
        <v>3241</v>
      </c>
      <c r="C3246" s="63" t="s">
        <v>3182</v>
      </c>
      <c r="D3246" s="63" t="s">
        <v>3245</v>
      </c>
      <c r="E3246" s="63" t="s">
        <v>3245</v>
      </c>
      <c r="F3246" s="63" t="s">
        <v>3245</v>
      </c>
      <c r="G3246" s="63"/>
      <c r="H3246" s="63"/>
      <c r="I3246" s="62" t="s">
        <v>3189</v>
      </c>
      <c r="J3246" s="63">
        <v>80</v>
      </c>
      <c r="K3246" s="63">
        <v>12</v>
      </c>
      <c r="L3246" s="63" t="s">
        <v>3186</v>
      </c>
      <c r="M3246" s="63" t="s">
        <v>3187</v>
      </c>
      <c r="N3246" s="63" t="s">
        <v>3198</v>
      </c>
      <c r="O3246" s="62">
        <v>3</v>
      </c>
      <c r="P3246" s="64"/>
    </row>
    <row r="3247" spans="2:16" x14ac:dyDescent="0.25">
      <c r="B3247" s="62">
        <v>3242</v>
      </c>
      <c r="C3247" s="63" t="s">
        <v>3182</v>
      </c>
      <c r="D3247" s="63" t="s">
        <v>3245</v>
      </c>
      <c r="E3247" s="63" t="s">
        <v>3245</v>
      </c>
      <c r="F3247" s="63" t="s">
        <v>3245</v>
      </c>
      <c r="G3247" s="63"/>
      <c r="H3247" s="63"/>
      <c r="I3247" s="62" t="s">
        <v>3189</v>
      </c>
      <c r="J3247" s="63">
        <v>80</v>
      </c>
      <c r="K3247" s="63">
        <v>12</v>
      </c>
      <c r="L3247" s="63" t="s">
        <v>3186</v>
      </c>
      <c r="M3247" s="63" t="s">
        <v>3187</v>
      </c>
      <c r="N3247" s="63" t="s">
        <v>3198</v>
      </c>
      <c r="O3247" s="62">
        <v>3</v>
      </c>
      <c r="P3247" s="64"/>
    </row>
    <row r="3248" spans="2:16" x14ac:dyDescent="0.25">
      <c r="B3248" s="62">
        <v>3243</v>
      </c>
      <c r="C3248" s="63" t="s">
        <v>3182</v>
      </c>
      <c r="D3248" s="63" t="s">
        <v>3245</v>
      </c>
      <c r="E3248" s="63" t="s">
        <v>3245</v>
      </c>
      <c r="F3248" s="63" t="s">
        <v>3245</v>
      </c>
      <c r="G3248" s="63"/>
      <c r="H3248" s="63"/>
      <c r="I3248" s="62" t="s">
        <v>3189</v>
      </c>
      <c r="J3248" s="63">
        <v>80</v>
      </c>
      <c r="K3248" s="63">
        <v>12</v>
      </c>
      <c r="L3248" s="63" t="s">
        <v>3186</v>
      </c>
      <c r="M3248" s="63" t="s">
        <v>3187</v>
      </c>
      <c r="N3248" s="63" t="s">
        <v>3198</v>
      </c>
      <c r="O3248" s="62">
        <v>3</v>
      </c>
      <c r="P3248" s="64"/>
    </row>
    <row r="3249" spans="2:16" x14ac:dyDescent="0.25">
      <c r="B3249" s="62">
        <v>3244</v>
      </c>
      <c r="C3249" s="63" t="s">
        <v>3182</v>
      </c>
      <c r="D3249" s="63" t="s">
        <v>3245</v>
      </c>
      <c r="E3249" s="63" t="s">
        <v>3245</v>
      </c>
      <c r="F3249" s="63" t="s">
        <v>3245</v>
      </c>
      <c r="G3249" s="63"/>
      <c r="H3249" s="63"/>
      <c r="I3249" s="62" t="s">
        <v>3189</v>
      </c>
      <c r="J3249" s="63">
        <v>80</v>
      </c>
      <c r="K3249" s="63">
        <v>12</v>
      </c>
      <c r="L3249" s="63" t="s">
        <v>3186</v>
      </c>
      <c r="M3249" s="63" t="s">
        <v>3187</v>
      </c>
      <c r="N3249" s="63" t="s">
        <v>3198</v>
      </c>
      <c r="O3249" s="62">
        <v>3</v>
      </c>
      <c r="P3249" s="64"/>
    </row>
    <row r="3250" spans="2:16" x14ac:dyDescent="0.25">
      <c r="B3250" s="62">
        <v>3245</v>
      </c>
      <c r="C3250" s="63" t="s">
        <v>3182</v>
      </c>
      <c r="D3250" s="63" t="s">
        <v>3245</v>
      </c>
      <c r="E3250" s="63" t="s">
        <v>3245</v>
      </c>
      <c r="F3250" s="63" t="s">
        <v>3245</v>
      </c>
      <c r="G3250" s="63"/>
      <c r="H3250" s="63"/>
      <c r="I3250" s="62" t="s">
        <v>3189</v>
      </c>
      <c r="J3250" s="63">
        <v>80</v>
      </c>
      <c r="K3250" s="63">
        <v>12</v>
      </c>
      <c r="L3250" s="63" t="s">
        <v>3186</v>
      </c>
      <c r="M3250" s="63" t="s">
        <v>3187</v>
      </c>
      <c r="N3250" s="63" t="s">
        <v>3198</v>
      </c>
      <c r="O3250" s="62">
        <v>3</v>
      </c>
      <c r="P3250" s="64"/>
    </row>
    <row r="3251" spans="2:16" x14ac:dyDescent="0.25">
      <c r="B3251" s="62">
        <v>3246</v>
      </c>
      <c r="C3251" s="63" t="s">
        <v>3182</v>
      </c>
      <c r="D3251" s="63" t="s">
        <v>3245</v>
      </c>
      <c r="E3251" s="63" t="s">
        <v>3245</v>
      </c>
      <c r="F3251" s="63" t="s">
        <v>3245</v>
      </c>
      <c r="G3251" s="63"/>
      <c r="H3251" s="63"/>
      <c r="I3251" s="62" t="s">
        <v>3189</v>
      </c>
      <c r="J3251" s="63">
        <v>80</v>
      </c>
      <c r="K3251" s="63">
        <v>12</v>
      </c>
      <c r="L3251" s="63" t="s">
        <v>3186</v>
      </c>
      <c r="M3251" s="63" t="s">
        <v>3187</v>
      </c>
      <c r="N3251" s="63" t="s">
        <v>3198</v>
      </c>
      <c r="O3251" s="62">
        <v>3</v>
      </c>
      <c r="P3251" s="64"/>
    </row>
    <row r="3252" spans="2:16" x14ac:dyDescent="0.25">
      <c r="B3252" s="62">
        <v>3247</v>
      </c>
      <c r="C3252" s="63" t="s">
        <v>3182</v>
      </c>
      <c r="D3252" s="63" t="s">
        <v>3245</v>
      </c>
      <c r="E3252" s="63" t="s">
        <v>3245</v>
      </c>
      <c r="F3252" s="63" t="s">
        <v>3245</v>
      </c>
      <c r="G3252" s="63"/>
      <c r="H3252" s="63"/>
      <c r="I3252" s="62" t="s">
        <v>3189</v>
      </c>
      <c r="J3252" s="63">
        <v>80</v>
      </c>
      <c r="K3252" s="63">
        <v>12</v>
      </c>
      <c r="L3252" s="63" t="s">
        <v>3186</v>
      </c>
      <c r="M3252" s="63" t="s">
        <v>3187</v>
      </c>
      <c r="N3252" s="63" t="s">
        <v>3198</v>
      </c>
      <c r="O3252" s="62">
        <v>3</v>
      </c>
      <c r="P3252" s="64"/>
    </row>
    <row r="3253" spans="2:16" x14ac:dyDescent="0.25">
      <c r="B3253" s="62">
        <v>3248</v>
      </c>
      <c r="C3253" s="63" t="s">
        <v>3182</v>
      </c>
      <c r="D3253" s="63" t="s">
        <v>3245</v>
      </c>
      <c r="E3253" s="63" t="s">
        <v>3245</v>
      </c>
      <c r="F3253" s="63" t="s">
        <v>3245</v>
      </c>
      <c r="G3253" s="63"/>
      <c r="H3253" s="63"/>
      <c r="I3253" s="62" t="s">
        <v>3189</v>
      </c>
      <c r="J3253" s="63">
        <v>80</v>
      </c>
      <c r="K3253" s="63">
        <v>12</v>
      </c>
      <c r="L3253" s="63" t="s">
        <v>3186</v>
      </c>
      <c r="M3253" s="63" t="s">
        <v>3187</v>
      </c>
      <c r="N3253" s="63" t="s">
        <v>3198</v>
      </c>
      <c r="O3253" s="62">
        <v>3</v>
      </c>
      <c r="P3253" s="64"/>
    </row>
    <row r="3254" spans="2:16" x14ac:dyDescent="0.25">
      <c r="B3254" s="62">
        <v>3249</v>
      </c>
      <c r="C3254" s="63" t="s">
        <v>3182</v>
      </c>
      <c r="D3254" s="63" t="s">
        <v>3245</v>
      </c>
      <c r="E3254" s="63" t="s">
        <v>3245</v>
      </c>
      <c r="F3254" s="63" t="s">
        <v>3245</v>
      </c>
      <c r="G3254" s="63"/>
      <c r="H3254" s="63"/>
      <c r="I3254" s="62" t="s">
        <v>3189</v>
      </c>
      <c r="J3254" s="63">
        <v>80</v>
      </c>
      <c r="K3254" s="63">
        <v>12</v>
      </c>
      <c r="L3254" s="63" t="s">
        <v>3186</v>
      </c>
      <c r="M3254" s="63" t="s">
        <v>3187</v>
      </c>
      <c r="N3254" s="63" t="s">
        <v>3198</v>
      </c>
      <c r="O3254" s="62">
        <v>3</v>
      </c>
      <c r="P3254" s="64"/>
    </row>
    <row r="3255" spans="2:16" x14ac:dyDescent="0.25">
      <c r="B3255" s="62">
        <v>3250</v>
      </c>
      <c r="C3255" s="63" t="s">
        <v>3182</v>
      </c>
      <c r="D3255" s="63" t="s">
        <v>3245</v>
      </c>
      <c r="E3255" s="63" t="s">
        <v>3245</v>
      </c>
      <c r="F3255" s="63" t="s">
        <v>3245</v>
      </c>
      <c r="G3255" s="63"/>
      <c r="H3255" s="63"/>
      <c r="I3255" s="62" t="s">
        <v>3189</v>
      </c>
      <c r="J3255" s="63">
        <v>80</v>
      </c>
      <c r="K3255" s="63">
        <v>12</v>
      </c>
      <c r="L3255" s="63" t="s">
        <v>3186</v>
      </c>
      <c r="M3255" s="63" t="s">
        <v>3187</v>
      </c>
      <c r="N3255" s="63" t="s">
        <v>3198</v>
      </c>
      <c r="O3255" s="62">
        <v>3</v>
      </c>
      <c r="P3255" s="64"/>
    </row>
    <row r="3256" spans="2:16" x14ac:dyDescent="0.25">
      <c r="B3256" s="62">
        <v>3251</v>
      </c>
      <c r="C3256" s="63" t="s">
        <v>3182</v>
      </c>
      <c r="D3256" s="63" t="s">
        <v>3245</v>
      </c>
      <c r="E3256" s="63" t="s">
        <v>3245</v>
      </c>
      <c r="F3256" s="63" t="s">
        <v>3245</v>
      </c>
      <c r="G3256" s="63"/>
      <c r="H3256" s="63"/>
      <c r="I3256" s="62" t="s">
        <v>3189</v>
      </c>
      <c r="J3256" s="63">
        <v>80</v>
      </c>
      <c r="K3256" s="63">
        <v>12</v>
      </c>
      <c r="L3256" s="63" t="s">
        <v>3186</v>
      </c>
      <c r="M3256" s="63" t="s">
        <v>3187</v>
      </c>
      <c r="N3256" s="63" t="s">
        <v>3198</v>
      </c>
      <c r="O3256" s="62">
        <v>3</v>
      </c>
      <c r="P3256" s="64"/>
    </row>
    <row r="3257" spans="2:16" x14ac:dyDescent="0.25">
      <c r="B3257" s="62">
        <v>3252</v>
      </c>
      <c r="C3257" s="63" t="s">
        <v>3182</v>
      </c>
      <c r="D3257" s="63" t="s">
        <v>3245</v>
      </c>
      <c r="E3257" s="63" t="s">
        <v>3245</v>
      </c>
      <c r="F3257" s="63" t="s">
        <v>3245</v>
      </c>
      <c r="G3257" s="63"/>
      <c r="H3257" s="63"/>
      <c r="I3257" s="62" t="s">
        <v>3189</v>
      </c>
      <c r="J3257" s="63">
        <v>80</v>
      </c>
      <c r="K3257" s="63">
        <v>12</v>
      </c>
      <c r="L3257" s="63" t="s">
        <v>3186</v>
      </c>
      <c r="M3257" s="63" t="s">
        <v>3187</v>
      </c>
      <c r="N3257" s="63" t="s">
        <v>3198</v>
      </c>
      <c r="O3257" s="62">
        <v>3</v>
      </c>
      <c r="P3257" s="64"/>
    </row>
    <row r="3258" spans="2:16" x14ac:dyDescent="0.25">
      <c r="B3258" s="62">
        <v>3253</v>
      </c>
      <c r="C3258" s="63" t="s">
        <v>3182</v>
      </c>
      <c r="D3258" s="63" t="s">
        <v>3245</v>
      </c>
      <c r="E3258" s="63" t="s">
        <v>3245</v>
      </c>
      <c r="F3258" s="63" t="s">
        <v>3245</v>
      </c>
      <c r="G3258" s="63"/>
      <c r="H3258" s="63"/>
      <c r="I3258" s="62" t="s">
        <v>3189</v>
      </c>
      <c r="J3258" s="63">
        <v>80</v>
      </c>
      <c r="K3258" s="63">
        <v>12</v>
      </c>
      <c r="L3258" s="63" t="s">
        <v>3186</v>
      </c>
      <c r="M3258" s="63" t="s">
        <v>3187</v>
      </c>
      <c r="N3258" s="63" t="s">
        <v>3198</v>
      </c>
      <c r="O3258" s="62">
        <v>3</v>
      </c>
      <c r="P3258" s="64"/>
    </row>
    <row r="3259" spans="2:16" x14ac:dyDescent="0.25">
      <c r="B3259" s="62">
        <v>3254</v>
      </c>
      <c r="C3259" s="63" t="s">
        <v>3182</v>
      </c>
      <c r="D3259" s="63" t="s">
        <v>3245</v>
      </c>
      <c r="E3259" s="63" t="s">
        <v>3245</v>
      </c>
      <c r="F3259" s="63" t="s">
        <v>3245</v>
      </c>
      <c r="G3259" s="63"/>
      <c r="H3259" s="63"/>
      <c r="I3259" s="62" t="s">
        <v>3189</v>
      </c>
      <c r="J3259" s="63">
        <v>80</v>
      </c>
      <c r="K3259" s="63">
        <v>12</v>
      </c>
      <c r="L3259" s="63" t="s">
        <v>3186</v>
      </c>
      <c r="M3259" s="63" t="s">
        <v>3187</v>
      </c>
      <c r="N3259" s="63" t="s">
        <v>3198</v>
      </c>
      <c r="O3259" s="62">
        <v>3</v>
      </c>
      <c r="P3259" s="64"/>
    </row>
    <row r="3260" spans="2:16" x14ac:dyDescent="0.25">
      <c r="B3260" s="62">
        <v>3255</v>
      </c>
      <c r="C3260" s="63" t="s">
        <v>3182</v>
      </c>
      <c r="D3260" s="63" t="s">
        <v>3245</v>
      </c>
      <c r="E3260" s="63" t="s">
        <v>3245</v>
      </c>
      <c r="F3260" s="63" t="s">
        <v>3245</v>
      </c>
      <c r="G3260" s="63"/>
      <c r="H3260" s="63"/>
      <c r="I3260" s="62" t="s">
        <v>3189</v>
      </c>
      <c r="J3260" s="63">
        <v>80</v>
      </c>
      <c r="K3260" s="63">
        <v>12</v>
      </c>
      <c r="L3260" s="63" t="s">
        <v>3186</v>
      </c>
      <c r="M3260" s="63" t="s">
        <v>3187</v>
      </c>
      <c r="N3260" s="63" t="s">
        <v>3198</v>
      </c>
      <c r="O3260" s="62">
        <v>3</v>
      </c>
      <c r="P3260" s="64"/>
    </row>
    <row r="3261" spans="2:16" x14ac:dyDescent="0.25">
      <c r="B3261" s="62">
        <v>3256</v>
      </c>
      <c r="C3261" s="63" t="s">
        <v>3182</v>
      </c>
      <c r="D3261" s="63" t="s">
        <v>3245</v>
      </c>
      <c r="E3261" s="63" t="s">
        <v>3245</v>
      </c>
      <c r="F3261" s="63" t="s">
        <v>3245</v>
      </c>
      <c r="G3261" s="63"/>
      <c r="H3261" s="63"/>
      <c r="I3261" s="62" t="s">
        <v>3189</v>
      </c>
      <c r="J3261" s="63">
        <v>80</v>
      </c>
      <c r="K3261" s="63">
        <v>12</v>
      </c>
      <c r="L3261" s="63" t="s">
        <v>3186</v>
      </c>
      <c r="M3261" s="63" t="s">
        <v>3187</v>
      </c>
      <c r="N3261" s="63" t="s">
        <v>3198</v>
      </c>
      <c r="O3261" s="62">
        <v>3</v>
      </c>
      <c r="P3261" s="64"/>
    </row>
    <row r="3262" spans="2:16" x14ac:dyDescent="0.25">
      <c r="B3262" s="62">
        <v>3257</v>
      </c>
      <c r="C3262" s="63" t="s">
        <v>3182</v>
      </c>
      <c r="D3262" s="63" t="s">
        <v>3245</v>
      </c>
      <c r="E3262" s="63" t="s">
        <v>3245</v>
      </c>
      <c r="F3262" s="63" t="s">
        <v>3245</v>
      </c>
      <c r="G3262" s="63"/>
      <c r="H3262" s="63"/>
      <c r="I3262" s="62" t="s">
        <v>3189</v>
      </c>
      <c r="J3262" s="63">
        <v>80</v>
      </c>
      <c r="K3262" s="63">
        <v>12</v>
      </c>
      <c r="L3262" s="63" t="s">
        <v>3186</v>
      </c>
      <c r="M3262" s="63" t="s">
        <v>3187</v>
      </c>
      <c r="N3262" s="63" t="s">
        <v>3198</v>
      </c>
      <c r="O3262" s="62">
        <v>3</v>
      </c>
      <c r="P3262" s="64"/>
    </row>
    <row r="3263" spans="2:16" x14ac:dyDescent="0.25">
      <c r="B3263" s="62">
        <v>3258</v>
      </c>
      <c r="C3263" s="63" t="s">
        <v>3182</v>
      </c>
      <c r="D3263" s="63" t="s">
        <v>3245</v>
      </c>
      <c r="E3263" s="63" t="s">
        <v>3245</v>
      </c>
      <c r="F3263" s="63" t="s">
        <v>3245</v>
      </c>
      <c r="G3263" s="63"/>
      <c r="H3263" s="63"/>
      <c r="I3263" s="62" t="s">
        <v>3189</v>
      </c>
      <c r="J3263" s="63">
        <v>80</v>
      </c>
      <c r="K3263" s="63">
        <v>12</v>
      </c>
      <c r="L3263" s="63" t="s">
        <v>3186</v>
      </c>
      <c r="M3263" s="63" t="s">
        <v>3187</v>
      </c>
      <c r="N3263" s="63" t="s">
        <v>3198</v>
      </c>
      <c r="O3263" s="62">
        <v>3</v>
      </c>
      <c r="P3263" s="64"/>
    </row>
    <row r="3264" spans="2:16" x14ac:dyDescent="0.25">
      <c r="B3264" s="62">
        <v>3259</v>
      </c>
      <c r="C3264" s="63" t="s">
        <v>3182</v>
      </c>
      <c r="D3264" s="63" t="s">
        <v>3245</v>
      </c>
      <c r="E3264" s="63" t="s">
        <v>3245</v>
      </c>
      <c r="F3264" s="63" t="s">
        <v>3245</v>
      </c>
      <c r="G3264" s="63"/>
      <c r="H3264" s="63"/>
      <c r="I3264" s="62" t="s">
        <v>3189</v>
      </c>
      <c r="J3264" s="63">
        <v>80</v>
      </c>
      <c r="K3264" s="63">
        <v>12</v>
      </c>
      <c r="L3264" s="63" t="s">
        <v>3186</v>
      </c>
      <c r="M3264" s="63" t="s">
        <v>3187</v>
      </c>
      <c r="N3264" s="63" t="s">
        <v>3198</v>
      </c>
      <c r="O3264" s="62">
        <v>3</v>
      </c>
      <c r="P3264" s="64"/>
    </row>
    <row r="3265" spans="2:16" x14ac:dyDescent="0.25">
      <c r="B3265" s="62">
        <v>3260</v>
      </c>
      <c r="C3265" s="63" t="s">
        <v>3182</v>
      </c>
      <c r="D3265" s="63" t="s">
        <v>3245</v>
      </c>
      <c r="E3265" s="63" t="s">
        <v>3245</v>
      </c>
      <c r="F3265" s="63" t="s">
        <v>3245</v>
      </c>
      <c r="G3265" s="63"/>
      <c r="H3265" s="63"/>
      <c r="I3265" s="62" t="s">
        <v>3189</v>
      </c>
      <c r="J3265" s="63">
        <v>80</v>
      </c>
      <c r="K3265" s="63">
        <v>12</v>
      </c>
      <c r="L3265" s="63" t="s">
        <v>3186</v>
      </c>
      <c r="M3265" s="63" t="s">
        <v>3187</v>
      </c>
      <c r="N3265" s="63" t="s">
        <v>3198</v>
      </c>
      <c r="O3265" s="62">
        <v>3</v>
      </c>
      <c r="P3265" s="64"/>
    </row>
    <row r="3266" spans="2:16" x14ac:dyDescent="0.25">
      <c r="B3266" s="62">
        <v>3261</v>
      </c>
      <c r="C3266" s="63" t="s">
        <v>3182</v>
      </c>
      <c r="D3266" s="63" t="s">
        <v>3245</v>
      </c>
      <c r="E3266" s="63" t="s">
        <v>3245</v>
      </c>
      <c r="F3266" s="63" t="s">
        <v>3245</v>
      </c>
      <c r="G3266" s="63"/>
      <c r="H3266" s="63"/>
      <c r="I3266" s="62" t="s">
        <v>3189</v>
      </c>
      <c r="J3266" s="63">
        <v>80</v>
      </c>
      <c r="K3266" s="63">
        <v>12</v>
      </c>
      <c r="L3266" s="63" t="s">
        <v>3186</v>
      </c>
      <c r="M3266" s="63" t="s">
        <v>3187</v>
      </c>
      <c r="N3266" s="63" t="s">
        <v>3198</v>
      </c>
      <c r="O3266" s="62">
        <v>3</v>
      </c>
      <c r="P3266" s="64"/>
    </row>
    <row r="3267" spans="2:16" x14ac:dyDescent="0.25">
      <c r="B3267" s="62">
        <v>3262</v>
      </c>
      <c r="C3267" s="63" t="s">
        <v>3182</v>
      </c>
      <c r="D3267" s="63" t="s">
        <v>3245</v>
      </c>
      <c r="E3267" s="63" t="s">
        <v>3245</v>
      </c>
      <c r="F3267" s="63" t="s">
        <v>3245</v>
      </c>
      <c r="G3267" s="63"/>
      <c r="H3267" s="63"/>
      <c r="I3267" s="62" t="s">
        <v>3189</v>
      </c>
      <c r="J3267" s="63">
        <v>80</v>
      </c>
      <c r="K3267" s="63">
        <v>12</v>
      </c>
      <c r="L3267" s="63" t="s">
        <v>3186</v>
      </c>
      <c r="M3267" s="63" t="s">
        <v>3187</v>
      </c>
      <c r="N3267" s="63" t="s">
        <v>3198</v>
      </c>
      <c r="O3267" s="62">
        <v>3</v>
      </c>
      <c r="P3267" s="64"/>
    </row>
    <row r="3268" spans="2:16" x14ac:dyDescent="0.25">
      <c r="B3268" s="62">
        <v>3263</v>
      </c>
      <c r="C3268" s="63" t="s">
        <v>3182</v>
      </c>
      <c r="D3268" s="63" t="s">
        <v>3245</v>
      </c>
      <c r="E3268" s="63" t="s">
        <v>3245</v>
      </c>
      <c r="F3268" s="63" t="s">
        <v>3245</v>
      </c>
      <c r="G3268" s="63"/>
      <c r="H3268" s="63"/>
      <c r="I3268" s="62" t="s">
        <v>3189</v>
      </c>
      <c r="J3268" s="63">
        <v>80</v>
      </c>
      <c r="K3268" s="63">
        <v>12</v>
      </c>
      <c r="L3268" s="63" t="s">
        <v>3186</v>
      </c>
      <c r="M3268" s="63" t="s">
        <v>3187</v>
      </c>
      <c r="N3268" s="63" t="s">
        <v>3198</v>
      </c>
      <c r="O3268" s="62">
        <v>3</v>
      </c>
      <c r="P3268" s="64"/>
    </row>
    <row r="3269" spans="2:16" x14ac:dyDescent="0.25">
      <c r="B3269" s="62">
        <v>3264</v>
      </c>
      <c r="C3269" s="63" t="s">
        <v>3182</v>
      </c>
      <c r="D3269" s="63" t="s">
        <v>3245</v>
      </c>
      <c r="E3269" s="63" t="s">
        <v>3245</v>
      </c>
      <c r="F3269" s="63" t="s">
        <v>3245</v>
      </c>
      <c r="G3269" s="63"/>
      <c r="H3269" s="63"/>
      <c r="I3269" s="62" t="s">
        <v>3189</v>
      </c>
      <c r="J3269" s="63">
        <v>80</v>
      </c>
      <c r="K3269" s="63">
        <v>12</v>
      </c>
      <c r="L3269" s="63" t="s">
        <v>3186</v>
      </c>
      <c r="M3269" s="63" t="s">
        <v>3187</v>
      </c>
      <c r="N3269" s="63" t="s">
        <v>3198</v>
      </c>
      <c r="O3269" s="62">
        <v>3</v>
      </c>
      <c r="P3269" s="64"/>
    </row>
    <row r="3270" spans="2:16" x14ac:dyDescent="0.25">
      <c r="B3270" s="62">
        <v>3265</v>
      </c>
      <c r="C3270" s="63" t="s">
        <v>3182</v>
      </c>
      <c r="D3270" s="63" t="s">
        <v>3245</v>
      </c>
      <c r="E3270" s="63" t="s">
        <v>3245</v>
      </c>
      <c r="F3270" s="63" t="s">
        <v>3245</v>
      </c>
      <c r="G3270" s="63"/>
      <c r="H3270" s="63"/>
      <c r="I3270" s="62" t="s">
        <v>3189</v>
      </c>
      <c r="J3270" s="63">
        <v>80</v>
      </c>
      <c r="K3270" s="63">
        <v>12</v>
      </c>
      <c r="L3270" s="63" t="s">
        <v>3186</v>
      </c>
      <c r="M3270" s="63" t="s">
        <v>3187</v>
      </c>
      <c r="N3270" s="63" t="s">
        <v>3198</v>
      </c>
      <c r="O3270" s="62">
        <v>3</v>
      </c>
      <c r="P3270" s="64"/>
    </row>
    <row r="3271" spans="2:16" x14ac:dyDescent="0.25">
      <c r="B3271" s="62">
        <v>3266</v>
      </c>
      <c r="C3271" s="63" t="s">
        <v>3182</v>
      </c>
      <c r="D3271" s="63" t="s">
        <v>3245</v>
      </c>
      <c r="E3271" s="63" t="s">
        <v>3245</v>
      </c>
      <c r="F3271" s="63" t="s">
        <v>3245</v>
      </c>
      <c r="G3271" s="63"/>
      <c r="H3271" s="63"/>
      <c r="I3271" s="62" t="s">
        <v>3189</v>
      </c>
      <c r="J3271" s="63">
        <v>80</v>
      </c>
      <c r="K3271" s="63">
        <v>12</v>
      </c>
      <c r="L3271" s="63" t="s">
        <v>3186</v>
      </c>
      <c r="M3271" s="63" t="s">
        <v>3187</v>
      </c>
      <c r="N3271" s="63" t="s">
        <v>3198</v>
      </c>
      <c r="O3271" s="62">
        <v>3</v>
      </c>
      <c r="P3271" s="64"/>
    </row>
    <row r="3272" spans="2:16" x14ac:dyDescent="0.25">
      <c r="B3272" s="62">
        <v>3267</v>
      </c>
      <c r="C3272" s="63" t="s">
        <v>3182</v>
      </c>
      <c r="D3272" s="63" t="s">
        <v>3245</v>
      </c>
      <c r="E3272" s="63" t="s">
        <v>3245</v>
      </c>
      <c r="F3272" s="63" t="s">
        <v>3245</v>
      </c>
      <c r="G3272" s="63"/>
      <c r="H3272" s="63"/>
      <c r="I3272" s="62" t="s">
        <v>3189</v>
      </c>
      <c r="J3272" s="63">
        <v>80</v>
      </c>
      <c r="K3272" s="63">
        <v>12</v>
      </c>
      <c r="L3272" s="63" t="s">
        <v>3186</v>
      </c>
      <c r="M3272" s="63" t="s">
        <v>3187</v>
      </c>
      <c r="N3272" s="63" t="s">
        <v>3198</v>
      </c>
      <c r="O3272" s="62">
        <v>3</v>
      </c>
      <c r="P3272" s="64"/>
    </row>
    <row r="3273" spans="2:16" x14ac:dyDescent="0.25">
      <c r="B3273" s="62">
        <v>3268</v>
      </c>
      <c r="C3273" s="63" t="s">
        <v>3182</v>
      </c>
      <c r="D3273" s="63" t="s">
        <v>3245</v>
      </c>
      <c r="E3273" s="63" t="s">
        <v>3245</v>
      </c>
      <c r="F3273" s="63" t="s">
        <v>3245</v>
      </c>
      <c r="G3273" s="63"/>
      <c r="H3273" s="63"/>
      <c r="I3273" s="62" t="s">
        <v>3189</v>
      </c>
      <c r="J3273" s="63">
        <v>80</v>
      </c>
      <c r="K3273" s="63">
        <v>12</v>
      </c>
      <c r="L3273" s="63" t="s">
        <v>3186</v>
      </c>
      <c r="M3273" s="63" t="s">
        <v>3187</v>
      </c>
      <c r="N3273" s="63" t="s">
        <v>3198</v>
      </c>
      <c r="O3273" s="62">
        <v>3</v>
      </c>
      <c r="P3273" s="64"/>
    </row>
    <row r="3274" spans="2:16" x14ac:dyDescent="0.25">
      <c r="B3274" s="62">
        <v>3269</v>
      </c>
      <c r="C3274" s="63" t="s">
        <v>3182</v>
      </c>
      <c r="D3274" s="63" t="s">
        <v>3245</v>
      </c>
      <c r="E3274" s="63" t="s">
        <v>3245</v>
      </c>
      <c r="F3274" s="63" t="s">
        <v>3245</v>
      </c>
      <c r="G3274" s="63"/>
      <c r="H3274" s="63"/>
      <c r="I3274" s="62" t="s">
        <v>3189</v>
      </c>
      <c r="J3274" s="63">
        <v>80</v>
      </c>
      <c r="K3274" s="63">
        <v>12</v>
      </c>
      <c r="L3274" s="63" t="s">
        <v>3186</v>
      </c>
      <c r="M3274" s="63" t="s">
        <v>3187</v>
      </c>
      <c r="N3274" s="63" t="s">
        <v>3198</v>
      </c>
      <c r="O3274" s="62">
        <v>3</v>
      </c>
      <c r="P3274" s="64"/>
    </row>
    <row r="3275" spans="2:16" x14ac:dyDescent="0.25">
      <c r="B3275" s="62">
        <v>3270</v>
      </c>
      <c r="C3275" s="63" t="s">
        <v>3182</v>
      </c>
      <c r="D3275" s="63" t="s">
        <v>3245</v>
      </c>
      <c r="E3275" s="63" t="s">
        <v>3245</v>
      </c>
      <c r="F3275" s="63" t="s">
        <v>3245</v>
      </c>
      <c r="G3275" s="63"/>
      <c r="H3275" s="63"/>
      <c r="I3275" s="62" t="s">
        <v>3189</v>
      </c>
      <c r="J3275" s="63">
        <v>80</v>
      </c>
      <c r="K3275" s="63">
        <v>12</v>
      </c>
      <c r="L3275" s="63" t="s">
        <v>3186</v>
      </c>
      <c r="M3275" s="63" t="s">
        <v>3187</v>
      </c>
      <c r="N3275" s="63" t="s">
        <v>3198</v>
      </c>
      <c r="O3275" s="62">
        <v>3</v>
      </c>
      <c r="P3275" s="64"/>
    </row>
    <row r="3276" spans="2:16" x14ac:dyDescent="0.25">
      <c r="B3276" s="62">
        <v>3271</v>
      </c>
      <c r="C3276" s="63" t="s">
        <v>3182</v>
      </c>
      <c r="D3276" s="63" t="s">
        <v>3245</v>
      </c>
      <c r="E3276" s="63" t="s">
        <v>3245</v>
      </c>
      <c r="F3276" s="63" t="s">
        <v>3245</v>
      </c>
      <c r="G3276" s="63"/>
      <c r="H3276" s="63"/>
      <c r="I3276" s="62" t="s">
        <v>3200</v>
      </c>
      <c r="J3276" s="63">
        <v>30.7</v>
      </c>
      <c r="K3276" s="63">
        <v>7</v>
      </c>
      <c r="L3276" s="63" t="s">
        <v>3186</v>
      </c>
      <c r="M3276" s="63" t="s">
        <v>3219</v>
      </c>
      <c r="N3276" s="63" t="s">
        <v>3220</v>
      </c>
      <c r="O3276" s="62">
        <v>1</v>
      </c>
    </row>
    <row r="3277" spans="2:16" x14ac:dyDescent="0.25">
      <c r="B3277" s="62">
        <v>3272</v>
      </c>
      <c r="C3277" s="63" t="s">
        <v>3182</v>
      </c>
      <c r="D3277" s="63" t="s">
        <v>3214</v>
      </c>
      <c r="E3277" s="63" t="s">
        <v>3215</v>
      </c>
      <c r="F3277" s="63" t="s">
        <v>3215</v>
      </c>
      <c r="G3277" s="63"/>
      <c r="H3277" s="63"/>
      <c r="I3277" s="62" t="s">
        <v>3185</v>
      </c>
      <c r="J3277" s="63">
        <v>296.74</v>
      </c>
      <c r="K3277" s="63">
        <v>13</v>
      </c>
      <c r="L3277" s="63" t="s">
        <v>3186</v>
      </c>
      <c r="M3277" s="63" t="s">
        <v>3194</v>
      </c>
      <c r="N3277" s="63" t="s">
        <v>2677</v>
      </c>
      <c r="O3277" s="62">
        <v>1</v>
      </c>
    </row>
    <row r="3278" spans="2:16" x14ac:dyDescent="0.25">
      <c r="B3278" s="62">
        <v>3273</v>
      </c>
      <c r="C3278" s="63" t="s">
        <v>3182</v>
      </c>
      <c r="D3278" s="63" t="s">
        <v>3205</v>
      </c>
      <c r="E3278" s="63" t="s">
        <v>3252</v>
      </c>
      <c r="F3278" s="63" t="s">
        <v>3252</v>
      </c>
      <c r="G3278" s="63"/>
      <c r="H3278" s="63"/>
      <c r="I3278" s="62" t="s">
        <v>3189</v>
      </c>
      <c r="J3278" s="63">
        <v>91</v>
      </c>
      <c r="K3278" s="63">
        <v>13</v>
      </c>
      <c r="L3278" s="63" t="s">
        <v>3186</v>
      </c>
      <c r="M3278" s="63" t="s">
        <v>3187</v>
      </c>
      <c r="N3278" s="63" t="s">
        <v>3199</v>
      </c>
      <c r="O3278" s="62">
        <v>3</v>
      </c>
      <c r="P3278" s="64"/>
    </row>
    <row r="3279" spans="2:16" x14ac:dyDescent="0.25">
      <c r="B3279" s="62">
        <v>3274</v>
      </c>
      <c r="C3279" s="63" t="s">
        <v>3182</v>
      </c>
      <c r="D3279" s="63" t="s">
        <v>3182</v>
      </c>
      <c r="E3279" s="63" t="s">
        <v>3226</v>
      </c>
      <c r="F3279" s="63" t="s">
        <v>3226</v>
      </c>
      <c r="G3279" s="63"/>
      <c r="H3279" s="63"/>
      <c r="I3279" s="62" t="s">
        <v>3189</v>
      </c>
      <c r="J3279" s="63">
        <v>60</v>
      </c>
      <c r="K3279" s="63">
        <v>12</v>
      </c>
      <c r="L3279" s="63" t="s">
        <v>3186</v>
      </c>
      <c r="M3279" s="63" t="s">
        <v>3187</v>
      </c>
      <c r="N3279" s="63" t="s">
        <v>3198</v>
      </c>
      <c r="O3279" s="62">
        <v>3</v>
      </c>
      <c r="P3279" s="64"/>
    </row>
    <row r="3280" spans="2:16" x14ac:dyDescent="0.25">
      <c r="B3280" s="62">
        <v>3275</v>
      </c>
      <c r="C3280" s="63" t="s">
        <v>3182</v>
      </c>
      <c r="D3280" s="63" t="s">
        <v>3182</v>
      </c>
      <c r="E3280" s="63" t="s">
        <v>3226</v>
      </c>
      <c r="F3280" s="63" t="s">
        <v>3226</v>
      </c>
      <c r="G3280" s="63"/>
      <c r="H3280" s="63"/>
      <c r="I3280" s="62" t="s">
        <v>3189</v>
      </c>
      <c r="J3280" s="63">
        <v>97</v>
      </c>
      <c r="K3280" s="63">
        <v>12</v>
      </c>
      <c r="L3280" s="63" t="s">
        <v>3186</v>
      </c>
      <c r="M3280" s="63" t="s">
        <v>3187</v>
      </c>
      <c r="N3280" s="63" t="s">
        <v>3198</v>
      </c>
      <c r="O3280" s="62">
        <v>3</v>
      </c>
      <c r="P3280" s="64"/>
    </row>
    <row r="3281" spans="2:16" x14ac:dyDescent="0.25">
      <c r="B3281" s="62">
        <v>3276</v>
      </c>
      <c r="C3281" s="63" t="s">
        <v>3182</v>
      </c>
      <c r="D3281" s="63" t="s">
        <v>3182</v>
      </c>
      <c r="E3281" s="63" t="s">
        <v>3226</v>
      </c>
      <c r="F3281" s="63" t="s">
        <v>3226</v>
      </c>
      <c r="G3281" s="63"/>
      <c r="H3281" s="63"/>
      <c r="I3281" s="62" t="s">
        <v>3189</v>
      </c>
      <c r="J3281" s="63">
        <v>80.7</v>
      </c>
      <c r="K3281" s="63">
        <v>12</v>
      </c>
      <c r="L3281" s="63" t="s">
        <v>3186</v>
      </c>
      <c r="M3281" s="63" t="s">
        <v>3187</v>
      </c>
      <c r="N3281" s="63" t="s">
        <v>3198</v>
      </c>
      <c r="O3281" s="62">
        <v>3</v>
      </c>
      <c r="P3281" s="64"/>
    </row>
    <row r="3282" spans="2:16" x14ac:dyDescent="0.25">
      <c r="B3282" s="62">
        <v>3277</v>
      </c>
      <c r="C3282" s="63" t="s">
        <v>3182</v>
      </c>
      <c r="D3282" s="63" t="s">
        <v>3182</v>
      </c>
      <c r="E3282" s="63" t="s">
        <v>3226</v>
      </c>
      <c r="F3282" s="63" t="s">
        <v>3226</v>
      </c>
      <c r="G3282" s="63"/>
      <c r="H3282" s="63"/>
      <c r="I3282" s="62" t="s">
        <v>3189</v>
      </c>
      <c r="J3282" s="63">
        <v>96.5</v>
      </c>
      <c r="K3282" s="63">
        <v>12</v>
      </c>
      <c r="L3282" s="63" t="s">
        <v>3186</v>
      </c>
      <c r="M3282" s="63" t="s">
        <v>3187</v>
      </c>
      <c r="N3282" s="63" t="s">
        <v>3198</v>
      </c>
      <c r="O3282" s="62">
        <v>3</v>
      </c>
      <c r="P3282" s="64"/>
    </row>
    <row r="3283" spans="2:16" x14ac:dyDescent="0.25">
      <c r="B3283" s="62">
        <v>3278</v>
      </c>
      <c r="C3283" s="63" t="s">
        <v>3182</v>
      </c>
      <c r="D3283" s="63" t="s">
        <v>3182</v>
      </c>
      <c r="E3283" s="63" t="s">
        <v>3226</v>
      </c>
      <c r="F3283" s="63" t="s">
        <v>3226</v>
      </c>
      <c r="G3283" s="63"/>
      <c r="H3283" s="63"/>
      <c r="I3283" s="62" t="s">
        <v>3189</v>
      </c>
      <c r="J3283" s="63">
        <v>82.5</v>
      </c>
      <c r="K3283" s="63">
        <v>12</v>
      </c>
      <c r="L3283" s="63" t="s">
        <v>3186</v>
      </c>
      <c r="M3283" s="63" t="s">
        <v>3187</v>
      </c>
      <c r="N3283" s="63" t="s">
        <v>3198</v>
      </c>
      <c r="O3283" s="62">
        <v>3</v>
      </c>
      <c r="P3283" s="64"/>
    </row>
    <row r="3284" spans="2:16" x14ac:dyDescent="0.25">
      <c r="B3284" s="62">
        <v>3279</v>
      </c>
      <c r="C3284" s="63" t="s">
        <v>3182</v>
      </c>
      <c r="D3284" s="63" t="s">
        <v>3182</v>
      </c>
      <c r="E3284" s="63" t="s">
        <v>3226</v>
      </c>
      <c r="F3284" s="63" t="s">
        <v>3226</v>
      </c>
      <c r="G3284" s="63"/>
      <c r="H3284" s="63"/>
      <c r="I3284" s="62" t="s">
        <v>3189</v>
      </c>
      <c r="J3284" s="63">
        <v>97.2</v>
      </c>
      <c r="K3284" s="63">
        <v>12</v>
      </c>
      <c r="L3284" s="63" t="s">
        <v>3186</v>
      </c>
      <c r="M3284" s="63" t="s">
        <v>3187</v>
      </c>
      <c r="N3284" s="63" t="s">
        <v>3198</v>
      </c>
      <c r="O3284" s="62">
        <v>3</v>
      </c>
      <c r="P3284" s="64"/>
    </row>
    <row r="3285" spans="2:16" x14ac:dyDescent="0.25">
      <c r="B3285" s="62">
        <v>3280</v>
      </c>
      <c r="C3285" s="63" t="s">
        <v>3182</v>
      </c>
      <c r="D3285" s="63" t="s">
        <v>3214</v>
      </c>
      <c r="E3285" s="63" t="s">
        <v>3215</v>
      </c>
      <c r="F3285" s="63" t="s">
        <v>3215</v>
      </c>
      <c r="G3285" s="63"/>
      <c r="H3285" s="63"/>
      <c r="I3285" s="62" t="s">
        <v>3185</v>
      </c>
      <c r="J3285" s="63">
        <v>155.4</v>
      </c>
      <c r="K3285" s="63">
        <v>13</v>
      </c>
      <c r="L3285" s="63" t="s">
        <v>3186</v>
      </c>
      <c r="M3285" s="63" t="s">
        <v>3194</v>
      </c>
      <c r="N3285" s="63" t="s">
        <v>2677</v>
      </c>
      <c r="O3285" s="62">
        <v>1</v>
      </c>
    </row>
    <row r="3286" spans="2:16" x14ac:dyDescent="0.25">
      <c r="B3286" s="62">
        <v>3281</v>
      </c>
      <c r="C3286" s="63" t="s">
        <v>3182</v>
      </c>
      <c r="D3286" s="63" t="s">
        <v>3245</v>
      </c>
      <c r="E3286" s="63" t="s">
        <v>3245</v>
      </c>
      <c r="F3286" s="63" t="s">
        <v>3245</v>
      </c>
      <c r="G3286" s="63"/>
      <c r="H3286" s="63"/>
      <c r="I3286" s="62" t="s">
        <v>3200</v>
      </c>
      <c r="J3286" s="63">
        <v>43.72</v>
      </c>
      <c r="K3286" s="63">
        <v>8</v>
      </c>
      <c r="L3286" s="63" t="s">
        <v>3186</v>
      </c>
      <c r="M3286" s="63" t="s">
        <v>3187</v>
      </c>
      <c r="N3286" s="63" t="s">
        <v>3204</v>
      </c>
      <c r="O3286" s="62">
        <v>2</v>
      </c>
    </row>
    <row r="3287" spans="2:16" x14ac:dyDescent="0.25">
      <c r="B3287" s="62">
        <v>3282</v>
      </c>
      <c r="C3287" s="63" t="s">
        <v>3182</v>
      </c>
      <c r="D3287" s="63" t="s">
        <v>3245</v>
      </c>
      <c r="E3287" s="63" t="s">
        <v>3245</v>
      </c>
      <c r="F3287" s="63" t="s">
        <v>3245</v>
      </c>
      <c r="G3287" s="63"/>
      <c r="H3287" s="63"/>
      <c r="I3287" s="62" t="s">
        <v>3200</v>
      </c>
      <c r="J3287" s="63">
        <v>43.72</v>
      </c>
      <c r="K3287" s="63">
        <v>8</v>
      </c>
      <c r="L3287" s="63" t="s">
        <v>3186</v>
      </c>
      <c r="M3287" s="63" t="s">
        <v>3187</v>
      </c>
      <c r="N3287" s="63" t="s">
        <v>3221</v>
      </c>
      <c r="O3287" s="62">
        <v>2</v>
      </c>
    </row>
    <row r="3288" spans="2:16" x14ac:dyDescent="0.25">
      <c r="B3288" s="62">
        <v>3283</v>
      </c>
      <c r="C3288" s="63" t="s">
        <v>3182</v>
      </c>
      <c r="D3288" s="63" t="s">
        <v>3214</v>
      </c>
      <c r="E3288" s="63" t="s">
        <v>3215</v>
      </c>
      <c r="F3288" s="63" t="s">
        <v>3215</v>
      </c>
      <c r="G3288" s="63"/>
      <c r="H3288" s="63"/>
      <c r="I3288" s="62" t="s">
        <v>3185</v>
      </c>
      <c r="J3288" s="63">
        <v>150.33000000000001</v>
      </c>
      <c r="K3288" s="63">
        <v>13</v>
      </c>
      <c r="L3288" s="63" t="s">
        <v>3186</v>
      </c>
      <c r="M3288" s="63" t="s">
        <v>3194</v>
      </c>
      <c r="N3288" s="63" t="s">
        <v>2677</v>
      </c>
      <c r="O3288" s="62">
        <v>1</v>
      </c>
    </row>
    <row r="3289" spans="2:16" x14ac:dyDescent="0.25">
      <c r="B3289" s="62">
        <v>3284</v>
      </c>
      <c r="C3289" s="63" t="s">
        <v>3182</v>
      </c>
      <c r="D3289" s="63" t="s">
        <v>3214</v>
      </c>
      <c r="E3289" s="63" t="s">
        <v>3215</v>
      </c>
      <c r="F3289" s="63" t="s">
        <v>3215</v>
      </c>
      <c r="G3289" s="63"/>
      <c r="H3289" s="63"/>
      <c r="I3289" s="62" t="s">
        <v>3185</v>
      </c>
      <c r="J3289" s="63">
        <v>173.72</v>
      </c>
      <c r="K3289" s="63">
        <v>13</v>
      </c>
      <c r="L3289" s="63" t="s">
        <v>3186</v>
      </c>
      <c r="M3289" s="63" t="s">
        <v>3194</v>
      </c>
      <c r="N3289" s="63" t="s">
        <v>2677</v>
      </c>
      <c r="O3289" s="62">
        <v>1</v>
      </c>
    </row>
    <row r="3290" spans="2:16" x14ac:dyDescent="0.25">
      <c r="B3290" s="62">
        <v>3285</v>
      </c>
      <c r="C3290" s="63" t="s">
        <v>3182</v>
      </c>
      <c r="D3290" s="63" t="s">
        <v>3214</v>
      </c>
      <c r="E3290" s="63" t="s">
        <v>3215</v>
      </c>
      <c r="F3290" s="63" t="s">
        <v>3215</v>
      </c>
      <c r="G3290" s="63"/>
      <c r="H3290" s="63"/>
      <c r="I3290" s="62" t="s">
        <v>3185</v>
      </c>
      <c r="J3290" s="63">
        <v>295.52999999999997</v>
      </c>
      <c r="K3290" s="63">
        <v>13</v>
      </c>
      <c r="L3290" s="63" t="s">
        <v>3186</v>
      </c>
      <c r="M3290" s="63" t="s">
        <v>3194</v>
      </c>
      <c r="N3290" s="63" t="s">
        <v>2677</v>
      </c>
      <c r="O3290" s="62">
        <v>1</v>
      </c>
    </row>
    <row r="3291" spans="2:16" x14ac:dyDescent="0.25">
      <c r="B3291" s="62">
        <v>3286</v>
      </c>
      <c r="C3291" s="63" t="s">
        <v>3182</v>
      </c>
      <c r="D3291" s="63" t="s">
        <v>3214</v>
      </c>
      <c r="E3291" s="63" t="s">
        <v>3215</v>
      </c>
      <c r="F3291" s="63" t="s">
        <v>3215</v>
      </c>
      <c r="G3291" s="63"/>
      <c r="H3291" s="63"/>
      <c r="I3291" s="62" t="s">
        <v>3185</v>
      </c>
      <c r="J3291" s="63">
        <v>121.7</v>
      </c>
      <c r="K3291" s="63">
        <v>13</v>
      </c>
      <c r="L3291" s="63" t="s">
        <v>3186</v>
      </c>
      <c r="M3291" s="63" t="s">
        <v>3194</v>
      </c>
      <c r="N3291" s="63" t="s">
        <v>2677</v>
      </c>
      <c r="O3291" s="62">
        <v>1</v>
      </c>
    </row>
    <row r="3292" spans="2:16" x14ac:dyDescent="0.25">
      <c r="B3292" s="62">
        <v>3287</v>
      </c>
      <c r="C3292" s="63" t="s">
        <v>3182</v>
      </c>
      <c r="D3292" s="63" t="s">
        <v>3214</v>
      </c>
      <c r="E3292" s="63" t="s">
        <v>3215</v>
      </c>
      <c r="F3292" s="63" t="s">
        <v>3215</v>
      </c>
      <c r="G3292" s="63"/>
      <c r="H3292" s="63"/>
      <c r="I3292" s="62" t="s">
        <v>3185</v>
      </c>
      <c r="J3292" s="63">
        <v>118.37</v>
      </c>
      <c r="K3292" s="63">
        <v>13</v>
      </c>
      <c r="L3292" s="63" t="s">
        <v>3186</v>
      </c>
      <c r="M3292" s="63" t="s">
        <v>3194</v>
      </c>
      <c r="N3292" s="63" t="s">
        <v>2677</v>
      </c>
      <c r="O3292" s="62">
        <v>1</v>
      </c>
    </row>
    <row r="3293" spans="2:16" x14ac:dyDescent="0.25">
      <c r="B3293" s="62">
        <v>3288</v>
      </c>
      <c r="C3293" s="63" t="s">
        <v>3182</v>
      </c>
      <c r="D3293" s="63" t="s">
        <v>3214</v>
      </c>
      <c r="E3293" s="63" t="s">
        <v>3215</v>
      </c>
      <c r="F3293" s="63" t="s">
        <v>3215</v>
      </c>
      <c r="G3293" s="63"/>
      <c r="H3293" s="63"/>
      <c r="I3293" s="62" t="s">
        <v>3185</v>
      </c>
      <c r="J3293" s="63">
        <v>154.31</v>
      </c>
      <c r="K3293" s="63">
        <v>13</v>
      </c>
      <c r="L3293" s="63" t="s">
        <v>3186</v>
      </c>
      <c r="M3293" s="63" t="s">
        <v>3194</v>
      </c>
      <c r="N3293" s="63" t="s">
        <v>2677</v>
      </c>
      <c r="O3293" s="62">
        <v>1</v>
      </c>
    </row>
    <row r="3294" spans="2:16" x14ac:dyDescent="0.25">
      <c r="B3294" s="62">
        <v>3289</v>
      </c>
      <c r="C3294" s="63" t="s">
        <v>3182</v>
      </c>
      <c r="D3294" s="63" t="s">
        <v>3214</v>
      </c>
      <c r="E3294" s="63" t="s">
        <v>3215</v>
      </c>
      <c r="F3294" s="63" t="s">
        <v>3215</v>
      </c>
      <c r="G3294" s="63"/>
      <c r="H3294" s="63"/>
      <c r="I3294" s="62" t="s">
        <v>3185</v>
      </c>
      <c r="J3294" s="63">
        <v>174.45</v>
      </c>
      <c r="K3294" s="63">
        <v>18</v>
      </c>
      <c r="L3294" s="63" t="s">
        <v>3186</v>
      </c>
      <c r="M3294" s="63" t="s">
        <v>3194</v>
      </c>
      <c r="N3294" s="63" t="s">
        <v>2677</v>
      </c>
      <c r="O3294" s="62">
        <v>1</v>
      </c>
    </row>
    <row r="3295" spans="2:16" x14ac:dyDescent="0.25">
      <c r="B3295" s="62">
        <v>3290</v>
      </c>
      <c r="C3295" s="63" t="s">
        <v>3182</v>
      </c>
      <c r="D3295" s="63" t="s">
        <v>3214</v>
      </c>
      <c r="E3295" s="63" t="s">
        <v>3215</v>
      </c>
      <c r="F3295" s="63" t="s">
        <v>3215</v>
      </c>
      <c r="G3295" s="63"/>
      <c r="H3295" s="63"/>
      <c r="I3295" s="62" t="s">
        <v>3185</v>
      </c>
      <c r="J3295" s="63">
        <v>158.54</v>
      </c>
      <c r="K3295" s="63">
        <v>13</v>
      </c>
      <c r="L3295" s="63" t="s">
        <v>3186</v>
      </c>
      <c r="M3295" s="63" t="s">
        <v>3194</v>
      </c>
      <c r="N3295" s="63" t="s">
        <v>2677</v>
      </c>
      <c r="O3295" s="62">
        <v>1</v>
      </c>
    </row>
    <row r="3296" spans="2:16" x14ac:dyDescent="0.25">
      <c r="B3296" s="62">
        <v>3291</v>
      </c>
      <c r="C3296" s="63" t="s">
        <v>3182</v>
      </c>
      <c r="D3296" s="63" t="s">
        <v>3245</v>
      </c>
      <c r="E3296" s="63" t="s">
        <v>3245</v>
      </c>
      <c r="F3296" s="63" t="s">
        <v>3245</v>
      </c>
      <c r="G3296" s="63"/>
      <c r="H3296" s="63"/>
      <c r="I3296" s="62" t="s">
        <v>3200</v>
      </c>
      <c r="J3296" s="63">
        <v>31.8</v>
      </c>
      <c r="K3296" s="63">
        <v>7</v>
      </c>
      <c r="L3296" s="63" t="s">
        <v>3186</v>
      </c>
      <c r="M3296" s="63" t="s">
        <v>3219</v>
      </c>
      <c r="N3296" s="63" t="s">
        <v>3220</v>
      </c>
      <c r="O3296" s="62">
        <v>1</v>
      </c>
    </row>
    <row r="3297" spans="2:16" x14ac:dyDescent="0.25">
      <c r="B3297" s="62">
        <v>3292</v>
      </c>
      <c r="C3297" s="63" t="s">
        <v>3182</v>
      </c>
      <c r="D3297" s="63" t="s">
        <v>3205</v>
      </c>
      <c r="E3297" s="63" t="s">
        <v>3251</v>
      </c>
      <c r="F3297" s="63" t="s">
        <v>3251</v>
      </c>
      <c r="G3297" s="63"/>
      <c r="H3297" s="63"/>
      <c r="I3297" s="62" t="s">
        <v>3189</v>
      </c>
      <c r="J3297" s="63">
        <v>192.84</v>
      </c>
      <c r="K3297" s="63">
        <v>12</v>
      </c>
      <c r="L3297" s="63" t="s">
        <v>3186</v>
      </c>
      <c r="M3297" s="63" t="s">
        <v>3194</v>
      </c>
      <c r="N3297" s="63" t="s">
        <v>3211</v>
      </c>
      <c r="O3297" s="62">
        <v>3</v>
      </c>
      <c r="P3297" s="64"/>
    </row>
    <row r="3298" spans="2:16" x14ac:dyDescent="0.25">
      <c r="B3298" s="62">
        <v>3293</v>
      </c>
      <c r="C3298" s="63" t="s">
        <v>3182</v>
      </c>
      <c r="D3298" s="63" t="s">
        <v>3205</v>
      </c>
      <c r="E3298" s="63" t="s">
        <v>3251</v>
      </c>
      <c r="F3298" s="63" t="s">
        <v>3251</v>
      </c>
      <c r="G3298" s="63"/>
      <c r="H3298" s="63"/>
      <c r="I3298" s="62" t="s">
        <v>3189</v>
      </c>
      <c r="J3298" s="63">
        <v>140</v>
      </c>
      <c r="K3298" s="63">
        <v>12</v>
      </c>
      <c r="L3298" s="63" t="s">
        <v>3186</v>
      </c>
      <c r="M3298" s="63" t="s">
        <v>3194</v>
      </c>
      <c r="N3298" s="63" t="s">
        <v>3211</v>
      </c>
      <c r="O3298" s="62">
        <v>3</v>
      </c>
      <c r="P3298" s="64"/>
    </row>
    <row r="3299" spans="2:16" x14ac:dyDescent="0.25">
      <c r="B3299" s="62">
        <v>3294</v>
      </c>
      <c r="C3299" s="63" t="s">
        <v>3182</v>
      </c>
      <c r="D3299" s="63" t="s">
        <v>3205</v>
      </c>
      <c r="E3299" s="63" t="s">
        <v>3254</v>
      </c>
      <c r="F3299" s="63" t="s">
        <v>3254</v>
      </c>
      <c r="G3299" s="63"/>
      <c r="H3299" s="63"/>
      <c r="I3299" s="62" t="s">
        <v>3189</v>
      </c>
      <c r="J3299" s="63">
        <v>90.98</v>
      </c>
      <c r="K3299" s="63">
        <v>12</v>
      </c>
      <c r="L3299" s="63" t="s">
        <v>3186</v>
      </c>
      <c r="M3299" s="63" t="s">
        <v>3194</v>
      </c>
      <c r="N3299" s="63" t="s">
        <v>3211</v>
      </c>
      <c r="O3299" s="62">
        <v>3</v>
      </c>
      <c r="P3299" s="64"/>
    </row>
    <row r="3300" spans="2:16" x14ac:dyDescent="0.25">
      <c r="B3300" s="62">
        <v>3295</v>
      </c>
      <c r="C3300" s="63" t="s">
        <v>3182</v>
      </c>
      <c r="D3300" s="63" t="s">
        <v>3205</v>
      </c>
      <c r="E3300" s="63" t="s">
        <v>3251</v>
      </c>
      <c r="F3300" s="63" t="s">
        <v>3251</v>
      </c>
      <c r="G3300" s="63"/>
      <c r="H3300" s="63"/>
      <c r="I3300" s="62" t="s">
        <v>3189</v>
      </c>
      <c r="J3300" s="63">
        <v>140.03</v>
      </c>
      <c r="K3300" s="63">
        <v>12</v>
      </c>
      <c r="L3300" s="63" t="s">
        <v>3186</v>
      </c>
      <c r="M3300" s="63" t="s">
        <v>3194</v>
      </c>
      <c r="N3300" s="63" t="s">
        <v>3211</v>
      </c>
      <c r="O3300" s="62">
        <v>3</v>
      </c>
      <c r="P3300" s="64"/>
    </row>
    <row r="3301" spans="2:16" x14ac:dyDescent="0.25">
      <c r="B3301" s="62">
        <v>3296</v>
      </c>
      <c r="C3301" s="63" t="s">
        <v>3182</v>
      </c>
      <c r="D3301" s="63" t="s">
        <v>3205</v>
      </c>
      <c r="E3301" s="63" t="s">
        <v>3253</v>
      </c>
      <c r="F3301" s="63" t="s">
        <v>3253</v>
      </c>
      <c r="G3301" s="63"/>
      <c r="H3301" s="63"/>
      <c r="I3301" s="62" t="s">
        <v>3189</v>
      </c>
      <c r="J3301" s="63">
        <v>108</v>
      </c>
      <c r="K3301" s="63">
        <v>12</v>
      </c>
      <c r="L3301" s="63" t="s">
        <v>3186</v>
      </c>
      <c r="M3301" s="63" t="s">
        <v>3194</v>
      </c>
      <c r="N3301" s="63" t="s">
        <v>3211</v>
      </c>
      <c r="O3301" s="62">
        <v>3</v>
      </c>
      <c r="P3301" s="64"/>
    </row>
    <row r="3302" spans="2:16" x14ac:dyDescent="0.25">
      <c r="B3302" s="62">
        <v>3297</v>
      </c>
      <c r="C3302" s="63" t="s">
        <v>3182</v>
      </c>
      <c r="D3302" s="63" t="s">
        <v>3205</v>
      </c>
      <c r="E3302" s="63" t="s">
        <v>3251</v>
      </c>
      <c r="F3302" s="63" t="s">
        <v>3251</v>
      </c>
      <c r="G3302" s="63"/>
      <c r="H3302" s="63"/>
      <c r="I3302" s="62" t="s">
        <v>3189</v>
      </c>
      <c r="J3302" s="63">
        <v>160</v>
      </c>
      <c r="K3302" s="63">
        <v>12</v>
      </c>
      <c r="L3302" s="63" t="s">
        <v>3186</v>
      </c>
      <c r="M3302" s="63" t="s">
        <v>3194</v>
      </c>
      <c r="N3302" s="63" t="s">
        <v>3211</v>
      </c>
      <c r="O3302" s="62">
        <v>3</v>
      </c>
      <c r="P3302" s="64"/>
    </row>
    <row r="3303" spans="2:16" x14ac:dyDescent="0.25">
      <c r="B3303" s="62">
        <v>3298</v>
      </c>
      <c r="C3303" s="63" t="s">
        <v>3182</v>
      </c>
      <c r="D3303" s="63" t="s">
        <v>3205</v>
      </c>
      <c r="E3303" s="63" t="s">
        <v>3252</v>
      </c>
      <c r="F3303" s="63" t="s">
        <v>3252</v>
      </c>
      <c r="G3303" s="63"/>
      <c r="H3303" s="63"/>
      <c r="I3303" s="62" t="s">
        <v>3189</v>
      </c>
      <c r="J3303" s="63">
        <v>414.64</v>
      </c>
      <c r="K3303" s="63">
        <v>11</v>
      </c>
      <c r="L3303" s="63" t="s">
        <v>3186</v>
      </c>
      <c r="M3303" s="63" t="s">
        <v>3194</v>
      </c>
      <c r="N3303" s="63" t="s">
        <v>3195</v>
      </c>
      <c r="O3303" s="62">
        <v>3</v>
      </c>
      <c r="P3303" s="64"/>
    </row>
    <row r="3304" spans="2:16" x14ac:dyDescent="0.25">
      <c r="B3304" s="62">
        <v>3299</v>
      </c>
      <c r="C3304" s="63" t="s">
        <v>3182</v>
      </c>
      <c r="D3304" s="63" t="s">
        <v>3205</v>
      </c>
      <c r="E3304" s="63" t="s">
        <v>3254</v>
      </c>
      <c r="F3304" s="63" t="s">
        <v>3254</v>
      </c>
      <c r="G3304" s="63"/>
      <c r="H3304" s="63"/>
      <c r="I3304" s="62" t="s">
        <v>3189</v>
      </c>
      <c r="J3304" s="63">
        <v>464.34</v>
      </c>
      <c r="K3304" s="63">
        <v>12</v>
      </c>
      <c r="L3304" s="63" t="s">
        <v>3186</v>
      </c>
      <c r="M3304" s="63" t="s">
        <v>3194</v>
      </c>
      <c r="N3304" s="63" t="s">
        <v>3211</v>
      </c>
      <c r="O3304" s="62">
        <v>3</v>
      </c>
      <c r="P3304" s="64"/>
    </row>
    <row r="3305" spans="2:16" x14ac:dyDescent="0.25">
      <c r="B3305" s="62">
        <v>3300</v>
      </c>
      <c r="C3305" s="63" t="s">
        <v>3182</v>
      </c>
      <c r="D3305" s="63" t="s">
        <v>3205</v>
      </c>
      <c r="E3305" s="63" t="s">
        <v>3252</v>
      </c>
      <c r="F3305" s="63" t="s">
        <v>3252</v>
      </c>
      <c r="G3305" s="63"/>
      <c r="H3305" s="63"/>
      <c r="I3305" s="62" t="s">
        <v>3189</v>
      </c>
      <c r="J3305" s="63">
        <v>163.79</v>
      </c>
      <c r="K3305" s="63">
        <v>11</v>
      </c>
      <c r="L3305" s="63" t="s">
        <v>3186</v>
      </c>
      <c r="M3305" s="63" t="s">
        <v>3194</v>
      </c>
      <c r="N3305" s="63" t="s">
        <v>3195</v>
      </c>
      <c r="O3305" s="62">
        <v>3</v>
      </c>
      <c r="P3305" s="64"/>
    </row>
    <row r="3306" spans="2:16" x14ac:dyDescent="0.25">
      <c r="B3306" s="62">
        <v>3301</v>
      </c>
      <c r="C3306" s="63" t="s">
        <v>3182</v>
      </c>
      <c r="D3306" s="63" t="s">
        <v>3205</v>
      </c>
      <c r="E3306" s="63" t="s">
        <v>3253</v>
      </c>
      <c r="F3306" s="63" t="s">
        <v>3253</v>
      </c>
      <c r="G3306" s="63"/>
      <c r="H3306" s="63"/>
      <c r="I3306" s="62" t="s">
        <v>3189</v>
      </c>
      <c r="J3306" s="63">
        <v>140.88999999999999</v>
      </c>
      <c r="K3306" s="63">
        <v>11</v>
      </c>
      <c r="L3306" s="63" t="s">
        <v>3186</v>
      </c>
      <c r="M3306" s="63" t="s">
        <v>3194</v>
      </c>
      <c r="N3306" s="63" t="s">
        <v>3195</v>
      </c>
      <c r="O3306" s="62">
        <v>3</v>
      </c>
      <c r="P3306" s="64"/>
    </row>
    <row r="3307" spans="2:16" x14ac:dyDescent="0.25">
      <c r="B3307" s="62">
        <v>3302</v>
      </c>
      <c r="C3307" s="63" t="s">
        <v>3182</v>
      </c>
      <c r="D3307" s="63" t="s">
        <v>3205</v>
      </c>
      <c r="E3307" s="63" t="s">
        <v>3252</v>
      </c>
      <c r="F3307" s="63" t="s">
        <v>3252</v>
      </c>
      <c r="G3307" s="63"/>
      <c r="H3307" s="63"/>
      <c r="I3307" s="62" t="s">
        <v>3189</v>
      </c>
      <c r="J3307" s="63">
        <v>164.76</v>
      </c>
      <c r="K3307" s="63">
        <v>12</v>
      </c>
      <c r="L3307" s="63" t="s">
        <v>3186</v>
      </c>
      <c r="M3307" s="63" t="s">
        <v>3194</v>
      </c>
      <c r="N3307" s="63" t="s">
        <v>3211</v>
      </c>
      <c r="O3307" s="62">
        <v>3</v>
      </c>
      <c r="P3307" s="64"/>
    </row>
    <row r="3308" spans="2:16" x14ac:dyDescent="0.25">
      <c r="B3308" s="62">
        <v>3303</v>
      </c>
      <c r="C3308" s="63" t="s">
        <v>3182</v>
      </c>
      <c r="D3308" s="63" t="s">
        <v>3205</v>
      </c>
      <c r="E3308" s="63" t="s">
        <v>3251</v>
      </c>
      <c r="F3308" s="63" t="s">
        <v>3251</v>
      </c>
      <c r="G3308" s="63"/>
      <c r="H3308" s="63"/>
      <c r="I3308" s="62" t="s">
        <v>3189</v>
      </c>
      <c r="J3308" s="63">
        <v>438.89</v>
      </c>
      <c r="K3308" s="63">
        <v>12</v>
      </c>
      <c r="L3308" s="63" t="s">
        <v>3186</v>
      </c>
      <c r="M3308" s="63" t="s">
        <v>3194</v>
      </c>
      <c r="N3308" s="63" t="s">
        <v>3211</v>
      </c>
      <c r="O3308" s="62">
        <v>3</v>
      </c>
      <c r="P3308" s="64"/>
    </row>
    <row r="3309" spans="2:16" x14ac:dyDescent="0.25">
      <c r="B3309" s="62">
        <v>3304</v>
      </c>
      <c r="C3309" s="63" t="s">
        <v>3182</v>
      </c>
      <c r="D3309" s="63" t="s">
        <v>3205</v>
      </c>
      <c r="E3309" s="63" t="s">
        <v>3252</v>
      </c>
      <c r="F3309" s="63" t="s">
        <v>3252</v>
      </c>
      <c r="G3309" s="63"/>
      <c r="H3309" s="63"/>
      <c r="I3309" s="62" t="s">
        <v>3189</v>
      </c>
      <c r="J3309" s="63">
        <v>115.69</v>
      </c>
      <c r="K3309" s="63">
        <v>12</v>
      </c>
      <c r="L3309" s="63" t="s">
        <v>3186</v>
      </c>
      <c r="M3309" s="63" t="s">
        <v>3194</v>
      </c>
      <c r="N3309" s="63" t="s">
        <v>3211</v>
      </c>
      <c r="O3309" s="62">
        <v>3</v>
      </c>
      <c r="P3309" s="64"/>
    </row>
    <row r="3310" spans="2:16" x14ac:dyDescent="0.25">
      <c r="B3310" s="62">
        <v>3305</v>
      </c>
      <c r="C3310" s="63" t="s">
        <v>3182</v>
      </c>
      <c r="D3310" s="63" t="s">
        <v>3205</v>
      </c>
      <c r="E3310" s="63" t="s">
        <v>3253</v>
      </c>
      <c r="F3310" s="63" t="s">
        <v>3253</v>
      </c>
      <c r="G3310" s="63"/>
      <c r="H3310" s="63"/>
      <c r="I3310" s="62" t="s">
        <v>3189</v>
      </c>
      <c r="J3310" s="63">
        <v>71.930000000000007</v>
      </c>
      <c r="K3310" s="63">
        <v>11</v>
      </c>
      <c r="L3310" s="63" t="s">
        <v>3186</v>
      </c>
      <c r="M3310" s="63" t="s">
        <v>3194</v>
      </c>
      <c r="N3310" s="63" t="s">
        <v>3195</v>
      </c>
      <c r="O3310" s="62">
        <v>3</v>
      </c>
      <c r="P3310" s="64"/>
    </row>
    <row r="3311" spans="2:16" x14ac:dyDescent="0.25">
      <c r="B3311" s="62">
        <v>3306</v>
      </c>
      <c r="C3311" s="63" t="s">
        <v>3182</v>
      </c>
      <c r="D3311" s="63" t="s">
        <v>3205</v>
      </c>
      <c r="E3311" s="63" t="s">
        <v>3253</v>
      </c>
      <c r="F3311" s="63" t="s">
        <v>3253</v>
      </c>
      <c r="G3311" s="63"/>
      <c r="H3311" s="63"/>
      <c r="I3311" s="62" t="s">
        <v>3189</v>
      </c>
      <c r="J3311" s="63">
        <v>141.97999999999999</v>
      </c>
      <c r="K3311" s="63">
        <v>11</v>
      </c>
      <c r="L3311" s="63" t="s">
        <v>3186</v>
      </c>
      <c r="M3311" s="63" t="s">
        <v>3194</v>
      </c>
      <c r="N3311" s="63" t="s">
        <v>3195</v>
      </c>
      <c r="O3311" s="62">
        <v>3</v>
      </c>
      <c r="P3311" s="64"/>
    </row>
    <row r="3312" spans="2:16" x14ac:dyDescent="0.25">
      <c r="B3312" s="62">
        <v>3307</v>
      </c>
      <c r="C3312" s="63" t="s">
        <v>3182</v>
      </c>
      <c r="D3312" s="63" t="s">
        <v>3205</v>
      </c>
      <c r="E3312" s="63" t="s">
        <v>3251</v>
      </c>
      <c r="F3312" s="63" t="s">
        <v>3251</v>
      </c>
      <c r="G3312" s="63"/>
      <c r="H3312" s="63"/>
      <c r="I3312" s="62" t="s">
        <v>3189</v>
      </c>
      <c r="J3312" s="63">
        <v>209.83</v>
      </c>
      <c r="K3312" s="63">
        <v>12</v>
      </c>
      <c r="L3312" s="63" t="s">
        <v>3186</v>
      </c>
      <c r="M3312" s="63" t="s">
        <v>3194</v>
      </c>
      <c r="N3312" s="63" t="s">
        <v>3211</v>
      </c>
      <c r="O3312" s="62">
        <v>3</v>
      </c>
      <c r="P3312" s="64"/>
    </row>
    <row r="3313" spans="2:16" x14ac:dyDescent="0.25">
      <c r="B3313" s="62">
        <v>3308</v>
      </c>
      <c r="C3313" s="63" t="s">
        <v>3182</v>
      </c>
      <c r="D3313" s="63" t="s">
        <v>3205</v>
      </c>
      <c r="E3313" s="63" t="s">
        <v>3251</v>
      </c>
      <c r="F3313" s="63" t="s">
        <v>3251</v>
      </c>
      <c r="G3313" s="63"/>
      <c r="H3313" s="63"/>
      <c r="I3313" s="62" t="s">
        <v>3189</v>
      </c>
      <c r="J3313" s="63">
        <v>186</v>
      </c>
      <c r="K3313" s="63">
        <v>12</v>
      </c>
      <c r="L3313" s="63" t="s">
        <v>3186</v>
      </c>
      <c r="M3313" s="63" t="s">
        <v>3194</v>
      </c>
      <c r="N3313" s="63" t="s">
        <v>3211</v>
      </c>
      <c r="O3313" s="62">
        <v>3</v>
      </c>
      <c r="P3313" s="64"/>
    </row>
    <row r="3314" spans="2:16" x14ac:dyDescent="0.25">
      <c r="B3314" s="62">
        <v>3309</v>
      </c>
      <c r="C3314" s="63" t="s">
        <v>3182</v>
      </c>
      <c r="D3314" s="63" t="s">
        <v>3205</v>
      </c>
      <c r="E3314" s="63" t="s">
        <v>3251</v>
      </c>
      <c r="F3314" s="63" t="s">
        <v>3251</v>
      </c>
      <c r="G3314" s="63"/>
      <c r="H3314" s="63"/>
      <c r="I3314" s="62" t="s">
        <v>3189</v>
      </c>
      <c r="J3314" s="63">
        <v>134.97</v>
      </c>
      <c r="K3314" s="63">
        <v>12</v>
      </c>
      <c r="L3314" s="63" t="s">
        <v>3186</v>
      </c>
      <c r="M3314" s="63" t="s">
        <v>3194</v>
      </c>
      <c r="N3314" s="63" t="s">
        <v>3211</v>
      </c>
      <c r="O3314" s="62">
        <v>3</v>
      </c>
      <c r="P3314" s="64"/>
    </row>
    <row r="3315" spans="2:16" x14ac:dyDescent="0.25">
      <c r="B3315" s="62">
        <v>3310</v>
      </c>
      <c r="C3315" s="63" t="s">
        <v>3182</v>
      </c>
      <c r="D3315" s="63" t="s">
        <v>3205</v>
      </c>
      <c r="E3315" s="63" t="s">
        <v>3254</v>
      </c>
      <c r="F3315" s="63" t="s">
        <v>3254</v>
      </c>
      <c r="G3315" s="63"/>
      <c r="H3315" s="63"/>
      <c r="I3315" s="62" t="s">
        <v>3189</v>
      </c>
      <c r="J3315" s="63">
        <v>148.69</v>
      </c>
      <c r="K3315" s="63">
        <v>12</v>
      </c>
      <c r="L3315" s="63" t="s">
        <v>3186</v>
      </c>
      <c r="M3315" s="63" t="s">
        <v>3194</v>
      </c>
      <c r="N3315" s="63" t="s">
        <v>3211</v>
      </c>
      <c r="O3315" s="62">
        <v>3</v>
      </c>
      <c r="P3315" s="64"/>
    </row>
    <row r="3316" spans="2:16" x14ac:dyDescent="0.25">
      <c r="B3316" s="62">
        <v>3311</v>
      </c>
      <c r="C3316" s="63" t="s">
        <v>3182</v>
      </c>
      <c r="D3316" s="63" t="s">
        <v>3205</v>
      </c>
      <c r="E3316" s="63" t="s">
        <v>3255</v>
      </c>
      <c r="F3316" s="63" t="s">
        <v>3255</v>
      </c>
      <c r="G3316" s="63"/>
      <c r="H3316" s="63"/>
      <c r="I3316" s="62" t="s">
        <v>3189</v>
      </c>
      <c r="J3316" s="63">
        <v>140.35</v>
      </c>
      <c r="K3316" s="63">
        <v>12</v>
      </c>
      <c r="L3316" s="63" t="s">
        <v>3186</v>
      </c>
      <c r="M3316" s="63" t="s">
        <v>3194</v>
      </c>
      <c r="N3316" s="63" t="s">
        <v>3211</v>
      </c>
      <c r="O3316" s="62">
        <v>3</v>
      </c>
      <c r="P3316" s="64"/>
    </row>
    <row r="3317" spans="2:16" x14ac:dyDescent="0.25">
      <c r="B3317" s="62">
        <v>3312</v>
      </c>
      <c r="C3317" s="63" t="s">
        <v>3182</v>
      </c>
      <c r="D3317" s="63" t="s">
        <v>3205</v>
      </c>
      <c r="E3317" s="63" t="s">
        <v>3252</v>
      </c>
      <c r="F3317" s="63" t="s">
        <v>3252</v>
      </c>
      <c r="G3317" s="63"/>
      <c r="H3317" s="63"/>
      <c r="I3317" s="62" t="s">
        <v>3189</v>
      </c>
      <c r="J3317" s="63">
        <v>89.99</v>
      </c>
      <c r="K3317" s="63">
        <v>12</v>
      </c>
      <c r="L3317" s="63" t="s">
        <v>3186</v>
      </c>
      <c r="M3317" s="63" t="s">
        <v>3194</v>
      </c>
      <c r="N3317" s="63" t="s">
        <v>3211</v>
      </c>
      <c r="O3317" s="62">
        <v>3</v>
      </c>
      <c r="P3317" s="64"/>
    </row>
    <row r="3318" spans="2:16" x14ac:dyDescent="0.25">
      <c r="B3318" s="62">
        <v>3313</v>
      </c>
      <c r="C3318" s="63" t="s">
        <v>3182</v>
      </c>
      <c r="D3318" s="63" t="s">
        <v>3205</v>
      </c>
      <c r="E3318" s="63" t="s">
        <v>3251</v>
      </c>
      <c r="F3318" s="63" t="s">
        <v>3251</v>
      </c>
      <c r="G3318" s="63"/>
      <c r="H3318" s="63"/>
      <c r="I3318" s="62" t="s">
        <v>3189</v>
      </c>
      <c r="J3318" s="63">
        <v>54.84</v>
      </c>
      <c r="K3318" s="63">
        <v>12</v>
      </c>
      <c r="L3318" s="63" t="s">
        <v>3186</v>
      </c>
      <c r="M3318" s="63" t="s">
        <v>3194</v>
      </c>
      <c r="N3318" s="63" t="s">
        <v>3211</v>
      </c>
      <c r="O3318" s="62">
        <v>3</v>
      </c>
      <c r="P3318" s="64"/>
    </row>
    <row r="3319" spans="2:16" x14ac:dyDescent="0.25">
      <c r="B3319" s="62">
        <v>3314</v>
      </c>
      <c r="C3319" s="63" t="s">
        <v>3182</v>
      </c>
      <c r="D3319" s="63" t="s">
        <v>3205</v>
      </c>
      <c r="E3319" s="63" t="s">
        <v>3251</v>
      </c>
      <c r="F3319" s="63" t="s">
        <v>3251</v>
      </c>
      <c r="G3319" s="63"/>
      <c r="H3319" s="63"/>
      <c r="I3319" s="62" t="s">
        <v>3189</v>
      </c>
      <c r="J3319" s="63">
        <v>154.96</v>
      </c>
      <c r="K3319" s="63">
        <v>12</v>
      </c>
      <c r="L3319" s="63" t="s">
        <v>3186</v>
      </c>
      <c r="M3319" s="63" t="s">
        <v>3194</v>
      </c>
      <c r="N3319" s="63" t="s">
        <v>3211</v>
      </c>
      <c r="O3319" s="62">
        <v>3</v>
      </c>
      <c r="P3319" s="64"/>
    </row>
    <row r="3320" spans="2:16" x14ac:dyDescent="0.25">
      <c r="B3320" s="62">
        <v>3315</v>
      </c>
      <c r="C3320" s="63" t="s">
        <v>3182</v>
      </c>
      <c r="D3320" s="63" t="s">
        <v>3214</v>
      </c>
      <c r="E3320" s="63" t="s">
        <v>3215</v>
      </c>
      <c r="F3320" s="63" t="s">
        <v>3215</v>
      </c>
      <c r="G3320" s="63"/>
      <c r="H3320" s="63"/>
      <c r="I3320" s="62" t="s">
        <v>3185</v>
      </c>
      <c r="J3320" s="63">
        <v>136.30000000000001</v>
      </c>
      <c r="K3320" s="63">
        <v>13</v>
      </c>
      <c r="L3320" s="63" t="s">
        <v>3186</v>
      </c>
      <c r="M3320" s="63" t="s">
        <v>3194</v>
      </c>
      <c r="N3320" s="63" t="s">
        <v>2677</v>
      </c>
      <c r="O3320" s="62">
        <v>1</v>
      </c>
    </row>
    <row r="3321" spans="2:16" x14ac:dyDescent="0.25">
      <c r="B3321" s="62">
        <v>3316</v>
      </c>
      <c r="C3321" s="63" t="s">
        <v>3182</v>
      </c>
      <c r="D3321" s="63" t="s">
        <v>3205</v>
      </c>
      <c r="E3321" s="63" t="s">
        <v>3251</v>
      </c>
      <c r="F3321" s="63" t="s">
        <v>3251</v>
      </c>
      <c r="G3321" s="63"/>
      <c r="H3321" s="63"/>
      <c r="I3321" s="62" t="s">
        <v>3189</v>
      </c>
      <c r="J3321" s="63">
        <v>169.85</v>
      </c>
      <c r="K3321" s="63">
        <v>12</v>
      </c>
      <c r="L3321" s="63" t="s">
        <v>3186</v>
      </c>
      <c r="M3321" s="63" t="s">
        <v>3194</v>
      </c>
      <c r="N3321" s="63" t="s">
        <v>3211</v>
      </c>
      <c r="O3321" s="62">
        <v>3</v>
      </c>
      <c r="P3321" s="64"/>
    </row>
    <row r="3322" spans="2:16" x14ac:dyDescent="0.25">
      <c r="B3322" s="62">
        <v>3317</v>
      </c>
      <c r="C3322" s="63" t="s">
        <v>3182</v>
      </c>
      <c r="D3322" s="63" t="s">
        <v>3205</v>
      </c>
      <c r="E3322" s="63" t="s">
        <v>3252</v>
      </c>
      <c r="F3322" s="63" t="s">
        <v>3252</v>
      </c>
      <c r="G3322" s="63"/>
      <c r="H3322" s="63"/>
      <c r="I3322" s="62" t="s">
        <v>3189</v>
      </c>
      <c r="J3322" s="63">
        <v>194.94</v>
      </c>
      <c r="K3322" s="63">
        <v>11</v>
      </c>
      <c r="L3322" s="63" t="s">
        <v>3186</v>
      </c>
      <c r="M3322" s="63" t="s">
        <v>3194</v>
      </c>
      <c r="N3322" s="63" t="s">
        <v>3195</v>
      </c>
      <c r="O3322" s="62">
        <v>3</v>
      </c>
      <c r="P3322" s="64"/>
    </row>
    <row r="3323" spans="2:16" x14ac:dyDescent="0.25">
      <c r="B3323" s="62">
        <v>3318</v>
      </c>
      <c r="C3323" s="63" t="s">
        <v>3182</v>
      </c>
      <c r="D3323" s="63" t="s">
        <v>3205</v>
      </c>
      <c r="E3323" s="63" t="s">
        <v>3252</v>
      </c>
      <c r="F3323" s="63" t="s">
        <v>3252</v>
      </c>
      <c r="G3323" s="63"/>
      <c r="H3323" s="63"/>
      <c r="I3323" s="62" t="s">
        <v>3189</v>
      </c>
      <c r="J3323" s="63">
        <v>137.80000000000001</v>
      </c>
      <c r="K3323" s="63">
        <v>11</v>
      </c>
      <c r="L3323" s="63" t="s">
        <v>3186</v>
      </c>
      <c r="M3323" s="63" t="s">
        <v>3194</v>
      </c>
      <c r="N3323" s="63" t="s">
        <v>3195</v>
      </c>
      <c r="O3323" s="62">
        <v>3</v>
      </c>
      <c r="P3323" s="64"/>
    </row>
    <row r="3324" spans="2:16" x14ac:dyDescent="0.25">
      <c r="B3324" s="62">
        <v>3319</v>
      </c>
      <c r="C3324" s="63" t="s">
        <v>3182</v>
      </c>
      <c r="D3324" s="63" t="s">
        <v>3205</v>
      </c>
      <c r="E3324" s="63" t="s">
        <v>3255</v>
      </c>
      <c r="F3324" s="63" t="s">
        <v>3255</v>
      </c>
      <c r="G3324" s="63"/>
      <c r="H3324" s="63"/>
      <c r="I3324" s="62" t="s">
        <v>3189</v>
      </c>
      <c r="J3324" s="63">
        <v>56.85</v>
      </c>
      <c r="K3324" s="63">
        <v>13</v>
      </c>
      <c r="L3324" s="63" t="s">
        <v>3186</v>
      </c>
      <c r="M3324" s="63" t="s">
        <v>3187</v>
      </c>
      <c r="N3324" s="63" t="s">
        <v>3199</v>
      </c>
      <c r="O3324" s="62">
        <v>3</v>
      </c>
      <c r="P3324" s="64"/>
    </row>
    <row r="3325" spans="2:16" x14ac:dyDescent="0.25">
      <c r="B3325" s="62">
        <v>3320</v>
      </c>
      <c r="C3325" s="63" t="s">
        <v>3182</v>
      </c>
      <c r="D3325" s="63" t="s">
        <v>3205</v>
      </c>
      <c r="E3325" s="63" t="s">
        <v>3254</v>
      </c>
      <c r="F3325" s="63" t="s">
        <v>3254</v>
      </c>
      <c r="G3325" s="63"/>
      <c r="H3325" s="63"/>
      <c r="I3325" s="62" t="s">
        <v>3189</v>
      </c>
      <c r="J3325" s="63">
        <v>597.25</v>
      </c>
      <c r="K3325" s="63">
        <v>12</v>
      </c>
      <c r="L3325" s="63" t="s">
        <v>3186</v>
      </c>
      <c r="M3325" s="63" t="s">
        <v>3194</v>
      </c>
      <c r="N3325" s="63" t="s">
        <v>3211</v>
      </c>
      <c r="O3325" s="62">
        <v>3</v>
      </c>
      <c r="P3325" s="64"/>
    </row>
    <row r="3326" spans="2:16" x14ac:dyDescent="0.25">
      <c r="B3326" s="62">
        <v>3321</v>
      </c>
      <c r="C3326" s="63" t="s">
        <v>3182</v>
      </c>
      <c r="D3326" s="63" t="s">
        <v>3205</v>
      </c>
      <c r="E3326" s="63" t="s">
        <v>3252</v>
      </c>
      <c r="F3326" s="63" t="s">
        <v>3252</v>
      </c>
      <c r="G3326" s="63"/>
      <c r="H3326" s="63"/>
      <c r="I3326" s="62" t="s">
        <v>3189</v>
      </c>
      <c r="J3326" s="63">
        <v>114.83</v>
      </c>
      <c r="K3326" s="63">
        <v>12</v>
      </c>
      <c r="L3326" s="63" t="s">
        <v>3186</v>
      </c>
      <c r="M3326" s="63" t="s">
        <v>3194</v>
      </c>
      <c r="N3326" s="63" t="s">
        <v>3211</v>
      </c>
      <c r="O3326" s="62">
        <v>3</v>
      </c>
      <c r="P3326" s="64"/>
    </row>
    <row r="3327" spans="2:16" x14ac:dyDescent="0.25">
      <c r="B3327" s="62">
        <v>3322</v>
      </c>
      <c r="C3327" s="63" t="s">
        <v>3182</v>
      </c>
      <c r="D3327" s="63" t="s">
        <v>3205</v>
      </c>
      <c r="E3327" s="63" t="s">
        <v>3254</v>
      </c>
      <c r="F3327" s="63" t="s">
        <v>3254</v>
      </c>
      <c r="G3327" s="63"/>
      <c r="H3327" s="63"/>
      <c r="I3327" s="62" t="s">
        <v>3189</v>
      </c>
      <c r="J3327" s="63">
        <v>110</v>
      </c>
      <c r="K3327" s="63">
        <v>12</v>
      </c>
      <c r="L3327" s="63" t="s">
        <v>3186</v>
      </c>
      <c r="M3327" s="63" t="s">
        <v>3194</v>
      </c>
      <c r="N3327" s="63" t="s">
        <v>3211</v>
      </c>
      <c r="O3327" s="62">
        <v>3</v>
      </c>
      <c r="P3327" s="64"/>
    </row>
    <row r="3328" spans="2:16" x14ac:dyDescent="0.25">
      <c r="B3328" s="62">
        <v>3323</v>
      </c>
      <c r="C3328" s="63" t="s">
        <v>3182</v>
      </c>
      <c r="D3328" s="63" t="s">
        <v>3205</v>
      </c>
      <c r="E3328" s="63" t="s">
        <v>3252</v>
      </c>
      <c r="F3328" s="63" t="s">
        <v>3252</v>
      </c>
      <c r="G3328" s="63"/>
      <c r="H3328" s="63"/>
      <c r="I3328" s="62" t="s">
        <v>3189</v>
      </c>
      <c r="J3328" s="63">
        <v>207.42</v>
      </c>
      <c r="K3328" s="63">
        <v>11</v>
      </c>
      <c r="L3328" s="63" t="s">
        <v>3186</v>
      </c>
      <c r="M3328" s="63" t="s">
        <v>3194</v>
      </c>
      <c r="N3328" s="63" t="s">
        <v>3195</v>
      </c>
      <c r="O3328" s="62">
        <v>3</v>
      </c>
      <c r="P3328" s="64"/>
    </row>
    <row r="3329" spans="2:16" x14ac:dyDescent="0.25">
      <c r="B3329" s="62">
        <v>3324</v>
      </c>
      <c r="C3329" s="63" t="s">
        <v>3182</v>
      </c>
      <c r="D3329" s="63" t="s">
        <v>3205</v>
      </c>
      <c r="E3329" s="63" t="s">
        <v>3252</v>
      </c>
      <c r="F3329" s="63" t="s">
        <v>3252</v>
      </c>
      <c r="G3329" s="63"/>
      <c r="H3329" s="63"/>
      <c r="I3329" s="62" t="s">
        <v>3189</v>
      </c>
      <c r="J3329" s="63">
        <v>162.65</v>
      </c>
      <c r="K3329" s="63">
        <v>11</v>
      </c>
      <c r="L3329" s="63" t="s">
        <v>3186</v>
      </c>
      <c r="M3329" s="63" t="s">
        <v>3194</v>
      </c>
      <c r="N3329" s="63" t="s">
        <v>3195</v>
      </c>
      <c r="O3329" s="62">
        <v>3</v>
      </c>
      <c r="P3329" s="64"/>
    </row>
    <row r="3330" spans="2:16" x14ac:dyDescent="0.25">
      <c r="B3330" s="62">
        <v>3325</v>
      </c>
      <c r="C3330" s="63" t="s">
        <v>3182</v>
      </c>
      <c r="D3330" s="63" t="s">
        <v>3205</v>
      </c>
      <c r="E3330" s="63" t="s">
        <v>3255</v>
      </c>
      <c r="F3330" s="63" t="s">
        <v>3255</v>
      </c>
      <c r="G3330" s="63"/>
      <c r="H3330" s="63"/>
      <c r="I3330" s="62" t="s">
        <v>3189</v>
      </c>
      <c r="J3330" s="63">
        <v>139.99</v>
      </c>
      <c r="K3330" s="63">
        <v>12</v>
      </c>
      <c r="L3330" s="63" t="s">
        <v>3186</v>
      </c>
      <c r="M3330" s="63" t="s">
        <v>3194</v>
      </c>
      <c r="N3330" s="63" t="s">
        <v>3211</v>
      </c>
      <c r="O3330" s="62">
        <v>3</v>
      </c>
      <c r="P3330" s="64"/>
    </row>
    <row r="3331" spans="2:16" x14ac:dyDescent="0.25">
      <c r="B3331" s="62">
        <v>3326</v>
      </c>
      <c r="C3331" s="63" t="s">
        <v>3182</v>
      </c>
      <c r="D3331" s="63" t="s">
        <v>3205</v>
      </c>
      <c r="E3331" s="63" t="s">
        <v>3251</v>
      </c>
      <c r="F3331" s="63" t="s">
        <v>3251</v>
      </c>
      <c r="G3331" s="63"/>
      <c r="H3331" s="63"/>
      <c r="I3331" s="62" t="s">
        <v>3189</v>
      </c>
      <c r="J3331" s="63">
        <v>128.12</v>
      </c>
      <c r="K3331" s="63">
        <v>12</v>
      </c>
      <c r="L3331" s="63" t="s">
        <v>3186</v>
      </c>
      <c r="M3331" s="63" t="s">
        <v>3194</v>
      </c>
      <c r="N3331" s="63" t="s">
        <v>3211</v>
      </c>
      <c r="O3331" s="62">
        <v>3</v>
      </c>
      <c r="P3331" s="64"/>
    </row>
    <row r="3332" spans="2:16" x14ac:dyDescent="0.25">
      <c r="B3332" s="62">
        <v>3327</v>
      </c>
      <c r="C3332" s="63" t="s">
        <v>3182</v>
      </c>
      <c r="D3332" s="63" t="s">
        <v>3205</v>
      </c>
      <c r="E3332" s="63" t="s">
        <v>3253</v>
      </c>
      <c r="F3332" s="63" t="s">
        <v>3253</v>
      </c>
      <c r="G3332" s="63"/>
      <c r="H3332" s="63"/>
      <c r="I3332" s="62" t="s">
        <v>3189</v>
      </c>
      <c r="J3332" s="63">
        <v>101.59</v>
      </c>
      <c r="K3332" s="63">
        <v>11</v>
      </c>
      <c r="L3332" s="63" t="s">
        <v>3186</v>
      </c>
      <c r="M3332" s="63" t="s">
        <v>3194</v>
      </c>
      <c r="N3332" s="63" t="s">
        <v>3195</v>
      </c>
      <c r="O3332" s="62">
        <v>3</v>
      </c>
      <c r="P3332" s="64"/>
    </row>
    <row r="3333" spans="2:16" x14ac:dyDescent="0.25">
      <c r="B3333" s="62">
        <v>3328</v>
      </c>
      <c r="C3333" s="63" t="s">
        <v>3182</v>
      </c>
      <c r="D3333" s="63" t="s">
        <v>3205</v>
      </c>
      <c r="E3333" s="63" t="s">
        <v>3253</v>
      </c>
      <c r="F3333" s="63" t="s">
        <v>3253</v>
      </c>
      <c r="G3333" s="63"/>
      <c r="H3333" s="63"/>
      <c r="I3333" s="62" t="s">
        <v>3189</v>
      </c>
      <c r="J3333" s="63">
        <v>56.89</v>
      </c>
      <c r="K3333" s="63">
        <v>11</v>
      </c>
      <c r="L3333" s="63" t="s">
        <v>3186</v>
      </c>
      <c r="M3333" s="63" t="s">
        <v>3194</v>
      </c>
      <c r="N3333" s="63" t="s">
        <v>3195</v>
      </c>
      <c r="O3333" s="62">
        <v>3</v>
      </c>
      <c r="P3333" s="64"/>
    </row>
    <row r="3334" spans="2:16" x14ac:dyDescent="0.25">
      <c r="B3334" s="62">
        <v>3329</v>
      </c>
      <c r="C3334" s="63" t="s">
        <v>3182</v>
      </c>
      <c r="D3334" s="63" t="s">
        <v>3214</v>
      </c>
      <c r="E3334" s="63" t="s">
        <v>3215</v>
      </c>
      <c r="F3334" s="63" t="s">
        <v>3215</v>
      </c>
      <c r="G3334" s="63"/>
      <c r="H3334" s="63"/>
      <c r="I3334" s="62" t="s">
        <v>3185</v>
      </c>
      <c r="J3334" s="63">
        <v>175.25</v>
      </c>
      <c r="K3334" s="63">
        <v>13</v>
      </c>
      <c r="L3334" s="63" t="s">
        <v>3186</v>
      </c>
      <c r="M3334" s="63" t="s">
        <v>3194</v>
      </c>
      <c r="N3334" s="63" t="s">
        <v>2677</v>
      </c>
      <c r="O3334" s="62">
        <v>1</v>
      </c>
    </row>
    <row r="3335" spans="2:16" x14ac:dyDescent="0.25">
      <c r="B3335" s="62">
        <v>3330</v>
      </c>
      <c r="C3335" s="63" t="s">
        <v>3182</v>
      </c>
      <c r="D3335" s="63" t="s">
        <v>3205</v>
      </c>
      <c r="E3335" s="63" t="s">
        <v>3254</v>
      </c>
      <c r="F3335" s="63" t="s">
        <v>3254</v>
      </c>
      <c r="G3335" s="63"/>
      <c r="H3335" s="63"/>
      <c r="I3335" s="62" t="s">
        <v>3189</v>
      </c>
      <c r="J3335" s="63">
        <v>132.41</v>
      </c>
      <c r="K3335" s="63">
        <v>12</v>
      </c>
      <c r="L3335" s="63" t="s">
        <v>3186</v>
      </c>
      <c r="M3335" s="63" t="s">
        <v>3194</v>
      </c>
      <c r="N3335" s="63" t="s">
        <v>3211</v>
      </c>
      <c r="O3335" s="62">
        <v>3</v>
      </c>
      <c r="P3335" s="64"/>
    </row>
    <row r="3336" spans="2:16" x14ac:dyDescent="0.25">
      <c r="B3336" s="62">
        <v>3331</v>
      </c>
      <c r="C3336" s="63" t="s">
        <v>3182</v>
      </c>
      <c r="D3336" s="63" t="s">
        <v>3205</v>
      </c>
      <c r="E3336" s="63" t="s">
        <v>3251</v>
      </c>
      <c r="F3336" s="63" t="s">
        <v>3251</v>
      </c>
      <c r="G3336" s="63"/>
      <c r="H3336" s="63"/>
      <c r="I3336" s="62" t="s">
        <v>3189</v>
      </c>
      <c r="J3336" s="63">
        <v>61.98</v>
      </c>
      <c r="K3336" s="63">
        <v>12</v>
      </c>
      <c r="L3336" s="63" t="s">
        <v>3186</v>
      </c>
      <c r="M3336" s="63" t="s">
        <v>3194</v>
      </c>
      <c r="N3336" s="63" t="s">
        <v>3211</v>
      </c>
      <c r="O3336" s="62">
        <v>3</v>
      </c>
      <c r="P3336" s="64"/>
    </row>
    <row r="3337" spans="2:16" x14ac:dyDescent="0.25">
      <c r="B3337" s="62">
        <v>3332</v>
      </c>
      <c r="C3337" s="63" t="s">
        <v>3182</v>
      </c>
      <c r="D3337" s="63" t="s">
        <v>3205</v>
      </c>
      <c r="E3337" s="63" t="s">
        <v>3251</v>
      </c>
      <c r="F3337" s="63" t="s">
        <v>3251</v>
      </c>
      <c r="G3337" s="63"/>
      <c r="H3337" s="63"/>
      <c r="I3337" s="62" t="s">
        <v>3189</v>
      </c>
      <c r="J3337" s="63">
        <v>94.87</v>
      </c>
      <c r="K3337" s="63">
        <v>12</v>
      </c>
      <c r="L3337" s="63" t="s">
        <v>3186</v>
      </c>
      <c r="M3337" s="63" t="s">
        <v>3194</v>
      </c>
      <c r="N3337" s="63" t="s">
        <v>3211</v>
      </c>
      <c r="O3337" s="62">
        <v>3</v>
      </c>
      <c r="P3337" s="64"/>
    </row>
    <row r="3338" spans="2:16" x14ac:dyDescent="0.25">
      <c r="B3338" s="62">
        <v>3333</v>
      </c>
      <c r="C3338" s="63" t="s">
        <v>3182</v>
      </c>
      <c r="D3338" s="63" t="s">
        <v>3205</v>
      </c>
      <c r="E3338" s="63" t="s">
        <v>3255</v>
      </c>
      <c r="F3338" s="63" t="s">
        <v>3255</v>
      </c>
      <c r="G3338" s="63"/>
      <c r="H3338" s="63"/>
      <c r="I3338" s="62" t="s">
        <v>3189</v>
      </c>
      <c r="J3338" s="63">
        <v>33.979999999999997</v>
      </c>
      <c r="K3338" s="63">
        <v>13</v>
      </c>
      <c r="L3338" s="63" t="s">
        <v>3186</v>
      </c>
      <c r="M3338" s="63" t="s">
        <v>3187</v>
      </c>
      <c r="N3338" s="63" t="s">
        <v>3199</v>
      </c>
      <c r="O3338" s="62">
        <v>3</v>
      </c>
      <c r="P3338" s="64"/>
    </row>
    <row r="3339" spans="2:16" x14ac:dyDescent="0.25">
      <c r="B3339" s="62">
        <v>3334</v>
      </c>
      <c r="C3339" s="63" t="s">
        <v>3182</v>
      </c>
      <c r="D3339" s="63" t="s">
        <v>3205</v>
      </c>
      <c r="E3339" s="63" t="s">
        <v>3251</v>
      </c>
      <c r="F3339" s="63" t="s">
        <v>3251</v>
      </c>
      <c r="G3339" s="63"/>
      <c r="H3339" s="63"/>
      <c r="I3339" s="62" t="s">
        <v>3189</v>
      </c>
      <c r="J3339" s="63">
        <v>160</v>
      </c>
      <c r="K3339" s="63">
        <v>12</v>
      </c>
      <c r="L3339" s="63" t="s">
        <v>3186</v>
      </c>
      <c r="M3339" s="63" t="s">
        <v>3194</v>
      </c>
      <c r="N3339" s="63" t="s">
        <v>3211</v>
      </c>
      <c r="O3339" s="62">
        <v>3</v>
      </c>
      <c r="P3339" s="64"/>
    </row>
    <row r="3340" spans="2:16" x14ac:dyDescent="0.25">
      <c r="B3340" s="62">
        <v>3335</v>
      </c>
      <c r="C3340" s="63" t="s">
        <v>3182</v>
      </c>
      <c r="D3340" s="63" t="s">
        <v>3205</v>
      </c>
      <c r="E3340" s="63" t="s">
        <v>3251</v>
      </c>
      <c r="F3340" s="63" t="s">
        <v>3251</v>
      </c>
      <c r="G3340" s="63"/>
      <c r="H3340" s="63"/>
      <c r="I3340" s="62" t="s">
        <v>3189</v>
      </c>
      <c r="J3340" s="63">
        <v>146.53</v>
      </c>
      <c r="K3340" s="63">
        <v>11</v>
      </c>
      <c r="L3340" s="63" t="s">
        <v>3186</v>
      </c>
      <c r="M3340" s="63" t="s">
        <v>3194</v>
      </c>
      <c r="N3340" s="63" t="s">
        <v>3195</v>
      </c>
      <c r="O3340" s="62">
        <v>3</v>
      </c>
      <c r="P3340" s="64"/>
    </row>
    <row r="3341" spans="2:16" x14ac:dyDescent="0.25">
      <c r="B3341" s="62">
        <v>3336</v>
      </c>
      <c r="C3341" s="63" t="s">
        <v>3182</v>
      </c>
      <c r="D3341" s="63" t="s">
        <v>3205</v>
      </c>
      <c r="E3341" s="63" t="s">
        <v>3251</v>
      </c>
      <c r="F3341" s="63" t="s">
        <v>3251</v>
      </c>
      <c r="G3341" s="63"/>
      <c r="H3341" s="63"/>
      <c r="I3341" s="62" t="s">
        <v>3189</v>
      </c>
      <c r="J3341" s="63">
        <v>105.51</v>
      </c>
      <c r="K3341" s="63">
        <v>12</v>
      </c>
      <c r="L3341" s="63" t="s">
        <v>3186</v>
      </c>
      <c r="M3341" s="63" t="s">
        <v>3194</v>
      </c>
      <c r="N3341" s="63" t="s">
        <v>3211</v>
      </c>
      <c r="O3341" s="62">
        <v>3</v>
      </c>
      <c r="P3341" s="64"/>
    </row>
    <row r="3342" spans="2:16" x14ac:dyDescent="0.25">
      <c r="B3342" s="62">
        <v>3337</v>
      </c>
      <c r="C3342" s="63" t="s">
        <v>3182</v>
      </c>
      <c r="D3342" s="63" t="s">
        <v>3205</v>
      </c>
      <c r="E3342" s="63" t="s">
        <v>3251</v>
      </c>
      <c r="F3342" s="63" t="s">
        <v>3251</v>
      </c>
      <c r="G3342" s="63"/>
      <c r="H3342" s="63"/>
      <c r="I3342" s="62" t="s">
        <v>3189</v>
      </c>
      <c r="J3342" s="63">
        <v>99.96</v>
      </c>
      <c r="K3342" s="63">
        <v>12</v>
      </c>
      <c r="L3342" s="63" t="s">
        <v>3186</v>
      </c>
      <c r="M3342" s="63" t="s">
        <v>3194</v>
      </c>
      <c r="N3342" s="63" t="s">
        <v>3211</v>
      </c>
      <c r="O3342" s="62">
        <v>3</v>
      </c>
      <c r="P3342" s="64"/>
    </row>
    <row r="3343" spans="2:16" x14ac:dyDescent="0.25">
      <c r="B3343" s="62">
        <v>3338</v>
      </c>
      <c r="C3343" s="63" t="s">
        <v>3182</v>
      </c>
      <c r="D3343" s="63" t="s">
        <v>3205</v>
      </c>
      <c r="E3343" s="63" t="s">
        <v>3252</v>
      </c>
      <c r="F3343" s="63" t="s">
        <v>3252</v>
      </c>
      <c r="G3343" s="63"/>
      <c r="H3343" s="63"/>
      <c r="I3343" s="62" t="s">
        <v>3189</v>
      </c>
      <c r="J3343" s="63">
        <v>212.94</v>
      </c>
      <c r="K3343" s="63">
        <v>12</v>
      </c>
      <c r="L3343" s="63" t="s">
        <v>3186</v>
      </c>
      <c r="M3343" s="63" t="s">
        <v>3194</v>
      </c>
      <c r="N3343" s="63" t="s">
        <v>3211</v>
      </c>
      <c r="O3343" s="62">
        <v>3</v>
      </c>
      <c r="P3343" s="64"/>
    </row>
    <row r="3344" spans="2:16" x14ac:dyDescent="0.25">
      <c r="B3344" s="62">
        <v>3339</v>
      </c>
      <c r="C3344" s="63" t="s">
        <v>3182</v>
      </c>
      <c r="D3344" s="63" t="s">
        <v>3205</v>
      </c>
      <c r="E3344" s="63" t="s">
        <v>3252</v>
      </c>
      <c r="F3344" s="63" t="s">
        <v>3252</v>
      </c>
      <c r="G3344" s="63"/>
      <c r="H3344" s="63"/>
      <c r="I3344" s="62" t="s">
        <v>3189</v>
      </c>
      <c r="J3344" s="63">
        <v>40</v>
      </c>
      <c r="K3344" s="63">
        <v>12</v>
      </c>
      <c r="L3344" s="63" t="s">
        <v>3186</v>
      </c>
      <c r="M3344" s="63" t="s">
        <v>3187</v>
      </c>
      <c r="N3344" s="63" t="s">
        <v>3198</v>
      </c>
      <c r="O3344" s="62">
        <v>3</v>
      </c>
      <c r="P3344" s="64"/>
    </row>
    <row r="3345" spans="2:16" x14ac:dyDescent="0.25">
      <c r="B3345" s="62">
        <v>3340</v>
      </c>
      <c r="C3345" s="63" t="s">
        <v>3182</v>
      </c>
      <c r="D3345" s="63" t="s">
        <v>3205</v>
      </c>
      <c r="E3345" s="63" t="s">
        <v>3253</v>
      </c>
      <c r="F3345" s="63" t="s">
        <v>3253</v>
      </c>
      <c r="G3345" s="63"/>
      <c r="H3345" s="63"/>
      <c r="I3345" s="62" t="s">
        <v>3189</v>
      </c>
      <c r="J3345" s="63">
        <v>114</v>
      </c>
      <c r="K3345" s="63">
        <v>12</v>
      </c>
      <c r="L3345" s="63" t="s">
        <v>3186</v>
      </c>
      <c r="M3345" s="63" t="s">
        <v>3194</v>
      </c>
      <c r="N3345" s="63" t="s">
        <v>3211</v>
      </c>
      <c r="O3345" s="62">
        <v>3</v>
      </c>
      <c r="P3345" s="64"/>
    </row>
    <row r="3346" spans="2:16" x14ac:dyDescent="0.25">
      <c r="B3346" s="62">
        <v>3341</v>
      </c>
      <c r="C3346" s="63" t="s">
        <v>3182</v>
      </c>
      <c r="D3346" s="63" t="s">
        <v>3205</v>
      </c>
      <c r="E3346" s="63" t="s">
        <v>3253</v>
      </c>
      <c r="F3346" s="63" t="s">
        <v>3253</v>
      </c>
      <c r="G3346" s="63"/>
      <c r="H3346" s="63"/>
      <c r="I3346" s="62" t="s">
        <v>3189</v>
      </c>
      <c r="J3346" s="63">
        <v>262.70999999999998</v>
      </c>
      <c r="K3346" s="63">
        <v>11</v>
      </c>
      <c r="L3346" s="63" t="s">
        <v>3186</v>
      </c>
      <c r="M3346" s="63" t="s">
        <v>3194</v>
      </c>
      <c r="N3346" s="63" t="s">
        <v>3195</v>
      </c>
      <c r="O3346" s="62">
        <v>3</v>
      </c>
      <c r="P3346" s="64"/>
    </row>
    <row r="3347" spans="2:16" x14ac:dyDescent="0.25">
      <c r="B3347" s="62">
        <v>3342</v>
      </c>
      <c r="C3347" s="63" t="s">
        <v>3182</v>
      </c>
      <c r="D3347" s="63" t="s">
        <v>3205</v>
      </c>
      <c r="E3347" s="63" t="s">
        <v>3255</v>
      </c>
      <c r="F3347" s="63" t="s">
        <v>3255</v>
      </c>
      <c r="G3347" s="63"/>
      <c r="H3347" s="63"/>
      <c r="I3347" s="62" t="s">
        <v>3189</v>
      </c>
      <c r="J3347" s="63">
        <v>209.26</v>
      </c>
      <c r="K3347" s="63">
        <v>12</v>
      </c>
      <c r="L3347" s="63" t="s">
        <v>3186</v>
      </c>
      <c r="M3347" s="63" t="s">
        <v>3194</v>
      </c>
      <c r="N3347" s="63" t="s">
        <v>3211</v>
      </c>
      <c r="O3347" s="62">
        <v>3</v>
      </c>
      <c r="P3347" s="64"/>
    </row>
    <row r="3348" spans="2:16" x14ac:dyDescent="0.25">
      <c r="B3348" s="62">
        <v>3343</v>
      </c>
      <c r="C3348" s="63" t="s">
        <v>3182</v>
      </c>
      <c r="D3348" s="63" t="s">
        <v>3205</v>
      </c>
      <c r="E3348" s="63" t="s">
        <v>3253</v>
      </c>
      <c r="F3348" s="63" t="s">
        <v>3253</v>
      </c>
      <c r="G3348" s="63"/>
      <c r="H3348" s="63"/>
      <c r="I3348" s="62" t="s">
        <v>3189</v>
      </c>
      <c r="J3348" s="63">
        <v>463.06</v>
      </c>
      <c r="K3348" s="63">
        <v>11</v>
      </c>
      <c r="L3348" s="63" t="s">
        <v>3186</v>
      </c>
      <c r="M3348" s="63" t="s">
        <v>3194</v>
      </c>
      <c r="N3348" s="63" t="s">
        <v>3195</v>
      </c>
      <c r="O3348" s="62">
        <v>3</v>
      </c>
      <c r="P3348" s="64"/>
    </row>
    <row r="3349" spans="2:16" x14ac:dyDescent="0.25">
      <c r="B3349" s="62">
        <v>3344</v>
      </c>
      <c r="C3349" s="63" t="s">
        <v>3182</v>
      </c>
      <c r="D3349" s="63" t="s">
        <v>3205</v>
      </c>
      <c r="E3349" s="63" t="s">
        <v>3252</v>
      </c>
      <c r="F3349" s="63" t="s">
        <v>3252</v>
      </c>
      <c r="G3349" s="63"/>
      <c r="H3349" s="63"/>
      <c r="I3349" s="62" t="s">
        <v>3189</v>
      </c>
      <c r="J3349" s="63">
        <v>149.57</v>
      </c>
      <c r="K3349" s="63">
        <v>11</v>
      </c>
      <c r="L3349" s="63" t="s">
        <v>3186</v>
      </c>
      <c r="M3349" s="63" t="s">
        <v>3194</v>
      </c>
      <c r="N3349" s="63" t="s">
        <v>3195</v>
      </c>
      <c r="O3349" s="62">
        <v>3</v>
      </c>
      <c r="P3349" s="64"/>
    </row>
    <row r="3350" spans="2:16" x14ac:dyDescent="0.25">
      <c r="B3350" s="62">
        <v>3345</v>
      </c>
      <c r="C3350" s="63" t="s">
        <v>3182</v>
      </c>
      <c r="D3350" s="63" t="s">
        <v>3205</v>
      </c>
      <c r="E3350" s="63" t="s">
        <v>3252</v>
      </c>
      <c r="F3350" s="63" t="s">
        <v>3252</v>
      </c>
      <c r="G3350" s="63"/>
      <c r="H3350" s="63"/>
      <c r="I3350" s="62" t="s">
        <v>3189</v>
      </c>
      <c r="J3350" s="63">
        <v>140.99</v>
      </c>
      <c r="K3350" s="63">
        <v>12</v>
      </c>
      <c r="L3350" s="63" t="s">
        <v>3186</v>
      </c>
      <c r="M3350" s="63" t="s">
        <v>3194</v>
      </c>
      <c r="N3350" s="63" t="s">
        <v>3211</v>
      </c>
      <c r="O3350" s="62">
        <v>3</v>
      </c>
      <c r="P3350" s="64"/>
    </row>
    <row r="3351" spans="2:16" x14ac:dyDescent="0.25">
      <c r="B3351" s="62">
        <v>3346</v>
      </c>
      <c r="C3351" s="63" t="s">
        <v>3182</v>
      </c>
      <c r="D3351" s="63" t="s">
        <v>3205</v>
      </c>
      <c r="E3351" s="63" t="s">
        <v>3251</v>
      </c>
      <c r="F3351" s="63" t="s">
        <v>3251</v>
      </c>
      <c r="G3351" s="63"/>
      <c r="H3351" s="63"/>
      <c r="I3351" s="62" t="s">
        <v>3189</v>
      </c>
      <c r="J3351" s="63">
        <v>130.54</v>
      </c>
      <c r="K3351" s="63">
        <v>12</v>
      </c>
      <c r="L3351" s="63" t="s">
        <v>3186</v>
      </c>
      <c r="M3351" s="63" t="s">
        <v>3194</v>
      </c>
      <c r="N3351" s="63" t="s">
        <v>3211</v>
      </c>
      <c r="O3351" s="62">
        <v>3</v>
      </c>
      <c r="P3351" s="64"/>
    </row>
    <row r="3352" spans="2:16" x14ac:dyDescent="0.25">
      <c r="B3352" s="62">
        <v>3347</v>
      </c>
      <c r="C3352" s="63" t="s">
        <v>3182</v>
      </c>
      <c r="D3352" s="63" t="s">
        <v>3205</v>
      </c>
      <c r="E3352" s="63" t="s">
        <v>3252</v>
      </c>
      <c r="F3352" s="63" t="s">
        <v>3252</v>
      </c>
      <c r="G3352" s="63"/>
      <c r="H3352" s="63"/>
      <c r="I3352" s="62" t="s">
        <v>3189</v>
      </c>
      <c r="J3352" s="63">
        <v>116.1</v>
      </c>
      <c r="K3352" s="63">
        <v>12</v>
      </c>
      <c r="L3352" s="63" t="s">
        <v>3186</v>
      </c>
      <c r="M3352" s="63" t="s">
        <v>3194</v>
      </c>
      <c r="N3352" s="63" t="s">
        <v>3211</v>
      </c>
      <c r="O3352" s="62">
        <v>3</v>
      </c>
      <c r="P3352" s="64"/>
    </row>
    <row r="3353" spans="2:16" x14ac:dyDescent="0.25">
      <c r="B3353" s="62">
        <v>3348</v>
      </c>
      <c r="C3353" s="63" t="s">
        <v>3182</v>
      </c>
      <c r="D3353" s="63" t="s">
        <v>3205</v>
      </c>
      <c r="E3353" s="63" t="s">
        <v>3251</v>
      </c>
      <c r="F3353" s="63" t="s">
        <v>3251</v>
      </c>
      <c r="G3353" s="63"/>
      <c r="H3353" s="63"/>
      <c r="I3353" s="62" t="s">
        <v>3189</v>
      </c>
      <c r="J3353" s="63">
        <v>126.66</v>
      </c>
      <c r="K3353" s="63">
        <v>12</v>
      </c>
      <c r="L3353" s="63" t="s">
        <v>3186</v>
      </c>
      <c r="M3353" s="63" t="s">
        <v>3194</v>
      </c>
      <c r="N3353" s="63" t="s">
        <v>3211</v>
      </c>
      <c r="O3353" s="62">
        <v>3</v>
      </c>
      <c r="P3353" s="64"/>
    </row>
    <row r="3354" spans="2:16" x14ac:dyDescent="0.25">
      <c r="B3354" s="62">
        <v>3349</v>
      </c>
      <c r="C3354" s="63" t="s">
        <v>3182</v>
      </c>
      <c r="D3354" s="63" t="s">
        <v>3205</v>
      </c>
      <c r="E3354" s="63" t="s">
        <v>3254</v>
      </c>
      <c r="F3354" s="63" t="s">
        <v>3254</v>
      </c>
      <c r="G3354" s="63"/>
      <c r="H3354" s="63"/>
      <c r="I3354" s="62" t="s">
        <v>3189</v>
      </c>
      <c r="J3354" s="63">
        <v>236.64</v>
      </c>
      <c r="K3354" s="63">
        <v>12</v>
      </c>
      <c r="L3354" s="63" t="s">
        <v>3186</v>
      </c>
      <c r="M3354" s="63" t="s">
        <v>3194</v>
      </c>
      <c r="N3354" s="63" t="s">
        <v>3211</v>
      </c>
      <c r="O3354" s="62">
        <v>3</v>
      </c>
      <c r="P3354" s="64"/>
    </row>
    <row r="3355" spans="2:16" x14ac:dyDescent="0.25">
      <c r="B3355" s="62">
        <v>3350</v>
      </c>
      <c r="C3355" s="63" t="s">
        <v>3182</v>
      </c>
      <c r="D3355" s="63" t="s">
        <v>3205</v>
      </c>
      <c r="E3355" s="63" t="s">
        <v>3251</v>
      </c>
      <c r="F3355" s="63" t="s">
        <v>3251</v>
      </c>
      <c r="G3355" s="63"/>
      <c r="H3355" s="63"/>
      <c r="I3355" s="62" t="s">
        <v>3189</v>
      </c>
      <c r="J3355" s="63">
        <v>125</v>
      </c>
      <c r="K3355" s="63">
        <v>12</v>
      </c>
      <c r="L3355" s="63" t="s">
        <v>3186</v>
      </c>
      <c r="M3355" s="63" t="s">
        <v>3194</v>
      </c>
      <c r="N3355" s="63" t="s">
        <v>3211</v>
      </c>
      <c r="O3355" s="62">
        <v>3</v>
      </c>
      <c r="P3355" s="64"/>
    </row>
    <row r="3356" spans="2:16" x14ac:dyDescent="0.25">
      <c r="B3356" s="62">
        <v>3351</v>
      </c>
      <c r="C3356" s="63" t="s">
        <v>3182</v>
      </c>
      <c r="D3356" s="63" t="s">
        <v>3205</v>
      </c>
      <c r="E3356" s="63" t="s">
        <v>3254</v>
      </c>
      <c r="F3356" s="63" t="s">
        <v>3254</v>
      </c>
      <c r="G3356" s="63"/>
      <c r="H3356" s="63"/>
      <c r="I3356" s="62" t="s">
        <v>3189</v>
      </c>
      <c r="J3356" s="63">
        <v>98.97</v>
      </c>
      <c r="K3356" s="63">
        <v>12</v>
      </c>
      <c r="L3356" s="63" t="s">
        <v>3186</v>
      </c>
      <c r="M3356" s="63" t="s">
        <v>3194</v>
      </c>
      <c r="N3356" s="63" t="s">
        <v>3211</v>
      </c>
      <c r="O3356" s="62">
        <v>3</v>
      </c>
      <c r="P3356" s="64"/>
    </row>
    <row r="3357" spans="2:16" x14ac:dyDescent="0.25">
      <c r="B3357" s="62">
        <v>3352</v>
      </c>
      <c r="C3357" s="63" t="s">
        <v>3182</v>
      </c>
      <c r="D3357" s="63" t="s">
        <v>3205</v>
      </c>
      <c r="E3357" s="63" t="s">
        <v>3254</v>
      </c>
      <c r="F3357" s="63" t="s">
        <v>3254</v>
      </c>
      <c r="G3357" s="63"/>
      <c r="H3357" s="63"/>
      <c r="I3357" s="62" t="s">
        <v>3189</v>
      </c>
      <c r="J3357" s="63">
        <v>101.97</v>
      </c>
      <c r="K3357" s="63">
        <v>12</v>
      </c>
      <c r="L3357" s="63" t="s">
        <v>3186</v>
      </c>
      <c r="M3357" s="63" t="s">
        <v>3194</v>
      </c>
      <c r="N3357" s="63" t="s">
        <v>3211</v>
      </c>
      <c r="O3357" s="62">
        <v>3</v>
      </c>
      <c r="P3357" s="64"/>
    </row>
    <row r="3358" spans="2:16" x14ac:dyDescent="0.25">
      <c r="B3358" s="62">
        <v>3353</v>
      </c>
      <c r="C3358" s="63" t="s">
        <v>3182</v>
      </c>
      <c r="D3358" s="63" t="s">
        <v>3205</v>
      </c>
      <c r="E3358" s="63" t="s">
        <v>3251</v>
      </c>
      <c r="F3358" s="63" t="s">
        <v>3251</v>
      </c>
      <c r="G3358" s="63"/>
      <c r="H3358" s="63"/>
      <c r="I3358" s="62" t="s">
        <v>3189</v>
      </c>
      <c r="J3358" s="63">
        <v>155.47999999999999</v>
      </c>
      <c r="K3358" s="63">
        <v>11</v>
      </c>
      <c r="L3358" s="63" t="s">
        <v>3186</v>
      </c>
      <c r="M3358" s="63" t="s">
        <v>3194</v>
      </c>
      <c r="N3358" s="63" t="s">
        <v>3195</v>
      </c>
      <c r="O3358" s="62">
        <v>3</v>
      </c>
      <c r="P3358" s="64"/>
    </row>
    <row r="3359" spans="2:16" x14ac:dyDescent="0.25">
      <c r="B3359" s="62">
        <v>3354</v>
      </c>
      <c r="C3359" s="63" t="s">
        <v>3182</v>
      </c>
      <c r="D3359" s="63" t="s">
        <v>3205</v>
      </c>
      <c r="E3359" s="63" t="s">
        <v>3251</v>
      </c>
      <c r="F3359" s="63" t="s">
        <v>3251</v>
      </c>
      <c r="G3359" s="63"/>
      <c r="H3359" s="63"/>
      <c r="I3359" s="62" t="s">
        <v>3189</v>
      </c>
      <c r="J3359" s="63">
        <v>169.47</v>
      </c>
      <c r="K3359" s="63">
        <v>12</v>
      </c>
      <c r="L3359" s="63" t="s">
        <v>3186</v>
      </c>
      <c r="M3359" s="63" t="s">
        <v>3194</v>
      </c>
      <c r="N3359" s="63" t="s">
        <v>3211</v>
      </c>
      <c r="O3359" s="62">
        <v>3</v>
      </c>
      <c r="P3359" s="64"/>
    </row>
    <row r="3360" spans="2:16" x14ac:dyDescent="0.25">
      <c r="B3360" s="62">
        <v>3355</v>
      </c>
      <c r="C3360" s="63" t="s">
        <v>3182</v>
      </c>
      <c r="D3360" s="63" t="s">
        <v>3205</v>
      </c>
      <c r="E3360" s="63" t="s">
        <v>3251</v>
      </c>
      <c r="F3360" s="63" t="s">
        <v>3251</v>
      </c>
      <c r="G3360" s="63"/>
      <c r="H3360" s="63"/>
      <c r="I3360" s="62" t="s">
        <v>3189</v>
      </c>
      <c r="J3360" s="63">
        <v>158.86000000000001</v>
      </c>
      <c r="K3360" s="63">
        <v>12</v>
      </c>
      <c r="L3360" s="63" t="s">
        <v>3186</v>
      </c>
      <c r="M3360" s="63" t="s">
        <v>3194</v>
      </c>
      <c r="N3360" s="63" t="s">
        <v>3211</v>
      </c>
      <c r="O3360" s="62">
        <v>3</v>
      </c>
      <c r="P3360" s="64"/>
    </row>
    <row r="3361" spans="2:16" x14ac:dyDescent="0.25">
      <c r="B3361" s="62">
        <v>3356</v>
      </c>
      <c r="C3361" s="63" t="s">
        <v>3182</v>
      </c>
      <c r="D3361" s="63" t="s">
        <v>3205</v>
      </c>
      <c r="E3361" s="63" t="s">
        <v>3254</v>
      </c>
      <c r="F3361" s="63" t="s">
        <v>3254</v>
      </c>
      <c r="G3361" s="63"/>
      <c r="H3361" s="63"/>
      <c r="I3361" s="62" t="s">
        <v>3189</v>
      </c>
      <c r="J3361" s="63">
        <v>198.69</v>
      </c>
      <c r="K3361" s="63">
        <v>12</v>
      </c>
      <c r="L3361" s="63" t="s">
        <v>3186</v>
      </c>
      <c r="M3361" s="63" t="s">
        <v>3194</v>
      </c>
      <c r="N3361" s="63" t="s">
        <v>3211</v>
      </c>
      <c r="O3361" s="62">
        <v>3</v>
      </c>
      <c r="P3361" s="64"/>
    </row>
    <row r="3362" spans="2:16" x14ac:dyDescent="0.25">
      <c r="B3362" s="62">
        <v>3357</v>
      </c>
      <c r="C3362" s="63" t="s">
        <v>3182</v>
      </c>
      <c r="D3362" s="63" t="s">
        <v>3205</v>
      </c>
      <c r="E3362" s="63" t="s">
        <v>3253</v>
      </c>
      <c r="F3362" s="63" t="s">
        <v>3253</v>
      </c>
      <c r="G3362" s="63"/>
      <c r="H3362" s="63"/>
      <c r="I3362" s="62" t="s">
        <v>3189</v>
      </c>
      <c r="J3362" s="63">
        <v>130.88</v>
      </c>
      <c r="K3362" s="63">
        <v>11</v>
      </c>
      <c r="L3362" s="63" t="s">
        <v>3186</v>
      </c>
      <c r="M3362" s="63" t="s">
        <v>3194</v>
      </c>
      <c r="N3362" s="63" t="s">
        <v>3195</v>
      </c>
      <c r="O3362" s="62">
        <v>3</v>
      </c>
      <c r="P3362" s="64"/>
    </row>
    <row r="3363" spans="2:16" x14ac:dyDescent="0.25">
      <c r="B3363" s="62">
        <v>3358</v>
      </c>
      <c r="C3363" s="63" t="s">
        <v>3182</v>
      </c>
      <c r="D3363" s="63" t="s">
        <v>3205</v>
      </c>
      <c r="E3363" s="63" t="s">
        <v>3253</v>
      </c>
      <c r="F3363" s="63" t="s">
        <v>3253</v>
      </c>
      <c r="G3363" s="63"/>
      <c r="H3363" s="63"/>
      <c r="I3363" s="62" t="s">
        <v>3189</v>
      </c>
      <c r="J3363" s="63">
        <v>110.25</v>
      </c>
      <c r="K3363" s="63">
        <v>11</v>
      </c>
      <c r="L3363" s="63" t="s">
        <v>3186</v>
      </c>
      <c r="M3363" s="63" t="s">
        <v>3194</v>
      </c>
      <c r="N3363" s="63" t="s">
        <v>3195</v>
      </c>
      <c r="O3363" s="62">
        <v>3</v>
      </c>
      <c r="P3363" s="64"/>
    </row>
    <row r="3364" spans="2:16" x14ac:dyDescent="0.25">
      <c r="B3364" s="62">
        <v>3359</v>
      </c>
      <c r="C3364" s="63" t="s">
        <v>3182</v>
      </c>
      <c r="D3364" s="63" t="s">
        <v>3205</v>
      </c>
      <c r="E3364" s="63" t="s">
        <v>3252</v>
      </c>
      <c r="F3364" s="63" t="s">
        <v>3252</v>
      </c>
      <c r="G3364" s="63"/>
      <c r="H3364" s="63"/>
      <c r="I3364" s="62" t="s">
        <v>3189</v>
      </c>
      <c r="J3364" s="63">
        <v>185.7</v>
      </c>
      <c r="K3364" s="63">
        <v>11</v>
      </c>
      <c r="L3364" s="63" t="s">
        <v>3186</v>
      </c>
      <c r="M3364" s="63" t="s">
        <v>3194</v>
      </c>
      <c r="N3364" s="63" t="s">
        <v>3195</v>
      </c>
      <c r="O3364" s="62">
        <v>3</v>
      </c>
      <c r="P3364" s="64"/>
    </row>
    <row r="3365" spans="2:16" x14ac:dyDescent="0.25">
      <c r="B3365" s="62">
        <v>3360</v>
      </c>
      <c r="C3365" s="63" t="s">
        <v>3182</v>
      </c>
      <c r="D3365" s="63" t="s">
        <v>3205</v>
      </c>
      <c r="E3365" s="63" t="s">
        <v>3254</v>
      </c>
      <c r="F3365" s="63" t="s">
        <v>3254</v>
      </c>
      <c r="G3365" s="63"/>
      <c r="H3365" s="63"/>
      <c r="I3365" s="62" t="s">
        <v>3189</v>
      </c>
      <c r="J3365" s="63">
        <v>90.17</v>
      </c>
      <c r="K3365" s="63">
        <v>12</v>
      </c>
      <c r="L3365" s="63" t="s">
        <v>3186</v>
      </c>
      <c r="M3365" s="63" t="s">
        <v>3194</v>
      </c>
      <c r="N3365" s="63" t="s">
        <v>3211</v>
      </c>
      <c r="O3365" s="62">
        <v>3</v>
      </c>
      <c r="P3365" s="64"/>
    </row>
    <row r="3366" spans="2:16" x14ac:dyDescent="0.25">
      <c r="B3366" s="62">
        <v>3361</v>
      </c>
      <c r="C3366" s="63" t="s">
        <v>3182</v>
      </c>
      <c r="D3366" s="63" t="s">
        <v>3205</v>
      </c>
      <c r="E3366" s="63" t="s">
        <v>3254</v>
      </c>
      <c r="F3366" s="63" t="s">
        <v>3254</v>
      </c>
      <c r="G3366" s="63"/>
      <c r="H3366" s="63"/>
      <c r="I3366" s="62" t="s">
        <v>3189</v>
      </c>
      <c r="J3366" s="63">
        <v>76.83</v>
      </c>
      <c r="K3366" s="63">
        <v>12</v>
      </c>
      <c r="L3366" s="63" t="s">
        <v>3186</v>
      </c>
      <c r="M3366" s="63" t="s">
        <v>3194</v>
      </c>
      <c r="N3366" s="63" t="s">
        <v>3211</v>
      </c>
      <c r="O3366" s="62">
        <v>3</v>
      </c>
      <c r="P3366" s="64"/>
    </row>
    <row r="3367" spans="2:16" x14ac:dyDescent="0.25">
      <c r="B3367" s="62">
        <v>3362</v>
      </c>
      <c r="C3367" s="63" t="s">
        <v>3182</v>
      </c>
      <c r="D3367" s="63" t="s">
        <v>3214</v>
      </c>
      <c r="E3367" s="63" t="s">
        <v>3215</v>
      </c>
      <c r="F3367" s="63" t="s">
        <v>3215</v>
      </c>
      <c r="G3367" s="63"/>
      <c r="H3367" s="63"/>
      <c r="I3367" s="62" t="s">
        <v>3189</v>
      </c>
      <c r="J3367" s="63">
        <v>71.97</v>
      </c>
      <c r="K3367" s="63">
        <v>13</v>
      </c>
      <c r="L3367" s="63" t="s">
        <v>3186</v>
      </c>
      <c r="M3367" s="63" t="s">
        <v>3187</v>
      </c>
      <c r="N3367" s="63" t="s">
        <v>3190</v>
      </c>
      <c r="O3367" s="62">
        <v>3</v>
      </c>
      <c r="P3367" s="64"/>
    </row>
    <row r="3368" spans="2:16" x14ac:dyDescent="0.25">
      <c r="B3368" s="62">
        <v>3363</v>
      </c>
      <c r="C3368" s="63" t="s">
        <v>3182</v>
      </c>
      <c r="D3368" s="63" t="s">
        <v>3205</v>
      </c>
      <c r="E3368" s="63" t="s">
        <v>3254</v>
      </c>
      <c r="F3368" s="63" t="s">
        <v>3254</v>
      </c>
      <c r="G3368" s="63"/>
      <c r="H3368" s="63"/>
      <c r="I3368" s="62" t="s">
        <v>3189</v>
      </c>
      <c r="J3368" s="63">
        <v>128.78</v>
      </c>
      <c r="K3368" s="63">
        <v>12</v>
      </c>
      <c r="L3368" s="63" t="s">
        <v>3186</v>
      </c>
      <c r="M3368" s="63" t="s">
        <v>3194</v>
      </c>
      <c r="N3368" s="63" t="s">
        <v>3211</v>
      </c>
      <c r="O3368" s="62">
        <v>3</v>
      </c>
      <c r="P3368" s="64"/>
    </row>
    <row r="3369" spans="2:16" x14ac:dyDescent="0.25">
      <c r="B3369" s="62">
        <v>3364</v>
      </c>
      <c r="C3369" s="63" t="s">
        <v>3182</v>
      </c>
      <c r="D3369" s="63" t="s">
        <v>3205</v>
      </c>
      <c r="E3369" s="63" t="s">
        <v>3252</v>
      </c>
      <c r="F3369" s="63" t="s">
        <v>3252</v>
      </c>
      <c r="G3369" s="63"/>
      <c r="H3369" s="63"/>
      <c r="I3369" s="62" t="s">
        <v>3189</v>
      </c>
      <c r="J3369" s="63">
        <v>153.94</v>
      </c>
      <c r="K3369" s="63">
        <v>11</v>
      </c>
      <c r="L3369" s="63" t="s">
        <v>3186</v>
      </c>
      <c r="M3369" s="63" t="s">
        <v>3194</v>
      </c>
      <c r="N3369" s="63" t="s">
        <v>3195</v>
      </c>
      <c r="O3369" s="62">
        <v>3</v>
      </c>
      <c r="P3369" s="64"/>
    </row>
    <row r="3370" spans="2:16" x14ac:dyDescent="0.25">
      <c r="B3370" s="62">
        <v>3365</v>
      </c>
      <c r="C3370" s="63" t="s">
        <v>3182</v>
      </c>
      <c r="D3370" s="63" t="s">
        <v>3205</v>
      </c>
      <c r="E3370" s="63" t="s">
        <v>3253</v>
      </c>
      <c r="F3370" s="63" t="s">
        <v>3253</v>
      </c>
      <c r="G3370" s="63"/>
      <c r="H3370" s="63"/>
      <c r="I3370" s="62" t="s">
        <v>3189</v>
      </c>
      <c r="J3370" s="63">
        <v>235.89</v>
      </c>
      <c r="K3370" s="63">
        <v>11</v>
      </c>
      <c r="L3370" s="63" t="s">
        <v>3186</v>
      </c>
      <c r="M3370" s="63" t="s">
        <v>3194</v>
      </c>
      <c r="N3370" s="63" t="s">
        <v>3195</v>
      </c>
      <c r="O3370" s="62">
        <v>3</v>
      </c>
      <c r="P3370" s="64"/>
    </row>
    <row r="3371" spans="2:16" x14ac:dyDescent="0.25">
      <c r="B3371" s="62">
        <v>3366</v>
      </c>
      <c r="C3371" s="63" t="s">
        <v>3182</v>
      </c>
      <c r="D3371" s="63" t="s">
        <v>3205</v>
      </c>
      <c r="E3371" s="63" t="s">
        <v>3252</v>
      </c>
      <c r="F3371" s="63" t="s">
        <v>3252</v>
      </c>
      <c r="G3371" s="63"/>
      <c r="H3371" s="63"/>
      <c r="I3371" s="62" t="s">
        <v>3189</v>
      </c>
      <c r="J3371" s="63">
        <v>72</v>
      </c>
      <c r="K3371" s="63">
        <v>13</v>
      </c>
      <c r="L3371" s="63" t="s">
        <v>3186</v>
      </c>
      <c r="M3371" s="63" t="s">
        <v>3187</v>
      </c>
      <c r="N3371" s="63" t="s">
        <v>3199</v>
      </c>
      <c r="O3371" s="62">
        <v>3</v>
      </c>
      <c r="P3371" s="64"/>
    </row>
    <row r="3372" spans="2:16" x14ac:dyDescent="0.25">
      <c r="B3372" s="62">
        <v>3367</v>
      </c>
      <c r="C3372" s="63" t="s">
        <v>3182</v>
      </c>
      <c r="D3372" s="63" t="s">
        <v>3205</v>
      </c>
      <c r="E3372" s="63" t="s">
        <v>3252</v>
      </c>
      <c r="F3372" s="63" t="s">
        <v>3252</v>
      </c>
      <c r="G3372" s="63"/>
      <c r="H3372" s="63"/>
      <c r="I3372" s="62" t="s">
        <v>3189</v>
      </c>
      <c r="J3372" s="63">
        <v>239.68</v>
      </c>
      <c r="K3372" s="63">
        <v>12</v>
      </c>
      <c r="L3372" s="63" t="s">
        <v>3186</v>
      </c>
      <c r="M3372" s="63" t="s">
        <v>3194</v>
      </c>
      <c r="N3372" s="63" t="s">
        <v>3211</v>
      </c>
      <c r="O3372" s="62">
        <v>3</v>
      </c>
      <c r="P3372" s="64"/>
    </row>
    <row r="3373" spans="2:16" x14ac:dyDescent="0.25">
      <c r="B3373" s="62">
        <v>3368</v>
      </c>
      <c r="C3373" s="63" t="s">
        <v>3182</v>
      </c>
      <c r="D3373" s="63" t="s">
        <v>3205</v>
      </c>
      <c r="E3373" s="63" t="s">
        <v>3251</v>
      </c>
      <c r="F3373" s="63" t="s">
        <v>3251</v>
      </c>
      <c r="G3373" s="63"/>
      <c r="H3373" s="63"/>
      <c r="I3373" s="62" t="s">
        <v>3189</v>
      </c>
      <c r="J3373" s="63">
        <v>242.6</v>
      </c>
      <c r="K3373" s="63">
        <v>11</v>
      </c>
      <c r="L3373" s="63" t="s">
        <v>3186</v>
      </c>
      <c r="M3373" s="63" t="s">
        <v>3194</v>
      </c>
      <c r="N3373" s="63" t="s">
        <v>3195</v>
      </c>
      <c r="O3373" s="62">
        <v>3</v>
      </c>
      <c r="P3373" s="64"/>
    </row>
    <row r="3374" spans="2:16" x14ac:dyDescent="0.25">
      <c r="B3374" s="62">
        <v>3369</v>
      </c>
      <c r="C3374" s="63" t="s">
        <v>3182</v>
      </c>
      <c r="D3374" s="63" t="s">
        <v>3205</v>
      </c>
      <c r="E3374" s="63" t="s">
        <v>3251</v>
      </c>
      <c r="F3374" s="63" t="s">
        <v>3251</v>
      </c>
      <c r="G3374" s="63"/>
      <c r="H3374" s="63"/>
      <c r="I3374" s="62" t="s">
        <v>3189</v>
      </c>
      <c r="J3374" s="63">
        <v>125.4</v>
      </c>
      <c r="K3374" s="63">
        <v>12</v>
      </c>
      <c r="L3374" s="63" t="s">
        <v>3186</v>
      </c>
      <c r="M3374" s="63" t="s">
        <v>3194</v>
      </c>
      <c r="N3374" s="63" t="s">
        <v>3211</v>
      </c>
      <c r="O3374" s="62">
        <v>3</v>
      </c>
      <c r="P3374" s="64"/>
    </row>
    <row r="3375" spans="2:16" x14ac:dyDescent="0.25">
      <c r="B3375" s="62">
        <v>3370</v>
      </c>
      <c r="C3375" s="63" t="s">
        <v>3182</v>
      </c>
      <c r="D3375" s="63" t="s">
        <v>3205</v>
      </c>
      <c r="E3375" s="63" t="s">
        <v>3252</v>
      </c>
      <c r="F3375" s="63" t="s">
        <v>3252</v>
      </c>
      <c r="G3375" s="63"/>
      <c r="H3375" s="63"/>
      <c r="I3375" s="62" t="s">
        <v>3189</v>
      </c>
      <c r="J3375" s="63">
        <v>229.83</v>
      </c>
      <c r="K3375" s="63">
        <v>11</v>
      </c>
      <c r="L3375" s="63" t="s">
        <v>3186</v>
      </c>
      <c r="M3375" s="63" t="s">
        <v>3194</v>
      </c>
      <c r="N3375" s="63" t="s">
        <v>3195</v>
      </c>
      <c r="O3375" s="62">
        <v>3</v>
      </c>
      <c r="P3375" s="64"/>
    </row>
    <row r="3376" spans="2:16" x14ac:dyDescent="0.25">
      <c r="B3376" s="62">
        <v>3371</v>
      </c>
      <c r="C3376" s="63" t="s">
        <v>3182</v>
      </c>
      <c r="D3376" s="63" t="s">
        <v>3205</v>
      </c>
      <c r="E3376" s="63" t="s">
        <v>3251</v>
      </c>
      <c r="F3376" s="63" t="s">
        <v>3251</v>
      </c>
      <c r="G3376" s="63"/>
      <c r="H3376" s="63"/>
      <c r="I3376" s="62" t="s">
        <v>3189</v>
      </c>
      <c r="J3376" s="63">
        <v>188.56</v>
      </c>
      <c r="K3376" s="63">
        <v>12</v>
      </c>
      <c r="L3376" s="63" t="s">
        <v>3186</v>
      </c>
      <c r="M3376" s="63" t="s">
        <v>3194</v>
      </c>
      <c r="N3376" s="63" t="s">
        <v>3211</v>
      </c>
      <c r="O3376" s="62">
        <v>3</v>
      </c>
      <c r="P3376" s="64"/>
    </row>
    <row r="3377" spans="2:16" x14ac:dyDescent="0.25">
      <c r="B3377" s="62">
        <v>3372</v>
      </c>
      <c r="C3377" s="63" t="s">
        <v>3182</v>
      </c>
      <c r="D3377" s="63" t="s">
        <v>3205</v>
      </c>
      <c r="E3377" s="63" t="s">
        <v>3251</v>
      </c>
      <c r="F3377" s="63" t="s">
        <v>3251</v>
      </c>
      <c r="G3377" s="63"/>
      <c r="H3377" s="63"/>
      <c r="I3377" s="62" t="s">
        <v>3189</v>
      </c>
      <c r="J3377" s="63">
        <v>48.92</v>
      </c>
      <c r="K3377" s="63">
        <v>12</v>
      </c>
      <c r="L3377" s="63" t="s">
        <v>3186</v>
      </c>
      <c r="M3377" s="63" t="s">
        <v>3194</v>
      </c>
      <c r="N3377" s="63" t="s">
        <v>3211</v>
      </c>
      <c r="O3377" s="62">
        <v>3</v>
      </c>
      <c r="P3377" s="64"/>
    </row>
    <row r="3378" spans="2:16" x14ac:dyDescent="0.25">
      <c r="B3378" s="62">
        <v>3373</v>
      </c>
      <c r="C3378" s="63" t="s">
        <v>3182</v>
      </c>
      <c r="D3378" s="63" t="s">
        <v>3205</v>
      </c>
      <c r="E3378" s="63" t="s">
        <v>3252</v>
      </c>
      <c r="F3378" s="63" t="s">
        <v>3252</v>
      </c>
      <c r="G3378" s="63"/>
      <c r="H3378" s="63"/>
      <c r="I3378" s="62" t="s">
        <v>3189</v>
      </c>
      <c r="J3378" s="63">
        <v>130.01</v>
      </c>
      <c r="K3378" s="63">
        <v>12</v>
      </c>
      <c r="L3378" s="63" t="s">
        <v>3186</v>
      </c>
      <c r="M3378" s="63" t="s">
        <v>3194</v>
      </c>
      <c r="N3378" s="63" t="s">
        <v>3211</v>
      </c>
      <c r="O3378" s="62">
        <v>3</v>
      </c>
      <c r="P3378" s="64"/>
    </row>
    <row r="3379" spans="2:16" x14ac:dyDescent="0.25">
      <c r="B3379" s="62">
        <v>3374</v>
      </c>
      <c r="C3379" s="63" t="s">
        <v>3182</v>
      </c>
      <c r="D3379" s="63" t="s">
        <v>3205</v>
      </c>
      <c r="E3379" s="63" t="s">
        <v>3251</v>
      </c>
      <c r="F3379" s="63" t="s">
        <v>3251</v>
      </c>
      <c r="G3379" s="63"/>
      <c r="H3379" s="63"/>
      <c r="I3379" s="62" t="s">
        <v>3189</v>
      </c>
      <c r="J3379" s="63">
        <v>177.31</v>
      </c>
      <c r="K3379" s="63">
        <v>12</v>
      </c>
      <c r="L3379" s="63" t="s">
        <v>3186</v>
      </c>
      <c r="M3379" s="63" t="s">
        <v>3194</v>
      </c>
      <c r="N3379" s="63" t="s">
        <v>3211</v>
      </c>
      <c r="O3379" s="62">
        <v>3</v>
      </c>
      <c r="P3379" s="64"/>
    </row>
    <row r="3380" spans="2:16" x14ac:dyDescent="0.25">
      <c r="B3380" s="62">
        <v>3375</v>
      </c>
      <c r="C3380" s="63" t="s">
        <v>3182</v>
      </c>
      <c r="D3380" s="63" t="s">
        <v>3214</v>
      </c>
      <c r="E3380" s="63" t="s">
        <v>3215</v>
      </c>
      <c r="F3380" s="63" t="s">
        <v>3215</v>
      </c>
      <c r="G3380" s="63"/>
      <c r="H3380" s="63"/>
      <c r="I3380" s="62" t="s">
        <v>3185</v>
      </c>
      <c r="J3380" s="63">
        <v>151.13</v>
      </c>
      <c r="K3380" s="63">
        <v>13</v>
      </c>
      <c r="L3380" s="63" t="s">
        <v>3186</v>
      </c>
      <c r="M3380" s="63" t="s">
        <v>3194</v>
      </c>
      <c r="N3380" s="63" t="s">
        <v>2677</v>
      </c>
      <c r="O3380" s="62">
        <v>1</v>
      </c>
    </row>
    <row r="3381" spans="2:16" x14ac:dyDescent="0.25">
      <c r="B3381" s="62">
        <v>3376</v>
      </c>
      <c r="C3381" s="63" t="s">
        <v>3182</v>
      </c>
      <c r="D3381" s="63" t="s">
        <v>3205</v>
      </c>
      <c r="E3381" s="63" t="s">
        <v>3253</v>
      </c>
      <c r="F3381" s="63" t="s">
        <v>3253</v>
      </c>
      <c r="G3381" s="63"/>
      <c r="H3381" s="63"/>
      <c r="I3381" s="62" t="s">
        <v>3189</v>
      </c>
      <c r="J3381" s="63">
        <v>190.21</v>
      </c>
      <c r="K3381" s="63">
        <v>11</v>
      </c>
      <c r="L3381" s="63" t="s">
        <v>3186</v>
      </c>
      <c r="M3381" s="63" t="s">
        <v>3194</v>
      </c>
      <c r="N3381" s="63" t="s">
        <v>3195</v>
      </c>
      <c r="O3381" s="62">
        <v>3</v>
      </c>
      <c r="P3381" s="64"/>
    </row>
    <row r="3382" spans="2:16" x14ac:dyDescent="0.25">
      <c r="B3382" s="62">
        <v>3377</v>
      </c>
      <c r="C3382" s="63" t="s">
        <v>3182</v>
      </c>
      <c r="D3382" s="63" t="s">
        <v>3205</v>
      </c>
      <c r="E3382" s="63" t="s">
        <v>3253</v>
      </c>
      <c r="F3382" s="63" t="s">
        <v>3253</v>
      </c>
      <c r="G3382" s="63"/>
      <c r="H3382" s="63"/>
      <c r="I3382" s="62" t="s">
        <v>3189</v>
      </c>
      <c r="J3382" s="63">
        <v>170.89</v>
      </c>
      <c r="K3382" s="63">
        <v>11</v>
      </c>
      <c r="L3382" s="63" t="s">
        <v>3186</v>
      </c>
      <c r="M3382" s="63" t="s">
        <v>3194</v>
      </c>
      <c r="N3382" s="63" t="s">
        <v>3195</v>
      </c>
      <c r="O3382" s="62">
        <v>3</v>
      </c>
      <c r="P3382" s="64"/>
    </row>
    <row r="3383" spans="2:16" x14ac:dyDescent="0.25">
      <c r="B3383" s="62">
        <v>3378</v>
      </c>
      <c r="C3383" s="63" t="s">
        <v>3182</v>
      </c>
      <c r="D3383" s="63" t="s">
        <v>3205</v>
      </c>
      <c r="E3383" s="63" t="s">
        <v>3252</v>
      </c>
      <c r="F3383" s="63" t="s">
        <v>3252</v>
      </c>
      <c r="G3383" s="63"/>
      <c r="H3383" s="63"/>
      <c r="I3383" s="62" t="s">
        <v>3189</v>
      </c>
      <c r="J3383" s="63">
        <v>167.67</v>
      </c>
      <c r="K3383" s="63">
        <v>11</v>
      </c>
      <c r="L3383" s="63" t="s">
        <v>3186</v>
      </c>
      <c r="M3383" s="63" t="s">
        <v>3194</v>
      </c>
      <c r="N3383" s="63" t="s">
        <v>3195</v>
      </c>
      <c r="O3383" s="62">
        <v>3</v>
      </c>
      <c r="P3383" s="64"/>
    </row>
    <row r="3384" spans="2:16" x14ac:dyDescent="0.25">
      <c r="B3384" s="62">
        <v>3379</v>
      </c>
      <c r="C3384" s="63" t="s">
        <v>3182</v>
      </c>
      <c r="D3384" s="63" t="s">
        <v>3205</v>
      </c>
      <c r="E3384" s="63" t="s">
        <v>3253</v>
      </c>
      <c r="F3384" s="63" t="s">
        <v>3253</v>
      </c>
      <c r="G3384" s="63"/>
      <c r="H3384" s="63"/>
      <c r="I3384" s="62" t="s">
        <v>3189</v>
      </c>
      <c r="J3384" s="63">
        <v>119.93</v>
      </c>
      <c r="K3384" s="63">
        <v>11</v>
      </c>
      <c r="L3384" s="63" t="s">
        <v>3186</v>
      </c>
      <c r="M3384" s="63" t="s">
        <v>3194</v>
      </c>
      <c r="N3384" s="63" t="s">
        <v>3195</v>
      </c>
      <c r="O3384" s="62">
        <v>3</v>
      </c>
      <c r="P3384" s="64"/>
    </row>
    <row r="3385" spans="2:16" x14ac:dyDescent="0.25">
      <c r="B3385" s="62">
        <v>3380</v>
      </c>
      <c r="C3385" s="63" t="s">
        <v>3182</v>
      </c>
      <c r="D3385" s="63" t="s">
        <v>3205</v>
      </c>
      <c r="E3385" s="63" t="s">
        <v>3253</v>
      </c>
      <c r="F3385" s="63" t="s">
        <v>3253</v>
      </c>
      <c r="G3385" s="63"/>
      <c r="H3385" s="63"/>
      <c r="I3385" s="62" t="s">
        <v>3189</v>
      </c>
      <c r="J3385" s="63">
        <v>449.48</v>
      </c>
      <c r="K3385" s="63">
        <v>11</v>
      </c>
      <c r="L3385" s="63" t="s">
        <v>3186</v>
      </c>
      <c r="M3385" s="63" t="s">
        <v>3194</v>
      </c>
      <c r="N3385" s="63" t="s">
        <v>3195</v>
      </c>
      <c r="O3385" s="62">
        <v>3</v>
      </c>
      <c r="P3385" s="64"/>
    </row>
    <row r="3386" spans="2:16" x14ac:dyDescent="0.25">
      <c r="B3386" s="62">
        <v>3381</v>
      </c>
      <c r="C3386" s="63" t="s">
        <v>3182</v>
      </c>
      <c r="D3386" s="63" t="s">
        <v>3205</v>
      </c>
      <c r="E3386" s="63" t="s">
        <v>3252</v>
      </c>
      <c r="F3386" s="63" t="s">
        <v>3252</v>
      </c>
      <c r="G3386" s="63"/>
      <c r="H3386" s="63"/>
      <c r="I3386" s="62" t="s">
        <v>3189</v>
      </c>
      <c r="J3386" s="63">
        <v>83</v>
      </c>
      <c r="K3386" s="63">
        <v>13</v>
      </c>
      <c r="L3386" s="63" t="s">
        <v>3186</v>
      </c>
      <c r="M3386" s="63" t="s">
        <v>3187</v>
      </c>
      <c r="N3386" s="63" t="s">
        <v>3199</v>
      </c>
      <c r="O3386" s="62">
        <v>3</v>
      </c>
      <c r="P3386" s="64"/>
    </row>
    <row r="3387" spans="2:16" x14ac:dyDescent="0.25">
      <c r="B3387" s="62">
        <v>3382</v>
      </c>
      <c r="C3387" s="63" t="s">
        <v>3182</v>
      </c>
      <c r="D3387" s="63" t="s">
        <v>3205</v>
      </c>
      <c r="E3387" s="63" t="s">
        <v>3252</v>
      </c>
      <c r="F3387" s="63" t="s">
        <v>3252</v>
      </c>
      <c r="G3387" s="63"/>
      <c r="H3387" s="63"/>
      <c r="I3387" s="62" t="s">
        <v>3189</v>
      </c>
      <c r="J3387" s="63">
        <v>70</v>
      </c>
      <c r="K3387" s="63">
        <v>13</v>
      </c>
      <c r="L3387" s="63" t="s">
        <v>3186</v>
      </c>
      <c r="M3387" s="63" t="s">
        <v>3187</v>
      </c>
      <c r="N3387" s="63" t="s">
        <v>3199</v>
      </c>
      <c r="O3387" s="62">
        <v>3</v>
      </c>
      <c r="P3387" s="64"/>
    </row>
    <row r="3388" spans="2:16" x14ac:dyDescent="0.25">
      <c r="B3388" s="62">
        <v>3383</v>
      </c>
      <c r="C3388" s="63" t="s">
        <v>3182</v>
      </c>
      <c r="D3388" s="63" t="s">
        <v>3205</v>
      </c>
      <c r="E3388" s="63" t="s">
        <v>3253</v>
      </c>
      <c r="F3388" s="63" t="s">
        <v>3253</v>
      </c>
      <c r="G3388" s="63"/>
      <c r="H3388" s="63"/>
      <c r="I3388" s="62" t="s">
        <v>3189</v>
      </c>
      <c r="J3388" s="63">
        <v>172.04</v>
      </c>
      <c r="K3388" s="63">
        <v>11</v>
      </c>
      <c r="L3388" s="63" t="s">
        <v>3186</v>
      </c>
      <c r="M3388" s="63" t="s">
        <v>3194</v>
      </c>
      <c r="N3388" s="63" t="s">
        <v>3195</v>
      </c>
      <c r="O3388" s="62">
        <v>3</v>
      </c>
      <c r="P3388" s="64"/>
    </row>
    <row r="3389" spans="2:16" x14ac:dyDescent="0.25">
      <c r="B3389" s="62">
        <v>3384</v>
      </c>
      <c r="C3389" s="63" t="s">
        <v>3182</v>
      </c>
      <c r="D3389" s="63" t="s">
        <v>3205</v>
      </c>
      <c r="E3389" s="63" t="s">
        <v>3252</v>
      </c>
      <c r="F3389" s="63" t="s">
        <v>3252</v>
      </c>
      <c r="G3389" s="63"/>
      <c r="H3389" s="63"/>
      <c r="I3389" s="62" t="s">
        <v>3189</v>
      </c>
      <c r="J3389" s="63">
        <v>211.78</v>
      </c>
      <c r="K3389" s="63">
        <v>12</v>
      </c>
      <c r="L3389" s="63" t="s">
        <v>3186</v>
      </c>
      <c r="M3389" s="63" t="s">
        <v>3194</v>
      </c>
      <c r="N3389" s="63" t="s">
        <v>3211</v>
      </c>
      <c r="O3389" s="62">
        <v>3</v>
      </c>
      <c r="P3389" s="64"/>
    </row>
    <row r="3390" spans="2:16" x14ac:dyDescent="0.25">
      <c r="B3390" s="62">
        <v>3385</v>
      </c>
      <c r="C3390" s="63" t="s">
        <v>3182</v>
      </c>
      <c r="D3390" s="63" t="s">
        <v>3205</v>
      </c>
      <c r="E3390" s="63" t="s">
        <v>3251</v>
      </c>
      <c r="F3390" s="63" t="s">
        <v>3251</v>
      </c>
      <c r="G3390" s="63"/>
      <c r="H3390" s="63"/>
      <c r="I3390" s="62" t="s">
        <v>3189</v>
      </c>
      <c r="J3390" s="63">
        <v>80</v>
      </c>
      <c r="K3390" s="63">
        <v>12</v>
      </c>
      <c r="L3390" s="63" t="s">
        <v>3186</v>
      </c>
      <c r="M3390" s="63" t="s">
        <v>3194</v>
      </c>
      <c r="N3390" s="63" t="s">
        <v>3211</v>
      </c>
      <c r="O3390" s="62">
        <v>3</v>
      </c>
      <c r="P3390" s="64"/>
    </row>
    <row r="3391" spans="2:16" x14ac:dyDescent="0.25">
      <c r="B3391" s="62">
        <v>3386</v>
      </c>
      <c r="C3391" s="63" t="s">
        <v>3182</v>
      </c>
      <c r="D3391" s="63" t="s">
        <v>3205</v>
      </c>
      <c r="E3391" s="63" t="s">
        <v>3251</v>
      </c>
      <c r="F3391" s="63" t="s">
        <v>3251</v>
      </c>
      <c r="G3391" s="63"/>
      <c r="H3391" s="63"/>
      <c r="I3391" s="62" t="s">
        <v>3189</v>
      </c>
      <c r="J3391" s="63">
        <v>80</v>
      </c>
      <c r="K3391" s="63">
        <v>12</v>
      </c>
      <c r="L3391" s="63" t="s">
        <v>3186</v>
      </c>
      <c r="M3391" s="63" t="s">
        <v>3194</v>
      </c>
      <c r="N3391" s="63" t="s">
        <v>3211</v>
      </c>
      <c r="O3391" s="62">
        <v>3</v>
      </c>
      <c r="P3391" s="64"/>
    </row>
    <row r="3392" spans="2:16" x14ac:dyDescent="0.25">
      <c r="B3392" s="62">
        <v>3387</v>
      </c>
      <c r="C3392" s="63" t="s">
        <v>3182</v>
      </c>
      <c r="D3392" s="63" t="s">
        <v>3205</v>
      </c>
      <c r="E3392" s="63" t="s">
        <v>3251</v>
      </c>
      <c r="F3392" s="63" t="s">
        <v>3251</v>
      </c>
      <c r="G3392" s="63"/>
      <c r="H3392" s="63"/>
      <c r="I3392" s="62" t="s">
        <v>3189</v>
      </c>
      <c r="J3392" s="63">
        <v>80</v>
      </c>
      <c r="K3392" s="63">
        <v>12</v>
      </c>
      <c r="L3392" s="63" t="s">
        <v>3186</v>
      </c>
      <c r="M3392" s="63" t="s">
        <v>3194</v>
      </c>
      <c r="N3392" s="63" t="s">
        <v>3211</v>
      </c>
      <c r="O3392" s="62">
        <v>3</v>
      </c>
      <c r="P3392" s="64"/>
    </row>
    <row r="3393" spans="2:16" x14ac:dyDescent="0.25">
      <c r="B3393" s="62">
        <v>3388</v>
      </c>
      <c r="C3393" s="63" t="s">
        <v>3182</v>
      </c>
      <c r="D3393" s="63" t="s">
        <v>3205</v>
      </c>
      <c r="E3393" s="63" t="s">
        <v>3251</v>
      </c>
      <c r="F3393" s="63" t="s">
        <v>3251</v>
      </c>
      <c r="G3393" s="63"/>
      <c r="H3393" s="63"/>
      <c r="I3393" s="62" t="s">
        <v>3189</v>
      </c>
      <c r="J3393" s="63">
        <v>80</v>
      </c>
      <c r="K3393" s="63">
        <v>12</v>
      </c>
      <c r="L3393" s="63" t="s">
        <v>3186</v>
      </c>
      <c r="M3393" s="63" t="s">
        <v>3194</v>
      </c>
      <c r="N3393" s="63" t="s">
        <v>3211</v>
      </c>
      <c r="O3393" s="62">
        <v>3</v>
      </c>
      <c r="P3393" s="64"/>
    </row>
    <row r="3394" spans="2:16" x14ac:dyDescent="0.25">
      <c r="B3394" s="62">
        <v>3389</v>
      </c>
      <c r="C3394" s="63" t="s">
        <v>3182</v>
      </c>
      <c r="D3394" s="63" t="s">
        <v>3205</v>
      </c>
      <c r="E3394" s="63" t="s">
        <v>3251</v>
      </c>
      <c r="F3394" s="63" t="s">
        <v>3251</v>
      </c>
      <c r="G3394" s="63"/>
      <c r="H3394" s="63"/>
      <c r="I3394" s="62" t="s">
        <v>3189</v>
      </c>
      <c r="J3394" s="63">
        <v>80</v>
      </c>
      <c r="K3394" s="63">
        <v>12</v>
      </c>
      <c r="L3394" s="63" t="s">
        <v>3186</v>
      </c>
      <c r="M3394" s="63" t="s">
        <v>3194</v>
      </c>
      <c r="N3394" s="63" t="s">
        <v>3211</v>
      </c>
      <c r="O3394" s="62">
        <v>3</v>
      </c>
      <c r="P3394" s="64"/>
    </row>
    <row r="3395" spans="2:16" x14ac:dyDescent="0.25">
      <c r="B3395" s="62">
        <v>3390</v>
      </c>
      <c r="C3395" s="63" t="s">
        <v>3182</v>
      </c>
      <c r="D3395" s="63" t="s">
        <v>3205</v>
      </c>
      <c r="E3395" s="63" t="s">
        <v>3251</v>
      </c>
      <c r="F3395" s="63" t="s">
        <v>3251</v>
      </c>
      <c r="G3395" s="63"/>
      <c r="H3395" s="63"/>
      <c r="I3395" s="62" t="s">
        <v>3189</v>
      </c>
      <c r="J3395" s="63">
        <v>80</v>
      </c>
      <c r="K3395" s="63">
        <v>12</v>
      </c>
      <c r="L3395" s="63" t="s">
        <v>3186</v>
      </c>
      <c r="M3395" s="63" t="s">
        <v>3194</v>
      </c>
      <c r="N3395" s="63" t="s">
        <v>3211</v>
      </c>
      <c r="O3395" s="62">
        <v>3</v>
      </c>
      <c r="P3395" s="64"/>
    </row>
    <row r="3396" spans="2:16" x14ac:dyDescent="0.25">
      <c r="B3396" s="62">
        <v>3391</v>
      </c>
      <c r="C3396" s="63" t="s">
        <v>3182</v>
      </c>
      <c r="D3396" s="63" t="s">
        <v>3205</v>
      </c>
      <c r="E3396" s="63" t="s">
        <v>3251</v>
      </c>
      <c r="F3396" s="63" t="s">
        <v>3251</v>
      </c>
      <c r="G3396" s="63"/>
      <c r="H3396" s="63"/>
      <c r="I3396" s="62" t="s">
        <v>3189</v>
      </c>
      <c r="J3396" s="63">
        <v>80</v>
      </c>
      <c r="K3396" s="63">
        <v>12</v>
      </c>
      <c r="L3396" s="63" t="s">
        <v>3186</v>
      </c>
      <c r="M3396" s="63" t="s">
        <v>3194</v>
      </c>
      <c r="N3396" s="63" t="s">
        <v>3211</v>
      </c>
      <c r="O3396" s="62">
        <v>3</v>
      </c>
      <c r="P3396" s="64"/>
    </row>
    <row r="3397" spans="2:16" x14ac:dyDescent="0.25">
      <c r="B3397" s="62">
        <v>3392</v>
      </c>
      <c r="C3397" s="63" t="s">
        <v>3182</v>
      </c>
      <c r="D3397" s="63" t="s">
        <v>3205</v>
      </c>
      <c r="E3397" s="63" t="s">
        <v>3251</v>
      </c>
      <c r="F3397" s="63" t="s">
        <v>3251</v>
      </c>
      <c r="G3397" s="63"/>
      <c r="H3397" s="63"/>
      <c r="I3397" s="62" t="s">
        <v>3189</v>
      </c>
      <c r="J3397" s="63">
        <v>80</v>
      </c>
      <c r="K3397" s="63">
        <v>12</v>
      </c>
      <c r="L3397" s="63" t="s">
        <v>3186</v>
      </c>
      <c r="M3397" s="63" t="s">
        <v>3194</v>
      </c>
      <c r="N3397" s="63" t="s">
        <v>3211</v>
      </c>
      <c r="O3397" s="62">
        <v>3</v>
      </c>
      <c r="P3397" s="64"/>
    </row>
    <row r="3398" spans="2:16" x14ac:dyDescent="0.25">
      <c r="B3398" s="62">
        <v>3393</v>
      </c>
      <c r="C3398" s="63" t="s">
        <v>3182</v>
      </c>
      <c r="D3398" s="63" t="s">
        <v>3205</v>
      </c>
      <c r="E3398" s="63" t="s">
        <v>3251</v>
      </c>
      <c r="F3398" s="63" t="s">
        <v>3251</v>
      </c>
      <c r="G3398" s="63"/>
      <c r="H3398" s="63"/>
      <c r="I3398" s="62" t="s">
        <v>3189</v>
      </c>
      <c r="J3398" s="63">
        <v>80</v>
      </c>
      <c r="K3398" s="63">
        <v>12</v>
      </c>
      <c r="L3398" s="63" t="s">
        <v>3186</v>
      </c>
      <c r="M3398" s="63" t="s">
        <v>3194</v>
      </c>
      <c r="N3398" s="63" t="s">
        <v>3211</v>
      </c>
      <c r="O3398" s="62">
        <v>3</v>
      </c>
      <c r="P3398" s="64"/>
    </row>
    <row r="3399" spans="2:16" x14ac:dyDescent="0.25">
      <c r="B3399" s="62">
        <v>3394</v>
      </c>
      <c r="C3399" s="63" t="s">
        <v>3182</v>
      </c>
      <c r="D3399" s="63" t="s">
        <v>3205</v>
      </c>
      <c r="E3399" s="63" t="s">
        <v>3251</v>
      </c>
      <c r="F3399" s="63" t="s">
        <v>3251</v>
      </c>
      <c r="G3399" s="63"/>
      <c r="H3399" s="63"/>
      <c r="I3399" s="62" t="s">
        <v>3189</v>
      </c>
      <c r="J3399" s="63">
        <v>80</v>
      </c>
      <c r="K3399" s="63">
        <v>12</v>
      </c>
      <c r="L3399" s="63" t="s">
        <v>3186</v>
      </c>
      <c r="M3399" s="63" t="s">
        <v>3194</v>
      </c>
      <c r="N3399" s="63" t="s">
        <v>3211</v>
      </c>
      <c r="O3399" s="62">
        <v>3</v>
      </c>
      <c r="P3399" s="64"/>
    </row>
    <row r="3400" spans="2:16" x14ac:dyDescent="0.25">
      <c r="B3400" s="62">
        <v>3395</v>
      </c>
      <c r="C3400" s="63" t="s">
        <v>3182</v>
      </c>
      <c r="D3400" s="63" t="s">
        <v>3205</v>
      </c>
      <c r="E3400" s="63" t="s">
        <v>3251</v>
      </c>
      <c r="F3400" s="63" t="s">
        <v>3251</v>
      </c>
      <c r="G3400" s="63"/>
      <c r="H3400" s="63"/>
      <c r="I3400" s="62" t="s">
        <v>3189</v>
      </c>
      <c r="J3400" s="63">
        <v>80</v>
      </c>
      <c r="K3400" s="63">
        <v>12</v>
      </c>
      <c r="L3400" s="63" t="s">
        <v>3186</v>
      </c>
      <c r="M3400" s="63" t="s">
        <v>3194</v>
      </c>
      <c r="N3400" s="63" t="s">
        <v>3211</v>
      </c>
      <c r="O3400" s="62">
        <v>3</v>
      </c>
      <c r="P3400" s="64"/>
    </row>
    <row r="3401" spans="2:16" x14ac:dyDescent="0.25">
      <c r="B3401" s="62">
        <v>3396</v>
      </c>
      <c r="C3401" s="63" t="s">
        <v>3182</v>
      </c>
      <c r="D3401" s="63" t="s">
        <v>3205</v>
      </c>
      <c r="E3401" s="63" t="s">
        <v>3251</v>
      </c>
      <c r="F3401" s="63" t="s">
        <v>3251</v>
      </c>
      <c r="G3401" s="63"/>
      <c r="H3401" s="63"/>
      <c r="I3401" s="62" t="s">
        <v>3189</v>
      </c>
      <c r="J3401" s="63">
        <v>80</v>
      </c>
      <c r="K3401" s="63">
        <v>12</v>
      </c>
      <c r="L3401" s="63" t="s">
        <v>3186</v>
      </c>
      <c r="M3401" s="63" t="s">
        <v>3194</v>
      </c>
      <c r="N3401" s="63" t="s">
        <v>3211</v>
      </c>
      <c r="O3401" s="62">
        <v>3</v>
      </c>
      <c r="P3401" s="64"/>
    </row>
    <row r="3402" spans="2:16" x14ac:dyDescent="0.25">
      <c r="B3402" s="62">
        <v>3397</v>
      </c>
      <c r="C3402" s="63" t="s">
        <v>3182</v>
      </c>
      <c r="D3402" s="63" t="s">
        <v>3205</v>
      </c>
      <c r="E3402" s="63" t="s">
        <v>3251</v>
      </c>
      <c r="F3402" s="63" t="s">
        <v>3251</v>
      </c>
      <c r="G3402" s="63"/>
      <c r="H3402" s="63"/>
      <c r="I3402" s="62" t="s">
        <v>3189</v>
      </c>
      <c r="J3402" s="63">
        <v>80</v>
      </c>
      <c r="K3402" s="63">
        <v>12</v>
      </c>
      <c r="L3402" s="63" t="s">
        <v>3186</v>
      </c>
      <c r="M3402" s="63" t="s">
        <v>3194</v>
      </c>
      <c r="N3402" s="63" t="s">
        <v>3211</v>
      </c>
      <c r="O3402" s="62">
        <v>3</v>
      </c>
      <c r="P3402" s="64"/>
    </row>
    <row r="3403" spans="2:16" x14ac:dyDescent="0.25">
      <c r="B3403" s="62">
        <v>3398</v>
      </c>
      <c r="C3403" s="63" t="s">
        <v>3182</v>
      </c>
      <c r="D3403" s="63" t="s">
        <v>3205</v>
      </c>
      <c r="E3403" s="63" t="s">
        <v>3251</v>
      </c>
      <c r="F3403" s="63" t="s">
        <v>3251</v>
      </c>
      <c r="G3403" s="63"/>
      <c r="H3403" s="63"/>
      <c r="I3403" s="62" t="s">
        <v>3189</v>
      </c>
      <c r="J3403" s="63">
        <v>80</v>
      </c>
      <c r="K3403" s="63">
        <v>12</v>
      </c>
      <c r="L3403" s="63" t="s">
        <v>3186</v>
      </c>
      <c r="M3403" s="63" t="s">
        <v>3194</v>
      </c>
      <c r="N3403" s="63" t="s">
        <v>3211</v>
      </c>
      <c r="O3403" s="62">
        <v>3</v>
      </c>
      <c r="P3403" s="64"/>
    </row>
    <row r="3404" spans="2:16" x14ac:dyDescent="0.25">
      <c r="B3404" s="62">
        <v>3399</v>
      </c>
      <c r="C3404" s="63" t="s">
        <v>3182</v>
      </c>
      <c r="D3404" s="63" t="s">
        <v>3205</v>
      </c>
      <c r="E3404" s="63" t="s">
        <v>3251</v>
      </c>
      <c r="F3404" s="63" t="s">
        <v>3251</v>
      </c>
      <c r="G3404" s="63"/>
      <c r="H3404" s="63"/>
      <c r="I3404" s="62" t="s">
        <v>3189</v>
      </c>
      <c r="J3404" s="63">
        <v>80</v>
      </c>
      <c r="K3404" s="63">
        <v>12</v>
      </c>
      <c r="L3404" s="63" t="s">
        <v>3186</v>
      </c>
      <c r="M3404" s="63" t="s">
        <v>3194</v>
      </c>
      <c r="N3404" s="63" t="s">
        <v>3211</v>
      </c>
      <c r="O3404" s="62">
        <v>3</v>
      </c>
      <c r="P3404" s="64"/>
    </row>
    <row r="3405" spans="2:16" x14ac:dyDescent="0.25">
      <c r="B3405" s="62">
        <v>3400</v>
      </c>
      <c r="C3405" s="63" t="s">
        <v>3182</v>
      </c>
      <c r="D3405" s="63" t="s">
        <v>3205</v>
      </c>
      <c r="E3405" s="63" t="s">
        <v>3251</v>
      </c>
      <c r="F3405" s="63" t="s">
        <v>3251</v>
      </c>
      <c r="G3405" s="63"/>
      <c r="H3405" s="63"/>
      <c r="I3405" s="62" t="s">
        <v>3189</v>
      </c>
      <c r="J3405" s="63">
        <v>80</v>
      </c>
      <c r="K3405" s="63">
        <v>12</v>
      </c>
      <c r="L3405" s="63" t="s">
        <v>3186</v>
      </c>
      <c r="M3405" s="63" t="s">
        <v>3194</v>
      </c>
      <c r="N3405" s="63" t="s">
        <v>3211</v>
      </c>
      <c r="O3405" s="62">
        <v>3</v>
      </c>
      <c r="P3405" s="64"/>
    </row>
    <row r="3406" spans="2:16" x14ac:dyDescent="0.25">
      <c r="B3406" s="62">
        <v>3401</v>
      </c>
      <c r="C3406" s="63" t="s">
        <v>3182</v>
      </c>
      <c r="D3406" s="63" t="s">
        <v>3205</v>
      </c>
      <c r="E3406" s="63" t="s">
        <v>3251</v>
      </c>
      <c r="F3406" s="63" t="s">
        <v>3251</v>
      </c>
      <c r="G3406" s="63"/>
      <c r="H3406" s="63"/>
      <c r="I3406" s="62" t="s">
        <v>3189</v>
      </c>
      <c r="J3406" s="63">
        <v>80</v>
      </c>
      <c r="K3406" s="63">
        <v>12</v>
      </c>
      <c r="L3406" s="63" t="s">
        <v>3186</v>
      </c>
      <c r="M3406" s="63" t="s">
        <v>3194</v>
      </c>
      <c r="N3406" s="63" t="s">
        <v>3211</v>
      </c>
      <c r="O3406" s="62">
        <v>3</v>
      </c>
      <c r="P3406" s="64"/>
    </row>
    <row r="3407" spans="2:16" x14ac:dyDescent="0.25">
      <c r="B3407" s="62">
        <v>3402</v>
      </c>
      <c r="C3407" s="63" t="s">
        <v>3182</v>
      </c>
      <c r="D3407" s="63" t="s">
        <v>3205</v>
      </c>
      <c r="E3407" s="63" t="s">
        <v>3251</v>
      </c>
      <c r="F3407" s="63" t="s">
        <v>3251</v>
      </c>
      <c r="G3407" s="63"/>
      <c r="H3407" s="63"/>
      <c r="I3407" s="62" t="s">
        <v>3189</v>
      </c>
      <c r="J3407" s="63">
        <v>80</v>
      </c>
      <c r="K3407" s="63">
        <v>12</v>
      </c>
      <c r="L3407" s="63" t="s">
        <v>3186</v>
      </c>
      <c r="M3407" s="63" t="s">
        <v>3194</v>
      </c>
      <c r="N3407" s="63" t="s">
        <v>3211</v>
      </c>
      <c r="O3407" s="62">
        <v>3</v>
      </c>
      <c r="P3407" s="64"/>
    </row>
    <row r="3408" spans="2:16" x14ac:dyDescent="0.25">
      <c r="B3408" s="62">
        <v>3403</v>
      </c>
      <c r="C3408" s="63" t="s">
        <v>3182</v>
      </c>
      <c r="D3408" s="63" t="s">
        <v>3205</v>
      </c>
      <c r="E3408" s="63" t="s">
        <v>3251</v>
      </c>
      <c r="F3408" s="63" t="s">
        <v>3251</v>
      </c>
      <c r="G3408" s="63"/>
      <c r="H3408" s="63"/>
      <c r="I3408" s="62" t="s">
        <v>3189</v>
      </c>
      <c r="J3408" s="63">
        <v>80</v>
      </c>
      <c r="K3408" s="63">
        <v>12</v>
      </c>
      <c r="L3408" s="63" t="s">
        <v>3186</v>
      </c>
      <c r="M3408" s="63" t="s">
        <v>3194</v>
      </c>
      <c r="N3408" s="63" t="s">
        <v>3211</v>
      </c>
      <c r="O3408" s="62">
        <v>3</v>
      </c>
      <c r="P3408" s="64"/>
    </row>
    <row r="3409" spans="2:16" x14ac:dyDescent="0.25">
      <c r="B3409" s="62">
        <v>3404</v>
      </c>
      <c r="C3409" s="63" t="s">
        <v>3182</v>
      </c>
      <c r="D3409" s="63" t="s">
        <v>3205</v>
      </c>
      <c r="E3409" s="63" t="s">
        <v>3251</v>
      </c>
      <c r="F3409" s="63" t="s">
        <v>3251</v>
      </c>
      <c r="G3409" s="63"/>
      <c r="H3409" s="63"/>
      <c r="I3409" s="62" t="s">
        <v>3189</v>
      </c>
      <c r="J3409" s="63">
        <v>80</v>
      </c>
      <c r="K3409" s="63">
        <v>12</v>
      </c>
      <c r="L3409" s="63" t="s">
        <v>3186</v>
      </c>
      <c r="M3409" s="63" t="s">
        <v>3194</v>
      </c>
      <c r="N3409" s="63" t="s">
        <v>3211</v>
      </c>
      <c r="O3409" s="62">
        <v>3</v>
      </c>
      <c r="P3409" s="64"/>
    </row>
    <row r="3410" spans="2:16" x14ac:dyDescent="0.25">
      <c r="B3410" s="62">
        <v>3405</v>
      </c>
      <c r="C3410" s="63" t="s">
        <v>3182</v>
      </c>
      <c r="D3410" s="63" t="s">
        <v>3205</v>
      </c>
      <c r="E3410" s="63" t="s">
        <v>3251</v>
      </c>
      <c r="F3410" s="63" t="s">
        <v>3251</v>
      </c>
      <c r="G3410" s="63"/>
      <c r="H3410" s="63"/>
      <c r="I3410" s="62" t="s">
        <v>3189</v>
      </c>
      <c r="J3410" s="63">
        <v>80</v>
      </c>
      <c r="K3410" s="63">
        <v>12</v>
      </c>
      <c r="L3410" s="63" t="s">
        <v>3186</v>
      </c>
      <c r="M3410" s="63" t="s">
        <v>3194</v>
      </c>
      <c r="N3410" s="63" t="s">
        <v>3211</v>
      </c>
      <c r="O3410" s="62">
        <v>3</v>
      </c>
      <c r="P3410" s="64"/>
    </row>
    <row r="3411" spans="2:16" x14ac:dyDescent="0.25">
      <c r="B3411" s="62">
        <v>3406</v>
      </c>
      <c r="C3411" s="63" t="s">
        <v>3182</v>
      </c>
      <c r="D3411" s="63" t="s">
        <v>3205</v>
      </c>
      <c r="E3411" s="63" t="s">
        <v>3251</v>
      </c>
      <c r="F3411" s="63" t="s">
        <v>3251</v>
      </c>
      <c r="G3411" s="63"/>
      <c r="H3411" s="63"/>
      <c r="I3411" s="62" t="s">
        <v>3189</v>
      </c>
      <c r="J3411" s="63">
        <v>80</v>
      </c>
      <c r="K3411" s="63">
        <v>12</v>
      </c>
      <c r="L3411" s="63" t="s">
        <v>3186</v>
      </c>
      <c r="M3411" s="63" t="s">
        <v>3194</v>
      </c>
      <c r="N3411" s="63" t="s">
        <v>3211</v>
      </c>
      <c r="O3411" s="62">
        <v>3</v>
      </c>
      <c r="P3411" s="64"/>
    </row>
    <row r="3412" spans="2:16" x14ac:dyDescent="0.25">
      <c r="B3412" s="62">
        <v>3407</v>
      </c>
      <c r="C3412" s="63" t="s">
        <v>3182</v>
      </c>
      <c r="D3412" s="63" t="s">
        <v>3205</v>
      </c>
      <c r="E3412" s="63" t="s">
        <v>3251</v>
      </c>
      <c r="F3412" s="63" t="s">
        <v>3251</v>
      </c>
      <c r="G3412" s="63"/>
      <c r="H3412" s="63"/>
      <c r="I3412" s="62" t="s">
        <v>3189</v>
      </c>
      <c r="J3412" s="63">
        <v>80</v>
      </c>
      <c r="K3412" s="63">
        <v>12</v>
      </c>
      <c r="L3412" s="63" t="s">
        <v>3186</v>
      </c>
      <c r="M3412" s="63" t="s">
        <v>3194</v>
      </c>
      <c r="N3412" s="63" t="s">
        <v>3211</v>
      </c>
      <c r="O3412" s="62">
        <v>3</v>
      </c>
      <c r="P3412" s="64"/>
    </row>
    <row r="3413" spans="2:16" x14ac:dyDescent="0.25">
      <c r="B3413" s="62">
        <v>3408</v>
      </c>
      <c r="C3413" s="63" t="s">
        <v>3182</v>
      </c>
      <c r="D3413" s="63" t="s">
        <v>3205</v>
      </c>
      <c r="E3413" s="63" t="s">
        <v>3251</v>
      </c>
      <c r="F3413" s="63" t="s">
        <v>3251</v>
      </c>
      <c r="G3413" s="63"/>
      <c r="H3413" s="63"/>
      <c r="I3413" s="62" t="s">
        <v>3189</v>
      </c>
      <c r="J3413" s="63">
        <v>80</v>
      </c>
      <c r="K3413" s="63">
        <v>12</v>
      </c>
      <c r="L3413" s="63" t="s">
        <v>3186</v>
      </c>
      <c r="M3413" s="63" t="s">
        <v>3194</v>
      </c>
      <c r="N3413" s="63" t="s">
        <v>3211</v>
      </c>
      <c r="O3413" s="62">
        <v>3</v>
      </c>
      <c r="P3413" s="64"/>
    </row>
    <row r="3414" spans="2:16" x14ac:dyDescent="0.25">
      <c r="B3414" s="62">
        <v>3409</v>
      </c>
      <c r="C3414" s="63" t="s">
        <v>3182</v>
      </c>
      <c r="D3414" s="63" t="s">
        <v>3205</v>
      </c>
      <c r="E3414" s="63" t="s">
        <v>3251</v>
      </c>
      <c r="F3414" s="63" t="s">
        <v>3251</v>
      </c>
      <c r="G3414" s="63"/>
      <c r="H3414" s="63"/>
      <c r="I3414" s="62" t="s">
        <v>3189</v>
      </c>
      <c r="J3414" s="63">
        <v>80</v>
      </c>
      <c r="K3414" s="63">
        <v>12</v>
      </c>
      <c r="L3414" s="63" t="s">
        <v>3186</v>
      </c>
      <c r="M3414" s="63" t="s">
        <v>3194</v>
      </c>
      <c r="N3414" s="63" t="s">
        <v>3211</v>
      </c>
      <c r="O3414" s="62">
        <v>3</v>
      </c>
      <c r="P3414" s="64"/>
    </row>
    <row r="3415" spans="2:16" x14ac:dyDescent="0.25">
      <c r="B3415" s="62">
        <v>3410</v>
      </c>
      <c r="C3415" s="63" t="s">
        <v>3182</v>
      </c>
      <c r="D3415" s="63" t="s">
        <v>3205</v>
      </c>
      <c r="E3415" s="63" t="s">
        <v>3251</v>
      </c>
      <c r="F3415" s="63" t="s">
        <v>3251</v>
      </c>
      <c r="G3415" s="63"/>
      <c r="H3415" s="63"/>
      <c r="I3415" s="62" t="s">
        <v>3189</v>
      </c>
      <c r="J3415" s="63">
        <v>80</v>
      </c>
      <c r="K3415" s="63">
        <v>12</v>
      </c>
      <c r="L3415" s="63" t="s">
        <v>3186</v>
      </c>
      <c r="M3415" s="63" t="s">
        <v>3194</v>
      </c>
      <c r="N3415" s="63" t="s">
        <v>3211</v>
      </c>
      <c r="O3415" s="62">
        <v>3</v>
      </c>
      <c r="P3415" s="64"/>
    </row>
    <row r="3416" spans="2:16" x14ac:dyDescent="0.25">
      <c r="B3416" s="62">
        <v>3411</v>
      </c>
      <c r="C3416" s="63" t="s">
        <v>3182</v>
      </c>
      <c r="D3416" s="63" t="s">
        <v>3205</v>
      </c>
      <c r="E3416" s="63" t="s">
        <v>3251</v>
      </c>
      <c r="F3416" s="63" t="s">
        <v>3251</v>
      </c>
      <c r="G3416" s="63"/>
      <c r="H3416" s="63"/>
      <c r="I3416" s="62" t="s">
        <v>3189</v>
      </c>
      <c r="J3416" s="63">
        <v>80</v>
      </c>
      <c r="K3416" s="63">
        <v>12</v>
      </c>
      <c r="L3416" s="63" t="s">
        <v>3186</v>
      </c>
      <c r="M3416" s="63" t="s">
        <v>3194</v>
      </c>
      <c r="N3416" s="63" t="s">
        <v>3211</v>
      </c>
      <c r="O3416" s="62">
        <v>3</v>
      </c>
      <c r="P3416" s="64"/>
    </row>
    <row r="3417" spans="2:16" x14ac:dyDescent="0.25">
      <c r="B3417" s="62">
        <v>3412</v>
      </c>
      <c r="C3417" s="63" t="s">
        <v>3182</v>
      </c>
      <c r="D3417" s="63" t="s">
        <v>3205</v>
      </c>
      <c r="E3417" s="63" t="s">
        <v>3251</v>
      </c>
      <c r="F3417" s="63" t="s">
        <v>3251</v>
      </c>
      <c r="G3417" s="63"/>
      <c r="H3417" s="63"/>
      <c r="I3417" s="62" t="s">
        <v>3189</v>
      </c>
      <c r="J3417" s="63">
        <v>80</v>
      </c>
      <c r="K3417" s="63">
        <v>12</v>
      </c>
      <c r="L3417" s="63" t="s">
        <v>3186</v>
      </c>
      <c r="M3417" s="63" t="s">
        <v>3194</v>
      </c>
      <c r="N3417" s="63" t="s">
        <v>3211</v>
      </c>
      <c r="O3417" s="62">
        <v>3</v>
      </c>
      <c r="P3417" s="64"/>
    </row>
    <row r="3418" spans="2:16" x14ac:dyDescent="0.25">
      <c r="B3418" s="62">
        <v>3413</v>
      </c>
      <c r="C3418" s="63" t="s">
        <v>3182</v>
      </c>
      <c r="D3418" s="63" t="s">
        <v>3205</v>
      </c>
      <c r="E3418" s="63" t="s">
        <v>3251</v>
      </c>
      <c r="F3418" s="63" t="s">
        <v>3251</v>
      </c>
      <c r="G3418" s="63"/>
      <c r="H3418" s="63"/>
      <c r="I3418" s="62" t="s">
        <v>3189</v>
      </c>
      <c r="J3418" s="63">
        <v>80</v>
      </c>
      <c r="K3418" s="63">
        <v>12</v>
      </c>
      <c r="L3418" s="63" t="s">
        <v>3186</v>
      </c>
      <c r="M3418" s="63" t="s">
        <v>3194</v>
      </c>
      <c r="N3418" s="63" t="s">
        <v>3211</v>
      </c>
      <c r="O3418" s="62">
        <v>3</v>
      </c>
      <c r="P3418" s="64"/>
    </row>
    <row r="3419" spans="2:16" x14ac:dyDescent="0.25">
      <c r="B3419" s="62">
        <v>3414</v>
      </c>
      <c r="C3419" s="63" t="s">
        <v>3182</v>
      </c>
      <c r="D3419" s="63" t="s">
        <v>3214</v>
      </c>
      <c r="E3419" s="63" t="s">
        <v>3247</v>
      </c>
      <c r="F3419" s="63" t="s">
        <v>3247</v>
      </c>
      <c r="G3419" s="63"/>
      <c r="H3419" s="63"/>
      <c r="I3419" s="62" t="s">
        <v>3185</v>
      </c>
      <c r="J3419" s="63">
        <v>170.35</v>
      </c>
      <c r="K3419" s="63">
        <v>13</v>
      </c>
      <c r="L3419" s="63" t="s">
        <v>3186</v>
      </c>
      <c r="M3419" s="63" t="s">
        <v>3194</v>
      </c>
      <c r="N3419" s="63" t="s">
        <v>2677</v>
      </c>
      <c r="O3419" s="62">
        <v>1</v>
      </c>
    </row>
    <row r="3420" spans="2:16" x14ac:dyDescent="0.25">
      <c r="B3420" s="62">
        <v>3415</v>
      </c>
      <c r="C3420" s="63" t="s">
        <v>3182</v>
      </c>
      <c r="D3420" s="63" t="s">
        <v>3222</v>
      </c>
      <c r="E3420" s="63" t="s">
        <v>3257</v>
      </c>
      <c r="F3420" s="63" t="s">
        <v>3257</v>
      </c>
      <c r="G3420" s="63"/>
      <c r="H3420" s="63"/>
      <c r="I3420" s="62" t="s">
        <v>3189</v>
      </c>
      <c r="J3420" s="63">
        <v>131.24</v>
      </c>
      <c r="K3420" s="63">
        <v>13</v>
      </c>
      <c r="L3420" s="63" t="s">
        <v>3186</v>
      </c>
      <c r="M3420" s="63" t="s">
        <v>3187</v>
      </c>
      <c r="N3420" s="63" t="s">
        <v>3190</v>
      </c>
      <c r="O3420" s="62">
        <v>3</v>
      </c>
      <c r="P3420" s="64"/>
    </row>
    <row r="3421" spans="2:16" x14ac:dyDescent="0.25">
      <c r="B3421" s="62">
        <v>3416</v>
      </c>
      <c r="C3421" s="63" t="s">
        <v>3182</v>
      </c>
      <c r="D3421" s="63" t="s">
        <v>3214</v>
      </c>
      <c r="E3421" s="63" t="s">
        <v>3248</v>
      </c>
      <c r="F3421" s="63" t="s">
        <v>3248</v>
      </c>
      <c r="G3421" s="63"/>
      <c r="H3421" s="63"/>
      <c r="I3421" s="62" t="s">
        <v>3189</v>
      </c>
      <c r="J3421" s="63">
        <v>116.15</v>
      </c>
      <c r="K3421" s="63">
        <v>13</v>
      </c>
      <c r="L3421" s="63" t="s">
        <v>3186</v>
      </c>
      <c r="M3421" s="63" t="s">
        <v>3187</v>
      </c>
      <c r="N3421" s="63" t="s">
        <v>3190</v>
      </c>
      <c r="O3421" s="62">
        <v>3</v>
      </c>
      <c r="P3421" s="64"/>
    </row>
    <row r="3422" spans="2:16" x14ac:dyDescent="0.25">
      <c r="B3422" s="62">
        <v>3417</v>
      </c>
      <c r="C3422" s="63" t="s">
        <v>3182</v>
      </c>
      <c r="D3422" s="63" t="s">
        <v>3214</v>
      </c>
      <c r="E3422" s="63" t="s">
        <v>3248</v>
      </c>
      <c r="F3422" s="63" t="s">
        <v>3248</v>
      </c>
      <c r="G3422" s="63"/>
      <c r="H3422" s="63"/>
      <c r="I3422" s="62" t="s">
        <v>3189</v>
      </c>
      <c r="J3422" s="63">
        <v>97.3</v>
      </c>
      <c r="K3422" s="63">
        <v>13</v>
      </c>
      <c r="L3422" s="63" t="s">
        <v>3186</v>
      </c>
      <c r="M3422" s="63" t="s">
        <v>3187</v>
      </c>
      <c r="N3422" s="63" t="s">
        <v>3190</v>
      </c>
      <c r="O3422" s="62">
        <v>3</v>
      </c>
      <c r="P3422" s="64"/>
    </row>
    <row r="3423" spans="2:16" x14ac:dyDescent="0.25">
      <c r="B3423" s="62">
        <v>3418</v>
      </c>
      <c r="C3423" s="63" t="s">
        <v>3182</v>
      </c>
      <c r="D3423" s="63" t="s">
        <v>3214</v>
      </c>
      <c r="E3423" s="63" t="s">
        <v>3248</v>
      </c>
      <c r="F3423" s="63" t="s">
        <v>3248</v>
      </c>
      <c r="G3423" s="63"/>
      <c r="H3423" s="63"/>
      <c r="I3423" s="62" t="s">
        <v>3189</v>
      </c>
      <c r="J3423" s="63">
        <v>70</v>
      </c>
      <c r="K3423" s="63">
        <v>13</v>
      </c>
      <c r="L3423" s="63" t="s">
        <v>3186</v>
      </c>
      <c r="M3423" s="63" t="s">
        <v>3187</v>
      </c>
      <c r="N3423" s="63" t="s">
        <v>3190</v>
      </c>
      <c r="O3423" s="62">
        <v>3</v>
      </c>
      <c r="P3423" s="64"/>
    </row>
    <row r="3424" spans="2:16" x14ac:dyDescent="0.25">
      <c r="B3424" s="62">
        <v>3419</v>
      </c>
      <c r="C3424" s="63" t="s">
        <v>3182</v>
      </c>
      <c r="D3424" s="63" t="s">
        <v>3214</v>
      </c>
      <c r="E3424" s="63" t="s">
        <v>3248</v>
      </c>
      <c r="F3424" s="63" t="s">
        <v>3248</v>
      </c>
      <c r="G3424" s="63"/>
      <c r="H3424" s="63"/>
      <c r="I3424" s="62" t="s">
        <v>3189</v>
      </c>
      <c r="J3424" s="63">
        <v>70</v>
      </c>
      <c r="K3424" s="63">
        <v>13</v>
      </c>
      <c r="L3424" s="63" t="s">
        <v>3186</v>
      </c>
      <c r="M3424" s="63" t="s">
        <v>3187</v>
      </c>
      <c r="N3424" s="63" t="s">
        <v>3190</v>
      </c>
      <c r="O3424" s="62">
        <v>3</v>
      </c>
      <c r="P3424" s="64"/>
    </row>
    <row r="3425" spans="2:16" x14ac:dyDescent="0.25">
      <c r="B3425" s="62">
        <v>3420</v>
      </c>
      <c r="C3425" s="63" t="s">
        <v>3182</v>
      </c>
      <c r="D3425" s="63" t="s">
        <v>3214</v>
      </c>
      <c r="E3425" s="63" t="s">
        <v>3248</v>
      </c>
      <c r="F3425" s="63" t="s">
        <v>3248</v>
      </c>
      <c r="G3425" s="63"/>
      <c r="H3425" s="63"/>
      <c r="I3425" s="62" t="s">
        <v>3189</v>
      </c>
      <c r="J3425" s="63">
        <v>63.4</v>
      </c>
      <c r="K3425" s="63">
        <v>13</v>
      </c>
      <c r="L3425" s="63" t="s">
        <v>3186</v>
      </c>
      <c r="M3425" s="63" t="s">
        <v>3187</v>
      </c>
      <c r="N3425" s="63" t="s">
        <v>3190</v>
      </c>
      <c r="O3425" s="62">
        <v>3</v>
      </c>
      <c r="P3425" s="64"/>
    </row>
    <row r="3426" spans="2:16" x14ac:dyDescent="0.25">
      <c r="B3426" s="62">
        <v>3421</v>
      </c>
      <c r="C3426" s="63" t="s">
        <v>3182</v>
      </c>
      <c r="D3426" s="63" t="s">
        <v>3214</v>
      </c>
      <c r="E3426" s="63" t="s">
        <v>3248</v>
      </c>
      <c r="F3426" s="63" t="s">
        <v>3248</v>
      </c>
      <c r="G3426" s="63"/>
      <c r="H3426" s="63"/>
      <c r="I3426" s="62" t="s">
        <v>3189</v>
      </c>
      <c r="J3426" s="63">
        <v>70.099999999999994</v>
      </c>
      <c r="K3426" s="63">
        <v>13</v>
      </c>
      <c r="L3426" s="63" t="s">
        <v>3186</v>
      </c>
      <c r="M3426" s="63" t="s">
        <v>3187</v>
      </c>
      <c r="N3426" s="63" t="s">
        <v>3190</v>
      </c>
      <c r="O3426" s="62">
        <v>3</v>
      </c>
      <c r="P3426" s="64"/>
    </row>
    <row r="3427" spans="2:16" x14ac:dyDescent="0.25">
      <c r="B3427" s="62">
        <v>3422</v>
      </c>
      <c r="C3427" s="63" t="s">
        <v>3182</v>
      </c>
      <c r="D3427" s="63" t="s">
        <v>3214</v>
      </c>
      <c r="E3427" s="63" t="s">
        <v>3248</v>
      </c>
      <c r="F3427" s="63" t="s">
        <v>3248</v>
      </c>
      <c r="G3427" s="63"/>
      <c r="H3427" s="63"/>
      <c r="I3427" s="62" t="s">
        <v>3189</v>
      </c>
      <c r="J3427" s="63">
        <v>70.5</v>
      </c>
      <c r="K3427" s="63">
        <v>13</v>
      </c>
      <c r="L3427" s="63" t="s">
        <v>3186</v>
      </c>
      <c r="M3427" s="63" t="s">
        <v>3187</v>
      </c>
      <c r="N3427" s="63" t="s">
        <v>3190</v>
      </c>
      <c r="O3427" s="62">
        <v>3</v>
      </c>
      <c r="P3427" s="64"/>
    </row>
    <row r="3428" spans="2:16" x14ac:dyDescent="0.25">
      <c r="B3428" s="62">
        <v>3423</v>
      </c>
      <c r="C3428" s="63" t="s">
        <v>3182</v>
      </c>
      <c r="D3428" s="63" t="s">
        <v>3214</v>
      </c>
      <c r="E3428" s="63" t="s">
        <v>3248</v>
      </c>
      <c r="F3428" s="63" t="s">
        <v>3248</v>
      </c>
      <c r="G3428" s="63"/>
      <c r="H3428" s="63"/>
      <c r="I3428" s="62" t="s">
        <v>3189</v>
      </c>
      <c r="J3428" s="63">
        <v>73.34</v>
      </c>
      <c r="K3428" s="63">
        <v>13</v>
      </c>
      <c r="L3428" s="63" t="s">
        <v>3186</v>
      </c>
      <c r="M3428" s="63" t="s">
        <v>3187</v>
      </c>
      <c r="N3428" s="63" t="s">
        <v>3190</v>
      </c>
      <c r="O3428" s="62">
        <v>3</v>
      </c>
      <c r="P3428" s="64"/>
    </row>
    <row r="3429" spans="2:16" x14ac:dyDescent="0.25">
      <c r="B3429" s="62">
        <v>3424</v>
      </c>
      <c r="C3429" s="63" t="s">
        <v>3182</v>
      </c>
      <c r="D3429" s="63" t="s">
        <v>3214</v>
      </c>
      <c r="E3429" s="63" t="s">
        <v>3248</v>
      </c>
      <c r="F3429" s="63" t="s">
        <v>3248</v>
      </c>
      <c r="G3429" s="63"/>
      <c r="H3429" s="63"/>
      <c r="I3429" s="62" t="s">
        <v>3189</v>
      </c>
      <c r="J3429" s="63">
        <v>146.38</v>
      </c>
      <c r="K3429" s="63">
        <v>13</v>
      </c>
      <c r="L3429" s="63" t="s">
        <v>3186</v>
      </c>
      <c r="M3429" s="63" t="s">
        <v>3187</v>
      </c>
      <c r="N3429" s="63" t="s">
        <v>3190</v>
      </c>
      <c r="O3429" s="62">
        <v>3</v>
      </c>
      <c r="P3429" s="64"/>
    </row>
    <row r="3430" spans="2:16" x14ac:dyDescent="0.25">
      <c r="B3430" s="62">
        <v>3425</v>
      </c>
      <c r="C3430" s="63" t="s">
        <v>3182</v>
      </c>
      <c r="D3430" s="63" t="s">
        <v>3214</v>
      </c>
      <c r="E3430" s="63" t="s">
        <v>3248</v>
      </c>
      <c r="F3430" s="63" t="s">
        <v>3248</v>
      </c>
      <c r="G3430" s="63"/>
      <c r="H3430" s="63"/>
      <c r="I3430" s="62" t="s">
        <v>3189</v>
      </c>
      <c r="J3430" s="63">
        <v>43.32</v>
      </c>
      <c r="K3430" s="63">
        <v>13</v>
      </c>
      <c r="L3430" s="63" t="s">
        <v>3186</v>
      </c>
      <c r="M3430" s="63" t="s">
        <v>3187</v>
      </c>
      <c r="N3430" s="63" t="s">
        <v>3190</v>
      </c>
      <c r="O3430" s="62">
        <v>3</v>
      </c>
      <c r="P3430" s="64"/>
    </row>
    <row r="3431" spans="2:16" x14ac:dyDescent="0.25">
      <c r="B3431" s="62">
        <v>3426</v>
      </c>
      <c r="C3431" s="63" t="s">
        <v>3182</v>
      </c>
      <c r="D3431" s="63" t="s">
        <v>3214</v>
      </c>
      <c r="E3431" s="63" t="s">
        <v>3248</v>
      </c>
      <c r="F3431" s="63" t="s">
        <v>3248</v>
      </c>
      <c r="G3431" s="63"/>
      <c r="H3431" s="63"/>
      <c r="I3431" s="62" t="s">
        <v>3189</v>
      </c>
      <c r="J3431" s="63">
        <v>152.31</v>
      </c>
      <c r="K3431" s="63">
        <v>13</v>
      </c>
      <c r="L3431" s="63" t="s">
        <v>3186</v>
      </c>
      <c r="M3431" s="63" t="s">
        <v>3187</v>
      </c>
      <c r="N3431" s="63" t="s">
        <v>3190</v>
      </c>
      <c r="O3431" s="62">
        <v>3</v>
      </c>
      <c r="P3431" s="64"/>
    </row>
    <row r="3432" spans="2:16" x14ac:dyDescent="0.25">
      <c r="B3432" s="62">
        <v>3427</v>
      </c>
      <c r="C3432" s="63" t="s">
        <v>3182</v>
      </c>
      <c r="D3432" s="63" t="s">
        <v>3214</v>
      </c>
      <c r="E3432" s="63" t="s">
        <v>3248</v>
      </c>
      <c r="F3432" s="63" t="s">
        <v>3248</v>
      </c>
      <c r="G3432" s="63"/>
      <c r="H3432" s="63"/>
      <c r="I3432" s="62" t="s">
        <v>3189</v>
      </c>
      <c r="J3432" s="63">
        <v>345.99</v>
      </c>
      <c r="K3432" s="63">
        <v>13</v>
      </c>
      <c r="L3432" s="63" t="s">
        <v>3186</v>
      </c>
      <c r="M3432" s="63" t="s">
        <v>3187</v>
      </c>
      <c r="N3432" s="63" t="s">
        <v>3190</v>
      </c>
      <c r="O3432" s="62">
        <v>3</v>
      </c>
      <c r="P3432" s="64"/>
    </row>
    <row r="3433" spans="2:16" x14ac:dyDescent="0.25">
      <c r="B3433" s="62">
        <v>3428</v>
      </c>
      <c r="C3433" s="63" t="s">
        <v>3182</v>
      </c>
      <c r="D3433" s="63" t="s">
        <v>3214</v>
      </c>
      <c r="E3433" s="63" t="s">
        <v>3247</v>
      </c>
      <c r="F3433" s="63" t="s">
        <v>3247</v>
      </c>
      <c r="G3433" s="63"/>
      <c r="H3433" s="63"/>
      <c r="I3433" s="62" t="s">
        <v>3185</v>
      </c>
      <c r="J3433" s="63">
        <v>165.5</v>
      </c>
      <c r="K3433" s="63">
        <v>13</v>
      </c>
      <c r="L3433" s="63" t="s">
        <v>3186</v>
      </c>
      <c r="M3433" s="63" t="s">
        <v>3194</v>
      </c>
      <c r="N3433" s="63" t="s">
        <v>2677</v>
      </c>
      <c r="O3433" s="62">
        <v>1</v>
      </c>
    </row>
    <row r="3434" spans="2:16" x14ac:dyDescent="0.25">
      <c r="B3434" s="62">
        <v>3429</v>
      </c>
      <c r="C3434" s="63" t="s">
        <v>3182</v>
      </c>
      <c r="D3434" s="63" t="s">
        <v>3214</v>
      </c>
      <c r="E3434" s="63" t="s">
        <v>3247</v>
      </c>
      <c r="F3434" s="63" t="s">
        <v>3247</v>
      </c>
      <c r="G3434" s="63"/>
      <c r="H3434" s="63"/>
      <c r="I3434" s="62" t="s">
        <v>3185</v>
      </c>
      <c r="J3434" s="63">
        <v>165.64</v>
      </c>
      <c r="K3434" s="63">
        <v>13</v>
      </c>
      <c r="L3434" s="63" t="s">
        <v>3186</v>
      </c>
      <c r="M3434" s="63" t="s">
        <v>3194</v>
      </c>
      <c r="N3434" s="63" t="s">
        <v>2677</v>
      </c>
      <c r="O3434" s="62">
        <v>1</v>
      </c>
    </row>
    <row r="3435" spans="2:16" x14ac:dyDescent="0.25">
      <c r="B3435" s="62">
        <v>3430</v>
      </c>
      <c r="C3435" s="63" t="s">
        <v>3182</v>
      </c>
      <c r="D3435" s="63" t="s">
        <v>3214</v>
      </c>
      <c r="E3435" s="63" t="s">
        <v>3247</v>
      </c>
      <c r="F3435" s="63" t="s">
        <v>3247</v>
      </c>
      <c r="G3435" s="63"/>
      <c r="H3435" s="63"/>
      <c r="I3435" s="62" t="s">
        <v>3185</v>
      </c>
      <c r="J3435" s="63">
        <v>132.51</v>
      </c>
      <c r="K3435" s="63">
        <v>13</v>
      </c>
      <c r="L3435" s="63" t="s">
        <v>3186</v>
      </c>
      <c r="M3435" s="63" t="s">
        <v>3194</v>
      </c>
      <c r="N3435" s="63" t="s">
        <v>2677</v>
      </c>
      <c r="O3435" s="62">
        <v>1</v>
      </c>
    </row>
    <row r="3436" spans="2:16" x14ac:dyDescent="0.25">
      <c r="B3436" s="62">
        <v>3431</v>
      </c>
      <c r="C3436" s="63" t="s">
        <v>3182</v>
      </c>
      <c r="D3436" s="63" t="s">
        <v>3214</v>
      </c>
      <c r="E3436" s="63" t="s">
        <v>3248</v>
      </c>
      <c r="F3436" s="63" t="s">
        <v>3248</v>
      </c>
      <c r="G3436" s="63"/>
      <c r="H3436" s="63"/>
      <c r="I3436" s="62" t="s">
        <v>3189</v>
      </c>
      <c r="J3436" s="63">
        <v>284.97000000000003</v>
      </c>
      <c r="K3436" s="63">
        <v>13</v>
      </c>
      <c r="L3436" s="63" t="s">
        <v>3186</v>
      </c>
      <c r="M3436" s="63" t="s">
        <v>3187</v>
      </c>
      <c r="N3436" s="63" t="s">
        <v>3190</v>
      </c>
      <c r="O3436" s="62">
        <v>3</v>
      </c>
      <c r="P3436" s="64"/>
    </row>
    <row r="3437" spans="2:16" x14ac:dyDescent="0.25">
      <c r="B3437" s="62">
        <v>3432</v>
      </c>
      <c r="C3437" s="63" t="s">
        <v>3182</v>
      </c>
      <c r="D3437" s="63" t="s">
        <v>3214</v>
      </c>
      <c r="E3437" s="63" t="s">
        <v>3247</v>
      </c>
      <c r="F3437" s="63" t="s">
        <v>3247</v>
      </c>
      <c r="G3437" s="63"/>
      <c r="H3437" s="63"/>
      <c r="I3437" s="62" t="s">
        <v>3185</v>
      </c>
      <c r="J3437" s="63">
        <v>157.84</v>
      </c>
      <c r="K3437" s="63">
        <v>13</v>
      </c>
      <c r="L3437" s="63" t="s">
        <v>3186</v>
      </c>
      <c r="M3437" s="63" t="s">
        <v>3194</v>
      </c>
      <c r="N3437" s="63" t="s">
        <v>2677</v>
      </c>
      <c r="O3437" s="62">
        <v>1</v>
      </c>
    </row>
    <row r="3438" spans="2:16" x14ac:dyDescent="0.25">
      <c r="B3438" s="62">
        <v>3433</v>
      </c>
      <c r="C3438" s="63" t="s">
        <v>3182</v>
      </c>
      <c r="D3438" s="63" t="s">
        <v>3214</v>
      </c>
      <c r="E3438" s="63" t="s">
        <v>3247</v>
      </c>
      <c r="F3438" s="63" t="s">
        <v>3247</v>
      </c>
      <c r="G3438" s="63"/>
      <c r="H3438" s="63"/>
      <c r="I3438" s="62" t="s">
        <v>3185</v>
      </c>
      <c r="J3438" s="63">
        <v>121.95</v>
      </c>
      <c r="K3438" s="63">
        <v>13</v>
      </c>
      <c r="L3438" s="63" t="s">
        <v>3186</v>
      </c>
      <c r="M3438" s="63" t="s">
        <v>3194</v>
      </c>
      <c r="N3438" s="63" t="s">
        <v>2692</v>
      </c>
      <c r="O3438" s="62">
        <v>1</v>
      </c>
    </row>
    <row r="3439" spans="2:16" x14ac:dyDescent="0.25">
      <c r="B3439" s="62">
        <v>3434</v>
      </c>
      <c r="C3439" s="63" t="s">
        <v>3182</v>
      </c>
      <c r="D3439" s="63" t="s">
        <v>3214</v>
      </c>
      <c r="E3439" s="63" t="s">
        <v>3248</v>
      </c>
      <c r="F3439" s="63" t="s">
        <v>3248</v>
      </c>
      <c r="G3439" s="63"/>
      <c r="H3439" s="63"/>
      <c r="I3439" s="62" t="s">
        <v>3189</v>
      </c>
      <c r="J3439" s="63">
        <v>305.45</v>
      </c>
      <c r="K3439" s="63">
        <v>13</v>
      </c>
      <c r="L3439" s="63" t="s">
        <v>3186</v>
      </c>
      <c r="M3439" s="63" t="s">
        <v>3187</v>
      </c>
      <c r="N3439" s="63" t="s">
        <v>3190</v>
      </c>
      <c r="O3439" s="62">
        <v>3</v>
      </c>
      <c r="P3439" s="64"/>
    </row>
    <row r="3440" spans="2:16" x14ac:dyDescent="0.25">
      <c r="B3440" s="62">
        <v>3435</v>
      </c>
      <c r="C3440" s="63" t="s">
        <v>3182</v>
      </c>
      <c r="D3440" s="63" t="s">
        <v>3214</v>
      </c>
      <c r="E3440" s="63" t="s">
        <v>3247</v>
      </c>
      <c r="F3440" s="63" t="s">
        <v>3247</v>
      </c>
      <c r="G3440" s="63"/>
      <c r="H3440" s="63"/>
      <c r="I3440" s="62" t="s">
        <v>3185</v>
      </c>
      <c r="J3440" s="63">
        <v>131.97</v>
      </c>
      <c r="K3440" s="63">
        <v>13</v>
      </c>
      <c r="L3440" s="63" t="s">
        <v>3186</v>
      </c>
      <c r="M3440" s="63" t="s">
        <v>3194</v>
      </c>
      <c r="N3440" s="63" t="s">
        <v>2677</v>
      </c>
      <c r="O3440" s="62">
        <v>1</v>
      </c>
    </row>
    <row r="3441" spans="2:16" x14ac:dyDescent="0.25">
      <c r="B3441" s="62">
        <v>3436</v>
      </c>
      <c r="C3441" s="63" t="s">
        <v>3182</v>
      </c>
      <c r="D3441" s="63" t="s">
        <v>3214</v>
      </c>
      <c r="E3441" s="63" t="s">
        <v>3248</v>
      </c>
      <c r="F3441" s="63" t="s">
        <v>3248</v>
      </c>
      <c r="G3441" s="63"/>
      <c r="H3441" s="63"/>
      <c r="I3441" s="62" t="s">
        <v>3189</v>
      </c>
      <c r="J3441" s="63">
        <v>20</v>
      </c>
      <c r="K3441" s="63">
        <v>13</v>
      </c>
      <c r="L3441" s="63" t="s">
        <v>3186</v>
      </c>
      <c r="M3441" s="63" t="s">
        <v>3187</v>
      </c>
      <c r="N3441" s="63" t="s">
        <v>3190</v>
      </c>
      <c r="O3441" s="62">
        <v>3</v>
      </c>
      <c r="P3441" s="64"/>
    </row>
    <row r="3442" spans="2:16" x14ac:dyDescent="0.25">
      <c r="B3442" s="62">
        <v>3437</v>
      </c>
      <c r="C3442" s="63" t="s">
        <v>3182</v>
      </c>
      <c r="D3442" s="63" t="s">
        <v>3222</v>
      </c>
      <c r="E3442" s="63" t="s">
        <v>3257</v>
      </c>
      <c r="F3442" s="63" t="s">
        <v>3257</v>
      </c>
      <c r="G3442" s="63"/>
      <c r="H3442" s="63"/>
      <c r="I3442" s="62" t="s">
        <v>3189</v>
      </c>
      <c r="J3442" s="63">
        <v>161.82</v>
      </c>
      <c r="K3442" s="63">
        <v>13</v>
      </c>
      <c r="L3442" s="63" t="s">
        <v>3186</v>
      </c>
      <c r="M3442" s="63" t="s">
        <v>3187</v>
      </c>
      <c r="N3442" s="63" t="s">
        <v>3190</v>
      </c>
      <c r="O3442" s="62">
        <v>3</v>
      </c>
      <c r="P3442" s="64"/>
    </row>
    <row r="3443" spans="2:16" x14ac:dyDescent="0.25">
      <c r="B3443" s="62">
        <v>3438</v>
      </c>
      <c r="C3443" s="63" t="s">
        <v>3182</v>
      </c>
      <c r="D3443" s="63" t="s">
        <v>3222</v>
      </c>
      <c r="E3443" s="63" t="s">
        <v>3257</v>
      </c>
      <c r="F3443" s="63" t="s">
        <v>3257</v>
      </c>
      <c r="G3443" s="63"/>
      <c r="H3443" s="63"/>
      <c r="I3443" s="62" t="s">
        <v>3189</v>
      </c>
      <c r="J3443" s="63">
        <v>166.06</v>
      </c>
      <c r="K3443" s="63">
        <v>13</v>
      </c>
      <c r="L3443" s="63" t="s">
        <v>3186</v>
      </c>
      <c r="M3443" s="63" t="s">
        <v>3187</v>
      </c>
      <c r="N3443" s="63" t="s">
        <v>3190</v>
      </c>
      <c r="O3443" s="62">
        <v>3</v>
      </c>
      <c r="P3443" s="64"/>
    </row>
    <row r="3444" spans="2:16" x14ac:dyDescent="0.25">
      <c r="B3444" s="62">
        <v>3439</v>
      </c>
      <c r="C3444" s="63" t="s">
        <v>3182</v>
      </c>
      <c r="D3444" s="63" t="s">
        <v>3222</v>
      </c>
      <c r="E3444" s="63" t="s">
        <v>3257</v>
      </c>
      <c r="F3444" s="63" t="s">
        <v>3257</v>
      </c>
      <c r="G3444" s="63"/>
      <c r="H3444" s="63"/>
      <c r="I3444" s="62" t="s">
        <v>3189</v>
      </c>
      <c r="J3444" s="63">
        <v>175.18</v>
      </c>
      <c r="K3444" s="63">
        <v>13</v>
      </c>
      <c r="L3444" s="63" t="s">
        <v>3186</v>
      </c>
      <c r="M3444" s="63" t="s">
        <v>3187</v>
      </c>
      <c r="N3444" s="63" t="s">
        <v>3190</v>
      </c>
      <c r="O3444" s="62">
        <v>3</v>
      </c>
      <c r="P3444" s="64"/>
    </row>
    <row r="3445" spans="2:16" x14ac:dyDescent="0.25">
      <c r="B3445" s="62">
        <v>3440</v>
      </c>
      <c r="C3445" s="63" t="s">
        <v>3182</v>
      </c>
      <c r="D3445" s="63" t="s">
        <v>3222</v>
      </c>
      <c r="E3445" s="63" t="s">
        <v>3257</v>
      </c>
      <c r="F3445" s="63" t="s">
        <v>3257</v>
      </c>
      <c r="G3445" s="63"/>
      <c r="H3445" s="63"/>
      <c r="I3445" s="62" t="s">
        <v>3189</v>
      </c>
      <c r="J3445" s="63">
        <v>158.87</v>
      </c>
      <c r="K3445" s="63">
        <v>13</v>
      </c>
      <c r="L3445" s="63" t="s">
        <v>3186</v>
      </c>
      <c r="M3445" s="63" t="s">
        <v>3187</v>
      </c>
      <c r="N3445" s="63" t="s">
        <v>3190</v>
      </c>
      <c r="O3445" s="62">
        <v>3</v>
      </c>
      <c r="P3445" s="64"/>
    </row>
    <row r="3446" spans="2:16" x14ac:dyDescent="0.25">
      <c r="B3446" s="62">
        <v>3441</v>
      </c>
      <c r="C3446" s="63" t="s">
        <v>3182</v>
      </c>
      <c r="D3446" s="63" t="s">
        <v>3222</v>
      </c>
      <c r="E3446" s="63" t="s">
        <v>3257</v>
      </c>
      <c r="F3446" s="63" t="s">
        <v>3257</v>
      </c>
      <c r="G3446" s="63"/>
      <c r="H3446" s="63"/>
      <c r="I3446" s="62" t="s">
        <v>3189</v>
      </c>
      <c r="J3446" s="63">
        <v>137.63</v>
      </c>
      <c r="K3446" s="63">
        <v>13</v>
      </c>
      <c r="L3446" s="63" t="s">
        <v>3186</v>
      </c>
      <c r="M3446" s="63" t="s">
        <v>3187</v>
      </c>
      <c r="N3446" s="63" t="s">
        <v>3190</v>
      </c>
      <c r="O3446" s="62">
        <v>3</v>
      </c>
      <c r="P3446" s="64"/>
    </row>
    <row r="3447" spans="2:16" x14ac:dyDescent="0.25">
      <c r="B3447" s="62">
        <v>3442</v>
      </c>
      <c r="C3447" s="63" t="s">
        <v>3182</v>
      </c>
      <c r="D3447" s="63" t="s">
        <v>3222</v>
      </c>
      <c r="E3447" s="63" t="s">
        <v>3257</v>
      </c>
      <c r="F3447" s="63" t="s">
        <v>3257</v>
      </c>
      <c r="G3447" s="63"/>
      <c r="H3447" s="63"/>
      <c r="I3447" s="62" t="s">
        <v>3189</v>
      </c>
      <c r="J3447" s="63">
        <v>135.08000000000001</v>
      </c>
      <c r="K3447" s="63">
        <v>13</v>
      </c>
      <c r="L3447" s="63" t="s">
        <v>3186</v>
      </c>
      <c r="M3447" s="63" t="s">
        <v>3187</v>
      </c>
      <c r="N3447" s="63" t="s">
        <v>3190</v>
      </c>
      <c r="O3447" s="62">
        <v>3</v>
      </c>
      <c r="P3447" s="64"/>
    </row>
    <row r="3448" spans="2:16" x14ac:dyDescent="0.25">
      <c r="B3448" s="62">
        <v>3443</v>
      </c>
      <c r="C3448" s="63" t="s">
        <v>3182</v>
      </c>
      <c r="D3448" s="63" t="s">
        <v>3222</v>
      </c>
      <c r="E3448" s="63" t="s">
        <v>3257</v>
      </c>
      <c r="F3448" s="63" t="s">
        <v>3257</v>
      </c>
      <c r="G3448" s="63"/>
      <c r="H3448" s="63"/>
      <c r="I3448" s="62" t="s">
        <v>3189</v>
      </c>
      <c r="J3448" s="63">
        <v>90.25</v>
      </c>
      <c r="K3448" s="63">
        <v>13</v>
      </c>
      <c r="L3448" s="63" t="s">
        <v>3186</v>
      </c>
      <c r="M3448" s="63" t="s">
        <v>3187</v>
      </c>
      <c r="N3448" s="63" t="s">
        <v>3190</v>
      </c>
      <c r="O3448" s="62">
        <v>3</v>
      </c>
      <c r="P3448" s="64"/>
    </row>
    <row r="3449" spans="2:16" x14ac:dyDescent="0.25">
      <c r="B3449" s="62">
        <v>3444</v>
      </c>
      <c r="C3449" s="63" t="s">
        <v>3182</v>
      </c>
      <c r="D3449" s="63" t="s">
        <v>3222</v>
      </c>
      <c r="E3449" s="63" t="s">
        <v>3257</v>
      </c>
      <c r="F3449" s="63" t="s">
        <v>3257</v>
      </c>
      <c r="G3449" s="63"/>
      <c r="H3449" s="63"/>
      <c r="I3449" s="62" t="s">
        <v>3189</v>
      </c>
      <c r="J3449" s="63">
        <v>88.26</v>
      </c>
      <c r="K3449" s="63">
        <v>13</v>
      </c>
      <c r="L3449" s="63" t="s">
        <v>3186</v>
      </c>
      <c r="M3449" s="63" t="s">
        <v>3187</v>
      </c>
      <c r="N3449" s="63" t="s">
        <v>3190</v>
      </c>
      <c r="O3449" s="62">
        <v>3</v>
      </c>
      <c r="P3449" s="64"/>
    </row>
    <row r="3450" spans="2:16" x14ac:dyDescent="0.25">
      <c r="B3450" s="62">
        <v>3445</v>
      </c>
      <c r="C3450" s="63" t="s">
        <v>3182</v>
      </c>
      <c r="D3450" s="63" t="s">
        <v>3222</v>
      </c>
      <c r="E3450" s="63" t="s">
        <v>3257</v>
      </c>
      <c r="F3450" s="63" t="s">
        <v>3257</v>
      </c>
      <c r="G3450" s="63"/>
      <c r="H3450" s="63"/>
      <c r="I3450" s="62" t="s">
        <v>3189</v>
      </c>
      <c r="J3450" s="63">
        <v>161.46</v>
      </c>
      <c r="K3450" s="63">
        <v>13</v>
      </c>
      <c r="L3450" s="63" t="s">
        <v>3186</v>
      </c>
      <c r="M3450" s="63" t="s">
        <v>3187</v>
      </c>
      <c r="N3450" s="63" t="s">
        <v>3190</v>
      </c>
      <c r="O3450" s="62">
        <v>3</v>
      </c>
      <c r="P3450" s="64"/>
    </row>
    <row r="3451" spans="2:16" x14ac:dyDescent="0.25">
      <c r="B3451" s="62">
        <v>3446</v>
      </c>
      <c r="C3451" s="63" t="s">
        <v>3182</v>
      </c>
      <c r="D3451" s="63" t="s">
        <v>3222</v>
      </c>
      <c r="E3451" s="63" t="s">
        <v>3257</v>
      </c>
      <c r="F3451" s="63" t="s">
        <v>3257</v>
      </c>
      <c r="G3451" s="63"/>
      <c r="H3451" s="63"/>
      <c r="I3451" s="62" t="s">
        <v>3189</v>
      </c>
      <c r="J3451" s="63">
        <v>161.41999999999999</v>
      </c>
      <c r="K3451" s="63">
        <v>13</v>
      </c>
      <c r="L3451" s="63" t="s">
        <v>3186</v>
      </c>
      <c r="M3451" s="63" t="s">
        <v>3187</v>
      </c>
      <c r="N3451" s="63" t="s">
        <v>3190</v>
      </c>
      <c r="O3451" s="62">
        <v>3</v>
      </c>
      <c r="P3451" s="64"/>
    </row>
    <row r="3452" spans="2:16" x14ac:dyDescent="0.25">
      <c r="B3452" s="62">
        <v>3447</v>
      </c>
      <c r="C3452" s="63" t="s">
        <v>3182</v>
      </c>
      <c r="D3452" s="63" t="s">
        <v>3214</v>
      </c>
      <c r="E3452" s="63" t="s">
        <v>3248</v>
      </c>
      <c r="F3452" s="63" t="s">
        <v>3248</v>
      </c>
      <c r="G3452" s="63"/>
      <c r="H3452" s="63"/>
      <c r="I3452" s="62" t="s">
        <v>3189</v>
      </c>
      <c r="J3452" s="63">
        <v>114.74</v>
      </c>
      <c r="K3452" s="63">
        <v>13</v>
      </c>
      <c r="L3452" s="63" t="s">
        <v>3186</v>
      </c>
      <c r="M3452" s="63" t="s">
        <v>3187</v>
      </c>
      <c r="N3452" s="63" t="s">
        <v>3190</v>
      </c>
      <c r="O3452" s="62">
        <v>3</v>
      </c>
      <c r="P3452" s="64"/>
    </row>
    <row r="3453" spans="2:16" x14ac:dyDescent="0.25">
      <c r="B3453" s="62">
        <v>3448</v>
      </c>
      <c r="C3453" s="63" t="s">
        <v>3182</v>
      </c>
      <c r="D3453" s="63" t="s">
        <v>3222</v>
      </c>
      <c r="E3453" s="63" t="s">
        <v>3257</v>
      </c>
      <c r="F3453" s="63" t="s">
        <v>3257</v>
      </c>
      <c r="G3453" s="63"/>
      <c r="H3453" s="63"/>
      <c r="I3453" s="62" t="s">
        <v>3189</v>
      </c>
      <c r="J3453" s="63">
        <v>156.37</v>
      </c>
      <c r="K3453" s="63">
        <v>13</v>
      </c>
      <c r="L3453" s="63" t="s">
        <v>3186</v>
      </c>
      <c r="M3453" s="63" t="s">
        <v>3187</v>
      </c>
      <c r="N3453" s="63" t="s">
        <v>3190</v>
      </c>
      <c r="O3453" s="62">
        <v>3</v>
      </c>
      <c r="P3453" s="64"/>
    </row>
    <row r="3454" spans="2:16" x14ac:dyDescent="0.25">
      <c r="B3454" s="62">
        <v>3449</v>
      </c>
      <c r="C3454" s="63" t="s">
        <v>3182</v>
      </c>
      <c r="D3454" s="63" t="s">
        <v>3214</v>
      </c>
      <c r="E3454" s="63" t="s">
        <v>3248</v>
      </c>
      <c r="F3454" s="63" t="s">
        <v>3248</v>
      </c>
      <c r="G3454" s="63"/>
      <c r="H3454" s="63"/>
      <c r="I3454" s="62" t="s">
        <v>3189</v>
      </c>
      <c r="J3454" s="63">
        <v>637.13</v>
      </c>
      <c r="K3454" s="63">
        <v>13</v>
      </c>
      <c r="L3454" s="63" t="s">
        <v>3186</v>
      </c>
      <c r="M3454" s="63" t="s">
        <v>3187</v>
      </c>
      <c r="N3454" s="63" t="s">
        <v>3190</v>
      </c>
      <c r="O3454" s="62">
        <v>3</v>
      </c>
      <c r="P3454" s="64"/>
    </row>
    <row r="3455" spans="2:16" x14ac:dyDescent="0.25">
      <c r="B3455" s="62">
        <v>3450</v>
      </c>
      <c r="C3455" s="63" t="s">
        <v>3182</v>
      </c>
      <c r="D3455" s="63" t="s">
        <v>3222</v>
      </c>
      <c r="E3455" s="63" t="s">
        <v>3257</v>
      </c>
      <c r="F3455" s="63" t="s">
        <v>3257</v>
      </c>
      <c r="G3455" s="63"/>
      <c r="H3455" s="63"/>
      <c r="I3455" s="62" t="s">
        <v>3189</v>
      </c>
      <c r="J3455" s="63">
        <v>163.99</v>
      </c>
      <c r="K3455" s="63">
        <v>13</v>
      </c>
      <c r="L3455" s="63" t="s">
        <v>3186</v>
      </c>
      <c r="M3455" s="63" t="s">
        <v>3187</v>
      </c>
      <c r="N3455" s="63" t="s">
        <v>3190</v>
      </c>
      <c r="O3455" s="62">
        <v>3</v>
      </c>
      <c r="P3455" s="64"/>
    </row>
    <row r="3456" spans="2:16" x14ac:dyDescent="0.25">
      <c r="B3456" s="62">
        <v>3451</v>
      </c>
      <c r="C3456" s="63" t="s">
        <v>3182</v>
      </c>
      <c r="D3456" s="63" t="s">
        <v>3222</v>
      </c>
      <c r="E3456" s="63" t="s">
        <v>3257</v>
      </c>
      <c r="F3456" s="63" t="s">
        <v>3257</v>
      </c>
      <c r="G3456" s="63"/>
      <c r="H3456" s="63"/>
      <c r="I3456" s="62" t="s">
        <v>3189</v>
      </c>
      <c r="J3456" s="63">
        <v>160.26</v>
      </c>
      <c r="K3456" s="63">
        <v>13</v>
      </c>
      <c r="L3456" s="63" t="s">
        <v>3186</v>
      </c>
      <c r="M3456" s="63" t="s">
        <v>3187</v>
      </c>
      <c r="N3456" s="63" t="s">
        <v>3190</v>
      </c>
      <c r="O3456" s="62">
        <v>3</v>
      </c>
      <c r="P3456" s="64"/>
    </row>
    <row r="3457" spans="2:16" x14ac:dyDescent="0.25">
      <c r="B3457" s="62">
        <v>3452</v>
      </c>
      <c r="C3457" s="63" t="s">
        <v>3182</v>
      </c>
      <c r="D3457" s="63" t="s">
        <v>3222</v>
      </c>
      <c r="E3457" s="63" t="s">
        <v>3257</v>
      </c>
      <c r="F3457" s="63" t="s">
        <v>3257</v>
      </c>
      <c r="G3457" s="63"/>
      <c r="H3457" s="63"/>
      <c r="I3457" s="62" t="s">
        <v>3189</v>
      </c>
      <c r="J3457" s="63">
        <v>104.83</v>
      </c>
      <c r="K3457" s="63">
        <v>13</v>
      </c>
      <c r="L3457" s="63" t="s">
        <v>3186</v>
      </c>
      <c r="M3457" s="63" t="s">
        <v>3187</v>
      </c>
      <c r="N3457" s="63" t="s">
        <v>3190</v>
      </c>
      <c r="O3457" s="62">
        <v>3</v>
      </c>
      <c r="P3457" s="64"/>
    </row>
    <row r="3458" spans="2:16" x14ac:dyDescent="0.25">
      <c r="B3458" s="62">
        <v>3453</v>
      </c>
      <c r="C3458" s="63" t="s">
        <v>3182</v>
      </c>
      <c r="D3458" s="63" t="s">
        <v>3222</v>
      </c>
      <c r="E3458" s="63" t="s">
        <v>3257</v>
      </c>
      <c r="F3458" s="63" t="s">
        <v>3257</v>
      </c>
      <c r="G3458" s="63"/>
      <c r="H3458" s="63"/>
      <c r="I3458" s="62" t="s">
        <v>3189</v>
      </c>
      <c r="J3458" s="63">
        <v>153.52000000000001</v>
      </c>
      <c r="K3458" s="63">
        <v>13</v>
      </c>
      <c r="L3458" s="63" t="s">
        <v>3186</v>
      </c>
      <c r="M3458" s="63" t="s">
        <v>3187</v>
      </c>
      <c r="N3458" s="63" t="s">
        <v>3190</v>
      </c>
      <c r="O3458" s="62">
        <v>3</v>
      </c>
      <c r="P3458" s="64"/>
    </row>
    <row r="3459" spans="2:16" x14ac:dyDescent="0.25">
      <c r="B3459" s="62">
        <v>3454</v>
      </c>
      <c r="C3459" s="63" t="s">
        <v>3182</v>
      </c>
      <c r="D3459" s="63" t="s">
        <v>3222</v>
      </c>
      <c r="E3459" s="63" t="s">
        <v>3257</v>
      </c>
      <c r="F3459" s="63" t="s">
        <v>3257</v>
      </c>
      <c r="G3459" s="63"/>
      <c r="H3459" s="63"/>
      <c r="I3459" s="62" t="s">
        <v>3189</v>
      </c>
      <c r="J3459" s="63">
        <v>109.98</v>
      </c>
      <c r="K3459" s="63">
        <v>13</v>
      </c>
      <c r="L3459" s="63" t="s">
        <v>3186</v>
      </c>
      <c r="M3459" s="63" t="s">
        <v>3187</v>
      </c>
      <c r="N3459" s="63" t="s">
        <v>3190</v>
      </c>
      <c r="O3459" s="62">
        <v>3</v>
      </c>
      <c r="P3459" s="64"/>
    </row>
    <row r="3460" spans="2:16" x14ac:dyDescent="0.25">
      <c r="B3460" s="62">
        <v>3455</v>
      </c>
      <c r="C3460" s="63" t="s">
        <v>3182</v>
      </c>
      <c r="D3460" s="63" t="s">
        <v>3222</v>
      </c>
      <c r="E3460" s="63" t="s">
        <v>3257</v>
      </c>
      <c r="F3460" s="63" t="s">
        <v>3257</v>
      </c>
      <c r="G3460" s="63"/>
      <c r="H3460" s="63"/>
      <c r="I3460" s="62" t="s">
        <v>3189</v>
      </c>
      <c r="J3460" s="63">
        <v>157.69</v>
      </c>
      <c r="K3460" s="63">
        <v>13</v>
      </c>
      <c r="L3460" s="63" t="s">
        <v>3186</v>
      </c>
      <c r="M3460" s="63" t="s">
        <v>3187</v>
      </c>
      <c r="N3460" s="63" t="s">
        <v>3190</v>
      </c>
      <c r="O3460" s="62">
        <v>3</v>
      </c>
      <c r="P3460" s="64"/>
    </row>
    <row r="3461" spans="2:16" x14ac:dyDescent="0.25">
      <c r="B3461" s="62">
        <v>3456</v>
      </c>
      <c r="C3461" s="63" t="s">
        <v>3182</v>
      </c>
      <c r="D3461" s="63" t="s">
        <v>3222</v>
      </c>
      <c r="E3461" s="63" t="s">
        <v>3257</v>
      </c>
      <c r="F3461" s="63" t="s">
        <v>3257</v>
      </c>
      <c r="G3461" s="63"/>
      <c r="H3461" s="63"/>
      <c r="I3461" s="62" t="s">
        <v>3189</v>
      </c>
      <c r="J3461" s="63">
        <v>474.51</v>
      </c>
      <c r="K3461" s="63">
        <v>13</v>
      </c>
      <c r="L3461" s="63" t="s">
        <v>3186</v>
      </c>
      <c r="M3461" s="63" t="s">
        <v>3187</v>
      </c>
      <c r="N3461" s="63" t="s">
        <v>3190</v>
      </c>
      <c r="O3461" s="62">
        <v>3</v>
      </c>
      <c r="P3461" s="64"/>
    </row>
    <row r="3462" spans="2:16" x14ac:dyDescent="0.25">
      <c r="B3462" s="62">
        <v>3457</v>
      </c>
      <c r="C3462" s="63" t="s">
        <v>3182</v>
      </c>
      <c r="D3462" s="63" t="s">
        <v>3214</v>
      </c>
      <c r="E3462" s="63" t="s">
        <v>3248</v>
      </c>
      <c r="F3462" s="63" t="s">
        <v>3248</v>
      </c>
      <c r="G3462" s="63"/>
      <c r="H3462" s="63"/>
      <c r="I3462" s="62" t="s">
        <v>3189</v>
      </c>
      <c r="J3462" s="63">
        <v>522.69000000000005</v>
      </c>
      <c r="K3462" s="63">
        <v>13</v>
      </c>
      <c r="L3462" s="63" t="s">
        <v>3186</v>
      </c>
      <c r="M3462" s="63" t="s">
        <v>3187</v>
      </c>
      <c r="N3462" s="63" t="s">
        <v>3190</v>
      </c>
      <c r="O3462" s="62">
        <v>3</v>
      </c>
      <c r="P3462" s="64"/>
    </row>
    <row r="3463" spans="2:16" x14ac:dyDescent="0.25">
      <c r="B3463" s="62">
        <v>3458</v>
      </c>
      <c r="C3463" s="63" t="s">
        <v>3182</v>
      </c>
      <c r="D3463" s="63" t="s">
        <v>3214</v>
      </c>
      <c r="E3463" s="63" t="s">
        <v>3248</v>
      </c>
      <c r="F3463" s="63" t="s">
        <v>3248</v>
      </c>
      <c r="G3463" s="63"/>
      <c r="H3463" s="63"/>
      <c r="I3463" s="62" t="s">
        <v>3189</v>
      </c>
      <c r="J3463" s="63">
        <v>55</v>
      </c>
      <c r="K3463" s="63">
        <v>13</v>
      </c>
      <c r="L3463" s="63" t="s">
        <v>3186</v>
      </c>
      <c r="M3463" s="63" t="s">
        <v>3187</v>
      </c>
      <c r="N3463" s="63" t="s">
        <v>3190</v>
      </c>
      <c r="O3463" s="62">
        <v>3</v>
      </c>
      <c r="P3463" s="64"/>
    </row>
    <row r="3464" spans="2:16" x14ac:dyDescent="0.25">
      <c r="B3464" s="62">
        <v>3459</v>
      </c>
      <c r="C3464" s="63" t="s">
        <v>3182</v>
      </c>
      <c r="D3464" s="63" t="s">
        <v>3222</v>
      </c>
      <c r="E3464" s="63" t="s">
        <v>3257</v>
      </c>
      <c r="F3464" s="63" t="s">
        <v>3257</v>
      </c>
      <c r="G3464" s="63"/>
      <c r="H3464" s="63"/>
      <c r="I3464" s="62" t="s">
        <v>3189</v>
      </c>
      <c r="J3464" s="63">
        <v>153.99</v>
      </c>
      <c r="K3464" s="63">
        <v>13</v>
      </c>
      <c r="L3464" s="63" t="s">
        <v>3186</v>
      </c>
      <c r="M3464" s="63" t="s">
        <v>3187</v>
      </c>
      <c r="N3464" s="63" t="s">
        <v>3190</v>
      </c>
      <c r="O3464" s="62">
        <v>3</v>
      </c>
      <c r="P3464" s="64"/>
    </row>
    <row r="3465" spans="2:16" x14ac:dyDescent="0.25">
      <c r="B3465" s="62">
        <v>3460</v>
      </c>
      <c r="C3465" s="63" t="s">
        <v>3182</v>
      </c>
      <c r="D3465" s="63" t="s">
        <v>3214</v>
      </c>
      <c r="E3465" s="63" t="s">
        <v>3248</v>
      </c>
      <c r="F3465" s="63" t="s">
        <v>3248</v>
      </c>
      <c r="G3465" s="63"/>
      <c r="H3465" s="63"/>
      <c r="I3465" s="62" t="s">
        <v>3189</v>
      </c>
      <c r="J3465" s="63">
        <v>60.91</v>
      </c>
      <c r="K3465" s="63">
        <v>13</v>
      </c>
      <c r="L3465" s="63" t="s">
        <v>3186</v>
      </c>
      <c r="M3465" s="63" t="s">
        <v>3187</v>
      </c>
      <c r="N3465" s="63" t="s">
        <v>3190</v>
      </c>
      <c r="O3465" s="62">
        <v>3</v>
      </c>
      <c r="P3465" s="64"/>
    </row>
    <row r="3466" spans="2:16" x14ac:dyDescent="0.25">
      <c r="B3466" s="62">
        <v>3461</v>
      </c>
      <c r="C3466" s="63" t="s">
        <v>3182</v>
      </c>
      <c r="D3466" s="63" t="s">
        <v>3214</v>
      </c>
      <c r="E3466" s="63" t="s">
        <v>3248</v>
      </c>
      <c r="F3466" s="63" t="s">
        <v>3248</v>
      </c>
      <c r="G3466" s="63"/>
      <c r="H3466" s="63"/>
      <c r="I3466" s="62" t="s">
        <v>3189</v>
      </c>
      <c r="J3466" s="63">
        <v>240.67</v>
      </c>
      <c r="K3466" s="63">
        <v>13</v>
      </c>
      <c r="L3466" s="63" t="s">
        <v>3186</v>
      </c>
      <c r="M3466" s="63" t="s">
        <v>3187</v>
      </c>
      <c r="N3466" s="63" t="s">
        <v>3190</v>
      </c>
      <c r="O3466" s="62">
        <v>3</v>
      </c>
      <c r="P3466" s="64"/>
    </row>
    <row r="3467" spans="2:16" x14ac:dyDescent="0.25">
      <c r="B3467" s="62">
        <v>3462</v>
      </c>
      <c r="C3467" s="63" t="s">
        <v>3182</v>
      </c>
      <c r="D3467" s="63" t="s">
        <v>3214</v>
      </c>
      <c r="E3467" s="63" t="s">
        <v>3248</v>
      </c>
      <c r="F3467" s="63" t="s">
        <v>3248</v>
      </c>
      <c r="G3467" s="63"/>
      <c r="H3467" s="63"/>
      <c r="I3467" s="62" t="s">
        <v>3189</v>
      </c>
      <c r="J3467" s="63">
        <v>49.67</v>
      </c>
      <c r="K3467" s="63">
        <v>13</v>
      </c>
      <c r="L3467" s="63" t="s">
        <v>3186</v>
      </c>
      <c r="M3467" s="63" t="s">
        <v>3187</v>
      </c>
      <c r="N3467" s="63" t="s">
        <v>3190</v>
      </c>
      <c r="O3467" s="62">
        <v>3</v>
      </c>
      <c r="P3467" s="64"/>
    </row>
    <row r="3468" spans="2:16" x14ac:dyDescent="0.25">
      <c r="B3468" s="62">
        <v>3463</v>
      </c>
      <c r="C3468" s="63" t="s">
        <v>3182</v>
      </c>
      <c r="D3468" s="63" t="s">
        <v>3214</v>
      </c>
      <c r="E3468" s="63" t="s">
        <v>3248</v>
      </c>
      <c r="F3468" s="63" t="s">
        <v>3248</v>
      </c>
      <c r="G3468" s="63"/>
      <c r="H3468" s="63"/>
      <c r="I3468" s="62" t="s">
        <v>3189</v>
      </c>
      <c r="J3468" s="63">
        <v>439.65</v>
      </c>
      <c r="K3468" s="63">
        <v>13</v>
      </c>
      <c r="L3468" s="63" t="s">
        <v>3186</v>
      </c>
      <c r="M3468" s="63" t="s">
        <v>3187</v>
      </c>
      <c r="N3468" s="63" t="s">
        <v>3190</v>
      </c>
      <c r="O3468" s="62">
        <v>3</v>
      </c>
      <c r="P3468" s="64"/>
    </row>
    <row r="3469" spans="2:16" x14ac:dyDescent="0.25">
      <c r="B3469" s="62">
        <v>3464</v>
      </c>
      <c r="C3469" s="63" t="s">
        <v>3182</v>
      </c>
      <c r="D3469" s="63" t="s">
        <v>3214</v>
      </c>
      <c r="E3469" s="63" t="s">
        <v>3248</v>
      </c>
      <c r="F3469" s="63" t="s">
        <v>3248</v>
      </c>
      <c r="G3469" s="63"/>
      <c r="H3469" s="63"/>
      <c r="I3469" s="62" t="s">
        <v>3189</v>
      </c>
      <c r="J3469" s="63">
        <v>279.14999999999998</v>
      </c>
      <c r="K3469" s="63">
        <v>13</v>
      </c>
      <c r="L3469" s="63" t="s">
        <v>3186</v>
      </c>
      <c r="M3469" s="63" t="s">
        <v>3187</v>
      </c>
      <c r="N3469" s="63" t="s">
        <v>3190</v>
      </c>
      <c r="O3469" s="62">
        <v>3</v>
      </c>
      <c r="P3469" s="64"/>
    </row>
    <row r="3470" spans="2:16" x14ac:dyDescent="0.25">
      <c r="B3470" s="62">
        <v>3465</v>
      </c>
      <c r="C3470" s="63" t="s">
        <v>3182</v>
      </c>
      <c r="D3470" s="63" t="s">
        <v>3214</v>
      </c>
      <c r="E3470" s="63" t="s">
        <v>3248</v>
      </c>
      <c r="F3470" s="63" t="s">
        <v>3248</v>
      </c>
      <c r="G3470" s="63"/>
      <c r="H3470" s="63"/>
      <c r="I3470" s="62" t="s">
        <v>3189</v>
      </c>
      <c r="J3470" s="63">
        <v>356.93</v>
      </c>
      <c r="K3470" s="63">
        <v>13</v>
      </c>
      <c r="L3470" s="63" t="s">
        <v>3186</v>
      </c>
      <c r="M3470" s="63" t="s">
        <v>3187</v>
      </c>
      <c r="N3470" s="63" t="s">
        <v>3190</v>
      </c>
      <c r="O3470" s="62">
        <v>3</v>
      </c>
      <c r="P3470" s="64"/>
    </row>
    <row r="3471" spans="2:16" x14ac:dyDescent="0.25">
      <c r="B3471" s="62">
        <v>3466</v>
      </c>
      <c r="C3471" s="63" t="s">
        <v>3182</v>
      </c>
      <c r="D3471" s="63" t="s">
        <v>3214</v>
      </c>
      <c r="E3471" s="63" t="s">
        <v>3248</v>
      </c>
      <c r="F3471" s="63" t="s">
        <v>3248</v>
      </c>
      <c r="G3471" s="63"/>
      <c r="H3471" s="63"/>
      <c r="I3471" s="62" t="s">
        <v>3189</v>
      </c>
      <c r="J3471" s="63">
        <v>161.72</v>
      </c>
      <c r="K3471" s="63">
        <v>13</v>
      </c>
      <c r="L3471" s="63" t="s">
        <v>3186</v>
      </c>
      <c r="M3471" s="63" t="s">
        <v>3187</v>
      </c>
      <c r="N3471" s="63" t="s">
        <v>3190</v>
      </c>
      <c r="O3471" s="62">
        <v>3</v>
      </c>
      <c r="P3471" s="64"/>
    </row>
    <row r="3472" spans="2:16" x14ac:dyDescent="0.25">
      <c r="B3472" s="62">
        <v>3467</v>
      </c>
      <c r="C3472" s="63" t="s">
        <v>3182</v>
      </c>
      <c r="D3472" s="63" t="s">
        <v>3214</v>
      </c>
      <c r="E3472" s="63" t="s">
        <v>3248</v>
      </c>
      <c r="F3472" s="63" t="s">
        <v>3248</v>
      </c>
      <c r="G3472" s="63"/>
      <c r="H3472" s="63"/>
      <c r="I3472" s="62" t="s">
        <v>3189</v>
      </c>
      <c r="J3472" s="63">
        <v>521.57000000000005</v>
      </c>
      <c r="K3472" s="63">
        <v>13</v>
      </c>
      <c r="L3472" s="63" t="s">
        <v>3186</v>
      </c>
      <c r="M3472" s="63" t="s">
        <v>3187</v>
      </c>
      <c r="N3472" s="63" t="s">
        <v>3190</v>
      </c>
      <c r="O3472" s="62">
        <v>3</v>
      </c>
      <c r="P3472" s="64"/>
    </row>
    <row r="3473" spans="2:16" x14ac:dyDescent="0.25">
      <c r="B3473" s="62">
        <v>3468</v>
      </c>
      <c r="C3473" s="63" t="s">
        <v>3182</v>
      </c>
      <c r="D3473" s="63" t="s">
        <v>3214</v>
      </c>
      <c r="E3473" s="63" t="s">
        <v>3248</v>
      </c>
      <c r="F3473" s="63" t="s">
        <v>3248</v>
      </c>
      <c r="G3473" s="63"/>
      <c r="H3473" s="63"/>
      <c r="I3473" s="62" t="s">
        <v>3189</v>
      </c>
      <c r="J3473" s="63">
        <v>289.83</v>
      </c>
      <c r="K3473" s="63">
        <v>13</v>
      </c>
      <c r="L3473" s="63" t="s">
        <v>3186</v>
      </c>
      <c r="M3473" s="63" t="s">
        <v>3187</v>
      </c>
      <c r="N3473" s="63" t="s">
        <v>3190</v>
      </c>
      <c r="O3473" s="62">
        <v>3</v>
      </c>
      <c r="P3473" s="64"/>
    </row>
    <row r="3474" spans="2:16" x14ac:dyDescent="0.25">
      <c r="B3474" s="62">
        <v>3469</v>
      </c>
      <c r="C3474" s="63" t="s">
        <v>3182</v>
      </c>
      <c r="D3474" s="63" t="s">
        <v>3214</v>
      </c>
      <c r="E3474" s="63" t="s">
        <v>3248</v>
      </c>
      <c r="F3474" s="63" t="s">
        <v>3248</v>
      </c>
      <c r="G3474" s="63"/>
      <c r="H3474" s="63"/>
      <c r="I3474" s="62" t="s">
        <v>3189</v>
      </c>
      <c r="J3474" s="63">
        <v>144.66999999999999</v>
      </c>
      <c r="K3474" s="63">
        <v>13</v>
      </c>
      <c r="L3474" s="63" t="s">
        <v>3186</v>
      </c>
      <c r="M3474" s="63" t="s">
        <v>3187</v>
      </c>
      <c r="N3474" s="63" t="s">
        <v>3190</v>
      </c>
      <c r="O3474" s="62">
        <v>3</v>
      </c>
      <c r="P3474" s="64"/>
    </row>
    <row r="3475" spans="2:16" x14ac:dyDescent="0.25">
      <c r="B3475" s="62">
        <v>3470</v>
      </c>
      <c r="C3475" s="63" t="s">
        <v>3182</v>
      </c>
      <c r="D3475" s="63" t="s">
        <v>3214</v>
      </c>
      <c r="E3475" s="63" t="s">
        <v>3248</v>
      </c>
      <c r="F3475" s="63" t="s">
        <v>3248</v>
      </c>
      <c r="G3475" s="63"/>
      <c r="H3475" s="63"/>
      <c r="I3475" s="62" t="s">
        <v>3189</v>
      </c>
      <c r="J3475" s="63">
        <v>65.33</v>
      </c>
      <c r="K3475" s="63">
        <v>13</v>
      </c>
      <c r="L3475" s="63" t="s">
        <v>3186</v>
      </c>
      <c r="M3475" s="63" t="s">
        <v>3187</v>
      </c>
      <c r="N3475" s="63" t="s">
        <v>3190</v>
      </c>
      <c r="O3475" s="62">
        <v>3</v>
      </c>
      <c r="P3475" s="64"/>
    </row>
    <row r="3476" spans="2:16" x14ac:dyDescent="0.25">
      <c r="B3476" s="62">
        <v>3471</v>
      </c>
      <c r="C3476" s="63" t="s">
        <v>3182</v>
      </c>
      <c r="D3476" s="63" t="s">
        <v>3214</v>
      </c>
      <c r="E3476" s="63" t="s">
        <v>3248</v>
      </c>
      <c r="F3476" s="63" t="s">
        <v>3248</v>
      </c>
      <c r="G3476" s="63"/>
      <c r="H3476" s="63"/>
      <c r="I3476" s="62" t="s">
        <v>3189</v>
      </c>
      <c r="J3476" s="63">
        <v>552.91</v>
      </c>
      <c r="K3476" s="63">
        <v>13</v>
      </c>
      <c r="L3476" s="63" t="s">
        <v>3186</v>
      </c>
      <c r="M3476" s="63" t="s">
        <v>3187</v>
      </c>
      <c r="N3476" s="63" t="s">
        <v>3190</v>
      </c>
      <c r="O3476" s="62">
        <v>3</v>
      </c>
      <c r="P3476" s="64"/>
    </row>
    <row r="3477" spans="2:16" x14ac:dyDescent="0.25">
      <c r="B3477" s="62">
        <v>3472</v>
      </c>
      <c r="C3477" s="63" t="s">
        <v>3182</v>
      </c>
      <c r="D3477" s="63" t="s">
        <v>3214</v>
      </c>
      <c r="E3477" s="63" t="s">
        <v>3248</v>
      </c>
      <c r="F3477" s="63" t="s">
        <v>3248</v>
      </c>
      <c r="G3477" s="63"/>
      <c r="H3477" s="63"/>
      <c r="I3477" s="62" t="s">
        <v>3189</v>
      </c>
      <c r="J3477" s="63">
        <v>268.36</v>
      </c>
      <c r="K3477" s="63">
        <v>13</v>
      </c>
      <c r="L3477" s="63" t="s">
        <v>3186</v>
      </c>
      <c r="M3477" s="63" t="s">
        <v>3187</v>
      </c>
      <c r="N3477" s="63" t="s">
        <v>3190</v>
      </c>
      <c r="O3477" s="62">
        <v>3</v>
      </c>
      <c r="P3477" s="64"/>
    </row>
    <row r="3478" spans="2:16" x14ac:dyDescent="0.25">
      <c r="B3478" s="62">
        <v>3473</v>
      </c>
      <c r="C3478" s="63" t="s">
        <v>3182</v>
      </c>
      <c r="D3478" s="63" t="s">
        <v>3214</v>
      </c>
      <c r="E3478" s="63" t="s">
        <v>3248</v>
      </c>
      <c r="F3478" s="63" t="s">
        <v>3248</v>
      </c>
      <c r="G3478" s="63"/>
      <c r="H3478" s="63"/>
      <c r="I3478" s="62" t="s">
        <v>3189</v>
      </c>
      <c r="J3478" s="63">
        <v>323.76</v>
      </c>
      <c r="K3478" s="63">
        <v>13</v>
      </c>
      <c r="L3478" s="63" t="s">
        <v>3186</v>
      </c>
      <c r="M3478" s="63" t="s">
        <v>3187</v>
      </c>
      <c r="N3478" s="63" t="s">
        <v>3190</v>
      </c>
      <c r="O3478" s="62">
        <v>3</v>
      </c>
      <c r="P3478" s="64"/>
    </row>
    <row r="3479" spans="2:16" x14ac:dyDescent="0.25">
      <c r="B3479" s="62">
        <v>3474</v>
      </c>
      <c r="C3479" s="63" t="s">
        <v>3182</v>
      </c>
      <c r="D3479" s="63" t="s">
        <v>3214</v>
      </c>
      <c r="E3479" s="63" t="s">
        <v>3248</v>
      </c>
      <c r="F3479" s="63" t="s">
        <v>3248</v>
      </c>
      <c r="G3479" s="63"/>
      <c r="H3479" s="63"/>
      <c r="I3479" s="62" t="s">
        <v>3189</v>
      </c>
      <c r="J3479" s="63">
        <v>374.71</v>
      </c>
      <c r="K3479" s="63">
        <v>13</v>
      </c>
      <c r="L3479" s="63" t="s">
        <v>3186</v>
      </c>
      <c r="M3479" s="63" t="s">
        <v>3187</v>
      </c>
      <c r="N3479" s="63" t="s">
        <v>3190</v>
      </c>
      <c r="O3479" s="62">
        <v>3</v>
      </c>
      <c r="P3479" s="64"/>
    </row>
    <row r="3480" spans="2:16" x14ac:dyDescent="0.25">
      <c r="B3480" s="62">
        <v>3475</v>
      </c>
      <c r="C3480" s="63" t="s">
        <v>3182</v>
      </c>
      <c r="D3480" s="63" t="s">
        <v>3214</v>
      </c>
      <c r="E3480" s="63" t="s">
        <v>3248</v>
      </c>
      <c r="F3480" s="63" t="s">
        <v>3248</v>
      </c>
      <c r="G3480" s="63"/>
      <c r="H3480" s="63"/>
      <c r="I3480" s="62" t="s">
        <v>3189</v>
      </c>
      <c r="J3480" s="63">
        <v>684.14</v>
      </c>
      <c r="K3480" s="63">
        <v>13</v>
      </c>
      <c r="L3480" s="63" t="s">
        <v>3186</v>
      </c>
      <c r="M3480" s="63" t="s">
        <v>3187</v>
      </c>
      <c r="N3480" s="63" t="s">
        <v>3190</v>
      </c>
      <c r="O3480" s="62">
        <v>3</v>
      </c>
      <c r="P3480" s="64"/>
    </row>
    <row r="3481" spans="2:16" x14ac:dyDescent="0.25">
      <c r="B3481" s="62">
        <v>3476</v>
      </c>
      <c r="C3481" s="63" t="s">
        <v>3182</v>
      </c>
      <c r="D3481" s="63" t="s">
        <v>3214</v>
      </c>
      <c r="E3481" s="63" t="s">
        <v>3248</v>
      </c>
      <c r="F3481" s="63" t="s">
        <v>3248</v>
      </c>
      <c r="G3481" s="63"/>
      <c r="H3481" s="63"/>
      <c r="I3481" s="62" t="s">
        <v>3189</v>
      </c>
      <c r="J3481" s="63">
        <v>143.19</v>
      </c>
      <c r="K3481" s="63">
        <v>13</v>
      </c>
      <c r="L3481" s="63" t="s">
        <v>3186</v>
      </c>
      <c r="M3481" s="63" t="s">
        <v>3187</v>
      </c>
      <c r="N3481" s="63" t="s">
        <v>3190</v>
      </c>
      <c r="O3481" s="62">
        <v>3</v>
      </c>
      <c r="P3481" s="64"/>
    </row>
    <row r="3482" spans="2:16" x14ac:dyDescent="0.25">
      <c r="B3482" s="62">
        <v>3477</v>
      </c>
      <c r="C3482" s="63" t="s">
        <v>3182</v>
      </c>
      <c r="D3482" s="63" t="s">
        <v>3214</v>
      </c>
      <c r="E3482" s="63" t="s">
        <v>3248</v>
      </c>
      <c r="F3482" s="63" t="s">
        <v>3248</v>
      </c>
      <c r="G3482" s="63"/>
      <c r="H3482" s="63"/>
      <c r="I3482" s="62" t="s">
        <v>3189</v>
      </c>
      <c r="J3482" s="63">
        <v>415.94</v>
      </c>
      <c r="K3482" s="63">
        <v>13</v>
      </c>
      <c r="L3482" s="63" t="s">
        <v>3186</v>
      </c>
      <c r="M3482" s="63" t="s">
        <v>3187</v>
      </c>
      <c r="N3482" s="63" t="s">
        <v>3190</v>
      </c>
      <c r="O3482" s="62">
        <v>3</v>
      </c>
      <c r="P3482" s="64"/>
    </row>
    <row r="3483" spans="2:16" x14ac:dyDescent="0.25">
      <c r="B3483" s="62">
        <v>3478</v>
      </c>
      <c r="C3483" s="63" t="s">
        <v>3182</v>
      </c>
      <c r="D3483" s="63" t="s">
        <v>3214</v>
      </c>
      <c r="E3483" s="63" t="s">
        <v>3248</v>
      </c>
      <c r="F3483" s="63" t="s">
        <v>3248</v>
      </c>
      <c r="G3483" s="63"/>
      <c r="H3483" s="63"/>
      <c r="I3483" s="62" t="s">
        <v>3189</v>
      </c>
      <c r="J3483" s="63">
        <v>349.92</v>
      </c>
      <c r="K3483" s="63">
        <v>13</v>
      </c>
      <c r="L3483" s="63" t="s">
        <v>3186</v>
      </c>
      <c r="M3483" s="63" t="s">
        <v>3187</v>
      </c>
      <c r="N3483" s="63" t="s">
        <v>3190</v>
      </c>
      <c r="O3483" s="62">
        <v>3</v>
      </c>
      <c r="P3483" s="64"/>
    </row>
    <row r="3484" spans="2:16" x14ac:dyDescent="0.25">
      <c r="B3484" s="62">
        <v>3479</v>
      </c>
      <c r="C3484" s="63" t="s">
        <v>3182</v>
      </c>
      <c r="D3484" s="63" t="s">
        <v>3214</v>
      </c>
      <c r="E3484" s="63" t="s">
        <v>3248</v>
      </c>
      <c r="F3484" s="63" t="s">
        <v>3248</v>
      </c>
      <c r="G3484" s="63"/>
      <c r="H3484" s="63"/>
      <c r="I3484" s="62" t="s">
        <v>3189</v>
      </c>
      <c r="J3484" s="63">
        <v>34.65</v>
      </c>
      <c r="K3484" s="63">
        <v>13</v>
      </c>
      <c r="L3484" s="63" t="s">
        <v>3186</v>
      </c>
      <c r="M3484" s="63" t="s">
        <v>3187</v>
      </c>
      <c r="N3484" s="63" t="s">
        <v>3190</v>
      </c>
      <c r="O3484" s="62">
        <v>3</v>
      </c>
      <c r="P3484" s="64"/>
    </row>
    <row r="3485" spans="2:16" x14ac:dyDescent="0.25">
      <c r="B3485" s="62">
        <v>3480</v>
      </c>
      <c r="C3485" s="63" t="s">
        <v>3182</v>
      </c>
      <c r="D3485" s="63" t="s">
        <v>3214</v>
      </c>
      <c r="E3485" s="63" t="s">
        <v>3248</v>
      </c>
      <c r="F3485" s="63" t="s">
        <v>3248</v>
      </c>
      <c r="G3485" s="63"/>
      <c r="H3485" s="63"/>
      <c r="I3485" s="62" t="s">
        <v>3189</v>
      </c>
      <c r="J3485" s="63">
        <v>237.13</v>
      </c>
      <c r="K3485" s="63">
        <v>13</v>
      </c>
      <c r="L3485" s="63" t="s">
        <v>3186</v>
      </c>
      <c r="M3485" s="63" t="s">
        <v>3187</v>
      </c>
      <c r="N3485" s="63" t="s">
        <v>3190</v>
      </c>
      <c r="O3485" s="62">
        <v>3</v>
      </c>
      <c r="P3485" s="64"/>
    </row>
    <row r="3486" spans="2:16" x14ac:dyDescent="0.25">
      <c r="B3486" s="62">
        <v>3481</v>
      </c>
      <c r="C3486" s="63" t="s">
        <v>3182</v>
      </c>
      <c r="D3486" s="63" t="s">
        <v>3214</v>
      </c>
      <c r="E3486" s="63" t="s">
        <v>3215</v>
      </c>
      <c r="F3486" s="63" t="s">
        <v>3215</v>
      </c>
      <c r="G3486" s="63"/>
      <c r="H3486" s="63"/>
      <c r="I3486" s="62" t="s">
        <v>3189</v>
      </c>
      <c r="J3486" s="63">
        <v>71.98</v>
      </c>
      <c r="K3486" s="63">
        <v>13</v>
      </c>
      <c r="L3486" s="63" t="s">
        <v>3186</v>
      </c>
      <c r="M3486" s="63" t="s">
        <v>3187</v>
      </c>
      <c r="N3486" s="63" t="s">
        <v>3190</v>
      </c>
      <c r="O3486" s="62">
        <v>3</v>
      </c>
      <c r="P3486" s="64"/>
    </row>
    <row r="3487" spans="2:16" x14ac:dyDescent="0.25">
      <c r="B3487" s="62">
        <v>3482</v>
      </c>
      <c r="C3487" s="63" t="s">
        <v>3182</v>
      </c>
      <c r="D3487" s="63" t="s">
        <v>3214</v>
      </c>
      <c r="E3487" s="63" t="s">
        <v>3248</v>
      </c>
      <c r="F3487" s="63" t="s">
        <v>3248</v>
      </c>
      <c r="G3487" s="63"/>
      <c r="H3487" s="63"/>
      <c r="I3487" s="62" t="s">
        <v>3189</v>
      </c>
      <c r="J3487" s="63">
        <v>116.25</v>
      </c>
      <c r="K3487" s="63">
        <v>13</v>
      </c>
      <c r="L3487" s="63" t="s">
        <v>3186</v>
      </c>
      <c r="M3487" s="63" t="s">
        <v>3187</v>
      </c>
      <c r="N3487" s="63" t="s">
        <v>3190</v>
      </c>
      <c r="O3487" s="62">
        <v>3</v>
      </c>
      <c r="P3487" s="64"/>
    </row>
    <row r="3488" spans="2:16" x14ac:dyDescent="0.25">
      <c r="B3488" s="62">
        <v>3483</v>
      </c>
      <c r="C3488" s="63" t="s">
        <v>3182</v>
      </c>
      <c r="D3488" s="63" t="s">
        <v>3214</v>
      </c>
      <c r="E3488" s="63" t="s">
        <v>3248</v>
      </c>
      <c r="F3488" s="63" t="s">
        <v>3248</v>
      </c>
      <c r="G3488" s="63"/>
      <c r="H3488" s="63"/>
      <c r="I3488" s="62" t="s">
        <v>3189</v>
      </c>
      <c r="J3488" s="63">
        <v>159.1</v>
      </c>
      <c r="K3488" s="63">
        <v>13</v>
      </c>
      <c r="L3488" s="63" t="s">
        <v>3186</v>
      </c>
      <c r="M3488" s="63" t="s">
        <v>3187</v>
      </c>
      <c r="N3488" s="63" t="s">
        <v>3190</v>
      </c>
      <c r="O3488" s="62">
        <v>3</v>
      </c>
      <c r="P3488" s="64"/>
    </row>
    <row r="3489" spans="2:16" x14ac:dyDescent="0.25">
      <c r="B3489" s="62">
        <v>3484</v>
      </c>
      <c r="C3489" s="63" t="s">
        <v>3182</v>
      </c>
      <c r="D3489" s="63" t="s">
        <v>3222</v>
      </c>
      <c r="E3489" s="63" t="s">
        <v>3242</v>
      </c>
      <c r="F3489" s="63" t="s">
        <v>3242</v>
      </c>
      <c r="G3489" s="63"/>
      <c r="H3489" s="63"/>
      <c r="I3489" s="62" t="s">
        <v>3189</v>
      </c>
      <c r="J3489" s="63">
        <v>149.93</v>
      </c>
      <c r="K3489" s="63">
        <v>13</v>
      </c>
      <c r="L3489" s="63" t="s">
        <v>3186</v>
      </c>
      <c r="M3489" s="63" t="s">
        <v>3187</v>
      </c>
      <c r="N3489" s="63" t="s">
        <v>3190</v>
      </c>
      <c r="O3489" s="62">
        <v>3</v>
      </c>
      <c r="P3489" s="64"/>
    </row>
    <row r="3490" spans="2:16" x14ac:dyDescent="0.25">
      <c r="B3490" s="62">
        <v>3485</v>
      </c>
      <c r="C3490" s="63" t="s">
        <v>3182</v>
      </c>
      <c r="D3490" s="63" t="s">
        <v>3214</v>
      </c>
      <c r="E3490" s="63" t="s">
        <v>3248</v>
      </c>
      <c r="F3490" s="63" t="s">
        <v>3248</v>
      </c>
      <c r="G3490" s="63"/>
      <c r="H3490" s="63"/>
      <c r="I3490" s="62" t="s">
        <v>3189</v>
      </c>
      <c r="J3490" s="63">
        <v>67.14</v>
      </c>
      <c r="K3490" s="63">
        <v>13</v>
      </c>
      <c r="L3490" s="63" t="s">
        <v>3186</v>
      </c>
      <c r="M3490" s="63" t="s">
        <v>3187</v>
      </c>
      <c r="N3490" s="63" t="s">
        <v>3190</v>
      </c>
      <c r="O3490" s="62">
        <v>3</v>
      </c>
      <c r="P3490" s="64"/>
    </row>
    <row r="3491" spans="2:16" x14ac:dyDescent="0.25">
      <c r="B3491" s="62">
        <v>3486</v>
      </c>
      <c r="C3491" s="63" t="s">
        <v>3182</v>
      </c>
      <c r="D3491" s="63" t="s">
        <v>3214</v>
      </c>
      <c r="E3491" s="63" t="s">
        <v>3248</v>
      </c>
      <c r="F3491" s="63" t="s">
        <v>3248</v>
      </c>
      <c r="G3491" s="63"/>
      <c r="H3491" s="63"/>
      <c r="I3491" s="62" t="s">
        <v>3189</v>
      </c>
      <c r="J3491" s="63">
        <v>538.27</v>
      </c>
      <c r="K3491" s="63">
        <v>13</v>
      </c>
      <c r="L3491" s="63" t="s">
        <v>3186</v>
      </c>
      <c r="M3491" s="63" t="s">
        <v>3187</v>
      </c>
      <c r="N3491" s="63" t="s">
        <v>3190</v>
      </c>
      <c r="O3491" s="62">
        <v>3</v>
      </c>
      <c r="P3491" s="64"/>
    </row>
    <row r="3492" spans="2:16" x14ac:dyDescent="0.25">
      <c r="B3492" s="62">
        <v>3487</v>
      </c>
      <c r="C3492" s="63" t="s">
        <v>3182</v>
      </c>
      <c r="D3492" s="63" t="s">
        <v>3214</v>
      </c>
      <c r="E3492" s="63" t="s">
        <v>3248</v>
      </c>
      <c r="F3492" s="63" t="s">
        <v>3248</v>
      </c>
      <c r="G3492" s="63"/>
      <c r="H3492" s="63"/>
      <c r="I3492" s="62" t="s">
        <v>3189</v>
      </c>
      <c r="J3492" s="63">
        <v>199.37</v>
      </c>
      <c r="K3492" s="63">
        <v>13</v>
      </c>
      <c r="L3492" s="63" t="s">
        <v>3186</v>
      </c>
      <c r="M3492" s="63" t="s">
        <v>3187</v>
      </c>
      <c r="N3492" s="63" t="s">
        <v>3190</v>
      </c>
      <c r="O3492" s="62">
        <v>3</v>
      </c>
      <c r="P3492" s="64"/>
    </row>
    <row r="3493" spans="2:16" x14ac:dyDescent="0.25">
      <c r="B3493" s="62">
        <v>3488</v>
      </c>
      <c r="C3493" s="63" t="s">
        <v>3182</v>
      </c>
      <c r="D3493" s="63" t="s">
        <v>3214</v>
      </c>
      <c r="E3493" s="63" t="s">
        <v>3248</v>
      </c>
      <c r="F3493" s="63" t="s">
        <v>3248</v>
      </c>
      <c r="G3493" s="63"/>
      <c r="H3493" s="63"/>
      <c r="I3493" s="62" t="s">
        <v>3189</v>
      </c>
      <c r="J3493" s="63">
        <v>138.04</v>
      </c>
      <c r="K3493" s="63">
        <v>13</v>
      </c>
      <c r="L3493" s="63" t="s">
        <v>3186</v>
      </c>
      <c r="M3493" s="63" t="s">
        <v>3187</v>
      </c>
      <c r="N3493" s="63" t="s">
        <v>3190</v>
      </c>
      <c r="O3493" s="62">
        <v>3</v>
      </c>
      <c r="P3493" s="64"/>
    </row>
    <row r="3494" spans="2:16" x14ac:dyDescent="0.25">
      <c r="B3494" s="62">
        <v>3489</v>
      </c>
      <c r="C3494" s="63" t="s">
        <v>3182</v>
      </c>
      <c r="D3494" s="63" t="s">
        <v>3214</v>
      </c>
      <c r="E3494" s="63" t="s">
        <v>3248</v>
      </c>
      <c r="F3494" s="63" t="s">
        <v>3248</v>
      </c>
      <c r="G3494" s="63"/>
      <c r="H3494" s="63"/>
      <c r="I3494" s="62" t="s">
        <v>3189</v>
      </c>
      <c r="J3494" s="63">
        <v>91.87</v>
      </c>
      <c r="K3494" s="63">
        <v>13</v>
      </c>
      <c r="L3494" s="63" t="s">
        <v>3186</v>
      </c>
      <c r="M3494" s="63" t="s">
        <v>3187</v>
      </c>
      <c r="N3494" s="63" t="s">
        <v>3190</v>
      </c>
      <c r="O3494" s="62">
        <v>3</v>
      </c>
      <c r="P3494" s="64"/>
    </row>
    <row r="3495" spans="2:16" x14ac:dyDescent="0.25">
      <c r="B3495" s="62">
        <v>3490</v>
      </c>
      <c r="C3495" s="63" t="s">
        <v>3182</v>
      </c>
      <c r="D3495" s="63" t="s">
        <v>3214</v>
      </c>
      <c r="E3495" s="63" t="s">
        <v>3248</v>
      </c>
      <c r="F3495" s="63" t="s">
        <v>3248</v>
      </c>
      <c r="G3495" s="63"/>
      <c r="H3495" s="63"/>
      <c r="I3495" s="62" t="s">
        <v>3189</v>
      </c>
      <c r="J3495" s="63">
        <v>257.76</v>
      </c>
      <c r="K3495" s="63">
        <v>13</v>
      </c>
      <c r="L3495" s="63" t="s">
        <v>3186</v>
      </c>
      <c r="M3495" s="63" t="s">
        <v>3187</v>
      </c>
      <c r="N3495" s="63" t="s">
        <v>3190</v>
      </c>
      <c r="O3495" s="62">
        <v>3</v>
      </c>
      <c r="P3495" s="64"/>
    </row>
    <row r="3496" spans="2:16" x14ac:dyDescent="0.25">
      <c r="B3496" s="62">
        <v>3491</v>
      </c>
      <c r="C3496" s="63" t="s">
        <v>3182</v>
      </c>
      <c r="D3496" s="63" t="s">
        <v>3214</v>
      </c>
      <c r="E3496" s="63" t="s">
        <v>3248</v>
      </c>
      <c r="F3496" s="63" t="s">
        <v>3248</v>
      </c>
      <c r="G3496" s="63"/>
      <c r="H3496" s="63"/>
      <c r="I3496" s="62" t="s">
        <v>3189</v>
      </c>
      <c r="J3496" s="63">
        <v>325.41000000000003</v>
      </c>
      <c r="K3496" s="63">
        <v>13</v>
      </c>
      <c r="L3496" s="63" t="s">
        <v>3186</v>
      </c>
      <c r="M3496" s="63" t="s">
        <v>3187</v>
      </c>
      <c r="N3496" s="63" t="s">
        <v>3190</v>
      </c>
      <c r="O3496" s="62">
        <v>3</v>
      </c>
      <c r="P3496" s="64"/>
    </row>
    <row r="3497" spans="2:16" x14ac:dyDescent="0.25">
      <c r="B3497" s="62">
        <v>3492</v>
      </c>
      <c r="C3497" s="63" t="s">
        <v>3182</v>
      </c>
      <c r="D3497" s="63" t="s">
        <v>3214</v>
      </c>
      <c r="E3497" s="63" t="s">
        <v>3248</v>
      </c>
      <c r="F3497" s="63" t="s">
        <v>3248</v>
      </c>
      <c r="G3497" s="63"/>
      <c r="H3497" s="63"/>
      <c r="I3497" s="62" t="s">
        <v>3189</v>
      </c>
      <c r="J3497" s="63">
        <v>266.83</v>
      </c>
      <c r="K3497" s="63">
        <v>13</v>
      </c>
      <c r="L3497" s="63" t="s">
        <v>3186</v>
      </c>
      <c r="M3497" s="63" t="s">
        <v>3187</v>
      </c>
      <c r="N3497" s="63" t="s">
        <v>3190</v>
      </c>
      <c r="O3497" s="62">
        <v>3</v>
      </c>
      <c r="P3497" s="64"/>
    </row>
    <row r="3498" spans="2:16" x14ac:dyDescent="0.25">
      <c r="B3498" s="62">
        <v>3493</v>
      </c>
      <c r="C3498" s="63" t="s">
        <v>3182</v>
      </c>
      <c r="D3498" s="63" t="s">
        <v>3214</v>
      </c>
      <c r="E3498" s="63" t="s">
        <v>3248</v>
      </c>
      <c r="F3498" s="63" t="s">
        <v>3248</v>
      </c>
      <c r="G3498" s="63"/>
      <c r="H3498" s="63"/>
      <c r="I3498" s="62" t="s">
        <v>3189</v>
      </c>
      <c r="J3498" s="63">
        <v>143.11000000000001</v>
      </c>
      <c r="K3498" s="63">
        <v>13</v>
      </c>
      <c r="L3498" s="63" t="s">
        <v>3186</v>
      </c>
      <c r="M3498" s="63" t="s">
        <v>3187</v>
      </c>
      <c r="N3498" s="63" t="s">
        <v>3190</v>
      </c>
      <c r="O3498" s="62">
        <v>3</v>
      </c>
      <c r="P3498" s="64"/>
    </row>
    <row r="3499" spans="2:16" x14ac:dyDescent="0.25">
      <c r="B3499" s="62">
        <v>3494</v>
      </c>
      <c r="C3499" s="63" t="s">
        <v>3182</v>
      </c>
      <c r="D3499" s="63" t="s">
        <v>3214</v>
      </c>
      <c r="E3499" s="63" t="s">
        <v>3248</v>
      </c>
      <c r="F3499" s="63" t="s">
        <v>3248</v>
      </c>
      <c r="G3499" s="63"/>
      <c r="H3499" s="63"/>
      <c r="I3499" s="62" t="s">
        <v>3189</v>
      </c>
      <c r="J3499" s="63">
        <v>44.79</v>
      </c>
      <c r="K3499" s="63">
        <v>13</v>
      </c>
      <c r="L3499" s="63" t="s">
        <v>3186</v>
      </c>
      <c r="M3499" s="63" t="s">
        <v>3187</v>
      </c>
      <c r="N3499" s="63" t="s">
        <v>3190</v>
      </c>
      <c r="O3499" s="62">
        <v>3</v>
      </c>
      <c r="P3499" s="64"/>
    </row>
    <row r="3500" spans="2:16" x14ac:dyDescent="0.25">
      <c r="B3500" s="62">
        <v>3495</v>
      </c>
      <c r="C3500" s="63" t="s">
        <v>3182</v>
      </c>
      <c r="D3500" s="63" t="s">
        <v>3214</v>
      </c>
      <c r="E3500" s="63" t="s">
        <v>3248</v>
      </c>
      <c r="F3500" s="63" t="s">
        <v>3248</v>
      </c>
      <c r="G3500" s="63"/>
      <c r="H3500" s="63"/>
      <c r="I3500" s="62" t="s">
        <v>3189</v>
      </c>
      <c r="J3500" s="63">
        <v>316.27999999999997</v>
      </c>
      <c r="K3500" s="63">
        <v>13</v>
      </c>
      <c r="L3500" s="63" t="s">
        <v>3186</v>
      </c>
      <c r="M3500" s="63" t="s">
        <v>3187</v>
      </c>
      <c r="N3500" s="63" t="s">
        <v>3190</v>
      </c>
      <c r="O3500" s="62">
        <v>3</v>
      </c>
      <c r="P3500" s="64"/>
    </row>
    <row r="3501" spans="2:16" x14ac:dyDescent="0.25">
      <c r="B3501" s="62">
        <v>3496</v>
      </c>
      <c r="C3501" s="63" t="s">
        <v>3182</v>
      </c>
      <c r="D3501" s="63" t="s">
        <v>3214</v>
      </c>
      <c r="E3501" s="63" t="s">
        <v>3248</v>
      </c>
      <c r="F3501" s="63" t="s">
        <v>3248</v>
      </c>
      <c r="G3501" s="63"/>
      <c r="H3501" s="63"/>
      <c r="I3501" s="62" t="s">
        <v>3189</v>
      </c>
      <c r="J3501" s="63">
        <v>141.1</v>
      </c>
      <c r="K3501" s="63">
        <v>13</v>
      </c>
      <c r="L3501" s="63" t="s">
        <v>3186</v>
      </c>
      <c r="M3501" s="63" t="s">
        <v>3187</v>
      </c>
      <c r="N3501" s="63" t="s">
        <v>3190</v>
      </c>
      <c r="O3501" s="62">
        <v>3</v>
      </c>
      <c r="P3501" s="64"/>
    </row>
    <row r="3502" spans="2:16" x14ac:dyDescent="0.25">
      <c r="B3502" s="62">
        <v>3497</v>
      </c>
      <c r="C3502" s="63" t="s">
        <v>3182</v>
      </c>
      <c r="D3502" s="63" t="s">
        <v>3214</v>
      </c>
      <c r="E3502" s="63" t="s">
        <v>3248</v>
      </c>
      <c r="F3502" s="63" t="s">
        <v>3248</v>
      </c>
      <c r="G3502" s="63"/>
      <c r="H3502" s="63"/>
      <c r="I3502" s="62" t="s">
        <v>3189</v>
      </c>
      <c r="J3502" s="63">
        <v>51.23</v>
      </c>
      <c r="K3502" s="63">
        <v>13</v>
      </c>
      <c r="L3502" s="63" t="s">
        <v>3186</v>
      </c>
      <c r="M3502" s="63" t="s">
        <v>3187</v>
      </c>
      <c r="N3502" s="63" t="s">
        <v>3190</v>
      </c>
      <c r="O3502" s="62">
        <v>3</v>
      </c>
      <c r="P3502" s="64"/>
    </row>
    <row r="3503" spans="2:16" x14ac:dyDescent="0.25">
      <c r="B3503" s="62">
        <v>3498</v>
      </c>
      <c r="C3503" s="63" t="s">
        <v>3182</v>
      </c>
      <c r="D3503" s="63" t="s">
        <v>3214</v>
      </c>
      <c r="E3503" s="63" t="s">
        <v>3248</v>
      </c>
      <c r="F3503" s="63" t="s">
        <v>3248</v>
      </c>
      <c r="G3503" s="63"/>
      <c r="H3503" s="63"/>
      <c r="I3503" s="62" t="s">
        <v>3189</v>
      </c>
      <c r="J3503" s="63">
        <v>117.37</v>
      </c>
      <c r="K3503" s="63">
        <v>13</v>
      </c>
      <c r="L3503" s="63" t="s">
        <v>3186</v>
      </c>
      <c r="M3503" s="63" t="s">
        <v>3187</v>
      </c>
      <c r="N3503" s="63" t="s">
        <v>3190</v>
      </c>
      <c r="O3503" s="62">
        <v>3</v>
      </c>
      <c r="P3503" s="64"/>
    </row>
    <row r="3504" spans="2:16" x14ac:dyDescent="0.25">
      <c r="B3504" s="62">
        <v>3499</v>
      </c>
      <c r="C3504" s="63" t="s">
        <v>3182</v>
      </c>
      <c r="D3504" s="63" t="s">
        <v>3214</v>
      </c>
      <c r="E3504" s="63" t="s">
        <v>3248</v>
      </c>
      <c r="F3504" s="63" t="s">
        <v>3248</v>
      </c>
      <c r="G3504" s="63"/>
      <c r="H3504" s="63"/>
      <c r="I3504" s="62" t="s">
        <v>3189</v>
      </c>
      <c r="J3504" s="63">
        <v>114.59</v>
      </c>
      <c r="K3504" s="63">
        <v>13</v>
      </c>
      <c r="L3504" s="63" t="s">
        <v>3186</v>
      </c>
      <c r="M3504" s="63" t="s">
        <v>3187</v>
      </c>
      <c r="N3504" s="63" t="s">
        <v>3190</v>
      </c>
      <c r="O3504" s="62">
        <v>3</v>
      </c>
      <c r="P3504" s="64"/>
    </row>
    <row r="3505" spans="2:16" x14ac:dyDescent="0.25">
      <c r="B3505" s="62">
        <v>3500</v>
      </c>
      <c r="C3505" s="63" t="s">
        <v>3182</v>
      </c>
      <c r="D3505" s="63" t="s">
        <v>3214</v>
      </c>
      <c r="E3505" s="63" t="s">
        <v>3248</v>
      </c>
      <c r="F3505" s="63" t="s">
        <v>3248</v>
      </c>
      <c r="G3505" s="63"/>
      <c r="H3505" s="63"/>
      <c r="I3505" s="62" t="s">
        <v>3189</v>
      </c>
      <c r="J3505" s="63">
        <v>106.45</v>
      </c>
      <c r="K3505" s="63">
        <v>13</v>
      </c>
      <c r="L3505" s="63" t="s">
        <v>3186</v>
      </c>
      <c r="M3505" s="63" t="s">
        <v>3187</v>
      </c>
      <c r="N3505" s="63" t="s">
        <v>3190</v>
      </c>
      <c r="O3505" s="62">
        <v>3</v>
      </c>
      <c r="P3505" s="64"/>
    </row>
    <row r="3506" spans="2:16" x14ac:dyDescent="0.25">
      <c r="B3506" s="62">
        <v>3501</v>
      </c>
      <c r="C3506" s="63" t="s">
        <v>3182</v>
      </c>
      <c r="D3506" s="63" t="s">
        <v>3214</v>
      </c>
      <c r="E3506" s="63" t="s">
        <v>3248</v>
      </c>
      <c r="F3506" s="63" t="s">
        <v>3248</v>
      </c>
      <c r="G3506" s="63"/>
      <c r="H3506" s="63"/>
      <c r="I3506" s="62" t="s">
        <v>3189</v>
      </c>
      <c r="J3506" s="63">
        <v>213.29</v>
      </c>
      <c r="K3506" s="63">
        <v>13</v>
      </c>
      <c r="L3506" s="63" t="s">
        <v>3186</v>
      </c>
      <c r="M3506" s="63" t="s">
        <v>3187</v>
      </c>
      <c r="N3506" s="63" t="s">
        <v>3190</v>
      </c>
      <c r="O3506" s="62">
        <v>3</v>
      </c>
      <c r="P3506" s="64"/>
    </row>
    <row r="3507" spans="2:16" x14ac:dyDescent="0.25">
      <c r="B3507" s="62">
        <v>3502</v>
      </c>
      <c r="C3507" s="63" t="s">
        <v>3182</v>
      </c>
      <c r="D3507" s="63" t="s">
        <v>3214</v>
      </c>
      <c r="E3507" s="63" t="s">
        <v>3248</v>
      </c>
      <c r="F3507" s="63" t="s">
        <v>3248</v>
      </c>
      <c r="G3507" s="63"/>
      <c r="H3507" s="63"/>
      <c r="I3507" s="62" t="s">
        <v>3189</v>
      </c>
      <c r="J3507" s="63">
        <v>241.14</v>
      </c>
      <c r="K3507" s="63">
        <v>13</v>
      </c>
      <c r="L3507" s="63" t="s">
        <v>3186</v>
      </c>
      <c r="M3507" s="63" t="s">
        <v>3187</v>
      </c>
      <c r="N3507" s="63" t="s">
        <v>3190</v>
      </c>
      <c r="O3507" s="62">
        <v>3</v>
      </c>
      <c r="P3507" s="64"/>
    </row>
    <row r="3508" spans="2:16" x14ac:dyDescent="0.25">
      <c r="B3508" s="62">
        <v>3503</v>
      </c>
      <c r="C3508" s="63" t="s">
        <v>3182</v>
      </c>
      <c r="D3508" s="63" t="s">
        <v>3214</v>
      </c>
      <c r="E3508" s="63" t="s">
        <v>3248</v>
      </c>
      <c r="F3508" s="63" t="s">
        <v>3248</v>
      </c>
      <c r="G3508" s="63"/>
      <c r="H3508" s="63"/>
      <c r="I3508" s="62" t="s">
        <v>3189</v>
      </c>
      <c r="J3508" s="63">
        <v>62.42</v>
      </c>
      <c r="K3508" s="63">
        <v>13</v>
      </c>
      <c r="L3508" s="63" t="s">
        <v>3186</v>
      </c>
      <c r="M3508" s="63" t="s">
        <v>3187</v>
      </c>
      <c r="N3508" s="63" t="s">
        <v>3190</v>
      </c>
      <c r="O3508" s="62">
        <v>3</v>
      </c>
      <c r="P3508" s="64"/>
    </row>
    <row r="3509" spans="2:16" x14ac:dyDescent="0.25">
      <c r="B3509" s="62">
        <v>3504</v>
      </c>
      <c r="C3509" s="63" t="s">
        <v>3182</v>
      </c>
      <c r="D3509" s="63" t="s">
        <v>3214</v>
      </c>
      <c r="E3509" s="63" t="s">
        <v>3248</v>
      </c>
      <c r="F3509" s="63" t="s">
        <v>3248</v>
      </c>
      <c r="G3509" s="63"/>
      <c r="H3509" s="63"/>
      <c r="I3509" s="62" t="s">
        <v>3189</v>
      </c>
      <c r="J3509" s="63">
        <v>249.59</v>
      </c>
      <c r="K3509" s="63">
        <v>13</v>
      </c>
      <c r="L3509" s="63" t="s">
        <v>3186</v>
      </c>
      <c r="M3509" s="63" t="s">
        <v>3187</v>
      </c>
      <c r="N3509" s="63" t="s">
        <v>3190</v>
      </c>
      <c r="O3509" s="62">
        <v>3</v>
      </c>
      <c r="P3509" s="64"/>
    </row>
    <row r="3510" spans="2:16" x14ac:dyDescent="0.25">
      <c r="B3510" s="62">
        <v>3505</v>
      </c>
      <c r="C3510" s="63" t="s">
        <v>3182</v>
      </c>
      <c r="D3510" s="63" t="s">
        <v>3214</v>
      </c>
      <c r="E3510" s="63" t="s">
        <v>3214</v>
      </c>
      <c r="F3510" s="63" t="s">
        <v>3214</v>
      </c>
      <c r="G3510" s="63"/>
      <c r="H3510" s="63"/>
      <c r="I3510" s="62" t="s">
        <v>3189</v>
      </c>
      <c r="J3510" s="63">
        <v>60.2</v>
      </c>
      <c r="K3510" s="63">
        <v>13</v>
      </c>
      <c r="L3510" s="63" t="s">
        <v>3186</v>
      </c>
      <c r="M3510" s="63" t="s">
        <v>3187</v>
      </c>
      <c r="N3510" s="63" t="s">
        <v>3199</v>
      </c>
      <c r="O3510" s="62">
        <v>3</v>
      </c>
      <c r="P3510" s="64"/>
    </row>
    <row r="3511" spans="2:16" x14ac:dyDescent="0.25">
      <c r="B3511" s="62">
        <v>3506</v>
      </c>
      <c r="C3511" s="63" t="s">
        <v>3182</v>
      </c>
      <c r="D3511" s="63" t="s">
        <v>3214</v>
      </c>
      <c r="E3511" s="63" t="s">
        <v>3248</v>
      </c>
      <c r="F3511" s="63" t="s">
        <v>3248</v>
      </c>
      <c r="G3511" s="63"/>
      <c r="H3511" s="63"/>
      <c r="I3511" s="62" t="s">
        <v>3189</v>
      </c>
      <c r="J3511" s="63">
        <v>294.23</v>
      </c>
      <c r="K3511" s="63">
        <v>13</v>
      </c>
      <c r="L3511" s="63" t="s">
        <v>3186</v>
      </c>
      <c r="M3511" s="63" t="s">
        <v>3187</v>
      </c>
      <c r="N3511" s="63" t="s">
        <v>3190</v>
      </c>
      <c r="O3511" s="62">
        <v>3</v>
      </c>
      <c r="P3511" s="64"/>
    </row>
    <row r="3512" spans="2:16" x14ac:dyDescent="0.25">
      <c r="B3512" s="62">
        <v>3507</v>
      </c>
      <c r="C3512" s="63" t="s">
        <v>3182</v>
      </c>
      <c r="D3512" s="63" t="s">
        <v>3214</v>
      </c>
      <c r="E3512" s="63" t="s">
        <v>3248</v>
      </c>
      <c r="F3512" s="63" t="s">
        <v>3248</v>
      </c>
      <c r="G3512" s="63"/>
      <c r="H3512" s="63"/>
      <c r="I3512" s="62" t="s">
        <v>3189</v>
      </c>
      <c r="J3512" s="63">
        <v>141.65</v>
      </c>
      <c r="K3512" s="63">
        <v>13</v>
      </c>
      <c r="L3512" s="63" t="s">
        <v>3186</v>
      </c>
      <c r="M3512" s="63" t="s">
        <v>3187</v>
      </c>
      <c r="N3512" s="63" t="s">
        <v>3190</v>
      </c>
      <c r="O3512" s="62">
        <v>3</v>
      </c>
      <c r="P3512" s="64"/>
    </row>
    <row r="3513" spans="2:16" x14ac:dyDescent="0.25">
      <c r="B3513" s="62">
        <v>3508</v>
      </c>
      <c r="C3513" s="63" t="s">
        <v>3182</v>
      </c>
      <c r="D3513" s="63" t="s">
        <v>3222</v>
      </c>
      <c r="E3513" s="63" t="s">
        <v>3257</v>
      </c>
      <c r="F3513" s="63" t="s">
        <v>3257</v>
      </c>
      <c r="G3513" s="63"/>
      <c r="H3513" s="63"/>
      <c r="I3513" s="62" t="s">
        <v>3189</v>
      </c>
      <c r="J3513" s="63">
        <v>127.33</v>
      </c>
      <c r="K3513" s="63">
        <v>13</v>
      </c>
      <c r="L3513" s="63" t="s">
        <v>3186</v>
      </c>
      <c r="M3513" s="63" t="s">
        <v>3187</v>
      </c>
      <c r="N3513" s="63" t="s">
        <v>3190</v>
      </c>
      <c r="O3513" s="62">
        <v>3</v>
      </c>
      <c r="P3513" s="64"/>
    </row>
    <row r="3514" spans="2:16" x14ac:dyDescent="0.25">
      <c r="B3514" s="62">
        <v>3509</v>
      </c>
      <c r="C3514" s="63" t="s">
        <v>3182</v>
      </c>
      <c r="D3514" s="63" t="s">
        <v>3214</v>
      </c>
      <c r="E3514" s="63" t="s">
        <v>3248</v>
      </c>
      <c r="F3514" s="63" t="s">
        <v>3248</v>
      </c>
      <c r="G3514" s="63"/>
      <c r="H3514" s="63"/>
      <c r="I3514" s="62" t="s">
        <v>3189</v>
      </c>
      <c r="J3514" s="63">
        <v>144.83000000000001</v>
      </c>
      <c r="K3514" s="63">
        <v>13</v>
      </c>
      <c r="L3514" s="63" t="s">
        <v>3186</v>
      </c>
      <c r="M3514" s="63" t="s">
        <v>3187</v>
      </c>
      <c r="N3514" s="63" t="s">
        <v>3190</v>
      </c>
      <c r="O3514" s="62">
        <v>3</v>
      </c>
      <c r="P3514" s="64"/>
    </row>
    <row r="3515" spans="2:16" x14ac:dyDescent="0.25">
      <c r="B3515" s="62">
        <v>3510</v>
      </c>
      <c r="C3515" s="63" t="s">
        <v>3182</v>
      </c>
      <c r="D3515" s="63" t="s">
        <v>3214</v>
      </c>
      <c r="E3515" s="63" t="s">
        <v>3248</v>
      </c>
      <c r="F3515" s="63" t="s">
        <v>3248</v>
      </c>
      <c r="G3515" s="63"/>
      <c r="H3515" s="63"/>
      <c r="I3515" s="62" t="s">
        <v>3189</v>
      </c>
      <c r="J3515" s="63">
        <v>318.41000000000003</v>
      </c>
      <c r="K3515" s="63">
        <v>13</v>
      </c>
      <c r="L3515" s="63" t="s">
        <v>3186</v>
      </c>
      <c r="M3515" s="63" t="s">
        <v>3187</v>
      </c>
      <c r="N3515" s="63" t="s">
        <v>3190</v>
      </c>
      <c r="O3515" s="62">
        <v>3</v>
      </c>
      <c r="P3515" s="64"/>
    </row>
    <row r="3516" spans="2:16" x14ac:dyDescent="0.25">
      <c r="B3516" s="62">
        <v>3511</v>
      </c>
      <c r="C3516" s="63" t="s">
        <v>3182</v>
      </c>
      <c r="D3516" s="63" t="s">
        <v>3214</v>
      </c>
      <c r="E3516" s="63" t="s">
        <v>3248</v>
      </c>
      <c r="F3516" s="63" t="s">
        <v>3248</v>
      </c>
      <c r="G3516" s="63"/>
      <c r="H3516" s="63"/>
      <c r="I3516" s="62" t="s">
        <v>3189</v>
      </c>
      <c r="J3516" s="63">
        <v>452.01</v>
      </c>
      <c r="K3516" s="63">
        <v>13</v>
      </c>
      <c r="L3516" s="63" t="s">
        <v>3186</v>
      </c>
      <c r="M3516" s="63" t="s">
        <v>3187</v>
      </c>
      <c r="N3516" s="63" t="s">
        <v>3190</v>
      </c>
      <c r="O3516" s="62">
        <v>3</v>
      </c>
      <c r="P3516" s="64"/>
    </row>
    <row r="3517" spans="2:16" x14ac:dyDescent="0.25">
      <c r="B3517" s="62">
        <v>3512</v>
      </c>
      <c r="C3517" s="63" t="s">
        <v>3182</v>
      </c>
      <c r="D3517" s="63" t="s">
        <v>3214</v>
      </c>
      <c r="E3517" s="63" t="s">
        <v>3248</v>
      </c>
      <c r="F3517" s="63" t="s">
        <v>3248</v>
      </c>
      <c r="G3517" s="63"/>
      <c r="H3517" s="63"/>
      <c r="I3517" s="62" t="s">
        <v>3189</v>
      </c>
      <c r="J3517" s="63">
        <v>153.06</v>
      </c>
      <c r="K3517" s="63">
        <v>13</v>
      </c>
      <c r="L3517" s="63" t="s">
        <v>3186</v>
      </c>
      <c r="M3517" s="63" t="s">
        <v>3187</v>
      </c>
      <c r="N3517" s="63" t="s">
        <v>3190</v>
      </c>
      <c r="O3517" s="62">
        <v>3</v>
      </c>
      <c r="P3517" s="64"/>
    </row>
    <row r="3518" spans="2:16" x14ac:dyDescent="0.25">
      <c r="B3518" s="62">
        <v>3513</v>
      </c>
      <c r="C3518" s="63" t="s">
        <v>3182</v>
      </c>
      <c r="D3518" s="63" t="s">
        <v>3214</v>
      </c>
      <c r="E3518" s="63" t="s">
        <v>3248</v>
      </c>
      <c r="F3518" s="63" t="s">
        <v>3248</v>
      </c>
      <c r="G3518" s="63"/>
      <c r="H3518" s="63"/>
      <c r="I3518" s="62" t="s">
        <v>3189</v>
      </c>
      <c r="J3518" s="63">
        <v>137.99</v>
      </c>
      <c r="K3518" s="63">
        <v>13</v>
      </c>
      <c r="L3518" s="63" t="s">
        <v>3186</v>
      </c>
      <c r="M3518" s="63" t="s">
        <v>3187</v>
      </c>
      <c r="N3518" s="63" t="s">
        <v>3190</v>
      </c>
      <c r="O3518" s="62">
        <v>3</v>
      </c>
      <c r="P3518" s="64"/>
    </row>
    <row r="3519" spans="2:16" x14ac:dyDescent="0.25">
      <c r="B3519" s="62">
        <v>3514</v>
      </c>
      <c r="C3519" s="63" t="s">
        <v>3182</v>
      </c>
      <c r="D3519" s="63" t="s">
        <v>3214</v>
      </c>
      <c r="E3519" s="63" t="s">
        <v>3248</v>
      </c>
      <c r="F3519" s="63" t="s">
        <v>3248</v>
      </c>
      <c r="G3519" s="63"/>
      <c r="H3519" s="63"/>
      <c r="I3519" s="62" t="s">
        <v>3189</v>
      </c>
      <c r="J3519" s="63">
        <v>63.47</v>
      </c>
      <c r="K3519" s="63">
        <v>13</v>
      </c>
      <c r="L3519" s="63" t="s">
        <v>3186</v>
      </c>
      <c r="M3519" s="63" t="s">
        <v>3187</v>
      </c>
      <c r="N3519" s="63" t="s">
        <v>3190</v>
      </c>
      <c r="O3519" s="62">
        <v>3</v>
      </c>
      <c r="P3519" s="64"/>
    </row>
    <row r="3520" spans="2:16" x14ac:dyDescent="0.25">
      <c r="B3520" s="62">
        <v>3515</v>
      </c>
      <c r="C3520" s="63" t="s">
        <v>3182</v>
      </c>
      <c r="D3520" s="63" t="s">
        <v>3214</v>
      </c>
      <c r="E3520" s="63" t="s">
        <v>3248</v>
      </c>
      <c r="F3520" s="63" t="s">
        <v>3248</v>
      </c>
      <c r="G3520" s="63"/>
      <c r="H3520" s="63"/>
      <c r="I3520" s="62" t="s">
        <v>3189</v>
      </c>
      <c r="J3520" s="63">
        <v>246.79</v>
      </c>
      <c r="K3520" s="63">
        <v>13</v>
      </c>
      <c r="L3520" s="63" t="s">
        <v>3186</v>
      </c>
      <c r="M3520" s="63" t="s">
        <v>3187</v>
      </c>
      <c r="N3520" s="63" t="s">
        <v>3190</v>
      </c>
      <c r="O3520" s="62">
        <v>3</v>
      </c>
      <c r="P3520" s="64"/>
    </row>
    <row r="3521" spans="2:16" x14ac:dyDescent="0.25">
      <c r="B3521" s="62">
        <v>3516</v>
      </c>
      <c r="C3521" s="63" t="s">
        <v>3182</v>
      </c>
      <c r="D3521" s="63" t="s">
        <v>3214</v>
      </c>
      <c r="E3521" s="63" t="s">
        <v>3248</v>
      </c>
      <c r="F3521" s="63" t="s">
        <v>3248</v>
      </c>
      <c r="G3521" s="63"/>
      <c r="H3521" s="63"/>
      <c r="I3521" s="62" t="s">
        <v>3189</v>
      </c>
      <c r="J3521" s="63">
        <v>20</v>
      </c>
      <c r="K3521" s="63">
        <v>13</v>
      </c>
      <c r="L3521" s="63" t="s">
        <v>3186</v>
      </c>
      <c r="M3521" s="63" t="s">
        <v>3187</v>
      </c>
      <c r="N3521" s="63" t="s">
        <v>3190</v>
      </c>
      <c r="O3521" s="62">
        <v>3</v>
      </c>
      <c r="P3521" s="64"/>
    </row>
    <row r="3522" spans="2:16" x14ac:dyDescent="0.25">
      <c r="B3522" s="62">
        <v>3517</v>
      </c>
      <c r="C3522" s="63" t="s">
        <v>3182</v>
      </c>
      <c r="D3522" s="63" t="s">
        <v>3214</v>
      </c>
      <c r="E3522" s="63" t="s">
        <v>3248</v>
      </c>
      <c r="F3522" s="63" t="s">
        <v>3248</v>
      </c>
      <c r="G3522" s="63"/>
      <c r="H3522" s="63"/>
      <c r="I3522" s="62" t="s">
        <v>3189</v>
      </c>
      <c r="J3522" s="63">
        <v>95.94</v>
      </c>
      <c r="K3522" s="63">
        <v>13</v>
      </c>
      <c r="L3522" s="63" t="s">
        <v>3186</v>
      </c>
      <c r="M3522" s="63" t="s">
        <v>3187</v>
      </c>
      <c r="N3522" s="63" t="s">
        <v>3190</v>
      </c>
      <c r="O3522" s="62">
        <v>3</v>
      </c>
      <c r="P3522" s="64"/>
    </row>
    <row r="3523" spans="2:16" x14ac:dyDescent="0.25">
      <c r="B3523" s="62">
        <v>3518</v>
      </c>
      <c r="C3523" s="63" t="s">
        <v>3182</v>
      </c>
      <c r="D3523" s="63" t="s">
        <v>3214</v>
      </c>
      <c r="E3523" s="63" t="s">
        <v>3248</v>
      </c>
      <c r="F3523" s="63" t="s">
        <v>3248</v>
      </c>
      <c r="G3523" s="63"/>
      <c r="H3523" s="63"/>
      <c r="I3523" s="62" t="s">
        <v>3189</v>
      </c>
      <c r="J3523" s="63">
        <v>230.18</v>
      </c>
      <c r="K3523" s="63">
        <v>13</v>
      </c>
      <c r="L3523" s="63" t="s">
        <v>3186</v>
      </c>
      <c r="M3523" s="63" t="s">
        <v>3187</v>
      </c>
      <c r="N3523" s="63" t="s">
        <v>3190</v>
      </c>
      <c r="O3523" s="62">
        <v>3</v>
      </c>
      <c r="P3523" s="64"/>
    </row>
    <row r="3524" spans="2:16" x14ac:dyDescent="0.25">
      <c r="B3524" s="62">
        <v>3519</v>
      </c>
      <c r="C3524" s="63" t="s">
        <v>3182</v>
      </c>
      <c r="D3524" s="63" t="s">
        <v>3214</v>
      </c>
      <c r="E3524" s="63" t="s">
        <v>3248</v>
      </c>
      <c r="F3524" s="63" t="s">
        <v>3248</v>
      </c>
      <c r="G3524" s="63"/>
      <c r="H3524" s="63"/>
      <c r="I3524" s="62" t="s">
        <v>3189</v>
      </c>
      <c r="J3524" s="63">
        <v>192.83</v>
      </c>
      <c r="K3524" s="63">
        <v>13</v>
      </c>
      <c r="L3524" s="63" t="s">
        <v>3186</v>
      </c>
      <c r="M3524" s="63" t="s">
        <v>3187</v>
      </c>
      <c r="N3524" s="63" t="s">
        <v>3190</v>
      </c>
      <c r="O3524" s="62">
        <v>3</v>
      </c>
      <c r="P3524" s="64"/>
    </row>
    <row r="3525" spans="2:16" x14ac:dyDescent="0.25">
      <c r="B3525" s="62">
        <v>3520</v>
      </c>
      <c r="C3525" s="63" t="s">
        <v>3182</v>
      </c>
      <c r="D3525" s="63" t="s">
        <v>3214</v>
      </c>
      <c r="E3525" s="63" t="s">
        <v>3248</v>
      </c>
      <c r="F3525" s="63" t="s">
        <v>3248</v>
      </c>
      <c r="G3525" s="63"/>
      <c r="H3525" s="63"/>
      <c r="I3525" s="62" t="s">
        <v>3189</v>
      </c>
      <c r="J3525" s="63">
        <v>492.09</v>
      </c>
      <c r="K3525" s="63">
        <v>13</v>
      </c>
      <c r="L3525" s="63" t="s">
        <v>3186</v>
      </c>
      <c r="M3525" s="63" t="s">
        <v>3187</v>
      </c>
      <c r="N3525" s="63" t="s">
        <v>3190</v>
      </c>
      <c r="O3525" s="62">
        <v>3</v>
      </c>
      <c r="P3525" s="64"/>
    </row>
    <row r="3526" spans="2:16" x14ac:dyDescent="0.25">
      <c r="B3526" s="62">
        <v>3521</v>
      </c>
      <c r="C3526" s="63" t="s">
        <v>3182</v>
      </c>
      <c r="D3526" s="63" t="s">
        <v>3214</v>
      </c>
      <c r="E3526" s="63" t="s">
        <v>3248</v>
      </c>
      <c r="F3526" s="63" t="s">
        <v>3248</v>
      </c>
      <c r="G3526" s="63"/>
      <c r="H3526" s="63"/>
      <c r="I3526" s="62" t="s">
        <v>3189</v>
      </c>
      <c r="J3526" s="63">
        <v>165.05</v>
      </c>
      <c r="K3526" s="63">
        <v>13</v>
      </c>
      <c r="L3526" s="63" t="s">
        <v>3186</v>
      </c>
      <c r="M3526" s="63" t="s">
        <v>3187</v>
      </c>
      <c r="N3526" s="63" t="s">
        <v>3190</v>
      </c>
      <c r="O3526" s="62">
        <v>3</v>
      </c>
      <c r="P3526" s="64"/>
    </row>
    <row r="3527" spans="2:16" x14ac:dyDescent="0.25">
      <c r="B3527" s="62">
        <v>3522</v>
      </c>
      <c r="C3527" s="63" t="s">
        <v>3182</v>
      </c>
      <c r="D3527" s="63" t="s">
        <v>3214</v>
      </c>
      <c r="E3527" s="63" t="s">
        <v>3248</v>
      </c>
      <c r="F3527" s="63" t="s">
        <v>3248</v>
      </c>
      <c r="G3527" s="63"/>
      <c r="H3527" s="63"/>
      <c r="I3527" s="62" t="s">
        <v>3189</v>
      </c>
      <c r="J3527" s="63">
        <v>382.99</v>
      </c>
      <c r="K3527" s="63">
        <v>13</v>
      </c>
      <c r="L3527" s="63" t="s">
        <v>3186</v>
      </c>
      <c r="M3527" s="63" t="s">
        <v>3187</v>
      </c>
      <c r="N3527" s="63" t="s">
        <v>3190</v>
      </c>
      <c r="O3527" s="62">
        <v>3</v>
      </c>
      <c r="P3527" s="64"/>
    </row>
    <row r="3528" spans="2:16" x14ac:dyDescent="0.25">
      <c r="B3528" s="62">
        <v>3523</v>
      </c>
      <c r="C3528" s="63" t="s">
        <v>3182</v>
      </c>
      <c r="D3528" s="63" t="s">
        <v>3214</v>
      </c>
      <c r="E3528" s="63" t="s">
        <v>3248</v>
      </c>
      <c r="F3528" s="63" t="s">
        <v>3248</v>
      </c>
      <c r="G3528" s="63"/>
      <c r="H3528" s="63"/>
      <c r="I3528" s="62" t="s">
        <v>3189</v>
      </c>
      <c r="J3528" s="63">
        <v>120.22</v>
      </c>
      <c r="K3528" s="63">
        <v>13</v>
      </c>
      <c r="L3528" s="63" t="s">
        <v>3186</v>
      </c>
      <c r="M3528" s="63" t="s">
        <v>3187</v>
      </c>
      <c r="N3528" s="63" t="s">
        <v>3190</v>
      </c>
      <c r="O3528" s="62">
        <v>3</v>
      </c>
      <c r="P3528" s="64"/>
    </row>
    <row r="3529" spans="2:16" x14ac:dyDescent="0.25">
      <c r="B3529" s="62">
        <v>3524</v>
      </c>
      <c r="C3529" s="63" t="s">
        <v>3182</v>
      </c>
      <c r="D3529" s="63" t="s">
        <v>3214</v>
      </c>
      <c r="E3529" s="63" t="s">
        <v>3248</v>
      </c>
      <c r="F3529" s="63" t="s">
        <v>3248</v>
      </c>
      <c r="G3529" s="63"/>
      <c r="H3529" s="63"/>
      <c r="I3529" s="62" t="s">
        <v>3189</v>
      </c>
      <c r="J3529" s="63">
        <v>635.41</v>
      </c>
      <c r="K3529" s="63">
        <v>13</v>
      </c>
      <c r="L3529" s="63" t="s">
        <v>3186</v>
      </c>
      <c r="M3529" s="63" t="s">
        <v>3187</v>
      </c>
      <c r="N3529" s="63" t="s">
        <v>3190</v>
      </c>
      <c r="O3529" s="62">
        <v>3</v>
      </c>
      <c r="P3529" s="64"/>
    </row>
    <row r="3530" spans="2:16" x14ac:dyDescent="0.25">
      <c r="B3530" s="62">
        <v>3525</v>
      </c>
      <c r="C3530" s="63" t="s">
        <v>3182</v>
      </c>
      <c r="D3530" s="63" t="s">
        <v>3214</v>
      </c>
      <c r="E3530" s="63" t="s">
        <v>3248</v>
      </c>
      <c r="F3530" s="63" t="s">
        <v>3248</v>
      </c>
      <c r="G3530" s="63"/>
      <c r="H3530" s="63"/>
      <c r="I3530" s="62" t="s">
        <v>3189</v>
      </c>
      <c r="J3530" s="63">
        <v>230.89</v>
      </c>
      <c r="K3530" s="63">
        <v>13</v>
      </c>
      <c r="L3530" s="63" t="s">
        <v>3186</v>
      </c>
      <c r="M3530" s="63" t="s">
        <v>3187</v>
      </c>
      <c r="N3530" s="63" t="s">
        <v>3190</v>
      </c>
      <c r="O3530" s="62">
        <v>3</v>
      </c>
      <c r="P3530" s="64"/>
    </row>
    <row r="3531" spans="2:16" x14ac:dyDescent="0.25">
      <c r="B3531" s="62">
        <v>3526</v>
      </c>
      <c r="C3531" s="63" t="s">
        <v>3182</v>
      </c>
      <c r="D3531" s="63" t="s">
        <v>3214</v>
      </c>
      <c r="E3531" s="63" t="s">
        <v>3248</v>
      </c>
      <c r="F3531" s="63" t="s">
        <v>3248</v>
      </c>
      <c r="G3531" s="63"/>
      <c r="H3531" s="63"/>
      <c r="I3531" s="62" t="s">
        <v>3189</v>
      </c>
      <c r="J3531" s="63">
        <v>144.81</v>
      </c>
      <c r="K3531" s="63">
        <v>13</v>
      </c>
      <c r="L3531" s="63" t="s">
        <v>3186</v>
      </c>
      <c r="M3531" s="63" t="s">
        <v>3187</v>
      </c>
      <c r="N3531" s="63" t="s">
        <v>3190</v>
      </c>
      <c r="O3531" s="62">
        <v>3</v>
      </c>
      <c r="P3531" s="64"/>
    </row>
    <row r="3532" spans="2:16" x14ac:dyDescent="0.25">
      <c r="B3532" s="62">
        <v>3527</v>
      </c>
      <c r="C3532" s="63" t="s">
        <v>3182</v>
      </c>
      <c r="D3532" s="63" t="s">
        <v>3214</v>
      </c>
      <c r="E3532" s="63" t="s">
        <v>3248</v>
      </c>
      <c r="F3532" s="63" t="s">
        <v>3248</v>
      </c>
      <c r="G3532" s="63"/>
      <c r="H3532" s="63"/>
      <c r="I3532" s="62" t="s">
        <v>3189</v>
      </c>
      <c r="J3532" s="63">
        <v>76.87</v>
      </c>
      <c r="K3532" s="63">
        <v>13</v>
      </c>
      <c r="L3532" s="63" t="s">
        <v>3186</v>
      </c>
      <c r="M3532" s="63" t="s">
        <v>3187</v>
      </c>
      <c r="N3532" s="63" t="s">
        <v>3190</v>
      </c>
      <c r="O3532" s="62">
        <v>3</v>
      </c>
      <c r="P3532" s="64"/>
    </row>
    <row r="3533" spans="2:16" x14ac:dyDescent="0.25">
      <c r="B3533" s="62">
        <v>3528</v>
      </c>
      <c r="C3533" s="63" t="s">
        <v>3182</v>
      </c>
      <c r="D3533" s="63" t="s">
        <v>3214</v>
      </c>
      <c r="E3533" s="63" t="s">
        <v>3248</v>
      </c>
      <c r="F3533" s="63" t="s">
        <v>3248</v>
      </c>
      <c r="G3533" s="63"/>
      <c r="H3533" s="63"/>
      <c r="I3533" s="62" t="s">
        <v>3189</v>
      </c>
      <c r="J3533" s="63">
        <v>191.7</v>
      </c>
      <c r="K3533" s="63">
        <v>13</v>
      </c>
      <c r="L3533" s="63" t="s">
        <v>3186</v>
      </c>
      <c r="M3533" s="63" t="s">
        <v>3187</v>
      </c>
      <c r="N3533" s="63" t="s">
        <v>3190</v>
      </c>
      <c r="O3533" s="62">
        <v>3</v>
      </c>
      <c r="P3533" s="64"/>
    </row>
    <row r="3534" spans="2:16" x14ac:dyDescent="0.25">
      <c r="B3534" s="62">
        <v>3529</v>
      </c>
      <c r="C3534" s="63" t="s">
        <v>3182</v>
      </c>
      <c r="D3534" s="63" t="s">
        <v>3214</v>
      </c>
      <c r="E3534" s="63" t="s">
        <v>3248</v>
      </c>
      <c r="F3534" s="63" t="s">
        <v>3248</v>
      </c>
      <c r="G3534" s="63"/>
      <c r="H3534" s="63"/>
      <c r="I3534" s="62" t="s">
        <v>3189</v>
      </c>
      <c r="J3534" s="63">
        <v>207.73</v>
      </c>
      <c r="K3534" s="63">
        <v>13</v>
      </c>
      <c r="L3534" s="63" t="s">
        <v>3186</v>
      </c>
      <c r="M3534" s="63" t="s">
        <v>3187</v>
      </c>
      <c r="N3534" s="63" t="s">
        <v>3190</v>
      </c>
      <c r="O3534" s="62">
        <v>3</v>
      </c>
      <c r="P3534" s="64"/>
    </row>
    <row r="3535" spans="2:16" x14ac:dyDescent="0.25">
      <c r="B3535" s="62">
        <v>3530</v>
      </c>
      <c r="C3535" s="63" t="s">
        <v>3182</v>
      </c>
      <c r="D3535" s="63" t="s">
        <v>3214</v>
      </c>
      <c r="E3535" s="63" t="s">
        <v>3248</v>
      </c>
      <c r="F3535" s="63" t="s">
        <v>3248</v>
      </c>
      <c r="G3535" s="63"/>
      <c r="H3535" s="63"/>
      <c r="I3535" s="62" t="s">
        <v>3189</v>
      </c>
      <c r="J3535" s="63">
        <v>103.8</v>
      </c>
      <c r="K3535" s="63">
        <v>13</v>
      </c>
      <c r="L3535" s="63" t="s">
        <v>3186</v>
      </c>
      <c r="M3535" s="63" t="s">
        <v>3187</v>
      </c>
      <c r="N3535" s="63" t="s">
        <v>3190</v>
      </c>
      <c r="O3535" s="62">
        <v>3</v>
      </c>
      <c r="P3535" s="64"/>
    </row>
    <row r="3536" spans="2:16" x14ac:dyDescent="0.25">
      <c r="B3536" s="62">
        <v>3531</v>
      </c>
      <c r="C3536" s="63" t="s">
        <v>3182</v>
      </c>
      <c r="D3536" s="63" t="s">
        <v>3214</v>
      </c>
      <c r="E3536" s="63" t="s">
        <v>3248</v>
      </c>
      <c r="F3536" s="63" t="s">
        <v>3248</v>
      </c>
      <c r="G3536" s="63"/>
      <c r="H3536" s="63"/>
      <c r="I3536" s="62" t="s">
        <v>3189</v>
      </c>
      <c r="J3536" s="63">
        <v>133.74</v>
      </c>
      <c r="K3536" s="63">
        <v>13</v>
      </c>
      <c r="L3536" s="63" t="s">
        <v>3186</v>
      </c>
      <c r="M3536" s="63" t="s">
        <v>3187</v>
      </c>
      <c r="N3536" s="63" t="s">
        <v>3190</v>
      </c>
      <c r="O3536" s="62">
        <v>3</v>
      </c>
      <c r="P3536" s="64"/>
    </row>
    <row r="3537" spans="2:16" x14ac:dyDescent="0.25">
      <c r="B3537" s="62">
        <v>3532</v>
      </c>
      <c r="C3537" s="63" t="s">
        <v>3182</v>
      </c>
      <c r="D3537" s="63" t="s">
        <v>3222</v>
      </c>
      <c r="E3537" s="63" t="s">
        <v>3246</v>
      </c>
      <c r="F3537" s="63" t="s">
        <v>3246</v>
      </c>
      <c r="G3537" s="63"/>
      <c r="H3537" s="63"/>
      <c r="I3537" s="62" t="s">
        <v>3189</v>
      </c>
      <c r="J3537" s="63">
        <v>164.12</v>
      </c>
      <c r="K3537" s="63">
        <v>13</v>
      </c>
      <c r="L3537" s="63" t="s">
        <v>3186</v>
      </c>
      <c r="M3537" s="63" t="s">
        <v>3187</v>
      </c>
      <c r="N3537" s="63" t="s">
        <v>3190</v>
      </c>
      <c r="O3537" s="62">
        <v>3</v>
      </c>
      <c r="P3537" s="64"/>
    </row>
    <row r="3538" spans="2:16" x14ac:dyDescent="0.25">
      <c r="B3538" s="62">
        <v>3533</v>
      </c>
      <c r="C3538" s="63" t="s">
        <v>3182</v>
      </c>
      <c r="D3538" s="63" t="s">
        <v>3214</v>
      </c>
      <c r="E3538" s="63" t="s">
        <v>3248</v>
      </c>
      <c r="F3538" s="63" t="s">
        <v>3248</v>
      </c>
      <c r="G3538" s="63"/>
      <c r="H3538" s="63"/>
      <c r="I3538" s="62" t="s">
        <v>3189</v>
      </c>
      <c r="J3538" s="63">
        <v>26.33</v>
      </c>
      <c r="K3538" s="63">
        <v>13</v>
      </c>
      <c r="L3538" s="63" t="s">
        <v>3186</v>
      </c>
      <c r="M3538" s="63" t="s">
        <v>3187</v>
      </c>
      <c r="N3538" s="63" t="s">
        <v>3190</v>
      </c>
      <c r="O3538" s="62">
        <v>3</v>
      </c>
      <c r="P3538" s="64"/>
    </row>
    <row r="3539" spans="2:16" x14ac:dyDescent="0.25">
      <c r="B3539" s="62">
        <v>3534</v>
      </c>
      <c r="C3539" s="63" t="s">
        <v>3182</v>
      </c>
      <c r="D3539" s="63" t="s">
        <v>3214</v>
      </c>
      <c r="E3539" s="63" t="s">
        <v>3248</v>
      </c>
      <c r="F3539" s="63" t="s">
        <v>3248</v>
      </c>
      <c r="G3539" s="63"/>
      <c r="H3539" s="63"/>
      <c r="I3539" s="62" t="s">
        <v>3189</v>
      </c>
      <c r="J3539" s="63">
        <v>231.02</v>
      </c>
      <c r="K3539" s="63">
        <v>13</v>
      </c>
      <c r="L3539" s="63" t="s">
        <v>3186</v>
      </c>
      <c r="M3539" s="63" t="s">
        <v>3187</v>
      </c>
      <c r="N3539" s="63" t="s">
        <v>3190</v>
      </c>
      <c r="O3539" s="62">
        <v>3</v>
      </c>
      <c r="P3539" s="64"/>
    </row>
    <row r="3540" spans="2:16" x14ac:dyDescent="0.25">
      <c r="B3540" s="62">
        <v>3535</v>
      </c>
      <c r="C3540" s="63" t="s">
        <v>3182</v>
      </c>
      <c r="D3540" s="63" t="s">
        <v>3214</v>
      </c>
      <c r="E3540" s="63" t="s">
        <v>3248</v>
      </c>
      <c r="F3540" s="63" t="s">
        <v>3248</v>
      </c>
      <c r="G3540" s="63"/>
      <c r="H3540" s="63"/>
      <c r="I3540" s="62" t="s">
        <v>3189</v>
      </c>
      <c r="J3540" s="63">
        <v>128.75</v>
      </c>
      <c r="K3540" s="63">
        <v>13</v>
      </c>
      <c r="L3540" s="63" t="s">
        <v>3186</v>
      </c>
      <c r="M3540" s="63" t="s">
        <v>3187</v>
      </c>
      <c r="N3540" s="63" t="s">
        <v>3190</v>
      </c>
      <c r="O3540" s="62">
        <v>3</v>
      </c>
      <c r="P3540" s="64"/>
    </row>
    <row r="3541" spans="2:16" x14ac:dyDescent="0.25">
      <c r="B3541" s="62">
        <v>3536</v>
      </c>
      <c r="C3541" s="63" t="s">
        <v>3182</v>
      </c>
      <c r="D3541" s="63" t="s">
        <v>3214</v>
      </c>
      <c r="E3541" s="63" t="s">
        <v>3248</v>
      </c>
      <c r="F3541" s="63" t="s">
        <v>3248</v>
      </c>
      <c r="G3541" s="63"/>
      <c r="H3541" s="63"/>
      <c r="I3541" s="62" t="s">
        <v>3189</v>
      </c>
      <c r="J3541" s="63">
        <v>213.69</v>
      </c>
      <c r="K3541" s="63">
        <v>13</v>
      </c>
      <c r="L3541" s="63" t="s">
        <v>3186</v>
      </c>
      <c r="M3541" s="63" t="s">
        <v>3187</v>
      </c>
      <c r="N3541" s="63" t="s">
        <v>3190</v>
      </c>
      <c r="O3541" s="62">
        <v>3</v>
      </c>
      <c r="P3541" s="64"/>
    </row>
    <row r="3542" spans="2:16" x14ac:dyDescent="0.25">
      <c r="B3542" s="62">
        <v>3537</v>
      </c>
      <c r="C3542" s="63" t="s">
        <v>3182</v>
      </c>
      <c r="D3542" s="63" t="s">
        <v>3222</v>
      </c>
      <c r="E3542" s="63" t="s">
        <v>3242</v>
      </c>
      <c r="F3542" s="63" t="s">
        <v>3242</v>
      </c>
      <c r="G3542" s="63"/>
      <c r="H3542" s="63"/>
      <c r="I3542" s="62" t="s">
        <v>3189</v>
      </c>
      <c r="J3542" s="63">
        <v>165.38</v>
      </c>
      <c r="K3542" s="63">
        <v>13</v>
      </c>
      <c r="L3542" s="63" t="s">
        <v>3186</v>
      </c>
      <c r="M3542" s="63" t="s">
        <v>3187</v>
      </c>
      <c r="N3542" s="63" t="s">
        <v>3190</v>
      </c>
      <c r="O3542" s="62">
        <v>3</v>
      </c>
      <c r="P3542" s="64"/>
    </row>
    <row r="3543" spans="2:16" x14ac:dyDescent="0.25">
      <c r="B3543" s="62">
        <v>3538</v>
      </c>
      <c r="C3543" s="63" t="s">
        <v>3182</v>
      </c>
      <c r="D3543" s="63" t="s">
        <v>3214</v>
      </c>
      <c r="E3543" s="63" t="s">
        <v>3248</v>
      </c>
      <c r="F3543" s="63" t="s">
        <v>3248</v>
      </c>
      <c r="G3543" s="63"/>
      <c r="H3543" s="63"/>
      <c r="I3543" s="62" t="s">
        <v>3189</v>
      </c>
      <c r="J3543" s="63">
        <v>27.43</v>
      </c>
      <c r="K3543" s="63">
        <v>13</v>
      </c>
      <c r="L3543" s="63" t="s">
        <v>3186</v>
      </c>
      <c r="M3543" s="63" t="s">
        <v>3187</v>
      </c>
      <c r="N3543" s="63" t="s">
        <v>3190</v>
      </c>
      <c r="O3543" s="62">
        <v>3</v>
      </c>
      <c r="P3543" s="64"/>
    </row>
    <row r="3544" spans="2:16" x14ac:dyDescent="0.25">
      <c r="B3544" s="62">
        <v>3539</v>
      </c>
      <c r="C3544" s="63" t="s">
        <v>3182</v>
      </c>
      <c r="D3544" s="63" t="s">
        <v>3222</v>
      </c>
      <c r="E3544" s="63" t="s">
        <v>3242</v>
      </c>
      <c r="F3544" s="63" t="s">
        <v>3242</v>
      </c>
      <c r="G3544" s="63"/>
      <c r="H3544" s="63"/>
      <c r="I3544" s="62" t="s">
        <v>3189</v>
      </c>
      <c r="J3544" s="63">
        <v>166.96</v>
      </c>
      <c r="K3544" s="63">
        <v>13</v>
      </c>
      <c r="L3544" s="63" t="s">
        <v>3186</v>
      </c>
      <c r="M3544" s="63" t="s">
        <v>3187</v>
      </c>
      <c r="N3544" s="63" t="s">
        <v>3190</v>
      </c>
      <c r="O3544" s="62">
        <v>3</v>
      </c>
      <c r="P3544" s="64"/>
    </row>
    <row r="3545" spans="2:16" x14ac:dyDescent="0.25">
      <c r="B3545" s="62">
        <v>3540</v>
      </c>
      <c r="C3545" s="63" t="s">
        <v>3182</v>
      </c>
      <c r="D3545" s="63" t="s">
        <v>3214</v>
      </c>
      <c r="E3545" s="63" t="s">
        <v>3248</v>
      </c>
      <c r="F3545" s="63" t="s">
        <v>3248</v>
      </c>
      <c r="G3545" s="63"/>
      <c r="H3545" s="63"/>
      <c r="I3545" s="62" t="s">
        <v>3189</v>
      </c>
      <c r="J3545" s="63">
        <v>182.82</v>
      </c>
      <c r="K3545" s="63">
        <v>13</v>
      </c>
      <c r="L3545" s="63" t="s">
        <v>3186</v>
      </c>
      <c r="M3545" s="63" t="s">
        <v>3187</v>
      </c>
      <c r="N3545" s="63" t="s">
        <v>3190</v>
      </c>
      <c r="O3545" s="62">
        <v>3</v>
      </c>
      <c r="P3545" s="64"/>
    </row>
    <row r="3546" spans="2:16" x14ac:dyDescent="0.25">
      <c r="B3546" s="62">
        <v>3541</v>
      </c>
      <c r="C3546" s="63" t="s">
        <v>3182</v>
      </c>
      <c r="D3546" s="63" t="s">
        <v>3222</v>
      </c>
      <c r="E3546" s="63" t="s">
        <v>3242</v>
      </c>
      <c r="F3546" s="63" t="s">
        <v>3242</v>
      </c>
      <c r="G3546" s="63"/>
      <c r="H3546" s="63"/>
      <c r="I3546" s="62" t="s">
        <v>3189</v>
      </c>
      <c r="J3546" s="63">
        <v>164.43</v>
      </c>
      <c r="K3546" s="63">
        <v>13</v>
      </c>
      <c r="L3546" s="63" t="s">
        <v>3186</v>
      </c>
      <c r="M3546" s="63" t="s">
        <v>3187</v>
      </c>
      <c r="N3546" s="63" t="s">
        <v>3190</v>
      </c>
      <c r="O3546" s="62">
        <v>3</v>
      </c>
      <c r="P3546" s="64"/>
    </row>
    <row r="3547" spans="2:16" x14ac:dyDescent="0.25">
      <c r="B3547" s="62">
        <v>3542</v>
      </c>
      <c r="C3547" s="63" t="s">
        <v>3182</v>
      </c>
      <c r="D3547" s="63" t="s">
        <v>3214</v>
      </c>
      <c r="E3547" s="63" t="s">
        <v>3248</v>
      </c>
      <c r="F3547" s="63" t="s">
        <v>3248</v>
      </c>
      <c r="G3547" s="63"/>
      <c r="H3547" s="63"/>
      <c r="I3547" s="62" t="s">
        <v>3189</v>
      </c>
      <c r="J3547" s="63">
        <v>174.32</v>
      </c>
      <c r="K3547" s="63">
        <v>13</v>
      </c>
      <c r="L3547" s="63" t="s">
        <v>3186</v>
      </c>
      <c r="M3547" s="63" t="s">
        <v>3187</v>
      </c>
      <c r="N3547" s="63" t="s">
        <v>3190</v>
      </c>
      <c r="O3547" s="62">
        <v>3</v>
      </c>
      <c r="P3547" s="64"/>
    </row>
    <row r="3548" spans="2:16" x14ac:dyDescent="0.25">
      <c r="B3548" s="62">
        <v>3543</v>
      </c>
      <c r="C3548" s="63" t="s">
        <v>3182</v>
      </c>
      <c r="D3548" s="63" t="s">
        <v>3214</v>
      </c>
      <c r="E3548" s="63" t="s">
        <v>3248</v>
      </c>
      <c r="F3548" s="63" t="s">
        <v>3248</v>
      </c>
      <c r="G3548" s="63"/>
      <c r="H3548" s="63"/>
      <c r="I3548" s="62" t="s">
        <v>3189</v>
      </c>
      <c r="J3548" s="63">
        <v>239.23</v>
      </c>
      <c r="K3548" s="63">
        <v>13</v>
      </c>
      <c r="L3548" s="63" t="s">
        <v>3186</v>
      </c>
      <c r="M3548" s="63" t="s">
        <v>3187</v>
      </c>
      <c r="N3548" s="63" t="s">
        <v>3190</v>
      </c>
      <c r="O3548" s="62">
        <v>3</v>
      </c>
      <c r="P3548" s="64"/>
    </row>
    <row r="3549" spans="2:16" x14ac:dyDescent="0.25">
      <c r="B3549" s="62">
        <v>3544</v>
      </c>
      <c r="C3549" s="63" t="s">
        <v>3182</v>
      </c>
      <c r="D3549" s="63" t="s">
        <v>3222</v>
      </c>
      <c r="E3549" s="63" t="s">
        <v>3242</v>
      </c>
      <c r="F3549" s="63" t="s">
        <v>3242</v>
      </c>
      <c r="G3549" s="63"/>
      <c r="H3549" s="63"/>
      <c r="I3549" s="62" t="s">
        <v>3189</v>
      </c>
      <c r="J3549" s="63">
        <v>158.13999999999999</v>
      </c>
      <c r="K3549" s="63">
        <v>13</v>
      </c>
      <c r="L3549" s="63" t="s">
        <v>3186</v>
      </c>
      <c r="M3549" s="63" t="s">
        <v>3187</v>
      </c>
      <c r="N3549" s="63" t="s">
        <v>3190</v>
      </c>
      <c r="O3549" s="62">
        <v>3</v>
      </c>
      <c r="P3549" s="64"/>
    </row>
    <row r="3550" spans="2:16" x14ac:dyDescent="0.25">
      <c r="B3550" s="62">
        <v>3545</v>
      </c>
      <c r="C3550" s="63" t="s">
        <v>3182</v>
      </c>
      <c r="D3550" s="63" t="s">
        <v>3222</v>
      </c>
      <c r="E3550" s="63" t="s">
        <v>3242</v>
      </c>
      <c r="F3550" s="63" t="s">
        <v>3242</v>
      </c>
      <c r="G3550" s="63"/>
      <c r="H3550" s="63"/>
      <c r="I3550" s="62" t="s">
        <v>3189</v>
      </c>
      <c r="J3550" s="63">
        <v>203.29</v>
      </c>
      <c r="K3550" s="63">
        <v>13</v>
      </c>
      <c r="L3550" s="63" t="s">
        <v>3186</v>
      </c>
      <c r="M3550" s="63" t="s">
        <v>3187</v>
      </c>
      <c r="N3550" s="63" t="s">
        <v>3190</v>
      </c>
      <c r="O3550" s="62">
        <v>3</v>
      </c>
      <c r="P3550" s="64"/>
    </row>
    <row r="3551" spans="2:16" x14ac:dyDescent="0.25">
      <c r="B3551" s="62">
        <v>3546</v>
      </c>
      <c r="C3551" s="63" t="s">
        <v>3182</v>
      </c>
      <c r="D3551" s="63" t="s">
        <v>3214</v>
      </c>
      <c r="E3551" s="63" t="s">
        <v>3248</v>
      </c>
      <c r="F3551" s="63" t="s">
        <v>3248</v>
      </c>
      <c r="G3551" s="63"/>
      <c r="H3551" s="63"/>
      <c r="I3551" s="62" t="s">
        <v>3189</v>
      </c>
      <c r="J3551" s="63">
        <v>334.3</v>
      </c>
      <c r="K3551" s="63">
        <v>13</v>
      </c>
      <c r="L3551" s="63" t="s">
        <v>3186</v>
      </c>
      <c r="M3551" s="63" t="s">
        <v>3187</v>
      </c>
      <c r="N3551" s="63" t="s">
        <v>3190</v>
      </c>
      <c r="O3551" s="62">
        <v>3</v>
      </c>
      <c r="P3551" s="64"/>
    </row>
    <row r="3552" spans="2:16" x14ac:dyDescent="0.25">
      <c r="B3552" s="62">
        <v>3547</v>
      </c>
      <c r="C3552" s="63" t="s">
        <v>3182</v>
      </c>
      <c r="D3552" s="63" t="s">
        <v>3214</v>
      </c>
      <c r="E3552" s="63" t="s">
        <v>3214</v>
      </c>
      <c r="F3552" s="63" t="s">
        <v>3214</v>
      </c>
      <c r="G3552" s="63"/>
      <c r="H3552" s="63"/>
      <c r="I3552" s="62" t="s">
        <v>3189</v>
      </c>
      <c r="J3552" s="63">
        <v>47</v>
      </c>
      <c r="K3552" s="63">
        <v>12</v>
      </c>
      <c r="L3552" s="63" t="s">
        <v>3186</v>
      </c>
      <c r="M3552" s="63" t="s">
        <v>3187</v>
      </c>
      <c r="N3552" s="63" t="s">
        <v>3198</v>
      </c>
      <c r="O3552" s="62">
        <v>3</v>
      </c>
      <c r="P3552" s="64"/>
    </row>
    <row r="3553" spans="2:16" x14ac:dyDescent="0.25">
      <c r="B3553" s="62">
        <v>3548</v>
      </c>
      <c r="C3553" s="63" t="s">
        <v>3182</v>
      </c>
      <c r="D3553" s="63" t="s">
        <v>3214</v>
      </c>
      <c r="E3553" s="63" t="s">
        <v>3248</v>
      </c>
      <c r="F3553" s="63" t="s">
        <v>3248</v>
      </c>
      <c r="G3553" s="63"/>
      <c r="H3553" s="63"/>
      <c r="I3553" s="62" t="s">
        <v>3189</v>
      </c>
      <c r="J3553" s="63">
        <v>259.99</v>
      </c>
      <c r="K3553" s="63">
        <v>13</v>
      </c>
      <c r="L3553" s="63" t="s">
        <v>3186</v>
      </c>
      <c r="M3553" s="63" t="s">
        <v>3187</v>
      </c>
      <c r="N3553" s="63" t="s">
        <v>3190</v>
      </c>
      <c r="O3553" s="62">
        <v>3</v>
      </c>
      <c r="P3553" s="64"/>
    </row>
    <row r="3554" spans="2:16" x14ac:dyDescent="0.25">
      <c r="B3554" s="62">
        <v>3549</v>
      </c>
      <c r="C3554" s="63" t="s">
        <v>3182</v>
      </c>
      <c r="D3554" s="63" t="s">
        <v>3214</v>
      </c>
      <c r="E3554" s="63" t="s">
        <v>3248</v>
      </c>
      <c r="F3554" s="63" t="s">
        <v>3248</v>
      </c>
      <c r="G3554" s="63"/>
      <c r="H3554" s="63"/>
      <c r="I3554" s="62" t="s">
        <v>3189</v>
      </c>
      <c r="J3554" s="63">
        <v>276.76</v>
      </c>
      <c r="K3554" s="63">
        <v>13</v>
      </c>
      <c r="L3554" s="63" t="s">
        <v>3186</v>
      </c>
      <c r="M3554" s="63" t="s">
        <v>3187</v>
      </c>
      <c r="N3554" s="63" t="s">
        <v>3190</v>
      </c>
      <c r="O3554" s="62">
        <v>3</v>
      </c>
      <c r="P3554" s="64"/>
    </row>
    <row r="3555" spans="2:16" x14ac:dyDescent="0.25">
      <c r="B3555" s="62">
        <v>3550</v>
      </c>
      <c r="C3555" s="63" t="s">
        <v>3182</v>
      </c>
      <c r="D3555" s="63" t="s">
        <v>3214</v>
      </c>
      <c r="E3555" s="63" t="s">
        <v>3248</v>
      </c>
      <c r="F3555" s="63" t="s">
        <v>3248</v>
      </c>
      <c r="G3555" s="63"/>
      <c r="H3555" s="63"/>
      <c r="I3555" s="62" t="s">
        <v>3189</v>
      </c>
      <c r="J3555" s="63">
        <v>244.59</v>
      </c>
      <c r="K3555" s="63">
        <v>13</v>
      </c>
      <c r="L3555" s="63" t="s">
        <v>3186</v>
      </c>
      <c r="M3555" s="63" t="s">
        <v>3187</v>
      </c>
      <c r="N3555" s="63" t="s">
        <v>3190</v>
      </c>
      <c r="O3555" s="62">
        <v>3</v>
      </c>
      <c r="P3555" s="64"/>
    </row>
    <row r="3556" spans="2:16" x14ac:dyDescent="0.25">
      <c r="B3556" s="62">
        <v>3551</v>
      </c>
      <c r="C3556" s="63" t="s">
        <v>3182</v>
      </c>
      <c r="D3556" s="63" t="s">
        <v>3214</v>
      </c>
      <c r="E3556" s="63" t="s">
        <v>3248</v>
      </c>
      <c r="F3556" s="63" t="s">
        <v>3248</v>
      </c>
      <c r="G3556" s="63"/>
      <c r="H3556" s="63"/>
      <c r="I3556" s="62" t="s">
        <v>3189</v>
      </c>
      <c r="J3556" s="63">
        <v>411.87</v>
      </c>
      <c r="K3556" s="63">
        <v>13</v>
      </c>
      <c r="L3556" s="63" t="s">
        <v>3186</v>
      </c>
      <c r="M3556" s="63" t="s">
        <v>3187</v>
      </c>
      <c r="N3556" s="63" t="s">
        <v>3190</v>
      </c>
      <c r="O3556" s="62">
        <v>3</v>
      </c>
      <c r="P3556" s="64"/>
    </row>
    <row r="3557" spans="2:16" x14ac:dyDescent="0.25">
      <c r="B3557" s="62">
        <v>3552</v>
      </c>
      <c r="C3557" s="63" t="s">
        <v>3182</v>
      </c>
      <c r="D3557" s="63" t="s">
        <v>3214</v>
      </c>
      <c r="E3557" s="63" t="s">
        <v>3248</v>
      </c>
      <c r="F3557" s="63" t="s">
        <v>3248</v>
      </c>
      <c r="G3557" s="63"/>
      <c r="H3557" s="63"/>
      <c r="I3557" s="62" t="s">
        <v>3189</v>
      </c>
      <c r="J3557" s="63">
        <v>348.21</v>
      </c>
      <c r="K3557" s="63">
        <v>13</v>
      </c>
      <c r="L3557" s="63" t="s">
        <v>3186</v>
      </c>
      <c r="M3557" s="63" t="s">
        <v>3187</v>
      </c>
      <c r="N3557" s="63" t="s">
        <v>3190</v>
      </c>
      <c r="O3557" s="62">
        <v>3</v>
      </c>
      <c r="P3557" s="64"/>
    </row>
    <row r="3558" spans="2:16" x14ac:dyDescent="0.25">
      <c r="B3558" s="62">
        <v>3553</v>
      </c>
      <c r="C3558" s="63" t="s">
        <v>3182</v>
      </c>
      <c r="D3558" s="63" t="s">
        <v>3214</v>
      </c>
      <c r="E3558" s="63" t="s">
        <v>3248</v>
      </c>
      <c r="F3558" s="63" t="s">
        <v>3248</v>
      </c>
      <c r="G3558" s="63"/>
      <c r="H3558" s="63"/>
      <c r="I3558" s="62" t="s">
        <v>3189</v>
      </c>
      <c r="J3558" s="63">
        <v>648.73</v>
      </c>
      <c r="K3558" s="63">
        <v>13</v>
      </c>
      <c r="L3558" s="63" t="s">
        <v>3186</v>
      </c>
      <c r="M3558" s="63" t="s">
        <v>3187</v>
      </c>
      <c r="N3558" s="63" t="s">
        <v>3190</v>
      </c>
      <c r="O3558" s="62">
        <v>3</v>
      </c>
      <c r="P3558" s="64"/>
    </row>
    <row r="3559" spans="2:16" x14ac:dyDescent="0.25">
      <c r="B3559" s="62">
        <v>3554</v>
      </c>
      <c r="C3559" s="63" t="s">
        <v>3182</v>
      </c>
      <c r="D3559" s="63" t="s">
        <v>3214</v>
      </c>
      <c r="E3559" s="63" t="s">
        <v>3248</v>
      </c>
      <c r="F3559" s="63" t="s">
        <v>3248</v>
      </c>
      <c r="G3559" s="63"/>
      <c r="H3559" s="63"/>
      <c r="I3559" s="62" t="s">
        <v>3189</v>
      </c>
      <c r="J3559" s="63">
        <v>117.01</v>
      </c>
      <c r="K3559" s="63">
        <v>13</v>
      </c>
      <c r="L3559" s="63" t="s">
        <v>3186</v>
      </c>
      <c r="M3559" s="63" t="s">
        <v>3187</v>
      </c>
      <c r="N3559" s="63" t="s">
        <v>3190</v>
      </c>
      <c r="O3559" s="62">
        <v>3</v>
      </c>
      <c r="P3559" s="64"/>
    </row>
    <row r="3560" spans="2:16" x14ac:dyDescent="0.25">
      <c r="B3560" s="62">
        <v>3555</v>
      </c>
      <c r="C3560" s="63" t="s">
        <v>3182</v>
      </c>
      <c r="D3560" s="63" t="s">
        <v>3214</v>
      </c>
      <c r="E3560" s="63" t="s">
        <v>3248</v>
      </c>
      <c r="F3560" s="63" t="s">
        <v>3248</v>
      </c>
      <c r="G3560" s="63"/>
      <c r="H3560" s="63"/>
      <c r="I3560" s="62" t="s">
        <v>3189</v>
      </c>
      <c r="J3560" s="63">
        <v>113.02</v>
      </c>
      <c r="K3560" s="63">
        <v>13</v>
      </c>
      <c r="L3560" s="63" t="s">
        <v>3186</v>
      </c>
      <c r="M3560" s="63" t="s">
        <v>3187</v>
      </c>
      <c r="N3560" s="63" t="s">
        <v>3190</v>
      </c>
      <c r="O3560" s="62">
        <v>3</v>
      </c>
      <c r="P3560" s="64"/>
    </row>
    <row r="3561" spans="2:16" x14ac:dyDescent="0.25">
      <c r="B3561" s="62">
        <v>3556</v>
      </c>
      <c r="C3561" s="63" t="s">
        <v>3182</v>
      </c>
      <c r="D3561" s="63" t="s">
        <v>3214</v>
      </c>
      <c r="E3561" s="63" t="s">
        <v>3248</v>
      </c>
      <c r="F3561" s="63" t="s">
        <v>3248</v>
      </c>
      <c r="G3561" s="63"/>
      <c r="H3561" s="63"/>
      <c r="I3561" s="62" t="s">
        <v>3189</v>
      </c>
      <c r="J3561" s="63">
        <v>145.25</v>
      </c>
      <c r="K3561" s="63">
        <v>13</v>
      </c>
      <c r="L3561" s="63" t="s">
        <v>3186</v>
      </c>
      <c r="M3561" s="63" t="s">
        <v>3187</v>
      </c>
      <c r="N3561" s="63" t="s">
        <v>3190</v>
      </c>
      <c r="O3561" s="62">
        <v>3</v>
      </c>
      <c r="P3561" s="64"/>
    </row>
    <row r="3562" spans="2:16" x14ac:dyDescent="0.25">
      <c r="B3562" s="62">
        <v>3557</v>
      </c>
      <c r="C3562" s="63" t="s">
        <v>3182</v>
      </c>
      <c r="D3562" s="63" t="s">
        <v>3214</v>
      </c>
      <c r="E3562" s="63" t="s">
        <v>3248</v>
      </c>
      <c r="F3562" s="63" t="s">
        <v>3248</v>
      </c>
      <c r="G3562" s="63"/>
      <c r="H3562" s="63"/>
      <c r="I3562" s="62" t="s">
        <v>3189</v>
      </c>
      <c r="J3562" s="63">
        <v>148.34</v>
      </c>
      <c r="K3562" s="63">
        <v>13</v>
      </c>
      <c r="L3562" s="63" t="s">
        <v>3186</v>
      </c>
      <c r="M3562" s="63" t="s">
        <v>3187</v>
      </c>
      <c r="N3562" s="63" t="s">
        <v>3190</v>
      </c>
      <c r="O3562" s="62">
        <v>3</v>
      </c>
      <c r="P3562" s="64"/>
    </row>
    <row r="3563" spans="2:16" x14ac:dyDescent="0.25">
      <c r="B3563" s="62">
        <v>3558</v>
      </c>
      <c r="C3563" s="63" t="s">
        <v>3182</v>
      </c>
      <c r="D3563" s="63" t="s">
        <v>3214</v>
      </c>
      <c r="E3563" s="63" t="s">
        <v>3248</v>
      </c>
      <c r="F3563" s="63" t="s">
        <v>3248</v>
      </c>
      <c r="G3563" s="63"/>
      <c r="H3563" s="63"/>
      <c r="I3563" s="62" t="s">
        <v>3189</v>
      </c>
      <c r="J3563" s="63">
        <v>134.19</v>
      </c>
      <c r="K3563" s="63">
        <v>13</v>
      </c>
      <c r="L3563" s="63" t="s">
        <v>3186</v>
      </c>
      <c r="M3563" s="63" t="s">
        <v>3187</v>
      </c>
      <c r="N3563" s="63" t="s">
        <v>3190</v>
      </c>
      <c r="O3563" s="62">
        <v>3</v>
      </c>
      <c r="P3563" s="64"/>
    </row>
    <row r="3564" spans="2:16" x14ac:dyDescent="0.25">
      <c r="B3564" s="62">
        <v>3559</v>
      </c>
      <c r="C3564" s="63" t="s">
        <v>3182</v>
      </c>
      <c r="D3564" s="63" t="s">
        <v>3214</v>
      </c>
      <c r="E3564" s="63" t="s">
        <v>3248</v>
      </c>
      <c r="F3564" s="63" t="s">
        <v>3248</v>
      </c>
      <c r="G3564" s="63"/>
      <c r="H3564" s="63"/>
      <c r="I3564" s="62" t="s">
        <v>3189</v>
      </c>
      <c r="J3564" s="63">
        <v>33.29</v>
      </c>
      <c r="K3564" s="63">
        <v>13</v>
      </c>
      <c r="L3564" s="63" t="s">
        <v>3186</v>
      </c>
      <c r="M3564" s="63" t="s">
        <v>3187</v>
      </c>
      <c r="N3564" s="63" t="s">
        <v>3190</v>
      </c>
      <c r="O3564" s="62">
        <v>3</v>
      </c>
      <c r="P3564" s="64"/>
    </row>
    <row r="3565" spans="2:16" x14ac:dyDescent="0.25">
      <c r="B3565" s="62">
        <v>3560</v>
      </c>
      <c r="C3565" s="63" t="s">
        <v>3182</v>
      </c>
      <c r="D3565" s="63" t="s">
        <v>3214</v>
      </c>
      <c r="E3565" s="63" t="s">
        <v>3248</v>
      </c>
      <c r="F3565" s="63" t="s">
        <v>3248</v>
      </c>
      <c r="G3565" s="63"/>
      <c r="H3565" s="63"/>
      <c r="I3565" s="62" t="s">
        <v>3189</v>
      </c>
      <c r="J3565" s="63">
        <v>329.12</v>
      </c>
      <c r="K3565" s="63">
        <v>13</v>
      </c>
      <c r="L3565" s="63" t="s">
        <v>3186</v>
      </c>
      <c r="M3565" s="63" t="s">
        <v>3187</v>
      </c>
      <c r="N3565" s="63" t="s">
        <v>3190</v>
      </c>
      <c r="O3565" s="62">
        <v>3</v>
      </c>
      <c r="P3565" s="64"/>
    </row>
    <row r="3566" spans="2:16" x14ac:dyDescent="0.25">
      <c r="B3566" s="62">
        <v>3561</v>
      </c>
      <c r="C3566" s="63" t="s">
        <v>3182</v>
      </c>
      <c r="D3566" s="63" t="s">
        <v>3214</v>
      </c>
      <c r="E3566" s="63" t="s">
        <v>3248</v>
      </c>
      <c r="F3566" s="63" t="s">
        <v>3248</v>
      </c>
      <c r="G3566" s="63"/>
      <c r="H3566" s="63"/>
      <c r="I3566" s="62" t="s">
        <v>3189</v>
      </c>
      <c r="J3566" s="63">
        <v>74.53</v>
      </c>
      <c r="K3566" s="63">
        <v>13</v>
      </c>
      <c r="L3566" s="63" t="s">
        <v>3186</v>
      </c>
      <c r="M3566" s="63" t="s">
        <v>3187</v>
      </c>
      <c r="N3566" s="63" t="s">
        <v>3190</v>
      </c>
      <c r="O3566" s="62">
        <v>3</v>
      </c>
      <c r="P3566" s="64"/>
    </row>
    <row r="3567" spans="2:16" x14ac:dyDescent="0.25">
      <c r="B3567" s="62">
        <v>3562</v>
      </c>
      <c r="C3567" s="63" t="s">
        <v>3182</v>
      </c>
      <c r="D3567" s="63" t="s">
        <v>3214</v>
      </c>
      <c r="E3567" s="63" t="s">
        <v>3248</v>
      </c>
      <c r="F3567" s="63" t="s">
        <v>3248</v>
      </c>
      <c r="G3567" s="63"/>
      <c r="H3567" s="63"/>
      <c r="I3567" s="62" t="s">
        <v>3189</v>
      </c>
      <c r="J3567" s="63">
        <v>502.71</v>
      </c>
      <c r="K3567" s="63">
        <v>13</v>
      </c>
      <c r="L3567" s="63" t="s">
        <v>3186</v>
      </c>
      <c r="M3567" s="63" t="s">
        <v>3187</v>
      </c>
      <c r="N3567" s="63" t="s">
        <v>3190</v>
      </c>
      <c r="O3567" s="62">
        <v>3</v>
      </c>
      <c r="P3567" s="64"/>
    </row>
    <row r="3568" spans="2:16" x14ac:dyDescent="0.25">
      <c r="B3568" s="62">
        <v>3563</v>
      </c>
      <c r="C3568" s="63" t="s">
        <v>3182</v>
      </c>
      <c r="D3568" s="63" t="s">
        <v>3214</v>
      </c>
      <c r="E3568" s="63" t="s">
        <v>3248</v>
      </c>
      <c r="F3568" s="63" t="s">
        <v>3248</v>
      </c>
      <c r="G3568" s="63"/>
      <c r="H3568" s="63"/>
      <c r="I3568" s="62" t="s">
        <v>3189</v>
      </c>
      <c r="J3568" s="63">
        <v>232.78</v>
      </c>
      <c r="K3568" s="63">
        <v>13</v>
      </c>
      <c r="L3568" s="63" t="s">
        <v>3186</v>
      </c>
      <c r="M3568" s="63" t="s">
        <v>3187</v>
      </c>
      <c r="N3568" s="63" t="s">
        <v>3190</v>
      </c>
      <c r="O3568" s="62">
        <v>3</v>
      </c>
      <c r="P3568" s="64"/>
    </row>
    <row r="3569" spans="2:16" x14ac:dyDescent="0.25">
      <c r="B3569" s="62">
        <v>3564</v>
      </c>
      <c r="C3569" s="63" t="s">
        <v>3182</v>
      </c>
      <c r="D3569" s="63" t="s">
        <v>3214</v>
      </c>
      <c r="E3569" s="63" t="s">
        <v>3248</v>
      </c>
      <c r="F3569" s="63" t="s">
        <v>3248</v>
      </c>
      <c r="G3569" s="63"/>
      <c r="H3569" s="63"/>
      <c r="I3569" s="62" t="s">
        <v>3189</v>
      </c>
      <c r="J3569" s="63">
        <v>386.96</v>
      </c>
      <c r="K3569" s="63">
        <v>13</v>
      </c>
      <c r="L3569" s="63" t="s">
        <v>3186</v>
      </c>
      <c r="M3569" s="63" t="s">
        <v>3187</v>
      </c>
      <c r="N3569" s="63" t="s">
        <v>3190</v>
      </c>
      <c r="O3569" s="62">
        <v>3</v>
      </c>
      <c r="P3569" s="64"/>
    </row>
    <row r="3570" spans="2:16" x14ac:dyDescent="0.25">
      <c r="B3570" s="62">
        <v>3565</v>
      </c>
      <c r="C3570" s="63" t="s">
        <v>3182</v>
      </c>
      <c r="D3570" s="63" t="s">
        <v>3214</v>
      </c>
      <c r="E3570" s="63" t="s">
        <v>3248</v>
      </c>
      <c r="F3570" s="63" t="s">
        <v>3248</v>
      </c>
      <c r="G3570" s="63"/>
      <c r="H3570" s="63"/>
      <c r="I3570" s="62" t="s">
        <v>3189</v>
      </c>
      <c r="J3570" s="63">
        <v>164.01</v>
      </c>
      <c r="K3570" s="63">
        <v>13</v>
      </c>
      <c r="L3570" s="63" t="s">
        <v>3186</v>
      </c>
      <c r="M3570" s="63" t="s">
        <v>3187</v>
      </c>
      <c r="N3570" s="63" t="s">
        <v>3190</v>
      </c>
      <c r="O3570" s="62">
        <v>3</v>
      </c>
      <c r="P3570" s="64"/>
    </row>
    <row r="3571" spans="2:16" x14ac:dyDescent="0.25">
      <c r="B3571" s="62">
        <v>3566</v>
      </c>
      <c r="C3571" s="63" t="s">
        <v>3182</v>
      </c>
      <c r="D3571" s="63" t="s">
        <v>3214</v>
      </c>
      <c r="E3571" s="63" t="s">
        <v>3248</v>
      </c>
      <c r="F3571" s="63" t="s">
        <v>3248</v>
      </c>
      <c r="G3571" s="63"/>
      <c r="H3571" s="63"/>
      <c r="I3571" s="62" t="s">
        <v>3189</v>
      </c>
      <c r="J3571" s="63">
        <v>20.91</v>
      </c>
      <c r="K3571" s="63">
        <v>13</v>
      </c>
      <c r="L3571" s="63" t="s">
        <v>3186</v>
      </c>
      <c r="M3571" s="63" t="s">
        <v>3187</v>
      </c>
      <c r="N3571" s="63" t="s">
        <v>3190</v>
      </c>
      <c r="O3571" s="62">
        <v>3</v>
      </c>
      <c r="P3571" s="64"/>
    </row>
    <row r="3572" spans="2:16" x14ac:dyDescent="0.25">
      <c r="B3572" s="62">
        <v>3567</v>
      </c>
      <c r="C3572" s="63" t="s">
        <v>3182</v>
      </c>
      <c r="D3572" s="63" t="s">
        <v>3214</v>
      </c>
      <c r="E3572" s="63" t="s">
        <v>3248</v>
      </c>
      <c r="F3572" s="63" t="s">
        <v>3248</v>
      </c>
      <c r="G3572" s="63"/>
      <c r="H3572" s="63"/>
      <c r="I3572" s="62" t="s">
        <v>3189</v>
      </c>
      <c r="J3572" s="63">
        <v>113.67</v>
      </c>
      <c r="K3572" s="63">
        <v>13</v>
      </c>
      <c r="L3572" s="63" t="s">
        <v>3186</v>
      </c>
      <c r="M3572" s="63" t="s">
        <v>3187</v>
      </c>
      <c r="N3572" s="63" t="s">
        <v>3190</v>
      </c>
      <c r="O3572" s="62">
        <v>3</v>
      </c>
      <c r="P3572" s="64"/>
    </row>
    <row r="3573" spans="2:16" x14ac:dyDescent="0.25">
      <c r="B3573" s="62">
        <v>3568</v>
      </c>
      <c r="C3573" s="63" t="s">
        <v>3182</v>
      </c>
      <c r="D3573" s="63" t="s">
        <v>3214</v>
      </c>
      <c r="E3573" s="63" t="s">
        <v>3248</v>
      </c>
      <c r="F3573" s="63" t="s">
        <v>3248</v>
      </c>
      <c r="G3573" s="63"/>
      <c r="H3573" s="63"/>
      <c r="I3573" s="62" t="s">
        <v>3189</v>
      </c>
      <c r="J3573" s="63">
        <v>912.38</v>
      </c>
      <c r="K3573" s="63">
        <v>13</v>
      </c>
      <c r="L3573" s="63" t="s">
        <v>3186</v>
      </c>
      <c r="M3573" s="63" t="s">
        <v>3187</v>
      </c>
      <c r="N3573" s="63" t="s">
        <v>3190</v>
      </c>
      <c r="O3573" s="62">
        <v>3</v>
      </c>
      <c r="P3573" s="64"/>
    </row>
    <row r="3574" spans="2:16" x14ac:dyDescent="0.25">
      <c r="B3574" s="62">
        <v>3569</v>
      </c>
      <c r="C3574" s="63" t="s">
        <v>3182</v>
      </c>
      <c r="D3574" s="63" t="s">
        <v>3214</v>
      </c>
      <c r="E3574" s="63" t="s">
        <v>3248</v>
      </c>
      <c r="F3574" s="63" t="s">
        <v>3248</v>
      </c>
      <c r="G3574" s="63"/>
      <c r="H3574" s="63"/>
      <c r="I3574" s="62" t="s">
        <v>3189</v>
      </c>
      <c r="J3574" s="63">
        <v>210.08</v>
      </c>
      <c r="K3574" s="63">
        <v>13</v>
      </c>
      <c r="L3574" s="63" t="s">
        <v>3186</v>
      </c>
      <c r="M3574" s="63" t="s">
        <v>3187</v>
      </c>
      <c r="N3574" s="63" t="s">
        <v>3190</v>
      </c>
      <c r="O3574" s="62">
        <v>3</v>
      </c>
      <c r="P3574" s="64"/>
    </row>
    <row r="3575" spans="2:16" x14ac:dyDescent="0.25">
      <c r="B3575" s="62">
        <v>3570</v>
      </c>
      <c r="C3575" s="63" t="s">
        <v>3182</v>
      </c>
      <c r="D3575" s="63" t="s">
        <v>3214</v>
      </c>
      <c r="E3575" s="63" t="s">
        <v>3248</v>
      </c>
      <c r="F3575" s="63" t="s">
        <v>3248</v>
      </c>
      <c r="G3575" s="63"/>
      <c r="H3575" s="63"/>
      <c r="I3575" s="62" t="s">
        <v>3189</v>
      </c>
      <c r="J3575" s="63">
        <v>184.47</v>
      </c>
      <c r="K3575" s="63">
        <v>13</v>
      </c>
      <c r="L3575" s="63" t="s">
        <v>3186</v>
      </c>
      <c r="M3575" s="63" t="s">
        <v>3187</v>
      </c>
      <c r="N3575" s="63" t="s">
        <v>3190</v>
      </c>
      <c r="O3575" s="62">
        <v>3</v>
      </c>
      <c r="P3575" s="64"/>
    </row>
    <row r="3576" spans="2:16" x14ac:dyDescent="0.25">
      <c r="B3576" s="62">
        <v>3571</v>
      </c>
      <c r="C3576" s="63" t="s">
        <v>3182</v>
      </c>
      <c r="D3576" s="63" t="s">
        <v>3214</v>
      </c>
      <c r="E3576" s="63" t="s">
        <v>3248</v>
      </c>
      <c r="F3576" s="63" t="s">
        <v>3248</v>
      </c>
      <c r="G3576" s="63"/>
      <c r="H3576" s="63"/>
      <c r="I3576" s="62" t="s">
        <v>3189</v>
      </c>
      <c r="J3576" s="63">
        <v>177.79</v>
      </c>
      <c r="K3576" s="63">
        <v>13</v>
      </c>
      <c r="L3576" s="63" t="s">
        <v>3186</v>
      </c>
      <c r="M3576" s="63" t="s">
        <v>3187</v>
      </c>
      <c r="N3576" s="63" t="s">
        <v>3190</v>
      </c>
      <c r="O3576" s="62">
        <v>3</v>
      </c>
      <c r="P3576" s="64"/>
    </row>
    <row r="3577" spans="2:16" x14ac:dyDescent="0.25">
      <c r="B3577" s="62">
        <v>3572</v>
      </c>
      <c r="C3577" s="63" t="s">
        <v>3182</v>
      </c>
      <c r="D3577" s="63" t="s">
        <v>3214</v>
      </c>
      <c r="E3577" s="63" t="s">
        <v>3248</v>
      </c>
      <c r="F3577" s="63" t="s">
        <v>3248</v>
      </c>
      <c r="G3577" s="63"/>
      <c r="H3577" s="63"/>
      <c r="I3577" s="62" t="s">
        <v>3189</v>
      </c>
      <c r="J3577" s="63">
        <v>132.85</v>
      </c>
      <c r="K3577" s="63">
        <v>13</v>
      </c>
      <c r="L3577" s="63" t="s">
        <v>3186</v>
      </c>
      <c r="M3577" s="63" t="s">
        <v>3187</v>
      </c>
      <c r="N3577" s="63" t="s">
        <v>3190</v>
      </c>
      <c r="O3577" s="62">
        <v>3</v>
      </c>
      <c r="P3577" s="64"/>
    </row>
    <row r="3578" spans="2:16" x14ac:dyDescent="0.25">
      <c r="B3578" s="62">
        <v>3573</v>
      </c>
      <c r="C3578" s="63" t="s">
        <v>3182</v>
      </c>
      <c r="D3578" s="63" t="s">
        <v>3214</v>
      </c>
      <c r="E3578" s="63" t="s">
        <v>3248</v>
      </c>
      <c r="F3578" s="63" t="s">
        <v>3248</v>
      </c>
      <c r="G3578" s="63"/>
      <c r="H3578" s="63"/>
      <c r="I3578" s="62" t="s">
        <v>3189</v>
      </c>
      <c r="J3578" s="63">
        <v>123.65</v>
      </c>
      <c r="K3578" s="63">
        <v>13</v>
      </c>
      <c r="L3578" s="63" t="s">
        <v>3186</v>
      </c>
      <c r="M3578" s="63" t="s">
        <v>3187</v>
      </c>
      <c r="N3578" s="63" t="s">
        <v>3190</v>
      </c>
      <c r="O3578" s="62">
        <v>3</v>
      </c>
      <c r="P3578" s="64"/>
    </row>
    <row r="3579" spans="2:16" x14ac:dyDescent="0.25">
      <c r="B3579" s="62">
        <v>3574</v>
      </c>
      <c r="C3579" s="63" t="s">
        <v>3182</v>
      </c>
      <c r="D3579" s="63" t="s">
        <v>3222</v>
      </c>
      <c r="E3579" s="63" t="s">
        <v>3257</v>
      </c>
      <c r="F3579" s="63" t="s">
        <v>3257</v>
      </c>
      <c r="G3579" s="63"/>
      <c r="H3579" s="63"/>
      <c r="I3579" s="62" t="s">
        <v>3189</v>
      </c>
      <c r="J3579" s="63">
        <v>25.25</v>
      </c>
      <c r="K3579" s="63">
        <v>13</v>
      </c>
      <c r="L3579" s="63" t="s">
        <v>3186</v>
      </c>
      <c r="M3579" s="63" t="s">
        <v>3187</v>
      </c>
      <c r="N3579" s="63" t="s">
        <v>3190</v>
      </c>
      <c r="O3579" s="62">
        <v>3</v>
      </c>
      <c r="P3579" s="64"/>
    </row>
    <row r="3580" spans="2:16" x14ac:dyDescent="0.25">
      <c r="B3580" s="62">
        <v>3575</v>
      </c>
      <c r="C3580" s="63" t="s">
        <v>3182</v>
      </c>
      <c r="D3580" s="63" t="s">
        <v>3214</v>
      </c>
      <c r="E3580" s="63" t="s">
        <v>3248</v>
      </c>
      <c r="F3580" s="63" t="s">
        <v>3248</v>
      </c>
      <c r="G3580" s="63"/>
      <c r="H3580" s="63"/>
      <c r="I3580" s="62" t="s">
        <v>3189</v>
      </c>
      <c r="J3580" s="63">
        <v>155.96</v>
      </c>
      <c r="K3580" s="63">
        <v>13</v>
      </c>
      <c r="L3580" s="63" t="s">
        <v>3186</v>
      </c>
      <c r="M3580" s="63" t="s">
        <v>3187</v>
      </c>
      <c r="N3580" s="63" t="s">
        <v>3190</v>
      </c>
      <c r="O3580" s="62">
        <v>3</v>
      </c>
      <c r="P3580" s="64"/>
    </row>
    <row r="3581" spans="2:16" x14ac:dyDescent="0.25">
      <c r="B3581" s="62">
        <v>3576</v>
      </c>
      <c r="C3581" s="63" t="s">
        <v>3182</v>
      </c>
      <c r="D3581" s="63" t="s">
        <v>3214</v>
      </c>
      <c r="E3581" s="63" t="s">
        <v>3248</v>
      </c>
      <c r="F3581" s="63" t="s">
        <v>3248</v>
      </c>
      <c r="G3581" s="63"/>
      <c r="H3581" s="63"/>
      <c r="I3581" s="62" t="s">
        <v>3189</v>
      </c>
      <c r="J3581" s="63">
        <v>119.01</v>
      </c>
      <c r="K3581" s="63">
        <v>13</v>
      </c>
      <c r="L3581" s="63" t="s">
        <v>3186</v>
      </c>
      <c r="M3581" s="63" t="s">
        <v>3187</v>
      </c>
      <c r="N3581" s="63" t="s">
        <v>3190</v>
      </c>
      <c r="O3581" s="62">
        <v>3</v>
      </c>
      <c r="P3581" s="64"/>
    </row>
    <row r="3582" spans="2:16" x14ac:dyDescent="0.25">
      <c r="B3582" s="62">
        <v>3577</v>
      </c>
      <c r="C3582" s="63" t="s">
        <v>3182</v>
      </c>
      <c r="D3582" s="63" t="s">
        <v>3222</v>
      </c>
      <c r="E3582" s="63" t="s">
        <v>3257</v>
      </c>
      <c r="F3582" s="63" t="s">
        <v>3257</v>
      </c>
      <c r="G3582" s="63"/>
      <c r="H3582" s="63"/>
      <c r="I3582" s="62" t="s">
        <v>3189</v>
      </c>
      <c r="J3582" s="63">
        <v>112.78</v>
      </c>
      <c r="K3582" s="63">
        <v>13</v>
      </c>
      <c r="L3582" s="63" t="s">
        <v>3186</v>
      </c>
      <c r="M3582" s="63" t="s">
        <v>3187</v>
      </c>
      <c r="N3582" s="63" t="s">
        <v>3190</v>
      </c>
      <c r="O3582" s="62">
        <v>3</v>
      </c>
      <c r="P3582" s="64"/>
    </row>
    <row r="3583" spans="2:16" x14ac:dyDescent="0.25">
      <c r="B3583" s="62">
        <v>3578</v>
      </c>
      <c r="C3583" s="63" t="s">
        <v>3182</v>
      </c>
      <c r="D3583" s="63" t="s">
        <v>3214</v>
      </c>
      <c r="E3583" s="63" t="s">
        <v>3248</v>
      </c>
      <c r="F3583" s="63" t="s">
        <v>3248</v>
      </c>
      <c r="G3583" s="63"/>
      <c r="H3583" s="63"/>
      <c r="I3583" s="62" t="s">
        <v>3189</v>
      </c>
      <c r="J3583" s="63">
        <v>183.45</v>
      </c>
      <c r="K3583" s="63">
        <v>13</v>
      </c>
      <c r="L3583" s="63" t="s">
        <v>3186</v>
      </c>
      <c r="M3583" s="63" t="s">
        <v>3187</v>
      </c>
      <c r="N3583" s="63" t="s">
        <v>3190</v>
      </c>
      <c r="O3583" s="62">
        <v>3</v>
      </c>
      <c r="P3583" s="64"/>
    </row>
    <row r="3584" spans="2:16" x14ac:dyDescent="0.25">
      <c r="B3584" s="62">
        <v>3579</v>
      </c>
      <c r="C3584" s="63" t="s">
        <v>3182</v>
      </c>
      <c r="D3584" s="63" t="s">
        <v>3214</v>
      </c>
      <c r="E3584" s="63" t="s">
        <v>3248</v>
      </c>
      <c r="F3584" s="63" t="s">
        <v>3248</v>
      </c>
      <c r="G3584" s="63"/>
      <c r="H3584" s="63"/>
      <c r="I3584" s="62" t="s">
        <v>3189</v>
      </c>
      <c r="J3584" s="63">
        <v>192.94</v>
      </c>
      <c r="K3584" s="63">
        <v>13</v>
      </c>
      <c r="L3584" s="63" t="s">
        <v>3186</v>
      </c>
      <c r="M3584" s="63" t="s">
        <v>3187</v>
      </c>
      <c r="N3584" s="63" t="s">
        <v>3190</v>
      </c>
      <c r="O3584" s="62">
        <v>3</v>
      </c>
      <c r="P3584" s="64"/>
    </row>
    <row r="3585" spans="2:16" x14ac:dyDescent="0.25">
      <c r="B3585" s="62">
        <v>3580</v>
      </c>
      <c r="C3585" s="63" t="s">
        <v>3182</v>
      </c>
      <c r="D3585" s="63" t="s">
        <v>3214</v>
      </c>
      <c r="E3585" s="63" t="s">
        <v>3248</v>
      </c>
      <c r="F3585" s="63" t="s">
        <v>3248</v>
      </c>
      <c r="G3585" s="63"/>
      <c r="H3585" s="63"/>
      <c r="I3585" s="62" t="s">
        <v>3189</v>
      </c>
      <c r="J3585" s="63">
        <v>506.82</v>
      </c>
      <c r="K3585" s="63">
        <v>13</v>
      </c>
      <c r="L3585" s="63" t="s">
        <v>3186</v>
      </c>
      <c r="M3585" s="63" t="s">
        <v>3187</v>
      </c>
      <c r="N3585" s="63" t="s">
        <v>3190</v>
      </c>
      <c r="O3585" s="62">
        <v>3</v>
      </c>
      <c r="P3585" s="64"/>
    </row>
    <row r="3586" spans="2:16" x14ac:dyDescent="0.25">
      <c r="B3586" s="62">
        <v>3581</v>
      </c>
      <c r="C3586" s="63" t="s">
        <v>3182</v>
      </c>
      <c r="D3586" s="63" t="s">
        <v>3214</v>
      </c>
      <c r="E3586" s="63" t="s">
        <v>3248</v>
      </c>
      <c r="F3586" s="63" t="s">
        <v>3248</v>
      </c>
      <c r="G3586" s="63"/>
      <c r="H3586" s="63"/>
      <c r="I3586" s="62" t="s">
        <v>3189</v>
      </c>
      <c r="J3586" s="63">
        <v>131.97999999999999</v>
      </c>
      <c r="K3586" s="63">
        <v>13</v>
      </c>
      <c r="L3586" s="63" t="s">
        <v>3186</v>
      </c>
      <c r="M3586" s="63" t="s">
        <v>3187</v>
      </c>
      <c r="N3586" s="63" t="s">
        <v>3190</v>
      </c>
      <c r="O3586" s="62">
        <v>3</v>
      </c>
      <c r="P3586" s="64"/>
    </row>
    <row r="3587" spans="2:16" x14ac:dyDescent="0.25">
      <c r="B3587" s="62">
        <v>3582</v>
      </c>
      <c r="C3587" s="63" t="s">
        <v>3182</v>
      </c>
      <c r="D3587" s="63" t="s">
        <v>3214</v>
      </c>
      <c r="E3587" s="63" t="s">
        <v>3248</v>
      </c>
      <c r="F3587" s="63" t="s">
        <v>3248</v>
      </c>
      <c r="G3587" s="63"/>
      <c r="H3587" s="63"/>
      <c r="I3587" s="62" t="s">
        <v>3189</v>
      </c>
      <c r="J3587" s="63">
        <v>135.03</v>
      </c>
      <c r="K3587" s="63">
        <v>13</v>
      </c>
      <c r="L3587" s="63" t="s">
        <v>3186</v>
      </c>
      <c r="M3587" s="63" t="s">
        <v>3187</v>
      </c>
      <c r="N3587" s="63" t="s">
        <v>3190</v>
      </c>
      <c r="O3587" s="62">
        <v>3</v>
      </c>
      <c r="P3587" s="64"/>
    </row>
    <row r="3588" spans="2:16" x14ac:dyDescent="0.25">
      <c r="B3588" s="62">
        <v>3583</v>
      </c>
      <c r="C3588" s="63" t="s">
        <v>3182</v>
      </c>
      <c r="D3588" s="63" t="s">
        <v>3214</v>
      </c>
      <c r="E3588" s="63" t="s">
        <v>3248</v>
      </c>
      <c r="F3588" s="63" t="s">
        <v>3248</v>
      </c>
      <c r="G3588" s="63"/>
      <c r="H3588" s="63"/>
      <c r="I3588" s="62" t="s">
        <v>3189</v>
      </c>
      <c r="J3588" s="63">
        <v>146.69999999999999</v>
      </c>
      <c r="K3588" s="63">
        <v>13</v>
      </c>
      <c r="L3588" s="63" t="s">
        <v>3186</v>
      </c>
      <c r="M3588" s="63" t="s">
        <v>3187</v>
      </c>
      <c r="N3588" s="63" t="s">
        <v>3190</v>
      </c>
      <c r="O3588" s="62">
        <v>3</v>
      </c>
      <c r="P3588" s="64"/>
    </row>
    <row r="3589" spans="2:16" x14ac:dyDescent="0.25">
      <c r="B3589" s="62">
        <v>3584</v>
      </c>
      <c r="C3589" s="63" t="s">
        <v>3182</v>
      </c>
      <c r="D3589" s="63" t="s">
        <v>3214</v>
      </c>
      <c r="E3589" s="63" t="s">
        <v>3248</v>
      </c>
      <c r="F3589" s="63" t="s">
        <v>3248</v>
      </c>
      <c r="G3589" s="63"/>
      <c r="H3589" s="63"/>
      <c r="I3589" s="62" t="s">
        <v>3189</v>
      </c>
      <c r="J3589" s="63">
        <v>167.52</v>
      </c>
      <c r="K3589" s="63">
        <v>13</v>
      </c>
      <c r="L3589" s="63" t="s">
        <v>3186</v>
      </c>
      <c r="M3589" s="63" t="s">
        <v>3187</v>
      </c>
      <c r="N3589" s="63" t="s">
        <v>3190</v>
      </c>
      <c r="O3589" s="62">
        <v>3</v>
      </c>
      <c r="P3589" s="64"/>
    </row>
    <row r="3590" spans="2:16" x14ac:dyDescent="0.25">
      <c r="B3590" s="62">
        <v>3585</v>
      </c>
      <c r="C3590" s="63" t="s">
        <v>3182</v>
      </c>
      <c r="D3590" s="63" t="s">
        <v>3214</v>
      </c>
      <c r="E3590" s="63" t="s">
        <v>3248</v>
      </c>
      <c r="F3590" s="63" t="s">
        <v>3248</v>
      </c>
      <c r="G3590" s="63"/>
      <c r="H3590" s="63"/>
      <c r="I3590" s="62" t="s">
        <v>3189</v>
      </c>
      <c r="J3590" s="63">
        <v>143.88</v>
      </c>
      <c r="K3590" s="63">
        <v>13</v>
      </c>
      <c r="L3590" s="63" t="s">
        <v>3186</v>
      </c>
      <c r="M3590" s="63" t="s">
        <v>3187</v>
      </c>
      <c r="N3590" s="63" t="s">
        <v>3190</v>
      </c>
      <c r="O3590" s="62">
        <v>3</v>
      </c>
      <c r="P3590" s="64"/>
    </row>
    <row r="3591" spans="2:16" x14ac:dyDescent="0.25">
      <c r="B3591" s="62">
        <v>3586</v>
      </c>
      <c r="C3591" s="63" t="s">
        <v>3182</v>
      </c>
      <c r="D3591" s="63" t="s">
        <v>3214</v>
      </c>
      <c r="E3591" s="63" t="s">
        <v>3248</v>
      </c>
      <c r="F3591" s="63" t="s">
        <v>3248</v>
      </c>
      <c r="G3591" s="63"/>
      <c r="H3591" s="63"/>
      <c r="I3591" s="62" t="s">
        <v>3189</v>
      </c>
      <c r="J3591" s="63">
        <v>131.09</v>
      </c>
      <c r="K3591" s="63">
        <v>13</v>
      </c>
      <c r="L3591" s="63" t="s">
        <v>3186</v>
      </c>
      <c r="M3591" s="63" t="s">
        <v>3187</v>
      </c>
      <c r="N3591" s="63" t="s">
        <v>3190</v>
      </c>
      <c r="O3591" s="62">
        <v>3</v>
      </c>
      <c r="P3591" s="64"/>
    </row>
    <row r="3592" spans="2:16" x14ac:dyDescent="0.25">
      <c r="B3592" s="62">
        <v>3587</v>
      </c>
      <c r="C3592" s="63" t="s">
        <v>3182</v>
      </c>
      <c r="D3592" s="63" t="s">
        <v>3214</v>
      </c>
      <c r="E3592" s="63" t="s">
        <v>3248</v>
      </c>
      <c r="F3592" s="63" t="s">
        <v>3248</v>
      </c>
      <c r="G3592" s="63"/>
      <c r="H3592" s="63"/>
      <c r="I3592" s="62" t="s">
        <v>3189</v>
      </c>
      <c r="J3592" s="63">
        <v>153.80000000000001</v>
      </c>
      <c r="K3592" s="63">
        <v>13</v>
      </c>
      <c r="L3592" s="63" t="s">
        <v>3186</v>
      </c>
      <c r="M3592" s="63" t="s">
        <v>3187</v>
      </c>
      <c r="N3592" s="63" t="s">
        <v>3190</v>
      </c>
      <c r="O3592" s="62">
        <v>3</v>
      </c>
      <c r="P3592" s="64"/>
    </row>
    <row r="3593" spans="2:16" x14ac:dyDescent="0.25">
      <c r="B3593" s="62">
        <v>3588</v>
      </c>
      <c r="C3593" s="63" t="s">
        <v>3182</v>
      </c>
      <c r="D3593" s="63" t="s">
        <v>3214</v>
      </c>
      <c r="E3593" s="63" t="s">
        <v>3248</v>
      </c>
      <c r="F3593" s="63" t="s">
        <v>3248</v>
      </c>
      <c r="G3593" s="63"/>
      <c r="H3593" s="63"/>
      <c r="I3593" s="62" t="s">
        <v>3189</v>
      </c>
      <c r="J3593" s="63">
        <v>147.35</v>
      </c>
      <c r="K3593" s="63">
        <v>13</v>
      </c>
      <c r="L3593" s="63" t="s">
        <v>3186</v>
      </c>
      <c r="M3593" s="63" t="s">
        <v>3187</v>
      </c>
      <c r="N3593" s="63" t="s">
        <v>3190</v>
      </c>
      <c r="O3593" s="62">
        <v>3</v>
      </c>
      <c r="P3593" s="64"/>
    </row>
    <row r="3594" spans="2:16" x14ac:dyDescent="0.25">
      <c r="B3594" s="62">
        <v>3589</v>
      </c>
      <c r="C3594" s="63" t="s">
        <v>3182</v>
      </c>
      <c r="D3594" s="63" t="s">
        <v>3214</v>
      </c>
      <c r="E3594" s="63" t="s">
        <v>3248</v>
      </c>
      <c r="F3594" s="63" t="s">
        <v>3248</v>
      </c>
      <c r="G3594" s="63"/>
      <c r="H3594" s="63"/>
      <c r="I3594" s="62" t="s">
        <v>3189</v>
      </c>
      <c r="J3594" s="63">
        <v>43.07</v>
      </c>
      <c r="K3594" s="63">
        <v>13</v>
      </c>
      <c r="L3594" s="63" t="s">
        <v>3186</v>
      </c>
      <c r="M3594" s="63" t="s">
        <v>3187</v>
      </c>
      <c r="N3594" s="63" t="s">
        <v>3190</v>
      </c>
      <c r="O3594" s="62">
        <v>3</v>
      </c>
      <c r="P3594" s="64"/>
    </row>
    <row r="3595" spans="2:16" x14ac:dyDescent="0.25">
      <c r="B3595" s="62">
        <v>3590</v>
      </c>
      <c r="C3595" s="63" t="s">
        <v>3182</v>
      </c>
      <c r="D3595" s="63" t="s">
        <v>3214</v>
      </c>
      <c r="E3595" s="63" t="s">
        <v>3248</v>
      </c>
      <c r="F3595" s="63" t="s">
        <v>3248</v>
      </c>
      <c r="G3595" s="63"/>
      <c r="H3595" s="63"/>
      <c r="I3595" s="62" t="s">
        <v>3189</v>
      </c>
      <c r="J3595" s="63">
        <v>273.58</v>
      </c>
      <c r="K3595" s="63">
        <v>13</v>
      </c>
      <c r="L3595" s="63" t="s">
        <v>3186</v>
      </c>
      <c r="M3595" s="63" t="s">
        <v>3187</v>
      </c>
      <c r="N3595" s="63" t="s">
        <v>3190</v>
      </c>
      <c r="O3595" s="62">
        <v>3</v>
      </c>
      <c r="P3595" s="64"/>
    </row>
    <row r="3596" spans="2:16" x14ac:dyDescent="0.25">
      <c r="B3596" s="62">
        <v>3591</v>
      </c>
      <c r="C3596" s="63" t="s">
        <v>3182</v>
      </c>
      <c r="D3596" s="63" t="s">
        <v>3214</v>
      </c>
      <c r="E3596" s="63" t="s">
        <v>3248</v>
      </c>
      <c r="F3596" s="63" t="s">
        <v>3248</v>
      </c>
      <c r="G3596" s="63"/>
      <c r="H3596" s="63"/>
      <c r="I3596" s="62" t="s">
        <v>3189</v>
      </c>
      <c r="J3596" s="63">
        <v>97.6</v>
      </c>
      <c r="K3596" s="63">
        <v>13</v>
      </c>
      <c r="L3596" s="63" t="s">
        <v>3186</v>
      </c>
      <c r="M3596" s="63" t="s">
        <v>3187</v>
      </c>
      <c r="N3596" s="63" t="s">
        <v>3190</v>
      </c>
      <c r="O3596" s="62">
        <v>3</v>
      </c>
      <c r="P3596" s="64"/>
    </row>
    <row r="3597" spans="2:16" x14ac:dyDescent="0.25">
      <c r="B3597" s="62">
        <v>3592</v>
      </c>
      <c r="C3597" s="63" t="s">
        <v>3182</v>
      </c>
      <c r="D3597" s="63" t="s">
        <v>3214</v>
      </c>
      <c r="E3597" s="63" t="s">
        <v>3248</v>
      </c>
      <c r="F3597" s="63" t="s">
        <v>3248</v>
      </c>
      <c r="G3597" s="63"/>
      <c r="H3597" s="63"/>
      <c r="I3597" s="62" t="s">
        <v>3189</v>
      </c>
      <c r="J3597" s="63">
        <v>605.51</v>
      </c>
      <c r="K3597" s="63">
        <v>13</v>
      </c>
      <c r="L3597" s="63" t="s">
        <v>3186</v>
      </c>
      <c r="M3597" s="63" t="s">
        <v>3187</v>
      </c>
      <c r="N3597" s="63" t="s">
        <v>3190</v>
      </c>
      <c r="O3597" s="62">
        <v>3</v>
      </c>
      <c r="P3597" s="64"/>
    </row>
    <row r="3598" spans="2:16" x14ac:dyDescent="0.25">
      <c r="B3598" s="62">
        <v>3593</v>
      </c>
      <c r="C3598" s="63" t="s">
        <v>3182</v>
      </c>
      <c r="D3598" s="63" t="s">
        <v>3214</v>
      </c>
      <c r="E3598" s="63" t="s">
        <v>3248</v>
      </c>
      <c r="F3598" s="63" t="s">
        <v>3248</v>
      </c>
      <c r="G3598" s="63"/>
      <c r="H3598" s="63"/>
      <c r="I3598" s="62" t="s">
        <v>3189</v>
      </c>
      <c r="J3598" s="63">
        <v>617.29</v>
      </c>
      <c r="K3598" s="63">
        <v>13</v>
      </c>
      <c r="L3598" s="63" t="s">
        <v>3186</v>
      </c>
      <c r="M3598" s="63" t="s">
        <v>3187</v>
      </c>
      <c r="N3598" s="63" t="s">
        <v>3190</v>
      </c>
      <c r="O3598" s="62">
        <v>3</v>
      </c>
      <c r="P3598" s="64"/>
    </row>
    <row r="3599" spans="2:16" x14ac:dyDescent="0.25">
      <c r="B3599" s="62">
        <v>3594</v>
      </c>
      <c r="C3599" s="63" t="s">
        <v>3182</v>
      </c>
      <c r="D3599" s="63" t="s">
        <v>3214</v>
      </c>
      <c r="E3599" s="63" t="s">
        <v>3248</v>
      </c>
      <c r="F3599" s="63" t="s">
        <v>3248</v>
      </c>
      <c r="G3599" s="63"/>
      <c r="H3599" s="63"/>
      <c r="I3599" s="62" t="s">
        <v>3189</v>
      </c>
      <c r="J3599" s="63">
        <v>59.06</v>
      </c>
      <c r="K3599" s="63">
        <v>13</v>
      </c>
      <c r="L3599" s="63" t="s">
        <v>3186</v>
      </c>
      <c r="M3599" s="63" t="s">
        <v>3187</v>
      </c>
      <c r="N3599" s="63" t="s">
        <v>3190</v>
      </c>
      <c r="O3599" s="62">
        <v>3</v>
      </c>
      <c r="P3599" s="64"/>
    </row>
    <row r="3600" spans="2:16" x14ac:dyDescent="0.25">
      <c r="B3600" s="62">
        <v>3595</v>
      </c>
      <c r="C3600" s="63" t="s">
        <v>3182</v>
      </c>
      <c r="D3600" s="63" t="s">
        <v>3214</v>
      </c>
      <c r="E3600" s="63" t="s">
        <v>3248</v>
      </c>
      <c r="F3600" s="63" t="s">
        <v>3248</v>
      </c>
      <c r="G3600" s="63"/>
      <c r="H3600" s="63"/>
      <c r="I3600" s="62" t="s">
        <v>3189</v>
      </c>
      <c r="J3600" s="63">
        <v>141.97999999999999</v>
      </c>
      <c r="K3600" s="63">
        <v>13</v>
      </c>
      <c r="L3600" s="63" t="s">
        <v>3186</v>
      </c>
      <c r="M3600" s="63" t="s">
        <v>3187</v>
      </c>
      <c r="N3600" s="63" t="s">
        <v>3190</v>
      </c>
      <c r="O3600" s="62">
        <v>3</v>
      </c>
      <c r="P3600" s="64"/>
    </row>
    <row r="3601" spans="2:16" x14ac:dyDescent="0.25">
      <c r="B3601" s="62">
        <v>3596</v>
      </c>
      <c r="C3601" s="63" t="s">
        <v>3182</v>
      </c>
      <c r="D3601" s="63" t="s">
        <v>3214</v>
      </c>
      <c r="E3601" s="63" t="s">
        <v>3248</v>
      </c>
      <c r="F3601" s="63" t="s">
        <v>3248</v>
      </c>
      <c r="G3601" s="63"/>
      <c r="H3601" s="63"/>
      <c r="I3601" s="62" t="s">
        <v>3189</v>
      </c>
      <c r="J3601" s="63">
        <v>154.58000000000001</v>
      </c>
      <c r="K3601" s="63">
        <v>13</v>
      </c>
      <c r="L3601" s="63" t="s">
        <v>3186</v>
      </c>
      <c r="M3601" s="63" t="s">
        <v>3187</v>
      </c>
      <c r="N3601" s="63" t="s">
        <v>3190</v>
      </c>
      <c r="O3601" s="62">
        <v>3</v>
      </c>
      <c r="P3601" s="64"/>
    </row>
    <row r="3602" spans="2:16" x14ac:dyDescent="0.25">
      <c r="B3602" s="62">
        <v>3597</v>
      </c>
      <c r="C3602" s="63" t="s">
        <v>3182</v>
      </c>
      <c r="D3602" s="63" t="s">
        <v>3214</v>
      </c>
      <c r="E3602" s="63" t="s">
        <v>3248</v>
      </c>
      <c r="F3602" s="63" t="s">
        <v>3248</v>
      </c>
      <c r="G3602" s="63"/>
      <c r="H3602" s="63"/>
      <c r="I3602" s="62" t="s">
        <v>3189</v>
      </c>
      <c r="J3602" s="63">
        <v>138.04</v>
      </c>
      <c r="K3602" s="63">
        <v>13</v>
      </c>
      <c r="L3602" s="63" t="s">
        <v>3186</v>
      </c>
      <c r="M3602" s="63" t="s">
        <v>3187</v>
      </c>
      <c r="N3602" s="63" t="s">
        <v>3190</v>
      </c>
      <c r="O3602" s="62">
        <v>3</v>
      </c>
      <c r="P3602" s="64"/>
    </row>
    <row r="3603" spans="2:16" x14ac:dyDescent="0.25">
      <c r="B3603" s="62">
        <v>3598</v>
      </c>
      <c r="C3603" s="63" t="s">
        <v>3182</v>
      </c>
      <c r="D3603" s="63" t="s">
        <v>3214</v>
      </c>
      <c r="E3603" s="63" t="s">
        <v>3248</v>
      </c>
      <c r="F3603" s="63" t="s">
        <v>3248</v>
      </c>
      <c r="G3603" s="63"/>
      <c r="H3603" s="63"/>
      <c r="I3603" s="62" t="s">
        <v>3189</v>
      </c>
      <c r="J3603" s="63">
        <v>243.48</v>
      </c>
      <c r="K3603" s="63">
        <v>13</v>
      </c>
      <c r="L3603" s="63" t="s">
        <v>3186</v>
      </c>
      <c r="M3603" s="63" t="s">
        <v>3187</v>
      </c>
      <c r="N3603" s="63" t="s">
        <v>3190</v>
      </c>
      <c r="O3603" s="62">
        <v>3</v>
      </c>
      <c r="P3603" s="64"/>
    </row>
    <row r="3604" spans="2:16" x14ac:dyDescent="0.25">
      <c r="B3604" s="62">
        <v>3599</v>
      </c>
      <c r="C3604" s="63" t="s">
        <v>3182</v>
      </c>
      <c r="D3604" s="63" t="s">
        <v>3214</v>
      </c>
      <c r="E3604" s="63" t="s">
        <v>3248</v>
      </c>
      <c r="F3604" s="63" t="s">
        <v>3248</v>
      </c>
      <c r="G3604" s="63"/>
      <c r="H3604" s="63"/>
      <c r="I3604" s="62" t="s">
        <v>3189</v>
      </c>
      <c r="J3604" s="63">
        <v>158.47</v>
      </c>
      <c r="K3604" s="63">
        <v>13</v>
      </c>
      <c r="L3604" s="63" t="s">
        <v>3186</v>
      </c>
      <c r="M3604" s="63" t="s">
        <v>3187</v>
      </c>
      <c r="N3604" s="63" t="s">
        <v>3190</v>
      </c>
      <c r="O3604" s="62">
        <v>3</v>
      </c>
      <c r="P3604" s="64"/>
    </row>
    <row r="3605" spans="2:16" x14ac:dyDescent="0.25">
      <c r="B3605" s="62">
        <v>3600</v>
      </c>
      <c r="C3605" s="63" t="s">
        <v>3182</v>
      </c>
      <c r="D3605" s="63" t="s">
        <v>3214</v>
      </c>
      <c r="E3605" s="63" t="s">
        <v>3247</v>
      </c>
      <c r="F3605" s="63" t="s">
        <v>3247</v>
      </c>
      <c r="G3605" s="63"/>
      <c r="H3605" s="63"/>
      <c r="I3605" s="62" t="s">
        <v>3185</v>
      </c>
      <c r="J3605" s="63">
        <v>144.75</v>
      </c>
      <c r="K3605" s="63">
        <v>13</v>
      </c>
      <c r="L3605" s="63" t="s">
        <v>3186</v>
      </c>
      <c r="M3605" s="63" t="s">
        <v>3194</v>
      </c>
      <c r="N3605" s="63" t="s">
        <v>2677</v>
      </c>
      <c r="O3605" s="62">
        <v>1</v>
      </c>
    </row>
    <row r="3606" spans="2:16" x14ac:dyDescent="0.25">
      <c r="B3606" s="62">
        <v>3601</v>
      </c>
      <c r="C3606" s="63" t="s">
        <v>3182</v>
      </c>
      <c r="D3606" s="63" t="s">
        <v>3245</v>
      </c>
      <c r="E3606" s="63" t="s">
        <v>3245</v>
      </c>
      <c r="F3606" s="63" t="s">
        <v>3245</v>
      </c>
      <c r="G3606" s="63"/>
      <c r="H3606" s="63"/>
      <c r="I3606" s="62" t="s">
        <v>3189</v>
      </c>
      <c r="J3606" s="63">
        <v>135.97999999999999</v>
      </c>
      <c r="K3606" s="63">
        <v>13</v>
      </c>
      <c r="L3606" s="63" t="s">
        <v>3186</v>
      </c>
      <c r="M3606" s="63" t="s">
        <v>3187</v>
      </c>
      <c r="N3606" s="63" t="s">
        <v>3190</v>
      </c>
      <c r="O3606" s="62">
        <v>3</v>
      </c>
      <c r="P3606" s="64"/>
    </row>
    <row r="3607" spans="2:16" x14ac:dyDescent="0.25">
      <c r="B3607" s="62">
        <v>3602</v>
      </c>
      <c r="C3607" s="63" t="s">
        <v>3182</v>
      </c>
      <c r="D3607" s="63" t="s">
        <v>3245</v>
      </c>
      <c r="E3607" s="63" t="s">
        <v>3245</v>
      </c>
      <c r="F3607" s="63" t="s">
        <v>3245</v>
      </c>
      <c r="G3607" s="63"/>
      <c r="H3607" s="63"/>
      <c r="I3607" s="62" t="s">
        <v>3189</v>
      </c>
      <c r="J3607" s="63">
        <v>172.72</v>
      </c>
      <c r="K3607" s="63">
        <v>13</v>
      </c>
      <c r="L3607" s="63" t="s">
        <v>3186</v>
      </c>
      <c r="M3607" s="63" t="s">
        <v>3187</v>
      </c>
      <c r="N3607" s="63" t="s">
        <v>3190</v>
      </c>
      <c r="O3607" s="62">
        <v>3</v>
      </c>
      <c r="P3607" s="64"/>
    </row>
    <row r="3608" spans="2:16" x14ac:dyDescent="0.25">
      <c r="B3608" s="62">
        <v>3603</v>
      </c>
      <c r="C3608" s="63" t="s">
        <v>3182</v>
      </c>
      <c r="D3608" s="63" t="s">
        <v>3245</v>
      </c>
      <c r="E3608" s="63" t="s">
        <v>3245</v>
      </c>
      <c r="F3608" s="63" t="s">
        <v>3245</v>
      </c>
      <c r="G3608" s="63"/>
      <c r="H3608" s="63"/>
      <c r="I3608" s="62" t="s">
        <v>3189</v>
      </c>
      <c r="J3608" s="63">
        <v>129.49</v>
      </c>
      <c r="K3608" s="63">
        <v>13</v>
      </c>
      <c r="L3608" s="63" t="s">
        <v>3186</v>
      </c>
      <c r="M3608" s="63" t="s">
        <v>3187</v>
      </c>
      <c r="N3608" s="63" t="s">
        <v>3190</v>
      </c>
      <c r="O3608" s="62">
        <v>3</v>
      </c>
      <c r="P3608" s="64"/>
    </row>
    <row r="3609" spans="2:16" x14ac:dyDescent="0.25">
      <c r="B3609" s="62">
        <v>3604</v>
      </c>
      <c r="C3609" s="63" t="s">
        <v>3182</v>
      </c>
      <c r="D3609" s="63" t="s">
        <v>3245</v>
      </c>
      <c r="E3609" s="63" t="s">
        <v>3245</v>
      </c>
      <c r="F3609" s="63" t="s">
        <v>3245</v>
      </c>
      <c r="G3609" s="63"/>
      <c r="H3609" s="63"/>
      <c r="I3609" s="62" t="s">
        <v>3189</v>
      </c>
      <c r="J3609" s="63">
        <v>91.93</v>
      </c>
      <c r="K3609" s="63">
        <v>13</v>
      </c>
      <c r="L3609" s="63" t="s">
        <v>3186</v>
      </c>
      <c r="M3609" s="63" t="s">
        <v>3187</v>
      </c>
      <c r="N3609" s="63" t="s">
        <v>3190</v>
      </c>
      <c r="O3609" s="62">
        <v>3</v>
      </c>
      <c r="P3609" s="64"/>
    </row>
    <row r="3610" spans="2:16" x14ac:dyDescent="0.25">
      <c r="B3610" s="62">
        <v>3605</v>
      </c>
      <c r="C3610" s="63" t="s">
        <v>3182</v>
      </c>
      <c r="D3610" s="63" t="s">
        <v>3245</v>
      </c>
      <c r="E3610" s="63" t="s">
        <v>3245</v>
      </c>
      <c r="F3610" s="63" t="s">
        <v>3245</v>
      </c>
      <c r="G3610" s="63"/>
      <c r="H3610" s="63"/>
      <c r="I3610" s="62" t="s">
        <v>3189</v>
      </c>
      <c r="J3610" s="63">
        <v>93.54</v>
      </c>
      <c r="K3610" s="63">
        <v>13</v>
      </c>
      <c r="L3610" s="63" t="s">
        <v>3186</v>
      </c>
      <c r="M3610" s="63" t="s">
        <v>3187</v>
      </c>
      <c r="N3610" s="63" t="s">
        <v>3190</v>
      </c>
      <c r="O3610" s="62">
        <v>3</v>
      </c>
      <c r="P3610" s="64"/>
    </row>
    <row r="3611" spans="2:16" x14ac:dyDescent="0.25">
      <c r="B3611" s="62">
        <v>3606</v>
      </c>
      <c r="C3611" s="63" t="s">
        <v>3182</v>
      </c>
      <c r="D3611" s="63" t="s">
        <v>3245</v>
      </c>
      <c r="E3611" s="63" t="s">
        <v>3245</v>
      </c>
      <c r="F3611" s="63" t="s">
        <v>3245</v>
      </c>
      <c r="G3611" s="63"/>
      <c r="H3611" s="63"/>
      <c r="I3611" s="62" t="s">
        <v>3189</v>
      </c>
      <c r="J3611" s="63">
        <v>60.66</v>
      </c>
      <c r="K3611" s="63">
        <v>13</v>
      </c>
      <c r="L3611" s="63" t="s">
        <v>3186</v>
      </c>
      <c r="M3611" s="63" t="s">
        <v>3187</v>
      </c>
      <c r="N3611" s="63" t="s">
        <v>3190</v>
      </c>
      <c r="O3611" s="62">
        <v>3</v>
      </c>
      <c r="P3611" s="64"/>
    </row>
    <row r="3612" spans="2:16" x14ac:dyDescent="0.25">
      <c r="B3612" s="62">
        <v>3607</v>
      </c>
      <c r="C3612" s="63" t="s">
        <v>3182</v>
      </c>
      <c r="D3612" s="63" t="s">
        <v>3245</v>
      </c>
      <c r="E3612" s="63" t="s">
        <v>3245</v>
      </c>
      <c r="F3612" s="63" t="s">
        <v>3245</v>
      </c>
      <c r="G3612" s="63"/>
      <c r="H3612" s="63"/>
      <c r="I3612" s="62" t="s">
        <v>3189</v>
      </c>
      <c r="J3612" s="63">
        <v>23.19</v>
      </c>
      <c r="K3612" s="63">
        <v>13</v>
      </c>
      <c r="L3612" s="63" t="s">
        <v>3186</v>
      </c>
      <c r="M3612" s="63" t="s">
        <v>3187</v>
      </c>
      <c r="N3612" s="63" t="s">
        <v>3190</v>
      </c>
      <c r="O3612" s="62">
        <v>3</v>
      </c>
      <c r="P3612" s="64"/>
    </row>
    <row r="3613" spans="2:16" x14ac:dyDescent="0.25">
      <c r="B3613" s="62">
        <v>3608</v>
      </c>
      <c r="C3613" s="63" t="s">
        <v>3182</v>
      </c>
      <c r="D3613" s="63" t="s">
        <v>3214</v>
      </c>
      <c r="E3613" s="63" t="s">
        <v>3248</v>
      </c>
      <c r="F3613" s="63" t="s">
        <v>3248</v>
      </c>
      <c r="G3613" s="63"/>
      <c r="H3613" s="63"/>
      <c r="I3613" s="62" t="s">
        <v>3189</v>
      </c>
      <c r="J3613" s="63">
        <v>78.31</v>
      </c>
      <c r="K3613" s="63">
        <v>13</v>
      </c>
      <c r="L3613" s="63" t="s">
        <v>3186</v>
      </c>
      <c r="M3613" s="63" t="s">
        <v>3187</v>
      </c>
      <c r="N3613" s="63" t="s">
        <v>3190</v>
      </c>
      <c r="O3613" s="62">
        <v>3</v>
      </c>
      <c r="P3613" s="64"/>
    </row>
    <row r="3614" spans="2:16" x14ac:dyDescent="0.25">
      <c r="B3614" s="62">
        <v>3609</v>
      </c>
      <c r="C3614" s="63" t="s">
        <v>3182</v>
      </c>
      <c r="D3614" s="63" t="s">
        <v>3214</v>
      </c>
      <c r="E3614" s="63" t="s">
        <v>3214</v>
      </c>
      <c r="F3614" s="63" t="s">
        <v>3214</v>
      </c>
      <c r="G3614" s="63"/>
      <c r="H3614" s="63"/>
      <c r="I3614" s="62" t="s">
        <v>3189</v>
      </c>
      <c r="J3614" s="63">
        <v>65</v>
      </c>
      <c r="K3614" s="63">
        <v>12</v>
      </c>
      <c r="L3614" s="63" t="s">
        <v>3186</v>
      </c>
      <c r="M3614" s="63" t="s">
        <v>3187</v>
      </c>
      <c r="N3614" s="63" t="s">
        <v>3198</v>
      </c>
      <c r="O3614" s="62">
        <v>3</v>
      </c>
      <c r="P3614" s="64"/>
    </row>
    <row r="3615" spans="2:16" x14ac:dyDescent="0.25">
      <c r="B3615" s="62">
        <v>3610</v>
      </c>
      <c r="C3615" s="63" t="s">
        <v>3182</v>
      </c>
      <c r="D3615" s="63" t="s">
        <v>3245</v>
      </c>
      <c r="E3615" s="63" t="s">
        <v>3245</v>
      </c>
      <c r="F3615" s="63" t="s">
        <v>3245</v>
      </c>
      <c r="G3615" s="63"/>
      <c r="H3615" s="63"/>
      <c r="I3615" s="62" t="s">
        <v>3189</v>
      </c>
      <c r="J3615" s="63">
        <v>88.26</v>
      </c>
      <c r="K3615" s="63">
        <v>13</v>
      </c>
      <c r="L3615" s="63" t="s">
        <v>3186</v>
      </c>
      <c r="M3615" s="63" t="s">
        <v>3187</v>
      </c>
      <c r="N3615" s="63" t="s">
        <v>3190</v>
      </c>
      <c r="O3615" s="62">
        <v>3</v>
      </c>
      <c r="P3615" s="64"/>
    </row>
    <row r="3616" spans="2:16" x14ac:dyDescent="0.25">
      <c r="B3616" s="62">
        <v>3611</v>
      </c>
      <c r="C3616" s="63" t="s">
        <v>3182</v>
      </c>
      <c r="D3616" s="63" t="s">
        <v>3214</v>
      </c>
      <c r="E3616" s="63" t="s">
        <v>3247</v>
      </c>
      <c r="F3616" s="63" t="s">
        <v>3247</v>
      </c>
      <c r="G3616" s="63"/>
      <c r="H3616" s="63"/>
      <c r="I3616" s="62" t="s">
        <v>3185</v>
      </c>
      <c r="J3616" s="63">
        <v>167.49</v>
      </c>
      <c r="K3616" s="63">
        <v>13</v>
      </c>
      <c r="L3616" s="63" t="s">
        <v>3186</v>
      </c>
      <c r="M3616" s="63" t="s">
        <v>3194</v>
      </c>
      <c r="N3616" s="63" t="s">
        <v>2677</v>
      </c>
      <c r="O3616" s="62">
        <v>1</v>
      </c>
    </row>
    <row r="3617" spans="2:16" x14ac:dyDescent="0.25">
      <c r="B3617" s="62">
        <v>3612</v>
      </c>
      <c r="C3617" s="63" t="s">
        <v>3182</v>
      </c>
      <c r="D3617" s="63" t="s">
        <v>3245</v>
      </c>
      <c r="E3617" s="63" t="s">
        <v>3245</v>
      </c>
      <c r="F3617" s="63" t="s">
        <v>3245</v>
      </c>
      <c r="G3617" s="63"/>
      <c r="H3617" s="63"/>
      <c r="I3617" s="62" t="s">
        <v>3189</v>
      </c>
      <c r="J3617" s="63">
        <v>68.42</v>
      </c>
      <c r="K3617" s="63">
        <v>13</v>
      </c>
      <c r="L3617" s="63" t="s">
        <v>3186</v>
      </c>
      <c r="M3617" s="63" t="s">
        <v>3187</v>
      </c>
      <c r="N3617" s="63" t="s">
        <v>3190</v>
      </c>
      <c r="O3617" s="62">
        <v>3</v>
      </c>
      <c r="P3617" s="64"/>
    </row>
    <row r="3618" spans="2:16" x14ac:dyDescent="0.25">
      <c r="B3618" s="62">
        <v>3613</v>
      </c>
      <c r="C3618" s="63" t="s">
        <v>3182</v>
      </c>
      <c r="D3618" s="63" t="s">
        <v>3214</v>
      </c>
      <c r="E3618" s="63" t="s">
        <v>3215</v>
      </c>
      <c r="F3618" s="63" t="s">
        <v>3215</v>
      </c>
      <c r="G3618" s="63"/>
      <c r="H3618" s="63"/>
      <c r="I3618" s="62" t="s">
        <v>3189</v>
      </c>
      <c r="J3618" s="63">
        <v>85</v>
      </c>
      <c r="K3618" s="63">
        <v>13</v>
      </c>
      <c r="L3618" s="63" t="s">
        <v>3186</v>
      </c>
      <c r="M3618" s="63" t="s">
        <v>3187</v>
      </c>
      <c r="N3618" s="63" t="s">
        <v>3199</v>
      </c>
      <c r="O3618" s="62">
        <v>3</v>
      </c>
      <c r="P3618" s="64"/>
    </row>
    <row r="3619" spans="2:16" x14ac:dyDescent="0.25">
      <c r="B3619" s="62">
        <v>3614</v>
      </c>
      <c r="C3619" s="63" t="s">
        <v>3182</v>
      </c>
      <c r="D3619" s="63" t="s">
        <v>3214</v>
      </c>
      <c r="E3619" s="63" t="s">
        <v>3215</v>
      </c>
      <c r="F3619" s="63" t="s">
        <v>3215</v>
      </c>
      <c r="G3619" s="63"/>
      <c r="H3619" s="63"/>
      <c r="I3619" s="62" t="s">
        <v>3189</v>
      </c>
      <c r="J3619" s="63">
        <v>85</v>
      </c>
      <c r="K3619" s="63">
        <v>13</v>
      </c>
      <c r="L3619" s="63" t="s">
        <v>3186</v>
      </c>
      <c r="M3619" s="63" t="s">
        <v>3187</v>
      </c>
      <c r="N3619" s="63" t="s">
        <v>3199</v>
      </c>
      <c r="O3619" s="62">
        <v>3</v>
      </c>
      <c r="P3619" s="64"/>
    </row>
    <row r="3620" spans="2:16" x14ac:dyDescent="0.25">
      <c r="B3620" s="62">
        <v>3615</v>
      </c>
      <c r="C3620" s="63" t="s">
        <v>3182</v>
      </c>
      <c r="D3620" s="63" t="s">
        <v>3214</v>
      </c>
      <c r="E3620" s="63" t="s">
        <v>3247</v>
      </c>
      <c r="F3620" s="63" t="s">
        <v>3247</v>
      </c>
      <c r="G3620" s="63"/>
      <c r="H3620" s="63"/>
      <c r="I3620" s="62" t="s">
        <v>3185</v>
      </c>
      <c r="J3620" s="63">
        <v>170.55</v>
      </c>
      <c r="K3620" s="63">
        <v>13</v>
      </c>
      <c r="L3620" s="63" t="s">
        <v>3186</v>
      </c>
      <c r="M3620" s="63" t="s">
        <v>3194</v>
      </c>
      <c r="N3620" s="63" t="s">
        <v>2677</v>
      </c>
      <c r="O3620" s="62">
        <v>1</v>
      </c>
    </row>
    <row r="3621" spans="2:16" x14ac:dyDescent="0.25">
      <c r="B3621" s="62">
        <v>3616</v>
      </c>
      <c r="C3621" s="63" t="s">
        <v>3182</v>
      </c>
      <c r="D3621" s="63" t="s">
        <v>3214</v>
      </c>
      <c r="E3621" s="63" t="s">
        <v>3215</v>
      </c>
      <c r="F3621" s="63" t="s">
        <v>3215</v>
      </c>
      <c r="G3621" s="63"/>
      <c r="H3621" s="63"/>
      <c r="I3621" s="62" t="s">
        <v>3189</v>
      </c>
      <c r="J3621" s="63">
        <v>85</v>
      </c>
      <c r="K3621" s="63">
        <v>13</v>
      </c>
      <c r="L3621" s="63" t="s">
        <v>3186</v>
      </c>
      <c r="M3621" s="63" t="s">
        <v>3187</v>
      </c>
      <c r="N3621" s="63" t="s">
        <v>3199</v>
      </c>
      <c r="O3621" s="62">
        <v>3</v>
      </c>
      <c r="P3621" s="64"/>
    </row>
    <row r="3622" spans="2:16" x14ac:dyDescent="0.25">
      <c r="B3622" s="62">
        <v>3617</v>
      </c>
      <c r="C3622" s="63" t="s">
        <v>3182</v>
      </c>
      <c r="D3622" s="63" t="s">
        <v>3214</v>
      </c>
      <c r="E3622" s="63" t="s">
        <v>3215</v>
      </c>
      <c r="F3622" s="63" t="s">
        <v>3215</v>
      </c>
      <c r="G3622" s="63"/>
      <c r="H3622" s="63"/>
      <c r="I3622" s="62" t="s">
        <v>3189</v>
      </c>
      <c r="J3622" s="63">
        <v>85</v>
      </c>
      <c r="K3622" s="63">
        <v>13</v>
      </c>
      <c r="L3622" s="63" t="s">
        <v>3186</v>
      </c>
      <c r="M3622" s="63" t="s">
        <v>3187</v>
      </c>
      <c r="N3622" s="63" t="s">
        <v>3199</v>
      </c>
      <c r="O3622" s="62">
        <v>3</v>
      </c>
      <c r="P3622" s="64"/>
    </row>
    <row r="3623" spans="2:16" x14ac:dyDescent="0.25">
      <c r="B3623" s="62">
        <v>3618</v>
      </c>
      <c r="C3623" s="63" t="s">
        <v>3182</v>
      </c>
      <c r="D3623" s="63" t="s">
        <v>3214</v>
      </c>
      <c r="E3623" s="63" t="s">
        <v>3247</v>
      </c>
      <c r="F3623" s="63" t="s">
        <v>3247</v>
      </c>
      <c r="G3623" s="63"/>
      <c r="H3623" s="63"/>
      <c r="I3623" s="62" t="s">
        <v>3189</v>
      </c>
      <c r="J3623" s="63">
        <v>199.21</v>
      </c>
      <c r="K3623" s="63">
        <v>13</v>
      </c>
      <c r="L3623" s="63" t="s">
        <v>3186</v>
      </c>
      <c r="M3623" s="63" t="s">
        <v>3187</v>
      </c>
      <c r="N3623" s="63" t="s">
        <v>3190</v>
      </c>
      <c r="O3623" s="62">
        <v>3</v>
      </c>
      <c r="P3623" s="64"/>
    </row>
    <row r="3624" spans="2:16" x14ac:dyDescent="0.25">
      <c r="B3624" s="62">
        <v>3619</v>
      </c>
      <c r="C3624" s="63" t="s">
        <v>3182</v>
      </c>
      <c r="D3624" s="63" t="s">
        <v>3222</v>
      </c>
      <c r="E3624" s="63" t="s">
        <v>3257</v>
      </c>
      <c r="F3624" s="63" t="s">
        <v>3257</v>
      </c>
      <c r="G3624" s="63"/>
      <c r="H3624" s="63"/>
      <c r="I3624" s="62" t="s">
        <v>3189</v>
      </c>
      <c r="J3624" s="63">
        <v>20</v>
      </c>
      <c r="K3624" s="63">
        <v>13</v>
      </c>
      <c r="L3624" s="63" t="s">
        <v>3186</v>
      </c>
      <c r="M3624" s="63" t="s">
        <v>3187</v>
      </c>
      <c r="N3624" s="63" t="s">
        <v>3190</v>
      </c>
      <c r="O3624" s="62">
        <v>3</v>
      </c>
      <c r="P3624" s="64"/>
    </row>
    <row r="3625" spans="2:16" x14ac:dyDescent="0.25">
      <c r="B3625" s="62">
        <v>3620</v>
      </c>
      <c r="C3625" s="63" t="s">
        <v>3182</v>
      </c>
      <c r="D3625" s="63" t="s">
        <v>3214</v>
      </c>
      <c r="E3625" s="63" t="s">
        <v>3215</v>
      </c>
      <c r="F3625" s="63" t="s">
        <v>3215</v>
      </c>
      <c r="G3625" s="63"/>
      <c r="H3625" s="63"/>
      <c r="I3625" s="62" t="s">
        <v>3189</v>
      </c>
      <c r="J3625" s="63">
        <v>85</v>
      </c>
      <c r="K3625" s="63">
        <v>13</v>
      </c>
      <c r="L3625" s="63" t="s">
        <v>3186</v>
      </c>
      <c r="M3625" s="63" t="s">
        <v>3187</v>
      </c>
      <c r="N3625" s="63" t="s">
        <v>3199</v>
      </c>
      <c r="O3625" s="62">
        <v>3</v>
      </c>
      <c r="P3625" s="64"/>
    </row>
    <row r="3626" spans="2:16" x14ac:dyDescent="0.25">
      <c r="B3626" s="62">
        <v>3621</v>
      </c>
      <c r="C3626" s="63" t="s">
        <v>3182</v>
      </c>
      <c r="D3626" s="63" t="s">
        <v>3214</v>
      </c>
      <c r="E3626" s="63" t="s">
        <v>3215</v>
      </c>
      <c r="F3626" s="63" t="s">
        <v>3215</v>
      </c>
      <c r="G3626" s="63"/>
      <c r="H3626" s="63"/>
      <c r="I3626" s="62" t="s">
        <v>3189</v>
      </c>
      <c r="J3626" s="63">
        <v>110</v>
      </c>
      <c r="K3626" s="63">
        <v>13</v>
      </c>
      <c r="L3626" s="63" t="s">
        <v>3186</v>
      </c>
      <c r="M3626" s="63" t="s">
        <v>3187</v>
      </c>
      <c r="N3626" s="63" t="s">
        <v>3190</v>
      </c>
      <c r="O3626" s="62">
        <v>3</v>
      </c>
      <c r="P3626" s="64"/>
    </row>
    <row r="3627" spans="2:16" x14ac:dyDescent="0.25">
      <c r="B3627" s="62">
        <v>3622</v>
      </c>
      <c r="C3627" s="63" t="s">
        <v>3182</v>
      </c>
      <c r="D3627" s="63" t="s">
        <v>3214</v>
      </c>
      <c r="E3627" s="63" t="s">
        <v>3247</v>
      </c>
      <c r="F3627" s="63" t="s">
        <v>3247</v>
      </c>
      <c r="G3627" s="63"/>
      <c r="H3627" s="63"/>
      <c r="I3627" s="62" t="s">
        <v>3185</v>
      </c>
      <c r="J3627" s="63">
        <v>189.82</v>
      </c>
      <c r="K3627" s="63">
        <v>13</v>
      </c>
      <c r="L3627" s="63" t="s">
        <v>3186</v>
      </c>
      <c r="M3627" s="63" t="s">
        <v>3194</v>
      </c>
      <c r="N3627" s="63" t="s">
        <v>2677</v>
      </c>
      <c r="O3627" s="62">
        <v>1</v>
      </c>
    </row>
    <row r="3628" spans="2:16" x14ac:dyDescent="0.25">
      <c r="B3628" s="62">
        <v>3623</v>
      </c>
      <c r="C3628" s="63" t="s">
        <v>3182</v>
      </c>
      <c r="D3628" s="63" t="s">
        <v>3245</v>
      </c>
      <c r="E3628" s="63" t="s">
        <v>3245</v>
      </c>
      <c r="F3628" s="63" t="s">
        <v>3245</v>
      </c>
      <c r="G3628" s="63"/>
      <c r="H3628" s="63"/>
      <c r="I3628" s="62" t="s">
        <v>3189</v>
      </c>
      <c r="J3628" s="63">
        <v>121.12</v>
      </c>
      <c r="K3628" s="63">
        <v>13</v>
      </c>
      <c r="L3628" s="63" t="s">
        <v>3186</v>
      </c>
      <c r="M3628" s="63" t="s">
        <v>3187</v>
      </c>
      <c r="N3628" s="63" t="s">
        <v>3190</v>
      </c>
      <c r="O3628" s="62">
        <v>3</v>
      </c>
      <c r="P3628" s="64"/>
    </row>
    <row r="3629" spans="2:16" x14ac:dyDescent="0.25">
      <c r="B3629" s="62">
        <v>3624</v>
      </c>
      <c r="C3629" s="63" t="s">
        <v>3182</v>
      </c>
      <c r="D3629" s="63" t="s">
        <v>3222</v>
      </c>
      <c r="E3629" s="63" t="s">
        <v>3257</v>
      </c>
      <c r="F3629" s="63" t="s">
        <v>3257</v>
      </c>
      <c r="G3629" s="63"/>
      <c r="H3629" s="63"/>
      <c r="I3629" s="62" t="s">
        <v>3189</v>
      </c>
      <c r="J3629" s="63">
        <v>166.44</v>
      </c>
      <c r="K3629" s="63">
        <v>13</v>
      </c>
      <c r="L3629" s="63" t="s">
        <v>3186</v>
      </c>
      <c r="M3629" s="63" t="s">
        <v>3187</v>
      </c>
      <c r="N3629" s="63" t="s">
        <v>3190</v>
      </c>
      <c r="O3629" s="62">
        <v>3</v>
      </c>
      <c r="P3629" s="64"/>
    </row>
    <row r="3630" spans="2:16" x14ac:dyDescent="0.25">
      <c r="B3630" s="62">
        <v>3625</v>
      </c>
      <c r="C3630" s="63" t="s">
        <v>3182</v>
      </c>
      <c r="D3630" s="63" t="s">
        <v>3245</v>
      </c>
      <c r="E3630" s="63" t="s">
        <v>3245</v>
      </c>
      <c r="F3630" s="63" t="s">
        <v>3245</v>
      </c>
      <c r="G3630" s="63"/>
      <c r="H3630" s="63"/>
      <c r="I3630" s="62" t="s">
        <v>3189</v>
      </c>
      <c r="J3630" s="63">
        <v>95.52</v>
      </c>
      <c r="K3630" s="63">
        <v>13</v>
      </c>
      <c r="L3630" s="63" t="s">
        <v>3186</v>
      </c>
      <c r="M3630" s="63" t="s">
        <v>3187</v>
      </c>
      <c r="N3630" s="63" t="s">
        <v>3190</v>
      </c>
      <c r="O3630" s="62">
        <v>3</v>
      </c>
      <c r="P3630" s="64"/>
    </row>
    <row r="3631" spans="2:16" x14ac:dyDescent="0.25">
      <c r="B3631" s="62">
        <v>3626</v>
      </c>
      <c r="C3631" s="63" t="s">
        <v>3182</v>
      </c>
      <c r="D3631" s="63" t="s">
        <v>3245</v>
      </c>
      <c r="E3631" s="63" t="s">
        <v>3245</v>
      </c>
      <c r="F3631" s="63" t="s">
        <v>3245</v>
      </c>
      <c r="G3631" s="63"/>
      <c r="H3631" s="63"/>
      <c r="I3631" s="62" t="s">
        <v>3189</v>
      </c>
      <c r="J3631" s="63">
        <v>217.88</v>
      </c>
      <c r="K3631" s="63">
        <v>13</v>
      </c>
      <c r="L3631" s="63" t="s">
        <v>3186</v>
      </c>
      <c r="M3631" s="63" t="s">
        <v>3187</v>
      </c>
      <c r="N3631" s="63" t="s">
        <v>3190</v>
      </c>
      <c r="O3631" s="62">
        <v>3</v>
      </c>
      <c r="P3631" s="64"/>
    </row>
    <row r="3632" spans="2:16" x14ac:dyDescent="0.25">
      <c r="B3632" s="62">
        <v>3627</v>
      </c>
      <c r="C3632" s="63" t="s">
        <v>3182</v>
      </c>
      <c r="D3632" s="63" t="s">
        <v>3245</v>
      </c>
      <c r="E3632" s="63" t="s">
        <v>3245</v>
      </c>
      <c r="F3632" s="63" t="s">
        <v>3245</v>
      </c>
      <c r="G3632" s="63"/>
      <c r="H3632" s="63"/>
      <c r="I3632" s="62" t="s">
        <v>3189</v>
      </c>
      <c r="J3632" s="63">
        <v>105.91</v>
      </c>
      <c r="K3632" s="63">
        <v>13</v>
      </c>
      <c r="L3632" s="63" t="s">
        <v>3186</v>
      </c>
      <c r="M3632" s="63" t="s">
        <v>3187</v>
      </c>
      <c r="N3632" s="63" t="s">
        <v>3190</v>
      </c>
      <c r="O3632" s="62">
        <v>3</v>
      </c>
      <c r="P3632" s="64"/>
    </row>
    <row r="3633" spans="2:16" x14ac:dyDescent="0.25">
      <c r="B3633" s="62">
        <v>3628</v>
      </c>
      <c r="C3633" s="63" t="s">
        <v>3182</v>
      </c>
      <c r="D3633" s="63" t="s">
        <v>3245</v>
      </c>
      <c r="E3633" s="63" t="s">
        <v>3245</v>
      </c>
      <c r="F3633" s="63" t="s">
        <v>3245</v>
      </c>
      <c r="G3633" s="63"/>
      <c r="H3633" s="63"/>
      <c r="I3633" s="62" t="s">
        <v>3189</v>
      </c>
      <c r="J3633" s="63">
        <v>455.23</v>
      </c>
      <c r="K3633" s="63">
        <v>13</v>
      </c>
      <c r="L3633" s="63" t="s">
        <v>3186</v>
      </c>
      <c r="M3633" s="63" t="s">
        <v>3187</v>
      </c>
      <c r="N3633" s="63" t="s">
        <v>3190</v>
      </c>
      <c r="O3633" s="62">
        <v>3</v>
      </c>
      <c r="P3633" s="64"/>
    </row>
    <row r="3634" spans="2:16" x14ac:dyDescent="0.25">
      <c r="B3634" s="62">
        <v>3629</v>
      </c>
      <c r="C3634" s="63" t="s">
        <v>3182</v>
      </c>
      <c r="D3634" s="63" t="s">
        <v>3245</v>
      </c>
      <c r="E3634" s="63" t="s">
        <v>3245</v>
      </c>
      <c r="F3634" s="63" t="s">
        <v>3245</v>
      </c>
      <c r="G3634" s="63"/>
      <c r="H3634" s="63"/>
      <c r="I3634" s="62" t="s">
        <v>3189</v>
      </c>
      <c r="J3634" s="63">
        <v>142.28</v>
      </c>
      <c r="K3634" s="63">
        <v>13</v>
      </c>
      <c r="L3634" s="63" t="s">
        <v>3186</v>
      </c>
      <c r="M3634" s="63" t="s">
        <v>3187</v>
      </c>
      <c r="N3634" s="63" t="s">
        <v>3190</v>
      </c>
      <c r="O3634" s="62">
        <v>3</v>
      </c>
      <c r="P3634" s="64"/>
    </row>
    <row r="3635" spans="2:16" x14ac:dyDescent="0.25">
      <c r="B3635" s="62">
        <v>3630</v>
      </c>
      <c r="C3635" s="63" t="s">
        <v>3182</v>
      </c>
      <c r="D3635" s="63" t="s">
        <v>3245</v>
      </c>
      <c r="E3635" s="63" t="s">
        <v>3245</v>
      </c>
      <c r="F3635" s="63" t="s">
        <v>3245</v>
      </c>
      <c r="G3635" s="63"/>
      <c r="H3635" s="63"/>
      <c r="I3635" s="62" t="s">
        <v>3189</v>
      </c>
      <c r="J3635" s="63">
        <v>91.73</v>
      </c>
      <c r="K3635" s="63">
        <v>13</v>
      </c>
      <c r="L3635" s="63" t="s">
        <v>3186</v>
      </c>
      <c r="M3635" s="63" t="s">
        <v>3187</v>
      </c>
      <c r="N3635" s="63" t="s">
        <v>3190</v>
      </c>
      <c r="O3635" s="62">
        <v>3</v>
      </c>
      <c r="P3635" s="64"/>
    </row>
    <row r="3636" spans="2:16" x14ac:dyDescent="0.25">
      <c r="B3636" s="62">
        <v>3631</v>
      </c>
      <c r="C3636" s="63" t="s">
        <v>3182</v>
      </c>
      <c r="D3636" s="63" t="s">
        <v>3245</v>
      </c>
      <c r="E3636" s="63" t="s">
        <v>3245</v>
      </c>
      <c r="F3636" s="63" t="s">
        <v>3245</v>
      </c>
      <c r="G3636" s="63"/>
      <c r="H3636" s="63"/>
      <c r="I3636" s="62" t="s">
        <v>3189</v>
      </c>
      <c r="J3636" s="63">
        <v>219.13</v>
      </c>
      <c r="K3636" s="63">
        <v>13</v>
      </c>
      <c r="L3636" s="63" t="s">
        <v>3186</v>
      </c>
      <c r="M3636" s="63" t="s">
        <v>3187</v>
      </c>
      <c r="N3636" s="63" t="s">
        <v>3190</v>
      </c>
      <c r="O3636" s="62">
        <v>3</v>
      </c>
      <c r="P3636" s="64"/>
    </row>
    <row r="3637" spans="2:16" x14ac:dyDescent="0.25">
      <c r="B3637" s="62">
        <v>3632</v>
      </c>
      <c r="C3637" s="63" t="s">
        <v>3182</v>
      </c>
      <c r="D3637" s="63" t="s">
        <v>3245</v>
      </c>
      <c r="E3637" s="63" t="s">
        <v>3245</v>
      </c>
      <c r="F3637" s="63" t="s">
        <v>3245</v>
      </c>
      <c r="G3637" s="63"/>
      <c r="H3637" s="63"/>
      <c r="I3637" s="62" t="s">
        <v>3189</v>
      </c>
      <c r="J3637" s="63">
        <v>92.3</v>
      </c>
      <c r="K3637" s="63">
        <v>13</v>
      </c>
      <c r="L3637" s="63" t="s">
        <v>3186</v>
      </c>
      <c r="M3637" s="63" t="s">
        <v>3187</v>
      </c>
      <c r="N3637" s="63" t="s">
        <v>3190</v>
      </c>
      <c r="O3637" s="62">
        <v>3</v>
      </c>
      <c r="P3637" s="64"/>
    </row>
    <row r="3638" spans="2:16" x14ac:dyDescent="0.25">
      <c r="B3638" s="62">
        <v>3633</v>
      </c>
      <c r="C3638" s="63" t="s">
        <v>3182</v>
      </c>
      <c r="D3638" s="63" t="s">
        <v>3245</v>
      </c>
      <c r="E3638" s="63" t="s">
        <v>3245</v>
      </c>
      <c r="F3638" s="63" t="s">
        <v>3245</v>
      </c>
      <c r="G3638" s="63"/>
      <c r="H3638" s="63"/>
      <c r="I3638" s="62" t="s">
        <v>3189</v>
      </c>
      <c r="J3638" s="63">
        <v>146.26</v>
      </c>
      <c r="K3638" s="63">
        <v>13</v>
      </c>
      <c r="L3638" s="63" t="s">
        <v>3186</v>
      </c>
      <c r="M3638" s="63" t="s">
        <v>3187</v>
      </c>
      <c r="N3638" s="63" t="s">
        <v>3190</v>
      </c>
      <c r="O3638" s="62">
        <v>3</v>
      </c>
      <c r="P3638" s="64"/>
    </row>
    <row r="3639" spans="2:16" x14ac:dyDescent="0.25">
      <c r="B3639" s="62">
        <v>3634</v>
      </c>
      <c r="C3639" s="63" t="s">
        <v>3182</v>
      </c>
      <c r="D3639" s="63" t="s">
        <v>3245</v>
      </c>
      <c r="E3639" s="63" t="s">
        <v>3245</v>
      </c>
      <c r="F3639" s="63" t="s">
        <v>3245</v>
      </c>
      <c r="G3639" s="63"/>
      <c r="H3639" s="63"/>
      <c r="I3639" s="62" t="s">
        <v>3189</v>
      </c>
      <c r="J3639" s="63">
        <v>150.94999999999999</v>
      </c>
      <c r="K3639" s="63">
        <v>13</v>
      </c>
      <c r="L3639" s="63" t="s">
        <v>3186</v>
      </c>
      <c r="M3639" s="63" t="s">
        <v>3187</v>
      </c>
      <c r="N3639" s="63" t="s">
        <v>3190</v>
      </c>
      <c r="O3639" s="62">
        <v>3</v>
      </c>
      <c r="P3639" s="64"/>
    </row>
    <row r="3640" spans="2:16" x14ac:dyDescent="0.25">
      <c r="B3640" s="62">
        <v>3635</v>
      </c>
      <c r="C3640" s="63" t="s">
        <v>3182</v>
      </c>
      <c r="D3640" s="63" t="s">
        <v>3214</v>
      </c>
      <c r="E3640" s="63" t="s">
        <v>3215</v>
      </c>
      <c r="F3640" s="63" t="s">
        <v>3215</v>
      </c>
      <c r="G3640" s="63"/>
      <c r="H3640" s="63"/>
      <c r="I3640" s="62" t="s">
        <v>3189</v>
      </c>
      <c r="J3640" s="63">
        <v>90</v>
      </c>
      <c r="K3640" s="63">
        <v>13</v>
      </c>
      <c r="L3640" s="63" t="s">
        <v>3186</v>
      </c>
      <c r="M3640" s="63" t="s">
        <v>3187</v>
      </c>
      <c r="N3640" s="63" t="s">
        <v>3190</v>
      </c>
      <c r="O3640" s="62">
        <v>3</v>
      </c>
      <c r="P3640" s="64"/>
    </row>
    <row r="3641" spans="2:16" x14ac:dyDescent="0.25">
      <c r="B3641" s="62">
        <v>3636</v>
      </c>
      <c r="C3641" s="63" t="s">
        <v>3182</v>
      </c>
      <c r="D3641" s="63" t="s">
        <v>3245</v>
      </c>
      <c r="E3641" s="63" t="s">
        <v>3245</v>
      </c>
      <c r="F3641" s="63" t="s">
        <v>3245</v>
      </c>
      <c r="G3641" s="63"/>
      <c r="H3641" s="63"/>
      <c r="I3641" s="62" t="s">
        <v>3189</v>
      </c>
      <c r="J3641" s="63">
        <v>159.44999999999999</v>
      </c>
      <c r="K3641" s="63">
        <v>13</v>
      </c>
      <c r="L3641" s="63" t="s">
        <v>3186</v>
      </c>
      <c r="M3641" s="63" t="s">
        <v>3187</v>
      </c>
      <c r="N3641" s="63" t="s">
        <v>3190</v>
      </c>
      <c r="O3641" s="62">
        <v>3</v>
      </c>
      <c r="P3641" s="64"/>
    </row>
    <row r="3642" spans="2:16" x14ac:dyDescent="0.25">
      <c r="B3642" s="62">
        <v>3637</v>
      </c>
      <c r="C3642" s="63" t="s">
        <v>3182</v>
      </c>
      <c r="D3642" s="63" t="s">
        <v>3245</v>
      </c>
      <c r="E3642" s="63" t="s">
        <v>3245</v>
      </c>
      <c r="F3642" s="63" t="s">
        <v>3245</v>
      </c>
      <c r="G3642" s="63"/>
      <c r="H3642" s="63"/>
      <c r="I3642" s="62" t="s">
        <v>3189</v>
      </c>
      <c r="J3642" s="63">
        <v>290.17</v>
      </c>
      <c r="K3642" s="63">
        <v>13</v>
      </c>
      <c r="L3642" s="63" t="s">
        <v>3186</v>
      </c>
      <c r="M3642" s="63" t="s">
        <v>3187</v>
      </c>
      <c r="N3642" s="63" t="s">
        <v>3190</v>
      </c>
      <c r="O3642" s="62">
        <v>3</v>
      </c>
      <c r="P3642" s="64"/>
    </row>
    <row r="3643" spans="2:16" x14ac:dyDescent="0.25">
      <c r="B3643" s="62">
        <v>3638</v>
      </c>
      <c r="C3643" s="63" t="s">
        <v>3182</v>
      </c>
      <c r="D3643" s="63" t="s">
        <v>3245</v>
      </c>
      <c r="E3643" s="63" t="s">
        <v>3245</v>
      </c>
      <c r="F3643" s="63" t="s">
        <v>3245</v>
      </c>
      <c r="G3643" s="63"/>
      <c r="H3643" s="63"/>
      <c r="I3643" s="62" t="s">
        <v>3189</v>
      </c>
      <c r="J3643" s="63">
        <v>194.58</v>
      </c>
      <c r="K3643" s="63">
        <v>13</v>
      </c>
      <c r="L3643" s="63" t="s">
        <v>3186</v>
      </c>
      <c r="M3643" s="63" t="s">
        <v>3187</v>
      </c>
      <c r="N3643" s="63" t="s">
        <v>3190</v>
      </c>
      <c r="O3643" s="62">
        <v>3</v>
      </c>
      <c r="P3643" s="64"/>
    </row>
    <row r="3644" spans="2:16" x14ac:dyDescent="0.25">
      <c r="B3644" s="62">
        <v>3639</v>
      </c>
      <c r="C3644" s="63" t="s">
        <v>3182</v>
      </c>
      <c r="D3644" s="63" t="s">
        <v>3245</v>
      </c>
      <c r="E3644" s="63" t="s">
        <v>3245</v>
      </c>
      <c r="F3644" s="63" t="s">
        <v>3245</v>
      </c>
      <c r="G3644" s="63"/>
      <c r="H3644" s="63"/>
      <c r="I3644" s="62" t="s">
        <v>3189</v>
      </c>
      <c r="J3644" s="63">
        <v>191.5</v>
      </c>
      <c r="K3644" s="63">
        <v>13</v>
      </c>
      <c r="L3644" s="63" t="s">
        <v>3186</v>
      </c>
      <c r="M3644" s="63" t="s">
        <v>3187</v>
      </c>
      <c r="N3644" s="63" t="s">
        <v>3190</v>
      </c>
      <c r="O3644" s="62">
        <v>3</v>
      </c>
      <c r="P3644" s="64"/>
    </row>
    <row r="3645" spans="2:16" x14ac:dyDescent="0.25">
      <c r="B3645" s="62">
        <v>3640</v>
      </c>
      <c r="C3645" s="63" t="s">
        <v>3182</v>
      </c>
      <c r="D3645" s="63" t="s">
        <v>3245</v>
      </c>
      <c r="E3645" s="63" t="s">
        <v>3245</v>
      </c>
      <c r="F3645" s="63" t="s">
        <v>3245</v>
      </c>
      <c r="G3645" s="63"/>
      <c r="H3645" s="63"/>
      <c r="I3645" s="62" t="s">
        <v>3189</v>
      </c>
      <c r="J3645" s="63">
        <v>137.16999999999999</v>
      </c>
      <c r="K3645" s="63">
        <v>13</v>
      </c>
      <c r="L3645" s="63" t="s">
        <v>3186</v>
      </c>
      <c r="M3645" s="63" t="s">
        <v>3187</v>
      </c>
      <c r="N3645" s="63" t="s">
        <v>3190</v>
      </c>
      <c r="O3645" s="62">
        <v>3</v>
      </c>
      <c r="P3645" s="64"/>
    </row>
    <row r="3646" spans="2:16" x14ac:dyDescent="0.25">
      <c r="B3646" s="62">
        <v>3641</v>
      </c>
      <c r="C3646" s="63" t="s">
        <v>3182</v>
      </c>
      <c r="D3646" s="63" t="s">
        <v>3245</v>
      </c>
      <c r="E3646" s="63" t="s">
        <v>3245</v>
      </c>
      <c r="F3646" s="63" t="s">
        <v>3245</v>
      </c>
      <c r="G3646" s="63"/>
      <c r="H3646" s="63"/>
      <c r="I3646" s="62" t="s">
        <v>3189</v>
      </c>
      <c r="J3646" s="63">
        <v>164.11</v>
      </c>
      <c r="K3646" s="63">
        <v>13</v>
      </c>
      <c r="L3646" s="63" t="s">
        <v>3186</v>
      </c>
      <c r="M3646" s="63" t="s">
        <v>3187</v>
      </c>
      <c r="N3646" s="63" t="s">
        <v>3190</v>
      </c>
      <c r="O3646" s="62">
        <v>3</v>
      </c>
      <c r="P3646" s="64"/>
    </row>
    <row r="3647" spans="2:16" x14ac:dyDescent="0.25">
      <c r="B3647" s="62">
        <v>3642</v>
      </c>
      <c r="C3647" s="63" t="s">
        <v>3182</v>
      </c>
      <c r="D3647" s="63" t="s">
        <v>3245</v>
      </c>
      <c r="E3647" s="63" t="s">
        <v>3245</v>
      </c>
      <c r="F3647" s="63" t="s">
        <v>3245</v>
      </c>
      <c r="G3647" s="63"/>
      <c r="H3647" s="63"/>
      <c r="I3647" s="62" t="s">
        <v>3189</v>
      </c>
      <c r="J3647" s="63">
        <v>163.18</v>
      </c>
      <c r="K3647" s="63">
        <v>13</v>
      </c>
      <c r="L3647" s="63" t="s">
        <v>3186</v>
      </c>
      <c r="M3647" s="63" t="s">
        <v>3187</v>
      </c>
      <c r="N3647" s="63" t="s">
        <v>3190</v>
      </c>
      <c r="O3647" s="62">
        <v>3</v>
      </c>
      <c r="P3647" s="64"/>
    </row>
    <row r="3648" spans="2:16" x14ac:dyDescent="0.25">
      <c r="B3648" s="62">
        <v>3643</v>
      </c>
      <c r="C3648" s="63" t="s">
        <v>3182</v>
      </c>
      <c r="D3648" s="63" t="s">
        <v>3245</v>
      </c>
      <c r="E3648" s="63" t="s">
        <v>3245</v>
      </c>
      <c r="F3648" s="63" t="s">
        <v>3245</v>
      </c>
      <c r="G3648" s="63"/>
      <c r="H3648" s="63"/>
      <c r="I3648" s="62" t="s">
        <v>3189</v>
      </c>
      <c r="J3648" s="63">
        <v>196.18</v>
      </c>
      <c r="K3648" s="63">
        <v>13</v>
      </c>
      <c r="L3648" s="63" t="s">
        <v>3186</v>
      </c>
      <c r="M3648" s="63" t="s">
        <v>3187</v>
      </c>
      <c r="N3648" s="63" t="s">
        <v>3190</v>
      </c>
      <c r="O3648" s="62">
        <v>3</v>
      </c>
      <c r="P3648" s="64"/>
    </row>
    <row r="3649" spans="2:16" x14ac:dyDescent="0.25">
      <c r="B3649" s="62">
        <v>3644</v>
      </c>
      <c r="C3649" s="63" t="s">
        <v>3182</v>
      </c>
      <c r="D3649" s="63" t="s">
        <v>3245</v>
      </c>
      <c r="E3649" s="63" t="s">
        <v>3245</v>
      </c>
      <c r="F3649" s="63" t="s">
        <v>3245</v>
      </c>
      <c r="G3649" s="63"/>
      <c r="H3649" s="63"/>
      <c r="I3649" s="62" t="s">
        <v>3189</v>
      </c>
      <c r="J3649" s="63">
        <v>155.26</v>
      </c>
      <c r="K3649" s="63">
        <v>13</v>
      </c>
      <c r="L3649" s="63" t="s">
        <v>3186</v>
      </c>
      <c r="M3649" s="63" t="s">
        <v>3187</v>
      </c>
      <c r="N3649" s="63" t="s">
        <v>3190</v>
      </c>
      <c r="O3649" s="62">
        <v>3</v>
      </c>
      <c r="P3649" s="64"/>
    </row>
    <row r="3650" spans="2:16" x14ac:dyDescent="0.25">
      <c r="B3650" s="62">
        <v>3645</v>
      </c>
      <c r="C3650" s="63" t="s">
        <v>3182</v>
      </c>
      <c r="D3650" s="63" t="s">
        <v>3245</v>
      </c>
      <c r="E3650" s="63" t="s">
        <v>3245</v>
      </c>
      <c r="F3650" s="63" t="s">
        <v>3245</v>
      </c>
      <c r="G3650" s="63"/>
      <c r="H3650" s="63"/>
      <c r="I3650" s="62" t="s">
        <v>3189</v>
      </c>
      <c r="J3650" s="63">
        <v>115.32</v>
      </c>
      <c r="K3650" s="63">
        <v>13</v>
      </c>
      <c r="L3650" s="63" t="s">
        <v>3186</v>
      </c>
      <c r="M3650" s="63" t="s">
        <v>3187</v>
      </c>
      <c r="N3650" s="63" t="s">
        <v>3190</v>
      </c>
      <c r="O3650" s="62">
        <v>3</v>
      </c>
      <c r="P3650" s="64"/>
    </row>
    <row r="3651" spans="2:16" x14ac:dyDescent="0.25">
      <c r="B3651" s="62">
        <v>3646</v>
      </c>
      <c r="C3651" s="63" t="s">
        <v>3182</v>
      </c>
      <c r="D3651" s="63" t="s">
        <v>3214</v>
      </c>
      <c r="E3651" s="63" t="s">
        <v>3215</v>
      </c>
      <c r="F3651" s="63" t="s">
        <v>3215</v>
      </c>
      <c r="G3651" s="63"/>
      <c r="H3651" s="63"/>
      <c r="I3651" s="62" t="s">
        <v>3189</v>
      </c>
      <c r="J3651" s="63">
        <v>100</v>
      </c>
      <c r="K3651" s="63">
        <v>13</v>
      </c>
      <c r="L3651" s="63" t="s">
        <v>3186</v>
      </c>
      <c r="M3651" s="63" t="s">
        <v>3187</v>
      </c>
      <c r="N3651" s="63" t="s">
        <v>3190</v>
      </c>
      <c r="O3651" s="62">
        <v>3</v>
      </c>
      <c r="P3651" s="64"/>
    </row>
    <row r="3652" spans="2:16" x14ac:dyDescent="0.25">
      <c r="B3652" s="62">
        <v>3647</v>
      </c>
      <c r="C3652" s="63" t="s">
        <v>3182</v>
      </c>
      <c r="D3652" s="63" t="s">
        <v>3214</v>
      </c>
      <c r="E3652" s="63" t="s">
        <v>3215</v>
      </c>
      <c r="F3652" s="63" t="s">
        <v>3215</v>
      </c>
      <c r="G3652" s="63"/>
      <c r="H3652" s="63"/>
      <c r="I3652" s="62" t="s">
        <v>3189</v>
      </c>
      <c r="J3652" s="63">
        <v>100</v>
      </c>
      <c r="K3652" s="63">
        <v>13</v>
      </c>
      <c r="L3652" s="63" t="s">
        <v>3186</v>
      </c>
      <c r="M3652" s="63" t="s">
        <v>3187</v>
      </c>
      <c r="N3652" s="63" t="s">
        <v>3190</v>
      </c>
      <c r="O3652" s="62">
        <v>3</v>
      </c>
      <c r="P3652" s="64"/>
    </row>
    <row r="3653" spans="2:16" x14ac:dyDescent="0.25">
      <c r="B3653" s="62">
        <v>3648</v>
      </c>
      <c r="C3653" s="63" t="s">
        <v>3182</v>
      </c>
      <c r="D3653" s="63" t="s">
        <v>3214</v>
      </c>
      <c r="E3653" s="63" t="s">
        <v>3215</v>
      </c>
      <c r="F3653" s="63" t="s">
        <v>3215</v>
      </c>
      <c r="G3653" s="63"/>
      <c r="H3653" s="63"/>
      <c r="I3653" s="62" t="s">
        <v>3189</v>
      </c>
      <c r="J3653" s="63">
        <v>100</v>
      </c>
      <c r="K3653" s="63">
        <v>13</v>
      </c>
      <c r="L3653" s="63" t="s">
        <v>3186</v>
      </c>
      <c r="M3653" s="63" t="s">
        <v>3187</v>
      </c>
      <c r="N3653" s="63" t="s">
        <v>3199</v>
      </c>
      <c r="O3653" s="62">
        <v>3</v>
      </c>
      <c r="P3653" s="64"/>
    </row>
    <row r="3654" spans="2:16" x14ac:dyDescent="0.25">
      <c r="B3654" s="62">
        <v>3649</v>
      </c>
      <c r="C3654" s="63" t="s">
        <v>3182</v>
      </c>
      <c r="D3654" s="63" t="s">
        <v>3214</v>
      </c>
      <c r="E3654" s="63" t="s">
        <v>3215</v>
      </c>
      <c r="F3654" s="63" t="s">
        <v>3215</v>
      </c>
      <c r="G3654" s="63"/>
      <c r="H3654" s="63"/>
      <c r="I3654" s="62" t="s">
        <v>3189</v>
      </c>
      <c r="J3654" s="63">
        <v>100</v>
      </c>
      <c r="K3654" s="63">
        <v>13</v>
      </c>
      <c r="L3654" s="63" t="s">
        <v>3186</v>
      </c>
      <c r="M3654" s="63" t="s">
        <v>3187</v>
      </c>
      <c r="N3654" s="63" t="s">
        <v>3190</v>
      </c>
      <c r="O3654" s="62">
        <v>3</v>
      </c>
      <c r="P3654" s="64"/>
    </row>
    <row r="3655" spans="2:16" x14ac:dyDescent="0.25">
      <c r="B3655" s="62">
        <v>3650</v>
      </c>
      <c r="C3655" s="63" t="s">
        <v>3182</v>
      </c>
      <c r="D3655" s="63" t="s">
        <v>3214</v>
      </c>
      <c r="E3655" s="63" t="s">
        <v>3215</v>
      </c>
      <c r="F3655" s="63" t="s">
        <v>3215</v>
      </c>
      <c r="G3655" s="63"/>
      <c r="H3655" s="63"/>
      <c r="I3655" s="62" t="s">
        <v>3189</v>
      </c>
      <c r="J3655" s="63">
        <v>100</v>
      </c>
      <c r="K3655" s="63">
        <v>13</v>
      </c>
      <c r="L3655" s="63" t="s">
        <v>3186</v>
      </c>
      <c r="M3655" s="63" t="s">
        <v>3187</v>
      </c>
      <c r="N3655" s="63" t="s">
        <v>3190</v>
      </c>
      <c r="O3655" s="62">
        <v>3</v>
      </c>
      <c r="P3655" s="64"/>
    </row>
    <row r="3656" spans="2:16" x14ac:dyDescent="0.25">
      <c r="B3656" s="62">
        <v>3651</v>
      </c>
      <c r="C3656" s="63" t="s">
        <v>3182</v>
      </c>
      <c r="D3656" s="63" t="s">
        <v>3214</v>
      </c>
      <c r="E3656" s="63" t="s">
        <v>3215</v>
      </c>
      <c r="F3656" s="63" t="s">
        <v>3215</v>
      </c>
      <c r="G3656" s="63"/>
      <c r="H3656" s="63"/>
      <c r="I3656" s="62" t="s">
        <v>3189</v>
      </c>
      <c r="J3656" s="63">
        <v>100</v>
      </c>
      <c r="K3656" s="63">
        <v>13</v>
      </c>
      <c r="L3656" s="63" t="s">
        <v>3186</v>
      </c>
      <c r="M3656" s="63" t="s">
        <v>3187</v>
      </c>
      <c r="N3656" s="63" t="s">
        <v>3199</v>
      </c>
      <c r="O3656" s="62">
        <v>3</v>
      </c>
      <c r="P3656" s="64"/>
    </row>
    <row r="3657" spans="2:16" x14ac:dyDescent="0.25">
      <c r="B3657" s="62">
        <v>3652</v>
      </c>
      <c r="C3657" s="63" t="s">
        <v>3182</v>
      </c>
      <c r="D3657" s="63" t="s">
        <v>3214</v>
      </c>
      <c r="E3657" s="63" t="s">
        <v>3215</v>
      </c>
      <c r="F3657" s="63" t="s">
        <v>3215</v>
      </c>
      <c r="G3657" s="63"/>
      <c r="H3657" s="63"/>
      <c r="I3657" s="62" t="s">
        <v>3189</v>
      </c>
      <c r="J3657" s="63">
        <v>100</v>
      </c>
      <c r="K3657" s="63">
        <v>13</v>
      </c>
      <c r="L3657" s="63" t="s">
        <v>3186</v>
      </c>
      <c r="M3657" s="63" t="s">
        <v>3187</v>
      </c>
      <c r="N3657" s="63" t="s">
        <v>3190</v>
      </c>
      <c r="O3657" s="62">
        <v>3</v>
      </c>
      <c r="P3657" s="64"/>
    </row>
    <row r="3658" spans="2:16" x14ac:dyDescent="0.25">
      <c r="B3658" s="62">
        <v>3653</v>
      </c>
      <c r="C3658" s="63" t="s">
        <v>3182</v>
      </c>
      <c r="D3658" s="63" t="s">
        <v>3214</v>
      </c>
      <c r="E3658" s="63" t="s">
        <v>3215</v>
      </c>
      <c r="F3658" s="63" t="s">
        <v>3215</v>
      </c>
      <c r="G3658" s="63"/>
      <c r="H3658" s="63"/>
      <c r="I3658" s="62" t="s">
        <v>3189</v>
      </c>
      <c r="J3658" s="63">
        <v>100</v>
      </c>
      <c r="K3658" s="63">
        <v>13</v>
      </c>
      <c r="L3658" s="63" t="s">
        <v>3186</v>
      </c>
      <c r="M3658" s="63" t="s">
        <v>3187</v>
      </c>
      <c r="N3658" s="63" t="s">
        <v>3190</v>
      </c>
      <c r="O3658" s="62">
        <v>3</v>
      </c>
      <c r="P3658" s="64"/>
    </row>
    <row r="3659" spans="2:16" x14ac:dyDescent="0.25">
      <c r="B3659" s="62">
        <v>3654</v>
      </c>
      <c r="C3659" s="63" t="s">
        <v>3182</v>
      </c>
      <c r="D3659" s="63" t="s">
        <v>3214</v>
      </c>
      <c r="E3659" s="63" t="s">
        <v>3215</v>
      </c>
      <c r="F3659" s="63" t="s">
        <v>3215</v>
      </c>
      <c r="G3659" s="63"/>
      <c r="H3659" s="63"/>
      <c r="I3659" s="62" t="s">
        <v>3189</v>
      </c>
      <c r="J3659" s="63">
        <v>100</v>
      </c>
      <c r="K3659" s="63">
        <v>13</v>
      </c>
      <c r="L3659" s="63" t="s">
        <v>3186</v>
      </c>
      <c r="M3659" s="63" t="s">
        <v>3187</v>
      </c>
      <c r="N3659" s="63" t="s">
        <v>3190</v>
      </c>
      <c r="O3659" s="62">
        <v>3</v>
      </c>
      <c r="P3659" s="64"/>
    </row>
    <row r="3660" spans="2:16" x14ac:dyDescent="0.25">
      <c r="B3660" s="62">
        <v>3655</v>
      </c>
      <c r="C3660" s="63" t="s">
        <v>3182</v>
      </c>
      <c r="D3660" s="63" t="s">
        <v>3214</v>
      </c>
      <c r="E3660" s="63" t="s">
        <v>3215</v>
      </c>
      <c r="F3660" s="63" t="s">
        <v>3215</v>
      </c>
      <c r="G3660" s="63"/>
      <c r="H3660" s="63"/>
      <c r="I3660" s="62" t="s">
        <v>3189</v>
      </c>
      <c r="J3660" s="63">
        <v>100</v>
      </c>
      <c r="K3660" s="63">
        <v>13</v>
      </c>
      <c r="L3660" s="63" t="s">
        <v>3186</v>
      </c>
      <c r="M3660" s="63" t="s">
        <v>3187</v>
      </c>
      <c r="N3660" s="63" t="s">
        <v>3190</v>
      </c>
      <c r="O3660" s="62">
        <v>3</v>
      </c>
      <c r="P3660" s="64"/>
    </row>
    <row r="3661" spans="2:16" x14ac:dyDescent="0.25">
      <c r="B3661" s="62">
        <v>3656</v>
      </c>
      <c r="C3661" s="63" t="s">
        <v>3182</v>
      </c>
      <c r="D3661" s="63" t="s">
        <v>3214</v>
      </c>
      <c r="E3661" s="63" t="s">
        <v>3215</v>
      </c>
      <c r="F3661" s="63" t="s">
        <v>3215</v>
      </c>
      <c r="G3661" s="63"/>
      <c r="H3661" s="63"/>
      <c r="I3661" s="62" t="s">
        <v>3189</v>
      </c>
      <c r="J3661" s="63">
        <v>100</v>
      </c>
      <c r="K3661" s="63">
        <v>13</v>
      </c>
      <c r="L3661" s="63" t="s">
        <v>3186</v>
      </c>
      <c r="M3661" s="63" t="s">
        <v>3187</v>
      </c>
      <c r="N3661" s="63" t="s">
        <v>3190</v>
      </c>
      <c r="O3661" s="62">
        <v>3</v>
      </c>
      <c r="P3661" s="64"/>
    </row>
    <row r="3662" spans="2:16" x14ac:dyDescent="0.25">
      <c r="B3662" s="62">
        <v>3657</v>
      </c>
      <c r="C3662" s="63" t="s">
        <v>3182</v>
      </c>
      <c r="D3662" s="63" t="s">
        <v>3214</v>
      </c>
      <c r="E3662" s="63" t="s">
        <v>3215</v>
      </c>
      <c r="F3662" s="63" t="s">
        <v>3215</v>
      </c>
      <c r="G3662" s="63"/>
      <c r="H3662" s="63"/>
      <c r="I3662" s="62" t="s">
        <v>3189</v>
      </c>
      <c r="J3662" s="63">
        <v>100</v>
      </c>
      <c r="K3662" s="63">
        <v>13</v>
      </c>
      <c r="L3662" s="63" t="s">
        <v>3186</v>
      </c>
      <c r="M3662" s="63" t="s">
        <v>3187</v>
      </c>
      <c r="N3662" s="63" t="s">
        <v>3190</v>
      </c>
      <c r="O3662" s="62">
        <v>3</v>
      </c>
      <c r="P3662" s="64"/>
    </row>
    <row r="3663" spans="2:16" x14ac:dyDescent="0.25">
      <c r="B3663" s="62">
        <v>3658</v>
      </c>
      <c r="C3663" s="63" t="s">
        <v>3182</v>
      </c>
      <c r="D3663" s="63" t="s">
        <v>3214</v>
      </c>
      <c r="E3663" s="63" t="s">
        <v>3215</v>
      </c>
      <c r="F3663" s="63" t="s">
        <v>3215</v>
      </c>
      <c r="G3663" s="63"/>
      <c r="H3663" s="63"/>
      <c r="I3663" s="62" t="s">
        <v>3189</v>
      </c>
      <c r="J3663" s="63">
        <v>100</v>
      </c>
      <c r="K3663" s="63">
        <v>13</v>
      </c>
      <c r="L3663" s="63" t="s">
        <v>3186</v>
      </c>
      <c r="M3663" s="63" t="s">
        <v>3187</v>
      </c>
      <c r="N3663" s="63" t="s">
        <v>3190</v>
      </c>
      <c r="O3663" s="62">
        <v>3</v>
      </c>
      <c r="P3663" s="64"/>
    </row>
    <row r="3664" spans="2:16" x14ac:dyDescent="0.25">
      <c r="B3664" s="62">
        <v>3659</v>
      </c>
      <c r="C3664" s="63" t="s">
        <v>3182</v>
      </c>
      <c r="D3664" s="63" t="s">
        <v>3214</v>
      </c>
      <c r="E3664" s="63" t="s">
        <v>3215</v>
      </c>
      <c r="F3664" s="63" t="s">
        <v>3215</v>
      </c>
      <c r="G3664" s="63"/>
      <c r="H3664" s="63"/>
      <c r="I3664" s="62" t="s">
        <v>3189</v>
      </c>
      <c r="J3664" s="63">
        <v>92.03</v>
      </c>
      <c r="K3664" s="63">
        <v>13</v>
      </c>
      <c r="L3664" s="63" t="s">
        <v>3186</v>
      </c>
      <c r="M3664" s="63" t="s">
        <v>3187</v>
      </c>
      <c r="N3664" s="63" t="s">
        <v>3190</v>
      </c>
      <c r="O3664" s="62">
        <v>3</v>
      </c>
      <c r="P3664" s="64"/>
    </row>
    <row r="3665" spans="2:16" x14ac:dyDescent="0.25">
      <c r="B3665" s="62">
        <v>3660</v>
      </c>
      <c r="C3665" s="63" t="s">
        <v>3182</v>
      </c>
      <c r="D3665" s="63" t="s">
        <v>3214</v>
      </c>
      <c r="E3665" s="63" t="s">
        <v>3215</v>
      </c>
      <c r="F3665" s="63" t="s">
        <v>3215</v>
      </c>
      <c r="G3665" s="63"/>
      <c r="H3665" s="63"/>
      <c r="I3665" s="62" t="s">
        <v>3189</v>
      </c>
      <c r="J3665" s="63">
        <v>100</v>
      </c>
      <c r="K3665" s="63">
        <v>13</v>
      </c>
      <c r="L3665" s="63" t="s">
        <v>3186</v>
      </c>
      <c r="M3665" s="63" t="s">
        <v>3187</v>
      </c>
      <c r="N3665" s="63" t="s">
        <v>3190</v>
      </c>
      <c r="O3665" s="62">
        <v>3</v>
      </c>
      <c r="P3665" s="64"/>
    </row>
    <row r="3666" spans="2:16" x14ac:dyDescent="0.25">
      <c r="B3666" s="62">
        <v>3661</v>
      </c>
      <c r="C3666" s="63" t="s">
        <v>3182</v>
      </c>
      <c r="D3666" s="63" t="s">
        <v>3214</v>
      </c>
      <c r="E3666" s="63" t="s">
        <v>3215</v>
      </c>
      <c r="F3666" s="63" t="s">
        <v>3215</v>
      </c>
      <c r="G3666" s="63"/>
      <c r="H3666" s="63"/>
      <c r="I3666" s="62" t="s">
        <v>3189</v>
      </c>
      <c r="J3666" s="63">
        <v>112</v>
      </c>
      <c r="K3666" s="63">
        <v>13</v>
      </c>
      <c r="L3666" s="63" t="s">
        <v>3186</v>
      </c>
      <c r="M3666" s="63" t="s">
        <v>3187</v>
      </c>
      <c r="N3666" s="63" t="s">
        <v>3190</v>
      </c>
      <c r="O3666" s="62">
        <v>3</v>
      </c>
      <c r="P3666" s="64"/>
    </row>
    <row r="3667" spans="2:16" x14ac:dyDescent="0.25">
      <c r="B3667" s="62">
        <v>3662</v>
      </c>
      <c r="C3667" s="63" t="s">
        <v>3182</v>
      </c>
      <c r="D3667" s="63" t="s">
        <v>3214</v>
      </c>
      <c r="E3667" s="63" t="s">
        <v>3215</v>
      </c>
      <c r="F3667" s="63" t="s">
        <v>3215</v>
      </c>
      <c r="G3667" s="63"/>
      <c r="H3667" s="63"/>
      <c r="I3667" s="62" t="s">
        <v>3189</v>
      </c>
      <c r="J3667" s="63">
        <v>115</v>
      </c>
      <c r="K3667" s="63">
        <v>13</v>
      </c>
      <c r="L3667" s="63" t="s">
        <v>3186</v>
      </c>
      <c r="M3667" s="63" t="s">
        <v>3187</v>
      </c>
      <c r="N3667" s="63" t="s">
        <v>3190</v>
      </c>
      <c r="O3667" s="62">
        <v>3</v>
      </c>
      <c r="P3667" s="64"/>
    </row>
    <row r="3668" spans="2:16" x14ac:dyDescent="0.25">
      <c r="B3668" s="62">
        <v>3663</v>
      </c>
      <c r="C3668" s="63" t="s">
        <v>3182</v>
      </c>
      <c r="D3668" s="63" t="s">
        <v>3214</v>
      </c>
      <c r="E3668" s="63" t="s">
        <v>3215</v>
      </c>
      <c r="F3668" s="63" t="s">
        <v>3215</v>
      </c>
      <c r="G3668" s="63"/>
      <c r="H3668" s="63"/>
      <c r="I3668" s="62" t="s">
        <v>3189</v>
      </c>
      <c r="J3668" s="63">
        <v>60</v>
      </c>
      <c r="K3668" s="63">
        <v>13</v>
      </c>
      <c r="L3668" s="63" t="s">
        <v>3186</v>
      </c>
      <c r="M3668" s="63" t="s">
        <v>3187</v>
      </c>
      <c r="N3668" s="63" t="s">
        <v>3190</v>
      </c>
      <c r="O3668" s="62">
        <v>3</v>
      </c>
      <c r="P3668" s="64"/>
    </row>
    <row r="3669" spans="2:16" x14ac:dyDescent="0.25">
      <c r="B3669" s="62">
        <v>3664</v>
      </c>
      <c r="C3669" s="63" t="s">
        <v>3182</v>
      </c>
      <c r="D3669" s="63" t="s">
        <v>3214</v>
      </c>
      <c r="E3669" s="63" t="s">
        <v>3215</v>
      </c>
      <c r="F3669" s="63" t="s">
        <v>3215</v>
      </c>
      <c r="G3669" s="63"/>
      <c r="H3669" s="63"/>
      <c r="I3669" s="62" t="s">
        <v>3189</v>
      </c>
      <c r="J3669" s="63">
        <v>61.99</v>
      </c>
      <c r="K3669" s="63">
        <v>13</v>
      </c>
      <c r="L3669" s="63" t="s">
        <v>3186</v>
      </c>
      <c r="M3669" s="63" t="s">
        <v>3187</v>
      </c>
      <c r="N3669" s="63" t="s">
        <v>3190</v>
      </c>
      <c r="O3669" s="62">
        <v>3</v>
      </c>
      <c r="P3669" s="64"/>
    </row>
    <row r="3670" spans="2:16" x14ac:dyDescent="0.25">
      <c r="B3670" s="62">
        <v>3665</v>
      </c>
      <c r="C3670" s="63" t="s">
        <v>3182</v>
      </c>
      <c r="D3670" s="63" t="s">
        <v>3214</v>
      </c>
      <c r="E3670" s="63" t="s">
        <v>3215</v>
      </c>
      <c r="F3670" s="63" t="s">
        <v>3215</v>
      </c>
      <c r="G3670" s="63"/>
      <c r="H3670" s="63"/>
      <c r="I3670" s="62" t="s">
        <v>3189</v>
      </c>
      <c r="J3670" s="63">
        <v>60</v>
      </c>
      <c r="K3670" s="63">
        <v>13</v>
      </c>
      <c r="L3670" s="63" t="s">
        <v>3186</v>
      </c>
      <c r="M3670" s="63" t="s">
        <v>3187</v>
      </c>
      <c r="N3670" s="63" t="s">
        <v>3190</v>
      </c>
      <c r="O3670" s="62">
        <v>3</v>
      </c>
      <c r="P3670" s="64"/>
    </row>
    <row r="3671" spans="2:16" x14ac:dyDescent="0.25">
      <c r="B3671" s="62">
        <v>3666</v>
      </c>
      <c r="C3671" s="63" t="s">
        <v>3182</v>
      </c>
      <c r="D3671" s="63" t="s">
        <v>3214</v>
      </c>
      <c r="E3671" s="63" t="s">
        <v>3215</v>
      </c>
      <c r="F3671" s="63" t="s">
        <v>3215</v>
      </c>
      <c r="G3671" s="63"/>
      <c r="H3671" s="63"/>
      <c r="I3671" s="62" t="s">
        <v>3189</v>
      </c>
      <c r="J3671" s="63">
        <v>60</v>
      </c>
      <c r="K3671" s="63">
        <v>13</v>
      </c>
      <c r="L3671" s="63" t="s">
        <v>3186</v>
      </c>
      <c r="M3671" s="63" t="s">
        <v>3187</v>
      </c>
      <c r="N3671" s="63" t="s">
        <v>3190</v>
      </c>
      <c r="O3671" s="62">
        <v>3</v>
      </c>
      <c r="P3671" s="64"/>
    </row>
    <row r="3672" spans="2:16" x14ac:dyDescent="0.25">
      <c r="B3672" s="62">
        <v>3667</v>
      </c>
      <c r="C3672" s="63" t="s">
        <v>3182</v>
      </c>
      <c r="D3672" s="63" t="s">
        <v>3214</v>
      </c>
      <c r="E3672" s="63" t="s">
        <v>3215</v>
      </c>
      <c r="F3672" s="63" t="s">
        <v>3215</v>
      </c>
      <c r="G3672" s="63"/>
      <c r="H3672" s="63"/>
      <c r="I3672" s="62" t="s">
        <v>3189</v>
      </c>
      <c r="J3672" s="63">
        <v>71.97</v>
      </c>
      <c r="K3672" s="63">
        <v>13</v>
      </c>
      <c r="L3672" s="63" t="s">
        <v>3186</v>
      </c>
      <c r="M3672" s="63" t="s">
        <v>3187</v>
      </c>
      <c r="N3672" s="63" t="s">
        <v>3190</v>
      </c>
      <c r="O3672" s="62">
        <v>3</v>
      </c>
      <c r="P3672" s="64"/>
    </row>
    <row r="3673" spans="2:16" x14ac:dyDescent="0.25">
      <c r="B3673" s="62">
        <v>3668</v>
      </c>
      <c r="C3673" s="63" t="s">
        <v>3182</v>
      </c>
      <c r="D3673" s="63" t="s">
        <v>3214</v>
      </c>
      <c r="E3673" s="63" t="s">
        <v>3215</v>
      </c>
      <c r="F3673" s="63" t="s">
        <v>3215</v>
      </c>
      <c r="G3673" s="63"/>
      <c r="H3673" s="63"/>
      <c r="I3673" s="62" t="s">
        <v>3189</v>
      </c>
      <c r="J3673" s="63">
        <v>100</v>
      </c>
      <c r="K3673" s="63">
        <v>13</v>
      </c>
      <c r="L3673" s="63" t="s">
        <v>3186</v>
      </c>
      <c r="M3673" s="63" t="s">
        <v>3187</v>
      </c>
      <c r="N3673" s="63" t="s">
        <v>3190</v>
      </c>
      <c r="O3673" s="62">
        <v>3</v>
      </c>
      <c r="P3673" s="64"/>
    </row>
    <row r="3674" spans="2:16" x14ac:dyDescent="0.25">
      <c r="B3674" s="62">
        <v>3669</v>
      </c>
      <c r="C3674" s="63" t="s">
        <v>3182</v>
      </c>
      <c r="D3674" s="63" t="s">
        <v>3214</v>
      </c>
      <c r="E3674" s="63" t="s">
        <v>3215</v>
      </c>
      <c r="F3674" s="63" t="s">
        <v>3215</v>
      </c>
      <c r="G3674" s="63"/>
      <c r="H3674" s="63"/>
      <c r="I3674" s="62" t="s">
        <v>3189</v>
      </c>
      <c r="J3674" s="63">
        <v>100</v>
      </c>
      <c r="K3674" s="63">
        <v>13</v>
      </c>
      <c r="L3674" s="63" t="s">
        <v>3186</v>
      </c>
      <c r="M3674" s="63" t="s">
        <v>3187</v>
      </c>
      <c r="N3674" s="63" t="s">
        <v>3190</v>
      </c>
      <c r="O3674" s="62">
        <v>3</v>
      </c>
      <c r="P3674" s="64"/>
    </row>
    <row r="3675" spans="2:16" x14ac:dyDescent="0.25">
      <c r="B3675" s="62">
        <v>3670</v>
      </c>
      <c r="C3675" s="63" t="s">
        <v>3182</v>
      </c>
      <c r="D3675" s="63" t="s">
        <v>3245</v>
      </c>
      <c r="E3675" s="63" t="s">
        <v>3245</v>
      </c>
      <c r="F3675" s="63" t="s">
        <v>3245</v>
      </c>
      <c r="G3675" s="63"/>
      <c r="H3675" s="63"/>
      <c r="I3675" s="62" t="s">
        <v>3189</v>
      </c>
      <c r="J3675" s="63">
        <v>130.84</v>
      </c>
      <c r="K3675" s="63">
        <v>13</v>
      </c>
      <c r="L3675" s="63" t="s">
        <v>3186</v>
      </c>
      <c r="M3675" s="63" t="s">
        <v>3187</v>
      </c>
      <c r="N3675" s="63" t="s">
        <v>3190</v>
      </c>
      <c r="O3675" s="62">
        <v>3</v>
      </c>
      <c r="P3675" s="64"/>
    </row>
    <row r="3676" spans="2:16" x14ac:dyDescent="0.25">
      <c r="B3676" s="62">
        <v>3671</v>
      </c>
      <c r="C3676" s="63" t="s">
        <v>3182</v>
      </c>
      <c r="D3676" s="63" t="s">
        <v>3214</v>
      </c>
      <c r="E3676" s="63" t="s">
        <v>3215</v>
      </c>
      <c r="F3676" s="63" t="s">
        <v>3215</v>
      </c>
      <c r="G3676" s="63"/>
      <c r="H3676" s="63"/>
      <c r="I3676" s="62" t="s">
        <v>3189</v>
      </c>
      <c r="J3676" s="63">
        <v>90</v>
      </c>
      <c r="K3676" s="63">
        <v>13</v>
      </c>
      <c r="L3676" s="63" t="s">
        <v>3186</v>
      </c>
      <c r="M3676" s="63" t="s">
        <v>3187</v>
      </c>
      <c r="N3676" s="63" t="s">
        <v>3190</v>
      </c>
      <c r="O3676" s="62">
        <v>3</v>
      </c>
      <c r="P3676" s="64"/>
    </row>
    <row r="3677" spans="2:16" x14ac:dyDescent="0.25">
      <c r="B3677" s="62">
        <v>3672</v>
      </c>
      <c r="C3677" s="63" t="s">
        <v>3182</v>
      </c>
      <c r="D3677" s="63" t="s">
        <v>3214</v>
      </c>
      <c r="E3677" s="63" t="s">
        <v>3215</v>
      </c>
      <c r="F3677" s="63" t="s">
        <v>3215</v>
      </c>
      <c r="G3677" s="63"/>
      <c r="H3677" s="63"/>
      <c r="I3677" s="62" t="s">
        <v>3189</v>
      </c>
      <c r="J3677" s="63">
        <v>90</v>
      </c>
      <c r="K3677" s="63">
        <v>13</v>
      </c>
      <c r="L3677" s="63" t="s">
        <v>3186</v>
      </c>
      <c r="M3677" s="63" t="s">
        <v>3187</v>
      </c>
      <c r="N3677" s="63" t="s">
        <v>3190</v>
      </c>
      <c r="O3677" s="62">
        <v>3</v>
      </c>
      <c r="P3677" s="64"/>
    </row>
    <row r="3678" spans="2:16" x14ac:dyDescent="0.25">
      <c r="B3678" s="62">
        <v>3673</v>
      </c>
      <c r="C3678" s="63" t="s">
        <v>3182</v>
      </c>
      <c r="D3678" s="63" t="s">
        <v>3214</v>
      </c>
      <c r="E3678" s="63" t="s">
        <v>3215</v>
      </c>
      <c r="F3678" s="63" t="s">
        <v>3215</v>
      </c>
      <c r="G3678" s="63"/>
      <c r="H3678" s="63"/>
      <c r="I3678" s="62" t="s">
        <v>3189</v>
      </c>
      <c r="J3678" s="63">
        <v>90</v>
      </c>
      <c r="K3678" s="63">
        <v>13</v>
      </c>
      <c r="L3678" s="63" t="s">
        <v>3186</v>
      </c>
      <c r="M3678" s="63" t="s">
        <v>3187</v>
      </c>
      <c r="N3678" s="63" t="s">
        <v>3190</v>
      </c>
      <c r="O3678" s="62">
        <v>3</v>
      </c>
      <c r="P3678" s="64"/>
    </row>
    <row r="3679" spans="2:16" x14ac:dyDescent="0.25">
      <c r="B3679" s="62">
        <v>3674</v>
      </c>
      <c r="C3679" s="63" t="s">
        <v>3182</v>
      </c>
      <c r="D3679" s="63" t="s">
        <v>3214</v>
      </c>
      <c r="E3679" s="63" t="s">
        <v>3215</v>
      </c>
      <c r="F3679" s="63" t="s">
        <v>3215</v>
      </c>
      <c r="G3679" s="63"/>
      <c r="H3679" s="63"/>
      <c r="I3679" s="62" t="s">
        <v>3189</v>
      </c>
      <c r="J3679" s="63">
        <v>90</v>
      </c>
      <c r="K3679" s="63">
        <v>13</v>
      </c>
      <c r="L3679" s="63" t="s">
        <v>3186</v>
      </c>
      <c r="M3679" s="63" t="s">
        <v>3187</v>
      </c>
      <c r="N3679" s="63" t="s">
        <v>3190</v>
      </c>
      <c r="O3679" s="62">
        <v>3</v>
      </c>
      <c r="P3679" s="64"/>
    </row>
    <row r="3680" spans="2:16" x14ac:dyDescent="0.25">
      <c r="B3680" s="62">
        <v>3675</v>
      </c>
      <c r="C3680" s="63" t="s">
        <v>3182</v>
      </c>
      <c r="D3680" s="63" t="s">
        <v>3214</v>
      </c>
      <c r="E3680" s="63" t="s">
        <v>3215</v>
      </c>
      <c r="F3680" s="63" t="s">
        <v>3215</v>
      </c>
      <c r="G3680" s="63"/>
      <c r="H3680" s="63"/>
      <c r="I3680" s="62" t="s">
        <v>3189</v>
      </c>
      <c r="J3680" s="63">
        <v>90</v>
      </c>
      <c r="K3680" s="63">
        <v>13</v>
      </c>
      <c r="L3680" s="63" t="s">
        <v>3186</v>
      </c>
      <c r="M3680" s="63" t="s">
        <v>3187</v>
      </c>
      <c r="N3680" s="63" t="s">
        <v>3190</v>
      </c>
      <c r="O3680" s="62">
        <v>3</v>
      </c>
      <c r="P3680" s="64"/>
    </row>
    <row r="3681" spans="2:16" x14ac:dyDescent="0.25">
      <c r="B3681" s="62">
        <v>3676</v>
      </c>
      <c r="C3681" s="63" t="s">
        <v>3182</v>
      </c>
      <c r="D3681" s="63" t="s">
        <v>3214</v>
      </c>
      <c r="E3681" s="63" t="s">
        <v>3215</v>
      </c>
      <c r="F3681" s="63" t="s">
        <v>3215</v>
      </c>
      <c r="G3681" s="63"/>
      <c r="H3681" s="63"/>
      <c r="I3681" s="62" t="s">
        <v>3189</v>
      </c>
      <c r="J3681" s="63">
        <v>90</v>
      </c>
      <c r="K3681" s="63">
        <v>13</v>
      </c>
      <c r="L3681" s="63" t="s">
        <v>3186</v>
      </c>
      <c r="M3681" s="63" t="s">
        <v>3187</v>
      </c>
      <c r="N3681" s="63" t="s">
        <v>3190</v>
      </c>
      <c r="O3681" s="62">
        <v>3</v>
      </c>
      <c r="P3681" s="64"/>
    </row>
    <row r="3682" spans="2:16" x14ac:dyDescent="0.25">
      <c r="B3682" s="62">
        <v>3677</v>
      </c>
      <c r="C3682" s="63" t="s">
        <v>3182</v>
      </c>
      <c r="D3682" s="63" t="s">
        <v>3214</v>
      </c>
      <c r="E3682" s="63" t="s">
        <v>3215</v>
      </c>
      <c r="F3682" s="63" t="s">
        <v>3215</v>
      </c>
      <c r="G3682" s="63"/>
      <c r="H3682" s="63"/>
      <c r="I3682" s="62" t="s">
        <v>3189</v>
      </c>
      <c r="J3682" s="63">
        <v>90</v>
      </c>
      <c r="K3682" s="63">
        <v>13</v>
      </c>
      <c r="L3682" s="63" t="s">
        <v>3186</v>
      </c>
      <c r="M3682" s="63" t="s">
        <v>3187</v>
      </c>
      <c r="N3682" s="63" t="s">
        <v>3190</v>
      </c>
      <c r="O3682" s="62">
        <v>3</v>
      </c>
      <c r="P3682" s="64"/>
    </row>
    <row r="3683" spans="2:16" x14ac:dyDescent="0.25">
      <c r="B3683" s="62">
        <v>3678</v>
      </c>
      <c r="C3683" s="63" t="s">
        <v>3182</v>
      </c>
      <c r="D3683" s="63" t="s">
        <v>3214</v>
      </c>
      <c r="E3683" s="63" t="s">
        <v>3215</v>
      </c>
      <c r="F3683" s="63" t="s">
        <v>3215</v>
      </c>
      <c r="G3683" s="63"/>
      <c r="H3683" s="63"/>
      <c r="I3683" s="62" t="s">
        <v>3189</v>
      </c>
      <c r="J3683" s="63">
        <v>90</v>
      </c>
      <c r="K3683" s="63">
        <v>13</v>
      </c>
      <c r="L3683" s="63" t="s">
        <v>3186</v>
      </c>
      <c r="M3683" s="63" t="s">
        <v>3187</v>
      </c>
      <c r="N3683" s="63" t="s">
        <v>3190</v>
      </c>
      <c r="O3683" s="62">
        <v>3</v>
      </c>
      <c r="P3683" s="64"/>
    </row>
    <row r="3684" spans="2:16" x14ac:dyDescent="0.25">
      <c r="B3684" s="62">
        <v>3679</v>
      </c>
      <c r="C3684" s="63" t="s">
        <v>3182</v>
      </c>
      <c r="D3684" s="63" t="s">
        <v>3214</v>
      </c>
      <c r="E3684" s="63" t="s">
        <v>3215</v>
      </c>
      <c r="F3684" s="63" t="s">
        <v>3215</v>
      </c>
      <c r="G3684" s="63"/>
      <c r="H3684" s="63"/>
      <c r="I3684" s="62" t="s">
        <v>3189</v>
      </c>
      <c r="J3684" s="63">
        <v>90</v>
      </c>
      <c r="K3684" s="63">
        <v>13</v>
      </c>
      <c r="L3684" s="63" t="s">
        <v>3186</v>
      </c>
      <c r="M3684" s="63" t="s">
        <v>3187</v>
      </c>
      <c r="N3684" s="63" t="s">
        <v>3190</v>
      </c>
      <c r="O3684" s="62">
        <v>3</v>
      </c>
      <c r="P3684" s="64"/>
    </row>
    <row r="3685" spans="2:16" x14ac:dyDescent="0.25">
      <c r="B3685" s="62">
        <v>3680</v>
      </c>
      <c r="C3685" s="63" t="s">
        <v>3182</v>
      </c>
      <c r="D3685" s="63" t="s">
        <v>3214</v>
      </c>
      <c r="E3685" s="63" t="s">
        <v>3215</v>
      </c>
      <c r="F3685" s="63" t="s">
        <v>3215</v>
      </c>
      <c r="G3685" s="63"/>
      <c r="H3685" s="63"/>
      <c r="I3685" s="62" t="s">
        <v>3189</v>
      </c>
      <c r="J3685" s="63">
        <v>100</v>
      </c>
      <c r="K3685" s="63">
        <v>13</v>
      </c>
      <c r="L3685" s="63" t="s">
        <v>3186</v>
      </c>
      <c r="M3685" s="63" t="s">
        <v>3187</v>
      </c>
      <c r="N3685" s="63" t="s">
        <v>3190</v>
      </c>
      <c r="O3685" s="62">
        <v>3</v>
      </c>
      <c r="P3685" s="64"/>
    </row>
    <row r="3686" spans="2:16" x14ac:dyDescent="0.25">
      <c r="B3686" s="62">
        <v>3681</v>
      </c>
      <c r="C3686" s="63" t="s">
        <v>3182</v>
      </c>
      <c r="D3686" s="63" t="s">
        <v>3214</v>
      </c>
      <c r="E3686" s="63" t="s">
        <v>3215</v>
      </c>
      <c r="F3686" s="63" t="s">
        <v>3215</v>
      </c>
      <c r="G3686" s="63"/>
      <c r="H3686" s="63"/>
      <c r="I3686" s="62" t="s">
        <v>3189</v>
      </c>
      <c r="J3686" s="63">
        <v>100</v>
      </c>
      <c r="K3686" s="63">
        <v>13</v>
      </c>
      <c r="L3686" s="63" t="s">
        <v>3186</v>
      </c>
      <c r="M3686" s="63" t="s">
        <v>3187</v>
      </c>
      <c r="N3686" s="63" t="s">
        <v>3190</v>
      </c>
      <c r="O3686" s="62">
        <v>3</v>
      </c>
      <c r="P3686" s="64"/>
    </row>
    <row r="3687" spans="2:16" x14ac:dyDescent="0.25">
      <c r="B3687" s="62">
        <v>3682</v>
      </c>
      <c r="C3687" s="63" t="s">
        <v>3182</v>
      </c>
      <c r="D3687" s="63" t="s">
        <v>3214</v>
      </c>
      <c r="E3687" s="63" t="s">
        <v>3215</v>
      </c>
      <c r="F3687" s="63" t="s">
        <v>3215</v>
      </c>
      <c r="G3687" s="63"/>
      <c r="H3687" s="63"/>
      <c r="I3687" s="62" t="s">
        <v>3189</v>
      </c>
      <c r="J3687" s="63">
        <v>100</v>
      </c>
      <c r="K3687" s="63">
        <v>13</v>
      </c>
      <c r="L3687" s="63" t="s">
        <v>3186</v>
      </c>
      <c r="M3687" s="63" t="s">
        <v>3187</v>
      </c>
      <c r="N3687" s="63" t="s">
        <v>3190</v>
      </c>
      <c r="O3687" s="62">
        <v>3</v>
      </c>
      <c r="P3687" s="64"/>
    </row>
    <row r="3688" spans="2:16" x14ac:dyDescent="0.25">
      <c r="B3688" s="62">
        <v>3683</v>
      </c>
      <c r="C3688" s="63" t="s">
        <v>3182</v>
      </c>
      <c r="D3688" s="63" t="s">
        <v>3214</v>
      </c>
      <c r="E3688" s="63" t="s">
        <v>3215</v>
      </c>
      <c r="F3688" s="63" t="s">
        <v>3215</v>
      </c>
      <c r="G3688" s="63"/>
      <c r="H3688" s="63"/>
      <c r="I3688" s="62" t="s">
        <v>3189</v>
      </c>
      <c r="J3688" s="63">
        <v>100</v>
      </c>
      <c r="K3688" s="63">
        <v>13</v>
      </c>
      <c r="L3688" s="63" t="s">
        <v>3186</v>
      </c>
      <c r="M3688" s="63" t="s">
        <v>3187</v>
      </c>
      <c r="N3688" s="63" t="s">
        <v>3190</v>
      </c>
      <c r="O3688" s="62">
        <v>3</v>
      </c>
      <c r="P3688" s="64"/>
    </row>
    <row r="3689" spans="2:16" x14ac:dyDescent="0.25">
      <c r="B3689" s="62">
        <v>3684</v>
      </c>
      <c r="C3689" s="63" t="s">
        <v>3182</v>
      </c>
      <c r="D3689" s="63" t="s">
        <v>3214</v>
      </c>
      <c r="E3689" s="63" t="s">
        <v>3215</v>
      </c>
      <c r="F3689" s="63" t="s">
        <v>3215</v>
      </c>
      <c r="G3689" s="63"/>
      <c r="H3689" s="63"/>
      <c r="I3689" s="62" t="s">
        <v>3189</v>
      </c>
      <c r="J3689" s="63">
        <v>100</v>
      </c>
      <c r="K3689" s="63">
        <v>13</v>
      </c>
      <c r="L3689" s="63" t="s">
        <v>3186</v>
      </c>
      <c r="M3689" s="63" t="s">
        <v>3187</v>
      </c>
      <c r="N3689" s="63" t="s">
        <v>3190</v>
      </c>
      <c r="O3689" s="62">
        <v>3</v>
      </c>
      <c r="P3689" s="64"/>
    </row>
    <row r="3690" spans="2:16" x14ac:dyDescent="0.25">
      <c r="B3690" s="62">
        <v>3685</v>
      </c>
      <c r="C3690" s="63" t="s">
        <v>3182</v>
      </c>
      <c r="D3690" s="63" t="s">
        <v>3214</v>
      </c>
      <c r="E3690" s="63" t="s">
        <v>3215</v>
      </c>
      <c r="F3690" s="63" t="s">
        <v>3215</v>
      </c>
      <c r="G3690" s="63"/>
      <c r="H3690" s="63"/>
      <c r="I3690" s="62" t="s">
        <v>3189</v>
      </c>
      <c r="J3690" s="63">
        <v>100</v>
      </c>
      <c r="K3690" s="63">
        <v>13</v>
      </c>
      <c r="L3690" s="63" t="s">
        <v>3186</v>
      </c>
      <c r="M3690" s="63" t="s">
        <v>3187</v>
      </c>
      <c r="N3690" s="63" t="s">
        <v>3190</v>
      </c>
      <c r="O3690" s="62">
        <v>3</v>
      </c>
      <c r="P3690" s="64"/>
    </row>
    <row r="3691" spans="2:16" x14ac:dyDescent="0.25">
      <c r="B3691" s="62">
        <v>3686</v>
      </c>
      <c r="C3691" s="63" t="s">
        <v>3182</v>
      </c>
      <c r="D3691" s="63" t="s">
        <v>3214</v>
      </c>
      <c r="E3691" s="63" t="s">
        <v>3215</v>
      </c>
      <c r="F3691" s="63" t="s">
        <v>3215</v>
      </c>
      <c r="G3691" s="63"/>
      <c r="H3691" s="63"/>
      <c r="I3691" s="62" t="s">
        <v>3189</v>
      </c>
      <c r="J3691" s="63">
        <v>100</v>
      </c>
      <c r="K3691" s="63">
        <v>13</v>
      </c>
      <c r="L3691" s="63" t="s">
        <v>3186</v>
      </c>
      <c r="M3691" s="63" t="s">
        <v>3187</v>
      </c>
      <c r="N3691" s="63" t="s">
        <v>3190</v>
      </c>
      <c r="O3691" s="62">
        <v>3</v>
      </c>
      <c r="P3691" s="64"/>
    </row>
    <row r="3692" spans="2:16" x14ac:dyDescent="0.25">
      <c r="B3692" s="62">
        <v>3687</v>
      </c>
      <c r="C3692" s="63" t="s">
        <v>3182</v>
      </c>
      <c r="D3692" s="63" t="s">
        <v>3214</v>
      </c>
      <c r="E3692" s="63" t="s">
        <v>3215</v>
      </c>
      <c r="F3692" s="63" t="s">
        <v>3215</v>
      </c>
      <c r="G3692" s="63"/>
      <c r="H3692" s="63"/>
      <c r="I3692" s="62" t="s">
        <v>3189</v>
      </c>
      <c r="J3692" s="63">
        <v>100</v>
      </c>
      <c r="K3692" s="63">
        <v>13</v>
      </c>
      <c r="L3692" s="63" t="s">
        <v>3186</v>
      </c>
      <c r="M3692" s="63" t="s">
        <v>3187</v>
      </c>
      <c r="N3692" s="63" t="s">
        <v>3190</v>
      </c>
      <c r="O3692" s="62">
        <v>3</v>
      </c>
      <c r="P3692" s="64"/>
    </row>
    <row r="3693" spans="2:16" x14ac:dyDescent="0.25">
      <c r="B3693" s="62">
        <v>3688</v>
      </c>
      <c r="C3693" s="63" t="s">
        <v>3182</v>
      </c>
      <c r="D3693" s="63" t="s">
        <v>3214</v>
      </c>
      <c r="E3693" s="63" t="s">
        <v>3215</v>
      </c>
      <c r="F3693" s="63" t="s">
        <v>3215</v>
      </c>
      <c r="G3693" s="63"/>
      <c r="H3693" s="63"/>
      <c r="I3693" s="62" t="s">
        <v>3189</v>
      </c>
      <c r="J3693" s="63">
        <v>100</v>
      </c>
      <c r="K3693" s="63">
        <v>13</v>
      </c>
      <c r="L3693" s="63" t="s">
        <v>3186</v>
      </c>
      <c r="M3693" s="63" t="s">
        <v>3187</v>
      </c>
      <c r="N3693" s="63" t="s">
        <v>3190</v>
      </c>
      <c r="O3693" s="62">
        <v>3</v>
      </c>
      <c r="P3693" s="64"/>
    </row>
    <row r="3694" spans="2:16" x14ac:dyDescent="0.25">
      <c r="B3694" s="62">
        <v>3689</v>
      </c>
      <c r="C3694" s="63" t="s">
        <v>3182</v>
      </c>
      <c r="D3694" s="63" t="s">
        <v>3214</v>
      </c>
      <c r="E3694" s="63" t="s">
        <v>3215</v>
      </c>
      <c r="F3694" s="63" t="s">
        <v>3215</v>
      </c>
      <c r="G3694" s="63"/>
      <c r="H3694" s="63"/>
      <c r="I3694" s="62" t="s">
        <v>3189</v>
      </c>
      <c r="J3694" s="63">
        <v>100</v>
      </c>
      <c r="K3694" s="63">
        <v>13</v>
      </c>
      <c r="L3694" s="63" t="s">
        <v>3186</v>
      </c>
      <c r="M3694" s="63" t="s">
        <v>3187</v>
      </c>
      <c r="N3694" s="63" t="s">
        <v>3190</v>
      </c>
      <c r="O3694" s="62">
        <v>3</v>
      </c>
      <c r="P3694" s="64"/>
    </row>
    <row r="3695" spans="2:16" x14ac:dyDescent="0.25">
      <c r="B3695" s="62">
        <v>3690</v>
      </c>
      <c r="C3695" s="63" t="s">
        <v>3182</v>
      </c>
      <c r="D3695" s="63" t="s">
        <v>3214</v>
      </c>
      <c r="E3695" s="63" t="s">
        <v>3215</v>
      </c>
      <c r="F3695" s="63" t="s">
        <v>3215</v>
      </c>
      <c r="G3695" s="63"/>
      <c r="H3695" s="63"/>
      <c r="I3695" s="62" t="s">
        <v>3189</v>
      </c>
      <c r="J3695" s="63">
        <v>100</v>
      </c>
      <c r="K3695" s="63">
        <v>13</v>
      </c>
      <c r="L3695" s="63" t="s">
        <v>3186</v>
      </c>
      <c r="M3695" s="63" t="s">
        <v>3187</v>
      </c>
      <c r="N3695" s="63" t="s">
        <v>3190</v>
      </c>
      <c r="O3695" s="62">
        <v>3</v>
      </c>
      <c r="P3695" s="64"/>
    </row>
    <row r="3696" spans="2:16" x14ac:dyDescent="0.25">
      <c r="B3696" s="62">
        <v>3691</v>
      </c>
      <c r="C3696" s="63" t="s">
        <v>3182</v>
      </c>
      <c r="D3696" s="63" t="s">
        <v>3214</v>
      </c>
      <c r="E3696" s="63" t="s">
        <v>3215</v>
      </c>
      <c r="F3696" s="63" t="s">
        <v>3215</v>
      </c>
      <c r="G3696" s="63"/>
      <c r="H3696" s="63"/>
      <c r="I3696" s="62" t="s">
        <v>3189</v>
      </c>
      <c r="J3696" s="63">
        <v>100</v>
      </c>
      <c r="K3696" s="63">
        <v>13</v>
      </c>
      <c r="L3696" s="63" t="s">
        <v>3186</v>
      </c>
      <c r="M3696" s="63" t="s">
        <v>3187</v>
      </c>
      <c r="N3696" s="63" t="s">
        <v>3190</v>
      </c>
      <c r="O3696" s="62">
        <v>3</v>
      </c>
      <c r="P3696" s="64"/>
    </row>
    <row r="3697" spans="2:16" x14ac:dyDescent="0.25">
      <c r="B3697" s="62">
        <v>3692</v>
      </c>
      <c r="C3697" s="63" t="s">
        <v>3182</v>
      </c>
      <c r="D3697" s="63" t="s">
        <v>3214</v>
      </c>
      <c r="E3697" s="63" t="s">
        <v>3215</v>
      </c>
      <c r="F3697" s="63" t="s">
        <v>3215</v>
      </c>
      <c r="G3697" s="63"/>
      <c r="H3697" s="63"/>
      <c r="I3697" s="62" t="s">
        <v>3189</v>
      </c>
      <c r="J3697" s="63">
        <v>90</v>
      </c>
      <c r="K3697" s="63">
        <v>13</v>
      </c>
      <c r="L3697" s="63" t="s">
        <v>3186</v>
      </c>
      <c r="M3697" s="63" t="s">
        <v>3187</v>
      </c>
      <c r="N3697" s="63" t="s">
        <v>3190</v>
      </c>
      <c r="O3697" s="62">
        <v>3</v>
      </c>
      <c r="P3697" s="64"/>
    </row>
    <row r="3698" spans="2:16" x14ac:dyDescent="0.25">
      <c r="B3698" s="62">
        <v>3693</v>
      </c>
      <c r="C3698" s="63" t="s">
        <v>3182</v>
      </c>
      <c r="D3698" s="63" t="s">
        <v>3222</v>
      </c>
      <c r="E3698" s="63" t="s">
        <v>3257</v>
      </c>
      <c r="F3698" s="63" t="s">
        <v>3257</v>
      </c>
      <c r="G3698" s="63"/>
      <c r="H3698" s="63"/>
      <c r="I3698" s="62" t="s">
        <v>3189</v>
      </c>
      <c r="J3698" s="63">
        <v>110.18</v>
      </c>
      <c r="K3698" s="63">
        <v>13</v>
      </c>
      <c r="L3698" s="63" t="s">
        <v>3186</v>
      </c>
      <c r="M3698" s="63" t="s">
        <v>3187</v>
      </c>
      <c r="N3698" s="63" t="s">
        <v>3190</v>
      </c>
      <c r="O3698" s="62">
        <v>3</v>
      </c>
      <c r="P3698" s="64"/>
    </row>
    <row r="3699" spans="2:16" x14ac:dyDescent="0.25">
      <c r="B3699" s="62">
        <v>3694</v>
      </c>
      <c r="C3699" s="63" t="s">
        <v>3182</v>
      </c>
      <c r="D3699" s="63" t="s">
        <v>3245</v>
      </c>
      <c r="E3699" s="63" t="s">
        <v>3245</v>
      </c>
      <c r="F3699" s="63" t="s">
        <v>3245</v>
      </c>
      <c r="G3699" s="63"/>
      <c r="H3699" s="63"/>
      <c r="I3699" s="62" t="s">
        <v>3189</v>
      </c>
      <c r="J3699" s="63">
        <v>237.42</v>
      </c>
      <c r="K3699" s="63">
        <v>13</v>
      </c>
      <c r="L3699" s="63" t="s">
        <v>3186</v>
      </c>
      <c r="M3699" s="63" t="s">
        <v>3187</v>
      </c>
      <c r="N3699" s="63" t="s">
        <v>3190</v>
      </c>
      <c r="O3699" s="62">
        <v>3</v>
      </c>
      <c r="P3699" s="64"/>
    </row>
    <row r="3700" spans="2:16" x14ac:dyDescent="0.25">
      <c r="B3700" s="62">
        <v>3695</v>
      </c>
      <c r="C3700" s="63" t="s">
        <v>3182</v>
      </c>
      <c r="D3700" s="63" t="s">
        <v>3222</v>
      </c>
      <c r="E3700" s="63" t="s">
        <v>3257</v>
      </c>
      <c r="F3700" s="63" t="s">
        <v>3257</v>
      </c>
      <c r="G3700" s="63"/>
      <c r="H3700" s="63"/>
      <c r="I3700" s="62" t="s">
        <v>3189</v>
      </c>
      <c r="J3700" s="63">
        <v>126.11</v>
      </c>
      <c r="K3700" s="63">
        <v>13</v>
      </c>
      <c r="L3700" s="63" t="s">
        <v>3186</v>
      </c>
      <c r="M3700" s="63" t="s">
        <v>3187</v>
      </c>
      <c r="N3700" s="63" t="s">
        <v>3190</v>
      </c>
      <c r="O3700" s="62">
        <v>3</v>
      </c>
      <c r="P3700" s="64"/>
    </row>
    <row r="3701" spans="2:16" x14ac:dyDescent="0.25">
      <c r="B3701" s="62">
        <v>3696</v>
      </c>
      <c r="C3701" s="63" t="s">
        <v>3182</v>
      </c>
      <c r="D3701" s="63" t="s">
        <v>3222</v>
      </c>
      <c r="E3701" s="63" t="s">
        <v>3257</v>
      </c>
      <c r="F3701" s="63" t="s">
        <v>3257</v>
      </c>
      <c r="G3701" s="63"/>
      <c r="H3701" s="63"/>
      <c r="I3701" s="62" t="s">
        <v>3189</v>
      </c>
      <c r="J3701" s="63">
        <v>103.12</v>
      </c>
      <c r="K3701" s="63">
        <v>13</v>
      </c>
      <c r="L3701" s="63" t="s">
        <v>3186</v>
      </c>
      <c r="M3701" s="63" t="s">
        <v>3187</v>
      </c>
      <c r="N3701" s="63" t="s">
        <v>3190</v>
      </c>
      <c r="O3701" s="62">
        <v>3</v>
      </c>
      <c r="P3701" s="64"/>
    </row>
    <row r="3702" spans="2:16" x14ac:dyDescent="0.25">
      <c r="B3702" s="62">
        <v>3697</v>
      </c>
      <c r="C3702" s="63" t="s">
        <v>3182</v>
      </c>
      <c r="D3702" s="63" t="s">
        <v>3222</v>
      </c>
      <c r="E3702" s="63" t="s">
        <v>3257</v>
      </c>
      <c r="F3702" s="63" t="s">
        <v>3257</v>
      </c>
      <c r="G3702" s="63"/>
      <c r="H3702" s="63"/>
      <c r="I3702" s="62" t="s">
        <v>3189</v>
      </c>
      <c r="J3702" s="63">
        <v>181.22</v>
      </c>
      <c r="K3702" s="63">
        <v>13</v>
      </c>
      <c r="L3702" s="63" t="s">
        <v>3186</v>
      </c>
      <c r="M3702" s="63" t="s">
        <v>3187</v>
      </c>
      <c r="N3702" s="63" t="s">
        <v>3190</v>
      </c>
      <c r="O3702" s="62">
        <v>3</v>
      </c>
      <c r="P3702" s="64"/>
    </row>
    <row r="3703" spans="2:16" x14ac:dyDescent="0.25">
      <c r="B3703" s="62">
        <v>3698</v>
      </c>
      <c r="C3703" s="63" t="s">
        <v>3182</v>
      </c>
      <c r="D3703" s="63" t="s">
        <v>3222</v>
      </c>
      <c r="E3703" s="63" t="s">
        <v>3257</v>
      </c>
      <c r="F3703" s="63" t="s">
        <v>3257</v>
      </c>
      <c r="G3703" s="63"/>
      <c r="H3703" s="63"/>
      <c r="I3703" s="62" t="s">
        <v>3189</v>
      </c>
      <c r="J3703" s="63">
        <v>219.1</v>
      </c>
      <c r="K3703" s="63">
        <v>13</v>
      </c>
      <c r="L3703" s="63" t="s">
        <v>3186</v>
      </c>
      <c r="M3703" s="63" t="s">
        <v>3187</v>
      </c>
      <c r="N3703" s="63" t="s">
        <v>3190</v>
      </c>
      <c r="O3703" s="62">
        <v>3</v>
      </c>
      <c r="P3703" s="64"/>
    </row>
    <row r="3704" spans="2:16" x14ac:dyDescent="0.25">
      <c r="B3704" s="62">
        <v>3699</v>
      </c>
      <c r="C3704" s="63" t="s">
        <v>3182</v>
      </c>
      <c r="D3704" s="63" t="s">
        <v>3222</v>
      </c>
      <c r="E3704" s="63" t="s">
        <v>3257</v>
      </c>
      <c r="F3704" s="63" t="s">
        <v>3257</v>
      </c>
      <c r="G3704" s="63"/>
      <c r="H3704" s="63"/>
      <c r="I3704" s="62" t="s">
        <v>3189</v>
      </c>
      <c r="J3704" s="63">
        <v>197.42</v>
      </c>
      <c r="K3704" s="63">
        <v>13</v>
      </c>
      <c r="L3704" s="63" t="s">
        <v>3186</v>
      </c>
      <c r="M3704" s="63" t="s">
        <v>3187</v>
      </c>
      <c r="N3704" s="63" t="s">
        <v>3190</v>
      </c>
      <c r="O3704" s="62">
        <v>3</v>
      </c>
      <c r="P3704" s="64"/>
    </row>
    <row r="3705" spans="2:16" x14ac:dyDescent="0.25">
      <c r="B3705" s="62">
        <v>3700</v>
      </c>
      <c r="C3705" s="63" t="s">
        <v>3182</v>
      </c>
      <c r="D3705" s="63" t="s">
        <v>3222</v>
      </c>
      <c r="E3705" s="63" t="s">
        <v>3257</v>
      </c>
      <c r="F3705" s="63" t="s">
        <v>3257</v>
      </c>
      <c r="G3705" s="63"/>
      <c r="H3705" s="63"/>
      <c r="I3705" s="62" t="s">
        <v>3189</v>
      </c>
      <c r="J3705" s="63">
        <v>165.62</v>
      </c>
      <c r="K3705" s="63">
        <v>13</v>
      </c>
      <c r="L3705" s="63" t="s">
        <v>3186</v>
      </c>
      <c r="M3705" s="63" t="s">
        <v>3187</v>
      </c>
      <c r="N3705" s="63" t="s">
        <v>3190</v>
      </c>
      <c r="O3705" s="62">
        <v>3</v>
      </c>
      <c r="P3705" s="64"/>
    </row>
    <row r="3706" spans="2:16" x14ac:dyDescent="0.25">
      <c r="B3706" s="62">
        <v>3701</v>
      </c>
      <c r="C3706" s="63" t="s">
        <v>3182</v>
      </c>
      <c r="D3706" s="63" t="s">
        <v>3222</v>
      </c>
      <c r="E3706" s="63" t="s">
        <v>3257</v>
      </c>
      <c r="F3706" s="63" t="s">
        <v>3257</v>
      </c>
      <c r="G3706" s="63"/>
      <c r="H3706" s="63"/>
      <c r="I3706" s="62" t="s">
        <v>3189</v>
      </c>
      <c r="J3706" s="63">
        <v>196.27</v>
      </c>
      <c r="K3706" s="63">
        <v>13</v>
      </c>
      <c r="L3706" s="63" t="s">
        <v>3186</v>
      </c>
      <c r="M3706" s="63" t="s">
        <v>3187</v>
      </c>
      <c r="N3706" s="63" t="s">
        <v>3190</v>
      </c>
      <c r="O3706" s="62">
        <v>3</v>
      </c>
      <c r="P3706" s="64"/>
    </row>
    <row r="3707" spans="2:16" x14ac:dyDescent="0.25">
      <c r="B3707" s="62">
        <v>3702</v>
      </c>
      <c r="C3707" s="63" t="s">
        <v>3182</v>
      </c>
      <c r="D3707" s="63" t="s">
        <v>3222</v>
      </c>
      <c r="E3707" s="63" t="s">
        <v>3257</v>
      </c>
      <c r="F3707" s="63" t="s">
        <v>3257</v>
      </c>
      <c r="G3707" s="63"/>
      <c r="H3707" s="63"/>
      <c r="I3707" s="62" t="s">
        <v>3189</v>
      </c>
      <c r="J3707" s="63">
        <v>164.3</v>
      </c>
      <c r="K3707" s="63">
        <v>13</v>
      </c>
      <c r="L3707" s="63" t="s">
        <v>3186</v>
      </c>
      <c r="M3707" s="63" t="s">
        <v>3187</v>
      </c>
      <c r="N3707" s="63" t="s">
        <v>3190</v>
      </c>
      <c r="O3707" s="62">
        <v>3</v>
      </c>
      <c r="P3707" s="64"/>
    </row>
    <row r="3708" spans="2:16" x14ac:dyDescent="0.25">
      <c r="B3708" s="62">
        <v>3703</v>
      </c>
      <c r="C3708" s="63" t="s">
        <v>3182</v>
      </c>
      <c r="D3708" s="63" t="s">
        <v>3222</v>
      </c>
      <c r="E3708" s="63" t="s">
        <v>3257</v>
      </c>
      <c r="F3708" s="63" t="s">
        <v>3257</v>
      </c>
      <c r="G3708" s="63"/>
      <c r="H3708" s="63"/>
      <c r="I3708" s="62" t="s">
        <v>3189</v>
      </c>
      <c r="J3708" s="63">
        <v>135.44999999999999</v>
      </c>
      <c r="K3708" s="63">
        <v>13</v>
      </c>
      <c r="L3708" s="63" t="s">
        <v>3186</v>
      </c>
      <c r="M3708" s="63" t="s">
        <v>3187</v>
      </c>
      <c r="N3708" s="63" t="s">
        <v>3190</v>
      </c>
      <c r="O3708" s="62">
        <v>3</v>
      </c>
      <c r="P3708" s="64"/>
    </row>
    <row r="3709" spans="2:16" x14ac:dyDescent="0.25">
      <c r="B3709" s="62">
        <v>3704</v>
      </c>
      <c r="C3709" s="63" t="s">
        <v>3182</v>
      </c>
      <c r="D3709" s="63" t="s">
        <v>3222</v>
      </c>
      <c r="E3709" s="63" t="s">
        <v>3257</v>
      </c>
      <c r="F3709" s="63" t="s">
        <v>3257</v>
      </c>
      <c r="G3709" s="63"/>
      <c r="H3709" s="63"/>
      <c r="I3709" s="62" t="s">
        <v>3189</v>
      </c>
      <c r="J3709" s="63">
        <v>154.03</v>
      </c>
      <c r="K3709" s="63">
        <v>13</v>
      </c>
      <c r="L3709" s="63" t="s">
        <v>3186</v>
      </c>
      <c r="M3709" s="63" t="s">
        <v>3187</v>
      </c>
      <c r="N3709" s="63" t="s">
        <v>3190</v>
      </c>
      <c r="O3709" s="62">
        <v>3</v>
      </c>
      <c r="P3709" s="64"/>
    </row>
    <row r="3710" spans="2:16" x14ac:dyDescent="0.25">
      <c r="B3710" s="62">
        <v>3705</v>
      </c>
      <c r="C3710" s="63" t="s">
        <v>3182</v>
      </c>
      <c r="D3710" s="63" t="s">
        <v>3222</v>
      </c>
      <c r="E3710" s="63" t="s">
        <v>3257</v>
      </c>
      <c r="F3710" s="63" t="s">
        <v>3257</v>
      </c>
      <c r="G3710" s="63"/>
      <c r="H3710" s="63"/>
      <c r="I3710" s="62" t="s">
        <v>3189</v>
      </c>
      <c r="J3710" s="63">
        <v>263.68</v>
      </c>
      <c r="K3710" s="63">
        <v>13</v>
      </c>
      <c r="L3710" s="63" t="s">
        <v>3186</v>
      </c>
      <c r="M3710" s="63" t="s">
        <v>3187</v>
      </c>
      <c r="N3710" s="63" t="s">
        <v>3190</v>
      </c>
      <c r="O3710" s="62">
        <v>3</v>
      </c>
      <c r="P3710" s="64"/>
    </row>
    <row r="3711" spans="2:16" x14ac:dyDescent="0.25">
      <c r="B3711" s="62">
        <v>3706</v>
      </c>
      <c r="C3711" s="63" t="s">
        <v>3182</v>
      </c>
      <c r="D3711" s="63" t="s">
        <v>3222</v>
      </c>
      <c r="E3711" s="63" t="s">
        <v>3257</v>
      </c>
      <c r="F3711" s="63" t="s">
        <v>3257</v>
      </c>
      <c r="G3711" s="63"/>
      <c r="H3711" s="63"/>
      <c r="I3711" s="62" t="s">
        <v>3189</v>
      </c>
      <c r="J3711" s="63">
        <v>138.86000000000001</v>
      </c>
      <c r="K3711" s="63">
        <v>13</v>
      </c>
      <c r="L3711" s="63" t="s">
        <v>3186</v>
      </c>
      <c r="M3711" s="63" t="s">
        <v>3187</v>
      </c>
      <c r="N3711" s="63" t="s">
        <v>3190</v>
      </c>
      <c r="O3711" s="62">
        <v>3</v>
      </c>
      <c r="P3711" s="64"/>
    </row>
    <row r="3712" spans="2:16" x14ac:dyDescent="0.25">
      <c r="B3712" s="62">
        <v>3707</v>
      </c>
      <c r="C3712" s="63" t="s">
        <v>3182</v>
      </c>
      <c r="D3712" s="63" t="s">
        <v>3222</v>
      </c>
      <c r="E3712" s="63" t="s">
        <v>3257</v>
      </c>
      <c r="F3712" s="63" t="s">
        <v>3257</v>
      </c>
      <c r="G3712" s="63"/>
      <c r="H3712" s="63"/>
      <c r="I3712" s="62" t="s">
        <v>3189</v>
      </c>
      <c r="J3712" s="63">
        <v>120.52</v>
      </c>
      <c r="K3712" s="63">
        <v>13</v>
      </c>
      <c r="L3712" s="63" t="s">
        <v>3186</v>
      </c>
      <c r="M3712" s="63" t="s">
        <v>3187</v>
      </c>
      <c r="N3712" s="63" t="s">
        <v>3190</v>
      </c>
      <c r="O3712" s="62">
        <v>3</v>
      </c>
      <c r="P3712" s="64"/>
    </row>
    <row r="3713" spans="2:16" x14ac:dyDescent="0.25">
      <c r="B3713" s="62">
        <v>3708</v>
      </c>
      <c r="C3713" s="63" t="s">
        <v>3182</v>
      </c>
      <c r="D3713" s="63" t="s">
        <v>3222</v>
      </c>
      <c r="E3713" s="63" t="s">
        <v>3257</v>
      </c>
      <c r="F3713" s="63" t="s">
        <v>3257</v>
      </c>
      <c r="G3713" s="63"/>
      <c r="H3713" s="63"/>
      <c r="I3713" s="62" t="s">
        <v>3189</v>
      </c>
      <c r="J3713" s="63">
        <v>121.4</v>
      </c>
      <c r="K3713" s="63">
        <v>13</v>
      </c>
      <c r="L3713" s="63" t="s">
        <v>3186</v>
      </c>
      <c r="M3713" s="63" t="s">
        <v>3187</v>
      </c>
      <c r="N3713" s="63" t="s">
        <v>3190</v>
      </c>
      <c r="O3713" s="62">
        <v>3</v>
      </c>
      <c r="P3713" s="64"/>
    </row>
    <row r="3714" spans="2:16" x14ac:dyDescent="0.25">
      <c r="B3714" s="62">
        <v>3709</v>
      </c>
      <c r="C3714" s="63" t="s">
        <v>3182</v>
      </c>
      <c r="D3714" s="63" t="s">
        <v>3222</v>
      </c>
      <c r="E3714" s="63" t="s">
        <v>3257</v>
      </c>
      <c r="F3714" s="63" t="s">
        <v>3257</v>
      </c>
      <c r="G3714" s="63"/>
      <c r="H3714" s="63"/>
      <c r="I3714" s="62" t="s">
        <v>3189</v>
      </c>
      <c r="J3714" s="63">
        <v>191.88</v>
      </c>
      <c r="K3714" s="63">
        <v>13</v>
      </c>
      <c r="L3714" s="63" t="s">
        <v>3186</v>
      </c>
      <c r="M3714" s="63" t="s">
        <v>3187</v>
      </c>
      <c r="N3714" s="63" t="s">
        <v>3190</v>
      </c>
      <c r="O3714" s="62">
        <v>3</v>
      </c>
      <c r="P3714" s="64"/>
    </row>
    <row r="3715" spans="2:16" x14ac:dyDescent="0.25">
      <c r="B3715" s="62">
        <v>3710</v>
      </c>
      <c r="C3715" s="63" t="s">
        <v>3182</v>
      </c>
      <c r="D3715" s="63" t="s">
        <v>3222</v>
      </c>
      <c r="E3715" s="63" t="s">
        <v>3257</v>
      </c>
      <c r="F3715" s="63" t="s">
        <v>3257</v>
      </c>
      <c r="G3715" s="63"/>
      <c r="H3715" s="63"/>
      <c r="I3715" s="62" t="s">
        <v>3189</v>
      </c>
      <c r="J3715" s="63">
        <v>205.54</v>
      </c>
      <c r="K3715" s="63">
        <v>13</v>
      </c>
      <c r="L3715" s="63" t="s">
        <v>3186</v>
      </c>
      <c r="M3715" s="63" t="s">
        <v>3187</v>
      </c>
      <c r="N3715" s="63" t="s">
        <v>3190</v>
      </c>
      <c r="O3715" s="62">
        <v>3</v>
      </c>
      <c r="P3715" s="64"/>
    </row>
    <row r="3716" spans="2:16" x14ac:dyDescent="0.25">
      <c r="B3716" s="62">
        <v>3711</v>
      </c>
      <c r="C3716" s="63" t="s">
        <v>3182</v>
      </c>
      <c r="D3716" s="63" t="s">
        <v>3222</v>
      </c>
      <c r="E3716" s="63" t="s">
        <v>3257</v>
      </c>
      <c r="F3716" s="63" t="s">
        <v>3257</v>
      </c>
      <c r="G3716" s="63"/>
      <c r="H3716" s="63"/>
      <c r="I3716" s="62" t="s">
        <v>3189</v>
      </c>
      <c r="J3716" s="63">
        <v>140.47</v>
      </c>
      <c r="K3716" s="63">
        <v>13</v>
      </c>
      <c r="L3716" s="63" t="s">
        <v>3186</v>
      </c>
      <c r="M3716" s="63" t="s">
        <v>3187</v>
      </c>
      <c r="N3716" s="63" t="s">
        <v>3190</v>
      </c>
      <c r="O3716" s="62">
        <v>3</v>
      </c>
      <c r="P3716" s="64"/>
    </row>
    <row r="3717" spans="2:16" x14ac:dyDescent="0.25">
      <c r="B3717" s="62">
        <v>3712</v>
      </c>
      <c r="C3717" s="63" t="s">
        <v>3182</v>
      </c>
      <c r="D3717" s="63" t="s">
        <v>3222</v>
      </c>
      <c r="E3717" s="63" t="s">
        <v>3257</v>
      </c>
      <c r="F3717" s="63" t="s">
        <v>3257</v>
      </c>
      <c r="G3717" s="63"/>
      <c r="H3717" s="63"/>
      <c r="I3717" s="62" t="s">
        <v>3189</v>
      </c>
      <c r="J3717" s="63">
        <v>75.319999999999993</v>
      </c>
      <c r="K3717" s="63">
        <v>13</v>
      </c>
      <c r="L3717" s="63" t="s">
        <v>3186</v>
      </c>
      <c r="M3717" s="63" t="s">
        <v>3187</v>
      </c>
      <c r="N3717" s="63" t="s">
        <v>3190</v>
      </c>
      <c r="O3717" s="62">
        <v>3</v>
      </c>
      <c r="P3717" s="64"/>
    </row>
    <row r="3718" spans="2:16" x14ac:dyDescent="0.25">
      <c r="B3718" s="62">
        <v>3713</v>
      </c>
      <c r="C3718" s="63" t="s">
        <v>3182</v>
      </c>
      <c r="D3718" s="63" t="s">
        <v>3222</v>
      </c>
      <c r="E3718" s="63" t="s">
        <v>3257</v>
      </c>
      <c r="F3718" s="63" t="s">
        <v>3257</v>
      </c>
      <c r="G3718" s="63"/>
      <c r="H3718" s="63"/>
      <c r="I3718" s="62" t="s">
        <v>3189</v>
      </c>
      <c r="J3718" s="63">
        <v>281.55</v>
      </c>
      <c r="K3718" s="63">
        <v>13</v>
      </c>
      <c r="L3718" s="63" t="s">
        <v>3186</v>
      </c>
      <c r="M3718" s="63" t="s">
        <v>3187</v>
      </c>
      <c r="N3718" s="63" t="s">
        <v>3190</v>
      </c>
      <c r="O3718" s="62">
        <v>3</v>
      </c>
      <c r="P3718" s="64"/>
    </row>
    <row r="3719" spans="2:16" x14ac:dyDescent="0.25">
      <c r="B3719" s="62">
        <v>3714</v>
      </c>
      <c r="C3719" s="63" t="s">
        <v>3182</v>
      </c>
      <c r="D3719" s="63" t="s">
        <v>3222</v>
      </c>
      <c r="E3719" s="63" t="s">
        <v>3257</v>
      </c>
      <c r="F3719" s="63" t="s">
        <v>3257</v>
      </c>
      <c r="G3719" s="63"/>
      <c r="H3719" s="63"/>
      <c r="I3719" s="62" t="s">
        <v>3189</v>
      </c>
      <c r="J3719" s="63">
        <v>511.27</v>
      </c>
      <c r="K3719" s="63">
        <v>13</v>
      </c>
      <c r="L3719" s="63" t="s">
        <v>3186</v>
      </c>
      <c r="M3719" s="63" t="s">
        <v>3187</v>
      </c>
      <c r="N3719" s="63" t="s">
        <v>3190</v>
      </c>
      <c r="O3719" s="62">
        <v>3</v>
      </c>
      <c r="P3719" s="64"/>
    </row>
    <row r="3720" spans="2:16" x14ac:dyDescent="0.25">
      <c r="B3720" s="62">
        <v>3715</v>
      </c>
      <c r="C3720" s="63" t="s">
        <v>3182</v>
      </c>
      <c r="D3720" s="63" t="s">
        <v>3222</v>
      </c>
      <c r="E3720" s="63" t="s">
        <v>3257</v>
      </c>
      <c r="F3720" s="63" t="s">
        <v>3257</v>
      </c>
      <c r="G3720" s="63"/>
      <c r="H3720" s="63"/>
      <c r="I3720" s="62" t="s">
        <v>3189</v>
      </c>
      <c r="J3720" s="63">
        <v>133.34</v>
      </c>
      <c r="K3720" s="63">
        <v>13</v>
      </c>
      <c r="L3720" s="63" t="s">
        <v>3186</v>
      </c>
      <c r="M3720" s="63" t="s">
        <v>3187</v>
      </c>
      <c r="N3720" s="63" t="s">
        <v>3190</v>
      </c>
      <c r="O3720" s="62">
        <v>3</v>
      </c>
      <c r="P3720" s="64"/>
    </row>
    <row r="3721" spans="2:16" x14ac:dyDescent="0.25">
      <c r="B3721" s="62">
        <v>3716</v>
      </c>
      <c r="C3721" s="63" t="s">
        <v>3182</v>
      </c>
      <c r="D3721" s="63" t="s">
        <v>3222</v>
      </c>
      <c r="E3721" s="63" t="s">
        <v>3257</v>
      </c>
      <c r="F3721" s="63" t="s">
        <v>3257</v>
      </c>
      <c r="G3721" s="63"/>
      <c r="H3721" s="63"/>
      <c r="I3721" s="62" t="s">
        <v>3189</v>
      </c>
      <c r="J3721" s="63">
        <v>157.93</v>
      </c>
      <c r="K3721" s="63">
        <v>13</v>
      </c>
      <c r="L3721" s="63" t="s">
        <v>3186</v>
      </c>
      <c r="M3721" s="63" t="s">
        <v>3187</v>
      </c>
      <c r="N3721" s="63" t="s">
        <v>3190</v>
      </c>
      <c r="O3721" s="62">
        <v>3</v>
      </c>
      <c r="P3721" s="64"/>
    </row>
    <row r="3722" spans="2:16" x14ac:dyDescent="0.25">
      <c r="B3722" s="62">
        <v>3717</v>
      </c>
      <c r="C3722" s="63" t="s">
        <v>3182</v>
      </c>
      <c r="D3722" s="63" t="s">
        <v>3222</v>
      </c>
      <c r="E3722" s="63" t="s">
        <v>3257</v>
      </c>
      <c r="F3722" s="63" t="s">
        <v>3257</v>
      </c>
      <c r="G3722" s="63"/>
      <c r="H3722" s="63"/>
      <c r="I3722" s="62" t="s">
        <v>3189</v>
      </c>
      <c r="J3722" s="63">
        <v>175.38</v>
      </c>
      <c r="K3722" s="63">
        <v>13</v>
      </c>
      <c r="L3722" s="63" t="s">
        <v>3186</v>
      </c>
      <c r="M3722" s="63" t="s">
        <v>3187</v>
      </c>
      <c r="N3722" s="63" t="s">
        <v>3190</v>
      </c>
      <c r="O3722" s="62">
        <v>3</v>
      </c>
      <c r="P3722" s="64"/>
    </row>
    <row r="3723" spans="2:16" x14ac:dyDescent="0.25">
      <c r="B3723" s="62">
        <v>3718</v>
      </c>
      <c r="C3723" s="63" t="s">
        <v>3182</v>
      </c>
      <c r="D3723" s="63" t="s">
        <v>3222</v>
      </c>
      <c r="E3723" s="63" t="s">
        <v>3257</v>
      </c>
      <c r="F3723" s="63" t="s">
        <v>3257</v>
      </c>
      <c r="G3723" s="63"/>
      <c r="H3723" s="63"/>
      <c r="I3723" s="62" t="s">
        <v>3189</v>
      </c>
      <c r="J3723" s="63">
        <v>130.77000000000001</v>
      </c>
      <c r="K3723" s="63">
        <v>13</v>
      </c>
      <c r="L3723" s="63" t="s">
        <v>3186</v>
      </c>
      <c r="M3723" s="63" t="s">
        <v>3187</v>
      </c>
      <c r="N3723" s="63" t="s">
        <v>3190</v>
      </c>
      <c r="O3723" s="62">
        <v>3</v>
      </c>
      <c r="P3723" s="64"/>
    </row>
    <row r="3724" spans="2:16" x14ac:dyDescent="0.25">
      <c r="B3724" s="62">
        <v>3719</v>
      </c>
      <c r="C3724" s="63" t="s">
        <v>3182</v>
      </c>
      <c r="D3724" s="63" t="s">
        <v>3222</v>
      </c>
      <c r="E3724" s="63" t="s">
        <v>3257</v>
      </c>
      <c r="F3724" s="63" t="s">
        <v>3257</v>
      </c>
      <c r="G3724" s="63"/>
      <c r="H3724" s="63"/>
      <c r="I3724" s="62" t="s">
        <v>3189</v>
      </c>
      <c r="J3724" s="63">
        <v>143.63999999999999</v>
      </c>
      <c r="K3724" s="63">
        <v>13</v>
      </c>
      <c r="L3724" s="63" t="s">
        <v>3186</v>
      </c>
      <c r="M3724" s="63" t="s">
        <v>3187</v>
      </c>
      <c r="N3724" s="63" t="s">
        <v>3190</v>
      </c>
      <c r="O3724" s="62">
        <v>3</v>
      </c>
      <c r="P3724" s="64"/>
    </row>
    <row r="3725" spans="2:16" x14ac:dyDescent="0.25">
      <c r="B3725" s="62">
        <v>3720</v>
      </c>
      <c r="C3725" s="63" t="s">
        <v>3182</v>
      </c>
      <c r="D3725" s="63" t="s">
        <v>3222</v>
      </c>
      <c r="E3725" s="63" t="s">
        <v>3257</v>
      </c>
      <c r="F3725" s="63" t="s">
        <v>3257</v>
      </c>
      <c r="G3725" s="63"/>
      <c r="H3725" s="63"/>
      <c r="I3725" s="62" t="s">
        <v>3189</v>
      </c>
      <c r="J3725" s="63">
        <v>340</v>
      </c>
      <c r="K3725" s="63">
        <v>13</v>
      </c>
      <c r="L3725" s="63" t="s">
        <v>3186</v>
      </c>
      <c r="M3725" s="63" t="s">
        <v>3187</v>
      </c>
      <c r="N3725" s="63" t="s">
        <v>3190</v>
      </c>
      <c r="O3725" s="62">
        <v>3</v>
      </c>
      <c r="P3725" s="64"/>
    </row>
    <row r="3726" spans="2:16" x14ac:dyDescent="0.25">
      <c r="B3726" s="62">
        <v>3721</v>
      </c>
      <c r="C3726" s="63" t="s">
        <v>3182</v>
      </c>
      <c r="D3726" s="63" t="s">
        <v>3222</v>
      </c>
      <c r="E3726" s="63" t="s">
        <v>3257</v>
      </c>
      <c r="F3726" s="63" t="s">
        <v>3257</v>
      </c>
      <c r="G3726" s="63"/>
      <c r="H3726" s="63"/>
      <c r="I3726" s="62" t="s">
        <v>3189</v>
      </c>
      <c r="J3726" s="63">
        <v>395.41</v>
      </c>
      <c r="K3726" s="63">
        <v>13</v>
      </c>
      <c r="L3726" s="63" t="s">
        <v>3186</v>
      </c>
      <c r="M3726" s="63" t="s">
        <v>3187</v>
      </c>
      <c r="N3726" s="63" t="s">
        <v>3190</v>
      </c>
      <c r="O3726" s="62">
        <v>3</v>
      </c>
      <c r="P3726" s="64"/>
    </row>
    <row r="3727" spans="2:16" x14ac:dyDescent="0.25">
      <c r="B3727" s="62">
        <v>3722</v>
      </c>
      <c r="C3727" s="63" t="s">
        <v>3182</v>
      </c>
      <c r="D3727" s="63" t="s">
        <v>3222</v>
      </c>
      <c r="E3727" s="63" t="s">
        <v>3257</v>
      </c>
      <c r="F3727" s="63" t="s">
        <v>3257</v>
      </c>
      <c r="G3727" s="63"/>
      <c r="H3727" s="63"/>
      <c r="I3727" s="62" t="s">
        <v>3189</v>
      </c>
      <c r="J3727" s="63">
        <v>100.96</v>
      </c>
      <c r="K3727" s="63">
        <v>13</v>
      </c>
      <c r="L3727" s="63" t="s">
        <v>3186</v>
      </c>
      <c r="M3727" s="63" t="s">
        <v>3187</v>
      </c>
      <c r="N3727" s="63" t="s">
        <v>3190</v>
      </c>
      <c r="O3727" s="62">
        <v>3</v>
      </c>
      <c r="P3727" s="64"/>
    </row>
    <row r="3728" spans="2:16" x14ac:dyDescent="0.25">
      <c r="B3728" s="62">
        <v>3723</v>
      </c>
      <c r="C3728" s="63" t="s">
        <v>3182</v>
      </c>
      <c r="D3728" s="63" t="s">
        <v>3222</v>
      </c>
      <c r="E3728" s="63" t="s">
        <v>3257</v>
      </c>
      <c r="F3728" s="63" t="s">
        <v>3257</v>
      </c>
      <c r="G3728" s="63"/>
      <c r="H3728" s="63"/>
      <c r="I3728" s="62" t="s">
        <v>3189</v>
      </c>
      <c r="J3728" s="63">
        <v>187.17</v>
      </c>
      <c r="K3728" s="63">
        <v>13</v>
      </c>
      <c r="L3728" s="63" t="s">
        <v>3186</v>
      </c>
      <c r="M3728" s="63" t="s">
        <v>3187</v>
      </c>
      <c r="N3728" s="63" t="s">
        <v>3190</v>
      </c>
      <c r="O3728" s="62">
        <v>3</v>
      </c>
      <c r="P3728" s="64"/>
    </row>
    <row r="3729" spans="2:16" x14ac:dyDescent="0.25">
      <c r="B3729" s="62">
        <v>3724</v>
      </c>
      <c r="C3729" s="63" t="s">
        <v>3182</v>
      </c>
      <c r="D3729" s="63" t="s">
        <v>3222</v>
      </c>
      <c r="E3729" s="63" t="s">
        <v>3257</v>
      </c>
      <c r="F3729" s="63" t="s">
        <v>3257</v>
      </c>
      <c r="G3729" s="63"/>
      <c r="H3729" s="63"/>
      <c r="I3729" s="62" t="s">
        <v>3189</v>
      </c>
      <c r="J3729" s="63">
        <v>251.38</v>
      </c>
      <c r="K3729" s="63">
        <v>13</v>
      </c>
      <c r="L3729" s="63" t="s">
        <v>3186</v>
      </c>
      <c r="M3729" s="63" t="s">
        <v>3187</v>
      </c>
      <c r="N3729" s="63" t="s">
        <v>3190</v>
      </c>
      <c r="O3729" s="62">
        <v>3</v>
      </c>
      <c r="P3729" s="64"/>
    </row>
    <row r="3730" spans="2:16" x14ac:dyDescent="0.25">
      <c r="B3730" s="62">
        <v>3725</v>
      </c>
      <c r="C3730" s="63" t="s">
        <v>3182</v>
      </c>
      <c r="D3730" s="63" t="s">
        <v>3222</v>
      </c>
      <c r="E3730" s="63" t="s">
        <v>3257</v>
      </c>
      <c r="F3730" s="63" t="s">
        <v>3257</v>
      </c>
      <c r="G3730" s="63"/>
      <c r="H3730" s="63"/>
      <c r="I3730" s="62" t="s">
        <v>3189</v>
      </c>
      <c r="J3730" s="63">
        <v>167.72</v>
      </c>
      <c r="K3730" s="63">
        <v>13</v>
      </c>
      <c r="L3730" s="63" t="s">
        <v>3186</v>
      </c>
      <c r="M3730" s="63" t="s">
        <v>3187</v>
      </c>
      <c r="N3730" s="63" t="s">
        <v>3190</v>
      </c>
      <c r="O3730" s="62">
        <v>3</v>
      </c>
      <c r="P3730" s="64"/>
    </row>
    <row r="3731" spans="2:16" x14ac:dyDescent="0.25">
      <c r="B3731" s="62">
        <v>3726</v>
      </c>
      <c r="C3731" s="63" t="s">
        <v>3182</v>
      </c>
      <c r="D3731" s="63" t="s">
        <v>3222</v>
      </c>
      <c r="E3731" s="63" t="s">
        <v>3257</v>
      </c>
      <c r="F3731" s="63" t="s">
        <v>3257</v>
      </c>
      <c r="G3731" s="63"/>
      <c r="H3731" s="63"/>
      <c r="I3731" s="62" t="s">
        <v>3189</v>
      </c>
      <c r="J3731" s="63">
        <v>148.1</v>
      </c>
      <c r="K3731" s="63">
        <v>13</v>
      </c>
      <c r="L3731" s="63" t="s">
        <v>3186</v>
      </c>
      <c r="M3731" s="63" t="s">
        <v>3187</v>
      </c>
      <c r="N3731" s="63" t="s">
        <v>3190</v>
      </c>
      <c r="O3731" s="62">
        <v>3</v>
      </c>
      <c r="P3731" s="64"/>
    </row>
    <row r="3732" spans="2:16" x14ac:dyDescent="0.25">
      <c r="B3732" s="62">
        <v>3727</v>
      </c>
      <c r="C3732" s="63" t="s">
        <v>3182</v>
      </c>
      <c r="D3732" s="63" t="s">
        <v>3222</v>
      </c>
      <c r="E3732" s="63" t="s">
        <v>3257</v>
      </c>
      <c r="F3732" s="63" t="s">
        <v>3257</v>
      </c>
      <c r="G3732" s="63"/>
      <c r="H3732" s="63"/>
      <c r="I3732" s="62" t="s">
        <v>3189</v>
      </c>
      <c r="J3732" s="63">
        <v>58.89</v>
      </c>
      <c r="K3732" s="63">
        <v>13</v>
      </c>
      <c r="L3732" s="63" t="s">
        <v>3186</v>
      </c>
      <c r="M3732" s="63" t="s">
        <v>3187</v>
      </c>
      <c r="N3732" s="63" t="s">
        <v>3190</v>
      </c>
      <c r="O3732" s="62">
        <v>3</v>
      </c>
      <c r="P3732" s="64"/>
    </row>
    <row r="3733" spans="2:16" x14ac:dyDescent="0.25">
      <c r="B3733" s="62">
        <v>3728</v>
      </c>
      <c r="C3733" s="63" t="s">
        <v>3182</v>
      </c>
      <c r="D3733" s="63" t="s">
        <v>3222</v>
      </c>
      <c r="E3733" s="63" t="s">
        <v>3257</v>
      </c>
      <c r="F3733" s="63" t="s">
        <v>3257</v>
      </c>
      <c r="G3733" s="63"/>
      <c r="H3733" s="63"/>
      <c r="I3733" s="62" t="s">
        <v>3189</v>
      </c>
      <c r="J3733" s="63">
        <v>177.67</v>
      </c>
      <c r="K3733" s="63">
        <v>13</v>
      </c>
      <c r="L3733" s="63" t="s">
        <v>3186</v>
      </c>
      <c r="M3733" s="63" t="s">
        <v>3187</v>
      </c>
      <c r="N3733" s="63" t="s">
        <v>3190</v>
      </c>
      <c r="O3733" s="62">
        <v>3</v>
      </c>
      <c r="P3733" s="64"/>
    </row>
    <row r="3734" spans="2:16" x14ac:dyDescent="0.25">
      <c r="B3734" s="62">
        <v>3729</v>
      </c>
      <c r="C3734" s="63" t="s">
        <v>3182</v>
      </c>
      <c r="D3734" s="63" t="s">
        <v>3222</v>
      </c>
      <c r="E3734" s="63" t="s">
        <v>3257</v>
      </c>
      <c r="F3734" s="63" t="s">
        <v>3257</v>
      </c>
      <c r="G3734" s="63"/>
      <c r="H3734" s="63"/>
      <c r="I3734" s="62" t="s">
        <v>3189</v>
      </c>
      <c r="J3734" s="63">
        <v>209.61</v>
      </c>
      <c r="K3734" s="63">
        <v>13</v>
      </c>
      <c r="L3734" s="63" t="s">
        <v>3186</v>
      </c>
      <c r="M3734" s="63" t="s">
        <v>3187</v>
      </c>
      <c r="N3734" s="63" t="s">
        <v>3190</v>
      </c>
      <c r="O3734" s="62">
        <v>3</v>
      </c>
      <c r="P3734" s="64"/>
    </row>
    <row r="3735" spans="2:16" x14ac:dyDescent="0.25">
      <c r="B3735" s="62">
        <v>3730</v>
      </c>
      <c r="C3735" s="63" t="s">
        <v>3182</v>
      </c>
      <c r="D3735" s="63" t="s">
        <v>3222</v>
      </c>
      <c r="E3735" s="63" t="s">
        <v>3257</v>
      </c>
      <c r="F3735" s="63" t="s">
        <v>3257</v>
      </c>
      <c r="G3735" s="63"/>
      <c r="H3735" s="63"/>
      <c r="I3735" s="62" t="s">
        <v>3189</v>
      </c>
      <c r="J3735" s="63">
        <v>132.88999999999999</v>
      </c>
      <c r="K3735" s="63">
        <v>13</v>
      </c>
      <c r="L3735" s="63" t="s">
        <v>3186</v>
      </c>
      <c r="M3735" s="63" t="s">
        <v>3187</v>
      </c>
      <c r="N3735" s="63" t="s">
        <v>3190</v>
      </c>
      <c r="O3735" s="62">
        <v>3</v>
      </c>
      <c r="P3735" s="64"/>
    </row>
    <row r="3736" spans="2:16" x14ac:dyDescent="0.25">
      <c r="B3736" s="62">
        <v>3731</v>
      </c>
      <c r="C3736" s="63" t="s">
        <v>3182</v>
      </c>
      <c r="D3736" s="63" t="s">
        <v>3222</v>
      </c>
      <c r="E3736" s="63" t="s">
        <v>3257</v>
      </c>
      <c r="F3736" s="63" t="s">
        <v>3257</v>
      </c>
      <c r="G3736" s="63"/>
      <c r="H3736" s="63"/>
      <c r="I3736" s="62" t="s">
        <v>3189</v>
      </c>
      <c r="J3736" s="63">
        <v>120.05</v>
      </c>
      <c r="K3736" s="63">
        <v>13</v>
      </c>
      <c r="L3736" s="63" t="s">
        <v>3186</v>
      </c>
      <c r="M3736" s="63" t="s">
        <v>3187</v>
      </c>
      <c r="N3736" s="63" t="s">
        <v>3190</v>
      </c>
      <c r="O3736" s="62">
        <v>3</v>
      </c>
      <c r="P3736" s="64"/>
    </row>
    <row r="3737" spans="2:16" x14ac:dyDescent="0.25">
      <c r="B3737" s="62">
        <v>3732</v>
      </c>
      <c r="C3737" s="63" t="s">
        <v>3182</v>
      </c>
      <c r="D3737" s="63" t="s">
        <v>3222</v>
      </c>
      <c r="E3737" s="63" t="s">
        <v>3257</v>
      </c>
      <c r="F3737" s="63" t="s">
        <v>3257</v>
      </c>
      <c r="G3737" s="63"/>
      <c r="H3737" s="63"/>
      <c r="I3737" s="62" t="s">
        <v>3189</v>
      </c>
      <c r="J3737" s="63">
        <v>153.79</v>
      </c>
      <c r="K3737" s="63">
        <v>13</v>
      </c>
      <c r="L3737" s="63" t="s">
        <v>3186</v>
      </c>
      <c r="M3737" s="63" t="s">
        <v>3187</v>
      </c>
      <c r="N3737" s="63" t="s">
        <v>3190</v>
      </c>
      <c r="O3737" s="62">
        <v>3</v>
      </c>
      <c r="P3737" s="64"/>
    </row>
    <row r="3738" spans="2:16" x14ac:dyDescent="0.25">
      <c r="B3738" s="62">
        <v>3733</v>
      </c>
      <c r="C3738" s="63" t="s">
        <v>3182</v>
      </c>
      <c r="D3738" s="63" t="s">
        <v>3222</v>
      </c>
      <c r="E3738" s="63" t="s">
        <v>3257</v>
      </c>
      <c r="F3738" s="63" t="s">
        <v>3257</v>
      </c>
      <c r="G3738" s="63"/>
      <c r="H3738" s="63"/>
      <c r="I3738" s="62" t="s">
        <v>3189</v>
      </c>
      <c r="J3738" s="63">
        <v>231.95</v>
      </c>
      <c r="K3738" s="63">
        <v>13</v>
      </c>
      <c r="L3738" s="63" t="s">
        <v>3186</v>
      </c>
      <c r="M3738" s="63" t="s">
        <v>3187</v>
      </c>
      <c r="N3738" s="63" t="s">
        <v>3190</v>
      </c>
      <c r="O3738" s="62">
        <v>3</v>
      </c>
      <c r="P3738" s="64"/>
    </row>
    <row r="3739" spans="2:16" x14ac:dyDescent="0.25">
      <c r="B3739" s="62">
        <v>3734</v>
      </c>
      <c r="C3739" s="63" t="s">
        <v>3182</v>
      </c>
      <c r="D3739" s="63" t="s">
        <v>3222</v>
      </c>
      <c r="E3739" s="63" t="s">
        <v>3257</v>
      </c>
      <c r="F3739" s="63" t="s">
        <v>3257</v>
      </c>
      <c r="G3739" s="63"/>
      <c r="H3739" s="63"/>
      <c r="I3739" s="62" t="s">
        <v>3189</v>
      </c>
      <c r="J3739" s="63">
        <v>181.3</v>
      </c>
      <c r="K3739" s="63">
        <v>13</v>
      </c>
      <c r="L3739" s="63" t="s">
        <v>3186</v>
      </c>
      <c r="M3739" s="63" t="s">
        <v>3187</v>
      </c>
      <c r="N3739" s="63" t="s">
        <v>3190</v>
      </c>
      <c r="O3739" s="62">
        <v>3</v>
      </c>
      <c r="P3739" s="64"/>
    </row>
    <row r="3740" spans="2:16" x14ac:dyDescent="0.25">
      <c r="B3740" s="62">
        <v>3735</v>
      </c>
      <c r="C3740" s="63" t="s">
        <v>3182</v>
      </c>
      <c r="D3740" s="63" t="s">
        <v>3222</v>
      </c>
      <c r="E3740" s="63" t="s">
        <v>3257</v>
      </c>
      <c r="F3740" s="63" t="s">
        <v>3257</v>
      </c>
      <c r="G3740" s="63"/>
      <c r="H3740" s="63"/>
      <c r="I3740" s="62" t="s">
        <v>3189</v>
      </c>
      <c r="J3740" s="63">
        <v>96.57</v>
      </c>
      <c r="K3740" s="63">
        <v>13</v>
      </c>
      <c r="L3740" s="63" t="s">
        <v>3186</v>
      </c>
      <c r="M3740" s="63" t="s">
        <v>3187</v>
      </c>
      <c r="N3740" s="63" t="s">
        <v>3190</v>
      </c>
      <c r="O3740" s="62">
        <v>3</v>
      </c>
      <c r="P3740" s="64"/>
    </row>
    <row r="3741" spans="2:16" x14ac:dyDescent="0.25">
      <c r="B3741" s="62">
        <v>3736</v>
      </c>
      <c r="C3741" s="63" t="s">
        <v>3182</v>
      </c>
      <c r="D3741" s="63" t="s">
        <v>3222</v>
      </c>
      <c r="E3741" s="63" t="s">
        <v>3257</v>
      </c>
      <c r="F3741" s="63" t="s">
        <v>3257</v>
      </c>
      <c r="G3741" s="63"/>
      <c r="H3741" s="63"/>
      <c r="I3741" s="62" t="s">
        <v>3189</v>
      </c>
      <c r="J3741" s="63">
        <v>112.14</v>
      </c>
      <c r="K3741" s="63">
        <v>13</v>
      </c>
      <c r="L3741" s="63" t="s">
        <v>3186</v>
      </c>
      <c r="M3741" s="63" t="s">
        <v>3187</v>
      </c>
      <c r="N3741" s="63" t="s">
        <v>3190</v>
      </c>
      <c r="O3741" s="62">
        <v>3</v>
      </c>
      <c r="P3741" s="64"/>
    </row>
    <row r="3742" spans="2:16" x14ac:dyDescent="0.25">
      <c r="B3742" s="62">
        <v>3737</v>
      </c>
      <c r="C3742" s="63" t="s">
        <v>3182</v>
      </c>
      <c r="D3742" s="63" t="s">
        <v>3222</v>
      </c>
      <c r="E3742" s="63" t="s">
        <v>3257</v>
      </c>
      <c r="F3742" s="63" t="s">
        <v>3257</v>
      </c>
      <c r="G3742" s="63"/>
      <c r="H3742" s="63"/>
      <c r="I3742" s="62" t="s">
        <v>3189</v>
      </c>
      <c r="J3742" s="63">
        <v>61.09</v>
      </c>
      <c r="K3742" s="63">
        <v>13</v>
      </c>
      <c r="L3742" s="63" t="s">
        <v>3186</v>
      </c>
      <c r="M3742" s="63" t="s">
        <v>3187</v>
      </c>
      <c r="N3742" s="63" t="s">
        <v>3190</v>
      </c>
      <c r="O3742" s="62">
        <v>3</v>
      </c>
      <c r="P3742" s="64"/>
    </row>
    <row r="3743" spans="2:16" x14ac:dyDescent="0.25">
      <c r="B3743" s="62">
        <v>3738</v>
      </c>
      <c r="C3743" s="63" t="s">
        <v>3182</v>
      </c>
      <c r="D3743" s="63" t="s">
        <v>3222</v>
      </c>
      <c r="E3743" s="63" t="s">
        <v>3257</v>
      </c>
      <c r="F3743" s="63" t="s">
        <v>3257</v>
      </c>
      <c r="G3743" s="63"/>
      <c r="H3743" s="63"/>
      <c r="I3743" s="62" t="s">
        <v>3189</v>
      </c>
      <c r="J3743" s="63">
        <v>206.22</v>
      </c>
      <c r="K3743" s="63">
        <v>13</v>
      </c>
      <c r="L3743" s="63" t="s">
        <v>3186</v>
      </c>
      <c r="M3743" s="63" t="s">
        <v>3187</v>
      </c>
      <c r="N3743" s="63" t="s">
        <v>3190</v>
      </c>
      <c r="O3743" s="62">
        <v>3</v>
      </c>
      <c r="P3743" s="64"/>
    </row>
    <row r="3744" spans="2:16" x14ac:dyDescent="0.25">
      <c r="B3744" s="62">
        <v>3739</v>
      </c>
      <c r="C3744" s="63" t="s">
        <v>3182</v>
      </c>
      <c r="D3744" s="63" t="s">
        <v>3245</v>
      </c>
      <c r="E3744" s="63" t="s">
        <v>3245</v>
      </c>
      <c r="F3744" s="63" t="s">
        <v>3245</v>
      </c>
      <c r="G3744" s="63"/>
      <c r="H3744" s="63"/>
      <c r="I3744" s="62" t="s">
        <v>3189</v>
      </c>
      <c r="J3744" s="63">
        <v>75.3</v>
      </c>
      <c r="K3744" s="63">
        <v>13</v>
      </c>
      <c r="L3744" s="63" t="s">
        <v>3186</v>
      </c>
      <c r="M3744" s="63" t="s">
        <v>3187</v>
      </c>
      <c r="N3744" s="63" t="s">
        <v>3190</v>
      </c>
      <c r="O3744" s="62">
        <v>3</v>
      </c>
      <c r="P3744" s="64"/>
    </row>
    <row r="3745" spans="2:16" x14ac:dyDescent="0.25">
      <c r="B3745" s="62">
        <v>3740</v>
      </c>
      <c r="C3745" s="63" t="s">
        <v>3182</v>
      </c>
      <c r="D3745" s="63" t="s">
        <v>3245</v>
      </c>
      <c r="E3745" s="63" t="s">
        <v>3245</v>
      </c>
      <c r="F3745" s="63" t="s">
        <v>3245</v>
      </c>
      <c r="G3745" s="63"/>
      <c r="H3745" s="63"/>
      <c r="I3745" s="62" t="s">
        <v>3189</v>
      </c>
      <c r="J3745" s="63">
        <v>1460.46</v>
      </c>
      <c r="K3745" s="63">
        <v>13</v>
      </c>
      <c r="L3745" s="63" t="s">
        <v>3186</v>
      </c>
      <c r="M3745" s="63" t="s">
        <v>3187</v>
      </c>
      <c r="N3745" s="63" t="s">
        <v>3190</v>
      </c>
      <c r="O3745" s="62">
        <v>3</v>
      </c>
      <c r="P3745" s="64"/>
    </row>
    <row r="3746" spans="2:16" x14ac:dyDescent="0.25">
      <c r="B3746" s="62">
        <v>3741</v>
      </c>
      <c r="C3746" s="63" t="s">
        <v>3182</v>
      </c>
      <c r="D3746" s="63" t="s">
        <v>3245</v>
      </c>
      <c r="E3746" s="63" t="s">
        <v>3245</v>
      </c>
      <c r="F3746" s="63" t="s">
        <v>3245</v>
      </c>
      <c r="G3746" s="63"/>
      <c r="H3746" s="63"/>
      <c r="I3746" s="62" t="s">
        <v>3189</v>
      </c>
      <c r="J3746" s="63">
        <v>61.67</v>
      </c>
      <c r="K3746" s="63">
        <v>13</v>
      </c>
      <c r="L3746" s="63" t="s">
        <v>3186</v>
      </c>
      <c r="M3746" s="63" t="s">
        <v>3187</v>
      </c>
      <c r="N3746" s="63" t="s">
        <v>3190</v>
      </c>
      <c r="O3746" s="62">
        <v>3</v>
      </c>
      <c r="P3746" s="64"/>
    </row>
    <row r="3747" spans="2:16" x14ac:dyDescent="0.25">
      <c r="B3747" s="62">
        <v>3742</v>
      </c>
      <c r="C3747" s="63" t="s">
        <v>3182</v>
      </c>
      <c r="D3747" s="63" t="s">
        <v>3245</v>
      </c>
      <c r="E3747" s="63" t="s">
        <v>3245</v>
      </c>
      <c r="F3747" s="63" t="s">
        <v>3245</v>
      </c>
      <c r="G3747" s="63"/>
      <c r="H3747" s="63"/>
      <c r="I3747" s="62" t="s">
        <v>3189</v>
      </c>
      <c r="J3747" s="63">
        <v>149.06</v>
      </c>
      <c r="K3747" s="63">
        <v>13</v>
      </c>
      <c r="L3747" s="63" t="s">
        <v>3186</v>
      </c>
      <c r="M3747" s="63" t="s">
        <v>3187</v>
      </c>
      <c r="N3747" s="63" t="s">
        <v>3190</v>
      </c>
      <c r="O3747" s="62">
        <v>3</v>
      </c>
      <c r="P3747" s="64"/>
    </row>
    <row r="3748" spans="2:16" x14ac:dyDescent="0.25">
      <c r="B3748" s="62">
        <v>3743</v>
      </c>
      <c r="C3748" s="63" t="s">
        <v>3182</v>
      </c>
      <c r="D3748" s="63" t="s">
        <v>3245</v>
      </c>
      <c r="E3748" s="63" t="s">
        <v>3245</v>
      </c>
      <c r="F3748" s="63" t="s">
        <v>3245</v>
      </c>
      <c r="G3748" s="63"/>
      <c r="H3748" s="63"/>
      <c r="I3748" s="62" t="s">
        <v>3189</v>
      </c>
      <c r="J3748" s="63">
        <v>225.8</v>
      </c>
      <c r="K3748" s="63">
        <v>13</v>
      </c>
      <c r="L3748" s="63" t="s">
        <v>3186</v>
      </c>
      <c r="M3748" s="63" t="s">
        <v>3187</v>
      </c>
      <c r="N3748" s="63" t="s">
        <v>3190</v>
      </c>
      <c r="O3748" s="62">
        <v>3</v>
      </c>
      <c r="P3748" s="64"/>
    </row>
    <row r="3749" spans="2:16" x14ac:dyDescent="0.25">
      <c r="B3749" s="62">
        <v>3744</v>
      </c>
      <c r="C3749" s="63" t="s">
        <v>3182</v>
      </c>
      <c r="D3749" s="63" t="s">
        <v>3245</v>
      </c>
      <c r="E3749" s="63" t="s">
        <v>3245</v>
      </c>
      <c r="F3749" s="63" t="s">
        <v>3245</v>
      </c>
      <c r="G3749" s="63"/>
      <c r="H3749" s="63"/>
      <c r="I3749" s="62" t="s">
        <v>3189</v>
      </c>
      <c r="J3749" s="63">
        <v>221.66</v>
      </c>
      <c r="K3749" s="63">
        <v>13</v>
      </c>
      <c r="L3749" s="63" t="s">
        <v>3186</v>
      </c>
      <c r="M3749" s="63" t="s">
        <v>3187</v>
      </c>
      <c r="N3749" s="63" t="s">
        <v>3190</v>
      </c>
      <c r="O3749" s="62">
        <v>3</v>
      </c>
      <c r="P3749" s="64"/>
    </row>
    <row r="3750" spans="2:16" x14ac:dyDescent="0.25">
      <c r="B3750" s="62">
        <v>3745</v>
      </c>
      <c r="C3750" s="63" t="s">
        <v>3182</v>
      </c>
      <c r="D3750" s="63" t="s">
        <v>3245</v>
      </c>
      <c r="E3750" s="63" t="s">
        <v>3245</v>
      </c>
      <c r="F3750" s="63" t="s">
        <v>3245</v>
      </c>
      <c r="G3750" s="63"/>
      <c r="H3750" s="63"/>
      <c r="I3750" s="62" t="s">
        <v>3189</v>
      </c>
      <c r="J3750" s="63">
        <v>535.87</v>
      </c>
      <c r="K3750" s="63">
        <v>13</v>
      </c>
      <c r="L3750" s="63" t="s">
        <v>3186</v>
      </c>
      <c r="M3750" s="63" t="s">
        <v>3187</v>
      </c>
      <c r="N3750" s="63" t="s">
        <v>3190</v>
      </c>
      <c r="O3750" s="62">
        <v>3</v>
      </c>
      <c r="P3750" s="64"/>
    </row>
    <row r="3751" spans="2:16" x14ac:dyDescent="0.25">
      <c r="B3751" s="62">
        <v>3746</v>
      </c>
      <c r="C3751" s="63" t="s">
        <v>3182</v>
      </c>
      <c r="D3751" s="63" t="s">
        <v>3245</v>
      </c>
      <c r="E3751" s="63" t="s">
        <v>3245</v>
      </c>
      <c r="F3751" s="63" t="s">
        <v>3245</v>
      </c>
      <c r="G3751" s="63"/>
      <c r="H3751" s="63"/>
      <c r="I3751" s="62" t="s">
        <v>3189</v>
      </c>
      <c r="J3751" s="63">
        <v>66.87</v>
      </c>
      <c r="K3751" s="63">
        <v>13</v>
      </c>
      <c r="L3751" s="63" t="s">
        <v>3186</v>
      </c>
      <c r="M3751" s="63" t="s">
        <v>3187</v>
      </c>
      <c r="N3751" s="63" t="s">
        <v>3190</v>
      </c>
      <c r="O3751" s="62">
        <v>3</v>
      </c>
      <c r="P3751" s="64"/>
    </row>
    <row r="3752" spans="2:16" x14ac:dyDescent="0.25">
      <c r="B3752" s="62">
        <v>3747</v>
      </c>
      <c r="C3752" s="63" t="s">
        <v>3182</v>
      </c>
      <c r="D3752" s="63" t="s">
        <v>3245</v>
      </c>
      <c r="E3752" s="63" t="s">
        <v>3245</v>
      </c>
      <c r="F3752" s="63" t="s">
        <v>3245</v>
      </c>
      <c r="G3752" s="63"/>
      <c r="H3752" s="63"/>
      <c r="I3752" s="62" t="s">
        <v>3189</v>
      </c>
      <c r="J3752" s="63">
        <v>106.74</v>
      </c>
      <c r="K3752" s="63">
        <v>13</v>
      </c>
      <c r="L3752" s="63" t="s">
        <v>3186</v>
      </c>
      <c r="M3752" s="63" t="s">
        <v>3187</v>
      </c>
      <c r="N3752" s="63" t="s">
        <v>3190</v>
      </c>
      <c r="O3752" s="62">
        <v>3</v>
      </c>
      <c r="P3752" s="64"/>
    </row>
    <row r="3753" spans="2:16" x14ac:dyDescent="0.25">
      <c r="B3753" s="62">
        <v>3748</v>
      </c>
      <c r="C3753" s="63" t="s">
        <v>3182</v>
      </c>
      <c r="D3753" s="63" t="s">
        <v>3245</v>
      </c>
      <c r="E3753" s="63" t="s">
        <v>3245</v>
      </c>
      <c r="F3753" s="63" t="s">
        <v>3245</v>
      </c>
      <c r="G3753" s="63"/>
      <c r="H3753" s="63"/>
      <c r="I3753" s="62" t="s">
        <v>3189</v>
      </c>
      <c r="J3753" s="63">
        <v>116.34</v>
      </c>
      <c r="K3753" s="63">
        <v>13</v>
      </c>
      <c r="L3753" s="63" t="s">
        <v>3186</v>
      </c>
      <c r="M3753" s="63" t="s">
        <v>3187</v>
      </c>
      <c r="N3753" s="63" t="s">
        <v>3190</v>
      </c>
      <c r="O3753" s="62">
        <v>3</v>
      </c>
      <c r="P3753" s="64"/>
    </row>
    <row r="3754" spans="2:16" x14ac:dyDescent="0.25">
      <c r="B3754" s="62">
        <v>3749</v>
      </c>
      <c r="C3754" s="63" t="s">
        <v>3182</v>
      </c>
      <c r="D3754" s="63" t="s">
        <v>3222</v>
      </c>
      <c r="E3754" s="63" t="s">
        <v>3257</v>
      </c>
      <c r="F3754" s="63" t="s">
        <v>3257</v>
      </c>
      <c r="G3754" s="63"/>
      <c r="H3754" s="63"/>
      <c r="I3754" s="62" t="s">
        <v>3189</v>
      </c>
      <c r="J3754" s="63">
        <v>58.46</v>
      </c>
      <c r="K3754" s="63">
        <v>13</v>
      </c>
      <c r="L3754" s="63" t="s">
        <v>3186</v>
      </c>
      <c r="M3754" s="63" t="s">
        <v>3187</v>
      </c>
      <c r="N3754" s="63" t="s">
        <v>3190</v>
      </c>
      <c r="O3754" s="62">
        <v>3</v>
      </c>
      <c r="P3754" s="64"/>
    </row>
    <row r="3755" spans="2:16" x14ac:dyDescent="0.25">
      <c r="B3755" s="62">
        <v>3750</v>
      </c>
      <c r="C3755" s="63" t="s">
        <v>3182</v>
      </c>
      <c r="D3755" s="63" t="s">
        <v>3245</v>
      </c>
      <c r="E3755" s="63" t="s">
        <v>3245</v>
      </c>
      <c r="F3755" s="63" t="s">
        <v>3245</v>
      </c>
      <c r="G3755" s="63"/>
      <c r="H3755" s="63"/>
      <c r="I3755" s="62" t="s">
        <v>3189</v>
      </c>
      <c r="J3755" s="63">
        <v>201.54</v>
      </c>
      <c r="K3755" s="63">
        <v>13</v>
      </c>
      <c r="L3755" s="63" t="s">
        <v>3186</v>
      </c>
      <c r="M3755" s="63" t="s">
        <v>3187</v>
      </c>
      <c r="N3755" s="63" t="s">
        <v>3190</v>
      </c>
      <c r="O3755" s="62">
        <v>3</v>
      </c>
      <c r="P3755" s="64"/>
    </row>
    <row r="3756" spans="2:16" x14ac:dyDescent="0.25">
      <c r="B3756" s="62">
        <v>3751</v>
      </c>
      <c r="C3756" s="63" t="s">
        <v>3182</v>
      </c>
      <c r="D3756" s="63" t="s">
        <v>3245</v>
      </c>
      <c r="E3756" s="63" t="s">
        <v>3245</v>
      </c>
      <c r="F3756" s="63" t="s">
        <v>3245</v>
      </c>
      <c r="G3756" s="63"/>
      <c r="H3756" s="63"/>
      <c r="I3756" s="62" t="s">
        <v>3189</v>
      </c>
      <c r="J3756" s="63">
        <v>42.04</v>
      </c>
      <c r="K3756" s="63">
        <v>13</v>
      </c>
      <c r="L3756" s="63" t="s">
        <v>3186</v>
      </c>
      <c r="M3756" s="63" t="s">
        <v>3187</v>
      </c>
      <c r="N3756" s="63" t="s">
        <v>3190</v>
      </c>
      <c r="O3756" s="62">
        <v>3</v>
      </c>
      <c r="P3756" s="64"/>
    </row>
    <row r="3757" spans="2:16" x14ac:dyDescent="0.25">
      <c r="B3757" s="62">
        <v>3752</v>
      </c>
      <c r="C3757" s="63" t="s">
        <v>3182</v>
      </c>
      <c r="D3757" s="63" t="s">
        <v>3245</v>
      </c>
      <c r="E3757" s="63" t="s">
        <v>3245</v>
      </c>
      <c r="F3757" s="63" t="s">
        <v>3245</v>
      </c>
      <c r="G3757" s="63"/>
      <c r="H3757" s="63"/>
      <c r="I3757" s="62" t="s">
        <v>3189</v>
      </c>
      <c r="J3757" s="63">
        <v>363.32</v>
      </c>
      <c r="K3757" s="63">
        <v>13</v>
      </c>
      <c r="L3757" s="63" t="s">
        <v>3186</v>
      </c>
      <c r="M3757" s="63" t="s">
        <v>3187</v>
      </c>
      <c r="N3757" s="63" t="s">
        <v>3190</v>
      </c>
      <c r="O3757" s="62">
        <v>3</v>
      </c>
      <c r="P3757" s="64"/>
    </row>
    <row r="3758" spans="2:16" x14ac:dyDescent="0.25">
      <c r="B3758" s="62">
        <v>3753</v>
      </c>
      <c r="C3758" s="63" t="s">
        <v>3182</v>
      </c>
      <c r="D3758" s="63" t="s">
        <v>3245</v>
      </c>
      <c r="E3758" s="63" t="s">
        <v>3245</v>
      </c>
      <c r="F3758" s="63" t="s">
        <v>3245</v>
      </c>
      <c r="G3758" s="63"/>
      <c r="H3758" s="63"/>
      <c r="I3758" s="62" t="s">
        <v>3189</v>
      </c>
      <c r="J3758" s="63">
        <v>285.17</v>
      </c>
      <c r="K3758" s="63">
        <v>13</v>
      </c>
      <c r="L3758" s="63" t="s">
        <v>3186</v>
      </c>
      <c r="M3758" s="63" t="s">
        <v>3187</v>
      </c>
      <c r="N3758" s="63" t="s">
        <v>3190</v>
      </c>
      <c r="O3758" s="62">
        <v>3</v>
      </c>
      <c r="P3758" s="64"/>
    </row>
    <row r="3759" spans="2:16" x14ac:dyDescent="0.25">
      <c r="B3759" s="62">
        <v>3754</v>
      </c>
      <c r="C3759" s="63" t="s">
        <v>3182</v>
      </c>
      <c r="D3759" s="63" t="s">
        <v>3245</v>
      </c>
      <c r="E3759" s="63" t="s">
        <v>3245</v>
      </c>
      <c r="F3759" s="63" t="s">
        <v>3245</v>
      </c>
      <c r="G3759" s="63"/>
      <c r="H3759" s="63"/>
      <c r="I3759" s="62" t="s">
        <v>3189</v>
      </c>
      <c r="J3759" s="63">
        <v>198.88</v>
      </c>
      <c r="K3759" s="63">
        <v>13</v>
      </c>
      <c r="L3759" s="63" t="s">
        <v>3186</v>
      </c>
      <c r="M3759" s="63" t="s">
        <v>3187</v>
      </c>
      <c r="N3759" s="63" t="s">
        <v>3190</v>
      </c>
      <c r="O3759" s="62">
        <v>3</v>
      </c>
      <c r="P3759" s="64"/>
    </row>
    <row r="3760" spans="2:16" x14ac:dyDescent="0.25">
      <c r="B3760" s="62">
        <v>3755</v>
      </c>
      <c r="C3760" s="63" t="s">
        <v>3182</v>
      </c>
      <c r="D3760" s="63" t="s">
        <v>3245</v>
      </c>
      <c r="E3760" s="63" t="s">
        <v>3245</v>
      </c>
      <c r="F3760" s="63" t="s">
        <v>3245</v>
      </c>
      <c r="G3760" s="63"/>
      <c r="H3760" s="63"/>
      <c r="I3760" s="62" t="s">
        <v>3189</v>
      </c>
      <c r="J3760" s="63">
        <v>202.48</v>
      </c>
      <c r="K3760" s="63">
        <v>13</v>
      </c>
      <c r="L3760" s="63" t="s">
        <v>3186</v>
      </c>
      <c r="M3760" s="63" t="s">
        <v>3187</v>
      </c>
      <c r="N3760" s="63" t="s">
        <v>3190</v>
      </c>
      <c r="O3760" s="62">
        <v>3</v>
      </c>
      <c r="P3760" s="64"/>
    </row>
    <row r="3761" spans="2:16" x14ac:dyDescent="0.25">
      <c r="B3761" s="62">
        <v>3756</v>
      </c>
      <c r="C3761" s="63" t="s">
        <v>3182</v>
      </c>
      <c r="D3761" s="63" t="s">
        <v>3245</v>
      </c>
      <c r="E3761" s="63" t="s">
        <v>3245</v>
      </c>
      <c r="F3761" s="63" t="s">
        <v>3245</v>
      </c>
      <c r="G3761" s="63"/>
      <c r="H3761" s="63"/>
      <c r="I3761" s="62" t="s">
        <v>3189</v>
      </c>
      <c r="J3761" s="63">
        <v>129.94</v>
      </c>
      <c r="K3761" s="63">
        <v>13</v>
      </c>
      <c r="L3761" s="63" t="s">
        <v>3186</v>
      </c>
      <c r="M3761" s="63" t="s">
        <v>3187</v>
      </c>
      <c r="N3761" s="63" t="s">
        <v>3190</v>
      </c>
      <c r="O3761" s="62">
        <v>3</v>
      </c>
      <c r="P3761" s="64"/>
    </row>
    <row r="3762" spans="2:16" x14ac:dyDescent="0.25">
      <c r="B3762" s="62">
        <v>3757</v>
      </c>
      <c r="C3762" s="63" t="s">
        <v>3182</v>
      </c>
      <c r="D3762" s="63" t="s">
        <v>3245</v>
      </c>
      <c r="E3762" s="63" t="s">
        <v>3245</v>
      </c>
      <c r="F3762" s="63" t="s">
        <v>3245</v>
      </c>
      <c r="G3762" s="63"/>
      <c r="H3762" s="63"/>
      <c r="I3762" s="62" t="s">
        <v>3189</v>
      </c>
      <c r="J3762" s="63">
        <v>172.26</v>
      </c>
      <c r="K3762" s="63">
        <v>13</v>
      </c>
      <c r="L3762" s="63" t="s">
        <v>3186</v>
      </c>
      <c r="M3762" s="63" t="s">
        <v>3187</v>
      </c>
      <c r="N3762" s="63" t="s">
        <v>3190</v>
      </c>
      <c r="O3762" s="62">
        <v>3</v>
      </c>
      <c r="P3762" s="64"/>
    </row>
    <row r="3763" spans="2:16" x14ac:dyDescent="0.25">
      <c r="B3763" s="62">
        <v>3758</v>
      </c>
      <c r="C3763" s="63" t="s">
        <v>3182</v>
      </c>
      <c r="D3763" s="63" t="s">
        <v>3245</v>
      </c>
      <c r="E3763" s="63" t="s">
        <v>3245</v>
      </c>
      <c r="F3763" s="63" t="s">
        <v>3245</v>
      </c>
      <c r="G3763" s="63"/>
      <c r="H3763" s="63"/>
      <c r="I3763" s="62" t="s">
        <v>3189</v>
      </c>
      <c r="J3763" s="63">
        <v>92.87</v>
      </c>
      <c r="K3763" s="63">
        <v>13</v>
      </c>
      <c r="L3763" s="63" t="s">
        <v>3186</v>
      </c>
      <c r="M3763" s="63" t="s">
        <v>3187</v>
      </c>
      <c r="N3763" s="63" t="s">
        <v>3190</v>
      </c>
      <c r="O3763" s="62">
        <v>3</v>
      </c>
      <c r="P3763" s="64"/>
    </row>
    <row r="3764" spans="2:16" x14ac:dyDescent="0.25">
      <c r="B3764" s="62">
        <v>3759</v>
      </c>
      <c r="C3764" s="63" t="s">
        <v>3182</v>
      </c>
      <c r="D3764" s="63" t="s">
        <v>3245</v>
      </c>
      <c r="E3764" s="63" t="s">
        <v>3245</v>
      </c>
      <c r="F3764" s="63" t="s">
        <v>3245</v>
      </c>
      <c r="G3764" s="63"/>
      <c r="H3764" s="63"/>
      <c r="I3764" s="62" t="s">
        <v>3189</v>
      </c>
      <c r="J3764" s="63">
        <v>261.33999999999997</v>
      </c>
      <c r="K3764" s="63">
        <v>13</v>
      </c>
      <c r="L3764" s="63" t="s">
        <v>3186</v>
      </c>
      <c r="M3764" s="63" t="s">
        <v>3187</v>
      </c>
      <c r="N3764" s="63" t="s">
        <v>3190</v>
      </c>
      <c r="O3764" s="62">
        <v>3</v>
      </c>
      <c r="P3764" s="64"/>
    </row>
    <row r="3765" spans="2:16" x14ac:dyDescent="0.25">
      <c r="B3765" s="62">
        <v>3760</v>
      </c>
      <c r="C3765" s="63" t="s">
        <v>3182</v>
      </c>
      <c r="D3765" s="63" t="s">
        <v>3245</v>
      </c>
      <c r="E3765" s="63" t="s">
        <v>3245</v>
      </c>
      <c r="F3765" s="63" t="s">
        <v>3245</v>
      </c>
      <c r="G3765" s="63"/>
      <c r="H3765" s="63"/>
      <c r="I3765" s="62" t="s">
        <v>3189</v>
      </c>
      <c r="J3765" s="63">
        <v>163.81</v>
      </c>
      <c r="K3765" s="63">
        <v>13</v>
      </c>
      <c r="L3765" s="63" t="s">
        <v>3186</v>
      </c>
      <c r="M3765" s="63" t="s">
        <v>3187</v>
      </c>
      <c r="N3765" s="63" t="s">
        <v>3190</v>
      </c>
      <c r="O3765" s="62">
        <v>3</v>
      </c>
      <c r="P3765" s="64"/>
    </row>
    <row r="3766" spans="2:16" x14ac:dyDescent="0.25">
      <c r="B3766" s="62">
        <v>3761</v>
      </c>
      <c r="C3766" s="63" t="s">
        <v>3182</v>
      </c>
      <c r="D3766" s="63" t="s">
        <v>3245</v>
      </c>
      <c r="E3766" s="63" t="s">
        <v>3245</v>
      </c>
      <c r="F3766" s="63" t="s">
        <v>3245</v>
      </c>
      <c r="G3766" s="63"/>
      <c r="H3766" s="63"/>
      <c r="I3766" s="62" t="s">
        <v>3189</v>
      </c>
      <c r="J3766" s="63">
        <v>239.39</v>
      </c>
      <c r="K3766" s="63">
        <v>13</v>
      </c>
      <c r="L3766" s="63" t="s">
        <v>3186</v>
      </c>
      <c r="M3766" s="63" t="s">
        <v>3187</v>
      </c>
      <c r="N3766" s="63" t="s">
        <v>3190</v>
      </c>
      <c r="O3766" s="62">
        <v>3</v>
      </c>
      <c r="P3766" s="64"/>
    </row>
    <row r="3767" spans="2:16" x14ac:dyDescent="0.25">
      <c r="B3767" s="62">
        <v>3762</v>
      </c>
      <c r="C3767" s="63" t="s">
        <v>3182</v>
      </c>
      <c r="D3767" s="63" t="s">
        <v>3245</v>
      </c>
      <c r="E3767" s="63" t="s">
        <v>3245</v>
      </c>
      <c r="F3767" s="63" t="s">
        <v>3245</v>
      </c>
      <c r="G3767" s="63"/>
      <c r="H3767" s="63"/>
      <c r="I3767" s="62" t="s">
        <v>3189</v>
      </c>
      <c r="J3767" s="63">
        <v>192.6</v>
      </c>
      <c r="K3767" s="63">
        <v>13</v>
      </c>
      <c r="L3767" s="63" t="s">
        <v>3186</v>
      </c>
      <c r="M3767" s="63" t="s">
        <v>3187</v>
      </c>
      <c r="N3767" s="63" t="s">
        <v>3190</v>
      </c>
      <c r="O3767" s="62">
        <v>3</v>
      </c>
      <c r="P3767" s="64"/>
    </row>
    <row r="3768" spans="2:16" x14ac:dyDescent="0.25">
      <c r="B3768" s="62">
        <v>3763</v>
      </c>
      <c r="C3768" s="63" t="s">
        <v>3182</v>
      </c>
      <c r="D3768" s="63" t="s">
        <v>3214</v>
      </c>
      <c r="E3768" s="63" t="s">
        <v>3247</v>
      </c>
      <c r="F3768" s="63" t="s">
        <v>3247</v>
      </c>
      <c r="G3768" s="63"/>
      <c r="H3768" s="63"/>
      <c r="I3768" s="62" t="s">
        <v>3189</v>
      </c>
      <c r="J3768" s="63">
        <v>159.30000000000001</v>
      </c>
      <c r="K3768" s="63">
        <v>13</v>
      </c>
      <c r="L3768" s="63" t="s">
        <v>3186</v>
      </c>
      <c r="M3768" s="63" t="s">
        <v>3187</v>
      </c>
      <c r="N3768" s="63" t="s">
        <v>3190</v>
      </c>
      <c r="O3768" s="62">
        <v>3</v>
      </c>
      <c r="P3768" s="64"/>
    </row>
    <row r="3769" spans="2:16" x14ac:dyDescent="0.25">
      <c r="B3769" s="62">
        <v>3764</v>
      </c>
      <c r="C3769" s="63" t="s">
        <v>3182</v>
      </c>
      <c r="D3769" s="63" t="s">
        <v>3222</v>
      </c>
      <c r="E3769" s="63" t="s">
        <v>3257</v>
      </c>
      <c r="F3769" s="63" t="s">
        <v>3257</v>
      </c>
      <c r="G3769" s="63"/>
      <c r="H3769" s="63"/>
      <c r="I3769" s="62" t="s">
        <v>3189</v>
      </c>
      <c r="J3769" s="63">
        <v>118.27</v>
      </c>
      <c r="K3769" s="63">
        <v>13</v>
      </c>
      <c r="L3769" s="63" t="s">
        <v>3186</v>
      </c>
      <c r="M3769" s="63" t="s">
        <v>3187</v>
      </c>
      <c r="N3769" s="63" t="s">
        <v>3190</v>
      </c>
      <c r="O3769" s="62">
        <v>3</v>
      </c>
      <c r="P3769" s="64"/>
    </row>
    <row r="3770" spans="2:16" x14ac:dyDescent="0.25">
      <c r="B3770" s="62">
        <v>3765</v>
      </c>
      <c r="C3770" s="63" t="s">
        <v>3182</v>
      </c>
      <c r="D3770" s="63" t="s">
        <v>3222</v>
      </c>
      <c r="E3770" s="63" t="s">
        <v>3257</v>
      </c>
      <c r="F3770" s="63" t="s">
        <v>3257</v>
      </c>
      <c r="G3770" s="63"/>
      <c r="H3770" s="63"/>
      <c r="I3770" s="62" t="s">
        <v>3189</v>
      </c>
      <c r="J3770" s="63">
        <v>263.44</v>
      </c>
      <c r="K3770" s="63">
        <v>13</v>
      </c>
      <c r="L3770" s="63" t="s">
        <v>3186</v>
      </c>
      <c r="M3770" s="63" t="s">
        <v>3187</v>
      </c>
      <c r="N3770" s="63" t="s">
        <v>3190</v>
      </c>
      <c r="O3770" s="62">
        <v>3</v>
      </c>
      <c r="P3770" s="64"/>
    </row>
    <row r="3771" spans="2:16" x14ac:dyDescent="0.25">
      <c r="B3771" s="62">
        <v>3766</v>
      </c>
      <c r="C3771" s="63" t="s">
        <v>3182</v>
      </c>
      <c r="D3771" s="63" t="s">
        <v>3222</v>
      </c>
      <c r="E3771" s="63" t="s">
        <v>3257</v>
      </c>
      <c r="F3771" s="63" t="s">
        <v>3257</v>
      </c>
      <c r="G3771" s="63"/>
      <c r="H3771" s="63"/>
      <c r="I3771" s="62" t="s">
        <v>3189</v>
      </c>
      <c r="J3771" s="63">
        <v>363.5</v>
      </c>
      <c r="K3771" s="63">
        <v>13</v>
      </c>
      <c r="L3771" s="63" t="s">
        <v>3186</v>
      </c>
      <c r="M3771" s="63" t="s">
        <v>3187</v>
      </c>
      <c r="N3771" s="63" t="s">
        <v>3190</v>
      </c>
      <c r="O3771" s="62">
        <v>3</v>
      </c>
      <c r="P3771" s="64"/>
    </row>
    <row r="3772" spans="2:16" x14ac:dyDescent="0.25">
      <c r="B3772" s="62">
        <v>3767</v>
      </c>
      <c r="C3772" s="63" t="s">
        <v>3182</v>
      </c>
      <c r="D3772" s="63" t="s">
        <v>3222</v>
      </c>
      <c r="E3772" s="63" t="s">
        <v>3257</v>
      </c>
      <c r="F3772" s="63" t="s">
        <v>3257</v>
      </c>
      <c r="G3772" s="63"/>
      <c r="H3772" s="63"/>
      <c r="I3772" s="62" t="s">
        <v>3189</v>
      </c>
      <c r="J3772" s="63">
        <v>139.32</v>
      </c>
      <c r="K3772" s="63">
        <v>13</v>
      </c>
      <c r="L3772" s="63" t="s">
        <v>3186</v>
      </c>
      <c r="M3772" s="63" t="s">
        <v>3187</v>
      </c>
      <c r="N3772" s="63" t="s">
        <v>3190</v>
      </c>
      <c r="O3772" s="62">
        <v>3</v>
      </c>
      <c r="P3772" s="64"/>
    </row>
    <row r="3773" spans="2:16" x14ac:dyDescent="0.25">
      <c r="B3773" s="62">
        <v>3768</v>
      </c>
      <c r="C3773" s="63" t="s">
        <v>3182</v>
      </c>
      <c r="D3773" s="63" t="s">
        <v>3245</v>
      </c>
      <c r="E3773" s="63" t="s">
        <v>3245</v>
      </c>
      <c r="F3773" s="63" t="s">
        <v>3245</v>
      </c>
      <c r="G3773" s="63"/>
      <c r="H3773" s="63"/>
      <c r="I3773" s="62" t="s">
        <v>3189</v>
      </c>
      <c r="J3773" s="63">
        <v>135.02000000000001</v>
      </c>
      <c r="K3773" s="63">
        <v>13</v>
      </c>
      <c r="L3773" s="63" t="s">
        <v>3186</v>
      </c>
      <c r="M3773" s="63" t="s">
        <v>3187</v>
      </c>
      <c r="N3773" s="63" t="s">
        <v>3190</v>
      </c>
      <c r="O3773" s="62">
        <v>3</v>
      </c>
      <c r="P3773" s="64"/>
    </row>
    <row r="3774" spans="2:16" x14ac:dyDescent="0.25">
      <c r="B3774" s="62">
        <v>3769</v>
      </c>
      <c r="C3774" s="63" t="s">
        <v>3182</v>
      </c>
      <c r="D3774" s="63" t="s">
        <v>3245</v>
      </c>
      <c r="E3774" s="63" t="s">
        <v>3245</v>
      </c>
      <c r="F3774" s="63" t="s">
        <v>3245</v>
      </c>
      <c r="G3774" s="63"/>
      <c r="H3774" s="63"/>
      <c r="I3774" s="62" t="s">
        <v>3189</v>
      </c>
      <c r="J3774" s="63">
        <v>593.47</v>
      </c>
      <c r="K3774" s="63">
        <v>13</v>
      </c>
      <c r="L3774" s="63" t="s">
        <v>3186</v>
      </c>
      <c r="M3774" s="63" t="s">
        <v>3187</v>
      </c>
      <c r="N3774" s="63" t="s">
        <v>3190</v>
      </c>
      <c r="O3774" s="62">
        <v>3</v>
      </c>
      <c r="P3774" s="64"/>
    </row>
    <row r="3775" spans="2:16" x14ac:dyDescent="0.25">
      <c r="B3775" s="62">
        <v>3770</v>
      </c>
      <c r="C3775" s="63" t="s">
        <v>3182</v>
      </c>
      <c r="D3775" s="63" t="s">
        <v>3245</v>
      </c>
      <c r="E3775" s="63" t="s">
        <v>3245</v>
      </c>
      <c r="F3775" s="63" t="s">
        <v>3245</v>
      </c>
      <c r="G3775" s="63"/>
      <c r="H3775" s="63"/>
      <c r="I3775" s="62" t="s">
        <v>3189</v>
      </c>
      <c r="J3775" s="63">
        <v>153.56</v>
      </c>
      <c r="K3775" s="63">
        <v>13</v>
      </c>
      <c r="L3775" s="63" t="s">
        <v>3186</v>
      </c>
      <c r="M3775" s="63" t="s">
        <v>3187</v>
      </c>
      <c r="N3775" s="63" t="s">
        <v>3190</v>
      </c>
      <c r="O3775" s="62">
        <v>3</v>
      </c>
      <c r="P3775" s="64"/>
    </row>
    <row r="3776" spans="2:16" x14ac:dyDescent="0.25">
      <c r="B3776" s="62">
        <v>3771</v>
      </c>
      <c r="C3776" s="63" t="s">
        <v>3182</v>
      </c>
      <c r="D3776" s="63" t="s">
        <v>3245</v>
      </c>
      <c r="E3776" s="63" t="s">
        <v>3245</v>
      </c>
      <c r="F3776" s="63" t="s">
        <v>3245</v>
      </c>
      <c r="G3776" s="63"/>
      <c r="H3776" s="63"/>
      <c r="I3776" s="62" t="s">
        <v>3189</v>
      </c>
      <c r="J3776" s="63">
        <v>165.94</v>
      </c>
      <c r="K3776" s="63">
        <v>13</v>
      </c>
      <c r="L3776" s="63" t="s">
        <v>3186</v>
      </c>
      <c r="M3776" s="63" t="s">
        <v>3187</v>
      </c>
      <c r="N3776" s="63" t="s">
        <v>3190</v>
      </c>
      <c r="O3776" s="62">
        <v>3</v>
      </c>
      <c r="P3776" s="64"/>
    </row>
    <row r="3777" spans="2:16" x14ac:dyDescent="0.25">
      <c r="B3777" s="62">
        <v>3772</v>
      </c>
      <c r="C3777" s="63" t="s">
        <v>3182</v>
      </c>
      <c r="D3777" s="63" t="s">
        <v>3245</v>
      </c>
      <c r="E3777" s="63" t="s">
        <v>3245</v>
      </c>
      <c r="F3777" s="63" t="s">
        <v>3245</v>
      </c>
      <c r="G3777" s="63"/>
      <c r="H3777" s="63"/>
      <c r="I3777" s="62" t="s">
        <v>3189</v>
      </c>
      <c r="J3777" s="63">
        <v>57.38</v>
      </c>
      <c r="K3777" s="63">
        <v>13</v>
      </c>
      <c r="L3777" s="63" t="s">
        <v>3186</v>
      </c>
      <c r="M3777" s="63" t="s">
        <v>3187</v>
      </c>
      <c r="N3777" s="63" t="s">
        <v>3190</v>
      </c>
      <c r="O3777" s="62">
        <v>3</v>
      </c>
      <c r="P3777" s="64"/>
    </row>
    <row r="3778" spans="2:16" x14ac:dyDescent="0.25">
      <c r="B3778" s="62">
        <v>3773</v>
      </c>
      <c r="C3778" s="63" t="s">
        <v>3182</v>
      </c>
      <c r="D3778" s="63" t="s">
        <v>3245</v>
      </c>
      <c r="E3778" s="63" t="s">
        <v>3245</v>
      </c>
      <c r="F3778" s="63" t="s">
        <v>3245</v>
      </c>
      <c r="G3778" s="63"/>
      <c r="H3778" s="63"/>
      <c r="I3778" s="62" t="s">
        <v>3189</v>
      </c>
      <c r="J3778" s="63">
        <v>156.88</v>
      </c>
      <c r="K3778" s="63">
        <v>13</v>
      </c>
      <c r="L3778" s="63" t="s">
        <v>3186</v>
      </c>
      <c r="M3778" s="63" t="s">
        <v>3187</v>
      </c>
      <c r="N3778" s="63" t="s">
        <v>3190</v>
      </c>
      <c r="O3778" s="62">
        <v>3</v>
      </c>
      <c r="P3778" s="64"/>
    </row>
    <row r="3779" spans="2:16" x14ac:dyDescent="0.25">
      <c r="B3779" s="62">
        <v>3774</v>
      </c>
      <c r="C3779" s="63" t="s">
        <v>3182</v>
      </c>
      <c r="D3779" s="63" t="s">
        <v>3245</v>
      </c>
      <c r="E3779" s="63" t="s">
        <v>3245</v>
      </c>
      <c r="F3779" s="63" t="s">
        <v>3245</v>
      </c>
      <c r="G3779" s="63"/>
      <c r="H3779" s="63"/>
      <c r="I3779" s="62" t="s">
        <v>3189</v>
      </c>
      <c r="J3779" s="63">
        <v>538.5</v>
      </c>
      <c r="K3779" s="63">
        <v>13</v>
      </c>
      <c r="L3779" s="63" t="s">
        <v>3186</v>
      </c>
      <c r="M3779" s="63" t="s">
        <v>3187</v>
      </c>
      <c r="N3779" s="63" t="s">
        <v>3190</v>
      </c>
      <c r="O3779" s="62">
        <v>3</v>
      </c>
      <c r="P3779" s="64"/>
    </row>
    <row r="3780" spans="2:16" x14ac:dyDescent="0.25">
      <c r="B3780" s="62">
        <v>3775</v>
      </c>
      <c r="C3780" s="63" t="s">
        <v>3182</v>
      </c>
      <c r="D3780" s="63" t="s">
        <v>3245</v>
      </c>
      <c r="E3780" s="63" t="s">
        <v>3245</v>
      </c>
      <c r="F3780" s="63" t="s">
        <v>3245</v>
      </c>
      <c r="G3780" s="63"/>
      <c r="H3780" s="63"/>
      <c r="I3780" s="62" t="s">
        <v>3189</v>
      </c>
      <c r="J3780" s="63">
        <v>206.7</v>
      </c>
      <c r="K3780" s="63">
        <v>13</v>
      </c>
      <c r="L3780" s="63" t="s">
        <v>3186</v>
      </c>
      <c r="M3780" s="63" t="s">
        <v>3187</v>
      </c>
      <c r="N3780" s="63" t="s">
        <v>3190</v>
      </c>
      <c r="O3780" s="62">
        <v>3</v>
      </c>
      <c r="P3780" s="64"/>
    </row>
    <row r="3781" spans="2:16" x14ac:dyDescent="0.25">
      <c r="B3781" s="62">
        <v>3776</v>
      </c>
      <c r="C3781" s="63" t="s">
        <v>3182</v>
      </c>
      <c r="D3781" s="63" t="s">
        <v>3245</v>
      </c>
      <c r="E3781" s="63" t="s">
        <v>3245</v>
      </c>
      <c r="F3781" s="63" t="s">
        <v>3245</v>
      </c>
      <c r="G3781" s="63"/>
      <c r="H3781" s="63"/>
      <c r="I3781" s="62" t="s">
        <v>3189</v>
      </c>
      <c r="J3781" s="63">
        <v>152.6</v>
      </c>
      <c r="K3781" s="63">
        <v>13</v>
      </c>
      <c r="L3781" s="63" t="s">
        <v>3186</v>
      </c>
      <c r="M3781" s="63" t="s">
        <v>3187</v>
      </c>
      <c r="N3781" s="63" t="s">
        <v>3190</v>
      </c>
      <c r="O3781" s="62">
        <v>3</v>
      </c>
      <c r="P3781" s="64"/>
    </row>
    <row r="3782" spans="2:16" x14ac:dyDescent="0.25">
      <c r="B3782" s="62">
        <v>3777</v>
      </c>
      <c r="C3782" s="63" t="s">
        <v>3182</v>
      </c>
      <c r="D3782" s="63" t="s">
        <v>3245</v>
      </c>
      <c r="E3782" s="63" t="s">
        <v>3245</v>
      </c>
      <c r="F3782" s="63" t="s">
        <v>3245</v>
      </c>
      <c r="G3782" s="63"/>
      <c r="H3782" s="63"/>
      <c r="I3782" s="62" t="s">
        <v>3189</v>
      </c>
      <c r="J3782" s="63">
        <v>189.12</v>
      </c>
      <c r="K3782" s="63">
        <v>13</v>
      </c>
      <c r="L3782" s="63" t="s">
        <v>3186</v>
      </c>
      <c r="M3782" s="63" t="s">
        <v>3187</v>
      </c>
      <c r="N3782" s="63" t="s">
        <v>3190</v>
      </c>
      <c r="O3782" s="62">
        <v>3</v>
      </c>
      <c r="P3782" s="64"/>
    </row>
    <row r="3783" spans="2:16" x14ac:dyDescent="0.25">
      <c r="B3783" s="62">
        <v>3778</v>
      </c>
      <c r="C3783" s="63" t="s">
        <v>3182</v>
      </c>
      <c r="D3783" s="63" t="s">
        <v>3245</v>
      </c>
      <c r="E3783" s="63" t="s">
        <v>3245</v>
      </c>
      <c r="F3783" s="63" t="s">
        <v>3245</v>
      </c>
      <c r="G3783" s="63"/>
      <c r="H3783" s="63"/>
      <c r="I3783" s="62" t="s">
        <v>3189</v>
      </c>
      <c r="J3783" s="63">
        <v>160.5</v>
      </c>
      <c r="K3783" s="63">
        <v>13</v>
      </c>
      <c r="L3783" s="63" t="s">
        <v>3186</v>
      </c>
      <c r="M3783" s="63" t="s">
        <v>3187</v>
      </c>
      <c r="N3783" s="63" t="s">
        <v>3190</v>
      </c>
      <c r="O3783" s="62">
        <v>3</v>
      </c>
      <c r="P3783" s="64"/>
    </row>
    <row r="3784" spans="2:16" x14ac:dyDescent="0.25">
      <c r="B3784" s="62">
        <v>3779</v>
      </c>
      <c r="C3784" s="63" t="s">
        <v>3182</v>
      </c>
      <c r="D3784" s="63" t="s">
        <v>3245</v>
      </c>
      <c r="E3784" s="63" t="s">
        <v>3245</v>
      </c>
      <c r="F3784" s="63" t="s">
        <v>3245</v>
      </c>
      <c r="G3784" s="63"/>
      <c r="H3784" s="63"/>
      <c r="I3784" s="62" t="s">
        <v>3189</v>
      </c>
      <c r="J3784" s="63">
        <v>195.5</v>
      </c>
      <c r="K3784" s="63">
        <v>13</v>
      </c>
      <c r="L3784" s="63" t="s">
        <v>3186</v>
      </c>
      <c r="M3784" s="63" t="s">
        <v>3187</v>
      </c>
      <c r="N3784" s="63" t="s">
        <v>3190</v>
      </c>
      <c r="O3784" s="62">
        <v>3</v>
      </c>
      <c r="P3784" s="64"/>
    </row>
    <row r="3785" spans="2:16" x14ac:dyDescent="0.25">
      <c r="B3785" s="62">
        <v>3780</v>
      </c>
      <c r="C3785" s="63" t="s">
        <v>3182</v>
      </c>
      <c r="D3785" s="63" t="s">
        <v>3245</v>
      </c>
      <c r="E3785" s="63" t="s">
        <v>3245</v>
      </c>
      <c r="F3785" s="63" t="s">
        <v>3245</v>
      </c>
      <c r="G3785" s="63"/>
      <c r="H3785" s="63"/>
      <c r="I3785" s="62" t="s">
        <v>3189</v>
      </c>
      <c r="J3785" s="63">
        <v>114.47</v>
      </c>
      <c r="K3785" s="63">
        <v>13</v>
      </c>
      <c r="L3785" s="63" t="s">
        <v>3186</v>
      </c>
      <c r="M3785" s="63" t="s">
        <v>3187</v>
      </c>
      <c r="N3785" s="63" t="s">
        <v>3190</v>
      </c>
      <c r="O3785" s="62">
        <v>3</v>
      </c>
      <c r="P3785" s="64"/>
    </row>
    <row r="3786" spans="2:16" x14ac:dyDescent="0.25">
      <c r="B3786" s="62">
        <v>3781</v>
      </c>
      <c r="C3786" s="63" t="s">
        <v>3182</v>
      </c>
      <c r="D3786" s="63" t="s">
        <v>3245</v>
      </c>
      <c r="E3786" s="63" t="s">
        <v>3245</v>
      </c>
      <c r="F3786" s="63" t="s">
        <v>3245</v>
      </c>
      <c r="G3786" s="63"/>
      <c r="H3786" s="63"/>
      <c r="I3786" s="62" t="s">
        <v>3189</v>
      </c>
      <c r="J3786" s="63">
        <v>160.28</v>
      </c>
      <c r="K3786" s="63">
        <v>13</v>
      </c>
      <c r="L3786" s="63" t="s">
        <v>3186</v>
      </c>
      <c r="M3786" s="63" t="s">
        <v>3187</v>
      </c>
      <c r="N3786" s="63" t="s">
        <v>3190</v>
      </c>
      <c r="O3786" s="62">
        <v>3</v>
      </c>
      <c r="P3786" s="64"/>
    </row>
    <row r="3787" spans="2:16" x14ac:dyDescent="0.25">
      <c r="B3787" s="62">
        <v>3782</v>
      </c>
      <c r="C3787" s="63" t="s">
        <v>3182</v>
      </c>
      <c r="D3787" s="63" t="s">
        <v>3245</v>
      </c>
      <c r="E3787" s="63" t="s">
        <v>3245</v>
      </c>
      <c r="F3787" s="63" t="s">
        <v>3245</v>
      </c>
      <c r="G3787" s="63"/>
      <c r="H3787" s="63"/>
      <c r="I3787" s="62" t="s">
        <v>3189</v>
      </c>
      <c r="J3787" s="63">
        <v>170.03</v>
      </c>
      <c r="K3787" s="63">
        <v>13</v>
      </c>
      <c r="L3787" s="63" t="s">
        <v>3186</v>
      </c>
      <c r="M3787" s="63" t="s">
        <v>3187</v>
      </c>
      <c r="N3787" s="63" t="s">
        <v>3190</v>
      </c>
      <c r="O3787" s="62">
        <v>3</v>
      </c>
      <c r="P3787" s="64"/>
    </row>
    <row r="3788" spans="2:16" x14ac:dyDescent="0.25">
      <c r="B3788" s="62">
        <v>3783</v>
      </c>
      <c r="C3788" s="63" t="s">
        <v>3182</v>
      </c>
      <c r="D3788" s="63" t="s">
        <v>3245</v>
      </c>
      <c r="E3788" s="63" t="s">
        <v>3245</v>
      </c>
      <c r="F3788" s="63" t="s">
        <v>3245</v>
      </c>
      <c r="G3788" s="63"/>
      <c r="H3788" s="63"/>
      <c r="I3788" s="62" t="s">
        <v>3189</v>
      </c>
      <c r="J3788" s="63">
        <v>189.57</v>
      </c>
      <c r="K3788" s="63">
        <v>13</v>
      </c>
      <c r="L3788" s="63" t="s">
        <v>3186</v>
      </c>
      <c r="M3788" s="63" t="s">
        <v>3187</v>
      </c>
      <c r="N3788" s="63" t="s">
        <v>3190</v>
      </c>
      <c r="O3788" s="62">
        <v>3</v>
      </c>
      <c r="P3788" s="64"/>
    </row>
    <row r="3789" spans="2:16" x14ac:dyDescent="0.25">
      <c r="B3789" s="62">
        <v>3784</v>
      </c>
      <c r="C3789" s="63" t="s">
        <v>3182</v>
      </c>
      <c r="D3789" s="63" t="s">
        <v>3222</v>
      </c>
      <c r="E3789" s="63" t="s">
        <v>3257</v>
      </c>
      <c r="F3789" s="63" t="s">
        <v>3257</v>
      </c>
      <c r="G3789" s="63"/>
      <c r="H3789" s="63"/>
      <c r="I3789" s="62" t="s">
        <v>3189</v>
      </c>
      <c r="J3789" s="63">
        <v>72.3</v>
      </c>
      <c r="K3789" s="63">
        <v>13</v>
      </c>
      <c r="L3789" s="63" t="s">
        <v>3186</v>
      </c>
      <c r="M3789" s="63" t="s">
        <v>3187</v>
      </c>
      <c r="N3789" s="63" t="s">
        <v>3190</v>
      </c>
      <c r="O3789" s="62">
        <v>3</v>
      </c>
      <c r="P3789" s="64"/>
    </row>
    <row r="3790" spans="2:16" x14ac:dyDescent="0.25">
      <c r="B3790" s="62">
        <v>3785</v>
      </c>
      <c r="C3790" s="63" t="s">
        <v>3182</v>
      </c>
      <c r="D3790" s="63" t="s">
        <v>3245</v>
      </c>
      <c r="E3790" s="63" t="s">
        <v>3245</v>
      </c>
      <c r="F3790" s="63" t="s">
        <v>3245</v>
      </c>
      <c r="G3790" s="63"/>
      <c r="H3790" s="63"/>
      <c r="I3790" s="62" t="s">
        <v>3189</v>
      </c>
      <c r="J3790" s="63">
        <v>160.91</v>
      </c>
      <c r="K3790" s="63">
        <v>13</v>
      </c>
      <c r="L3790" s="63" t="s">
        <v>3186</v>
      </c>
      <c r="M3790" s="63" t="s">
        <v>3187</v>
      </c>
      <c r="N3790" s="63" t="s">
        <v>3190</v>
      </c>
      <c r="O3790" s="62">
        <v>3</v>
      </c>
      <c r="P3790" s="64"/>
    </row>
    <row r="3791" spans="2:16" x14ac:dyDescent="0.25">
      <c r="B3791" s="62">
        <v>3786</v>
      </c>
      <c r="C3791" s="63" t="s">
        <v>3182</v>
      </c>
      <c r="D3791" s="63" t="s">
        <v>3183</v>
      </c>
      <c r="E3791" s="63" t="s">
        <v>3193</v>
      </c>
      <c r="F3791" s="63" t="s">
        <v>3193</v>
      </c>
      <c r="G3791" s="63"/>
      <c r="H3791" s="63"/>
      <c r="I3791" s="62" t="s">
        <v>3185</v>
      </c>
      <c r="J3791" s="63">
        <v>104.5</v>
      </c>
      <c r="K3791" s="63">
        <v>12</v>
      </c>
      <c r="L3791" s="63" t="s">
        <v>3186</v>
      </c>
      <c r="M3791" s="63" t="s">
        <v>3187</v>
      </c>
      <c r="N3791" s="63" t="s">
        <v>2498</v>
      </c>
      <c r="O3791" s="62">
        <v>1</v>
      </c>
    </row>
    <row r="3792" spans="2:16" x14ac:dyDescent="0.25">
      <c r="B3792" s="62">
        <v>3787</v>
      </c>
      <c r="C3792" s="63" t="s">
        <v>3182</v>
      </c>
      <c r="D3792" s="63" t="s">
        <v>3183</v>
      </c>
      <c r="E3792" s="63" t="s">
        <v>3184</v>
      </c>
      <c r="F3792" s="63" t="s">
        <v>3184</v>
      </c>
      <c r="G3792" s="63"/>
      <c r="H3792" s="63"/>
      <c r="I3792" s="62" t="s">
        <v>3185</v>
      </c>
      <c r="J3792" s="63">
        <v>156.43</v>
      </c>
      <c r="K3792" s="63">
        <v>12</v>
      </c>
      <c r="L3792" s="63" t="s">
        <v>3186</v>
      </c>
      <c r="M3792" s="63" t="s">
        <v>3187</v>
      </c>
      <c r="N3792" s="63" t="s">
        <v>2498</v>
      </c>
      <c r="O3792" s="62">
        <v>1</v>
      </c>
    </row>
    <row r="3793" spans="2:16" x14ac:dyDescent="0.25">
      <c r="B3793" s="62">
        <v>3788</v>
      </c>
      <c r="C3793" s="63" t="s">
        <v>3182</v>
      </c>
      <c r="D3793" s="63" t="s">
        <v>3183</v>
      </c>
      <c r="E3793" s="63" t="s">
        <v>3184</v>
      </c>
      <c r="F3793" s="63" t="s">
        <v>3184</v>
      </c>
      <c r="G3793" s="63"/>
      <c r="H3793" s="63"/>
      <c r="I3793" s="62" t="s">
        <v>3185</v>
      </c>
      <c r="J3793" s="63">
        <v>93</v>
      </c>
      <c r="K3793" s="63">
        <v>13</v>
      </c>
      <c r="L3793" s="63" t="s">
        <v>3186</v>
      </c>
      <c r="M3793" s="63" t="s">
        <v>3187</v>
      </c>
      <c r="N3793" s="63" t="s">
        <v>2498</v>
      </c>
      <c r="O3793" s="62">
        <v>1</v>
      </c>
    </row>
    <row r="3794" spans="2:16" x14ac:dyDescent="0.25">
      <c r="B3794" s="62">
        <v>3789</v>
      </c>
      <c r="C3794" s="63" t="s">
        <v>3182</v>
      </c>
      <c r="D3794" s="63" t="s">
        <v>3183</v>
      </c>
      <c r="E3794" s="63" t="s">
        <v>3184</v>
      </c>
      <c r="F3794" s="63" t="s">
        <v>3184</v>
      </c>
      <c r="G3794" s="63"/>
      <c r="H3794" s="63"/>
      <c r="I3794" s="62" t="s">
        <v>3185</v>
      </c>
      <c r="J3794" s="63">
        <v>99.17</v>
      </c>
      <c r="K3794" s="63">
        <v>12</v>
      </c>
      <c r="L3794" s="63" t="s">
        <v>3186</v>
      </c>
      <c r="M3794" s="63" t="s">
        <v>3187</v>
      </c>
      <c r="N3794" s="63" t="s">
        <v>2498</v>
      </c>
      <c r="O3794" s="62">
        <v>1</v>
      </c>
    </row>
    <row r="3795" spans="2:16" x14ac:dyDescent="0.25">
      <c r="B3795" s="62">
        <v>3790</v>
      </c>
      <c r="C3795" s="63" t="s">
        <v>3182</v>
      </c>
      <c r="D3795" s="63" t="s">
        <v>3183</v>
      </c>
      <c r="E3795" s="63" t="s">
        <v>3184</v>
      </c>
      <c r="F3795" s="63" t="s">
        <v>3184</v>
      </c>
      <c r="G3795" s="63"/>
      <c r="H3795" s="63"/>
      <c r="I3795" s="62" t="s">
        <v>3185</v>
      </c>
      <c r="J3795" s="63">
        <v>45</v>
      </c>
      <c r="K3795" s="63">
        <v>14</v>
      </c>
      <c r="L3795" s="63" t="s">
        <v>3186</v>
      </c>
      <c r="M3795" s="63" t="s">
        <v>3187</v>
      </c>
      <c r="N3795" s="63" t="s">
        <v>2494</v>
      </c>
      <c r="O3795" s="62">
        <v>1</v>
      </c>
    </row>
    <row r="3796" spans="2:16" x14ac:dyDescent="0.25">
      <c r="B3796" s="62">
        <v>3791</v>
      </c>
      <c r="C3796" s="63" t="s">
        <v>3182</v>
      </c>
      <c r="D3796" s="63" t="s">
        <v>3183</v>
      </c>
      <c r="E3796" s="63" t="s">
        <v>3184</v>
      </c>
      <c r="F3796" s="63" t="s">
        <v>3184</v>
      </c>
      <c r="G3796" s="63"/>
      <c r="H3796" s="63"/>
      <c r="I3796" s="62" t="s">
        <v>3185</v>
      </c>
      <c r="J3796" s="63">
        <v>132.94</v>
      </c>
      <c r="K3796" s="63">
        <v>12</v>
      </c>
      <c r="L3796" s="63" t="s">
        <v>3186</v>
      </c>
      <c r="M3796" s="63" t="s">
        <v>3187</v>
      </c>
      <c r="N3796" s="63" t="s">
        <v>2498</v>
      </c>
      <c r="O3796" s="62">
        <v>1</v>
      </c>
    </row>
    <row r="3797" spans="2:16" x14ac:dyDescent="0.25">
      <c r="B3797" s="62">
        <v>3792</v>
      </c>
      <c r="C3797" s="63" t="s">
        <v>3182</v>
      </c>
      <c r="D3797" s="63" t="s">
        <v>3183</v>
      </c>
      <c r="E3797" s="63" t="s">
        <v>3184</v>
      </c>
      <c r="F3797" s="63" t="s">
        <v>3184</v>
      </c>
      <c r="G3797" s="63"/>
      <c r="H3797" s="63"/>
      <c r="I3797" s="62" t="s">
        <v>3185</v>
      </c>
      <c r="J3797" s="63">
        <v>124.2</v>
      </c>
      <c r="K3797" s="63">
        <v>12</v>
      </c>
      <c r="L3797" s="63" t="s">
        <v>3186</v>
      </c>
      <c r="M3797" s="63" t="s">
        <v>3187</v>
      </c>
      <c r="N3797" s="63" t="s">
        <v>2498</v>
      </c>
      <c r="O3797" s="62">
        <v>1</v>
      </c>
    </row>
    <row r="3798" spans="2:16" x14ac:dyDescent="0.25">
      <c r="B3798" s="62">
        <v>3793</v>
      </c>
      <c r="C3798" s="63" t="s">
        <v>3182</v>
      </c>
      <c r="D3798" s="63" t="s">
        <v>3183</v>
      </c>
      <c r="E3798" s="63" t="s">
        <v>3184</v>
      </c>
      <c r="F3798" s="63" t="s">
        <v>3184</v>
      </c>
      <c r="G3798" s="63"/>
      <c r="H3798" s="63"/>
      <c r="I3798" s="62" t="s">
        <v>3185</v>
      </c>
      <c r="J3798" s="63">
        <v>142.1</v>
      </c>
      <c r="K3798" s="63">
        <v>12</v>
      </c>
      <c r="L3798" s="63" t="s">
        <v>3186</v>
      </c>
      <c r="M3798" s="63" t="s">
        <v>3187</v>
      </c>
      <c r="N3798" s="63" t="s">
        <v>2498</v>
      </c>
      <c r="O3798" s="62">
        <v>1</v>
      </c>
    </row>
    <row r="3799" spans="2:16" x14ac:dyDescent="0.25">
      <c r="B3799" s="62">
        <v>3794</v>
      </c>
      <c r="C3799" s="63" t="s">
        <v>3182</v>
      </c>
      <c r="D3799" s="63" t="s">
        <v>3183</v>
      </c>
      <c r="E3799" s="63" t="s">
        <v>3184</v>
      </c>
      <c r="F3799" s="63" t="s">
        <v>3184</v>
      </c>
      <c r="G3799" s="63"/>
      <c r="H3799" s="63"/>
      <c r="I3799" s="62" t="s">
        <v>3185</v>
      </c>
      <c r="J3799" s="63">
        <v>106</v>
      </c>
      <c r="K3799" s="63">
        <v>13</v>
      </c>
      <c r="L3799" s="63" t="s">
        <v>3186</v>
      </c>
      <c r="M3799" s="63" t="s">
        <v>3187</v>
      </c>
      <c r="N3799" s="63" t="s">
        <v>2498</v>
      </c>
      <c r="O3799" s="62">
        <v>1</v>
      </c>
    </row>
    <row r="3800" spans="2:16" x14ac:dyDescent="0.25">
      <c r="B3800" s="62">
        <v>3795</v>
      </c>
      <c r="C3800" s="63" t="s">
        <v>3182</v>
      </c>
      <c r="D3800" s="63" t="s">
        <v>3183</v>
      </c>
      <c r="E3800" s="63" t="s">
        <v>3193</v>
      </c>
      <c r="F3800" s="63" t="s">
        <v>3193</v>
      </c>
      <c r="G3800" s="63"/>
      <c r="H3800" s="63"/>
      <c r="I3800" s="62" t="s">
        <v>3185</v>
      </c>
      <c r="J3800" s="63">
        <v>104.5</v>
      </c>
      <c r="K3800" s="63">
        <v>12</v>
      </c>
      <c r="L3800" s="63" t="s">
        <v>3186</v>
      </c>
      <c r="M3800" s="63" t="s">
        <v>3187</v>
      </c>
      <c r="N3800" s="63" t="s">
        <v>2498</v>
      </c>
      <c r="O3800" s="62">
        <v>1</v>
      </c>
    </row>
    <row r="3801" spans="2:16" x14ac:dyDescent="0.25">
      <c r="B3801" s="62">
        <v>3796</v>
      </c>
      <c r="C3801" s="63" t="s">
        <v>3182</v>
      </c>
      <c r="D3801" s="63" t="s">
        <v>3183</v>
      </c>
      <c r="E3801" s="63" t="s">
        <v>3184</v>
      </c>
      <c r="F3801" s="63" t="s">
        <v>3184</v>
      </c>
      <c r="G3801" s="63"/>
      <c r="H3801" s="63"/>
      <c r="I3801" s="62" t="s">
        <v>3185</v>
      </c>
      <c r="J3801" s="63">
        <v>20.25</v>
      </c>
      <c r="K3801" s="63">
        <v>14</v>
      </c>
      <c r="L3801" s="63" t="s">
        <v>3186</v>
      </c>
      <c r="M3801" s="63" t="s">
        <v>3187</v>
      </c>
      <c r="N3801" s="63" t="s">
        <v>2498</v>
      </c>
      <c r="O3801" s="62">
        <v>1</v>
      </c>
    </row>
    <row r="3802" spans="2:16" x14ac:dyDescent="0.25">
      <c r="B3802" s="62">
        <v>3797</v>
      </c>
      <c r="C3802" s="63" t="s">
        <v>3182</v>
      </c>
      <c r="D3802" s="63" t="s">
        <v>3182</v>
      </c>
      <c r="E3802" s="63" t="s">
        <v>3188</v>
      </c>
      <c r="F3802" s="63" t="s">
        <v>3188</v>
      </c>
      <c r="G3802" s="63"/>
      <c r="H3802" s="63"/>
      <c r="I3802" s="62" t="s">
        <v>3213</v>
      </c>
      <c r="J3802" s="63">
        <v>346.98</v>
      </c>
      <c r="K3802" s="63">
        <v>16</v>
      </c>
      <c r="L3802" s="63" t="s">
        <v>3186</v>
      </c>
      <c r="M3802" s="63" t="s">
        <v>3194</v>
      </c>
      <c r="N3802" s="63" t="s">
        <v>2620</v>
      </c>
      <c r="O3802" s="62">
        <v>1</v>
      </c>
    </row>
    <row r="3803" spans="2:16" x14ac:dyDescent="0.25">
      <c r="B3803" s="62">
        <v>3798</v>
      </c>
      <c r="C3803" s="63" t="s">
        <v>3182</v>
      </c>
      <c r="D3803" s="63" t="s">
        <v>3183</v>
      </c>
      <c r="E3803" s="63" t="s">
        <v>3193</v>
      </c>
      <c r="F3803" s="63" t="s">
        <v>3193</v>
      </c>
      <c r="G3803" s="63"/>
      <c r="H3803" s="63"/>
      <c r="I3803" s="62" t="s">
        <v>3189</v>
      </c>
      <c r="J3803" s="63">
        <v>106</v>
      </c>
      <c r="K3803" s="63">
        <v>12</v>
      </c>
      <c r="L3803" s="63" t="s">
        <v>3186</v>
      </c>
      <c r="M3803" s="63" t="s">
        <v>3187</v>
      </c>
      <c r="N3803" s="63" t="s">
        <v>3198</v>
      </c>
      <c r="O3803" s="62">
        <v>3</v>
      </c>
      <c r="P3803" s="64"/>
    </row>
    <row r="3804" spans="2:16" x14ac:dyDescent="0.25">
      <c r="B3804" s="62">
        <v>3799</v>
      </c>
      <c r="C3804" s="63" t="s">
        <v>3182</v>
      </c>
      <c r="D3804" s="63" t="s">
        <v>3183</v>
      </c>
      <c r="E3804" s="63" t="s">
        <v>3191</v>
      </c>
      <c r="F3804" s="63" t="s">
        <v>3191</v>
      </c>
      <c r="G3804" s="63"/>
      <c r="H3804" s="63"/>
      <c r="I3804" s="62" t="s">
        <v>3189</v>
      </c>
      <c r="J3804" s="63">
        <v>107.2</v>
      </c>
      <c r="K3804" s="63">
        <v>12</v>
      </c>
      <c r="L3804" s="63" t="s">
        <v>3186</v>
      </c>
      <c r="M3804" s="63" t="s">
        <v>3187</v>
      </c>
      <c r="N3804" s="63" t="s">
        <v>3198</v>
      </c>
      <c r="O3804" s="62">
        <v>3</v>
      </c>
      <c r="P3804" s="64"/>
    </row>
    <row r="3805" spans="2:16" x14ac:dyDescent="0.25">
      <c r="B3805" s="62">
        <v>3800</v>
      </c>
      <c r="C3805" s="63" t="s">
        <v>3182</v>
      </c>
      <c r="D3805" s="63" t="s">
        <v>3183</v>
      </c>
      <c r="E3805" s="63" t="s">
        <v>3193</v>
      </c>
      <c r="F3805" s="63" t="s">
        <v>3193</v>
      </c>
      <c r="G3805" s="63"/>
      <c r="H3805" s="63"/>
      <c r="I3805" s="62" t="s">
        <v>3189</v>
      </c>
      <c r="J3805" s="63">
        <v>100.2</v>
      </c>
      <c r="K3805" s="63">
        <v>13</v>
      </c>
      <c r="L3805" s="63" t="s">
        <v>3186</v>
      </c>
      <c r="M3805" s="63" t="s">
        <v>3187</v>
      </c>
      <c r="N3805" s="63" t="s">
        <v>3199</v>
      </c>
      <c r="O3805" s="62">
        <v>3</v>
      </c>
      <c r="P3805" s="64"/>
    </row>
    <row r="3806" spans="2:16" x14ac:dyDescent="0.25">
      <c r="B3806" s="62">
        <v>3801</v>
      </c>
      <c r="C3806" s="63" t="s">
        <v>3182</v>
      </c>
      <c r="D3806" s="63" t="s">
        <v>3183</v>
      </c>
      <c r="E3806" s="63" t="s">
        <v>3193</v>
      </c>
      <c r="F3806" s="63" t="s">
        <v>3193</v>
      </c>
      <c r="G3806" s="63"/>
      <c r="H3806" s="63"/>
      <c r="I3806" s="62" t="s">
        <v>3189</v>
      </c>
      <c r="J3806" s="63">
        <v>104.2</v>
      </c>
      <c r="K3806" s="63">
        <v>13</v>
      </c>
      <c r="L3806" s="63" t="s">
        <v>3186</v>
      </c>
      <c r="M3806" s="63" t="s">
        <v>3187</v>
      </c>
      <c r="N3806" s="63" t="s">
        <v>3199</v>
      </c>
      <c r="O3806" s="62">
        <v>3</v>
      </c>
      <c r="P3806" s="64"/>
    </row>
    <row r="3807" spans="2:16" x14ac:dyDescent="0.25">
      <c r="B3807" s="62">
        <v>3802</v>
      </c>
      <c r="C3807" s="63" t="s">
        <v>3182</v>
      </c>
      <c r="D3807" s="63" t="s">
        <v>3183</v>
      </c>
      <c r="E3807" s="63" t="s">
        <v>3191</v>
      </c>
      <c r="F3807" s="63" t="s">
        <v>3191</v>
      </c>
      <c r="G3807" s="63"/>
      <c r="H3807" s="63"/>
      <c r="I3807" s="62" t="s">
        <v>3189</v>
      </c>
      <c r="J3807" s="63">
        <v>42.2</v>
      </c>
      <c r="K3807" s="63">
        <v>12</v>
      </c>
      <c r="L3807" s="63" t="s">
        <v>3186</v>
      </c>
      <c r="M3807" s="63" t="s">
        <v>3187</v>
      </c>
      <c r="N3807" s="63" t="s">
        <v>3198</v>
      </c>
      <c r="O3807" s="62">
        <v>3</v>
      </c>
      <c r="P3807" s="64"/>
    </row>
    <row r="3808" spans="2:16" x14ac:dyDescent="0.25">
      <c r="B3808" s="62">
        <v>3803</v>
      </c>
      <c r="C3808" s="63" t="s">
        <v>3182</v>
      </c>
      <c r="D3808" s="63" t="s">
        <v>3183</v>
      </c>
      <c r="E3808" s="63" t="s">
        <v>3191</v>
      </c>
      <c r="F3808" s="63" t="s">
        <v>3191</v>
      </c>
      <c r="G3808" s="63"/>
      <c r="H3808" s="63"/>
      <c r="I3808" s="62" t="s">
        <v>3189</v>
      </c>
      <c r="J3808" s="63">
        <v>101.6</v>
      </c>
      <c r="K3808" s="63">
        <v>12</v>
      </c>
      <c r="L3808" s="63" t="s">
        <v>3186</v>
      </c>
      <c r="M3808" s="63" t="s">
        <v>3187</v>
      </c>
      <c r="N3808" s="63" t="s">
        <v>3198</v>
      </c>
      <c r="O3808" s="62">
        <v>3</v>
      </c>
      <c r="P3808" s="64"/>
    </row>
    <row r="3809" spans="2:16" x14ac:dyDescent="0.25">
      <c r="B3809" s="62">
        <v>3804</v>
      </c>
      <c r="C3809" s="63" t="s">
        <v>3182</v>
      </c>
      <c r="D3809" s="63" t="s">
        <v>3183</v>
      </c>
      <c r="E3809" s="63" t="s">
        <v>3191</v>
      </c>
      <c r="F3809" s="63" t="s">
        <v>3191</v>
      </c>
      <c r="G3809" s="63"/>
      <c r="H3809" s="63"/>
      <c r="I3809" s="62" t="s">
        <v>3189</v>
      </c>
      <c r="J3809" s="63">
        <v>102</v>
      </c>
      <c r="K3809" s="63">
        <v>12</v>
      </c>
      <c r="L3809" s="63" t="s">
        <v>3186</v>
      </c>
      <c r="M3809" s="63" t="s">
        <v>3194</v>
      </c>
      <c r="N3809" s="63" t="s">
        <v>3211</v>
      </c>
      <c r="O3809" s="62">
        <v>3</v>
      </c>
      <c r="P3809" s="64"/>
    </row>
    <row r="3810" spans="2:16" x14ac:dyDescent="0.25">
      <c r="B3810" s="62">
        <v>3805</v>
      </c>
      <c r="C3810" s="63" t="s">
        <v>3182</v>
      </c>
      <c r="D3810" s="63" t="s">
        <v>3183</v>
      </c>
      <c r="E3810" s="63" t="s">
        <v>3193</v>
      </c>
      <c r="F3810" s="63" t="s">
        <v>3193</v>
      </c>
      <c r="G3810" s="63"/>
      <c r="H3810" s="63"/>
      <c r="I3810" s="62" t="s">
        <v>3189</v>
      </c>
      <c r="J3810" s="63">
        <v>104</v>
      </c>
      <c r="K3810" s="63">
        <v>13</v>
      </c>
      <c r="L3810" s="63" t="s">
        <v>3186</v>
      </c>
      <c r="M3810" s="63" t="s">
        <v>3187</v>
      </c>
      <c r="N3810" s="63" t="s">
        <v>3199</v>
      </c>
      <c r="O3810" s="62">
        <v>3</v>
      </c>
      <c r="P3810" s="64"/>
    </row>
    <row r="3811" spans="2:16" x14ac:dyDescent="0.25">
      <c r="B3811" s="62">
        <v>3806</v>
      </c>
      <c r="C3811" s="63" t="s">
        <v>3182</v>
      </c>
      <c r="D3811" s="63" t="s">
        <v>3183</v>
      </c>
      <c r="E3811" s="63" t="s">
        <v>3193</v>
      </c>
      <c r="F3811" s="63" t="s">
        <v>3193</v>
      </c>
      <c r="G3811" s="63"/>
      <c r="H3811" s="63"/>
      <c r="I3811" s="62" t="s">
        <v>3189</v>
      </c>
      <c r="J3811" s="63">
        <v>105</v>
      </c>
      <c r="K3811" s="63">
        <v>13</v>
      </c>
      <c r="L3811" s="63" t="s">
        <v>3186</v>
      </c>
      <c r="M3811" s="63" t="s">
        <v>3187</v>
      </c>
      <c r="N3811" s="63" t="s">
        <v>3190</v>
      </c>
      <c r="O3811" s="62">
        <v>3</v>
      </c>
      <c r="P3811" s="64"/>
    </row>
    <row r="3812" spans="2:16" x14ac:dyDescent="0.25">
      <c r="B3812" s="62">
        <v>3807</v>
      </c>
      <c r="C3812" s="63" t="s">
        <v>3182</v>
      </c>
      <c r="D3812" s="63" t="s">
        <v>3183</v>
      </c>
      <c r="E3812" s="63" t="s">
        <v>3192</v>
      </c>
      <c r="F3812" s="63" t="s">
        <v>3192</v>
      </c>
      <c r="G3812" s="63"/>
      <c r="H3812" s="63"/>
      <c r="I3812" s="62" t="s">
        <v>3189</v>
      </c>
      <c r="J3812" s="63">
        <v>77.2</v>
      </c>
      <c r="K3812" s="63">
        <v>13</v>
      </c>
      <c r="L3812" s="63" t="s">
        <v>3186</v>
      </c>
      <c r="M3812" s="63" t="s">
        <v>3187</v>
      </c>
      <c r="N3812" s="63" t="s">
        <v>3190</v>
      </c>
      <c r="O3812" s="62">
        <v>3</v>
      </c>
      <c r="P3812" s="64"/>
    </row>
    <row r="3813" spans="2:16" x14ac:dyDescent="0.25">
      <c r="B3813" s="62">
        <v>3808</v>
      </c>
      <c r="C3813" s="63" t="s">
        <v>3182</v>
      </c>
      <c r="D3813" s="63" t="s">
        <v>3183</v>
      </c>
      <c r="E3813" s="63" t="s">
        <v>3184</v>
      </c>
      <c r="F3813" s="63" t="s">
        <v>3184</v>
      </c>
      <c r="G3813" s="63"/>
      <c r="H3813" s="63"/>
      <c r="I3813" s="62" t="s">
        <v>3185</v>
      </c>
      <c r="J3813" s="63">
        <v>107</v>
      </c>
      <c r="K3813" s="63">
        <v>13</v>
      </c>
      <c r="L3813" s="63" t="s">
        <v>3186</v>
      </c>
      <c r="M3813" s="63" t="s">
        <v>3187</v>
      </c>
      <c r="N3813" s="63" t="s">
        <v>2498</v>
      </c>
      <c r="O3813" s="62">
        <v>1</v>
      </c>
    </row>
    <row r="3814" spans="2:16" x14ac:dyDescent="0.25">
      <c r="B3814" s="62">
        <v>3809</v>
      </c>
      <c r="C3814" s="63" t="s">
        <v>3182</v>
      </c>
      <c r="D3814" s="63" t="s">
        <v>3183</v>
      </c>
      <c r="E3814" s="63" t="s">
        <v>3191</v>
      </c>
      <c r="F3814" s="63" t="s">
        <v>3191</v>
      </c>
      <c r="G3814" s="63"/>
      <c r="H3814" s="63"/>
      <c r="I3814" s="62" t="s">
        <v>3189</v>
      </c>
      <c r="J3814" s="63">
        <v>102</v>
      </c>
      <c r="K3814" s="63">
        <v>13</v>
      </c>
      <c r="L3814" s="63" t="s">
        <v>3186</v>
      </c>
      <c r="M3814" s="63" t="s">
        <v>3187</v>
      </c>
      <c r="N3814" s="63" t="s">
        <v>3190</v>
      </c>
      <c r="O3814" s="62">
        <v>3</v>
      </c>
      <c r="P3814" s="64"/>
    </row>
    <row r="3815" spans="2:16" x14ac:dyDescent="0.25">
      <c r="B3815" s="62">
        <v>3810</v>
      </c>
      <c r="C3815" s="63" t="s">
        <v>3182</v>
      </c>
      <c r="D3815" s="63" t="s">
        <v>3183</v>
      </c>
      <c r="E3815" s="63" t="s">
        <v>3193</v>
      </c>
      <c r="F3815" s="63" t="s">
        <v>3193</v>
      </c>
      <c r="G3815" s="63"/>
      <c r="H3815" s="63"/>
      <c r="I3815" s="62" t="s">
        <v>3189</v>
      </c>
      <c r="J3815" s="63">
        <v>95</v>
      </c>
      <c r="K3815" s="63">
        <v>12</v>
      </c>
      <c r="L3815" s="63" t="s">
        <v>3186</v>
      </c>
      <c r="M3815" s="63" t="s">
        <v>3187</v>
      </c>
      <c r="N3815" s="63" t="s">
        <v>3198</v>
      </c>
      <c r="O3815" s="62">
        <v>3</v>
      </c>
      <c r="P3815" s="64"/>
    </row>
    <row r="3816" spans="2:16" x14ac:dyDescent="0.25">
      <c r="B3816" s="62">
        <v>3811</v>
      </c>
      <c r="C3816" s="63" t="s">
        <v>3182</v>
      </c>
      <c r="D3816" s="63" t="s">
        <v>3183</v>
      </c>
      <c r="E3816" s="63" t="s">
        <v>3193</v>
      </c>
      <c r="F3816" s="63" t="s">
        <v>3193</v>
      </c>
      <c r="G3816" s="63"/>
      <c r="H3816" s="63"/>
      <c r="I3816" s="62" t="s">
        <v>3189</v>
      </c>
      <c r="J3816" s="63">
        <v>68</v>
      </c>
      <c r="K3816" s="63">
        <v>12</v>
      </c>
      <c r="L3816" s="63" t="s">
        <v>3186</v>
      </c>
      <c r="M3816" s="63" t="s">
        <v>3187</v>
      </c>
      <c r="N3816" s="63" t="s">
        <v>3198</v>
      </c>
      <c r="O3816" s="62">
        <v>3</v>
      </c>
      <c r="P3816" s="64"/>
    </row>
    <row r="3817" spans="2:16" x14ac:dyDescent="0.25">
      <c r="B3817" s="62">
        <v>3812</v>
      </c>
      <c r="C3817" s="63" t="s">
        <v>3182</v>
      </c>
      <c r="D3817" s="63" t="s">
        <v>3183</v>
      </c>
      <c r="E3817" s="63" t="s">
        <v>3193</v>
      </c>
      <c r="F3817" s="63" t="s">
        <v>3193</v>
      </c>
      <c r="G3817" s="63"/>
      <c r="H3817" s="63"/>
      <c r="I3817" s="62" t="s">
        <v>3189</v>
      </c>
      <c r="J3817" s="63">
        <v>105</v>
      </c>
      <c r="K3817" s="63">
        <v>12</v>
      </c>
      <c r="L3817" s="63" t="s">
        <v>3186</v>
      </c>
      <c r="M3817" s="63" t="s">
        <v>3187</v>
      </c>
      <c r="N3817" s="63" t="s">
        <v>3198</v>
      </c>
      <c r="O3817" s="62">
        <v>3</v>
      </c>
      <c r="P3817" s="64"/>
    </row>
    <row r="3818" spans="2:16" x14ac:dyDescent="0.25">
      <c r="B3818" s="62">
        <v>3813</v>
      </c>
      <c r="C3818" s="63" t="s">
        <v>3182</v>
      </c>
      <c r="D3818" s="63" t="s">
        <v>3183</v>
      </c>
      <c r="E3818" s="63" t="s">
        <v>3191</v>
      </c>
      <c r="F3818" s="63" t="s">
        <v>3191</v>
      </c>
      <c r="G3818" s="63"/>
      <c r="H3818" s="63"/>
      <c r="I3818" s="62" t="s">
        <v>3189</v>
      </c>
      <c r="J3818" s="63">
        <v>102</v>
      </c>
      <c r="K3818" s="63">
        <v>13</v>
      </c>
      <c r="L3818" s="63" t="s">
        <v>3186</v>
      </c>
      <c r="M3818" s="63" t="s">
        <v>3187</v>
      </c>
      <c r="N3818" s="63" t="s">
        <v>3199</v>
      </c>
      <c r="O3818" s="62">
        <v>3</v>
      </c>
      <c r="P3818" s="64"/>
    </row>
    <row r="3819" spans="2:16" x14ac:dyDescent="0.25">
      <c r="B3819" s="62">
        <v>3814</v>
      </c>
      <c r="C3819" s="63" t="s">
        <v>3182</v>
      </c>
      <c r="D3819" s="63" t="s">
        <v>3183</v>
      </c>
      <c r="E3819" s="63" t="s">
        <v>3191</v>
      </c>
      <c r="F3819" s="63" t="s">
        <v>3191</v>
      </c>
      <c r="G3819" s="63"/>
      <c r="H3819" s="63"/>
      <c r="I3819" s="62" t="s">
        <v>3189</v>
      </c>
      <c r="J3819" s="63">
        <v>101.7</v>
      </c>
      <c r="K3819" s="63">
        <v>12</v>
      </c>
      <c r="L3819" s="63" t="s">
        <v>3186</v>
      </c>
      <c r="M3819" s="63" t="s">
        <v>3194</v>
      </c>
      <c r="N3819" s="63" t="s">
        <v>3211</v>
      </c>
      <c r="O3819" s="62">
        <v>3</v>
      </c>
      <c r="P3819" s="64"/>
    </row>
    <row r="3820" spans="2:16" x14ac:dyDescent="0.25">
      <c r="B3820" s="62">
        <v>3815</v>
      </c>
      <c r="C3820" s="63" t="s">
        <v>3182</v>
      </c>
      <c r="D3820" s="63" t="s">
        <v>3183</v>
      </c>
      <c r="E3820" s="63" t="s">
        <v>3193</v>
      </c>
      <c r="F3820" s="63" t="s">
        <v>3193</v>
      </c>
      <c r="G3820" s="63"/>
      <c r="H3820" s="63"/>
      <c r="I3820" s="62" t="s">
        <v>3189</v>
      </c>
      <c r="J3820" s="63">
        <v>97.5</v>
      </c>
      <c r="K3820" s="63">
        <v>12</v>
      </c>
      <c r="L3820" s="63" t="s">
        <v>3186</v>
      </c>
      <c r="M3820" s="63" t="s">
        <v>3194</v>
      </c>
      <c r="N3820" s="63" t="s">
        <v>3211</v>
      </c>
      <c r="O3820" s="62">
        <v>3</v>
      </c>
      <c r="P3820" s="64"/>
    </row>
    <row r="3821" spans="2:16" x14ac:dyDescent="0.25">
      <c r="B3821" s="62">
        <v>3816</v>
      </c>
      <c r="C3821" s="63" t="s">
        <v>3182</v>
      </c>
      <c r="D3821" s="63" t="s">
        <v>3183</v>
      </c>
      <c r="E3821" s="63" t="s">
        <v>3193</v>
      </c>
      <c r="F3821" s="63" t="s">
        <v>3193</v>
      </c>
      <c r="G3821" s="63"/>
      <c r="H3821" s="63"/>
      <c r="I3821" s="62" t="s">
        <v>3189</v>
      </c>
      <c r="J3821" s="63">
        <v>100</v>
      </c>
      <c r="K3821" s="63">
        <v>13</v>
      </c>
      <c r="L3821" s="63" t="s">
        <v>3186</v>
      </c>
      <c r="M3821" s="63" t="s">
        <v>3187</v>
      </c>
      <c r="N3821" s="63" t="s">
        <v>3190</v>
      </c>
      <c r="O3821" s="62">
        <v>3</v>
      </c>
      <c r="P3821" s="64"/>
    </row>
    <row r="3822" spans="2:16" x14ac:dyDescent="0.25">
      <c r="B3822" s="62">
        <v>3817</v>
      </c>
      <c r="C3822" s="63" t="s">
        <v>3182</v>
      </c>
      <c r="D3822" s="63" t="s">
        <v>3183</v>
      </c>
      <c r="E3822" s="63" t="s">
        <v>3184</v>
      </c>
      <c r="F3822" s="63" t="s">
        <v>3184</v>
      </c>
      <c r="G3822" s="63"/>
      <c r="H3822" s="63"/>
      <c r="I3822" s="62" t="s">
        <v>3185</v>
      </c>
      <c r="J3822" s="63">
        <v>35</v>
      </c>
      <c r="K3822" s="63">
        <v>13</v>
      </c>
      <c r="L3822" s="63" t="s">
        <v>3186</v>
      </c>
      <c r="M3822" s="63" t="s">
        <v>3187</v>
      </c>
      <c r="N3822" s="63" t="s">
        <v>2496</v>
      </c>
      <c r="O3822" s="62">
        <v>1</v>
      </c>
    </row>
    <row r="3823" spans="2:16" x14ac:dyDescent="0.25">
      <c r="B3823" s="62">
        <v>3818</v>
      </c>
      <c r="C3823" s="63" t="s">
        <v>3182</v>
      </c>
      <c r="D3823" s="63" t="s">
        <v>3183</v>
      </c>
      <c r="E3823" s="63" t="s">
        <v>3191</v>
      </c>
      <c r="F3823" s="63" t="s">
        <v>3191</v>
      </c>
      <c r="G3823" s="63"/>
      <c r="H3823" s="63"/>
      <c r="I3823" s="62" t="s">
        <v>3189</v>
      </c>
      <c r="J3823" s="63">
        <v>37.200000000000003</v>
      </c>
      <c r="K3823" s="63">
        <v>13</v>
      </c>
      <c r="L3823" s="63" t="s">
        <v>3186</v>
      </c>
      <c r="M3823" s="63" t="s">
        <v>3187</v>
      </c>
      <c r="N3823" s="63" t="s">
        <v>3190</v>
      </c>
      <c r="O3823" s="62">
        <v>3</v>
      </c>
      <c r="P3823" s="64"/>
    </row>
    <row r="3824" spans="2:16" x14ac:dyDescent="0.25">
      <c r="B3824" s="62">
        <v>3819</v>
      </c>
      <c r="C3824" s="63" t="s">
        <v>3182</v>
      </c>
      <c r="D3824" s="63" t="s">
        <v>3183</v>
      </c>
      <c r="E3824" s="63" t="s">
        <v>3193</v>
      </c>
      <c r="F3824" s="63" t="s">
        <v>3193</v>
      </c>
      <c r="G3824" s="63"/>
      <c r="H3824" s="63"/>
      <c r="I3824" s="62" t="s">
        <v>3189</v>
      </c>
      <c r="J3824" s="63">
        <v>97</v>
      </c>
      <c r="K3824" s="63">
        <v>12</v>
      </c>
      <c r="L3824" s="63" t="s">
        <v>3186</v>
      </c>
      <c r="M3824" s="63" t="s">
        <v>3187</v>
      </c>
      <c r="N3824" s="63" t="s">
        <v>3198</v>
      </c>
      <c r="O3824" s="62">
        <v>3</v>
      </c>
      <c r="P3824" s="64"/>
    </row>
    <row r="3825" spans="2:16" x14ac:dyDescent="0.25">
      <c r="B3825" s="62">
        <v>3820</v>
      </c>
      <c r="C3825" s="63" t="s">
        <v>3182</v>
      </c>
      <c r="D3825" s="63" t="s">
        <v>3183</v>
      </c>
      <c r="E3825" s="63" t="s">
        <v>3193</v>
      </c>
      <c r="F3825" s="63" t="s">
        <v>3193</v>
      </c>
      <c r="G3825" s="63"/>
      <c r="H3825" s="63"/>
      <c r="I3825" s="62" t="s">
        <v>3185</v>
      </c>
      <c r="J3825" s="63">
        <v>64.5</v>
      </c>
      <c r="K3825" s="63">
        <v>12</v>
      </c>
      <c r="L3825" s="63" t="s">
        <v>3186</v>
      </c>
      <c r="M3825" s="63" t="s">
        <v>3187</v>
      </c>
      <c r="N3825" s="63" t="s">
        <v>2498</v>
      </c>
      <c r="O3825" s="62">
        <v>1</v>
      </c>
    </row>
    <row r="3826" spans="2:16" x14ac:dyDescent="0.25">
      <c r="B3826" s="62">
        <v>3821</v>
      </c>
      <c r="C3826" s="63" t="s">
        <v>3182</v>
      </c>
      <c r="D3826" s="63" t="s">
        <v>3183</v>
      </c>
      <c r="E3826" s="63" t="s">
        <v>3193</v>
      </c>
      <c r="F3826" s="63" t="s">
        <v>3193</v>
      </c>
      <c r="G3826" s="63"/>
      <c r="H3826" s="63"/>
      <c r="I3826" s="62" t="s">
        <v>3185</v>
      </c>
      <c r="J3826" s="63">
        <v>104.5</v>
      </c>
      <c r="K3826" s="63">
        <v>12</v>
      </c>
      <c r="L3826" s="63" t="s">
        <v>3186</v>
      </c>
      <c r="M3826" s="63" t="s">
        <v>3187</v>
      </c>
      <c r="N3826" s="63" t="s">
        <v>2498</v>
      </c>
      <c r="O3826" s="62">
        <v>1</v>
      </c>
    </row>
    <row r="3827" spans="2:16" x14ac:dyDescent="0.25">
      <c r="B3827" s="62">
        <v>3822</v>
      </c>
      <c r="C3827" s="63" t="s">
        <v>3182</v>
      </c>
      <c r="D3827" s="63" t="s">
        <v>3183</v>
      </c>
      <c r="E3827" s="63" t="s">
        <v>3184</v>
      </c>
      <c r="F3827" s="63" t="s">
        <v>3184</v>
      </c>
      <c r="G3827" s="63"/>
      <c r="H3827" s="63"/>
      <c r="I3827" s="62" t="s">
        <v>3185</v>
      </c>
      <c r="J3827" s="63">
        <v>82.3</v>
      </c>
      <c r="K3827" s="63">
        <v>12</v>
      </c>
      <c r="L3827" s="63" t="s">
        <v>3186</v>
      </c>
      <c r="M3827" s="63" t="s">
        <v>3187</v>
      </c>
      <c r="N3827" s="63" t="s">
        <v>2498</v>
      </c>
      <c r="O3827" s="62">
        <v>1</v>
      </c>
    </row>
    <row r="3828" spans="2:16" x14ac:dyDescent="0.25">
      <c r="B3828" s="62">
        <v>3823</v>
      </c>
      <c r="C3828" s="63" t="s">
        <v>3182</v>
      </c>
      <c r="D3828" s="63" t="s">
        <v>3183</v>
      </c>
      <c r="E3828" s="63" t="s">
        <v>3193</v>
      </c>
      <c r="F3828" s="63" t="s">
        <v>3193</v>
      </c>
      <c r="G3828" s="63"/>
      <c r="H3828" s="63"/>
      <c r="I3828" s="62" t="s">
        <v>3185</v>
      </c>
      <c r="J3828" s="63">
        <v>104.5</v>
      </c>
      <c r="K3828" s="63">
        <v>12</v>
      </c>
      <c r="L3828" s="63" t="s">
        <v>3186</v>
      </c>
      <c r="M3828" s="63" t="s">
        <v>3187</v>
      </c>
      <c r="N3828" s="63" t="s">
        <v>2498</v>
      </c>
      <c r="O3828" s="62">
        <v>1</v>
      </c>
    </row>
    <row r="3829" spans="2:16" x14ac:dyDescent="0.25">
      <c r="B3829" s="62">
        <v>3824</v>
      </c>
      <c r="C3829" s="63" t="s">
        <v>3182</v>
      </c>
      <c r="D3829" s="63" t="s">
        <v>3183</v>
      </c>
      <c r="E3829" s="63" t="s">
        <v>3191</v>
      </c>
      <c r="F3829" s="63" t="s">
        <v>3191</v>
      </c>
      <c r="G3829" s="63"/>
      <c r="H3829" s="63"/>
      <c r="I3829" s="62" t="s">
        <v>3189</v>
      </c>
      <c r="J3829" s="63">
        <v>100</v>
      </c>
      <c r="K3829" s="63">
        <v>12</v>
      </c>
      <c r="L3829" s="63" t="s">
        <v>3186</v>
      </c>
      <c r="M3829" s="63" t="s">
        <v>3187</v>
      </c>
      <c r="N3829" s="63" t="s">
        <v>3198</v>
      </c>
      <c r="O3829" s="62">
        <v>3</v>
      </c>
      <c r="P3829" s="64"/>
    </row>
    <row r="3830" spans="2:16" x14ac:dyDescent="0.25">
      <c r="B3830" s="62">
        <v>3825</v>
      </c>
      <c r="C3830" s="63" t="s">
        <v>3182</v>
      </c>
      <c r="D3830" s="63" t="s">
        <v>3183</v>
      </c>
      <c r="E3830" s="63" t="s">
        <v>3193</v>
      </c>
      <c r="F3830" s="63" t="s">
        <v>3193</v>
      </c>
      <c r="G3830" s="63"/>
      <c r="H3830" s="63"/>
      <c r="I3830" s="62" t="s">
        <v>3189</v>
      </c>
      <c r="J3830" s="63">
        <v>95.2</v>
      </c>
      <c r="K3830" s="63">
        <v>13</v>
      </c>
      <c r="L3830" s="63" t="s">
        <v>3186</v>
      </c>
      <c r="M3830" s="63" t="s">
        <v>3187</v>
      </c>
      <c r="N3830" s="63" t="s">
        <v>3190</v>
      </c>
      <c r="O3830" s="62">
        <v>3</v>
      </c>
      <c r="P3830" s="64"/>
    </row>
    <row r="3831" spans="2:16" x14ac:dyDescent="0.25">
      <c r="B3831" s="62">
        <v>3826</v>
      </c>
      <c r="C3831" s="63" t="s">
        <v>3182</v>
      </c>
      <c r="D3831" s="63" t="s">
        <v>3183</v>
      </c>
      <c r="E3831" s="63" t="s">
        <v>3191</v>
      </c>
      <c r="F3831" s="63" t="s">
        <v>3191</v>
      </c>
      <c r="G3831" s="63"/>
      <c r="H3831" s="63"/>
      <c r="I3831" s="62" t="s">
        <v>3189</v>
      </c>
      <c r="J3831" s="63">
        <v>103.2</v>
      </c>
      <c r="K3831" s="63">
        <v>13</v>
      </c>
      <c r="L3831" s="63" t="s">
        <v>3186</v>
      </c>
      <c r="M3831" s="63" t="s">
        <v>3187</v>
      </c>
      <c r="N3831" s="63" t="s">
        <v>3190</v>
      </c>
      <c r="O3831" s="62">
        <v>3</v>
      </c>
      <c r="P3831" s="64"/>
    </row>
    <row r="3832" spans="2:16" x14ac:dyDescent="0.25">
      <c r="B3832" s="62">
        <v>3827</v>
      </c>
      <c r="C3832" s="63" t="s">
        <v>3182</v>
      </c>
      <c r="D3832" s="63" t="s">
        <v>3183</v>
      </c>
      <c r="E3832" s="63" t="s">
        <v>3193</v>
      </c>
      <c r="F3832" s="63" t="s">
        <v>3193</v>
      </c>
      <c r="G3832" s="63"/>
      <c r="H3832" s="63"/>
      <c r="I3832" s="62" t="s">
        <v>3189</v>
      </c>
      <c r="J3832" s="63">
        <v>102</v>
      </c>
      <c r="K3832" s="63">
        <v>14</v>
      </c>
      <c r="L3832" s="63" t="s">
        <v>3186</v>
      </c>
      <c r="M3832" s="63" t="s">
        <v>3187</v>
      </c>
      <c r="N3832" s="63" t="s">
        <v>3203</v>
      </c>
      <c r="O3832" s="62">
        <v>3</v>
      </c>
      <c r="P3832" s="64"/>
    </row>
    <row r="3833" spans="2:16" x14ac:dyDescent="0.25">
      <c r="B3833" s="62">
        <v>3828</v>
      </c>
      <c r="C3833" s="63" t="s">
        <v>3182</v>
      </c>
      <c r="D3833" s="63" t="s">
        <v>3183</v>
      </c>
      <c r="E3833" s="63" t="s">
        <v>3193</v>
      </c>
      <c r="F3833" s="63" t="s">
        <v>3193</v>
      </c>
      <c r="G3833" s="63"/>
      <c r="H3833" s="63"/>
      <c r="I3833" s="62" t="s">
        <v>3189</v>
      </c>
      <c r="J3833" s="63">
        <v>89.2</v>
      </c>
      <c r="K3833" s="63">
        <v>12</v>
      </c>
      <c r="L3833" s="63" t="s">
        <v>3186</v>
      </c>
      <c r="M3833" s="63" t="s">
        <v>3194</v>
      </c>
      <c r="N3833" s="63" t="s">
        <v>3211</v>
      </c>
      <c r="O3833" s="62">
        <v>3</v>
      </c>
      <c r="P3833" s="64"/>
    </row>
    <row r="3834" spans="2:16" x14ac:dyDescent="0.25">
      <c r="B3834" s="62">
        <v>3829</v>
      </c>
      <c r="C3834" s="63" t="s">
        <v>3182</v>
      </c>
      <c r="D3834" s="63" t="s">
        <v>3183</v>
      </c>
      <c r="E3834" s="63" t="s">
        <v>3193</v>
      </c>
      <c r="F3834" s="63" t="s">
        <v>3193</v>
      </c>
      <c r="G3834" s="63"/>
      <c r="H3834" s="63"/>
      <c r="I3834" s="62" t="s">
        <v>3189</v>
      </c>
      <c r="J3834" s="63">
        <v>108</v>
      </c>
      <c r="K3834" s="63">
        <v>12</v>
      </c>
      <c r="L3834" s="63" t="s">
        <v>3186</v>
      </c>
      <c r="M3834" s="63" t="s">
        <v>3187</v>
      </c>
      <c r="N3834" s="63" t="s">
        <v>3198</v>
      </c>
      <c r="O3834" s="62">
        <v>3</v>
      </c>
      <c r="P3834" s="64"/>
    </row>
    <row r="3835" spans="2:16" x14ac:dyDescent="0.25">
      <c r="B3835" s="62">
        <v>3830</v>
      </c>
      <c r="C3835" s="63" t="s">
        <v>3182</v>
      </c>
      <c r="D3835" s="63" t="s">
        <v>3183</v>
      </c>
      <c r="E3835" s="63" t="s">
        <v>3193</v>
      </c>
      <c r="F3835" s="63" t="s">
        <v>3193</v>
      </c>
      <c r="G3835" s="63"/>
      <c r="H3835" s="63"/>
      <c r="I3835" s="62" t="s">
        <v>3189</v>
      </c>
      <c r="J3835" s="63">
        <v>50</v>
      </c>
      <c r="K3835" s="63">
        <v>13</v>
      </c>
      <c r="L3835" s="63" t="s">
        <v>3186</v>
      </c>
      <c r="M3835" s="63" t="s">
        <v>3187</v>
      </c>
      <c r="N3835" s="63" t="s">
        <v>3199</v>
      </c>
      <c r="O3835" s="62">
        <v>3</v>
      </c>
      <c r="P3835" s="64"/>
    </row>
    <row r="3836" spans="2:16" x14ac:dyDescent="0.25">
      <c r="B3836" s="62">
        <v>3831</v>
      </c>
      <c r="C3836" s="63" t="s">
        <v>3182</v>
      </c>
      <c r="D3836" s="63" t="s">
        <v>3183</v>
      </c>
      <c r="E3836" s="63" t="s">
        <v>3191</v>
      </c>
      <c r="F3836" s="63" t="s">
        <v>3191</v>
      </c>
      <c r="G3836" s="63"/>
      <c r="H3836" s="63"/>
      <c r="I3836" s="62" t="s">
        <v>3189</v>
      </c>
      <c r="J3836" s="63">
        <v>94.5</v>
      </c>
      <c r="K3836" s="63">
        <v>13</v>
      </c>
      <c r="L3836" s="63" t="s">
        <v>3186</v>
      </c>
      <c r="M3836" s="63" t="s">
        <v>3187</v>
      </c>
      <c r="N3836" s="63" t="s">
        <v>3190</v>
      </c>
      <c r="O3836" s="62">
        <v>3</v>
      </c>
      <c r="P3836" s="64"/>
    </row>
    <row r="3837" spans="2:16" x14ac:dyDescent="0.25">
      <c r="B3837" s="62">
        <v>3832</v>
      </c>
      <c r="C3837" s="63" t="s">
        <v>3182</v>
      </c>
      <c r="D3837" s="63" t="s">
        <v>3183</v>
      </c>
      <c r="E3837" s="63" t="s">
        <v>3193</v>
      </c>
      <c r="F3837" s="63" t="s">
        <v>3193</v>
      </c>
      <c r="G3837" s="63"/>
      <c r="H3837" s="63"/>
      <c r="I3837" s="62" t="s">
        <v>3189</v>
      </c>
      <c r="J3837" s="63">
        <v>115</v>
      </c>
      <c r="K3837" s="63">
        <v>12</v>
      </c>
      <c r="L3837" s="63" t="s">
        <v>3186</v>
      </c>
      <c r="M3837" s="63" t="s">
        <v>3187</v>
      </c>
      <c r="N3837" s="63" t="s">
        <v>3198</v>
      </c>
      <c r="O3837" s="62">
        <v>3</v>
      </c>
      <c r="P3837" s="64"/>
    </row>
    <row r="3838" spans="2:16" x14ac:dyDescent="0.25">
      <c r="B3838" s="62">
        <v>3833</v>
      </c>
      <c r="C3838" s="63" t="s">
        <v>3182</v>
      </c>
      <c r="D3838" s="63" t="s">
        <v>3183</v>
      </c>
      <c r="E3838" s="63" t="s">
        <v>3193</v>
      </c>
      <c r="F3838" s="63" t="s">
        <v>3193</v>
      </c>
      <c r="G3838" s="63"/>
      <c r="H3838" s="63"/>
      <c r="I3838" s="62" t="s">
        <v>3189</v>
      </c>
      <c r="J3838" s="63">
        <v>96</v>
      </c>
      <c r="K3838" s="63">
        <v>13</v>
      </c>
      <c r="L3838" s="63" t="s">
        <v>3186</v>
      </c>
      <c r="M3838" s="63" t="s">
        <v>3187</v>
      </c>
      <c r="N3838" s="63" t="s">
        <v>3190</v>
      </c>
      <c r="O3838" s="62">
        <v>3</v>
      </c>
      <c r="P3838" s="64"/>
    </row>
    <row r="3839" spans="2:16" x14ac:dyDescent="0.25">
      <c r="B3839" s="62">
        <v>3834</v>
      </c>
      <c r="C3839" s="63" t="s">
        <v>3182</v>
      </c>
      <c r="D3839" s="63" t="s">
        <v>3183</v>
      </c>
      <c r="E3839" s="63" t="s">
        <v>3193</v>
      </c>
      <c r="F3839" s="63" t="s">
        <v>3193</v>
      </c>
      <c r="G3839" s="63"/>
      <c r="H3839" s="63"/>
      <c r="I3839" s="62" t="s">
        <v>3189</v>
      </c>
      <c r="J3839" s="63">
        <v>95.2</v>
      </c>
      <c r="K3839" s="63">
        <v>13</v>
      </c>
      <c r="L3839" s="63" t="s">
        <v>3186</v>
      </c>
      <c r="M3839" s="63" t="s">
        <v>3187</v>
      </c>
      <c r="N3839" s="63" t="s">
        <v>3190</v>
      </c>
      <c r="O3839" s="62">
        <v>3</v>
      </c>
      <c r="P3839" s="64"/>
    </row>
    <row r="3840" spans="2:16" x14ac:dyDescent="0.25">
      <c r="B3840" s="62">
        <v>3835</v>
      </c>
      <c r="C3840" s="63" t="s">
        <v>3182</v>
      </c>
      <c r="D3840" s="63" t="s">
        <v>3183</v>
      </c>
      <c r="E3840" s="63" t="s">
        <v>3191</v>
      </c>
      <c r="F3840" s="63" t="s">
        <v>3191</v>
      </c>
      <c r="G3840" s="63"/>
      <c r="H3840" s="63"/>
      <c r="I3840" s="62" t="s">
        <v>3189</v>
      </c>
      <c r="J3840" s="63">
        <v>98</v>
      </c>
      <c r="K3840" s="63">
        <v>12</v>
      </c>
      <c r="L3840" s="63" t="s">
        <v>3186</v>
      </c>
      <c r="M3840" s="63" t="s">
        <v>3187</v>
      </c>
      <c r="N3840" s="63" t="s">
        <v>3198</v>
      </c>
      <c r="O3840" s="62">
        <v>3</v>
      </c>
      <c r="P3840" s="64"/>
    </row>
    <row r="3841" spans="2:16" x14ac:dyDescent="0.25">
      <c r="B3841" s="62">
        <v>3836</v>
      </c>
      <c r="C3841" s="63" t="s">
        <v>3182</v>
      </c>
      <c r="D3841" s="63" t="s">
        <v>3183</v>
      </c>
      <c r="E3841" s="63" t="s">
        <v>3192</v>
      </c>
      <c r="F3841" s="63" t="s">
        <v>3192</v>
      </c>
      <c r="G3841" s="63"/>
      <c r="H3841" s="63"/>
      <c r="I3841" s="62" t="s">
        <v>3189</v>
      </c>
      <c r="J3841" s="63">
        <v>77.2</v>
      </c>
      <c r="K3841" s="63">
        <v>12</v>
      </c>
      <c r="L3841" s="63" t="s">
        <v>3186</v>
      </c>
      <c r="M3841" s="63" t="s">
        <v>3194</v>
      </c>
      <c r="N3841" s="63" t="s">
        <v>3211</v>
      </c>
      <c r="O3841" s="62">
        <v>3</v>
      </c>
      <c r="P3841" s="64"/>
    </row>
    <row r="3842" spans="2:16" x14ac:dyDescent="0.25">
      <c r="B3842" s="62">
        <v>3837</v>
      </c>
      <c r="C3842" s="63" t="s">
        <v>3182</v>
      </c>
      <c r="D3842" s="63" t="s">
        <v>3183</v>
      </c>
      <c r="E3842" s="63" t="s">
        <v>3191</v>
      </c>
      <c r="F3842" s="63" t="s">
        <v>3191</v>
      </c>
      <c r="G3842" s="63"/>
      <c r="H3842" s="63"/>
      <c r="I3842" s="62" t="s">
        <v>3189</v>
      </c>
      <c r="J3842" s="63">
        <v>98.6</v>
      </c>
      <c r="K3842" s="63">
        <v>13</v>
      </c>
      <c r="L3842" s="63" t="s">
        <v>3186</v>
      </c>
      <c r="M3842" s="63" t="s">
        <v>3187</v>
      </c>
      <c r="N3842" s="63" t="s">
        <v>3190</v>
      </c>
      <c r="O3842" s="62">
        <v>3</v>
      </c>
      <c r="P3842" s="64"/>
    </row>
    <row r="3843" spans="2:16" x14ac:dyDescent="0.25">
      <c r="B3843" s="62">
        <v>3838</v>
      </c>
      <c r="C3843" s="63" t="s">
        <v>3182</v>
      </c>
      <c r="D3843" s="63" t="s">
        <v>3183</v>
      </c>
      <c r="E3843" s="63" t="s">
        <v>3193</v>
      </c>
      <c r="F3843" s="63" t="s">
        <v>3193</v>
      </c>
      <c r="G3843" s="63"/>
      <c r="H3843" s="63"/>
      <c r="I3843" s="62" t="s">
        <v>3189</v>
      </c>
      <c r="J3843" s="63">
        <v>82.6</v>
      </c>
      <c r="K3843" s="63">
        <v>13</v>
      </c>
      <c r="L3843" s="63" t="s">
        <v>3186</v>
      </c>
      <c r="M3843" s="63" t="s">
        <v>3187</v>
      </c>
      <c r="N3843" s="63" t="s">
        <v>3199</v>
      </c>
      <c r="O3843" s="62">
        <v>3</v>
      </c>
      <c r="P3843" s="64"/>
    </row>
    <row r="3844" spans="2:16" x14ac:dyDescent="0.25">
      <c r="B3844" s="62">
        <v>3839</v>
      </c>
      <c r="C3844" s="63" t="s">
        <v>3182</v>
      </c>
      <c r="D3844" s="63" t="s">
        <v>3183</v>
      </c>
      <c r="E3844" s="63" t="s">
        <v>3193</v>
      </c>
      <c r="F3844" s="63" t="s">
        <v>3193</v>
      </c>
      <c r="G3844" s="63"/>
      <c r="H3844" s="63"/>
      <c r="I3844" s="62" t="s">
        <v>3189</v>
      </c>
      <c r="J3844" s="63">
        <v>95</v>
      </c>
      <c r="K3844" s="63">
        <v>12</v>
      </c>
      <c r="L3844" s="63" t="s">
        <v>3186</v>
      </c>
      <c r="M3844" s="63" t="s">
        <v>3194</v>
      </c>
      <c r="N3844" s="63" t="s">
        <v>3211</v>
      </c>
      <c r="O3844" s="62">
        <v>3</v>
      </c>
      <c r="P3844" s="64"/>
    </row>
    <row r="3845" spans="2:16" x14ac:dyDescent="0.25">
      <c r="B3845" s="62">
        <v>3840</v>
      </c>
      <c r="C3845" s="63" t="s">
        <v>3182</v>
      </c>
      <c r="D3845" s="63" t="s">
        <v>3183</v>
      </c>
      <c r="E3845" s="63" t="s">
        <v>3191</v>
      </c>
      <c r="F3845" s="63" t="s">
        <v>3191</v>
      </c>
      <c r="G3845" s="63"/>
      <c r="H3845" s="63"/>
      <c r="I3845" s="62" t="s">
        <v>3189</v>
      </c>
      <c r="J3845" s="63">
        <v>25.6</v>
      </c>
      <c r="K3845" s="63">
        <v>13</v>
      </c>
      <c r="L3845" s="63" t="s">
        <v>3186</v>
      </c>
      <c r="M3845" s="63" t="s">
        <v>3187</v>
      </c>
      <c r="N3845" s="63" t="s">
        <v>3190</v>
      </c>
      <c r="O3845" s="62">
        <v>3</v>
      </c>
      <c r="P3845" s="64"/>
    </row>
    <row r="3846" spans="2:16" x14ac:dyDescent="0.25">
      <c r="B3846" s="62">
        <v>3841</v>
      </c>
      <c r="C3846" s="63" t="s">
        <v>3182</v>
      </c>
      <c r="D3846" s="63" t="s">
        <v>3183</v>
      </c>
      <c r="E3846" s="63" t="s">
        <v>3193</v>
      </c>
      <c r="F3846" s="63" t="s">
        <v>3193</v>
      </c>
      <c r="G3846" s="63"/>
      <c r="H3846" s="63"/>
      <c r="I3846" s="62" t="s">
        <v>3189</v>
      </c>
      <c r="J3846" s="63">
        <v>104.2</v>
      </c>
      <c r="K3846" s="63">
        <v>13</v>
      </c>
      <c r="L3846" s="63" t="s">
        <v>3186</v>
      </c>
      <c r="M3846" s="63" t="s">
        <v>3187</v>
      </c>
      <c r="N3846" s="63" t="s">
        <v>3199</v>
      </c>
      <c r="O3846" s="62">
        <v>3</v>
      </c>
      <c r="P3846" s="64"/>
    </row>
    <row r="3847" spans="2:16" x14ac:dyDescent="0.25">
      <c r="B3847" s="62">
        <v>3842</v>
      </c>
      <c r="C3847" s="63" t="s">
        <v>3182</v>
      </c>
      <c r="D3847" s="63" t="s">
        <v>3183</v>
      </c>
      <c r="E3847" s="63" t="s">
        <v>3193</v>
      </c>
      <c r="F3847" s="63" t="s">
        <v>3193</v>
      </c>
      <c r="G3847" s="63"/>
      <c r="H3847" s="63"/>
      <c r="I3847" s="62" t="s">
        <v>3189</v>
      </c>
      <c r="J3847" s="63">
        <v>102</v>
      </c>
      <c r="K3847" s="63">
        <v>14</v>
      </c>
      <c r="L3847" s="63" t="s">
        <v>3186</v>
      </c>
      <c r="M3847" s="63" t="s">
        <v>3187</v>
      </c>
      <c r="N3847" s="63" t="s">
        <v>3203</v>
      </c>
      <c r="O3847" s="62">
        <v>3</v>
      </c>
      <c r="P3847" s="64"/>
    </row>
    <row r="3848" spans="2:16" x14ac:dyDescent="0.25">
      <c r="B3848" s="62">
        <v>3843</v>
      </c>
      <c r="C3848" s="63" t="s">
        <v>3182</v>
      </c>
      <c r="D3848" s="63" t="s">
        <v>3183</v>
      </c>
      <c r="E3848" s="63" t="s">
        <v>3191</v>
      </c>
      <c r="F3848" s="63" t="s">
        <v>3191</v>
      </c>
      <c r="G3848" s="63"/>
      <c r="H3848" s="63"/>
      <c r="I3848" s="62" t="s">
        <v>3189</v>
      </c>
      <c r="J3848" s="63">
        <v>95.6</v>
      </c>
      <c r="K3848" s="63">
        <v>12</v>
      </c>
      <c r="L3848" s="63" t="s">
        <v>3186</v>
      </c>
      <c r="M3848" s="63" t="s">
        <v>3194</v>
      </c>
      <c r="N3848" s="63" t="s">
        <v>3211</v>
      </c>
      <c r="O3848" s="62">
        <v>3</v>
      </c>
      <c r="P3848" s="64"/>
    </row>
    <row r="3849" spans="2:16" x14ac:dyDescent="0.25">
      <c r="B3849" s="62">
        <v>3844</v>
      </c>
      <c r="C3849" s="63" t="s">
        <v>3182</v>
      </c>
      <c r="D3849" s="63" t="s">
        <v>3183</v>
      </c>
      <c r="E3849" s="63" t="s">
        <v>3191</v>
      </c>
      <c r="F3849" s="63" t="s">
        <v>3191</v>
      </c>
      <c r="G3849" s="63"/>
      <c r="H3849" s="63"/>
      <c r="I3849" s="62" t="s">
        <v>3189</v>
      </c>
      <c r="J3849" s="63">
        <v>101</v>
      </c>
      <c r="K3849" s="63">
        <v>12</v>
      </c>
      <c r="L3849" s="63" t="s">
        <v>3186</v>
      </c>
      <c r="M3849" s="63" t="s">
        <v>3194</v>
      </c>
      <c r="N3849" s="63" t="s">
        <v>3211</v>
      </c>
      <c r="O3849" s="62">
        <v>3</v>
      </c>
      <c r="P3849" s="64"/>
    </row>
    <row r="3850" spans="2:16" x14ac:dyDescent="0.25">
      <c r="B3850" s="62">
        <v>3845</v>
      </c>
      <c r="C3850" s="63" t="s">
        <v>3182</v>
      </c>
      <c r="D3850" s="63" t="s">
        <v>3183</v>
      </c>
      <c r="E3850" s="63" t="s">
        <v>3191</v>
      </c>
      <c r="F3850" s="63" t="s">
        <v>3191</v>
      </c>
      <c r="G3850" s="63"/>
      <c r="H3850" s="63"/>
      <c r="I3850" s="62" t="s">
        <v>3189</v>
      </c>
      <c r="J3850" s="63">
        <v>101</v>
      </c>
      <c r="K3850" s="63">
        <v>12</v>
      </c>
      <c r="L3850" s="63" t="s">
        <v>3186</v>
      </c>
      <c r="M3850" s="63" t="s">
        <v>3187</v>
      </c>
      <c r="N3850" s="63" t="s">
        <v>3198</v>
      </c>
      <c r="O3850" s="62">
        <v>3</v>
      </c>
      <c r="P3850" s="64"/>
    </row>
    <row r="3851" spans="2:16" x14ac:dyDescent="0.25">
      <c r="B3851" s="62">
        <v>3846</v>
      </c>
      <c r="C3851" s="63" t="s">
        <v>3182</v>
      </c>
      <c r="D3851" s="63" t="s">
        <v>3183</v>
      </c>
      <c r="E3851" s="63" t="s">
        <v>3191</v>
      </c>
      <c r="F3851" s="63" t="s">
        <v>3191</v>
      </c>
      <c r="G3851" s="63"/>
      <c r="H3851" s="63"/>
      <c r="I3851" s="62" t="s">
        <v>3189</v>
      </c>
      <c r="J3851" s="63">
        <v>101.4</v>
      </c>
      <c r="K3851" s="63">
        <v>12</v>
      </c>
      <c r="L3851" s="63" t="s">
        <v>3186</v>
      </c>
      <c r="M3851" s="63" t="s">
        <v>3187</v>
      </c>
      <c r="N3851" s="63" t="s">
        <v>3198</v>
      </c>
      <c r="O3851" s="62">
        <v>3</v>
      </c>
      <c r="P3851" s="64"/>
    </row>
    <row r="3852" spans="2:16" x14ac:dyDescent="0.25">
      <c r="B3852" s="62">
        <v>3847</v>
      </c>
      <c r="C3852" s="63" t="s">
        <v>3182</v>
      </c>
      <c r="D3852" s="63" t="s">
        <v>3183</v>
      </c>
      <c r="E3852" s="63" t="s">
        <v>3191</v>
      </c>
      <c r="F3852" s="63" t="s">
        <v>3191</v>
      </c>
      <c r="G3852" s="63"/>
      <c r="H3852" s="63"/>
      <c r="I3852" s="62" t="s">
        <v>3189</v>
      </c>
      <c r="J3852" s="63">
        <v>97.2</v>
      </c>
      <c r="K3852" s="63">
        <v>12</v>
      </c>
      <c r="L3852" s="63" t="s">
        <v>3186</v>
      </c>
      <c r="M3852" s="63" t="s">
        <v>3187</v>
      </c>
      <c r="N3852" s="63" t="s">
        <v>3198</v>
      </c>
      <c r="O3852" s="62">
        <v>3</v>
      </c>
      <c r="P3852" s="64"/>
    </row>
    <row r="3853" spans="2:16" x14ac:dyDescent="0.25">
      <c r="B3853" s="62">
        <v>3848</v>
      </c>
      <c r="C3853" s="63" t="s">
        <v>3182</v>
      </c>
      <c r="D3853" s="63" t="s">
        <v>3183</v>
      </c>
      <c r="E3853" s="63" t="s">
        <v>3191</v>
      </c>
      <c r="F3853" s="63" t="s">
        <v>3191</v>
      </c>
      <c r="G3853" s="63"/>
      <c r="H3853" s="63"/>
      <c r="I3853" s="62" t="s">
        <v>3189</v>
      </c>
      <c r="J3853" s="63">
        <v>97</v>
      </c>
      <c r="K3853" s="63">
        <v>12</v>
      </c>
      <c r="L3853" s="63" t="s">
        <v>3186</v>
      </c>
      <c r="M3853" s="63" t="s">
        <v>3194</v>
      </c>
      <c r="N3853" s="63" t="s">
        <v>3211</v>
      </c>
      <c r="O3853" s="62">
        <v>3</v>
      </c>
      <c r="P3853" s="64"/>
    </row>
    <row r="3854" spans="2:16" x14ac:dyDescent="0.25">
      <c r="B3854" s="62">
        <v>3849</v>
      </c>
      <c r="C3854" s="63" t="s">
        <v>3182</v>
      </c>
      <c r="D3854" s="63" t="s">
        <v>3183</v>
      </c>
      <c r="E3854" s="63" t="s">
        <v>3191</v>
      </c>
      <c r="F3854" s="63" t="s">
        <v>3191</v>
      </c>
      <c r="G3854" s="63"/>
      <c r="H3854" s="63"/>
      <c r="I3854" s="62" t="s">
        <v>3189</v>
      </c>
      <c r="J3854" s="63">
        <v>96</v>
      </c>
      <c r="K3854" s="63">
        <v>12</v>
      </c>
      <c r="L3854" s="63" t="s">
        <v>3186</v>
      </c>
      <c r="M3854" s="63" t="s">
        <v>3187</v>
      </c>
      <c r="N3854" s="63" t="s">
        <v>3198</v>
      </c>
      <c r="O3854" s="62">
        <v>3</v>
      </c>
      <c r="P3854" s="64"/>
    </row>
    <row r="3855" spans="2:16" x14ac:dyDescent="0.25">
      <c r="B3855" s="62">
        <v>3850</v>
      </c>
      <c r="C3855" s="63" t="s">
        <v>3182</v>
      </c>
      <c r="D3855" s="63" t="s">
        <v>3183</v>
      </c>
      <c r="E3855" s="63" t="s">
        <v>3191</v>
      </c>
      <c r="F3855" s="63" t="s">
        <v>3191</v>
      </c>
      <c r="G3855" s="63"/>
      <c r="H3855" s="63"/>
      <c r="I3855" s="62" t="s">
        <v>3189</v>
      </c>
      <c r="J3855" s="63">
        <v>75</v>
      </c>
      <c r="K3855" s="63">
        <v>12</v>
      </c>
      <c r="L3855" s="63" t="s">
        <v>3186</v>
      </c>
      <c r="M3855" s="63" t="s">
        <v>3194</v>
      </c>
      <c r="N3855" s="63" t="s">
        <v>3211</v>
      </c>
      <c r="O3855" s="62">
        <v>3</v>
      </c>
      <c r="P3855" s="64"/>
    </row>
    <row r="3856" spans="2:16" x14ac:dyDescent="0.25">
      <c r="B3856" s="62">
        <v>3851</v>
      </c>
      <c r="C3856" s="63" t="s">
        <v>3182</v>
      </c>
      <c r="D3856" s="63" t="s">
        <v>3183</v>
      </c>
      <c r="E3856" s="63" t="s">
        <v>3193</v>
      </c>
      <c r="F3856" s="63" t="s">
        <v>3193</v>
      </c>
      <c r="G3856" s="63"/>
      <c r="H3856" s="63"/>
      <c r="I3856" s="62" t="s">
        <v>3189</v>
      </c>
      <c r="J3856" s="63">
        <v>95.5</v>
      </c>
      <c r="K3856" s="63">
        <v>12</v>
      </c>
      <c r="L3856" s="63" t="s">
        <v>3186</v>
      </c>
      <c r="M3856" s="63" t="s">
        <v>3187</v>
      </c>
      <c r="N3856" s="63" t="s">
        <v>3198</v>
      </c>
      <c r="O3856" s="62">
        <v>3</v>
      </c>
      <c r="P3856" s="64"/>
    </row>
    <row r="3857" spans="2:16" x14ac:dyDescent="0.25">
      <c r="B3857" s="62">
        <v>3852</v>
      </c>
      <c r="C3857" s="63" t="s">
        <v>3182</v>
      </c>
      <c r="D3857" s="63" t="s">
        <v>3183</v>
      </c>
      <c r="E3857" s="63" t="s">
        <v>3193</v>
      </c>
      <c r="F3857" s="63" t="s">
        <v>3193</v>
      </c>
      <c r="G3857" s="63"/>
      <c r="H3857" s="63"/>
      <c r="I3857" s="62" t="s">
        <v>3189</v>
      </c>
      <c r="J3857" s="63">
        <v>99</v>
      </c>
      <c r="K3857" s="63">
        <v>13</v>
      </c>
      <c r="L3857" s="63" t="s">
        <v>3186</v>
      </c>
      <c r="M3857" s="63" t="s">
        <v>3187</v>
      </c>
      <c r="N3857" s="63" t="s">
        <v>3199</v>
      </c>
      <c r="O3857" s="62">
        <v>3</v>
      </c>
      <c r="P3857" s="64"/>
    </row>
    <row r="3858" spans="2:16" x14ac:dyDescent="0.25">
      <c r="B3858" s="62">
        <v>3853</v>
      </c>
      <c r="C3858" s="63" t="s">
        <v>3182</v>
      </c>
      <c r="D3858" s="63" t="s">
        <v>3183</v>
      </c>
      <c r="E3858" s="63" t="s">
        <v>3193</v>
      </c>
      <c r="F3858" s="63" t="s">
        <v>3193</v>
      </c>
      <c r="G3858" s="63"/>
      <c r="H3858" s="63"/>
      <c r="I3858" s="62" t="s">
        <v>3189</v>
      </c>
      <c r="J3858" s="63">
        <v>62</v>
      </c>
      <c r="K3858" s="63">
        <v>13</v>
      </c>
      <c r="L3858" s="63" t="s">
        <v>3186</v>
      </c>
      <c r="M3858" s="63" t="s">
        <v>3187</v>
      </c>
      <c r="N3858" s="63" t="s">
        <v>3199</v>
      </c>
      <c r="O3858" s="62">
        <v>3</v>
      </c>
      <c r="P3858" s="64"/>
    </row>
    <row r="3859" spans="2:16" x14ac:dyDescent="0.25">
      <c r="B3859" s="62">
        <v>3854</v>
      </c>
      <c r="C3859" s="63" t="s">
        <v>3182</v>
      </c>
      <c r="D3859" s="63" t="s">
        <v>3183</v>
      </c>
      <c r="E3859" s="63" t="s">
        <v>3193</v>
      </c>
      <c r="F3859" s="63" t="s">
        <v>3193</v>
      </c>
      <c r="G3859" s="63"/>
      <c r="H3859" s="63"/>
      <c r="I3859" s="62" t="s">
        <v>3189</v>
      </c>
      <c r="J3859" s="63">
        <v>103</v>
      </c>
      <c r="K3859" s="63">
        <v>12</v>
      </c>
      <c r="L3859" s="63" t="s">
        <v>3186</v>
      </c>
      <c r="M3859" s="63" t="s">
        <v>3187</v>
      </c>
      <c r="N3859" s="63" t="s">
        <v>3198</v>
      </c>
      <c r="O3859" s="62">
        <v>3</v>
      </c>
      <c r="P3859" s="64"/>
    </row>
    <row r="3860" spans="2:16" x14ac:dyDescent="0.25">
      <c r="B3860" s="62">
        <v>3855</v>
      </c>
      <c r="C3860" s="63" t="s">
        <v>3182</v>
      </c>
      <c r="D3860" s="63" t="s">
        <v>3183</v>
      </c>
      <c r="E3860" s="63" t="s">
        <v>3191</v>
      </c>
      <c r="F3860" s="63" t="s">
        <v>3191</v>
      </c>
      <c r="G3860" s="63"/>
      <c r="H3860" s="63"/>
      <c r="I3860" s="62" t="s">
        <v>3189</v>
      </c>
      <c r="J3860" s="63">
        <v>98</v>
      </c>
      <c r="K3860" s="63">
        <v>12</v>
      </c>
      <c r="L3860" s="63" t="s">
        <v>3186</v>
      </c>
      <c r="M3860" s="63" t="s">
        <v>3187</v>
      </c>
      <c r="N3860" s="63" t="s">
        <v>3198</v>
      </c>
      <c r="O3860" s="62">
        <v>3</v>
      </c>
      <c r="P3860" s="64"/>
    </row>
    <row r="3861" spans="2:16" x14ac:dyDescent="0.25">
      <c r="B3861" s="62">
        <v>3856</v>
      </c>
      <c r="C3861" s="63" t="s">
        <v>3182</v>
      </c>
      <c r="D3861" s="63" t="s">
        <v>3183</v>
      </c>
      <c r="E3861" s="63" t="s">
        <v>3193</v>
      </c>
      <c r="F3861" s="63" t="s">
        <v>3193</v>
      </c>
      <c r="G3861" s="63"/>
      <c r="H3861" s="63"/>
      <c r="I3861" s="62" t="s">
        <v>3189</v>
      </c>
      <c r="J3861" s="63">
        <v>103</v>
      </c>
      <c r="K3861" s="63">
        <v>13</v>
      </c>
      <c r="L3861" s="63" t="s">
        <v>3186</v>
      </c>
      <c r="M3861" s="63" t="s">
        <v>3187</v>
      </c>
      <c r="N3861" s="63" t="s">
        <v>3199</v>
      </c>
      <c r="O3861" s="62">
        <v>3</v>
      </c>
      <c r="P3861" s="64"/>
    </row>
    <row r="3862" spans="2:16" x14ac:dyDescent="0.25">
      <c r="B3862" s="62">
        <v>3857</v>
      </c>
      <c r="C3862" s="63" t="s">
        <v>3182</v>
      </c>
      <c r="D3862" s="63" t="s">
        <v>3183</v>
      </c>
      <c r="E3862" s="63" t="s">
        <v>3193</v>
      </c>
      <c r="F3862" s="63" t="s">
        <v>3193</v>
      </c>
      <c r="G3862" s="63"/>
      <c r="H3862" s="63"/>
      <c r="I3862" s="62" t="s">
        <v>3189</v>
      </c>
      <c r="J3862" s="63">
        <v>99</v>
      </c>
      <c r="K3862" s="63">
        <v>13</v>
      </c>
      <c r="L3862" s="63" t="s">
        <v>3186</v>
      </c>
      <c r="M3862" s="63" t="s">
        <v>3187</v>
      </c>
      <c r="N3862" s="63" t="s">
        <v>3199</v>
      </c>
      <c r="O3862" s="62">
        <v>3</v>
      </c>
      <c r="P3862" s="64"/>
    </row>
    <row r="3863" spans="2:16" x14ac:dyDescent="0.25">
      <c r="B3863" s="62">
        <v>3858</v>
      </c>
      <c r="C3863" s="63" t="s">
        <v>3182</v>
      </c>
      <c r="D3863" s="63" t="s">
        <v>3183</v>
      </c>
      <c r="E3863" s="63" t="s">
        <v>3191</v>
      </c>
      <c r="F3863" s="63" t="s">
        <v>3191</v>
      </c>
      <c r="G3863" s="63"/>
      <c r="H3863" s="63"/>
      <c r="I3863" s="62" t="s">
        <v>3189</v>
      </c>
      <c r="J3863" s="63">
        <v>98.8</v>
      </c>
      <c r="K3863" s="63">
        <v>12</v>
      </c>
      <c r="L3863" s="63" t="s">
        <v>3186</v>
      </c>
      <c r="M3863" s="63" t="s">
        <v>3187</v>
      </c>
      <c r="N3863" s="63" t="s">
        <v>3198</v>
      </c>
      <c r="O3863" s="62">
        <v>3</v>
      </c>
      <c r="P3863" s="64"/>
    </row>
    <row r="3864" spans="2:16" x14ac:dyDescent="0.25">
      <c r="B3864" s="62">
        <v>3859</v>
      </c>
      <c r="C3864" s="63" t="s">
        <v>3182</v>
      </c>
      <c r="D3864" s="63" t="s">
        <v>3183</v>
      </c>
      <c r="E3864" s="63" t="s">
        <v>3191</v>
      </c>
      <c r="F3864" s="63" t="s">
        <v>3191</v>
      </c>
      <c r="G3864" s="63"/>
      <c r="H3864" s="63"/>
      <c r="I3864" s="62" t="s">
        <v>3189</v>
      </c>
      <c r="J3864" s="63">
        <v>99.8</v>
      </c>
      <c r="K3864" s="63">
        <v>12</v>
      </c>
      <c r="L3864" s="63" t="s">
        <v>3186</v>
      </c>
      <c r="M3864" s="63" t="s">
        <v>3187</v>
      </c>
      <c r="N3864" s="63" t="s">
        <v>3198</v>
      </c>
      <c r="O3864" s="62">
        <v>3</v>
      </c>
      <c r="P3864" s="64"/>
    </row>
    <row r="3865" spans="2:16" x14ac:dyDescent="0.25">
      <c r="B3865" s="62">
        <v>3860</v>
      </c>
      <c r="C3865" s="63" t="s">
        <v>3182</v>
      </c>
      <c r="D3865" s="63" t="s">
        <v>3183</v>
      </c>
      <c r="E3865" s="63" t="s">
        <v>3191</v>
      </c>
      <c r="F3865" s="63" t="s">
        <v>3191</v>
      </c>
      <c r="G3865" s="63"/>
      <c r="H3865" s="63"/>
      <c r="I3865" s="62" t="s">
        <v>3189</v>
      </c>
      <c r="J3865" s="63">
        <v>88</v>
      </c>
      <c r="K3865" s="63">
        <v>12</v>
      </c>
      <c r="L3865" s="63" t="s">
        <v>3186</v>
      </c>
      <c r="M3865" s="63" t="s">
        <v>3187</v>
      </c>
      <c r="N3865" s="63" t="s">
        <v>3198</v>
      </c>
      <c r="O3865" s="62">
        <v>3</v>
      </c>
      <c r="P3865" s="64"/>
    </row>
    <row r="3866" spans="2:16" x14ac:dyDescent="0.25">
      <c r="B3866" s="62">
        <v>3861</v>
      </c>
      <c r="C3866" s="63" t="s">
        <v>3182</v>
      </c>
      <c r="D3866" s="63" t="s">
        <v>3183</v>
      </c>
      <c r="E3866" s="63" t="s">
        <v>3191</v>
      </c>
      <c r="F3866" s="63" t="s">
        <v>3191</v>
      </c>
      <c r="G3866" s="63"/>
      <c r="H3866" s="63"/>
      <c r="I3866" s="62" t="s">
        <v>3189</v>
      </c>
      <c r="J3866" s="63">
        <v>99.8</v>
      </c>
      <c r="K3866" s="63">
        <v>12</v>
      </c>
      <c r="L3866" s="63" t="s">
        <v>3186</v>
      </c>
      <c r="M3866" s="63" t="s">
        <v>3187</v>
      </c>
      <c r="N3866" s="63" t="s">
        <v>3198</v>
      </c>
      <c r="O3866" s="62">
        <v>3</v>
      </c>
      <c r="P3866" s="64"/>
    </row>
    <row r="3867" spans="2:16" x14ac:dyDescent="0.25">
      <c r="B3867" s="62">
        <v>3862</v>
      </c>
      <c r="C3867" s="63" t="s">
        <v>3182</v>
      </c>
      <c r="D3867" s="63" t="s">
        <v>3183</v>
      </c>
      <c r="E3867" s="63" t="s">
        <v>3193</v>
      </c>
      <c r="F3867" s="63" t="s">
        <v>3193</v>
      </c>
      <c r="G3867" s="63"/>
      <c r="H3867" s="63"/>
      <c r="I3867" s="62" t="s">
        <v>3189</v>
      </c>
      <c r="J3867" s="63">
        <v>98.8</v>
      </c>
      <c r="K3867" s="63">
        <v>13</v>
      </c>
      <c r="L3867" s="63" t="s">
        <v>3186</v>
      </c>
      <c r="M3867" s="63" t="s">
        <v>3187</v>
      </c>
      <c r="N3867" s="63" t="s">
        <v>3199</v>
      </c>
      <c r="O3867" s="62">
        <v>3</v>
      </c>
      <c r="P3867" s="64"/>
    </row>
    <row r="3868" spans="2:16" x14ac:dyDescent="0.25">
      <c r="B3868" s="62">
        <v>3863</v>
      </c>
      <c r="C3868" s="63" t="s">
        <v>3182</v>
      </c>
      <c r="D3868" s="63" t="s">
        <v>3183</v>
      </c>
      <c r="E3868" s="63" t="s">
        <v>3191</v>
      </c>
      <c r="F3868" s="63" t="s">
        <v>3191</v>
      </c>
      <c r="G3868" s="63"/>
      <c r="H3868" s="63"/>
      <c r="I3868" s="62" t="s">
        <v>3189</v>
      </c>
      <c r="J3868" s="63">
        <v>99</v>
      </c>
      <c r="K3868" s="63">
        <v>12</v>
      </c>
      <c r="L3868" s="63" t="s">
        <v>3186</v>
      </c>
      <c r="M3868" s="63" t="s">
        <v>3187</v>
      </c>
      <c r="N3868" s="63" t="s">
        <v>3198</v>
      </c>
      <c r="O3868" s="62">
        <v>3</v>
      </c>
      <c r="P3868" s="64"/>
    </row>
    <row r="3869" spans="2:16" x14ac:dyDescent="0.25">
      <c r="B3869" s="62">
        <v>3864</v>
      </c>
      <c r="C3869" s="63" t="s">
        <v>3182</v>
      </c>
      <c r="D3869" s="63" t="s">
        <v>3183</v>
      </c>
      <c r="E3869" s="63" t="s">
        <v>3191</v>
      </c>
      <c r="F3869" s="63" t="s">
        <v>3191</v>
      </c>
      <c r="G3869" s="63"/>
      <c r="H3869" s="63"/>
      <c r="I3869" s="62" t="s">
        <v>3189</v>
      </c>
      <c r="J3869" s="63">
        <v>92</v>
      </c>
      <c r="K3869" s="63">
        <v>12</v>
      </c>
      <c r="L3869" s="63" t="s">
        <v>3186</v>
      </c>
      <c r="M3869" s="63" t="s">
        <v>3187</v>
      </c>
      <c r="N3869" s="63" t="s">
        <v>3198</v>
      </c>
      <c r="O3869" s="62">
        <v>3</v>
      </c>
      <c r="P3869" s="64"/>
    </row>
    <row r="3870" spans="2:16" x14ac:dyDescent="0.25">
      <c r="B3870" s="62">
        <v>3865</v>
      </c>
      <c r="C3870" s="63" t="s">
        <v>3182</v>
      </c>
      <c r="D3870" s="63" t="s">
        <v>3183</v>
      </c>
      <c r="E3870" s="63" t="s">
        <v>3191</v>
      </c>
      <c r="F3870" s="63" t="s">
        <v>3191</v>
      </c>
      <c r="G3870" s="63"/>
      <c r="H3870" s="63"/>
      <c r="I3870" s="62" t="s">
        <v>3189</v>
      </c>
      <c r="J3870" s="63">
        <v>96.5</v>
      </c>
      <c r="K3870" s="63">
        <v>12</v>
      </c>
      <c r="L3870" s="63" t="s">
        <v>3186</v>
      </c>
      <c r="M3870" s="63" t="s">
        <v>3194</v>
      </c>
      <c r="N3870" s="63" t="s">
        <v>3211</v>
      </c>
      <c r="O3870" s="62">
        <v>3</v>
      </c>
      <c r="P3870" s="64"/>
    </row>
    <row r="3871" spans="2:16" x14ac:dyDescent="0.25">
      <c r="B3871" s="62">
        <v>3866</v>
      </c>
      <c r="C3871" s="63" t="s">
        <v>3182</v>
      </c>
      <c r="D3871" s="63" t="s">
        <v>3183</v>
      </c>
      <c r="E3871" s="63" t="s">
        <v>3191</v>
      </c>
      <c r="F3871" s="63" t="s">
        <v>3191</v>
      </c>
      <c r="G3871" s="63"/>
      <c r="H3871" s="63"/>
      <c r="I3871" s="62" t="s">
        <v>3189</v>
      </c>
      <c r="J3871" s="63">
        <v>97.2</v>
      </c>
      <c r="K3871" s="63">
        <v>13</v>
      </c>
      <c r="L3871" s="63" t="s">
        <v>3186</v>
      </c>
      <c r="M3871" s="63" t="s">
        <v>3187</v>
      </c>
      <c r="N3871" s="63" t="s">
        <v>3199</v>
      </c>
      <c r="O3871" s="62">
        <v>3</v>
      </c>
      <c r="P3871" s="64"/>
    </row>
    <row r="3872" spans="2:16" x14ac:dyDescent="0.25">
      <c r="B3872" s="62">
        <v>3867</v>
      </c>
      <c r="C3872" s="63" t="s">
        <v>3182</v>
      </c>
      <c r="D3872" s="63" t="s">
        <v>3183</v>
      </c>
      <c r="E3872" s="63" t="s">
        <v>3193</v>
      </c>
      <c r="F3872" s="63" t="s">
        <v>3193</v>
      </c>
      <c r="G3872" s="63"/>
      <c r="H3872" s="63"/>
      <c r="I3872" s="62" t="s">
        <v>3189</v>
      </c>
      <c r="J3872" s="63">
        <v>105</v>
      </c>
      <c r="K3872" s="63">
        <v>12</v>
      </c>
      <c r="L3872" s="63" t="s">
        <v>3186</v>
      </c>
      <c r="M3872" s="63" t="s">
        <v>3194</v>
      </c>
      <c r="N3872" s="63" t="s">
        <v>3211</v>
      </c>
      <c r="O3872" s="62">
        <v>3</v>
      </c>
      <c r="P3872" s="64"/>
    </row>
    <row r="3873" spans="2:16" x14ac:dyDescent="0.25">
      <c r="B3873" s="62">
        <v>3868</v>
      </c>
      <c r="C3873" s="63" t="s">
        <v>3182</v>
      </c>
      <c r="D3873" s="63" t="s">
        <v>3183</v>
      </c>
      <c r="E3873" s="63" t="s">
        <v>3193</v>
      </c>
      <c r="F3873" s="63" t="s">
        <v>3193</v>
      </c>
      <c r="G3873" s="63"/>
      <c r="H3873" s="63"/>
      <c r="I3873" s="62" t="s">
        <v>3189</v>
      </c>
      <c r="J3873" s="63">
        <v>99</v>
      </c>
      <c r="K3873" s="63">
        <v>12</v>
      </c>
      <c r="L3873" s="63" t="s">
        <v>3186</v>
      </c>
      <c r="M3873" s="63" t="s">
        <v>3187</v>
      </c>
      <c r="N3873" s="63" t="s">
        <v>3198</v>
      </c>
      <c r="O3873" s="62">
        <v>3</v>
      </c>
      <c r="P3873" s="64"/>
    </row>
    <row r="3874" spans="2:16" x14ac:dyDescent="0.25">
      <c r="B3874" s="62">
        <v>3869</v>
      </c>
      <c r="C3874" s="63" t="s">
        <v>3182</v>
      </c>
      <c r="D3874" s="63" t="s">
        <v>3183</v>
      </c>
      <c r="E3874" s="63" t="s">
        <v>3193</v>
      </c>
      <c r="F3874" s="63" t="s">
        <v>3193</v>
      </c>
      <c r="G3874" s="63"/>
      <c r="H3874" s="63"/>
      <c r="I3874" s="62" t="s">
        <v>3189</v>
      </c>
      <c r="J3874" s="63">
        <v>102.2</v>
      </c>
      <c r="K3874" s="63">
        <v>12</v>
      </c>
      <c r="L3874" s="63" t="s">
        <v>3186</v>
      </c>
      <c r="M3874" s="63" t="s">
        <v>3187</v>
      </c>
      <c r="N3874" s="63" t="s">
        <v>3198</v>
      </c>
      <c r="O3874" s="62">
        <v>3</v>
      </c>
      <c r="P3874" s="64"/>
    </row>
    <row r="3875" spans="2:16" x14ac:dyDescent="0.25">
      <c r="B3875" s="62">
        <v>3870</v>
      </c>
      <c r="C3875" s="63" t="s">
        <v>3182</v>
      </c>
      <c r="D3875" s="63" t="s">
        <v>3183</v>
      </c>
      <c r="E3875" s="63" t="s">
        <v>3191</v>
      </c>
      <c r="F3875" s="63" t="s">
        <v>3191</v>
      </c>
      <c r="G3875" s="63"/>
      <c r="H3875" s="63"/>
      <c r="I3875" s="62" t="s">
        <v>3189</v>
      </c>
      <c r="J3875" s="63">
        <v>96.4</v>
      </c>
      <c r="K3875" s="63">
        <v>12</v>
      </c>
      <c r="L3875" s="63" t="s">
        <v>3186</v>
      </c>
      <c r="M3875" s="63" t="s">
        <v>3187</v>
      </c>
      <c r="N3875" s="63" t="s">
        <v>3198</v>
      </c>
      <c r="O3875" s="62">
        <v>3</v>
      </c>
      <c r="P3875" s="64"/>
    </row>
    <row r="3876" spans="2:16" x14ac:dyDescent="0.25">
      <c r="B3876" s="62">
        <v>3871</v>
      </c>
      <c r="C3876" s="63" t="s">
        <v>3182</v>
      </c>
      <c r="D3876" s="63" t="s">
        <v>3183</v>
      </c>
      <c r="E3876" s="63" t="s">
        <v>3193</v>
      </c>
      <c r="F3876" s="63" t="s">
        <v>3193</v>
      </c>
      <c r="G3876" s="63"/>
      <c r="H3876" s="63"/>
      <c r="I3876" s="62" t="s">
        <v>3189</v>
      </c>
      <c r="J3876" s="63">
        <v>105</v>
      </c>
      <c r="K3876" s="63">
        <v>12</v>
      </c>
      <c r="L3876" s="63" t="s">
        <v>3186</v>
      </c>
      <c r="M3876" s="63" t="s">
        <v>3187</v>
      </c>
      <c r="N3876" s="63" t="s">
        <v>3198</v>
      </c>
      <c r="O3876" s="62">
        <v>3</v>
      </c>
      <c r="P3876" s="64"/>
    </row>
    <row r="3877" spans="2:16" x14ac:dyDescent="0.25">
      <c r="B3877" s="62">
        <v>3872</v>
      </c>
      <c r="C3877" s="63" t="s">
        <v>3182</v>
      </c>
      <c r="D3877" s="63" t="s">
        <v>3183</v>
      </c>
      <c r="E3877" s="63" t="s">
        <v>3193</v>
      </c>
      <c r="F3877" s="63" t="s">
        <v>3193</v>
      </c>
      <c r="G3877" s="63"/>
      <c r="H3877" s="63"/>
      <c r="I3877" s="62" t="s">
        <v>3189</v>
      </c>
      <c r="J3877" s="63">
        <v>102</v>
      </c>
      <c r="K3877" s="63">
        <v>13</v>
      </c>
      <c r="L3877" s="63" t="s">
        <v>3186</v>
      </c>
      <c r="M3877" s="63" t="s">
        <v>3187</v>
      </c>
      <c r="N3877" s="63" t="s">
        <v>3199</v>
      </c>
      <c r="O3877" s="62">
        <v>3</v>
      </c>
      <c r="P3877" s="64"/>
    </row>
    <row r="3878" spans="2:16" x14ac:dyDescent="0.25">
      <c r="B3878" s="62">
        <v>3873</v>
      </c>
      <c r="C3878" s="63" t="s">
        <v>3182</v>
      </c>
      <c r="D3878" s="63" t="s">
        <v>3183</v>
      </c>
      <c r="E3878" s="63" t="s">
        <v>3193</v>
      </c>
      <c r="F3878" s="63" t="s">
        <v>3193</v>
      </c>
      <c r="G3878" s="63"/>
      <c r="H3878" s="63"/>
      <c r="I3878" s="62" t="s">
        <v>3189</v>
      </c>
      <c r="J3878" s="63">
        <v>46.6</v>
      </c>
      <c r="K3878" s="63">
        <v>13</v>
      </c>
      <c r="L3878" s="63" t="s">
        <v>3186</v>
      </c>
      <c r="M3878" s="63" t="s">
        <v>3187</v>
      </c>
      <c r="N3878" s="63" t="s">
        <v>3199</v>
      </c>
      <c r="O3878" s="62">
        <v>3</v>
      </c>
      <c r="P3878" s="64"/>
    </row>
    <row r="3879" spans="2:16" x14ac:dyDescent="0.25">
      <c r="B3879" s="62">
        <v>3874</v>
      </c>
      <c r="C3879" s="63" t="s">
        <v>3182</v>
      </c>
      <c r="D3879" s="63" t="s">
        <v>3183</v>
      </c>
      <c r="E3879" s="63" t="s">
        <v>3193</v>
      </c>
      <c r="F3879" s="63" t="s">
        <v>3193</v>
      </c>
      <c r="G3879" s="63"/>
      <c r="H3879" s="63"/>
      <c r="I3879" s="62" t="s">
        <v>3189</v>
      </c>
      <c r="J3879" s="63">
        <v>101</v>
      </c>
      <c r="K3879" s="63">
        <v>12</v>
      </c>
      <c r="L3879" s="63" t="s">
        <v>3186</v>
      </c>
      <c r="M3879" s="63" t="s">
        <v>3187</v>
      </c>
      <c r="N3879" s="63" t="s">
        <v>3198</v>
      </c>
      <c r="O3879" s="62">
        <v>3</v>
      </c>
      <c r="P3879" s="64"/>
    </row>
    <row r="3880" spans="2:16" x14ac:dyDescent="0.25">
      <c r="B3880" s="62">
        <v>3875</v>
      </c>
      <c r="C3880" s="63" t="s">
        <v>3182</v>
      </c>
      <c r="D3880" s="63" t="s">
        <v>3183</v>
      </c>
      <c r="E3880" s="63" t="s">
        <v>3191</v>
      </c>
      <c r="F3880" s="63" t="s">
        <v>3191</v>
      </c>
      <c r="G3880" s="63"/>
      <c r="H3880" s="63"/>
      <c r="I3880" s="62" t="s">
        <v>3189</v>
      </c>
      <c r="J3880" s="63">
        <v>99.2</v>
      </c>
      <c r="K3880" s="63">
        <v>12</v>
      </c>
      <c r="L3880" s="63" t="s">
        <v>3186</v>
      </c>
      <c r="M3880" s="63" t="s">
        <v>3194</v>
      </c>
      <c r="N3880" s="63" t="s">
        <v>3211</v>
      </c>
      <c r="O3880" s="62">
        <v>3</v>
      </c>
      <c r="P3880" s="64"/>
    </row>
    <row r="3881" spans="2:16" x14ac:dyDescent="0.25">
      <c r="B3881" s="62">
        <v>3876</v>
      </c>
      <c r="C3881" s="63" t="s">
        <v>3182</v>
      </c>
      <c r="D3881" s="63" t="s">
        <v>3183</v>
      </c>
      <c r="E3881" s="63" t="s">
        <v>3191</v>
      </c>
      <c r="F3881" s="63" t="s">
        <v>3191</v>
      </c>
      <c r="G3881" s="63"/>
      <c r="H3881" s="63"/>
      <c r="I3881" s="62" t="s">
        <v>3189</v>
      </c>
      <c r="J3881" s="63">
        <v>104</v>
      </c>
      <c r="K3881" s="63">
        <v>12</v>
      </c>
      <c r="L3881" s="63" t="s">
        <v>3186</v>
      </c>
      <c r="M3881" s="63" t="s">
        <v>3187</v>
      </c>
      <c r="N3881" s="63" t="s">
        <v>3198</v>
      </c>
      <c r="O3881" s="62">
        <v>3</v>
      </c>
      <c r="P3881" s="64"/>
    </row>
    <row r="3882" spans="2:16" x14ac:dyDescent="0.25">
      <c r="B3882" s="62">
        <v>3877</v>
      </c>
      <c r="C3882" s="63" t="s">
        <v>3182</v>
      </c>
      <c r="D3882" s="63" t="s">
        <v>3183</v>
      </c>
      <c r="E3882" s="63" t="s">
        <v>3191</v>
      </c>
      <c r="F3882" s="63" t="s">
        <v>3191</v>
      </c>
      <c r="G3882" s="63"/>
      <c r="H3882" s="63"/>
      <c r="I3882" s="62" t="s">
        <v>3189</v>
      </c>
      <c r="J3882" s="63">
        <v>43</v>
      </c>
      <c r="K3882" s="63">
        <v>12</v>
      </c>
      <c r="L3882" s="63" t="s">
        <v>3186</v>
      </c>
      <c r="M3882" s="63" t="s">
        <v>3187</v>
      </c>
      <c r="N3882" s="63" t="s">
        <v>3198</v>
      </c>
      <c r="O3882" s="62">
        <v>3</v>
      </c>
      <c r="P3882" s="64"/>
    </row>
    <row r="3883" spans="2:16" x14ac:dyDescent="0.25">
      <c r="B3883" s="62">
        <v>3878</v>
      </c>
      <c r="C3883" s="63" t="s">
        <v>3182</v>
      </c>
      <c r="D3883" s="63" t="s">
        <v>3183</v>
      </c>
      <c r="E3883" s="63" t="s">
        <v>3193</v>
      </c>
      <c r="F3883" s="63" t="s">
        <v>3193</v>
      </c>
      <c r="G3883" s="63"/>
      <c r="H3883" s="63"/>
      <c r="I3883" s="62" t="s">
        <v>3189</v>
      </c>
      <c r="J3883" s="63">
        <v>80</v>
      </c>
      <c r="K3883" s="63">
        <v>12</v>
      </c>
      <c r="L3883" s="63" t="s">
        <v>3186</v>
      </c>
      <c r="M3883" s="63" t="s">
        <v>3187</v>
      </c>
      <c r="N3883" s="63" t="s">
        <v>3198</v>
      </c>
      <c r="O3883" s="62">
        <v>3</v>
      </c>
      <c r="P3883" s="64"/>
    </row>
    <row r="3884" spans="2:16" x14ac:dyDescent="0.25">
      <c r="B3884" s="62">
        <v>3879</v>
      </c>
      <c r="C3884" s="63" t="s">
        <v>3182</v>
      </c>
      <c r="D3884" s="63" t="s">
        <v>3183</v>
      </c>
      <c r="E3884" s="63" t="s">
        <v>3193</v>
      </c>
      <c r="F3884" s="63" t="s">
        <v>3193</v>
      </c>
      <c r="G3884" s="63"/>
      <c r="H3884" s="63"/>
      <c r="I3884" s="62" t="s">
        <v>3189</v>
      </c>
      <c r="J3884" s="63">
        <v>92</v>
      </c>
      <c r="K3884" s="63">
        <v>13</v>
      </c>
      <c r="L3884" s="63" t="s">
        <v>3186</v>
      </c>
      <c r="M3884" s="63" t="s">
        <v>3187</v>
      </c>
      <c r="N3884" s="63" t="s">
        <v>3199</v>
      </c>
      <c r="O3884" s="62">
        <v>3</v>
      </c>
      <c r="P3884" s="64"/>
    </row>
    <row r="3885" spans="2:16" x14ac:dyDescent="0.25">
      <c r="B3885" s="62">
        <v>3880</v>
      </c>
      <c r="C3885" s="63" t="s">
        <v>3182</v>
      </c>
      <c r="D3885" s="63" t="s">
        <v>3183</v>
      </c>
      <c r="E3885" s="63" t="s">
        <v>3193</v>
      </c>
      <c r="F3885" s="63" t="s">
        <v>3193</v>
      </c>
      <c r="G3885" s="63"/>
      <c r="H3885" s="63"/>
      <c r="I3885" s="62" t="s">
        <v>3189</v>
      </c>
      <c r="J3885" s="63">
        <v>101.8</v>
      </c>
      <c r="K3885" s="63">
        <v>13</v>
      </c>
      <c r="L3885" s="63" t="s">
        <v>3186</v>
      </c>
      <c r="M3885" s="63" t="s">
        <v>3187</v>
      </c>
      <c r="N3885" s="63" t="s">
        <v>3199</v>
      </c>
      <c r="O3885" s="62">
        <v>3</v>
      </c>
      <c r="P3885" s="64"/>
    </row>
    <row r="3886" spans="2:16" x14ac:dyDescent="0.25">
      <c r="B3886" s="62">
        <v>3881</v>
      </c>
      <c r="C3886" s="63" t="s">
        <v>3182</v>
      </c>
      <c r="D3886" s="63" t="s">
        <v>3183</v>
      </c>
      <c r="E3886" s="63" t="s">
        <v>3193</v>
      </c>
      <c r="F3886" s="63" t="s">
        <v>3193</v>
      </c>
      <c r="G3886" s="63"/>
      <c r="H3886" s="63"/>
      <c r="I3886" s="62" t="s">
        <v>3189</v>
      </c>
      <c r="J3886" s="63">
        <v>49.5</v>
      </c>
      <c r="K3886" s="63">
        <v>12</v>
      </c>
      <c r="L3886" s="63" t="s">
        <v>3186</v>
      </c>
      <c r="M3886" s="63" t="s">
        <v>3187</v>
      </c>
      <c r="N3886" s="63" t="s">
        <v>3198</v>
      </c>
      <c r="O3886" s="62">
        <v>3</v>
      </c>
      <c r="P3886" s="64"/>
    </row>
    <row r="3887" spans="2:16" x14ac:dyDescent="0.25">
      <c r="B3887" s="62">
        <v>3882</v>
      </c>
      <c r="C3887" s="63" t="s">
        <v>3182</v>
      </c>
      <c r="D3887" s="63" t="s">
        <v>3183</v>
      </c>
      <c r="E3887" s="63" t="s">
        <v>3192</v>
      </c>
      <c r="F3887" s="63" t="s">
        <v>3192</v>
      </c>
      <c r="G3887" s="63"/>
      <c r="H3887" s="63"/>
      <c r="I3887" s="62" t="s">
        <v>3189</v>
      </c>
      <c r="J3887" s="63">
        <v>78.2</v>
      </c>
      <c r="K3887" s="63">
        <v>12</v>
      </c>
      <c r="L3887" s="63" t="s">
        <v>3186</v>
      </c>
      <c r="M3887" s="63" t="s">
        <v>3194</v>
      </c>
      <c r="N3887" s="63" t="s">
        <v>3211</v>
      </c>
      <c r="O3887" s="62">
        <v>3</v>
      </c>
      <c r="P3887" s="64"/>
    </row>
    <row r="3888" spans="2:16" x14ac:dyDescent="0.25">
      <c r="B3888" s="62">
        <v>3883</v>
      </c>
      <c r="C3888" s="63" t="s">
        <v>3182</v>
      </c>
      <c r="D3888" s="63" t="s">
        <v>3183</v>
      </c>
      <c r="E3888" s="63" t="s">
        <v>3193</v>
      </c>
      <c r="F3888" s="63" t="s">
        <v>3193</v>
      </c>
      <c r="G3888" s="63"/>
      <c r="H3888" s="63"/>
      <c r="I3888" s="62" t="s">
        <v>3189</v>
      </c>
      <c r="J3888" s="63">
        <v>100</v>
      </c>
      <c r="K3888" s="63">
        <v>12</v>
      </c>
      <c r="L3888" s="63" t="s">
        <v>3186</v>
      </c>
      <c r="M3888" s="63" t="s">
        <v>3187</v>
      </c>
      <c r="N3888" s="63" t="s">
        <v>3198</v>
      </c>
      <c r="O3888" s="62">
        <v>3</v>
      </c>
      <c r="P3888" s="64"/>
    </row>
    <row r="3889" spans="2:16" x14ac:dyDescent="0.25">
      <c r="B3889" s="62">
        <v>3884</v>
      </c>
      <c r="C3889" s="63" t="s">
        <v>3182</v>
      </c>
      <c r="D3889" s="63" t="s">
        <v>3183</v>
      </c>
      <c r="E3889" s="63" t="s">
        <v>3193</v>
      </c>
      <c r="F3889" s="63" t="s">
        <v>3193</v>
      </c>
      <c r="G3889" s="63"/>
      <c r="H3889" s="63"/>
      <c r="I3889" s="62" t="s">
        <v>3189</v>
      </c>
      <c r="J3889" s="63">
        <v>97</v>
      </c>
      <c r="K3889" s="63">
        <v>13</v>
      </c>
      <c r="L3889" s="63" t="s">
        <v>3186</v>
      </c>
      <c r="M3889" s="63" t="s">
        <v>3187</v>
      </c>
      <c r="N3889" s="63" t="s">
        <v>3199</v>
      </c>
      <c r="O3889" s="62">
        <v>3</v>
      </c>
      <c r="P3889" s="64"/>
    </row>
    <row r="3890" spans="2:16" x14ac:dyDescent="0.25">
      <c r="B3890" s="62">
        <v>3885</v>
      </c>
      <c r="C3890" s="63" t="s">
        <v>3182</v>
      </c>
      <c r="D3890" s="63" t="s">
        <v>3183</v>
      </c>
      <c r="E3890" s="63" t="s">
        <v>3193</v>
      </c>
      <c r="F3890" s="63" t="s">
        <v>3193</v>
      </c>
      <c r="G3890" s="63"/>
      <c r="H3890" s="63"/>
      <c r="I3890" s="62" t="s">
        <v>3189</v>
      </c>
      <c r="J3890" s="63">
        <v>68</v>
      </c>
      <c r="K3890" s="63">
        <v>12</v>
      </c>
      <c r="L3890" s="63" t="s">
        <v>3186</v>
      </c>
      <c r="M3890" s="63" t="s">
        <v>3187</v>
      </c>
      <c r="N3890" s="63" t="s">
        <v>3198</v>
      </c>
      <c r="O3890" s="62">
        <v>3</v>
      </c>
      <c r="P3890" s="64"/>
    </row>
    <row r="3891" spans="2:16" x14ac:dyDescent="0.25">
      <c r="B3891" s="62">
        <v>3886</v>
      </c>
      <c r="C3891" s="63" t="s">
        <v>3182</v>
      </c>
      <c r="D3891" s="63" t="s">
        <v>3183</v>
      </c>
      <c r="E3891" s="63" t="s">
        <v>3191</v>
      </c>
      <c r="F3891" s="63" t="s">
        <v>3191</v>
      </c>
      <c r="G3891" s="63"/>
      <c r="H3891" s="63"/>
      <c r="I3891" s="62" t="s">
        <v>3189</v>
      </c>
      <c r="J3891" s="63">
        <v>94.4</v>
      </c>
      <c r="K3891" s="63">
        <v>12</v>
      </c>
      <c r="L3891" s="63" t="s">
        <v>3186</v>
      </c>
      <c r="M3891" s="63" t="s">
        <v>3194</v>
      </c>
      <c r="N3891" s="63" t="s">
        <v>3211</v>
      </c>
      <c r="O3891" s="62">
        <v>3</v>
      </c>
      <c r="P3891" s="64"/>
    </row>
    <row r="3892" spans="2:16" x14ac:dyDescent="0.25">
      <c r="B3892" s="62">
        <v>3887</v>
      </c>
      <c r="C3892" s="63" t="s">
        <v>3182</v>
      </c>
      <c r="D3892" s="63" t="s">
        <v>3183</v>
      </c>
      <c r="E3892" s="63" t="s">
        <v>3193</v>
      </c>
      <c r="F3892" s="63" t="s">
        <v>3193</v>
      </c>
      <c r="G3892" s="63"/>
      <c r="H3892" s="63"/>
      <c r="I3892" s="62" t="s">
        <v>3189</v>
      </c>
      <c r="J3892" s="63">
        <v>105</v>
      </c>
      <c r="K3892" s="63">
        <v>12</v>
      </c>
      <c r="L3892" s="63" t="s">
        <v>3186</v>
      </c>
      <c r="M3892" s="63" t="s">
        <v>3187</v>
      </c>
      <c r="N3892" s="63" t="s">
        <v>3198</v>
      </c>
      <c r="O3892" s="62">
        <v>3</v>
      </c>
      <c r="P3892" s="64"/>
    </row>
    <row r="3893" spans="2:16" x14ac:dyDescent="0.25">
      <c r="B3893" s="62">
        <v>3888</v>
      </c>
      <c r="C3893" s="63" t="s">
        <v>3182</v>
      </c>
      <c r="D3893" s="63" t="s">
        <v>3183</v>
      </c>
      <c r="E3893" s="63" t="s">
        <v>3193</v>
      </c>
      <c r="F3893" s="63" t="s">
        <v>3193</v>
      </c>
      <c r="G3893" s="63"/>
      <c r="H3893" s="63"/>
      <c r="I3893" s="62" t="s">
        <v>3189</v>
      </c>
      <c r="J3893" s="63">
        <v>105</v>
      </c>
      <c r="K3893" s="63">
        <v>12</v>
      </c>
      <c r="L3893" s="63" t="s">
        <v>3186</v>
      </c>
      <c r="M3893" s="63" t="s">
        <v>3187</v>
      </c>
      <c r="N3893" s="63" t="s">
        <v>3198</v>
      </c>
      <c r="O3893" s="62">
        <v>3</v>
      </c>
      <c r="P3893" s="64"/>
    </row>
    <row r="3894" spans="2:16" x14ac:dyDescent="0.25">
      <c r="B3894" s="62">
        <v>3889</v>
      </c>
      <c r="C3894" s="63" t="s">
        <v>3182</v>
      </c>
      <c r="D3894" s="63" t="s">
        <v>3183</v>
      </c>
      <c r="E3894" s="63" t="s">
        <v>3193</v>
      </c>
      <c r="F3894" s="63" t="s">
        <v>3193</v>
      </c>
      <c r="G3894" s="63"/>
      <c r="H3894" s="63"/>
      <c r="I3894" s="62" t="s">
        <v>3189</v>
      </c>
      <c r="J3894" s="63">
        <v>95.2</v>
      </c>
      <c r="K3894" s="63">
        <v>13</v>
      </c>
      <c r="L3894" s="63" t="s">
        <v>3186</v>
      </c>
      <c r="M3894" s="63" t="s">
        <v>3187</v>
      </c>
      <c r="N3894" s="63" t="s">
        <v>3199</v>
      </c>
      <c r="O3894" s="62">
        <v>3</v>
      </c>
      <c r="P3894" s="64"/>
    </row>
    <row r="3895" spans="2:16" x14ac:dyDescent="0.25">
      <c r="B3895" s="62">
        <v>3890</v>
      </c>
      <c r="C3895" s="63" t="s">
        <v>3182</v>
      </c>
      <c r="D3895" s="63" t="s">
        <v>3183</v>
      </c>
      <c r="E3895" s="63" t="s">
        <v>3193</v>
      </c>
      <c r="F3895" s="63" t="s">
        <v>3193</v>
      </c>
      <c r="G3895" s="63"/>
      <c r="H3895" s="63"/>
      <c r="I3895" s="62" t="s">
        <v>3189</v>
      </c>
      <c r="J3895" s="63">
        <v>97</v>
      </c>
      <c r="K3895" s="63">
        <v>13</v>
      </c>
      <c r="L3895" s="63" t="s">
        <v>3186</v>
      </c>
      <c r="M3895" s="63" t="s">
        <v>3187</v>
      </c>
      <c r="N3895" s="63" t="s">
        <v>3199</v>
      </c>
      <c r="O3895" s="62">
        <v>3</v>
      </c>
      <c r="P3895" s="64"/>
    </row>
    <row r="3896" spans="2:16" x14ac:dyDescent="0.25">
      <c r="B3896" s="62">
        <v>3891</v>
      </c>
      <c r="C3896" s="63" t="s">
        <v>3182</v>
      </c>
      <c r="D3896" s="63" t="s">
        <v>3183</v>
      </c>
      <c r="E3896" s="63" t="s">
        <v>3184</v>
      </c>
      <c r="F3896" s="63" t="s">
        <v>3184</v>
      </c>
      <c r="G3896" s="63"/>
      <c r="H3896" s="63"/>
      <c r="I3896" s="62" t="s">
        <v>3185</v>
      </c>
      <c r="J3896" s="63">
        <v>45</v>
      </c>
      <c r="K3896" s="63">
        <v>14</v>
      </c>
      <c r="L3896" s="63" t="s">
        <v>3186</v>
      </c>
      <c r="M3896" s="63" t="s">
        <v>3187</v>
      </c>
      <c r="N3896" s="63" t="s">
        <v>2494</v>
      </c>
      <c r="O3896" s="62">
        <v>1</v>
      </c>
    </row>
    <row r="3897" spans="2:16" x14ac:dyDescent="0.25">
      <c r="B3897" s="62">
        <v>3892</v>
      </c>
      <c r="C3897" s="63" t="s">
        <v>3182</v>
      </c>
      <c r="D3897" s="63" t="s">
        <v>3183</v>
      </c>
      <c r="E3897" s="63" t="s">
        <v>3193</v>
      </c>
      <c r="F3897" s="63" t="s">
        <v>3193</v>
      </c>
      <c r="G3897" s="63"/>
      <c r="H3897" s="63"/>
      <c r="I3897" s="62" t="s">
        <v>3189</v>
      </c>
      <c r="J3897" s="63">
        <v>101.5</v>
      </c>
      <c r="K3897" s="63">
        <v>12</v>
      </c>
      <c r="L3897" s="63" t="s">
        <v>3186</v>
      </c>
      <c r="M3897" s="63" t="s">
        <v>3194</v>
      </c>
      <c r="N3897" s="63" t="s">
        <v>3211</v>
      </c>
      <c r="O3897" s="62">
        <v>3</v>
      </c>
      <c r="P3897" s="64"/>
    </row>
    <row r="3898" spans="2:16" x14ac:dyDescent="0.25">
      <c r="B3898" s="62">
        <v>3893</v>
      </c>
      <c r="C3898" s="63" t="s">
        <v>3182</v>
      </c>
      <c r="D3898" s="63" t="s">
        <v>3183</v>
      </c>
      <c r="E3898" s="63" t="s">
        <v>3193</v>
      </c>
      <c r="F3898" s="63" t="s">
        <v>3193</v>
      </c>
      <c r="G3898" s="63"/>
      <c r="H3898" s="63"/>
      <c r="I3898" s="62" t="s">
        <v>3189</v>
      </c>
      <c r="J3898" s="63">
        <v>105</v>
      </c>
      <c r="K3898" s="63">
        <v>12</v>
      </c>
      <c r="L3898" s="63" t="s">
        <v>3186</v>
      </c>
      <c r="M3898" s="63" t="s">
        <v>3187</v>
      </c>
      <c r="N3898" s="63" t="s">
        <v>3198</v>
      </c>
      <c r="O3898" s="62">
        <v>3</v>
      </c>
      <c r="P3898" s="64"/>
    </row>
    <row r="3899" spans="2:16" x14ac:dyDescent="0.25">
      <c r="B3899" s="62">
        <v>3894</v>
      </c>
      <c r="C3899" s="63" t="s">
        <v>3182</v>
      </c>
      <c r="D3899" s="63" t="s">
        <v>3183</v>
      </c>
      <c r="E3899" s="63" t="s">
        <v>3193</v>
      </c>
      <c r="F3899" s="63" t="s">
        <v>3193</v>
      </c>
      <c r="G3899" s="63"/>
      <c r="H3899" s="63"/>
      <c r="I3899" s="62" t="s">
        <v>3189</v>
      </c>
      <c r="J3899" s="63">
        <v>101</v>
      </c>
      <c r="K3899" s="63">
        <v>14</v>
      </c>
      <c r="L3899" s="63" t="s">
        <v>3186</v>
      </c>
      <c r="M3899" s="63" t="s">
        <v>3187</v>
      </c>
      <c r="N3899" s="63" t="s">
        <v>3203</v>
      </c>
      <c r="O3899" s="62">
        <v>3</v>
      </c>
      <c r="P3899" s="64"/>
    </row>
    <row r="3900" spans="2:16" x14ac:dyDescent="0.25">
      <c r="B3900" s="62">
        <v>3895</v>
      </c>
      <c r="C3900" s="63" t="s">
        <v>3182</v>
      </c>
      <c r="D3900" s="63" t="s">
        <v>3183</v>
      </c>
      <c r="E3900" s="63" t="s">
        <v>3193</v>
      </c>
      <c r="F3900" s="63" t="s">
        <v>3193</v>
      </c>
      <c r="G3900" s="63"/>
      <c r="H3900" s="63"/>
      <c r="I3900" s="62" t="s">
        <v>3189</v>
      </c>
      <c r="J3900" s="63">
        <v>73</v>
      </c>
      <c r="K3900" s="63">
        <v>13</v>
      </c>
      <c r="L3900" s="63" t="s">
        <v>3186</v>
      </c>
      <c r="M3900" s="63" t="s">
        <v>3187</v>
      </c>
      <c r="N3900" s="63" t="s">
        <v>3199</v>
      </c>
      <c r="O3900" s="62">
        <v>3</v>
      </c>
      <c r="P3900" s="64"/>
    </row>
    <row r="3901" spans="2:16" x14ac:dyDescent="0.25">
      <c r="B3901" s="62">
        <v>3896</v>
      </c>
      <c r="C3901" s="63" t="s">
        <v>3182</v>
      </c>
      <c r="D3901" s="63" t="s">
        <v>3183</v>
      </c>
      <c r="E3901" s="63" t="s">
        <v>3193</v>
      </c>
      <c r="F3901" s="63" t="s">
        <v>3193</v>
      </c>
      <c r="G3901" s="63"/>
      <c r="H3901" s="63"/>
      <c r="I3901" s="62" t="s">
        <v>3189</v>
      </c>
      <c r="J3901" s="63">
        <v>100.2</v>
      </c>
      <c r="K3901" s="63">
        <v>13</v>
      </c>
      <c r="L3901" s="63" t="s">
        <v>3186</v>
      </c>
      <c r="M3901" s="63" t="s">
        <v>3187</v>
      </c>
      <c r="N3901" s="63" t="s">
        <v>3199</v>
      </c>
      <c r="O3901" s="62">
        <v>3</v>
      </c>
      <c r="P3901" s="64"/>
    </row>
    <row r="3902" spans="2:16" x14ac:dyDescent="0.25">
      <c r="B3902" s="62">
        <v>3897</v>
      </c>
      <c r="C3902" s="63" t="s">
        <v>3182</v>
      </c>
      <c r="D3902" s="63" t="s">
        <v>3183</v>
      </c>
      <c r="E3902" s="63" t="s">
        <v>3193</v>
      </c>
      <c r="F3902" s="63" t="s">
        <v>3193</v>
      </c>
      <c r="G3902" s="63"/>
      <c r="H3902" s="63"/>
      <c r="I3902" s="62" t="s">
        <v>3189</v>
      </c>
      <c r="J3902" s="63">
        <v>95</v>
      </c>
      <c r="K3902" s="63">
        <v>12</v>
      </c>
      <c r="L3902" s="63" t="s">
        <v>3186</v>
      </c>
      <c r="M3902" s="63" t="s">
        <v>3187</v>
      </c>
      <c r="N3902" s="63" t="s">
        <v>3198</v>
      </c>
      <c r="O3902" s="62">
        <v>3</v>
      </c>
      <c r="P3902" s="64"/>
    </row>
    <row r="3903" spans="2:16" x14ac:dyDescent="0.25">
      <c r="B3903" s="62">
        <v>3898</v>
      </c>
      <c r="C3903" s="63" t="s">
        <v>3182</v>
      </c>
      <c r="D3903" s="63" t="s">
        <v>3183</v>
      </c>
      <c r="E3903" s="63" t="s">
        <v>3193</v>
      </c>
      <c r="F3903" s="63" t="s">
        <v>3193</v>
      </c>
      <c r="G3903" s="63"/>
      <c r="H3903" s="63"/>
      <c r="I3903" s="62" t="s">
        <v>3189</v>
      </c>
      <c r="J3903" s="63">
        <v>99.7</v>
      </c>
      <c r="K3903" s="63">
        <v>12</v>
      </c>
      <c r="L3903" s="63" t="s">
        <v>3186</v>
      </c>
      <c r="M3903" s="63" t="s">
        <v>3194</v>
      </c>
      <c r="N3903" s="63" t="s">
        <v>3211</v>
      </c>
      <c r="O3903" s="62">
        <v>3</v>
      </c>
      <c r="P3903" s="64"/>
    </row>
    <row r="3904" spans="2:16" x14ac:dyDescent="0.25">
      <c r="B3904" s="62">
        <v>3899</v>
      </c>
      <c r="C3904" s="63" t="s">
        <v>3182</v>
      </c>
      <c r="D3904" s="63" t="s">
        <v>3183</v>
      </c>
      <c r="E3904" s="63" t="s">
        <v>3193</v>
      </c>
      <c r="F3904" s="63" t="s">
        <v>3193</v>
      </c>
      <c r="G3904" s="63"/>
      <c r="H3904" s="63"/>
      <c r="I3904" s="62" t="s">
        <v>3189</v>
      </c>
      <c r="J3904" s="63">
        <v>91.2</v>
      </c>
      <c r="K3904" s="63">
        <v>12</v>
      </c>
      <c r="L3904" s="63" t="s">
        <v>3186</v>
      </c>
      <c r="M3904" s="63" t="s">
        <v>3194</v>
      </c>
      <c r="N3904" s="63" t="s">
        <v>3211</v>
      </c>
      <c r="O3904" s="62">
        <v>3</v>
      </c>
      <c r="P3904" s="64"/>
    </row>
    <row r="3905" spans="2:16" x14ac:dyDescent="0.25">
      <c r="B3905" s="62">
        <v>3900</v>
      </c>
      <c r="C3905" s="63" t="s">
        <v>3182</v>
      </c>
      <c r="D3905" s="63" t="s">
        <v>3183</v>
      </c>
      <c r="E3905" s="63" t="s">
        <v>3191</v>
      </c>
      <c r="F3905" s="63" t="s">
        <v>3191</v>
      </c>
      <c r="G3905" s="63"/>
      <c r="H3905" s="63"/>
      <c r="I3905" s="62" t="s">
        <v>3189</v>
      </c>
      <c r="J3905" s="63">
        <v>98</v>
      </c>
      <c r="K3905" s="63">
        <v>13</v>
      </c>
      <c r="L3905" s="63" t="s">
        <v>3186</v>
      </c>
      <c r="M3905" s="63" t="s">
        <v>3187</v>
      </c>
      <c r="N3905" s="63" t="s">
        <v>3199</v>
      </c>
      <c r="O3905" s="62">
        <v>3</v>
      </c>
      <c r="P3905" s="64"/>
    </row>
    <row r="3906" spans="2:16" x14ac:dyDescent="0.25">
      <c r="B3906" s="62">
        <v>3901</v>
      </c>
      <c r="C3906" s="63" t="s">
        <v>3182</v>
      </c>
      <c r="D3906" s="63" t="s">
        <v>3183</v>
      </c>
      <c r="E3906" s="63" t="s">
        <v>3193</v>
      </c>
      <c r="F3906" s="63" t="s">
        <v>3193</v>
      </c>
      <c r="G3906" s="63"/>
      <c r="H3906" s="63"/>
      <c r="I3906" s="62" t="s">
        <v>3189</v>
      </c>
      <c r="J3906" s="63">
        <v>97.2</v>
      </c>
      <c r="K3906" s="63">
        <v>13</v>
      </c>
      <c r="L3906" s="63" t="s">
        <v>3186</v>
      </c>
      <c r="M3906" s="63" t="s">
        <v>3187</v>
      </c>
      <c r="N3906" s="63" t="s">
        <v>3199</v>
      </c>
      <c r="O3906" s="62">
        <v>3</v>
      </c>
      <c r="P3906" s="64"/>
    </row>
    <row r="3907" spans="2:16" x14ac:dyDescent="0.25">
      <c r="B3907" s="62">
        <v>3902</v>
      </c>
      <c r="C3907" s="63" t="s">
        <v>3182</v>
      </c>
      <c r="D3907" s="63" t="s">
        <v>3183</v>
      </c>
      <c r="E3907" s="63" t="s">
        <v>3191</v>
      </c>
      <c r="F3907" s="63" t="s">
        <v>3191</v>
      </c>
      <c r="G3907" s="63"/>
      <c r="H3907" s="63"/>
      <c r="I3907" s="62" t="s">
        <v>3189</v>
      </c>
      <c r="J3907" s="63">
        <v>96</v>
      </c>
      <c r="K3907" s="63">
        <v>13</v>
      </c>
      <c r="L3907" s="63" t="s">
        <v>3186</v>
      </c>
      <c r="M3907" s="63" t="s">
        <v>3187</v>
      </c>
      <c r="N3907" s="63" t="s">
        <v>3199</v>
      </c>
      <c r="O3907" s="62">
        <v>3</v>
      </c>
      <c r="P3907" s="64"/>
    </row>
    <row r="3908" spans="2:16" x14ac:dyDescent="0.25">
      <c r="B3908" s="62">
        <v>3903</v>
      </c>
      <c r="C3908" s="63" t="s">
        <v>3182</v>
      </c>
      <c r="D3908" s="63" t="s">
        <v>3183</v>
      </c>
      <c r="E3908" s="63" t="s">
        <v>3191</v>
      </c>
      <c r="F3908" s="63" t="s">
        <v>3191</v>
      </c>
      <c r="G3908" s="63"/>
      <c r="H3908" s="63"/>
      <c r="I3908" s="62" t="s">
        <v>3189</v>
      </c>
      <c r="J3908" s="63">
        <v>125</v>
      </c>
      <c r="K3908" s="63">
        <v>12</v>
      </c>
      <c r="L3908" s="63" t="s">
        <v>3186</v>
      </c>
      <c r="M3908" s="63" t="s">
        <v>3187</v>
      </c>
      <c r="N3908" s="63" t="s">
        <v>3198</v>
      </c>
      <c r="O3908" s="62">
        <v>3</v>
      </c>
      <c r="P3908" s="64"/>
    </row>
    <row r="3909" spans="2:16" x14ac:dyDescent="0.25">
      <c r="B3909" s="62">
        <v>3904</v>
      </c>
      <c r="C3909" s="63" t="s">
        <v>3182</v>
      </c>
      <c r="D3909" s="63" t="s">
        <v>3183</v>
      </c>
      <c r="E3909" s="63" t="s">
        <v>3193</v>
      </c>
      <c r="F3909" s="63" t="s">
        <v>3193</v>
      </c>
      <c r="G3909" s="63"/>
      <c r="H3909" s="63"/>
      <c r="I3909" s="62" t="s">
        <v>3189</v>
      </c>
      <c r="J3909" s="63">
        <v>100.2</v>
      </c>
      <c r="K3909" s="63">
        <v>12</v>
      </c>
      <c r="L3909" s="63" t="s">
        <v>3186</v>
      </c>
      <c r="M3909" s="63" t="s">
        <v>3187</v>
      </c>
      <c r="N3909" s="63" t="s">
        <v>3198</v>
      </c>
      <c r="O3909" s="62">
        <v>3</v>
      </c>
      <c r="P3909" s="64"/>
    </row>
    <row r="3910" spans="2:16" x14ac:dyDescent="0.25">
      <c r="B3910" s="62">
        <v>3905</v>
      </c>
      <c r="C3910" s="63" t="s">
        <v>3182</v>
      </c>
      <c r="D3910" s="63" t="s">
        <v>3183</v>
      </c>
      <c r="E3910" s="63" t="s">
        <v>3193</v>
      </c>
      <c r="F3910" s="63" t="s">
        <v>3193</v>
      </c>
      <c r="G3910" s="63"/>
      <c r="H3910" s="63"/>
      <c r="I3910" s="62" t="s">
        <v>3189</v>
      </c>
      <c r="J3910" s="63">
        <v>111</v>
      </c>
      <c r="K3910" s="63">
        <v>12</v>
      </c>
      <c r="L3910" s="63" t="s">
        <v>3186</v>
      </c>
      <c r="M3910" s="63" t="s">
        <v>3187</v>
      </c>
      <c r="N3910" s="63" t="s">
        <v>3198</v>
      </c>
      <c r="O3910" s="62">
        <v>3</v>
      </c>
      <c r="P3910" s="64"/>
    </row>
    <row r="3911" spans="2:16" x14ac:dyDescent="0.25">
      <c r="B3911" s="62">
        <v>3906</v>
      </c>
      <c r="C3911" s="63" t="s">
        <v>3182</v>
      </c>
      <c r="D3911" s="63" t="s">
        <v>3183</v>
      </c>
      <c r="E3911" s="63" t="s">
        <v>3193</v>
      </c>
      <c r="F3911" s="63" t="s">
        <v>3193</v>
      </c>
      <c r="G3911" s="63"/>
      <c r="H3911" s="63"/>
      <c r="I3911" s="62" t="s">
        <v>3189</v>
      </c>
      <c r="J3911" s="63">
        <v>105</v>
      </c>
      <c r="K3911" s="63">
        <v>12</v>
      </c>
      <c r="L3911" s="63" t="s">
        <v>3186</v>
      </c>
      <c r="M3911" s="63" t="s">
        <v>3187</v>
      </c>
      <c r="N3911" s="63" t="s">
        <v>3198</v>
      </c>
      <c r="O3911" s="62">
        <v>3</v>
      </c>
      <c r="P3911" s="64"/>
    </row>
    <row r="3912" spans="2:16" x14ac:dyDescent="0.25">
      <c r="B3912" s="62">
        <v>3907</v>
      </c>
      <c r="C3912" s="63" t="s">
        <v>3182</v>
      </c>
      <c r="D3912" s="63" t="s">
        <v>3183</v>
      </c>
      <c r="E3912" s="63" t="s">
        <v>3191</v>
      </c>
      <c r="F3912" s="63" t="s">
        <v>3191</v>
      </c>
      <c r="G3912" s="63"/>
      <c r="H3912" s="63"/>
      <c r="I3912" s="62" t="s">
        <v>3189</v>
      </c>
      <c r="J3912" s="63">
        <v>98.6</v>
      </c>
      <c r="K3912" s="63">
        <v>12</v>
      </c>
      <c r="L3912" s="63" t="s">
        <v>3186</v>
      </c>
      <c r="M3912" s="63" t="s">
        <v>3187</v>
      </c>
      <c r="N3912" s="63" t="s">
        <v>3198</v>
      </c>
      <c r="O3912" s="62">
        <v>3</v>
      </c>
      <c r="P3912" s="64"/>
    </row>
    <row r="3913" spans="2:16" x14ac:dyDescent="0.25">
      <c r="B3913" s="62">
        <v>3908</v>
      </c>
      <c r="C3913" s="63" t="s">
        <v>3182</v>
      </c>
      <c r="D3913" s="63" t="s">
        <v>3183</v>
      </c>
      <c r="E3913" s="63" t="s">
        <v>3193</v>
      </c>
      <c r="F3913" s="63" t="s">
        <v>3193</v>
      </c>
      <c r="G3913" s="63"/>
      <c r="H3913" s="63"/>
      <c r="I3913" s="62" t="s">
        <v>3189</v>
      </c>
      <c r="J3913" s="63">
        <v>97</v>
      </c>
      <c r="K3913" s="63">
        <v>12</v>
      </c>
      <c r="L3913" s="63" t="s">
        <v>3186</v>
      </c>
      <c r="M3913" s="63" t="s">
        <v>3194</v>
      </c>
      <c r="N3913" s="63" t="s">
        <v>3211</v>
      </c>
      <c r="O3913" s="62">
        <v>3</v>
      </c>
      <c r="P3913" s="64"/>
    </row>
    <row r="3914" spans="2:16" x14ac:dyDescent="0.25">
      <c r="B3914" s="62">
        <v>3909</v>
      </c>
      <c r="C3914" s="63" t="s">
        <v>3182</v>
      </c>
      <c r="D3914" s="63" t="s">
        <v>3182</v>
      </c>
      <c r="E3914" s="63" t="s">
        <v>3236</v>
      </c>
      <c r="F3914" s="63" t="s">
        <v>3236</v>
      </c>
      <c r="G3914" s="63"/>
      <c r="H3914" s="63"/>
      <c r="I3914" s="62" t="s">
        <v>3200</v>
      </c>
      <c r="J3914" s="63">
        <v>43.8</v>
      </c>
      <c r="K3914" s="63">
        <v>7</v>
      </c>
      <c r="L3914" s="63" t="s">
        <v>3186</v>
      </c>
      <c r="M3914" s="63" t="s">
        <v>3187</v>
      </c>
      <c r="N3914" s="63" t="s">
        <v>3201</v>
      </c>
      <c r="O3914" s="62">
        <v>1</v>
      </c>
    </row>
    <row r="3915" spans="2:16" x14ac:dyDescent="0.25">
      <c r="B3915" s="62">
        <v>3910</v>
      </c>
      <c r="C3915" s="63" t="s">
        <v>3182</v>
      </c>
      <c r="D3915" s="63" t="s">
        <v>3182</v>
      </c>
      <c r="E3915" s="63" t="s">
        <v>3236</v>
      </c>
      <c r="F3915" s="63" t="s">
        <v>3236</v>
      </c>
      <c r="G3915" s="63"/>
      <c r="H3915" s="63"/>
      <c r="I3915" s="62" t="s">
        <v>3189</v>
      </c>
      <c r="J3915" s="63">
        <v>66.8</v>
      </c>
      <c r="K3915" s="63">
        <v>12</v>
      </c>
      <c r="L3915" s="63" t="s">
        <v>3186</v>
      </c>
      <c r="M3915" s="63" t="s">
        <v>3238</v>
      </c>
      <c r="N3915" s="63" t="s">
        <v>3239</v>
      </c>
      <c r="O3915" s="62">
        <v>3</v>
      </c>
      <c r="P3915" s="64"/>
    </row>
    <row r="3916" spans="2:16" x14ac:dyDescent="0.25">
      <c r="B3916" s="62">
        <v>3911</v>
      </c>
      <c r="C3916" s="63" t="s">
        <v>3182</v>
      </c>
      <c r="D3916" s="63" t="s">
        <v>3182</v>
      </c>
      <c r="E3916" s="63" t="s">
        <v>3236</v>
      </c>
      <c r="F3916" s="63" t="s">
        <v>3236</v>
      </c>
      <c r="G3916" s="63"/>
      <c r="H3916" s="63"/>
      <c r="I3916" s="62" t="s">
        <v>3189</v>
      </c>
      <c r="J3916" s="63">
        <v>58.4</v>
      </c>
      <c r="K3916" s="63">
        <v>12</v>
      </c>
      <c r="L3916" s="63" t="s">
        <v>3186</v>
      </c>
      <c r="M3916" s="63" t="s">
        <v>3238</v>
      </c>
      <c r="N3916" s="63" t="s">
        <v>3239</v>
      </c>
      <c r="O3916" s="62">
        <v>3</v>
      </c>
      <c r="P3916" s="64"/>
    </row>
    <row r="3917" spans="2:16" x14ac:dyDescent="0.25">
      <c r="B3917" s="62">
        <v>3912</v>
      </c>
      <c r="C3917" s="63" t="s">
        <v>3182</v>
      </c>
      <c r="D3917" s="63" t="s">
        <v>3182</v>
      </c>
      <c r="E3917" s="63" t="s">
        <v>3237</v>
      </c>
      <c r="F3917" s="63" t="s">
        <v>3237</v>
      </c>
      <c r="G3917" s="63"/>
      <c r="H3917" s="63"/>
      <c r="I3917" s="62" t="s">
        <v>3189</v>
      </c>
      <c r="J3917" s="63">
        <v>79</v>
      </c>
      <c r="K3917" s="63">
        <v>13</v>
      </c>
      <c r="L3917" s="63" t="s">
        <v>3186</v>
      </c>
      <c r="M3917" s="63" t="s">
        <v>3187</v>
      </c>
      <c r="N3917" s="63" t="s">
        <v>3190</v>
      </c>
      <c r="O3917" s="62">
        <v>3</v>
      </c>
      <c r="P3917" s="64"/>
    </row>
    <row r="3918" spans="2:16" x14ac:dyDescent="0.25">
      <c r="B3918" s="62">
        <v>3913</v>
      </c>
      <c r="C3918" s="63" t="s">
        <v>3182</v>
      </c>
      <c r="D3918" s="63" t="s">
        <v>3182</v>
      </c>
      <c r="E3918" s="63" t="s">
        <v>3237</v>
      </c>
      <c r="F3918" s="63" t="s">
        <v>3237</v>
      </c>
      <c r="G3918" s="63"/>
      <c r="H3918" s="63"/>
      <c r="I3918" s="62" t="s">
        <v>3189</v>
      </c>
      <c r="J3918" s="63">
        <v>49.3</v>
      </c>
      <c r="K3918" s="63">
        <v>12</v>
      </c>
      <c r="L3918" s="63" t="s">
        <v>3186</v>
      </c>
      <c r="M3918" s="63" t="s">
        <v>3238</v>
      </c>
      <c r="N3918" s="63" t="s">
        <v>3239</v>
      </c>
      <c r="O3918" s="62">
        <v>3</v>
      </c>
      <c r="P3918" s="64"/>
    </row>
    <row r="3919" spans="2:16" x14ac:dyDescent="0.25">
      <c r="B3919" s="62">
        <v>3914</v>
      </c>
      <c r="C3919" s="63" t="s">
        <v>3182</v>
      </c>
      <c r="D3919" s="63" t="s">
        <v>3182</v>
      </c>
      <c r="E3919" s="63" t="s">
        <v>3236</v>
      </c>
      <c r="F3919" s="63" t="s">
        <v>3236</v>
      </c>
      <c r="G3919" s="63"/>
      <c r="H3919" s="63"/>
      <c r="I3919" s="62" t="s">
        <v>3189</v>
      </c>
      <c r="J3919" s="63">
        <v>62.5</v>
      </c>
      <c r="K3919" s="63">
        <v>12</v>
      </c>
      <c r="L3919" s="63" t="s">
        <v>3186</v>
      </c>
      <c r="M3919" s="63" t="s">
        <v>3238</v>
      </c>
      <c r="N3919" s="63" t="s">
        <v>3239</v>
      </c>
      <c r="O3919" s="62">
        <v>3</v>
      </c>
      <c r="P3919" s="64"/>
    </row>
    <row r="3920" spans="2:16" x14ac:dyDescent="0.25">
      <c r="B3920" s="62">
        <v>3915</v>
      </c>
      <c r="C3920" s="63" t="s">
        <v>3182</v>
      </c>
      <c r="D3920" s="63" t="s">
        <v>3182</v>
      </c>
      <c r="E3920" s="63" t="s">
        <v>3237</v>
      </c>
      <c r="F3920" s="63" t="s">
        <v>3237</v>
      </c>
      <c r="G3920" s="63"/>
      <c r="H3920" s="63"/>
      <c r="I3920" s="62" t="s">
        <v>3189</v>
      </c>
      <c r="J3920" s="63">
        <v>70.099999999999994</v>
      </c>
      <c r="K3920" s="63">
        <v>12</v>
      </c>
      <c r="L3920" s="63" t="s">
        <v>3186</v>
      </c>
      <c r="M3920" s="63" t="s">
        <v>3238</v>
      </c>
      <c r="N3920" s="63" t="s">
        <v>3239</v>
      </c>
      <c r="O3920" s="62">
        <v>3</v>
      </c>
      <c r="P3920" s="64"/>
    </row>
    <row r="3921" spans="2:16" x14ac:dyDescent="0.25">
      <c r="B3921" s="62">
        <v>3916</v>
      </c>
      <c r="C3921" s="63" t="s">
        <v>3182</v>
      </c>
      <c r="D3921" s="63" t="s">
        <v>3182</v>
      </c>
      <c r="E3921" s="63" t="s">
        <v>3237</v>
      </c>
      <c r="F3921" s="63" t="s">
        <v>3237</v>
      </c>
      <c r="G3921" s="63"/>
      <c r="H3921" s="63"/>
      <c r="I3921" s="62" t="s">
        <v>3189</v>
      </c>
      <c r="J3921" s="63">
        <v>69.3</v>
      </c>
      <c r="K3921" s="63">
        <v>12</v>
      </c>
      <c r="L3921" s="63" t="s">
        <v>3186</v>
      </c>
      <c r="M3921" s="63" t="s">
        <v>3238</v>
      </c>
      <c r="N3921" s="63" t="s">
        <v>3239</v>
      </c>
      <c r="O3921" s="62">
        <v>3</v>
      </c>
      <c r="P3921" s="64"/>
    </row>
    <row r="3922" spans="2:16" x14ac:dyDescent="0.25">
      <c r="B3922" s="62">
        <v>3917</v>
      </c>
      <c r="C3922" s="63" t="s">
        <v>3182</v>
      </c>
      <c r="D3922" s="63" t="s">
        <v>3182</v>
      </c>
      <c r="E3922" s="63" t="s">
        <v>3237</v>
      </c>
      <c r="F3922" s="63" t="s">
        <v>3237</v>
      </c>
      <c r="G3922" s="63"/>
      <c r="H3922" s="63"/>
      <c r="I3922" s="62" t="s">
        <v>3189</v>
      </c>
      <c r="J3922" s="63">
        <v>53.1</v>
      </c>
      <c r="K3922" s="63">
        <v>14</v>
      </c>
      <c r="L3922" s="63" t="s">
        <v>3186</v>
      </c>
      <c r="M3922" s="63" t="s">
        <v>3187</v>
      </c>
      <c r="N3922" s="63" t="s">
        <v>3203</v>
      </c>
      <c r="O3922" s="62">
        <v>3</v>
      </c>
      <c r="P3922" s="64"/>
    </row>
    <row r="3923" spans="2:16" x14ac:dyDescent="0.25">
      <c r="B3923" s="62">
        <v>3918</v>
      </c>
      <c r="C3923" s="63" t="s">
        <v>3182</v>
      </c>
      <c r="D3923" s="63" t="s">
        <v>3182</v>
      </c>
      <c r="E3923" s="63" t="s">
        <v>3237</v>
      </c>
      <c r="F3923" s="63" t="s">
        <v>3237</v>
      </c>
      <c r="G3923" s="63"/>
      <c r="H3923" s="63"/>
      <c r="I3923" s="62" t="s">
        <v>3189</v>
      </c>
      <c r="J3923" s="63">
        <v>63.6</v>
      </c>
      <c r="K3923" s="63">
        <v>12</v>
      </c>
      <c r="L3923" s="63" t="s">
        <v>3186</v>
      </c>
      <c r="M3923" s="63" t="s">
        <v>3187</v>
      </c>
      <c r="N3923" s="63" t="s">
        <v>3198</v>
      </c>
      <c r="O3923" s="62">
        <v>3</v>
      </c>
      <c r="P3923" s="64"/>
    </row>
    <row r="3924" spans="2:16" x14ac:dyDescent="0.25">
      <c r="B3924" s="62">
        <v>3919</v>
      </c>
      <c r="C3924" s="63" t="s">
        <v>3182</v>
      </c>
      <c r="D3924" s="63" t="s">
        <v>3182</v>
      </c>
      <c r="E3924" s="63" t="s">
        <v>3237</v>
      </c>
      <c r="F3924" s="63" t="s">
        <v>3237</v>
      </c>
      <c r="G3924" s="63"/>
      <c r="H3924" s="63"/>
      <c r="I3924" s="62" t="s">
        <v>3189</v>
      </c>
      <c r="J3924" s="63">
        <v>72</v>
      </c>
      <c r="K3924" s="63">
        <v>14</v>
      </c>
      <c r="L3924" s="63" t="s">
        <v>3186</v>
      </c>
      <c r="M3924" s="63" t="s">
        <v>3187</v>
      </c>
      <c r="N3924" s="63" t="s">
        <v>3203</v>
      </c>
      <c r="O3924" s="62">
        <v>3</v>
      </c>
      <c r="P3924" s="64"/>
    </row>
    <row r="3925" spans="2:16" x14ac:dyDescent="0.25">
      <c r="B3925" s="62">
        <v>3920</v>
      </c>
      <c r="C3925" s="63" t="s">
        <v>3182</v>
      </c>
      <c r="D3925" s="63" t="s">
        <v>3182</v>
      </c>
      <c r="E3925" s="63" t="s">
        <v>3237</v>
      </c>
      <c r="F3925" s="63" t="s">
        <v>3237</v>
      </c>
      <c r="G3925" s="63"/>
      <c r="H3925" s="63"/>
      <c r="I3925" s="62" t="s">
        <v>3189</v>
      </c>
      <c r="J3925" s="63">
        <v>64.099999999999994</v>
      </c>
      <c r="K3925" s="63">
        <v>14</v>
      </c>
      <c r="L3925" s="63" t="s">
        <v>3186</v>
      </c>
      <c r="M3925" s="63" t="s">
        <v>3187</v>
      </c>
      <c r="N3925" s="63" t="s">
        <v>3203</v>
      </c>
      <c r="O3925" s="62">
        <v>3</v>
      </c>
      <c r="P3925" s="64"/>
    </row>
    <row r="3926" spans="2:16" x14ac:dyDescent="0.25">
      <c r="B3926" s="62">
        <v>3921</v>
      </c>
      <c r="C3926" s="63" t="s">
        <v>3182</v>
      </c>
      <c r="D3926" s="63" t="s">
        <v>3182</v>
      </c>
      <c r="E3926" s="63" t="s">
        <v>3236</v>
      </c>
      <c r="F3926" s="63" t="s">
        <v>3236</v>
      </c>
      <c r="G3926" s="63"/>
      <c r="H3926" s="63"/>
      <c r="I3926" s="62" t="s">
        <v>3189</v>
      </c>
      <c r="J3926" s="63">
        <v>49.6</v>
      </c>
      <c r="K3926" s="63">
        <v>12</v>
      </c>
      <c r="L3926" s="63" t="s">
        <v>3186</v>
      </c>
      <c r="M3926" s="63" t="s">
        <v>3187</v>
      </c>
      <c r="N3926" s="63" t="s">
        <v>3198</v>
      </c>
      <c r="O3926" s="62">
        <v>3</v>
      </c>
      <c r="P3926" s="64"/>
    </row>
    <row r="3927" spans="2:16" x14ac:dyDescent="0.25">
      <c r="B3927" s="62">
        <v>3922</v>
      </c>
      <c r="C3927" s="63" t="s">
        <v>3182</v>
      </c>
      <c r="D3927" s="63" t="s">
        <v>3182</v>
      </c>
      <c r="E3927" s="63" t="s">
        <v>3237</v>
      </c>
      <c r="F3927" s="63" t="s">
        <v>3237</v>
      </c>
      <c r="G3927" s="63"/>
      <c r="H3927" s="63"/>
      <c r="I3927" s="62" t="s">
        <v>3189</v>
      </c>
      <c r="J3927" s="63">
        <v>36.6</v>
      </c>
      <c r="K3927" s="63">
        <v>12</v>
      </c>
      <c r="L3927" s="63" t="s">
        <v>3186</v>
      </c>
      <c r="M3927" s="63" t="s">
        <v>3187</v>
      </c>
      <c r="N3927" s="63" t="s">
        <v>3198</v>
      </c>
      <c r="O3927" s="62">
        <v>3</v>
      </c>
      <c r="P3927" s="64"/>
    </row>
    <row r="3928" spans="2:16" x14ac:dyDescent="0.25">
      <c r="B3928" s="62">
        <v>3923</v>
      </c>
      <c r="C3928" s="63" t="s">
        <v>3182</v>
      </c>
      <c r="D3928" s="63" t="s">
        <v>3182</v>
      </c>
      <c r="E3928" s="63" t="s">
        <v>3237</v>
      </c>
      <c r="F3928" s="63" t="s">
        <v>3237</v>
      </c>
      <c r="G3928" s="63"/>
      <c r="H3928" s="63"/>
      <c r="I3928" s="62" t="s">
        <v>3189</v>
      </c>
      <c r="J3928" s="63">
        <v>73</v>
      </c>
      <c r="K3928" s="63">
        <v>14</v>
      </c>
      <c r="L3928" s="63" t="s">
        <v>3186</v>
      </c>
      <c r="M3928" s="63" t="s">
        <v>3238</v>
      </c>
      <c r="N3928" s="63" t="s">
        <v>3239</v>
      </c>
      <c r="O3928" s="62">
        <v>3</v>
      </c>
      <c r="P3928" s="64"/>
    </row>
    <row r="3929" spans="2:16" x14ac:dyDescent="0.25">
      <c r="B3929" s="62">
        <v>3924</v>
      </c>
      <c r="C3929" s="63" t="s">
        <v>3182</v>
      </c>
      <c r="D3929" s="63" t="s">
        <v>3182</v>
      </c>
      <c r="E3929" s="63" t="s">
        <v>3237</v>
      </c>
      <c r="F3929" s="63" t="s">
        <v>3237</v>
      </c>
      <c r="G3929" s="63"/>
      <c r="H3929" s="63"/>
      <c r="I3929" s="62" t="s">
        <v>3189</v>
      </c>
      <c r="J3929" s="63">
        <v>78</v>
      </c>
      <c r="K3929" s="63">
        <v>13</v>
      </c>
      <c r="L3929" s="63" t="s">
        <v>3186</v>
      </c>
      <c r="M3929" s="63" t="s">
        <v>3187</v>
      </c>
      <c r="N3929" s="63" t="s">
        <v>3190</v>
      </c>
      <c r="O3929" s="62">
        <v>3</v>
      </c>
      <c r="P3929" s="64"/>
    </row>
    <row r="3930" spans="2:16" x14ac:dyDescent="0.25">
      <c r="B3930" s="62">
        <v>3925</v>
      </c>
      <c r="C3930" s="63" t="s">
        <v>3182</v>
      </c>
      <c r="D3930" s="63" t="s">
        <v>3182</v>
      </c>
      <c r="E3930" s="63" t="s">
        <v>3237</v>
      </c>
      <c r="F3930" s="63" t="s">
        <v>3237</v>
      </c>
      <c r="G3930" s="63"/>
      <c r="H3930" s="63"/>
      <c r="I3930" s="62" t="s">
        <v>3189</v>
      </c>
      <c r="J3930" s="63">
        <v>71</v>
      </c>
      <c r="K3930" s="63">
        <v>13</v>
      </c>
      <c r="L3930" s="63" t="s">
        <v>3186</v>
      </c>
      <c r="M3930" s="63" t="s">
        <v>3187</v>
      </c>
      <c r="N3930" s="63" t="s">
        <v>3190</v>
      </c>
      <c r="O3930" s="62">
        <v>3</v>
      </c>
      <c r="P3930" s="64"/>
    </row>
    <row r="3931" spans="2:16" x14ac:dyDescent="0.25">
      <c r="B3931" s="62">
        <v>3926</v>
      </c>
      <c r="C3931" s="63" t="s">
        <v>3182</v>
      </c>
      <c r="D3931" s="63" t="s">
        <v>3182</v>
      </c>
      <c r="E3931" s="63" t="s">
        <v>3237</v>
      </c>
      <c r="F3931" s="63" t="s">
        <v>3237</v>
      </c>
      <c r="G3931" s="63"/>
      <c r="H3931" s="63"/>
      <c r="I3931" s="62" t="s">
        <v>3189</v>
      </c>
      <c r="J3931" s="63">
        <v>78</v>
      </c>
      <c r="K3931" s="63">
        <v>13</v>
      </c>
      <c r="L3931" s="63" t="s">
        <v>3186</v>
      </c>
      <c r="M3931" s="63" t="s">
        <v>3187</v>
      </c>
      <c r="N3931" s="63" t="s">
        <v>3190</v>
      </c>
      <c r="O3931" s="62">
        <v>3</v>
      </c>
      <c r="P3931" s="64"/>
    </row>
    <row r="3932" spans="2:16" x14ac:dyDescent="0.25">
      <c r="B3932" s="62">
        <v>3927</v>
      </c>
      <c r="C3932" s="63" t="s">
        <v>3182</v>
      </c>
      <c r="D3932" s="63" t="s">
        <v>3182</v>
      </c>
      <c r="E3932" s="63" t="s">
        <v>3237</v>
      </c>
      <c r="F3932" s="63" t="s">
        <v>3237</v>
      </c>
      <c r="G3932" s="63"/>
      <c r="H3932" s="63"/>
      <c r="I3932" s="62" t="s">
        <v>3189</v>
      </c>
      <c r="J3932" s="63">
        <v>73.900000000000006</v>
      </c>
      <c r="K3932" s="63">
        <v>12</v>
      </c>
      <c r="L3932" s="63" t="s">
        <v>3186</v>
      </c>
      <c r="M3932" s="63" t="s">
        <v>3238</v>
      </c>
      <c r="N3932" s="63" t="s">
        <v>3239</v>
      </c>
      <c r="O3932" s="62">
        <v>3</v>
      </c>
      <c r="P3932" s="64"/>
    </row>
    <row r="3933" spans="2:16" x14ac:dyDescent="0.25">
      <c r="B3933" s="62">
        <v>3928</v>
      </c>
      <c r="C3933" s="63" t="s">
        <v>3182</v>
      </c>
      <c r="D3933" s="63" t="s">
        <v>3182</v>
      </c>
      <c r="E3933" s="63" t="s">
        <v>3237</v>
      </c>
      <c r="F3933" s="63" t="s">
        <v>3237</v>
      </c>
      <c r="G3933" s="63"/>
      <c r="H3933" s="63"/>
      <c r="I3933" s="62" t="s">
        <v>3189</v>
      </c>
      <c r="J3933" s="63">
        <v>61.9</v>
      </c>
      <c r="K3933" s="63">
        <v>12</v>
      </c>
      <c r="L3933" s="63" t="s">
        <v>3186</v>
      </c>
      <c r="M3933" s="63" t="s">
        <v>3238</v>
      </c>
      <c r="N3933" s="63" t="s">
        <v>3239</v>
      </c>
      <c r="O3933" s="62">
        <v>3</v>
      </c>
      <c r="P3933" s="64"/>
    </row>
    <row r="3934" spans="2:16" x14ac:dyDescent="0.25">
      <c r="B3934" s="62">
        <v>3929</v>
      </c>
      <c r="C3934" s="63" t="s">
        <v>3182</v>
      </c>
      <c r="D3934" s="63" t="s">
        <v>3182</v>
      </c>
      <c r="E3934" s="63" t="s">
        <v>3241</v>
      </c>
      <c r="F3934" s="63" t="s">
        <v>3241</v>
      </c>
      <c r="G3934" s="63"/>
      <c r="H3934" s="63"/>
      <c r="I3934" s="62" t="s">
        <v>3189</v>
      </c>
      <c r="J3934" s="63">
        <v>48.4</v>
      </c>
      <c r="K3934" s="63">
        <v>13</v>
      </c>
      <c r="L3934" s="63" t="s">
        <v>3186</v>
      </c>
      <c r="M3934" s="63" t="s">
        <v>3187</v>
      </c>
      <c r="N3934" s="63" t="s">
        <v>3190</v>
      </c>
      <c r="O3934" s="62">
        <v>3</v>
      </c>
      <c r="P3934" s="64"/>
    </row>
    <row r="3935" spans="2:16" x14ac:dyDescent="0.25">
      <c r="B3935" s="62">
        <v>3930</v>
      </c>
      <c r="C3935" s="63" t="s">
        <v>3182</v>
      </c>
      <c r="D3935" s="63" t="s">
        <v>3182</v>
      </c>
      <c r="E3935" s="63" t="s">
        <v>3237</v>
      </c>
      <c r="F3935" s="63" t="s">
        <v>3237</v>
      </c>
      <c r="G3935" s="63"/>
      <c r="H3935" s="63"/>
      <c r="I3935" s="62" t="s">
        <v>3189</v>
      </c>
      <c r="J3935" s="63">
        <v>77.8</v>
      </c>
      <c r="K3935" s="63">
        <v>12</v>
      </c>
      <c r="L3935" s="63" t="s">
        <v>3186</v>
      </c>
      <c r="M3935" s="63" t="s">
        <v>3187</v>
      </c>
      <c r="N3935" s="63" t="s">
        <v>3198</v>
      </c>
      <c r="O3935" s="62">
        <v>3</v>
      </c>
      <c r="P3935" s="64"/>
    </row>
    <row r="3936" spans="2:16" x14ac:dyDescent="0.25">
      <c r="B3936" s="62">
        <v>3931</v>
      </c>
      <c r="C3936" s="63" t="s">
        <v>3182</v>
      </c>
      <c r="D3936" s="63" t="s">
        <v>3182</v>
      </c>
      <c r="E3936" s="63" t="s">
        <v>3237</v>
      </c>
      <c r="F3936" s="63" t="s">
        <v>3237</v>
      </c>
      <c r="G3936" s="63"/>
      <c r="H3936" s="63"/>
      <c r="I3936" s="62" t="s">
        <v>3189</v>
      </c>
      <c r="J3936" s="63">
        <v>71.599999999999994</v>
      </c>
      <c r="K3936" s="63">
        <v>12</v>
      </c>
      <c r="L3936" s="63" t="s">
        <v>3186</v>
      </c>
      <c r="M3936" s="63" t="s">
        <v>3238</v>
      </c>
      <c r="N3936" s="63" t="s">
        <v>3239</v>
      </c>
      <c r="O3936" s="62">
        <v>3</v>
      </c>
      <c r="P3936" s="64"/>
    </row>
    <row r="3937" spans="2:16" x14ac:dyDescent="0.25">
      <c r="B3937" s="62">
        <v>3932</v>
      </c>
      <c r="C3937" s="63" t="s">
        <v>3182</v>
      </c>
      <c r="D3937" s="63" t="s">
        <v>3182</v>
      </c>
      <c r="E3937" s="63" t="s">
        <v>3237</v>
      </c>
      <c r="F3937" s="63" t="s">
        <v>3237</v>
      </c>
      <c r="G3937" s="63"/>
      <c r="H3937" s="63"/>
      <c r="I3937" s="62" t="s">
        <v>3189</v>
      </c>
      <c r="J3937" s="63">
        <v>75.5</v>
      </c>
      <c r="K3937" s="63">
        <v>12</v>
      </c>
      <c r="L3937" s="63" t="s">
        <v>3186</v>
      </c>
      <c r="M3937" s="63" t="s">
        <v>3238</v>
      </c>
      <c r="N3937" s="63" t="s">
        <v>3239</v>
      </c>
      <c r="O3937" s="62">
        <v>3</v>
      </c>
      <c r="P3937" s="64"/>
    </row>
    <row r="3938" spans="2:16" x14ac:dyDescent="0.25">
      <c r="B3938" s="62">
        <v>3933</v>
      </c>
      <c r="C3938" s="63" t="s">
        <v>3182</v>
      </c>
      <c r="D3938" s="63" t="s">
        <v>3182</v>
      </c>
      <c r="E3938" s="63" t="s">
        <v>3237</v>
      </c>
      <c r="F3938" s="63" t="s">
        <v>3237</v>
      </c>
      <c r="G3938" s="63"/>
      <c r="H3938" s="63"/>
      <c r="I3938" s="62" t="s">
        <v>3189</v>
      </c>
      <c r="J3938" s="63">
        <v>36.6</v>
      </c>
      <c r="K3938" s="63">
        <v>12</v>
      </c>
      <c r="L3938" s="63" t="s">
        <v>3186</v>
      </c>
      <c r="M3938" s="63" t="s">
        <v>3238</v>
      </c>
      <c r="N3938" s="63" t="s">
        <v>3239</v>
      </c>
      <c r="O3938" s="62">
        <v>3</v>
      </c>
      <c r="P3938" s="64"/>
    </row>
    <row r="3939" spans="2:16" x14ac:dyDescent="0.25">
      <c r="B3939" s="62">
        <v>3934</v>
      </c>
      <c r="C3939" s="63" t="s">
        <v>3182</v>
      </c>
      <c r="D3939" s="63" t="s">
        <v>3182</v>
      </c>
      <c r="E3939" s="63" t="s">
        <v>3237</v>
      </c>
      <c r="F3939" s="63" t="s">
        <v>3237</v>
      </c>
      <c r="G3939" s="63"/>
      <c r="H3939" s="63"/>
      <c r="I3939" s="62" t="s">
        <v>3189</v>
      </c>
      <c r="J3939" s="63">
        <v>42</v>
      </c>
      <c r="K3939" s="63">
        <v>13</v>
      </c>
      <c r="L3939" s="63" t="s">
        <v>3186</v>
      </c>
      <c r="M3939" s="63" t="s">
        <v>3187</v>
      </c>
      <c r="N3939" s="63" t="s">
        <v>3190</v>
      </c>
      <c r="O3939" s="62">
        <v>3</v>
      </c>
      <c r="P3939" s="64"/>
    </row>
    <row r="3940" spans="2:16" x14ac:dyDescent="0.25">
      <c r="B3940" s="62">
        <v>3935</v>
      </c>
      <c r="C3940" s="63" t="s">
        <v>3182</v>
      </c>
      <c r="D3940" s="63" t="s">
        <v>3182</v>
      </c>
      <c r="E3940" s="63" t="s">
        <v>3237</v>
      </c>
      <c r="F3940" s="63" t="s">
        <v>3237</v>
      </c>
      <c r="G3940" s="63"/>
      <c r="H3940" s="63"/>
      <c r="I3940" s="62" t="s">
        <v>3189</v>
      </c>
      <c r="J3940" s="63">
        <v>41.1</v>
      </c>
      <c r="K3940" s="63">
        <v>12</v>
      </c>
      <c r="L3940" s="63" t="s">
        <v>3186</v>
      </c>
      <c r="M3940" s="63" t="s">
        <v>3187</v>
      </c>
      <c r="N3940" s="63" t="s">
        <v>3198</v>
      </c>
      <c r="O3940" s="62">
        <v>3</v>
      </c>
      <c r="P3940" s="64"/>
    </row>
    <row r="3941" spans="2:16" x14ac:dyDescent="0.25">
      <c r="B3941" s="62">
        <v>3936</v>
      </c>
      <c r="C3941" s="63" t="s">
        <v>3182</v>
      </c>
      <c r="D3941" s="63" t="s">
        <v>3182</v>
      </c>
      <c r="E3941" s="63" t="s">
        <v>3237</v>
      </c>
      <c r="F3941" s="63" t="s">
        <v>3237</v>
      </c>
      <c r="G3941" s="63"/>
      <c r="H3941" s="63"/>
      <c r="I3941" s="62" t="s">
        <v>3189</v>
      </c>
      <c r="J3941" s="63">
        <v>30</v>
      </c>
      <c r="K3941" s="63">
        <v>12</v>
      </c>
      <c r="L3941" s="63" t="s">
        <v>3186</v>
      </c>
      <c r="M3941" s="63" t="s">
        <v>3187</v>
      </c>
      <c r="N3941" s="63" t="s">
        <v>3198</v>
      </c>
      <c r="O3941" s="62">
        <v>3</v>
      </c>
      <c r="P3941" s="64"/>
    </row>
    <row r="3942" spans="2:16" x14ac:dyDescent="0.25">
      <c r="B3942" s="62">
        <v>3937</v>
      </c>
      <c r="C3942" s="63" t="s">
        <v>3182</v>
      </c>
      <c r="D3942" s="63" t="s">
        <v>3182</v>
      </c>
      <c r="E3942" s="63" t="s">
        <v>3241</v>
      </c>
      <c r="F3942" s="63" t="s">
        <v>3241</v>
      </c>
      <c r="G3942" s="63"/>
      <c r="H3942" s="63"/>
      <c r="I3942" s="62" t="s">
        <v>3189</v>
      </c>
      <c r="J3942" s="63">
        <v>42.4</v>
      </c>
      <c r="K3942" s="63">
        <v>12</v>
      </c>
      <c r="L3942" s="63" t="s">
        <v>3186</v>
      </c>
      <c r="M3942" s="63" t="s">
        <v>3187</v>
      </c>
      <c r="N3942" s="63" t="s">
        <v>3198</v>
      </c>
      <c r="O3942" s="62">
        <v>3</v>
      </c>
      <c r="P3942" s="64"/>
    </row>
    <row r="3943" spans="2:16" x14ac:dyDescent="0.25">
      <c r="B3943" s="62">
        <v>3938</v>
      </c>
      <c r="C3943" s="63" t="s">
        <v>3182</v>
      </c>
      <c r="D3943" s="63" t="s">
        <v>3182</v>
      </c>
      <c r="E3943" s="63" t="s">
        <v>3237</v>
      </c>
      <c r="F3943" s="63" t="s">
        <v>3237</v>
      </c>
      <c r="G3943" s="63"/>
      <c r="H3943" s="63"/>
      <c r="I3943" s="62" t="s">
        <v>3189</v>
      </c>
      <c r="J3943" s="63">
        <v>50.6</v>
      </c>
      <c r="K3943" s="63">
        <v>14</v>
      </c>
      <c r="L3943" s="63" t="s">
        <v>3186</v>
      </c>
      <c r="M3943" s="63" t="s">
        <v>3187</v>
      </c>
      <c r="N3943" s="63" t="s">
        <v>3203</v>
      </c>
      <c r="O3943" s="62">
        <v>3</v>
      </c>
      <c r="P3943" s="64"/>
    </row>
    <row r="3944" spans="2:16" x14ac:dyDescent="0.25">
      <c r="B3944" s="62">
        <v>3939</v>
      </c>
      <c r="C3944" s="63" t="s">
        <v>3182</v>
      </c>
      <c r="D3944" s="63" t="s">
        <v>3182</v>
      </c>
      <c r="E3944" s="63" t="s">
        <v>3237</v>
      </c>
      <c r="F3944" s="63" t="s">
        <v>3237</v>
      </c>
      <c r="G3944" s="63"/>
      <c r="H3944" s="63"/>
      <c r="I3944" s="62" t="s">
        <v>3189</v>
      </c>
      <c r="J3944" s="63">
        <v>63.1</v>
      </c>
      <c r="K3944" s="63">
        <v>12</v>
      </c>
      <c r="L3944" s="63" t="s">
        <v>3186</v>
      </c>
      <c r="M3944" s="63" t="s">
        <v>3238</v>
      </c>
      <c r="N3944" s="63" t="s">
        <v>3239</v>
      </c>
      <c r="O3944" s="62">
        <v>3</v>
      </c>
      <c r="P3944" s="64"/>
    </row>
    <row r="3945" spans="2:16" x14ac:dyDescent="0.25">
      <c r="B3945" s="62">
        <v>3940</v>
      </c>
      <c r="C3945" s="63" t="s">
        <v>3182</v>
      </c>
      <c r="D3945" s="63" t="s">
        <v>3182</v>
      </c>
      <c r="E3945" s="63" t="s">
        <v>3236</v>
      </c>
      <c r="F3945" s="63" t="s">
        <v>3236</v>
      </c>
      <c r="G3945" s="63"/>
      <c r="H3945" s="63"/>
      <c r="I3945" s="62" t="s">
        <v>3189</v>
      </c>
      <c r="J3945" s="63">
        <v>40.299999999999997</v>
      </c>
      <c r="K3945" s="63">
        <v>13</v>
      </c>
      <c r="L3945" s="63" t="s">
        <v>3186</v>
      </c>
      <c r="M3945" s="63" t="s">
        <v>3187</v>
      </c>
      <c r="N3945" s="63" t="s">
        <v>3190</v>
      </c>
      <c r="O3945" s="62">
        <v>3</v>
      </c>
      <c r="P3945" s="64"/>
    </row>
    <row r="3946" spans="2:16" x14ac:dyDescent="0.25">
      <c r="B3946" s="62">
        <v>3941</v>
      </c>
      <c r="C3946" s="63" t="s">
        <v>3182</v>
      </c>
      <c r="D3946" s="63" t="s">
        <v>3182</v>
      </c>
      <c r="E3946" s="63" t="s">
        <v>3237</v>
      </c>
      <c r="F3946" s="63" t="s">
        <v>3237</v>
      </c>
      <c r="G3946" s="63"/>
      <c r="H3946" s="63"/>
      <c r="I3946" s="62" t="s">
        <v>3189</v>
      </c>
      <c r="J3946" s="63">
        <v>51.8</v>
      </c>
      <c r="K3946" s="63">
        <v>12</v>
      </c>
      <c r="L3946" s="63" t="s">
        <v>3186</v>
      </c>
      <c r="M3946" s="63" t="s">
        <v>3187</v>
      </c>
      <c r="N3946" s="63" t="s">
        <v>3198</v>
      </c>
      <c r="O3946" s="62">
        <v>3</v>
      </c>
      <c r="P3946" s="64"/>
    </row>
    <row r="3947" spans="2:16" x14ac:dyDescent="0.25">
      <c r="B3947" s="62">
        <v>3942</v>
      </c>
      <c r="C3947" s="63" t="s">
        <v>3182</v>
      </c>
      <c r="D3947" s="63" t="s">
        <v>3182</v>
      </c>
      <c r="E3947" s="63" t="s">
        <v>3182</v>
      </c>
      <c r="F3947" s="63" t="s">
        <v>3182</v>
      </c>
      <c r="G3947" s="63"/>
      <c r="H3947" s="63"/>
      <c r="I3947" s="62" t="s">
        <v>3189</v>
      </c>
      <c r="J3947" s="63">
        <v>42</v>
      </c>
      <c r="K3947" s="63">
        <v>12</v>
      </c>
      <c r="L3947" s="63" t="s">
        <v>3186</v>
      </c>
      <c r="M3947" s="63" t="s">
        <v>3194</v>
      </c>
      <c r="N3947" s="63" t="s">
        <v>3211</v>
      </c>
      <c r="O3947" s="62">
        <v>3</v>
      </c>
      <c r="P3947" s="64"/>
    </row>
    <row r="3948" spans="2:16" x14ac:dyDescent="0.25">
      <c r="B3948" s="62">
        <v>3943</v>
      </c>
      <c r="C3948" s="63" t="s">
        <v>3182</v>
      </c>
      <c r="D3948" s="63" t="s">
        <v>3182</v>
      </c>
      <c r="E3948" s="63" t="s">
        <v>3237</v>
      </c>
      <c r="F3948" s="63" t="s">
        <v>3237</v>
      </c>
      <c r="G3948" s="63"/>
      <c r="H3948" s="63"/>
      <c r="I3948" s="62" t="s">
        <v>3189</v>
      </c>
      <c r="J3948" s="63">
        <v>71.2</v>
      </c>
      <c r="K3948" s="63">
        <v>12</v>
      </c>
      <c r="L3948" s="63" t="s">
        <v>3186</v>
      </c>
      <c r="M3948" s="63" t="s">
        <v>3238</v>
      </c>
      <c r="N3948" s="63" t="s">
        <v>3239</v>
      </c>
      <c r="O3948" s="62">
        <v>3</v>
      </c>
      <c r="P3948" s="64"/>
    </row>
    <row r="3949" spans="2:16" x14ac:dyDescent="0.25">
      <c r="B3949" s="62">
        <v>3944</v>
      </c>
      <c r="C3949" s="63" t="s">
        <v>3182</v>
      </c>
      <c r="D3949" s="63" t="s">
        <v>3182</v>
      </c>
      <c r="E3949" s="63" t="s">
        <v>3237</v>
      </c>
      <c r="F3949" s="63" t="s">
        <v>3237</v>
      </c>
      <c r="G3949" s="63"/>
      <c r="H3949" s="63"/>
      <c r="I3949" s="62" t="s">
        <v>3189</v>
      </c>
      <c r="J3949" s="63">
        <v>72.099999999999994</v>
      </c>
      <c r="K3949" s="63">
        <v>12</v>
      </c>
      <c r="L3949" s="63" t="s">
        <v>3186</v>
      </c>
      <c r="M3949" s="63" t="s">
        <v>3238</v>
      </c>
      <c r="N3949" s="63" t="s">
        <v>3239</v>
      </c>
      <c r="O3949" s="62">
        <v>3</v>
      </c>
      <c r="P3949" s="64"/>
    </row>
    <row r="3950" spans="2:16" x14ac:dyDescent="0.25">
      <c r="B3950" s="62">
        <v>3945</v>
      </c>
      <c r="C3950" s="63" t="s">
        <v>3182</v>
      </c>
      <c r="D3950" s="63" t="s">
        <v>3182</v>
      </c>
      <c r="E3950" s="63" t="s">
        <v>3237</v>
      </c>
      <c r="F3950" s="63" t="s">
        <v>3237</v>
      </c>
      <c r="G3950" s="63"/>
      <c r="H3950" s="63"/>
      <c r="I3950" s="62" t="s">
        <v>3189</v>
      </c>
      <c r="J3950" s="63">
        <v>69.400000000000006</v>
      </c>
      <c r="K3950" s="63">
        <v>12</v>
      </c>
      <c r="L3950" s="63" t="s">
        <v>3186</v>
      </c>
      <c r="M3950" s="63" t="s">
        <v>3238</v>
      </c>
      <c r="N3950" s="63" t="s">
        <v>3239</v>
      </c>
      <c r="O3950" s="62">
        <v>3</v>
      </c>
      <c r="P3950" s="64"/>
    </row>
    <row r="3951" spans="2:16" x14ac:dyDescent="0.25">
      <c r="B3951" s="62">
        <v>3946</v>
      </c>
      <c r="C3951" s="63" t="s">
        <v>3182</v>
      </c>
      <c r="D3951" s="63" t="s">
        <v>3182</v>
      </c>
      <c r="E3951" s="63" t="s">
        <v>3241</v>
      </c>
      <c r="F3951" s="63" t="s">
        <v>3241</v>
      </c>
      <c r="G3951" s="63"/>
      <c r="H3951" s="63"/>
      <c r="I3951" s="62" t="s">
        <v>3200</v>
      </c>
      <c r="J3951" s="63">
        <v>32.799999999999997</v>
      </c>
      <c r="K3951" s="63">
        <v>8</v>
      </c>
      <c r="L3951" s="63" t="s">
        <v>3186</v>
      </c>
      <c r="M3951" s="63" t="s">
        <v>3187</v>
      </c>
      <c r="N3951" s="63" t="s">
        <v>3204</v>
      </c>
      <c r="O3951" s="62">
        <v>2</v>
      </c>
    </row>
    <row r="3952" spans="2:16" x14ac:dyDescent="0.25">
      <c r="B3952" s="62">
        <v>3947</v>
      </c>
      <c r="C3952" s="63" t="s">
        <v>3182</v>
      </c>
      <c r="D3952" s="63" t="s">
        <v>3182</v>
      </c>
      <c r="E3952" s="63" t="s">
        <v>3236</v>
      </c>
      <c r="F3952" s="63" t="s">
        <v>3236</v>
      </c>
      <c r="G3952" s="63"/>
      <c r="H3952" s="63"/>
      <c r="I3952" s="62" t="s">
        <v>3189</v>
      </c>
      <c r="J3952" s="63">
        <v>57.8</v>
      </c>
      <c r="K3952" s="63">
        <v>12</v>
      </c>
      <c r="L3952" s="63" t="s">
        <v>3186</v>
      </c>
      <c r="M3952" s="63" t="s">
        <v>3187</v>
      </c>
      <c r="N3952" s="63" t="s">
        <v>3198</v>
      </c>
      <c r="O3952" s="62">
        <v>3</v>
      </c>
      <c r="P3952" s="64"/>
    </row>
    <row r="3953" spans="2:16" x14ac:dyDescent="0.25">
      <c r="B3953" s="62">
        <v>3948</v>
      </c>
      <c r="C3953" s="63" t="s">
        <v>3182</v>
      </c>
      <c r="D3953" s="63" t="s">
        <v>3182</v>
      </c>
      <c r="E3953" s="63" t="s">
        <v>3236</v>
      </c>
      <c r="F3953" s="63" t="s">
        <v>3236</v>
      </c>
      <c r="G3953" s="63"/>
      <c r="H3953" s="63"/>
      <c r="I3953" s="62" t="s">
        <v>3189</v>
      </c>
      <c r="J3953" s="63">
        <v>43.6</v>
      </c>
      <c r="K3953" s="63">
        <v>12</v>
      </c>
      <c r="L3953" s="63" t="s">
        <v>3186</v>
      </c>
      <c r="M3953" s="63" t="s">
        <v>3187</v>
      </c>
      <c r="N3953" s="63" t="s">
        <v>3198</v>
      </c>
      <c r="O3953" s="62">
        <v>3</v>
      </c>
      <c r="P3953" s="64"/>
    </row>
    <row r="3954" spans="2:16" x14ac:dyDescent="0.25">
      <c r="B3954" s="62">
        <v>3949</v>
      </c>
      <c r="C3954" s="63" t="s">
        <v>3182</v>
      </c>
      <c r="D3954" s="63" t="s">
        <v>3182</v>
      </c>
      <c r="E3954" s="63" t="s">
        <v>3236</v>
      </c>
      <c r="F3954" s="63" t="s">
        <v>3236</v>
      </c>
      <c r="G3954" s="63"/>
      <c r="H3954" s="63"/>
      <c r="I3954" s="62" t="s">
        <v>3189</v>
      </c>
      <c r="J3954" s="63">
        <v>92.3</v>
      </c>
      <c r="K3954" s="63">
        <v>13</v>
      </c>
      <c r="L3954" s="63" t="s">
        <v>3186</v>
      </c>
      <c r="M3954" s="63" t="s">
        <v>3187</v>
      </c>
      <c r="N3954" s="63" t="s">
        <v>3199</v>
      </c>
      <c r="O3954" s="62">
        <v>3</v>
      </c>
      <c r="P3954" s="64"/>
    </row>
    <row r="3955" spans="2:16" x14ac:dyDescent="0.25">
      <c r="B3955" s="62">
        <v>3950</v>
      </c>
      <c r="C3955" s="63" t="s">
        <v>3182</v>
      </c>
      <c r="D3955" s="63" t="s">
        <v>3182</v>
      </c>
      <c r="E3955" s="63" t="s">
        <v>3236</v>
      </c>
      <c r="F3955" s="63" t="s">
        <v>3236</v>
      </c>
      <c r="G3955" s="63"/>
      <c r="H3955" s="63"/>
      <c r="I3955" s="62" t="s">
        <v>3189</v>
      </c>
      <c r="J3955" s="63">
        <v>49.2</v>
      </c>
      <c r="K3955" s="63">
        <v>12</v>
      </c>
      <c r="L3955" s="63" t="s">
        <v>3186</v>
      </c>
      <c r="M3955" s="63" t="s">
        <v>3187</v>
      </c>
      <c r="N3955" s="63" t="s">
        <v>3198</v>
      </c>
      <c r="O3955" s="62">
        <v>3</v>
      </c>
      <c r="P3955" s="64"/>
    </row>
    <row r="3956" spans="2:16" x14ac:dyDescent="0.25">
      <c r="B3956" s="62">
        <v>3951</v>
      </c>
      <c r="C3956" s="63" t="s">
        <v>3182</v>
      </c>
      <c r="D3956" s="63" t="s">
        <v>3182</v>
      </c>
      <c r="E3956" s="63" t="s">
        <v>3236</v>
      </c>
      <c r="F3956" s="63" t="s">
        <v>3236</v>
      </c>
      <c r="G3956" s="63"/>
      <c r="H3956" s="63"/>
      <c r="I3956" s="62" t="s">
        <v>3189</v>
      </c>
      <c r="J3956" s="63">
        <v>54.4</v>
      </c>
      <c r="K3956" s="63">
        <v>12</v>
      </c>
      <c r="L3956" s="63" t="s">
        <v>3186</v>
      </c>
      <c r="M3956" s="63" t="s">
        <v>3187</v>
      </c>
      <c r="N3956" s="63" t="s">
        <v>3198</v>
      </c>
      <c r="O3956" s="62">
        <v>3</v>
      </c>
      <c r="P3956" s="64"/>
    </row>
    <row r="3957" spans="2:16" x14ac:dyDescent="0.25">
      <c r="B3957" s="62">
        <v>3952</v>
      </c>
      <c r="C3957" s="63" t="s">
        <v>3182</v>
      </c>
      <c r="D3957" s="63" t="s">
        <v>3182</v>
      </c>
      <c r="E3957" s="63" t="s">
        <v>3236</v>
      </c>
      <c r="F3957" s="63" t="s">
        <v>3236</v>
      </c>
      <c r="G3957" s="63"/>
      <c r="H3957" s="63"/>
      <c r="I3957" s="62" t="s">
        <v>3189</v>
      </c>
      <c r="J3957" s="63">
        <v>56.5</v>
      </c>
      <c r="K3957" s="63">
        <v>12</v>
      </c>
      <c r="L3957" s="63" t="s">
        <v>3186</v>
      </c>
      <c r="M3957" s="63" t="s">
        <v>3238</v>
      </c>
      <c r="N3957" s="63" t="s">
        <v>3239</v>
      </c>
      <c r="O3957" s="62">
        <v>3</v>
      </c>
      <c r="P3957" s="64"/>
    </row>
    <row r="3958" spans="2:16" x14ac:dyDescent="0.25">
      <c r="B3958" s="62">
        <v>3953</v>
      </c>
      <c r="C3958" s="63" t="s">
        <v>3182</v>
      </c>
      <c r="D3958" s="63" t="s">
        <v>3182</v>
      </c>
      <c r="E3958" s="63" t="s">
        <v>3236</v>
      </c>
      <c r="F3958" s="63" t="s">
        <v>3236</v>
      </c>
      <c r="G3958" s="63"/>
      <c r="H3958" s="63"/>
      <c r="I3958" s="62" t="s">
        <v>3189</v>
      </c>
      <c r="J3958" s="63">
        <v>74.8</v>
      </c>
      <c r="K3958" s="63">
        <v>12</v>
      </c>
      <c r="L3958" s="63" t="s">
        <v>3186</v>
      </c>
      <c r="M3958" s="63" t="s">
        <v>3238</v>
      </c>
      <c r="N3958" s="63" t="s">
        <v>3239</v>
      </c>
      <c r="O3958" s="62">
        <v>3</v>
      </c>
      <c r="P3958" s="64"/>
    </row>
    <row r="3959" spans="2:16" x14ac:dyDescent="0.25">
      <c r="B3959" s="62">
        <v>3954</v>
      </c>
      <c r="C3959" s="63" t="s">
        <v>3182</v>
      </c>
      <c r="D3959" s="63" t="s">
        <v>3182</v>
      </c>
      <c r="E3959" s="63" t="s">
        <v>3236</v>
      </c>
      <c r="F3959" s="63" t="s">
        <v>3236</v>
      </c>
      <c r="G3959" s="63"/>
      <c r="H3959" s="63"/>
      <c r="I3959" s="62" t="s">
        <v>3189</v>
      </c>
      <c r="J3959" s="63">
        <v>76.599999999999994</v>
      </c>
      <c r="K3959" s="63">
        <v>12</v>
      </c>
      <c r="L3959" s="63" t="s">
        <v>3186</v>
      </c>
      <c r="M3959" s="63" t="s">
        <v>3238</v>
      </c>
      <c r="N3959" s="63" t="s">
        <v>3239</v>
      </c>
      <c r="O3959" s="62">
        <v>3</v>
      </c>
      <c r="P3959" s="64"/>
    </row>
    <row r="3960" spans="2:16" x14ac:dyDescent="0.25">
      <c r="B3960" s="62">
        <v>3955</v>
      </c>
      <c r="C3960" s="63" t="s">
        <v>3182</v>
      </c>
      <c r="D3960" s="63" t="s">
        <v>3182</v>
      </c>
      <c r="E3960" s="63" t="s">
        <v>3236</v>
      </c>
      <c r="F3960" s="63" t="s">
        <v>3236</v>
      </c>
      <c r="G3960" s="63"/>
      <c r="H3960" s="63"/>
      <c r="I3960" s="62" t="s">
        <v>3189</v>
      </c>
      <c r="J3960" s="63">
        <v>57.7</v>
      </c>
      <c r="K3960" s="63">
        <v>12</v>
      </c>
      <c r="L3960" s="63" t="s">
        <v>3186</v>
      </c>
      <c r="M3960" s="63" t="s">
        <v>3238</v>
      </c>
      <c r="N3960" s="63" t="s">
        <v>3239</v>
      </c>
      <c r="O3960" s="62">
        <v>3</v>
      </c>
      <c r="P3960" s="64"/>
    </row>
    <row r="3961" spans="2:16" x14ac:dyDescent="0.25">
      <c r="B3961" s="62">
        <v>3956</v>
      </c>
      <c r="C3961" s="63" t="s">
        <v>3182</v>
      </c>
      <c r="D3961" s="63" t="s">
        <v>3182</v>
      </c>
      <c r="E3961" s="63" t="s">
        <v>3237</v>
      </c>
      <c r="F3961" s="63" t="s">
        <v>3237</v>
      </c>
      <c r="G3961" s="63"/>
      <c r="H3961" s="63"/>
      <c r="I3961" s="62" t="s">
        <v>3200</v>
      </c>
      <c r="J3961" s="63">
        <v>38</v>
      </c>
      <c r="K3961" s="63">
        <v>8</v>
      </c>
      <c r="L3961" s="63" t="s">
        <v>3186</v>
      </c>
      <c r="M3961" s="63" t="s">
        <v>3187</v>
      </c>
      <c r="N3961" s="63" t="s">
        <v>3221</v>
      </c>
      <c r="O3961" s="62">
        <v>2</v>
      </c>
    </row>
    <row r="3962" spans="2:16" x14ac:dyDescent="0.25">
      <c r="B3962" s="62">
        <v>3957</v>
      </c>
      <c r="C3962" s="63" t="s">
        <v>3182</v>
      </c>
      <c r="D3962" s="63" t="s">
        <v>3182</v>
      </c>
      <c r="E3962" s="63" t="s">
        <v>3236</v>
      </c>
      <c r="F3962" s="63" t="s">
        <v>3236</v>
      </c>
      <c r="G3962" s="63"/>
      <c r="H3962" s="63"/>
      <c r="I3962" s="62" t="s">
        <v>3189</v>
      </c>
      <c r="J3962" s="63">
        <v>69</v>
      </c>
      <c r="K3962" s="63">
        <v>12</v>
      </c>
      <c r="L3962" s="63" t="s">
        <v>3186</v>
      </c>
      <c r="M3962" s="63" t="s">
        <v>3187</v>
      </c>
      <c r="N3962" s="63" t="s">
        <v>3198</v>
      </c>
      <c r="O3962" s="62">
        <v>3</v>
      </c>
      <c r="P3962" s="64"/>
    </row>
    <row r="3963" spans="2:16" x14ac:dyDescent="0.25">
      <c r="B3963" s="62">
        <v>3958</v>
      </c>
      <c r="C3963" s="63" t="s">
        <v>3182</v>
      </c>
      <c r="D3963" s="63" t="s">
        <v>3182</v>
      </c>
      <c r="E3963" s="63" t="s">
        <v>3237</v>
      </c>
      <c r="F3963" s="63" t="s">
        <v>3237</v>
      </c>
      <c r="G3963" s="63"/>
      <c r="H3963" s="63"/>
      <c r="I3963" s="62" t="s">
        <v>3200</v>
      </c>
      <c r="J3963" s="63">
        <v>48.7</v>
      </c>
      <c r="K3963" s="63">
        <v>8</v>
      </c>
      <c r="L3963" s="63" t="s">
        <v>3186</v>
      </c>
      <c r="M3963" s="63" t="s">
        <v>3187</v>
      </c>
      <c r="N3963" s="63" t="s">
        <v>3204</v>
      </c>
      <c r="O3963" s="62">
        <v>2</v>
      </c>
    </row>
    <row r="3964" spans="2:16" x14ac:dyDescent="0.25">
      <c r="B3964" s="62">
        <v>3959</v>
      </c>
      <c r="C3964" s="63" t="s">
        <v>3182</v>
      </c>
      <c r="D3964" s="63" t="s">
        <v>3182</v>
      </c>
      <c r="E3964" s="63" t="s">
        <v>3241</v>
      </c>
      <c r="F3964" s="63" t="s">
        <v>3241</v>
      </c>
      <c r="G3964" s="63"/>
      <c r="H3964" s="63"/>
      <c r="I3964" s="62" t="s">
        <v>3200</v>
      </c>
      <c r="J3964" s="63">
        <v>30.9</v>
      </c>
      <c r="K3964" s="63">
        <v>7</v>
      </c>
      <c r="L3964" s="63" t="s">
        <v>3186</v>
      </c>
      <c r="M3964" s="63" t="s">
        <v>3238</v>
      </c>
      <c r="N3964" s="63" t="s">
        <v>3250</v>
      </c>
      <c r="O3964" s="62">
        <v>1</v>
      </c>
    </row>
    <row r="3965" spans="2:16" x14ac:dyDescent="0.25">
      <c r="B3965" s="62">
        <v>3960</v>
      </c>
      <c r="C3965" s="63" t="s">
        <v>3182</v>
      </c>
      <c r="D3965" s="63" t="s">
        <v>3182</v>
      </c>
      <c r="E3965" s="63" t="s">
        <v>3241</v>
      </c>
      <c r="F3965" s="63" t="s">
        <v>3241</v>
      </c>
      <c r="G3965" s="63"/>
      <c r="H3965" s="63"/>
      <c r="I3965" s="62" t="s">
        <v>3200</v>
      </c>
      <c r="J3965" s="63">
        <v>35</v>
      </c>
      <c r="K3965" s="63">
        <v>8</v>
      </c>
      <c r="L3965" s="63" t="s">
        <v>3186</v>
      </c>
      <c r="M3965" s="63" t="s">
        <v>3187</v>
      </c>
      <c r="N3965" s="63" t="s">
        <v>3221</v>
      </c>
      <c r="O3965" s="62">
        <v>2</v>
      </c>
    </row>
    <row r="3966" spans="2:16" x14ac:dyDescent="0.25">
      <c r="B3966" s="62">
        <v>3961</v>
      </c>
      <c r="C3966" s="63" t="s">
        <v>3182</v>
      </c>
      <c r="D3966" s="63" t="s">
        <v>3182</v>
      </c>
      <c r="E3966" s="63" t="s">
        <v>3241</v>
      </c>
      <c r="F3966" s="63" t="s">
        <v>3241</v>
      </c>
      <c r="G3966" s="63"/>
      <c r="H3966" s="63"/>
      <c r="I3966" s="62" t="s">
        <v>3200</v>
      </c>
      <c r="J3966" s="63">
        <v>29.4</v>
      </c>
      <c r="K3966" s="63">
        <v>7</v>
      </c>
      <c r="L3966" s="63" t="s">
        <v>3186</v>
      </c>
      <c r="M3966" s="63" t="s">
        <v>3238</v>
      </c>
      <c r="N3966" s="63" t="s">
        <v>3250</v>
      </c>
      <c r="O3966" s="62">
        <v>1</v>
      </c>
    </row>
    <row r="3967" spans="2:16" x14ac:dyDescent="0.25">
      <c r="B3967" s="62">
        <v>3962</v>
      </c>
      <c r="C3967" s="63" t="s">
        <v>3182</v>
      </c>
      <c r="D3967" s="63" t="s">
        <v>3182</v>
      </c>
      <c r="E3967" s="63" t="s">
        <v>3182</v>
      </c>
      <c r="F3967" s="63" t="s">
        <v>3182</v>
      </c>
      <c r="G3967" s="63"/>
      <c r="H3967" s="63"/>
      <c r="I3967" s="62" t="s">
        <v>3189</v>
      </c>
      <c r="J3967" s="63">
        <v>30.7</v>
      </c>
      <c r="K3967" s="63">
        <v>13</v>
      </c>
      <c r="L3967" s="63" t="s">
        <v>3186</v>
      </c>
      <c r="M3967" s="63" t="s">
        <v>3187</v>
      </c>
      <c r="N3967" s="63" t="s">
        <v>3190</v>
      </c>
      <c r="O3967" s="62">
        <v>3</v>
      </c>
      <c r="P3967" s="64"/>
    </row>
    <row r="3968" spans="2:16" x14ac:dyDescent="0.25">
      <c r="B3968" s="62">
        <v>3963</v>
      </c>
      <c r="C3968" s="63" t="s">
        <v>3182</v>
      </c>
      <c r="D3968" s="63" t="s">
        <v>3182</v>
      </c>
      <c r="E3968" s="63" t="s">
        <v>3182</v>
      </c>
      <c r="F3968" s="63" t="s">
        <v>3182</v>
      </c>
      <c r="G3968" s="63"/>
      <c r="H3968" s="63"/>
      <c r="I3968" s="62" t="s">
        <v>3189</v>
      </c>
      <c r="J3968" s="63">
        <v>21.9</v>
      </c>
      <c r="K3968" s="63">
        <v>13</v>
      </c>
      <c r="L3968" s="63" t="s">
        <v>3186</v>
      </c>
      <c r="M3968" s="63" t="s">
        <v>3187</v>
      </c>
      <c r="N3968" s="63" t="s">
        <v>3199</v>
      </c>
      <c r="O3968" s="62">
        <v>3</v>
      </c>
      <c r="P3968" s="64"/>
    </row>
    <row r="3969" spans="2:16" x14ac:dyDescent="0.25">
      <c r="B3969" s="62">
        <v>3964</v>
      </c>
      <c r="C3969" s="63" t="s">
        <v>3182</v>
      </c>
      <c r="D3969" s="63" t="s">
        <v>3182</v>
      </c>
      <c r="E3969" s="63" t="s">
        <v>3182</v>
      </c>
      <c r="F3969" s="63" t="s">
        <v>3182</v>
      </c>
      <c r="G3969" s="63"/>
      <c r="H3969" s="63"/>
      <c r="I3969" s="62" t="s">
        <v>3189</v>
      </c>
      <c r="J3969" s="63">
        <v>23.7</v>
      </c>
      <c r="K3969" s="63">
        <v>12</v>
      </c>
      <c r="L3969" s="63" t="s">
        <v>3186</v>
      </c>
      <c r="M3969" s="63" t="s">
        <v>3194</v>
      </c>
      <c r="N3969" s="63" t="s">
        <v>3211</v>
      </c>
      <c r="O3969" s="62">
        <v>3</v>
      </c>
      <c r="P3969" s="64"/>
    </row>
    <row r="3970" spans="2:16" x14ac:dyDescent="0.25">
      <c r="B3970" s="62">
        <v>3965</v>
      </c>
      <c r="C3970" s="63" t="s">
        <v>3182</v>
      </c>
      <c r="D3970" s="63" t="s">
        <v>3182</v>
      </c>
      <c r="E3970" s="63" t="s">
        <v>3182</v>
      </c>
      <c r="F3970" s="63" t="s">
        <v>3182</v>
      </c>
      <c r="G3970" s="63"/>
      <c r="H3970" s="63"/>
      <c r="I3970" s="62" t="s">
        <v>3189</v>
      </c>
      <c r="J3970" s="63">
        <v>61.7</v>
      </c>
      <c r="K3970" s="63">
        <v>12</v>
      </c>
      <c r="L3970" s="63" t="s">
        <v>3186</v>
      </c>
      <c r="M3970" s="63" t="s">
        <v>3187</v>
      </c>
      <c r="N3970" s="63" t="s">
        <v>3198</v>
      </c>
      <c r="O3970" s="62">
        <v>3</v>
      </c>
      <c r="P3970" s="64"/>
    </row>
    <row r="3971" spans="2:16" x14ac:dyDescent="0.25">
      <c r="B3971" s="62">
        <v>3966</v>
      </c>
      <c r="C3971" s="63" t="s">
        <v>3182</v>
      </c>
      <c r="D3971" s="63" t="s">
        <v>3182</v>
      </c>
      <c r="E3971" s="63" t="s">
        <v>3241</v>
      </c>
      <c r="F3971" s="63" t="s">
        <v>3241</v>
      </c>
      <c r="G3971" s="63"/>
      <c r="H3971" s="63"/>
      <c r="I3971" s="62" t="s">
        <v>3189</v>
      </c>
      <c r="J3971" s="63">
        <v>50.7</v>
      </c>
      <c r="K3971" s="63">
        <v>12</v>
      </c>
      <c r="L3971" s="63" t="s">
        <v>3186</v>
      </c>
      <c r="M3971" s="63" t="s">
        <v>3187</v>
      </c>
      <c r="N3971" s="63" t="s">
        <v>3198</v>
      </c>
      <c r="O3971" s="62">
        <v>3</v>
      </c>
      <c r="P3971" s="64"/>
    </row>
    <row r="3972" spans="2:16" x14ac:dyDescent="0.25">
      <c r="B3972" s="62">
        <v>3967</v>
      </c>
      <c r="C3972" s="63" t="s">
        <v>3182</v>
      </c>
      <c r="D3972" s="63" t="s">
        <v>3182</v>
      </c>
      <c r="E3972" s="63" t="s">
        <v>3182</v>
      </c>
      <c r="F3972" s="63" t="s">
        <v>3182</v>
      </c>
      <c r="G3972" s="63"/>
      <c r="H3972" s="63"/>
      <c r="I3972" s="62" t="s">
        <v>3189</v>
      </c>
      <c r="J3972" s="63">
        <v>48.5</v>
      </c>
      <c r="K3972" s="63">
        <v>12</v>
      </c>
      <c r="L3972" s="63" t="s">
        <v>3186</v>
      </c>
      <c r="M3972" s="63" t="s">
        <v>3187</v>
      </c>
      <c r="N3972" s="63" t="s">
        <v>3198</v>
      </c>
      <c r="O3972" s="62">
        <v>3</v>
      </c>
      <c r="P3972" s="64"/>
    </row>
    <row r="3973" spans="2:16" x14ac:dyDescent="0.25">
      <c r="B3973" s="62">
        <v>3968</v>
      </c>
      <c r="C3973" s="63" t="s">
        <v>3182</v>
      </c>
      <c r="D3973" s="63" t="s">
        <v>3182</v>
      </c>
      <c r="E3973" s="63" t="s">
        <v>3237</v>
      </c>
      <c r="F3973" s="63" t="s">
        <v>3237</v>
      </c>
      <c r="G3973" s="63"/>
      <c r="H3973" s="63"/>
      <c r="I3973" s="62" t="s">
        <v>3189</v>
      </c>
      <c r="J3973" s="63">
        <v>68.400000000000006</v>
      </c>
      <c r="K3973" s="63">
        <v>12</v>
      </c>
      <c r="L3973" s="63" t="s">
        <v>3186</v>
      </c>
      <c r="M3973" s="63" t="s">
        <v>3238</v>
      </c>
      <c r="N3973" s="63" t="s">
        <v>3239</v>
      </c>
      <c r="O3973" s="62">
        <v>3</v>
      </c>
      <c r="P3973" s="64"/>
    </row>
    <row r="3974" spans="2:16" x14ac:dyDescent="0.25">
      <c r="B3974" s="62">
        <v>3969</v>
      </c>
      <c r="C3974" s="63" t="s">
        <v>3182</v>
      </c>
      <c r="D3974" s="63" t="s">
        <v>3182</v>
      </c>
      <c r="E3974" s="63" t="s">
        <v>3182</v>
      </c>
      <c r="F3974" s="63" t="s">
        <v>3182</v>
      </c>
      <c r="G3974" s="63"/>
      <c r="H3974" s="63"/>
      <c r="I3974" s="62" t="s">
        <v>3189</v>
      </c>
      <c r="J3974" s="63">
        <v>42.2</v>
      </c>
      <c r="K3974" s="63">
        <v>13</v>
      </c>
      <c r="L3974" s="63" t="s">
        <v>3186</v>
      </c>
      <c r="M3974" s="63" t="s">
        <v>3187</v>
      </c>
      <c r="N3974" s="63" t="s">
        <v>3190</v>
      </c>
      <c r="O3974" s="62">
        <v>3</v>
      </c>
      <c r="P3974" s="64"/>
    </row>
    <row r="3975" spans="2:16" x14ac:dyDescent="0.25">
      <c r="B3975" s="62">
        <v>3970</v>
      </c>
      <c r="C3975" s="63" t="s">
        <v>3182</v>
      </c>
      <c r="D3975" s="63" t="s">
        <v>3182</v>
      </c>
      <c r="E3975" s="63" t="s">
        <v>3237</v>
      </c>
      <c r="F3975" s="63" t="s">
        <v>3237</v>
      </c>
      <c r="G3975" s="63"/>
      <c r="H3975" s="63"/>
      <c r="I3975" s="62" t="s">
        <v>3200</v>
      </c>
      <c r="J3975" s="63">
        <v>25</v>
      </c>
      <c r="K3975" s="63">
        <v>8</v>
      </c>
      <c r="L3975" s="63" t="s">
        <v>3186</v>
      </c>
      <c r="M3975" s="63" t="s">
        <v>3187</v>
      </c>
      <c r="N3975" s="63" t="s">
        <v>3221</v>
      </c>
      <c r="O3975" s="62">
        <v>2</v>
      </c>
      <c r="P3975" s="65"/>
    </row>
    <row r="3976" spans="2:16" x14ac:dyDescent="0.25">
      <c r="B3976" s="62">
        <v>3971</v>
      </c>
      <c r="C3976" s="63" t="s">
        <v>3182</v>
      </c>
      <c r="D3976" s="63" t="s">
        <v>3182</v>
      </c>
      <c r="E3976" s="63" t="s">
        <v>3237</v>
      </c>
      <c r="F3976" s="63" t="s">
        <v>3237</v>
      </c>
      <c r="G3976" s="63"/>
      <c r="H3976" s="63"/>
      <c r="I3976" s="62" t="s">
        <v>3189</v>
      </c>
      <c r="J3976" s="63">
        <v>81.5</v>
      </c>
      <c r="K3976" s="63">
        <v>12</v>
      </c>
      <c r="L3976" s="63" t="s">
        <v>3186</v>
      </c>
      <c r="M3976" s="63" t="s">
        <v>3238</v>
      </c>
      <c r="N3976" s="63" t="s">
        <v>3239</v>
      </c>
      <c r="O3976" s="62">
        <v>3</v>
      </c>
      <c r="P3976" s="64"/>
    </row>
    <row r="3977" spans="2:16" x14ac:dyDescent="0.25">
      <c r="B3977" s="62">
        <v>3972</v>
      </c>
      <c r="C3977" s="63" t="s">
        <v>3182</v>
      </c>
      <c r="D3977" s="63" t="s">
        <v>3182</v>
      </c>
      <c r="E3977" s="63" t="s">
        <v>3241</v>
      </c>
      <c r="F3977" s="63" t="s">
        <v>3241</v>
      </c>
      <c r="G3977" s="63"/>
      <c r="H3977" s="63"/>
      <c r="I3977" s="62" t="s">
        <v>3200</v>
      </c>
      <c r="J3977" s="63">
        <v>23.3</v>
      </c>
      <c r="K3977" s="63">
        <v>7</v>
      </c>
      <c r="L3977" s="63" t="s">
        <v>3186</v>
      </c>
      <c r="M3977" s="63" t="s">
        <v>3238</v>
      </c>
      <c r="N3977" s="63" t="s">
        <v>3250</v>
      </c>
      <c r="O3977" s="62">
        <v>1</v>
      </c>
    </row>
    <row r="3978" spans="2:16" x14ac:dyDescent="0.25">
      <c r="B3978" s="62">
        <v>3973</v>
      </c>
      <c r="C3978" s="63" t="s">
        <v>3182</v>
      </c>
      <c r="D3978" s="63" t="s">
        <v>3182</v>
      </c>
      <c r="E3978" s="63" t="s">
        <v>3236</v>
      </c>
      <c r="F3978" s="63" t="s">
        <v>3236</v>
      </c>
      <c r="G3978" s="63"/>
      <c r="H3978" s="63"/>
      <c r="I3978" s="62" t="s">
        <v>3189</v>
      </c>
      <c r="J3978" s="63">
        <v>58.9</v>
      </c>
      <c r="K3978" s="63">
        <v>12</v>
      </c>
      <c r="L3978" s="63" t="s">
        <v>3186</v>
      </c>
      <c r="M3978" s="63" t="s">
        <v>3187</v>
      </c>
      <c r="N3978" s="63" t="s">
        <v>3198</v>
      </c>
      <c r="O3978" s="62">
        <v>3</v>
      </c>
      <c r="P3978" s="64"/>
    </row>
    <row r="3979" spans="2:16" x14ac:dyDescent="0.25">
      <c r="B3979" s="62">
        <v>3974</v>
      </c>
      <c r="C3979" s="63" t="s">
        <v>3182</v>
      </c>
      <c r="D3979" s="63" t="s">
        <v>3182</v>
      </c>
      <c r="E3979" s="63" t="s">
        <v>3237</v>
      </c>
      <c r="F3979" s="63" t="s">
        <v>3237</v>
      </c>
      <c r="G3979" s="63"/>
      <c r="H3979" s="63"/>
      <c r="I3979" s="62" t="s">
        <v>3189</v>
      </c>
      <c r="J3979" s="63">
        <v>22</v>
      </c>
      <c r="K3979" s="63">
        <v>12</v>
      </c>
      <c r="L3979" s="63" t="s">
        <v>3186</v>
      </c>
      <c r="M3979" s="63" t="s">
        <v>3238</v>
      </c>
      <c r="N3979" s="63" t="s">
        <v>3239</v>
      </c>
      <c r="O3979" s="62">
        <v>3</v>
      </c>
      <c r="P3979" s="64"/>
    </row>
    <row r="3980" spans="2:16" x14ac:dyDescent="0.25">
      <c r="B3980" s="62">
        <v>3975</v>
      </c>
      <c r="C3980" s="63" t="s">
        <v>3182</v>
      </c>
      <c r="D3980" s="63" t="s">
        <v>3182</v>
      </c>
      <c r="E3980" s="63" t="s">
        <v>3237</v>
      </c>
      <c r="F3980" s="63" t="s">
        <v>3237</v>
      </c>
      <c r="G3980" s="63"/>
      <c r="H3980" s="63"/>
      <c r="I3980" s="62" t="s">
        <v>3189</v>
      </c>
      <c r="J3980" s="63">
        <v>46</v>
      </c>
      <c r="K3980" s="63">
        <v>12</v>
      </c>
      <c r="L3980" s="63" t="s">
        <v>3186</v>
      </c>
      <c r="M3980" s="63" t="s">
        <v>3187</v>
      </c>
      <c r="N3980" s="63" t="s">
        <v>3198</v>
      </c>
      <c r="O3980" s="62">
        <v>3</v>
      </c>
      <c r="P3980" s="64"/>
    </row>
    <row r="3981" spans="2:16" x14ac:dyDescent="0.25">
      <c r="B3981" s="62">
        <v>3976</v>
      </c>
      <c r="C3981" s="63" t="s">
        <v>3182</v>
      </c>
      <c r="D3981" s="63" t="s">
        <v>3182</v>
      </c>
      <c r="E3981" s="63" t="s">
        <v>3237</v>
      </c>
      <c r="F3981" s="63" t="s">
        <v>3237</v>
      </c>
      <c r="G3981" s="63"/>
      <c r="H3981" s="63"/>
      <c r="I3981" s="62" t="s">
        <v>3189</v>
      </c>
      <c r="J3981" s="63">
        <v>71.5</v>
      </c>
      <c r="K3981" s="63">
        <v>12</v>
      </c>
      <c r="L3981" s="63" t="s">
        <v>3186</v>
      </c>
      <c r="M3981" s="63" t="s">
        <v>3238</v>
      </c>
      <c r="N3981" s="63" t="s">
        <v>3239</v>
      </c>
      <c r="O3981" s="62">
        <v>3</v>
      </c>
      <c r="P3981" s="64"/>
    </row>
    <row r="3982" spans="2:16" x14ac:dyDescent="0.25">
      <c r="B3982" s="62">
        <v>3977</v>
      </c>
      <c r="C3982" s="63" t="s">
        <v>3182</v>
      </c>
      <c r="D3982" s="63" t="s">
        <v>3182</v>
      </c>
      <c r="E3982" s="63" t="s">
        <v>3237</v>
      </c>
      <c r="F3982" s="63" t="s">
        <v>3237</v>
      </c>
      <c r="G3982" s="63"/>
      <c r="H3982" s="63"/>
      <c r="I3982" s="62" t="s">
        <v>3189</v>
      </c>
      <c r="J3982" s="63">
        <v>91.7</v>
      </c>
      <c r="K3982" s="63">
        <v>14</v>
      </c>
      <c r="L3982" s="63" t="s">
        <v>3186</v>
      </c>
      <c r="M3982" s="63" t="s">
        <v>3187</v>
      </c>
      <c r="N3982" s="63" t="s">
        <v>3203</v>
      </c>
      <c r="O3982" s="62">
        <v>3</v>
      </c>
      <c r="P3982" s="64"/>
    </row>
    <row r="3983" spans="2:16" x14ac:dyDescent="0.25">
      <c r="B3983" s="62">
        <v>3978</v>
      </c>
      <c r="C3983" s="63" t="s">
        <v>3182</v>
      </c>
      <c r="D3983" s="63" t="s">
        <v>3182</v>
      </c>
      <c r="E3983" s="63" t="s">
        <v>3237</v>
      </c>
      <c r="F3983" s="63" t="s">
        <v>3237</v>
      </c>
      <c r="G3983" s="63"/>
      <c r="H3983" s="63"/>
      <c r="I3983" s="62" t="s">
        <v>3189</v>
      </c>
      <c r="J3983" s="63">
        <v>60</v>
      </c>
      <c r="K3983" s="63">
        <v>12</v>
      </c>
      <c r="L3983" s="63" t="s">
        <v>3186</v>
      </c>
      <c r="M3983" s="63" t="s">
        <v>3187</v>
      </c>
      <c r="N3983" s="63" t="s">
        <v>3198</v>
      </c>
      <c r="O3983" s="62">
        <v>3</v>
      </c>
      <c r="P3983" s="64"/>
    </row>
    <row r="3984" spans="2:16" x14ac:dyDescent="0.25">
      <c r="B3984" s="62">
        <v>3979</v>
      </c>
      <c r="C3984" s="63" t="s">
        <v>3182</v>
      </c>
      <c r="D3984" s="63" t="s">
        <v>3182</v>
      </c>
      <c r="E3984" s="63" t="s">
        <v>3237</v>
      </c>
      <c r="F3984" s="63" t="s">
        <v>3237</v>
      </c>
      <c r="G3984" s="63"/>
      <c r="H3984" s="63"/>
      <c r="I3984" s="62" t="s">
        <v>3189</v>
      </c>
      <c r="J3984" s="63">
        <v>59.4</v>
      </c>
      <c r="K3984" s="63">
        <v>12</v>
      </c>
      <c r="L3984" s="63" t="s">
        <v>3186</v>
      </c>
      <c r="M3984" s="63" t="s">
        <v>3238</v>
      </c>
      <c r="N3984" s="63" t="s">
        <v>3239</v>
      </c>
      <c r="O3984" s="62">
        <v>3</v>
      </c>
      <c r="P3984" s="64"/>
    </row>
    <row r="3985" spans="2:16" x14ac:dyDescent="0.25">
      <c r="B3985" s="62">
        <v>3980</v>
      </c>
      <c r="C3985" s="63" t="s">
        <v>3182</v>
      </c>
      <c r="D3985" s="63" t="s">
        <v>3182</v>
      </c>
      <c r="E3985" s="63" t="s">
        <v>3237</v>
      </c>
      <c r="F3985" s="63" t="s">
        <v>3237</v>
      </c>
      <c r="G3985" s="63"/>
      <c r="H3985" s="63"/>
      <c r="I3985" s="62" t="s">
        <v>3189</v>
      </c>
      <c r="J3985" s="63">
        <v>20</v>
      </c>
      <c r="K3985" s="63">
        <v>13</v>
      </c>
      <c r="L3985" s="63" t="s">
        <v>3186</v>
      </c>
      <c r="M3985" s="63" t="s">
        <v>3187</v>
      </c>
      <c r="N3985" s="63" t="s">
        <v>3199</v>
      </c>
      <c r="O3985" s="62">
        <v>3</v>
      </c>
      <c r="P3985" s="64"/>
    </row>
    <row r="3986" spans="2:16" x14ac:dyDescent="0.25">
      <c r="B3986" s="62">
        <v>3981</v>
      </c>
      <c r="C3986" s="63" t="s">
        <v>3182</v>
      </c>
      <c r="D3986" s="63" t="s">
        <v>3182</v>
      </c>
      <c r="E3986" s="63" t="s">
        <v>3241</v>
      </c>
      <c r="F3986" s="63" t="s">
        <v>3241</v>
      </c>
      <c r="G3986" s="63"/>
      <c r="H3986" s="63"/>
      <c r="I3986" s="62" t="s">
        <v>3189</v>
      </c>
      <c r="J3986" s="63">
        <v>48.4</v>
      </c>
      <c r="K3986" s="63">
        <v>12</v>
      </c>
      <c r="L3986" s="63" t="s">
        <v>3186</v>
      </c>
      <c r="M3986" s="63" t="s">
        <v>3187</v>
      </c>
      <c r="N3986" s="63" t="s">
        <v>3198</v>
      </c>
      <c r="O3986" s="62">
        <v>3</v>
      </c>
      <c r="P3986" s="64"/>
    </row>
    <row r="3987" spans="2:16" x14ac:dyDescent="0.25">
      <c r="B3987" s="62">
        <v>3982</v>
      </c>
      <c r="C3987" s="63" t="s">
        <v>3182</v>
      </c>
      <c r="D3987" s="63" t="s">
        <v>3182</v>
      </c>
      <c r="E3987" s="63" t="s">
        <v>3237</v>
      </c>
      <c r="F3987" s="63" t="s">
        <v>3237</v>
      </c>
      <c r="G3987" s="63"/>
      <c r="H3987" s="63"/>
      <c r="I3987" s="62" t="s">
        <v>3189</v>
      </c>
      <c r="J3987" s="63">
        <v>63.1</v>
      </c>
      <c r="K3987" s="63">
        <v>14</v>
      </c>
      <c r="L3987" s="63" t="s">
        <v>3186</v>
      </c>
      <c r="M3987" s="63" t="s">
        <v>3187</v>
      </c>
      <c r="N3987" s="63" t="s">
        <v>3203</v>
      </c>
      <c r="O3987" s="62">
        <v>3</v>
      </c>
      <c r="P3987" s="64"/>
    </row>
    <row r="3988" spans="2:16" x14ac:dyDescent="0.25">
      <c r="B3988" s="62">
        <v>3983</v>
      </c>
      <c r="C3988" s="63" t="s">
        <v>3182</v>
      </c>
      <c r="D3988" s="63" t="s">
        <v>3182</v>
      </c>
      <c r="E3988" s="63" t="s">
        <v>3237</v>
      </c>
      <c r="F3988" s="63" t="s">
        <v>3237</v>
      </c>
      <c r="G3988" s="63"/>
      <c r="H3988" s="63"/>
      <c r="I3988" s="62" t="s">
        <v>3189</v>
      </c>
      <c r="J3988" s="63">
        <v>89.4</v>
      </c>
      <c r="K3988" s="63">
        <v>12</v>
      </c>
      <c r="L3988" s="63" t="s">
        <v>3186</v>
      </c>
      <c r="M3988" s="63" t="s">
        <v>3238</v>
      </c>
      <c r="N3988" s="63" t="s">
        <v>3239</v>
      </c>
      <c r="O3988" s="62">
        <v>3</v>
      </c>
      <c r="P3988" s="64"/>
    </row>
    <row r="3989" spans="2:16" x14ac:dyDescent="0.25">
      <c r="B3989" s="62">
        <v>3984</v>
      </c>
      <c r="C3989" s="63" t="s">
        <v>3182</v>
      </c>
      <c r="D3989" s="63" t="s">
        <v>3182</v>
      </c>
      <c r="E3989" s="63" t="s">
        <v>3237</v>
      </c>
      <c r="F3989" s="63" t="s">
        <v>3237</v>
      </c>
      <c r="G3989" s="63"/>
      <c r="H3989" s="63"/>
      <c r="I3989" s="62" t="s">
        <v>3189</v>
      </c>
      <c r="J3989" s="63">
        <v>71.8</v>
      </c>
      <c r="K3989" s="63">
        <v>12</v>
      </c>
      <c r="L3989" s="63" t="s">
        <v>3186</v>
      </c>
      <c r="M3989" s="63" t="s">
        <v>3238</v>
      </c>
      <c r="N3989" s="63" t="s">
        <v>3239</v>
      </c>
      <c r="O3989" s="62">
        <v>3</v>
      </c>
      <c r="P3989" s="64"/>
    </row>
    <row r="3990" spans="2:16" x14ac:dyDescent="0.25">
      <c r="B3990" s="62">
        <v>3985</v>
      </c>
      <c r="C3990" s="63" t="s">
        <v>3182</v>
      </c>
      <c r="D3990" s="63" t="s">
        <v>3182</v>
      </c>
      <c r="E3990" s="63" t="s">
        <v>3236</v>
      </c>
      <c r="F3990" s="63" t="s">
        <v>3236</v>
      </c>
      <c r="G3990" s="63"/>
      <c r="H3990" s="63"/>
      <c r="I3990" s="62" t="s">
        <v>3189</v>
      </c>
      <c r="J3990" s="63">
        <v>62.5</v>
      </c>
      <c r="K3990" s="63">
        <v>12</v>
      </c>
      <c r="L3990" s="63" t="s">
        <v>3186</v>
      </c>
      <c r="M3990" s="63" t="s">
        <v>3187</v>
      </c>
      <c r="N3990" s="63" t="s">
        <v>3198</v>
      </c>
      <c r="O3990" s="62">
        <v>3</v>
      </c>
      <c r="P3990" s="64"/>
    </row>
    <row r="3991" spans="2:16" x14ac:dyDescent="0.25">
      <c r="B3991" s="62">
        <v>3986</v>
      </c>
      <c r="C3991" s="63" t="s">
        <v>3182</v>
      </c>
      <c r="D3991" s="63" t="s">
        <v>3182</v>
      </c>
      <c r="E3991" s="63" t="s">
        <v>3237</v>
      </c>
      <c r="F3991" s="63" t="s">
        <v>3237</v>
      </c>
      <c r="G3991" s="63"/>
      <c r="H3991" s="63"/>
      <c r="I3991" s="62" t="s">
        <v>3189</v>
      </c>
      <c r="J3991" s="63">
        <v>79</v>
      </c>
      <c r="K3991" s="63">
        <v>12</v>
      </c>
      <c r="L3991" s="63" t="s">
        <v>3186</v>
      </c>
      <c r="M3991" s="63" t="s">
        <v>3238</v>
      </c>
      <c r="N3991" s="63" t="s">
        <v>3239</v>
      </c>
      <c r="O3991" s="62">
        <v>3</v>
      </c>
      <c r="P3991" s="64"/>
    </row>
    <row r="3992" spans="2:16" x14ac:dyDescent="0.25">
      <c r="B3992" s="62">
        <v>3987</v>
      </c>
      <c r="C3992" s="63" t="s">
        <v>3182</v>
      </c>
      <c r="D3992" s="63" t="s">
        <v>3196</v>
      </c>
      <c r="E3992" s="63" t="s">
        <v>3210</v>
      </c>
      <c r="F3992" s="63" t="s">
        <v>3210</v>
      </c>
      <c r="G3992" s="63"/>
      <c r="H3992" s="63"/>
      <c r="I3992" s="62" t="s">
        <v>3189</v>
      </c>
      <c r="J3992" s="63">
        <v>60</v>
      </c>
      <c r="K3992" s="63">
        <v>13</v>
      </c>
      <c r="L3992" s="63" t="s">
        <v>3186</v>
      </c>
      <c r="M3992" s="63" t="s">
        <v>3187</v>
      </c>
      <c r="N3992" s="63" t="s">
        <v>3190</v>
      </c>
      <c r="O3992" s="62">
        <v>3</v>
      </c>
      <c r="P3992" s="64"/>
    </row>
    <row r="3993" spans="2:16" x14ac:dyDescent="0.25">
      <c r="B3993" s="62">
        <v>3988</v>
      </c>
      <c r="C3993" s="63" t="s">
        <v>3182</v>
      </c>
      <c r="D3993" s="63" t="s">
        <v>3196</v>
      </c>
      <c r="E3993" s="63" t="s">
        <v>3210</v>
      </c>
      <c r="F3993" s="63" t="s">
        <v>3210</v>
      </c>
      <c r="G3993" s="63"/>
      <c r="H3993" s="63"/>
      <c r="I3993" s="62" t="s">
        <v>3189</v>
      </c>
      <c r="J3993" s="63">
        <v>50</v>
      </c>
      <c r="K3993" s="63">
        <v>13</v>
      </c>
      <c r="L3993" s="63" t="s">
        <v>3186</v>
      </c>
      <c r="M3993" s="63" t="s">
        <v>3187</v>
      </c>
      <c r="N3993" s="63" t="s">
        <v>3199</v>
      </c>
      <c r="O3993" s="62">
        <v>3</v>
      </c>
      <c r="P3993" s="64"/>
    </row>
    <row r="3994" spans="2:16" x14ac:dyDescent="0.25">
      <c r="B3994" s="62">
        <v>3989</v>
      </c>
      <c r="C3994" s="63" t="s">
        <v>3182</v>
      </c>
      <c r="D3994" s="63" t="s">
        <v>3196</v>
      </c>
      <c r="E3994" s="63" t="s">
        <v>3210</v>
      </c>
      <c r="F3994" s="63" t="s">
        <v>3210</v>
      </c>
      <c r="G3994" s="63"/>
      <c r="H3994" s="63"/>
      <c r="I3994" s="62" t="s">
        <v>3189</v>
      </c>
      <c r="J3994" s="63">
        <v>62</v>
      </c>
      <c r="K3994" s="63">
        <v>12</v>
      </c>
      <c r="L3994" s="63" t="s">
        <v>3186</v>
      </c>
      <c r="M3994" s="63" t="s">
        <v>3187</v>
      </c>
      <c r="N3994" s="63" t="s">
        <v>3198</v>
      </c>
      <c r="O3994" s="62">
        <v>3</v>
      </c>
      <c r="P3994" s="64"/>
    </row>
    <row r="3995" spans="2:16" x14ac:dyDescent="0.25">
      <c r="B3995" s="62">
        <v>3990</v>
      </c>
      <c r="C3995" s="63" t="s">
        <v>3182</v>
      </c>
      <c r="D3995" s="63" t="s">
        <v>3196</v>
      </c>
      <c r="E3995" s="63" t="s">
        <v>3210</v>
      </c>
      <c r="F3995" s="63" t="s">
        <v>3210</v>
      </c>
      <c r="G3995" s="63"/>
      <c r="H3995" s="63"/>
      <c r="I3995" s="62" t="s">
        <v>3189</v>
      </c>
      <c r="J3995" s="63">
        <v>53</v>
      </c>
      <c r="K3995" s="63">
        <v>11</v>
      </c>
      <c r="L3995" s="63" t="s">
        <v>3186</v>
      </c>
      <c r="M3995" s="63" t="s">
        <v>3187</v>
      </c>
      <c r="N3995" s="63" t="s">
        <v>3230</v>
      </c>
      <c r="O3995" s="62">
        <v>3</v>
      </c>
      <c r="P3995" s="64"/>
    </row>
    <row r="3996" spans="2:16" x14ac:dyDescent="0.25">
      <c r="B3996" s="62">
        <v>3991</v>
      </c>
      <c r="C3996" s="63" t="s">
        <v>3182</v>
      </c>
      <c r="D3996" s="63" t="s">
        <v>3196</v>
      </c>
      <c r="E3996" s="63" t="s">
        <v>3210</v>
      </c>
      <c r="F3996" s="63" t="s">
        <v>3210</v>
      </c>
      <c r="G3996" s="63"/>
      <c r="H3996" s="63"/>
      <c r="I3996" s="62" t="s">
        <v>3189</v>
      </c>
      <c r="J3996" s="63">
        <v>60</v>
      </c>
      <c r="K3996" s="63">
        <v>12</v>
      </c>
      <c r="L3996" s="63" t="s">
        <v>3186</v>
      </c>
      <c r="M3996" s="63" t="s">
        <v>3187</v>
      </c>
      <c r="N3996" s="63" t="s">
        <v>3198</v>
      </c>
      <c r="O3996" s="62">
        <v>3</v>
      </c>
      <c r="P3996" s="64"/>
    </row>
    <row r="3997" spans="2:16" x14ac:dyDescent="0.25">
      <c r="B3997" s="62">
        <v>3992</v>
      </c>
      <c r="C3997" s="63" t="s">
        <v>3182</v>
      </c>
      <c r="D3997" s="63" t="s">
        <v>3196</v>
      </c>
      <c r="E3997" s="63" t="s">
        <v>3210</v>
      </c>
      <c r="F3997" s="63" t="s">
        <v>3210</v>
      </c>
      <c r="G3997" s="63"/>
      <c r="H3997" s="63"/>
      <c r="I3997" s="62" t="s">
        <v>3189</v>
      </c>
      <c r="J3997" s="63">
        <v>74</v>
      </c>
      <c r="K3997" s="63">
        <v>12</v>
      </c>
      <c r="L3997" s="63" t="s">
        <v>3186</v>
      </c>
      <c r="M3997" s="63" t="s">
        <v>3187</v>
      </c>
      <c r="N3997" s="63" t="s">
        <v>3198</v>
      </c>
      <c r="O3997" s="62">
        <v>3</v>
      </c>
      <c r="P3997" s="64"/>
    </row>
    <row r="3998" spans="2:16" x14ac:dyDescent="0.25">
      <c r="B3998" s="62">
        <v>3993</v>
      </c>
      <c r="C3998" s="63" t="s">
        <v>3182</v>
      </c>
      <c r="D3998" s="63" t="s">
        <v>3196</v>
      </c>
      <c r="E3998" s="63" t="s">
        <v>3210</v>
      </c>
      <c r="F3998" s="63" t="s">
        <v>3210</v>
      </c>
      <c r="G3998" s="63"/>
      <c r="H3998" s="63"/>
      <c r="I3998" s="62" t="s">
        <v>3189</v>
      </c>
      <c r="J3998" s="63">
        <v>49</v>
      </c>
      <c r="K3998" s="63">
        <v>12</v>
      </c>
      <c r="L3998" s="63" t="s">
        <v>3186</v>
      </c>
      <c r="M3998" s="63" t="s">
        <v>3187</v>
      </c>
      <c r="N3998" s="63" t="s">
        <v>3198</v>
      </c>
      <c r="O3998" s="62">
        <v>3</v>
      </c>
      <c r="P3998" s="64"/>
    </row>
    <row r="3999" spans="2:16" x14ac:dyDescent="0.25">
      <c r="B3999" s="62">
        <v>3994</v>
      </c>
      <c r="C3999" s="63" t="s">
        <v>3182</v>
      </c>
      <c r="D3999" s="63" t="s">
        <v>3196</v>
      </c>
      <c r="E3999" s="63" t="s">
        <v>3210</v>
      </c>
      <c r="F3999" s="63" t="s">
        <v>3210</v>
      </c>
      <c r="G3999" s="63"/>
      <c r="H3999" s="63"/>
      <c r="I3999" s="62" t="s">
        <v>3189</v>
      </c>
      <c r="J3999" s="63">
        <v>50</v>
      </c>
      <c r="K3999" s="63">
        <v>12</v>
      </c>
      <c r="L3999" s="63" t="s">
        <v>3186</v>
      </c>
      <c r="M3999" s="63" t="s">
        <v>3187</v>
      </c>
      <c r="N3999" s="63" t="s">
        <v>3198</v>
      </c>
      <c r="O3999" s="62">
        <v>3</v>
      </c>
      <c r="P3999" s="64"/>
    </row>
    <row r="4000" spans="2:16" x14ac:dyDescent="0.25">
      <c r="B4000" s="62">
        <v>3995</v>
      </c>
      <c r="C4000" s="63" t="s">
        <v>3182</v>
      </c>
      <c r="D4000" s="63" t="s">
        <v>3196</v>
      </c>
      <c r="E4000" s="63" t="s">
        <v>3210</v>
      </c>
      <c r="F4000" s="63" t="s">
        <v>3210</v>
      </c>
      <c r="G4000" s="63"/>
      <c r="H4000" s="63"/>
      <c r="I4000" s="62" t="s">
        <v>3189</v>
      </c>
      <c r="J4000" s="63">
        <v>52</v>
      </c>
      <c r="K4000" s="63">
        <v>12</v>
      </c>
      <c r="L4000" s="63" t="s">
        <v>3186</v>
      </c>
      <c r="M4000" s="63" t="s">
        <v>3187</v>
      </c>
      <c r="N4000" s="63" t="s">
        <v>3198</v>
      </c>
      <c r="O4000" s="62">
        <v>3</v>
      </c>
      <c r="P4000" s="64"/>
    </row>
    <row r="4001" spans="2:16" x14ac:dyDescent="0.25">
      <c r="B4001" s="62">
        <v>3996</v>
      </c>
      <c r="C4001" s="63" t="s">
        <v>3182</v>
      </c>
      <c r="D4001" s="63" t="s">
        <v>3196</v>
      </c>
      <c r="E4001" s="63" t="s">
        <v>3210</v>
      </c>
      <c r="F4001" s="63" t="s">
        <v>3210</v>
      </c>
      <c r="G4001" s="63"/>
      <c r="H4001" s="63"/>
      <c r="I4001" s="62" t="s">
        <v>3189</v>
      </c>
      <c r="J4001" s="63">
        <v>63</v>
      </c>
      <c r="K4001" s="63">
        <v>12</v>
      </c>
      <c r="L4001" s="63" t="s">
        <v>3186</v>
      </c>
      <c r="M4001" s="63" t="s">
        <v>3187</v>
      </c>
      <c r="N4001" s="63" t="s">
        <v>3198</v>
      </c>
      <c r="O4001" s="62">
        <v>3</v>
      </c>
      <c r="P4001" s="64"/>
    </row>
    <row r="4002" spans="2:16" x14ac:dyDescent="0.25">
      <c r="B4002" s="62">
        <v>3997</v>
      </c>
      <c r="C4002" s="63" t="s">
        <v>3182</v>
      </c>
      <c r="D4002" s="63" t="s">
        <v>3196</v>
      </c>
      <c r="E4002" s="63" t="s">
        <v>3210</v>
      </c>
      <c r="F4002" s="63" t="s">
        <v>3210</v>
      </c>
      <c r="G4002" s="63"/>
      <c r="H4002" s="63"/>
      <c r="I4002" s="62" t="s">
        <v>3189</v>
      </c>
      <c r="J4002" s="63">
        <v>67.400000000000006</v>
      </c>
      <c r="K4002" s="63">
        <v>13</v>
      </c>
      <c r="L4002" s="63" t="s">
        <v>3186</v>
      </c>
      <c r="M4002" s="63" t="s">
        <v>3187</v>
      </c>
      <c r="N4002" s="63" t="s">
        <v>3199</v>
      </c>
      <c r="O4002" s="62">
        <v>3</v>
      </c>
      <c r="P4002" s="64"/>
    </row>
    <row r="4003" spans="2:16" x14ac:dyDescent="0.25">
      <c r="B4003" s="62">
        <v>3998</v>
      </c>
      <c r="C4003" s="63" t="s">
        <v>3182</v>
      </c>
      <c r="D4003" s="63" t="s">
        <v>3196</v>
      </c>
      <c r="E4003" s="63" t="s">
        <v>3210</v>
      </c>
      <c r="F4003" s="63" t="s">
        <v>3210</v>
      </c>
      <c r="G4003" s="63"/>
      <c r="H4003" s="63"/>
      <c r="I4003" s="62" t="s">
        <v>3189</v>
      </c>
      <c r="J4003" s="63">
        <v>58</v>
      </c>
      <c r="K4003" s="63">
        <v>12</v>
      </c>
      <c r="L4003" s="63" t="s">
        <v>3186</v>
      </c>
      <c r="M4003" s="63" t="s">
        <v>3187</v>
      </c>
      <c r="N4003" s="63" t="s">
        <v>3198</v>
      </c>
      <c r="O4003" s="62">
        <v>3</v>
      </c>
      <c r="P4003" s="64"/>
    </row>
    <row r="4004" spans="2:16" x14ac:dyDescent="0.25">
      <c r="B4004" s="62">
        <v>3999</v>
      </c>
      <c r="C4004" s="63" t="s">
        <v>3182</v>
      </c>
      <c r="D4004" s="63" t="s">
        <v>3196</v>
      </c>
      <c r="E4004" s="63" t="s">
        <v>3210</v>
      </c>
      <c r="F4004" s="63" t="s">
        <v>3210</v>
      </c>
      <c r="G4004" s="63"/>
      <c r="H4004" s="63"/>
      <c r="I4004" s="62" t="s">
        <v>3189</v>
      </c>
      <c r="J4004" s="63">
        <v>48</v>
      </c>
      <c r="K4004" s="63">
        <v>12</v>
      </c>
      <c r="L4004" s="63" t="s">
        <v>3186</v>
      </c>
      <c r="M4004" s="63" t="s">
        <v>3187</v>
      </c>
      <c r="N4004" s="63" t="s">
        <v>3198</v>
      </c>
      <c r="O4004" s="62">
        <v>3</v>
      </c>
      <c r="P4004" s="64"/>
    </row>
    <row r="4005" spans="2:16" x14ac:dyDescent="0.25">
      <c r="B4005" s="62">
        <v>4000</v>
      </c>
      <c r="C4005" s="63" t="s">
        <v>3182</v>
      </c>
      <c r="D4005" s="63" t="s">
        <v>3196</v>
      </c>
      <c r="E4005" s="63" t="s">
        <v>3210</v>
      </c>
      <c r="F4005" s="63" t="s">
        <v>3210</v>
      </c>
      <c r="G4005" s="63"/>
      <c r="H4005" s="63"/>
      <c r="I4005" s="62" t="s">
        <v>3189</v>
      </c>
      <c r="J4005" s="63">
        <v>65</v>
      </c>
      <c r="K4005" s="63">
        <v>13</v>
      </c>
      <c r="L4005" s="63" t="s">
        <v>3186</v>
      </c>
      <c r="M4005" s="63" t="s">
        <v>3187</v>
      </c>
      <c r="N4005" s="63" t="s">
        <v>3190</v>
      </c>
      <c r="O4005" s="62">
        <v>3</v>
      </c>
      <c r="P4005" s="64"/>
    </row>
    <row r="4006" spans="2:16" x14ac:dyDescent="0.25">
      <c r="B4006" s="62">
        <v>4001</v>
      </c>
      <c r="C4006" s="63" t="s">
        <v>3182</v>
      </c>
      <c r="D4006" s="63" t="s">
        <v>3196</v>
      </c>
      <c r="E4006" s="63" t="s">
        <v>3210</v>
      </c>
      <c r="F4006" s="63" t="s">
        <v>3210</v>
      </c>
      <c r="G4006" s="63"/>
      <c r="H4006" s="63"/>
      <c r="I4006" s="62" t="s">
        <v>3189</v>
      </c>
      <c r="J4006" s="63">
        <v>65</v>
      </c>
      <c r="K4006" s="63">
        <v>12</v>
      </c>
      <c r="L4006" s="63" t="s">
        <v>3186</v>
      </c>
      <c r="M4006" s="63" t="s">
        <v>3187</v>
      </c>
      <c r="N4006" s="63" t="s">
        <v>3198</v>
      </c>
      <c r="O4006" s="62">
        <v>3</v>
      </c>
      <c r="P4006" s="64"/>
    </row>
    <row r="4007" spans="2:16" x14ac:dyDescent="0.25">
      <c r="B4007" s="62">
        <v>4002</v>
      </c>
      <c r="C4007" s="63" t="s">
        <v>3182</v>
      </c>
      <c r="D4007" s="63" t="s">
        <v>3196</v>
      </c>
      <c r="E4007" s="63" t="s">
        <v>3210</v>
      </c>
      <c r="F4007" s="63" t="s">
        <v>3210</v>
      </c>
      <c r="G4007" s="63"/>
      <c r="H4007" s="63"/>
      <c r="I4007" s="62" t="s">
        <v>3189</v>
      </c>
      <c r="J4007" s="63">
        <v>41</v>
      </c>
      <c r="K4007" s="63">
        <v>12</v>
      </c>
      <c r="L4007" s="63" t="s">
        <v>3186</v>
      </c>
      <c r="M4007" s="63" t="s">
        <v>3187</v>
      </c>
      <c r="N4007" s="63" t="s">
        <v>3198</v>
      </c>
      <c r="O4007" s="62">
        <v>3</v>
      </c>
      <c r="P4007" s="64"/>
    </row>
    <row r="4008" spans="2:16" x14ac:dyDescent="0.25">
      <c r="B4008" s="62">
        <v>4003</v>
      </c>
      <c r="C4008" s="63" t="s">
        <v>3182</v>
      </c>
      <c r="D4008" s="63" t="s">
        <v>3196</v>
      </c>
      <c r="E4008" s="63" t="s">
        <v>3210</v>
      </c>
      <c r="F4008" s="63" t="s">
        <v>3210</v>
      </c>
      <c r="G4008" s="63"/>
      <c r="H4008" s="63"/>
      <c r="I4008" s="62" t="s">
        <v>3189</v>
      </c>
      <c r="J4008" s="63">
        <v>64</v>
      </c>
      <c r="K4008" s="63">
        <v>12</v>
      </c>
      <c r="L4008" s="63" t="s">
        <v>3186</v>
      </c>
      <c r="M4008" s="63" t="s">
        <v>3187</v>
      </c>
      <c r="N4008" s="63" t="s">
        <v>3198</v>
      </c>
      <c r="O4008" s="62">
        <v>3</v>
      </c>
      <c r="P4008" s="64"/>
    </row>
    <row r="4009" spans="2:16" x14ac:dyDescent="0.25">
      <c r="B4009" s="62">
        <v>4004</v>
      </c>
      <c r="C4009" s="63" t="s">
        <v>3182</v>
      </c>
      <c r="D4009" s="63" t="s">
        <v>3196</v>
      </c>
      <c r="E4009" s="63" t="s">
        <v>3210</v>
      </c>
      <c r="F4009" s="63" t="s">
        <v>3210</v>
      </c>
      <c r="G4009" s="63"/>
      <c r="H4009" s="63"/>
      <c r="I4009" s="62" t="s">
        <v>3189</v>
      </c>
      <c r="J4009" s="63">
        <v>48</v>
      </c>
      <c r="K4009" s="63">
        <v>12</v>
      </c>
      <c r="L4009" s="63" t="s">
        <v>3186</v>
      </c>
      <c r="M4009" s="63" t="s">
        <v>3187</v>
      </c>
      <c r="N4009" s="63" t="s">
        <v>3198</v>
      </c>
      <c r="O4009" s="62">
        <v>3</v>
      </c>
      <c r="P4009" s="64"/>
    </row>
    <row r="4010" spans="2:16" x14ac:dyDescent="0.25">
      <c r="B4010" s="62">
        <v>4005</v>
      </c>
      <c r="C4010" s="63" t="s">
        <v>3182</v>
      </c>
      <c r="D4010" s="63" t="s">
        <v>3196</v>
      </c>
      <c r="E4010" s="63" t="s">
        <v>3210</v>
      </c>
      <c r="F4010" s="63" t="s">
        <v>3210</v>
      </c>
      <c r="G4010" s="63"/>
      <c r="H4010" s="63"/>
      <c r="I4010" s="62" t="s">
        <v>3200</v>
      </c>
      <c r="J4010" s="63">
        <v>39.869999999999997</v>
      </c>
      <c r="K4010" s="63">
        <v>8</v>
      </c>
      <c r="L4010" s="63" t="s">
        <v>3186</v>
      </c>
      <c r="M4010" s="63" t="s">
        <v>3187</v>
      </c>
      <c r="N4010" s="63" t="s">
        <v>3204</v>
      </c>
      <c r="O4010" s="62">
        <v>2</v>
      </c>
    </row>
    <row r="4011" spans="2:16" x14ac:dyDescent="0.25">
      <c r="B4011" s="62">
        <v>4006</v>
      </c>
      <c r="C4011" s="63" t="s">
        <v>3182</v>
      </c>
      <c r="D4011" s="63" t="s">
        <v>3196</v>
      </c>
      <c r="E4011" s="63" t="s">
        <v>3210</v>
      </c>
      <c r="F4011" s="63" t="s">
        <v>3210</v>
      </c>
      <c r="G4011" s="63"/>
      <c r="H4011" s="63"/>
      <c r="I4011" s="62" t="s">
        <v>3200</v>
      </c>
      <c r="J4011" s="63">
        <v>25.8</v>
      </c>
      <c r="K4011" s="63">
        <v>7</v>
      </c>
      <c r="L4011" s="63" t="s">
        <v>3186</v>
      </c>
      <c r="M4011" s="63" t="s">
        <v>3187</v>
      </c>
      <c r="N4011" s="63" t="s">
        <v>3201</v>
      </c>
      <c r="O4011" s="62">
        <v>1</v>
      </c>
    </row>
    <row r="4012" spans="2:16" x14ac:dyDescent="0.25">
      <c r="B4012" s="62">
        <v>4007</v>
      </c>
      <c r="C4012" s="63" t="s">
        <v>3182</v>
      </c>
      <c r="D4012" s="63" t="s">
        <v>3196</v>
      </c>
      <c r="E4012" s="63" t="s">
        <v>3210</v>
      </c>
      <c r="F4012" s="63" t="s">
        <v>3210</v>
      </c>
      <c r="G4012" s="63"/>
      <c r="H4012" s="63"/>
      <c r="I4012" s="62" t="s">
        <v>3189</v>
      </c>
      <c r="J4012" s="63">
        <v>48</v>
      </c>
      <c r="K4012" s="63">
        <v>12</v>
      </c>
      <c r="L4012" s="63" t="s">
        <v>3186</v>
      </c>
      <c r="M4012" s="63" t="s">
        <v>3187</v>
      </c>
      <c r="N4012" s="63" t="s">
        <v>3198</v>
      </c>
      <c r="O4012" s="62">
        <v>3</v>
      </c>
      <c r="P4012" s="64"/>
    </row>
    <row r="4013" spans="2:16" x14ac:dyDescent="0.25">
      <c r="B4013" s="62">
        <v>4008</v>
      </c>
      <c r="C4013" s="63" t="s">
        <v>3182</v>
      </c>
      <c r="D4013" s="63" t="s">
        <v>3196</v>
      </c>
      <c r="E4013" s="63" t="s">
        <v>3210</v>
      </c>
      <c r="F4013" s="63" t="s">
        <v>3210</v>
      </c>
      <c r="G4013" s="63"/>
      <c r="H4013" s="63"/>
      <c r="I4013" s="62" t="s">
        <v>3200</v>
      </c>
      <c r="J4013" s="63">
        <v>29.4</v>
      </c>
      <c r="K4013" s="63">
        <v>7</v>
      </c>
      <c r="L4013" s="63" t="s">
        <v>3186</v>
      </c>
      <c r="M4013" s="63" t="s">
        <v>3187</v>
      </c>
      <c r="N4013" s="63" t="s">
        <v>3201</v>
      </c>
      <c r="O4013" s="62">
        <v>1</v>
      </c>
    </row>
    <row r="4014" spans="2:16" x14ac:dyDescent="0.25">
      <c r="B4014" s="62">
        <v>4009</v>
      </c>
      <c r="C4014" s="63" t="s">
        <v>3182</v>
      </c>
      <c r="D4014" s="63" t="s">
        <v>3196</v>
      </c>
      <c r="E4014" s="63" t="s">
        <v>3210</v>
      </c>
      <c r="F4014" s="63" t="s">
        <v>3210</v>
      </c>
      <c r="G4014" s="63"/>
      <c r="H4014" s="63"/>
      <c r="I4014" s="62" t="s">
        <v>3189</v>
      </c>
      <c r="J4014" s="63">
        <v>78</v>
      </c>
      <c r="K4014" s="63">
        <v>12</v>
      </c>
      <c r="L4014" s="63" t="s">
        <v>3186</v>
      </c>
      <c r="M4014" s="63" t="s">
        <v>3187</v>
      </c>
      <c r="N4014" s="63" t="s">
        <v>3198</v>
      </c>
      <c r="O4014" s="62">
        <v>3</v>
      </c>
      <c r="P4014" s="64"/>
    </row>
    <row r="4015" spans="2:16" x14ac:dyDescent="0.25">
      <c r="B4015" s="62">
        <v>4010</v>
      </c>
      <c r="C4015" s="63" t="s">
        <v>3182</v>
      </c>
      <c r="D4015" s="63" t="s">
        <v>3196</v>
      </c>
      <c r="E4015" s="63" t="s">
        <v>3210</v>
      </c>
      <c r="F4015" s="63" t="s">
        <v>3210</v>
      </c>
      <c r="G4015" s="63"/>
      <c r="H4015" s="63"/>
      <c r="I4015" s="62" t="s">
        <v>3200</v>
      </c>
      <c r="J4015" s="63">
        <v>30.7</v>
      </c>
      <c r="K4015" s="63">
        <v>7</v>
      </c>
      <c r="L4015" s="63" t="s">
        <v>3186</v>
      </c>
      <c r="M4015" s="63" t="s">
        <v>3187</v>
      </c>
      <c r="N4015" s="63" t="s">
        <v>3201</v>
      </c>
      <c r="O4015" s="62">
        <v>1</v>
      </c>
    </row>
    <row r="4016" spans="2:16" x14ac:dyDescent="0.25">
      <c r="B4016" s="62">
        <v>4011</v>
      </c>
      <c r="C4016" s="63" t="s">
        <v>3182</v>
      </c>
      <c r="D4016" s="63" t="s">
        <v>3196</v>
      </c>
      <c r="E4016" s="63" t="s">
        <v>3210</v>
      </c>
      <c r="F4016" s="63" t="s">
        <v>3210</v>
      </c>
      <c r="G4016" s="63"/>
      <c r="H4016" s="63"/>
      <c r="I4016" s="62" t="s">
        <v>3200</v>
      </c>
      <c r="J4016" s="63">
        <v>30.9</v>
      </c>
      <c r="K4016" s="63">
        <v>7</v>
      </c>
      <c r="L4016" s="63" t="s">
        <v>3186</v>
      </c>
      <c r="M4016" s="63" t="s">
        <v>3187</v>
      </c>
      <c r="N4016" s="63" t="s">
        <v>3201</v>
      </c>
      <c r="O4016" s="62">
        <v>1</v>
      </c>
    </row>
    <row r="4017" spans="2:16" x14ac:dyDescent="0.25">
      <c r="B4017" s="62">
        <v>4012</v>
      </c>
      <c r="C4017" s="63" t="s">
        <v>3182</v>
      </c>
      <c r="D4017" s="63" t="s">
        <v>3196</v>
      </c>
      <c r="E4017" s="63" t="s">
        <v>3210</v>
      </c>
      <c r="F4017" s="63" t="s">
        <v>3210</v>
      </c>
      <c r="G4017" s="63"/>
      <c r="H4017" s="63"/>
      <c r="I4017" s="62" t="s">
        <v>3200</v>
      </c>
      <c r="J4017" s="63">
        <v>31.8</v>
      </c>
      <c r="K4017" s="63">
        <v>7</v>
      </c>
      <c r="L4017" s="63" t="s">
        <v>3186</v>
      </c>
      <c r="M4017" s="63" t="s">
        <v>3187</v>
      </c>
      <c r="N4017" s="63" t="s">
        <v>3201</v>
      </c>
      <c r="O4017" s="62">
        <v>1</v>
      </c>
    </row>
    <row r="4018" spans="2:16" x14ac:dyDescent="0.25">
      <c r="B4018" s="62">
        <v>4013</v>
      </c>
      <c r="C4018" s="63" t="s">
        <v>3182</v>
      </c>
      <c r="D4018" s="63" t="s">
        <v>3196</v>
      </c>
      <c r="E4018" s="63" t="s">
        <v>3210</v>
      </c>
      <c r="F4018" s="63" t="s">
        <v>3210</v>
      </c>
      <c r="G4018" s="63"/>
      <c r="H4018" s="63"/>
      <c r="I4018" s="62" t="s">
        <v>3189</v>
      </c>
      <c r="J4018" s="63">
        <v>48</v>
      </c>
      <c r="K4018" s="63">
        <v>12</v>
      </c>
      <c r="L4018" s="63" t="s">
        <v>3186</v>
      </c>
      <c r="M4018" s="63" t="s">
        <v>3187</v>
      </c>
      <c r="N4018" s="63" t="s">
        <v>3198</v>
      </c>
      <c r="O4018" s="62">
        <v>3</v>
      </c>
      <c r="P4018" s="64"/>
    </row>
    <row r="4019" spans="2:16" x14ac:dyDescent="0.25">
      <c r="B4019" s="62">
        <v>4014</v>
      </c>
      <c r="C4019" s="63" t="s">
        <v>3182</v>
      </c>
      <c r="D4019" s="63" t="s">
        <v>3196</v>
      </c>
      <c r="E4019" s="63" t="s">
        <v>3210</v>
      </c>
      <c r="F4019" s="63" t="s">
        <v>3210</v>
      </c>
      <c r="G4019" s="63"/>
      <c r="H4019" s="63"/>
      <c r="I4019" s="62" t="s">
        <v>3189</v>
      </c>
      <c r="J4019" s="63">
        <v>80</v>
      </c>
      <c r="K4019" s="63">
        <v>12</v>
      </c>
      <c r="L4019" s="63" t="s">
        <v>3186</v>
      </c>
      <c r="M4019" s="63" t="s">
        <v>3187</v>
      </c>
      <c r="N4019" s="63" t="s">
        <v>3198</v>
      </c>
      <c r="O4019" s="62">
        <v>3</v>
      </c>
      <c r="P4019" s="64"/>
    </row>
    <row r="4020" spans="2:16" x14ac:dyDescent="0.25">
      <c r="B4020" s="62">
        <v>4015</v>
      </c>
      <c r="C4020" s="63" t="s">
        <v>3182</v>
      </c>
      <c r="D4020" s="63" t="s">
        <v>3196</v>
      </c>
      <c r="E4020" s="63" t="s">
        <v>3210</v>
      </c>
      <c r="F4020" s="63" t="s">
        <v>3210</v>
      </c>
      <c r="G4020" s="63"/>
      <c r="H4020" s="63"/>
      <c r="I4020" s="62" t="s">
        <v>3189</v>
      </c>
      <c r="J4020" s="63">
        <v>80</v>
      </c>
      <c r="K4020" s="63">
        <v>12</v>
      </c>
      <c r="L4020" s="63" t="s">
        <v>3186</v>
      </c>
      <c r="M4020" s="63" t="s">
        <v>3187</v>
      </c>
      <c r="N4020" s="63" t="s">
        <v>3198</v>
      </c>
      <c r="O4020" s="62">
        <v>3</v>
      </c>
      <c r="P4020" s="64"/>
    </row>
    <row r="4021" spans="2:16" x14ac:dyDescent="0.25">
      <c r="B4021" s="62">
        <v>4016</v>
      </c>
      <c r="C4021" s="63" t="s">
        <v>3182</v>
      </c>
      <c r="D4021" s="63" t="s">
        <v>3196</v>
      </c>
      <c r="E4021" s="63" t="s">
        <v>3210</v>
      </c>
      <c r="F4021" s="63" t="s">
        <v>3210</v>
      </c>
      <c r="G4021" s="63"/>
      <c r="H4021" s="63"/>
      <c r="I4021" s="62" t="s">
        <v>3189</v>
      </c>
      <c r="J4021" s="63">
        <v>80</v>
      </c>
      <c r="K4021" s="63">
        <v>12</v>
      </c>
      <c r="L4021" s="63" t="s">
        <v>3186</v>
      </c>
      <c r="M4021" s="63" t="s">
        <v>3187</v>
      </c>
      <c r="N4021" s="63" t="s">
        <v>3198</v>
      </c>
      <c r="O4021" s="62">
        <v>3</v>
      </c>
      <c r="P4021" s="64"/>
    </row>
    <row r="4022" spans="2:16" x14ac:dyDescent="0.25">
      <c r="B4022" s="62">
        <v>4017</v>
      </c>
      <c r="C4022" s="63" t="s">
        <v>3182</v>
      </c>
      <c r="D4022" s="63" t="s">
        <v>3196</v>
      </c>
      <c r="E4022" s="63" t="s">
        <v>3210</v>
      </c>
      <c r="F4022" s="63" t="s">
        <v>3210</v>
      </c>
      <c r="G4022" s="63"/>
      <c r="H4022" s="63"/>
      <c r="I4022" s="62" t="s">
        <v>3189</v>
      </c>
      <c r="J4022" s="63">
        <v>80</v>
      </c>
      <c r="K4022" s="63">
        <v>12</v>
      </c>
      <c r="L4022" s="63" t="s">
        <v>3186</v>
      </c>
      <c r="M4022" s="63" t="s">
        <v>3187</v>
      </c>
      <c r="N4022" s="63" t="s">
        <v>3198</v>
      </c>
      <c r="O4022" s="62">
        <v>3</v>
      </c>
      <c r="P4022" s="64"/>
    </row>
    <row r="4023" spans="2:16" x14ac:dyDescent="0.25">
      <c r="B4023" s="62">
        <v>4018</v>
      </c>
      <c r="C4023" s="63" t="s">
        <v>3182</v>
      </c>
      <c r="D4023" s="63" t="s">
        <v>3196</v>
      </c>
      <c r="E4023" s="63" t="s">
        <v>3210</v>
      </c>
      <c r="F4023" s="63" t="s">
        <v>3210</v>
      </c>
      <c r="G4023" s="63"/>
      <c r="H4023" s="63"/>
      <c r="I4023" s="62" t="s">
        <v>3189</v>
      </c>
      <c r="J4023" s="63">
        <v>80</v>
      </c>
      <c r="K4023" s="63">
        <v>12</v>
      </c>
      <c r="L4023" s="63" t="s">
        <v>3186</v>
      </c>
      <c r="M4023" s="63" t="s">
        <v>3187</v>
      </c>
      <c r="N4023" s="63" t="s">
        <v>3198</v>
      </c>
      <c r="O4023" s="62">
        <v>3</v>
      </c>
      <c r="P4023" s="64"/>
    </row>
    <row r="4024" spans="2:16" x14ac:dyDescent="0.25">
      <c r="B4024" s="62">
        <v>4019</v>
      </c>
      <c r="C4024" s="63" t="s">
        <v>3182</v>
      </c>
      <c r="D4024" s="63" t="s">
        <v>3196</v>
      </c>
      <c r="E4024" s="63" t="s">
        <v>3210</v>
      </c>
      <c r="F4024" s="63" t="s">
        <v>3210</v>
      </c>
      <c r="G4024" s="63"/>
      <c r="H4024" s="63"/>
      <c r="I4024" s="62" t="s">
        <v>3189</v>
      </c>
      <c r="J4024" s="63">
        <v>80</v>
      </c>
      <c r="K4024" s="63">
        <v>12</v>
      </c>
      <c r="L4024" s="63" t="s">
        <v>3186</v>
      </c>
      <c r="M4024" s="63" t="s">
        <v>3187</v>
      </c>
      <c r="N4024" s="63" t="s">
        <v>3198</v>
      </c>
      <c r="O4024" s="62">
        <v>3</v>
      </c>
      <c r="P4024" s="64"/>
    </row>
    <row r="4025" spans="2:16" x14ac:dyDescent="0.25">
      <c r="B4025" s="62">
        <v>4020</v>
      </c>
      <c r="C4025" s="63" t="s">
        <v>3182</v>
      </c>
      <c r="D4025" s="63" t="s">
        <v>3196</v>
      </c>
      <c r="E4025" s="63" t="s">
        <v>3210</v>
      </c>
      <c r="F4025" s="63" t="s">
        <v>3210</v>
      </c>
      <c r="G4025" s="63"/>
      <c r="H4025" s="63"/>
      <c r="I4025" s="62" t="s">
        <v>3189</v>
      </c>
      <c r="J4025" s="63">
        <v>80</v>
      </c>
      <c r="K4025" s="63">
        <v>12</v>
      </c>
      <c r="L4025" s="63" t="s">
        <v>3186</v>
      </c>
      <c r="M4025" s="63" t="s">
        <v>3187</v>
      </c>
      <c r="N4025" s="63" t="s">
        <v>3198</v>
      </c>
      <c r="O4025" s="62">
        <v>3</v>
      </c>
      <c r="P4025" s="64"/>
    </row>
    <row r="4026" spans="2:16" x14ac:dyDescent="0.25">
      <c r="B4026" s="62">
        <v>4021</v>
      </c>
      <c r="C4026" s="63" t="s">
        <v>3182</v>
      </c>
      <c r="D4026" s="63" t="s">
        <v>3196</v>
      </c>
      <c r="E4026" s="63" t="s">
        <v>3210</v>
      </c>
      <c r="F4026" s="63" t="s">
        <v>3210</v>
      </c>
      <c r="G4026" s="63"/>
      <c r="H4026" s="63"/>
      <c r="I4026" s="62" t="s">
        <v>3189</v>
      </c>
      <c r="J4026" s="63">
        <v>80</v>
      </c>
      <c r="K4026" s="63">
        <v>12</v>
      </c>
      <c r="L4026" s="63" t="s">
        <v>3186</v>
      </c>
      <c r="M4026" s="63" t="s">
        <v>3187</v>
      </c>
      <c r="N4026" s="63" t="s">
        <v>3198</v>
      </c>
      <c r="O4026" s="62">
        <v>3</v>
      </c>
      <c r="P4026" s="64"/>
    </row>
    <row r="4027" spans="2:16" x14ac:dyDescent="0.25">
      <c r="B4027" s="62">
        <v>4022</v>
      </c>
      <c r="C4027" s="63" t="s">
        <v>3182</v>
      </c>
      <c r="D4027" s="63" t="s">
        <v>3196</v>
      </c>
      <c r="E4027" s="63" t="s">
        <v>3210</v>
      </c>
      <c r="F4027" s="63" t="s">
        <v>3210</v>
      </c>
      <c r="G4027" s="63"/>
      <c r="H4027" s="63"/>
      <c r="I4027" s="62" t="s">
        <v>3189</v>
      </c>
      <c r="J4027" s="63">
        <v>80</v>
      </c>
      <c r="K4027" s="63">
        <v>12</v>
      </c>
      <c r="L4027" s="63" t="s">
        <v>3186</v>
      </c>
      <c r="M4027" s="63" t="s">
        <v>3187</v>
      </c>
      <c r="N4027" s="63" t="s">
        <v>3198</v>
      </c>
      <c r="O4027" s="62">
        <v>3</v>
      </c>
      <c r="P4027" s="64"/>
    </row>
    <row r="4028" spans="2:16" x14ac:dyDescent="0.25">
      <c r="B4028" s="62">
        <v>4023</v>
      </c>
      <c r="C4028" s="63" t="s">
        <v>3182</v>
      </c>
      <c r="D4028" s="63" t="s">
        <v>3196</v>
      </c>
      <c r="E4028" s="63" t="s">
        <v>3210</v>
      </c>
      <c r="F4028" s="63" t="s">
        <v>3210</v>
      </c>
      <c r="G4028" s="63"/>
      <c r="H4028" s="63"/>
      <c r="I4028" s="62" t="s">
        <v>3189</v>
      </c>
      <c r="J4028" s="63">
        <v>80</v>
      </c>
      <c r="K4028" s="63">
        <v>12</v>
      </c>
      <c r="L4028" s="63" t="s">
        <v>3186</v>
      </c>
      <c r="M4028" s="63" t="s">
        <v>3187</v>
      </c>
      <c r="N4028" s="63" t="s">
        <v>3198</v>
      </c>
      <c r="O4028" s="62">
        <v>3</v>
      </c>
      <c r="P4028" s="64"/>
    </row>
    <row r="4029" spans="2:16" x14ac:dyDescent="0.25">
      <c r="B4029" s="62">
        <v>4024</v>
      </c>
      <c r="C4029" s="63" t="s">
        <v>3182</v>
      </c>
      <c r="D4029" s="63" t="s">
        <v>3196</v>
      </c>
      <c r="E4029" s="63" t="s">
        <v>3210</v>
      </c>
      <c r="F4029" s="63" t="s">
        <v>3210</v>
      </c>
      <c r="G4029" s="63"/>
      <c r="H4029" s="63"/>
      <c r="I4029" s="62" t="s">
        <v>3189</v>
      </c>
      <c r="J4029" s="63">
        <v>80</v>
      </c>
      <c r="K4029" s="63">
        <v>12</v>
      </c>
      <c r="L4029" s="63" t="s">
        <v>3186</v>
      </c>
      <c r="M4029" s="63" t="s">
        <v>3187</v>
      </c>
      <c r="N4029" s="63" t="s">
        <v>3198</v>
      </c>
      <c r="O4029" s="62">
        <v>3</v>
      </c>
      <c r="P4029" s="64"/>
    </row>
    <row r="4030" spans="2:16" x14ac:dyDescent="0.25">
      <c r="B4030" s="62">
        <v>4025</v>
      </c>
      <c r="C4030" s="63" t="s">
        <v>3182</v>
      </c>
      <c r="D4030" s="63" t="s">
        <v>3196</v>
      </c>
      <c r="E4030" s="63" t="s">
        <v>3210</v>
      </c>
      <c r="F4030" s="63" t="s">
        <v>3210</v>
      </c>
      <c r="G4030" s="63"/>
      <c r="H4030" s="63"/>
      <c r="I4030" s="62" t="s">
        <v>3189</v>
      </c>
      <c r="J4030" s="63">
        <v>80</v>
      </c>
      <c r="K4030" s="63">
        <v>12</v>
      </c>
      <c r="L4030" s="63" t="s">
        <v>3186</v>
      </c>
      <c r="M4030" s="63" t="s">
        <v>3187</v>
      </c>
      <c r="N4030" s="63" t="s">
        <v>3198</v>
      </c>
      <c r="O4030" s="62">
        <v>3</v>
      </c>
      <c r="P4030" s="64"/>
    </row>
    <row r="4031" spans="2:16" x14ac:dyDescent="0.25">
      <c r="B4031" s="62">
        <v>4026</v>
      </c>
      <c r="C4031" s="63" t="s">
        <v>3182</v>
      </c>
      <c r="D4031" s="63" t="s">
        <v>3196</v>
      </c>
      <c r="E4031" s="63" t="s">
        <v>3210</v>
      </c>
      <c r="F4031" s="63" t="s">
        <v>3210</v>
      </c>
      <c r="G4031" s="63"/>
      <c r="H4031" s="63"/>
      <c r="I4031" s="62" t="s">
        <v>3189</v>
      </c>
      <c r="J4031" s="63">
        <v>80</v>
      </c>
      <c r="K4031" s="63">
        <v>12</v>
      </c>
      <c r="L4031" s="63" t="s">
        <v>3186</v>
      </c>
      <c r="M4031" s="63" t="s">
        <v>3187</v>
      </c>
      <c r="N4031" s="63" t="s">
        <v>3198</v>
      </c>
      <c r="O4031" s="62">
        <v>3</v>
      </c>
      <c r="P4031" s="64"/>
    </row>
    <row r="4032" spans="2:16" x14ac:dyDescent="0.25">
      <c r="B4032" s="62">
        <v>4027</v>
      </c>
      <c r="C4032" s="63" t="s">
        <v>3182</v>
      </c>
      <c r="D4032" s="63" t="s">
        <v>3196</v>
      </c>
      <c r="E4032" s="63" t="s">
        <v>3210</v>
      </c>
      <c r="F4032" s="63" t="s">
        <v>3210</v>
      </c>
      <c r="G4032" s="63"/>
      <c r="H4032" s="63"/>
      <c r="I4032" s="62" t="s">
        <v>3189</v>
      </c>
      <c r="J4032" s="63">
        <v>80</v>
      </c>
      <c r="K4032" s="63">
        <v>12</v>
      </c>
      <c r="L4032" s="63" t="s">
        <v>3186</v>
      </c>
      <c r="M4032" s="63" t="s">
        <v>3187</v>
      </c>
      <c r="N4032" s="63" t="s">
        <v>3198</v>
      </c>
      <c r="O4032" s="62">
        <v>3</v>
      </c>
      <c r="P4032" s="64"/>
    </row>
    <row r="4033" spans="2:16" x14ac:dyDescent="0.25">
      <c r="B4033" s="62">
        <v>4028</v>
      </c>
      <c r="C4033" s="63" t="s">
        <v>3182</v>
      </c>
      <c r="D4033" s="63" t="s">
        <v>3196</v>
      </c>
      <c r="E4033" s="63" t="s">
        <v>3210</v>
      </c>
      <c r="F4033" s="63" t="s">
        <v>3210</v>
      </c>
      <c r="G4033" s="63"/>
      <c r="H4033" s="63"/>
      <c r="I4033" s="62" t="s">
        <v>3189</v>
      </c>
      <c r="J4033" s="63">
        <v>80</v>
      </c>
      <c r="K4033" s="63">
        <v>12</v>
      </c>
      <c r="L4033" s="63" t="s">
        <v>3186</v>
      </c>
      <c r="M4033" s="63" t="s">
        <v>3187</v>
      </c>
      <c r="N4033" s="63" t="s">
        <v>3198</v>
      </c>
      <c r="O4033" s="62">
        <v>3</v>
      </c>
      <c r="P4033" s="64"/>
    </row>
    <row r="4034" spans="2:16" x14ac:dyDescent="0.25">
      <c r="B4034" s="62">
        <v>4029</v>
      </c>
      <c r="C4034" s="63" t="s">
        <v>3182</v>
      </c>
      <c r="D4034" s="63" t="s">
        <v>3196</v>
      </c>
      <c r="E4034" s="63" t="s">
        <v>3210</v>
      </c>
      <c r="F4034" s="63" t="s">
        <v>3210</v>
      </c>
      <c r="G4034" s="63"/>
      <c r="H4034" s="63"/>
      <c r="I4034" s="62" t="s">
        <v>3189</v>
      </c>
      <c r="J4034" s="63">
        <v>80</v>
      </c>
      <c r="K4034" s="63">
        <v>12</v>
      </c>
      <c r="L4034" s="63" t="s">
        <v>3186</v>
      </c>
      <c r="M4034" s="63" t="s">
        <v>3187</v>
      </c>
      <c r="N4034" s="63" t="s">
        <v>3198</v>
      </c>
      <c r="O4034" s="62">
        <v>3</v>
      </c>
      <c r="P4034" s="64"/>
    </row>
    <row r="4035" spans="2:16" x14ac:dyDescent="0.25">
      <c r="B4035" s="62">
        <v>4030</v>
      </c>
      <c r="C4035" s="63" t="s">
        <v>3182</v>
      </c>
      <c r="D4035" s="63" t="s">
        <v>3196</v>
      </c>
      <c r="E4035" s="63" t="s">
        <v>3210</v>
      </c>
      <c r="F4035" s="63" t="s">
        <v>3210</v>
      </c>
      <c r="G4035" s="63"/>
      <c r="H4035" s="63"/>
      <c r="I4035" s="62" t="s">
        <v>3189</v>
      </c>
      <c r="J4035" s="63">
        <v>80</v>
      </c>
      <c r="K4035" s="63">
        <v>12</v>
      </c>
      <c r="L4035" s="63" t="s">
        <v>3186</v>
      </c>
      <c r="M4035" s="63" t="s">
        <v>3187</v>
      </c>
      <c r="N4035" s="63" t="s">
        <v>3198</v>
      </c>
      <c r="O4035" s="62">
        <v>3</v>
      </c>
      <c r="P4035" s="64"/>
    </row>
    <row r="4036" spans="2:16" x14ac:dyDescent="0.25">
      <c r="B4036" s="62">
        <v>4031</v>
      </c>
      <c r="C4036" s="63" t="s">
        <v>3182</v>
      </c>
      <c r="D4036" s="63" t="s">
        <v>3196</v>
      </c>
      <c r="E4036" s="63" t="s">
        <v>3210</v>
      </c>
      <c r="F4036" s="63" t="s">
        <v>3210</v>
      </c>
      <c r="G4036" s="63"/>
      <c r="H4036" s="63"/>
      <c r="I4036" s="62" t="s">
        <v>3189</v>
      </c>
      <c r="J4036" s="63">
        <v>80</v>
      </c>
      <c r="K4036" s="63">
        <v>12</v>
      </c>
      <c r="L4036" s="63" t="s">
        <v>3186</v>
      </c>
      <c r="M4036" s="63" t="s">
        <v>3187</v>
      </c>
      <c r="N4036" s="63" t="s">
        <v>3198</v>
      </c>
      <c r="O4036" s="62">
        <v>3</v>
      </c>
      <c r="P4036" s="64"/>
    </row>
    <row r="4037" spans="2:16" x14ac:dyDescent="0.25">
      <c r="B4037" s="62">
        <v>4032</v>
      </c>
      <c r="C4037" s="63" t="s">
        <v>3182</v>
      </c>
      <c r="D4037" s="63" t="s">
        <v>3196</v>
      </c>
      <c r="E4037" s="63" t="s">
        <v>3210</v>
      </c>
      <c r="F4037" s="63" t="s">
        <v>3210</v>
      </c>
      <c r="G4037" s="63"/>
      <c r="H4037" s="63"/>
      <c r="I4037" s="62" t="s">
        <v>3189</v>
      </c>
      <c r="J4037" s="63">
        <v>80</v>
      </c>
      <c r="K4037" s="63">
        <v>12</v>
      </c>
      <c r="L4037" s="63" t="s">
        <v>3186</v>
      </c>
      <c r="M4037" s="63" t="s">
        <v>3187</v>
      </c>
      <c r="N4037" s="63" t="s">
        <v>3198</v>
      </c>
      <c r="O4037" s="62">
        <v>3</v>
      </c>
      <c r="P4037" s="64"/>
    </row>
    <row r="4038" spans="2:16" x14ac:dyDescent="0.25">
      <c r="B4038" s="62">
        <v>4033</v>
      </c>
      <c r="C4038" s="63" t="s">
        <v>3182</v>
      </c>
      <c r="D4038" s="63" t="s">
        <v>3196</v>
      </c>
      <c r="E4038" s="63" t="s">
        <v>3210</v>
      </c>
      <c r="F4038" s="63" t="s">
        <v>3210</v>
      </c>
      <c r="G4038" s="63"/>
      <c r="H4038" s="63"/>
      <c r="I4038" s="62" t="s">
        <v>3189</v>
      </c>
      <c r="J4038" s="63">
        <v>80</v>
      </c>
      <c r="K4038" s="63">
        <v>12</v>
      </c>
      <c r="L4038" s="63" t="s">
        <v>3186</v>
      </c>
      <c r="M4038" s="63" t="s">
        <v>3187</v>
      </c>
      <c r="N4038" s="63" t="s">
        <v>3198</v>
      </c>
      <c r="O4038" s="62">
        <v>3</v>
      </c>
      <c r="P4038" s="64"/>
    </row>
    <row r="4039" spans="2:16" x14ac:dyDescent="0.25">
      <c r="B4039" s="62">
        <v>4034</v>
      </c>
      <c r="C4039" s="63" t="s">
        <v>3182</v>
      </c>
      <c r="D4039" s="63" t="s">
        <v>3196</v>
      </c>
      <c r="E4039" s="63" t="s">
        <v>3210</v>
      </c>
      <c r="F4039" s="63" t="s">
        <v>3210</v>
      </c>
      <c r="G4039" s="63"/>
      <c r="H4039" s="63"/>
      <c r="I4039" s="62" t="s">
        <v>3189</v>
      </c>
      <c r="J4039" s="63">
        <v>80</v>
      </c>
      <c r="K4039" s="63">
        <v>12</v>
      </c>
      <c r="L4039" s="63" t="s">
        <v>3186</v>
      </c>
      <c r="M4039" s="63" t="s">
        <v>3187</v>
      </c>
      <c r="N4039" s="63" t="s">
        <v>3198</v>
      </c>
      <c r="O4039" s="62">
        <v>3</v>
      </c>
      <c r="P4039" s="64"/>
    </row>
    <row r="4040" spans="2:16" x14ac:dyDescent="0.25">
      <c r="B4040" s="62">
        <v>4035</v>
      </c>
      <c r="C4040" s="63" t="s">
        <v>3182</v>
      </c>
      <c r="D4040" s="63" t="s">
        <v>3196</v>
      </c>
      <c r="E4040" s="63" t="s">
        <v>3210</v>
      </c>
      <c r="F4040" s="63" t="s">
        <v>3210</v>
      </c>
      <c r="G4040" s="63"/>
      <c r="H4040" s="63"/>
      <c r="I4040" s="62" t="s">
        <v>3189</v>
      </c>
      <c r="J4040" s="63">
        <v>80</v>
      </c>
      <c r="K4040" s="63">
        <v>12</v>
      </c>
      <c r="L4040" s="63" t="s">
        <v>3186</v>
      </c>
      <c r="M4040" s="63" t="s">
        <v>3187</v>
      </c>
      <c r="N4040" s="63" t="s">
        <v>3198</v>
      </c>
      <c r="O4040" s="62">
        <v>3</v>
      </c>
      <c r="P4040" s="64"/>
    </row>
    <row r="4041" spans="2:16" x14ac:dyDescent="0.25">
      <c r="B4041" s="62">
        <v>4036</v>
      </c>
      <c r="C4041" s="63" t="s">
        <v>3182</v>
      </c>
      <c r="D4041" s="63" t="s">
        <v>3196</v>
      </c>
      <c r="E4041" s="63" t="s">
        <v>3210</v>
      </c>
      <c r="F4041" s="63" t="s">
        <v>3210</v>
      </c>
      <c r="G4041" s="63"/>
      <c r="H4041" s="63"/>
      <c r="I4041" s="62" t="s">
        <v>3189</v>
      </c>
      <c r="J4041" s="63">
        <v>80</v>
      </c>
      <c r="K4041" s="63">
        <v>12</v>
      </c>
      <c r="L4041" s="63" t="s">
        <v>3186</v>
      </c>
      <c r="M4041" s="63" t="s">
        <v>3187</v>
      </c>
      <c r="N4041" s="63" t="s">
        <v>3198</v>
      </c>
      <c r="O4041" s="62">
        <v>3</v>
      </c>
      <c r="P4041" s="64"/>
    </row>
    <row r="4042" spans="2:16" x14ac:dyDescent="0.25">
      <c r="B4042" s="62">
        <v>4037</v>
      </c>
      <c r="C4042" s="63" t="s">
        <v>3182</v>
      </c>
      <c r="D4042" s="63" t="s">
        <v>3196</v>
      </c>
      <c r="E4042" s="63" t="s">
        <v>3210</v>
      </c>
      <c r="F4042" s="63" t="s">
        <v>3210</v>
      </c>
      <c r="G4042" s="63"/>
      <c r="H4042" s="63"/>
      <c r="I4042" s="62" t="s">
        <v>3189</v>
      </c>
      <c r="J4042" s="63">
        <v>80</v>
      </c>
      <c r="K4042" s="63">
        <v>12</v>
      </c>
      <c r="L4042" s="63" t="s">
        <v>3186</v>
      </c>
      <c r="M4042" s="63" t="s">
        <v>3187</v>
      </c>
      <c r="N4042" s="63" t="s">
        <v>3198</v>
      </c>
      <c r="O4042" s="62">
        <v>3</v>
      </c>
      <c r="P4042" s="64"/>
    </row>
    <row r="4043" spans="2:16" x14ac:dyDescent="0.25">
      <c r="B4043" s="62">
        <v>4038</v>
      </c>
      <c r="C4043" s="63" t="s">
        <v>3182</v>
      </c>
      <c r="D4043" s="63" t="s">
        <v>3196</v>
      </c>
      <c r="E4043" s="63" t="s">
        <v>3210</v>
      </c>
      <c r="F4043" s="63" t="s">
        <v>3210</v>
      </c>
      <c r="G4043" s="63"/>
      <c r="H4043" s="63"/>
      <c r="I4043" s="62" t="s">
        <v>3189</v>
      </c>
      <c r="J4043" s="63">
        <v>80</v>
      </c>
      <c r="K4043" s="63">
        <v>12</v>
      </c>
      <c r="L4043" s="63" t="s">
        <v>3186</v>
      </c>
      <c r="M4043" s="63" t="s">
        <v>3187</v>
      </c>
      <c r="N4043" s="63" t="s">
        <v>3198</v>
      </c>
      <c r="O4043" s="62">
        <v>3</v>
      </c>
      <c r="P4043" s="64"/>
    </row>
    <row r="4044" spans="2:16" x14ac:dyDescent="0.25">
      <c r="B4044" s="62">
        <v>4039</v>
      </c>
      <c r="C4044" s="63" t="s">
        <v>3182</v>
      </c>
      <c r="D4044" s="63" t="s">
        <v>3196</v>
      </c>
      <c r="E4044" s="63" t="s">
        <v>3210</v>
      </c>
      <c r="F4044" s="63" t="s">
        <v>3210</v>
      </c>
      <c r="G4044" s="63"/>
      <c r="H4044" s="63"/>
      <c r="I4044" s="62" t="s">
        <v>3189</v>
      </c>
      <c r="J4044" s="63">
        <v>80</v>
      </c>
      <c r="K4044" s="63">
        <v>12</v>
      </c>
      <c r="L4044" s="63" t="s">
        <v>3186</v>
      </c>
      <c r="M4044" s="63" t="s">
        <v>3187</v>
      </c>
      <c r="N4044" s="63" t="s">
        <v>3198</v>
      </c>
      <c r="O4044" s="62">
        <v>3</v>
      </c>
      <c r="P4044" s="64"/>
    </row>
    <row r="4045" spans="2:16" x14ac:dyDescent="0.25">
      <c r="B4045" s="62">
        <v>4040</v>
      </c>
      <c r="C4045" s="63" t="s">
        <v>3182</v>
      </c>
      <c r="D4045" s="63" t="s">
        <v>3196</v>
      </c>
      <c r="E4045" s="63" t="s">
        <v>3210</v>
      </c>
      <c r="F4045" s="63" t="s">
        <v>3210</v>
      </c>
      <c r="G4045" s="63"/>
      <c r="H4045" s="63"/>
      <c r="I4045" s="62" t="s">
        <v>3189</v>
      </c>
      <c r="J4045" s="63">
        <v>80</v>
      </c>
      <c r="K4045" s="63">
        <v>12</v>
      </c>
      <c r="L4045" s="63" t="s">
        <v>3186</v>
      </c>
      <c r="M4045" s="63" t="s">
        <v>3187</v>
      </c>
      <c r="N4045" s="63" t="s">
        <v>3198</v>
      </c>
      <c r="O4045" s="62">
        <v>3</v>
      </c>
      <c r="P4045" s="64"/>
    </row>
    <row r="4046" spans="2:16" x14ac:dyDescent="0.25">
      <c r="B4046" s="62">
        <v>4041</v>
      </c>
      <c r="C4046" s="63" t="s">
        <v>3182</v>
      </c>
      <c r="D4046" s="63" t="s">
        <v>3196</v>
      </c>
      <c r="E4046" s="63" t="s">
        <v>3210</v>
      </c>
      <c r="F4046" s="63" t="s">
        <v>3210</v>
      </c>
      <c r="G4046" s="63"/>
      <c r="H4046" s="63"/>
      <c r="I4046" s="62" t="s">
        <v>3189</v>
      </c>
      <c r="J4046" s="63">
        <v>80</v>
      </c>
      <c r="K4046" s="63">
        <v>12</v>
      </c>
      <c r="L4046" s="63" t="s">
        <v>3186</v>
      </c>
      <c r="M4046" s="63" t="s">
        <v>3187</v>
      </c>
      <c r="N4046" s="63" t="s">
        <v>3198</v>
      </c>
      <c r="O4046" s="62">
        <v>3</v>
      </c>
      <c r="P4046" s="64"/>
    </row>
    <row r="4047" spans="2:16" x14ac:dyDescent="0.25">
      <c r="B4047" s="62">
        <v>4042</v>
      </c>
      <c r="C4047" s="63" t="s">
        <v>3182</v>
      </c>
      <c r="D4047" s="63" t="s">
        <v>3196</v>
      </c>
      <c r="E4047" s="63" t="s">
        <v>3210</v>
      </c>
      <c r="F4047" s="63" t="s">
        <v>3210</v>
      </c>
      <c r="G4047" s="63"/>
      <c r="H4047" s="63"/>
      <c r="I4047" s="62" t="s">
        <v>3189</v>
      </c>
      <c r="J4047" s="63">
        <v>80</v>
      </c>
      <c r="K4047" s="63">
        <v>12</v>
      </c>
      <c r="L4047" s="63" t="s">
        <v>3186</v>
      </c>
      <c r="M4047" s="63" t="s">
        <v>3187</v>
      </c>
      <c r="N4047" s="63" t="s">
        <v>3198</v>
      </c>
      <c r="O4047" s="62">
        <v>3</v>
      </c>
      <c r="P4047" s="64"/>
    </row>
    <row r="4048" spans="2:16" x14ac:dyDescent="0.25">
      <c r="B4048" s="62">
        <v>4043</v>
      </c>
      <c r="C4048" s="63" t="s">
        <v>3182</v>
      </c>
      <c r="D4048" s="63" t="s">
        <v>3196</v>
      </c>
      <c r="E4048" s="63" t="s">
        <v>3210</v>
      </c>
      <c r="F4048" s="63" t="s">
        <v>3210</v>
      </c>
      <c r="G4048" s="63"/>
      <c r="H4048" s="63"/>
      <c r="I4048" s="62" t="s">
        <v>3189</v>
      </c>
      <c r="J4048" s="63">
        <v>80</v>
      </c>
      <c r="K4048" s="63">
        <v>12</v>
      </c>
      <c r="L4048" s="63" t="s">
        <v>3186</v>
      </c>
      <c r="M4048" s="63" t="s">
        <v>3187</v>
      </c>
      <c r="N4048" s="63" t="s">
        <v>3198</v>
      </c>
      <c r="O4048" s="62">
        <v>3</v>
      </c>
      <c r="P4048" s="64"/>
    </row>
    <row r="4049" spans="2:16" x14ac:dyDescent="0.25">
      <c r="B4049" s="62">
        <v>4044</v>
      </c>
      <c r="C4049" s="63" t="s">
        <v>3182</v>
      </c>
      <c r="D4049" s="63" t="s">
        <v>3196</v>
      </c>
      <c r="E4049" s="63" t="s">
        <v>3210</v>
      </c>
      <c r="F4049" s="63" t="s">
        <v>3210</v>
      </c>
      <c r="G4049" s="63"/>
      <c r="H4049" s="63"/>
      <c r="I4049" s="62" t="s">
        <v>3189</v>
      </c>
      <c r="J4049" s="63">
        <v>80</v>
      </c>
      <c r="K4049" s="63">
        <v>12</v>
      </c>
      <c r="L4049" s="63" t="s">
        <v>3186</v>
      </c>
      <c r="M4049" s="63" t="s">
        <v>3187</v>
      </c>
      <c r="N4049" s="63" t="s">
        <v>3198</v>
      </c>
      <c r="O4049" s="62">
        <v>3</v>
      </c>
      <c r="P4049" s="64"/>
    </row>
    <row r="4050" spans="2:16" x14ac:dyDescent="0.25">
      <c r="B4050" s="62">
        <v>4045</v>
      </c>
      <c r="C4050" s="63" t="s">
        <v>3182</v>
      </c>
      <c r="D4050" s="63" t="s">
        <v>3196</v>
      </c>
      <c r="E4050" s="63" t="s">
        <v>3210</v>
      </c>
      <c r="F4050" s="63" t="s">
        <v>3210</v>
      </c>
      <c r="G4050" s="63"/>
      <c r="H4050" s="63"/>
      <c r="I4050" s="62" t="s">
        <v>3189</v>
      </c>
      <c r="J4050" s="63">
        <v>80</v>
      </c>
      <c r="K4050" s="63">
        <v>12</v>
      </c>
      <c r="L4050" s="63" t="s">
        <v>3186</v>
      </c>
      <c r="M4050" s="63" t="s">
        <v>3187</v>
      </c>
      <c r="N4050" s="63" t="s">
        <v>3198</v>
      </c>
      <c r="O4050" s="62">
        <v>3</v>
      </c>
      <c r="P4050" s="64"/>
    </row>
    <row r="4051" spans="2:16" x14ac:dyDescent="0.25">
      <c r="B4051" s="62">
        <v>4046</v>
      </c>
      <c r="C4051" s="63" t="s">
        <v>3182</v>
      </c>
      <c r="D4051" s="63" t="s">
        <v>3196</v>
      </c>
      <c r="E4051" s="63" t="s">
        <v>3210</v>
      </c>
      <c r="F4051" s="63" t="s">
        <v>3210</v>
      </c>
      <c r="G4051" s="63"/>
      <c r="H4051" s="63"/>
      <c r="I4051" s="62" t="s">
        <v>3189</v>
      </c>
      <c r="J4051" s="63">
        <v>80</v>
      </c>
      <c r="K4051" s="63">
        <v>12</v>
      </c>
      <c r="L4051" s="63" t="s">
        <v>3186</v>
      </c>
      <c r="M4051" s="63" t="s">
        <v>3187</v>
      </c>
      <c r="N4051" s="63" t="s">
        <v>3198</v>
      </c>
      <c r="O4051" s="62">
        <v>3</v>
      </c>
      <c r="P4051" s="64"/>
    </row>
    <row r="4052" spans="2:16" x14ac:dyDescent="0.25">
      <c r="B4052" s="62">
        <v>4047</v>
      </c>
      <c r="C4052" s="63" t="s">
        <v>3182</v>
      </c>
      <c r="D4052" s="63" t="s">
        <v>3196</v>
      </c>
      <c r="E4052" s="63" t="s">
        <v>3210</v>
      </c>
      <c r="F4052" s="63" t="s">
        <v>3210</v>
      </c>
      <c r="G4052" s="63"/>
      <c r="H4052" s="63"/>
      <c r="I4052" s="62" t="s">
        <v>3189</v>
      </c>
      <c r="J4052" s="63">
        <v>80</v>
      </c>
      <c r="K4052" s="63">
        <v>12</v>
      </c>
      <c r="L4052" s="63" t="s">
        <v>3186</v>
      </c>
      <c r="M4052" s="63" t="s">
        <v>3187</v>
      </c>
      <c r="N4052" s="63" t="s">
        <v>3198</v>
      </c>
      <c r="O4052" s="62">
        <v>3</v>
      </c>
      <c r="P4052" s="64"/>
    </row>
    <row r="4053" spans="2:16" x14ac:dyDescent="0.25">
      <c r="B4053" s="62">
        <v>4048</v>
      </c>
      <c r="C4053" s="63" t="s">
        <v>3182</v>
      </c>
      <c r="D4053" s="63" t="s">
        <v>3196</v>
      </c>
      <c r="E4053" s="63" t="s">
        <v>3210</v>
      </c>
      <c r="F4053" s="63" t="s">
        <v>3210</v>
      </c>
      <c r="G4053" s="63"/>
      <c r="H4053" s="63"/>
      <c r="I4053" s="62" t="s">
        <v>3189</v>
      </c>
      <c r="J4053" s="63">
        <v>80</v>
      </c>
      <c r="K4053" s="63">
        <v>12</v>
      </c>
      <c r="L4053" s="63" t="s">
        <v>3186</v>
      </c>
      <c r="M4053" s="63" t="s">
        <v>3187</v>
      </c>
      <c r="N4053" s="63" t="s">
        <v>3198</v>
      </c>
      <c r="O4053" s="62">
        <v>3</v>
      </c>
      <c r="P4053" s="64"/>
    </row>
    <row r="4054" spans="2:16" x14ac:dyDescent="0.25">
      <c r="B4054" s="62">
        <v>4049</v>
      </c>
      <c r="C4054" s="63" t="s">
        <v>3182</v>
      </c>
      <c r="D4054" s="63" t="s">
        <v>3196</v>
      </c>
      <c r="E4054" s="63" t="s">
        <v>3210</v>
      </c>
      <c r="F4054" s="63" t="s">
        <v>3210</v>
      </c>
      <c r="G4054" s="63"/>
      <c r="H4054" s="63"/>
      <c r="I4054" s="62" t="s">
        <v>3189</v>
      </c>
      <c r="J4054" s="63">
        <v>80</v>
      </c>
      <c r="K4054" s="63">
        <v>12</v>
      </c>
      <c r="L4054" s="63" t="s">
        <v>3186</v>
      </c>
      <c r="M4054" s="63" t="s">
        <v>3187</v>
      </c>
      <c r="N4054" s="63" t="s">
        <v>3198</v>
      </c>
      <c r="O4054" s="62">
        <v>3</v>
      </c>
      <c r="P4054" s="64"/>
    </row>
    <row r="4055" spans="2:16" x14ac:dyDescent="0.25">
      <c r="B4055" s="62">
        <v>4050</v>
      </c>
      <c r="C4055" s="63" t="s">
        <v>3182</v>
      </c>
      <c r="D4055" s="63" t="s">
        <v>3196</v>
      </c>
      <c r="E4055" s="63" t="s">
        <v>3210</v>
      </c>
      <c r="F4055" s="63" t="s">
        <v>3210</v>
      </c>
      <c r="G4055" s="63"/>
      <c r="H4055" s="63"/>
      <c r="I4055" s="62" t="s">
        <v>3189</v>
      </c>
      <c r="J4055" s="63">
        <v>80</v>
      </c>
      <c r="K4055" s="63">
        <v>12</v>
      </c>
      <c r="L4055" s="63" t="s">
        <v>3186</v>
      </c>
      <c r="M4055" s="63" t="s">
        <v>3187</v>
      </c>
      <c r="N4055" s="63" t="s">
        <v>3198</v>
      </c>
      <c r="O4055" s="62">
        <v>3</v>
      </c>
      <c r="P4055" s="64"/>
    </row>
    <row r="4056" spans="2:16" x14ac:dyDescent="0.25">
      <c r="B4056" s="62">
        <v>4051</v>
      </c>
      <c r="C4056" s="63" t="s">
        <v>3182</v>
      </c>
      <c r="D4056" s="63" t="s">
        <v>3196</v>
      </c>
      <c r="E4056" s="63" t="s">
        <v>3210</v>
      </c>
      <c r="F4056" s="63" t="s">
        <v>3210</v>
      </c>
      <c r="G4056" s="63"/>
      <c r="H4056" s="63"/>
      <c r="I4056" s="62" t="s">
        <v>3189</v>
      </c>
      <c r="J4056" s="63">
        <v>80</v>
      </c>
      <c r="K4056" s="63">
        <v>12</v>
      </c>
      <c r="L4056" s="63" t="s">
        <v>3186</v>
      </c>
      <c r="M4056" s="63" t="s">
        <v>3187</v>
      </c>
      <c r="N4056" s="63" t="s">
        <v>3198</v>
      </c>
      <c r="O4056" s="62">
        <v>3</v>
      </c>
      <c r="P4056" s="64"/>
    </row>
    <row r="4057" spans="2:16" x14ac:dyDescent="0.25">
      <c r="B4057" s="62">
        <v>4052</v>
      </c>
      <c r="C4057" s="63" t="s">
        <v>3182</v>
      </c>
      <c r="D4057" s="63" t="s">
        <v>3196</v>
      </c>
      <c r="E4057" s="63" t="s">
        <v>3210</v>
      </c>
      <c r="F4057" s="63" t="s">
        <v>3210</v>
      </c>
      <c r="G4057" s="63"/>
      <c r="H4057" s="63"/>
      <c r="I4057" s="62" t="s">
        <v>3189</v>
      </c>
      <c r="J4057" s="63">
        <v>80</v>
      </c>
      <c r="K4057" s="63">
        <v>12</v>
      </c>
      <c r="L4057" s="63" t="s">
        <v>3186</v>
      </c>
      <c r="M4057" s="63" t="s">
        <v>3187</v>
      </c>
      <c r="N4057" s="63" t="s">
        <v>3198</v>
      </c>
      <c r="O4057" s="62">
        <v>3</v>
      </c>
      <c r="P4057" s="64"/>
    </row>
    <row r="4058" spans="2:16" x14ac:dyDescent="0.25">
      <c r="B4058" s="62">
        <v>4053</v>
      </c>
      <c r="C4058" s="63" t="s">
        <v>3182</v>
      </c>
      <c r="D4058" s="63" t="s">
        <v>3183</v>
      </c>
      <c r="E4058" s="63" t="s">
        <v>3184</v>
      </c>
      <c r="F4058" s="63" t="s">
        <v>3184</v>
      </c>
      <c r="G4058" s="63"/>
      <c r="H4058" s="63"/>
      <c r="I4058" s="62" t="s">
        <v>3189</v>
      </c>
      <c r="J4058" s="63">
        <v>88</v>
      </c>
      <c r="K4058" s="63">
        <v>13</v>
      </c>
      <c r="L4058" s="63" t="s">
        <v>3186</v>
      </c>
      <c r="M4058" s="63" t="s">
        <v>3187</v>
      </c>
      <c r="N4058" s="63" t="s">
        <v>3190</v>
      </c>
      <c r="O4058" s="62">
        <v>3</v>
      </c>
      <c r="P4058" s="64"/>
    </row>
    <row r="4059" spans="2:16" x14ac:dyDescent="0.25">
      <c r="B4059" s="62">
        <v>4054</v>
      </c>
      <c r="C4059" s="63" t="s">
        <v>3182</v>
      </c>
      <c r="D4059" s="63" t="s">
        <v>3183</v>
      </c>
      <c r="E4059" s="63" t="s">
        <v>3184</v>
      </c>
      <c r="F4059" s="63" t="s">
        <v>3184</v>
      </c>
      <c r="G4059" s="63"/>
      <c r="H4059" s="63"/>
      <c r="I4059" s="62" t="s">
        <v>3189</v>
      </c>
      <c r="J4059" s="63">
        <v>87</v>
      </c>
      <c r="K4059" s="63">
        <v>13</v>
      </c>
      <c r="L4059" s="63" t="s">
        <v>3186</v>
      </c>
      <c r="M4059" s="63" t="s">
        <v>3187</v>
      </c>
      <c r="N4059" s="63" t="s">
        <v>3190</v>
      </c>
      <c r="O4059" s="62">
        <v>3</v>
      </c>
      <c r="P4059" s="64"/>
    </row>
    <row r="4060" spans="2:16" x14ac:dyDescent="0.25">
      <c r="B4060" s="62">
        <v>4055</v>
      </c>
      <c r="C4060" s="63" t="s">
        <v>3182</v>
      </c>
      <c r="D4060" s="63" t="s">
        <v>3183</v>
      </c>
      <c r="E4060" s="63" t="s">
        <v>3184</v>
      </c>
      <c r="F4060" s="63" t="s">
        <v>3184</v>
      </c>
      <c r="G4060" s="63"/>
      <c r="H4060" s="63"/>
      <c r="I4060" s="62" t="s">
        <v>3189</v>
      </c>
      <c r="J4060" s="63">
        <v>80</v>
      </c>
      <c r="K4060" s="63">
        <v>13</v>
      </c>
      <c r="L4060" s="63" t="s">
        <v>3186</v>
      </c>
      <c r="M4060" s="63" t="s">
        <v>3187</v>
      </c>
      <c r="N4060" s="63" t="s">
        <v>3190</v>
      </c>
      <c r="O4060" s="62">
        <v>3</v>
      </c>
      <c r="P4060" s="64"/>
    </row>
    <row r="4061" spans="2:16" x14ac:dyDescent="0.25">
      <c r="B4061" s="62">
        <v>4056</v>
      </c>
      <c r="C4061" s="63" t="s">
        <v>3182</v>
      </c>
      <c r="D4061" s="63" t="s">
        <v>3183</v>
      </c>
      <c r="E4061" s="63" t="s">
        <v>3184</v>
      </c>
      <c r="F4061" s="63" t="s">
        <v>3184</v>
      </c>
      <c r="G4061" s="63"/>
      <c r="H4061" s="63"/>
      <c r="I4061" s="62" t="s">
        <v>3189</v>
      </c>
      <c r="J4061" s="63">
        <v>87</v>
      </c>
      <c r="K4061" s="63">
        <v>13</v>
      </c>
      <c r="L4061" s="63" t="s">
        <v>3186</v>
      </c>
      <c r="M4061" s="63" t="s">
        <v>3187</v>
      </c>
      <c r="N4061" s="63" t="s">
        <v>3190</v>
      </c>
      <c r="O4061" s="62">
        <v>3</v>
      </c>
      <c r="P4061" s="64"/>
    </row>
    <row r="4062" spans="2:16" x14ac:dyDescent="0.25">
      <c r="B4062" s="62">
        <v>4057</v>
      </c>
      <c r="C4062" s="63" t="s">
        <v>3182</v>
      </c>
      <c r="D4062" s="63" t="s">
        <v>3183</v>
      </c>
      <c r="E4062" s="63" t="s">
        <v>3184</v>
      </c>
      <c r="F4062" s="63" t="s">
        <v>3184</v>
      </c>
      <c r="G4062" s="63"/>
      <c r="H4062" s="63"/>
      <c r="I4062" s="62" t="s">
        <v>3189</v>
      </c>
      <c r="J4062" s="63">
        <v>107</v>
      </c>
      <c r="K4062" s="63">
        <v>13</v>
      </c>
      <c r="L4062" s="63" t="s">
        <v>3186</v>
      </c>
      <c r="M4062" s="63" t="s">
        <v>3187</v>
      </c>
      <c r="N4062" s="63" t="s">
        <v>3190</v>
      </c>
      <c r="O4062" s="62">
        <v>3</v>
      </c>
      <c r="P4062" s="64"/>
    </row>
    <row r="4063" spans="2:16" x14ac:dyDescent="0.25">
      <c r="B4063" s="62">
        <v>4058</v>
      </c>
      <c r="C4063" s="63" t="s">
        <v>3182</v>
      </c>
      <c r="D4063" s="63" t="s">
        <v>3183</v>
      </c>
      <c r="E4063" s="63" t="s">
        <v>3184</v>
      </c>
      <c r="F4063" s="63" t="s">
        <v>3184</v>
      </c>
      <c r="G4063" s="63"/>
      <c r="H4063" s="63"/>
      <c r="I4063" s="62" t="s">
        <v>3189</v>
      </c>
      <c r="J4063" s="63">
        <v>88</v>
      </c>
      <c r="K4063" s="63">
        <v>13</v>
      </c>
      <c r="L4063" s="63" t="s">
        <v>3186</v>
      </c>
      <c r="M4063" s="63" t="s">
        <v>3187</v>
      </c>
      <c r="N4063" s="63" t="s">
        <v>3190</v>
      </c>
      <c r="O4063" s="62">
        <v>3</v>
      </c>
      <c r="P4063" s="64"/>
    </row>
    <row r="4064" spans="2:16" x14ac:dyDescent="0.25">
      <c r="B4064" s="62">
        <v>4059</v>
      </c>
      <c r="C4064" s="63" t="s">
        <v>3182</v>
      </c>
      <c r="D4064" s="63" t="s">
        <v>3183</v>
      </c>
      <c r="E4064" s="63" t="s">
        <v>3184</v>
      </c>
      <c r="F4064" s="63" t="s">
        <v>3184</v>
      </c>
      <c r="G4064" s="63"/>
      <c r="H4064" s="63"/>
      <c r="I4064" s="62" t="s">
        <v>3189</v>
      </c>
      <c r="J4064" s="63">
        <v>86</v>
      </c>
      <c r="K4064" s="63">
        <v>13</v>
      </c>
      <c r="L4064" s="63" t="s">
        <v>3186</v>
      </c>
      <c r="M4064" s="63" t="s">
        <v>3187</v>
      </c>
      <c r="N4064" s="63" t="s">
        <v>3190</v>
      </c>
      <c r="O4064" s="62">
        <v>3</v>
      </c>
      <c r="P4064" s="64"/>
    </row>
    <row r="4065" spans="2:16" x14ac:dyDescent="0.25">
      <c r="B4065" s="62">
        <v>4060</v>
      </c>
      <c r="C4065" s="63" t="s">
        <v>3182</v>
      </c>
      <c r="D4065" s="63" t="s">
        <v>3183</v>
      </c>
      <c r="E4065" s="63" t="s">
        <v>3184</v>
      </c>
      <c r="F4065" s="63" t="s">
        <v>3184</v>
      </c>
      <c r="G4065" s="63"/>
      <c r="H4065" s="63"/>
      <c r="I4065" s="62" t="s">
        <v>3189</v>
      </c>
      <c r="J4065" s="63">
        <v>98.83</v>
      </c>
      <c r="K4065" s="63">
        <v>13</v>
      </c>
      <c r="L4065" s="63" t="s">
        <v>3186</v>
      </c>
      <c r="M4065" s="63" t="s">
        <v>3187</v>
      </c>
      <c r="N4065" s="63" t="s">
        <v>3190</v>
      </c>
      <c r="O4065" s="62">
        <v>3</v>
      </c>
      <c r="P4065" s="64"/>
    </row>
    <row r="4066" spans="2:16" x14ac:dyDescent="0.25">
      <c r="B4066" s="62">
        <v>4061</v>
      </c>
      <c r="C4066" s="63" t="s">
        <v>3182</v>
      </c>
      <c r="D4066" s="63" t="s">
        <v>3183</v>
      </c>
      <c r="E4066" s="63" t="s">
        <v>3184</v>
      </c>
      <c r="F4066" s="63" t="s">
        <v>3184</v>
      </c>
      <c r="G4066" s="63"/>
      <c r="H4066" s="63"/>
      <c r="I4066" s="62" t="s">
        <v>3189</v>
      </c>
      <c r="J4066" s="63">
        <v>107.23</v>
      </c>
      <c r="K4066" s="63">
        <v>13</v>
      </c>
      <c r="L4066" s="63" t="s">
        <v>3186</v>
      </c>
      <c r="M4066" s="63" t="s">
        <v>3187</v>
      </c>
      <c r="N4066" s="63" t="s">
        <v>3190</v>
      </c>
      <c r="O4066" s="62">
        <v>3</v>
      </c>
      <c r="P4066" s="64"/>
    </row>
    <row r="4067" spans="2:16" x14ac:dyDescent="0.25">
      <c r="B4067" s="62">
        <v>4062</v>
      </c>
      <c r="C4067" s="63" t="s">
        <v>3182</v>
      </c>
      <c r="D4067" s="63" t="s">
        <v>3183</v>
      </c>
      <c r="E4067" s="63" t="s">
        <v>3184</v>
      </c>
      <c r="F4067" s="63" t="s">
        <v>3184</v>
      </c>
      <c r="G4067" s="63"/>
      <c r="H4067" s="63"/>
      <c r="I4067" s="62" t="s">
        <v>3189</v>
      </c>
      <c r="J4067" s="63">
        <v>107</v>
      </c>
      <c r="K4067" s="63">
        <v>13</v>
      </c>
      <c r="L4067" s="63" t="s">
        <v>3186</v>
      </c>
      <c r="M4067" s="63" t="s">
        <v>3187</v>
      </c>
      <c r="N4067" s="63" t="s">
        <v>3190</v>
      </c>
      <c r="O4067" s="62">
        <v>3</v>
      </c>
      <c r="P4067" s="64"/>
    </row>
    <row r="4068" spans="2:16" x14ac:dyDescent="0.25">
      <c r="B4068" s="62">
        <v>4063</v>
      </c>
      <c r="C4068" s="63" t="s">
        <v>3182</v>
      </c>
      <c r="D4068" s="63" t="s">
        <v>3183</v>
      </c>
      <c r="E4068" s="63" t="s">
        <v>3184</v>
      </c>
      <c r="F4068" s="63" t="s">
        <v>3184</v>
      </c>
      <c r="G4068" s="63"/>
      <c r="H4068" s="63"/>
      <c r="I4068" s="62" t="s">
        <v>3189</v>
      </c>
      <c r="J4068" s="63">
        <v>121.47</v>
      </c>
      <c r="K4068" s="63">
        <v>12</v>
      </c>
      <c r="L4068" s="63" t="s">
        <v>3186</v>
      </c>
      <c r="M4068" s="63" t="s">
        <v>3194</v>
      </c>
      <c r="N4068" s="63" t="s">
        <v>3211</v>
      </c>
      <c r="O4068" s="62">
        <v>3</v>
      </c>
      <c r="P4068" s="64"/>
    </row>
    <row r="4069" spans="2:16" x14ac:dyDescent="0.25">
      <c r="B4069" s="62">
        <v>4064</v>
      </c>
      <c r="C4069" s="63" t="s">
        <v>3182</v>
      </c>
      <c r="D4069" s="63" t="s">
        <v>3183</v>
      </c>
      <c r="E4069" s="63" t="s">
        <v>3184</v>
      </c>
      <c r="F4069" s="63" t="s">
        <v>3184</v>
      </c>
      <c r="G4069" s="63"/>
      <c r="H4069" s="63"/>
      <c r="I4069" s="62" t="s">
        <v>3189</v>
      </c>
      <c r="J4069" s="63">
        <v>94.93</v>
      </c>
      <c r="K4069" s="63">
        <v>12</v>
      </c>
      <c r="L4069" s="63" t="s">
        <v>3186</v>
      </c>
      <c r="M4069" s="63" t="s">
        <v>3194</v>
      </c>
      <c r="N4069" s="63" t="s">
        <v>3211</v>
      </c>
      <c r="O4069" s="62">
        <v>3</v>
      </c>
      <c r="P4069" s="64"/>
    </row>
    <row r="4070" spans="2:16" x14ac:dyDescent="0.25">
      <c r="B4070" s="62">
        <v>4065</v>
      </c>
      <c r="C4070" s="63" t="s">
        <v>3182</v>
      </c>
      <c r="D4070" s="63" t="s">
        <v>3183</v>
      </c>
      <c r="E4070" s="63" t="s">
        <v>3184</v>
      </c>
      <c r="F4070" s="63" t="s">
        <v>3184</v>
      </c>
      <c r="G4070" s="63"/>
      <c r="H4070" s="63"/>
      <c r="I4070" s="62" t="s">
        <v>3189</v>
      </c>
      <c r="J4070" s="63">
        <v>122.4</v>
      </c>
      <c r="K4070" s="63">
        <v>12</v>
      </c>
      <c r="L4070" s="63" t="s">
        <v>3186</v>
      </c>
      <c r="M4070" s="63" t="s">
        <v>3194</v>
      </c>
      <c r="N4070" s="63" t="s">
        <v>3211</v>
      </c>
      <c r="O4070" s="62">
        <v>3</v>
      </c>
      <c r="P4070" s="64"/>
    </row>
    <row r="4071" spans="2:16" x14ac:dyDescent="0.25">
      <c r="B4071" s="62">
        <v>4066</v>
      </c>
      <c r="C4071" s="63" t="s">
        <v>3182</v>
      </c>
      <c r="D4071" s="63" t="s">
        <v>3183</v>
      </c>
      <c r="E4071" s="63" t="s">
        <v>3184</v>
      </c>
      <c r="F4071" s="63" t="s">
        <v>3184</v>
      </c>
      <c r="G4071" s="63"/>
      <c r="H4071" s="63"/>
      <c r="I4071" s="62" t="s">
        <v>3189</v>
      </c>
      <c r="J4071" s="63">
        <v>89</v>
      </c>
      <c r="K4071" s="63">
        <v>12</v>
      </c>
      <c r="L4071" s="63" t="s">
        <v>3186</v>
      </c>
      <c r="M4071" s="63" t="s">
        <v>3194</v>
      </c>
      <c r="N4071" s="63" t="s">
        <v>3211</v>
      </c>
      <c r="O4071" s="62">
        <v>3</v>
      </c>
      <c r="P4071" s="64"/>
    </row>
    <row r="4072" spans="2:16" x14ac:dyDescent="0.25">
      <c r="B4072" s="62">
        <v>4067</v>
      </c>
      <c r="C4072" s="63" t="s">
        <v>3182</v>
      </c>
      <c r="D4072" s="63" t="s">
        <v>3183</v>
      </c>
      <c r="E4072" s="63" t="s">
        <v>3184</v>
      </c>
      <c r="F4072" s="63" t="s">
        <v>3184</v>
      </c>
      <c r="G4072" s="63"/>
      <c r="H4072" s="63"/>
      <c r="I4072" s="62" t="s">
        <v>3189</v>
      </c>
      <c r="J4072" s="63">
        <v>113.17</v>
      </c>
      <c r="K4072" s="63">
        <v>12</v>
      </c>
      <c r="L4072" s="63" t="s">
        <v>3186</v>
      </c>
      <c r="M4072" s="63" t="s">
        <v>3194</v>
      </c>
      <c r="N4072" s="63" t="s">
        <v>3211</v>
      </c>
      <c r="O4072" s="62">
        <v>3</v>
      </c>
      <c r="P4072" s="64"/>
    </row>
    <row r="4073" spans="2:16" x14ac:dyDescent="0.25">
      <c r="B4073" s="62">
        <v>4068</v>
      </c>
      <c r="C4073" s="63" t="s">
        <v>3182</v>
      </c>
      <c r="D4073" s="63" t="s">
        <v>3183</v>
      </c>
      <c r="E4073" s="63" t="s">
        <v>3184</v>
      </c>
      <c r="F4073" s="63" t="s">
        <v>3184</v>
      </c>
      <c r="G4073" s="63"/>
      <c r="H4073" s="63"/>
      <c r="I4073" s="62" t="s">
        <v>3189</v>
      </c>
      <c r="J4073" s="63">
        <v>63</v>
      </c>
      <c r="K4073" s="63">
        <v>12</v>
      </c>
      <c r="L4073" s="63" t="s">
        <v>3186</v>
      </c>
      <c r="M4073" s="63" t="s">
        <v>3194</v>
      </c>
      <c r="N4073" s="63" t="s">
        <v>3211</v>
      </c>
      <c r="O4073" s="62">
        <v>3</v>
      </c>
      <c r="P4073" s="64"/>
    </row>
    <row r="4074" spans="2:16" x14ac:dyDescent="0.25">
      <c r="B4074" s="62">
        <v>4069</v>
      </c>
      <c r="C4074" s="63" t="s">
        <v>3182</v>
      </c>
      <c r="D4074" s="63" t="s">
        <v>3183</v>
      </c>
      <c r="E4074" s="63" t="s">
        <v>3184</v>
      </c>
      <c r="F4074" s="63" t="s">
        <v>3184</v>
      </c>
      <c r="G4074" s="63"/>
      <c r="H4074" s="63"/>
      <c r="I4074" s="62" t="s">
        <v>3189</v>
      </c>
      <c r="J4074" s="63">
        <v>67</v>
      </c>
      <c r="K4074" s="63">
        <v>12</v>
      </c>
      <c r="L4074" s="63" t="s">
        <v>3186</v>
      </c>
      <c r="M4074" s="63" t="s">
        <v>3187</v>
      </c>
      <c r="N4074" s="63" t="s">
        <v>3198</v>
      </c>
      <c r="O4074" s="62">
        <v>3</v>
      </c>
      <c r="P4074" s="64"/>
    </row>
    <row r="4075" spans="2:16" x14ac:dyDescent="0.25">
      <c r="B4075" s="62">
        <v>4070</v>
      </c>
      <c r="C4075" s="63" t="s">
        <v>3182</v>
      </c>
      <c r="D4075" s="63" t="s">
        <v>3183</v>
      </c>
      <c r="E4075" s="63" t="s">
        <v>3184</v>
      </c>
      <c r="F4075" s="63" t="s">
        <v>3184</v>
      </c>
      <c r="G4075" s="63"/>
      <c r="H4075" s="63"/>
      <c r="I4075" s="62" t="s">
        <v>3189</v>
      </c>
      <c r="J4075" s="63">
        <v>36.33</v>
      </c>
      <c r="K4075" s="63">
        <v>12</v>
      </c>
      <c r="L4075" s="63" t="s">
        <v>3186</v>
      </c>
      <c r="M4075" s="63" t="s">
        <v>3194</v>
      </c>
      <c r="N4075" s="63" t="s">
        <v>3211</v>
      </c>
      <c r="O4075" s="62">
        <v>3</v>
      </c>
      <c r="P4075" s="64"/>
    </row>
    <row r="4076" spans="2:16" x14ac:dyDescent="0.25">
      <c r="B4076" s="62">
        <v>4071</v>
      </c>
      <c r="C4076" s="63" t="s">
        <v>3182</v>
      </c>
      <c r="D4076" s="63" t="s">
        <v>3183</v>
      </c>
      <c r="E4076" s="63" t="s">
        <v>3184</v>
      </c>
      <c r="F4076" s="63" t="s">
        <v>3184</v>
      </c>
      <c r="G4076" s="63"/>
      <c r="H4076" s="63"/>
      <c r="I4076" s="62" t="s">
        <v>3189</v>
      </c>
      <c r="J4076" s="63">
        <v>88</v>
      </c>
      <c r="K4076" s="63">
        <v>12</v>
      </c>
      <c r="L4076" s="63" t="s">
        <v>3186</v>
      </c>
      <c r="M4076" s="63" t="s">
        <v>3194</v>
      </c>
      <c r="N4076" s="63" t="s">
        <v>3211</v>
      </c>
      <c r="O4076" s="62">
        <v>3</v>
      </c>
      <c r="P4076" s="64"/>
    </row>
    <row r="4077" spans="2:16" x14ac:dyDescent="0.25">
      <c r="B4077" s="62">
        <v>4072</v>
      </c>
      <c r="C4077" s="63" t="s">
        <v>3182</v>
      </c>
      <c r="D4077" s="63" t="s">
        <v>3183</v>
      </c>
      <c r="E4077" s="63" t="s">
        <v>3184</v>
      </c>
      <c r="F4077" s="63" t="s">
        <v>3184</v>
      </c>
      <c r="G4077" s="63"/>
      <c r="H4077" s="63"/>
      <c r="I4077" s="62" t="s">
        <v>3189</v>
      </c>
      <c r="J4077" s="63">
        <v>51</v>
      </c>
      <c r="K4077" s="63">
        <v>12</v>
      </c>
      <c r="L4077" s="63" t="s">
        <v>3186</v>
      </c>
      <c r="M4077" s="63" t="s">
        <v>3187</v>
      </c>
      <c r="N4077" s="63" t="s">
        <v>3198</v>
      </c>
      <c r="O4077" s="62">
        <v>3</v>
      </c>
      <c r="P4077" s="64"/>
    </row>
    <row r="4078" spans="2:16" x14ac:dyDescent="0.25">
      <c r="B4078" s="62">
        <v>4073</v>
      </c>
      <c r="C4078" s="63" t="s">
        <v>3182</v>
      </c>
      <c r="D4078" s="63" t="s">
        <v>3183</v>
      </c>
      <c r="E4078" s="63" t="s">
        <v>3184</v>
      </c>
      <c r="F4078" s="63" t="s">
        <v>3184</v>
      </c>
      <c r="G4078" s="63"/>
      <c r="H4078" s="63"/>
      <c r="I4078" s="62" t="s">
        <v>3189</v>
      </c>
      <c r="J4078" s="63">
        <v>87</v>
      </c>
      <c r="K4078" s="63">
        <v>12</v>
      </c>
      <c r="L4078" s="63" t="s">
        <v>3186</v>
      </c>
      <c r="M4078" s="63" t="s">
        <v>3187</v>
      </c>
      <c r="N4078" s="63" t="s">
        <v>3198</v>
      </c>
      <c r="O4078" s="62">
        <v>3</v>
      </c>
      <c r="P4078" s="64"/>
    </row>
    <row r="4079" spans="2:16" x14ac:dyDescent="0.25">
      <c r="B4079" s="62">
        <v>4074</v>
      </c>
      <c r="C4079" s="63" t="s">
        <v>3182</v>
      </c>
      <c r="D4079" s="63" t="s">
        <v>3183</v>
      </c>
      <c r="E4079" s="63" t="s">
        <v>3184</v>
      </c>
      <c r="F4079" s="63" t="s">
        <v>3184</v>
      </c>
      <c r="G4079" s="63"/>
      <c r="H4079" s="63"/>
      <c r="I4079" s="62" t="s">
        <v>3189</v>
      </c>
      <c r="J4079" s="63">
        <v>88</v>
      </c>
      <c r="K4079" s="63">
        <v>12</v>
      </c>
      <c r="L4079" s="63" t="s">
        <v>3186</v>
      </c>
      <c r="M4079" s="63" t="s">
        <v>3187</v>
      </c>
      <c r="N4079" s="63" t="s">
        <v>3198</v>
      </c>
      <c r="O4079" s="62">
        <v>3</v>
      </c>
      <c r="P4079" s="64"/>
    </row>
    <row r="4080" spans="2:16" x14ac:dyDescent="0.25">
      <c r="B4080" s="62">
        <v>4075</v>
      </c>
      <c r="C4080" s="63" t="s">
        <v>3182</v>
      </c>
      <c r="D4080" s="63" t="s">
        <v>3183</v>
      </c>
      <c r="E4080" s="63" t="s">
        <v>3184</v>
      </c>
      <c r="F4080" s="63" t="s">
        <v>3184</v>
      </c>
      <c r="G4080" s="63"/>
      <c r="H4080" s="63"/>
      <c r="I4080" s="62" t="s">
        <v>3189</v>
      </c>
      <c r="J4080" s="63">
        <v>56</v>
      </c>
      <c r="K4080" s="63">
        <v>12</v>
      </c>
      <c r="L4080" s="63" t="s">
        <v>3186</v>
      </c>
      <c r="M4080" s="63" t="s">
        <v>3194</v>
      </c>
      <c r="N4080" s="63" t="s">
        <v>3211</v>
      </c>
      <c r="O4080" s="62">
        <v>3</v>
      </c>
      <c r="P4080" s="64"/>
    </row>
    <row r="4081" spans="2:16" x14ac:dyDescent="0.25">
      <c r="B4081" s="62">
        <v>4076</v>
      </c>
      <c r="C4081" s="63" t="s">
        <v>3182</v>
      </c>
      <c r="D4081" s="63" t="s">
        <v>3183</v>
      </c>
      <c r="E4081" s="63" t="s">
        <v>3184</v>
      </c>
      <c r="F4081" s="63" t="s">
        <v>3184</v>
      </c>
      <c r="G4081" s="63"/>
      <c r="H4081" s="63"/>
      <c r="I4081" s="62" t="s">
        <v>3189</v>
      </c>
      <c r="J4081" s="63">
        <v>56</v>
      </c>
      <c r="K4081" s="63">
        <v>13</v>
      </c>
      <c r="L4081" s="63" t="s">
        <v>3186</v>
      </c>
      <c r="M4081" s="63" t="s">
        <v>3187</v>
      </c>
      <c r="N4081" s="63" t="s">
        <v>3199</v>
      </c>
      <c r="O4081" s="62">
        <v>3</v>
      </c>
      <c r="P4081" s="64"/>
    </row>
    <row r="4082" spans="2:16" x14ac:dyDescent="0.25">
      <c r="B4082" s="62">
        <v>4077</v>
      </c>
      <c r="C4082" s="63" t="s">
        <v>3182</v>
      </c>
      <c r="D4082" s="63" t="s">
        <v>3183</v>
      </c>
      <c r="E4082" s="63" t="s">
        <v>3184</v>
      </c>
      <c r="F4082" s="63" t="s">
        <v>3184</v>
      </c>
      <c r="G4082" s="63"/>
      <c r="H4082" s="63"/>
      <c r="I4082" s="62" t="s">
        <v>3189</v>
      </c>
      <c r="J4082" s="63">
        <v>88</v>
      </c>
      <c r="K4082" s="63">
        <v>12</v>
      </c>
      <c r="L4082" s="63" t="s">
        <v>3186</v>
      </c>
      <c r="M4082" s="63" t="s">
        <v>3194</v>
      </c>
      <c r="N4082" s="63" t="s">
        <v>3211</v>
      </c>
      <c r="O4082" s="62">
        <v>3</v>
      </c>
      <c r="P4082" s="64"/>
    </row>
    <row r="4083" spans="2:16" x14ac:dyDescent="0.25">
      <c r="B4083" s="62">
        <v>4078</v>
      </c>
      <c r="C4083" s="63" t="s">
        <v>3182</v>
      </c>
      <c r="D4083" s="63" t="s">
        <v>3183</v>
      </c>
      <c r="E4083" s="63" t="s">
        <v>3184</v>
      </c>
      <c r="F4083" s="63" t="s">
        <v>3184</v>
      </c>
      <c r="G4083" s="63"/>
      <c r="H4083" s="63"/>
      <c r="I4083" s="62" t="s">
        <v>3189</v>
      </c>
      <c r="J4083" s="63">
        <v>99.13</v>
      </c>
      <c r="K4083" s="63">
        <v>12</v>
      </c>
      <c r="L4083" s="63" t="s">
        <v>3186</v>
      </c>
      <c r="M4083" s="63" t="s">
        <v>3194</v>
      </c>
      <c r="N4083" s="63" t="s">
        <v>3211</v>
      </c>
      <c r="O4083" s="62">
        <v>3</v>
      </c>
      <c r="P4083" s="64"/>
    </row>
    <row r="4084" spans="2:16" x14ac:dyDescent="0.25">
      <c r="B4084" s="62">
        <v>4079</v>
      </c>
      <c r="C4084" s="63" t="s">
        <v>3182</v>
      </c>
      <c r="D4084" s="63" t="s">
        <v>3183</v>
      </c>
      <c r="E4084" s="63" t="s">
        <v>3184</v>
      </c>
      <c r="F4084" s="63" t="s">
        <v>3184</v>
      </c>
      <c r="G4084" s="63"/>
      <c r="H4084" s="63"/>
      <c r="I4084" s="62" t="s">
        <v>3189</v>
      </c>
      <c r="J4084" s="63">
        <v>88</v>
      </c>
      <c r="K4084" s="63">
        <v>12</v>
      </c>
      <c r="L4084" s="63" t="s">
        <v>3186</v>
      </c>
      <c r="M4084" s="63" t="s">
        <v>3194</v>
      </c>
      <c r="N4084" s="63" t="s">
        <v>3211</v>
      </c>
      <c r="O4084" s="62">
        <v>3</v>
      </c>
      <c r="P4084" s="64"/>
    </row>
    <row r="4085" spans="2:16" x14ac:dyDescent="0.25">
      <c r="B4085" s="62">
        <v>4080</v>
      </c>
      <c r="C4085" s="63" t="s">
        <v>3182</v>
      </c>
      <c r="D4085" s="63" t="s">
        <v>3183</v>
      </c>
      <c r="E4085" s="63" t="s">
        <v>3184</v>
      </c>
      <c r="F4085" s="63" t="s">
        <v>3184</v>
      </c>
      <c r="G4085" s="63"/>
      <c r="H4085" s="63"/>
      <c r="I4085" s="62" t="s">
        <v>3189</v>
      </c>
      <c r="J4085" s="63">
        <v>88</v>
      </c>
      <c r="K4085" s="63">
        <v>12</v>
      </c>
      <c r="L4085" s="63" t="s">
        <v>3186</v>
      </c>
      <c r="M4085" s="63" t="s">
        <v>3194</v>
      </c>
      <c r="N4085" s="63" t="s">
        <v>3211</v>
      </c>
      <c r="O4085" s="62">
        <v>3</v>
      </c>
      <c r="P4085" s="64"/>
    </row>
    <row r="4086" spans="2:16" x14ac:dyDescent="0.25">
      <c r="B4086" s="62">
        <v>4081</v>
      </c>
      <c r="C4086" s="63" t="s">
        <v>3182</v>
      </c>
      <c r="D4086" s="63" t="s">
        <v>3183</v>
      </c>
      <c r="E4086" s="63" t="s">
        <v>3184</v>
      </c>
      <c r="F4086" s="63" t="s">
        <v>3184</v>
      </c>
      <c r="G4086" s="63"/>
      <c r="H4086" s="63"/>
      <c r="I4086" s="62" t="s">
        <v>3189</v>
      </c>
      <c r="J4086" s="63">
        <v>108</v>
      </c>
      <c r="K4086" s="63">
        <v>12</v>
      </c>
      <c r="L4086" s="63" t="s">
        <v>3186</v>
      </c>
      <c r="M4086" s="63" t="s">
        <v>3194</v>
      </c>
      <c r="N4086" s="63" t="s">
        <v>3211</v>
      </c>
      <c r="O4086" s="62">
        <v>3</v>
      </c>
      <c r="P4086" s="64"/>
    </row>
    <row r="4087" spans="2:16" x14ac:dyDescent="0.25">
      <c r="B4087" s="62">
        <v>4082</v>
      </c>
      <c r="C4087" s="63" t="s">
        <v>3182</v>
      </c>
      <c r="D4087" s="63" t="s">
        <v>3183</v>
      </c>
      <c r="E4087" s="63" t="s">
        <v>3184</v>
      </c>
      <c r="F4087" s="63" t="s">
        <v>3184</v>
      </c>
      <c r="G4087" s="63"/>
      <c r="H4087" s="63"/>
      <c r="I4087" s="62" t="s">
        <v>3189</v>
      </c>
      <c r="J4087" s="63">
        <v>90</v>
      </c>
      <c r="K4087" s="63">
        <v>12</v>
      </c>
      <c r="L4087" s="63" t="s">
        <v>3186</v>
      </c>
      <c r="M4087" s="63" t="s">
        <v>3194</v>
      </c>
      <c r="N4087" s="63" t="s">
        <v>3211</v>
      </c>
      <c r="O4087" s="62">
        <v>3</v>
      </c>
      <c r="P4087" s="64"/>
    </row>
    <row r="4088" spans="2:16" x14ac:dyDescent="0.25">
      <c r="B4088" s="62">
        <v>4083</v>
      </c>
      <c r="C4088" s="63" t="s">
        <v>3182</v>
      </c>
      <c r="D4088" s="63" t="s">
        <v>3183</v>
      </c>
      <c r="E4088" s="63" t="s">
        <v>3184</v>
      </c>
      <c r="F4088" s="63" t="s">
        <v>3184</v>
      </c>
      <c r="G4088" s="63"/>
      <c r="H4088" s="63"/>
      <c r="I4088" s="62" t="s">
        <v>3189</v>
      </c>
      <c r="J4088" s="63">
        <v>63.25</v>
      </c>
      <c r="K4088" s="63">
        <v>12</v>
      </c>
      <c r="L4088" s="63" t="s">
        <v>3186</v>
      </c>
      <c r="M4088" s="63" t="s">
        <v>3194</v>
      </c>
      <c r="N4088" s="63" t="s">
        <v>3211</v>
      </c>
      <c r="O4088" s="62">
        <v>3</v>
      </c>
      <c r="P4088" s="64"/>
    </row>
    <row r="4089" spans="2:16" x14ac:dyDescent="0.25">
      <c r="B4089" s="62">
        <v>4084</v>
      </c>
      <c r="C4089" s="63" t="s">
        <v>3182</v>
      </c>
      <c r="D4089" s="63" t="s">
        <v>3183</v>
      </c>
      <c r="E4089" s="63" t="s">
        <v>3184</v>
      </c>
      <c r="F4089" s="63" t="s">
        <v>3184</v>
      </c>
      <c r="G4089" s="63"/>
      <c r="H4089" s="63"/>
      <c r="I4089" s="62" t="s">
        <v>3189</v>
      </c>
      <c r="J4089" s="63">
        <v>120.87</v>
      </c>
      <c r="K4089" s="63">
        <v>12</v>
      </c>
      <c r="L4089" s="63" t="s">
        <v>3186</v>
      </c>
      <c r="M4089" s="63" t="s">
        <v>3194</v>
      </c>
      <c r="N4089" s="63" t="s">
        <v>3211</v>
      </c>
      <c r="O4089" s="62">
        <v>3</v>
      </c>
      <c r="P4089" s="64"/>
    </row>
    <row r="4090" spans="2:16" x14ac:dyDescent="0.25">
      <c r="B4090" s="62">
        <v>4085</v>
      </c>
      <c r="C4090" s="63" t="s">
        <v>3182</v>
      </c>
      <c r="D4090" s="63" t="s">
        <v>3183</v>
      </c>
      <c r="E4090" s="63" t="s">
        <v>3184</v>
      </c>
      <c r="F4090" s="63" t="s">
        <v>3184</v>
      </c>
      <c r="G4090" s="63"/>
      <c r="H4090" s="63"/>
      <c r="I4090" s="62" t="s">
        <v>3189</v>
      </c>
      <c r="J4090" s="63">
        <v>88</v>
      </c>
      <c r="K4090" s="63">
        <v>12</v>
      </c>
      <c r="L4090" s="63" t="s">
        <v>3186</v>
      </c>
      <c r="M4090" s="63" t="s">
        <v>3194</v>
      </c>
      <c r="N4090" s="63" t="s">
        <v>3211</v>
      </c>
      <c r="O4090" s="62">
        <v>3</v>
      </c>
      <c r="P4090" s="64"/>
    </row>
    <row r="4091" spans="2:16" x14ac:dyDescent="0.25">
      <c r="B4091" s="62">
        <v>4086</v>
      </c>
      <c r="C4091" s="63" t="s">
        <v>3182</v>
      </c>
      <c r="D4091" s="63" t="s">
        <v>3183</v>
      </c>
      <c r="E4091" s="63" t="s">
        <v>3184</v>
      </c>
      <c r="F4091" s="63" t="s">
        <v>3184</v>
      </c>
      <c r="G4091" s="63"/>
      <c r="H4091" s="63"/>
      <c r="I4091" s="62" t="s">
        <v>3189</v>
      </c>
      <c r="J4091" s="63">
        <v>53</v>
      </c>
      <c r="K4091" s="63">
        <v>12</v>
      </c>
      <c r="L4091" s="63" t="s">
        <v>3186</v>
      </c>
      <c r="M4091" s="63" t="s">
        <v>3194</v>
      </c>
      <c r="N4091" s="63" t="s">
        <v>3211</v>
      </c>
      <c r="O4091" s="62">
        <v>3</v>
      </c>
      <c r="P4091" s="64"/>
    </row>
    <row r="4092" spans="2:16" x14ac:dyDescent="0.25">
      <c r="B4092" s="62">
        <v>4087</v>
      </c>
      <c r="C4092" s="63" t="s">
        <v>3182</v>
      </c>
      <c r="D4092" s="63" t="s">
        <v>3183</v>
      </c>
      <c r="E4092" s="63" t="s">
        <v>3184</v>
      </c>
      <c r="F4092" s="63" t="s">
        <v>3184</v>
      </c>
      <c r="G4092" s="63"/>
      <c r="H4092" s="63"/>
      <c r="I4092" s="62" t="s">
        <v>3189</v>
      </c>
      <c r="J4092" s="63">
        <v>87</v>
      </c>
      <c r="K4092" s="63">
        <v>12</v>
      </c>
      <c r="L4092" s="63" t="s">
        <v>3186</v>
      </c>
      <c r="M4092" s="63" t="s">
        <v>3187</v>
      </c>
      <c r="N4092" s="63" t="s">
        <v>3198</v>
      </c>
      <c r="O4092" s="62">
        <v>3</v>
      </c>
      <c r="P4092" s="64"/>
    </row>
    <row r="4093" spans="2:16" x14ac:dyDescent="0.25">
      <c r="B4093" s="62">
        <v>4088</v>
      </c>
      <c r="C4093" s="63" t="s">
        <v>3182</v>
      </c>
      <c r="D4093" s="63" t="s">
        <v>3183</v>
      </c>
      <c r="E4093" s="63" t="s">
        <v>3184</v>
      </c>
      <c r="F4093" s="63" t="s">
        <v>3184</v>
      </c>
      <c r="G4093" s="63"/>
      <c r="H4093" s="63"/>
      <c r="I4093" s="62" t="s">
        <v>3189</v>
      </c>
      <c r="J4093" s="63">
        <v>68.099999999999994</v>
      </c>
      <c r="K4093" s="63">
        <v>12</v>
      </c>
      <c r="L4093" s="63" t="s">
        <v>3186</v>
      </c>
      <c r="M4093" s="63" t="s">
        <v>3194</v>
      </c>
      <c r="N4093" s="63" t="s">
        <v>3211</v>
      </c>
      <c r="O4093" s="62">
        <v>3</v>
      </c>
      <c r="P4093" s="64"/>
    </row>
    <row r="4094" spans="2:16" x14ac:dyDescent="0.25">
      <c r="B4094" s="62">
        <v>4089</v>
      </c>
      <c r="C4094" s="63" t="s">
        <v>3182</v>
      </c>
      <c r="D4094" s="63" t="s">
        <v>3183</v>
      </c>
      <c r="E4094" s="63" t="s">
        <v>3184</v>
      </c>
      <c r="F4094" s="63" t="s">
        <v>3184</v>
      </c>
      <c r="G4094" s="63"/>
      <c r="H4094" s="63"/>
      <c r="I4094" s="62" t="s">
        <v>3189</v>
      </c>
      <c r="J4094" s="63">
        <v>99.13</v>
      </c>
      <c r="K4094" s="63">
        <v>12</v>
      </c>
      <c r="L4094" s="63" t="s">
        <v>3186</v>
      </c>
      <c r="M4094" s="63" t="s">
        <v>3194</v>
      </c>
      <c r="N4094" s="63" t="s">
        <v>3211</v>
      </c>
      <c r="O4094" s="62">
        <v>3</v>
      </c>
      <c r="P4094" s="64"/>
    </row>
    <row r="4095" spans="2:16" x14ac:dyDescent="0.25">
      <c r="B4095" s="62">
        <v>4090</v>
      </c>
      <c r="C4095" s="63" t="s">
        <v>3182</v>
      </c>
      <c r="D4095" s="63" t="s">
        <v>3183</v>
      </c>
      <c r="E4095" s="63" t="s">
        <v>3184</v>
      </c>
      <c r="F4095" s="63" t="s">
        <v>3184</v>
      </c>
      <c r="G4095" s="63"/>
      <c r="H4095" s="63"/>
      <c r="I4095" s="62" t="s">
        <v>3189</v>
      </c>
      <c r="J4095" s="63">
        <v>108</v>
      </c>
      <c r="K4095" s="63">
        <v>12</v>
      </c>
      <c r="L4095" s="63" t="s">
        <v>3186</v>
      </c>
      <c r="M4095" s="63" t="s">
        <v>3194</v>
      </c>
      <c r="N4095" s="63" t="s">
        <v>3211</v>
      </c>
      <c r="O4095" s="62">
        <v>3</v>
      </c>
      <c r="P4095" s="64"/>
    </row>
    <row r="4096" spans="2:16" x14ac:dyDescent="0.25">
      <c r="B4096" s="62">
        <v>4091</v>
      </c>
      <c r="C4096" s="63" t="s">
        <v>3182</v>
      </c>
      <c r="D4096" s="63" t="s">
        <v>3183</v>
      </c>
      <c r="E4096" s="63" t="s">
        <v>3184</v>
      </c>
      <c r="F4096" s="63" t="s">
        <v>3184</v>
      </c>
      <c r="G4096" s="63"/>
      <c r="H4096" s="63"/>
      <c r="I4096" s="62" t="s">
        <v>3189</v>
      </c>
      <c r="J4096" s="63">
        <v>86.53</v>
      </c>
      <c r="K4096" s="63">
        <v>12</v>
      </c>
      <c r="L4096" s="63" t="s">
        <v>3186</v>
      </c>
      <c r="M4096" s="63" t="s">
        <v>3194</v>
      </c>
      <c r="N4096" s="63" t="s">
        <v>3211</v>
      </c>
      <c r="O4096" s="62">
        <v>3</v>
      </c>
      <c r="P4096" s="64"/>
    </row>
    <row r="4097" spans="2:16" x14ac:dyDescent="0.25">
      <c r="B4097" s="62">
        <v>4092</v>
      </c>
      <c r="C4097" s="63" t="s">
        <v>3182</v>
      </c>
      <c r="D4097" s="63" t="s">
        <v>3183</v>
      </c>
      <c r="E4097" s="63" t="s">
        <v>3184</v>
      </c>
      <c r="F4097" s="63" t="s">
        <v>3184</v>
      </c>
      <c r="G4097" s="63"/>
      <c r="H4097" s="63"/>
      <c r="I4097" s="62" t="s">
        <v>3189</v>
      </c>
      <c r="J4097" s="63">
        <v>85</v>
      </c>
      <c r="K4097" s="63">
        <v>12</v>
      </c>
      <c r="L4097" s="63" t="s">
        <v>3186</v>
      </c>
      <c r="M4097" s="63" t="s">
        <v>3194</v>
      </c>
      <c r="N4097" s="63" t="s">
        <v>3211</v>
      </c>
      <c r="O4097" s="62">
        <v>3</v>
      </c>
      <c r="P4097" s="64"/>
    </row>
    <row r="4098" spans="2:16" x14ac:dyDescent="0.25">
      <c r="B4098" s="62">
        <v>4093</v>
      </c>
      <c r="C4098" s="63" t="s">
        <v>3182</v>
      </c>
      <c r="D4098" s="63" t="s">
        <v>3183</v>
      </c>
      <c r="E4098" s="63" t="s">
        <v>3184</v>
      </c>
      <c r="F4098" s="63" t="s">
        <v>3184</v>
      </c>
      <c r="G4098" s="63"/>
      <c r="H4098" s="63"/>
      <c r="I4098" s="62" t="s">
        <v>3189</v>
      </c>
      <c r="J4098" s="63">
        <v>91</v>
      </c>
      <c r="K4098" s="63">
        <v>12</v>
      </c>
      <c r="L4098" s="63" t="s">
        <v>3186</v>
      </c>
      <c r="M4098" s="63" t="s">
        <v>3194</v>
      </c>
      <c r="N4098" s="63" t="s">
        <v>3211</v>
      </c>
      <c r="O4098" s="62">
        <v>3</v>
      </c>
      <c r="P4098" s="64"/>
    </row>
    <row r="4099" spans="2:16" x14ac:dyDescent="0.25">
      <c r="B4099" s="62">
        <v>4094</v>
      </c>
      <c r="C4099" s="63" t="s">
        <v>3182</v>
      </c>
      <c r="D4099" s="63" t="s">
        <v>3183</v>
      </c>
      <c r="E4099" s="63" t="s">
        <v>3184</v>
      </c>
      <c r="F4099" s="63" t="s">
        <v>3184</v>
      </c>
      <c r="G4099" s="63"/>
      <c r="H4099" s="63"/>
      <c r="I4099" s="62" t="s">
        <v>3189</v>
      </c>
      <c r="J4099" s="63">
        <v>88</v>
      </c>
      <c r="K4099" s="63">
        <v>12</v>
      </c>
      <c r="L4099" s="63" t="s">
        <v>3186</v>
      </c>
      <c r="M4099" s="63" t="s">
        <v>3187</v>
      </c>
      <c r="N4099" s="63" t="s">
        <v>3198</v>
      </c>
      <c r="O4099" s="62">
        <v>3</v>
      </c>
      <c r="P4099" s="64"/>
    </row>
    <row r="4100" spans="2:16" x14ac:dyDescent="0.25">
      <c r="B4100" s="62">
        <v>4095</v>
      </c>
      <c r="C4100" s="63" t="s">
        <v>3182</v>
      </c>
      <c r="D4100" s="63" t="s">
        <v>3183</v>
      </c>
      <c r="E4100" s="63" t="s">
        <v>3184</v>
      </c>
      <c r="F4100" s="63" t="s">
        <v>3184</v>
      </c>
      <c r="G4100" s="63"/>
      <c r="H4100" s="63"/>
      <c r="I4100" s="62" t="s">
        <v>3189</v>
      </c>
      <c r="J4100" s="63">
        <v>89</v>
      </c>
      <c r="K4100" s="63">
        <v>12</v>
      </c>
      <c r="L4100" s="63" t="s">
        <v>3186</v>
      </c>
      <c r="M4100" s="63" t="s">
        <v>3194</v>
      </c>
      <c r="N4100" s="63" t="s">
        <v>3211</v>
      </c>
      <c r="O4100" s="62">
        <v>3</v>
      </c>
      <c r="P4100" s="64"/>
    </row>
    <row r="4101" spans="2:16" x14ac:dyDescent="0.25">
      <c r="B4101" s="62">
        <v>4096</v>
      </c>
      <c r="C4101" s="63" t="s">
        <v>3182</v>
      </c>
      <c r="D4101" s="63" t="s">
        <v>3183</v>
      </c>
      <c r="E4101" s="63" t="s">
        <v>3184</v>
      </c>
      <c r="F4101" s="63" t="s">
        <v>3184</v>
      </c>
      <c r="G4101" s="63"/>
      <c r="H4101" s="63"/>
      <c r="I4101" s="62" t="s">
        <v>3189</v>
      </c>
      <c r="J4101" s="63">
        <v>25.8</v>
      </c>
      <c r="K4101" s="63">
        <v>12</v>
      </c>
      <c r="L4101" s="63" t="s">
        <v>3186</v>
      </c>
      <c r="M4101" s="63" t="s">
        <v>3194</v>
      </c>
      <c r="N4101" s="63" t="s">
        <v>3211</v>
      </c>
      <c r="O4101" s="62">
        <v>3</v>
      </c>
      <c r="P4101" s="64"/>
    </row>
    <row r="4102" spans="2:16" x14ac:dyDescent="0.25">
      <c r="B4102" s="62">
        <v>4097</v>
      </c>
      <c r="C4102" s="63" t="s">
        <v>3182</v>
      </c>
      <c r="D4102" s="63" t="s">
        <v>3183</v>
      </c>
      <c r="E4102" s="63" t="s">
        <v>3184</v>
      </c>
      <c r="F4102" s="63" t="s">
        <v>3184</v>
      </c>
      <c r="G4102" s="63"/>
      <c r="H4102" s="63"/>
      <c r="I4102" s="62" t="s">
        <v>3189</v>
      </c>
      <c r="J4102" s="63">
        <v>88</v>
      </c>
      <c r="K4102" s="63">
        <v>12</v>
      </c>
      <c r="L4102" s="63" t="s">
        <v>3186</v>
      </c>
      <c r="M4102" s="63" t="s">
        <v>3194</v>
      </c>
      <c r="N4102" s="63" t="s">
        <v>3211</v>
      </c>
      <c r="O4102" s="62">
        <v>3</v>
      </c>
      <c r="P4102" s="64"/>
    </row>
    <row r="4103" spans="2:16" x14ac:dyDescent="0.25">
      <c r="B4103" s="62">
        <v>4098</v>
      </c>
      <c r="C4103" s="63" t="s">
        <v>3182</v>
      </c>
      <c r="D4103" s="63" t="s">
        <v>3183</v>
      </c>
      <c r="E4103" s="63" t="s">
        <v>3184</v>
      </c>
      <c r="F4103" s="63" t="s">
        <v>3184</v>
      </c>
      <c r="G4103" s="63"/>
      <c r="H4103" s="63"/>
      <c r="I4103" s="62" t="s">
        <v>3189</v>
      </c>
      <c r="J4103" s="63">
        <v>90</v>
      </c>
      <c r="K4103" s="63">
        <v>12</v>
      </c>
      <c r="L4103" s="63" t="s">
        <v>3186</v>
      </c>
      <c r="M4103" s="63" t="s">
        <v>3194</v>
      </c>
      <c r="N4103" s="63" t="s">
        <v>3211</v>
      </c>
      <c r="O4103" s="62">
        <v>3</v>
      </c>
      <c r="P4103" s="64"/>
    </row>
    <row r="4104" spans="2:16" x14ac:dyDescent="0.25">
      <c r="B4104" s="62">
        <v>4099</v>
      </c>
      <c r="C4104" s="63" t="s">
        <v>3182</v>
      </c>
      <c r="D4104" s="63" t="s">
        <v>3183</v>
      </c>
      <c r="E4104" s="63" t="s">
        <v>3184</v>
      </c>
      <c r="F4104" s="63" t="s">
        <v>3184</v>
      </c>
      <c r="G4104" s="63"/>
      <c r="H4104" s="63"/>
      <c r="I4104" s="62" t="s">
        <v>3189</v>
      </c>
      <c r="J4104" s="63">
        <v>90</v>
      </c>
      <c r="K4104" s="63">
        <v>12</v>
      </c>
      <c r="L4104" s="63" t="s">
        <v>3186</v>
      </c>
      <c r="M4104" s="63" t="s">
        <v>3187</v>
      </c>
      <c r="N4104" s="63" t="s">
        <v>3198</v>
      </c>
      <c r="O4104" s="62">
        <v>3</v>
      </c>
      <c r="P4104" s="64"/>
    </row>
    <row r="4105" spans="2:16" x14ac:dyDescent="0.25">
      <c r="B4105" s="62">
        <v>4100</v>
      </c>
      <c r="C4105" s="63" t="s">
        <v>3182</v>
      </c>
      <c r="D4105" s="63" t="s">
        <v>3183</v>
      </c>
      <c r="E4105" s="63" t="s">
        <v>3184</v>
      </c>
      <c r="F4105" s="63" t="s">
        <v>3184</v>
      </c>
      <c r="G4105" s="63"/>
      <c r="H4105" s="63"/>
      <c r="I4105" s="62" t="s">
        <v>3189</v>
      </c>
      <c r="J4105" s="63">
        <v>90</v>
      </c>
      <c r="K4105" s="63">
        <v>12</v>
      </c>
      <c r="L4105" s="63" t="s">
        <v>3186</v>
      </c>
      <c r="M4105" s="63" t="s">
        <v>3187</v>
      </c>
      <c r="N4105" s="63" t="s">
        <v>3198</v>
      </c>
      <c r="O4105" s="62">
        <v>3</v>
      </c>
      <c r="P4105" s="64"/>
    </row>
    <row r="4106" spans="2:16" x14ac:dyDescent="0.25">
      <c r="B4106" s="62">
        <v>4101</v>
      </c>
      <c r="C4106" s="63" t="s">
        <v>3182</v>
      </c>
      <c r="D4106" s="63" t="s">
        <v>3214</v>
      </c>
      <c r="E4106" s="63" t="s">
        <v>3215</v>
      </c>
      <c r="F4106" s="63" t="s">
        <v>3215</v>
      </c>
      <c r="G4106" s="63"/>
      <c r="H4106" s="63"/>
      <c r="I4106" s="62" t="s">
        <v>3189</v>
      </c>
      <c r="J4106" s="63">
        <v>80.400000000000006</v>
      </c>
      <c r="K4106" s="63">
        <v>12</v>
      </c>
      <c r="L4106" s="63" t="s">
        <v>3186</v>
      </c>
      <c r="M4106" s="63" t="s">
        <v>3187</v>
      </c>
      <c r="N4106" s="63" t="s">
        <v>3198</v>
      </c>
      <c r="O4106" s="62">
        <v>3</v>
      </c>
      <c r="P4106" s="64"/>
    </row>
    <row r="4107" spans="2:16" x14ac:dyDescent="0.25">
      <c r="B4107" s="62">
        <v>4102</v>
      </c>
      <c r="C4107" s="63" t="s">
        <v>3182</v>
      </c>
      <c r="D4107" s="63" t="s">
        <v>3214</v>
      </c>
      <c r="E4107" s="63" t="s">
        <v>3216</v>
      </c>
      <c r="F4107" s="63" t="s">
        <v>3216</v>
      </c>
      <c r="G4107" s="63"/>
      <c r="H4107" s="63"/>
      <c r="I4107" s="62" t="s">
        <v>3189</v>
      </c>
      <c r="J4107" s="63">
        <v>34.299999999999997</v>
      </c>
      <c r="K4107" s="63">
        <v>12</v>
      </c>
      <c r="L4107" s="63" t="s">
        <v>3186</v>
      </c>
      <c r="M4107" s="63" t="s">
        <v>3187</v>
      </c>
      <c r="N4107" s="63" t="s">
        <v>3198</v>
      </c>
      <c r="O4107" s="62">
        <v>3</v>
      </c>
      <c r="P4107" s="64"/>
    </row>
    <row r="4108" spans="2:16" x14ac:dyDescent="0.25">
      <c r="B4108" s="62">
        <v>4103</v>
      </c>
      <c r="C4108" s="63" t="s">
        <v>3182</v>
      </c>
      <c r="D4108" s="63" t="s">
        <v>3214</v>
      </c>
      <c r="E4108" s="63" t="s">
        <v>3215</v>
      </c>
      <c r="F4108" s="63" t="s">
        <v>3215</v>
      </c>
      <c r="G4108" s="63"/>
      <c r="H4108" s="63"/>
      <c r="I4108" s="62" t="s">
        <v>3189</v>
      </c>
      <c r="J4108" s="63">
        <v>97.1</v>
      </c>
      <c r="K4108" s="63">
        <v>12</v>
      </c>
      <c r="L4108" s="63" t="s">
        <v>3186</v>
      </c>
      <c r="M4108" s="63" t="s">
        <v>3187</v>
      </c>
      <c r="N4108" s="63" t="s">
        <v>3198</v>
      </c>
      <c r="O4108" s="62">
        <v>3</v>
      </c>
      <c r="P4108" s="64"/>
    </row>
    <row r="4109" spans="2:16" x14ac:dyDescent="0.25">
      <c r="B4109" s="62">
        <v>4104</v>
      </c>
      <c r="C4109" s="63" t="s">
        <v>3182</v>
      </c>
      <c r="D4109" s="63" t="s">
        <v>3214</v>
      </c>
      <c r="E4109" s="63" t="s">
        <v>3215</v>
      </c>
      <c r="F4109" s="63" t="s">
        <v>3215</v>
      </c>
      <c r="G4109" s="63"/>
      <c r="H4109" s="63"/>
      <c r="I4109" s="62" t="s">
        <v>3189</v>
      </c>
      <c r="J4109" s="63">
        <v>82.7</v>
      </c>
      <c r="K4109" s="63">
        <v>12</v>
      </c>
      <c r="L4109" s="63" t="s">
        <v>3186</v>
      </c>
      <c r="M4109" s="63" t="s">
        <v>3187</v>
      </c>
      <c r="N4109" s="63" t="s">
        <v>3198</v>
      </c>
      <c r="O4109" s="62">
        <v>3</v>
      </c>
      <c r="P4109" s="64"/>
    </row>
    <row r="4110" spans="2:16" x14ac:dyDescent="0.25">
      <c r="B4110" s="62">
        <v>4105</v>
      </c>
      <c r="C4110" s="63" t="s">
        <v>3182</v>
      </c>
      <c r="D4110" s="63" t="s">
        <v>3214</v>
      </c>
      <c r="E4110" s="63" t="s">
        <v>3215</v>
      </c>
      <c r="F4110" s="63" t="s">
        <v>3215</v>
      </c>
      <c r="G4110" s="63"/>
      <c r="H4110" s="63"/>
      <c r="I4110" s="62" t="s">
        <v>3189</v>
      </c>
      <c r="J4110" s="63">
        <v>82.7</v>
      </c>
      <c r="K4110" s="63">
        <v>12</v>
      </c>
      <c r="L4110" s="63" t="s">
        <v>3186</v>
      </c>
      <c r="M4110" s="63" t="s">
        <v>3187</v>
      </c>
      <c r="N4110" s="63" t="s">
        <v>3198</v>
      </c>
      <c r="O4110" s="62">
        <v>3</v>
      </c>
      <c r="P4110" s="64"/>
    </row>
    <row r="4111" spans="2:16" x14ac:dyDescent="0.25">
      <c r="B4111" s="62">
        <v>4106</v>
      </c>
      <c r="C4111" s="63" t="s">
        <v>3182</v>
      </c>
      <c r="D4111" s="63" t="s">
        <v>3214</v>
      </c>
      <c r="E4111" s="63" t="s">
        <v>3215</v>
      </c>
      <c r="F4111" s="63" t="s">
        <v>3215</v>
      </c>
      <c r="G4111" s="63"/>
      <c r="H4111" s="63"/>
      <c r="I4111" s="62" t="s">
        <v>3189</v>
      </c>
      <c r="J4111" s="63">
        <v>82.7</v>
      </c>
      <c r="K4111" s="63">
        <v>12</v>
      </c>
      <c r="L4111" s="63" t="s">
        <v>3186</v>
      </c>
      <c r="M4111" s="63" t="s">
        <v>3187</v>
      </c>
      <c r="N4111" s="63" t="s">
        <v>3198</v>
      </c>
      <c r="O4111" s="62">
        <v>3</v>
      </c>
      <c r="P4111" s="64"/>
    </row>
    <row r="4112" spans="2:16" x14ac:dyDescent="0.25">
      <c r="B4112" s="62">
        <v>4107</v>
      </c>
      <c r="C4112" s="63" t="s">
        <v>3182</v>
      </c>
      <c r="D4112" s="63" t="s">
        <v>3214</v>
      </c>
      <c r="E4112" s="63" t="s">
        <v>3216</v>
      </c>
      <c r="F4112" s="63" t="s">
        <v>3216</v>
      </c>
      <c r="G4112" s="63"/>
      <c r="H4112" s="63"/>
      <c r="I4112" s="62" t="s">
        <v>3189</v>
      </c>
      <c r="J4112" s="63">
        <v>55.9</v>
      </c>
      <c r="K4112" s="63">
        <v>12</v>
      </c>
      <c r="L4112" s="63" t="s">
        <v>3186</v>
      </c>
      <c r="M4112" s="63" t="s">
        <v>3187</v>
      </c>
      <c r="N4112" s="63" t="s">
        <v>3198</v>
      </c>
      <c r="O4112" s="62">
        <v>3</v>
      </c>
      <c r="P4112" s="64"/>
    </row>
    <row r="4113" spans="2:16" x14ac:dyDescent="0.25">
      <c r="B4113" s="62">
        <v>4108</v>
      </c>
      <c r="C4113" s="63" t="s">
        <v>3182</v>
      </c>
      <c r="D4113" s="63" t="s">
        <v>3214</v>
      </c>
      <c r="E4113" s="63" t="s">
        <v>3215</v>
      </c>
      <c r="F4113" s="63" t="s">
        <v>3215</v>
      </c>
      <c r="G4113" s="63"/>
      <c r="H4113" s="63"/>
      <c r="I4113" s="62" t="s">
        <v>3189</v>
      </c>
      <c r="J4113" s="63">
        <v>91.2</v>
      </c>
      <c r="K4113" s="63">
        <v>12</v>
      </c>
      <c r="L4113" s="63" t="s">
        <v>3186</v>
      </c>
      <c r="M4113" s="63" t="s">
        <v>3187</v>
      </c>
      <c r="N4113" s="63" t="s">
        <v>3198</v>
      </c>
      <c r="O4113" s="62">
        <v>3</v>
      </c>
      <c r="P4113" s="64"/>
    </row>
    <row r="4114" spans="2:16" x14ac:dyDescent="0.25">
      <c r="B4114" s="62">
        <v>4109</v>
      </c>
      <c r="C4114" s="63" t="s">
        <v>3182</v>
      </c>
      <c r="D4114" s="63" t="s">
        <v>3214</v>
      </c>
      <c r="E4114" s="63" t="s">
        <v>3216</v>
      </c>
      <c r="F4114" s="63" t="s">
        <v>3216</v>
      </c>
      <c r="G4114" s="63"/>
      <c r="H4114" s="63"/>
      <c r="I4114" s="62" t="s">
        <v>3189</v>
      </c>
      <c r="J4114" s="63">
        <v>82</v>
      </c>
      <c r="K4114" s="63">
        <v>12</v>
      </c>
      <c r="L4114" s="63" t="s">
        <v>3186</v>
      </c>
      <c r="M4114" s="63" t="s">
        <v>3187</v>
      </c>
      <c r="N4114" s="63" t="s">
        <v>3198</v>
      </c>
      <c r="O4114" s="62">
        <v>3</v>
      </c>
      <c r="P4114" s="64"/>
    </row>
    <row r="4115" spans="2:16" x14ac:dyDescent="0.25">
      <c r="B4115" s="62">
        <v>4110</v>
      </c>
      <c r="C4115" s="63" t="s">
        <v>3182</v>
      </c>
      <c r="D4115" s="63" t="s">
        <v>3214</v>
      </c>
      <c r="E4115" s="63" t="s">
        <v>3215</v>
      </c>
      <c r="F4115" s="63" t="s">
        <v>3215</v>
      </c>
      <c r="G4115" s="63"/>
      <c r="H4115" s="63"/>
      <c r="I4115" s="62" t="s">
        <v>3189</v>
      </c>
      <c r="J4115" s="63">
        <v>78</v>
      </c>
      <c r="K4115" s="63">
        <v>12</v>
      </c>
      <c r="L4115" s="63" t="s">
        <v>3186</v>
      </c>
      <c r="M4115" s="63" t="s">
        <v>3187</v>
      </c>
      <c r="N4115" s="63" t="s">
        <v>3198</v>
      </c>
      <c r="O4115" s="62">
        <v>3</v>
      </c>
      <c r="P4115" s="64"/>
    </row>
    <row r="4116" spans="2:16" x14ac:dyDescent="0.25">
      <c r="B4116" s="62">
        <v>4111</v>
      </c>
      <c r="C4116" s="63" t="s">
        <v>3182</v>
      </c>
      <c r="D4116" s="63" t="s">
        <v>3214</v>
      </c>
      <c r="E4116" s="63" t="s">
        <v>3215</v>
      </c>
      <c r="F4116" s="63" t="s">
        <v>3215</v>
      </c>
      <c r="G4116" s="63"/>
      <c r="H4116" s="63"/>
      <c r="I4116" s="62" t="s">
        <v>3189</v>
      </c>
      <c r="J4116" s="63">
        <v>77</v>
      </c>
      <c r="K4116" s="63">
        <v>12</v>
      </c>
      <c r="L4116" s="63" t="s">
        <v>3186</v>
      </c>
      <c r="M4116" s="63" t="s">
        <v>3187</v>
      </c>
      <c r="N4116" s="63" t="s">
        <v>3198</v>
      </c>
      <c r="O4116" s="62">
        <v>3</v>
      </c>
      <c r="P4116" s="64"/>
    </row>
    <row r="4117" spans="2:16" x14ac:dyDescent="0.25">
      <c r="B4117" s="62">
        <v>4112</v>
      </c>
      <c r="C4117" s="63" t="s">
        <v>3182</v>
      </c>
      <c r="D4117" s="63" t="s">
        <v>3214</v>
      </c>
      <c r="E4117" s="63" t="s">
        <v>3215</v>
      </c>
      <c r="F4117" s="63" t="s">
        <v>3215</v>
      </c>
      <c r="G4117" s="63"/>
      <c r="H4117" s="63"/>
      <c r="I4117" s="62" t="s">
        <v>3189</v>
      </c>
      <c r="J4117" s="63">
        <v>80.55</v>
      </c>
      <c r="K4117" s="63">
        <v>12</v>
      </c>
      <c r="L4117" s="63" t="s">
        <v>3186</v>
      </c>
      <c r="M4117" s="63" t="s">
        <v>3187</v>
      </c>
      <c r="N4117" s="63" t="s">
        <v>3198</v>
      </c>
      <c r="O4117" s="62">
        <v>3</v>
      </c>
      <c r="P4117" s="64"/>
    </row>
    <row r="4118" spans="2:16" x14ac:dyDescent="0.25">
      <c r="B4118" s="62">
        <v>4113</v>
      </c>
      <c r="C4118" s="63" t="s">
        <v>3182</v>
      </c>
      <c r="D4118" s="63" t="s">
        <v>3214</v>
      </c>
      <c r="E4118" s="63" t="s">
        <v>3216</v>
      </c>
      <c r="F4118" s="63" t="s">
        <v>3216</v>
      </c>
      <c r="G4118" s="63"/>
      <c r="H4118" s="63"/>
      <c r="I4118" s="62" t="s">
        <v>3189</v>
      </c>
      <c r="J4118" s="63">
        <v>70.599999999999994</v>
      </c>
      <c r="K4118" s="63">
        <v>12</v>
      </c>
      <c r="L4118" s="63" t="s">
        <v>3186</v>
      </c>
      <c r="M4118" s="63" t="s">
        <v>3187</v>
      </c>
      <c r="N4118" s="63" t="s">
        <v>3198</v>
      </c>
      <c r="O4118" s="62">
        <v>3</v>
      </c>
      <c r="P4118" s="64"/>
    </row>
    <row r="4119" spans="2:16" x14ac:dyDescent="0.25">
      <c r="B4119" s="62">
        <v>4114</v>
      </c>
      <c r="C4119" s="63" t="s">
        <v>3182</v>
      </c>
      <c r="D4119" s="63" t="s">
        <v>3214</v>
      </c>
      <c r="E4119" s="63" t="s">
        <v>3216</v>
      </c>
      <c r="F4119" s="63" t="s">
        <v>3216</v>
      </c>
      <c r="G4119" s="63"/>
      <c r="H4119" s="63"/>
      <c r="I4119" s="62" t="s">
        <v>3189</v>
      </c>
      <c r="J4119" s="63">
        <v>26</v>
      </c>
      <c r="K4119" s="63">
        <v>12</v>
      </c>
      <c r="L4119" s="63" t="s">
        <v>3186</v>
      </c>
      <c r="M4119" s="63" t="s">
        <v>3194</v>
      </c>
      <c r="N4119" s="63" t="s">
        <v>3211</v>
      </c>
      <c r="O4119" s="62">
        <v>3</v>
      </c>
      <c r="P4119" s="64"/>
    </row>
    <row r="4120" spans="2:16" x14ac:dyDescent="0.25">
      <c r="B4120" s="62">
        <v>4115</v>
      </c>
      <c r="C4120" s="63" t="s">
        <v>3182</v>
      </c>
      <c r="D4120" s="63" t="s">
        <v>3214</v>
      </c>
      <c r="E4120" s="63" t="s">
        <v>3244</v>
      </c>
      <c r="F4120" s="63" t="s">
        <v>3244</v>
      </c>
      <c r="G4120" s="63"/>
      <c r="H4120" s="63"/>
      <c r="I4120" s="62" t="s">
        <v>3189</v>
      </c>
      <c r="J4120" s="63">
        <v>102</v>
      </c>
      <c r="K4120" s="63">
        <v>12</v>
      </c>
      <c r="L4120" s="63" t="s">
        <v>3186</v>
      </c>
      <c r="M4120" s="63" t="s">
        <v>3187</v>
      </c>
      <c r="N4120" s="63" t="s">
        <v>3198</v>
      </c>
      <c r="O4120" s="62">
        <v>3</v>
      </c>
      <c r="P4120" s="64"/>
    </row>
    <row r="4121" spans="2:16" x14ac:dyDescent="0.25">
      <c r="B4121" s="62">
        <v>4116</v>
      </c>
      <c r="C4121" s="63" t="s">
        <v>3182</v>
      </c>
      <c r="D4121" s="63" t="s">
        <v>3214</v>
      </c>
      <c r="E4121" s="63" t="s">
        <v>3215</v>
      </c>
      <c r="F4121" s="63" t="s">
        <v>3215</v>
      </c>
      <c r="G4121" s="63"/>
      <c r="H4121" s="63"/>
      <c r="I4121" s="62" t="s">
        <v>3189</v>
      </c>
      <c r="J4121" s="63">
        <v>82.7</v>
      </c>
      <c r="K4121" s="63">
        <v>12</v>
      </c>
      <c r="L4121" s="63" t="s">
        <v>3186</v>
      </c>
      <c r="M4121" s="63" t="s">
        <v>3187</v>
      </c>
      <c r="N4121" s="63" t="s">
        <v>3198</v>
      </c>
      <c r="O4121" s="62">
        <v>3</v>
      </c>
      <c r="P4121" s="64"/>
    </row>
    <row r="4122" spans="2:16" x14ac:dyDescent="0.25">
      <c r="B4122" s="62">
        <v>4117</v>
      </c>
      <c r="C4122" s="63" t="s">
        <v>3182</v>
      </c>
      <c r="D4122" s="63" t="s">
        <v>3214</v>
      </c>
      <c r="E4122" s="63" t="s">
        <v>3216</v>
      </c>
      <c r="F4122" s="63" t="s">
        <v>3216</v>
      </c>
      <c r="G4122" s="63"/>
      <c r="H4122" s="63"/>
      <c r="I4122" s="62" t="s">
        <v>3189</v>
      </c>
      <c r="J4122" s="63">
        <v>69</v>
      </c>
      <c r="K4122" s="63">
        <v>12</v>
      </c>
      <c r="L4122" s="63" t="s">
        <v>3186</v>
      </c>
      <c r="M4122" s="63" t="s">
        <v>3238</v>
      </c>
      <c r="N4122" s="63" t="s">
        <v>3239</v>
      </c>
      <c r="O4122" s="62">
        <v>3</v>
      </c>
      <c r="P4122" s="64"/>
    </row>
    <row r="4123" spans="2:16" x14ac:dyDescent="0.25">
      <c r="B4123" s="62">
        <v>4118</v>
      </c>
      <c r="C4123" s="63" t="s">
        <v>3182</v>
      </c>
      <c r="D4123" s="63" t="s">
        <v>3214</v>
      </c>
      <c r="E4123" s="63" t="s">
        <v>3214</v>
      </c>
      <c r="F4123" s="63" t="s">
        <v>3214</v>
      </c>
      <c r="G4123" s="63"/>
      <c r="H4123" s="63"/>
      <c r="I4123" s="62" t="s">
        <v>3189</v>
      </c>
      <c r="J4123" s="63">
        <v>45</v>
      </c>
      <c r="K4123" s="63">
        <v>12</v>
      </c>
      <c r="L4123" s="63" t="s">
        <v>3186</v>
      </c>
      <c r="M4123" s="63" t="s">
        <v>3187</v>
      </c>
      <c r="N4123" s="63" t="s">
        <v>3198</v>
      </c>
      <c r="O4123" s="62">
        <v>3</v>
      </c>
      <c r="P4123" s="64"/>
    </row>
    <row r="4124" spans="2:16" x14ac:dyDescent="0.25">
      <c r="B4124" s="62">
        <v>4119</v>
      </c>
      <c r="C4124" s="63" t="s">
        <v>3182</v>
      </c>
      <c r="D4124" s="63" t="s">
        <v>3214</v>
      </c>
      <c r="E4124" s="63" t="s">
        <v>3216</v>
      </c>
      <c r="F4124" s="63" t="s">
        <v>3216</v>
      </c>
      <c r="G4124" s="63"/>
      <c r="H4124" s="63"/>
      <c r="I4124" s="62" t="s">
        <v>3189</v>
      </c>
      <c r="J4124" s="63">
        <v>66.599999999999994</v>
      </c>
      <c r="K4124" s="63">
        <v>12</v>
      </c>
      <c r="L4124" s="63" t="s">
        <v>3186</v>
      </c>
      <c r="M4124" s="63" t="s">
        <v>3187</v>
      </c>
      <c r="N4124" s="63" t="s">
        <v>3198</v>
      </c>
      <c r="O4124" s="62">
        <v>3</v>
      </c>
      <c r="P4124" s="64"/>
    </row>
    <row r="4125" spans="2:16" x14ac:dyDescent="0.25">
      <c r="B4125" s="62">
        <v>4120</v>
      </c>
      <c r="C4125" s="63" t="s">
        <v>3182</v>
      </c>
      <c r="D4125" s="63" t="s">
        <v>3214</v>
      </c>
      <c r="E4125" s="63" t="s">
        <v>3216</v>
      </c>
      <c r="F4125" s="63" t="s">
        <v>3216</v>
      </c>
      <c r="G4125" s="63"/>
      <c r="H4125" s="63"/>
      <c r="I4125" s="62" t="s">
        <v>3189</v>
      </c>
      <c r="J4125" s="63">
        <v>61</v>
      </c>
      <c r="K4125" s="63">
        <v>12</v>
      </c>
      <c r="L4125" s="63" t="s">
        <v>3186</v>
      </c>
      <c r="M4125" s="63" t="s">
        <v>3187</v>
      </c>
      <c r="N4125" s="63" t="s">
        <v>3198</v>
      </c>
      <c r="O4125" s="62">
        <v>3</v>
      </c>
      <c r="P4125" s="64"/>
    </row>
    <row r="4126" spans="2:16" x14ac:dyDescent="0.25">
      <c r="B4126" s="62">
        <v>4121</v>
      </c>
      <c r="C4126" s="63" t="s">
        <v>3182</v>
      </c>
      <c r="D4126" s="63" t="s">
        <v>3214</v>
      </c>
      <c r="E4126" s="63" t="s">
        <v>3216</v>
      </c>
      <c r="F4126" s="63" t="s">
        <v>3216</v>
      </c>
      <c r="G4126" s="63"/>
      <c r="H4126" s="63"/>
      <c r="I4126" s="62" t="s">
        <v>3189</v>
      </c>
      <c r="J4126" s="63">
        <v>44.5</v>
      </c>
      <c r="K4126" s="63">
        <v>12</v>
      </c>
      <c r="L4126" s="63" t="s">
        <v>3186</v>
      </c>
      <c r="M4126" s="63" t="s">
        <v>3187</v>
      </c>
      <c r="N4126" s="63" t="s">
        <v>3198</v>
      </c>
      <c r="O4126" s="62">
        <v>3</v>
      </c>
      <c r="P4126" s="64"/>
    </row>
    <row r="4127" spans="2:16" x14ac:dyDescent="0.25">
      <c r="B4127" s="62">
        <v>4122</v>
      </c>
      <c r="C4127" s="63" t="s">
        <v>3182</v>
      </c>
      <c r="D4127" s="63" t="s">
        <v>3214</v>
      </c>
      <c r="E4127" s="63" t="s">
        <v>3216</v>
      </c>
      <c r="F4127" s="63" t="s">
        <v>3216</v>
      </c>
      <c r="G4127" s="63"/>
      <c r="H4127" s="63"/>
      <c r="I4127" s="62" t="s">
        <v>3189</v>
      </c>
      <c r="J4127" s="63">
        <v>56.5</v>
      </c>
      <c r="K4127" s="63">
        <v>13</v>
      </c>
      <c r="L4127" s="63" t="s">
        <v>3186</v>
      </c>
      <c r="M4127" s="63" t="s">
        <v>3187</v>
      </c>
      <c r="N4127" s="63" t="s">
        <v>3199</v>
      </c>
      <c r="O4127" s="62">
        <v>3</v>
      </c>
      <c r="P4127" s="64"/>
    </row>
    <row r="4128" spans="2:16" x14ac:dyDescent="0.25">
      <c r="B4128" s="62">
        <v>4123</v>
      </c>
      <c r="C4128" s="63" t="s">
        <v>3182</v>
      </c>
      <c r="D4128" s="63" t="s">
        <v>3214</v>
      </c>
      <c r="E4128" s="63" t="s">
        <v>3216</v>
      </c>
      <c r="F4128" s="63" t="s">
        <v>3216</v>
      </c>
      <c r="G4128" s="63"/>
      <c r="H4128" s="63"/>
      <c r="I4128" s="62" t="s">
        <v>3189</v>
      </c>
      <c r="J4128" s="63">
        <v>63.1</v>
      </c>
      <c r="K4128" s="63">
        <v>15</v>
      </c>
      <c r="L4128" s="63" t="s">
        <v>3186</v>
      </c>
      <c r="M4128" s="63" t="s">
        <v>3187</v>
      </c>
      <c r="N4128" s="63" t="s">
        <v>3203</v>
      </c>
      <c r="O4128" s="62">
        <v>3</v>
      </c>
      <c r="P4128" s="64"/>
    </row>
    <row r="4129" spans="2:16" x14ac:dyDescent="0.25">
      <c r="B4129" s="62">
        <v>4124</v>
      </c>
      <c r="C4129" s="63" t="s">
        <v>3182</v>
      </c>
      <c r="D4129" s="63" t="s">
        <v>3214</v>
      </c>
      <c r="E4129" s="63" t="s">
        <v>3216</v>
      </c>
      <c r="F4129" s="63" t="s">
        <v>3216</v>
      </c>
      <c r="G4129" s="63"/>
      <c r="H4129" s="63"/>
      <c r="I4129" s="62" t="s">
        <v>3189</v>
      </c>
      <c r="J4129" s="63">
        <v>67.599999999999994</v>
      </c>
      <c r="K4129" s="63">
        <v>13</v>
      </c>
      <c r="L4129" s="63" t="s">
        <v>3186</v>
      </c>
      <c r="M4129" s="63" t="s">
        <v>3187</v>
      </c>
      <c r="N4129" s="63" t="s">
        <v>3199</v>
      </c>
      <c r="O4129" s="62">
        <v>3</v>
      </c>
      <c r="P4129" s="64"/>
    </row>
    <row r="4130" spans="2:16" x14ac:dyDescent="0.25">
      <c r="B4130" s="62">
        <v>4125</v>
      </c>
      <c r="C4130" s="63" t="s">
        <v>3182</v>
      </c>
      <c r="D4130" s="63" t="s">
        <v>3214</v>
      </c>
      <c r="E4130" s="63" t="s">
        <v>3216</v>
      </c>
      <c r="F4130" s="63" t="s">
        <v>3216</v>
      </c>
      <c r="G4130" s="63"/>
      <c r="H4130" s="63"/>
      <c r="I4130" s="62" t="s">
        <v>3189</v>
      </c>
      <c r="J4130" s="63">
        <v>60.8</v>
      </c>
      <c r="K4130" s="63">
        <v>15</v>
      </c>
      <c r="L4130" s="63" t="s">
        <v>3186</v>
      </c>
      <c r="M4130" s="63" t="s">
        <v>3187</v>
      </c>
      <c r="N4130" s="63" t="s">
        <v>3203</v>
      </c>
      <c r="O4130" s="62">
        <v>3</v>
      </c>
      <c r="P4130" s="64"/>
    </row>
    <row r="4131" spans="2:16" x14ac:dyDescent="0.25">
      <c r="B4131" s="62">
        <v>4126</v>
      </c>
      <c r="C4131" s="63" t="s">
        <v>3182</v>
      </c>
      <c r="D4131" s="63" t="s">
        <v>3214</v>
      </c>
      <c r="E4131" s="63" t="s">
        <v>3216</v>
      </c>
      <c r="F4131" s="63" t="s">
        <v>3216</v>
      </c>
      <c r="G4131" s="63"/>
      <c r="H4131" s="63"/>
      <c r="I4131" s="62" t="s">
        <v>3189</v>
      </c>
      <c r="J4131" s="63">
        <v>71.8</v>
      </c>
      <c r="K4131" s="63">
        <v>15</v>
      </c>
      <c r="L4131" s="63" t="s">
        <v>3186</v>
      </c>
      <c r="M4131" s="63" t="s">
        <v>3187</v>
      </c>
      <c r="N4131" s="63" t="s">
        <v>3203</v>
      </c>
      <c r="O4131" s="62">
        <v>3</v>
      </c>
      <c r="P4131" s="64"/>
    </row>
    <row r="4132" spans="2:16" x14ac:dyDescent="0.25">
      <c r="B4132" s="62">
        <v>4127</v>
      </c>
      <c r="C4132" s="63" t="s">
        <v>3182</v>
      </c>
      <c r="D4132" s="63" t="s">
        <v>3214</v>
      </c>
      <c r="E4132" s="63" t="s">
        <v>3216</v>
      </c>
      <c r="F4132" s="63" t="s">
        <v>3216</v>
      </c>
      <c r="G4132" s="63"/>
      <c r="H4132" s="63"/>
      <c r="I4132" s="62" t="s">
        <v>3189</v>
      </c>
      <c r="J4132" s="63">
        <v>20</v>
      </c>
      <c r="K4132" s="63">
        <v>12</v>
      </c>
      <c r="L4132" s="63" t="s">
        <v>3186</v>
      </c>
      <c r="M4132" s="63" t="s">
        <v>3187</v>
      </c>
      <c r="N4132" s="63" t="s">
        <v>3198</v>
      </c>
      <c r="O4132" s="62">
        <v>3</v>
      </c>
      <c r="P4132" s="64"/>
    </row>
    <row r="4133" spans="2:16" x14ac:dyDescent="0.25">
      <c r="B4133" s="62">
        <v>4128</v>
      </c>
      <c r="C4133" s="63" t="s">
        <v>3182</v>
      </c>
      <c r="D4133" s="63" t="s">
        <v>3214</v>
      </c>
      <c r="E4133" s="63" t="s">
        <v>3216</v>
      </c>
      <c r="F4133" s="63" t="s">
        <v>3216</v>
      </c>
      <c r="G4133" s="63"/>
      <c r="H4133" s="63"/>
      <c r="I4133" s="62" t="s">
        <v>3189</v>
      </c>
      <c r="J4133" s="63">
        <v>39.4</v>
      </c>
      <c r="K4133" s="63">
        <v>12</v>
      </c>
      <c r="L4133" s="63" t="s">
        <v>3186</v>
      </c>
      <c r="M4133" s="63" t="s">
        <v>3187</v>
      </c>
      <c r="N4133" s="63" t="s">
        <v>3198</v>
      </c>
      <c r="O4133" s="62">
        <v>3</v>
      </c>
      <c r="P4133" s="64"/>
    </row>
    <row r="4134" spans="2:16" x14ac:dyDescent="0.25">
      <c r="B4134" s="62">
        <v>4129</v>
      </c>
      <c r="C4134" s="63" t="s">
        <v>3182</v>
      </c>
      <c r="D4134" s="63" t="s">
        <v>3214</v>
      </c>
      <c r="E4134" s="63" t="s">
        <v>3216</v>
      </c>
      <c r="F4134" s="63" t="s">
        <v>3216</v>
      </c>
      <c r="G4134" s="63"/>
      <c r="H4134" s="63"/>
      <c r="I4134" s="62" t="s">
        <v>3189</v>
      </c>
      <c r="J4134" s="63">
        <v>39.375</v>
      </c>
      <c r="K4134" s="63">
        <v>12</v>
      </c>
      <c r="L4134" s="63" t="s">
        <v>3186</v>
      </c>
      <c r="M4134" s="63" t="s">
        <v>3187</v>
      </c>
      <c r="N4134" s="63" t="s">
        <v>3198</v>
      </c>
      <c r="O4134" s="62">
        <v>3</v>
      </c>
      <c r="P4134" s="64"/>
    </row>
    <row r="4135" spans="2:16" x14ac:dyDescent="0.25">
      <c r="B4135" s="62">
        <v>4130</v>
      </c>
      <c r="C4135" s="63" t="s">
        <v>3182</v>
      </c>
      <c r="D4135" s="63" t="s">
        <v>3214</v>
      </c>
      <c r="E4135" s="63" t="s">
        <v>3216</v>
      </c>
      <c r="F4135" s="63" t="s">
        <v>3216</v>
      </c>
      <c r="G4135" s="63"/>
      <c r="H4135" s="63"/>
      <c r="I4135" s="62" t="s">
        <v>3189</v>
      </c>
      <c r="J4135" s="63">
        <v>80.25</v>
      </c>
      <c r="K4135" s="63">
        <v>12</v>
      </c>
      <c r="L4135" s="63" t="s">
        <v>3186</v>
      </c>
      <c r="M4135" s="63" t="s">
        <v>3187</v>
      </c>
      <c r="N4135" s="63" t="s">
        <v>3198</v>
      </c>
      <c r="O4135" s="62">
        <v>3</v>
      </c>
      <c r="P4135" s="64"/>
    </row>
    <row r="4136" spans="2:16" x14ac:dyDescent="0.25">
      <c r="B4136" s="62">
        <v>4131</v>
      </c>
      <c r="C4136" s="63" t="s">
        <v>3182</v>
      </c>
      <c r="D4136" s="63" t="s">
        <v>3214</v>
      </c>
      <c r="E4136" s="63" t="s">
        <v>3216</v>
      </c>
      <c r="F4136" s="63" t="s">
        <v>3216</v>
      </c>
      <c r="G4136" s="63"/>
      <c r="H4136" s="63"/>
      <c r="I4136" s="62" t="s">
        <v>3189</v>
      </c>
      <c r="J4136" s="63">
        <v>71.5</v>
      </c>
      <c r="K4136" s="63">
        <v>12</v>
      </c>
      <c r="L4136" s="63" t="s">
        <v>3186</v>
      </c>
      <c r="M4136" s="63" t="s">
        <v>3187</v>
      </c>
      <c r="N4136" s="63" t="s">
        <v>3198</v>
      </c>
      <c r="O4136" s="62">
        <v>3</v>
      </c>
      <c r="P4136" s="64"/>
    </row>
    <row r="4137" spans="2:16" x14ac:dyDescent="0.25">
      <c r="B4137" s="62">
        <v>4132</v>
      </c>
      <c r="C4137" s="63" t="s">
        <v>3182</v>
      </c>
      <c r="D4137" s="63" t="s">
        <v>3214</v>
      </c>
      <c r="E4137" s="63" t="s">
        <v>3216</v>
      </c>
      <c r="F4137" s="63" t="s">
        <v>3216</v>
      </c>
      <c r="G4137" s="63"/>
      <c r="H4137" s="63"/>
      <c r="I4137" s="62" t="s">
        <v>3189</v>
      </c>
      <c r="J4137" s="63">
        <v>91</v>
      </c>
      <c r="K4137" s="63">
        <v>12</v>
      </c>
      <c r="L4137" s="63" t="s">
        <v>3186</v>
      </c>
      <c r="M4137" s="63" t="s">
        <v>3187</v>
      </c>
      <c r="N4137" s="63" t="s">
        <v>3198</v>
      </c>
      <c r="O4137" s="62">
        <v>3</v>
      </c>
      <c r="P4137" s="64"/>
    </row>
    <row r="4138" spans="2:16" x14ac:dyDescent="0.25">
      <c r="B4138" s="62">
        <v>4133</v>
      </c>
      <c r="C4138" s="63" t="s">
        <v>3182</v>
      </c>
      <c r="D4138" s="63" t="s">
        <v>3214</v>
      </c>
      <c r="E4138" s="63" t="s">
        <v>3216</v>
      </c>
      <c r="F4138" s="63" t="s">
        <v>3216</v>
      </c>
      <c r="G4138" s="63"/>
      <c r="H4138" s="63"/>
      <c r="I4138" s="62" t="s">
        <v>3189</v>
      </c>
      <c r="J4138" s="63">
        <v>60.7</v>
      </c>
      <c r="K4138" s="63">
        <v>13</v>
      </c>
      <c r="L4138" s="63" t="s">
        <v>3186</v>
      </c>
      <c r="M4138" s="63" t="s">
        <v>3187</v>
      </c>
      <c r="N4138" s="63" t="s">
        <v>3199</v>
      </c>
      <c r="O4138" s="62">
        <v>3</v>
      </c>
      <c r="P4138" s="64"/>
    </row>
    <row r="4139" spans="2:16" x14ac:dyDescent="0.25">
      <c r="B4139" s="62">
        <v>4134</v>
      </c>
      <c r="C4139" s="63" t="s">
        <v>3182</v>
      </c>
      <c r="D4139" s="63" t="s">
        <v>3214</v>
      </c>
      <c r="E4139" s="63" t="s">
        <v>3216</v>
      </c>
      <c r="F4139" s="63" t="s">
        <v>3216</v>
      </c>
      <c r="G4139" s="63"/>
      <c r="H4139" s="63"/>
      <c r="I4139" s="62" t="s">
        <v>3189</v>
      </c>
      <c r="J4139" s="63">
        <v>40.700000000000003</v>
      </c>
      <c r="K4139" s="63">
        <v>13</v>
      </c>
      <c r="L4139" s="63" t="s">
        <v>3186</v>
      </c>
      <c r="M4139" s="63" t="s">
        <v>3187</v>
      </c>
      <c r="N4139" s="63" t="s">
        <v>3190</v>
      </c>
      <c r="O4139" s="62">
        <v>3</v>
      </c>
      <c r="P4139" s="64"/>
    </row>
    <row r="4140" spans="2:16" x14ac:dyDescent="0.25">
      <c r="B4140" s="62">
        <v>4135</v>
      </c>
      <c r="C4140" s="63" t="s">
        <v>3182</v>
      </c>
      <c r="D4140" s="63" t="s">
        <v>3214</v>
      </c>
      <c r="E4140" s="63" t="s">
        <v>3215</v>
      </c>
      <c r="F4140" s="63" t="s">
        <v>3215</v>
      </c>
      <c r="G4140" s="63"/>
      <c r="H4140" s="63"/>
      <c r="I4140" s="62" t="s">
        <v>3189</v>
      </c>
      <c r="J4140" s="63">
        <v>82.7</v>
      </c>
      <c r="K4140" s="63">
        <v>13</v>
      </c>
      <c r="L4140" s="63" t="s">
        <v>3186</v>
      </c>
      <c r="M4140" s="63" t="s">
        <v>3187</v>
      </c>
      <c r="N4140" s="63" t="s">
        <v>3190</v>
      </c>
      <c r="O4140" s="62">
        <v>3</v>
      </c>
      <c r="P4140" s="64"/>
    </row>
    <row r="4141" spans="2:16" x14ac:dyDescent="0.25">
      <c r="B4141" s="62">
        <v>4136</v>
      </c>
      <c r="C4141" s="63" t="s">
        <v>3182</v>
      </c>
      <c r="D4141" s="63" t="s">
        <v>3214</v>
      </c>
      <c r="E4141" s="63" t="s">
        <v>3249</v>
      </c>
      <c r="F4141" s="63" t="s">
        <v>3249</v>
      </c>
      <c r="G4141" s="63"/>
      <c r="H4141" s="63"/>
      <c r="I4141" s="62" t="s">
        <v>3189</v>
      </c>
      <c r="J4141" s="63">
        <v>72</v>
      </c>
      <c r="K4141" s="63">
        <v>13</v>
      </c>
      <c r="L4141" s="63" t="s">
        <v>3186</v>
      </c>
      <c r="M4141" s="63" t="s">
        <v>3187</v>
      </c>
      <c r="N4141" s="63" t="s">
        <v>3190</v>
      </c>
      <c r="O4141" s="62">
        <v>3</v>
      </c>
      <c r="P4141" s="64"/>
    </row>
    <row r="4142" spans="2:16" x14ac:dyDescent="0.25">
      <c r="B4142" s="62">
        <v>4137</v>
      </c>
      <c r="C4142" s="63" t="s">
        <v>3182</v>
      </c>
      <c r="D4142" s="63" t="s">
        <v>3214</v>
      </c>
      <c r="E4142" s="63" t="s">
        <v>3215</v>
      </c>
      <c r="F4142" s="63" t="s">
        <v>3215</v>
      </c>
      <c r="G4142" s="63"/>
      <c r="H4142" s="63"/>
      <c r="I4142" s="62" t="s">
        <v>3189</v>
      </c>
      <c r="J4142" s="63">
        <v>96.6</v>
      </c>
      <c r="K4142" s="63">
        <v>12</v>
      </c>
      <c r="L4142" s="63" t="s">
        <v>3186</v>
      </c>
      <c r="M4142" s="63" t="s">
        <v>3187</v>
      </c>
      <c r="N4142" s="63" t="s">
        <v>3198</v>
      </c>
      <c r="O4142" s="62">
        <v>3</v>
      </c>
      <c r="P4142" s="64"/>
    </row>
    <row r="4143" spans="2:16" x14ac:dyDescent="0.25">
      <c r="B4143" s="62">
        <v>4138</v>
      </c>
      <c r="C4143" s="63" t="s">
        <v>3182</v>
      </c>
      <c r="D4143" s="63" t="s">
        <v>3214</v>
      </c>
      <c r="E4143" s="63" t="s">
        <v>3244</v>
      </c>
      <c r="F4143" s="63" t="s">
        <v>3244</v>
      </c>
      <c r="G4143" s="63"/>
      <c r="H4143" s="63"/>
      <c r="I4143" s="62" t="s">
        <v>3189</v>
      </c>
      <c r="J4143" s="63">
        <v>87.5</v>
      </c>
      <c r="K4143" s="63">
        <v>13</v>
      </c>
      <c r="L4143" s="63" t="s">
        <v>3186</v>
      </c>
      <c r="M4143" s="63" t="s">
        <v>3187</v>
      </c>
      <c r="N4143" s="63" t="s">
        <v>3190</v>
      </c>
      <c r="O4143" s="62">
        <v>3</v>
      </c>
      <c r="P4143" s="64"/>
    </row>
    <row r="4144" spans="2:16" x14ac:dyDescent="0.25">
      <c r="B4144" s="62">
        <v>4139</v>
      </c>
      <c r="C4144" s="63" t="s">
        <v>3182</v>
      </c>
      <c r="D4144" s="63" t="s">
        <v>3214</v>
      </c>
      <c r="E4144" s="63" t="s">
        <v>3216</v>
      </c>
      <c r="F4144" s="63" t="s">
        <v>3216</v>
      </c>
      <c r="G4144" s="63"/>
      <c r="H4144" s="63"/>
      <c r="I4144" s="62" t="s">
        <v>3189</v>
      </c>
      <c r="J4144" s="63">
        <v>51</v>
      </c>
      <c r="K4144" s="63">
        <v>13</v>
      </c>
      <c r="L4144" s="63" t="s">
        <v>3186</v>
      </c>
      <c r="M4144" s="63" t="s">
        <v>3187</v>
      </c>
      <c r="N4144" s="63" t="s">
        <v>3190</v>
      </c>
      <c r="O4144" s="62">
        <v>3</v>
      </c>
      <c r="P4144" s="64"/>
    </row>
    <row r="4145" spans="2:16" x14ac:dyDescent="0.25">
      <c r="B4145" s="62">
        <v>4140</v>
      </c>
      <c r="C4145" s="63" t="s">
        <v>3182</v>
      </c>
      <c r="D4145" s="63" t="s">
        <v>3214</v>
      </c>
      <c r="E4145" s="63" t="s">
        <v>3216</v>
      </c>
      <c r="F4145" s="63" t="s">
        <v>3216</v>
      </c>
      <c r="G4145" s="63"/>
      <c r="H4145" s="63"/>
      <c r="I4145" s="62" t="s">
        <v>3189</v>
      </c>
      <c r="J4145" s="63">
        <v>58.6</v>
      </c>
      <c r="K4145" s="63">
        <v>12</v>
      </c>
      <c r="L4145" s="63" t="s">
        <v>3186</v>
      </c>
      <c r="M4145" s="63" t="s">
        <v>3187</v>
      </c>
      <c r="N4145" s="63" t="s">
        <v>3198</v>
      </c>
      <c r="O4145" s="62">
        <v>3</v>
      </c>
      <c r="P4145" s="64"/>
    </row>
    <row r="4146" spans="2:16" x14ac:dyDescent="0.25">
      <c r="B4146" s="62">
        <v>4141</v>
      </c>
      <c r="C4146" s="63" t="s">
        <v>3182</v>
      </c>
      <c r="D4146" s="63" t="s">
        <v>3214</v>
      </c>
      <c r="E4146" s="63" t="s">
        <v>3216</v>
      </c>
      <c r="F4146" s="63" t="s">
        <v>3216</v>
      </c>
      <c r="G4146" s="63"/>
      <c r="H4146" s="63"/>
      <c r="I4146" s="62" t="s">
        <v>3189</v>
      </c>
      <c r="J4146" s="63">
        <v>57</v>
      </c>
      <c r="K4146" s="63">
        <v>13</v>
      </c>
      <c r="L4146" s="63" t="s">
        <v>3186</v>
      </c>
      <c r="M4146" s="63" t="s">
        <v>3187</v>
      </c>
      <c r="N4146" s="63" t="s">
        <v>3190</v>
      </c>
      <c r="O4146" s="62">
        <v>3</v>
      </c>
      <c r="P4146" s="64"/>
    </row>
    <row r="4147" spans="2:16" x14ac:dyDescent="0.25">
      <c r="B4147" s="62">
        <v>4142</v>
      </c>
      <c r="C4147" s="63" t="s">
        <v>3182</v>
      </c>
      <c r="D4147" s="63" t="s">
        <v>3214</v>
      </c>
      <c r="E4147" s="63" t="s">
        <v>3216</v>
      </c>
      <c r="F4147" s="63" t="s">
        <v>3216</v>
      </c>
      <c r="G4147" s="63"/>
      <c r="H4147" s="63"/>
      <c r="I4147" s="62" t="s">
        <v>3189</v>
      </c>
      <c r="J4147" s="63">
        <v>79.599999999999994</v>
      </c>
      <c r="K4147" s="63">
        <v>13</v>
      </c>
      <c r="L4147" s="63" t="s">
        <v>3186</v>
      </c>
      <c r="M4147" s="63" t="s">
        <v>3187</v>
      </c>
      <c r="N4147" s="63" t="s">
        <v>3190</v>
      </c>
      <c r="O4147" s="62">
        <v>3</v>
      </c>
      <c r="P4147" s="64"/>
    </row>
    <row r="4148" spans="2:16" x14ac:dyDescent="0.25">
      <c r="B4148" s="62">
        <v>4143</v>
      </c>
      <c r="C4148" s="63" t="s">
        <v>3182</v>
      </c>
      <c r="D4148" s="63" t="s">
        <v>3214</v>
      </c>
      <c r="E4148" s="63" t="s">
        <v>3214</v>
      </c>
      <c r="F4148" s="63" t="s">
        <v>3214</v>
      </c>
      <c r="G4148" s="63"/>
      <c r="H4148" s="63"/>
      <c r="I4148" s="62" t="s">
        <v>3189</v>
      </c>
      <c r="J4148" s="63">
        <v>54.8</v>
      </c>
      <c r="K4148" s="63">
        <v>13</v>
      </c>
      <c r="L4148" s="63" t="s">
        <v>3186</v>
      </c>
      <c r="M4148" s="63" t="s">
        <v>3187</v>
      </c>
      <c r="N4148" s="63" t="s">
        <v>3190</v>
      </c>
      <c r="O4148" s="62">
        <v>3</v>
      </c>
      <c r="P4148" s="64"/>
    </row>
    <row r="4149" spans="2:16" x14ac:dyDescent="0.25">
      <c r="B4149" s="62">
        <v>4144</v>
      </c>
      <c r="C4149" s="63" t="s">
        <v>3182</v>
      </c>
      <c r="D4149" s="63" t="s">
        <v>3214</v>
      </c>
      <c r="E4149" s="63" t="s">
        <v>3214</v>
      </c>
      <c r="F4149" s="63" t="s">
        <v>3214</v>
      </c>
      <c r="G4149" s="63"/>
      <c r="H4149" s="63"/>
      <c r="I4149" s="62" t="s">
        <v>3189</v>
      </c>
      <c r="J4149" s="63">
        <v>84</v>
      </c>
      <c r="K4149" s="63">
        <v>13</v>
      </c>
      <c r="L4149" s="63" t="s">
        <v>3186</v>
      </c>
      <c r="M4149" s="63" t="s">
        <v>3187</v>
      </c>
      <c r="N4149" s="63" t="s">
        <v>3190</v>
      </c>
      <c r="O4149" s="62">
        <v>3</v>
      </c>
      <c r="P4149" s="64"/>
    </row>
    <row r="4150" spans="2:16" x14ac:dyDescent="0.25">
      <c r="B4150" s="62">
        <v>4145</v>
      </c>
      <c r="C4150" s="63" t="s">
        <v>3182</v>
      </c>
      <c r="D4150" s="63" t="s">
        <v>3214</v>
      </c>
      <c r="E4150" s="63" t="s">
        <v>3215</v>
      </c>
      <c r="F4150" s="63" t="s">
        <v>3215</v>
      </c>
      <c r="G4150" s="63"/>
      <c r="H4150" s="63"/>
      <c r="I4150" s="62" t="s">
        <v>3189</v>
      </c>
      <c r="J4150" s="63">
        <v>74.3</v>
      </c>
      <c r="K4150" s="63">
        <v>12</v>
      </c>
      <c r="L4150" s="63" t="s">
        <v>3186</v>
      </c>
      <c r="M4150" s="63" t="s">
        <v>3187</v>
      </c>
      <c r="N4150" s="63" t="s">
        <v>3198</v>
      </c>
      <c r="O4150" s="62">
        <v>3</v>
      </c>
      <c r="P4150" s="64"/>
    </row>
    <row r="4151" spans="2:16" x14ac:dyDescent="0.25">
      <c r="B4151" s="62">
        <v>4146</v>
      </c>
      <c r="C4151" s="63" t="s">
        <v>3182</v>
      </c>
      <c r="D4151" s="63" t="s">
        <v>3214</v>
      </c>
      <c r="E4151" s="63" t="s">
        <v>3215</v>
      </c>
      <c r="F4151" s="63" t="s">
        <v>3215</v>
      </c>
      <c r="G4151" s="63"/>
      <c r="H4151" s="63"/>
      <c r="I4151" s="62" t="s">
        <v>3189</v>
      </c>
      <c r="J4151" s="63">
        <v>120</v>
      </c>
      <c r="K4151" s="63">
        <v>12</v>
      </c>
      <c r="L4151" s="63" t="s">
        <v>3186</v>
      </c>
      <c r="M4151" s="63" t="s">
        <v>3187</v>
      </c>
      <c r="N4151" s="63" t="s">
        <v>3198</v>
      </c>
      <c r="O4151" s="62">
        <v>3</v>
      </c>
      <c r="P4151" s="64"/>
    </row>
    <row r="4152" spans="2:16" x14ac:dyDescent="0.25">
      <c r="B4152" s="62">
        <v>4147</v>
      </c>
      <c r="C4152" s="63" t="s">
        <v>3182</v>
      </c>
      <c r="D4152" s="63" t="s">
        <v>3214</v>
      </c>
      <c r="E4152" s="63" t="s">
        <v>3215</v>
      </c>
      <c r="F4152" s="63" t="s">
        <v>3215</v>
      </c>
      <c r="G4152" s="63"/>
      <c r="H4152" s="63"/>
      <c r="I4152" s="62" t="s">
        <v>3189</v>
      </c>
      <c r="J4152" s="63">
        <v>78</v>
      </c>
      <c r="K4152" s="63">
        <v>12</v>
      </c>
      <c r="L4152" s="63" t="s">
        <v>3186</v>
      </c>
      <c r="M4152" s="63" t="s">
        <v>3187</v>
      </c>
      <c r="N4152" s="63" t="s">
        <v>3198</v>
      </c>
      <c r="O4152" s="62">
        <v>3</v>
      </c>
      <c r="P4152" s="64"/>
    </row>
    <row r="4153" spans="2:16" x14ac:dyDescent="0.25">
      <c r="B4153" s="62">
        <v>4148</v>
      </c>
      <c r="C4153" s="63" t="s">
        <v>3182</v>
      </c>
      <c r="D4153" s="63" t="s">
        <v>3214</v>
      </c>
      <c r="E4153" s="63" t="s">
        <v>3244</v>
      </c>
      <c r="F4153" s="63" t="s">
        <v>3244</v>
      </c>
      <c r="G4153" s="63"/>
      <c r="H4153" s="63"/>
      <c r="I4153" s="62" t="s">
        <v>3189</v>
      </c>
      <c r="J4153" s="63">
        <v>74</v>
      </c>
      <c r="K4153" s="63">
        <v>12</v>
      </c>
      <c r="L4153" s="63" t="s">
        <v>3186</v>
      </c>
      <c r="M4153" s="63" t="s">
        <v>3187</v>
      </c>
      <c r="N4153" s="63" t="s">
        <v>3198</v>
      </c>
      <c r="O4153" s="62">
        <v>3</v>
      </c>
      <c r="P4153" s="64"/>
    </row>
    <row r="4154" spans="2:16" x14ac:dyDescent="0.25">
      <c r="B4154" s="62">
        <v>4149</v>
      </c>
      <c r="C4154" s="63" t="s">
        <v>3182</v>
      </c>
      <c r="D4154" s="63" t="s">
        <v>3214</v>
      </c>
      <c r="E4154" s="63" t="s">
        <v>3216</v>
      </c>
      <c r="F4154" s="63" t="s">
        <v>3216</v>
      </c>
      <c r="G4154" s="63"/>
      <c r="H4154" s="63"/>
      <c r="I4154" s="62" t="s">
        <v>3189</v>
      </c>
      <c r="J4154" s="63">
        <v>70.900000000000006</v>
      </c>
      <c r="K4154" s="63">
        <v>13</v>
      </c>
      <c r="L4154" s="63" t="s">
        <v>3186</v>
      </c>
      <c r="M4154" s="63" t="s">
        <v>3187</v>
      </c>
      <c r="N4154" s="63" t="s">
        <v>3190</v>
      </c>
      <c r="O4154" s="62">
        <v>3</v>
      </c>
      <c r="P4154" s="64"/>
    </row>
    <row r="4155" spans="2:16" x14ac:dyDescent="0.25">
      <c r="B4155" s="62">
        <v>4150</v>
      </c>
      <c r="C4155" s="63" t="s">
        <v>3182</v>
      </c>
      <c r="D4155" s="63" t="s">
        <v>3214</v>
      </c>
      <c r="E4155" s="63" t="s">
        <v>3216</v>
      </c>
      <c r="F4155" s="63" t="s">
        <v>3216</v>
      </c>
      <c r="G4155" s="63"/>
      <c r="H4155" s="63"/>
      <c r="I4155" s="62" t="s">
        <v>3189</v>
      </c>
      <c r="J4155" s="63">
        <v>71.5</v>
      </c>
      <c r="K4155" s="63">
        <v>12</v>
      </c>
      <c r="L4155" s="63" t="s">
        <v>3186</v>
      </c>
      <c r="M4155" s="63" t="s">
        <v>3187</v>
      </c>
      <c r="N4155" s="63" t="s">
        <v>3198</v>
      </c>
      <c r="O4155" s="62">
        <v>3</v>
      </c>
      <c r="P4155" s="64"/>
    </row>
    <row r="4156" spans="2:16" x14ac:dyDescent="0.25">
      <c r="B4156" s="62">
        <v>4151</v>
      </c>
      <c r="C4156" s="63" t="s">
        <v>3182</v>
      </c>
      <c r="D4156" s="63" t="s">
        <v>3214</v>
      </c>
      <c r="E4156" s="63" t="s">
        <v>3216</v>
      </c>
      <c r="F4156" s="63" t="s">
        <v>3216</v>
      </c>
      <c r="G4156" s="63"/>
      <c r="H4156" s="63"/>
      <c r="I4156" s="62" t="s">
        <v>3189</v>
      </c>
      <c r="J4156" s="63">
        <v>61</v>
      </c>
      <c r="K4156" s="63">
        <v>12</v>
      </c>
      <c r="L4156" s="63" t="s">
        <v>3186</v>
      </c>
      <c r="M4156" s="63" t="s">
        <v>3194</v>
      </c>
      <c r="N4156" s="63" t="s">
        <v>3211</v>
      </c>
      <c r="O4156" s="62">
        <v>3</v>
      </c>
      <c r="P4156" s="64"/>
    </row>
    <row r="4157" spans="2:16" x14ac:dyDescent="0.25">
      <c r="B4157" s="62">
        <v>4152</v>
      </c>
      <c r="C4157" s="63" t="s">
        <v>3182</v>
      </c>
      <c r="D4157" s="63" t="s">
        <v>3214</v>
      </c>
      <c r="E4157" s="63" t="s">
        <v>3216</v>
      </c>
      <c r="F4157" s="63" t="s">
        <v>3216</v>
      </c>
      <c r="G4157" s="63"/>
      <c r="H4157" s="63"/>
      <c r="I4157" s="62" t="s">
        <v>3189</v>
      </c>
      <c r="J4157" s="63">
        <v>21.4</v>
      </c>
      <c r="K4157" s="63">
        <v>12</v>
      </c>
      <c r="L4157" s="63" t="s">
        <v>3186</v>
      </c>
      <c r="M4157" s="63" t="s">
        <v>3187</v>
      </c>
      <c r="N4157" s="63" t="s">
        <v>3198</v>
      </c>
      <c r="O4157" s="62">
        <v>3</v>
      </c>
      <c r="P4157" s="64"/>
    </row>
    <row r="4158" spans="2:16" x14ac:dyDescent="0.25">
      <c r="B4158" s="62">
        <v>4153</v>
      </c>
      <c r="C4158" s="63" t="s">
        <v>3182</v>
      </c>
      <c r="D4158" s="63" t="s">
        <v>3214</v>
      </c>
      <c r="E4158" s="63" t="s">
        <v>3216</v>
      </c>
      <c r="F4158" s="63" t="s">
        <v>3216</v>
      </c>
      <c r="G4158" s="63"/>
      <c r="H4158" s="63"/>
      <c r="I4158" s="62" t="s">
        <v>3189</v>
      </c>
      <c r="J4158" s="63">
        <v>48.5</v>
      </c>
      <c r="K4158" s="63">
        <v>12</v>
      </c>
      <c r="L4158" s="63" t="s">
        <v>3186</v>
      </c>
      <c r="M4158" s="63" t="s">
        <v>3187</v>
      </c>
      <c r="N4158" s="63" t="s">
        <v>3198</v>
      </c>
      <c r="O4158" s="62">
        <v>3</v>
      </c>
      <c r="P4158" s="64"/>
    </row>
    <row r="4159" spans="2:16" x14ac:dyDescent="0.25">
      <c r="B4159" s="62">
        <v>4154</v>
      </c>
      <c r="C4159" s="63" t="s">
        <v>3182</v>
      </c>
      <c r="D4159" s="63" t="s">
        <v>3214</v>
      </c>
      <c r="E4159" s="63" t="s">
        <v>3216</v>
      </c>
      <c r="F4159" s="63" t="s">
        <v>3216</v>
      </c>
      <c r="G4159" s="63"/>
      <c r="H4159" s="63"/>
      <c r="I4159" s="62" t="s">
        <v>3189</v>
      </c>
      <c r="J4159" s="63">
        <v>40</v>
      </c>
      <c r="K4159" s="63">
        <v>13</v>
      </c>
      <c r="L4159" s="63" t="s">
        <v>3186</v>
      </c>
      <c r="M4159" s="63" t="s">
        <v>3187</v>
      </c>
      <c r="N4159" s="63" t="s">
        <v>3190</v>
      </c>
      <c r="O4159" s="62">
        <v>3</v>
      </c>
      <c r="P4159" s="64"/>
    </row>
    <row r="4160" spans="2:16" x14ac:dyDescent="0.25">
      <c r="B4160" s="62">
        <v>4155</v>
      </c>
      <c r="C4160" s="63" t="s">
        <v>3182</v>
      </c>
      <c r="D4160" s="63" t="s">
        <v>3214</v>
      </c>
      <c r="E4160" s="63" t="s">
        <v>3216</v>
      </c>
      <c r="F4160" s="63" t="s">
        <v>3216</v>
      </c>
      <c r="G4160" s="63"/>
      <c r="H4160" s="63"/>
      <c r="I4160" s="62" t="s">
        <v>3189</v>
      </c>
      <c r="J4160" s="63">
        <v>48.37</v>
      </c>
      <c r="K4160" s="63">
        <v>15</v>
      </c>
      <c r="L4160" s="63" t="s">
        <v>3186</v>
      </c>
      <c r="M4160" s="63" t="s">
        <v>3187</v>
      </c>
      <c r="N4160" s="63" t="s">
        <v>3203</v>
      </c>
      <c r="O4160" s="62">
        <v>3</v>
      </c>
      <c r="P4160" s="64"/>
    </row>
    <row r="4161" spans="2:16" x14ac:dyDescent="0.25">
      <c r="B4161" s="62">
        <v>4156</v>
      </c>
      <c r="C4161" s="63" t="s">
        <v>3182</v>
      </c>
      <c r="D4161" s="63" t="s">
        <v>3214</v>
      </c>
      <c r="E4161" s="63" t="s">
        <v>3216</v>
      </c>
      <c r="F4161" s="63" t="s">
        <v>3216</v>
      </c>
      <c r="G4161" s="63"/>
      <c r="H4161" s="63"/>
      <c r="I4161" s="62" t="s">
        <v>3189</v>
      </c>
      <c r="J4161" s="63">
        <v>55.9</v>
      </c>
      <c r="K4161" s="63">
        <v>12</v>
      </c>
      <c r="L4161" s="63" t="s">
        <v>3186</v>
      </c>
      <c r="M4161" s="63" t="s">
        <v>3187</v>
      </c>
      <c r="N4161" s="63" t="s">
        <v>3198</v>
      </c>
      <c r="O4161" s="62">
        <v>3</v>
      </c>
      <c r="P4161" s="64"/>
    </row>
    <row r="4162" spans="2:16" x14ac:dyDescent="0.25">
      <c r="B4162" s="62">
        <v>4157</v>
      </c>
      <c r="C4162" s="63" t="s">
        <v>3182</v>
      </c>
      <c r="D4162" s="63" t="s">
        <v>3214</v>
      </c>
      <c r="E4162" s="63" t="s">
        <v>3249</v>
      </c>
      <c r="F4162" s="63" t="s">
        <v>3249</v>
      </c>
      <c r="G4162" s="63"/>
      <c r="H4162" s="63"/>
      <c r="I4162" s="62" t="s">
        <v>3189</v>
      </c>
      <c r="J4162" s="63">
        <v>90</v>
      </c>
      <c r="K4162" s="63">
        <v>13</v>
      </c>
      <c r="L4162" s="63" t="s">
        <v>3186</v>
      </c>
      <c r="M4162" s="63" t="s">
        <v>3187</v>
      </c>
      <c r="N4162" s="63" t="s">
        <v>3190</v>
      </c>
      <c r="O4162" s="62">
        <v>3</v>
      </c>
      <c r="P4162" s="64"/>
    </row>
    <row r="4163" spans="2:16" x14ac:dyDescent="0.25">
      <c r="B4163" s="62">
        <v>4158</v>
      </c>
      <c r="C4163" s="63" t="s">
        <v>3182</v>
      </c>
      <c r="D4163" s="63" t="s">
        <v>3214</v>
      </c>
      <c r="E4163" s="63" t="s">
        <v>3216</v>
      </c>
      <c r="F4163" s="63" t="s">
        <v>3216</v>
      </c>
      <c r="G4163" s="63"/>
      <c r="H4163" s="63"/>
      <c r="I4163" s="62" t="s">
        <v>3189</v>
      </c>
      <c r="J4163" s="63">
        <v>74.900000000000006</v>
      </c>
      <c r="K4163" s="63">
        <v>12</v>
      </c>
      <c r="L4163" s="63" t="s">
        <v>3186</v>
      </c>
      <c r="M4163" s="63" t="s">
        <v>3187</v>
      </c>
      <c r="N4163" s="63" t="s">
        <v>3198</v>
      </c>
      <c r="O4163" s="62">
        <v>3</v>
      </c>
      <c r="P4163" s="64"/>
    </row>
    <row r="4164" spans="2:16" x14ac:dyDescent="0.25">
      <c r="B4164" s="62">
        <v>4159</v>
      </c>
      <c r="C4164" s="63" t="s">
        <v>3182</v>
      </c>
      <c r="D4164" s="63" t="s">
        <v>3214</v>
      </c>
      <c r="E4164" s="63" t="s">
        <v>3214</v>
      </c>
      <c r="F4164" s="63" t="s">
        <v>3214</v>
      </c>
      <c r="G4164" s="63"/>
      <c r="H4164" s="63"/>
      <c r="I4164" s="62" t="s">
        <v>3189</v>
      </c>
      <c r="J4164" s="63">
        <v>20</v>
      </c>
      <c r="K4164" s="63">
        <v>13</v>
      </c>
      <c r="L4164" s="63" t="s">
        <v>3186</v>
      </c>
      <c r="M4164" s="63" t="s">
        <v>3187</v>
      </c>
      <c r="N4164" s="63" t="s">
        <v>3190</v>
      </c>
      <c r="O4164" s="62">
        <v>3</v>
      </c>
      <c r="P4164" s="64"/>
    </row>
    <row r="4165" spans="2:16" x14ac:dyDescent="0.25">
      <c r="B4165" s="62">
        <v>4160</v>
      </c>
      <c r="C4165" s="63" t="s">
        <v>3182</v>
      </c>
      <c r="D4165" s="63" t="s">
        <v>3214</v>
      </c>
      <c r="E4165" s="63" t="s">
        <v>3216</v>
      </c>
      <c r="F4165" s="63" t="s">
        <v>3216</v>
      </c>
      <c r="G4165" s="63"/>
      <c r="H4165" s="63"/>
      <c r="I4165" s="62" t="s">
        <v>3189</v>
      </c>
      <c r="J4165" s="63">
        <v>73</v>
      </c>
      <c r="K4165" s="63">
        <v>12</v>
      </c>
      <c r="L4165" s="63" t="s">
        <v>3186</v>
      </c>
      <c r="M4165" s="63" t="s">
        <v>3187</v>
      </c>
      <c r="N4165" s="63" t="s">
        <v>3198</v>
      </c>
      <c r="O4165" s="62">
        <v>3</v>
      </c>
      <c r="P4165" s="64"/>
    </row>
    <row r="4166" spans="2:16" x14ac:dyDescent="0.25">
      <c r="B4166" s="62">
        <v>4161</v>
      </c>
      <c r="C4166" s="63" t="s">
        <v>3182</v>
      </c>
      <c r="D4166" s="63" t="s">
        <v>3214</v>
      </c>
      <c r="E4166" s="63" t="s">
        <v>3216</v>
      </c>
      <c r="F4166" s="63" t="s">
        <v>3216</v>
      </c>
      <c r="G4166" s="63"/>
      <c r="H4166" s="63"/>
      <c r="I4166" s="62" t="s">
        <v>3189</v>
      </c>
      <c r="J4166" s="63">
        <v>79</v>
      </c>
      <c r="K4166" s="63">
        <v>12</v>
      </c>
      <c r="L4166" s="63" t="s">
        <v>3186</v>
      </c>
      <c r="M4166" s="63" t="s">
        <v>3187</v>
      </c>
      <c r="N4166" s="63" t="s">
        <v>3198</v>
      </c>
      <c r="O4166" s="62">
        <v>3</v>
      </c>
      <c r="P4166" s="64"/>
    </row>
    <row r="4167" spans="2:16" x14ac:dyDescent="0.25">
      <c r="B4167" s="62">
        <v>4162</v>
      </c>
      <c r="C4167" s="63" t="s">
        <v>3182</v>
      </c>
      <c r="D4167" s="63" t="s">
        <v>3214</v>
      </c>
      <c r="E4167" s="63" t="s">
        <v>3216</v>
      </c>
      <c r="F4167" s="63" t="s">
        <v>3216</v>
      </c>
      <c r="G4167" s="63"/>
      <c r="H4167" s="63"/>
      <c r="I4167" s="62" t="s">
        <v>3189</v>
      </c>
      <c r="J4167" s="63">
        <v>57.8</v>
      </c>
      <c r="K4167" s="63">
        <v>13</v>
      </c>
      <c r="L4167" s="63" t="s">
        <v>3186</v>
      </c>
      <c r="M4167" s="63" t="s">
        <v>3187</v>
      </c>
      <c r="N4167" s="63" t="s">
        <v>3190</v>
      </c>
      <c r="O4167" s="62">
        <v>3</v>
      </c>
      <c r="P4167" s="64"/>
    </row>
    <row r="4168" spans="2:16" x14ac:dyDescent="0.25">
      <c r="B4168" s="62">
        <v>4163</v>
      </c>
      <c r="C4168" s="63" t="s">
        <v>3182</v>
      </c>
      <c r="D4168" s="63" t="s">
        <v>3214</v>
      </c>
      <c r="E4168" s="63" t="s">
        <v>3249</v>
      </c>
      <c r="F4168" s="63" t="s">
        <v>3249</v>
      </c>
      <c r="G4168" s="63"/>
      <c r="H4168" s="63"/>
      <c r="I4168" s="62" t="s">
        <v>3189</v>
      </c>
      <c r="J4168" s="63">
        <v>85</v>
      </c>
      <c r="K4168" s="63">
        <v>13</v>
      </c>
      <c r="L4168" s="63" t="s">
        <v>3186</v>
      </c>
      <c r="M4168" s="63" t="s">
        <v>3187</v>
      </c>
      <c r="N4168" s="63" t="s">
        <v>3190</v>
      </c>
      <c r="O4168" s="62">
        <v>3</v>
      </c>
      <c r="P4168" s="64"/>
    </row>
    <row r="4169" spans="2:16" x14ac:dyDescent="0.25">
      <c r="B4169" s="62">
        <v>4164</v>
      </c>
      <c r="C4169" s="63" t="s">
        <v>3182</v>
      </c>
      <c r="D4169" s="63" t="s">
        <v>3214</v>
      </c>
      <c r="E4169" s="63" t="s">
        <v>3216</v>
      </c>
      <c r="F4169" s="63" t="s">
        <v>3216</v>
      </c>
      <c r="G4169" s="63"/>
      <c r="H4169" s="63"/>
      <c r="I4169" s="62" t="s">
        <v>3189</v>
      </c>
      <c r="J4169" s="63">
        <v>61</v>
      </c>
      <c r="K4169" s="63">
        <v>13</v>
      </c>
      <c r="L4169" s="63" t="s">
        <v>3186</v>
      </c>
      <c r="M4169" s="63" t="s">
        <v>3187</v>
      </c>
      <c r="N4169" s="63" t="s">
        <v>3190</v>
      </c>
      <c r="O4169" s="62">
        <v>3</v>
      </c>
      <c r="P4169" s="64"/>
    </row>
    <row r="4170" spans="2:16" x14ac:dyDescent="0.25">
      <c r="B4170" s="62">
        <v>4165</v>
      </c>
      <c r="C4170" s="63" t="s">
        <v>3182</v>
      </c>
      <c r="D4170" s="63" t="s">
        <v>3214</v>
      </c>
      <c r="E4170" s="63" t="s">
        <v>3214</v>
      </c>
      <c r="F4170" s="63" t="s">
        <v>3214</v>
      </c>
      <c r="G4170" s="63"/>
      <c r="H4170" s="63"/>
      <c r="I4170" s="62" t="s">
        <v>3189</v>
      </c>
      <c r="J4170" s="63">
        <v>25.2</v>
      </c>
      <c r="K4170" s="63">
        <v>13</v>
      </c>
      <c r="L4170" s="63" t="s">
        <v>3186</v>
      </c>
      <c r="M4170" s="63" t="s">
        <v>3187</v>
      </c>
      <c r="N4170" s="63" t="s">
        <v>3199</v>
      </c>
      <c r="O4170" s="62">
        <v>3</v>
      </c>
      <c r="P4170" s="64"/>
    </row>
    <row r="4171" spans="2:16" x14ac:dyDescent="0.25">
      <c r="B4171" s="62">
        <v>4166</v>
      </c>
      <c r="C4171" s="63" t="s">
        <v>3182</v>
      </c>
      <c r="D4171" s="63" t="s">
        <v>3214</v>
      </c>
      <c r="E4171" s="63" t="s">
        <v>3216</v>
      </c>
      <c r="F4171" s="63" t="s">
        <v>3216</v>
      </c>
      <c r="G4171" s="63"/>
      <c r="H4171" s="63"/>
      <c r="I4171" s="62" t="s">
        <v>3189</v>
      </c>
      <c r="J4171" s="63">
        <v>51.6</v>
      </c>
      <c r="K4171" s="63">
        <v>15</v>
      </c>
      <c r="L4171" s="63" t="s">
        <v>3186</v>
      </c>
      <c r="M4171" s="63" t="s">
        <v>3187</v>
      </c>
      <c r="N4171" s="63" t="s">
        <v>3203</v>
      </c>
      <c r="O4171" s="62">
        <v>3</v>
      </c>
      <c r="P4171" s="64"/>
    </row>
    <row r="4172" spans="2:16" x14ac:dyDescent="0.25">
      <c r="B4172" s="62">
        <v>4167</v>
      </c>
      <c r="C4172" s="63" t="s">
        <v>3182</v>
      </c>
      <c r="D4172" s="63" t="s">
        <v>3214</v>
      </c>
      <c r="E4172" s="63" t="s">
        <v>3249</v>
      </c>
      <c r="F4172" s="63" t="s">
        <v>3249</v>
      </c>
      <c r="G4172" s="63"/>
      <c r="H4172" s="63"/>
      <c r="I4172" s="62" t="s">
        <v>3189</v>
      </c>
      <c r="J4172" s="63">
        <v>85</v>
      </c>
      <c r="K4172" s="63">
        <v>12</v>
      </c>
      <c r="L4172" s="63" t="s">
        <v>3186</v>
      </c>
      <c r="M4172" s="63" t="s">
        <v>3187</v>
      </c>
      <c r="N4172" s="63" t="s">
        <v>3198</v>
      </c>
      <c r="O4172" s="62">
        <v>3</v>
      </c>
      <c r="P4172" s="64"/>
    </row>
    <row r="4173" spans="2:16" x14ac:dyDescent="0.25">
      <c r="B4173" s="62">
        <v>4168</v>
      </c>
      <c r="C4173" s="63" t="s">
        <v>3182</v>
      </c>
      <c r="D4173" s="63" t="s">
        <v>3214</v>
      </c>
      <c r="E4173" s="63" t="s">
        <v>3244</v>
      </c>
      <c r="F4173" s="63" t="s">
        <v>3244</v>
      </c>
      <c r="G4173" s="63"/>
      <c r="H4173" s="63"/>
      <c r="I4173" s="62" t="s">
        <v>3189</v>
      </c>
      <c r="J4173" s="63">
        <v>70</v>
      </c>
      <c r="K4173" s="63">
        <v>12</v>
      </c>
      <c r="L4173" s="63" t="s">
        <v>3186</v>
      </c>
      <c r="M4173" s="63" t="s">
        <v>3187</v>
      </c>
      <c r="N4173" s="63" t="s">
        <v>3198</v>
      </c>
      <c r="O4173" s="62">
        <v>3</v>
      </c>
      <c r="P4173" s="64"/>
    </row>
    <row r="4174" spans="2:16" x14ac:dyDescent="0.25">
      <c r="B4174" s="62">
        <v>4169</v>
      </c>
      <c r="C4174" s="63" t="s">
        <v>3182</v>
      </c>
      <c r="D4174" s="63" t="s">
        <v>3214</v>
      </c>
      <c r="E4174" s="63" t="s">
        <v>3244</v>
      </c>
      <c r="F4174" s="63" t="s">
        <v>3244</v>
      </c>
      <c r="G4174" s="63"/>
      <c r="H4174" s="63"/>
      <c r="I4174" s="62" t="s">
        <v>3189</v>
      </c>
      <c r="J4174" s="63">
        <v>66</v>
      </c>
      <c r="K4174" s="63">
        <v>13</v>
      </c>
      <c r="L4174" s="63" t="s">
        <v>3186</v>
      </c>
      <c r="M4174" s="63" t="s">
        <v>3187</v>
      </c>
      <c r="N4174" s="63" t="s">
        <v>3190</v>
      </c>
      <c r="O4174" s="62">
        <v>3</v>
      </c>
      <c r="P4174" s="64"/>
    </row>
    <row r="4175" spans="2:16" x14ac:dyDescent="0.25">
      <c r="B4175" s="62">
        <v>4170</v>
      </c>
      <c r="C4175" s="63" t="s">
        <v>3182</v>
      </c>
      <c r="D4175" s="63" t="s">
        <v>3214</v>
      </c>
      <c r="E4175" s="63" t="s">
        <v>3244</v>
      </c>
      <c r="F4175" s="63" t="s">
        <v>3244</v>
      </c>
      <c r="G4175" s="63"/>
      <c r="H4175" s="63"/>
      <c r="I4175" s="62" t="s">
        <v>3189</v>
      </c>
      <c r="J4175" s="63">
        <v>77</v>
      </c>
      <c r="K4175" s="63">
        <v>13</v>
      </c>
      <c r="L4175" s="63" t="s">
        <v>3186</v>
      </c>
      <c r="M4175" s="63" t="s">
        <v>3187</v>
      </c>
      <c r="N4175" s="63" t="s">
        <v>3190</v>
      </c>
      <c r="O4175" s="62">
        <v>3</v>
      </c>
      <c r="P4175" s="64"/>
    </row>
    <row r="4176" spans="2:16" x14ac:dyDescent="0.25">
      <c r="B4176" s="62">
        <v>4171</v>
      </c>
      <c r="C4176" s="63" t="s">
        <v>3182</v>
      </c>
      <c r="D4176" s="63" t="s">
        <v>3214</v>
      </c>
      <c r="E4176" s="63" t="s">
        <v>3244</v>
      </c>
      <c r="F4176" s="63" t="s">
        <v>3244</v>
      </c>
      <c r="G4176" s="63"/>
      <c r="H4176" s="63"/>
      <c r="I4176" s="62" t="s">
        <v>3189</v>
      </c>
      <c r="J4176" s="63">
        <v>77</v>
      </c>
      <c r="K4176" s="63">
        <v>12</v>
      </c>
      <c r="L4176" s="63" t="s">
        <v>3186</v>
      </c>
      <c r="M4176" s="63" t="s">
        <v>3187</v>
      </c>
      <c r="N4176" s="63" t="s">
        <v>3198</v>
      </c>
      <c r="O4176" s="62">
        <v>3</v>
      </c>
      <c r="P4176" s="64"/>
    </row>
    <row r="4177" spans="2:16" x14ac:dyDescent="0.25">
      <c r="B4177" s="62">
        <v>4172</v>
      </c>
      <c r="C4177" s="63" t="s">
        <v>3182</v>
      </c>
      <c r="D4177" s="63" t="s">
        <v>3214</v>
      </c>
      <c r="E4177" s="63" t="s">
        <v>3249</v>
      </c>
      <c r="F4177" s="63" t="s">
        <v>3249</v>
      </c>
      <c r="G4177" s="63"/>
      <c r="H4177" s="63"/>
      <c r="I4177" s="62" t="s">
        <v>3189</v>
      </c>
      <c r="J4177" s="63">
        <v>75</v>
      </c>
      <c r="K4177" s="63">
        <v>12</v>
      </c>
      <c r="L4177" s="63" t="s">
        <v>3186</v>
      </c>
      <c r="M4177" s="63" t="s">
        <v>3187</v>
      </c>
      <c r="N4177" s="63" t="s">
        <v>3198</v>
      </c>
      <c r="O4177" s="62">
        <v>3</v>
      </c>
      <c r="P4177" s="64"/>
    </row>
    <row r="4178" spans="2:16" x14ac:dyDescent="0.25">
      <c r="B4178" s="62">
        <v>4173</v>
      </c>
      <c r="C4178" s="63" t="s">
        <v>3182</v>
      </c>
      <c r="D4178" s="63" t="s">
        <v>3214</v>
      </c>
      <c r="E4178" s="63" t="s">
        <v>3214</v>
      </c>
      <c r="F4178" s="63" t="s">
        <v>3214</v>
      </c>
      <c r="G4178" s="63"/>
      <c r="H4178" s="63"/>
      <c r="I4178" s="62" t="s">
        <v>3189</v>
      </c>
      <c r="J4178" s="63">
        <v>46.9</v>
      </c>
      <c r="K4178" s="63">
        <v>12</v>
      </c>
      <c r="L4178" s="63" t="s">
        <v>3186</v>
      </c>
      <c r="M4178" s="63" t="s">
        <v>3187</v>
      </c>
      <c r="N4178" s="63" t="s">
        <v>3198</v>
      </c>
      <c r="O4178" s="62">
        <v>3</v>
      </c>
      <c r="P4178" s="64"/>
    </row>
    <row r="4179" spans="2:16" x14ac:dyDescent="0.25">
      <c r="B4179" s="62">
        <v>4174</v>
      </c>
      <c r="C4179" s="63" t="s">
        <v>3182</v>
      </c>
      <c r="D4179" s="63" t="s">
        <v>3214</v>
      </c>
      <c r="E4179" s="63" t="s">
        <v>3249</v>
      </c>
      <c r="F4179" s="63" t="s">
        <v>3249</v>
      </c>
      <c r="G4179" s="63"/>
      <c r="H4179" s="63"/>
      <c r="I4179" s="62" t="s">
        <v>3189</v>
      </c>
      <c r="J4179" s="63">
        <v>85</v>
      </c>
      <c r="K4179" s="63">
        <v>12</v>
      </c>
      <c r="L4179" s="63" t="s">
        <v>3186</v>
      </c>
      <c r="M4179" s="63" t="s">
        <v>3187</v>
      </c>
      <c r="N4179" s="63" t="s">
        <v>3198</v>
      </c>
      <c r="O4179" s="62">
        <v>3</v>
      </c>
      <c r="P4179" s="64"/>
    </row>
    <row r="4180" spans="2:16" x14ac:dyDescent="0.25">
      <c r="B4180" s="62">
        <v>4175</v>
      </c>
      <c r="C4180" s="63" t="s">
        <v>3182</v>
      </c>
      <c r="D4180" s="63" t="s">
        <v>3214</v>
      </c>
      <c r="E4180" s="63" t="s">
        <v>3244</v>
      </c>
      <c r="F4180" s="63" t="s">
        <v>3244</v>
      </c>
      <c r="G4180" s="63"/>
      <c r="H4180" s="63"/>
      <c r="I4180" s="62" t="s">
        <v>3189</v>
      </c>
      <c r="J4180" s="63">
        <v>54</v>
      </c>
      <c r="K4180" s="63">
        <v>13</v>
      </c>
      <c r="L4180" s="63" t="s">
        <v>3186</v>
      </c>
      <c r="M4180" s="63" t="s">
        <v>3187</v>
      </c>
      <c r="N4180" s="63" t="s">
        <v>3190</v>
      </c>
      <c r="O4180" s="62">
        <v>3</v>
      </c>
      <c r="P4180" s="64"/>
    </row>
    <row r="4181" spans="2:16" x14ac:dyDescent="0.25">
      <c r="B4181" s="62">
        <v>4176</v>
      </c>
      <c r="C4181" s="63" t="s">
        <v>3182</v>
      </c>
      <c r="D4181" s="63" t="s">
        <v>3214</v>
      </c>
      <c r="E4181" s="63" t="s">
        <v>3249</v>
      </c>
      <c r="F4181" s="63" t="s">
        <v>3249</v>
      </c>
      <c r="G4181" s="63"/>
      <c r="H4181" s="63"/>
      <c r="I4181" s="62" t="s">
        <v>3189</v>
      </c>
      <c r="J4181" s="63">
        <v>87</v>
      </c>
      <c r="K4181" s="63">
        <v>12</v>
      </c>
      <c r="L4181" s="63" t="s">
        <v>3186</v>
      </c>
      <c r="M4181" s="63" t="s">
        <v>3187</v>
      </c>
      <c r="N4181" s="63" t="s">
        <v>3198</v>
      </c>
      <c r="O4181" s="62">
        <v>3</v>
      </c>
      <c r="P4181" s="64"/>
    </row>
    <row r="4182" spans="2:16" x14ac:dyDescent="0.25">
      <c r="B4182" s="62">
        <v>4177</v>
      </c>
      <c r="C4182" s="63" t="s">
        <v>3182</v>
      </c>
      <c r="D4182" s="63" t="s">
        <v>3214</v>
      </c>
      <c r="E4182" s="63" t="s">
        <v>3249</v>
      </c>
      <c r="F4182" s="63" t="s">
        <v>3249</v>
      </c>
      <c r="G4182" s="63"/>
      <c r="H4182" s="63"/>
      <c r="I4182" s="62" t="s">
        <v>3189</v>
      </c>
      <c r="J4182" s="63">
        <v>87</v>
      </c>
      <c r="K4182" s="63">
        <v>12</v>
      </c>
      <c r="L4182" s="63" t="s">
        <v>3186</v>
      </c>
      <c r="M4182" s="63" t="s">
        <v>3187</v>
      </c>
      <c r="N4182" s="63" t="s">
        <v>3198</v>
      </c>
      <c r="O4182" s="62">
        <v>3</v>
      </c>
      <c r="P4182" s="64"/>
    </row>
    <row r="4183" spans="2:16" x14ac:dyDescent="0.25">
      <c r="B4183" s="62">
        <v>4178</v>
      </c>
      <c r="C4183" s="63" t="s">
        <v>3182</v>
      </c>
      <c r="D4183" s="63" t="s">
        <v>3214</v>
      </c>
      <c r="E4183" s="63" t="s">
        <v>3249</v>
      </c>
      <c r="F4183" s="63" t="s">
        <v>3249</v>
      </c>
      <c r="G4183" s="63"/>
      <c r="H4183" s="63"/>
      <c r="I4183" s="62" t="s">
        <v>3189</v>
      </c>
      <c r="J4183" s="63">
        <v>76</v>
      </c>
      <c r="K4183" s="63">
        <v>12</v>
      </c>
      <c r="L4183" s="63" t="s">
        <v>3186</v>
      </c>
      <c r="M4183" s="63" t="s">
        <v>3187</v>
      </c>
      <c r="N4183" s="63" t="s">
        <v>3198</v>
      </c>
      <c r="O4183" s="62">
        <v>3</v>
      </c>
      <c r="P4183" s="64"/>
    </row>
    <row r="4184" spans="2:16" x14ac:dyDescent="0.25">
      <c r="B4184" s="62">
        <v>4179</v>
      </c>
      <c r="C4184" s="63" t="s">
        <v>3182</v>
      </c>
      <c r="D4184" s="63" t="s">
        <v>3214</v>
      </c>
      <c r="E4184" s="63" t="s">
        <v>3249</v>
      </c>
      <c r="F4184" s="63" t="s">
        <v>3249</v>
      </c>
      <c r="G4184" s="63"/>
      <c r="H4184" s="63"/>
      <c r="I4184" s="62" t="s">
        <v>3189</v>
      </c>
      <c r="J4184" s="63">
        <v>85</v>
      </c>
      <c r="K4184" s="63">
        <v>12</v>
      </c>
      <c r="L4184" s="63" t="s">
        <v>3186</v>
      </c>
      <c r="M4184" s="63" t="s">
        <v>3187</v>
      </c>
      <c r="N4184" s="63" t="s">
        <v>3198</v>
      </c>
      <c r="O4184" s="62">
        <v>3</v>
      </c>
      <c r="P4184" s="64"/>
    </row>
    <row r="4185" spans="2:16" x14ac:dyDescent="0.25">
      <c r="B4185" s="62">
        <v>4180</v>
      </c>
      <c r="C4185" s="63" t="s">
        <v>3182</v>
      </c>
      <c r="D4185" s="63" t="s">
        <v>3214</v>
      </c>
      <c r="E4185" s="63" t="s">
        <v>3249</v>
      </c>
      <c r="F4185" s="63" t="s">
        <v>3249</v>
      </c>
      <c r="G4185" s="63"/>
      <c r="H4185" s="63"/>
      <c r="I4185" s="62" t="s">
        <v>3189</v>
      </c>
      <c r="J4185" s="63">
        <v>82</v>
      </c>
      <c r="K4185" s="63">
        <v>12</v>
      </c>
      <c r="L4185" s="63" t="s">
        <v>3186</v>
      </c>
      <c r="M4185" s="63" t="s">
        <v>3187</v>
      </c>
      <c r="N4185" s="63" t="s">
        <v>3198</v>
      </c>
      <c r="O4185" s="62">
        <v>3</v>
      </c>
      <c r="P4185" s="64"/>
    </row>
    <row r="4186" spans="2:16" x14ac:dyDescent="0.25">
      <c r="B4186" s="62">
        <v>4181</v>
      </c>
      <c r="C4186" s="63" t="s">
        <v>3182</v>
      </c>
      <c r="D4186" s="63" t="s">
        <v>3214</v>
      </c>
      <c r="E4186" s="63" t="s">
        <v>3249</v>
      </c>
      <c r="F4186" s="63" t="s">
        <v>3249</v>
      </c>
      <c r="G4186" s="63"/>
      <c r="H4186" s="63"/>
      <c r="I4186" s="62" t="s">
        <v>3189</v>
      </c>
      <c r="J4186" s="63">
        <v>83</v>
      </c>
      <c r="K4186" s="63">
        <v>12</v>
      </c>
      <c r="L4186" s="63" t="s">
        <v>3186</v>
      </c>
      <c r="M4186" s="63" t="s">
        <v>3187</v>
      </c>
      <c r="N4186" s="63" t="s">
        <v>3198</v>
      </c>
      <c r="O4186" s="62">
        <v>3</v>
      </c>
      <c r="P4186" s="64"/>
    </row>
    <row r="4187" spans="2:16" x14ac:dyDescent="0.25">
      <c r="B4187" s="62">
        <v>4182</v>
      </c>
      <c r="C4187" s="63" t="s">
        <v>3182</v>
      </c>
      <c r="D4187" s="63" t="s">
        <v>3214</v>
      </c>
      <c r="E4187" s="63" t="s">
        <v>3249</v>
      </c>
      <c r="F4187" s="63" t="s">
        <v>3249</v>
      </c>
      <c r="G4187" s="63"/>
      <c r="H4187" s="63"/>
      <c r="I4187" s="62" t="s">
        <v>3189</v>
      </c>
      <c r="J4187" s="63">
        <v>85</v>
      </c>
      <c r="K4187" s="63">
        <v>12</v>
      </c>
      <c r="L4187" s="63" t="s">
        <v>3186</v>
      </c>
      <c r="M4187" s="63" t="s">
        <v>3187</v>
      </c>
      <c r="N4187" s="63" t="s">
        <v>3198</v>
      </c>
      <c r="O4187" s="62">
        <v>3</v>
      </c>
      <c r="P4187" s="64"/>
    </row>
    <row r="4188" spans="2:16" x14ac:dyDescent="0.25">
      <c r="B4188" s="62">
        <v>4183</v>
      </c>
      <c r="C4188" s="63" t="s">
        <v>3182</v>
      </c>
      <c r="D4188" s="63" t="s">
        <v>3214</v>
      </c>
      <c r="E4188" s="63" t="s">
        <v>3216</v>
      </c>
      <c r="F4188" s="63" t="s">
        <v>3216</v>
      </c>
      <c r="G4188" s="63"/>
      <c r="H4188" s="63"/>
      <c r="I4188" s="62" t="s">
        <v>3189</v>
      </c>
      <c r="J4188" s="63">
        <v>39.375</v>
      </c>
      <c r="K4188" s="63">
        <v>13</v>
      </c>
      <c r="L4188" s="63" t="s">
        <v>3186</v>
      </c>
      <c r="M4188" s="63" t="s">
        <v>3187</v>
      </c>
      <c r="N4188" s="63" t="s">
        <v>3190</v>
      </c>
      <c r="O4188" s="62">
        <v>3</v>
      </c>
      <c r="P4188" s="64"/>
    </row>
    <row r="4189" spans="2:16" x14ac:dyDescent="0.25">
      <c r="B4189" s="62">
        <v>4184</v>
      </c>
      <c r="C4189" s="63" t="s">
        <v>3182</v>
      </c>
      <c r="D4189" s="63" t="s">
        <v>3214</v>
      </c>
      <c r="E4189" s="63" t="s">
        <v>3216</v>
      </c>
      <c r="F4189" s="63" t="s">
        <v>3216</v>
      </c>
      <c r="G4189" s="63"/>
      <c r="H4189" s="63"/>
      <c r="I4189" s="62" t="s">
        <v>3189</v>
      </c>
      <c r="J4189" s="63">
        <v>35.9</v>
      </c>
      <c r="K4189" s="63">
        <v>13</v>
      </c>
      <c r="L4189" s="63" t="s">
        <v>3186</v>
      </c>
      <c r="M4189" s="63" t="s">
        <v>3187</v>
      </c>
      <c r="N4189" s="63" t="s">
        <v>3190</v>
      </c>
      <c r="O4189" s="62">
        <v>3</v>
      </c>
      <c r="P4189" s="64"/>
    </row>
    <row r="4190" spans="2:16" x14ac:dyDescent="0.25">
      <c r="B4190" s="62">
        <v>4185</v>
      </c>
      <c r="C4190" s="63" t="s">
        <v>3182</v>
      </c>
      <c r="D4190" s="63" t="s">
        <v>3214</v>
      </c>
      <c r="E4190" s="63" t="s">
        <v>3216</v>
      </c>
      <c r="F4190" s="63" t="s">
        <v>3216</v>
      </c>
      <c r="G4190" s="63"/>
      <c r="H4190" s="63"/>
      <c r="I4190" s="62" t="s">
        <v>3189</v>
      </c>
      <c r="J4190" s="63">
        <v>51</v>
      </c>
      <c r="K4190" s="63">
        <v>13</v>
      </c>
      <c r="L4190" s="63" t="s">
        <v>3186</v>
      </c>
      <c r="M4190" s="63" t="s">
        <v>3187</v>
      </c>
      <c r="N4190" s="63" t="s">
        <v>3190</v>
      </c>
      <c r="O4190" s="62">
        <v>3</v>
      </c>
      <c r="P4190" s="64"/>
    </row>
    <row r="4191" spans="2:16" x14ac:dyDescent="0.25">
      <c r="B4191" s="62">
        <v>4186</v>
      </c>
      <c r="C4191" s="63" t="s">
        <v>3182</v>
      </c>
      <c r="D4191" s="63" t="s">
        <v>3214</v>
      </c>
      <c r="E4191" s="63" t="s">
        <v>3216</v>
      </c>
      <c r="F4191" s="63" t="s">
        <v>3216</v>
      </c>
      <c r="G4191" s="63"/>
      <c r="H4191" s="63"/>
      <c r="I4191" s="62" t="s">
        <v>3189</v>
      </c>
      <c r="J4191" s="63">
        <v>35.9</v>
      </c>
      <c r="K4191" s="63">
        <v>13</v>
      </c>
      <c r="L4191" s="63" t="s">
        <v>3186</v>
      </c>
      <c r="M4191" s="63" t="s">
        <v>3187</v>
      </c>
      <c r="N4191" s="63" t="s">
        <v>3190</v>
      </c>
      <c r="O4191" s="62">
        <v>3</v>
      </c>
      <c r="P4191" s="64"/>
    </row>
    <row r="4192" spans="2:16" x14ac:dyDescent="0.25">
      <c r="B4192" s="62">
        <v>4187</v>
      </c>
      <c r="C4192" s="63" t="s">
        <v>3182</v>
      </c>
      <c r="D4192" s="63" t="s">
        <v>3214</v>
      </c>
      <c r="E4192" s="63" t="s">
        <v>3244</v>
      </c>
      <c r="F4192" s="63" t="s">
        <v>3244</v>
      </c>
      <c r="G4192" s="63"/>
      <c r="H4192" s="63"/>
      <c r="I4192" s="62" t="s">
        <v>3189</v>
      </c>
      <c r="J4192" s="63">
        <v>101.55</v>
      </c>
      <c r="K4192" s="63">
        <v>12</v>
      </c>
      <c r="L4192" s="63" t="s">
        <v>3186</v>
      </c>
      <c r="M4192" s="63" t="s">
        <v>3187</v>
      </c>
      <c r="N4192" s="63" t="s">
        <v>3198</v>
      </c>
      <c r="O4192" s="62">
        <v>3</v>
      </c>
      <c r="P4192" s="64"/>
    </row>
    <row r="4193" spans="2:16" x14ac:dyDescent="0.25">
      <c r="B4193" s="62">
        <v>4188</v>
      </c>
      <c r="C4193" s="63" t="s">
        <v>3182</v>
      </c>
      <c r="D4193" s="63" t="s">
        <v>3214</v>
      </c>
      <c r="E4193" s="63" t="s">
        <v>3216</v>
      </c>
      <c r="F4193" s="63" t="s">
        <v>3216</v>
      </c>
      <c r="G4193" s="63"/>
      <c r="H4193" s="63"/>
      <c r="I4193" s="62" t="s">
        <v>3189</v>
      </c>
      <c r="J4193" s="63">
        <v>57.8</v>
      </c>
      <c r="K4193" s="63">
        <v>13</v>
      </c>
      <c r="L4193" s="63" t="s">
        <v>3186</v>
      </c>
      <c r="M4193" s="63" t="s">
        <v>3187</v>
      </c>
      <c r="N4193" s="63" t="s">
        <v>3199</v>
      </c>
      <c r="O4193" s="62">
        <v>3</v>
      </c>
      <c r="P4193" s="64"/>
    </row>
    <row r="4194" spans="2:16" x14ac:dyDescent="0.25">
      <c r="B4194" s="62">
        <v>4189</v>
      </c>
      <c r="C4194" s="63" t="s">
        <v>3182</v>
      </c>
      <c r="D4194" s="63" t="s">
        <v>3214</v>
      </c>
      <c r="E4194" s="63" t="s">
        <v>3216</v>
      </c>
      <c r="F4194" s="63" t="s">
        <v>3216</v>
      </c>
      <c r="G4194" s="63"/>
      <c r="H4194" s="63"/>
      <c r="I4194" s="62" t="s">
        <v>3189</v>
      </c>
      <c r="J4194" s="63">
        <v>51.3</v>
      </c>
      <c r="K4194" s="63">
        <v>13</v>
      </c>
      <c r="L4194" s="63" t="s">
        <v>3186</v>
      </c>
      <c r="M4194" s="63" t="s">
        <v>3187</v>
      </c>
      <c r="N4194" s="63" t="s">
        <v>3199</v>
      </c>
      <c r="O4194" s="62">
        <v>3</v>
      </c>
      <c r="P4194" s="64"/>
    </row>
    <row r="4195" spans="2:16" x14ac:dyDescent="0.25">
      <c r="B4195" s="62">
        <v>4190</v>
      </c>
      <c r="C4195" s="63" t="s">
        <v>3182</v>
      </c>
      <c r="D4195" s="63" t="s">
        <v>3214</v>
      </c>
      <c r="E4195" s="63" t="s">
        <v>3244</v>
      </c>
      <c r="F4195" s="63" t="s">
        <v>3244</v>
      </c>
      <c r="G4195" s="63"/>
      <c r="H4195" s="63"/>
      <c r="I4195" s="62" t="s">
        <v>3189</v>
      </c>
      <c r="J4195" s="63">
        <v>57</v>
      </c>
      <c r="K4195" s="63">
        <v>12</v>
      </c>
      <c r="L4195" s="63" t="s">
        <v>3186</v>
      </c>
      <c r="M4195" s="63" t="s">
        <v>3187</v>
      </c>
      <c r="N4195" s="63" t="s">
        <v>3198</v>
      </c>
      <c r="O4195" s="62">
        <v>3</v>
      </c>
      <c r="P4195" s="64"/>
    </row>
    <row r="4196" spans="2:16" x14ac:dyDescent="0.25">
      <c r="B4196" s="62">
        <v>4191</v>
      </c>
      <c r="C4196" s="63" t="s">
        <v>3182</v>
      </c>
      <c r="D4196" s="63" t="s">
        <v>3214</v>
      </c>
      <c r="E4196" s="63" t="s">
        <v>3216</v>
      </c>
      <c r="F4196" s="63" t="s">
        <v>3216</v>
      </c>
      <c r="G4196" s="63"/>
      <c r="H4196" s="63"/>
      <c r="I4196" s="62" t="s">
        <v>3189</v>
      </c>
      <c r="J4196" s="63">
        <v>39.4</v>
      </c>
      <c r="K4196" s="63">
        <v>13</v>
      </c>
      <c r="L4196" s="63" t="s">
        <v>3186</v>
      </c>
      <c r="M4196" s="63" t="s">
        <v>3187</v>
      </c>
      <c r="N4196" s="63" t="s">
        <v>3190</v>
      </c>
      <c r="O4196" s="62">
        <v>3</v>
      </c>
      <c r="P4196" s="64"/>
    </row>
    <row r="4197" spans="2:16" x14ac:dyDescent="0.25">
      <c r="B4197" s="62">
        <v>4192</v>
      </c>
      <c r="C4197" s="63" t="s">
        <v>3182</v>
      </c>
      <c r="D4197" s="63" t="s">
        <v>3214</v>
      </c>
      <c r="E4197" s="63" t="s">
        <v>3244</v>
      </c>
      <c r="F4197" s="63" t="s">
        <v>3244</v>
      </c>
      <c r="G4197" s="63"/>
      <c r="H4197" s="63"/>
      <c r="I4197" s="62" t="s">
        <v>3189</v>
      </c>
      <c r="J4197" s="63">
        <v>57</v>
      </c>
      <c r="K4197" s="63">
        <v>12</v>
      </c>
      <c r="L4197" s="63" t="s">
        <v>3186</v>
      </c>
      <c r="M4197" s="63" t="s">
        <v>3187</v>
      </c>
      <c r="N4197" s="63" t="s">
        <v>3198</v>
      </c>
      <c r="O4197" s="62">
        <v>3</v>
      </c>
      <c r="P4197" s="64"/>
    </row>
    <row r="4198" spans="2:16" x14ac:dyDescent="0.25">
      <c r="B4198" s="62">
        <v>4193</v>
      </c>
      <c r="C4198" s="63" t="s">
        <v>3182</v>
      </c>
      <c r="D4198" s="63" t="s">
        <v>3214</v>
      </c>
      <c r="E4198" s="63" t="s">
        <v>3216</v>
      </c>
      <c r="F4198" s="63" t="s">
        <v>3216</v>
      </c>
      <c r="G4198" s="63"/>
      <c r="H4198" s="63"/>
      <c r="I4198" s="62" t="s">
        <v>3189</v>
      </c>
      <c r="J4198" s="63">
        <v>74.599999999999994</v>
      </c>
      <c r="K4198" s="63">
        <v>12</v>
      </c>
      <c r="L4198" s="63" t="s">
        <v>3186</v>
      </c>
      <c r="M4198" s="63" t="s">
        <v>3187</v>
      </c>
      <c r="N4198" s="63" t="s">
        <v>3198</v>
      </c>
      <c r="O4198" s="62">
        <v>3</v>
      </c>
      <c r="P4198" s="64"/>
    </row>
    <row r="4199" spans="2:16" x14ac:dyDescent="0.25">
      <c r="B4199" s="62">
        <v>4194</v>
      </c>
      <c r="C4199" s="63" t="s">
        <v>3182</v>
      </c>
      <c r="D4199" s="63" t="s">
        <v>3214</v>
      </c>
      <c r="E4199" s="63" t="s">
        <v>3216</v>
      </c>
      <c r="F4199" s="63" t="s">
        <v>3216</v>
      </c>
      <c r="G4199" s="63"/>
      <c r="H4199" s="63"/>
      <c r="I4199" s="62" t="s">
        <v>3189</v>
      </c>
      <c r="J4199" s="63">
        <v>45.5</v>
      </c>
      <c r="K4199" s="63">
        <v>13</v>
      </c>
      <c r="L4199" s="63" t="s">
        <v>3186</v>
      </c>
      <c r="M4199" s="63" t="s">
        <v>3187</v>
      </c>
      <c r="N4199" s="63" t="s">
        <v>3199</v>
      </c>
      <c r="O4199" s="62">
        <v>3</v>
      </c>
      <c r="P4199" s="64"/>
    </row>
    <row r="4200" spans="2:16" x14ac:dyDescent="0.25">
      <c r="B4200" s="62">
        <v>4195</v>
      </c>
      <c r="C4200" s="63" t="s">
        <v>3182</v>
      </c>
      <c r="D4200" s="63" t="s">
        <v>3214</v>
      </c>
      <c r="E4200" s="63" t="s">
        <v>3216</v>
      </c>
      <c r="F4200" s="63" t="s">
        <v>3216</v>
      </c>
      <c r="G4200" s="63"/>
      <c r="H4200" s="63"/>
      <c r="I4200" s="62" t="s">
        <v>3189</v>
      </c>
      <c r="J4200" s="63">
        <v>43.5</v>
      </c>
      <c r="K4200" s="63">
        <v>12</v>
      </c>
      <c r="L4200" s="63" t="s">
        <v>3186</v>
      </c>
      <c r="M4200" s="63" t="s">
        <v>3187</v>
      </c>
      <c r="N4200" s="63" t="s">
        <v>3198</v>
      </c>
      <c r="O4200" s="62">
        <v>3</v>
      </c>
      <c r="P4200" s="64"/>
    </row>
    <row r="4201" spans="2:16" x14ac:dyDescent="0.25">
      <c r="B4201" s="62">
        <v>4196</v>
      </c>
      <c r="C4201" s="63" t="s">
        <v>3182</v>
      </c>
      <c r="D4201" s="63" t="s">
        <v>3214</v>
      </c>
      <c r="E4201" s="63" t="s">
        <v>3244</v>
      </c>
      <c r="F4201" s="63" t="s">
        <v>3244</v>
      </c>
      <c r="G4201" s="63"/>
      <c r="H4201" s="63"/>
      <c r="I4201" s="62" t="s">
        <v>3189</v>
      </c>
      <c r="J4201" s="63">
        <v>62.6</v>
      </c>
      <c r="K4201" s="63">
        <v>13</v>
      </c>
      <c r="L4201" s="63" t="s">
        <v>3186</v>
      </c>
      <c r="M4201" s="63" t="s">
        <v>3187</v>
      </c>
      <c r="N4201" s="63" t="s">
        <v>3190</v>
      </c>
      <c r="O4201" s="62">
        <v>3</v>
      </c>
      <c r="P4201" s="64"/>
    </row>
    <row r="4202" spans="2:16" x14ac:dyDescent="0.25">
      <c r="B4202" s="62">
        <v>4197</v>
      </c>
      <c r="C4202" s="63" t="s">
        <v>3182</v>
      </c>
      <c r="D4202" s="63" t="s">
        <v>3214</v>
      </c>
      <c r="E4202" s="63" t="s">
        <v>3244</v>
      </c>
      <c r="F4202" s="63" t="s">
        <v>3244</v>
      </c>
      <c r="G4202" s="63"/>
      <c r="H4202" s="63"/>
      <c r="I4202" s="62" t="s">
        <v>3189</v>
      </c>
      <c r="J4202" s="63">
        <v>68</v>
      </c>
      <c r="K4202" s="63">
        <v>12</v>
      </c>
      <c r="L4202" s="63" t="s">
        <v>3186</v>
      </c>
      <c r="M4202" s="63" t="s">
        <v>3187</v>
      </c>
      <c r="N4202" s="63" t="s">
        <v>3198</v>
      </c>
      <c r="O4202" s="62">
        <v>3</v>
      </c>
      <c r="P4202" s="64"/>
    </row>
    <row r="4203" spans="2:16" x14ac:dyDescent="0.25">
      <c r="B4203" s="62">
        <v>4198</v>
      </c>
      <c r="C4203" s="63" t="s">
        <v>3182</v>
      </c>
      <c r="D4203" s="63" t="s">
        <v>3214</v>
      </c>
      <c r="E4203" s="63" t="s">
        <v>3249</v>
      </c>
      <c r="F4203" s="63" t="s">
        <v>3249</v>
      </c>
      <c r="G4203" s="63"/>
      <c r="H4203" s="63"/>
      <c r="I4203" s="62" t="s">
        <v>3189</v>
      </c>
      <c r="J4203" s="63">
        <v>41</v>
      </c>
      <c r="K4203" s="63">
        <v>13</v>
      </c>
      <c r="L4203" s="63" t="s">
        <v>3186</v>
      </c>
      <c r="M4203" s="63" t="s">
        <v>3187</v>
      </c>
      <c r="N4203" s="63" t="s">
        <v>3190</v>
      </c>
      <c r="O4203" s="62">
        <v>3</v>
      </c>
      <c r="P4203" s="64"/>
    </row>
    <row r="4204" spans="2:16" x14ac:dyDescent="0.25">
      <c r="B4204" s="62">
        <v>4199</v>
      </c>
      <c r="C4204" s="63" t="s">
        <v>3182</v>
      </c>
      <c r="D4204" s="63" t="s">
        <v>3214</v>
      </c>
      <c r="E4204" s="63" t="s">
        <v>3216</v>
      </c>
      <c r="F4204" s="63" t="s">
        <v>3216</v>
      </c>
      <c r="G4204" s="63"/>
      <c r="H4204" s="63"/>
      <c r="I4204" s="62" t="s">
        <v>3189</v>
      </c>
      <c r="J4204" s="63">
        <v>44.3</v>
      </c>
      <c r="K4204" s="63">
        <v>12</v>
      </c>
      <c r="L4204" s="63" t="s">
        <v>3186</v>
      </c>
      <c r="M4204" s="63" t="s">
        <v>3187</v>
      </c>
      <c r="N4204" s="63" t="s">
        <v>3198</v>
      </c>
      <c r="O4204" s="62">
        <v>3</v>
      </c>
      <c r="P4204" s="64"/>
    </row>
    <row r="4205" spans="2:16" x14ac:dyDescent="0.25">
      <c r="B4205" s="62">
        <v>4200</v>
      </c>
      <c r="C4205" s="63" t="s">
        <v>3182</v>
      </c>
      <c r="D4205" s="63" t="s">
        <v>3214</v>
      </c>
      <c r="E4205" s="63" t="s">
        <v>3214</v>
      </c>
      <c r="F4205" s="63" t="s">
        <v>3214</v>
      </c>
      <c r="G4205" s="63"/>
      <c r="H4205" s="63"/>
      <c r="I4205" s="62" t="s">
        <v>3189</v>
      </c>
      <c r="J4205" s="63">
        <v>57.5</v>
      </c>
      <c r="K4205" s="63">
        <v>13</v>
      </c>
      <c r="L4205" s="63" t="s">
        <v>3186</v>
      </c>
      <c r="M4205" s="63" t="s">
        <v>3187</v>
      </c>
      <c r="N4205" s="63" t="s">
        <v>3199</v>
      </c>
      <c r="O4205" s="62">
        <v>3</v>
      </c>
      <c r="P4205" s="64"/>
    </row>
    <row r="4206" spans="2:16" x14ac:dyDescent="0.25">
      <c r="B4206" s="62">
        <v>4201</v>
      </c>
      <c r="C4206" s="63" t="s">
        <v>3182</v>
      </c>
      <c r="D4206" s="63" t="s">
        <v>3214</v>
      </c>
      <c r="E4206" s="63" t="s">
        <v>3249</v>
      </c>
      <c r="F4206" s="63" t="s">
        <v>3249</v>
      </c>
      <c r="G4206" s="63"/>
      <c r="H4206" s="63"/>
      <c r="I4206" s="62" t="s">
        <v>3189</v>
      </c>
      <c r="J4206" s="63">
        <v>83</v>
      </c>
      <c r="K4206" s="63">
        <v>12</v>
      </c>
      <c r="L4206" s="63" t="s">
        <v>3186</v>
      </c>
      <c r="M4206" s="63" t="s">
        <v>3187</v>
      </c>
      <c r="N4206" s="63" t="s">
        <v>3198</v>
      </c>
      <c r="O4206" s="62">
        <v>3</v>
      </c>
      <c r="P4206" s="64"/>
    </row>
    <row r="4207" spans="2:16" x14ac:dyDescent="0.25">
      <c r="B4207" s="62">
        <v>4202</v>
      </c>
      <c r="C4207" s="63" t="s">
        <v>3182</v>
      </c>
      <c r="D4207" s="63" t="s">
        <v>3214</v>
      </c>
      <c r="E4207" s="63" t="s">
        <v>3216</v>
      </c>
      <c r="F4207" s="63" t="s">
        <v>3216</v>
      </c>
      <c r="G4207" s="63"/>
      <c r="H4207" s="63"/>
      <c r="I4207" s="62" t="s">
        <v>3189</v>
      </c>
      <c r="J4207" s="63">
        <v>57</v>
      </c>
      <c r="K4207" s="63">
        <v>12</v>
      </c>
      <c r="L4207" s="63" t="s">
        <v>3186</v>
      </c>
      <c r="M4207" s="63" t="s">
        <v>3187</v>
      </c>
      <c r="N4207" s="63" t="s">
        <v>3198</v>
      </c>
      <c r="O4207" s="62">
        <v>3</v>
      </c>
      <c r="P4207" s="64"/>
    </row>
    <row r="4208" spans="2:16" x14ac:dyDescent="0.25">
      <c r="B4208" s="62">
        <v>4203</v>
      </c>
      <c r="C4208" s="63" t="s">
        <v>3182</v>
      </c>
      <c r="D4208" s="63" t="s">
        <v>3214</v>
      </c>
      <c r="E4208" s="63" t="s">
        <v>3215</v>
      </c>
      <c r="F4208" s="63" t="s">
        <v>3215</v>
      </c>
      <c r="G4208" s="63"/>
      <c r="H4208" s="63"/>
      <c r="I4208" s="62" t="s">
        <v>3189</v>
      </c>
      <c r="J4208" s="63">
        <v>82.7</v>
      </c>
      <c r="K4208" s="63">
        <v>12</v>
      </c>
      <c r="L4208" s="63" t="s">
        <v>3186</v>
      </c>
      <c r="M4208" s="63" t="s">
        <v>3187</v>
      </c>
      <c r="N4208" s="63" t="s">
        <v>3198</v>
      </c>
      <c r="O4208" s="62">
        <v>3</v>
      </c>
      <c r="P4208" s="64"/>
    </row>
    <row r="4209" spans="2:16" x14ac:dyDescent="0.25">
      <c r="B4209" s="62">
        <v>4204</v>
      </c>
      <c r="C4209" s="63" t="s">
        <v>3182</v>
      </c>
      <c r="D4209" s="63" t="s">
        <v>3214</v>
      </c>
      <c r="E4209" s="63" t="s">
        <v>3216</v>
      </c>
      <c r="F4209" s="63" t="s">
        <v>3216</v>
      </c>
      <c r="G4209" s="63"/>
      <c r="H4209" s="63"/>
      <c r="I4209" s="62" t="s">
        <v>3189</v>
      </c>
      <c r="J4209" s="63">
        <v>93</v>
      </c>
      <c r="K4209" s="63">
        <v>12</v>
      </c>
      <c r="L4209" s="63" t="s">
        <v>3186</v>
      </c>
      <c r="M4209" s="63" t="s">
        <v>3187</v>
      </c>
      <c r="N4209" s="63" t="s">
        <v>3198</v>
      </c>
      <c r="O4209" s="62">
        <v>3</v>
      </c>
      <c r="P4209" s="64"/>
    </row>
    <row r="4210" spans="2:16" x14ac:dyDescent="0.25">
      <c r="B4210" s="62">
        <v>4205</v>
      </c>
      <c r="C4210" s="63" t="s">
        <v>3182</v>
      </c>
      <c r="D4210" s="63" t="s">
        <v>3214</v>
      </c>
      <c r="E4210" s="63" t="s">
        <v>3214</v>
      </c>
      <c r="F4210" s="63" t="s">
        <v>3214</v>
      </c>
      <c r="G4210" s="63"/>
      <c r="H4210" s="63"/>
      <c r="I4210" s="62" t="s">
        <v>3189</v>
      </c>
      <c r="J4210" s="63">
        <v>20</v>
      </c>
      <c r="K4210" s="63">
        <v>13</v>
      </c>
      <c r="L4210" s="63" t="s">
        <v>3186</v>
      </c>
      <c r="M4210" s="63" t="s">
        <v>3187</v>
      </c>
      <c r="N4210" s="63" t="s">
        <v>3199</v>
      </c>
      <c r="O4210" s="62">
        <v>3</v>
      </c>
      <c r="P4210" s="64"/>
    </row>
    <row r="4211" spans="2:16" x14ac:dyDescent="0.25">
      <c r="B4211" s="62">
        <v>4206</v>
      </c>
      <c r="C4211" s="63" t="s">
        <v>3182</v>
      </c>
      <c r="D4211" s="63" t="s">
        <v>3214</v>
      </c>
      <c r="E4211" s="63" t="s">
        <v>3214</v>
      </c>
      <c r="F4211" s="63" t="s">
        <v>3214</v>
      </c>
      <c r="G4211" s="63"/>
      <c r="H4211" s="63"/>
      <c r="I4211" s="62" t="s">
        <v>3189</v>
      </c>
      <c r="J4211" s="63">
        <v>64.150000000000006</v>
      </c>
      <c r="K4211" s="63">
        <v>13</v>
      </c>
      <c r="L4211" s="63" t="s">
        <v>3186</v>
      </c>
      <c r="M4211" s="63" t="s">
        <v>3187</v>
      </c>
      <c r="N4211" s="63" t="s">
        <v>3199</v>
      </c>
      <c r="O4211" s="62">
        <v>3</v>
      </c>
      <c r="P4211" s="64"/>
    </row>
    <row r="4212" spans="2:16" x14ac:dyDescent="0.25">
      <c r="B4212" s="62">
        <v>4207</v>
      </c>
      <c r="C4212" s="63" t="s">
        <v>3182</v>
      </c>
      <c r="D4212" s="63" t="s">
        <v>3214</v>
      </c>
      <c r="E4212" s="63" t="s">
        <v>3249</v>
      </c>
      <c r="F4212" s="63" t="s">
        <v>3249</v>
      </c>
      <c r="G4212" s="63"/>
      <c r="H4212" s="63"/>
      <c r="I4212" s="62" t="s">
        <v>3189</v>
      </c>
      <c r="J4212" s="63">
        <v>70</v>
      </c>
      <c r="K4212" s="63">
        <v>12</v>
      </c>
      <c r="L4212" s="63" t="s">
        <v>3186</v>
      </c>
      <c r="M4212" s="63" t="s">
        <v>3187</v>
      </c>
      <c r="N4212" s="63" t="s">
        <v>3198</v>
      </c>
      <c r="O4212" s="62">
        <v>3</v>
      </c>
      <c r="P4212" s="64"/>
    </row>
    <row r="4213" spans="2:16" x14ac:dyDescent="0.25">
      <c r="B4213" s="62">
        <v>4208</v>
      </c>
      <c r="C4213" s="63" t="s">
        <v>3182</v>
      </c>
      <c r="D4213" s="63" t="s">
        <v>3214</v>
      </c>
      <c r="E4213" s="63" t="s">
        <v>3214</v>
      </c>
      <c r="F4213" s="63" t="s">
        <v>3214</v>
      </c>
      <c r="G4213" s="63"/>
      <c r="H4213" s="63"/>
      <c r="I4213" s="62" t="s">
        <v>3189</v>
      </c>
      <c r="J4213" s="63">
        <v>60</v>
      </c>
      <c r="K4213" s="63">
        <v>13</v>
      </c>
      <c r="L4213" s="63" t="s">
        <v>3186</v>
      </c>
      <c r="M4213" s="63" t="s">
        <v>3187</v>
      </c>
      <c r="N4213" s="63" t="s">
        <v>3199</v>
      </c>
      <c r="O4213" s="62">
        <v>3</v>
      </c>
      <c r="P4213" s="64"/>
    </row>
    <row r="4214" spans="2:16" x14ac:dyDescent="0.25">
      <c r="B4214" s="62">
        <v>4209</v>
      </c>
      <c r="C4214" s="63" t="s">
        <v>3182</v>
      </c>
      <c r="D4214" s="63" t="s">
        <v>3214</v>
      </c>
      <c r="E4214" s="63" t="s">
        <v>3249</v>
      </c>
      <c r="F4214" s="63" t="s">
        <v>3249</v>
      </c>
      <c r="G4214" s="63"/>
      <c r="H4214" s="63"/>
      <c r="I4214" s="62" t="s">
        <v>3189</v>
      </c>
      <c r="J4214" s="63">
        <v>71</v>
      </c>
      <c r="K4214" s="63">
        <v>13</v>
      </c>
      <c r="L4214" s="63" t="s">
        <v>3186</v>
      </c>
      <c r="M4214" s="63" t="s">
        <v>3187</v>
      </c>
      <c r="N4214" s="63" t="s">
        <v>3190</v>
      </c>
      <c r="O4214" s="62">
        <v>3</v>
      </c>
      <c r="P4214" s="64"/>
    </row>
    <row r="4215" spans="2:16" x14ac:dyDescent="0.25">
      <c r="B4215" s="62">
        <v>4210</v>
      </c>
      <c r="C4215" s="63" t="s">
        <v>3182</v>
      </c>
      <c r="D4215" s="63" t="s">
        <v>3214</v>
      </c>
      <c r="E4215" s="63" t="s">
        <v>3214</v>
      </c>
      <c r="F4215" s="63" t="s">
        <v>3214</v>
      </c>
      <c r="G4215" s="63"/>
      <c r="H4215" s="63"/>
      <c r="I4215" s="62" t="s">
        <v>3189</v>
      </c>
      <c r="J4215" s="63">
        <v>55.85</v>
      </c>
      <c r="K4215" s="63">
        <v>12</v>
      </c>
      <c r="L4215" s="63" t="s">
        <v>3186</v>
      </c>
      <c r="M4215" s="63" t="s">
        <v>3187</v>
      </c>
      <c r="N4215" s="63" t="s">
        <v>3198</v>
      </c>
      <c r="O4215" s="62">
        <v>3</v>
      </c>
      <c r="P4215" s="64"/>
    </row>
    <row r="4216" spans="2:16" x14ac:dyDescent="0.25">
      <c r="B4216" s="62">
        <v>4211</v>
      </c>
      <c r="C4216" s="63" t="s">
        <v>3182</v>
      </c>
      <c r="D4216" s="63" t="s">
        <v>3214</v>
      </c>
      <c r="E4216" s="63" t="s">
        <v>3214</v>
      </c>
      <c r="F4216" s="63" t="s">
        <v>3214</v>
      </c>
      <c r="G4216" s="63"/>
      <c r="H4216" s="63"/>
      <c r="I4216" s="62" t="s">
        <v>3189</v>
      </c>
      <c r="J4216" s="63">
        <v>62.5</v>
      </c>
      <c r="K4216" s="63">
        <v>13</v>
      </c>
      <c r="L4216" s="63" t="s">
        <v>3186</v>
      </c>
      <c r="M4216" s="63" t="s">
        <v>3187</v>
      </c>
      <c r="N4216" s="63" t="s">
        <v>3199</v>
      </c>
      <c r="O4216" s="62">
        <v>3</v>
      </c>
      <c r="P4216" s="64"/>
    </row>
    <row r="4217" spans="2:16" x14ac:dyDescent="0.25">
      <c r="B4217" s="62">
        <v>4212</v>
      </c>
      <c r="C4217" s="63" t="s">
        <v>3182</v>
      </c>
      <c r="D4217" s="63" t="s">
        <v>3214</v>
      </c>
      <c r="E4217" s="63" t="s">
        <v>3214</v>
      </c>
      <c r="F4217" s="63" t="s">
        <v>3214</v>
      </c>
      <c r="G4217" s="63"/>
      <c r="H4217" s="63"/>
      <c r="I4217" s="62" t="s">
        <v>3189</v>
      </c>
      <c r="J4217" s="63">
        <v>62.6</v>
      </c>
      <c r="K4217" s="63">
        <v>12</v>
      </c>
      <c r="L4217" s="63" t="s">
        <v>3186</v>
      </c>
      <c r="M4217" s="63" t="s">
        <v>3187</v>
      </c>
      <c r="N4217" s="63" t="s">
        <v>3198</v>
      </c>
      <c r="O4217" s="62">
        <v>3</v>
      </c>
      <c r="P4217" s="64"/>
    </row>
    <row r="4218" spans="2:16" x14ac:dyDescent="0.25">
      <c r="B4218" s="62">
        <v>4213</v>
      </c>
      <c r="C4218" s="63" t="s">
        <v>3182</v>
      </c>
      <c r="D4218" s="63" t="s">
        <v>3214</v>
      </c>
      <c r="E4218" s="63" t="s">
        <v>3216</v>
      </c>
      <c r="F4218" s="63" t="s">
        <v>3216</v>
      </c>
      <c r="G4218" s="63"/>
      <c r="H4218" s="63"/>
      <c r="I4218" s="62" t="s">
        <v>3189</v>
      </c>
      <c r="J4218" s="63">
        <v>63.8</v>
      </c>
      <c r="K4218" s="63">
        <v>12</v>
      </c>
      <c r="L4218" s="63" t="s">
        <v>3186</v>
      </c>
      <c r="M4218" s="63" t="s">
        <v>3187</v>
      </c>
      <c r="N4218" s="63" t="s">
        <v>3198</v>
      </c>
      <c r="O4218" s="62">
        <v>3</v>
      </c>
      <c r="P4218" s="64"/>
    </row>
    <row r="4219" spans="2:16" x14ac:dyDescent="0.25">
      <c r="B4219" s="62">
        <v>4214</v>
      </c>
      <c r="C4219" s="63" t="s">
        <v>3182</v>
      </c>
      <c r="D4219" s="63" t="s">
        <v>3214</v>
      </c>
      <c r="E4219" s="63" t="s">
        <v>3214</v>
      </c>
      <c r="F4219" s="63" t="s">
        <v>3214</v>
      </c>
      <c r="G4219" s="63"/>
      <c r="H4219" s="63"/>
      <c r="I4219" s="62" t="s">
        <v>3189</v>
      </c>
      <c r="J4219" s="63">
        <v>21.55</v>
      </c>
      <c r="K4219" s="63">
        <v>13</v>
      </c>
      <c r="L4219" s="63" t="s">
        <v>3186</v>
      </c>
      <c r="M4219" s="63" t="s">
        <v>3187</v>
      </c>
      <c r="N4219" s="63" t="s">
        <v>3199</v>
      </c>
      <c r="O4219" s="62">
        <v>3</v>
      </c>
      <c r="P4219" s="64"/>
    </row>
    <row r="4220" spans="2:16" x14ac:dyDescent="0.25">
      <c r="B4220" s="62">
        <v>4215</v>
      </c>
      <c r="C4220" s="63" t="s">
        <v>3182</v>
      </c>
      <c r="D4220" s="63" t="s">
        <v>3214</v>
      </c>
      <c r="E4220" s="63" t="s">
        <v>3244</v>
      </c>
      <c r="F4220" s="63" t="s">
        <v>3244</v>
      </c>
      <c r="G4220" s="63"/>
      <c r="H4220" s="63"/>
      <c r="I4220" s="62" t="s">
        <v>3189</v>
      </c>
      <c r="J4220" s="63">
        <v>89.7</v>
      </c>
      <c r="K4220" s="63">
        <v>13</v>
      </c>
      <c r="L4220" s="63" t="s">
        <v>3186</v>
      </c>
      <c r="M4220" s="63" t="s">
        <v>3187</v>
      </c>
      <c r="N4220" s="63" t="s">
        <v>3190</v>
      </c>
      <c r="O4220" s="62">
        <v>3</v>
      </c>
      <c r="P4220" s="64"/>
    </row>
    <row r="4221" spans="2:16" x14ac:dyDescent="0.25">
      <c r="B4221" s="62">
        <v>4216</v>
      </c>
      <c r="C4221" s="63" t="s">
        <v>3182</v>
      </c>
      <c r="D4221" s="63" t="s">
        <v>3214</v>
      </c>
      <c r="E4221" s="63" t="s">
        <v>3214</v>
      </c>
      <c r="F4221" s="63" t="s">
        <v>3214</v>
      </c>
      <c r="G4221" s="63"/>
      <c r="H4221" s="63"/>
      <c r="I4221" s="62" t="s">
        <v>3189</v>
      </c>
      <c r="J4221" s="63">
        <v>56.2</v>
      </c>
      <c r="K4221" s="63">
        <v>13</v>
      </c>
      <c r="L4221" s="63" t="s">
        <v>3186</v>
      </c>
      <c r="M4221" s="63" t="s">
        <v>3187</v>
      </c>
      <c r="N4221" s="63" t="s">
        <v>3199</v>
      </c>
      <c r="O4221" s="62">
        <v>3</v>
      </c>
      <c r="P4221" s="64"/>
    </row>
    <row r="4222" spans="2:16" x14ac:dyDescent="0.25">
      <c r="B4222" s="62">
        <v>4217</v>
      </c>
      <c r="C4222" s="63" t="s">
        <v>3182</v>
      </c>
      <c r="D4222" s="63" t="s">
        <v>3214</v>
      </c>
      <c r="E4222" s="63" t="s">
        <v>3249</v>
      </c>
      <c r="F4222" s="63" t="s">
        <v>3249</v>
      </c>
      <c r="G4222" s="63"/>
      <c r="H4222" s="63"/>
      <c r="I4222" s="62" t="s">
        <v>3189</v>
      </c>
      <c r="J4222" s="63">
        <v>87</v>
      </c>
      <c r="K4222" s="63">
        <v>12</v>
      </c>
      <c r="L4222" s="63" t="s">
        <v>3186</v>
      </c>
      <c r="M4222" s="63" t="s">
        <v>3187</v>
      </c>
      <c r="N4222" s="63" t="s">
        <v>3198</v>
      </c>
      <c r="O4222" s="62">
        <v>3</v>
      </c>
      <c r="P4222" s="64"/>
    </row>
    <row r="4223" spans="2:16" x14ac:dyDescent="0.25">
      <c r="B4223" s="62">
        <v>4218</v>
      </c>
      <c r="C4223" s="63" t="s">
        <v>3182</v>
      </c>
      <c r="D4223" s="63" t="s">
        <v>3214</v>
      </c>
      <c r="E4223" s="63" t="s">
        <v>3214</v>
      </c>
      <c r="F4223" s="63" t="s">
        <v>3214</v>
      </c>
      <c r="G4223" s="63"/>
      <c r="H4223" s="63"/>
      <c r="I4223" s="62" t="s">
        <v>3189</v>
      </c>
      <c r="J4223" s="63">
        <v>50.85</v>
      </c>
      <c r="K4223" s="63">
        <v>12</v>
      </c>
      <c r="L4223" s="63" t="s">
        <v>3186</v>
      </c>
      <c r="M4223" s="63" t="s">
        <v>3187</v>
      </c>
      <c r="N4223" s="63" t="s">
        <v>3198</v>
      </c>
      <c r="O4223" s="62">
        <v>3</v>
      </c>
      <c r="P4223" s="64"/>
    </row>
    <row r="4224" spans="2:16" x14ac:dyDescent="0.25">
      <c r="B4224" s="62">
        <v>4219</v>
      </c>
      <c r="C4224" s="63" t="s">
        <v>3182</v>
      </c>
      <c r="D4224" s="63" t="s">
        <v>3214</v>
      </c>
      <c r="E4224" s="63" t="s">
        <v>3249</v>
      </c>
      <c r="F4224" s="63" t="s">
        <v>3249</v>
      </c>
      <c r="G4224" s="63"/>
      <c r="H4224" s="63"/>
      <c r="I4224" s="62" t="s">
        <v>3189</v>
      </c>
      <c r="J4224" s="63">
        <v>42</v>
      </c>
      <c r="K4224" s="63">
        <v>12</v>
      </c>
      <c r="L4224" s="63" t="s">
        <v>3186</v>
      </c>
      <c r="M4224" s="63" t="s">
        <v>3187</v>
      </c>
      <c r="N4224" s="63" t="s">
        <v>3198</v>
      </c>
      <c r="O4224" s="62">
        <v>3</v>
      </c>
      <c r="P4224" s="64"/>
    </row>
    <row r="4225" spans="2:16" x14ac:dyDescent="0.25">
      <c r="B4225" s="62">
        <v>4220</v>
      </c>
      <c r="C4225" s="63" t="s">
        <v>3182</v>
      </c>
      <c r="D4225" s="63" t="s">
        <v>3214</v>
      </c>
      <c r="E4225" s="63" t="s">
        <v>3249</v>
      </c>
      <c r="F4225" s="63" t="s">
        <v>3249</v>
      </c>
      <c r="G4225" s="63"/>
      <c r="H4225" s="63"/>
      <c r="I4225" s="62" t="s">
        <v>3189</v>
      </c>
      <c r="J4225" s="63">
        <v>81</v>
      </c>
      <c r="K4225" s="63">
        <v>13</v>
      </c>
      <c r="L4225" s="63" t="s">
        <v>3186</v>
      </c>
      <c r="M4225" s="63" t="s">
        <v>3187</v>
      </c>
      <c r="N4225" s="63" t="s">
        <v>3190</v>
      </c>
      <c r="O4225" s="62">
        <v>3</v>
      </c>
      <c r="P4225" s="64"/>
    </row>
    <row r="4226" spans="2:16" x14ac:dyDescent="0.25">
      <c r="B4226" s="62">
        <v>4221</v>
      </c>
      <c r="C4226" s="63" t="s">
        <v>3182</v>
      </c>
      <c r="D4226" s="63" t="s">
        <v>3214</v>
      </c>
      <c r="E4226" s="63" t="s">
        <v>3249</v>
      </c>
      <c r="F4226" s="63" t="s">
        <v>3249</v>
      </c>
      <c r="G4226" s="63"/>
      <c r="H4226" s="63"/>
      <c r="I4226" s="62" t="s">
        <v>3189</v>
      </c>
      <c r="J4226" s="63">
        <v>85</v>
      </c>
      <c r="K4226" s="63">
        <v>12</v>
      </c>
      <c r="L4226" s="63" t="s">
        <v>3186</v>
      </c>
      <c r="M4226" s="63" t="s">
        <v>3187</v>
      </c>
      <c r="N4226" s="63" t="s">
        <v>3198</v>
      </c>
      <c r="O4226" s="62">
        <v>3</v>
      </c>
      <c r="P4226" s="64"/>
    </row>
    <row r="4227" spans="2:16" x14ac:dyDescent="0.25">
      <c r="B4227" s="62">
        <v>4222</v>
      </c>
      <c r="C4227" s="63" t="s">
        <v>3182</v>
      </c>
      <c r="D4227" s="63" t="s">
        <v>3214</v>
      </c>
      <c r="E4227" s="63" t="s">
        <v>3249</v>
      </c>
      <c r="F4227" s="63" t="s">
        <v>3249</v>
      </c>
      <c r="G4227" s="63"/>
      <c r="H4227" s="63"/>
      <c r="I4227" s="62" t="s">
        <v>3189</v>
      </c>
      <c r="J4227" s="63">
        <v>87</v>
      </c>
      <c r="K4227" s="63">
        <v>12</v>
      </c>
      <c r="L4227" s="63" t="s">
        <v>3186</v>
      </c>
      <c r="M4227" s="63" t="s">
        <v>3187</v>
      </c>
      <c r="N4227" s="63" t="s">
        <v>3198</v>
      </c>
      <c r="O4227" s="62">
        <v>3</v>
      </c>
      <c r="P4227" s="64"/>
    </row>
    <row r="4228" spans="2:16" x14ac:dyDescent="0.25">
      <c r="B4228" s="62">
        <v>4223</v>
      </c>
      <c r="C4228" s="63" t="s">
        <v>3182</v>
      </c>
      <c r="D4228" s="63" t="s">
        <v>3214</v>
      </c>
      <c r="E4228" s="63" t="s">
        <v>3249</v>
      </c>
      <c r="F4228" s="63" t="s">
        <v>3249</v>
      </c>
      <c r="G4228" s="63"/>
      <c r="H4228" s="63"/>
      <c r="I4228" s="62" t="s">
        <v>3189</v>
      </c>
      <c r="J4228" s="63">
        <v>87</v>
      </c>
      <c r="K4228" s="63">
        <v>12</v>
      </c>
      <c r="L4228" s="63" t="s">
        <v>3186</v>
      </c>
      <c r="M4228" s="63" t="s">
        <v>3187</v>
      </c>
      <c r="N4228" s="63" t="s">
        <v>3198</v>
      </c>
      <c r="O4228" s="62">
        <v>3</v>
      </c>
      <c r="P4228" s="64"/>
    </row>
    <row r="4229" spans="2:16" x14ac:dyDescent="0.25">
      <c r="B4229" s="62">
        <v>4224</v>
      </c>
      <c r="C4229" s="63" t="s">
        <v>3182</v>
      </c>
      <c r="D4229" s="63" t="s">
        <v>3214</v>
      </c>
      <c r="E4229" s="63" t="s">
        <v>3216</v>
      </c>
      <c r="F4229" s="63" t="s">
        <v>3216</v>
      </c>
      <c r="G4229" s="63"/>
      <c r="H4229" s="63"/>
      <c r="I4229" s="62" t="s">
        <v>3189</v>
      </c>
      <c r="J4229" s="63">
        <v>58</v>
      </c>
      <c r="K4229" s="63">
        <v>13</v>
      </c>
      <c r="L4229" s="63" t="s">
        <v>3186</v>
      </c>
      <c r="M4229" s="63" t="s">
        <v>3187</v>
      </c>
      <c r="N4229" s="63" t="s">
        <v>3190</v>
      </c>
      <c r="O4229" s="62">
        <v>3</v>
      </c>
      <c r="P4229" s="64"/>
    </row>
    <row r="4230" spans="2:16" x14ac:dyDescent="0.25">
      <c r="B4230" s="62">
        <v>4225</v>
      </c>
      <c r="C4230" s="63" t="s">
        <v>3182</v>
      </c>
      <c r="D4230" s="63" t="s">
        <v>3214</v>
      </c>
      <c r="E4230" s="63" t="s">
        <v>3249</v>
      </c>
      <c r="F4230" s="63" t="s">
        <v>3249</v>
      </c>
      <c r="G4230" s="63"/>
      <c r="H4230" s="63"/>
      <c r="I4230" s="62" t="s">
        <v>3189</v>
      </c>
      <c r="J4230" s="63">
        <v>85</v>
      </c>
      <c r="K4230" s="63">
        <v>12</v>
      </c>
      <c r="L4230" s="63" t="s">
        <v>3186</v>
      </c>
      <c r="M4230" s="63" t="s">
        <v>3187</v>
      </c>
      <c r="N4230" s="63" t="s">
        <v>3198</v>
      </c>
      <c r="O4230" s="62">
        <v>3</v>
      </c>
      <c r="P4230" s="64"/>
    </row>
    <row r="4231" spans="2:16" x14ac:dyDescent="0.25">
      <c r="B4231" s="62">
        <v>4226</v>
      </c>
      <c r="C4231" s="63" t="s">
        <v>3182</v>
      </c>
      <c r="D4231" s="63" t="s">
        <v>3214</v>
      </c>
      <c r="E4231" s="63" t="s">
        <v>3249</v>
      </c>
      <c r="F4231" s="63" t="s">
        <v>3249</v>
      </c>
      <c r="G4231" s="63"/>
      <c r="H4231" s="63"/>
      <c r="I4231" s="62" t="s">
        <v>3189</v>
      </c>
      <c r="J4231" s="63">
        <v>57</v>
      </c>
      <c r="K4231" s="63">
        <v>13</v>
      </c>
      <c r="L4231" s="63" t="s">
        <v>3186</v>
      </c>
      <c r="M4231" s="63" t="s">
        <v>3187</v>
      </c>
      <c r="N4231" s="63" t="s">
        <v>3190</v>
      </c>
      <c r="O4231" s="62">
        <v>3</v>
      </c>
      <c r="P4231" s="64"/>
    </row>
    <row r="4232" spans="2:16" x14ac:dyDescent="0.25">
      <c r="B4232" s="62">
        <v>4227</v>
      </c>
      <c r="C4232" s="63" t="s">
        <v>3182</v>
      </c>
      <c r="D4232" s="63" t="s">
        <v>3214</v>
      </c>
      <c r="E4232" s="63" t="s">
        <v>3249</v>
      </c>
      <c r="F4232" s="63" t="s">
        <v>3249</v>
      </c>
      <c r="G4232" s="63"/>
      <c r="H4232" s="63"/>
      <c r="I4232" s="62" t="s">
        <v>3189</v>
      </c>
      <c r="J4232" s="63">
        <v>94</v>
      </c>
      <c r="K4232" s="63">
        <v>12</v>
      </c>
      <c r="L4232" s="63" t="s">
        <v>3186</v>
      </c>
      <c r="M4232" s="63" t="s">
        <v>3187</v>
      </c>
      <c r="N4232" s="63" t="s">
        <v>3198</v>
      </c>
      <c r="O4232" s="62">
        <v>3</v>
      </c>
      <c r="P4232" s="64"/>
    </row>
    <row r="4233" spans="2:16" x14ac:dyDescent="0.25">
      <c r="B4233" s="62">
        <v>4228</v>
      </c>
      <c r="C4233" s="63" t="s">
        <v>3182</v>
      </c>
      <c r="D4233" s="63" t="s">
        <v>3214</v>
      </c>
      <c r="E4233" s="63" t="s">
        <v>3249</v>
      </c>
      <c r="F4233" s="63" t="s">
        <v>3249</v>
      </c>
      <c r="G4233" s="63"/>
      <c r="H4233" s="63"/>
      <c r="I4233" s="62" t="s">
        <v>3189</v>
      </c>
      <c r="J4233" s="63">
        <v>87</v>
      </c>
      <c r="K4233" s="63">
        <v>12</v>
      </c>
      <c r="L4233" s="63" t="s">
        <v>3186</v>
      </c>
      <c r="M4233" s="63" t="s">
        <v>3187</v>
      </c>
      <c r="N4233" s="63" t="s">
        <v>3198</v>
      </c>
      <c r="O4233" s="62">
        <v>3</v>
      </c>
      <c r="P4233" s="64"/>
    </row>
    <row r="4234" spans="2:16" x14ac:dyDescent="0.25">
      <c r="B4234" s="62">
        <v>4229</v>
      </c>
      <c r="C4234" s="63" t="s">
        <v>3182</v>
      </c>
      <c r="D4234" s="63" t="s">
        <v>3214</v>
      </c>
      <c r="E4234" s="63" t="s">
        <v>3249</v>
      </c>
      <c r="F4234" s="63" t="s">
        <v>3249</v>
      </c>
      <c r="G4234" s="63"/>
      <c r="H4234" s="63"/>
      <c r="I4234" s="62" t="s">
        <v>3189</v>
      </c>
      <c r="J4234" s="63">
        <v>85</v>
      </c>
      <c r="K4234" s="63">
        <v>12</v>
      </c>
      <c r="L4234" s="63" t="s">
        <v>3186</v>
      </c>
      <c r="M4234" s="63" t="s">
        <v>3187</v>
      </c>
      <c r="N4234" s="63" t="s">
        <v>3198</v>
      </c>
      <c r="O4234" s="62">
        <v>3</v>
      </c>
      <c r="P4234" s="64"/>
    </row>
    <row r="4235" spans="2:16" x14ac:dyDescent="0.25">
      <c r="B4235" s="62">
        <v>4230</v>
      </c>
      <c r="C4235" s="63" t="s">
        <v>3182</v>
      </c>
      <c r="D4235" s="63" t="s">
        <v>3214</v>
      </c>
      <c r="E4235" s="63" t="s">
        <v>3249</v>
      </c>
      <c r="F4235" s="63" t="s">
        <v>3249</v>
      </c>
      <c r="G4235" s="63"/>
      <c r="H4235" s="63"/>
      <c r="I4235" s="62" t="s">
        <v>3189</v>
      </c>
      <c r="J4235" s="63">
        <v>91</v>
      </c>
      <c r="K4235" s="63">
        <v>12</v>
      </c>
      <c r="L4235" s="63" t="s">
        <v>3186</v>
      </c>
      <c r="M4235" s="63" t="s">
        <v>3187</v>
      </c>
      <c r="N4235" s="63" t="s">
        <v>3198</v>
      </c>
      <c r="O4235" s="62">
        <v>3</v>
      </c>
      <c r="P4235" s="64"/>
    </row>
    <row r="4236" spans="2:16" x14ac:dyDescent="0.25">
      <c r="B4236" s="62">
        <v>4231</v>
      </c>
      <c r="C4236" s="63" t="s">
        <v>3182</v>
      </c>
      <c r="D4236" s="63" t="s">
        <v>3214</v>
      </c>
      <c r="E4236" s="63" t="s">
        <v>3249</v>
      </c>
      <c r="F4236" s="63" t="s">
        <v>3249</v>
      </c>
      <c r="G4236" s="63"/>
      <c r="H4236" s="63"/>
      <c r="I4236" s="62" t="s">
        <v>3189</v>
      </c>
      <c r="J4236" s="63">
        <v>87</v>
      </c>
      <c r="K4236" s="63">
        <v>12</v>
      </c>
      <c r="L4236" s="63" t="s">
        <v>3186</v>
      </c>
      <c r="M4236" s="63" t="s">
        <v>3187</v>
      </c>
      <c r="N4236" s="63" t="s">
        <v>3198</v>
      </c>
      <c r="O4236" s="62">
        <v>3</v>
      </c>
      <c r="P4236" s="64"/>
    </row>
    <row r="4237" spans="2:16" x14ac:dyDescent="0.25">
      <c r="B4237" s="62">
        <v>4232</v>
      </c>
      <c r="C4237" s="63" t="s">
        <v>3182</v>
      </c>
      <c r="D4237" s="63" t="s">
        <v>3214</v>
      </c>
      <c r="E4237" s="63" t="s">
        <v>3249</v>
      </c>
      <c r="F4237" s="63" t="s">
        <v>3249</v>
      </c>
      <c r="G4237" s="63"/>
      <c r="H4237" s="63"/>
      <c r="I4237" s="62" t="s">
        <v>3189</v>
      </c>
      <c r="J4237" s="63">
        <v>80</v>
      </c>
      <c r="K4237" s="63">
        <v>12</v>
      </c>
      <c r="L4237" s="63" t="s">
        <v>3186</v>
      </c>
      <c r="M4237" s="63" t="s">
        <v>3187</v>
      </c>
      <c r="N4237" s="63" t="s">
        <v>3198</v>
      </c>
      <c r="O4237" s="62">
        <v>3</v>
      </c>
      <c r="P4237" s="64"/>
    </row>
    <row r="4238" spans="2:16" x14ac:dyDescent="0.25">
      <c r="B4238" s="62">
        <v>4233</v>
      </c>
      <c r="C4238" s="63" t="s">
        <v>3182</v>
      </c>
      <c r="D4238" s="63" t="s">
        <v>3214</v>
      </c>
      <c r="E4238" s="63" t="s">
        <v>3249</v>
      </c>
      <c r="F4238" s="63" t="s">
        <v>3249</v>
      </c>
      <c r="G4238" s="63"/>
      <c r="H4238" s="63"/>
      <c r="I4238" s="62" t="s">
        <v>3189</v>
      </c>
      <c r="J4238" s="63">
        <v>85</v>
      </c>
      <c r="K4238" s="63">
        <v>12</v>
      </c>
      <c r="L4238" s="63" t="s">
        <v>3186</v>
      </c>
      <c r="M4238" s="63" t="s">
        <v>3187</v>
      </c>
      <c r="N4238" s="63" t="s">
        <v>3198</v>
      </c>
      <c r="O4238" s="62">
        <v>3</v>
      </c>
      <c r="P4238" s="64"/>
    </row>
    <row r="4239" spans="2:16" x14ac:dyDescent="0.25">
      <c r="B4239" s="62">
        <v>4234</v>
      </c>
      <c r="C4239" s="63" t="s">
        <v>3182</v>
      </c>
      <c r="D4239" s="63" t="s">
        <v>3214</v>
      </c>
      <c r="E4239" s="63" t="s">
        <v>3216</v>
      </c>
      <c r="F4239" s="63" t="s">
        <v>3216</v>
      </c>
      <c r="G4239" s="63"/>
      <c r="H4239" s="63"/>
      <c r="I4239" s="62" t="s">
        <v>3200</v>
      </c>
      <c r="J4239" s="63">
        <v>29.1</v>
      </c>
      <c r="K4239" s="63">
        <v>9</v>
      </c>
      <c r="L4239" s="63" t="s">
        <v>3186</v>
      </c>
      <c r="M4239" s="63" t="s">
        <v>3187</v>
      </c>
      <c r="N4239" s="63" t="s">
        <v>3209</v>
      </c>
      <c r="O4239" s="62">
        <v>2</v>
      </c>
    </row>
    <row r="4240" spans="2:16" x14ac:dyDescent="0.25">
      <c r="B4240" s="62">
        <v>4235</v>
      </c>
      <c r="C4240" s="63" t="s">
        <v>3182</v>
      </c>
      <c r="D4240" s="63" t="s">
        <v>3214</v>
      </c>
      <c r="E4240" s="63" t="s">
        <v>3244</v>
      </c>
      <c r="F4240" s="63" t="s">
        <v>3244</v>
      </c>
      <c r="G4240" s="63"/>
      <c r="H4240" s="63"/>
      <c r="I4240" s="62" t="s">
        <v>3200</v>
      </c>
      <c r="J4240" s="63">
        <v>32.1</v>
      </c>
      <c r="K4240" s="63">
        <v>7</v>
      </c>
      <c r="L4240" s="63" t="s">
        <v>3186</v>
      </c>
      <c r="M4240" s="63" t="s">
        <v>3187</v>
      </c>
      <c r="N4240" s="63" t="s">
        <v>3233</v>
      </c>
      <c r="O4240" s="62">
        <v>1</v>
      </c>
    </row>
    <row r="4241" spans="2:16" x14ac:dyDescent="0.25">
      <c r="B4241" s="62">
        <v>4236</v>
      </c>
      <c r="C4241" s="63" t="s">
        <v>3182</v>
      </c>
      <c r="D4241" s="63" t="s">
        <v>3214</v>
      </c>
      <c r="E4241" s="63" t="s">
        <v>3244</v>
      </c>
      <c r="F4241" s="63" t="s">
        <v>3244</v>
      </c>
      <c r="G4241" s="63"/>
      <c r="H4241" s="63"/>
      <c r="I4241" s="62" t="s">
        <v>3200</v>
      </c>
      <c r="J4241" s="63">
        <v>34.5</v>
      </c>
      <c r="K4241" s="63">
        <v>7</v>
      </c>
      <c r="L4241" s="63" t="s">
        <v>3186</v>
      </c>
      <c r="M4241" s="63" t="s">
        <v>3187</v>
      </c>
      <c r="N4241" s="63" t="s">
        <v>3201</v>
      </c>
      <c r="O4241" s="62">
        <v>1</v>
      </c>
    </row>
    <row r="4242" spans="2:16" x14ac:dyDescent="0.25">
      <c r="B4242" s="62">
        <v>4237</v>
      </c>
      <c r="C4242" s="63" t="s">
        <v>3182</v>
      </c>
      <c r="D4242" s="63" t="s">
        <v>3214</v>
      </c>
      <c r="E4242" s="63" t="s">
        <v>3244</v>
      </c>
      <c r="F4242" s="63" t="s">
        <v>3244</v>
      </c>
      <c r="G4242" s="63"/>
      <c r="H4242" s="63"/>
      <c r="I4242" s="62" t="s">
        <v>3200</v>
      </c>
      <c r="J4242" s="63">
        <v>34.5</v>
      </c>
      <c r="K4242" s="63">
        <v>7</v>
      </c>
      <c r="L4242" s="63" t="s">
        <v>3186</v>
      </c>
      <c r="M4242" s="63" t="s">
        <v>3187</v>
      </c>
      <c r="N4242" s="63" t="s">
        <v>3233</v>
      </c>
      <c r="O4242" s="62">
        <v>1</v>
      </c>
    </row>
    <row r="4243" spans="2:16" x14ac:dyDescent="0.25">
      <c r="B4243" s="62">
        <v>4238</v>
      </c>
      <c r="C4243" s="63" t="s">
        <v>3182</v>
      </c>
      <c r="D4243" s="63" t="s">
        <v>3214</v>
      </c>
      <c r="E4243" s="63" t="s">
        <v>3249</v>
      </c>
      <c r="F4243" s="63" t="s">
        <v>3249</v>
      </c>
      <c r="G4243" s="63"/>
      <c r="H4243" s="63"/>
      <c r="I4243" s="62" t="s">
        <v>3200</v>
      </c>
      <c r="J4243" s="63">
        <v>31.1</v>
      </c>
      <c r="K4243" s="63">
        <v>7</v>
      </c>
      <c r="L4243" s="63" t="s">
        <v>3186</v>
      </c>
      <c r="M4243" s="63" t="s">
        <v>3187</v>
      </c>
      <c r="N4243" s="63" t="s">
        <v>3201</v>
      </c>
      <c r="O4243" s="62">
        <v>1</v>
      </c>
    </row>
    <row r="4244" spans="2:16" x14ac:dyDescent="0.25">
      <c r="B4244" s="62">
        <v>4239</v>
      </c>
      <c r="C4244" s="63" t="s">
        <v>3182</v>
      </c>
      <c r="D4244" s="63" t="s">
        <v>3214</v>
      </c>
      <c r="E4244" s="63" t="s">
        <v>3214</v>
      </c>
      <c r="F4244" s="63" t="s">
        <v>3214</v>
      </c>
      <c r="G4244" s="63"/>
      <c r="H4244" s="63"/>
      <c r="I4244" s="62" t="s">
        <v>3200</v>
      </c>
      <c r="J4244" s="63">
        <v>24</v>
      </c>
      <c r="K4244" s="63">
        <v>7</v>
      </c>
      <c r="L4244" s="63" t="s">
        <v>3186</v>
      </c>
      <c r="M4244" s="63" t="s">
        <v>3187</v>
      </c>
      <c r="N4244" s="63" t="s">
        <v>3201</v>
      </c>
      <c r="O4244" s="62">
        <v>1</v>
      </c>
    </row>
    <row r="4245" spans="2:16" x14ac:dyDescent="0.25">
      <c r="B4245" s="62">
        <v>4240</v>
      </c>
      <c r="C4245" s="63" t="s">
        <v>3182</v>
      </c>
      <c r="D4245" s="63" t="s">
        <v>3214</v>
      </c>
      <c r="E4245" s="63" t="s">
        <v>3249</v>
      </c>
      <c r="F4245" s="63" t="s">
        <v>3249</v>
      </c>
      <c r="G4245" s="63"/>
      <c r="H4245" s="63"/>
      <c r="I4245" s="62" t="s">
        <v>3200</v>
      </c>
      <c r="J4245" s="63">
        <v>29.4</v>
      </c>
      <c r="K4245" s="63">
        <v>7</v>
      </c>
      <c r="L4245" s="63" t="s">
        <v>3186</v>
      </c>
      <c r="M4245" s="63" t="s">
        <v>3187</v>
      </c>
      <c r="N4245" s="63" t="s">
        <v>3201</v>
      </c>
      <c r="O4245" s="62">
        <v>1</v>
      </c>
    </row>
    <row r="4246" spans="2:16" x14ac:dyDescent="0.25">
      <c r="B4246" s="62">
        <v>4241</v>
      </c>
      <c r="C4246" s="63" t="s">
        <v>3182</v>
      </c>
      <c r="D4246" s="63" t="s">
        <v>3214</v>
      </c>
      <c r="E4246" s="63" t="s">
        <v>3249</v>
      </c>
      <c r="F4246" s="63" t="s">
        <v>3249</v>
      </c>
      <c r="G4246" s="63"/>
      <c r="H4246" s="63"/>
      <c r="I4246" s="62" t="s">
        <v>3200</v>
      </c>
      <c r="J4246" s="63">
        <v>19.2</v>
      </c>
      <c r="K4246" s="63">
        <v>7</v>
      </c>
      <c r="L4246" s="63" t="s">
        <v>3186</v>
      </c>
      <c r="M4246" s="63" t="s">
        <v>3187</v>
      </c>
      <c r="N4246" s="63" t="s">
        <v>3201</v>
      </c>
      <c r="O4246" s="62">
        <v>1</v>
      </c>
    </row>
    <row r="4247" spans="2:16" x14ac:dyDescent="0.25">
      <c r="B4247" s="62">
        <v>4242</v>
      </c>
      <c r="C4247" s="63" t="s">
        <v>3182</v>
      </c>
      <c r="D4247" s="63" t="s">
        <v>3214</v>
      </c>
      <c r="E4247" s="63" t="s">
        <v>3215</v>
      </c>
      <c r="F4247" s="63" t="s">
        <v>3215</v>
      </c>
      <c r="G4247" s="63"/>
      <c r="H4247" s="63"/>
      <c r="I4247" s="62" t="s">
        <v>3200</v>
      </c>
      <c r="J4247" s="63">
        <v>35.200000000000003</v>
      </c>
      <c r="K4247" s="63">
        <v>7</v>
      </c>
      <c r="L4247" s="63" t="s">
        <v>3186</v>
      </c>
      <c r="M4247" s="63" t="s">
        <v>3187</v>
      </c>
      <c r="N4247" s="63" t="s">
        <v>3201</v>
      </c>
      <c r="O4247" s="62">
        <v>1</v>
      </c>
    </row>
    <row r="4248" spans="2:16" x14ac:dyDescent="0.25">
      <c r="B4248" s="62">
        <v>4243</v>
      </c>
      <c r="C4248" s="63" t="s">
        <v>3182</v>
      </c>
      <c r="D4248" s="63" t="s">
        <v>3214</v>
      </c>
      <c r="E4248" s="63" t="s">
        <v>3216</v>
      </c>
      <c r="F4248" s="63" t="s">
        <v>3216</v>
      </c>
      <c r="G4248" s="63"/>
      <c r="H4248" s="63"/>
      <c r="I4248" s="62" t="s">
        <v>3200</v>
      </c>
      <c r="J4248" s="63">
        <v>21.3</v>
      </c>
      <c r="K4248" s="63">
        <v>7</v>
      </c>
      <c r="L4248" s="63" t="s">
        <v>3186</v>
      </c>
      <c r="M4248" s="63" t="s">
        <v>3187</v>
      </c>
      <c r="N4248" s="63" t="s">
        <v>3201</v>
      </c>
      <c r="O4248" s="62">
        <v>1</v>
      </c>
    </row>
    <row r="4249" spans="2:16" x14ac:dyDescent="0.25">
      <c r="B4249" s="62">
        <v>4244</v>
      </c>
      <c r="C4249" s="63" t="s">
        <v>3182</v>
      </c>
      <c r="D4249" s="63" t="s">
        <v>3214</v>
      </c>
      <c r="E4249" s="63" t="s">
        <v>3249</v>
      </c>
      <c r="F4249" s="63" t="s">
        <v>3249</v>
      </c>
      <c r="G4249" s="63"/>
      <c r="H4249" s="63"/>
      <c r="I4249" s="62" t="s">
        <v>3200</v>
      </c>
      <c r="J4249" s="63">
        <v>29</v>
      </c>
      <c r="K4249" s="63">
        <v>7</v>
      </c>
      <c r="L4249" s="63" t="s">
        <v>3186</v>
      </c>
      <c r="M4249" s="63" t="s">
        <v>3187</v>
      </c>
      <c r="N4249" s="63" t="s">
        <v>3201</v>
      </c>
      <c r="O4249" s="62">
        <v>1</v>
      </c>
    </row>
    <row r="4250" spans="2:16" x14ac:dyDescent="0.25">
      <c r="B4250" s="62">
        <v>4245</v>
      </c>
      <c r="C4250" s="63" t="s">
        <v>3182</v>
      </c>
      <c r="D4250" s="63" t="s">
        <v>3214</v>
      </c>
      <c r="E4250" s="63" t="s">
        <v>3216</v>
      </c>
      <c r="F4250" s="63" t="s">
        <v>3216</v>
      </c>
      <c r="G4250" s="63"/>
      <c r="H4250" s="63"/>
      <c r="I4250" s="62" t="s">
        <v>3200</v>
      </c>
      <c r="J4250" s="63">
        <v>24.8</v>
      </c>
      <c r="K4250" s="63">
        <v>7</v>
      </c>
      <c r="L4250" s="63" t="s">
        <v>3186</v>
      </c>
      <c r="M4250" s="63" t="s">
        <v>3187</v>
      </c>
      <c r="N4250" s="63" t="s">
        <v>3201</v>
      </c>
      <c r="O4250" s="62">
        <v>1</v>
      </c>
    </row>
    <row r="4251" spans="2:16" x14ac:dyDescent="0.25">
      <c r="B4251" s="62">
        <v>4246</v>
      </c>
      <c r="C4251" s="63" t="s">
        <v>3182</v>
      </c>
      <c r="D4251" s="63" t="s">
        <v>3214</v>
      </c>
      <c r="E4251" s="63" t="s">
        <v>3244</v>
      </c>
      <c r="F4251" s="63" t="s">
        <v>3244</v>
      </c>
      <c r="G4251" s="63"/>
      <c r="H4251" s="63"/>
      <c r="I4251" s="62" t="s">
        <v>3200</v>
      </c>
      <c r="J4251" s="63">
        <v>42.7</v>
      </c>
      <c r="K4251" s="63">
        <v>7</v>
      </c>
      <c r="L4251" s="63" t="s">
        <v>3186</v>
      </c>
      <c r="M4251" s="63" t="s">
        <v>3187</v>
      </c>
      <c r="N4251" s="63" t="s">
        <v>3201</v>
      </c>
      <c r="O4251" s="62">
        <v>1</v>
      </c>
    </row>
    <row r="4252" spans="2:16" x14ac:dyDescent="0.25">
      <c r="B4252" s="62">
        <v>4247</v>
      </c>
      <c r="C4252" s="63" t="s">
        <v>3182</v>
      </c>
      <c r="D4252" s="63" t="s">
        <v>3214</v>
      </c>
      <c r="E4252" s="63" t="s">
        <v>3216</v>
      </c>
      <c r="F4252" s="63" t="s">
        <v>3216</v>
      </c>
      <c r="G4252" s="63"/>
      <c r="H4252" s="63"/>
      <c r="I4252" s="62" t="s">
        <v>3200</v>
      </c>
      <c r="J4252" s="63">
        <v>18.77</v>
      </c>
      <c r="K4252" s="63">
        <v>7</v>
      </c>
      <c r="L4252" s="63" t="s">
        <v>3186</v>
      </c>
      <c r="M4252" s="63" t="s">
        <v>3187</v>
      </c>
      <c r="N4252" s="63" t="s">
        <v>3201</v>
      </c>
      <c r="O4252" s="62">
        <v>1</v>
      </c>
    </row>
    <row r="4253" spans="2:16" x14ac:dyDescent="0.25">
      <c r="B4253" s="62">
        <v>4248</v>
      </c>
      <c r="C4253" s="63" t="s">
        <v>3182</v>
      </c>
      <c r="D4253" s="63" t="s">
        <v>3214</v>
      </c>
      <c r="E4253" s="63" t="s">
        <v>3216</v>
      </c>
      <c r="F4253" s="63" t="s">
        <v>3216</v>
      </c>
      <c r="G4253" s="63"/>
      <c r="H4253" s="63"/>
      <c r="I4253" s="62" t="s">
        <v>3200</v>
      </c>
      <c r="J4253" s="63">
        <v>30</v>
      </c>
      <c r="K4253" s="63">
        <v>7</v>
      </c>
      <c r="L4253" s="63" t="s">
        <v>3186</v>
      </c>
      <c r="M4253" s="63" t="s">
        <v>3187</v>
      </c>
      <c r="N4253" s="63" t="s">
        <v>3201</v>
      </c>
      <c r="O4253" s="62">
        <v>1</v>
      </c>
    </row>
    <row r="4254" spans="2:16" x14ac:dyDescent="0.25">
      <c r="B4254" s="62">
        <v>4249</v>
      </c>
      <c r="C4254" s="63" t="s">
        <v>3182</v>
      </c>
      <c r="D4254" s="63" t="s">
        <v>3214</v>
      </c>
      <c r="E4254" s="63" t="s">
        <v>3216</v>
      </c>
      <c r="F4254" s="63" t="s">
        <v>3216</v>
      </c>
      <c r="G4254" s="63"/>
      <c r="H4254" s="63"/>
      <c r="I4254" s="62" t="s">
        <v>3200</v>
      </c>
      <c r="J4254" s="63">
        <v>30.3</v>
      </c>
      <c r="K4254" s="63">
        <v>8</v>
      </c>
      <c r="L4254" s="63" t="s">
        <v>3186</v>
      </c>
      <c r="M4254" s="63" t="s">
        <v>3187</v>
      </c>
      <c r="N4254" s="63" t="s">
        <v>3221</v>
      </c>
      <c r="O4254" s="62">
        <v>2</v>
      </c>
      <c r="P4254" s="65"/>
    </row>
    <row r="4255" spans="2:16" x14ac:dyDescent="0.25">
      <c r="B4255" s="62">
        <v>4250</v>
      </c>
      <c r="C4255" s="63" t="s">
        <v>3182</v>
      </c>
      <c r="D4255" s="63" t="s">
        <v>3214</v>
      </c>
      <c r="E4255" s="63" t="s">
        <v>3249</v>
      </c>
      <c r="F4255" s="63" t="s">
        <v>3249</v>
      </c>
      <c r="G4255" s="63"/>
      <c r="H4255" s="63"/>
      <c r="I4255" s="62" t="s">
        <v>3200</v>
      </c>
      <c r="J4255" s="63">
        <v>35</v>
      </c>
      <c r="K4255" s="63">
        <v>7</v>
      </c>
      <c r="L4255" s="63" t="s">
        <v>3186</v>
      </c>
      <c r="M4255" s="63" t="s">
        <v>3187</v>
      </c>
      <c r="N4255" s="63" t="s">
        <v>3201</v>
      </c>
      <c r="O4255" s="62">
        <v>1</v>
      </c>
    </row>
    <row r="4256" spans="2:16" x14ac:dyDescent="0.25">
      <c r="B4256" s="62">
        <v>4251</v>
      </c>
      <c r="C4256" s="63" t="s">
        <v>3182</v>
      </c>
      <c r="D4256" s="63" t="s">
        <v>3214</v>
      </c>
      <c r="E4256" s="63" t="s">
        <v>3249</v>
      </c>
      <c r="F4256" s="63" t="s">
        <v>3249</v>
      </c>
      <c r="G4256" s="63"/>
      <c r="H4256" s="63"/>
      <c r="I4256" s="62" t="s">
        <v>3200</v>
      </c>
      <c r="J4256" s="63">
        <v>31</v>
      </c>
      <c r="K4256" s="63">
        <v>7</v>
      </c>
      <c r="L4256" s="63" t="s">
        <v>3186</v>
      </c>
      <c r="M4256" s="63" t="s">
        <v>3187</v>
      </c>
      <c r="N4256" s="63" t="s">
        <v>3201</v>
      </c>
      <c r="O4256" s="62">
        <v>1</v>
      </c>
    </row>
    <row r="4257" spans="2:15" x14ac:dyDescent="0.25">
      <c r="B4257" s="62">
        <v>4252</v>
      </c>
      <c r="C4257" s="63" t="s">
        <v>3182</v>
      </c>
      <c r="D4257" s="63" t="s">
        <v>3214</v>
      </c>
      <c r="E4257" s="63" t="s">
        <v>3249</v>
      </c>
      <c r="F4257" s="63" t="s">
        <v>3249</v>
      </c>
      <c r="G4257" s="63"/>
      <c r="H4257" s="63"/>
      <c r="I4257" s="62" t="s">
        <v>3200</v>
      </c>
      <c r="J4257" s="63">
        <v>32</v>
      </c>
      <c r="K4257" s="63">
        <v>7</v>
      </c>
      <c r="L4257" s="63" t="s">
        <v>3186</v>
      </c>
      <c r="M4257" s="63" t="s">
        <v>3187</v>
      </c>
      <c r="N4257" s="63" t="s">
        <v>3201</v>
      </c>
      <c r="O4257" s="62">
        <v>1</v>
      </c>
    </row>
    <row r="4258" spans="2:15" x14ac:dyDescent="0.25">
      <c r="B4258" s="62">
        <v>4253</v>
      </c>
      <c r="C4258" s="63" t="s">
        <v>3182</v>
      </c>
      <c r="D4258" s="63" t="s">
        <v>3214</v>
      </c>
      <c r="E4258" s="63" t="s">
        <v>3244</v>
      </c>
      <c r="F4258" s="63" t="s">
        <v>3244</v>
      </c>
      <c r="G4258" s="63"/>
      <c r="H4258" s="63"/>
      <c r="I4258" s="62" t="s">
        <v>3200</v>
      </c>
      <c r="J4258" s="63">
        <v>24.1</v>
      </c>
      <c r="K4258" s="63">
        <v>7</v>
      </c>
      <c r="L4258" s="63" t="s">
        <v>3186</v>
      </c>
      <c r="M4258" s="63" t="s">
        <v>3187</v>
      </c>
      <c r="N4258" s="63" t="s">
        <v>3201</v>
      </c>
      <c r="O4258" s="62">
        <v>1</v>
      </c>
    </row>
    <row r="4259" spans="2:15" x14ac:dyDescent="0.25">
      <c r="B4259" s="62">
        <v>4254</v>
      </c>
      <c r="C4259" s="63" t="s">
        <v>3182</v>
      </c>
      <c r="D4259" s="63" t="s">
        <v>3214</v>
      </c>
      <c r="E4259" s="63" t="s">
        <v>3244</v>
      </c>
      <c r="F4259" s="63" t="s">
        <v>3244</v>
      </c>
      <c r="G4259" s="63"/>
      <c r="H4259" s="63"/>
      <c r="I4259" s="62" t="s">
        <v>3200</v>
      </c>
      <c r="J4259" s="63">
        <v>34</v>
      </c>
      <c r="K4259" s="63">
        <v>7</v>
      </c>
      <c r="L4259" s="63" t="s">
        <v>3186</v>
      </c>
      <c r="M4259" s="63" t="s">
        <v>3187</v>
      </c>
      <c r="N4259" s="63" t="s">
        <v>3201</v>
      </c>
      <c r="O4259" s="62">
        <v>1</v>
      </c>
    </row>
    <row r="4260" spans="2:15" x14ac:dyDescent="0.25">
      <c r="B4260" s="62">
        <v>4255</v>
      </c>
      <c r="C4260" s="63" t="s">
        <v>3182</v>
      </c>
      <c r="D4260" s="63" t="s">
        <v>3214</v>
      </c>
      <c r="E4260" s="63" t="s">
        <v>3244</v>
      </c>
      <c r="F4260" s="63" t="s">
        <v>3244</v>
      </c>
      <c r="G4260" s="63"/>
      <c r="H4260" s="63"/>
      <c r="I4260" s="62" t="s">
        <v>3200</v>
      </c>
      <c r="J4260" s="63">
        <v>38.200000000000003</v>
      </c>
      <c r="K4260" s="63">
        <v>7</v>
      </c>
      <c r="L4260" s="63" t="s">
        <v>3186</v>
      </c>
      <c r="M4260" s="63" t="s">
        <v>3187</v>
      </c>
      <c r="N4260" s="63" t="s">
        <v>3201</v>
      </c>
      <c r="O4260" s="62">
        <v>1</v>
      </c>
    </row>
    <row r="4261" spans="2:15" x14ac:dyDescent="0.25">
      <c r="B4261" s="62">
        <v>4256</v>
      </c>
      <c r="C4261" s="63" t="s">
        <v>3182</v>
      </c>
      <c r="D4261" s="63" t="s">
        <v>3214</v>
      </c>
      <c r="E4261" s="63" t="s">
        <v>3249</v>
      </c>
      <c r="F4261" s="63" t="s">
        <v>3249</v>
      </c>
      <c r="G4261" s="63"/>
      <c r="H4261" s="63"/>
      <c r="I4261" s="62" t="s">
        <v>3200</v>
      </c>
      <c r="J4261" s="63">
        <v>30.2</v>
      </c>
      <c r="K4261" s="63">
        <v>7</v>
      </c>
      <c r="L4261" s="63" t="s">
        <v>3186</v>
      </c>
      <c r="M4261" s="63" t="s">
        <v>3187</v>
      </c>
      <c r="N4261" s="63" t="s">
        <v>3201</v>
      </c>
      <c r="O4261" s="62">
        <v>1</v>
      </c>
    </row>
    <row r="4262" spans="2:15" x14ac:dyDescent="0.25">
      <c r="B4262" s="62">
        <v>4257</v>
      </c>
      <c r="C4262" s="63" t="s">
        <v>3182</v>
      </c>
      <c r="D4262" s="63" t="s">
        <v>3214</v>
      </c>
      <c r="E4262" s="63" t="s">
        <v>3249</v>
      </c>
      <c r="F4262" s="63" t="s">
        <v>3249</v>
      </c>
      <c r="G4262" s="63"/>
      <c r="H4262" s="63"/>
      <c r="I4262" s="62" t="s">
        <v>3200</v>
      </c>
      <c r="J4262" s="63">
        <v>35.19</v>
      </c>
      <c r="K4262" s="63">
        <v>7</v>
      </c>
      <c r="L4262" s="63" t="s">
        <v>3186</v>
      </c>
      <c r="M4262" s="63" t="s">
        <v>3187</v>
      </c>
      <c r="N4262" s="63" t="s">
        <v>3201</v>
      </c>
      <c r="O4262" s="62">
        <v>1</v>
      </c>
    </row>
    <row r="4263" spans="2:15" x14ac:dyDescent="0.25">
      <c r="B4263" s="62">
        <v>4258</v>
      </c>
      <c r="C4263" s="63" t="s">
        <v>3182</v>
      </c>
      <c r="D4263" s="63" t="s">
        <v>3214</v>
      </c>
      <c r="E4263" s="63" t="s">
        <v>3214</v>
      </c>
      <c r="F4263" s="63" t="s">
        <v>3214</v>
      </c>
      <c r="G4263" s="63"/>
      <c r="H4263" s="63"/>
      <c r="I4263" s="62" t="s">
        <v>3200</v>
      </c>
      <c r="J4263" s="63">
        <v>21</v>
      </c>
      <c r="K4263" s="63">
        <v>8</v>
      </c>
      <c r="L4263" s="63" t="s">
        <v>3186</v>
      </c>
      <c r="M4263" s="63" t="s">
        <v>3187</v>
      </c>
      <c r="N4263" s="63" t="s">
        <v>3204</v>
      </c>
      <c r="O4263" s="62">
        <v>2</v>
      </c>
    </row>
    <row r="4264" spans="2:15" x14ac:dyDescent="0.25">
      <c r="B4264" s="62">
        <v>4259</v>
      </c>
      <c r="C4264" s="63" t="s">
        <v>3182</v>
      </c>
      <c r="D4264" s="63" t="s">
        <v>3214</v>
      </c>
      <c r="E4264" s="63" t="s">
        <v>3216</v>
      </c>
      <c r="F4264" s="63" t="s">
        <v>3216</v>
      </c>
      <c r="G4264" s="63"/>
      <c r="H4264" s="63"/>
      <c r="I4264" s="62" t="s">
        <v>3200</v>
      </c>
      <c r="J4264" s="63">
        <v>26.5</v>
      </c>
      <c r="K4264" s="63">
        <v>7</v>
      </c>
      <c r="L4264" s="63" t="s">
        <v>3186</v>
      </c>
      <c r="M4264" s="63" t="s">
        <v>3187</v>
      </c>
      <c r="N4264" s="63" t="s">
        <v>3201</v>
      </c>
      <c r="O4264" s="62">
        <v>1</v>
      </c>
    </row>
    <row r="4265" spans="2:15" x14ac:dyDescent="0.25">
      <c r="B4265" s="62">
        <v>4260</v>
      </c>
      <c r="C4265" s="63" t="s">
        <v>3182</v>
      </c>
      <c r="D4265" s="63" t="s">
        <v>3214</v>
      </c>
      <c r="E4265" s="63" t="s">
        <v>3214</v>
      </c>
      <c r="F4265" s="63" t="s">
        <v>3214</v>
      </c>
      <c r="G4265" s="63"/>
      <c r="H4265" s="63"/>
      <c r="I4265" s="62" t="s">
        <v>3200</v>
      </c>
      <c r="J4265" s="63">
        <v>23</v>
      </c>
      <c r="K4265" s="63">
        <v>8</v>
      </c>
      <c r="L4265" s="63" t="s">
        <v>3186</v>
      </c>
      <c r="M4265" s="63" t="s">
        <v>3187</v>
      </c>
      <c r="N4265" s="63" t="s">
        <v>3204</v>
      </c>
      <c r="O4265" s="62">
        <v>2</v>
      </c>
    </row>
    <row r="4266" spans="2:15" x14ac:dyDescent="0.25">
      <c r="B4266" s="62">
        <v>4261</v>
      </c>
      <c r="C4266" s="63" t="s">
        <v>3182</v>
      </c>
      <c r="D4266" s="63" t="s">
        <v>3214</v>
      </c>
      <c r="E4266" s="63" t="s">
        <v>3216</v>
      </c>
      <c r="F4266" s="63" t="s">
        <v>3216</v>
      </c>
      <c r="G4266" s="63"/>
      <c r="H4266" s="63"/>
      <c r="I4266" s="62" t="s">
        <v>3200</v>
      </c>
      <c r="J4266" s="63">
        <v>25.8</v>
      </c>
      <c r="K4266" s="63">
        <v>7</v>
      </c>
      <c r="L4266" s="63" t="s">
        <v>3186</v>
      </c>
      <c r="M4266" s="63" t="s">
        <v>3187</v>
      </c>
      <c r="N4266" s="63" t="s">
        <v>3201</v>
      </c>
      <c r="O4266" s="62">
        <v>1</v>
      </c>
    </row>
    <row r="4267" spans="2:15" x14ac:dyDescent="0.25">
      <c r="B4267" s="62">
        <v>4262</v>
      </c>
      <c r="C4267" s="63" t="s">
        <v>3182</v>
      </c>
      <c r="D4267" s="63" t="s">
        <v>3214</v>
      </c>
      <c r="E4267" s="63" t="s">
        <v>3216</v>
      </c>
      <c r="F4267" s="63" t="s">
        <v>3216</v>
      </c>
      <c r="G4267" s="63"/>
      <c r="H4267" s="63"/>
      <c r="I4267" s="62" t="s">
        <v>3200</v>
      </c>
      <c r="J4267" s="63">
        <v>13.9</v>
      </c>
      <c r="K4267" s="63">
        <v>7</v>
      </c>
      <c r="L4267" s="63" t="s">
        <v>3186</v>
      </c>
      <c r="M4267" s="63" t="s">
        <v>3187</v>
      </c>
      <c r="N4267" s="63" t="s">
        <v>3201</v>
      </c>
      <c r="O4267" s="62">
        <v>1</v>
      </c>
    </row>
    <row r="4268" spans="2:15" x14ac:dyDescent="0.25">
      <c r="B4268" s="62">
        <v>4263</v>
      </c>
      <c r="C4268" s="63" t="s">
        <v>3182</v>
      </c>
      <c r="D4268" s="63" t="s">
        <v>3214</v>
      </c>
      <c r="E4268" s="63" t="s">
        <v>3216</v>
      </c>
      <c r="F4268" s="63" t="s">
        <v>3216</v>
      </c>
      <c r="G4268" s="63"/>
      <c r="H4268" s="63"/>
      <c r="I4268" s="62" t="s">
        <v>3200</v>
      </c>
      <c r="J4268" s="63">
        <v>55</v>
      </c>
      <c r="K4268" s="63">
        <v>7</v>
      </c>
      <c r="L4268" s="63" t="s">
        <v>3186</v>
      </c>
      <c r="M4268" s="63" t="s">
        <v>3187</v>
      </c>
      <c r="N4268" s="63" t="s">
        <v>3201</v>
      </c>
      <c r="O4268" s="62">
        <v>1</v>
      </c>
    </row>
    <row r="4269" spans="2:15" x14ac:dyDescent="0.25">
      <c r="B4269" s="62">
        <v>4264</v>
      </c>
      <c r="C4269" s="63" t="s">
        <v>3182</v>
      </c>
      <c r="D4269" s="63" t="s">
        <v>3214</v>
      </c>
      <c r="E4269" s="63" t="s">
        <v>3216</v>
      </c>
      <c r="F4269" s="63" t="s">
        <v>3216</v>
      </c>
      <c r="G4269" s="63"/>
      <c r="H4269" s="63"/>
      <c r="I4269" s="62" t="s">
        <v>3200</v>
      </c>
      <c r="J4269" s="63">
        <v>25.7</v>
      </c>
      <c r="K4269" s="63">
        <v>7</v>
      </c>
      <c r="L4269" s="63" t="s">
        <v>3186</v>
      </c>
      <c r="M4269" s="63" t="s">
        <v>3187</v>
      </c>
      <c r="N4269" s="63" t="s">
        <v>3201</v>
      </c>
      <c r="O4269" s="62">
        <v>1</v>
      </c>
    </row>
    <row r="4270" spans="2:15" x14ac:dyDescent="0.25">
      <c r="B4270" s="62">
        <v>4265</v>
      </c>
      <c r="C4270" s="63" t="s">
        <v>3182</v>
      </c>
      <c r="D4270" s="63" t="s">
        <v>3214</v>
      </c>
      <c r="E4270" s="63" t="s">
        <v>3214</v>
      </c>
      <c r="F4270" s="63" t="s">
        <v>3214</v>
      </c>
      <c r="G4270" s="63"/>
      <c r="H4270" s="63"/>
      <c r="I4270" s="62" t="s">
        <v>3200</v>
      </c>
      <c r="J4270" s="63">
        <v>40</v>
      </c>
      <c r="K4270" s="63">
        <v>7</v>
      </c>
      <c r="L4270" s="63" t="s">
        <v>3186</v>
      </c>
      <c r="M4270" s="63" t="s">
        <v>3187</v>
      </c>
      <c r="N4270" s="63" t="s">
        <v>3201</v>
      </c>
      <c r="O4270" s="62">
        <v>1</v>
      </c>
    </row>
    <row r="4271" spans="2:15" x14ac:dyDescent="0.25">
      <c r="B4271" s="62">
        <v>4266</v>
      </c>
      <c r="C4271" s="63" t="s">
        <v>3182</v>
      </c>
      <c r="D4271" s="63" t="s">
        <v>3214</v>
      </c>
      <c r="E4271" s="63" t="s">
        <v>3214</v>
      </c>
      <c r="F4271" s="63" t="s">
        <v>3214</v>
      </c>
      <c r="G4271" s="63"/>
      <c r="H4271" s="63"/>
      <c r="I4271" s="62" t="s">
        <v>3200</v>
      </c>
      <c r="J4271" s="63">
        <v>24.3</v>
      </c>
      <c r="K4271" s="63">
        <v>8</v>
      </c>
      <c r="L4271" s="63" t="s">
        <v>3186</v>
      </c>
      <c r="M4271" s="63" t="s">
        <v>3187</v>
      </c>
      <c r="N4271" s="63" t="s">
        <v>3204</v>
      </c>
      <c r="O4271" s="62">
        <v>2</v>
      </c>
    </row>
    <row r="4272" spans="2:15" x14ac:dyDescent="0.25">
      <c r="B4272" s="62">
        <v>4267</v>
      </c>
      <c r="C4272" s="63" t="s">
        <v>3182</v>
      </c>
      <c r="D4272" s="63" t="s">
        <v>3214</v>
      </c>
      <c r="E4272" s="63" t="s">
        <v>3215</v>
      </c>
      <c r="F4272" s="63" t="s">
        <v>3215</v>
      </c>
      <c r="G4272" s="63"/>
      <c r="H4272" s="63"/>
      <c r="I4272" s="62" t="s">
        <v>3200</v>
      </c>
      <c r="J4272" s="63">
        <v>35.200000000000003</v>
      </c>
      <c r="K4272" s="63">
        <v>7</v>
      </c>
      <c r="L4272" s="63" t="s">
        <v>3186</v>
      </c>
      <c r="M4272" s="63" t="s">
        <v>3187</v>
      </c>
      <c r="N4272" s="63" t="s">
        <v>3201</v>
      </c>
      <c r="O4272" s="62">
        <v>1</v>
      </c>
    </row>
    <row r="4273" spans="2:16" x14ac:dyDescent="0.25">
      <c r="B4273" s="62">
        <v>4268</v>
      </c>
      <c r="C4273" s="63" t="s">
        <v>3182</v>
      </c>
      <c r="D4273" s="63" t="s">
        <v>3214</v>
      </c>
      <c r="E4273" s="63" t="s">
        <v>3214</v>
      </c>
      <c r="F4273" s="63" t="s">
        <v>3214</v>
      </c>
      <c r="G4273" s="63"/>
      <c r="H4273" s="63"/>
      <c r="I4273" s="62" t="s">
        <v>3200</v>
      </c>
      <c r="J4273" s="63">
        <v>21</v>
      </c>
      <c r="K4273" s="63">
        <v>8</v>
      </c>
      <c r="L4273" s="63" t="s">
        <v>3186</v>
      </c>
      <c r="M4273" s="63" t="s">
        <v>3187</v>
      </c>
      <c r="N4273" s="63" t="s">
        <v>3204</v>
      </c>
      <c r="O4273" s="62">
        <v>2</v>
      </c>
    </row>
    <row r="4274" spans="2:16" x14ac:dyDescent="0.25">
      <c r="B4274" s="62">
        <v>4269</v>
      </c>
      <c r="C4274" s="63" t="s">
        <v>3182</v>
      </c>
      <c r="D4274" s="63" t="s">
        <v>3214</v>
      </c>
      <c r="E4274" s="63" t="s">
        <v>3244</v>
      </c>
      <c r="F4274" s="63" t="s">
        <v>3244</v>
      </c>
      <c r="G4274" s="63"/>
      <c r="H4274" s="63"/>
      <c r="I4274" s="62" t="s">
        <v>3200</v>
      </c>
      <c r="J4274" s="63">
        <v>31.1</v>
      </c>
      <c r="K4274" s="63">
        <v>7</v>
      </c>
      <c r="L4274" s="63" t="s">
        <v>3186</v>
      </c>
      <c r="M4274" s="63" t="s">
        <v>3187</v>
      </c>
      <c r="N4274" s="63" t="s">
        <v>3201</v>
      </c>
      <c r="O4274" s="62">
        <v>1</v>
      </c>
    </row>
    <row r="4275" spans="2:16" x14ac:dyDescent="0.25">
      <c r="B4275" s="62">
        <v>4270</v>
      </c>
      <c r="C4275" s="63" t="s">
        <v>3182</v>
      </c>
      <c r="D4275" s="63" t="s">
        <v>3214</v>
      </c>
      <c r="E4275" s="63" t="s">
        <v>3214</v>
      </c>
      <c r="F4275" s="63" t="s">
        <v>3214</v>
      </c>
      <c r="G4275" s="63"/>
      <c r="H4275" s="63"/>
      <c r="I4275" s="62" t="s">
        <v>3200</v>
      </c>
      <c r="J4275" s="63">
        <v>24</v>
      </c>
      <c r="K4275" s="63">
        <v>8</v>
      </c>
      <c r="L4275" s="63" t="s">
        <v>3186</v>
      </c>
      <c r="M4275" s="63" t="s">
        <v>3187</v>
      </c>
      <c r="N4275" s="63" t="s">
        <v>3204</v>
      </c>
      <c r="O4275" s="62">
        <v>2</v>
      </c>
    </row>
    <row r="4276" spans="2:16" x14ac:dyDescent="0.25">
      <c r="B4276" s="62">
        <v>4271</v>
      </c>
      <c r="C4276" s="63" t="s">
        <v>3182</v>
      </c>
      <c r="D4276" s="63" t="s">
        <v>3214</v>
      </c>
      <c r="E4276" s="63" t="s">
        <v>3244</v>
      </c>
      <c r="F4276" s="63" t="s">
        <v>3244</v>
      </c>
      <c r="G4276" s="63"/>
      <c r="H4276" s="63"/>
      <c r="I4276" s="62" t="s">
        <v>3200</v>
      </c>
      <c r="J4276" s="63">
        <v>57.28</v>
      </c>
      <c r="K4276" s="63">
        <v>7</v>
      </c>
      <c r="L4276" s="63" t="s">
        <v>3186</v>
      </c>
      <c r="M4276" s="63" t="s">
        <v>3187</v>
      </c>
      <c r="N4276" s="63" t="s">
        <v>3201</v>
      </c>
      <c r="O4276" s="62">
        <v>1</v>
      </c>
    </row>
    <row r="4277" spans="2:16" x14ac:dyDescent="0.25">
      <c r="B4277" s="62">
        <v>4272</v>
      </c>
      <c r="C4277" s="63" t="s">
        <v>3182</v>
      </c>
      <c r="D4277" s="63" t="s">
        <v>3214</v>
      </c>
      <c r="E4277" s="63" t="s">
        <v>3214</v>
      </c>
      <c r="F4277" s="63" t="s">
        <v>3214</v>
      </c>
      <c r="G4277" s="63"/>
      <c r="H4277" s="63"/>
      <c r="I4277" s="62" t="s">
        <v>3200</v>
      </c>
      <c r="J4277" s="63">
        <v>32.6</v>
      </c>
      <c r="K4277" s="63">
        <v>7</v>
      </c>
      <c r="L4277" s="63" t="s">
        <v>3186</v>
      </c>
      <c r="M4277" s="63" t="s">
        <v>3187</v>
      </c>
      <c r="N4277" s="63" t="s">
        <v>3201</v>
      </c>
      <c r="O4277" s="62">
        <v>1</v>
      </c>
    </row>
    <row r="4278" spans="2:16" x14ac:dyDescent="0.25">
      <c r="B4278" s="62">
        <v>4273</v>
      </c>
      <c r="C4278" s="63" t="s">
        <v>3182</v>
      </c>
      <c r="D4278" s="63" t="s">
        <v>3214</v>
      </c>
      <c r="E4278" s="63" t="s">
        <v>3216</v>
      </c>
      <c r="F4278" s="63" t="s">
        <v>3216</v>
      </c>
      <c r="G4278" s="63"/>
      <c r="H4278" s="63"/>
      <c r="I4278" s="62" t="s">
        <v>3200</v>
      </c>
      <c r="J4278" s="63">
        <v>21.8</v>
      </c>
      <c r="K4278" s="63">
        <v>8</v>
      </c>
      <c r="L4278" s="63" t="s">
        <v>3186</v>
      </c>
      <c r="M4278" s="63" t="s">
        <v>3187</v>
      </c>
      <c r="N4278" s="63" t="s">
        <v>3221</v>
      </c>
      <c r="O4278" s="62">
        <v>2</v>
      </c>
    </row>
    <row r="4279" spans="2:16" x14ac:dyDescent="0.25">
      <c r="B4279" s="62">
        <v>4274</v>
      </c>
      <c r="C4279" s="63" t="s">
        <v>3182</v>
      </c>
      <c r="D4279" s="63" t="s">
        <v>3214</v>
      </c>
      <c r="E4279" s="63" t="s">
        <v>3215</v>
      </c>
      <c r="F4279" s="63" t="s">
        <v>3215</v>
      </c>
      <c r="G4279" s="63"/>
      <c r="H4279" s="63"/>
      <c r="I4279" s="62" t="s">
        <v>3200</v>
      </c>
      <c r="J4279" s="63">
        <v>35.200000000000003</v>
      </c>
      <c r="K4279" s="63">
        <v>7</v>
      </c>
      <c r="L4279" s="63" t="s">
        <v>3186</v>
      </c>
      <c r="M4279" s="63" t="s">
        <v>3187</v>
      </c>
      <c r="N4279" s="63" t="s">
        <v>3201</v>
      </c>
      <c r="O4279" s="62">
        <v>1</v>
      </c>
    </row>
    <row r="4280" spans="2:16" x14ac:dyDescent="0.25">
      <c r="B4280" s="62">
        <v>4275</v>
      </c>
      <c r="C4280" s="63" t="s">
        <v>3182</v>
      </c>
      <c r="D4280" s="63" t="s">
        <v>3214</v>
      </c>
      <c r="E4280" s="63" t="s">
        <v>3214</v>
      </c>
      <c r="F4280" s="63" t="s">
        <v>3214</v>
      </c>
      <c r="G4280" s="63"/>
      <c r="H4280" s="63"/>
      <c r="I4280" s="62" t="s">
        <v>3200</v>
      </c>
      <c r="J4280" s="63">
        <v>24.3</v>
      </c>
      <c r="K4280" s="63">
        <v>7</v>
      </c>
      <c r="L4280" s="63" t="s">
        <v>3186</v>
      </c>
      <c r="M4280" s="63" t="s">
        <v>3187</v>
      </c>
      <c r="N4280" s="63" t="s">
        <v>3201</v>
      </c>
      <c r="O4280" s="62">
        <v>1</v>
      </c>
    </row>
    <row r="4281" spans="2:16" x14ac:dyDescent="0.25">
      <c r="B4281" s="62">
        <v>4276</v>
      </c>
      <c r="C4281" s="63" t="s">
        <v>3182</v>
      </c>
      <c r="D4281" s="63" t="s">
        <v>3182</v>
      </c>
      <c r="E4281" s="63" t="s">
        <v>3226</v>
      </c>
      <c r="F4281" s="63" t="s">
        <v>3226</v>
      </c>
      <c r="G4281" s="63"/>
      <c r="H4281" s="63"/>
      <c r="I4281" s="62" t="s">
        <v>3189</v>
      </c>
      <c r="J4281" s="63">
        <v>42</v>
      </c>
      <c r="K4281" s="63">
        <v>13</v>
      </c>
      <c r="L4281" s="63" t="s">
        <v>3186</v>
      </c>
      <c r="M4281" s="63" t="s">
        <v>3187</v>
      </c>
      <c r="N4281" s="63" t="s">
        <v>3190</v>
      </c>
      <c r="O4281" s="62">
        <v>3</v>
      </c>
      <c r="P4281" s="64"/>
    </row>
    <row r="4282" spans="2:16" x14ac:dyDescent="0.25">
      <c r="B4282" s="62">
        <v>4277</v>
      </c>
      <c r="C4282" s="63" t="s">
        <v>3182</v>
      </c>
      <c r="D4282" s="63" t="s">
        <v>3182</v>
      </c>
      <c r="E4282" s="63" t="s">
        <v>3226</v>
      </c>
      <c r="F4282" s="63" t="s">
        <v>3226</v>
      </c>
      <c r="G4282" s="63"/>
      <c r="H4282" s="63"/>
      <c r="I4282" s="62" t="s">
        <v>3189</v>
      </c>
      <c r="J4282" s="63">
        <v>42</v>
      </c>
      <c r="K4282" s="63">
        <v>13</v>
      </c>
      <c r="L4282" s="63" t="s">
        <v>3186</v>
      </c>
      <c r="M4282" s="63" t="s">
        <v>3187</v>
      </c>
      <c r="N4282" s="63" t="s">
        <v>3190</v>
      </c>
      <c r="O4282" s="62">
        <v>3</v>
      </c>
      <c r="P4282" s="64"/>
    </row>
    <row r="4283" spans="2:16" x14ac:dyDescent="0.25">
      <c r="B4283" s="62">
        <v>4278</v>
      </c>
      <c r="C4283" s="63" t="s">
        <v>3182</v>
      </c>
      <c r="D4283" s="63" t="s">
        <v>3182</v>
      </c>
      <c r="E4283" s="63" t="s">
        <v>3226</v>
      </c>
      <c r="F4283" s="63" t="s">
        <v>3226</v>
      </c>
      <c r="G4283" s="63"/>
      <c r="H4283" s="63"/>
      <c r="I4283" s="62" t="s">
        <v>3189</v>
      </c>
      <c r="J4283" s="63">
        <v>42</v>
      </c>
      <c r="K4283" s="63">
        <v>12</v>
      </c>
      <c r="L4283" s="63" t="s">
        <v>3186</v>
      </c>
      <c r="M4283" s="63" t="s">
        <v>3187</v>
      </c>
      <c r="N4283" s="63" t="s">
        <v>3198</v>
      </c>
      <c r="O4283" s="62">
        <v>3</v>
      </c>
      <c r="P4283" s="64"/>
    </row>
    <row r="4284" spans="2:16" x14ac:dyDescent="0.25">
      <c r="B4284" s="62">
        <v>4279</v>
      </c>
      <c r="C4284" s="63" t="s">
        <v>3182</v>
      </c>
      <c r="D4284" s="63" t="s">
        <v>3182</v>
      </c>
      <c r="E4284" s="63" t="s">
        <v>3226</v>
      </c>
      <c r="F4284" s="63" t="s">
        <v>3226</v>
      </c>
      <c r="G4284" s="63"/>
      <c r="H4284" s="63"/>
      <c r="I4284" s="62" t="s">
        <v>3189</v>
      </c>
      <c r="J4284" s="63">
        <v>42</v>
      </c>
      <c r="K4284" s="63">
        <v>13</v>
      </c>
      <c r="L4284" s="63" t="s">
        <v>3186</v>
      </c>
      <c r="M4284" s="63" t="s">
        <v>3187</v>
      </c>
      <c r="N4284" s="63" t="s">
        <v>3190</v>
      </c>
      <c r="O4284" s="62">
        <v>3</v>
      </c>
      <c r="P4284" s="64"/>
    </row>
    <row r="4285" spans="2:16" x14ac:dyDescent="0.25">
      <c r="B4285" s="62">
        <v>4280</v>
      </c>
      <c r="C4285" s="63" t="s">
        <v>3182</v>
      </c>
      <c r="D4285" s="63" t="s">
        <v>3182</v>
      </c>
      <c r="E4285" s="63" t="s">
        <v>3226</v>
      </c>
      <c r="F4285" s="63" t="s">
        <v>3226</v>
      </c>
      <c r="G4285" s="63"/>
      <c r="H4285" s="63"/>
      <c r="I4285" s="62" t="s">
        <v>3189</v>
      </c>
      <c r="J4285" s="63">
        <v>42</v>
      </c>
      <c r="K4285" s="63">
        <v>13</v>
      </c>
      <c r="L4285" s="63" t="s">
        <v>3186</v>
      </c>
      <c r="M4285" s="63" t="s">
        <v>3187</v>
      </c>
      <c r="N4285" s="63" t="s">
        <v>3190</v>
      </c>
      <c r="O4285" s="62">
        <v>3</v>
      </c>
      <c r="P4285" s="64"/>
    </row>
    <row r="4286" spans="2:16" x14ac:dyDescent="0.25">
      <c r="B4286" s="62">
        <v>4281</v>
      </c>
      <c r="C4286" s="63" t="s">
        <v>3182</v>
      </c>
      <c r="D4286" s="63" t="s">
        <v>3182</v>
      </c>
      <c r="E4286" s="63" t="s">
        <v>3226</v>
      </c>
      <c r="F4286" s="63" t="s">
        <v>3226</v>
      </c>
      <c r="G4286" s="63"/>
      <c r="H4286" s="63"/>
      <c r="I4286" s="62" t="s">
        <v>3189</v>
      </c>
      <c r="J4286" s="63">
        <v>40</v>
      </c>
      <c r="K4286" s="63">
        <v>13</v>
      </c>
      <c r="L4286" s="63" t="s">
        <v>3186</v>
      </c>
      <c r="M4286" s="63" t="s">
        <v>3187</v>
      </c>
      <c r="N4286" s="63" t="s">
        <v>3190</v>
      </c>
      <c r="O4286" s="62">
        <v>3</v>
      </c>
      <c r="P4286" s="64"/>
    </row>
    <row r="4287" spans="2:16" x14ac:dyDescent="0.25">
      <c r="B4287" s="62">
        <v>4282</v>
      </c>
      <c r="C4287" s="63" t="s">
        <v>3182</v>
      </c>
      <c r="D4287" s="63" t="s">
        <v>3182</v>
      </c>
      <c r="E4287" s="63" t="s">
        <v>3226</v>
      </c>
      <c r="F4287" s="63" t="s">
        <v>3226</v>
      </c>
      <c r="G4287" s="63"/>
      <c r="H4287" s="63"/>
      <c r="I4287" s="62" t="s">
        <v>3189</v>
      </c>
      <c r="J4287" s="63">
        <v>42</v>
      </c>
      <c r="K4287" s="63">
        <v>13</v>
      </c>
      <c r="L4287" s="63" t="s">
        <v>3186</v>
      </c>
      <c r="M4287" s="63" t="s">
        <v>3187</v>
      </c>
      <c r="N4287" s="63" t="s">
        <v>3190</v>
      </c>
      <c r="O4287" s="62">
        <v>3</v>
      </c>
      <c r="P4287" s="64"/>
    </row>
    <row r="4288" spans="2:16" x14ac:dyDescent="0.25">
      <c r="B4288" s="62">
        <v>4283</v>
      </c>
      <c r="C4288" s="63" t="s">
        <v>3182</v>
      </c>
      <c r="D4288" s="63" t="s">
        <v>3182</v>
      </c>
      <c r="E4288" s="63" t="s">
        <v>3226</v>
      </c>
      <c r="F4288" s="63" t="s">
        <v>3226</v>
      </c>
      <c r="G4288" s="63"/>
      <c r="H4288" s="63"/>
      <c r="I4288" s="62" t="s">
        <v>3189</v>
      </c>
      <c r="J4288" s="63">
        <v>40</v>
      </c>
      <c r="K4288" s="63">
        <v>12</v>
      </c>
      <c r="L4288" s="63" t="s">
        <v>3186</v>
      </c>
      <c r="M4288" s="63" t="s">
        <v>3187</v>
      </c>
      <c r="N4288" s="63" t="s">
        <v>3198</v>
      </c>
      <c r="O4288" s="62">
        <v>3</v>
      </c>
      <c r="P4288" s="64"/>
    </row>
    <row r="4289" spans="2:16" x14ac:dyDescent="0.25">
      <c r="B4289" s="62">
        <v>4284</v>
      </c>
      <c r="C4289" s="63" t="s">
        <v>3182</v>
      </c>
      <c r="D4289" s="63" t="s">
        <v>3182</v>
      </c>
      <c r="E4289" s="63" t="s">
        <v>3226</v>
      </c>
      <c r="F4289" s="63" t="s">
        <v>3226</v>
      </c>
      <c r="G4289" s="63"/>
      <c r="H4289" s="63"/>
      <c r="I4289" s="62" t="s">
        <v>3189</v>
      </c>
      <c r="J4289" s="63">
        <v>42</v>
      </c>
      <c r="K4289" s="63">
        <v>13</v>
      </c>
      <c r="L4289" s="63" t="s">
        <v>3186</v>
      </c>
      <c r="M4289" s="63" t="s">
        <v>3187</v>
      </c>
      <c r="N4289" s="63" t="s">
        <v>3190</v>
      </c>
      <c r="O4289" s="62">
        <v>3</v>
      </c>
      <c r="P4289" s="64"/>
    </row>
    <row r="4290" spans="2:16" x14ac:dyDescent="0.25">
      <c r="B4290" s="62">
        <v>4285</v>
      </c>
      <c r="C4290" s="63" t="s">
        <v>3182</v>
      </c>
      <c r="D4290" s="63" t="s">
        <v>3182</v>
      </c>
      <c r="E4290" s="63" t="s">
        <v>3226</v>
      </c>
      <c r="F4290" s="63" t="s">
        <v>3226</v>
      </c>
      <c r="G4290" s="63"/>
      <c r="H4290" s="63"/>
      <c r="I4290" s="62" t="s">
        <v>3189</v>
      </c>
      <c r="J4290" s="63">
        <v>42</v>
      </c>
      <c r="K4290" s="63">
        <v>13</v>
      </c>
      <c r="L4290" s="63" t="s">
        <v>3186</v>
      </c>
      <c r="M4290" s="63" t="s">
        <v>3187</v>
      </c>
      <c r="N4290" s="63" t="s">
        <v>3190</v>
      </c>
      <c r="O4290" s="62">
        <v>3</v>
      </c>
      <c r="P4290" s="64"/>
    </row>
    <row r="4291" spans="2:16" x14ac:dyDescent="0.25">
      <c r="B4291" s="62">
        <v>4286</v>
      </c>
      <c r="C4291" s="63" t="s">
        <v>3182</v>
      </c>
      <c r="D4291" s="63" t="s">
        <v>3182</v>
      </c>
      <c r="E4291" s="63" t="s">
        <v>3226</v>
      </c>
      <c r="F4291" s="63" t="s">
        <v>3226</v>
      </c>
      <c r="G4291" s="63"/>
      <c r="H4291" s="63"/>
      <c r="I4291" s="62" t="s">
        <v>3189</v>
      </c>
      <c r="J4291" s="63">
        <v>42</v>
      </c>
      <c r="K4291" s="63">
        <v>13</v>
      </c>
      <c r="L4291" s="63" t="s">
        <v>3186</v>
      </c>
      <c r="M4291" s="63" t="s">
        <v>3187</v>
      </c>
      <c r="N4291" s="63" t="s">
        <v>3190</v>
      </c>
      <c r="O4291" s="62">
        <v>3</v>
      </c>
      <c r="P4291" s="64"/>
    </row>
    <row r="4292" spans="2:16" x14ac:dyDescent="0.25">
      <c r="B4292" s="62">
        <v>4287</v>
      </c>
      <c r="C4292" s="63" t="s">
        <v>3182</v>
      </c>
      <c r="D4292" s="63" t="s">
        <v>3182</v>
      </c>
      <c r="E4292" s="63" t="s">
        <v>3226</v>
      </c>
      <c r="F4292" s="63" t="s">
        <v>3226</v>
      </c>
      <c r="G4292" s="63"/>
      <c r="H4292" s="63"/>
      <c r="I4292" s="62" t="s">
        <v>3189</v>
      </c>
      <c r="J4292" s="63">
        <v>42</v>
      </c>
      <c r="K4292" s="63">
        <v>13</v>
      </c>
      <c r="L4292" s="63" t="s">
        <v>3186</v>
      </c>
      <c r="M4292" s="63" t="s">
        <v>3187</v>
      </c>
      <c r="N4292" s="63" t="s">
        <v>3190</v>
      </c>
      <c r="O4292" s="62">
        <v>3</v>
      </c>
      <c r="P4292" s="64"/>
    </row>
    <row r="4293" spans="2:16" x14ac:dyDescent="0.25">
      <c r="B4293" s="62">
        <v>4288</v>
      </c>
      <c r="C4293" s="63" t="s">
        <v>3182</v>
      </c>
      <c r="D4293" s="63" t="s">
        <v>3182</v>
      </c>
      <c r="E4293" s="63" t="s">
        <v>3226</v>
      </c>
      <c r="F4293" s="63" t="s">
        <v>3226</v>
      </c>
      <c r="G4293" s="63"/>
      <c r="H4293" s="63"/>
      <c r="I4293" s="62" t="s">
        <v>3189</v>
      </c>
      <c r="J4293" s="63">
        <v>42</v>
      </c>
      <c r="K4293" s="63">
        <v>13</v>
      </c>
      <c r="L4293" s="63" t="s">
        <v>3186</v>
      </c>
      <c r="M4293" s="63" t="s">
        <v>3187</v>
      </c>
      <c r="N4293" s="63" t="s">
        <v>3190</v>
      </c>
      <c r="O4293" s="62">
        <v>3</v>
      </c>
      <c r="P4293" s="64"/>
    </row>
    <row r="4294" spans="2:16" x14ac:dyDescent="0.25">
      <c r="B4294" s="62">
        <v>4289</v>
      </c>
      <c r="C4294" s="63" t="s">
        <v>3182</v>
      </c>
      <c r="D4294" s="63" t="s">
        <v>3182</v>
      </c>
      <c r="E4294" s="63" t="s">
        <v>3226</v>
      </c>
      <c r="F4294" s="63" t="s">
        <v>3226</v>
      </c>
      <c r="G4294" s="63"/>
      <c r="H4294" s="63"/>
      <c r="I4294" s="62" t="s">
        <v>3189</v>
      </c>
      <c r="J4294" s="63">
        <v>42</v>
      </c>
      <c r="K4294" s="63">
        <v>13</v>
      </c>
      <c r="L4294" s="63" t="s">
        <v>3186</v>
      </c>
      <c r="M4294" s="63" t="s">
        <v>3187</v>
      </c>
      <c r="N4294" s="63" t="s">
        <v>3190</v>
      </c>
      <c r="O4294" s="62">
        <v>3</v>
      </c>
      <c r="P4294" s="64"/>
    </row>
    <row r="4295" spans="2:16" x14ac:dyDescent="0.25">
      <c r="B4295" s="62">
        <v>4290</v>
      </c>
      <c r="C4295" s="63" t="s">
        <v>3182</v>
      </c>
      <c r="D4295" s="63" t="s">
        <v>3182</v>
      </c>
      <c r="E4295" s="63" t="s">
        <v>3226</v>
      </c>
      <c r="F4295" s="63" t="s">
        <v>3226</v>
      </c>
      <c r="G4295" s="63"/>
      <c r="H4295" s="63"/>
      <c r="I4295" s="62" t="s">
        <v>3189</v>
      </c>
      <c r="J4295" s="63">
        <v>42</v>
      </c>
      <c r="K4295" s="63">
        <v>13</v>
      </c>
      <c r="L4295" s="63" t="s">
        <v>3186</v>
      </c>
      <c r="M4295" s="63" t="s">
        <v>3187</v>
      </c>
      <c r="N4295" s="63" t="s">
        <v>3190</v>
      </c>
      <c r="O4295" s="62">
        <v>3</v>
      </c>
      <c r="P4295" s="64"/>
    </row>
    <row r="4296" spans="2:16" x14ac:dyDescent="0.25">
      <c r="B4296" s="62">
        <v>4291</v>
      </c>
      <c r="C4296" s="63" t="s">
        <v>3182</v>
      </c>
      <c r="D4296" s="63" t="s">
        <v>3182</v>
      </c>
      <c r="E4296" s="63" t="s">
        <v>3226</v>
      </c>
      <c r="F4296" s="63" t="s">
        <v>3226</v>
      </c>
      <c r="G4296" s="63"/>
      <c r="H4296" s="63"/>
      <c r="I4296" s="62" t="s">
        <v>3189</v>
      </c>
      <c r="J4296" s="63">
        <v>42</v>
      </c>
      <c r="K4296" s="63">
        <v>13</v>
      </c>
      <c r="L4296" s="63" t="s">
        <v>3186</v>
      </c>
      <c r="M4296" s="63" t="s">
        <v>3187</v>
      </c>
      <c r="N4296" s="63" t="s">
        <v>3190</v>
      </c>
      <c r="O4296" s="62">
        <v>3</v>
      </c>
      <c r="P4296" s="64"/>
    </row>
    <row r="4297" spans="2:16" x14ac:dyDescent="0.25">
      <c r="B4297" s="62">
        <v>4292</v>
      </c>
      <c r="C4297" s="63" t="s">
        <v>3182</v>
      </c>
      <c r="D4297" s="63" t="s">
        <v>3182</v>
      </c>
      <c r="E4297" s="63" t="s">
        <v>3226</v>
      </c>
      <c r="F4297" s="63" t="s">
        <v>3226</v>
      </c>
      <c r="G4297" s="63"/>
      <c r="H4297" s="63"/>
      <c r="I4297" s="62" t="s">
        <v>3189</v>
      </c>
      <c r="J4297" s="63">
        <v>42</v>
      </c>
      <c r="K4297" s="63">
        <v>13</v>
      </c>
      <c r="L4297" s="63" t="s">
        <v>3186</v>
      </c>
      <c r="M4297" s="63" t="s">
        <v>3187</v>
      </c>
      <c r="N4297" s="63" t="s">
        <v>3190</v>
      </c>
      <c r="O4297" s="62">
        <v>3</v>
      </c>
      <c r="P4297" s="64"/>
    </row>
    <row r="4298" spans="2:16" x14ac:dyDescent="0.25">
      <c r="B4298" s="62">
        <v>4293</v>
      </c>
      <c r="C4298" s="63" t="s">
        <v>3182</v>
      </c>
      <c r="D4298" s="63" t="s">
        <v>3205</v>
      </c>
      <c r="E4298" s="63" t="s">
        <v>3255</v>
      </c>
      <c r="F4298" s="63" t="s">
        <v>3255</v>
      </c>
      <c r="G4298" s="63"/>
      <c r="H4298" s="63"/>
      <c r="I4298" s="62" t="s">
        <v>3189</v>
      </c>
      <c r="J4298" s="63">
        <v>90</v>
      </c>
      <c r="K4298" s="63">
        <v>12</v>
      </c>
      <c r="L4298" s="63" t="s">
        <v>3186</v>
      </c>
      <c r="M4298" s="63" t="s">
        <v>3194</v>
      </c>
      <c r="N4298" s="63" t="s">
        <v>3211</v>
      </c>
      <c r="O4298" s="62">
        <v>3</v>
      </c>
      <c r="P4298" s="64"/>
    </row>
    <row r="4299" spans="2:16" x14ac:dyDescent="0.25">
      <c r="B4299" s="62">
        <v>4294</v>
      </c>
      <c r="C4299" s="63" t="s">
        <v>3182</v>
      </c>
      <c r="D4299" s="63" t="s">
        <v>3205</v>
      </c>
      <c r="E4299" s="63" t="s">
        <v>3255</v>
      </c>
      <c r="F4299" s="63" t="s">
        <v>3255</v>
      </c>
      <c r="G4299" s="63"/>
      <c r="H4299" s="63"/>
      <c r="I4299" s="62" t="s">
        <v>3189</v>
      </c>
      <c r="J4299" s="63">
        <v>37.700000000000003</v>
      </c>
      <c r="K4299" s="63">
        <v>13</v>
      </c>
      <c r="L4299" s="63" t="s">
        <v>3186</v>
      </c>
      <c r="M4299" s="63" t="s">
        <v>3187</v>
      </c>
      <c r="N4299" s="63" t="s">
        <v>3199</v>
      </c>
      <c r="O4299" s="62">
        <v>3</v>
      </c>
      <c r="P4299" s="64"/>
    </row>
    <row r="4300" spans="2:16" x14ac:dyDescent="0.25">
      <c r="B4300" s="62">
        <v>4295</v>
      </c>
      <c r="C4300" s="63" t="s">
        <v>3182</v>
      </c>
      <c r="D4300" s="63" t="s">
        <v>3205</v>
      </c>
      <c r="E4300" s="63" t="s">
        <v>3255</v>
      </c>
      <c r="F4300" s="63" t="s">
        <v>3255</v>
      </c>
      <c r="G4300" s="63"/>
      <c r="H4300" s="63"/>
      <c r="I4300" s="62" t="s">
        <v>3189</v>
      </c>
      <c r="J4300" s="63">
        <v>48.5</v>
      </c>
      <c r="K4300" s="63">
        <v>13</v>
      </c>
      <c r="L4300" s="63" t="s">
        <v>3186</v>
      </c>
      <c r="M4300" s="63" t="s">
        <v>3187</v>
      </c>
      <c r="N4300" s="63" t="s">
        <v>3199</v>
      </c>
      <c r="O4300" s="62">
        <v>3</v>
      </c>
      <c r="P4300" s="64"/>
    </row>
    <row r="4301" spans="2:16" x14ac:dyDescent="0.25">
      <c r="B4301" s="62">
        <v>4296</v>
      </c>
      <c r="C4301" s="63" t="s">
        <v>3182</v>
      </c>
      <c r="D4301" s="63" t="s">
        <v>3205</v>
      </c>
      <c r="E4301" s="63" t="s">
        <v>3255</v>
      </c>
      <c r="F4301" s="63" t="s">
        <v>3255</v>
      </c>
      <c r="G4301" s="63"/>
      <c r="H4301" s="63"/>
      <c r="I4301" s="62" t="s">
        <v>3189</v>
      </c>
      <c r="J4301" s="63">
        <v>47.23</v>
      </c>
      <c r="K4301" s="63">
        <v>13</v>
      </c>
      <c r="L4301" s="63" t="s">
        <v>3186</v>
      </c>
      <c r="M4301" s="63" t="s">
        <v>3187</v>
      </c>
      <c r="N4301" s="63" t="s">
        <v>3199</v>
      </c>
      <c r="O4301" s="62">
        <v>3</v>
      </c>
      <c r="P4301" s="64"/>
    </row>
    <row r="4302" spans="2:16" x14ac:dyDescent="0.25">
      <c r="B4302" s="62">
        <v>4297</v>
      </c>
      <c r="C4302" s="63" t="s">
        <v>3182</v>
      </c>
      <c r="D4302" s="63" t="s">
        <v>3205</v>
      </c>
      <c r="E4302" s="63" t="s">
        <v>3255</v>
      </c>
      <c r="F4302" s="63" t="s">
        <v>3255</v>
      </c>
      <c r="G4302" s="63"/>
      <c r="H4302" s="63"/>
      <c r="I4302" s="62" t="s">
        <v>3189</v>
      </c>
      <c r="J4302" s="63">
        <v>37.700000000000003</v>
      </c>
      <c r="K4302" s="63">
        <v>13</v>
      </c>
      <c r="L4302" s="63" t="s">
        <v>3186</v>
      </c>
      <c r="M4302" s="63" t="s">
        <v>3187</v>
      </c>
      <c r="N4302" s="63" t="s">
        <v>3190</v>
      </c>
      <c r="O4302" s="62">
        <v>3</v>
      </c>
      <c r="P4302" s="64"/>
    </row>
    <row r="4303" spans="2:16" x14ac:dyDescent="0.25">
      <c r="B4303" s="62">
        <v>4298</v>
      </c>
      <c r="C4303" s="63" t="s">
        <v>3182</v>
      </c>
      <c r="D4303" s="63" t="s">
        <v>3205</v>
      </c>
      <c r="E4303" s="63" t="s">
        <v>3255</v>
      </c>
      <c r="F4303" s="63" t="s">
        <v>3255</v>
      </c>
      <c r="G4303" s="63"/>
      <c r="H4303" s="63"/>
      <c r="I4303" s="62" t="s">
        <v>3189</v>
      </c>
      <c r="J4303" s="63">
        <v>48.5</v>
      </c>
      <c r="K4303" s="63">
        <v>13</v>
      </c>
      <c r="L4303" s="63" t="s">
        <v>3186</v>
      </c>
      <c r="M4303" s="63" t="s">
        <v>3187</v>
      </c>
      <c r="N4303" s="63" t="s">
        <v>3190</v>
      </c>
      <c r="O4303" s="62">
        <v>3</v>
      </c>
      <c r="P4303" s="64"/>
    </row>
    <row r="4304" spans="2:16" x14ac:dyDescent="0.25">
      <c r="B4304" s="62">
        <v>4299</v>
      </c>
      <c r="C4304" s="63" t="s">
        <v>3182</v>
      </c>
      <c r="D4304" s="63" t="s">
        <v>3205</v>
      </c>
      <c r="E4304" s="63" t="s">
        <v>3255</v>
      </c>
      <c r="F4304" s="63" t="s">
        <v>3255</v>
      </c>
      <c r="G4304" s="63"/>
      <c r="H4304" s="63"/>
      <c r="I4304" s="62" t="s">
        <v>3189</v>
      </c>
      <c r="J4304" s="63">
        <v>100</v>
      </c>
      <c r="K4304" s="63">
        <v>13</v>
      </c>
      <c r="L4304" s="63" t="s">
        <v>3186</v>
      </c>
      <c r="M4304" s="63" t="s">
        <v>3187</v>
      </c>
      <c r="N4304" s="63" t="s">
        <v>3199</v>
      </c>
      <c r="O4304" s="62">
        <v>3</v>
      </c>
      <c r="P4304" s="64"/>
    </row>
    <row r="4305" spans="2:16" x14ac:dyDescent="0.25">
      <c r="B4305" s="62">
        <v>4300</v>
      </c>
      <c r="C4305" s="63" t="s">
        <v>3182</v>
      </c>
      <c r="D4305" s="63" t="s">
        <v>3182</v>
      </c>
      <c r="E4305" s="63" t="s">
        <v>3182</v>
      </c>
      <c r="F4305" s="63" t="s">
        <v>3182</v>
      </c>
      <c r="G4305" s="63"/>
      <c r="H4305" s="63"/>
      <c r="I4305" s="62" t="s">
        <v>3189</v>
      </c>
      <c r="J4305" s="63">
        <v>34.200000000000003</v>
      </c>
      <c r="K4305" s="63">
        <v>13</v>
      </c>
      <c r="L4305" s="63" t="s">
        <v>3186</v>
      </c>
      <c r="M4305" s="63" t="s">
        <v>3187</v>
      </c>
      <c r="N4305" s="63" t="s">
        <v>3199</v>
      </c>
      <c r="O4305" s="62">
        <v>3</v>
      </c>
      <c r="P4305" s="64"/>
    </row>
    <row r="4306" spans="2:16" x14ac:dyDescent="0.25">
      <c r="B4306" s="62">
        <v>4301</v>
      </c>
      <c r="C4306" s="63" t="s">
        <v>3182</v>
      </c>
      <c r="D4306" s="63" t="s">
        <v>3182</v>
      </c>
      <c r="E4306" s="63" t="s">
        <v>3182</v>
      </c>
      <c r="F4306" s="63" t="s">
        <v>3182</v>
      </c>
      <c r="G4306" s="63"/>
      <c r="H4306" s="63"/>
      <c r="I4306" s="62" t="s">
        <v>3189</v>
      </c>
      <c r="J4306" s="63">
        <v>20</v>
      </c>
      <c r="K4306" s="63">
        <v>12</v>
      </c>
      <c r="L4306" s="63" t="s">
        <v>3186</v>
      </c>
      <c r="M4306" s="63" t="s">
        <v>3187</v>
      </c>
      <c r="N4306" s="63" t="s">
        <v>3198</v>
      </c>
      <c r="O4306" s="62">
        <v>3</v>
      </c>
      <c r="P4306" s="64"/>
    </row>
    <row r="4307" spans="2:16" x14ac:dyDescent="0.25">
      <c r="B4307" s="62">
        <v>4302</v>
      </c>
      <c r="C4307" s="63" t="s">
        <v>3182</v>
      </c>
      <c r="D4307" s="63" t="s">
        <v>3205</v>
      </c>
      <c r="E4307" s="63" t="s">
        <v>3255</v>
      </c>
      <c r="F4307" s="63" t="s">
        <v>3255</v>
      </c>
      <c r="G4307" s="63"/>
      <c r="H4307" s="63"/>
      <c r="I4307" s="62" t="s">
        <v>3189</v>
      </c>
      <c r="J4307" s="63">
        <v>25.7</v>
      </c>
      <c r="K4307" s="63">
        <v>13</v>
      </c>
      <c r="L4307" s="63" t="s">
        <v>3186</v>
      </c>
      <c r="M4307" s="63" t="s">
        <v>3187</v>
      </c>
      <c r="N4307" s="63" t="s">
        <v>3199</v>
      </c>
      <c r="O4307" s="62">
        <v>3</v>
      </c>
      <c r="P4307" s="64"/>
    </row>
    <row r="4308" spans="2:16" x14ac:dyDescent="0.25">
      <c r="B4308" s="62">
        <v>4303</v>
      </c>
      <c r="C4308" s="63" t="s">
        <v>3182</v>
      </c>
      <c r="D4308" s="63" t="s">
        <v>3205</v>
      </c>
      <c r="E4308" s="63" t="s">
        <v>3255</v>
      </c>
      <c r="F4308" s="63" t="s">
        <v>3255</v>
      </c>
      <c r="G4308" s="63"/>
      <c r="H4308" s="63"/>
      <c r="I4308" s="62" t="s">
        <v>3189</v>
      </c>
      <c r="J4308" s="63">
        <v>41</v>
      </c>
      <c r="K4308" s="63">
        <v>13</v>
      </c>
      <c r="L4308" s="63" t="s">
        <v>3186</v>
      </c>
      <c r="M4308" s="63" t="s">
        <v>3187</v>
      </c>
      <c r="N4308" s="63" t="s">
        <v>3199</v>
      </c>
      <c r="O4308" s="62">
        <v>3</v>
      </c>
      <c r="P4308" s="64"/>
    </row>
    <row r="4309" spans="2:16" x14ac:dyDescent="0.25">
      <c r="B4309" s="62">
        <v>4304</v>
      </c>
      <c r="C4309" s="63" t="s">
        <v>3182</v>
      </c>
      <c r="D4309" s="63" t="s">
        <v>3182</v>
      </c>
      <c r="E4309" s="63" t="s">
        <v>3182</v>
      </c>
      <c r="F4309" s="63" t="s">
        <v>3182</v>
      </c>
      <c r="G4309" s="63"/>
      <c r="H4309" s="63"/>
      <c r="I4309" s="62" t="s">
        <v>3189</v>
      </c>
      <c r="J4309" s="63">
        <v>26.1</v>
      </c>
      <c r="K4309" s="63">
        <v>12</v>
      </c>
      <c r="L4309" s="63" t="s">
        <v>3186</v>
      </c>
      <c r="M4309" s="63" t="s">
        <v>3194</v>
      </c>
      <c r="N4309" s="63" t="s">
        <v>3211</v>
      </c>
      <c r="O4309" s="62">
        <v>3</v>
      </c>
      <c r="P4309" s="64"/>
    </row>
    <row r="4310" spans="2:16" x14ac:dyDescent="0.25">
      <c r="B4310" s="62">
        <v>4305</v>
      </c>
      <c r="C4310" s="63" t="s">
        <v>3182</v>
      </c>
      <c r="D4310" s="63" t="s">
        <v>3182</v>
      </c>
      <c r="E4310" s="63" t="s">
        <v>3182</v>
      </c>
      <c r="F4310" s="63" t="s">
        <v>3182</v>
      </c>
      <c r="G4310" s="63"/>
      <c r="H4310" s="63"/>
      <c r="I4310" s="62" t="s">
        <v>3189</v>
      </c>
      <c r="J4310" s="63">
        <v>23.4</v>
      </c>
      <c r="K4310" s="63">
        <v>12</v>
      </c>
      <c r="L4310" s="63" t="s">
        <v>3186</v>
      </c>
      <c r="M4310" s="63" t="s">
        <v>3187</v>
      </c>
      <c r="N4310" s="63" t="s">
        <v>3198</v>
      </c>
      <c r="O4310" s="62">
        <v>3</v>
      </c>
      <c r="P4310" s="64"/>
    </row>
    <row r="4311" spans="2:16" x14ac:dyDescent="0.25">
      <c r="B4311" s="62">
        <v>4306</v>
      </c>
      <c r="C4311" s="63" t="s">
        <v>3182</v>
      </c>
      <c r="D4311" s="63" t="s">
        <v>3182</v>
      </c>
      <c r="E4311" s="63" t="s">
        <v>3182</v>
      </c>
      <c r="F4311" s="63" t="s">
        <v>3182</v>
      </c>
      <c r="G4311" s="63"/>
      <c r="H4311" s="63"/>
      <c r="I4311" s="62" t="s">
        <v>3189</v>
      </c>
      <c r="J4311" s="63">
        <v>26.1</v>
      </c>
      <c r="K4311" s="63">
        <v>12</v>
      </c>
      <c r="L4311" s="63" t="s">
        <v>3186</v>
      </c>
      <c r="M4311" s="63" t="s">
        <v>3194</v>
      </c>
      <c r="N4311" s="63" t="s">
        <v>3211</v>
      </c>
      <c r="O4311" s="62">
        <v>3</v>
      </c>
      <c r="P4311" s="64"/>
    </row>
    <row r="4312" spans="2:16" x14ac:dyDescent="0.25">
      <c r="B4312" s="62">
        <v>4307</v>
      </c>
      <c r="C4312" s="63" t="s">
        <v>3182</v>
      </c>
      <c r="D4312" s="63" t="s">
        <v>3182</v>
      </c>
      <c r="E4312" s="63" t="s">
        <v>3182</v>
      </c>
      <c r="F4312" s="63" t="s">
        <v>3182</v>
      </c>
      <c r="G4312" s="63"/>
      <c r="H4312" s="63"/>
      <c r="I4312" s="62" t="s">
        <v>3189</v>
      </c>
      <c r="J4312" s="63">
        <v>20</v>
      </c>
      <c r="K4312" s="63">
        <v>12</v>
      </c>
      <c r="L4312" s="63" t="s">
        <v>3186</v>
      </c>
      <c r="M4312" s="63" t="s">
        <v>3187</v>
      </c>
      <c r="N4312" s="63" t="s">
        <v>3198</v>
      </c>
      <c r="O4312" s="62">
        <v>3</v>
      </c>
      <c r="P4312" s="64"/>
    </row>
    <row r="4313" spans="2:16" x14ac:dyDescent="0.25">
      <c r="B4313" s="62">
        <v>4308</v>
      </c>
      <c r="C4313" s="63" t="s">
        <v>3182</v>
      </c>
      <c r="D4313" s="63" t="s">
        <v>3182</v>
      </c>
      <c r="E4313" s="63" t="s">
        <v>3182</v>
      </c>
      <c r="F4313" s="63" t="s">
        <v>3182</v>
      </c>
      <c r="G4313" s="63"/>
      <c r="H4313" s="63"/>
      <c r="I4313" s="62" t="s">
        <v>3189</v>
      </c>
      <c r="J4313" s="63">
        <v>32.200000000000003</v>
      </c>
      <c r="K4313" s="63">
        <v>12</v>
      </c>
      <c r="L4313" s="63" t="s">
        <v>3186</v>
      </c>
      <c r="M4313" s="63" t="s">
        <v>3187</v>
      </c>
      <c r="N4313" s="63" t="s">
        <v>3198</v>
      </c>
      <c r="O4313" s="62">
        <v>3</v>
      </c>
      <c r="P4313" s="64"/>
    </row>
    <row r="4314" spans="2:16" x14ac:dyDescent="0.25">
      <c r="B4314" s="62">
        <v>4309</v>
      </c>
      <c r="C4314" s="63" t="s">
        <v>3182</v>
      </c>
      <c r="D4314" s="63" t="s">
        <v>3182</v>
      </c>
      <c r="E4314" s="63" t="s">
        <v>3182</v>
      </c>
      <c r="F4314" s="63" t="s">
        <v>3182</v>
      </c>
      <c r="G4314" s="63"/>
      <c r="H4314" s="63"/>
      <c r="I4314" s="62" t="s">
        <v>3189</v>
      </c>
      <c r="J4314" s="63">
        <v>28.3</v>
      </c>
      <c r="K4314" s="63">
        <v>14</v>
      </c>
      <c r="L4314" s="63" t="s">
        <v>3186</v>
      </c>
      <c r="M4314" s="63" t="s">
        <v>3187</v>
      </c>
      <c r="N4314" s="63" t="s">
        <v>3203</v>
      </c>
      <c r="O4314" s="62">
        <v>3</v>
      </c>
      <c r="P4314" s="64"/>
    </row>
    <row r="4315" spans="2:16" x14ac:dyDescent="0.25">
      <c r="B4315" s="62">
        <v>4310</v>
      </c>
      <c r="C4315" s="63" t="s">
        <v>3182</v>
      </c>
      <c r="D4315" s="63" t="s">
        <v>3182</v>
      </c>
      <c r="E4315" s="63" t="s">
        <v>3182</v>
      </c>
      <c r="F4315" s="63" t="s">
        <v>3182</v>
      </c>
      <c r="G4315" s="63"/>
      <c r="H4315" s="63"/>
      <c r="I4315" s="62" t="s">
        <v>3189</v>
      </c>
      <c r="J4315" s="63">
        <v>53.7</v>
      </c>
      <c r="K4315" s="63">
        <v>12</v>
      </c>
      <c r="L4315" s="63" t="s">
        <v>3186</v>
      </c>
      <c r="M4315" s="63" t="s">
        <v>3187</v>
      </c>
      <c r="N4315" s="63" t="s">
        <v>3198</v>
      </c>
      <c r="O4315" s="62">
        <v>3</v>
      </c>
      <c r="P4315" s="64"/>
    </row>
    <row r="4316" spans="2:16" x14ac:dyDescent="0.25">
      <c r="B4316" s="62">
        <v>4311</v>
      </c>
      <c r="C4316" s="63" t="s">
        <v>3182</v>
      </c>
      <c r="D4316" s="63" t="s">
        <v>3182</v>
      </c>
      <c r="E4316" s="63" t="s">
        <v>3241</v>
      </c>
      <c r="F4316" s="63" t="s">
        <v>3241</v>
      </c>
      <c r="G4316" s="63"/>
      <c r="H4316" s="63"/>
      <c r="I4316" s="62" t="s">
        <v>3189</v>
      </c>
      <c r="J4316" s="63">
        <v>58.1</v>
      </c>
      <c r="K4316" s="63">
        <v>13</v>
      </c>
      <c r="L4316" s="63" t="s">
        <v>3186</v>
      </c>
      <c r="M4316" s="63" t="s">
        <v>3187</v>
      </c>
      <c r="N4316" s="63" t="s">
        <v>3199</v>
      </c>
      <c r="O4316" s="62">
        <v>3</v>
      </c>
      <c r="P4316" s="64"/>
    </row>
    <row r="4317" spans="2:16" x14ac:dyDescent="0.25">
      <c r="B4317" s="62">
        <v>4312</v>
      </c>
      <c r="C4317" s="63" t="s">
        <v>3182</v>
      </c>
      <c r="D4317" s="63" t="s">
        <v>3182</v>
      </c>
      <c r="E4317" s="63" t="s">
        <v>3241</v>
      </c>
      <c r="F4317" s="63" t="s">
        <v>3241</v>
      </c>
      <c r="G4317" s="63"/>
      <c r="H4317" s="63"/>
      <c r="I4317" s="62" t="s">
        <v>3189</v>
      </c>
      <c r="J4317" s="63">
        <v>38.9</v>
      </c>
      <c r="K4317" s="63">
        <v>12</v>
      </c>
      <c r="L4317" s="63" t="s">
        <v>3186</v>
      </c>
      <c r="M4317" s="63" t="s">
        <v>3187</v>
      </c>
      <c r="N4317" s="63" t="s">
        <v>3198</v>
      </c>
      <c r="O4317" s="62">
        <v>3</v>
      </c>
      <c r="P4317" s="64"/>
    </row>
    <row r="4318" spans="2:16" x14ac:dyDescent="0.25">
      <c r="B4318" s="62">
        <v>4313</v>
      </c>
      <c r="C4318" s="63" t="s">
        <v>3182</v>
      </c>
      <c r="D4318" s="63" t="s">
        <v>3182</v>
      </c>
      <c r="E4318" s="63" t="s">
        <v>3241</v>
      </c>
      <c r="F4318" s="63" t="s">
        <v>3241</v>
      </c>
      <c r="G4318" s="63"/>
      <c r="H4318" s="63"/>
      <c r="I4318" s="62" t="s">
        <v>3189</v>
      </c>
      <c r="J4318" s="63">
        <v>35.700000000000003</v>
      </c>
      <c r="K4318" s="63">
        <v>12</v>
      </c>
      <c r="L4318" s="63" t="s">
        <v>3186</v>
      </c>
      <c r="M4318" s="63" t="s">
        <v>3187</v>
      </c>
      <c r="N4318" s="63" t="s">
        <v>3198</v>
      </c>
      <c r="O4318" s="62">
        <v>3</v>
      </c>
      <c r="P4318" s="64"/>
    </row>
    <row r="4319" spans="2:16" x14ac:dyDescent="0.25">
      <c r="B4319" s="62">
        <v>4314</v>
      </c>
      <c r="C4319" s="63" t="s">
        <v>3182</v>
      </c>
      <c r="D4319" s="63" t="s">
        <v>3182</v>
      </c>
      <c r="E4319" s="63" t="s">
        <v>3241</v>
      </c>
      <c r="F4319" s="63" t="s">
        <v>3241</v>
      </c>
      <c r="G4319" s="63"/>
      <c r="H4319" s="63"/>
      <c r="I4319" s="62" t="s">
        <v>3189</v>
      </c>
      <c r="J4319" s="63">
        <v>27.5</v>
      </c>
      <c r="K4319" s="63">
        <v>13</v>
      </c>
      <c r="L4319" s="63" t="s">
        <v>3186</v>
      </c>
      <c r="M4319" s="63" t="s">
        <v>3187</v>
      </c>
      <c r="N4319" s="63" t="s">
        <v>3199</v>
      </c>
      <c r="O4319" s="62">
        <v>3</v>
      </c>
      <c r="P4319" s="64"/>
    </row>
    <row r="4320" spans="2:16" x14ac:dyDescent="0.25">
      <c r="B4320" s="62">
        <v>4315</v>
      </c>
      <c r="C4320" s="63" t="s">
        <v>3182</v>
      </c>
      <c r="D4320" s="63" t="s">
        <v>3182</v>
      </c>
      <c r="E4320" s="63" t="s">
        <v>3241</v>
      </c>
      <c r="F4320" s="63" t="s">
        <v>3241</v>
      </c>
      <c r="G4320" s="63"/>
      <c r="H4320" s="63"/>
      <c r="I4320" s="62" t="s">
        <v>3189</v>
      </c>
      <c r="J4320" s="63">
        <v>46</v>
      </c>
      <c r="K4320" s="63">
        <v>13</v>
      </c>
      <c r="L4320" s="63" t="s">
        <v>3186</v>
      </c>
      <c r="M4320" s="63" t="s">
        <v>3187</v>
      </c>
      <c r="N4320" s="63" t="s">
        <v>3199</v>
      </c>
      <c r="O4320" s="62">
        <v>3</v>
      </c>
      <c r="P4320" s="64"/>
    </row>
    <row r="4321" spans="2:16" x14ac:dyDescent="0.25">
      <c r="B4321" s="62">
        <v>4316</v>
      </c>
      <c r="C4321" s="63" t="s">
        <v>3182</v>
      </c>
      <c r="D4321" s="63" t="s">
        <v>3182</v>
      </c>
      <c r="E4321" s="63" t="s">
        <v>3241</v>
      </c>
      <c r="F4321" s="63" t="s">
        <v>3241</v>
      </c>
      <c r="G4321" s="63"/>
      <c r="H4321" s="63"/>
      <c r="I4321" s="62" t="s">
        <v>3189</v>
      </c>
      <c r="J4321" s="63">
        <v>39.6</v>
      </c>
      <c r="K4321" s="63">
        <v>14</v>
      </c>
      <c r="L4321" s="63" t="s">
        <v>3186</v>
      </c>
      <c r="M4321" s="63" t="s">
        <v>3187</v>
      </c>
      <c r="N4321" s="63" t="s">
        <v>3203</v>
      </c>
      <c r="O4321" s="62">
        <v>3</v>
      </c>
      <c r="P4321" s="64"/>
    </row>
    <row r="4322" spans="2:16" x14ac:dyDescent="0.25">
      <c r="B4322" s="62">
        <v>4317</v>
      </c>
      <c r="C4322" s="63" t="s">
        <v>3182</v>
      </c>
      <c r="D4322" s="63" t="s">
        <v>3182</v>
      </c>
      <c r="E4322" s="63" t="s">
        <v>3182</v>
      </c>
      <c r="F4322" s="63" t="s">
        <v>3182</v>
      </c>
      <c r="G4322" s="63"/>
      <c r="H4322" s="63"/>
      <c r="I4322" s="62" t="s">
        <v>3189</v>
      </c>
      <c r="J4322" s="63">
        <v>34.4</v>
      </c>
      <c r="K4322" s="63">
        <v>12</v>
      </c>
      <c r="L4322" s="63" t="s">
        <v>3186</v>
      </c>
      <c r="M4322" s="63" t="s">
        <v>3194</v>
      </c>
      <c r="N4322" s="63" t="s">
        <v>3211</v>
      </c>
      <c r="O4322" s="62">
        <v>3</v>
      </c>
      <c r="P4322" s="64"/>
    </row>
    <row r="4323" spans="2:16" x14ac:dyDescent="0.25">
      <c r="B4323" s="62">
        <v>4318</v>
      </c>
      <c r="C4323" s="63" t="s">
        <v>3182</v>
      </c>
      <c r="D4323" s="63" t="s">
        <v>3182</v>
      </c>
      <c r="E4323" s="63" t="s">
        <v>3182</v>
      </c>
      <c r="F4323" s="63" t="s">
        <v>3182</v>
      </c>
      <c r="G4323" s="63"/>
      <c r="H4323" s="63"/>
      <c r="I4323" s="62" t="s">
        <v>3189</v>
      </c>
      <c r="J4323" s="63">
        <v>51.7</v>
      </c>
      <c r="K4323" s="63">
        <v>13</v>
      </c>
      <c r="L4323" s="63" t="s">
        <v>3186</v>
      </c>
      <c r="M4323" s="63" t="s">
        <v>3187</v>
      </c>
      <c r="N4323" s="63" t="s">
        <v>3190</v>
      </c>
      <c r="O4323" s="62">
        <v>3</v>
      </c>
      <c r="P4323" s="64"/>
    </row>
    <row r="4324" spans="2:16" x14ac:dyDescent="0.25">
      <c r="B4324" s="62">
        <v>4319</v>
      </c>
      <c r="C4324" s="63" t="s">
        <v>3182</v>
      </c>
      <c r="D4324" s="63" t="s">
        <v>3182</v>
      </c>
      <c r="E4324" s="63" t="s">
        <v>3182</v>
      </c>
      <c r="F4324" s="63" t="s">
        <v>3182</v>
      </c>
      <c r="G4324" s="63"/>
      <c r="H4324" s="63"/>
      <c r="I4324" s="62" t="s">
        <v>3189</v>
      </c>
      <c r="J4324" s="63">
        <v>48</v>
      </c>
      <c r="K4324" s="63">
        <v>13</v>
      </c>
      <c r="L4324" s="63" t="s">
        <v>3186</v>
      </c>
      <c r="M4324" s="63" t="s">
        <v>3187</v>
      </c>
      <c r="N4324" s="63" t="s">
        <v>3190</v>
      </c>
      <c r="O4324" s="62">
        <v>3</v>
      </c>
      <c r="P4324" s="64"/>
    </row>
    <row r="4325" spans="2:16" x14ac:dyDescent="0.25">
      <c r="B4325" s="62">
        <v>4320</v>
      </c>
      <c r="C4325" s="63" t="s">
        <v>3182</v>
      </c>
      <c r="D4325" s="63" t="s">
        <v>3182</v>
      </c>
      <c r="E4325" s="63" t="s">
        <v>3241</v>
      </c>
      <c r="F4325" s="63" t="s">
        <v>3241</v>
      </c>
      <c r="G4325" s="63"/>
      <c r="H4325" s="63"/>
      <c r="I4325" s="62" t="s">
        <v>3189</v>
      </c>
      <c r="J4325" s="63">
        <v>40.299999999999997</v>
      </c>
      <c r="K4325" s="63">
        <v>14</v>
      </c>
      <c r="L4325" s="63" t="s">
        <v>3186</v>
      </c>
      <c r="M4325" s="63" t="s">
        <v>3187</v>
      </c>
      <c r="N4325" s="63" t="s">
        <v>3203</v>
      </c>
      <c r="O4325" s="62">
        <v>3</v>
      </c>
      <c r="P4325" s="64"/>
    </row>
    <row r="4326" spans="2:16" x14ac:dyDescent="0.25">
      <c r="B4326" s="62">
        <v>4321</v>
      </c>
      <c r="C4326" s="63" t="s">
        <v>3182</v>
      </c>
      <c r="D4326" s="63" t="s">
        <v>3182</v>
      </c>
      <c r="E4326" s="63" t="s">
        <v>3202</v>
      </c>
      <c r="F4326" s="63" t="s">
        <v>3202</v>
      </c>
      <c r="G4326" s="63"/>
      <c r="H4326" s="63"/>
      <c r="I4326" s="62" t="s">
        <v>3189</v>
      </c>
      <c r="J4326" s="63">
        <v>37.5</v>
      </c>
      <c r="K4326" s="63">
        <v>14</v>
      </c>
      <c r="L4326" s="63" t="s">
        <v>3186</v>
      </c>
      <c r="M4326" s="63" t="s">
        <v>3187</v>
      </c>
      <c r="N4326" s="63" t="s">
        <v>3203</v>
      </c>
      <c r="O4326" s="62">
        <v>3</v>
      </c>
      <c r="P4326" s="64"/>
    </row>
    <row r="4327" spans="2:16" x14ac:dyDescent="0.25">
      <c r="B4327" s="62">
        <v>4322</v>
      </c>
      <c r="C4327" s="63" t="s">
        <v>3182</v>
      </c>
      <c r="D4327" s="63" t="s">
        <v>3182</v>
      </c>
      <c r="E4327" s="63" t="s">
        <v>3202</v>
      </c>
      <c r="F4327" s="63" t="s">
        <v>3202</v>
      </c>
      <c r="G4327" s="63"/>
      <c r="H4327" s="63"/>
      <c r="I4327" s="62" t="s">
        <v>3189</v>
      </c>
      <c r="J4327" s="63">
        <v>25</v>
      </c>
      <c r="K4327" s="63">
        <v>13</v>
      </c>
      <c r="L4327" s="63" t="s">
        <v>3186</v>
      </c>
      <c r="M4327" s="63" t="s">
        <v>3187</v>
      </c>
      <c r="N4327" s="63" t="s">
        <v>3190</v>
      </c>
      <c r="O4327" s="62">
        <v>3</v>
      </c>
      <c r="P4327" s="64"/>
    </row>
    <row r="4328" spans="2:16" x14ac:dyDescent="0.25">
      <c r="B4328" s="62">
        <v>4323</v>
      </c>
      <c r="C4328" s="63" t="s">
        <v>3182</v>
      </c>
      <c r="D4328" s="63" t="s">
        <v>3182</v>
      </c>
      <c r="E4328" s="63" t="s">
        <v>3202</v>
      </c>
      <c r="F4328" s="63" t="s">
        <v>3202</v>
      </c>
      <c r="G4328" s="63"/>
      <c r="H4328" s="63"/>
      <c r="I4328" s="62" t="s">
        <v>3189</v>
      </c>
      <c r="J4328" s="63">
        <v>25</v>
      </c>
      <c r="K4328" s="63">
        <v>13</v>
      </c>
      <c r="L4328" s="63" t="s">
        <v>3186</v>
      </c>
      <c r="M4328" s="63" t="s">
        <v>3187</v>
      </c>
      <c r="N4328" s="63" t="s">
        <v>3199</v>
      </c>
      <c r="O4328" s="62">
        <v>3</v>
      </c>
      <c r="P4328" s="64"/>
    </row>
    <row r="4329" spans="2:16" x14ac:dyDescent="0.25">
      <c r="B4329" s="62">
        <v>4324</v>
      </c>
      <c r="C4329" s="63" t="s">
        <v>3182</v>
      </c>
      <c r="D4329" s="63" t="s">
        <v>3182</v>
      </c>
      <c r="E4329" s="63" t="s">
        <v>3202</v>
      </c>
      <c r="F4329" s="63" t="s">
        <v>3202</v>
      </c>
      <c r="G4329" s="63"/>
      <c r="H4329" s="63"/>
      <c r="I4329" s="62" t="s">
        <v>3189</v>
      </c>
      <c r="J4329" s="63">
        <v>54.5</v>
      </c>
      <c r="K4329" s="63">
        <v>12</v>
      </c>
      <c r="L4329" s="63" t="s">
        <v>3186</v>
      </c>
      <c r="M4329" s="63" t="s">
        <v>3187</v>
      </c>
      <c r="N4329" s="63" t="s">
        <v>3198</v>
      </c>
      <c r="O4329" s="62">
        <v>3</v>
      </c>
      <c r="P4329" s="64"/>
    </row>
    <row r="4330" spans="2:16" x14ac:dyDescent="0.25">
      <c r="B4330" s="62">
        <v>4325</v>
      </c>
      <c r="C4330" s="63" t="s">
        <v>3182</v>
      </c>
      <c r="D4330" s="63" t="s">
        <v>3182</v>
      </c>
      <c r="E4330" s="63" t="s">
        <v>3202</v>
      </c>
      <c r="F4330" s="63" t="s">
        <v>3202</v>
      </c>
      <c r="G4330" s="63"/>
      <c r="H4330" s="63"/>
      <c r="I4330" s="62" t="s">
        <v>3189</v>
      </c>
      <c r="J4330" s="63">
        <v>37.5</v>
      </c>
      <c r="K4330" s="63">
        <v>12</v>
      </c>
      <c r="L4330" s="63" t="s">
        <v>3186</v>
      </c>
      <c r="M4330" s="63" t="s">
        <v>3187</v>
      </c>
      <c r="N4330" s="63" t="s">
        <v>3198</v>
      </c>
      <c r="O4330" s="62">
        <v>3</v>
      </c>
      <c r="P4330" s="64"/>
    </row>
    <row r="4331" spans="2:16" x14ac:dyDescent="0.25">
      <c r="B4331" s="62">
        <v>4326</v>
      </c>
      <c r="C4331" s="63" t="s">
        <v>3182</v>
      </c>
      <c r="D4331" s="63" t="s">
        <v>3182</v>
      </c>
      <c r="E4331" s="63" t="s">
        <v>3202</v>
      </c>
      <c r="F4331" s="63" t="s">
        <v>3202</v>
      </c>
      <c r="G4331" s="63"/>
      <c r="H4331" s="63"/>
      <c r="I4331" s="62" t="s">
        <v>3189</v>
      </c>
      <c r="J4331" s="63">
        <v>49</v>
      </c>
      <c r="K4331" s="63">
        <v>12</v>
      </c>
      <c r="L4331" s="63" t="s">
        <v>3186</v>
      </c>
      <c r="M4331" s="63" t="s">
        <v>3187</v>
      </c>
      <c r="N4331" s="63" t="s">
        <v>3198</v>
      </c>
      <c r="O4331" s="62">
        <v>3</v>
      </c>
      <c r="P4331" s="64"/>
    </row>
    <row r="4332" spans="2:16" x14ac:dyDescent="0.25">
      <c r="B4332" s="62">
        <v>4327</v>
      </c>
      <c r="C4332" s="63" t="s">
        <v>3182</v>
      </c>
      <c r="D4332" s="63" t="s">
        <v>3182</v>
      </c>
      <c r="E4332" s="63" t="s">
        <v>3202</v>
      </c>
      <c r="F4332" s="63" t="s">
        <v>3202</v>
      </c>
      <c r="G4332" s="63"/>
      <c r="H4332" s="63"/>
      <c r="I4332" s="62" t="s">
        <v>3189</v>
      </c>
      <c r="J4332" s="63">
        <v>26.5</v>
      </c>
      <c r="K4332" s="63">
        <v>12</v>
      </c>
      <c r="L4332" s="63" t="s">
        <v>3186</v>
      </c>
      <c r="M4332" s="63" t="s">
        <v>3187</v>
      </c>
      <c r="N4332" s="63" t="s">
        <v>3198</v>
      </c>
      <c r="O4332" s="62">
        <v>3</v>
      </c>
      <c r="P4332" s="64"/>
    </row>
    <row r="4333" spans="2:16" x14ac:dyDescent="0.25">
      <c r="B4333" s="62">
        <v>4328</v>
      </c>
      <c r="C4333" s="63" t="s">
        <v>3182</v>
      </c>
      <c r="D4333" s="63" t="s">
        <v>3182</v>
      </c>
      <c r="E4333" s="63" t="s">
        <v>3202</v>
      </c>
      <c r="F4333" s="63" t="s">
        <v>3202</v>
      </c>
      <c r="G4333" s="63"/>
      <c r="H4333" s="63"/>
      <c r="I4333" s="62" t="s">
        <v>3189</v>
      </c>
      <c r="J4333" s="63">
        <v>37.700000000000003</v>
      </c>
      <c r="K4333" s="63">
        <v>13</v>
      </c>
      <c r="L4333" s="63" t="s">
        <v>3186</v>
      </c>
      <c r="M4333" s="63" t="s">
        <v>3187</v>
      </c>
      <c r="N4333" s="63" t="s">
        <v>3199</v>
      </c>
      <c r="O4333" s="62">
        <v>3</v>
      </c>
      <c r="P4333" s="64"/>
    </row>
    <row r="4334" spans="2:16" x14ac:dyDescent="0.25">
      <c r="B4334" s="62">
        <v>4329</v>
      </c>
      <c r="C4334" s="63" t="s">
        <v>3182</v>
      </c>
      <c r="D4334" s="63" t="s">
        <v>3182</v>
      </c>
      <c r="E4334" s="63" t="s">
        <v>3202</v>
      </c>
      <c r="F4334" s="63" t="s">
        <v>3202</v>
      </c>
      <c r="G4334" s="63"/>
      <c r="H4334" s="63"/>
      <c r="I4334" s="62" t="s">
        <v>3189</v>
      </c>
      <c r="J4334" s="63">
        <v>40.299999999999997</v>
      </c>
      <c r="K4334" s="63">
        <v>12</v>
      </c>
      <c r="L4334" s="63" t="s">
        <v>3186</v>
      </c>
      <c r="M4334" s="63" t="s">
        <v>3187</v>
      </c>
      <c r="N4334" s="63" t="s">
        <v>3198</v>
      </c>
      <c r="O4334" s="62">
        <v>3</v>
      </c>
      <c r="P4334" s="64"/>
    </row>
    <row r="4335" spans="2:16" x14ac:dyDescent="0.25">
      <c r="B4335" s="62">
        <v>4330</v>
      </c>
      <c r="C4335" s="63" t="s">
        <v>3182</v>
      </c>
      <c r="D4335" s="63" t="s">
        <v>3182</v>
      </c>
      <c r="E4335" s="63" t="s">
        <v>3202</v>
      </c>
      <c r="F4335" s="63" t="s">
        <v>3202</v>
      </c>
      <c r="G4335" s="63"/>
      <c r="H4335" s="63"/>
      <c r="I4335" s="62" t="s">
        <v>3189</v>
      </c>
      <c r="J4335" s="63">
        <v>53.9</v>
      </c>
      <c r="K4335" s="63">
        <v>12</v>
      </c>
      <c r="L4335" s="63" t="s">
        <v>3186</v>
      </c>
      <c r="M4335" s="63" t="s">
        <v>3187</v>
      </c>
      <c r="N4335" s="63" t="s">
        <v>3198</v>
      </c>
      <c r="O4335" s="62">
        <v>3</v>
      </c>
      <c r="P4335" s="64"/>
    </row>
    <row r="4336" spans="2:16" x14ac:dyDescent="0.25">
      <c r="B4336" s="62">
        <v>4331</v>
      </c>
      <c r="C4336" s="63" t="s">
        <v>3182</v>
      </c>
      <c r="D4336" s="63" t="s">
        <v>3182</v>
      </c>
      <c r="E4336" s="63" t="s">
        <v>3202</v>
      </c>
      <c r="F4336" s="63" t="s">
        <v>3202</v>
      </c>
      <c r="G4336" s="63"/>
      <c r="H4336" s="63"/>
      <c r="I4336" s="62" t="s">
        <v>3189</v>
      </c>
      <c r="J4336" s="63">
        <v>40.1</v>
      </c>
      <c r="K4336" s="63">
        <v>12</v>
      </c>
      <c r="L4336" s="63" t="s">
        <v>3186</v>
      </c>
      <c r="M4336" s="63" t="s">
        <v>3187</v>
      </c>
      <c r="N4336" s="63" t="s">
        <v>3198</v>
      </c>
      <c r="O4336" s="62">
        <v>3</v>
      </c>
      <c r="P4336" s="64"/>
    </row>
    <row r="4337" spans="2:16" x14ac:dyDescent="0.25">
      <c r="B4337" s="62">
        <v>4332</v>
      </c>
      <c r="C4337" s="63" t="s">
        <v>3182</v>
      </c>
      <c r="D4337" s="63" t="s">
        <v>3182</v>
      </c>
      <c r="E4337" s="63" t="s">
        <v>3202</v>
      </c>
      <c r="F4337" s="63" t="s">
        <v>3202</v>
      </c>
      <c r="G4337" s="63"/>
      <c r="H4337" s="63"/>
      <c r="I4337" s="62" t="s">
        <v>3189</v>
      </c>
      <c r="J4337" s="63">
        <v>60.8</v>
      </c>
      <c r="K4337" s="63">
        <v>12</v>
      </c>
      <c r="L4337" s="63" t="s">
        <v>3186</v>
      </c>
      <c r="M4337" s="63" t="s">
        <v>3187</v>
      </c>
      <c r="N4337" s="63" t="s">
        <v>3198</v>
      </c>
      <c r="O4337" s="62">
        <v>3</v>
      </c>
      <c r="P4337" s="64"/>
    </row>
    <row r="4338" spans="2:16" x14ac:dyDescent="0.25">
      <c r="B4338" s="62">
        <v>4333</v>
      </c>
      <c r="C4338" s="63" t="s">
        <v>3182</v>
      </c>
      <c r="D4338" s="63" t="s">
        <v>3182</v>
      </c>
      <c r="E4338" s="63" t="s">
        <v>3202</v>
      </c>
      <c r="F4338" s="63" t="s">
        <v>3202</v>
      </c>
      <c r="G4338" s="63"/>
      <c r="H4338" s="63"/>
      <c r="I4338" s="62" t="s">
        <v>3189</v>
      </c>
      <c r="J4338" s="63">
        <v>60</v>
      </c>
      <c r="K4338" s="63">
        <v>13</v>
      </c>
      <c r="L4338" s="63" t="s">
        <v>3186</v>
      </c>
      <c r="M4338" s="63" t="s">
        <v>3187</v>
      </c>
      <c r="N4338" s="63" t="s">
        <v>3199</v>
      </c>
      <c r="O4338" s="62">
        <v>3</v>
      </c>
      <c r="P4338" s="64"/>
    </row>
    <row r="4339" spans="2:16" x14ac:dyDescent="0.25">
      <c r="B4339" s="62">
        <v>4334</v>
      </c>
      <c r="C4339" s="63" t="s">
        <v>3182</v>
      </c>
      <c r="D4339" s="63" t="s">
        <v>3182</v>
      </c>
      <c r="E4339" s="63" t="s">
        <v>3202</v>
      </c>
      <c r="F4339" s="63" t="s">
        <v>3202</v>
      </c>
      <c r="G4339" s="63"/>
      <c r="H4339" s="63"/>
      <c r="I4339" s="62" t="s">
        <v>3189</v>
      </c>
      <c r="J4339" s="63">
        <v>54.6</v>
      </c>
      <c r="K4339" s="63">
        <v>12</v>
      </c>
      <c r="L4339" s="63" t="s">
        <v>3186</v>
      </c>
      <c r="M4339" s="63" t="s">
        <v>3187</v>
      </c>
      <c r="N4339" s="63" t="s">
        <v>3198</v>
      </c>
      <c r="O4339" s="62">
        <v>3</v>
      </c>
      <c r="P4339" s="64"/>
    </row>
    <row r="4340" spans="2:16" x14ac:dyDescent="0.25">
      <c r="B4340" s="62">
        <v>4335</v>
      </c>
      <c r="C4340" s="63" t="s">
        <v>3182</v>
      </c>
      <c r="D4340" s="63" t="s">
        <v>3182</v>
      </c>
      <c r="E4340" s="63" t="s">
        <v>3202</v>
      </c>
      <c r="F4340" s="63" t="s">
        <v>3202</v>
      </c>
      <c r="G4340" s="63"/>
      <c r="H4340" s="63"/>
      <c r="I4340" s="62" t="s">
        <v>3189</v>
      </c>
      <c r="J4340" s="63">
        <v>27.3</v>
      </c>
      <c r="K4340" s="63">
        <v>12</v>
      </c>
      <c r="L4340" s="63" t="s">
        <v>3186</v>
      </c>
      <c r="M4340" s="63" t="s">
        <v>3187</v>
      </c>
      <c r="N4340" s="63" t="s">
        <v>3198</v>
      </c>
      <c r="O4340" s="62">
        <v>3</v>
      </c>
      <c r="P4340" s="64"/>
    </row>
    <row r="4341" spans="2:16" x14ac:dyDescent="0.25">
      <c r="B4341" s="62">
        <v>4336</v>
      </c>
      <c r="C4341" s="63" t="s">
        <v>3182</v>
      </c>
      <c r="D4341" s="63" t="s">
        <v>3182</v>
      </c>
      <c r="E4341" s="63" t="s">
        <v>3241</v>
      </c>
      <c r="F4341" s="63" t="s">
        <v>3241</v>
      </c>
      <c r="G4341" s="63"/>
      <c r="H4341" s="63"/>
      <c r="I4341" s="62" t="s">
        <v>3189</v>
      </c>
      <c r="J4341" s="63">
        <v>27.5</v>
      </c>
      <c r="K4341" s="63">
        <v>13</v>
      </c>
      <c r="L4341" s="63" t="s">
        <v>3186</v>
      </c>
      <c r="M4341" s="63" t="s">
        <v>3187</v>
      </c>
      <c r="N4341" s="63" t="s">
        <v>3199</v>
      </c>
      <c r="O4341" s="62">
        <v>3</v>
      </c>
      <c r="P4341" s="64"/>
    </row>
    <row r="4342" spans="2:16" x14ac:dyDescent="0.25">
      <c r="B4342" s="62">
        <v>4337</v>
      </c>
      <c r="C4342" s="63" t="s">
        <v>3182</v>
      </c>
      <c r="D4342" s="63" t="s">
        <v>3182</v>
      </c>
      <c r="E4342" s="63" t="s">
        <v>3241</v>
      </c>
      <c r="F4342" s="63" t="s">
        <v>3241</v>
      </c>
      <c r="G4342" s="63"/>
      <c r="H4342" s="63"/>
      <c r="I4342" s="62" t="s">
        <v>3189</v>
      </c>
      <c r="J4342" s="63">
        <v>45.8</v>
      </c>
      <c r="K4342" s="63">
        <v>14</v>
      </c>
      <c r="L4342" s="63" t="s">
        <v>3186</v>
      </c>
      <c r="M4342" s="63" t="s">
        <v>3187</v>
      </c>
      <c r="N4342" s="63" t="s">
        <v>3203</v>
      </c>
      <c r="O4342" s="62">
        <v>3</v>
      </c>
      <c r="P4342" s="64"/>
    </row>
    <row r="4343" spans="2:16" x14ac:dyDescent="0.25">
      <c r="B4343" s="62">
        <v>4338</v>
      </c>
      <c r="C4343" s="63" t="s">
        <v>3182</v>
      </c>
      <c r="D4343" s="63" t="s">
        <v>3182</v>
      </c>
      <c r="E4343" s="63" t="s">
        <v>3202</v>
      </c>
      <c r="F4343" s="63" t="s">
        <v>3202</v>
      </c>
      <c r="G4343" s="63"/>
      <c r="H4343" s="63"/>
      <c r="I4343" s="62" t="s">
        <v>3189</v>
      </c>
      <c r="J4343" s="63">
        <v>47.2</v>
      </c>
      <c r="K4343" s="63">
        <v>14</v>
      </c>
      <c r="L4343" s="63" t="s">
        <v>3186</v>
      </c>
      <c r="M4343" s="63" t="s">
        <v>3187</v>
      </c>
      <c r="N4343" s="63" t="s">
        <v>3203</v>
      </c>
      <c r="O4343" s="62">
        <v>3</v>
      </c>
      <c r="P4343" s="64"/>
    </row>
    <row r="4344" spans="2:16" x14ac:dyDescent="0.25">
      <c r="B4344" s="62">
        <v>4339</v>
      </c>
      <c r="C4344" s="63" t="s">
        <v>3182</v>
      </c>
      <c r="D4344" s="63" t="s">
        <v>3182</v>
      </c>
      <c r="E4344" s="63" t="s">
        <v>3202</v>
      </c>
      <c r="F4344" s="63" t="s">
        <v>3202</v>
      </c>
      <c r="G4344" s="63"/>
      <c r="H4344" s="63"/>
      <c r="I4344" s="62" t="s">
        <v>3189</v>
      </c>
      <c r="J4344" s="63">
        <v>38</v>
      </c>
      <c r="K4344" s="63">
        <v>12</v>
      </c>
      <c r="L4344" s="63" t="s">
        <v>3186</v>
      </c>
      <c r="M4344" s="63" t="s">
        <v>3187</v>
      </c>
      <c r="N4344" s="63" t="s">
        <v>3198</v>
      </c>
      <c r="O4344" s="62">
        <v>3</v>
      </c>
      <c r="P4344" s="64"/>
    </row>
    <row r="4345" spans="2:16" x14ac:dyDescent="0.25">
      <c r="B4345" s="62">
        <v>4340</v>
      </c>
      <c r="C4345" s="63" t="s">
        <v>3182</v>
      </c>
      <c r="D4345" s="63" t="s">
        <v>3182</v>
      </c>
      <c r="E4345" s="63" t="s">
        <v>3202</v>
      </c>
      <c r="F4345" s="63" t="s">
        <v>3202</v>
      </c>
      <c r="G4345" s="63"/>
      <c r="H4345" s="63"/>
      <c r="I4345" s="62" t="s">
        <v>3189</v>
      </c>
      <c r="J4345" s="63">
        <v>53.5</v>
      </c>
      <c r="K4345" s="63">
        <v>12</v>
      </c>
      <c r="L4345" s="63" t="s">
        <v>3186</v>
      </c>
      <c r="M4345" s="63" t="s">
        <v>3187</v>
      </c>
      <c r="N4345" s="63" t="s">
        <v>3198</v>
      </c>
      <c r="O4345" s="62">
        <v>3</v>
      </c>
      <c r="P4345" s="64"/>
    </row>
    <row r="4346" spans="2:16" x14ac:dyDescent="0.25">
      <c r="B4346" s="62">
        <v>4341</v>
      </c>
      <c r="C4346" s="63" t="s">
        <v>3182</v>
      </c>
      <c r="D4346" s="63" t="s">
        <v>3182</v>
      </c>
      <c r="E4346" s="63" t="s">
        <v>3241</v>
      </c>
      <c r="F4346" s="63" t="s">
        <v>3241</v>
      </c>
      <c r="G4346" s="63"/>
      <c r="H4346" s="63"/>
      <c r="I4346" s="62" t="s">
        <v>3189</v>
      </c>
      <c r="J4346" s="63">
        <v>55.1</v>
      </c>
      <c r="K4346" s="63">
        <v>12</v>
      </c>
      <c r="L4346" s="63" t="s">
        <v>3186</v>
      </c>
      <c r="M4346" s="63" t="s">
        <v>3187</v>
      </c>
      <c r="N4346" s="63" t="s">
        <v>3198</v>
      </c>
      <c r="O4346" s="62">
        <v>3</v>
      </c>
      <c r="P4346" s="64"/>
    </row>
    <row r="4347" spans="2:16" x14ac:dyDescent="0.25">
      <c r="B4347" s="62">
        <v>4342</v>
      </c>
      <c r="C4347" s="63" t="s">
        <v>3182</v>
      </c>
      <c r="D4347" s="63" t="s">
        <v>3182</v>
      </c>
      <c r="E4347" s="63" t="s">
        <v>3241</v>
      </c>
      <c r="F4347" s="63" t="s">
        <v>3241</v>
      </c>
      <c r="G4347" s="63"/>
      <c r="H4347" s="63"/>
      <c r="I4347" s="62" t="s">
        <v>3189</v>
      </c>
      <c r="J4347" s="63">
        <v>55.3</v>
      </c>
      <c r="K4347" s="63">
        <v>12</v>
      </c>
      <c r="L4347" s="63" t="s">
        <v>3186</v>
      </c>
      <c r="M4347" s="63" t="s">
        <v>3194</v>
      </c>
      <c r="N4347" s="63" t="s">
        <v>3211</v>
      </c>
      <c r="O4347" s="62">
        <v>3</v>
      </c>
      <c r="P4347" s="64"/>
    </row>
    <row r="4348" spans="2:16" x14ac:dyDescent="0.25">
      <c r="B4348" s="62">
        <v>4343</v>
      </c>
      <c r="C4348" s="63" t="s">
        <v>3182</v>
      </c>
      <c r="D4348" s="63" t="s">
        <v>3182</v>
      </c>
      <c r="E4348" s="63" t="s">
        <v>3241</v>
      </c>
      <c r="F4348" s="63" t="s">
        <v>3241</v>
      </c>
      <c r="G4348" s="63"/>
      <c r="H4348" s="63"/>
      <c r="I4348" s="62" t="s">
        <v>3189</v>
      </c>
      <c r="J4348" s="63">
        <v>54.4</v>
      </c>
      <c r="K4348" s="63">
        <v>13</v>
      </c>
      <c r="L4348" s="63" t="s">
        <v>3186</v>
      </c>
      <c r="M4348" s="63" t="s">
        <v>3187</v>
      </c>
      <c r="N4348" s="63" t="s">
        <v>3199</v>
      </c>
      <c r="O4348" s="62">
        <v>3</v>
      </c>
      <c r="P4348" s="64"/>
    </row>
    <row r="4349" spans="2:16" x14ac:dyDescent="0.25">
      <c r="B4349" s="62">
        <v>4344</v>
      </c>
      <c r="C4349" s="63" t="s">
        <v>3182</v>
      </c>
      <c r="D4349" s="63" t="s">
        <v>3182</v>
      </c>
      <c r="E4349" s="63" t="s">
        <v>3202</v>
      </c>
      <c r="F4349" s="63" t="s">
        <v>3202</v>
      </c>
      <c r="G4349" s="63"/>
      <c r="H4349" s="63"/>
      <c r="I4349" s="62" t="s">
        <v>3189</v>
      </c>
      <c r="J4349" s="63">
        <v>20</v>
      </c>
      <c r="K4349" s="63">
        <v>13</v>
      </c>
      <c r="L4349" s="63" t="s">
        <v>3186</v>
      </c>
      <c r="M4349" s="63" t="s">
        <v>3187</v>
      </c>
      <c r="N4349" s="63" t="s">
        <v>3190</v>
      </c>
      <c r="O4349" s="62">
        <v>3</v>
      </c>
      <c r="P4349" s="64"/>
    </row>
    <row r="4350" spans="2:16" x14ac:dyDescent="0.25">
      <c r="B4350" s="62">
        <v>4345</v>
      </c>
      <c r="C4350" s="63" t="s">
        <v>3182</v>
      </c>
      <c r="D4350" s="63" t="s">
        <v>3182</v>
      </c>
      <c r="E4350" s="63" t="s">
        <v>3202</v>
      </c>
      <c r="F4350" s="63" t="s">
        <v>3202</v>
      </c>
      <c r="G4350" s="63"/>
      <c r="H4350" s="63"/>
      <c r="I4350" s="62" t="s">
        <v>3200</v>
      </c>
      <c r="J4350" s="63">
        <v>25</v>
      </c>
      <c r="K4350" s="63">
        <v>8</v>
      </c>
      <c r="L4350" s="63" t="s">
        <v>3186</v>
      </c>
      <c r="M4350" s="63" t="s">
        <v>3187</v>
      </c>
      <c r="N4350" s="63" t="s">
        <v>3204</v>
      </c>
      <c r="O4350" s="62">
        <v>2</v>
      </c>
    </row>
    <row r="4351" spans="2:16" x14ac:dyDescent="0.25">
      <c r="B4351" s="62">
        <v>4346</v>
      </c>
      <c r="C4351" s="63" t="s">
        <v>3182</v>
      </c>
      <c r="D4351" s="63" t="s">
        <v>3182</v>
      </c>
      <c r="E4351" s="63" t="s">
        <v>3202</v>
      </c>
      <c r="F4351" s="63" t="s">
        <v>3202</v>
      </c>
      <c r="G4351" s="63"/>
      <c r="H4351" s="63"/>
      <c r="I4351" s="62" t="s">
        <v>3189</v>
      </c>
      <c r="J4351" s="63">
        <v>57</v>
      </c>
      <c r="K4351" s="63">
        <v>12</v>
      </c>
      <c r="L4351" s="63" t="s">
        <v>3186</v>
      </c>
      <c r="M4351" s="63" t="s">
        <v>3194</v>
      </c>
      <c r="N4351" s="63" t="s">
        <v>3211</v>
      </c>
      <c r="O4351" s="62">
        <v>3</v>
      </c>
      <c r="P4351" s="64"/>
    </row>
    <row r="4352" spans="2:16" x14ac:dyDescent="0.25">
      <c r="B4352" s="62">
        <v>4347</v>
      </c>
      <c r="C4352" s="63" t="s">
        <v>3182</v>
      </c>
      <c r="D4352" s="63" t="s">
        <v>3182</v>
      </c>
      <c r="E4352" s="63" t="s">
        <v>3202</v>
      </c>
      <c r="F4352" s="63" t="s">
        <v>3202</v>
      </c>
      <c r="G4352" s="63"/>
      <c r="H4352" s="63"/>
      <c r="I4352" s="62" t="s">
        <v>3189</v>
      </c>
      <c r="J4352" s="63">
        <v>41.2</v>
      </c>
      <c r="K4352" s="63">
        <v>12</v>
      </c>
      <c r="L4352" s="63" t="s">
        <v>3186</v>
      </c>
      <c r="M4352" s="63" t="s">
        <v>3187</v>
      </c>
      <c r="N4352" s="63" t="s">
        <v>3198</v>
      </c>
      <c r="O4352" s="62">
        <v>3</v>
      </c>
      <c r="P4352" s="64"/>
    </row>
    <row r="4353" spans="2:16" x14ac:dyDescent="0.25">
      <c r="B4353" s="62">
        <v>4348</v>
      </c>
      <c r="C4353" s="63" t="s">
        <v>3182</v>
      </c>
      <c r="D4353" s="63" t="s">
        <v>3182</v>
      </c>
      <c r="E4353" s="63" t="s">
        <v>3202</v>
      </c>
      <c r="F4353" s="63" t="s">
        <v>3202</v>
      </c>
      <c r="G4353" s="63"/>
      <c r="H4353" s="63"/>
      <c r="I4353" s="62" t="s">
        <v>3189</v>
      </c>
      <c r="J4353" s="63">
        <v>44.1</v>
      </c>
      <c r="K4353" s="63">
        <v>12</v>
      </c>
      <c r="L4353" s="63" t="s">
        <v>3186</v>
      </c>
      <c r="M4353" s="63" t="s">
        <v>3194</v>
      </c>
      <c r="N4353" s="63" t="s">
        <v>3211</v>
      </c>
      <c r="O4353" s="62">
        <v>3</v>
      </c>
      <c r="P4353" s="64"/>
    </row>
    <row r="4354" spans="2:16" x14ac:dyDescent="0.25">
      <c r="B4354" s="62">
        <v>4349</v>
      </c>
      <c r="C4354" s="63" t="s">
        <v>3182</v>
      </c>
      <c r="D4354" s="63" t="s">
        <v>3182</v>
      </c>
      <c r="E4354" s="63" t="s">
        <v>3202</v>
      </c>
      <c r="F4354" s="63" t="s">
        <v>3202</v>
      </c>
      <c r="G4354" s="63"/>
      <c r="H4354" s="63"/>
      <c r="I4354" s="62" t="s">
        <v>3189</v>
      </c>
      <c r="J4354" s="63">
        <v>27.9</v>
      </c>
      <c r="K4354" s="63">
        <v>13</v>
      </c>
      <c r="L4354" s="63" t="s">
        <v>3186</v>
      </c>
      <c r="M4354" s="63" t="s">
        <v>3187</v>
      </c>
      <c r="N4354" s="63" t="s">
        <v>3199</v>
      </c>
      <c r="O4354" s="62">
        <v>3</v>
      </c>
      <c r="P4354" s="64"/>
    </row>
    <row r="4355" spans="2:16" x14ac:dyDescent="0.25">
      <c r="B4355" s="62">
        <v>4350</v>
      </c>
      <c r="C4355" s="63" t="s">
        <v>3182</v>
      </c>
      <c r="D4355" s="63" t="s">
        <v>3182</v>
      </c>
      <c r="E4355" s="63" t="s">
        <v>3202</v>
      </c>
      <c r="F4355" s="63" t="s">
        <v>3202</v>
      </c>
      <c r="G4355" s="63"/>
      <c r="H4355" s="63"/>
      <c r="I4355" s="62" t="s">
        <v>3189</v>
      </c>
      <c r="J4355" s="63">
        <v>26.11</v>
      </c>
      <c r="K4355" s="63">
        <v>13</v>
      </c>
      <c r="L4355" s="63" t="s">
        <v>3186</v>
      </c>
      <c r="M4355" s="63" t="s">
        <v>3187</v>
      </c>
      <c r="N4355" s="63" t="s">
        <v>3199</v>
      </c>
      <c r="O4355" s="62">
        <v>3</v>
      </c>
      <c r="P4355" s="64"/>
    </row>
    <row r="4356" spans="2:16" x14ac:dyDescent="0.25">
      <c r="B4356" s="62">
        <v>4351</v>
      </c>
      <c r="C4356" s="63" t="s">
        <v>3182</v>
      </c>
      <c r="D4356" s="63" t="s">
        <v>3182</v>
      </c>
      <c r="E4356" s="63" t="s">
        <v>3241</v>
      </c>
      <c r="F4356" s="63" t="s">
        <v>3241</v>
      </c>
      <c r="G4356" s="63"/>
      <c r="H4356" s="63"/>
      <c r="I4356" s="62" t="s">
        <v>3189</v>
      </c>
      <c r="J4356" s="63">
        <v>51.6</v>
      </c>
      <c r="K4356" s="63">
        <v>12</v>
      </c>
      <c r="L4356" s="63" t="s">
        <v>3186</v>
      </c>
      <c r="M4356" s="63" t="s">
        <v>3194</v>
      </c>
      <c r="N4356" s="63" t="s">
        <v>3211</v>
      </c>
      <c r="O4356" s="62">
        <v>3</v>
      </c>
      <c r="P4356" s="64"/>
    </row>
    <row r="4357" spans="2:16" x14ac:dyDescent="0.25">
      <c r="B4357" s="62">
        <v>4352</v>
      </c>
      <c r="C4357" s="63" t="s">
        <v>3182</v>
      </c>
      <c r="D4357" s="63" t="s">
        <v>3182</v>
      </c>
      <c r="E4357" s="63" t="s">
        <v>3241</v>
      </c>
      <c r="F4357" s="63" t="s">
        <v>3241</v>
      </c>
      <c r="G4357" s="63"/>
      <c r="H4357" s="63"/>
      <c r="I4357" s="62" t="s">
        <v>3189</v>
      </c>
      <c r="J4357" s="63">
        <v>51.6</v>
      </c>
      <c r="K4357" s="63">
        <v>13</v>
      </c>
      <c r="L4357" s="63" t="s">
        <v>3186</v>
      </c>
      <c r="M4357" s="63" t="s">
        <v>3187</v>
      </c>
      <c r="N4357" s="63" t="s">
        <v>3199</v>
      </c>
      <c r="O4357" s="62">
        <v>3</v>
      </c>
      <c r="P4357" s="64"/>
    </row>
    <row r="4358" spans="2:16" x14ac:dyDescent="0.25">
      <c r="B4358" s="62">
        <v>4353</v>
      </c>
      <c r="C4358" s="63" t="s">
        <v>3182</v>
      </c>
      <c r="D4358" s="63" t="s">
        <v>3182</v>
      </c>
      <c r="E4358" s="63" t="s">
        <v>3241</v>
      </c>
      <c r="F4358" s="63" t="s">
        <v>3241</v>
      </c>
      <c r="G4358" s="63"/>
      <c r="H4358" s="63"/>
      <c r="I4358" s="62" t="s">
        <v>3189</v>
      </c>
      <c r="J4358" s="63">
        <v>28.4</v>
      </c>
      <c r="K4358" s="63">
        <v>12</v>
      </c>
      <c r="L4358" s="63" t="s">
        <v>3186</v>
      </c>
      <c r="M4358" s="63" t="s">
        <v>3187</v>
      </c>
      <c r="N4358" s="63" t="s">
        <v>3198</v>
      </c>
      <c r="O4358" s="62">
        <v>3</v>
      </c>
      <c r="P4358" s="64"/>
    </row>
    <row r="4359" spans="2:16" x14ac:dyDescent="0.25">
      <c r="B4359" s="62">
        <v>4354</v>
      </c>
      <c r="C4359" s="63" t="s">
        <v>3182</v>
      </c>
      <c r="D4359" s="63" t="s">
        <v>3182</v>
      </c>
      <c r="E4359" s="63" t="s">
        <v>3202</v>
      </c>
      <c r="F4359" s="63" t="s">
        <v>3202</v>
      </c>
      <c r="G4359" s="63"/>
      <c r="H4359" s="63"/>
      <c r="I4359" s="62" t="s">
        <v>3189</v>
      </c>
      <c r="J4359" s="63">
        <v>44.1</v>
      </c>
      <c r="K4359" s="63">
        <v>14</v>
      </c>
      <c r="L4359" s="63" t="s">
        <v>3186</v>
      </c>
      <c r="M4359" s="63" t="s">
        <v>3187</v>
      </c>
      <c r="N4359" s="63" t="s">
        <v>3203</v>
      </c>
      <c r="O4359" s="62">
        <v>3</v>
      </c>
      <c r="P4359" s="64"/>
    </row>
    <row r="4360" spans="2:16" x14ac:dyDescent="0.25">
      <c r="B4360" s="62">
        <v>4355</v>
      </c>
      <c r="C4360" s="63" t="s">
        <v>3182</v>
      </c>
      <c r="D4360" s="63" t="s">
        <v>3182</v>
      </c>
      <c r="E4360" s="63" t="s">
        <v>3202</v>
      </c>
      <c r="F4360" s="63" t="s">
        <v>3202</v>
      </c>
      <c r="G4360" s="63"/>
      <c r="H4360" s="63"/>
      <c r="I4360" s="62" t="s">
        <v>3189</v>
      </c>
      <c r="J4360" s="63">
        <v>65.2</v>
      </c>
      <c r="K4360" s="63">
        <v>14</v>
      </c>
      <c r="L4360" s="63" t="s">
        <v>3186</v>
      </c>
      <c r="M4360" s="63" t="s">
        <v>3187</v>
      </c>
      <c r="N4360" s="63" t="s">
        <v>3203</v>
      </c>
      <c r="O4360" s="62">
        <v>3</v>
      </c>
      <c r="P4360" s="64"/>
    </row>
    <row r="4361" spans="2:16" x14ac:dyDescent="0.25">
      <c r="B4361" s="62">
        <v>4356</v>
      </c>
      <c r="C4361" s="63" t="s">
        <v>3182</v>
      </c>
      <c r="D4361" s="63" t="s">
        <v>3182</v>
      </c>
      <c r="E4361" s="63" t="s">
        <v>3202</v>
      </c>
      <c r="F4361" s="63" t="s">
        <v>3202</v>
      </c>
      <c r="G4361" s="63"/>
      <c r="H4361" s="63"/>
      <c r="I4361" s="62" t="s">
        <v>3189</v>
      </c>
      <c r="J4361" s="63">
        <v>79.900000000000006</v>
      </c>
      <c r="K4361" s="63">
        <v>14</v>
      </c>
      <c r="L4361" s="63" t="s">
        <v>3186</v>
      </c>
      <c r="M4361" s="63" t="s">
        <v>3187</v>
      </c>
      <c r="N4361" s="63" t="s">
        <v>3203</v>
      </c>
      <c r="O4361" s="62">
        <v>3</v>
      </c>
      <c r="P4361" s="64"/>
    </row>
    <row r="4362" spans="2:16" x14ac:dyDescent="0.25">
      <c r="B4362" s="62">
        <v>4357</v>
      </c>
      <c r="C4362" s="63" t="s">
        <v>3182</v>
      </c>
      <c r="D4362" s="63" t="s">
        <v>3182</v>
      </c>
      <c r="E4362" s="63" t="s">
        <v>3202</v>
      </c>
      <c r="F4362" s="63" t="s">
        <v>3202</v>
      </c>
      <c r="G4362" s="63"/>
      <c r="H4362" s="63"/>
      <c r="I4362" s="62" t="s">
        <v>3189</v>
      </c>
      <c r="J4362" s="63">
        <v>23</v>
      </c>
      <c r="K4362" s="63">
        <v>12</v>
      </c>
      <c r="L4362" s="63" t="s">
        <v>3186</v>
      </c>
      <c r="M4362" s="63" t="s">
        <v>3187</v>
      </c>
      <c r="N4362" s="63" t="s">
        <v>3198</v>
      </c>
      <c r="O4362" s="62">
        <v>3</v>
      </c>
      <c r="P4362" s="64"/>
    </row>
    <row r="4363" spans="2:16" x14ac:dyDescent="0.25">
      <c r="B4363" s="62">
        <v>4358</v>
      </c>
      <c r="C4363" s="63" t="s">
        <v>3182</v>
      </c>
      <c r="D4363" s="63" t="s">
        <v>3182</v>
      </c>
      <c r="E4363" s="63" t="s">
        <v>3202</v>
      </c>
      <c r="F4363" s="63" t="s">
        <v>3202</v>
      </c>
      <c r="G4363" s="63"/>
      <c r="H4363" s="63"/>
      <c r="I4363" s="62" t="s">
        <v>3189</v>
      </c>
      <c r="J4363" s="63">
        <v>62.8</v>
      </c>
      <c r="K4363" s="63">
        <v>12</v>
      </c>
      <c r="L4363" s="63" t="s">
        <v>3186</v>
      </c>
      <c r="M4363" s="63" t="s">
        <v>3187</v>
      </c>
      <c r="N4363" s="63" t="s">
        <v>3198</v>
      </c>
      <c r="O4363" s="62">
        <v>3</v>
      </c>
      <c r="P4363" s="64"/>
    </row>
    <row r="4364" spans="2:16" x14ac:dyDescent="0.25">
      <c r="B4364" s="62">
        <v>4359</v>
      </c>
      <c r="C4364" s="63" t="s">
        <v>3182</v>
      </c>
      <c r="D4364" s="63" t="s">
        <v>3182</v>
      </c>
      <c r="E4364" s="63" t="s">
        <v>3202</v>
      </c>
      <c r="F4364" s="63" t="s">
        <v>3202</v>
      </c>
      <c r="G4364" s="63"/>
      <c r="H4364" s="63"/>
      <c r="I4364" s="62" t="s">
        <v>3189</v>
      </c>
      <c r="J4364" s="63">
        <v>65</v>
      </c>
      <c r="K4364" s="63">
        <v>12</v>
      </c>
      <c r="L4364" s="63" t="s">
        <v>3186</v>
      </c>
      <c r="M4364" s="63" t="s">
        <v>3187</v>
      </c>
      <c r="N4364" s="63" t="s">
        <v>3198</v>
      </c>
      <c r="O4364" s="62">
        <v>3</v>
      </c>
      <c r="P4364" s="64"/>
    </row>
    <row r="4365" spans="2:16" x14ac:dyDescent="0.25">
      <c r="B4365" s="62">
        <v>4360</v>
      </c>
      <c r="C4365" s="63" t="s">
        <v>3182</v>
      </c>
      <c r="D4365" s="63" t="s">
        <v>3182</v>
      </c>
      <c r="E4365" s="63" t="s">
        <v>3202</v>
      </c>
      <c r="F4365" s="63" t="s">
        <v>3202</v>
      </c>
      <c r="G4365" s="63"/>
      <c r="H4365" s="63"/>
      <c r="I4365" s="62" t="s">
        <v>3189</v>
      </c>
      <c r="J4365" s="63">
        <v>56.5</v>
      </c>
      <c r="K4365" s="63">
        <v>14</v>
      </c>
      <c r="L4365" s="63" t="s">
        <v>3186</v>
      </c>
      <c r="M4365" s="63" t="s">
        <v>3187</v>
      </c>
      <c r="N4365" s="63" t="s">
        <v>3203</v>
      </c>
      <c r="O4365" s="62">
        <v>3</v>
      </c>
      <c r="P4365" s="64"/>
    </row>
    <row r="4366" spans="2:16" x14ac:dyDescent="0.25">
      <c r="B4366" s="62">
        <v>4361</v>
      </c>
      <c r="C4366" s="63" t="s">
        <v>3182</v>
      </c>
      <c r="D4366" s="63" t="s">
        <v>3182</v>
      </c>
      <c r="E4366" s="63" t="s">
        <v>3202</v>
      </c>
      <c r="F4366" s="63" t="s">
        <v>3202</v>
      </c>
      <c r="G4366" s="63"/>
      <c r="H4366" s="63"/>
      <c r="I4366" s="62" t="s">
        <v>3189</v>
      </c>
      <c r="J4366" s="63">
        <v>64</v>
      </c>
      <c r="K4366" s="63">
        <v>12</v>
      </c>
      <c r="L4366" s="63" t="s">
        <v>3186</v>
      </c>
      <c r="M4366" s="63" t="s">
        <v>3187</v>
      </c>
      <c r="N4366" s="63" t="s">
        <v>3198</v>
      </c>
      <c r="O4366" s="62">
        <v>3</v>
      </c>
      <c r="P4366" s="64"/>
    </row>
    <row r="4367" spans="2:16" x14ac:dyDescent="0.25">
      <c r="B4367" s="62">
        <v>4362</v>
      </c>
      <c r="C4367" s="63" t="s">
        <v>3182</v>
      </c>
      <c r="D4367" s="63" t="s">
        <v>3182</v>
      </c>
      <c r="E4367" s="63" t="s">
        <v>3202</v>
      </c>
      <c r="F4367" s="63" t="s">
        <v>3202</v>
      </c>
      <c r="G4367" s="63"/>
      <c r="H4367" s="63"/>
      <c r="I4367" s="62" t="s">
        <v>3189</v>
      </c>
      <c r="J4367" s="63">
        <v>53</v>
      </c>
      <c r="K4367" s="63">
        <v>13</v>
      </c>
      <c r="L4367" s="63" t="s">
        <v>3186</v>
      </c>
      <c r="M4367" s="63" t="s">
        <v>3187</v>
      </c>
      <c r="N4367" s="63" t="s">
        <v>3199</v>
      </c>
      <c r="O4367" s="62">
        <v>3</v>
      </c>
      <c r="P4367" s="64"/>
    </row>
    <row r="4368" spans="2:16" x14ac:dyDescent="0.25">
      <c r="B4368" s="62">
        <v>4363</v>
      </c>
      <c r="C4368" s="63" t="s">
        <v>3182</v>
      </c>
      <c r="D4368" s="63" t="s">
        <v>3182</v>
      </c>
      <c r="E4368" s="63" t="s">
        <v>3202</v>
      </c>
      <c r="F4368" s="63" t="s">
        <v>3202</v>
      </c>
      <c r="G4368" s="63"/>
      <c r="H4368" s="63"/>
      <c r="I4368" s="62" t="s">
        <v>3189</v>
      </c>
      <c r="J4368" s="63">
        <v>44.5</v>
      </c>
      <c r="K4368" s="63">
        <v>12</v>
      </c>
      <c r="L4368" s="63" t="s">
        <v>3186</v>
      </c>
      <c r="M4368" s="63" t="s">
        <v>3187</v>
      </c>
      <c r="N4368" s="63" t="s">
        <v>3198</v>
      </c>
      <c r="O4368" s="62">
        <v>3</v>
      </c>
      <c r="P4368" s="64"/>
    </row>
    <row r="4369" spans="2:16" x14ac:dyDescent="0.25">
      <c r="B4369" s="62">
        <v>4364</v>
      </c>
      <c r="C4369" s="63" t="s">
        <v>3182</v>
      </c>
      <c r="D4369" s="63" t="s">
        <v>3182</v>
      </c>
      <c r="E4369" s="63" t="s">
        <v>3202</v>
      </c>
      <c r="F4369" s="63" t="s">
        <v>3202</v>
      </c>
      <c r="G4369" s="63"/>
      <c r="H4369" s="63"/>
      <c r="I4369" s="62" t="s">
        <v>3189</v>
      </c>
      <c r="J4369" s="63">
        <v>27.8</v>
      </c>
      <c r="K4369" s="63">
        <v>12</v>
      </c>
      <c r="L4369" s="63" t="s">
        <v>3186</v>
      </c>
      <c r="M4369" s="63" t="s">
        <v>3187</v>
      </c>
      <c r="N4369" s="63" t="s">
        <v>3198</v>
      </c>
      <c r="O4369" s="62">
        <v>3</v>
      </c>
      <c r="P4369" s="64"/>
    </row>
    <row r="4370" spans="2:16" x14ac:dyDescent="0.25">
      <c r="B4370" s="62">
        <v>4365</v>
      </c>
      <c r="C4370" s="63" t="s">
        <v>3182</v>
      </c>
      <c r="D4370" s="63" t="s">
        <v>3182</v>
      </c>
      <c r="E4370" s="63" t="s">
        <v>3241</v>
      </c>
      <c r="F4370" s="63" t="s">
        <v>3241</v>
      </c>
      <c r="G4370" s="63"/>
      <c r="H4370" s="63"/>
      <c r="I4370" s="62" t="s">
        <v>3189</v>
      </c>
      <c r="J4370" s="63">
        <v>42</v>
      </c>
      <c r="K4370" s="63">
        <v>12</v>
      </c>
      <c r="L4370" s="63" t="s">
        <v>3186</v>
      </c>
      <c r="M4370" s="63" t="s">
        <v>3187</v>
      </c>
      <c r="N4370" s="63" t="s">
        <v>3198</v>
      </c>
      <c r="O4370" s="62">
        <v>3</v>
      </c>
      <c r="P4370" s="64"/>
    </row>
    <row r="4371" spans="2:16" x14ac:dyDescent="0.25">
      <c r="B4371" s="62">
        <v>4366</v>
      </c>
      <c r="C4371" s="63" t="s">
        <v>3182</v>
      </c>
      <c r="D4371" s="63" t="s">
        <v>3182</v>
      </c>
      <c r="E4371" s="63" t="s">
        <v>3241</v>
      </c>
      <c r="F4371" s="63" t="s">
        <v>3241</v>
      </c>
      <c r="G4371" s="63"/>
      <c r="H4371" s="63"/>
      <c r="I4371" s="62" t="s">
        <v>3189</v>
      </c>
      <c r="J4371" s="63">
        <v>51.6</v>
      </c>
      <c r="K4371" s="63">
        <v>12</v>
      </c>
      <c r="L4371" s="63" t="s">
        <v>3186</v>
      </c>
      <c r="M4371" s="63" t="s">
        <v>3194</v>
      </c>
      <c r="N4371" s="63" t="s">
        <v>3211</v>
      </c>
      <c r="O4371" s="62">
        <v>3</v>
      </c>
      <c r="P4371" s="64"/>
    </row>
    <row r="4372" spans="2:16" x14ac:dyDescent="0.25">
      <c r="B4372" s="62">
        <v>4367</v>
      </c>
      <c r="C4372" s="63" t="s">
        <v>3182</v>
      </c>
      <c r="D4372" s="63" t="s">
        <v>3182</v>
      </c>
      <c r="E4372" s="63" t="s">
        <v>3241</v>
      </c>
      <c r="F4372" s="63" t="s">
        <v>3241</v>
      </c>
      <c r="G4372" s="63"/>
      <c r="H4372" s="63"/>
      <c r="I4372" s="62" t="s">
        <v>3189</v>
      </c>
      <c r="J4372" s="63">
        <v>44</v>
      </c>
      <c r="K4372" s="63">
        <v>12</v>
      </c>
      <c r="L4372" s="63" t="s">
        <v>3186</v>
      </c>
      <c r="M4372" s="63" t="s">
        <v>3187</v>
      </c>
      <c r="N4372" s="63" t="s">
        <v>3198</v>
      </c>
      <c r="O4372" s="62">
        <v>3</v>
      </c>
      <c r="P4372" s="64"/>
    </row>
    <row r="4373" spans="2:16" x14ac:dyDescent="0.25">
      <c r="B4373" s="62">
        <v>4368</v>
      </c>
      <c r="C4373" s="63" t="s">
        <v>3182</v>
      </c>
      <c r="D4373" s="63" t="s">
        <v>3182</v>
      </c>
      <c r="E4373" s="63" t="s">
        <v>3202</v>
      </c>
      <c r="F4373" s="63" t="s">
        <v>3202</v>
      </c>
      <c r="G4373" s="63"/>
      <c r="H4373" s="63"/>
      <c r="I4373" s="62" t="s">
        <v>3189</v>
      </c>
      <c r="J4373" s="63">
        <v>32</v>
      </c>
      <c r="K4373" s="63">
        <v>12</v>
      </c>
      <c r="L4373" s="63" t="s">
        <v>3186</v>
      </c>
      <c r="M4373" s="63" t="s">
        <v>3187</v>
      </c>
      <c r="N4373" s="63" t="s">
        <v>3198</v>
      </c>
      <c r="O4373" s="62">
        <v>3</v>
      </c>
      <c r="P4373" s="64"/>
    </row>
    <row r="4374" spans="2:16" x14ac:dyDescent="0.25">
      <c r="B4374" s="62">
        <v>4369</v>
      </c>
      <c r="C4374" s="63" t="s">
        <v>3182</v>
      </c>
      <c r="D4374" s="63" t="s">
        <v>3182</v>
      </c>
      <c r="E4374" s="63" t="s">
        <v>3202</v>
      </c>
      <c r="F4374" s="63" t="s">
        <v>3202</v>
      </c>
      <c r="G4374" s="63"/>
      <c r="H4374" s="63"/>
      <c r="I4374" s="62" t="s">
        <v>3189</v>
      </c>
      <c r="J4374" s="63">
        <v>171.3</v>
      </c>
      <c r="K4374" s="63">
        <v>12</v>
      </c>
      <c r="L4374" s="63" t="s">
        <v>3186</v>
      </c>
      <c r="M4374" s="63" t="s">
        <v>3187</v>
      </c>
      <c r="N4374" s="63" t="s">
        <v>3198</v>
      </c>
      <c r="O4374" s="62">
        <v>3</v>
      </c>
      <c r="P4374" s="64"/>
    </row>
    <row r="4375" spans="2:16" x14ac:dyDescent="0.25">
      <c r="B4375" s="62">
        <v>4370</v>
      </c>
      <c r="C4375" s="63" t="s">
        <v>3182</v>
      </c>
      <c r="D4375" s="63" t="s">
        <v>3182</v>
      </c>
      <c r="E4375" s="63" t="s">
        <v>3202</v>
      </c>
      <c r="F4375" s="63" t="s">
        <v>3202</v>
      </c>
      <c r="G4375" s="63"/>
      <c r="H4375" s="63"/>
      <c r="I4375" s="62" t="s">
        <v>3189</v>
      </c>
      <c r="J4375" s="63">
        <v>76.099999999999994</v>
      </c>
      <c r="K4375" s="63">
        <v>12</v>
      </c>
      <c r="L4375" s="63" t="s">
        <v>3186</v>
      </c>
      <c r="M4375" s="63" t="s">
        <v>3187</v>
      </c>
      <c r="N4375" s="63" t="s">
        <v>3198</v>
      </c>
      <c r="O4375" s="62">
        <v>3</v>
      </c>
      <c r="P4375" s="64"/>
    </row>
    <row r="4376" spans="2:16" x14ac:dyDescent="0.25">
      <c r="B4376" s="62">
        <v>4371</v>
      </c>
      <c r="C4376" s="63" t="s">
        <v>3182</v>
      </c>
      <c r="D4376" s="63" t="s">
        <v>3182</v>
      </c>
      <c r="E4376" s="63" t="s">
        <v>3202</v>
      </c>
      <c r="F4376" s="63" t="s">
        <v>3202</v>
      </c>
      <c r="G4376" s="63"/>
      <c r="H4376" s="63"/>
      <c r="I4376" s="62" t="s">
        <v>3189</v>
      </c>
      <c r="J4376" s="63">
        <v>25.9</v>
      </c>
      <c r="K4376" s="63">
        <v>12</v>
      </c>
      <c r="L4376" s="63" t="s">
        <v>3186</v>
      </c>
      <c r="M4376" s="63" t="s">
        <v>3187</v>
      </c>
      <c r="N4376" s="63" t="s">
        <v>3198</v>
      </c>
      <c r="O4376" s="62">
        <v>3</v>
      </c>
      <c r="P4376" s="64"/>
    </row>
    <row r="4377" spans="2:16" x14ac:dyDescent="0.25">
      <c r="B4377" s="62">
        <v>4372</v>
      </c>
      <c r="C4377" s="63" t="s">
        <v>3182</v>
      </c>
      <c r="D4377" s="63" t="s">
        <v>3182</v>
      </c>
      <c r="E4377" s="63" t="s">
        <v>3202</v>
      </c>
      <c r="F4377" s="63" t="s">
        <v>3202</v>
      </c>
      <c r="G4377" s="63"/>
      <c r="H4377" s="63"/>
      <c r="I4377" s="62" t="s">
        <v>3189</v>
      </c>
      <c r="J4377" s="63">
        <v>44</v>
      </c>
      <c r="K4377" s="63">
        <v>12</v>
      </c>
      <c r="L4377" s="63" t="s">
        <v>3186</v>
      </c>
      <c r="M4377" s="63" t="s">
        <v>3187</v>
      </c>
      <c r="N4377" s="63" t="s">
        <v>3198</v>
      </c>
      <c r="O4377" s="62">
        <v>3</v>
      </c>
      <c r="P4377" s="64"/>
    </row>
    <row r="4378" spans="2:16" x14ac:dyDescent="0.25">
      <c r="B4378" s="62">
        <v>4373</v>
      </c>
      <c r="C4378" s="63" t="s">
        <v>3182</v>
      </c>
      <c r="D4378" s="63" t="s">
        <v>3182</v>
      </c>
      <c r="E4378" s="63" t="s">
        <v>3241</v>
      </c>
      <c r="F4378" s="63" t="s">
        <v>3241</v>
      </c>
      <c r="G4378" s="63"/>
      <c r="H4378" s="63"/>
      <c r="I4378" s="62" t="s">
        <v>3189</v>
      </c>
      <c r="J4378" s="63">
        <v>27.2</v>
      </c>
      <c r="K4378" s="63">
        <v>12</v>
      </c>
      <c r="L4378" s="63" t="s">
        <v>3186</v>
      </c>
      <c r="M4378" s="63" t="s">
        <v>3194</v>
      </c>
      <c r="N4378" s="63" t="s">
        <v>3211</v>
      </c>
      <c r="O4378" s="62">
        <v>3</v>
      </c>
      <c r="P4378" s="64"/>
    </row>
    <row r="4379" spans="2:16" x14ac:dyDescent="0.25">
      <c r="B4379" s="62">
        <v>4374</v>
      </c>
      <c r="C4379" s="63" t="s">
        <v>3182</v>
      </c>
      <c r="D4379" s="63" t="s">
        <v>3182</v>
      </c>
      <c r="E4379" s="63" t="s">
        <v>3202</v>
      </c>
      <c r="F4379" s="63" t="s">
        <v>3202</v>
      </c>
      <c r="G4379" s="63"/>
      <c r="H4379" s="63"/>
      <c r="I4379" s="62" t="s">
        <v>3200</v>
      </c>
      <c r="J4379" s="63">
        <v>50.5</v>
      </c>
      <c r="K4379" s="63">
        <v>8</v>
      </c>
      <c r="L4379" s="63" t="s">
        <v>3186</v>
      </c>
      <c r="M4379" s="63" t="s">
        <v>3187</v>
      </c>
      <c r="N4379" s="63" t="s">
        <v>3204</v>
      </c>
      <c r="O4379" s="62">
        <v>2</v>
      </c>
    </row>
    <row r="4380" spans="2:16" x14ac:dyDescent="0.25">
      <c r="B4380" s="62">
        <v>4375</v>
      </c>
      <c r="C4380" s="63" t="s">
        <v>3182</v>
      </c>
      <c r="D4380" s="63" t="s">
        <v>3182</v>
      </c>
      <c r="E4380" s="63" t="s">
        <v>3237</v>
      </c>
      <c r="F4380" s="63" t="s">
        <v>3237</v>
      </c>
      <c r="G4380" s="63"/>
      <c r="H4380" s="63"/>
      <c r="I4380" s="62" t="s">
        <v>3200</v>
      </c>
      <c r="J4380" s="63">
        <v>21</v>
      </c>
      <c r="K4380" s="63">
        <v>9</v>
      </c>
      <c r="L4380" s="63" t="s">
        <v>3186</v>
      </c>
      <c r="M4380" s="63" t="s">
        <v>3187</v>
      </c>
      <c r="N4380" s="63" t="s">
        <v>3208</v>
      </c>
      <c r="O4380" s="62">
        <v>2</v>
      </c>
    </row>
    <row r="4381" spans="2:16" x14ac:dyDescent="0.25">
      <c r="B4381" s="62">
        <v>4376</v>
      </c>
      <c r="C4381" s="63" t="s">
        <v>3182</v>
      </c>
      <c r="D4381" s="63" t="s">
        <v>3182</v>
      </c>
      <c r="E4381" s="63" t="s">
        <v>3237</v>
      </c>
      <c r="F4381" s="63" t="s">
        <v>3237</v>
      </c>
      <c r="G4381" s="63"/>
      <c r="H4381" s="63"/>
      <c r="I4381" s="62" t="s">
        <v>3200</v>
      </c>
      <c r="J4381" s="63">
        <v>37</v>
      </c>
      <c r="K4381" s="63">
        <v>8</v>
      </c>
      <c r="L4381" s="63" t="s">
        <v>3186</v>
      </c>
      <c r="M4381" s="63" t="s">
        <v>3187</v>
      </c>
      <c r="N4381" s="63" t="s">
        <v>3204</v>
      </c>
      <c r="O4381" s="62">
        <v>2</v>
      </c>
    </row>
    <row r="4382" spans="2:16" x14ac:dyDescent="0.25">
      <c r="B4382" s="62">
        <v>4377</v>
      </c>
      <c r="C4382" s="63" t="s">
        <v>3182</v>
      </c>
      <c r="D4382" s="63" t="s">
        <v>3182</v>
      </c>
      <c r="E4382" s="63" t="s">
        <v>3241</v>
      </c>
      <c r="F4382" s="63" t="s">
        <v>3241</v>
      </c>
      <c r="G4382" s="63"/>
      <c r="H4382" s="63"/>
      <c r="I4382" s="62" t="s">
        <v>3200</v>
      </c>
      <c r="J4382" s="63">
        <v>32</v>
      </c>
      <c r="K4382" s="63">
        <v>7</v>
      </c>
      <c r="L4382" s="63" t="s">
        <v>3186</v>
      </c>
      <c r="M4382" s="63" t="s">
        <v>3238</v>
      </c>
      <c r="N4382" s="63" t="s">
        <v>3250</v>
      </c>
      <c r="O4382" s="62">
        <v>1</v>
      </c>
    </row>
    <row r="4383" spans="2:16" x14ac:dyDescent="0.25">
      <c r="B4383" s="62">
        <v>4378</v>
      </c>
      <c r="C4383" s="63" t="s">
        <v>3182</v>
      </c>
      <c r="D4383" s="63" t="s">
        <v>3182</v>
      </c>
      <c r="E4383" s="63" t="s">
        <v>3241</v>
      </c>
      <c r="F4383" s="63" t="s">
        <v>3241</v>
      </c>
      <c r="G4383" s="63"/>
      <c r="H4383" s="63"/>
      <c r="I4383" s="62" t="s">
        <v>3200</v>
      </c>
      <c r="J4383" s="63">
        <v>13</v>
      </c>
      <c r="K4383" s="63">
        <v>8</v>
      </c>
      <c r="L4383" s="63" t="s">
        <v>3186</v>
      </c>
      <c r="M4383" s="63" t="s">
        <v>3187</v>
      </c>
      <c r="N4383" s="63" t="s">
        <v>3204</v>
      </c>
      <c r="O4383" s="62">
        <v>2</v>
      </c>
    </row>
    <row r="4384" spans="2:16" x14ac:dyDescent="0.25">
      <c r="B4384" s="62">
        <v>4379</v>
      </c>
      <c r="C4384" s="63" t="s">
        <v>3182</v>
      </c>
      <c r="D4384" s="63" t="s">
        <v>3182</v>
      </c>
      <c r="E4384" s="63" t="s">
        <v>3241</v>
      </c>
      <c r="F4384" s="63" t="s">
        <v>3241</v>
      </c>
      <c r="G4384" s="63"/>
      <c r="H4384" s="63"/>
      <c r="I4384" s="62" t="s">
        <v>3189</v>
      </c>
      <c r="J4384" s="63">
        <v>37.6</v>
      </c>
      <c r="K4384" s="63">
        <v>12</v>
      </c>
      <c r="L4384" s="63" t="s">
        <v>3186</v>
      </c>
      <c r="M4384" s="63" t="s">
        <v>3187</v>
      </c>
      <c r="N4384" s="63" t="s">
        <v>3198</v>
      </c>
      <c r="O4384" s="62">
        <v>3</v>
      </c>
      <c r="P4384" s="64"/>
    </row>
    <row r="4385" spans="2:16" x14ac:dyDescent="0.25">
      <c r="B4385" s="62">
        <v>4380</v>
      </c>
      <c r="C4385" s="63" t="s">
        <v>3182</v>
      </c>
      <c r="D4385" s="63" t="s">
        <v>3182</v>
      </c>
      <c r="E4385" s="63" t="s">
        <v>3202</v>
      </c>
      <c r="F4385" s="63" t="s">
        <v>3202</v>
      </c>
      <c r="G4385" s="63"/>
      <c r="H4385" s="63"/>
      <c r="I4385" s="62" t="s">
        <v>3189</v>
      </c>
      <c r="J4385" s="63">
        <v>50.8</v>
      </c>
      <c r="K4385" s="63">
        <v>13</v>
      </c>
      <c r="L4385" s="63" t="s">
        <v>3186</v>
      </c>
      <c r="M4385" s="63" t="s">
        <v>3187</v>
      </c>
      <c r="N4385" s="63" t="s">
        <v>3190</v>
      </c>
      <c r="O4385" s="62">
        <v>3</v>
      </c>
      <c r="P4385" s="64"/>
    </row>
    <row r="4386" spans="2:16" x14ac:dyDescent="0.25">
      <c r="B4386" s="62">
        <v>4381</v>
      </c>
      <c r="C4386" s="63" t="s">
        <v>3182</v>
      </c>
      <c r="D4386" s="63" t="s">
        <v>3182</v>
      </c>
      <c r="E4386" s="63" t="s">
        <v>3241</v>
      </c>
      <c r="F4386" s="63" t="s">
        <v>3241</v>
      </c>
      <c r="G4386" s="63"/>
      <c r="H4386" s="63"/>
      <c r="I4386" s="62" t="s">
        <v>3200</v>
      </c>
      <c r="J4386" s="63">
        <v>45</v>
      </c>
      <c r="K4386" s="63">
        <v>8</v>
      </c>
      <c r="L4386" s="63" t="s">
        <v>3186</v>
      </c>
      <c r="M4386" s="63" t="s">
        <v>3187</v>
      </c>
      <c r="N4386" s="63" t="s">
        <v>3221</v>
      </c>
      <c r="O4386" s="62">
        <v>2</v>
      </c>
      <c r="P4386" s="65"/>
    </row>
    <row r="4387" spans="2:16" x14ac:dyDescent="0.25">
      <c r="B4387" s="62">
        <v>4382</v>
      </c>
      <c r="C4387" s="63" t="s">
        <v>3182</v>
      </c>
      <c r="D4387" s="63" t="s">
        <v>3182</v>
      </c>
      <c r="E4387" s="63" t="s">
        <v>3241</v>
      </c>
      <c r="F4387" s="63" t="s">
        <v>3241</v>
      </c>
      <c r="G4387" s="63"/>
      <c r="H4387" s="63"/>
      <c r="I4387" s="62" t="s">
        <v>3200</v>
      </c>
      <c r="J4387" s="63">
        <v>39</v>
      </c>
      <c r="K4387" s="63">
        <v>7</v>
      </c>
      <c r="L4387" s="63" t="s">
        <v>3186</v>
      </c>
      <c r="M4387" s="63" t="s">
        <v>3238</v>
      </c>
      <c r="N4387" s="63" t="s">
        <v>3250</v>
      </c>
      <c r="O4387" s="62">
        <v>1</v>
      </c>
    </row>
    <row r="4388" spans="2:16" x14ac:dyDescent="0.25">
      <c r="B4388" s="62">
        <v>4383</v>
      </c>
      <c r="C4388" s="63" t="s">
        <v>3182</v>
      </c>
      <c r="D4388" s="63" t="s">
        <v>3182</v>
      </c>
      <c r="E4388" s="63" t="s">
        <v>3241</v>
      </c>
      <c r="F4388" s="63" t="s">
        <v>3241</v>
      </c>
      <c r="G4388" s="63"/>
      <c r="H4388" s="63"/>
      <c r="I4388" s="62" t="s">
        <v>3200</v>
      </c>
      <c r="J4388" s="63">
        <v>42</v>
      </c>
      <c r="K4388" s="63">
        <v>7</v>
      </c>
      <c r="L4388" s="63" t="s">
        <v>3186</v>
      </c>
      <c r="M4388" s="63" t="s">
        <v>3187</v>
      </c>
      <c r="N4388" s="63" t="s">
        <v>3201</v>
      </c>
      <c r="O4388" s="62">
        <v>1</v>
      </c>
    </row>
    <row r="4389" spans="2:16" x14ac:dyDescent="0.25">
      <c r="B4389" s="62">
        <v>4384</v>
      </c>
      <c r="C4389" s="63" t="s">
        <v>3182</v>
      </c>
      <c r="D4389" s="63" t="s">
        <v>3182</v>
      </c>
      <c r="E4389" s="63" t="s">
        <v>3241</v>
      </c>
      <c r="F4389" s="63" t="s">
        <v>3241</v>
      </c>
      <c r="G4389" s="63"/>
      <c r="H4389" s="63"/>
      <c r="I4389" s="62" t="s">
        <v>3189</v>
      </c>
      <c r="J4389" s="63">
        <v>37.5</v>
      </c>
      <c r="K4389" s="63">
        <v>12</v>
      </c>
      <c r="L4389" s="63" t="s">
        <v>3186</v>
      </c>
      <c r="M4389" s="63" t="s">
        <v>3187</v>
      </c>
      <c r="N4389" s="63" t="s">
        <v>3198</v>
      </c>
      <c r="O4389" s="62">
        <v>3</v>
      </c>
      <c r="P4389" s="64"/>
    </row>
    <row r="4390" spans="2:16" x14ac:dyDescent="0.25">
      <c r="B4390" s="62">
        <v>4385</v>
      </c>
      <c r="C4390" s="63" t="s">
        <v>3182</v>
      </c>
      <c r="D4390" s="63" t="s">
        <v>3182</v>
      </c>
      <c r="E4390" s="63" t="s">
        <v>3202</v>
      </c>
      <c r="F4390" s="63" t="s">
        <v>3202</v>
      </c>
      <c r="G4390" s="63"/>
      <c r="H4390" s="63"/>
      <c r="I4390" s="62" t="s">
        <v>3189</v>
      </c>
      <c r="J4390" s="63">
        <v>51.2</v>
      </c>
      <c r="K4390" s="63">
        <v>12</v>
      </c>
      <c r="L4390" s="63" t="s">
        <v>3186</v>
      </c>
      <c r="M4390" s="63" t="s">
        <v>3187</v>
      </c>
      <c r="N4390" s="63" t="s">
        <v>3198</v>
      </c>
      <c r="O4390" s="62">
        <v>3</v>
      </c>
      <c r="P4390" s="64"/>
    </row>
    <row r="4391" spans="2:16" x14ac:dyDescent="0.25">
      <c r="B4391" s="62">
        <v>4386</v>
      </c>
      <c r="C4391" s="63" t="s">
        <v>3182</v>
      </c>
      <c r="D4391" s="63" t="s">
        <v>3182</v>
      </c>
      <c r="E4391" s="63" t="s">
        <v>3202</v>
      </c>
      <c r="F4391" s="63" t="s">
        <v>3202</v>
      </c>
      <c r="G4391" s="63"/>
      <c r="H4391" s="63"/>
      <c r="I4391" s="62" t="s">
        <v>3189</v>
      </c>
      <c r="J4391" s="63">
        <v>78.5</v>
      </c>
      <c r="K4391" s="63">
        <v>12</v>
      </c>
      <c r="L4391" s="63" t="s">
        <v>3186</v>
      </c>
      <c r="M4391" s="63" t="s">
        <v>3187</v>
      </c>
      <c r="N4391" s="63" t="s">
        <v>3198</v>
      </c>
      <c r="O4391" s="62">
        <v>3</v>
      </c>
      <c r="P4391" s="64"/>
    </row>
    <row r="4392" spans="2:16" x14ac:dyDescent="0.25">
      <c r="B4392" s="62">
        <v>4387</v>
      </c>
      <c r="C4392" s="63" t="s">
        <v>3182</v>
      </c>
      <c r="D4392" s="63" t="s">
        <v>3182</v>
      </c>
      <c r="E4392" s="63" t="s">
        <v>3241</v>
      </c>
      <c r="F4392" s="63" t="s">
        <v>3241</v>
      </c>
      <c r="G4392" s="63"/>
      <c r="H4392" s="63"/>
      <c r="I4392" s="62" t="s">
        <v>3189</v>
      </c>
      <c r="J4392" s="63">
        <v>24.4</v>
      </c>
      <c r="K4392" s="63">
        <v>13</v>
      </c>
      <c r="L4392" s="63" t="s">
        <v>3186</v>
      </c>
      <c r="M4392" s="63" t="s">
        <v>3187</v>
      </c>
      <c r="N4392" s="63" t="s">
        <v>3199</v>
      </c>
      <c r="O4392" s="62">
        <v>3</v>
      </c>
      <c r="P4392" s="64"/>
    </row>
    <row r="4393" spans="2:16" x14ac:dyDescent="0.25">
      <c r="B4393" s="62">
        <v>4388</v>
      </c>
      <c r="C4393" s="63" t="s">
        <v>3182</v>
      </c>
      <c r="D4393" s="63" t="s">
        <v>3182</v>
      </c>
      <c r="E4393" s="63" t="s">
        <v>3241</v>
      </c>
      <c r="F4393" s="63" t="s">
        <v>3241</v>
      </c>
      <c r="G4393" s="63"/>
      <c r="H4393" s="63"/>
      <c r="I4393" s="62" t="s">
        <v>3189</v>
      </c>
      <c r="J4393" s="63">
        <v>27.5</v>
      </c>
      <c r="K4393" s="63">
        <v>13</v>
      </c>
      <c r="L4393" s="63" t="s">
        <v>3186</v>
      </c>
      <c r="M4393" s="63" t="s">
        <v>3187</v>
      </c>
      <c r="N4393" s="63" t="s">
        <v>3199</v>
      </c>
      <c r="O4393" s="62">
        <v>3</v>
      </c>
      <c r="P4393" s="64"/>
    </row>
    <row r="4394" spans="2:16" x14ac:dyDescent="0.25">
      <c r="B4394" s="62">
        <v>4389</v>
      </c>
      <c r="C4394" s="63" t="s">
        <v>3182</v>
      </c>
      <c r="D4394" s="63" t="s">
        <v>3182</v>
      </c>
      <c r="E4394" s="63" t="s">
        <v>3202</v>
      </c>
      <c r="F4394" s="63" t="s">
        <v>3202</v>
      </c>
      <c r="G4394" s="63"/>
      <c r="H4394" s="63"/>
      <c r="I4394" s="62" t="s">
        <v>3189</v>
      </c>
      <c r="J4394" s="63">
        <v>58.6</v>
      </c>
      <c r="K4394" s="63">
        <v>13</v>
      </c>
      <c r="L4394" s="63" t="s">
        <v>3186</v>
      </c>
      <c r="M4394" s="63" t="s">
        <v>3187</v>
      </c>
      <c r="N4394" s="63" t="s">
        <v>3190</v>
      </c>
      <c r="O4394" s="62">
        <v>3</v>
      </c>
      <c r="P4394" s="64"/>
    </row>
    <row r="4395" spans="2:16" x14ac:dyDescent="0.25">
      <c r="B4395" s="62">
        <v>4390</v>
      </c>
      <c r="C4395" s="63" t="s">
        <v>3182</v>
      </c>
      <c r="D4395" s="63" t="s">
        <v>3182</v>
      </c>
      <c r="E4395" s="63" t="s">
        <v>3241</v>
      </c>
      <c r="F4395" s="63" t="s">
        <v>3241</v>
      </c>
      <c r="G4395" s="63"/>
      <c r="H4395" s="63"/>
      <c r="I4395" s="62" t="s">
        <v>3189</v>
      </c>
      <c r="J4395" s="63">
        <v>38.9</v>
      </c>
      <c r="K4395" s="63">
        <v>12</v>
      </c>
      <c r="L4395" s="63" t="s">
        <v>3186</v>
      </c>
      <c r="M4395" s="63" t="s">
        <v>3194</v>
      </c>
      <c r="N4395" s="63" t="s">
        <v>3211</v>
      </c>
      <c r="O4395" s="62">
        <v>3</v>
      </c>
      <c r="P4395" s="64"/>
    </row>
    <row r="4396" spans="2:16" x14ac:dyDescent="0.25">
      <c r="B4396" s="62">
        <v>4391</v>
      </c>
      <c r="C4396" s="63" t="s">
        <v>3182</v>
      </c>
      <c r="D4396" s="63" t="s">
        <v>3182</v>
      </c>
      <c r="E4396" s="63" t="s">
        <v>3241</v>
      </c>
      <c r="F4396" s="63" t="s">
        <v>3241</v>
      </c>
      <c r="G4396" s="63"/>
      <c r="H4396" s="63"/>
      <c r="I4396" s="62" t="s">
        <v>3189</v>
      </c>
      <c r="J4396" s="63">
        <v>25.5</v>
      </c>
      <c r="K4396" s="63">
        <v>13</v>
      </c>
      <c r="L4396" s="63" t="s">
        <v>3186</v>
      </c>
      <c r="M4396" s="63" t="s">
        <v>3187</v>
      </c>
      <c r="N4396" s="63" t="s">
        <v>3199</v>
      </c>
      <c r="O4396" s="62">
        <v>3</v>
      </c>
      <c r="P4396" s="64"/>
    </row>
    <row r="4397" spans="2:16" x14ac:dyDescent="0.25">
      <c r="B4397" s="62">
        <v>4392</v>
      </c>
      <c r="C4397" s="63" t="s">
        <v>3182</v>
      </c>
      <c r="D4397" s="63" t="s">
        <v>3182</v>
      </c>
      <c r="E4397" s="63" t="s">
        <v>3202</v>
      </c>
      <c r="F4397" s="63" t="s">
        <v>3202</v>
      </c>
      <c r="G4397" s="63"/>
      <c r="H4397" s="63"/>
      <c r="I4397" s="62" t="s">
        <v>3189</v>
      </c>
      <c r="J4397" s="63">
        <v>30</v>
      </c>
      <c r="K4397" s="63">
        <v>13</v>
      </c>
      <c r="L4397" s="63" t="s">
        <v>3186</v>
      </c>
      <c r="M4397" s="63" t="s">
        <v>3187</v>
      </c>
      <c r="N4397" s="63" t="s">
        <v>3190</v>
      </c>
      <c r="O4397" s="62">
        <v>3</v>
      </c>
      <c r="P4397" s="64"/>
    </row>
    <row r="4398" spans="2:16" x14ac:dyDescent="0.25">
      <c r="B4398" s="62">
        <v>4393</v>
      </c>
      <c r="C4398" s="63" t="s">
        <v>3182</v>
      </c>
      <c r="D4398" s="63" t="s">
        <v>3182</v>
      </c>
      <c r="E4398" s="63" t="s">
        <v>3202</v>
      </c>
      <c r="F4398" s="63" t="s">
        <v>3202</v>
      </c>
      <c r="G4398" s="63"/>
      <c r="H4398" s="63"/>
      <c r="I4398" s="62" t="s">
        <v>3189</v>
      </c>
      <c r="J4398" s="63">
        <v>33.299999999999997</v>
      </c>
      <c r="K4398" s="63">
        <v>13</v>
      </c>
      <c r="L4398" s="63" t="s">
        <v>3186</v>
      </c>
      <c r="M4398" s="63" t="s">
        <v>3187</v>
      </c>
      <c r="N4398" s="63" t="s">
        <v>3190</v>
      </c>
      <c r="O4398" s="62">
        <v>3</v>
      </c>
      <c r="P4398" s="64"/>
    </row>
    <row r="4399" spans="2:16" x14ac:dyDescent="0.25">
      <c r="B4399" s="62">
        <v>4394</v>
      </c>
      <c r="C4399" s="63" t="s">
        <v>3182</v>
      </c>
      <c r="D4399" s="63" t="s">
        <v>3182</v>
      </c>
      <c r="E4399" s="63" t="s">
        <v>3202</v>
      </c>
      <c r="F4399" s="63" t="s">
        <v>3202</v>
      </c>
      <c r="G4399" s="63"/>
      <c r="H4399" s="63"/>
      <c r="I4399" s="62" t="s">
        <v>3200</v>
      </c>
      <c r="J4399" s="63">
        <v>45</v>
      </c>
      <c r="K4399" s="63">
        <v>8</v>
      </c>
      <c r="L4399" s="63" t="s">
        <v>3186</v>
      </c>
      <c r="M4399" s="63" t="s">
        <v>3187</v>
      </c>
      <c r="N4399" s="63" t="s">
        <v>3204</v>
      </c>
      <c r="O4399" s="62">
        <v>2</v>
      </c>
    </row>
    <row r="4400" spans="2:16" x14ac:dyDescent="0.25">
      <c r="B4400" s="62">
        <v>4395</v>
      </c>
      <c r="C4400" s="63" t="s">
        <v>3182</v>
      </c>
      <c r="D4400" s="63" t="s">
        <v>3182</v>
      </c>
      <c r="E4400" s="63" t="s">
        <v>3202</v>
      </c>
      <c r="F4400" s="63" t="s">
        <v>3202</v>
      </c>
      <c r="G4400" s="63"/>
      <c r="H4400" s="63"/>
      <c r="I4400" s="62" t="s">
        <v>3200</v>
      </c>
      <c r="J4400" s="63">
        <v>22.8</v>
      </c>
      <c r="K4400" s="63">
        <v>8</v>
      </c>
      <c r="L4400" s="63" t="s">
        <v>3186</v>
      </c>
      <c r="M4400" s="63" t="s">
        <v>3187</v>
      </c>
      <c r="N4400" s="63" t="s">
        <v>3204</v>
      </c>
      <c r="O4400" s="62">
        <v>2</v>
      </c>
    </row>
    <row r="4401" spans="2:16" x14ac:dyDescent="0.25">
      <c r="B4401" s="62">
        <v>4396</v>
      </c>
      <c r="C4401" s="63" t="s">
        <v>3182</v>
      </c>
      <c r="D4401" s="63" t="s">
        <v>3182</v>
      </c>
      <c r="E4401" s="63" t="s">
        <v>3241</v>
      </c>
      <c r="F4401" s="63" t="s">
        <v>3241</v>
      </c>
      <c r="G4401" s="63"/>
      <c r="H4401" s="63"/>
      <c r="I4401" s="62" t="s">
        <v>3200</v>
      </c>
      <c r="J4401" s="63">
        <v>30.4</v>
      </c>
      <c r="K4401" s="63">
        <v>8</v>
      </c>
      <c r="L4401" s="63" t="s">
        <v>3186</v>
      </c>
      <c r="M4401" s="63" t="s">
        <v>3187</v>
      </c>
      <c r="N4401" s="63" t="s">
        <v>3204</v>
      </c>
      <c r="O4401" s="62">
        <v>2</v>
      </c>
    </row>
    <row r="4402" spans="2:16" x14ac:dyDescent="0.25">
      <c r="B4402" s="62">
        <v>4397</v>
      </c>
      <c r="C4402" s="63" t="s">
        <v>3182</v>
      </c>
      <c r="D4402" s="63" t="s">
        <v>3182</v>
      </c>
      <c r="E4402" s="63" t="s">
        <v>3241</v>
      </c>
      <c r="F4402" s="63" t="s">
        <v>3241</v>
      </c>
      <c r="G4402" s="63"/>
      <c r="H4402" s="63"/>
      <c r="I4402" s="62" t="s">
        <v>3200</v>
      </c>
      <c r="J4402" s="63">
        <v>42</v>
      </c>
      <c r="K4402" s="63">
        <v>9</v>
      </c>
      <c r="L4402" s="63" t="s">
        <v>3186</v>
      </c>
      <c r="M4402" s="63" t="s">
        <v>3187</v>
      </c>
      <c r="N4402" s="63" t="s">
        <v>3208</v>
      </c>
      <c r="O4402" s="62">
        <v>2</v>
      </c>
    </row>
    <row r="4403" spans="2:16" x14ac:dyDescent="0.25">
      <c r="B4403" s="62">
        <v>4398</v>
      </c>
      <c r="C4403" s="63" t="s">
        <v>3182</v>
      </c>
      <c r="D4403" s="63" t="s">
        <v>3182</v>
      </c>
      <c r="E4403" s="63" t="s">
        <v>3202</v>
      </c>
      <c r="F4403" s="63" t="s">
        <v>3202</v>
      </c>
      <c r="G4403" s="63"/>
      <c r="H4403" s="63"/>
      <c r="I4403" s="62" t="s">
        <v>3200</v>
      </c>
      <c r="J4403" s="63">
        <v>25</v>
      </c>
      <c r="K4403" s="63">
        <v>7</v>
      </c>
      <c r="L4403" s="63" t="s">
        <v>3186</v>
      </c>
      <c r="M4403" s="63" t="s">
        <v>3187</v>
      </c>
      <c r="N4403" s="63" t="s">
        <v>3201</v>
      </c>
      <c r="O4403" s="62">
        <v>1</v>
      </c>
    </row>
    <row r="4404" spans="2:16" x14ac:dyDescent="0.25">
      <c r="B4404" s="62">
        <v>4399</v>
      </c>
      <c r="C4404" s="63" t="s">
        <v>3182</v>
      </c>
      <c r="D4404" s="63" t="s">
        <v>3182</v>
      </c>
      <c r="E4404" s="63" t="s">
        <v>3241</v>
      </c>
      <c r="F4404" s="63" t="s">
        <v>3241</v>
      </c>
      <c r="G4404" s="63"/>
      <c r="H4404" s="63"/>
      <c r="I4404" s="62" t="s">
        <v>3200</v>
      </c>
      <c r="J4404" s="63">
        <v>66.2</v>
      </c>
      <c r="K4404" s="63">
        <v>7</v>
      </c>
      <c r="L4404" s="63" t="s">
        <v>3186</v>
      </c>
      <c r="M4404" s="63" t="s">
        <v>3238</v>
      </c>
      <c r="N4404" s="63" t="s">
        <v>3250</v>
      </c>
      <c r="O4404" s="62">
        <v>1</v>
      </c>
    </row>
    <row r="4405" spans="2:16" x14ac:dyDescent="0.25">
      <c r="B4405" s="62">
        <v>4400</v>
      </c>
      <c r="C4405" s="63" t="s">
        <v>3182</v>
      </c>
      <c r="D4405" s="63" t="s">
        <v>3182</v>
      </c>
      <c r="E4405" s="63" t="s">
        <v>3202</v>
      </c>
      <c r="F4405" s="63" t="s">
        <v>3202</v>
      </c>
      <c r="G4405" s="63"/>
      <c r="H4405" s="63"/>
      <c r="I4405" s="62" t="s">
        <v>3200</v>
      </c>
      <c r="J4405" s="63">
        <v>30</v>
      </c>
      <c r="K4405" s="63">
        <v>8</v>
      </c>
      <c r="L4405" s="63" t="s">
        <v>3186</v>
      </c>
      <c r="M4405" s="63" t="s">
        <v>3187</v>
      </c>
      <c r="N4405" s="63" t="s">
        <v>3204</v>
      </c>
      <c r="O4405" s="62">
        <v>2</v>
      </c>
    </row>
    <row r="4406" spans="2:16" x14ac:dyDescent="0.25">
      <c r="B4406" s="62">
        <v>4401</v>
      </c>
      <c r="C4406" s="63" t="s">
        <v>3182</v>
      </c>
      <c r="D4406" s="63" t="s">
        <v>3182</v>
      </c>
      <c r="E4406" s="63" t="s">
        <v>3241</v>
      </c>
      <c r="F4406" s="63" t="s">
        <v>3241</v>
      </c>
      <c r="G4406" s="63"/>
      <c r="H4406" s="63"/>
      <c r="I4406" s="62" t="s">
        <v>3200</v>
      </c>
      <c r="J4406" s="63">
        <v>45</v>
      </c>
      <c r="K4406" s="63">
        <v>8</v>
      </c>
      <c r="L4406" s="63" t="s">
        <v>3186</v>
      </c>
      <c r="M4406" s="63" t="s">
        <v>3187</v>
      </c>
      <c r="N4406" s="63" t="s">
        <v>3204</v>
      </c>
      <c r="O4406" s="62">
        <v>2</v>
      </c>
    </row>
    <row r="4407" spans="2:16" x14ac:dyDescent="0.25">
      <c r="B4407" s="62">
        <v>4402</v>
      </c>
      <c r="C4407" s="63" t="s">
        <v>3182</v>
      </c>
      <c r="D4407" s="63" t="s">
        <v>3182</v>
      </c>
      <c r="E4407" s="63" t="s">
        <v>3241</v>
      </c>
      <c r="F4407" s="63" t="s">
        <v>3241</v>
      </c>
      <c r="G4407" s="63"/>
      <c r="H4407" s="63"/>
      <c r="I4407" s="62" t="s">
        <v>3189</v>
      </c>
      <c r="J4407" s="63">
        <v>20</v>
      </c>
      <c r="K4407" s="63">
        <v>13</v>
      </c>
      <c r="L4407" s="63" t="s">
        <v>3186</v>
      </c>
      <c r="M4407" s="63" t="s">
        <v>3187</v>
      </c>
      <c r="N4407" s="63" t="s">
        <v>3190</v>
      </c>
      <c r="O4407" s="62">
        <v>3</v>
      </c>
      <c r="P4407" s="64"/>
    </row>
    <row r="4408" spans="2:16" x14ac:dyDescent="0.25">
      <c r="B4408" s="62">
        <v>4403</v>
      </c>
      <c r="C4408" s="63" t="s">
        <v>3182</v>
      </c>
      <c r="D4408" s="63" t="s">
        <v>3182</v>
      </c>
      <c r="E4408" s="63" t="s">
        <v>3241</v>
      </c>
      <c r="F4408" s="63" t="s">
        <v>3241</v>
      </c>
      <c r="G4408" s="63"/>
      <c r="H4408" s="63"/>
      <c r="I4408" s="62" t="s">
        <v>3189</v>
      </c>
      <c r="J4408" s="63">
        <v>53.6</v>
      </c>
      <c r="K4408" s="63">
        <v>13</v>
      </c>
      <c r="L4408" s="63" t="s">
        <v>3186</v>
      </c>
      <c r="M4408" s="63" t="s">
        <v>3187</v>
      </c>
      <c r="N4408" s="63" t="s">
        <v>3190</v>
      </c>
      <c r="O4408" s="62">
        <v>3</v>
      </c>
      <c r="P4408" s="64"/>
    </row>
    <row r="4409" spans="2:16" x14ac:dyDescent="0.25">
      <c r="B4409" s="62">
        <v>4404</v>
      </c>
      <c r="C4409" s="63" t="s">
        <v>3182</v>
      </c>
      <c r="D4409" s="63" t="s">
        <v>3196</v>
      </c>
      <c r="E4409" s="63" t="s">
        <v>3210</v>
      </c>
      <c r="F4409" s="63" t="s">
        <v>3210</v>
      </c>
      <c r="G4409" s="63"/>
      <c r="H4409" s="63"/>
      <c r="I4409" s="62" t="s">
        <v>3189</v>
      </c>
      <c r="J4409" s="63">
        <v>70</v>
      </c>
      <c r="K4409" s="63">
        <v>12</v>
      </c>
      <c r="L4409" s="63" t="s">
        <v>3186</v>
      </c>
      <c r="M4409" s="63" t="s">
        <v>3187</v>
      </c>
      <c r="N4409" s="63" t="s">
        <v>3198</v>
      </c>
      <c r="O4409" s="62">
        <v>3</v>
      </c>
      <c r="P4409" s="64"/>
    </row>
    <row r="4410" spans="2:16" x14ac:dyDescent="0.25">
      <c r="B4410" s="62">
        <v>4405</v>
      </c>
      <c r="C4410" s="63" t="s">
        <v>3182</v>
      </c>
      <c r="D4410" s="63" t="s">
        <v>3182</v>
      </c>
      <c r="E4410" s="63" t="s">
        <v>3202</v>
      </c>
      <c r="F4410" s="63" t="s">
        <v>3202</v>
      </c>
      <c r="G4410" s="63"/>
      <c r="H4410" s="63"/>
      <c r="I4410" s="62" t="s">
        <v>3189</v>
      </c>
      <c r="J4410" s="63">
        <v>58.2</v>
      </c>
      <c r="K4410" s="63">
        <v>12</v>
      </c>
      <c r="L4410" s="63" t="s">
        <v>3186</v>
      </c>
      <c r="M4410" s="63" t="s">
        <v>3187</v>
      </c>
      <c r="N4410" s="63" t="s">
        <v>3198</v>
      </c>
      <c r="O4410" s="62">
        <v>3</v>
      </c>
      <c r="P4410" s="64"/>
    </row>
    <row r="4411" spans="2:16" x14ac:dyDescent="0.25">
      <c r="B4411" s="62">
        <v>4406</v>
      </c>
      <c r="C4411" s="63" t="s">
        <v>3182</v>
      </c>
      <c r="D4411" s="63" t="s">
        <v>3182</v>
      </c>
      <c r="E4411" s="63" t="s">
        <v>3202</v>
      </c>
      <c r="F4411" s="63" t="s">
        <v>3202</v>
      </c>
      <c r="G4411" s="63"/>
      <c r="H4411" s="63"/>
      <c r="I4411" s="62" t="s">
        <v>3189</v>
      </c>
      <c r="J4411" s="63">
        <v>60</v>
      </c>
      <c r="K4411" s="63">
        <v>14</v>
      </c>
      <c r="L4411" s="63" t="s">
        <v>3186</v>
      </c>
      <c r="M4411" s="63" t="s">
        <v>3187</v>
      </c>
      <c r="N4411" s="63" t="s">
        <v>3203</v>
      </c>
      <c r="O4411" s="62">
        <v>3</v>
      </c>
      <c r="P4411" s="64"/>
    </row>
    <row r="4412" spans="2:16" x14ac:dyDescent="0.25">
      <c r="B4412" s="62">
        <v>4407</v>
      </c>
      <c r="C4412" s="63" t="s">
        <v>3182</v>
      </c>
      <c r="D4412" s="63" t="s">
        <v>3182</v>
      </c>
      <c r="E4412" s="63" t="s">
        <v>3202</v>
      </c>
      <c r="F4412" s="63" t="s">
        <v>3202</v>
      </c>
      <c r="G4412" s="63"/>
      <c r="H4412" s="63"/>
      <c r="I4412" s="62" t="s">
        <v>3189</v>
      </c>
      <c r="J4412" s="63">
        <v>62.6</v>
      </c>
      <c r="K4412" s="63">
        <v>12</v>
      </c>
      <c r="L4412" s="63" t="s">
        <v>3186</v>
      </c>
      <c r="M4412" s="63" t="s">
        <v>3187</v>
      </c>
      <c r="N4412" s="63" t="s">
        <v>3198</v>
      </c>
      <c r="O4412" s="62">
        <v>3</v>
      </c>
      <c r="P4412" s="64"/>
    </row>
    <row r="4413" spans="2:16" x14ac:dyDescent="0.25">
      <c r="B4413" s="62">
        <v>4408</v>
      </c>
      <c r="C4413" s="63" t="s">
        <v>3182</v>
      </c>
      <c r="D4413" s="63" t="s">
        <v>3182</v>
      </c>
      <c r="E4413" s="63" t="s">
        <v>3202</v>
      </c>
      <c r="F4413" s="63" t="s">
        <v>3202</v>
      </c>
      <c r="G4413" s="63"/>
      <c r="H4413" s="63"/>
      <c r="I4413" s="62" t="s">
        <v>3189</v>
      </c>
      <c r="J4413" s="63">
        <v>66.099999999999994</v>
      </c>
      <c r="K4413" s="63">
        <v>12</v>
      </c>
      <c r="L4413" s="63" t="s">
        <v>3186</v>
      </c>
      <c r="M4413" s="63" t="s">
        <v>3187</v>
      </c>
      <c r="N4413" s="63" t="s">
        <v>3198</v>
      </c>
      <c r="O4413" s="62">
        <v>3</v>
      </c>
      <c r="P4413" s="64"/>
    </row>
    <row r="4414" spans="2:16" x14ac:dyDescent="0.25">
      <c r="B4414" s="62">
        <v>4409</v>
      </c>
      <c r="C4414" s="63" t="s">
        <v>3182</v>
      </c>
      <c r="D4414" s="63" t="s">
        <v>3196</v>
      </c>
      <c r="E4414" s="63" t="s">
        <v>3210</v>
      </c>
      <c r="F4414" s="63" t="s">
        <v>3210</v>
      </c>
      <c r="G4414" s="63"/>
      <c r="H4414" s="63"/>
      <c r="I4414" s="62" t="s">
        <v>3189</v>
      </c>
      <c r="J4414" s="63">
        <v>60</v>
      </c>
      <c r="K4414" s="63">
        <v>12</v>
      </c>
      <c r="L4414" s="63" t="s">
        <v>3186</v>
      </c>
      <c r="M4414" s="63" t="s">
        <v>3187</v>
      </c>
      <c r="N4414" s="63" t="s">
        <v>3198</v>
      </c>
      <c r="O4414" s="62">
        <v>3</v>
      </c>
      <c r="P4414" s="64"/>
    </row>
    <row r="4415" spans="2:16" x14ac:dyDescent="0.25">
      <c r="B4415" s="62">
        <v>4410</v>
      </c>
      <c r="C4415" s="63" t="s">
        <v>3182</v>
      </c>
      <c r="D4415" s="63" t="s">
        <v>3182</v>
      </c>
      <c r="E4415" s="63" t="s">
        <v>3182</v>
      </c>
      <c r="F4415" s="63" t="s">
        <v>3182</v>
      </c>
      <c r="G4415" s="63"/>
      <c r="H4415" s="63"/>
      <c r="I4415" s="62" t="s">
        <v>3189</v>
      </c>
      <c r="J4415" s="63">
        <v>33.799999999999997</v>
      </c>
      <c r="K4415" s="63">
        <v>13</v>
      </c>
      <c r="L4415" s="63" t="s">
        <v>3186</v>
      </c>
      <c r="M4415" s="63" t="s">
        <v>3187</v>
      </c>
      <c r="N4415" s="63" t="s">
        <v>3190</v>
      </c>
      <c r="O4415" s="62">
        <v>3</v>
      </c>
      <c r="P4415" s="64"/>
    </row>
    <row r="4416" spans="2:16" x14ac:dyDescent="0.25">
      <c r="B4416" s="62">
        <v>4411</v>
      </c>
      <c r="C4416" s="63" t="s">
        <v>3182</v>
      </c>
      <c r="D4416" s="63" t="s">
        <v>3182</v>
      </c>
      <c r="E4416" s="63" t="s">
        <v>3202</v>
      </c>
      <c r="F4416" s="63" t="s">
        <v>3202</v>
      </c>
      <c r="G4416" s="63"/>
      <c r="H4416" s="63"/>
      <c r="I4416" s="62" t="s">
        <v>3189</v>
      </c>
      <c r="J4416" s="63">
        <v>58.5</v>
      </c>
      <c r="K4416" s="63">
        <v>12</v>
      </c>
      <c r="L4416" s="63" t="s">
        <v>3186</v>
      </c>
      <c r="M4416" s="63" t="s">
        <v>3187</v>
      </c>
      <c r="N4416" s="63" t="s">
        <v>3198</v>
      </c>
      <c r="O4416" s="62">
        <v>3</v>
      </c>
      <c r="P4416" s="64"/>
    </row>
    <row r="4417" spans="2:16" x14ac:dyDescent="0.25">
      <c r="B4417" s="62">
        <v>4412</v>
      </c>
      <c r="C4417" s="63" t="s">
        <v>3182</v>
      </c>
      <c r="D4417" s="63" t="s">
        <v>3196</v>
      </c>
      <c r="E4417" s="63" t="s">
        <v>3210</v>
      </c>
      <c r="F4417" s="63" t="s">
        <v>3210</v>
      </c>
      <c r="G4417" s="63"/>
      <c r="H4417" s="63"/>
      <c r="I4417" s="62" t="s">
        <v>3189</v>
      </c>
      <c r="J4417" s="63">
        <v>58</v>
      </c>
      <c r="K4417" s="63">
        <v>12</v>
      </c>
      <c r="L4417" s="63" t="s">
        <v>3186</v>
      </c>
      <c r="M4417" s="63" t="s">
        <v>3187</v>
      </c>
      <c r="N4417" s="63" t="s">
        <v>3198</v>
      </c>
      <c r="O4417" s="62">
        <v>3</v>
      </c>
      <c r="P4417" s="64"/>
    </row>
    <row r="4418" spans="2:16" x14ac:dyDescent="0.25">
      <c r="B4418" s="62">
        <v>4413</v>
      </c>
      <c r="C4418" s="63" t="s">
        <v>3182</v>
      </c>
      <c r="D4418" s="63" t="s">
        <v>3182</v>
      </c>
      <c r="E4418" s="63" t="s">
        <v>3202</v>
      </c>
      <c r="F4418" s="63" t="s">
        <v>3202</v>
      </c>
      <c r="G4418" s="63"/>
      <c r="H4418" s="63"/>
      <c r="I4418" s="62" t="s">
        <v>3189</v>
      </c>
      <c r="J4418" s="63">
        <v>58.4</v>
      </c>
      <c r="K4418" s="63">
        <v>12</v>
      </c>
      <c r="L4418" s="63" t="s">
        <v>3186</v>
      </c>
      <c r="M4418" s="63" t="s">
        <v>3187</v>
      </c>
      <c r="N4418" s="63" t="s">
        <v>3198</v>
      </c>
      <c r="O4418" s="62">
        <v>3</v>
      </c>
      <c r="P4418" s="64"/>
    </row>
    <row r="4419" spans="2:16" x14ac:dyDescent="0.25">
      <c r="B4419" s="62">
        <v>4414</v>
      </c>
      <c r="C4419" s="63" t="s">
        <v>3182</v>
      </c>
      <c r="D4419" s="63" t="s">
        <v>3196</v>
      </c>
      <c r="E4419" s="63" t="s">
        <v>3210</v>
      </c>
      <c r="F4419" s="63" t="s">
        <v>3210</v>
      </c>
      <c r="G4419" s="63"/>
      <c r="H4419" s="63"/>
      <c r="I4419" s="62" t="s">
        <v>3189</v>
      </c>
      <c r="J4419" s="63">
        <v>45</v>
      </c>
      <c r="K4419" s="63">
        <v>12</v>
      </c>
      <c r="L4419" s="63" t="s">
        <v>3186</v>
      </c>
      <c r="M4419" s="63" t="s">
        <v>3187</v>
      </c>
      <c r="N4419" s="63" t="s">
        <v>3198</v>
      </c>
      <c r="O4419" s="62">
        <v>3</v>
      </c>
      <c r="P4419" s="64"/>
    </row>
    <row r="4420" spans="2:16" x14ac:dyDescent="0.25">
      <c r="B4420" s="62">
        <v>4415</v>
      </c>
      <c r="C4420" s="63" t="s">
        <v>3182</v>
      </c>
      <c r="D4420" s="63" t="s">
        <v>3196</v>
      </c>
      <c r="E4420" s="63" t="s">
        <v>3210</v>
      </c>
      <c r="F4420" s="63" t="s">
        <v>3210</v>
      </c>
      <c r="G4420" s="63"/>
      <c r="H4420" s="63"/>
      <c r="I4420" s="62" t="s">
        <v>3189</v>
      </c>
      <c r="J4420" s="63">
        <v>65</v>
      </c>
      <c r="K4420" s="63">
        <v>12</v>
      </c>
      <c r="L4420" s="63" t="s">
        <v>3186</v>
      </c>
      <c r="M4420" s="63" t="s">
        <v>3187</v>
      </c>
      <c r="N4420" s="63" t="s">
        <v>3198</v>
      </c>
      <c r="O4420" s="62">
        <v>3</v>
      </c>
      <c r="P4420" s="64"/>
    </row>
    <row r="4421" spans="2:16" x14ac:dyDescent="0.25">
      <c r="B4421" s="62">
        <v>4416</v>
      </c>
      <c r="C4421" s="63" t="s">
        <v>3182</v>
      </c>
      <c r="D4421" s="63" t="s">
        <v>3196</v>
      </c>
      <c r="E4421" s="63" t="s">
        <v>3210</v>
      </c>
      <c r="F4421" s="63" t="s">
        <v>3210</v>
      </c>
      <c r="G4421" s="63"/>
      <c r="H4421" s="63"/>
      <c r="I4421" s="62" t="s">
        <v>3189</v>
      </c>
      <c r="J4421" s="63">
        <v>80</v>
      </c>
      <c r="K4421" s="63">
        <v>12</v>
      </c>
      <c r="L4421" s="63" t="s">
        <v>3186</v>
      </c>
      <c r="M4421" s="63" t="s">
        <v>3187</v>
      </c>
      <c r="N4421" s="63" t="s">
        <v>3198</v>
      </c>
      <c r="O4421" s="62">
        <v>3</v>
      </c>
      <c r="P4421" s="64"/>
    </row>
    <row r="4422" spans="2:16" x14ac:dyDescent="0.25">
      <c r="B4422" s="62">
        <v>4417</v>
      </c>
      <c r="C4422" s="63" t="s">
        <v>3182</v>
      </c>
      <c r="D4422" s="63" t="s">
        <v>3196</v>
      </c>
      <c r="E4422" s="63" t="s">
        <v>3210</v>
      </c>
      <c r="F4422" s="63" t="s">
        <v>3210</v>
      </c>
      <c r="G4422" s="63"/>
      <c r="H4422" s="63"/>
      <c r="I4422" s="62" t="s">
        <v>3189</v>
      </c>
      <c r="J4422" s="63">
        <v>53.9</v>
      </c>
      <c r="K4422" s="63">
        <v>12</v>
      </c>
      <c r="L4422" s="63" t="s">
        <v>3186</v>
      </c>
      <c r="M4422" s="63" t="s">
        <v>3187</v>
      </c>
      <c r="N4422" s="63" t="s">
        <v>3198</v>
      </c>
      <c r="O4422" s="62">
        <v>3</v>
      </c>
      <c r="P4422" s="64"/>
    </row>
    <row r="4423" spans="2:16" x14ac:dyDescent="0.25">
      <c r="B4423" s="62">
        <v>4418</v>
      </c>
      <c r="C4423" s="63" t="s">
        <v>3182</v>
      </c>
      <c r="D4423" s="63" t="s">
        <v>3182</v>
      </c>
      <c r="E4423" s="63" t="s">
        <v>3182</v>
      </c>
      <c r="F4423" s="63" t="s">
        <v>3182</v>
      </c>
      <c r="G4423" s="63"/>
      <c r="H4423" s="63"/>
      <c r="I4423" s="62" t="s">
        <v>3189</v>
      </c>
      <c r="J4423" s="63">
        <v>29.2</v>
      </c>
      <c r="K4423" s="63">
        <v>13</v>
      </c>
      <c r="L4423" s="63" t="s">
        <v>3186</v>
      </c>
      <c r="M4423" s="63" t="s">
        <v>3187</v>
      </c>
      <c r="N4423" s="63" t="s">
        <v>3190</v>
      </c>
      <c r="O4423" s="62">
        <v>3</v>
      </c>
      <c r="P4423" s="64"/>
    </row>
    <row r="4424" spans="2:16" x14ac:dyDescent="0.25">
      <c r="B4424" s="62">
        <v>4419</v>
      </c>
      <c r="C4424" s="63" t="s">
        <v>3182</v>
      </c>
      <c r="D4424" s="63" t="s">
        <v>3182</v>
      </c>
      <c r="E4424" s="63" t="s">
        <v>3182</v>
      </c>
      <c r="F4424" s="63" t="s">
        <v>3182</v>
      </c>
      <c r="G4424" s="63"/>
      <c r="H4424" s="63"/>
      <c r="I4424" s="62" t="s">
        <v>3189</v>
      </c>
      <c r="J4424" s="63">
        <v>30.5</v>
      </c>
      <c r="K4424" s="63">
        <v>13</v>
      </c>
      <c r="L4424" s="63" t="s">
        <v>3186</v>
      </c>
      <c r="M4424" s="63" t="s">
        <v>3187</v>
      </c>
      <c r="N4424" s="63" t="s">
        <v>3190</v>
      </c>
      <c r="O4424" s="62">
        <v>3</v>
      </c>
      <c r="P4424" s="64"/>
    </row>
    <row r="4425" spans="2:16" x14ac:dyDescent="0.25">
      <c r="B4425" s="62">
        <v>4420</v>
      </c>
      <c r="C4425" s="63" t="s">
        <v>3182</v>
      </c>
      <c r="D4425" s="63" t="s">
        <v>3196</v>
      </c>
      <c r="E4425" s="63" t="s">
        <v>3210</v>
      </c>
      <c r="F4425" s="63" t="s">
        <v>3210</v>
      </c>
      <c r="G4425" s="63"/>
      <c r="H4425" s="63"/>
      <c r="I4425" s="62" t="s">
        <v>3189</v>
      </c>
      <c r="J4425" s="63">
        <v>79</v>
      </c>
      <c r="K4425" s="63">
        <v>12</v>
      </c>
      <c r="L4425" s="63" t="s">
        <v>3186</v>
      </c>
      <c r="M4425" s="63" t="s">
        <v>3187</v>
      </c>
      <c r="N4425" s="63" t="s">
        <v>3198</v>
      </c>
      <c r="O4425" s="62">
        <v>3</v>
      </c>
      <c r="P4425" s="64"/>
    </row>
    <row r="4426" spans="2:16" x14ac:dyDescent="0.25">
      <c r="B4426" s="62">
        <v>4421</v>
      </c>
      <c r="C4426" s="63" t="s">
        <v>3182</v>
      </c>
      <c r="D4426" s="63" t="s">
        <v>3182</v>
      </c>
      <c r="E4426" s="63" t="s">
        <v>3202</v>
      </c>
      <c r="F4426" s="63" t="s">
        <v>3202</v>
      </c>
      <c r="G4426" s="63"/>
      <c r="H4426" s="63"/>
      <c r="I4426" s="62" t="s">
        <v>3189</v>
      </c>
      <c r="J4426" s="63">
        <v>64.2</v>
      </c>
      <c r="K4426" s="63">
        <v>12</v>
      </c>
      <c r="L4426" s="63" t="s">
        <v>3186</v>
      </c>
      <c r="M4426" s="63" t="s">
        <v>3187</v>
      </c>
      <c r="N4426" s="63" t="s">
        <v>3198</v>
      </c>
      <c r="O4426" s="62">
        <v>3</v>
      </c>
      <c r="P4426" s="64"/>
    </row>
    <row r="4427" spans="2:16" x14ac:dyDescent="0.25">
      <c r="B4427" s="62">
        <v>4422</v>
      </c>
      <c r="C4427" s="63" t="s">
        <v>3182</v>
      </c>
      <c r="D4427" s="63" t="s">
        <v>3182</v>
      </c>
      <c r="E4427" s="63" t="s">
        <v>3241</v>
      </c>
      <c r="F4427" s="63" t="s">
        <v>3241</v>
      </c>
      <c r="G4427" s="63"/>
      <c r="H4427" s="63"/>
      <c r="I4427" s="62" t="s">
        <v>3189</v>
      </c>
      <c r="J4427" s="63">
        <v>34.6</v>
      </c>
      <c r="K4427" s="63">
        <v>13</v>
      </c>
      <c r="L4427" s="63" t="s">
        <v>3186</v>
      </c>
      <c r="M4427" s="63" t="s">
        <v>3187</v>
      </c>
      <c r="N4427" s="63" t="s">
        <v>3199</v>
      </c>
      <c r="O4427" s="62">
        <v>3</v>
      </c>
      <c r="P4427" s="64"/>
    </row>
    <row r="4428" spans="2:16" x14ac:dyDescent="0.25">
      <c r="B4428" s="62">
        <v>4423</v>
      </c>
      <c r="C4428" s="63" t="s">
        <v>3182</v>
      </c>
      <c r="D4428" s="63" t="s">
        <v>3196</v>
      </c>
      <c r="E4428" s="63" t="s">
        <v>3210</v>
      </c>
      <c r="F4428" s="63" t="s">
        <v>3210</v>
      </c>
      <c r="G4428" s="63"/>
      <c r="H4428" s="63"/>
      <c r="I4428" s="62" t="s">
        <v>3189</v>
      </c>
      <c r="J4428" s="63">
        <v>72.8</v>
      </c>
      <c r="K4428" s="63">
        <v>12</v>
      </c>
      <c r="L4428" s="63" t="s">
        <v>3186</v>
      </c>
      <c r="M4428" s="63" t="s">
        <v>3187</v>
      </c>
      <c r="N4428" s="63" t="s">
        <v>3198</v>
      </c>
      <c r="O4428" s="62">
        <v>3</v>
      </c>
      <c r="P4428" s="64"/>
    </row>
    <row r="4429" spans="2:16" x14ac:dyDescent="0.25">
      <c r="B4429" s="62">
        <v>4424</v>
      </c>
      <c r="C4429" s="63" t="s">
        <v>3182</v>
      </c>
      <c r="D4429" s="63" t="s">
        <v>3182</v>
      </c>
      <c r="E4429" s="63" t="s">
        <v>3202</v>
      </c>
      <c r="F4429" s="63" t="s">
        <v>3202</v>
      </c>
      <c r="G4429" s="63"/>
      <c r="H4429" s="63"/>
      <c r="I4429" s="62" t="s">
        <v>3189</v>
      </c>
      <c r="J4429" s="63">
        <v>56.7</v>
      </c>
      <c r="K4429" s="63">
        <v>13</v>
      </c>
      <c r="L4429" s="63" t="s">
        <v>3186</v>
      </c>
      <c r="M4429" s="63" t="s">
        <v>3187</v>
      </c>
      <c r="N4429" s="63" t="s">
        <v>3199</v>
      </c>
      <c r="O4429" s="62">
        <v>3</v>
      </c>
      <c r="P4429" s="64"/>
    </row>
    <row r="4430" spans="2:16" x14ac:dyDescent="0.25">
      <c r="B4430" s="62">
        <v>4425</v>
      </c>
      <c r="C4430" s="63" t="s">
        <v>3182</v>
      </c>
      <c r="D4430" s="63" t="s">
        <v>3196</v>
      </c>
      <c r="E4430" s="63" t="s">
        <v>3210</v>
      </c>
      <c r="F4430" s="63" t="s">
        <v>3210</v>
      </c>
      <c r="G4430" s="63"/>
      <c r="H4430" s="63"/>
      <c r="I4430" s="62" t="s">
        <v>3189</v>
      </c>
      <c r="J4430" s="63">
        <v>59</v>
      </c>
      <c r="K4430" s="63">
        <v>12</v>
      </c>
      <c r="L4430" s="63" t="s">
        <v>3186</v>
      </c>
      <c r="M4430" s="63" t="s">
        <v>3187</v>
      </c>
      <c r="N4430" s="63" t="s">
        <v>3198</v>
      </c>
      <c r="O4430" s="62">
        <v>3</v>
      </c>
      <c r="P4430" s="64"/>
    </row>
    <row r="4431" spans="2:16" x14ac:dyDescent="0.25">
      <c r="B4431" s="62">
        <v>4426</v>
      </c>
      <c r="C4431" s="63" t="s">
        <v>3182</v>
      </c>
      <c r="D4431" s="63" t="s">
        <v>3196</v>
      </c>
      <c r="E4431" s="63" t="s">
        <v>3210</v>
      </c>
      <c r="F4431" s="63" t="s">
        <v>3210</v>
      </c>
      <c r="G4431" s="63"/>
      <c r="H4431" s="63"/>
      <c r="I4431" s="62" t="s">
        <v>3189</v>
      </c>
      <c r="J4431" s="63">
        <v>84</v>
      </c>
      <c r="K4431" s="63">
        <v>12</v>
      </c>
      <c r="L4431" s="63" t="s">
        <v>3186</v>
      </c>
      <c r="M4431" s="63" t="s">
        <v>3187</v>
      </c>
      <c r="N4431" s="63" t="s">
        <v>3198</v>
      </c>
      <c r="O4431" s="62">
        <v>3</v>
      </c>
      <c r="P4431" s="64"/>
    </row>
    <row r="4432" spans="2:16" x14ac:dyDescent="0.25">
      <c r="B4432" s="62">
        <v>4427</v>
      </c>
      <c r="C4432" s="63" t="s">
        <v>3182</v>
      </c>
      <c r="D4432" s="63" t="s">
        <v>3182</v>
      </c>
      <c r="E4432" s="63" t="s">
        <v>3182</v>
      </c>
      <c r="F4432" s="63" t="s">
        <v>3182</v>
      </c>
      <c r="G4432" s="63"/>
      <c r="H4432" s="63"/>
      <c r="I4432" s="62" t="s">
        <v>3189</v>
      </c>
      <c r="J4432" s="63">
        <v>20</v>
      </c>
      <c r="K4432" s="63">
        <v>13</v>
      </c>
      <c r="L4432" s="63" t="s">
        <v>3186</v>
      </c>
      <c r="M4432" s="63" t="s">
        <v>3187</v>
      </c>
      <c r="N4432" s="63" t="s">
        <v>3190</v>
      </c>
      <c r="O4432" s="62">
        <v>3</v>
      </c>
      <c r="P4432" s="64"/>
    </row>
    <row r="4433" spans="2:16" x14ac:dyDescent="0.25">
      <c r="B4433" s="62">
        <v>4428</v>
      </c>
      <c r="C4433" s="63" t="s">
        <v>3182</v>
      </c>
      <c r="D4433" s="63" t="s">
        <v>3196</v>
      </c>
      <c r="E4433" s="63" t="s">
        <v>3210</v>
      </c>
      <c r="F4433" s="63" t="s">
        <v>3210</v>
      </c>
      <c r="G4433" s="63"/>
      <c r="H4433" s="63"/>
      <c r="I4433" s="62" t="s">
        <v>3189</v>
      </c>
      <c r="J4433" s="63">
        <v>96</v>
      </c>
      <c r="K4433" s="63">
        <v>12</v>
      </c>
      <c r="L4433" s="63" t="s">
        <v>3186</v>
      </c>
      <c r="M4433" s="63" t="s">
        <v>3187</v>
      </c>
      <c r="N4433" s="63" t="s">
        <v>3198</v>
      </c>
      <c r="O4433" s="62">
        <v>3</v>
      </c>
      <c r="P4433" s="64"/>
    </row>
    <row r="4434" spans="2:16" x14ac:dyDescent="0.25">
      <c r="B4434" s="62">
        <v>4429</v>
      </c>
      <c r="C4434" s="63" t="s">
        <v>3182</v>
      </c>
      <c r="D4434" s="63" t="s">
        <v>3196</v>
      </c>
      <c r="E4434" s="63" t="s">
        <v>3210</v>
      </c>
      <c r="F4434" s="63" t="s">
        <v>3210</v>
      </c>
      <c r="G4434" s="63"/>
      <c r="H4434" s="63"/>
      <c r="I4434" s="62" t="s">
        <v>3189</v>
      </c>
      <c r="J4434" s="63">
        <v>59</v>
      </c>
      <c r="K4434" s="63">
        <v>12</v>
      </c>
      <c r="L4434" s="63" t="s">
        <v>3186</v>
      </c>
      <c r="M4434" s="63" t="s">
        <v>3187</v>
      </c>
      <c r="N4434" s="63" t="s">
        <v>3198</v>
      </c>
      <c r="O4434" s="62">
        <v>3</v>
      </c>
      <c r="P4434" s="64"/>
    </row>
    <row r="4435" spans="2:16" x14ac:dyDescent="0.25">
      <c r="B4435" s="62">
        <v>4430</v>
      </c>
      <c r="C4435" s="63" t="s">
        <v>3182</v>
      </c>
      <c r="D4435" s="63" t="s">
        <v>3196</v>
      </c>
      <c r="E4435" s="63" t="s">
        <v>3210</v>
      </c>
      <c r="F4435" s="63" t="s">
        <v>3210</v>
      </c>
      <c r="G4435" s="63"/>
      <c r="H4435" s="63"/>
      <c r="I4435" s="62" t="s">
        <v>3189</v>
      </c>
      <c r="J4435" s="63">
        <v>59</v>
      </c>
      <c r="K4435" s="63">
        <v>12</v>
      </c>
      <c r="L4435" s="63" t="s">
        <v>3186</v>
      </c>
      <c r="M4435" s="63" t="s">
        <v>3187</v>
      </c>
      <c r="N4435" s="63" t="s">
        <v>3198</v>
      </c>
      <c r="O4435" s="62">
        <v>3</v>
      </c>
      <c r="P4435" s="64"/>
    </row>
    <row r="4436" spans="2:16" x14ac:dyDescent="0.25">
      <c r="B4436" s="62">
        <v>4431</v>
      </c>
      <c r="C4436" s="63" t="s">
        <v>3182</v>
      </c>
      <c r="D4436" s="63" t="s">
        <v>3182</v>
      </c>
      <c r="E4436" s="63" t="s">
        <v>3202</v>
      </c>
      <c r="F4436" s="63" t="s">
        <v>3202</v>
      </c>
      <c r="G4436" s="63"/>
      <c r="H4436" s="63"/>
      <c r="I4436" s="62" t="s">
        <v>3189</v>
      </c>
      <c r="J4436" s="63">
        <v>34.1</v>
      </c>
      <c r="K4436" s="63">
        <v>13</v>
      </c>
      <c r="L4436" s="63" t="s">
        <v>3186</v>
      </c>
      <c r="M4436" s="63" t="s">
        <v>3187</v>
      </c>
      <c r="N4436" s="63" t="s">
        <v>3190</v>
      </c>
      <c r="O4436" s="62">
        <v>3</v>
      </c>
      <c r="P4436" s="64"/>
    </row>
    <row r="4437" spans="2:16" x14ac:dyDescent="0.25">
      <c r="B4437" s="62">
        <v>4432</v>
      </c>
      <c r="C4437" s="63" t="s">
        <v>3182</v>
      </c>
      <c r="D4437" s="63" t="s">
        <v>3182</v>
      </c>
      <c r="E4437" s="63" t="s">
        <v>3202</v>
      </c>
      <c r="F4437" s="63" t="s">
        <v>3202</v>
      </c>
      <c r="G4437" s="63"/>
      <c r="H4437" s="63"/>
      <c r="I4437" s="62" t="s">
        <v>3189</v>
      </c>
      <c r="J4437" s="63">
        <v>40</v>
      </c>
      <c r="K4437" s="63">
        <v>13</v>
      </c>
      <c r="L4437" s="63" t="s">
        <v>3186</v>
      </c>
      <c r="M4437" s="63" t="s">
        <v>3187</v>
      </c>
      <c r="N4437" s="63" t="s">
        <v>3190</v>
      </c>
      <c r="O4437" s="62">
        <v>3</v>
      </c>
      <c r="P4437" s="64"/>
    </row>
    <row r="4438" spans="2:16" x14ac:dyDescent="0.25">
      <c r="B4438" s="62">
        <v>4433</v>
      </c>
      <c r="C4438" s="63" t="s">
        <v>3182</v>
      </c>
      <c r="D4438" s="63" t="s">
        <v>3182</v>
      </c>
      <c r="E4438" s="63" t="s">
        <v>3202</v>
      </c>
      <c r="F4438" s="63" t="s">
        <v>3202</v>
      </c>
      <c r="G4438" s="63"/>
      <c r="H4438" s="63"/>
      <c r="I4438" s="62" t="s">
        <v>3189</v>
      </c>
      <c r="J4438" s="63">
        <v>55</v>
      </c>
      <c r="K4438" s="63">
        <v>13</v>
      </c>
      <c r="L4438" s="63" t="s">
        <v>3186</v>
      </c>
      <c r="M4438" s="63" t="s">
        <v>3187</v>
      </c>
      <c r="N4438" s="63" t="s">
        <v>3199</v>
      </c>
      <c r="O4438" s="62">
        <v>3</v>
      </c>
      <c r="P4438" s="64"/>
    </row>
    <row r="4439" spans="2:16" x14ac:dyDescent="0.25">
      <c r="B4439" s="62">
        <v>4434</v>
      </c>
      <c r="C4439" s="63" t="s">
        <v>3182</v>
      </c>
      <c r="D4439" s="63" t="s">
        <v>3182</v>
      </c>
      <c r="E4439" s="63" t="s">
        <v>3202</v>
      </c>
      <c r="F4439" s="63" t="s">
        <v>3202</v>
      </c>
      <c r="G4439" s="63"/>
      <c r="H4439" s="63"/>
      <c r="I4439" s="62" t="s">
        <v>3189</v>
      </c>
      <c r="J4439" s="63">
        <v>60.7</v>
      </c>
      <c r="K4439" s="63">
        <v>13</v>
      </c>
      <c r="L4439" s="63" t="s">
        <v>3186</v>
      </c>
      <c r="M4439" s="63" t="s">
        <v>3187</v>
      </c>
      <c r="N4439" s="63" t="s">
        <v>3190</v>
      </c>
      <c r="O4439" s="62">
        <v>3</v>
      </c>
      <c r="P4439" s="64"/>
    </row>
    <row r="4440" spans="2:16" x14ac:dyDescent="0.25">
      <c r="B4440" s="62">
        <v>4435</v>
      </c>
      <c r="C4440" s="63" t="s">
        <v>3182</v>
      </c>
      <c r="D4440" s="63" t="s">
        <v>3196</v>
      </c>
      <c r="E4440" s="63" t="s">
        <v>3210</v>
      </c>
      <c r="F4440" s="63" t="s">
        <v>3210</v>
      </c>
      <c r="G4440" s="63"/>
      <c r="H4440" s="63"/>
      <c r="I4440" s="62" t="s">
        <v>3189</v>
      </c>
      <c r="J4440" s="63">
        <v>45</v>
      </c>
      <c r="K4440" s="63">
        <v>12</v>
      </c>
      <c r="L4440" s="63" t="s">
        <v>3186</v>
      </c>
      <c r="M4440" s="63" t="s">
        <v>3187</v>
      </c>
      <c r="N4440" s="63" t="s">
        <v>3198</v>
      </c>
      <c r="O4440" s="62">
        <v>3</v>
      </c>
      <c r="P4440" s="64"/>
    </row>
    <row r="4441" spans="2:16" x14ac:dyDescent="0.25">
      <c r="B4441" s="62">
        <v>4436</v>
      </c>
      <c r="C4441" s="63" t="s">
        <v>3182</v>
      </c>
      <c r="D4441" s="63" t="s">
        <v>3182</v>
      </c>
      <c r="E4441" s="63" t="s">
        <v>3202</v>
      </c>
      <c r="F4441" s="63" t="s">
        <v>3202</v>
      </c>
      <c r="G4441" s="63"/>
      <c r="H4441" s="63"/>
      <c r="I4441" s="62" t="s">
        <v>3189</v>
      </c>
      <c r="J4441" s="63">
        <v>57.5</v>
      </c>
      <c r="K4441" s="63">
        <v>12</v>
      </c>
      <c r="L4441" s="63" t="s">
        <v>3186</v>
      </c>
      <c r="M4441" s="63" t="s">
        <v>3187</v>
      </c>
      <c r="N4441" s="63" t="s">
        <v>3198</v>
      </c>
      <c r="O4441" s="62">
        <v>3</v>
      </c>
      <c r="P4441" s="64"/>
    </row>
    <row r="4442" spans="2:16" x14ac:dyDescent="0.25">
      <c r="B4442" s="62">
        <v>4437</v>
      </c>
      <c r="C4442" s="63" t="s">
        <v>3182</v>
      </c>
      <c r="D4442" s="63" t="s">
        <v>3182</v>
      </c>
      <c r="E4442" s="63" t="s">
        <v>3202</v>
      </c>
      <c r="F4442" s="63" t="s">
        <v>3202</v>
      </c>
      <c r="G4442" s="63"/>
      <c r="H4442" s="63"/>
      <c r="I4442" s="62" t="s">
        <v>3189</v>
      </c>
      <c r="J4442" s="63">
        <v>53.7</v>
      </c>
      <c r="K4442" s="63">
        <v>12</v>
      </c>
      <c r="L4442" s="63" t="s">
        <v>3186</v>
      </c>
      <c r="M4442" s="63" t="s">
        <v>3187</v>
      </c>
      <c r="N4442" s="63" t="s">
        <v>3198</v>
      </c>
      <c r="O4442" s="62">
        <v>3</v>
      </c>
      <c r="P4442" s="64"/>
    </row>
    <row r="4443" spans="2:16" x14ac:dyDescent="0.25">
      <c r="B4443" s="62">
        <v>4438</v>
      </c>
      <c r="C4443" s="63" t="s">
        <v>3182</v>
      </c>
      <c r="D4443" s="63" t="s">
        <v>3182</v>
      </c>
      <c r="E4443" s="63" t="s">
        <v>3202</v>
      </c>
      <c r="F4443" s="63" t="s">
        <v>3202</v>
      </c>
      <c r="G4443" s="63"/>
      <c r="H4443" s="63"/>
      <c r="I4443" s="62" t="s">
        <v>3189</v>
      </c>
      <c r="J4443" s="63">
        <v>49.9</v>
      </c>
      <c r="K4443" s="63">
        <v>12</v>
      </c>
      <c r="L4443" s="63" t="s">
        <v>3186</v>
      </c>
      <c r="M4443" s="63" t="s">
        <v>3194</v>
      </c>
      <c r="N4443" s="63" t="s">
        <v>3211</v>
      </c>
      <c r="O4443" s="62">
        <v>3</v>
      </c>
      <c r="P4443" s="64"/>
    </row>
    <row r="4444" spans="2:16" x14ac:dyDescent="0.25">
      <c r="B4444" s="62">
        <v>4439</v>
      </c>
      <c r="C4444" s="63" t="s">
        <v>3182</v>
      </c>
      <c r="D4444" s="63" t="s">
        <v>3182</v>
      </c>
      <c r="E4444" s="63" t="s">
        <v>3202</v>
      </c>
      <c r="F4444" s="63" t="s">
        <v>3202</v>
      </c>
      <c r="G4444" s="63"/>
      <c r="H4444" s="63"/>
      <c r="I4444" s="62" t="s">
        <v>3189</v>
      </c>
      <c r="J4444" s="63">
        <v>26</v>
      </c>
      <c r="K4444" s="63">
        <v>12</v>
      </c>
      <c r="L4444" s="63" t="s">
        <v>3186</v>
      </c>
      <c r="M4444" s="63" t="s">
        <v>3187</v>
      </c>
      <c r="N4444" s="63" t="s">
        <v>3198</v>
      </c>
      <c r="O4444" s="62">
        <v>3</v>
      </c>
      <c r="P4444" s="64"/>
    </row>
    <row r="4445" spans="2:16" x14ac:dyDescent="0.25">
      <c r="B4445" s="62">
        <v>4440</v>
      </c>
      <c r="C4445" s="63" t="s">
        <v>3182</v>
      </c>
      <c r="D4445" s="63" t="s">
        <v>3182</v>
      </c>
      <c r="E4445" s="63" t="s">
        <v>3202</v>
      </c>
      <c r="F4445" s="63" t="s">
        <v>3202</v>
      </c>
      <c r="G4445" s="63"/>
      <c r="H4445" s="63"/>
      <c r="I4445" s="62" t="s">
        <v>3189</v>
      </c>
      <c r="J4445" s="63">
        <v>45.6</v>
      </c>
      <c r="K4445" s="63">
        <v>13</v>
      </c>
      <c r="L4445" s="63" t="s">
        <v>3186</v>
      </c>
      <c r="M4445" s="63" t="s">
        <v>3187</v>
      </c>
      <c r="N4445" s="63" t="s">
        <v>3199</v>
      </c>
      <c r="O4445" s="62">
        <v>3</v>
      </c>
      <c r="P4445" s="64"/>
    </row>
    <row r="4446" spans="2:16" x14ac:dyDescent="0.25">
      <c r="B4446" s="62">
        <v>4441</v>
      </c>
      <c r="C4446" s="63" t="s">
        <v>3182</v>
      </c>
      <c r="D4446" s="63" t="s">
        <v>3182</v>
      </c>
      <c r="E4446" s="63" t="s">
        <v>3202</v>
      </c>
      <c r="F4446" s="63" t="s">
        <v>3202</v>
      </c>
      <c r="G4446" s="63"/>
      <c r="H4446" s="63"/>
      <c r="I4446" s="62" t="s">
        <v>3189</v>
      </c>
      <c r="J4446" s="63">
        <v>70.099999999999994</v>
      </c>
      <c r="K4446" s="63">
        <v>12</v>
      </c>
      <c r="L4446" s="63" t="s">
        <v>3186</v>
      </c>
      <c r="M4446" s="63" t="s">
        <v>3194</v>
      </c>
      <c r="N4446" s="63" t="s">
        <v>3211</v>
      </c>
      <c r="O4446" s="62">
        <v>3</v>
      </c>
      <c r="P4446" s="64"/>
    </row>
    <row r="4447" spans="2:16" x14ac:dyDescent="0.25">
      <c r="B4447" s="62">
        <v>4442</v>
      </c>
      <c r="C4447" s="63" t="s">
        <v>3182</v>
      </c>
      <c r="D4447" s="63" t="s">
        <v>3196</v>
      </c>
      <c r="E4447" s="63" t="s">
        <v>3210</v>
      </c>
      <c r="F4447" s="63" t="s">
        <v>3210</v>
      </c>
      <c r="G4447" s="63"/>
      <c r="H4447" s="63"/>
      <c r="I4447" s="62" t="s">
        <v>3189</v>
      </c>
      <c r="J4447" s="63">
        <v>64</v>
      </c>
      <c r="K4447" s="63">
        <v>12</v>
      </c>
      <c r="L4447" s="63" t="s">
        <v>3186</v>
      </c>
      <c r="M4447" s="63" t="s">
        <v>3187</v>
      </c>
      <c r="N4447" s="63" t="s">
        <v>3198</v>
      </c>
      <c r="O4447" s="62">
        <v>3</v>
      </c>
      <c r="P4447" s="64"/>
    </row>
    <row r="4448" spans="2:16" x14ac:dyDescent="0.25">
      <c r="B4448" s="62">
        <v>4443</v>
      </c>
      <c r="C4448" s="63" t="s">
        <v>3182</v>
      </c>
      <c r="D4448" s="63" t="s">
        <v>3182</v>
      </c>
      <c r="E4448" s="63" t="s">
        <v>3202</v>
      </c>
      <c r="F4448" s="63" t="s">
        <v>3202</v>
      </c>
      <c r="G4448" s="63"/>
      <c r="H4448" s="63"/>
      <c r="I4448" s="62" t="s">
        <v>3189</v>
      </c>
      <c r="J4448" s="63">
        <v>65.2</v>
      </c>
      <c r="K4448" s="63">
        <v>13</v>
      </c>
      <c r="L4448" s="63" t="s">
        <v>3186</v>
      </c>
      <c r="M4448" s="63" t="s">
        <v>3187</v>
      </c>
      <c r="N4448" s="63" t="s">
        <v>3199</v>
      </c>
      <c r="O4448" s="62">
        <v>3</v>
      </c>
      <c r="P4448" s="64"/>
    </row>
    <row r="4449" spans="2:16" x14ac:dyDescent="0.25">
      <c r="B4449" s="62">
        <v>4444</v>
      </c>
      <c r="C4449" s="63" t="s">
        <v>3182</v>
      </c>
      <c r="D4449" s="63" t="s">
        <v>3182</v>
      </c>
      <c r="E4449" s="63" t="s">
        <v>3202</v>
      </c>
      <c r="F4449" s="63" t="s">
        <v>3202</v>
      </c>
      <c r="G4449" s="63"/>
      <c r="H4449" s="63"/>
      <c r="I4449" s="62" t="s">
        <v>3189</v>
      </c>
      <c r="J4449" s="63">
        <v>82.1</v>
      </c>
      <c r="K4449" s="63">
        <v>14</v>
      </c>
      <c r="L4449" s="63" t="s">
        <v>3186</v>
      </c>
      <c r="M4449" s="63" t="s">
        <v>3187</v>
      </c>
      <c r="N4449" s="63" t="s">
        <v>3203</v>
      </c>
      <c r="O4449" s="62">
        <v>3</v>
      </c>
      <c r="P4449" s="64"/>
    </row>
    <row r="4450" spans="2:16" x14ac:dyDescent="0.25">
      <c r="B4450" s="62">
        <v>4445</v>
      </c>
      <c r="C4450" s="63" t="s">
        <v>3182</v>
      </c>
      <c r="D4450" s="63" t="s">
        <v>3196</v>
      </c>
      <c r="E4450" s="63" t="s">
        <v>3210</v>
      </c>
      <c r="F4450" s="63" t="s">
        <v>3210</v>
      </c>
      <c r="G4450" s="63"/>
      <c r="H4450" s="63"/>
      <c r="I4450" s="62" t="s">
        <v>3189</v>
      </c>
      <c r="J4450" s="63">
        <v>56</v>
      </c>
      <c r="K4450" s="63">
        <v>12</v>
      </c>
      <c r="L4450" s="63" t="s">
        <v>3186</v>
      </c>
      <c r="M4450" s="63" t="s">
        <v>3187</v>
      </c>
      <c r="N4450" s="63" t="s">
        <v>3198</v>
      </c>
      <c r="O4450" s="62">
        <v>3</v>
      </c>
      <c r="P4450" s="64"/>
    </row>
    <row r="4451" spans="2:16" x14ac:dyDescent="0.25">
      <c r="B4451" s="62">
        <v>4446</v>
      </c>
      <c r="C4451" s="63" t="s">
        <v>3182</v>
      </c>
      <c r="D4451" s="63" t="s">
        <v>3182</v>
      </c>
      <c r="E4451" s="63" t="s">
        <v>3202</v>
      </c>
      <c r="F4451" s="63" t="s">
        <v>3202</v>
      </c>
      <c r="G4451" s="63"/>
      <c r="H4451" s="63"/>
      <c r="I4451" s="62" t="s">
        <v>3189</v>
      </c>
      <c r="J4451" s="63">
        <v>48.6</v>
      </c>
      <c r="K4451" s="63">
        <v>12</v>
      </c>
      <c r="L4451" s="63" t="s">
        <v>3186</v>
      </c>
      <c r="M4451" s="63" t="s">
        <v>3187</v>
      </c>
      <c r="N4451" s="63" t="s">
        <v>3198</v>
      </c>
      <c r="O4451" s="62">
        <v>3</v>
      </c>
      <c r="P4451" s="64"/>
    </row>
    <row r="4452" spans="2:16" x14ac:dyDescent="0.25">
      <c r="B4452" s="62">
        <v>4447</v>
      </c>
      <c r="C4452" s="63" t="s">
        <v>3182</v>
      </c>
      <c r="D4452" s="63" t="s">
        <v>3182</v>
      </c>
      <c r="E4452" s="63" t="s">
        <v>3202</v>
      </c>
      <c r="F4452" s="63" t="s">
        <v>3202</v>
      </c>
      <c r="G4452" s="63"/>
      <c r="H4452" s="63"/>
      <c r="I4452" s="62" t="s">
        <v>3189</v>
      </c>
      <c r="J4452" s="63">
        <v>69.099999999999994</v>
      </c>
      <c r="K4452" s="63">
        <v>13</v>
      </c>
      <c r="L4452" s="63" t="s">
        <v>3186</v>
      </c>
      <c r="M4452" s="63" t="s">
        <v>3187</v>
      </c>
      <c r="N4452" s="63" t="s">
        <v>3190</v>
      </c>
      <c r="O4452" s="62">
        <v>3</v>
      </c>
      <c r="P4452" s="64"/>
    </row>
    <row r="4453" spans="2:16" x14ac:dyDescent="0.25">
      <c r="B4453" s="62">
        <v>4448</v>
      </c>
      <c r="C4453" s="63" t="s">
        <v>3182</v>
      </c>
      <c r="D4453" s="63" t="s">
        <v>3182</v>
      </c>
      <c r="E4453" s="63" t="s">
        <v>3202</v>
      </c>
      <c r="F4453" s="63" t="s">
        <v>3202</v>
      </c>
      <c r="G4453" s="63"/>
      <c r="H4453" s="63"/>
      <c r="I4453" s="62" t="s">
        <v>3189</v>
      </c>
      <c r="J4453" s="63">
        <v>65.3</v>
      </c>
      <c r="K4453" s="63">
        <v>13</v>
      </c>
      <c r="L4453" s="63" t="s">
        <v>3186</v>
      </c>
      <c r="M4453" s="63" t="s">
        <v>3187</v>
      </c>
      <c r="N4453" s="63" t="s">
        <v>3190</v>
      </c>
      <c r="O4453" s="62">
        <v>3</v>
      </c>
      <c r="P4453" s="64"/>
    </row>
    <row r="4454" spans="2:16" x14ac:dyDescent="0.25">
      <c r="B4454" s="62">
        <v>4449</v>
      </c>
      <c r="C4454" s="63" t="s">
        <v>3182</v>
      </c>
      <c r="D4454" s="63" t="s">
        <v>3182</v>
      </c>
      <c r="E4454" s="63" t="s">
        <v>3202</v>
      </c>
      <c r="F4454" s="63" t="s">
        <v>3202</v>
      </c>
      <c r="G4454" s="63"/>
      <c r="H4454" s="63"/>
      <c r="I4454" s="62" t="s">
        <v>3189</v>
      </c>
      <c r="J4454" s="63">
        <v>60.9</v>
      </c>
      <c r="K4454" s="63">
        <v>13</v>
      </c>
      <c r="L4454" s="63" t="s">
        <v>3186</v>
      </c>
      <c r="M4454" s="63" t="s">
        <v>3187</v>
      </c>
      <c r="N4454" s="63" t="s">
        <v>3190</v>
      </c>
      <c r="O4454" s="62">
        <v>3</v>
      </c>
      <c r="P4454" s="64"/>
    </row>
    <row r="4455" spans="2:16" x14ac:dyDescent="0.25">
      <c r="B4455" s="62">
        <v>4450</v>
      </c>
      <c r="C4455" s="63" t="s">
        <v>3182</v>
      </c>
      <c r="D4455" s="63" t="s">
        <v>3182</v>
      </c>
      <c r="E4455" s="63" t="s">
        <v>3202</v>
      </c>
      <c r="F4455" s="63" t="s">
        <v>3202</v>
      </c>
      <c r="G4455" s="63"/>
      <c r="H4455" s="63"/>
      <c r="I4455" s="62" t="s">
        <v>3189</v>
      </c>
      <c r="J4455" s="63">
        <v>60.3</v>
      </c>
      <c r="K4455" s="63">
        <v>13</v>
      </c>
      <c r="L4455" s="63" t="s">
        <v>3186</v>
      </c>
      <c r="M4455" s="63" t="s">
        <v>3187</v>
      </c>
      <c r="N4455" s="63" t="s">
        <v>3190</v>
      </c>
      <c r="O4455" s="62">
        <v>3</v>
      </c>
      <c r="P4455" s="64"/>
    </row>
    <row r="4456" spans="2:16" x14ac:dyDescent="0.25">
      <c r="B4456" s="62">
        <v>4451</v>
      </c>
      <c r="C4456" s="63" t="s">
        <v>3182</v>
      </c>
      <c r="D4456" s="63" t="s">
        <v>3182</v>
      </c>
      <c r="E4456" s="63" t="s">
        <v>3182</v>
      </c>
      <c r="F4456" s="63" t="s">
        <v>3182</v>
      </c>
      <c r="G4456" s="63"/>
      <c r="H4456" s="63"/>
      <c r="I4456" s="62" t="s">
        <v>3189</v>
      </c>
      <c r="J4456" s="63">
        <v>21.5</v>
      </c>
      <c r="K4456" s="63">
        <v>13</v>
      </c>
      <c r="L4456" s="63" t="s">
        <v>3186</v>
      </c>
      <c r="M4456" s="63" t="s">
        <v>3187</v>
      </c>
      <c r="N4456" s="63" t="s">
        <v>3190</v>
      </c>
      <c r="O4456" s="62">
        <v>3</v>
      </c>
      <c r="P4456" s="64"/>
    </row>
    <row r="4457" spans="2:16" x14ac:dyDescent="0.25">
      <c r="B4457" s="62">
        <v>4452</v>
      </c>
      <c r="C4457" s="63" t="s">
        <v>3182</v>
      </c>
      <c r="D4457" s="63" t="s">
        <v>3182</v>
      </c>
      <c r="E4457" s="63" t="s">
        <v>3202</v>
      </c>
      <c r="F4457" s="63" t="s">
        <v>3202</v>
      </c>
      <c r="G4457" s="63"/>
      <c r="H4457" s="63"/>
      <c r="I4457" s="62" t="s">
        <v>3189</v>
      </c>
      <c r="J4457" s="63">
        <v>68.5</v>
      </c>
      <c r="K4457" s="63">
        <v>13</v>
      </c>
      <c r="L4457" s="63" t="s">
        <v>3186</v>
      </c>
      <c r="M4457" s="63" t="s">
        <v>3187</v>
      </c>
      <c r="N4457" s="63" t="s">
        <v>3199</v>
      </c>
      <c r="O4457" s="62">
        <v>3</v>
      </c>
      <c r="P4457" s="64"/>
    </row>
    <row r="4458" spans="2:16" x14ac:dyDescent="0.25">
      <c r="B4458" s="62">
        <v>4453</v>
      </c>
      <c r="C4458" s="63" t="s">
        <v>3182</v>
      </c>
      <c r="D4458" s="63" t="s">
        <v>3182</v>
      </c>
      <c r="E4458" s="63" t="s">
        <v>3202</v>
      </c>
      <c r="F4458" s="63" t="s">
        <v>3202</v>
      </c>
      <c r="G4458" s="63"/>
      <c r="H4458" s="63"/>
      <c r="I4458" s="62" t="s">
        <v>3189</v>
      </c>
      <c r="J4458" s="63">
        <v>52.7</v>
      </c>
      <c r="K4458" s="63">
        <v>13</v>
      </c>
      <c r="L4458" s="63" t="s">
        <v>3186</v>
      </c>
      <c r="M4458" s="63" t="s">
        <v>3187</v>
      </c>
      <c r="N4458" s="63" t="s">
        <v>3190</v>
      </c>
      <c r="O4458" s="62">
        <v>3</v>
      </c>
      <c r="P4458" s="64"/>
    </row>
    <row r="4459" spans="2:16" x14ac:dyDescent="0.25">
      <c r="B4459" s="62">
        <v>4454</v>
      </c>
      <c r="C4459" s="63" t="s">
        <v>3182</v>
      </c>
      <c r="D4459" s="63" t="s">
        <v>3182</v>
      </c>
      <c r="E4459" s="63" t="s">
        <v>3202</v>
      </c>
      <c r="F4459" s="63" t="s">
        <v>3202</v>
      </c>
      <c r="G4459" s="63"/>
      <c r="H4459" s="63"/>
      <c r="I4459" s="62" t="s">
        <v>3189</v>
      </c>
      <c r="J4459" s="63">
        <v>64.2</v>
      </c>
      <c r="K4459" s="63">
        <v>12</v>
      </c>
      <c r="L4459" s="63" t="s">
        <v>3186</v>
      </c>
      <c r="M4459" s="63" t="s">
        <v>3194</v>
      </c>
      <c r="N4459" s="63" t="s">
        <v>3211</v>
      </c>
      <c r="O4459" s="62">
        <v>3</v>
      </c>
      <c r="P4459" s="64"/>
    </row>
    <row r="4460" spans="2:16" x14ac:dyDescent="0.25">
      <c r="B4460" s="62">
        <v>4455</v>
      </c>
      <c r="C4460" s="63" t="s">
        <v>3182</v>
      </c>
      <c r="D4460" s="63" t="s">
        <v>3182</v>
      </c>
      <c r="E4460" s="63" t="s">
        <v>3182</v>
      </c>
      <c r="F4460" s="63" t="s">
        <v>3182</v>
      </c>
      <c r="G4460" s="63"/>
      <c r="H4460" s="63"/>
      <c r="I4460" s="62" t="s">
        <v>3189</v>
      </c>
      <c r="J4460" s="63">
        <v>39</v>
      </c>
      <c r="K4460" s="63">
        <v>12</v>
      </c>
      <c r="L4460" s="63" t="s">
        <v>3186</v>
      </c>
      <c r="M4460" s="63" t="s">
        <v>3194</v>
      </c>
      <c r="N4460" s="63" t="s">
        <v>3211</v>
      </c>
      <c r="O4460" s="62">
        <v>3</v>
      </c>
      <c r="P4460" s="64"/>
    </row>
    <row r="4461" spans="2:16" x14ac:dyDescent="0.25">
      <c r="B4461" s="62">
        <v>4456</v>
      </c>
      <c r="C4461" s="63" t="s">
        <v>3182</v>
      </c>
      <c r="D4461" s="63" t="s">
        <v>3182</v>
      </c>
      <c r="E4461" s="63" t="s">
        <v>3182</v>
      </c>
      <c r="F4461" s="63" t="s">
        <v>3182</v>
      </c>
      <c r="G4461" s="63"/>
      <c r="H4461" s="63"/>
      <c r="I4461" s="62" t="s">
        <v>3189</v>
      </c>
      <c r="J4461" s="63">
        <v>64.400000000000006</v>
      </c>
      <c r="K4461" s="63">
        <v>12</v>
      </c>
      <c r="L4461" s="63" t="s">
        <v>3186</v>
      </c>
      <c r="M4461" s="63" t="s">
        <v>3187</v>
      </c>
      <c r="N4461" s="63" t="s">
        <v>3198</v>
      </c>
      <c r="O4461" s="62">
        <v>3</v>
      </c>
      <c r="P4461" s="64"/>
    </row>
    <row r="4462" spans="2:16" x14ac:dyDescent="0.25">
      <c r="B4462" s="62">
        <v>4457</v>
      </c>
      <c r="C4462" s="63" t="s">
        <v>3182</v>
      </c>
      <c r="D4462" s="63" t="s">
        <v>3182</v>
      </c>
      <c r="E4462" s="63" t="s">
        <v>3241</v>
      </c>
      <c r="F4462" s="63" t="s">
        <v>3241</v>
      </c>
      <c r="G4462" s="63"/>
      <c r="H4462" s="63"/>
      <c r="I4462" s="62" t="s">
        <v>3200</v>
      </c>
      <c r="J4462" s="63">
        <v>33</v>
      </c>
      <c r="K4462" s="63">
        <v>8</v>
      </c>
      <c r="L4462" s="63" t="s">
        <v>3186</v>
      </c>
      <c r="M4462" s="63" t="s">
        <v>3187</v>
      </c>
      <c r="N4462" s="63" t="s">
        <v>3221</v>
      </c>
      <c r="O4462" s="62">
        <v>2</v>
      </c>
    </row>
    <row r="4463" spans="2:16" x14ac:dyDescent="0.25">
      <c r="B4463" s="62">
        <v>4458</v>
      </c>
      <c r="C4463" s="63" t="s">
        <v>3182</v>
      </c>
      <c r="D4463" s="63" t="s">
        <v>3182</v>
      </c>
      <c r="E4463" s="63" t="s">
        <v>3202</v>
      </c>
      <c r="F4463" s="63" t="s">
        <v>3202</v>
      </c>
      <c r="G4463" s="63"/>
      <c r="H4463" s="63"/>
      <c r="I4463" s="62" t="s">
        <v>3189</v>
      </c>
      <c r="J4463" s="63">
        <v>34</v>
      </c>
      <c r="K4463" s="63">
        <v>12</v>
      </c>
      <c r="L4463" s="63" t="s">
        <v>3186</v>
      </c>
      <c r="M4463" s="63" t="s">
        <v>3187</v>
      </c>
      <c r="N4463" s="63" t="s">
        <v>3198</v>
      </c>
      <c r="O4463" s="62">
        <v>3</v>
      </c>
      <c r="P4463" s="64"/>
    </row>
    <row r="4464" spans="2:16" x14ac:dyDescent="0.25">
      <c r="B4464" s="62">
        <v>4459</v>
      </c>
      <c r="C4464" s="63" t="s">
        <v>3182</v>
      </c>
      <c r="D4464" s="63" t="s">
        <v>3182</v>
      </c>
      <c r="E4464" s="63" t="s">
        <v>3202</v>
      </c>
      <c r="F4464" s="63" t="s">
        <v>3202</v>
      </c>
      <c r="G4464" s="63"/>
      <c r="H4464" s="63"/>
      <c r="I4464" s="62" t="s">
        <v>3189</v>
      </c>
      <c r="J4464" s="63">
        <v>34.1</v>
      </c>
      <c r="K4464" s="63">
        <v>12</v>
      </c>
      <c r="L4464" s="63" t="s">
        <v>3186</v>
      </c>
      <c r="M4464" s="63" t="s">
        <v>3187</v>
      </c>
      <c r="N4464" s="63" t="s">
        <v>3198</v>
      </c>
      <c r="O4464" s="62">
        <v>3</v>
      </c>
      <c r="P4464" s="64"/>
    </row>
    <row r="4465" spans="2:16" x14ac:dyDescent="0.25">
      <c r="B4465" s="62">
        <v>4460</v>
      </c>
      <c r="C4465" s="63" t="s">
        <v>3182</v>
      </c>
      <c r="D4465" s="63" t="s">
        <v>3182</v>
      </c>
      <c r="E4465" s="63" t="s">
        <v>3202</v>
      </c>
      <c r="F4465" s="63" t="s">
        <v>3202</v>
      </c>
      <c r="G4465" s="63"/>
      <c r="H4465" s="63"/>
      <c r="I4465" s="62" t="s">
        <v>3189</v>
      </c>
      <c r="J4465" s="63">
        <v>49.9</v>
      </c>
      <c r="K4465" s="63">
        <v>12</v>
      </c>
      <c r="L4465" s="63" t="s">
        <v>3186</v>
      </c>
      <c r="M4465" s="63" t="s">
        <v>3187</v>
      </c>
      <c r="N4465" s="63" t="s">
        <v>3198</v>
      </c>
      <c r="O4465" s="62">
        <v>3</v>
      </c>
      <c r="P4465" s="64"/>
    </row>
    <row r="4466" spans="2:16" x14ac:dyDescent="0.25">
      <c r="B4466" s="62">
        <v>4461</v>
      </c>
      <c r="C4466" s="63" t="s">
        <v>3182</v>
      </c>
      <c r="D4466" s="63" t="s">
        <v>3182</v>
      </c>
      <c r="E4466" s="63" t="s">
        <v>3202</v>
      </c>
      <c r="F4466" s="63" t="s">
        <v>3202</v>
      </c>
      <c r="G4466" s="63"/>
      <c r="H4466" s="63"/>
      <c r="I4466" s="62" t="s">
        <v>3189</v>
      </c>
      <c r="J4466" s="63">
        <v>48.5</v>
      </c>
      <c r="K4466" s="63">
        <v>12</v>
      </c>
      <c r="L4466" s="63" t="s">
        <v>3186</v>
      </c>
      <c r="M4466" s="63" t="s">
        <v>3187</v>
      </c>
      <c r="N4466" s="63" t="s">
        <v>3198</v>
      </c>
      <c r="O4466" s="62">
        <v>3</v>
      </c>
      <c r="P4466" s="64"/>
    </row>
    <row r="4467" spans="2:16" x14ac:dyDescent="0.25">
      <c r="B4467" s="62">
        <v>4462</v>
      </c>
      <c r="C4467" s="63" t="s">
        <v>3182</v>
      </c>
      <c r="D4467" s="63" t="s">
        <v>3182</v>
      </c>
      <c r="E4467" s="63" t="s">
        <v>3202</v>
      </c>
      <c r="F4467" s="63" t="s">
        <v>3202</v>
      </c>
      <c r="G4467" s="63"/>
      <c r="H4467" s="63"/>
      <c r="I4467" s="62" t="s">
        <v>3189</v>
      </c>
      <c r="J4467" s="63">
        <v>72</v>
      </c>
      <c r="K4467" s="63">
        <v>12</v>
      </c>
      <c r="L4467" s="63" t="s">
        <v>3186</v>
      </c>
      <c r="M4467" s="63" t="s">
        <v>3187</v>
      </c>
      <c r="N4467" s="63" t="s">
        <v>3198</v>
      </c>
      <c r="O4467" s="62">
        <v>3</v>
      </c>
      <c r="P4467" s="64"/>
    </row>
    <row r="4468" spans="2:16" x14ac:dyDescent="0.25">
      <c r="B4468" s="62">
        <v>4463</v>
      </c>
      <c r="C4468" s="63" t="s">
        <v>3182</v>
      </c>
      <c r="D4468" s="63" t="s">
        <v>3182</v>
      </c>
      <c r="E4468" s="63" t="s">
        <v>3202</v>
      </c>
      <c r="F4468" s="63" t="s">
        <v>3202</v>
      </c>
      <c r="G4468" s="63"/>
      <c r="H4468" s="63"/>
      <c r="I4468" s="62" t="s">
        <v>3189</v>
      </c>
      <c r="J4468" s="63">
        <v>72.8</v>
      </c>
      <c r="K4468" s="63">
        <v>12</v>
      </c>
      <c r="L4468" s="63" t="s">
        <v>3186</v>
      </c>
      <c r="M4468" s="63" t="s">
        <v>3187</v>
      </c>
      <c r="N4468" s="63" t="s">
        <v>3198</v>
      </c>
      <c r="O4468" s="62">
        <v>3</v>
      </c>
      <c r="P4468" s="64"/>
    </row>
    <row r="4469" spans="2:16" x14ac:dyDescent="0.25">
      <c r="B4469" s="62">
        <v>4464</v>
      </c>
      <c r="C4469" s="63" t="s">
        <v>3182</v>
      </c>
      <c r="D4469" s="63" t="s">
        <v>3182</v>
      </c>
      <c r="E4469" s="63" t="s">
        <v>3202</v>
      </c>
      <c r="F4469" s="63" t="s">
        <v>3202</v>
      </c>
      <c r="G4469" s="63"/>
      <c r="H4469" s="63"/>
      <c r="I4469" s="62" t="s">
        <v>3189</v>
      </c>
      <c r="J4469" s="63">
        <v>25</v>
      </c>
      <c r="K4469" s="63">
        <v>14</v>
      </c>
      <c r="L4469" s="63" t="s">
        <v>3186</v>
      </c>
      <c r="M4469" s="63" t="s">
        <v>3187</v>
      </c>
      <c r="N4469" s="63" t="s">
        <v>3203</v>
      </c>
      <c r="O4469" s="62">
        <v>3</v>
      </c>
      <c r="P4469" s="64"/>
    </row>
    <row r="4470" spans="2:16" x14ac:dyDescent="0.25">
      <c r="B4470" s="62">
        <v>4465</v>
      </c>
      <c r="C4470" s="63" t="s">
        <v>3182</v>
      </c>
      <c r="D4470" s="63" t="s">
        <v>3182</v>
      </c>
      <c r="E4470" s="63" t="s">
        <v>3202</v>
      </c>
      <c r="F4470" s="63" t="s">
        <v>3202</v>
      </c>
      <c r="G4470" s="63"/>
      <c r="H4470" s="63"/>
      <c r="I4470" s="62" t="s">
        <v>3200</v>
      </c>
      <c r="J4470" s="63">
        <v>31.5</v>
      </c>
      <c r="K4470" s="63">
        <v>7</v>
      </c>
      <c r="L4470" s="63" t="s">
        <v>3186</v>
      </c>
      <c r="M4470" s="63" t="s">
        <v>3187</v>
      </c>
      <c r="N4470" s="63" t="s">
        <v>3201</v>
      </c>
      <c r="O4470" s="62">
        <v>1</v>
      </c>
    </row>
    <row r="4471" spans="2:16" x14ac:dyDescent="0.25">
      <c r="B4471" s="62">
        <v>4466</v>
      </c>
      <c r="C4471" s="63" t="s">
        <v>3182</v>
      </c>
      <c r="D4471" s="63" t="s">
        <v>3182</v>
      </c>
      <c r="E4471" s="63" t="s">
        <v>3182</v>
      </c>
      <c r="F4471" s="63" t="s">
        <v>3182</v>
      </c>
      <c r="G4471" s="63"/>
      <c r="H4471" s="63"/>
      <c r="I4471" s="62" t="s">
        <v>3189</v>
      </c>
      <c r="J4471" s="63">
        <v>33.799999999999997</v>
      </c>
      <c r="K4471" s="63">
        <v>12</v>
      </c>
      <c r="L4471" s="63" t="s">
        <v>3186</v>
      </c>
      <c r="M4471" s="63" t="s">
        <v>3187</v>
      </c>
      <c r="N4471" s="63" t="s">
        <v>3198</v>
      </c>
      <c r="O4471" s="62">
        <v>3</v>
      </c>
      <c r="P4471" s="64"/>
    </row>
    <row r="4472" spans="2:16" x14ac:dyDescent="0.25">
      <c r="B4472" s="62">
        <v>4467</v>
      </c>
      <c r="C4472" s="63" t="s">
        <v>3182</v>
      </c>
      <c r="D4472" s="63" t="s">
        <v>3182</v>
      </c>
      <c r="E4472" s="63" t="s">
        <v>3202</v>
      </c>
      <c r="F4472" s="63" t="s">
        <v>3202</v>
      </c>
      <c r="G4472" s="63"/>
      <c r="H4472" s="63"/>
      <c r="I4472" s="62" t="s">
        <v>3200</v>
      </c>
      <c r="J4472" s="63">
        <v>25</v>
      </c>
      <c r="K4472" s="63">
        <v>7</v>
      </c>
      <c r="L4472" s="63" t="s">
        <v>3186</v>
      </c>
      <c r="M4472" s="63" t="s">
        <v>3187</v>
      </c>
      <c r="N4472" s="63" t="s">
        <v>3201</v>
      </c>
      <c r="O4472" s="62">
        <v>1</v>
      </c>
    </row>
    <row r="4473" spans="2:16" x14ac:dyDescent="0.25">
      <c r="B4473" s="62">
        <v>4468</v>
      </c>
      <c r="C4473" s="63" t="s">
        <v>3182</v>
      </c>
      <c r="D4473" s="63" t="s">
        <v>3182</v>
      </c>
      <c r="E4473" s="63" t="s">
        <v>3182</v>
      </c>
      <c r="F4473" s="63" t="s">
        <v>3182</v>
      </c>
      <c r="G4473" s="63"/>
      <c r="H4473" s="63"/>
      <c r="I4473" s="62" t="s">
        <v>3189</v>
      </c>
      <c r="J4473" s="63">
        <v>32.6</v>
      </c>
      <c r="K4473" s="63">
        <v>12</v>
      </c>
      <c r="L4473" s="63" t="s">
        <v>3186</v>
      </c>
      <c r="M4473" s="63" t="s">
        <v>3187</v>
      </c>
      <c r="N4473" s="63" t="s">
        <v>3198</v>
      </c>
      <c r="O4473" s="62">
        <v>3</v>
      </c>
      <c r="P4473" s="64"/>
    </row>
    <row r="4474" spans="2:16" x14ac:dyDescent="0.25">
      <c r="B4474" s="62">
        <v>4469</v>
      </c>
      <c r="C4474" s="63" t="s">
        <v>3182</v>
      </c>
      <c r="D4474" s="63" t="s">
        <v>3182</v>
      </c>
      <c r="E4474" s="63" t="s">
        <v>3202</v>
      </c>
      <c r="F4474" s="63" t="s">
        <v>3202</v>
      </c>
      <c r="G4474" s="63"/>
      <c r="H4474" s="63"/>
      <c r="I4474" s="62" t="s">
        <v>3189</v>
      </c>
      <c r="J4474" s="63">
        <v>63.3</v>
      </c>
      <c r="K4474" s="63">
        <v>12</v>
      </c>
      <c r="L4474" s="63" t="s">
        <v>3186</v>
      </c>
      <c r="M4474" s="63" t="s">
        <v>3187</v>
      </c>
      <c r="N4474" s="63" t="s">
        <v>3198</v>
      </c>
      <c r="O4474" s="62">
        <v>3</v>
      </c>
      <c r="P4474" s="64"/>
    </row>
    <row r="4475" spans="2:16" x14ac:dyDescent="0.25">
      <c r="B4475" s="62">
        <v>4470</v>
      </c>
      <c r="C4475" s="63" t="s">
        <v>3182</v>
      </c>
      <c r="D4475" s="63" t="s">
        <v>3182</v>
      </c>
      <c r="E4475" s="63" t="s">
        <v>3182</v>
      </c>
      <c r="F4475" s="63" t="s">
        <v>3182</v>
      </c>
      <c r="G4475" s="63"/>
      <c r="H4475" s="63"/>
      <c r="I4475" s="62" t="s">
        <v>3189</v>
      </c>
      <c r="J4475" s="63">
        <v>22.3</v>
      </c>
      <c r="K4475" s="63">
        <v>12</v>
      </c>
      <c r="L4475" s="63" t="s">
        <v>3186</v>
      </c>
      <c r="M4475" s="63" t="s">
        <v>3187</v>
      </c>
      <c r="N4475" s="63" t="s">
        <v>3198</v>
      </c>
      <c r="O4475" s="62">
        <v>3</v>
      </c>
      <c r="P4475" s="64"/>
    </row>
    <row r="4476" spans="2:16" x14ac:dyDescent="0.25">
      <c r="B4476" s="62">
        <v>4471</v>
      </c>
      <c r="C4476" s="63" t="s">
        <v>3182</v>
      </c>
      <c r="D4476" s="63" t="s">
        <v>3182</v>
      </c>
      <c r="E4476" s="63" t="s">
        <v>3202</v>
      </c>
      <c r="F4476" s="63" t="s">
        <v>3202</v>
      </c>
      <c r="G4476" s="63"/>
      <c r="H4476" s="63"/>
      <c r="I4476" s="62" t="s">
        <v>3189</v>
      </c>
      <c r="J4476" s="63">
        <v>62.5</v>
      </c>
      <c r="K4476" s="63">
        <v>13</v>
      </c>
      <c r="L4476" s="63" t="s">
        <v>3186</v>
      </c>
      <c r="M4476" s="63" t="s">
        <v>3187</v>
      </c>
      <c r="N4476" s="63" t="s">
        <v>3199</v>
      </c>
      <c r="O4476" s="62">
        <v>3</v>
      </c>
      <c r="P4476" s="64"/>
    </row>
    <row r="4477" spans="2:16" x14ac:dyDescent="0.25">
      <c r="B4477" s="62">
        <v>4472</v>
      </c>
      <c r="C4477" s="63" t="s">
        <v>3182</v>
      </c>
      <c r="D4477" s="63" t="s">
        <v>3182</v>
      </c>
      <c r="E4477" s="63" t="s">
        <v>3182</v>
      </c>
      <c r="F4477" s="63" t="s">
        <v>3182</v>
      </c>
      <c r="G4477" s="63"/>
      <c r="H4477" s="63"/>
      <c r="I4477" s="62" t="s">
        <v>3189</v>
      </c>
      <c r="J4477" s="63">
        <v>20</v>
      </c>
      <c r="K4477" s="63">
        <v>12</v>
      </c>
      <c r="L4477" s="63" t="s">
        <v>3186</v>
      </c>
      <c r="M4477" s="63" t="s">
        <v>3194</v>
      </c>
      <c r="N4477" s="63" t="s">
        <v>3211</v>
      </c>
      <c r="O4477" s="62">
        <v>3</v>
      </c>
      <c r="P4477" s="64"/>
    </row>
    <row r="4478" spans="2:16" x14ac:dyDescent="0.25">
      <c r="B4478" s="62">
        <v>4473</v>
      </c>
      <c r="C4478" s="63" t="s">
        <v>3182</v>
      </c>
      <c r="D4478" s="63" t="s">
        <v>3182</v>
      </c>
      <c r="E4478" s="63" t="s">
        <v>3182</v>
      </c>
      <c r="F4478" s="63" t="s">
        <v>3182</v>
      </c>
      <c r="G4478" s="63"/>
      <c r="H4478" s="63"/>
      <c r="I4478" s="62" t="s">
        <v>3189</v>
      </c>
      <c r="J4478" s="63">
        <v>20</v>
      </c>
      <c r="K4478" s="63">
        <v>12</v>
      </c>
      <c r="L4478" s="63" t="s">
        <v>3186</v>
      </c>
      <c r="M4478" s="63" t="s">
        <v>3187</v>
      </c>
      <c r="N4478" s="63" t="s">
        <v>3198</v>
      </c>
      <c r="O4478" s="62">
        <v>3</v>
      </c>
      <c r="P4478" s="64"/>
    </row>
    <row r="4479" spans="2:16" x14ac:dyDescent="0.25">
      <c r="B4479" s="62">
        <v>4474</v>
      </c>
      <c r="C4479" s="63" t="s">
        <v>3182</v>
      </c>
      <c r="D4479" s="63" t="s">
        <v>3182</v>
      </c>
      <c r="E4479" s="63" t="s">
        <v>3182</v>
      </c>
      <c r="F4479" s="63" t="s">
        <v>3182</v>
      </c>
      <c r="G4479" s="63"/>
      <c r="H4479" s="63"/>
      <c r="I4479" s="62" t="s">
        <v>3189</v>
      </c>
      <c r="J4479" s="63">
        <v>20</v>
      </c>
      <c r="K4479" s="63">
        <v>12</v>
      </c>
      <c r="L4479" s="63" t="s">
        <v>3186</v>
      </c>
      <c r="M4479" s="63" t="s">
        <v>3194</v>
      </c>
      <c r="N4479" s="63" t="s">
        <v>3211</v>
      </c>
      <c r="O4479" s="62">
        <v>3</v>
      </c>
      <c r="P4479" s="64"/>
    </row>
    <row r="4480" spans="2:16" x14ac:dyDescent="0.25">
      <c r="B4480" s="62">
        <v>4475</v>
      </c>
      <c r="C4480" s="63" t="s">
        <v>3182</v>
      </c>
      <c r="D4480" s="63" t="s">
        <v>3182</v>
      </c>
      <c r="E4480" s="63" t="s">
        <v>3182</v>
      </c>
      <c r="F4480" s="63" t="s">
        <v>3182</v>
      </c>
      <c r="G4480" s="63"/>
      <c r="H4480" s="63"/>
      <c r="I4480" s="62" t="s">
        <v>3189</v>
      </c>
      <c r="J4480" s="63">
        <v>20</v>
      </c>
      <c r="K4480" s="63">
        <v>12</v>
      </c>
      <c r="L4480" s="63" t="s">
        <v>3186</v>
      </c>
      <c r="M4480" s="63" t="s">
        <v>3194</v>
      </c>
      <c r="N4480" s="63" t="s">
        <v>3211</v>
      </c>
      <c r="O4480" s="62">
        <v>3</v>
      </c>
      <c r="P4480" s="64"/>
    </row>
    <row r="4481" spans="2:16" x14ac:dyDescent="0.25">
      <c r="B4481" s="62">
        <v>4476</v>
      </c>
      <c r="C4481" s="63" t="s">
        <v>3182</v>
      </c>
      <c r="D4481" s="63" t="s">
        <v>3182</v>
      </c>
      <c r="E4481" s="63" t="s">
        <v>3182</v>
      </c>
      <c r="F4481" s="63" t="s">
        <v>3182</v>
      </c>
      <c r="G4481" s="63"/>
      <c r="H4481" s="63"/>
      <c r="I4481" s="62" t="s">
        <v>3189</v>
      </c>
      <c r="J4481" s="63">
        <v>20</v>
      </c>
      <c r="K4481" s="63">
        <v>12</v>
      </c>
      <c r="L4481" s="63" t="s">
        <v>3186</v>
      </c>
      <c r="M4481" s="63" t="s">
        <v>3194</v>
      </c>
      <c r="N4481" s="63" t="s">
        <v>3211</v>
      </c>
      <c r="O4481" s="62">
        <v>3</v>
      </c>
      <c r="P4481" s="64"/>
    </row>
    <row r="4482" spans="2:16" x14ac:dyDescent="0.25">
      <c r="B4482" s="62">
        <v>4477</v>
      </c>
      <c r="C4482" s="63" t="s">
        <v>3182</v>
      </c>
      <c r="D4482" s="63" t="s">
        <v>3182</v>
      </c>
      <c r="E4482" s="63" t="s">
        <v>3182</v>
      </c>
      <c r="F4482" s="63" t="s">
        <v>3182</v>
      </c>
      <c r="G4482" s="63"/>
      <c r="H4482" s="63"/>
      <c r="I4482" s="62" t="s">
        <v>3189</v>
      </c>
      <c r="J4482" s="63">
        <v>23</v>
      </c>
      <c r="K4482" s="63">
        <v>12</v>
      </c>
      <c r="L4482" s="63" t="s">
        <v>3186</v>
      </c>
      <c r="M4482" s="63" t="s">
        <v>3187</v>
      </c>
      <c r="N4482" s="63" t="s">
        <v>3198</v>
      </c>
      <c r="O4482" s="62">
        <v>3</v>
      </c>
      <c r="P4482" s="64"/>
    </row>
    <row r="4483" spans="2:16" x14ac:dyDescent="0.25">
      <c r="B4483" s="62">
        <v>4478</v>
      </c>
      <c r="C4483" s="63" t="s">
        <v>3182</v>
      </c>
      <c r="D4483" s="63" t="s">
        <v>3182</v>
      </c>
      <c r="E4483" s="63" t="s">
        <v>3237</v>
      </c>
      <c r="F4483" s="63" t="s">
        <v>3237</v>
      </c>
      <c r="G4483" s="63"/>
      <c r="H4483" s="63"/>
      <c r="I4483" s="62" t="s">
        <v>3189</v>
      </c>
      <c r="J4483" s="63">
        <v>36.5</v>
      </c>
      <c r="K4483" s="63">
        <v>12</v>
      </c>
      <c r="L4483" s="63" t="s">
        <v>3186</v>
      </c>
      <c r="M4483" s="63" t="s">
        <v>3187</v>
      </c>
      <c r="N4483" s="63" t="s">
        <v>3198</v>
      </c>
      <c r="O4483" s="62">
        <v>3</v>
      </c>
      <c r="P4483" s="64"/>
    </row>
    <row r="4484" spans="2:16" x14ac:dyDescent="0.25">
      <c r="B4484" s="62">
        <v>4479</v>
      </c>
      <c r="C4484" s="63" t="s">
        <v>3182</v>
      </c>
      <c r="D4484" s="63" t="s">
        <v>3196</v>
      </c>
      <c r="E4484" s="63" t="s">
        <v>3210</v>
      </c>
      <c r="F4484" s="63" t="s">
        <v>3210</v>
      </c>
      <c r="G4484" s="63"/>
      <c r="H4484" s="63"/>
      <c r="I4484" s="62" t="s">
        <v>3189</v>
      </c>
      <c r="J4484" s="63">
        <v>57.08</v>
      </c>
      <c r="K4484" s="63">
        <v>12</v>
      </c>
      <c r="L4484" s="63" t="s">
        <v>3186</v>
      </c>
      <c r="M4484" s="63" t="s">
        <v>3187</v>
      </c>
      <c r="N4484" s="63" t="s">
        <v>3198</v>
      </c>
      <c r="O4484" s="62">
        <v>3</v>
      </c>
      <c r="P4484" s="64"/>
    </row>
    <row r="4485" spans="2:16" x14ac:dyDescent="0.25">
      <c r="B4485" s="62">
        <v>4480</v>
      </c>
      <c r="C4485" s="63" t="s">
        <v>3182</v>
      </c>
      <c r="D4485" s="63" t="s">
        <v>3196</v>
      </c>
      <c r="E4485" s="63" t="s">
        <v>3210</v>
      </c>
      <c r="F4485" s="63" t="s">
        <v>3210</v>
      </c>
      <c r="G4485" s="63"/>
      <c r="H4485" s="63"/>
      <c r="I4485" s="62" t="s">
        <v>3189</v>
      </c>
      <c r="J4485" s="63">
        <v>88</v>
      </c>
      <c r="K4485" s="63">
        <v>12</v>
      </c>
      <c r="L4485" s="63" t="s">
        <v>3186</v>
      </c>
      <c r="M4485" s="63" t="s">
        <v>3187</v>
      </c>
      <c r="N4485" s="63" t="s">
        <v>3198</v>
      </c>
      <c r="O4485" s="62">
        <v>3</v>
      </c>
      <c r="P4485" s="64"/>
    </row>
    <row r="4486" spans="2:16" x14ac:dyDescent="0.25">
      <c r="B4486" s="62">
        <v>4481</v>
      </c>
      <c r="C4486" s="63" t="s">
        <v>3182</v>
      </c>
      <c r="D4486" s="63" t="s">
        <v>3196</v>
      </c>
      <c r="E4486" s="63" t="s">
        <v>3210</v>
      </c>
      <c r="F4486" s="63" t="s">
        <v>3210</v>
      </c>
      <c r="G4486" s="63"/>
      <c r="H4486" s="63"/>
      <c r="I4486" s="62" t="s">
        <v>3189</v>
      </c>
      <c r="J4486" s="63">
        <v>78</v>
      </c>
      <c r="K4486" s="63">
        <v>12</v>
      </c>
      <c r="L4486" s="63" t="s">
        <v>3186</v>
      </c>
      <c r="M4486" s="63" t="s">
        <v>3187</v>
      </c>
      <c r="N4486" s="63" t="s">
        <v>3198</v>
      </c>
      <c r="O4486" s="62">
        <v>3</v>
      </c>
      <c r="P4486" s="64"/>
    </row>
    <row r="4487" spans="2:16" x14ac:dyDescent="0.25">
      <c r="B4487" s="62">
        <v>4482</v>
      </c>
      <c r="C4487" s="63" t="s">
        <v>3182</v>
      </c>
      <c r="D4487" s="63" t="s">
        <v>3196</v>
      </c>
      <c r="E4487" s="63" t="s">
        <v>3210</v>
      </c>
      <c r="F4487" s="63" t="s">
        <v>3210</v>
      </c>
      <c r="G4487" s="63"/>
      <c r="H4487" s="63"/>
      <c r="I4487" s="62" t="s">
        <v>3189</v>
      </c>
      <c r="J4487" s="63">
        <v>89.1</v>
      </c>
      <c r="K4487" s="63">
        <v>12</v>
      </c>
      <c r="L4487" s="63" t="s">
        <v>3186</v>
      </c>
      <c r="M4487" s="63" t="s">
        <v>3187</v>
      </c>
      <c r="N4487" s="63" t="s">
        <v>3198</v>
      </c>
      <c r="O4487" s="62">
        <v>3</v>
      </c>
      <c r="P4487" s="64"/>
    </row>
    <row r="4488" spans="2:16" x14ac:dyDescent="0.25">
      <c r="B4488" s="62">
        <v>4483</v>
      </c>
      <c r="C4488" s="63" t="s">
        <v>3182</v>
      </c>
      <c r="D4488" s="63" t="s">
        <v>3182</v>
      </c>
      <c r="E4488" s="63" t="s">
        <v>3237</v>
      </c>
      <c r="F4488" s="63" t="s">
        <v>3237</v>
      </c>
      <c r="G4488" s="63"/>
      <c r="H4488" s="63"/>
      <c r="I4488" s="62" t="s">
        <v>3189</v>
      </c>
      <c r="J4488" s="63">
        <v>74</v>
      </c>
      <c r="K4488" s="63">
        <v>13</v>
      </c>
      <c r="L4488" s="63" t="s">
        <v>3186</v>
      </c>
      <c r="M4488" s="63" t="s">
        <v>3187</v>
      </c>
      <c r="N4488" s="63" t="s">
        <v>3190</v>
      </c>
      <c r="O4488" s="62">
        <v>3</v>
      </c>
      <c r="P4488" s="64"/>
    </row>
    <row r="4489" spans="2:16" x14ac:dyDescent="0.25">
      <c r="B4489" s="62">
        <v>4484</v>
      </c>
      <c r="C4489" s="63" t="s">
        <v>3182</v>
      </c>
      <c r="D4489" s="63" t="s">
        <v>3182</v>
      </c>
      <c r="E4489" s="63" t="s">
        <v>3237</v>
      </c>
      <c r="F4489" s="63" t="s">
        <v>3237</v>
      </c>
      <c r="G4489" s="63"/>
      <c r="H4489" s="63"/>
      <c r="I4489" s="62" t="s">
        <v>3189</v>
      </c>
      <c r="J4489" s="63">
        <v>50</v>
      </c>
      <c r="K4489" s="63">
        <v>13</v>
      </c>
      <c r="L4489" s="63" t="s">
        <v>3186</v>
      </c>
      <c r="M4489" s="63" t="s">
        <v>3187</v>
      </c>
      <c r="N4489" s="63" t="s">
        <v>3190</v>
      </c>
      <c r="O4489" s="62">
        <v>3</v>
      </c>
      <c r="P4489" s="64"/>
    </row>
    <row r="4490" spans="2:16" x14ac:dyDescent="0.25">
      <c r="B4490" s="62">
        <v>4485</v>
      </c>
      <c r="C4490" s="63" t="s">
        <v>3182</v>
      </c>
      <c r="D4490" s="63" t="s">
        <v>3182</v>
      </c>
      <c r="E4490" s="63" t="s">
        <v>3237</v>
      </c>
      <c r="F4490" s="63" t="s">
        <v>3237</v>
      </c>
      <c r="G4490" s="63"/>
      <c r="H4490" s="63"/>
      <c r="I4490" s="62" t="s">
        <v>3189</v>
      </c>
      <c r="J4490" s="63">
        <v>73</v>
      </c>
      <c r="K4490" s="63">
        <v>14</v>
      </c>
      <c r="L4490" s="63" t="s">
        <v>3186</v>
      </c>
      <c r="M4490" s="63" t="s">
        <v>3238</v>
      </c>
      <c r="N4490" s="63" t="s">
        <v>3258</v>
      </c>
      <c r="O4490" s="62">
        <v>3</v>
      </c>
      <c r="P4490" s="64"/>
    </row>
    <row r="4491" spans="2:16" x14ac:dyDescent="0.25">
      <c r="B4491" s="62">
        <v>4486</v>
      </c>
      <c r="C4491" s="63" t="s">
        <v>3182</v>
      </c>
      <c r="D4491" s="63" t="s">
        <v>3182</v>
      </c>
      <c r="E4491" s="63" t="s">
        <v>3241</v>
      </c>
      <c r="F4491" s="63" t="s">
        <v>3241</v>
      </c>
      <c r="G4491" s="63"/>
      <c r="H4491" s="63"/>
      <c r="I4491" s="62" t="s">
        <v>3189</v>
      </c>
      <c r="J4491" s="63">
        <v>45.6</v>
      </c>
      <c r="K4491" s="63">
        <v>12</v>
      </c>
      <c r="L4491" s="63" t="s">
        <v>3186</v>
      </c>
      <c r="M4491" s="63" t="s">
        <v>3194</v>
      </c>
      <c r="N4491" s="63" t="s">
        <v>3211</v>
      </c>
      <c r="O4491" s="62">
        <v>3</v>
      </c>
      <c r="P4491" s="64"/>
    </row>
    <row r="4492" spans="2:16" x14ac:dyDescent="0.25">
      <c r="B4492" s="62">
        <v>4487</v>
      </c>
      <c r="C4492" s="63" t="s">
        <v>3182</v>
      </c>
      <c r="D4492" s="63" t="s">
        <v>3182</v>
      </c>
      <c r="E4492" s="63" t="s">
        <v>3237</v>
      </c>
      <c r="F4492" s="63" t="s">
        <v>3237</v>
      </c>
      <c r="G4492" s="63"/>
      <c r="H4492" s="63"/>
      <c r="I4492" s="62" t="s">
        <v>3189</v>
      </c>
      <c r="J4492" s="63">
        <v>71.2</v>
      </c>
      <c r="K4492" s="63">
        <v>12</v>
      </c>
      <c r="L4492" s="63" t="s">
        <v>3186</v>
      </c>
      <c r="M4492" s="63" t="s">
        <v>3187</v>
      </c>
      <c r="N4492" s="63" t="s">
        <v>3198</v>
      </c>
      <c r="O4492" s="62">
        <v>3</v>
      </c>
      <c r="P4492" s="64"/>
    </row>
    <row r="4493" spans="2:16" x14ac:dyDescent="0.25">
      <c r="B4493" s="62">
        <v>4488</v>
      </c>
      <c r="C4493" s="63" t="s">
        <v>3182</v>
      </c>
      <c r="D4493" s="63" t="s">
        <v>3182</v>
      </c>
      <c r="E4493" s="63" t="s">
        <v>3241</v>
      </c>
      <c r="F4493" s="63" t="s">
        <v>3241</v>
      </c>
      <c r="G4493" s="63"/>
      <c r="H4493" s="63"/>
      <c r="I4493" s="62" t="s">
        <v>3200</v>
      </c>
      <c r="J4493" s="63">
        <v>40</v>
      </c>
      <c r="K4493" s="63">
        <v>7</v>
      </c>
      <c r="L4493" s="63" t="s">
        <v>3186</v>
      </c>
      <c r="M4493" s="63" t="s">
        <v>3238</v>
      </c>
      <c r="N4493" s="63" t="s">
        <v>3250</v>
      </c>
      <c r="O4493" s="62">
        <v>1</v>
      </c>
    </row>
    <row r="4494" spans="2:16" x14ac:dyDescent="0.25">
      <c r="B4494" s="62">
        <v>4489</v>
      </c>
      <c r="C4494" s="63" t="s">
        <v>3182</v>
      </c>
      <c r="D4494" s="63" t="s">
        <v>3182</v>
      </c>
      <c r="E4494" s="63" t="s">
        <v>3237</v>
      </c>
      <c r="F4494" s="63" t="s">
        <v>3237</v>
      </c>
      <c r="G4494" s="63"/>
      <c r="H4494" s="63"/>
      <c r="I4494" s="62" t="s">
        <v>3189</v>
      </c>
      <c r="J4494" s="63">
        <v>36.5</v>
      </c>
      <c r="K4494" s="63">
        <v>12</v>
      </c>
      <c r="L4494" s="63" t="s">
        <v>3186</v>
      </c>
      <c r="M4494" s="63" t="s">
        <v>3187</v>
      </c>
      <c r="N4494" s="63" t="s">
        <v>3198</v>
      </c>
      <c r="O4494" s="62">
        <v>3</v>
      </c>
      <c r="P4494" s="64"/>
    </row>
    <row r="4495" spans="2:16" x14ac:dyDescent="0.25">
      <c r="B4495" s="62">
        <v>4490</v>
      </c>
      <c r="C4495" s="63" t="s">
        <v>3182</v>
      </c>
      <c r="D4495" s="63" t="s">
        <v>3182</v>
      </c>
      <c r="E4495" s="63" t="s">
        <v>3182</v>
      </c>
      <c r="F4495" s="63" t="s">
        <v>3182</v>
      </c>
      <c r="G4495" s="63"/>
      <c r="H4495" s="63"/>
      <c r="I4495" s="62" t="s">
        <v>3189</v>
      </c>
      <c r="J4495" s="63">
        <v>21.1</v>
      </c>
      <c r="K4495" s="63">
        <v>12</v>
      </c>
      <c r="L4495" s="63" t="s">
        <v>3186</v>
      </c>
      <c r="M4495" s="63" t="s">
        <v>3187</v>
      </c>
      <c r="N4495" s="63" t="s">
        <v>3198</v>
      </c>
      <c r="O4495" s="62">
        <v>3</v>
      </c>
      <c r="P4495" s="64"/>
    </row>
    <row r="4496" spans="2:16" x14ac:dyDescent="0.25">
      <c r="B4496" s="62">
        <v>4491</v>
      </c>
      <c r="C4496" s="63" t="s">
        <v>3182</v>
      </c>
      <c r="D4496" s="63" t="s">
        <v>3182</v>
      </c>
      <c r="E4496" s="63" t="s">
        <v>3237</v>
      </c>
      <c r="F4496" s="63" t="s">
        <v>3237</v>
      </c>
      <c r="G4496" s="63"/>
      <c r="H4496" s="63"/>
      <c r="I4496" s="62" t="s">
        <v>3189</v>
      </c>
      <c r="J4496" s="63">
        <v>67.2</v>
      </c>
      <c r="K4496" s="63">
        <v>12</v>
      </c>
      <c r="L4496" s="63" t="s">
        <v>3186</v>
      </c>
      <c r="M4496" s="63" t="s">
        <v>3238</v>
      </c>
      <c r="N4496" s="63" t="s">
        <v>3239</v>
      </c>
      <c r="O4496" s="62">
        <v>3</v>
      </c>
      <c r="P4496" s="64"/>
    </row>
    <row r="4497" spans="2:16" x14ac:dyDescent="0.25">
      <c r="B4497" s="62">
        <v>4492</v>
      </c>
      <c r="C4497" s="63" t="s">
        <v>3182</v>
      </c>
      <c r="D4497" s="63" t="s">
        <v>3182</v>
      </c>
      <c r="E4497" s="63" t="s">
        <v>3237</v>
      </c>
      <c r="F4497" s="63" t="s">
        <v>3237</v>
      </c>
      <c r="G4497" s="63"/>
      <c r="H4497" s="63"/>
      <c r="I4497" s="62" t="s">
        <v>3189</v>
      </c>
      <c r="J4497" s="63">
        <v>74.5</v>
      </c>
      <c r="K4497" s="63">
        <v>12</v>
      </c>
      <c r="L4497" s="63" t="s">
        <v>3186</v>
      </c>
      <c r="M4497" s="63" t="s">
        <v>3238</v>
      </c>
      <c r="N4497" s="63" t="s">
        <v>3239</v>
      </c>
      <c r="O4497" s="62">
        <v>3</v>
      </c>
      <c r="P4497" s="64"/>
    </row>
    <row r="4498" spans="2:16" x14ac:dyDescent="0.25">
      <c r="B4498" s="62">
        <v>4493</v>
      </c>
      <c r="C4498" s="63" t="s">
        <v>3182</v>
      </c>
      <c r="D4498" s="63" t="s">
        <v>3182</v>
      </c>
      <c r="E4498" s="63" t="s">
        <v>3237</v>
      </c>
      <c r="F4498" s="63" t="s">
        <v>3237</v>
      </c>
      <c r="G4498" s="63"/>
      <c r="H4498" s="63"/>
      <c r="I4498" s="62" t="s">
        <v>3189</v>
      </c>
      <c r="J4498" s="63">
        <v>75</v>
      </c>
      <c r="K4498" s="63">
        <v>12</v>
      </c>
      <c r="L4498" s="63" t="s">
        <v>3186</v>
      </c>
      <c r="M4498" s="63" t="s">
        <v>3238</v>
      </c>
      <c r="N4498" s="63" t="s">
        <v>3239</v>
      </c>
      <c r="O4498" s="62">
        <v>3</v>
      </c>
      <c r="P4498" s="64"/>
    </row>
    <row r="4499" spans="2:16" x14ac:dyDescent="0.25">
      <c r="B4499" s="62">
        <v>4494</v>
      </c>
      <c r="C4499" s="63" t="s">
        <v>3182</v>
      </c>
      <c r="D4499" s="63" t="s">
        <v>3182</v>
      </c>
      <c r="E4499" s="63" t="s">
        <v>3237</v>
      </c>
      <c r="F4499" s="63" t="s">
        <v>3237</v>
      </c>
      <c r="G4499" s="63"/>
      <c r="H4499" s="63"/>
      <c r="I4499" s="62" t="s">
        <v>3189</v>
      </c>
      <c r="J4499" s="63">
        <v>38</v>
      </c>
      <c r="K4499" s="63">
        <v>12</v>
      </c>
      <c r="L4499" s="63" t="s">
        <v>3186</v>
      </c>
      <c r="M4499" s="63" t="s">
        <v>3238</v>
      </c>
      <c r="N4499" s="63" t="s">
        <v>3239</v>
      </c>
      <c r="O4499" s="62">
        <v>3</v>
      </c>
      <c r="P4499" s="64"/>
    </row>
    <row r="4500" spans="2:16" x14ac:dyDescent="0.25">
      <c r="B4500" s="62">
        <v>4495</v>
      </c>
      <c r="C4500" s="63" t="s">
        <v>3182</v>
      </c>
      <c r="D4500" s="63" t="s">
        <v>3182</v>
      </c>
      <c r="E4500" s="63" t="s">
        <v>3237</v>
      </c>
      <c r="F4500" s="63" t="s">
        <v>3237</v>
      </c>
      <c r="G4500" s="63"/>
      <c r="H4500" s="63"/>
      <c r="I4500" s="62" t="s">
        <v>3189</v>
      </c>
      <c r="J4500" s="63">
        <v>70.900000000000006</v>
      </c>
      <c r="K4500" s="63">
        <v>12</v>
      </c>
      <c r="L4500" s="63" t="s">
        <v>3186</v>
      </c>
      <c r="M4500" s="63" t="s">
        <v>3187</v>
      </c>
      <c r="N4500" s="63" t="s">
        <v>3198</v>
      </c>
      <c r="O4500" s="62">
        <v>3</v>
      </c>
      <c r="P4500" s="64"/>
    </row>
    <row r="4501" spans="2:16" x14ac:dyDescent="0.25">
      <c r="B4501" s="62">
        <v>4496</v>
      </c>
      <c r="C4501" s="63" t="s">
        <v>3182</v>
      </c>
      <c r="D4501" s="63" t="s">
        <v>3182</v>
      </c>
      <c r="E4501" s="63" t="s">
        <v>3237</v>
      </c>
      <c r="F4501" s="63" t="s">
        <v>3237</v>
      </c>
      <c r="G4501" s="63"/>
      <c r="H4501" s="63"/>
      <c r="I4501" s="62" t="s">
        <v>3189</v>
      </c>
      <c r="J4501" s="63">
        <v>78.5</v>
      </c>
      <c r="K4501" s="63">
        <v>12</v>
      </c>
      <c r="L4501" s="63" t="s">
        <v>3186</v>
      </c>
      <c r="M4501" s="63" t="s">
        <v>3187</v>
      </c>
      <c r="N4501" s="63" t="s">
        <v>3198</v>
      </c>
      <c r="O4501" s="62">
        <v>3</v>
      </c>
      <c r="P4501" s="64"/>
    </row>
    <row r="4502" spans="2:16" x14ac:dyDescent="0.25">
      <c r="B4502" s="62">
        <v>4497</v>
      </c>
      <c r="C4502" s="63" t="s">
        <v>3182</v>
      </c>
      <c r="D4502" s="63" t="s">
        <v>3182</v>
      </c>
      <c r="E4502" s="63" t="s">
        <v>3202</v>
      </c>
      <c r="F4502" s="63" t="s">
        <v>3202</v>
      </c>
      <c r="G4502" s="63"/>
      <c r="H4502" s="63"/>
      <c r="I4502" s="62" t="s">
        <v>3200</v>
      </c>
      <c r="J4502" s="63">
        <v>40.9</v>
      </c>
      <c r="K4502" s="63">
        <v>8</v>
      </c>
      <c r="L4502" s="63" t="s">
        <v>3186</v>
      </c>
      <c r="M4502" s="63" t="s">
        <v>3187</v>
      </c>
      <c r="N4502" s="63" t="s">
        <v>3204</v>
      </c>
      <c r="O4502" s="62">
        <v>2</v>
      </c>
    </row>
    <row r="4503" spans="2:16" x14ac:dyDescent="0.25">
      <c r="B4503" s="62">
        <v>4498</v>
      </c>
      <c r="C4503" s="63" t="s">
        <v>3182</v>
      </c>
      <c r="D4503" s="63" t="s">
        <v>3182</v>
      </c>
      <c r="E4503" s="63" t="s">
        <v>3202</v>
      </c>
      <c r="F4503" s="63" t="s">
        <v>3202</v>
      </c>
      <c r="G4503" s="63"/>
      <c r="H4503" s="63"/>
      <c r="I4503" s="62" t="s">
        <v>3200</v>
      </c>
      <c r="J4503" s="63">
        <v>61.3</v>
      </c>
      <c r="K4503" s="63">
        <v>7</v>
      </c>
      <c r="L4503" s="63" t="s">
        <v>3186</v>
      </c>
      <c r="M4503" s="63" t="s">
        <v>3187</v>
      </c>
      <c r="N4503" s="63" t="s">
        <v>3201</v>
      </c>
      <c r="O4503" s="62">
        <v>1</v>
      </c>
    </row>
    <row r="4504" spans="2:16" x14ac:dyDescent="0.25">
      <c r="B4504" s="62">
        <v>4499</v>
      </c>
      <c r="C4504" s="63" t="s">
        <v>3182</v>
      </c>
      <c r="D4504" s="63" t="s">
        <v>3182</v>
      </c>
      <c r="E4504" s="63" t="s">
        <v>3202</v>
      </c>
      <c r="F4504" s="63" t="s">
        <v>3202</v>
      </c>
      <c r="G4504" s="63"/>
      <c r="H4504" s="63"/>
      <c r="I4504" s="62" t="s">
        <v>3200</v>
      </c>
      <c r="J4504" s="63">
        <v>36</v>
      </c>
      <c r="K4504" s="63">
        <v>12</v>
      </c>
      <c r="L4504" s="63" t="s">
        <v>3186</v>
      </c>
      <c r="M4504" s="63" t="s">
        <v>3187</v>
      </c>
      <c r="N4504" s="63" t="s">
        <v>3229</v>
      </c>
      <c r="O4504" s="62">
        <v>3</v>
      </c>
    </row>
    <row r="4505" spans="2:16" x14ac:dyDescent="0.25">
      <c r="B4505" s="62">
        <v>4500</v>
      </c>
      <c r="C4505" s="63" t="s">
        <v>3182</v>
      </c>
      <c r="D4505" s="63" t="s">
        <v>3182</v>
      </c>
      <c r="E4505" s="63" t="s">
        <v>3237</v>
      </c>
      <c r="F4505" s="63" t="s">
        <v>3237</v>
      </c>
      <c r="G4505" s="63"/>
      <c r="H4505" s="63"/>
      <c r="I4505" s="62" t="s">
        <v>3189</v>
      </c>
      <c r="J4505" s="63">
        <v>49.4</v>
      </c>
      <c r="K4505" s="63">
        <v>14</v>
      </c>
      <c r="L4505" s="63" t="s">
        <v>3186</v>
      </c>
      <c r="M4505" s="63" t="s">
        <v>3187</v>
      </c>
      <c r="N4505" s="63" t="s">
        <v>3203</v>
      </c>
      <c r="O4505" s="62">
        <v>3</v>
      </c>
      <c r="P4505" s="64"/>
    </row>
    <row r="4506" spans="2:16" x14ac:dyDescent="0.25">
      <c r="B4506" s="62">
        <v>4501</v>
      </c>
      <c r="C4506" s="63" t="s">
        <v>3182</v>
      </c>
      <c r="D4506" s="63" t="s">
        <v>3182</v>
      </c>
      <c r="E4506" s="63" t="s">
        <v>3182</v>
      </c>
      <c r="F4506" s="63" t="s">
        <v>3182</v>
      </c>
      <c r="G4506" s="63"/>
      <c r="H4506" s="63"/>
      <c r="I4506" s="62" t="s">
        <v>3189</v>
      </c>
      <c r="J4506" s="63">
        <v>43.4</v>
      </c>
      <c r="K4506" s="63">
        <v>12</v>
      </c>
      <c r="L4506" s="63" t="s">
        <v>3186</v>
      </c>
      <c r="M4506" s="63" t="s">
        <v>3194</v>
      </c>
      <c r="N4506" s="63" t="s">
        <v>3211</v>
      </c>
      <c r="O4506" s="62">
        <v>3</v>
      </c>
      <c r="P4506" s="64"/>
    </row>
    <row r="4507" spans="2:16" x14ac:dyDescent="0.25">
      <c r="B4507" s="62">
        <v>4502</v>
      </c>
      <c r="C4507" s="63" t="s">
        <v>3182</v>
      </c>
      <c r="D4507" s="63" t="s">
        <v>3182</v>
      </c>
      <c r="E4507" s="63" t="s">
        <v>3202</v>
      </c>
      <c r="F4507" s="63" t="s">
        <v>3202</v>
      </c>
      <c r="G4507" s="63"/>
      <c r="H4507" s="63"/>
      <c r="I4507" s="62" t="s">
        <v>3189</v>
      </c>
      <c r="J4507" s="63">
        <v>50.9</v>
      </c>
      <c r="K4507" s="63">
        <v>12</v>
      </c>
      <c r="L4507" s="63" t="s">
        <v>3186</v>
      </c>
      <c r="M4507" s="63" t="s">
        <v>3187</v>
      </c>
      <c r="N4507" s="63" t="s">
        <v>3198</v>
      </c>
      <c r="O4507" s="62">
        <v>3</v>
      </c>
      <c r="P4507" s="64"/>
    </row>
    <row r="4508" spans="2:16" x14ac:dyDescent="0.25">
      <c r="B4508" s="62">
        <v>4503</v>
      </c>
      <c r="C4508" s="63" t="s">
        <v>3182</v>
      </c>
      <c r="D4508" s="63" t="s">
        <v>3182</v>
      </c>
      <c r="E4508" s="63" t="s">
        <v>3202</v>
      </c>
      <c r="F4508" s="63" t="s">
        <v>3202</v>
      </c>
      <c r="G4508" s="63"/>
      <c r="H4508" s="63"/>
      <c r="I4508" s="62" t="s">
        <v>3189</v>
      </c>
      <c r="J4508" s="63">
        <v>78.3</v>
      </c>
      <c r="K4508" s="63">
        <v>13</v>
      </c>
      <c r="L4508" s="63" t="s">
        <v>3186</v>
      </c>
      <c r="M4508" s="63" t="s">
        <v>3187</v>
      </c>
      <c r="N4508" s="63" t="s">
        <v>3199</v>
      </c>
      <c r="O4508" s="62">
        <v>3</v>
      </c>
      <c r="P4508" s="64"/>
    </row>
    <row r="4509" spans="2:16" x14ac:dyDescent="0.25">
      <c r="B4509" s="62">
        <v>4504</v>
      </c>
      <c r="C4509" s="63" t="s">
        <v>3182</v>
      </c>
      <c r="D4509" s="63" t="s">
        <v>3182</v>
      </c>
      <c r="E4509" s="63" t="s">
        <v>3182</v>
      </c>
      <c r="F4509" s="63" t="s">
        <v>3182</v>
      </c>
      <c r="G4509" s="63"/>
      <c r="H4509" s="63"/>
      <c r="I4509" s="62" t="s">
        <v>3189</v>
      </c>
      <c r="J4509" s="63">
        <v>30.5</v>
      </c>
      <c r="K4509" s="63">
        <v>12</v>
      </c>
      <c r="L4509" s="63" t="s">
        <v>3186</v>
      </c>
      <c r="M4509" s="63" t="s">
        <v>3194</v>
      </c>
      <c r="N4509" s="63" t="s">
        <v>3211</v>
      </c>
      <c r="O4509" s="62">
        <v>3</v>
      </c>
      <c r="P4509" s="64"/>
    </row>
    <row r="4510" spans="2:16" x14ac:dyDescent="0.25">
      <c r="B4510" s="62">
        <v>4505</v>
      </c>
      <c r="C4510" s="63" t="s">
        <v>3182</v>
      </c>
      <c r="D4510" s="63" t="s">
        <v>3182</v>
      </c>
      <c r="E4510" s="63" t="s">
        <v>3202</v>
      </c>
      <c r="F4510" s="63" t="s">
        <v>3202</v>
      </c>
      <c r="G4510" s="63"/>
      <c r="H4510" s="63"/>
      <c r="I4510" s="62" t="s">
        <v>3189</v>
      </c>
      <c r="J4510" s="63">
        <v>54.7</v>
      </c>
      <c r="K4510" s="63">
        <v>12</v>
      </c>
      <c r="L4510" s="63" t="s">
        <v>3186</v>
      </c>
      <c r="M4510" s="63" t="s">
        <v>3187</v>
      </c>
      <c r="N4510" s="63" t="s">
        <v>3198</v>
      </c>
      <c r="O4510" s="62">
        <v>3</v>
      </c>
      <c r="P4510" s="64"/>
    </row>
    <row r="4511" spans="2:16" x14ac:dyDescent="0.25">
      <c r="B4511" s="62">
        <v>4506</v>
      </c>
      <c r="C4511" s="63" t="s">
        <v>3182</v>
      </c>
      <c r="D4511" s="63" t="s">
        <v>3182</v>
      </c>
      <c r="E4511" s="63" t="s">
        <v>3182</v>
      </c>
      <c r="F4511" s="63" t="s">
        <v>3182</v>
      </c>
      <c r="G4511" s="63"/>
      <c r="H4511" s="63"/>
      <c r="I4511" s="62" t="s">
        <v>3189</v>
      </c>
      <c r="J4511" s="63">
        <v>55</v>
      </c>
      <c r="K4511" s="63">
        <v>13</v>
      </c>
      <c r="L4511" s="63" t="s">
        <v>3186</v>
      </c>
      <c r="M4511" s="63" t="s">
        <v>3187</v>
      </c>
      <c r="N4511" s="63" t="s">
        <v>3199</v>
      </c>
      <c r="O4511" s="62">
        <v>3</v>
      </c>
      <c r="P4511" s="64"/>
    </row>
    <row r="4512" spans="2:16" x14ac:dyDescent="0.25">
      <c r="B4512" s="62">
        <v>4507</v>
      </c>
      <c r="C4512" s="63" t="s">
        <v>3182</v>
      </c>
      <c r="D4512" s="63" t="s">
        <v>3182</v>
      </c>
      <c r="E4512" s="63" t="s">
        <v>3202</v>
      </c>
      <c r="F4512" s="63" t="s">
        <v>3202</v>
      </c>
      <c r="G4512" s="63"/>
      <c r="H4512" s="63"/>
      <c r="I4512" s="62" t="s">
        <v>3189</v>
      </c>
      <c r="J4512" s="63">
        <v>59.2</v>
      </c>
      <c r="K4512" s="63">
        <v>12</v>
      </c>
      <c r="L4512" s="63" t="s">
        <v>3186</v>
      </c>
      <c r="M4512" s="63" t="s">
        <v>3187</v>
      </c>
      <c r="N4512" s="63" t="s">
        <v>3198</v>
      </c>
      <c r="O4512" s="62">
        <v>3</v>
      </c>
      <c r="P4512" s="64"/>
    </row>
    <row r="4513" spans="2:16" x14ac:dyDescent="0.25">
      <c r="B4513" s="62">
        <v>4508</v>
      </c>
      <c r="C4513" s="63" t="s">
        <v>3182</v>
      </c>
      <c r="D4513" s="63" t="s">
        <v>3182</v>
      </c>
      <c r="E4513" s="63" t="s">
        <v>3182</v>
      </c>
      <c r="F4513" s="63" t="s">
        <v>3182</v>
      </c>
      <c r="G4513" s="63"/>
      <c r="H4513" s="63"/>
      <c r="I4513" s="62" t="s">
        <v>3189</v>
      </c>
      <c r="J4513" s="63">
        <v>41.6</v>
      </c>
      <c r="K4513" s="63">
        <v>12</v>
      </c>
      <c r="L4513" s="63" t="s">
        <v>3186</v>
      </c>
      <c r="M4513" s="63" t="s">
        <v>3194</v>
      </c>
      <c r="N4513" s="63" t="s">
        <v>3211</v>
      </c>
      <c r="O4513" s="62">
        <v>3</v>
      </c>
      <c r="P4513" s="64"/>
    </row>
    <row r="4514" spans="2:16" x14ac:dyDescent="0.25">
      <c r="B4514" s="62">
        <v>4509</v>
      </c>
      <c r="C4514" s="63" t="s">
        <v>3182</v>
      </c>
      <c r="D4514" s="63" t="s">
        <v>3182</v>
      </c>
      <c r="E4514" s="63" t="s">
        <v>3182</v>
      </c>
      <c r="F4514" s="63" t="s">
        <v>3182</v>
      </c>
      <c r="G4514" s="63"/>
      <c r="H4514" s="63"/>
      <c r="I4514" s="62" t="s">
        <v>3189</v>
      </c>
      <c r="J4514" s="63">
        <v>40.299999999999997</v>
      </c>
      <c r="K4514" s="63">
        <v>12</v>
      </c>
      <c r="L4514" s="63" t="s">
        <v>3186</v>
      </c>
      <c r="M4514" s="63" t="s">
        <v>3187</v>
      </c>
      <c r="N4514" s="63" t="s">
        <v>3198</v>
      </c>
      <c r="O4514" s="62">
        <v>3</v>
      </c>
      <c r="P4514" s="64"/>
    </row>
    <row r="4515" spans="2:16" x14ac:dyDescent="0.25">
      <c r="B4515" s="62">
        <v>4510</v>
      </c>
      <c r="C4515" s="63" t="s">
        <v>3182</v>
      </c>
      <c r="D4515" s="63" t="s">
        <v>3182</v>
      </c>
      <c r="E4515" s="63" t="s">
        <v>3202</v>
      </c>
      <c r="F4515" s="63" t="s">
        <v>3202</v>
      </c>
      <c r="G4515" s="63"/>
      <c r="H4515" s="63"/>
      <c r="I4515" s="62" t="s">
        <v>3189</v>
      </c>
      <c r="J4515" s="63">
        <v>33.4</v>
      </c>
      <c r="K4515" s="63">
        <v>12</v>
      </c>
      <c r="L4515" s="63" t="s">
        <v>3186</v>
      </c>
      <c r="M4515" s="63" t="s">
        <v>3187</v>
      </c>
      <c r="N4515" s="63" t="s">
        <v>3198</v>
      </c>
      <c r="O4515" s="62">
        <v>3</v>
      </c>
      <c r="P4515" s="64"/>
    </row>
    <row r="4516" spans="2:16" x14ac:dyDescent="0.25">
      <c r="B4516" s="62">
        <v>4511</v>
      </c>
      <c r="C4516" s="63" t="s">
        <v>3182</v>
      </c>
      <c r="D4516" s="63" t="s">
        <v>3182</v>
      </c>
      <c r="E4516" s="63" t="s">
        <v>3182</v>
      </c>
      <c r="F4516" s="63" t="s">
        <v>3182</v>
      </c>
      <c r="G4516" s="63"/>
      <c r="H4516" s="63"/>
      <c r="I4516" s="62" t="s">
        <v>3189</v>
      </c>
      <c r="J4516" s="63">
        <v>61.2</v>
      </c>
      <c r="K4516" s="63">
        <v>12</v>
      </c>
      <c r="L4516" s="63" t="s">
        <v>3186</v>
      </c>
      <c r="M4516" s="63" t="s">
        <v>3187</v>
      </c>
      <c r="N4516" s="63" t="s">
        <v>3198</v>
      </c>
      <c r="O4516" s="62">
        <v>3</v>
      </c>
      <c r="P4516" s="64"/>
    </row>
    <row r="4517" spans="2:16" x14ac:dyDescent="0.25">
      <c r="B4517" s="62">
        <v>4512</v>
      </c>
      <c r="C4517" s="63" t="s">
        <v>3182</v>
      </c>
      <c r="D4517" s="63" t="s">
        <v>3182</v>
      </c>
      <c r="E4517" s="63" t="s">
        <v>3182</v>
      </c>
      <c r="F4517" s="63" t="s">
        <v>3182</v>
      </c>
      <c r="G4517" s="63"/>
      <c r="H4517" s="63"/>
      <c r="I4517" s="62" t="s">
        <v>3189</v>
      </c>
      <c r="J4517" s="63">
        <v>53.4</v>
      </c>
      <c r="K4517" s="63">
        <v>12</v>
      </c>
      <c r="L4517" s="63" t="s">
        <v>3186</v>
      </c>
      <c r="M4517" s="63" t="s">
        <v>3187</v>
      </c>
      <c r="N4517" s="63" t="s">
        <v>3198</v>
      </c>
      <c r="O4517" s="62">
        <v>3</v>
      </c>
      <c r="P4517" s="64"/>
    </row>
    <row r="4518" spans="2:16" x14ac:dyDescent="0.25">
      <c r="B4518" s="62">
        <v>4513</v>
      </c>
      <c r="C4518" s="63" t="s">
        <v>3182</v>
      </c>
      <c r="D4518" s="63" t="s">
        <v>3182</v>
      </c>
      <c r="E4518" s="63" t="s">
        <v>3182</v>
      </c>
      <c r="F4518" s="63" t="s">
        <v>3182</v>
      </c>
      <c r="G4518" s="63"/>
      <c r="H4518" s="63"/>
      <c r="I4518" s="62" t="s">
        <v>3189</v>
      </c>
      <c r="J4518" s="63">
        <v>59.3</v>
      </c>
      <c r="K4518" s="63">
        <v>12</v>
      </c>
      <c r="L4518" s="63" t="s">
        <v>3186</v>
      </c>
      <c r="M4518" s="63" t="s">
        <v>3187</v>
      </c>
      <c r="N4518" s="63" t="s">
        <v>3198</v>
      </c>
      <c r="O4518" s="62">
        <v>3</v>
      </c>
      <c r="P4518" s="64"/>
    </row>
    <row r="4519" spans="2:16" x14ac:dyDescent="0.25">
      <c r="B4519" s="62">
        <v>4514</v>
      </c>
      <c r="C4519" s="63" t="s">
        <v>3182</v>
      </c>
      <c r="D4519" s="63" t="s">
        <v>3182</v>
      </c>
      <c r="E4519" s="63" t="s">
        <v>3202</v>
      </c>
      <c r="F4519" s="63" t="s">
        <v>3202</v>
      </c>
      <c r="G4519" s="63"/>
      <c r="H4519" s="63"/>
      <c r="I4519" s="62" t="s">
        <v>3189</v>
      </c>
      <c r="J4519" s="63">
        <v>60.6</v>
      </c>
      <c r="K4519" s="63">
        <v>12</v>
      </c>
      <c r="L4519" s="63" t="s">
        <v>3186</v>
      </c>
      <c r="M4519" s="63" t="s">
        <v>3187</v>
      </c>
      <c r="N4519" s="63" t="s">
        <v>3198</v>
      </c>
      <c r="O4519" s="62">
        <v>3</v>
      </c>
      <c r="P4519" s="64"/>
    </row>
    <row r="4520" spans="2:16" x14ac:dyDescent="0.25">
      <c r="B4520" s="62">
        <v>4515</v>
      </c>
      <c r="C4520" s="63" t="s">
        <v>3182</v>
      </c>
      <c r="D4520" s="63" t="s">
        <v>3182</v>
      </c>
      <c r="E4520" s="63" t="s">
        <v>3202</v>
      </c>
      <c r="F4520" s="63" t="s">
        <v>3202</v>
      </c>
      <c r="G4520" s="63"/>
      <c r="H4520" s="63"/>
      <c r="I4520" s="62" t="s">
        <v>3189</v>
      </c>
      <c r="J4520" s="63">
        <v>61.4</v>
      </c>
      <c r="K4520" s="63">
        <v>12</v>
      </c>
      <c r="L4520" s="63" t="s">
        <v>3186</v>
      </c>
      <c r="M4520" s="63" t="s">
        <v>3187</v>
      </c>
      <c r="N4520" s="63" t="s">
        <v>3198</v>
      </c>
      <c r="O4520" s="62">
        <v>3</v>
      </c>
      <c r="P4520" s="64"/>
    </row>
    <row r="4521" spans="2:16" x14ac:dyDescent="0.25">
      <c r="B4521" s="62">
        <v>4516</v>
      </c>
      <c r="C4521" s="63" t="s">
        <v>3182</v>
      </c>
      <c r="D4521" s="63" t="s">
        <v>3196</v>
      </c>
      <c r="E4521" s="63" t="s">
        <v>3210</v>
      </c>
      <c r="F4521" s="63" t="s">
        <v>3210</v>
      </c>
      <c r="G4521" s="63"/>
      <c r="H4521" s="63"/>
      <c r="I4521" s="62" t="s">
        <v>3189</v>
      </c>
      <c r="J4521" s="63">
        <v>69.8</v>
      </c>
      <c r="K4521" s="63">
        <v>12</v>
      </c>
      <c r="L4521" s="63" t="s">
        <v>3186</v>
      </c>
      <c r="M4521" s="63" t="s">
        <v>3187</v>
      </c>
      <c r="N4521" s="63" t="s">
        <v>3198</v>
      </c>
      <c r="O4521" s="62">
        <v>3</v>
      </c>
      <c r="P4521" s="64"/>
    </row>
    <row r="4522" spans="2:16" x14ac:dyDescent="0.25">
      <c r="B4522" s="62">
        <v>4517</v>
      </c>
      <c r="C4522" s="63" t="s">
        <v>3182</v>
      </c>
      <c r="D4522" s="63" t="s">
        <v>3182</v>
      </c>
      <c r="E4522" s="63" t="s">
        <v>3202</v>
      </c>
      <c r="F4522" s="63" t="s">
        <v>3202</v>
      </c>
      <c r="G4522" s="63"/>
      <c r="H4522" s="63"/>
      <c r="I4522" s="62" t="s">
        <v>3189</v>
      </c>
      <c r="J4522" s="63">
        <v>58.3</v>
      </c>
      <c r="K4522" s="63">
        <v>12</v>
      </c>
      <c r="L4522" s="63" t="s">
        <v>3186</v>
      </c>
      <c r="M4522" s="63" t="s">
        <v>3187</v>
      </c>
      <c r="N4522" s="63" t="s">
        <v>3198</v>
      </c>
      <c r="O4522" s="62">
        <v>3</v>
      </c>
      <c r="P4522" s="64"/>
    </row>
    <row r="4523" spans="2:16" x14ac:dyDescent="0.25">
      <c r="B4523" s="62">
        <v>4518</v>
      </c>
      <c r="C4523" s="63" t="s">
        <v>3182</v>
      </c>
      <c r="D4523" s="63" t="s">
        <v>3182</v>
      </c>
      <c r="E4523" s="63" t="s">
        <v>3182</v>
      </c>
      <c r="F4523" s="63" t="s">
        <v>3182</v>
      </c>
      <c r="G4523" s="63"/>
      <c r="H4523" s="63"/>
      <c r="I4523" s="62" t="s">
        <v>3189</v>
      </c>
      <c r="J4523" s="63">
        <v>32.799999999999997</v>
      </c>
      <c r="K4523" s="63">
        <v>14</v>
      </c>
      <c r="L4523" s="63" t="s">
        <v>3186</v>
      </c>
      <c r="M4523" s="63" t="s">
        <v>3187</v>
      </c>
      <c r="N4523" s="63" t="s">
        <v>3203</v>
      </c>
      <c r="O4523" s="62">
        <v>3</v>
      </c>
      <c r="P4523" s="64"/>
    </row>
    <row r="4524" spans="2:16" x14ac:dyDescent="0.25">
      <c r="B4524" s="62">
        <v>4519</v>
      </c>
      <c r="C4524" s="63" t="s">
        <v>3182</v>
      </c>
      <c r="D4524" s="63" t="s">
        <v>3182</v>
      </c>
      <c r="E4524" s="63" t="s">
        <v>3182</v>
      </c>
      <c r="F4524" s="63" t="s">
        <v>3182</v>
      </c>
      <c r="G4524" s="63"/>
      <c r="H4524" s="63"/>
      <c r="I4524" s="62" t="s">
        <v>3189</v>
      </c>
      <c r="J4524" s="63">
        <v>37.799999999999997</v>
      </c>
      <c r="K4524" s="63">
        <v>13</v>
      </c>
      <c r="L4524" s="63" t="s">
        <v>3186</v>
      </c>
      <c r="M4524" s="63" t="s">
        <v>3187</v>
      </c>
      <c r="N4524" s="63" t="s">
        <v>3199</v>
      </c>
      <c r="O4524" s="62">
        <v>3</v>
      </c>
      <c r="P4524" s="64"/>
    </row>
    <row r="4525" spans="2:16" x14ac:dyDescent="0.25">
      <c r="B4525" s="62">
        <v>4520</v>
      </c>
      <c r="C4525" s="63" t="s">
        <v>3182</v>
      </c>
      <c r="D4525" s="63" t="s">
        <v>3182</v>
      </c>
      <c r="E4525" s="63" t="s">
        <v>3182</v>
      </c>
      <c r="F4525" s="63" t="s">
        <v>3182</v>
      </c>
      <c r="G4525" s="63"/>
      <c r="H4525" s="63"/>
      <c r="I4525" s="62" t="s">
        <v>3189</v>
      </c>
      <c r="J4525" s="63">
        <v>30.5</v>
      </c>
      <c r="K4525" s="63">
        <v>12</v>
      </c>
      <c r="L4525" s="63" t="s">
        <v>3186</v>
      </c>
      <c r="M4525" s="63" t="s">
        <v>3194</v>
      </c>
      <c r="N4525" s="63" t="s">
        <v>3211</v>
      </c>
      <c r="O4525" s="62">
        <v>3</v>
      </c>
      <c r="P4525" s="64"/>
    </row>
    <row r="4526" spans="2:16" x14ac:dyDescent="0.25">
      <c r="B4526" s="62">
        <v>4521</v>
      </c>
      <c r="C4526" s="63" t="s">
        <v>3182</v>
      </c>
      <c r="D4526" s="63" t="s">
        <v>3182</v>
      </c>
      <c r="E4526" s="63" t="s">
        <v>3182</v>
      </c>
      <c r="F4526" s="63" t="s">
        <v>3182</v>
      </c>
      <c r="G4526" s="63"/>
      <c r="H4526" s="63"/>
      <c r="I4526" s="62" t="s">
        <v>3200</v>
      </c>
      <c r="J4526" s="63">
        <v>17</v>
      </c>
      <c r="K4526" s="63">
        <v>7</v>
      </c>
      <c r="L4526" s="63" t="s">
        <v>3186</v>
      </c>
      <c r="M4526" s="63" t="s">
        <v>3238</v>
      </c>
      <c r="N4526" s="63" t="s">
        <v>3250</v>
      </c>
      <c r="O4526" s="62">
        <v>1</v>
      </c>
    </row>
    <row r="4527" spans="2:16" x14ac:dyDescent="0.25">
      <c r="B4527" s="62">
        <v>4522</v>
      </c>
      <c r="C4527" s="63" t="s">
        <v>3182</v>
      </c>
      <c r="D4527" s="63" t="s">
        <v>3182</v>
      </c>
      <c r="E4527" s="63" t="s">
        <v>3182</v>
      </c>
      <c r="F4527" s="63" t="s">
        <v>3182</v>
      </c>
      <c r="G4527" s="63"/>
      <c r="H4527" s="63"/>
      <c r="I4527" s="62" t="s">
        <v>3189</v>
      </c>
      <c r="J4527" s="63">
        <v>58.6</v>
      </c>
      <c r="K4527" s="63">
        <v>13</v>
      </c>
      <c r="L4527" s="63" t="s">
        <v>3186</v>
      </c>
      <c r="M4527" s="63" t="s">
        <v>3187</v>
      </c>
      <c r="N4527" s="63" t="s">
        <v>3199</v>
      </c>
      <c r="O4527" s="62">
        <v>3</v>
      </c>
      <c r="P4527" s="64"/>
    </row>
    <row r="4528" spans="2:16" x14ac:dyDescent="0.25">
      <c r="B4528" s="62">
        <v>4523</v>
      </c>
      <c r="C4528" s="63" t="s">
        <v>3182</v>
      </c>
      <c r="D4528" s="63" t="s">
        <v>3182</v>
      </c>
      <c r="E4528" s="63" t="s">
        <v>3182</v>
      </c>
      <c r="F4528" s="63" t="s">
        <v>3182</v>
      </c>
      <c r="G4528" s="63"/>
      <c r="H4528" s="63"/>
      <c r="I4528" s="62" t="s">
        <v>3189</v>
      </c>
      <c r="J4528" s="63">
        <v>30.5</v>
      </c>
      <c r="K4528" s="63">
        <v>12</v>
      </c>
      <c r="L4528" s="63" t="s">
        <v>3186</v>
      </c>
      <c r="M4528" s="63" t="s">
        <v>3194</v>
      </c>
      <c r="N4528" s="63" t="s">
        <v>3211</v>
      </c>
      <c r="O4528" s="62">
        <v>3</v>
      </c>
      <c r="P4528" s="64"/>
    </row>
    <row r="4529" spans="2:16" x14ac:dyDescent="0.25">
      <c r="B4529" s="62">
        <v>4524</v>
      </c>
      <c r="C4529" s="63" t="s">
        <v>3182</v>
      </c>
      <c r="D4529" s="63" t="s">
        <v>3182</v>
      </c>
      <c r="E4529" s="63" t="s">
        <v>3182</v>
      </c>
      <c r="F4529" s="63" t="s">
        <v>3182</v>
      </c>
      <c r="G4529" s="63"/>
      <c r="H4529" s="63"/>
      <c r="I4529" s="62" t="s">
        <v>3200</v>
      </c>
      <c r="J4529" s="63">
        <v>17</v>
      </c>
      <c r="K4529" s="63">
        <v>8</v>
      </c>
      <c r="L4529" s="63" t="s">
        <v>3186</v>
      </c>
      <c r="M4529" s="63" t="s">
        <v>3238</v>
      </c>
      <c r="N4529" s="63" t="s">
        <v>3259</v>
      </c>
      <c r="O4529" s="62">
        <v>2</v>
      </c>
    </row>
    <row r="4530" spans="2:16" x14ac:dyDescent="0.25">
      <c r="B4530" s="62">
        <v>4525</v>
      </c>
      <c r="C4530" s="63" t="s">
        <v>3182</v>
      </c>
      <c r="D4530" s="63" t="s">
        <v>3182</v>
      </c>
      <c r="E4530" s="63" t="s">
        <v>3182</v>
      </c>
      <c r="F4530" s="63" t="s">
        <v>3182</v>
      </c>
      <c r="G4530" s="63"/>
      <c r="H4530" s="63"/>
      <c r="I4530" s="62" t="s">
        <v>3189</v>
      </c>
      <c r="J4530" s="63">
        <v>30.5</v>
      </c>
      <c r="K4530" s="63">
        <v>12</v>
      </c>
      <c r="L4530" s="63" t="s">
        <v>3186</v>
      </c>
      <c r="M4530" s="63" t="s">
        <v>3194</v>
      </c>
      <c r="N4530" s="63" t="s">
        <v>3211</v>
      </c>
      <c r="O4530" s="62">
        <v>3</v>
      </c>
      <c r="P4530" s="64"/>
    </row>
    <row r="4531" spans="2:16" x14ac:dyDescent="0.25">
      <c r="B4531" s="62">
        <v>4526</v>
      </c>
      <c r="C4531" s="63" t="s">
        <v>3182</v>
      </c>
      <c r="D4531" s="63" t="s">
        <v>3183</v>
      </c>
      <c r="E4531" s="63" t="s">
        <v>3192</v>
      </c>
      <c r="F4531" s="63" t="s">
        <v>3192</v>
      </c>
      <c r="G4531" s="63"/>
      <c r="H4531" s="63"/>
      <c r="I4531" s="62" t="s">
        <v>3189</v>
      </c>
      <c r="J4531" s="63">
        <v>70.099999999999994</v>
      </c>
      <c r="K4531" s="63">
        <v>12</v>
      </c>
      <c r="L4531" s="63" t="s">
        <v>3186</v>
      </c>
      <c r="M4531" s="63" t="s">
        <v>3194</v>
      </c>
      <c r="N4531" s="63" t="s">
        <v>3211</v>
      </c>
      <c r="O4531" s="62">
        <v>3</v>
      </c>
      <c r="P4531" s="64"/>
    </row>
    <row r="4532" spans="2:16" x14ac:dyDescent="0.25">
      <c r="B4532" s="62">
        <v>4527</v>
      </c>
      <c r="C4532" s="63" t="s">
        <v>3182</v>
      </c>
      <c r="D4532" s="63" t="s">
        <v>3183</v>
      </c>
      <c r="E4532" s="63" t="s">
        <v>3192</v>
      </c>
      <c r="F4532" s="63" t="s">
        <v>3192</v>
      </c>
      <c r="G4532" s="63"/>
      <c r="H4532" s="63"/>
      <c r="I4532" s="62" t="s">
        <v>3189</v>
      </c>
      <c r="J4532" s="63">
        <v>75</v>
      </c>
      <c r="K4532" s="63">
        <v>12</v>
      </c>
      <c r="L4532" s="63" t="s">
        <v>3186</v>
      </c>
      <c r="M4532" s="63" t="s">
        <v>3194</v>
      </c>
      <c r="N4532" s="63" t="s">
        <v>3211</v>
      </c>
      <c r="O4532" s="62">
        <v>3</v>
      </c>
      <c r="P4532" s="64"/>
    </row>
    <row r="4533" spans="2:16" x14ac:dyDescent="0.25">
      <c r="B4533" s="62">
        <v>4528</v>
      </c>
      <c r="C4533" s="63" t="s">
        <v>3182</v>
      </c>
      <c r="D4533" s="63" t="s">
        <v>3183</v>
      </c>
      <c r="E4533" s="63" t="s">
        <v>3192</v>
      </c>
      <c r="F4533" s="63" t="s">
        <v>3192</v>
      </c>
      <c r="G4533" s="63"/>
      <c r="H4533" s="63"/>
      <c r="I4533" s="62" t="s">
        <v>3189</v>
      </c>
      <c r="J4533" s="63">
        <v>141.5</v>
      </c>
      <c r="K4533" s="63">
        <v>12</v>
      </c>
      <c r="L4533" s="63" t="s">
        <v>3186</v>
      </c>
      <c r="M4533" s="63" t="s">
        <v>3194</v>
      </c>
      <c r="N4533" s="63" t="s">
        <v>3211</v>
      </c>
      <c r="O4533" s="62">
        <v>3</v>
      </c>
      <c r="P4533" s="64"/>
    </row>
    <row r="4534" spans="2:16" x14ac:dyDescent="0.25">
      <c r="B4534" s="62">
        <v>4529</v>
      </c>
      <c r="C4534" s="63" t="s">
        <v>3182</v>
      </c>
      <c r="D4534" s="63" t="s">
        <v>3183</v>
      </c>
      <c r="E4534" s="63" t="s">
        <v>3192</v>
      </c>
      <c r="F4534" s="63" t="s">
        <v>3192</v>
      </c>
      <c r="G4534" s="63"/>
      <c r="H4534" s="63"/>
      <c r="I4534" s="62" t="s">
        <v>3189</v>
      </c>
      <c r="J4534" s="63">
        <v>75</v>
      </c>
      <c r="K4534" s="63">
        <v>12</v>
      </c>
      <c r="L4534" s="63" t="s">
        <v>3186</v>
      </c>
      <c r="M4534" s="63" t="s">
        <v>3194</v>
      </c>
      <c r="N4534" s="63" t="s">
        <v>3211</v>
      </c>
      <c r="O4534" s="62">
        <v>3</v>
      </c>
      <c r="P4534" s="64"/>
    </row>
    <row r="4535" spans="2:16" x14ac:dyDescent="0.25">
      <c r="B4535" s="62">
        <v>4530</v>
      </c>
      <c r="C4535" s="63" t="s">
        <v>3182</v>
      </c>
      <c r="D4535" s="63" t="s">
        <v>3183</v>
      </c>
      <c r="E4535" s="63" t="s">
        <v>3192</v>
      </c>
      <c r="F4535" s="63" t="s">
        <v>3192</v>
      </c>
      <c r="G4535" s="63"/>
      <c r="H4535" s="63"/>
      <c r="I4535" s="62" t="s">
        <v>3189</v>
      </c>
      <c r="J4535" s="63">
        <v>81.900000000000006</v>
      </c>
      <c r="K4535" s="63">
        <v>12</v>
      </c>
      <c r="L4535" s="63" t="s">
        <v>3186</v>
      </c>
      <c r="M4535" s="63" t="s">
        <v>3194</v>
      </c>
      <c r="N4535" s="63" t="s">
        <v>3211</v>
      </c>
      <c r="O4535" s="62">
        <v>3</v>
      </c>
      <c r="P4535" s="64"/>
    </row>
    <row r="4536" spans="2:16" x14ac:dyDescent="0.25">
      <c r="B4536" s="62">
        <v>4531</v>
      </c>
      <c r="C4536" s="63" t="s">
        <v>3182</v>
      </c>
      <c r="D4536" s="63" t="s">
        <v>3222</v>
      </c>
      <c r="E4536" s="63" t="s">
        <v>3224</v>
      </c>
      <c r="F4536" s="63" t="s">
        <v>3224</v>
      </c>
      <c r="G4536" s="63"/>
      <c r="H4536" s="63"/>
      <c r="I4536" s="62" t="s">
        <v>3189</v>
      </c>
      <c r="J4536" s="63">
        <v>104.8</v>
      </c>
      <c r="K4536" s="63">
        <v>12</v>
      </c>
      <c r="L4536" s="63" t="s">
        <v>3186</v>
      </c>
      <c r="M4536" s="63" t="s">
        <v>3194</v>
      </c>
      <c r="N4536" s="63" t="s">
        <v>3211</v>
      </c>
      <c r="O4536" s="62">
        <v>3</v>
      </c>
      <c r="P4536" s="64"/>
    </row>
    <row r="4537" spans="2:16" x14ac:dyDescent="0.25">
      <c r="B4537" s="62">
        <v>4532</v>
      </c>
      <c r="C4537" s="63" t="s">
        <v>3182</v>
      </c>
      <c r="D4537" s="63" t="s">
        <v>3183</v>
      </c>
      <c r="E4537" s="63" t="s">
        <v>3192</v>
      </c>
      <c r="F4537" s="63" t="s">
        <v>3192</v>
      </c>
      <c r="G4537" s="63"/>
      <c r="H4537" s="63"/>
      <c r="I4537" s="62" t="s">
        <v>3189</v>
      </c>
      <c r="J4537" s="63">
        <v>114.1</v>
      </c>
      <c r="K4537" s="63">
        <v>12</v>
      </c>
      <c r="L4537" s="63" t="s">
        <v>3186</v>
      </c>
      <c r="M4537" s="63" t="s">
        <v>3194</v>
      </c>
      <c r="N4537" s="63" t="s">
        <v>3211</v>
      </c>
      <c r="O4537" s="62">
        <v>3</v>
      </c>
      <c r="P4537" s="64"/>
    </row>
    <row r="4538" spans="2:16" x14ac:dyDescent="0.25">
      <c r="B4538" s="62">
        <v>4533</v>
      </c>
      <c r="C4538" s="63" t="s">
        <v>3182</v>
      </c>
      <c r="D4538" s="63" t="s">
        <v>3183</v>
      </c>
      <c r="E4538" s="63" t="s">
        <v>3192</v>
      </c>
      <c r="F4538" s="63" t="s">
        <v>3192</v>
      </c>
      <c r="G4538" s="63"/>
      <c r="H4538" s="63"/>
      <c r="I4538" s="62" t="s">
        <v>3189</v>
      </c>
      <c r="J4538" s="63">
        <v>149.30000000000001</v>
      </c>
      <c r="K4538" s="63">
        <v>12</v>
      </c>
      <c r="L4538" s="63" t="s">
        <v>3186</v>
      </c>
      <c r="M4538" s="63" t="s">
        <v>3194</v>
      </c>
      <c r="N4538" s="63" t="s">
        <v>3211</v>
      </c>
      <c r="O4538" s="62">
        <v>3</v>
      </c>
      <c r="P4538" s="64"/>
    </row>
    <row r="4539" spans="2:16" x14ac:dyDescent="0.25">
      <c r="B4539" s="62">
        <v>4534</v>
      </c>
      <c r="C4539" s="63" t="s">
        <v>3182</v>
      </c>
      <c r="D4539" s="63" t="s">
        <v>3183</v>
      </c>
      <c r="E4539" s="63" t="s">
        <v>3192</v>
      </c>
      <c r="F4539" s="63" t="s">
        <v>3192</v>
      </c>
      <c r="G4539" s="63"/>
      <c r="H4539" s="63"/>
      <c r="I4539" s="62" t="s">
        <v>3189</v>
      </c>
      <c r="J4539" s="63">
        <v>149.19999999999999</v>
      </c>
      <c r="K4539" s="63">
        <v>12</v>
      </c>
      <c r="L4539" s="63" t="s">
        <v>3186</v>
      </c>
      <c r="M4539" s="63" t="s">
        <v>3194</v>
      </c>
      <c r="N4539" s="63" t="s">
        <v>3211</v>
      </c>
      <c r="O4539" s="62">
        <v>3</v>
      </c>
      <c r="P4539" s="64"/>
    </row>
    <row r="4540" spans="2:16" x14ac:dyDescent="0.25">
      <c r="B4540" s="62">
        <v>4535</v>
      </c>
      <c r="C4540" s="63" t="s">
        <v>3182</v>
      </c>
      <c r="D4540" s="63" t="s">
        <v>3183</v>
      </c>
      <c r="E4540" s="63" t="s">
        <v>3192</v>
      </c>
      <c r="F4540" s="63" t="s">
        <v>3192</v>
      </c>
      <c r="G4540" s="63"/>
      <c r="H4540" s="63"/>
      <c r="I4540" s="62" t="s">
        <v>3189</v>
      </c>
      <c r="J4540" s="63">
        <v>148.6</v>
      </c>
      <c r="K4540" s="63">
        <v>12</v>
      </c>
      <c r="L4540" s="63" t="s">
        <v>3186</v>
      </c>
      <c r="M4540" s="63" t="s">
        <v>3194</v>
      </c>
      <c r="N4540" s="63" t="s">
        <v>3211</v>
      </c>
      <c r="O4540" s="62">
        <v>3</v>
      </c>
      <c r="P4540" s="64"/>
    </row>
    <row r="4541" spans="2:16" x14ac:dyDescent="0.25">
      <c r="B4541" s="62">
        <v>4536</v>
      </c>
      <c r="C4541" s="63" t="s">
        <v>3182</v>
      </c>
      <c r="D4541" s="63" t="s">
        <v>3183</v>
      </c>
      <c r="E4541" s="63" t="s">
        <v>3192</v>
      </c>
      <c r="F4541" s="63" t="s">
        <v>3192</v>
      </c>
      <c r="G4541" s="63"/>
      <c r="H4541" s="63"/>
      <c r="I4541" s="62" t="s">
        <v>3189</v>
      </c>
      <c r="J4541" s="63">
        <v>107.2</v>
      </c>
      <c r="K4541" s="63">
        <v>12</v>
      </c>
      <c r="L4541" s="63" t="s">
        <v>3186</v>
      </c>
      <c r="M4541" s="63" t="s">
        <v>3194</v>
      </c>
      <c r="N4541" s="63" t="s">
        <v>3211</v>
      </c>
      <c r="O4541" s="62">
        <v>3</v>
      </c>
      <c r="P4541" s="64"/>
    </row>
    <row r="4542" spans="2:16" x14ac:dyDescent="0.25">
      <c r="B4542" s="62">
        <v>4537</v>
      </c>
      <c r="C4542" s="63" t="s">
        <v>3182</v>
      </c>
      <c r="D4542" s="63" t="s">
        <v>3183</v>
      </c>
      <c r="E4542" s="63" t="s">
        <v>3192</v>
      </c>
      <c r="F4542" s="63" t="s">
        <v>3192</v>
      </c>
      <c r="G4542" s="63"/>
      <c r="H4542" s="63"/>
      <c r="I4542" s="62" t="s">
        <v>3189</v>
      </c>
      <c r="J4542" s="63">
        <v>75</v>
      </c>
      <c r="K4542" s="63">
        <v>12</v>
      </c>
      <c r="L4542" s="63" t="s">
        <v>3186</v>
      </c>
      <c r="M4542" s="63" t="s">
        <v>3194</v>
      </c>
      <c r="N4542" s="63" t="s">
        <v>3211</v>
      </c>
      <c r="O4542" s="62">
        <v>3</v>
      </c>
      <c r="P4542" s="64"/>
    </row>
    <row r="4543" spans="2:16" x14ac:dyDescent="0.25">
      <c r="B4543" s="62">
        <v>4538</v>
      </c>
      <c r="C4543" s="63" t="s">
        <v>3182</v>
      </c>
      <c r="D4543" s="63" t="s">
        <v>3222</v>
      </c>
      <c r="E4543" s="63" t="s">
        <v>3223</v>
      </c>
      <c r="F4543" s="63" t="s">
        <v>3223</v>
      </c>
      <c r="G4543" s="63"/>
      <c r="H4543" s="63"/>
      <c r="I4543" s="62" t="s">
        <v>3189</v>
      </c>
      <c r="J4543" s="63">
        <v>48.8</v>
      </c>
      <c r="K4543" s="63">
        <v>11</v>
      </c>
      <c r="L4543" s="63" t="s">
        <v>3186</v>
      </c>
      <c r="M4543" s="63" t="s">
        <v>3194</v>
      </c>
      <c r="N4543" s="63" t="s">
        <v>3195</v>
      </c>
      <c r="O4543" s="62">
        <v>3</v>
      </c>
      <c r="P4543" s="64"/>
    </row>
    <row r="4544" spans="2:16" x14ac:dyDescent="0.25">
      <c r="B4544" s="62">
        <v>4539</v>
      </c>
      <c r="C4544" s="63" t="s">
        <v>3182</v>
      </c>
      <c r="D4544" s="63" t="s">
        <v>3183</v>
      </c>
      <c r="E4544" s="63" t="s">
        <v>3192</v>
      </c>
      <c r="F4544" s="63" t="s">
        <v>3192</v>
      </c>
      <c r="G4544" s="63"/>
      <c r="H4544" s="63"/>
      <c r="I4544" s="62" t="s">
        <v>3189</v>
      </c>
      <c r="J4544" s="63">
        <v>45</v>
      </c>
      <c r="K4544" s="63">
        <v>13</v>
      </c>
      <c r="L4544" s="63" t="s">
        <v>3186</v>
      </c>
      <c r="M4544" s="63" t="s">
        <v>3194</v>
      </c>
      <c r="N4544" s="63" t="s">
        <v>3212</v>
      </c>
      <c r="O4544" s="62">
        <v>3</v>
      </c>
      <c r="P4544" s="64"/>
    </row>
    <row r="4545" spans="2:16" x14ac:dyDescent="0.25">
      <c r="B4545" s="62">
        <v>4540</v>
      </c>
      <c r="C4545" s="63" t="s">
        <v>3182</v>
      </c>
      <c r="D4545" s="63" t="s">
        <v>3222</v>
      </c>
      <c r="E4545" s="63" t="s">
        <v>3223</v>
      </c>
      <c r="F4545" s="63" t="s">
        <v>3223</v>
      </c>
      <c r="G4545" s="63"/>
      <c r="H4545" s="63"/>
      <c r="I4545" s="62" t="s">
        <v>3189</v>
      </c>
      <c r="J4545" s="63">
        <v>186.6</v>
      </c>
      <c r="K4545" s="63">
        <v>13</v>
      </c>
      <c r="L4545" s="63" t="s">
        <v>3186</v>
      </c>
      <c r="M4545" s="63" t="s">
        <v>3187</v>
      </c>
      <c r="N4545" s="63" t="s">
        <v>3199</v>
      </c>
      <c r="O4545" s="62">
        <v>3</v>
      </c>
      <c r="P4545" s="64"/>
    </row>
    <row r="4546" spans="2:16" x14ac:dyDescent="0.25">
      <c r="B4546" s="62">
        <v>4541</v>
      </c>
      <c r="C4546" s="63" t="s">
        <v>3182</v>
      </c>
      <c r="D4546" s="63" t="s">
        <v>3183</v>
      </c>
      <c r="E4546" s="63" t="s">
        <v>3192</v>
      </c>
      <c r="F4546" s="63" t="s">
        <v>3192</v>
      </c>
      <c r="G4546" s="63"/>
      <c r="H4546" s="63"/>
      <c r="I4546" s="62" t="s">
        <v>3189</v>
      </c>
      <c r="J4546" s="63">
        <v>149.9</v>
      </c>
      <c r="K4546" s="63">
        <v>12</v>
      </c>
      <c r="L4546" s="63" t="s">
        <v>3186</v>
      </c>
      <c r="M4546" s="63" t="s">
        <v>3194</v>
      </c>
      <c r="N4546" s="63" t="s">
        <v>3211</v>
      </c>
      <c r="O4546" s="62">
        <v>3</v>
      </c>
      <c r="P4546" s="64"/>
    </row>
    <row r="4547" spans="2:16" x14ac:dyDescent="0.25">
      <c r="B4547" s="62">
        <v>4542</v>
      </c>
      <c r="C4547" s="63" t="s">
        <v>3182</v>
      </c>
      <c r="D4547" s="63" t="s">
        <v>3183</v>
      </c>
      <c r="E4547" s="63" t="s">
        <v>3192</v>
      </c>
      <c r="F4547" s="63" t="s">
        <v>3192</v>
      </c>
      <c r="G4547" s="63"/>
      <c r="H4547" s="63"/>
      <c r="I4547" s="62" t="s">
        <v>3189</v>
      </c>
      <c r="J4547" s="63">
        <v>75</v>
      </c>
      <c r="K4547" s="63">
        <v>12</v>
      </c>
      <c r="L4547" s="63" t="s">
        <v>3186</v>
      </c>
      <c r="M4547" s="63" t="s">
        <v>3194</v>
      </c>
      <c r="N4547" s="63" t="s">
        <v>3211</v>
      </c>
      <c r="O4547" s="62">
        <v>3</v>
      </c>
      <c r="P4547" s="64"/>
    </row>
    <row r="4548" spans="2:16" x14ac:dyDescent="0.25">
      <c r="B4548" s="62">
        <v>4543</v>
      </c>
      <c r="C4548" s="63" t="s">
        <v>3182</v>
      </c>
      <c r="D4548" s="63" t="s">
        <v>3183</v>
      </c>
      <c r="E4548" s="63" t="s">
        <v>3192</v>
      </c>
      <c r="F4548" s="63" t="s">
        <v>3192</v>
      </c>
      <c r="G4548" s="63"/>
      <c r="H4548" s="63"/>
      <c r="I4548" s="62" t="s">
        <v>3189</v>
      </c>
      <c r="J4548" s="63">
        <v>115.2</v>
      </c>
      <c r="K4548" s="63">
        <v>12</v>
      </c>
      <c r="L4548" s="63" t="s">
        <v>3186</v>
      </c>
      <c r="M4548" s="63" t="s">
        <v>3194</v>
      </c>
      <c r="N4548" s="63" t="s">
        <v>3211</v>
      </c>
      <c r="O4548" s="62">
        <v>3</v>
      </c>
      <c r="P4548" s="64"/>
    </row>
    <row r="4549" spans="2:16" x14ac:dyDescent="0.25">
      <c r="B4549" s="62">
        <v>4544</v>
      </c>
      <c r="C4549" s="63" t="s">
        <v>3182</v>
      </c>
      <c r="D4549" s="63" t="s">
        <v>3183</v>
      </c>
      <c r="E4549" s="63" t="s">
        <v>3192</v>
      </c>
      <c r="F4549" s="63" t="s">
        <v>3192</v>
      </c>
      <c r="G4549" s="63"/>
      <c r="H4549" s="63"/>
      <c r="I4549" s="62" t="s">
        <v>3189</v>
      </c>
      <c r="J4549" s="63">
        <v>54.7</v>
      </c>
      <c r="K4549" s="63">
        <v>12</v>
      </c>
      <c r="L4549" s="63" t="s">
        <v>3186</v>
      </c>
      <c r="M4549" s="63" t="s">
        <v>3194</v>
      </c>
      <c r="N4549" s="63" t="s">
        <v>3211</v>
      </c>
      <c r="O4549" s="62">
        <v>3</v>
      </c>
      <c r="P4549" s="64"/>
    </row>
    <row r="4550" spans="2:16" x14ac:dyDescent="0.25">
      <c r="B4550" s="62">
        <v>4545</v>
      </c>
      <c r="C4550" s="63" t="s">
        <v>3182</v>
      </c>
      <c r="D4550" s="63" t="s">
        <v>3183</v>
      </c>
      <c r="E4550" s="63" t="s">
        <v>3192</v>
      </c>
      <c r="F4550" s="63" t="s">
        <v>3192</v>
      </c>
      <c r="G4550" s="63"/>
      <c r="H4550" s="63"/>
      <c r="I4550" s="62" t="s">
        <v>3189</v>
      </c>
      <c r="J4550" s="63">
        <v>148.9</v>
      </c>
      <c r="K4550" s="63">
        <v>12</v>
      </c>
      <c r="L4550" s="63" t="s">
        <v>3186</v>
      </c>
      <c r="M4550" s="63" t="s">
        <v>3194</v>
      </c>
      <c r="N4550" s="63" t="s">
        <v>3211</v>
      </c>
      <c r="O4550" s="62">
        <v>3</v>
      </c>
      <c r="P4550" s="64"/>
    </row>
    <row r="4551" spans="2:16" x14ac:dyDescent="0.25">
      <c r="B4551" s="62">
        <v>4546</v>
      </c>
      <c r="C4551" s="63" t="s">
        <v>3182</v>
      </c>
      <c r="D4551" s="63" t="s">
        <v>3183</v>
      </c>
      <c r="E4551" s="63" t="s">
        <v>3192</v>
      </c>
      <c r="F4551" s="63" t="s">
        <v>3192</v>
      </c>
      <c r="G4551" s="63"/>
      <c r="H4551" s="63"/>
      <c r="I4551" s="62" t="s">
        <v>3189</v>
      </c>
      <c r="J4551" s="63">
        <v>73.8</v>
      </c>
      <c r="K4551" s="63">
        <v>12</v>
      </c>
      <c r="L4551" s="63" t="s">
        <v>3186</v>
      </c>
      <c r="M4551" s="63" t="s">
        <v>3194</v>
      </c>
      <c r="N4551" s="63" t="s">
        <v>3211</v>
      </c>
      <c r="O4551" s="62">
        <v>3</v>
      </c>
      <c r="P4551" s="64"/>
    </row>
    <row r="4552" spans="2:16" x14ac:dyDescent="0.25">
      <c r="B4552" s="62">
        <v>4547</v>
      </c>
      <c r="C4552" s="63" t="s">
        <v>3182</v>
      </c>
      <c r="D4552" s="63" t="s">
        <v>3183</v>
      </c>
      <c r="E4552" s="63" t="s">
        <v>3192</v>
      </c>
      <c r="F4552" s="63" t="s">
        <v>3192</v>
      </c>
      <c r="G4552" s="63"/>
      <c r="H4552" s="63"/>
      <c r="I4552" s="62" t="s">
        <v>3189</v>
      </c>
      <c r="J4552" s="63">
        <v>143.1</v>
      </c>
      <c r="K4552" s="63">
        <v>12</v>
      </c>
      <c r="L4552" s="63" t="s">
        <v>3186</v>
      </c>
      <c r="M4552" s="63" t="s">
        <v>3194</v>
      </c>
      <c r="N4552" s="63" t="s">
        <v>3211</v>
      </c>
      <c r="O4552" s="62">
        <v>3</v>
      </c>
      <c r="P4552" s="64"/>
    </row>
    <row r="4553" spans="2:16" x14ac:dyDescent="0.25">
      <c r="B4553" s="62">
        <v>4548</v>
      </c>
      <c r="C4553" s="63" t="s">
        <v>3182</v>
      </c>
      <c r="D4553" s="63" t="s">
        <v>3183</v>
      </c>
      <c r="E4553" s="63" t="s">
        <v>3192</v>
      </c>
      <c r="F4553" s="63" t="s">
        <v>3192</v>
      </c>
      <c r="G4553" s="63"/>
      <c r="H4553" s="63"/>
      <c r="I4553" s="62" t="s">
        <v>3189</v>
      </c>
      <c r="J4553" s="63">
        <v>82</v>
      </c>
      <c r="K4553" s="63">
        <v>12</v>
      </c>
      <c r="L4553" s="63" t="s">
        <v>3186</v>
      </c>
      <c r="M4553" s="63" t="s">
        <v>3194</v>
      </c>
      <c r="N4553" s="63" t="s">
        <v>3211</v>
      </c>
      <c r="O4553" s="62">
        <v>3</v>
      </c>
      <c r="P4553" s="64"/>
    </row>
    <row r="4554" spans="2:16" x14ac:dyDescent="0.25">
      <c r="B4554" s="62">
        <v>4549</v>
      </c>
      <c r="C4554" s="63" t="s">
        <v>3182</v>
      </c>
      <c r="D4554" s="63" t="s">
        <v>3183</v>
      </c>
      <c r="E4554" s="63" t="s">
        <v>3192</v>
      </c>
      <c r="F4554" s="63" t="s">
        <v>3192</v>
      </c>
      <c r="G4554" s="63"/>
      <c r="H4554" s="63"/>
      <c r="I4554" s="62" t="s">
        <v>3189</v>
      </c>
      <c r="J4554" s="63">
        <v>66.400000000000006</v>
      </c>
      <c r="K4554" s="63">
        <v>13</v>
      </c>
      <c r="L4554" s="63" t="s">
        <v>3186</v>
      </c>
      <c r="M4554" s="63" t="s">
        <v>3187</v>
      </c>
      <c r="N4554" s="63" t="s">
        <v>3199</v>
      </c>
      <c r="O4554" s="62">
        <v>3</v>
      </c>
      <c r="P4554" s="64"/>
    </row>
    <row r="4555" spans="2:16" x14ac:dyDescent="0.25">
      <c r="B4555" s="62">
        <v>4550</v>
      </c>
      <c r="C4555" s="63" t="s">
        <v>3182</v>
      </c>
      <c r="D4555" s="63" t="s">
        <v>3183</v>
      </c>
      <c r="E4555" s="63" t="s">
        <v>3192</v>
      </c>
      <c r="F4555" s="63" t="s">
        <v>3192</v>
      </c>
      <c r="G4555" s="63"/>
      <c r="H4555" s="63"/>
      <c r="I4555" s="62" t="s">
        <v>3189</v>
      </c>
      <c r="J4555" s="63">
        <v>149.80000000000001</v>
      </c>
      <c r="K4555" s="63">
        <v>12</v>
      </c>
      <c r="L4555" s="63" t="s">
        <v>3186</v>
      </c>
      <c r="M4555" s="63" t="s">
        <v>3194</v>
      </c>
      <c r="N4555" s="63" t="s">
        <v>3211</v>
      </c>
      <c r="O4555" s="62">
        <v>3</v>
      </c>
      <c r="P4555" s="64"/>
    </row>
    <row r="4556" spans="2:16" x14ac:dyDescent="0.25">
      <c r="B4556" s="62">
        <v>4551</v>
      </c>
      <c r="C4556" s="63" t="s">
        <v>3182</v>
      </c>
      <c r="D4556" s="63" t="s">
        <v>3183</v>
      </c>
      <c r="E4556" s="63" t="s">
        <v>3192</v>
      </c>
      <c r="F4556" s="63" t="s">
        <v>3192</v>
      </c>
      <c r="G4556" s="63"/>
      <c r="H4556" s="63"/>
      <c r="I4556" s="62" t="s">
        <v>3189</v>
      </c>
      <c r="J4556" s="63">
        <v>149</v>
      </c>
      <c r="K4556" s="63">
        <v>13</v>
      </c>
      <c r="L4556" s="63" t="s">
        <v>3186</v>
      </c>
      <c r="M4556" s="63" t="s">
        <v>3187</v>
      </c>
      <c r="N4556" s="63" t="s">
        <v>3199</v>
      </c>
      <c r="O4556" s="62">
        <v>3</v>
      </c>
      <c r="P4556" s="64"/>
    </row>
    <row r="4557" spans="2:16" x14ac:dyDescent="0.25">
      <c r="B4557" s="62">
        <v>4552</v>
      </c>
      <c r="C4557" s="63" t="s">
        <v>3182</v>
      </c>
      <c r="D4557" s="63" t="s">
        <v>3222</v>
      </c>
      <c r="E4557" s="63" t="s">
        <v>3224</v>
      </c>
      <c r="F4557" s="63" t="s">
        <v>3224</v>
      </c>
      <c r="G4557" s="63"/>
      <c r="H4557" s="63"/>
      <c r="I4557" s="62" t="s">
        <v>3189</v>
      </c>
      <c r="J4557" s="63">
        <v>107.5</v>
      </c>
      <c r="K4557" s="63">
        <v>12</v>
      </c>
      <c r="L4557" s="63" t="s">
        <v>3186</v>
      </c>
      <c r="M4557" s="63" t="s">
        <v>3194</v>
      </c>
      <c r="N4557" s="63" t="s">
        <v>3211</v>
      </c>
      <c r="O4557" s="62">
        <v>3</v>
      </c>
      <c r="P4557" s="64"/>
    </row>
    <row r="4558" spans="2:16" x14ac:dyDescent="0.25">
      <c r="B4558" s="62">
        <v>4553</v>
      </c>
      <c r="C4558" s="63" t="s">
        <v>3182</v>
      </c>
      <c r="D4558" s="63" t="s">
        <v>3183</v>
      </c>
      <c r="E4558" s="63" t="s">
        <v>3192</v>
      </c>
      <c r="F4558" s="63" t="s">
        <v>3192</v>
      </c>
      <c r="G4558" s="63"/>
      <c r="H4558" s="63"/>
      <c r="I4558" s="62" t="s">
        <v>3189</v>
      </c>
      <c r="J4558" s="63">
        <v>149.30000000000001</v>
      </c>
      <c r="K4558" s="63">
        <v>13</v>
      </c>
      <c r="L4558" s="63" t="s">
        <v>3186</v>
      </c>
      <c r="M4558" s="63" t="s">
        <v>3187</v>
      </c>
      <c r="N4558" s="63" t="s">
        <v>3199</v>
      </c>
      <c r="O4558" s="62">
        <v>3</v>
      </c>
      <c r="P4558" s="64"/>
    </row>
    <row r="4559" spans="2:16" x14ac:dyDescent="0.25">
      <c r="B4559" s="62">
        <v>4554</v>
      </c>
      <c r="C4559" s="63" t="s">
        <v>3182</v>
      </c>
      <c r="D4559" s="63" t="s">
        <v>3183</v>
      </c>
      <c r="E4559" s="63" t="s">
        <v>3192</v>
      </c>
      <c r="F4559" s="63" t="s">
        <v>3192</v>
      </c>
      <c r="G4559" s="63"/>
      <c r="H4559" s="63"/>
      <c r="I4559" s="62" t="s">
        <v>3189</v>
      </c>
      <c r="J4559" s="63">
        <v>43.15</v>
      </c>
      <c r="K4559" s="63">
        <v>12</v>
      </c>
      <c r="L4559" s="63" t="s">
        <v>3186</v>
      </c>
      <c r="M4559" s="63" t="s">
        <v>3194</v>
      </c>
      <c r="N4559" s="63" t="s">
        <v>3211</v>
      </c>
      <c r="O4559" s="62">
        <v>3</v>
      </c>
      <c r="P4559" s="64"/>
    </row>
    <row r="4560" spans="2:16" x14ac:dyDescent="0.25">
      <c r="B4560" s="62">
        <v>4555</v>
      </c>
      <c r="C4560" s="63" t="s">
        <v>3182</v>
      </c>
      <c r="D4560" s="63" t="s">
        <v>3183</v>
      </c>
      <c r="E4560" s="63" t="s">
        <v>3192</v>
      </c>
      <c r="F4560" s="63" t="s">
        <v>3192</v>
      </c>
      <c r="G4560" s="63"/>
      <c r="H4560" s="63"/>
      <c r="I4560" s="62" t="s">
        <v>3189</v>
      </c>
      <c r="J4560" s="63">
        <v>78.8</v>
      </c>
      <c r="K4560" s="63">
        <v>12</v>
      </c>
      <c r="L4560" s="63" t="s">
        <v>3186</v>
      </c>
      <c r="M4560" s="63" t="s">
        <v>3194</v>
      </c>
      <c r="N4560" s="63" t="s">
        <v>3211</v>
      </c>
      <c r="O4560" s="62">
        <v>3</v>
      </c>
      <c r="P4560" s="64"/>
    </row>
    <row r="4561" spans="2:16" x14ac:dyDescent="0.25">
      <c r="B4561" s="62">
        <v>4556</v>
      </c>
      <c r="C4561" s="63" t="s">
        <v>3182</v>
      </c>
      <c r="D4561" s="63" t="s">
        <v>3183</v>
      </c>
      <c r="E4561" s="63" t="s">
        <v>3192</v>
      </c>
      <c r="F4561" s="63" t="s">
        <v>3192</v>
      </c>
      <c r="G4561" s="63"/>
      <c r="H4561" s="63"/>
      <c r="I4561" s="62" t="s">
        <v>3189</v>
      </c>
      <c r="J4561" s="63">
        <v>148.9</v>
      </c>
      <c r="K4561" s="63">
        <v>12</v>
      </c>
      <c r="L4561" s="63" t="s">
        <v>3186</v>
      </c>
      <c r="M4561" s="63" t="s">
        <v>3194</v>
      </c>
      <c r="N4561" s="63" t="s">
        <v>3211</v>
      </c>
      <c r="O4561" s="62">
        <v>3</v>
      </c>
      <c r="P4561" s="64"/>
    </row>
    <row r="4562" spans="2:16" x14ac:dyDescent="0.25">
      <c r="B4562" s="62">
        <v>4557</v>
      </c>
      <c r="C4562" s="63" t="s">
        <v>3182</v>
      </c>
      <c r="D4562" s="63" t="s">
        <v>3183</v>
      </c>
      <c r="E4562" s="63" t="s">
        <v>3192</v>
      </c>
      <c r="F4562" s="63" t="s">
        <v>3192</v>
      </c>
      <c r="G4562" s="63"/>
      <c r="H4562" s="63"/>
      <c r="I4562" s="62" t="s">
        <v>3189</v>
      </c>
      <c r="J4562" s="63">
        <v>141.80000000000001</v>
      </c>
      <c r="K4562" s="63">
        <v>12</v>
      </c>
      <c r="L4562" s="63" t="s">
        <v>3186</v>
      </c>
      <c r="M4562" s="63" t="s">
        <v>3194</v>
      </c>
      <c r="N4562" s="63" t="s">
        <v>3211</v>
      </c>
      <c r="O4562" s="62">
        <v>3</v>
      </c>
      <c r="P4562" s="64"/>
    </row>
    <row r="4563" spans="2:16" x14ac:dyDescent="0.25">
      <c r="B4563" s="62">
        <v>4558</v>
      </c>
      <c r="C4563" s="63" t="s">
        <v>3182</v>
      </c>
      <c r="D4563" s="63" t="s">
        <v>3183</v>
      </c>
      <c r="E4563" s="63" t="s">
        <v>3192</v>
      </c>
      <c r="F4563" s="63" t="s">
        <v>3192</v>
      </c>
      <c r="G4563" s="63"/>
      <c r="H4563" s="63"/>
      <c r="I4563" s="62" t="s">
        <v>3189</v>
      </c>
      <c r="J4563" s="63">
        <v>141.80000000000001</v>
      </c>
      <c r="K4563" s="63">
        <v>12</v>
      </c>
      <c r="L4563" s="63" t="s">
        <v>3186</v>
      </c>
      <c r="M4563" s="63" t="s">
        <v>3194</v>
      </c>
      <c r="N4563" s="63" t="s">
        <v>3211</v>
      </c>
      <c r="O4563" s="62">
        <v>3</v>
      </c>
      <c r="P4563" s="64"/>
    </row>
    <row r="4564" spans="2:16" x14ac:dyDescent="0.25">
      <c r="B4564" s="62">
        <v>4559</v>
      </c>
      <c r="C4564" s="63" t="s">
        <v>3182</v>
      </c>
      <c r="D4564" s="63" t="s">
        <v>3183</v>
      </c>
      <c r="E4564" s="63" t="s">
        <v>3192</v>
      </c>
      <c r="F4564" s="63" t="s">
        <v>3192</v>
      </c>
      <c r="G4564" s="63"/>
      <c r="H4564" s="63"/>
      <c r="I4564" s="62" t="s">
        <v>3189</v>
      </c>
      <c r="J4564" s="63">
        <v>20</v>
      </c>
      <c r="K4564" s="63">
        <v>12</v>
      </c>
      <c r="L4564" s="63" t="s">
        <v>3186</v>
      </c>
      <c r="M4564" s="63" t="s">
        <v>3194</v>
      </c>
      <c r="N4564" s="63" t="s">
        <v>3211</v>
      </c>
      <c r="O4564" s="62">
        <v>3</v>
      </c>
      <c r="P4564" s="64"/>
    </row>
    <row r="4565" spans="2:16" x14ac:dyDescent="0.25">
      <c r="B4565" s="62">
        <v>4560</v>
      </c>
      <c r="C4565" s="63" t="s">
        <v>3182</v>
      </c>
      <c r="D4565" s="63" t="s">
        <v>3183</v>
      </c>
      <c r="E4565" s="63" t="s">
        <v>3192</v>
      </c>
      <c r="F4565" s="63" t="s">
        <v>3192</v>
      </c>
      <c r="G4565" s="63"/>
      <c r="H4565" s="63"/>
      <c r="I4565" s="62" t="s">
        <v>3189</v>
      </c>
      <c r="J4565" s="63">
        <v>20</v>
      </c>
      <c r="K4565" s="63">
        <v>12</v>
      </c>
      <c r="L4565" s="63" t="s">
        <v>3186</v>
      </c>
      <c r="M4565" s="63" t="s">
        <v>3194</v>
      </c>
      <c r="N4565" s="63" t="s">
        <v>3211</v>
      </c>
      <c r="O4565" s="62">
        <v>3</v>
      </c>
      <c r="P4565" s="64"/>
    </row>
    <row r="4566" spans="2:16" x14ac:dyDescent="0.25">
      <c r="B4566" s="62">
        <v>4561</v>
      </c>
      <c r="C4566" s="63" t="s">
        <v>3182</v>
      </c>
      <c r="D4566" s="63" t="s">
        <v>3183</v>
      </c>
      <c r="E4566" s="63" t="s">
        <v>3192</v>
      </c>
      <c r="F4566" s="63" t="s">
        <v>3192</v>
      </c>
      <c r="G4566" s="63"/>
      <c r="H4566" s="63"/>
      <c r="I4566" s="62" t="s">
        <v>3189</v>
      </c>
      <c r="J4566" s="63">
        <v>53.2</v>
      </c>
      <c r="K4566" s="63">
        <v>12</v>
      </c>
      <c r="L4566" s="63" t="s">
        <v>3186</v>
      </c>
      <c r="M4566" s="63" t="s">
        <v>3194</v>
      </c>
      <c r="N4566" s="63" t="s">
        <v>3211</v>
      </c>
      <c r="O4566" s="62">
        <v>3</v>
      </c>
      <c r="P4566" s="64"/>
    </row>
    <row r="4567" spans="2:16" x14ac:dyDescent="0.25">
      <c r="B4567" s="62">
        <v>4562</v>
      </c>
      <c r="C4567" s="63" t="s">
        <v>3182</v>
      </c>
      <c r="D4567" s="63" t="s">
        <v>3183</v>
      </c>
      <c r="E4567" s="63" t="s">
        <v>3192</v>
      </c>
      <c r="F4567" s="63" t="s">
        <v>3192</v>
      </c>
      <c r="G4567" s="63"/>
      <c r="H4567" s="63"/>
      <c r="I4567" s="62" t="s">
        <v>3189</v>
      </c>
      <c r="J4567" s="63">
        <v>96</v>
      </c>
      <c r="K4567" s="63">
        <v>12</v>
      </c>
      <c r="L4567" s="63" t="s">
        <v>3186</v>
      </c>
      <c r="M4567" s="63" t="s">
        <v>3194</v>
      </c>
      <c r="N4567" s="63" t="s">
        <v>3211</v>
      </c>
      <c r="O4567" s="62">
        <v>3</v>
      </c>
      <c r="P4567" s="64"/>
    </row>
    <row r="4568" spans="2:16" x14ac:dyDescent="0.25">
      <c r="B4568" s="62">
        <v>4563</v>
      </c>
      <c r="C4568" s="63" t="s">
        <v>3182</v>
      </c>
      <c r="D4568" s="63" t="s">
        <v>3183</v>
      </c>
      <c r="E4568" s="63" t="s">
        <v>3192</v>
      </c>
      <c r="F4568" s="63" t="s">
        <v>3192</v>
      </c>
      <c r="G4568" s="63"/>
      <c r="H4568" s="63"/>
      <c r="I4568" s="62" t="s">
        <v>3189</v>
      </c>
      <c r="J4568" s="63">
        <v>149.19999999999999</v>
      </c>
      <c r="K4568" s="63">
        <v>12</v>
      </c>
      <c r="L4568" s="63" t="s">
        <v>3186</v>
      </c>
      <c r="M4568" s="63" t="s">
        <v>3194</v>
      </c>
      <c r="N4568" s="63" t="s">
        <v>3211</v>
      </c>
      <c r="O4568" s="62">
        <v>3</v>
      </c>
      <c r="P4568" s="64"/>
    </row>
    <row r="4569" spans="2:16" x14ac:dyDescent="0.25">
      <c r="B4569" s="62">
        <v>4564</v>
      </c>
      <c r="C4569" s="63" t="s">
        <v>3182</v>
      </c>
      <c r="D4569" s="63" t="s">
        <v>3183</v>
      </c>
      <c r="E4569" s="63" t="s">
        <v>3192</v>
      </c>
      <c r="F4569" s="63" t="s">
        <v>3192</v>
      </c>
      <c r="G4569" s="63"/>
      <c r="H4569" s="63"/>
      <c r="I4569" s="62" t="s">
        <v>3189</v>
      </c>
      <c r="J4569" s="63">
        <v>150</v>
      </c>
      <c r="K4569" s="63">
        <v>12</v>
      </c>
      <c r="L4569" s="63" t="s">
        <v>3186</v>
      </c>
      <c r="M4569" s="63" t="s">
        <v>3194</v>
      </c>
      <c r="N4569" s="63" t="s">
        <v>3211</v>
      </c>
      <c r="O4569" s="62">
        <v>3</v>
      </c>
      <c r="P4569" s="64"/>
    </row>
    <row r="4570" spans="2:16" x14ac:dyDescent="0.25">
      <c r="B4570" s="62">
        <v>4565</v>
      </c>
      <c r="C4570" s="63" t="s">
        <v>3182</v>
      </c>
      <c r="D4570" s="63" t="s">
        <v>3183</v>
      </c>
      <c r="E4570" s="63" t="s">
        <v>3192</v>
      </c>
      <c r="F4570" s="63" t="s">
        <v>3192</v>
      </c>
      <c r="G4570" s="63"/>
      <c r="H4570" s="63"/>
      <c r="I4570" s="62" t="s">
        <v>3189</v>
      </c>
      <c r="J4570" s="63">
        <v>34.4</v>
      </c>
      <c r="K4570" s="63">
        <v>13</v>
      </c>
      <c r="L4570" s="63" t="s">
        <v>3186</v>
      </c>
      <c r="M4570" s="63" t="s">
        <v>3187</v>
      </c>
      <c r="N4570" s="63" t="s">
        <v>3190</v>
      </c>
      <c r="O4570" s="62">
        <v>3</v>
      </c>
      <c r="P4570" s="64"/>
    </row>
    <row r="4571" spans="2:16" x14ac:dyDescent="0.25">
      <c r="B4571" s="62">
        <v>4566</v>
      </c>
      <c r="C4571" s="63" t="s">
        <v>3182</v>
      </c>
      <c r="D4571" s="63" t="s">
        <v>3183</v>
      </c>
      <c r="E4571" s="63" t="s">
        <v>3192</v>
      </c>
      <c r="F4571" s="63" t="s">
        <v>3192</v>
      </c>
      <c r="G4571" s="63"/>
      <c r="H4571" s="63"/>
      <c r="I4571" s="62" t="s">
        <v>3189</v>
      </c>
      <c r="J4571" s="63">
        <v>86.4</v>
      </c>
      <c r="K4571" s="63">
        <v>12</v>
      </c>
      <c r="L4571" s="63" t="s">
        <v>3186</v>
      </c>
      <c r="M4571" s="63" t="s">
        <v>3194</v>
      </c>
      <c r="N4571" s="63" t="s">
        <v>3211</v>
      </c>
      <c r="O4571" s="62">
        <v>3</v>
      </c>
      <c r="P4571" s="64"/>
    </row>
    <row r="4572" spans="2:16" x14ac:dyDescent="0.25">
      <c r="B4572" s="62">
        <v>4567</v>
      </c>
      <c r="C4572" s="63" t="s">
        <v>3182</v>
      </c>
      <c r="D4572" s="63" t="s">
        <v>3183</v>
      </c>
      <c r="E4572" s="63" t="s">
        <v>3192</v>
      </c>
      <c r="F4572" s="63" t="s">
        <v>3192</v>
      </c>
      <c r="G4572" s="63"/>
      <c r="H4572" s="63"/>
      <c r="I4572" s="62" t="s">
        <v>3189</v>
      </c>
      <c r="J4572" s="63">
        <v>84</v>
      </c>
      <c r="K4572" s="63">
        <v>12</v>
      </c>
      <c r="L4572" s="63" t="s">
        <v>3186</v>
      </c>
      <c r="M4572" s="63" t="s">
        <v>3194</v>
      </c>
      <c r="N4572" s="63" t="s">
        <v>3211</v>
      </c>
      <c r="O4572" s="62">
        <v>3</v>
      </c>
      <c r="P4572" s="64"/>
    </row>
    <row r="4573" spans="2:16" x14ac:dyDescent="0.25">
      <c r="B4573" s="62">
        <v>4568</v>
      </c>
      <c r="C4573" s="63" t="s">
        <v>3182</v>
      </c>
      <c r="D4573" s="63" t="s">
        <v>3183</v>
      </c>
      <c r="E4573" s="63" t="s">
        <v>3192</v>
      </c>
      <c r="F4573" s="63" t="s">
        <v>3192</v>
      </c>
      <c r="G4573" s="63"/>
      <c r="H4573" s="63"/>
      <c r="I4573" s="62" t="s">
        <v>3189</v>
      </c>
      <c r="J4573" s="63">
        <v>50.9</v>
      </c>
      <c r="K4573" s="63">
        <v>12</v>
      </c>
      <c r="L4573" s="63" t="s">
        <v>3186</v>
      </c>
      <c r="M4573" s="63" t="s">
        <v>3187</v>
      </c>
      <c r="N4573" s="63" t="s">
        <v>3198</v>
      </c>
      <c r="O4573" s="62">
        <v>3</v>
      </c>
      <c r="P4573" s="64"/>
    </row>
    <row r="4574" spans="2:16" x14ac:dyDescent="0.25">
      <c r="B4574" s="62">
        <v>4569</v>
      </c>
      <c r="C4574" s="63" t="s">
        <v>3182</v>
      </c>
      <c r="D4574" s="63" t="s">
        <v>3183</v>
      </c>
      <c r="E4574" s="63" t="s">
        <v>3192</v>
      </c>
      <c r="F4574" s="63" t="s">
        <v>3192</v>
      </c>
      <c r="G4574" s="63"/>
      <c r="H4574" s="63"/>
      <c r="I4574" s="62" t="s">
        <v>3189</v>
      </c>
      <c r="J4574" s="63">
        <v>50.9</v>
      </c>
      <c r="K4574" s="63">
        <v>13</v>
      </c>
      <c r="L4574" s="63" t="s">
        <v>3186</v>
      </c>
      <c r="M4574" s="63" t="s">
        <v>3187</v>
      </c>
      <c r="N4574" s="63" t="s">
        <v>3199</v>
      </c>
      <c r="O4574" s="62">
        <v>3</v>
      </c>
      <c r="P4574" s="64"/>
    </row>
    <row r="4575" spans="2:16" x14ac:dyDescent="0.25">
      <c r="B4575" s="62">
        <v>4570</v>
      </c>
      <c r="C4575" s="63" t="s">
        <v>3182</v>
      </c>
      <c r="D4575" s="63" t="s">
        <v>3183</v>
      </c>
      <c r="E4575" s="63" t="s">
        <v>3192</v>
      </c>
      <c r="F4575" s="63" t="s">
        <v>3192</v>
      </c>
      <c r="G4575" s="63"/>
      <c r="H4575" s="63"/>
      <c r="I4575" s="62" t="s">
        <v>3189</v>
      </c>
      <c r="J4575" s="63">
        <v>78.8</v>
      </c>
      <c r="K4575" s="63">
        <v>12</v>
      </c>
      <c r="L4575" s="63" t="s">
        <v>3186</v>
      </c>
      <c r="M4575" s="63" t="s">
        <v>3194</v>
      </c>
      <c r="N4575" s="63" t="s">
        <v>3211</v>
      </c>
      <c r="O4575" s="62">
        <v>3</v>
      </c>
      <c r="P4575" s="64"/>
    </row>
    <row r="4576" spans="2:16" x14ac:dyDescent="0.25">
      <c r="B4576" s="62">
        <v>4571</v>
      </c>
      <c r="C4576" s="63" t="s">
        <v>3182</v>
      </c>
      <c r="D4576" s="63" t="s">
        <v>3183</v>
      </c>
      <c r="E4576" s="63" t="s">
        <v>3192</v>
      </c>
      <c r="F4576" s="63" t="s">
        <v>3192</v>
      </c>
      <c r="G4576" s="63"/>
      <c r="H4576" s="63"/>
      <c r="I4576" s="62" t="s">
        <v>3189</v>
      </c>
      <c r="J4576" s="63">
        <v>32.5</v>
      </c>
      <c r="K4576" s="63">
        <v>13</v>
      </c>
      <c r="L4576" s="63" t="s">
        <v>3186</v>
      </c>
      <c r="M4576" s="63" t="s">
        <v>3187</v>
      </c>
      <c r="N4576" s="63" t="s">
        <v>3199</v>
      </c>
      <c r="O4576" s="62">
        <v>3</v>
      </c>
      <c r="P4576" s="64"/>
    </row>
    <row r="4577" spans="2:16" x14ac:dyDescent="0.25">
      <c r="B4577" s="62">
        <v>4572</v>
      </c>
      <c r="C4577" s="63" t="s">
        <v>3182</v>
      </c>
      <c r="D4577" s="63" t="s">
        <v>3183</v>
      </c>
      <c r="E4577" s="63" t="s">
        <v>3192</v>
      </c>
      <c r="F4577" s="63" t="s">
        <v>3192</v>
      </c>
      <c r="G4577" s="63"/>
      <c r="H4577" s="63"/>
      <c r="I4577" s="62" t="s">
        <v>3189</v>
      </c>
      <c r="J4577" s="63">
        <v>69.5</v>
      </c>
      <c r="K4577" s="63">
        <v>12</v>
      </c>
      <c r="L4577" s="63" t="s">
        <v>3186</v>
      </c>
      <c r="M4577" s="63" t="s">
        <v>3194</v>
      </c>
      <c r="N4577" s="63" t="s">
        <v>3211</v>
      </c>
      <c r="O4577" s="62">
        <v>3</v>
      </c>
      <c r="P4577" s="64"/>
    </row>
    <row r="4578" spans="2:16" x14ac:dyDescent="0.25">
      <c r="B4578" s="62">
        <v>4573</v>
      </c>
      <c r="C4578" s="63" t="s">
        <v>3182</v>
      </c>
      <c r="D4578" s="63" t="s">
        <v>3183</v>
      </c>
      <c r="E4578" s="63" t="s">
        <v>3192</v>
      </c>
      <c r="F4578" s="63" t="s">
        <v>3192</v>
      </c>
      <c r="G4578" s="63"/>
      <c r="H4578" s="63"/>
      <c r="I4578" s="62" t="s">
        <v>3189</v>
      </c>
      <c r="J4578" s="63">
        <v>61.2</v>
      </c>
      <c r="K4578" s="63">
        <v>12</v>
      </c>
      <c r="L4578" s="63" t="s">
        <v>3186</v>
      </c>
      <c r="M4578" s="63" t="s">
        <v>3194</v>
      </c>
      <c r="N4578" s="63" t="s">
        <v>3211</v>
      </c>
      <c r="O4578" s="62">
        <v>3</v>
      </c>
      <c r="P4578" s="64"/>
    </row>
    <row r="4579" spans="2:16" x14ac:dyDescent="0.25">
      <c r="B4579" s="62">
        <v>4574</v>
      </c>
      <c r="C4579" s="63" t="s">
        <v>3182</v>
      </c>
      <c r="D4579" s="63" t="s">
        <v>3183</v>
      </c>
      <c r="E4579" s="63" t="s">
        <v>3192</v>
      </c>
      <c r="F4579" s="63" t="s">
        <v>3192</v>
      </c>
      <c r="G4579" s="63"/>
      <c r="H4579" s="63"/>
      <c r="I4579" s="62" t="s">
        <v>3189</v>
      </c>
      <c r="J4579" s="63">
        <v>72</v>
      </c>
      <c r="K4579" s="63">
        <v>12</v>
      </c>
      <c r="L4579" s="63" t="s">
        <v>3186</v>
      </c>
      <c r="M4579" s="63" t="s">
        <v>3194</v>
      </c>
      <c r="N4579" s="63" t="s">
        <v>3211</v>
      </c>
      <c r="O4579" s="62">
        <v>3</v>
      </c>
      <c r="P4579" s="64"/>
    </row>
    <row r="4580" spans="2:16" x14ac:dyDescent="0.25">
      <c r="B4580" s="62">
        <v>4575</v>
      </c>
      <c r="C4580" s="63" t="s">
        <v>3182</v>
      </c>
      <c r="D4580" s="63" t="s">
        <v>3183</v>
      </c>
      <c r="E4580" s="63" t="s">
        <v>3192</v>
      </c>
      <c r="F4580" s="63" t="s">
        <v>3192</v>
      </c>
      <c r="G4580" s="63"/>
      <c r="H4580" s="63"/>
      <c r="I4580" s="62" t="s">
        <v>3189</v>
      </c>
      <c r="J4580" s="63">
        <v>55</v>
      </c>
      <c r="K4580" s="63">
        <v>12</v>
      </c>
      <c r="L4580" s="63" t="s">
        <v>3186</v>
      </c>
      <c r="M4580" s="63" t="s">
        <v>3194</v>
      </c>
      <c r="N4580" s="63" t="s">
        <v>3211</v>
      </c>
      <c r="O4580" s="62">
        <v>3</v>
      </c>
      <c r="P4580" s="64"/>
    </row>
    <row r="4581" spans="2:16" x14ac:dyDescent="0.25">
      <c r="B4581" s="62">
        <v>4576</v>
      </c>
      <c r="C4581" s="63" t="s">
        <v>3182</v>
      </c>
      <c r="D4581" s="63" t="s">
        <v>3183</v>
      </c>
      <c r="E4581" s="63" t="s">
        <v>3192</v>
      </c>
      <c r="F4581" s="63" t="s">
        <v>3192</v>
      </c>
      <c r="G4581" s="63"/>
      <c r="H4581" s="63"/>
      <c r="I4581" s="62" t="s">
        <v>3189</v>
      </c>
      <c r="J4581" s="63">
        <v>142.30000000000001</v>
      </c>
      <c r="K4581" s="63">
        <v>12</v>
      </c>
      <c r="L4581" s="63" t="s">
        <v>3186</v>
      </c>
      <c r="M4581" s="63" t="s">
        <v>3194</v>
      </c>
      <c r="N4581" s="63" t="s">
        <v>3211</v>
      </c>
      <c r="O4581" s="62">
        <v>3</v>
      </c>
      <c r="P4581" s="64"/>
    </row>
    <row r="4582" spans="2:16" x14ac:dyDescent="0.25">
      <c r="B4582" s="62">
        <v>4577</v>
      </c>
      <c r="C4582" s="63" t="s">
        <v>3182</v>
      </c>
      <c r="D4582" s="63" t="s">
        <v>3183</v>
      </c>
      <c r="E4582" s="63" t="s">
        <v>3192</v>
      </c>
      <c r="F4582" s="63" t="s">
        <v>3192</v>
      </c>
      <c r="G4582" s="63"/>
      <c r="H4582" s="63"/>
      <c r="I4582" s="62" t="s">
        <v>3189</v>
      </c>
      <c r="J4582" s="63">
        <v>144</v>
      </c>
      <c r="K4582" s="63">
        <v>12</v>
      </c>
      <c r="L4582" s="63" t="s">
        <v>3186</v>
      </c>
      <c r="M4582" s="63" t="s">
        <v>3194</v>
      </c>
      <c r="N4582" s="63" t="s">
        <v>3211</v>
      </c>
      <c r="O4582" s="62">
        <v>3</v>
      </c>
      <c r="P4582" s="64"/>
    </row>
    <row r="4583" spans="2:16" x14ac:dyDescent="0.25">
      <c r="B4583" s="62">
        <v>4578</v>
      </c>
      <c r="C4583" s="63" t="s">
        <v>3182</v>
      </c>
      <c r="D4583" s="63" t="s">
        <v>3183</v>
      </c>
      <c r="E4583" s="63" t="s">
        <v>3192</v>
      </c>
      <c r="F4583" s="63" t="s">
        <v>3192</v>
      </c>
      <c r="G4583" s="63"/>
      <c r="H4583" s="63"/>
      <c r="I4583" s="62" t="s">
        <v>3189</v>
      </c>
      <c r="J4583" s="63">
        <v>44.1</v>
      </c>
      <c r="K4583" s="63">
        <v>12</v>
      </c>
      <c r="L4583" s="63" t="s">
        <v>3186</v>
      </c>
      <c r="M4583" s="63" t="s">
        <v>3194</v>
      </c>
      <c r="N4583" s="63" t="s">
        <v>3211</v>
      </c>
      <c r="O4583" s="62">
        <v>3</v>
      </c>
      <c r="P4583" s="64"/>
    </row>
    <row r="4584" spans="2:16" x14ac:dyDescent="0.25">
      <c r="B4584" s="62">
        <v>4579</v>
      </c>
      <c r="C4584" s="63" t="s">
        <v>3182</v>
      </c>
      <c r="D4584" s="63" t="s">
        <v>3183</v>
      </c>
      <c r="E4584" s="63" t="s">
        <v>3192</v>
      </c>
      <c r="F4584" s="63" t="s">
        <v>3192</v>
      </c>
      <c r="G4584" s="63"/>
      <c r="H4584" s="63"/>
      <c r="I4584" s="62" t="s">
        <v>3189</v>
      </c>
      <c r="J4584" s="63">
        <v>150.9</v>
      </c>
      <c r="K4584" s="63">
        <v>12</v>
      </c>
      <c r="L4584" s="63" t="s">
        <v>3186</v>
      </c>
      <c r="M4584" s="63" t="s">
        <v>3194</v>
      </c>
      <c r="N4584" s="63" t="s">
        <v>3211</v>
      </c>
      <c r="O4584" s="62">
        <v>3</v>
      </c>
      <c r="P4584" s="64"/>
    </row>
    <row r="4585" spans="2:16" x14ac:dyDescent="0.25">
      <c r="B4585" s="62">
        <v>4580</v>
      </c>
      <c r="C4585" s="63" t="s">
        <v>3182</v>
      </c>
      <c r="D4585" s="63" t="s">
        <v>3183</v>
      </c>
      <c r="E4585" s="63" t="s">
        <v>3192</v>
      </c>
      <c r="F4585" s="63" t="s">
        <v>3192</v>
      </c>
      <c r="G4585" s="63"/>
      <c r="H4585" s="63"/>
      <c r="I4585" s="62" t="s">
        <v>3189</v>
      </c>
      <c r="J4585" s="63">
        <v>80.2</v>
      </c>
      <c r="K4585" s="63">
        <v>12</v>
      </c>
      <c r="L4585" s="63" t="s">
        <v>3186</v>
      </c>
      <c r="M4585" s="63" t="s">
        <v>3194</v>
      </c>
      <c r="N4585" s="63" t="s">
        <v>3211</v>
      </c>
      <c r="O4585" s="62">
        <v>3</v>
      </c>
      <c r="P4585" s="64"/>
    </row>
    <row r="4586" spans="2:16" x14ac:dyDescent="0.25">
      <c r="B4586" s="62">
        <v>4581</v>
      </c>
      <c r="C4586" s="63" t="s">
        <v>3182</v>
      </c>
      <c r="D4586" s="63" t="s">
        <v>3222</v>
      </c>
      <c r="E4586" s="63" t="s">
        <v>3223</v>
      </c>
      <c r="F4586" s="63" t="s">
        <v>3223</v>
      </c>
      <c r="G4586" s="63"/>
      <c r="H4586" s="63"/>
      <c r="I4586" s="62" t="s">
        <v>3189</v>
      </c>
      <c r="J4586" s="63">
        <v>96.3</v>
      </c>
      <c r="K4586" s="63">
        <v>11</v>
      </c>
      <c r="L4586" s="63" t="s">
        <v>3186</v>
      </c>
      <c r="M4586" s="63" t="s">
        <v>3194</v>
      </c>
      <c r="N4586" s="63" t="s">
        <v>3195</v>
      </c>
      <c r="O4586" s="62">
        <v>3</v>
      </c>
      <c r="P4586" s="64"/>
    </row>
    <row r="4587" spans="2:16" x14ac:dyDescent="0.25">
      <c r="B4587" s="62">
        <v>4582</v>
      </c>
      <c r="C4587" s="63" t="s">
        <v>3182</v>
      </c>
      <c r="D4587" s="63" t="s">
        <v>3222</v>
      </c>
      <c r="E4587" s="63" t="s">
        <v>3223</v>
      </c>
      <c r="F4587" s="63" t="s">
        <v>3223</v>
      </c>
      <c r="G4587" s="63"/>
      <c r="H4587" s="63"/>
      <c r="I4587" s="62" t="s">
        <v>3189</v>
      </c>
      <c r="J4587" s="63">
        <v>99.7</v>
      </c>
      <c r="K4587" s="63">
        <v>12</v>
      </c>
      <c r="L4587" s="63" t="s">
        <v>3186</v>
      </c>
      <c r="M4587" s="63" t="s">
        <v>3194</v>
      </c>
      <c r="N4587" s="63" t="s">
        <v>3211</v>
      </c>
      <c r="O4587" s="62">
        <v>3</v>
      </c>
      <c r="P4587" s="64"/>
    </row>
    <row r="4588" spans="2:16" x14ac:dyDescent="0.25">
      <c r="B4588" s="62">
        <v>4583</v>
      </c>
      <c r="C4588" s="63" t="s">
        <v>3182</v>
      </c>
      <c r="D4588" s="63" t="s">
        <v>3222</v>
      </c>
      <c r="E4588" s="63" t="s">
        <v>3223</v>
      </c>
      <c r="F4588" s="63" t="s">
        <v>3223</v>
      </c>
      <c r="G4588" s="63"/>
      <c r="H4588" s="63"/>
      <c r="I4588" s="62" t="s">
        <v>3189</v>
      </c>
      <c r="J4588" s="63">
        <v>114.5</v>
      </c>
      <c r="K4588" s="63">
        <v>12</v>
      </c>
      <c r="L4588" s="63" t="s">
        <v>3186</v>
      </c>
      <c r="M4588" s="63" t="s">
        <v>3194</v>
      </c>
      <c r="N4588" s="63" t="s">
        <v>3211</v>
      </c>
      <c r="O4588" s="62">
        <v>3</v>
      </c>
      <c r="P4588" s="64"/>
    </row>
    <row r="4589" spans="2:16" x14ac:dyDescent="0.25">
      <c r="B4589" s="62">
        <v>4584</v>
      </c>
      <c r="C4589" s="63" t="s">
        <v>3182</v>
      </c>
      <c r="D4589" s="63" t="s">
        <v>3222</v>
      </c>
      <c r="E4589" s="63" t="s">
        <v>3223</v>
      </c>
      <c r="F4589" s="63" t="s">
        <v>3223</v>
      </c>
      <c r="G4589" s="63"/>
      <c r="H4589" s="63"/>
      <c r="I4589" s="62" t="s">
        <v>3189</v>
      </c>
      <c r="J4589" s="63">
        <v>135.9</v>
      </c>
      <c r="K4589" s="63">
        <v>12</v>
      </c>
      <c r="L4589" s="63" t="s">
        <v>3186</v>
      </c>
      <c r="M4589" s="63" t="s">
        <v>3194</v>
      </c>
      <c r="N4589" s="63" t="s">
        <v>3211</v>
      </c>
      <c r="O4589" s="62">
        <v>3</v>
      </c>
      <c r="P4589" s="64"/>
    </row>
    <row r="4590" spans="2:16" x14ac:dyDescent="0.25">
      <c r="B4590" s="62">
        <v>4585</v>
      </c>
      <c r="C4590" s="63" t="s">
        <v>3182</v>
      </c>
      <c r="D4590" s="63" t="s">
        <v>3182</v>
      </c>
      <c r="E4590" s="63" t="s">
        <v>3188</v>
      </c>
      <c r="F4590" s="63" t="s">
        <v>3188</v>
      </c>
      <c r="G4590" s="63"/>
      <c r="H4590" s="63"/>
      <c r="I4590" s="62" t="s">
        <v>3189</v>
      </c>
      <c r="J4590" s="63">
        <v>265.3</v>
      </c>
      <c r="K4590" s="63">
        <v>12</v>
      </c>
      <c r="L4590" s="63" t="s">
        <v>3186</v>
      </c>
      <c r="M4590" s="63" t="s">
        <v>3187</v>
      </c>
      <c r="N4590" s="63" t="s">
        <v>3198</v>
      </c>
      <c r="O4590" s="62">
        <v>3</v>
      </c>
      <c r="P4590" s="64"/>
    </row>
    <row r="4591" spans="2:16" x14ac:dyDescent="0.25">
      <c r="B4591" s="62">
        <v>4586</v>
      </c>
      <c r="C4591" s="63" t="s">
        <v>3182</v>
      </c>
      <c r="D4591" s="63" t="s">
        <v>3183</v>
      </c>
      <c r="E4591" s="63" t="s">
        <v>3192</v>
      </c>
      <c r="F4591" s="63" t="s">
        <v>3192</v>
      </c>
      <c r="G4591" s="63"/>
      <c r="H4591" s="63"/>
      <c r="I4591" s="62" t="s">
        <v>3189</v>
      </c>
      <c r="J4591" s="63">
        <v>81.7</v>
      </c>
      <c r="K4591" s="63">
        <v>12</v>
      </c>
      <c r="L4591" s="63" t="s">
        <v>3186</v>
      </c>
      <c r="M4591" s="63" t="s">
        <v>3194</v>
      </c>
      <c r="N4591" s="63" t="s">
        <v>3211</v>
      </c>
      <c r="O4591" s="62">
        <v>3</v>
      </c>
      <c r="P4591" s="64"/>
    </row>
    <row r="4592" spans="2:16" x14ac:dyDescent="0.25">
      <c r="B4592" s="62">
        <v>4587</v>
      </c>
      <c r="C4592" s="63" t="s">
        <v>3182</v>
      </c>
      <c r="D4592" s="63" t="s">
        <v>3183</v>
      </c>
      <c r="E4592" s="63" t="s">
        <v>3192</v>
      </c>
      <c r="F4592" s="63" t="s">
        <v>3192</v>
      </c>
      <c r="G4592" s="63"/>
      <c r="H4592" s="63"/>
      <c r="I4592" s="62" t="s">
        <v>3189</v>
      </c>
      <c r="J4592" s="63">
        <v>134.6</v>
      </c>
      <c r="K4592" s="63">
        <v>12</v>
      </c>
      <c r="L4592" s="63" t="s">
        <v>3186</v>
      </c>
      <c r="M4592" s="63" t="s">
        <v>3194</v>
      </c>
      <c r="N4592" s="63" t="s">
        <v>3211</v>
      </c>
      <c r="O4592" s="62">
        <v>3</v>
      </c>
      <c r="P4592" s="64"/>
    </row>
    <row r="4593" spans="2:16" x14ac:dyDescent="0.25">
      <c r="B4593" s="62">
        <v>4588</v>
      </c>
      <c r="C4593" s="63" t="s">
        <v>3182</v>
      </c>
      <c r="D4593" s="63" t="s">
        <v>3182</v>
      </c>
      <c r="E4593" s="63" t="s">
        <v>3182</v>
      </c>
      <c r="F4593" s="63" t="s">
        <v>3182</v>
      </c>
      <c r="G4593" s="63"/>
      <c r="H4593" s="63"/>
      <c r="I4593" s="62" t="s">
        <v>3189</v>
      </c>
      <c r="J4593" s="63">
        <v>70.3</v>
      </c>
      <c r="K4593" s="63">
        <v>13</v>
      </c>
      <c r="L4593" s="63" t="s">
        <v>3186</v>
      </c>
      <c r="M4593" s="63" t="s">
        <v>3187</v>
      </c>
      <c r="N4593" s="63" t="s">
        <v>3199</v>
      </c>
      <c r="O4593" s="62">
        <v>3</v>
      </c>
      <c r="P4593" s="64"/>
    </row>
    <row r="4594" spans="2:16" x14ac:dyDescent="0.25">
      <c r="B4594" s="62">
        <v>4589</v>
      </c>
      <c r="C4594" s="63" t="s">
        <v>3182</v>
      </c>
      <c r="D4594" s="63" t="s">
        <v>3182</v>
      </c>
      <c r="E4594" s="63" t="s">
        <v>3241</v>
      </c>
      <c r="F4594" s="63" t="s">
        <v>3241</v>
      </c>
      <c r="G4594" s="63"/>
      <c r="H4594" s="63"/>
      <c r="I4594" s="62" t="s">
        <v>3189</v>
      </c>
      <c r="J4594" s="63">
        <v>46.7</v>
      </c>
      <c r="K4594" s="63">
        <v>12</v>
      </c>
      <c r="L4594" s="63" t="s">
        <v>3186</v>
      </c>
      <c r="M4594" s="63" t="s">
        <v>3194</v>
      </c>
      <c r="N4594" s="63" t="s">
        <v>3211</v>
      </c>
      <c r="O4594" s="62">
        <v>3</v>
      </c>
      <c r="P4594" s="64"/>
    </row>
    <row r="4595" spans="2:16" x14ac:dyDescent="0.25">
      <c r="B4595" s="62">
        <v>4590</v>
      </c>
      <c r="C4595" s="63" t="s">
        <v>3182</v>
      </c>
      <c r="D4595" s="63" t="s">
        <v>3182</v>
      </c>
      <c r="E4595" s="63" t="s">
        <v>3182</v>
      </c>
      <c r="F4595" s="63" t="s">
        <v>3182</v>
      </c>
      <c r="G4595" s="63"/>
      <c r="H4595" s="63"/>
      <c r="I4595" s="62" t="s">
        <v>3189</v>
      </c>
      <c r="J4595" s="63">
        <v>20</v>
      </c>
      <c r="K4595" s="63">
        <v>14</v>
      </c>
      <c r="L4595" s="63" t="s">
        <v>3186</v>
      </c>
      <c r="M4595" s="63" t="s">
        <v>3187</v>
      </c>
      <c r="N4595" s="63" t="s">
        <v>3203</v>
      </c>
      <c r="O4595" s="62">
        <v>3</v>
      </c>
      <c r="P4595" s="64"/>
    </row>
    <row r="4596" spans="2:16" x14ac:dyDescent="0.25">
      <c r="B4596" s="62">
        <v>4591</v>
      </c>
      <c r="C4596" s="63" t="s">
        <v>3182</v>
      </c>
      <c r="D4596" s="63" t="s">
        <v>3182</v>
      </c>
      <c r="E4596" s="63" t="s">
        <v>3182</v>
      </c>
      <c r="F4596" s="63" t="s">
        <v>3182</v>
      </c>
      <c r="G4596" s="63"/>
      <c r="H4596" s="63"/>
      <c r="I4596" s="62" t="s">
        <v>3189</v>
      </c>
      <c r="J4596" s="63">
        <v>59.5</v>
      </c>
      <c r="K4596" s="63">
        <v>13</v>
      </c>
      <c r="L4596" s="63" t="s">
        <v>3186</v>
      </c>
      <c r="M4596" s="63" t="s">
        <v>3187</v>
      </c>
      <c r="N4596" s="63" t="s">
        <v>3199</v>
      </c>
      <c r="O4596" s="62">
        <v>3</v>
      </c>
      <c r="P4596" s="64"/>
    </row>
    <row r="4597" spans="2:16" x14ac:dyDescent="0.25">
      <c r="B4597" s="62">
        <v>4592</v>
      </c>
      <c r="C4597" s="63" t="s">
        <v>3182</v>
      </c>
      <c r="D4597" s="63" t="s">
        <v>3182</v>
      </c>
      <c r="E4597" s="63" t="s">
        <v>3182</v>
      </c>
      <c r="F4597" s="63" t="s">
        <v>3182</v>
      </c>
      <c r="G4597" s="63"/>
      <c r="H4597" s="63"/>
      <c r="I4597" s="62" t="s">
        <v>3189</v>
      </c>
      <c r="J4597" s="63">
        <v>53.5</v>
      </c>
      <c r="K4597" s="63">
        <v>12</v>
      </c>
      <c r="L4597" s="63" t="s">
        <v>3186</v>
      </c>
      <c r="M4597" s="63" t="s">
        <v>3187</v>
      </c>
      <c r="N4597" s="63" t="s">
        <v>3198</v>
      </c>
      <c r="O4597" s="62">
        <v>3</v>
      </c>
      <c r="P4597" s="64"/>
    </row>
    <row r="4598" spans="2:16" x14ac:dyDescent="0.25">
      <c r="B4598" s="62">
        <v>4593</v>
      </c>
      <c r="C4598" s="63" t="s">
        <v>3182</v>
      </c>
      <c r="D4598" s="63" t="s">
        <v>3182</v>
      </c>
      <c r="E4598" s="63" t="s">
        <v>3182</v>
      </c>
      <c r="F4598" s="63" t="s">
        <v>3182</v>
      </c>
      <c r="G4598" s="63"/>
      <c r="H4598" s="63"/>
      <c r="I4598" s="62" t="s">
        <v>3189</v>
      </c>
      <c r="J4598" s="63">
        <v>61.1</v>
      </c>
      <c r="K4598" s="63">
        <v>12</v>
      </c>
      <c r="L4598" s="63" t="s">
        <v>3186</v>
      </c>
      <c r="M4598" s="63" t="s">
        <v>3187</v>
      </c>
      <c r="N4598" s="63" t="s">
        <v>3198</v>
      </c>
      <c r="O4598" s="62">
        <v>3</v>
      </c>
      <c r="P4598" s="64"/>
    </row>
    <row r="4599" spans="2:16" x14ac:dyDescent="0.25">
      <c r="B4599" s="62">
        <v>4594</v>
      </c>
      <c r="C4599" s="63" t="s">
        <v>3182</v>
      </c>
      <c r="D4599" s="63" t="s">
        <v>3182</v>
      </c>
      <c r="E4599" s="63" t="s">
        <v>3182</v>
      </c>
      <c r="F4599" s="63" t="s">
        <v>3182</v>
      </c>
      <c r="G4599" s="63"/>
      <c r="H4599" s="63"/>
      <c r="I4599" s="62" t="s">
        <v>3189</v>
      </c>
      <c r="J4599" s="63">
        <v>21.1</v>
      </c>
      <c r="K4599" s="63">
        <v>14</v>
      </c>
      <c r="L4599" s="63" t="s">
        <v>3186</v>
      </c>
      <c r="M4599" s="63" t="s">
        <v>3187</v>
      </c>
      <c r="N4599" s="63" t="s">
        <v>3203</v>
      </c>
      <c r="O4599" s="62">
        <v>3</v>
      </c>
      <c r="P4599" s="64"/>
    </row>
    <row r="4600" spans="2:16" x14ac:dyDescent="0.25">
      <c r="B4600" s="62">
        <v>4595</v>
      </c>
      <c r="C4600" s="63" t="s">
        <v>3182</v>
      </c>
      <c r="D4600" s="63" t="s">
        <v>3182</v>
      </c>
      <c r="E4600" s="63" t="s">
        <v>3182</v>
      </c>
      <c r="F4600" s="63" t="s">
        <v>3182</v>
      </c>
      <c r="G4600" s="63"/>
      <c r="H4600" s="63"/>
      <c r="I4600" s="62" t="s">
        <v>3189</v>
      </c>
      <c r="J4600" s="63">
        <v>51.6</v>
      </c>
      <c r="K4600" s="63">
        <v>13</v>
      </c>
      <c r="L4600" s="63" t="s">
        <v>3186</v>
      </c>
      <c r="M4600" s="63" t="s">
        <v>3187</v>
      </c>
      <c r="N4600" s="63" t="s">
        <v>3199</v>
      </c>
      <c r="O4600" s="62">
        <v>3</v>
      </c>
      <c r="P4600" s="64"/>
    </row>
    <row r="4601" spans="2:16" x14ac:dyDescent="0.25">
      <c r="B4601" s="62">
        <v>4596</v>
      </c>
      <c r="C4601" s="63" t="s">
        <v>3182</v>
      </c>
      <c r="D4601" s="63" t="s">
        <v>3182</v>
      </c>
      <c r="E4601" s="63" t="s">
        <v>3182</v>
      </c>
      <c r="F4601" s="63" t="s">
        <v>3182</v>
      </c>
      <c r="G4601" s="63"/>
      <c r="H4601" s="63"/>
      <c r="I4601" s="62" t="s">
        <v>3189</v>
      </c>
      <c r="J4601" s="63">
        <v>58.7</v>
      </c>
      <c r="K4601" s="63">
        <v>14</v>
      </c>
      <c r="L4601" s="63" t="s">
        <v>3186</v>
      </c>
      <c r="M4601" s="63" t="s">
        <v>3187</v>
      </c>
      <c r="N4601" s="63" t="s">
        <v>3203</v>
      </c>
      <c r="O4601" s="62">
        <v>3</v>
      </c>
      <c r="P4601" s="64"/>
    </row>
    <row r="4602" spans="2:16" x14ac:dyDescent="0.25">
      <c r="B4602" s="62">
        <v>4597</v>
      </c>
      <c r="C4602" s="63" t="s">
        <v>3182</v>
      </c>
      <c r="D4602" s="63" t="s">
        <v>3182</v>
      </c>
      <c r="E4602" s="63" t="s">
        <v>3182</v>
      </c>
      <c r="F4602" s="63" t="s">
        <v>3182</v>
      </c>
      <c r="G4602" s="63"/>
      <c r="H4602" s="63"/>
      <c r="I4602" s="62" t="s">
        <v>3189</v>
      </c>
      <c r="J4602" s="63">
        <v>70.099999999999994</v>
      </c>
      <c r="K4602" s="63">
        <v>13</v>
      </c>
      <c r="L4602" s="63" t="s">
        <v>3186</v>
      </c>
      <c r="M4602" s="63" t="s">
        <v>3187</v>
      </c>
      <c r="N4602" s="63" t="s">
        <v>3199</v>
      </c>
      <c r="O4602" s="62">
        <v>3</v>
      </c>
      <c r="P4602" s="64"/>
    </row>
    <row r="4603" spans="2:16" x14ac:dyDescent="0.25">
      <c r="B4603" s="62">
        <v>4598</v>
      </c>
      <c r="C4603" s="63" t="s">
        <v>3182</v>
      </c>
      <c r="D4603" s="63" t="s">
        <v>3182</v>
      </c>
      <c r="E4603" s="63" t="s">
        <v>3182</v>
      </c>
      <c r="F4603" s="63" t="s">
        <v>3182</v>
      </c>
      <c r="G4603" s="63"/>
      <c r="H4603" s="63"/>
      <c r="I4603" s="62" t="s">
        <v>3189</v>
      </c>
      <c r="J4603" s="63">
        <v>43.9</v>
      </c>
      <c r="K4603" s="63">
        <v>12</v>
      </c>
      <c r="L4603" s="63" t="s">
        <v>3186</v>
      </c>
      <c r="M4603" s="63" t="s">
        <v>3187</v>
      </c>
      <c r="N4603" s="63" t="s">
        <v>3198</v>
      </c>
      <c r="O4603" s="62">
        <v>3</v>
      </c>
      <c r="P4603" s="64"/>
    </row>
    <row r="4604" spans="2:16" x14ac:dyDescent="0.25">
      <c r="B4604" s="62">
        <v>4599</v>
      </c>
      <c r="C4604" s="63" t="s">
        <v>3182</v>
      </c>
      <c r="D4604" s="63" t="s">
        <v>3182</v>
      </c>
      <c r="E4604" s="63" t="s">
        <v>3182</v>
      </c>
      <c r="F4604" s="63" t="s">
        <v>3182</v>
      </c>
      <c r="G4604" s="63"/>
      <c r="H4604" s="63"/>
      <c r="I4604" s="62" t="s">
        <v>3189</v>
      </c>
      <c r="J4604" s="63">
        <v>103.5</v>
      </c>
      <c r="K4604" s="63">
        <v>14</v>
      </c>
      <c r="L4604" s="63" t="s">
        <v>3186</v>
      </c>
      <c r="M4604" s="63" t="s">
        <v>3187</v>
      </c>
      <c r="N4604" s="63" t="s">
        <v>3203</v>
      </c>
      <c r="O4604" s="62">
        <v>3</v>
      </c>
      <c r="P4604" s="64"/>
    </row>
    <row r="4605" spans="2:16" x14ac:dyDescent="0.25">
      <c r="B4605" s="62">
        <v>4600</v>
      </c>
      <c r="C4605" s="63" t="s">
        <v>3182</v>
      </c>
      <c r="D4605" s="63" t="s">
        <v>3222</v>
      </c>
      <c r="E4605" s="63" t="s">
        <v>3224</v>
      </c>
      <c r="F4605" s="63" t="s">
        <v>3224</v>
      </c>
      <c r="G4605" s="63"/>
      <c r="H4605" s="63"/>
      <c r="I4605" s="62" t="s">
        <v>3189</v>
      </c>
      <c r="J4605" s="63">
        <v>166.09</v>
      </c>
      <c r="K4605" s="63">
        <v>12</v>
      </c>
      <c r="L4605" s="63" t="s">
        <v>3186</v>
      </c>
      <c r="M4605" s="63" t="s">
        <v>3194</v>
      </c>
      <c r="N4605" s="63" t="s">
        <v>3211</v>
      </c>
      <c r="O4605" s="62">
        <v>3</v>
      </c>
      <c r="P4605" s="64"/>
    </row>
    <row r="4606" spans="2:16" x14ac:dyDescent="0.25">
      <c r="B4606" s="62">
        <v>4601</v>
      </c>
      <c r="C4606" s="63" t="s">
        <v>3182</v>
      </c>
      <c r="D4606" s="63" t="s">
        <v>3182</v>
      </c>
      <c r="E4606" s="63" t="s">
        <v>3182</v>
      </c>
      <c r="F4606" s="63" t="s">
        <v>3182</v>
      </c>
      <c r="G4606" s="63"/>
      <c r="H4606" s="63"/>
      <c r="I4606" s="62" t="s">
        <v>3189</v>
      </c>
      <c r="J4606" s="63">
        <v>47.6</v>
      </c>
      <c r="K4606" s="63">
        <v>12</v>
      </c>
      <c r="L4606" s="63" t="s">
        <v>3186</v>
      </c>
      <c r="M4606" s="63" t="s">
        <v>3187</v>
      </c>
      <c r="N4606" s="63" t="s">
        <v>3198</v>
      </c>
      <c r="O4606" s="62">
        <v>3</v>
      </c>
      <c r="P4606" s="64"/>
    </row>
    <row r="4607" spans="2:16" x14ac:dyDescent="0.25">
      <c r="B4607" s="62">
        <v>4602</v>
      </c>
      <c r="C4607" s="63" t="s">
        <v>3182</v>
      </c>
      <c r="D4607" s="63" t="s">
        <v>3182</v>
      </c>
      <c r="E4607" s="63" t="s">
        <v>3182</v>
      </c>
      <c r="F4607" s="63" t="s">
        <v>3182</v>
      </c>
      <c r="G4607" s="63"/>
      <c r="H4607" s="63"/>
      <c r="I4607" s="62" t="s">
        <v>3189</v>
      </c>
      <c r="J4607" s="63">
        <v>75.400000000000006</v>
      </c>
      <c r="K4607" s="63">
        <v>14</v>
      </c>
      <c r="L4607" s="63" t="s">
        <v>3186</v>
      </c>
      <c r="M4607" s="63" t="s">
        <v>3187</v>
      </c>
      <c r="N4607" s="63" t="s">
        <v>3203</v>
      </c>
      <c r="O4607" s="62">
        <v>3</v>
      </c>
      <c r="P4607" s="64"/>
    </row>
    <row r="4608" spans="2:16" x14ac:dyDescent="0.25">
      <c r="B4608" s="62">
        <v>4603</v>
      </c>
      <c r="C4608" s="63" t="s">
        <v>3182</v>
      </c>
      <c r="D4608" s="63" t="s">
        <v>3182</v>
      </c>
      <c r="E4608" s="63" t="s">
        <v>3241</v>
      </c>
      <c r="F4608" s="63" t="s">
        <v>3241</v>
      </c>
      <c r="G4608" s="63"/>
      <c r="H4608" s="63"/>
      <c r="I4608" s="62" t="s">
        <v>3189</v>
      </c>
      <c r="J4608" s="63">
        <v>54.3</v>
      </c>
      <c r="K4608" s="63">
        <v>13</v>
      </c>
      <c r="L4608" s="63" t="s">
        <v>3186</v>
      </c>
      <c r="M4608" s="63" t="s">
        <v>3187</v>
      </c>
      <c r="N4608" s="63" t="s">
        <v>3199</v>
      </c>
      <c r="O4608" s="62">
        <v>3</v>
      </c>
      <c r="P4608" s="64"/>
    </row>
    <row r="4609" spans="2:16" x14ac:dyDescent="0.25">
      <c r="B4609" s="62">
        <v>4604</v>
      </c>
      <c r="C4609" s="63" t="s">
        <v>3182</v>
      </c>
      <c r="D4609" s="63" t="s">
        <v>3182</v>
      </c>
      <c r="E4609" s="63" t="s">
        <v>3188</v>
      </c>
      <c r="F4609" s="63" t="s">
        <v>3188</v>
      </c>
      <c r="G4609" s="63"/>
      <c r="H4609" s="63"/>
      <c r="I4609" s="62" t="s">
        <v>3189</v>
      </c>
      <c r="J4609" s="63">
        <v>80.400000000000006</v>
      </c>
      <c r="K4609" s="63">
        <v>13</v>
      </c>
      <c r="L4609" s="63" t="s">
        <v>3186</v>
      </c>
      <c r="M4609" s="63" t="s">
        <v>3187</v>
      </c>
      <c r="N4609" s="63" t="s">
        <v>3190</v>
      </c>
      <c r="O4609" s="62">
        <v>3</v>
      </c>
      <c r="P4609" s="64"/>
    </row>
    <row r="4610" spans="2:16" x14ac:dyDescent="0.25">
      <c r="B4610" s="62">
        <v>4605</v>
      </c>
      <c r="C4610" s="63" t="s">
        <v>3182</v>
      </c>
      <c r="D4610" s="63" t="s">
        <v>3182</v>
      </c>
      <c r="E4610" s="63" t="s">
        <v>3182</v>
      </c>
      <c r="F4610" s="63" t="s">
        <v>3182</v>
      </c>
      <c r="G4610" s="63"/>
      <c r="H4610" s="63"/>
      <c r="I4610" s="62" t="s">
        <v>3189</v>
      </c>
      <c r="J4610" s="63">
        <v>53.2</v>
      </c>
      <c r="K4610" s="63">
        <v>13</v>
      </c>
      <c r="L4610" s="63" t="s">
        <v>3186</v>
      </c>
      <c r="M4610" s="63" t="s">
        <v>3187</v>
      </c>
      <c r="N4610" s="63" t="s">
        <v>3199</v>
      </c>
      <c r="O4610" s="62">
        <v>3</v>
      </c>
      <c r="P4610" s="64"/>
    </row>
    <row r="4611" spans="2:16" x14ac:dyDescent="0.25">
      <c r="B4611" s="62">
        <v>4606</v>
      </c>
      <c r="C4611" s="63" t="s">
        <v>3182</v>
      </c>
      <c r="D4611" s="63" t="s">
        <v>3182</v>
      </c>
      <c r="E4611" s="63" t="s">
        <v>3202</v>
      </c>
      <c r="F4611" s="63" t="s">
        <v>3202</v>
      </c>
      <c r="G4611" s="63"/>
      <c r="H4611" s="63"/>
      <c r="I4611" s="62" t="s">
        <v>3189</v>
      </c>
      <c r="J4611" s="63">
        <v>56.6</v>
      </c>
      <c r="K4611" s="63">
        <v>14</v>
      </c>
      <c r="L4611" s="63" t="s">
        <v>3186</v>
      </c>
      <c r="M4611" s="63" t="s">
        <v>3187</v>
      </c>
      <c r="N4611" s="63" t="s">
        <v>3203</v>
      </c>
      <c r="O4611" s="62">
        <v>3</v>
      </c>
      <c r="P4611" s="64"/>
    </row>
    <row r="4612" spans="2:16" x14ac:dyDescent="0.25">
      <c r="B4612" s="62">
        <v>4607</v>
      </c>
      <c r="C4612" s="63" t="s">
        <v>3182</v>
      </c>
      <c r="D4612" s="63" t="s">
        <v>3182</v>
      </c>
      <c r="E4612" s="63" t="s">
        <v>3182</v>
      </c>
      <c r="F4612" s="63" t="s">
        <v>3182</v>
      </c>
      <c r="G4612" s="63"/>
      <c r="H4612" s="63"/>
      <c r="I4612" s="62" t="s">
        <v>3189</v>
      </c>
      <c r="J4612" s="63">
        <v>60</v>
      </c>
      <c r="K4612" s="63">
        <v>13</v>
      </c>
      <c r="L4612" s="63" t="s">
        <v>3186</v>
      </c>
      <c r="M4612" s="63" t="s">
        <v>3187</v>
      </c>
      <c r="N4612" s="63" t="s">
        <v>3199</v>
      </c>
      <c r="O4612" s="62">
        <v>3</v>
      </c>
      <c r="P4612" s="64"/>
    </row>
    <row r="4613" spans="2:16" x14ac:dyDescent="0.25">
      <c r="B4613" s="62">
        <v>4608</v>
      </c>
      <c r="C4613" s="63" t="s">
        <v>3182</v>
      </c>
      <c r="D4613" s="63" t="s">
        <v>3182</v>
      </c>
      <c r="E4613" s="63" t="s">
        <v>3182</v>
      </c>
      <c r="F4613" s="63" t="s">
        <v>3182</v>
      </c>
      <c r="G4613" s="63"/>
      <c r="H4613" s="63"/>
      <c r="I4613" s="62" t="s">
        <v>3189</v>
      </c>
      <c r="J4613" s="63">
        <v>39.4</v>
      </c>
      <c r="K4613" s="63">
        <v>12</v>
      </c>
      <c r="L4613" s="63" t="s">
        <v>3186</v>
      </c>
      <c r="M4613" s="63" t="s">
        <v>3187</v>
      </c>
      <c r="N4613" s="63" t="s">
        <v>3198</v>
      </c>
      <c r="O4613" s="62">
        <v>3</v>
      </c>
      <c r="P4613" s="64"/>
    </row>
    <row r="4614" spans="2:16" x14ac:dyDescent="0.25">
      <c r="B4614" s="62">
        <v>4609</v>
      </c>
      <c r="C4614" s="63" t="s">
        <v>3182</v>
      </c>
      <c r="D4614" s="63" t="s">
        <v>3222</v>
      </c>
      <c r="E4614" s="63" t="s">
        <v>3223</v>
      </c>
      <c r="F4614" s="63" t="s">
        <v>3223</v>
      </c>
      <c r="G4614" s="63"/>
      <c r="H4614" s="63"/>
      <c r="I4614" s="62" t="s">
        <v>3189</v>
      </c>
      <c r="J4614" s="63">
        <v>152.5</v>
      </c>
      <c r="K4614" s="63">
        <v>12</v>
      </c>
      <c r="L4614" s="63" t="s">
        <v>3186</v>
      </c>
      <c r="M4614" s="63" t="s">
        <v>3194</v>
      </c>
      <c r="N4614" s="63" t="s">
        <v>3211</v>
      </c>
      <c r="O4614" s="62">
        <v>3</v>
      </c>
      <c r="P4614" s="64"/>
    </row>
    <row r="4615" spans="2:16" x14ac:dyDescent="0.25">
      <c r="B4615" s="62">
        <v>4610</v>
      </c>
      <c r="C4615" s="63" t="s">
        <v>3182</v>
      </c>
      <c r="D4615" s="63" t="s">
        <v>3222</v>
      </c>
      <c r="E4615" s="63" t="s">
        <v>3223</v>
      </c>
      <c r="F4615" s="63" t="s">
        <v>3223</v>
      </c>
      <c r="G4615" s="63"/>
      <c r="H4615" s="63"/>
      <c r="I4615" s="62" t="s">
        <v>3189</v>
      </c>
      <c r="J4615" s="63">
        <v>90</v>
      </c>
      <c r="K4615" s="63">
        <v>12</v>
      </c>
      <c r="L4615" s="63" t="s">
        <v>3186</v>
      </c>
      <c r="M4615" s="63" t="s">
        <v>3194</v>
      </c>
      <c r="N4615" s="63" t="s">
        <v>3211</v>
      </c>
      <c r="O4615" s="62">
        <v>3</v>
      </c>
      <c r="P4615" s="64"/>
    </row>
    <row r="4616" spans="2:16" x14ac:dyDescent="0.25">
      <c r="B4616" s="62">
        <v>4611</v>
      </c>
      <c r="C4616" s="63" t="s">
        <v>3182</v>
      </c>
      <c r="D4616" s="63" t="s">
        <v>3222</v>
      </c>
      <c r="E4616" s="63" t="s">
        <v>3223</v>
      </c>
      <c r="F4616" s="63" t="s">
        <v>3223</v>
      </c>
      <c r="G4616" s="63"/>
      <c r="H4616" s="63"/>
      <c r="I4616" s="62" t="s">
        <v>3189</v>
      </c>
      <c r="J4616" s="63">
        <v>217.47</v>
      </c>
      <c r="K4616" s="63">
        <v>12</v>
      </c>
      <c r="L4616" s="63" t="s">
        <v>3186</v>
      </c>
      <c r="M4616" s="63" t="s">
        <v>3194</v>
      </c>
      <c r="N4616" s="63" t="s">
        <v>3211</v>
      </c>
      <c r="O4616" s="62">
        <v>3</v>
      </c>
      <c r="P4616" s="64"/>
    </row>
    <row r="4617" spans="2:16" x14ac:dyDescent="0.25">
      <c r="B4617" s="62">
        <v>4612</v>
      </c>
      <c r="C4617" s="63" t="s">
        <v>3182</v>
      </c>
      <c r="D4617" s="63" t="s">
        <v>3222</v>
      </c>
      <c r="E4617" s="63" t="s">
        <v>3223</v>
      </c>
      <c r="F4617" s="63" t="s">
        <v>3223</v>
      </c>
      <c r="G4617" s="63"/>
      <c r="H4617" s="63"/>
      <c r="I4617" s="62" t="s">
        <v>3189</v>
      </c>
      <c r="J4617" s="63">
        <v>96.1</v>
      </c>
      <c r="K4617" s="63">
        <v>12</v>
      </c>
      <c r="L4617" s="63" t="s">
        <v>3186</v>
      </c>
      <c r="M4617" s="63" t="s">
        <v>3194</v>
      </c>
      <c r="N4617" s="63" t="s">
        <v>3211</v>
      </c>
      <c r="O4617" s="62">
        <v>3</v>
      </c>
      <c r="P4617" s="64"/>
    </row>
    <row r="4618" spans="2:16" x14ac:dyDescent="0.25">
      <c r="B4618" s="62">
        <v>4613</v>
      </c>
      <c r="C4618" s="63" t="s">
        <v>3182</v>
      </c>
      <c r="D4618" s="63" t="s">
        <v>3182</v>
      </c>
      <c r="E4618" s="63" t="s">
        <v>3241</v>
      </c>
      <c r="F4618" s="63" t="s">
        <v>3241</v>
      </c>
      <c r="G4618" s="63"/>
      <c r="H4618" s="63"/>
      <c r="I4618" s="62" t="s">
        <v>3189</v>
      </c>
      <c r="J4618" s="63">
        <v>35</v>
      </c>
      <c r="K4618" s="63">
        <v>12</v>
      </c>
      <c r="L4618" s="63" t="s">
        <v>3186</v>
      </c>
      <c r="M4618" s="63" t="s">
        <v>3187</v>
      </c>
      <c r="N4618" s="63" t="s">
        <v>3198</v>
      </c>
      <c r="O4618" s="62">
        <v>3</v>
      </c>
      <c r="P4618" s="64"/>
    </row>
    <row r="4619" spans="2:16" x14ac:dyDescent="0.25">
      <c r="B4619" s="62">
        <v>4614</v>
      </c>
      <c r="C4619" s="63" t="s">
        <v>3182</v>
      </c>
      <c r="D4619" s="63" t="s">
        <v>3182</v>
      </c>
      <c r="E4619" s="63" t="s">
        <v>3202</v>
      </c>
      <c r="F4619" s="63" t="s">
        <v>3202</v>
      </c>
      <c r="G4619" s="63"/>
      <c r="H4619" s="63"/>
      <c r="I4619" s="62" t="s">
        <v>3200</v>
      </c>
      <c r="J4619" s="63">
        <v>18.7</v>
      </c>
      <c r="K4619" s="63">
        <v>8</v>
      </c>
      <c r="L4619" s="63" t="s">
        <v>3186</v>
      </c>
      <c r="M4619" s="63" t="s">
        <v>3187</v>
      </c>
      <c r="N4619" s="63" t="s">
        <v>3204</v>
      </c>
      <c r="O4619" s="62">
        <v>2</v>
      </c>
    </row>
    <row r="4620" spans="2:16" x14ac:dyDescent="0.25">
      <c r="B4620" s="62">
        <v>4615</v>
      </c>
      <c r="C4620" s="63" t="s">
        <v>3182</v>
      </c>
      <c r="D4620" s="63" t="s">
        <v>3182</v>
      </c>
      <c r="E4620" s="63" t="s">
        <v>3202</v>
      </c>
      <c r="F4620" s="63" t="s">
        <v>3202</v>
      </c>
      <c r="G4620" s="63"/>
      <c r="H4620" s="63"/>
      <c r="I4620" s="62" t="s">
        <v>3200</v>
      </c>
      <c r="J4620" s="63">
        <v>14.4</v>
      </c>
      <c r="K4620" s="63">
        <v>8</v>
      </c>
      <c r="L4620" s="63" t="s">
        <v>3186</v>
      </c>
      <c r="M4620" s="63" t="s">
        <v>3187</v>
      </c>
      <c r="N4620" s="63" t="s">
        <v>3204</v>
      </c>
      <c r="O4620" s="62">
        <v>2</v>
      </c>
    </row>
    <row r="4621" spans="2:16" x14ac:dyDescent="0.25">
      <c r="B4621" s="62">
        <v>4616</v>
      </c>
      <c r="C4621" s="63" t="s">
        <v>3182</v>
      </c>
      <c r="D4621" s="63" t="s">
        <v>3182</v>
      </c>
      <c r="E4621" s="63" t="s">
        <v>3202</v>
      </c>
      <c r="F4621" s="63" t="s">
        <v>3202</v>
      </c>
      <c r="G4621" s="63"/>
      <c r="H4621" s="63"/>
      <c r="I4621" s="62" t="s">
        <v>3189</v>
      </c>
      <c r="J4621" s="63">
        <v>23.7</v>
      </c>
      <c r="K4621" s="63">
        <v>12</v>
      </c>
      <c r="L4621" s="63" t="s">
        <v>3186</v>
      </c>
      <c r="M4621" s="63" t="s">
        <v>3187</v>
      </c>
      <c r="N4621" s="63" t="s">
        <v>3198</v>
      </c>
      <c r="O4621" s="62">
        <v>3</v>
      </c>
      <c r="P4621" s="64"/>
    </row>
    <row r="4622" spans="2:16" x14ac:dyDescent="0.25">
      <c r="B4622" s="62">
        <v>4617</v>
      </c>
      <c r="C4622" s="63" t="s">
        <v>3182</v>
      </c>
      <c r="D4622" s="63" t="s">
        <v>3182</v>
      </c>
      <c r="E4622" s="63" t="s">
        <v>3182</v>
      </c>
      <c r="F4622" s="63" t="s">
        <v>3182</v>
      </c>
      <c r="G4622" s="63"/>
      <c r="H4622" s="63"/>
      <c r="I4622" s="62" t="s">
        <v>3189</v>
      </c>
      <c r="J4622" s="63">
        <v>44</v>
      </c>
      <c r="K4622" s="63">
        <v>12</v>
      </c>
      <c r="L4622" s="63" t="s">
        <v>3186</v>
      </c>
      <c r="M4622" s="63" t="s">
        <v>3187</v>
      </c>
      <c r="N4622" s="63" t="s">
        <v>3198</v>
      </c>
      <c r="O4622" s="62">
        <v>3</v>
      </c>
      <c r="P4622" s="64"/>
    </row>
    <row r="4623" spans="2:16" x14ac:dyDescent="0.25">
      <c r="B4623" s="62">
        <v>4618</v>
      </c>
      <c r="C4623" s="63" t="s">
        <v>3182</v>
      </c>
      <c r="D4623" s="63" t="s">
        <v>3182</v>
      </c>
      <c r="E4623" s="63" t="s">
        <v>3202</v>
      </c>
      <c r="F4623" s="63" t="s">
        <v>3202</v>
      </c>
      <c r="G4623" s="63"/>
      <c r="H4623" s="63"/>
      <c r="I4623" s="62" t="s">
        <v>3189</v>
      </c>
      <c r="J4623" s="63">
        <v>63.9</v>
      </c>
      <c r="K4623" s="63">
        <v>13</v>
      </c>
      <c r="L4623" s="63" t="s">
        <v>3186</v>
      </c>
      <c r="M4623" s="63" t="s">
        <v>3187</v>
      </c>
      <c r="N4623" s="63" t="s">
        <v>3199</v>
      </c>
      <c r="O4623" s="62">
        <v>3</v>
      </c>
      <c r="P4623" s="64"/>
    </row>
    <row r="4624" spans="2:16" x14ac:dyDescent="0.25">
      <c r="B4624" s="62">
        <v>4619</v>
      </c>
      <c r="C4624" s="63" t="s">
        <v>3182</v>
      </c>
      <c r="D4624" s="63" t="s">
        <v>3182</v>
      </c>
      <c r="E4624" s="63" t="s">
        <v>3182</v>
      </c>
      <c r="F4624" s="63" t="s">
        <v>3182</v>
      </c>
      <c r="G4624" s="63"/>
      <c r="H4624" s="63"/>
      <c r="I4624" s="62" t="s">
        <v>3189</v>
      </c>
      <c r="J4624" s="63">
        <v>38.5</v>
      </c>
      <c r="K4624" s="63">
        <v>12</v>
      </c>
      <c r="L4624" s="63" t="s">
        <v>3186</v>
      </c>
      <c r="M4624" s="63" t="s">
        <v>3187</v>
      </c>
      <c r="N4624" s="63" t="s">
        <v>3198</v>
      </c>
      <c r="O4624" s="62">
        <v>3</v>
      </c>
      <c r="P4624" s="64"/>
    </row>
    <row r="4625" spans="2:16" x14ac:dyDescent="0.25">
      <c r="B4625" s="62">
        <v>4620</v>
      </c>
      <c r="C4625" s="63" t="s">
        <v>3182</v>
      </c>
      <c r="D4625" s="63" t="s">
        <v>3182</v>
      </c>
      <c r="E4625" s="63" t="s">
        <v>3202</v>
      </c>
      <c r="F4625" s="63" t="s">
        <v>3202</v>
      </c>
      <c r="G4625" s="63"/>
      <c r="H4625" s="63"/>
      <c r="I4625" s="62" t="s">
        <v>3189</v>
      </c>
      <c r="J4625" s="63">
        <v>67.5</v>
      </c>
      <c r="K4625" s="63">
        <v>13</v>
      </c>
      <c r="L4625" s="63" t="s">
        <v>3186</v>
      </c>
      <c r="M4625" s="63" t="s">
        <v>3187</v>
      </c>
      <c r="N4625" s="63" t="s">
        <v>3199</v>
      </c>
      <c r="O4625" s="62">
        <v>3</v>
      </c>
      <c r="P4625" s="64"/>
    </row>
    <row r="4626" spans="2:16" x14ac:dyDescent="0.25">
      <c r="B4626" s="62">
        <v>4621</v>
      </c>
      <c r="C4626" s="63" t="s">
        <v>3182</v>
      </c>
      <c r="D4626" s="63" t="s">
        <v>3182</v>
      </c>
      <c r="E4626" s="63" t="s">
        <v>3182</v>
      </c>
      <c r="F4626" s="63" t="s">
        <v>3182</v>
      </c>
      <c r="G4626" s="63"/>
      <c r="H4626" s="63"/>
      <c r="I4626" s="62" t="s">
        <v>3189</v>
      </c>
      <c r="J4626" s="63">
        <v>40.700000000000003</v>
      </c>
      <c r="K4626" s="63">
        <v>12</v>
      </c>
      <c r="L4626" s="63" t="s">
        <v>3186</v>
      </c>
      <c r="M4626" s="63" t="s">
        <v>3187</v>
      </c>
      <c r="N4626" s="63" t="s">
        <v>3198</v>
      </c>
      <c r="O4626" s="62">
        <v>3</v>
      </c>
      <c r="P4626" s="64"/>
    </row>
    <row r="4627" spans="2:16" x14ac:dyDescent="0.25">
      <c r="B4627" s="62">
        <v>4622</v>
      </c>
      <c r="C4627" s="63" t="s">
        <v>3182</v>
      </c>
      <c r="D4627" s="63" t="s">
        <v>3182</v>
      </c>
      <c r="E4627" s="63" t="s">
        <v>3182</v>
      </c>
      <c r="F4627" s="63" t="s">
        <v>3182</v>
      </c>
      <c r="G4627" s="63"/>
      <c r="H4627" s="63"/>
      <c r="I4627" s="62" t="s">
        <v>3189</v>
      </c>
      <c r="J4627" s="63">
        <v>72.2</v>
      </c>
      <c r="K4627" s="63">
        <v>12</v>
      </c>
      <c r="L4627" s="63" t="s">
        <v>3186</v>
      </c>
      <c r="M4627" s="63" t="s">
        <v>3187</v>
      </c>
      <c r="N4627" s="63" t="s">
        <v>3198</v>
      </c>
      <c r="O4627" s="62">
        <v>3</v>
      </c>
      <c r="P4627" s="64"/>
    </row>
    <row r="4628" spans="2:16" x14ac:dyDescent="0.25">
      <c r="B4628" s="62">
        <v>4623</v>
      </c>
      <c r="C4628" s="63" t="s">
        <v>3182</v>
      </c>
      <c r="D4628" s="63" t="s">
        <v>3182</v>
      </c>
      <c r="E4628" s="63" t="s">
        <v>3182</v>
      </c>
      <c r="F4628" s="63" t="s">
        <v>3182</v>
      </c>
      <c r="G4628" s="63"/>
      <c r="H4628" s="63"/>
      <c r="I4628" s="62" t="s">
        <v>3189</v>
      </c>
      <c r="J4628" s="63">
        <v>62.8</v>
      </c>
      <c r="K4628" s="63">
        <v>12</v>
      </c>
      <c r="L4628" s="63" t="s">
        <v>3186</v>
      </c>
      <c r="M4628" s="63" t="s">
        <v>3187</v>
      </c>
      <c r="N4628" s="63" t="s">
        <v>3198</v>
      </c>
      <c r="O4628" s="62">
        <v>3</v>
      </c>
      <c r="P4628" s="64"/>
    </row>
    <row r="4629" spans="2:16" x14ac:dyDescent="0.25">
      <c r="B4629" s="62">
        <v>4624</v>
      </c>
      <c r="C4629" s="63" t="s">
        <v>3182</v>
      </c>
      <c r="D4629" s="63" t="s">
        <v>3182</v>
      </c>
      <c r="E4629" s="63" t="s">
        <v>3182</v>
      </c>
      <c r="F4629" s="63" t="s">
        <v>3182</v>
      </c>
      <c r="G4629" s="63"/>
      <c r="H4629" s="63"/>
      <c r="I4629" s="62" t="s">
        <v>3189</v>
      </c>
      <c r="J4629" s="63">
        <v>20</v>
      </c>
      <c r="K4629" s="63">
        <v>12</v>
      </c>
      <c r="L4629" s="63" t="s">
        <v>3186</v>
      </c>
      <c r="M4629" s="63" t="s">
        <v>3187</v>
      </c>
      <c r="N4629" s="63" t="s">
        <v>3198</v>
      </c>
      <c r="O4629" s="62">
        <v>3</v>
      </c>
      <c r="P4629" s="64"/>
    </row>
    <row r="4630" spans="2:16" x14ac:dyDescent="0.25">
      <c r="B4630" s="62">
        <v>4625</v>
      </c>
      <c r="C4630" s="63" t="s">
        <v>3182</v>
      </c>
      <c r="D4630" s="63" t="s">
        <v>3182</v>
      </c>
      <c r="E4630" s="63" t="s">
        <v>3182</v>
      </c>
      <c r="F4630" s="63" t="s">
        <v>3182</v>
      </c>
      <c r="G4630" s="63"/>
      <c r="H4630" s="63"/>
      <c r="I4630" s="62" t="s">
        <v>3189</v>
      </c>
      <c r="J4630" s="63">
        <v>53.5</v>
      </c>
      <c r="K4630" s="63">
        <v>12</v>
      </c>
      <c r="L4630" s="63" t="s">
        <v>3186</v>
      </c>
      <c r="M4630" s="63" t="s">
        <v>3187</v>
      </c>
      <c r="N4630" s="63" t="s">
        <v>3198</v>
      </c>
      <c r="O4630" s="62">
        <v>3</v>
      </c>
      <c r="P4630" s="64"/>
    </row>
    <row r="4631" spans="2:16" x14ac:dyDescent="0.25">
      <c r="B4631" s="62">
        <v>4626</v>
      </c>
      <c r="C4631" s="63" t="s">
        <v>3182</v>
      </c>
      <c r="D4631" s="63" t="s">
        <v>3182</v>
      </c>
      <c r="E4631" s="63" t="s">
        <v>3182</v>
      </c>
      <c r="F4631" s="63" t="s">
        <v>3182</v>
      </c>
      <c r="G4631" s="63"/>
      <c r="H4631" s="63"/>
      <c r="I4631" s="62" t="s">
        <v>3189</v>
      </c>
      <c r="J4631" s="63">
        <v>45.1</v>
      </c>
      <c r="K4631" s="63">
        <v>12</v>
      </c>
      <c r="L4631" s="63" t="s">
        <v>3186</v>
      </c>
      <c r="M4631" s="63" t="s">
        <v>3187</v>
      </c>
      <c r="N4631" s="63" t="s">
        <v>3198</v>
      </c>
      <c r="O4631" s="62">
        <v>3</v>
      </c>
      <c r="P4631" s="64"/>
    </row>
    <row r="4632" spans="2:16" x14ac:dyDescent="0.25">
      <c r="B4632" s="62">
        <v>4627</v>
      </c>
      <c r="C4632" s="63" t="s">
        <v>3182</v>
      </c>
      <c r="D4632" s="63" t="s">
        <v>3182</v>
      </c>
      <c r="E4632" s="63" t="s">
        <v>3182</v>
      </c>
      <c r="F4632" s="63" t="s">
        <v>3182</v>
      </c>
      <c r="G4632" s="63"/>
      <c r="H4632" s="63"/>
      <c r="I4632" s="62" t="s">
        <v>3189</v>
      </c>
      <c r="J4632" s="63">
        <v>23.4</v>
      </c>
      <c r="K4632" s="63">
        <v>13</v>
      </c>
      <c r="L4632" s="63" t="s">
        <v>3186</v>
      </c>
      <c r="M4632" s="63" t="s">
        <v>3187</v>
      </c>
      <c r="N4632" s="63" t="s">
        <v>3190</v>
      </c>
      <c r="O4632" s="62">
        <v>3</v>
      </c>
      <c r="P4632" s="64"/>
    </row>
    <row r="4633" spans="2:16" x14ac:dyDescent="0.25">
      <c r="B4633" s="62">
        <v>4628</v>
      </c>
      <c r="C4633" s="63" t="s">
        <v>3182</v>
      </c>
      <c r="D4633" s="63" t="s">
        <v>3182</v>
      </c>
      <c r="E4633" s="63" t="s">
        <v>3202</v>
      </c>
      <c r="F4633" s="63" t="s">
        <v>3202</v>
      </c>
      <c r="G4633" s="63"/>
      <c r="H4633" s="63"/>
      <c r="I4633" s="62" t="s">
        <v>3189</v>
      </c>
      <c r="J4633" s="63">
        <v>53.3</v>
      </c>
      <c r="K4633" s="63">
        <v>13</v>
      </c>
      <c r="L4633" s="63" t="s">
        <v>3186</v>
      </c>
      <c r="M4633" s="63" t="s">
        <v>3187</v>
      </c>
      <c r="N4633" s="63" t="s">
        <v>3199</v>
      </c>
      <c r="O4633" s="62">
        <v>3</v>
      </c>
      <c r="P4633" s="64"/>
    </row>
    <row r="4634" spans="2:16" x14ac:dyDescent="0.25">
      <c r="B4634" s="62">
        <v>4629</v>
      </c>
      <c r="C4634" s="63" t="s">
        <v>3182</v>
      </c>
      <c r="D4634" s="63" t="s">
        <v>3222</v>
      </c>
      <c r="E4634" s="63" t="s">
        <v>3224</v>
      </c>
      <c r="F4634" s="63" t="s">
        <v>3224</v>
      </c>
      <c r="G4634" s="63"/>
      <c r="H4634" s="63"/>
      <c r="I4634" s="62" t="s">
        <v>3189</v>
      </c>
      <c r="J4634" s="63">
        <v>132</v>
      </c>
      <c r="K4634" s="63">
        <v>12</v>
      </c>
      <c r="L4634" s="63" t="s">
        <v>3186</v>
      </c>
      <c r="M4634" s="63" t="s">
        <v>3194</v>
      </c>
      <c r="N4634" s="63" t="s">
        <v>3211</v>
      </c>
      <c r="O4634" s="62">
        <v>3</v>
      </c>
      <c r="P4634" s="64"/>
    </row>
    <row r="4635" spans="2:16" x14ac:dyDescent="0.25">
      <c r="B4635" s="62">
        <v>4630</v>
      </c>
      <c r="C4635" s="63" t="s">
        <v>3182</v>
      </c>
      <c r="D4635" s="63" t="s">
        <v>3182</v>
      </c>
      <c r="E4635" s="63" t="s">
        <v>3241</v>
      </c>
      <c r="F4635" s="63" t="s">
        <v>3241</v>
      </c>
      <c r="G4635" s="63"/>
      <c r="H4635" s="63"/>
      <c r="I4635" s="62" t="s">
        <v>3189</v>
      </c>
      <c r="J4635" s="63">
        <v>69.400000000000006</v>
      </c>
      <c r="K4635" s="63">
        <v>13</v>
      </c>
      <c r="L4635" s="63" t="s">
        <v>3186</v>
      </c>
      <c r="M4635" s="63" t="s">
        <v>3187</v>
      </c>
      <c r="N4635" s="63" t="s">
        <v>3190</v>
      </c>
      <c r="O4635" s="62">
        <v>3</v>
      </c>
      <c r="P4635" s="64"/>
    </row>
    <row r="4636" spans="2:16" x14ac:dyDescent="0.25">
      <c r="B4636" s="62">
        <v>4631</v>
      </c>
      <c r="C4636" s="63" t="s">
        <v>3182</v>
      </c>
      <c r="D4636" s="63" t="s">
        <v>3222</v>
      </c>
      <c r="E4636" s="63" t="s">
        <v>3223</v>
      </c>
      <c r="F4636" s="63" t="s">
        <v>3223</v>
      </c>
      <c r="G4636" s="63"/>
      <c r="H4636" s="63"/>
      <c r="I4636" s="62" t="s">
        <v>3189</v>
      </c>
      <c r="J4636" s="63">
        <v>132.9</v>
      </c>
      <c r="K4636" s="63">
        <v>13</v>
      </c>
      <c r="L4636" s="63" t="s">
        <v>3186</v>
      </c>
      <c r="M4636" s="63" t="s">
        <v>3187</v>
      </c>
      <c r="N4636" s="63" t="s">
        <v>3199</v>
      </c>
      <c r="O4636" s="62">
        <v>3</v>
      </c>
      <c r="P4636" s="64"/>
    </row>
    <row r="4637" spans="2:16" x14ac:dyDescent="0.25">
      <c r="B4637" s="62">
        <v>4632</v>
      </c>
      <c r="C4637" s="63" t="s">
        <v>3182</v>
      </c>
      <c r="D4637" s="63" t="s">
        <v>3182</v>
      </c>
      <c r="E4637" s="63" t="s">
        <v>3228</v>
      </c>
      <c r="F4637" s="63" t="s">
        <v>3228</v>
      </c>
      <c r="G4637" s="63"/>
      <c r="H4637" s="63"/>
      <c r="I4637" s="62" t="s">
        <v>3189</v>
      </c>
      <c r="J4637" s="63">
        <v>115.6</v>
      </c>
      <c r="K4637" s="63">
        <v>15</v>
      </c>
      <c r="L4637" s="63" t="s">
        <v>3186</v>
      </c>
      <c r="M4637" s="63" t="s">
        <v>3187</v>
      </c>
      <c r="N4637" s="63" t="s">
        <v>3240</v>
      </c>
      <c r="O4637" s="62">
        <v>3</v>
      </c>
      <c r="P4637" s="64"/>
    </row>
    <row r="4638" spans="2:16" x14ac:dyDescent="0.25">
      <c r="B4638" s="62">
        <v>4633</v>
      </c>
      <c r="C4638" s="63" t="s">
        <v>3182</v>
      </c>
      <c r="D4638" s="63" t="s">
        <v>3222</v>
      </c>
      <c r="E4638" s="63" t="s">
        <v>3223</v>
      </c>
      <c r="F4638" s="63" t="s">
        <v>3223</v>
      </c>
      <c r="G4638" s="63"/>
      <c r="H4638" s="63"/>
      <c r="I4638" s="62" t="s">
        <v>3189</v>
      </c>
      <c r="J4638" s="63">
        <v>176</v>
      </c>
      <c r="K4638" s="63">
        <v>13</v>
      </c>
      <c r="L4638" s="63" t="s">
        <v>3186</v>
      </c>
      <c r="M4638" s="63" t="s">
        <v>3187</v>
      </c>
      <c r="N4638" s="63" t="s">
        <v>3199</v>
      </c>
      <c r="O4638" s="62">
        <v>3</v>
      </c>
      <c r="P4638" s="64"/>
    </row>
    <row r="4639" spans="2:16" x14ac:dyDescent="0.25">
      <c r="B4639" s="62">
        <v>4634</v>
      </c>
      <c r="C4639" s="63" t="s">
        <v>3182</v>
      </c>
      <c r="D4639" s="63" t="s">
        <v>3222</v>
      </c>
      <c r="E4639" s="63" t="s">
        <v>3224</v>
      </c>
      <c r="F4639" s="63" t="s">
        <v>3224</v>
      </c>
      <c r="G4639" s="63"/>
      <c r="H4639" s="63"/>
      <c r="I4639" s="62" t="s">
        <v>3189</v>
      </c>
      <c r="J4639" s="63">
        <v>156.6</v>
      </c>
      <c r="K4639" s="63">
        <v>12</v>
      </c>
      <c r="L4639" s="63" t="s">
        <v>3186</v>
      </c>
      <c r="M4639" s="63" t="s">
        <v>3194</v>
      </c>
      <c r="N4639" s="63" t="s">
        <v>3211</v>
      </c>
      <c r="O4639" s="62">
        <v>3</v>
      </c>
      <c r="P4639" s="64"/>
    </row>
    <row r="4640" spans="2:16" x14ac:dyDescent="0.25">
      <c r="B4640" s="62">
        <v>4635</v>
      </c>
      <c r="C4640" s="63" t="s">
        <v>3182</v>
      </c>
      <c r="D4640" s="63" t="s">
        <v>3222</v>
      </c>
      <c r="E4640" s="63" t="s">
        <v>3224</v>
      </c>
      <c r="F4640" s="63" t="s">
        <v>3224</v>
      </c>
      <c r="G4640" s="63"/>
      <c r="H4640" s="63"/>
      <c r="I4640" s="62" t="s">
        <v>3189</v>
      </c>
      <c r="J4640" s="63">
        <v>214.6</v>
      </c>
      <c r="K4640" s="63">
        <v>13</v>
      </c>
      <c r="L4640" s="63" t="s">
        <v>3186</v>
      </c>
      <c r="M4640" s="63" t="s">
        <v>3187</v>
      </c>
      <c r="N4640" s="63" t="s">
        <v>3199</v>
      </c>
      <c r="O4640" s="62">
        <v>3</v>
      </c>
      <c r="P4640" s="64"/>
    </row>
    <row r="4641" spans="2:16" x14ac:dyDescent="0.25">
      <c r="B4641" s="62">
        <v>4636</v>
      </c>
      <c r="C4641" s="63" t="s">
        <v>3182</v>
      </c>
      <c r="D4641" s="63" t="s">
        <v>3182</v>
      </c>
      <c r="E4641" s="63" t="s">
        <v>3182</v>
      </c>
      <c r="F4641" s="63" t="s">
        <v>3182</v>
      </c>
      <c r="G4641" s="63"/>
      <c r="H4641" s="63"/>
      <c r="I4641" s="62" t="s">
        <v>3189</v>
      </c>
      <c r="J4641" s="63">
        <v>60.2</v>
      </c>
      <c r="K4641" s="63">
        <v>13</v>
      </c>
      <c r="L4641" s="63" t="s">
        <v>3186</v>
      </c>
      <c r="M4641" s="63" t="s">
        <v>3187</v>
      </c>
      <c r="N4641" s="63" t="s">
        <v>3190</v>
      </c>
      <c r="O4641" s="62">
        <v>3</v>
      </c>
      <c r="P4641" s="64"/>
    </row>
    <row r="4642" spans="2:16" x14ac:dyDescent="0.25">
      <c r="B4642" s="62">
        <v>4637</v>
      </c>
      <c r="C4642" s="63" t="s">
        <v>3182</v>
      </c>
      <c r="D4642" s="63" t="s">
        <v>3222</v>
      </c>
      <c r="E4642" s="63" t="s">
        <v>3223</v>
      </c>
      <c r="F4642" s="63" t="s">
        <v>3223</v>
      </c>
      <c r="G4642" s="63"/>
      <c r="H4642" s="63"/>
      <c r="I4642" s="62" t="s">
        <v>3189</v>
      </c>
      <c r="J4642" s="63">
        <v>113</v>
      </c>
      <c r="K4642" s="63">
        <v>13</v>
      </c>
      <c r="L4642" s="63" t="s">
        <v>3186</v>
      </c>
      <c r="M4642" s="63" t="s">
        <v>3187</v>
      </c>
      <c r="N4642" s="63" t="s">
        <v>3199</v>
      </c>
      <c r="O4642" s="62">
        <v>3</v>
      </c>
      <c r="P4642" s="64"/>
    </row>
    <row r="4643" spans="2:16" x14ac:dyDescent="0.25">
      <c r="B4643" s="62">
        <v>4638</v>
      </c>
      <c r="C4643" s="63" t="s">
        <v>3182</v>
      </c>
      <c r="D4643" s="63" t="s">
        <v>3182</v>
      </c>
      <c r="E4643" s="63" t="s">
        <v>3182</v>
      </c>
      <c r="F4643" s="63" t="s">
        <v>3182</v>
      </c>
      <c r="G4643" s="63"/>
      <c r="H4643" s="63"/>
      <c r="I4643" s="62" t="s">
        <v>3189</v>
      </c>
      <c r="J4643" s="63">
        <v>35.700000000000003</v>
      </c>
      <c r="K4643" s="63">
        <v>13</v>
      </c>
      <c r="L4643" s="63" t="s">
        <v>3186</v>
      </c>
      <c r="M4643" s="63" t="s">
        <v>3187</v>
      </c>
      <c r="N4643" s="63" t="s">
        <v>3190</v>
      </c>
      <c r="O4643" s="62">
        <v>3</v>
      </c>
      <c r="P4643" s="64"/>
    </row>
    <row r="4644" spans="2:16" x14ac:dyDescent="0.25">
      <c r="B4644" s="62">
        <v>4639</v>
      </c>
      <c r="C4644" s="63" t="s">
        <v>3182</v>
      </c>
      <c r="D4644" s="63" t="s">
        <v>3222</v>
      </c>
      <c r="E4644" s="63" t="s">
        <v>3223</v>
      </c>
      <c r="F4644" s="63" t="s">
        <v>3223</v>
      </c>
      <c r="G4644" s="63"/>
      <c r="H4644" s="63"/>
      <c r="I4644" s="62" t="s">
        <v>3189</v>
      </c>
      <c r="J4644" s="63">
        <v>126</v>
      </c>
      <c r="K4644" s="63">
        <v>12</v>
      </c>
      <c r="L4644" s="63" t="s">
        <v>3186</v>
      </c>
      <c r="M4644" s="63" t="s">
        <v>3187</v>
      </c>
      <c r="N4644" s="63" t="s">
        <v>3198</v>
      </c>
      <c r="O4644" s="62">
        <v>3</v>
      </c>
      <c r="P4644" s="64"/>
    </row>
    <row r="4645" spans="2:16" x14ac:dyDescent="0.25">
      <c r="B4645" s="62">
        <v>4640</v>
      </c>
      <c r="C4645" s="63" t="s">
        <v>3182</v>
      </c>
      <c r="D4645" s="63" t="s">
        <v>3222</v>
      </c>
      <c r="E4645" s="63" t="s">
        <v>3223</v>
      </c>
      <c r="F4645" s="63" t="s">
        <v>3223</v>
      </c>
      <c r="G4645" s="63"/>
      <c r="H4645" s="63"/>
      <c r="I4645" s="62" t="s">
        <v>3189</v>
      </c>
      <c r="J4645" s="63">
        <v>162.69999999999999</v>
      </c>
      <c r="K4645" s="63">
        <v>13</v>
      </c>
      <c r="L4645" s="63" t="s">
        <v>3186</v>
      </c>
      <c r="M4645" s="63" t="s">
        <v>3187</v>
      </c>
      <c r="N4645" s="63" t="s">
        <v>3199</v>
      </c>
      <c r="O4645" s="62">
        <v>3</v>
      </c>
      <c r="P4645" s="64"/>
    </row>
    <row r="4646" spans="2:16" x14ac:dyDescent="0.25">
      <c r="B4646" s="62">
        <v>4641</v>
      </c>
      <c r="C4646" s="63" t="s">
        <v>3182</v>
      </c>
      <c r="D4646" s="63" t="s">
        <v>3222</v>
      </c>
      <c r="E4646" s="63" t="s">
        <v>3223</v>
      </c>
      <c r="F4646" s="63" t="s">
        <v>3223</v>
      </c>
      <c r="G4646" s="63"/>
      <c r="H4646" s="63"/>
      <c r="I4646" s="62" t="s">
        <v>3189</v>
      </c>
      <c r="J4646" s="63">
        <v>20.399999999999999</v>
      </c>
      <c r="K4646" s="63">
        <v>12</v>
      </c>
      <c r="L4646" s="63" t="s">
        <v>3186</v>
      </c>
      <c r="M4646" s="63" t="s">
        <v>3187</v>
      </c>
      <c r="N4646" s="63" t="s">
        <v>3198</v>
      </c>
      <c r="O4646" s="62">
        <v>3</v>
      </c>
      <c r="P4646" s="64"/>
    </row>
    <row r="4647" spans="2:16" x14ac:dyDescent="0.25">
      <c r="B4647" s="62">
        <v>4642</v>
      </c>
      <c r="C4647" s="63" t="s">
        <v>3182</v>
      </c>
      <c r="D4647" s="63" t="s">
        <v>3182</v>
      </c>
      <c r="E4647" s="63" t="s">
        <v>3202</v>
      </c>
      <c r="F4647" s="63" t="s">
        <v>3202</v>
      </c>
      <c r="G4647" s="63"/>
      <c r="H4647" s="63"/>
      <c r="I4647" s="62" t="s">
        <v>3189</v>
      </c>
      <c r="J4647" s="63">
        <v>73</v>
      </c>
      <c r="K4647" s="63">
        <v>13</v>
      </c>
      <c r="L4647" s="63" t="s">
        <v>3186</v>
      </c>
      <c r="M4647" s="63" t="s">
        <v>3187</v>
      </c>
      <c r="N4647" s="63" t="s">
        <v>3190</v>
      </c>
      <c r="O4647" s="62">
        <v>3</v>
      </c>
      <c r="P4647" s="64"/>
    </row>
    <row r="4648" spans="2:16" x14ac:dyDescent="0.25">
      <c r="B4648" s="62">
        <v>4643</v>
      </c>
      <c r="C4648" s="63" t="s">
        <v>3182</v>
      </c>
      <c r="D4648" s="63" t="s">
        <v>3182</v>
      </c>
      <c r="E4648" s="63" t="s">
        <v>3202</v>
      </c>
      <c r="F4648" s="63" t="s">
        <v>3202</v>
      </c>
      <c r="G4648" s="63"/>
      <c r="H4648" s="63"/>
      <c r="I4648" s="62" t="s">
        <v>3189</v>
      </c>
      <c r="J4648" s="63">
        <v>42.4</v>
      </c>
      <c r="K4648" s="63">
        <v>13</v>
      </c>
      <c r="L4648" s="63" t="s">
        <v>3186</v>
      </c>
      <c r="M4648" s="63" t="s">
        <v>3187</v>
      </c>
      <c r="N4648" s="63" t="s">
        <v>3190</v>
      </c>
      <c r="O4648" s="62">
        <v>3</v>
      </c>
      <c r="P4648" s="64"/>
    </row>
    <row r="4649" spans="2:16" x14ac:dyDescent="0.25">
      <c r="B4649" s="62">
        <v>4644</v>
      </c>
      <c r="C4649" s="63" t="s">
        <v>3182</v>
      </c>
      <c r="D4649" s="63" t="s">
        <v>3183</v>
      </c>
      <c r="E4649" s="63" t="s">
        <v>3192</v>
      </c>
      <c r="F4649" s="63" t="s">
        <v>3192</v>
      </c>
      <c r="G4649" s="63"/>
      <c r="H4649" s="63"/>
      <c r="I4649" s="62" t="s">
        <v>3185</v>
      </c>
      <c r="J4649" s="63">
        <v>136.19999999999999</v>
      </c>
      <c r="K4649" s="63">
        <v>13</v>
      </c>
      <c r="L4649" s="63" t="s">
        <v>3186</v>
      </c>
      <c r="M4649" s="63" t="s">
        <v>3187</v>
      </c>
      <c r="N4649" s="63" t="s">
        <v>2498</v>
      </c>
      <c r="O4649" s="62">
        <v>1</v>
      </c>
    </row>
    <row r="4650" spans="2:16" x14ac:dyDescent="0.25">
      <c r="B4650" s="62">
        <v>4645</v>
      </c>
      <c r="C4650" s="63" t="s">
        <v>3182</v>
      </c>
      <c r="D4650" s="63" t="s">
        <v>3222</v>
      </c>
      <c r="E4650" s="63" t="s">
        <v>3223</v>
      </c>
      <c r="F4650" s="63" t="s">
        <v>3223</v>
      </c>
      <c r="G4650" s="63"/>
      <c r="H4650" s="63"/>
      <c r="I4650" s="62" t="s">
        <v>3189</v>
      </c>
      <c r="J4650" s="63">
        <v>117.2</v>
      </c>
      <c r="K4650" s="63">
        <v>13</v>
      </c>
      <c r="L4650" s="63" t="s">
        <v>3186</v>
      </c>
      <c r="M4650" s="63" t="s">
        <v>3187</v>
      </c>
      <c r="N4650" s="63" t="s">
        <v>3199</v>
      </c>
      <c r="O4650" s="62">
        <v>3</v>
      </c>
      <c r="P4650" s="64"/>
    </row>
    <row r="4651" spans="2:16" x14ac:dyDescent="0.25">
      <c r="B4651" s="62">
        <v>4646</v>
      </c>
      <c r="C4651" s="63" t="s">
        <v>3182</v>
      </c>
      <c r="D4651" s="63" t="s">
        <v>3182</v>
      </c>
      <c r="E4651" s="63" t="s">
        <v>3202</v>
      </c>
      <c r="F4651" s="63" t="s">
        <v>3202</v>
      </c>
      <c r="G4651" s="63"/>
      <c r="H4651" s="63"/>
      <c r="I4651" s="62" t="s">
        <v>3189</v>
      </c>
      <c r="J4651" s="63">
        <v>54.6</v>
      </c>
      <c r="K4651" s="63">
        <v>14</v>
      </c>
      <c r="L4651" s="63" t="s">
        <v>3186</v>
      </c>
      <c r="M4651" s="63" t="s">
        <v>3187</v>
      </c>
      <c r="N4651" s="63" t="s">
        <v>3203</v>
      </c>
      <c r="O4651" s="62">
        <v>3</v>
      </c>
      <c r="P4651" s="64"/>
    </row>
    <row r="4652" spans="2:16" x14ac:dyDescent="0.25">
      <c r="B4652" s="62">
        <v>4647</v>
      </c>
      <c r="C4652" s="63" t="s">
        <v>3182</v>
      </c>
      <c r="D4652" s="63" t="s">
        <v>3182</v>
      </c>
      <c r="E4652" s="63" t="s">
        <v>3182</v>
      </c>
      <c r="F4652" s="63" t="s">
        <v>3182</v>
      </c>
      <c r="G4652" s="63"/>
      <c r="H4652" s="63"/>
      <c r="I4652" s="62" t="s">
        <v>3189</v>
      </c>
      <c r="J4652" s="63">
        <v>48</v>
      </c>
      <c r="K4652" s="63">
        <v>13</v>
      </c>
      <c r="L4652" s="63" t="s">
        <v>3186</v>
      </c>
      <c r="M4652" s="63" t="s">
        <v>3187</v>
      </c>
      <c r="N4652" s="63" t="s">
        <v>3190</v>
      </c>
      <c r="O4652" s="62">
        <v>3</v>
      </c>
      <c r="P4652" s="64"/>
    </row>
    <row r="4653" spans="2:16" x14ac:dyDescent="0.25">
      <c r="B4653" s="62">
        <v>4648</v>
      </c>
      <c r="C4653" s="63" t="s">
        <v>3182</v>
      </c>
      <c r="D4653" s="63" t="s">
        <v>3182</v>
      </c>
      <c r="E4653" s="63" t="s">
        <v>3188</v>
      </c>
      <c r="F4653" s="63" t="s">
        <v>3188</v>
      </c>
      <c r="G4653" s="63"/>
      <c r="H4653" s="63"/>
      <c r="I4653" s="62" t="s">
        <v>3189</v>
      </c>
      <c r="J4653" s="63">
        <v>40</v>
      </c>
      <c r="K4653" s="63">
        <v>12</v>
      </c>
      <c r="L4653" s="63" t="s">
        <v>3186</v>
      </c>
      <c r="M4653" s="63" t="s">
        <v>3187</v>
      </c>
      <c r="N4653" s="63" t="s">
        <v>3198</v>
      </c>
      <c r="O4653" s="62">
        <v>3</v>
      </c>
      <c r="P4653" s="64"/>
    </row>
    <row r="4654" spans="2:16" x14ac:dyDescent="0.25">
      <c r="B4654" s="62">
        <v>4649</v>
      </c>
      <c r="C4654" s="63" t="s">
        <v>3182</v>
      </c>
      <c r="D4654" s="63" t="s">
        <v>3182</v>
      </c>
      <c r="E4654" s="63" t="s">
        <v>3188</v>
      </c>
      <c r="F4654" s="63" t="s">
        <v>3188</v>
      </c>
      <c r="G4654" s="63"/>
      <c r="H4654" s="63"/>
      <c r="I4654" s="62" t="s">
        <v>3189</v>
      </c>
      <c r="J4654" s="63">
        <v>95.9</v>
      </c>
      <c r="K4654" s="63">
        <v>12</v>
      </c>
      <c r="L4654" s="63" t="s">
        <v>3186</v>
      </c>
      <c r="M4654" s="63" t="s">
        <v>3187</v>
      </c>
      <c r="N4654" s="63" t="s">
        <v>3198</v>
      </c>
      <c r="O4654" s="62">
        <v>3</v>
      </c>
      <c r="P4654" s="64"/>
    </row>
    <row r="4655" spans="2:16" x14ac:dyDescent="0.25">
      <c r="B4655" s="62">
        <v>4650</v>
      </c>
      <c r="C4655" s="63" t="s">
        <v>3182</v>
      </c>
      <c r="D4655" s="63" t="s">
        <v>3182</v>
      </c>
      <c r="E4655" s="63" t="s">
        <v>3182</v>
      </c>
      <c r="F4655" s="63" t="s">
        <v>3182</v>
      </c>
      <c r="G4655" s="63"/>
      <c r="H4655" s="63"/>
      <c r="I4655" s="62" t="s">
        <v>3189</v>
      </c>
      <c r="J4655" s="63">
        <v>69</v>
      </c>
      <c r="K4655" s="63">
        <v>13</v>
      </c>
      <c r="L4655" s="63" t="s">
        <v>3186</v>
      </c>
      <c r="M4655" s="63" t="s">
        <v>3187</v>
      </c>
      <c r="N4655" s="63" t="s">
        <v>3190</v>
      </c>
      <c r="O4655" s="62">
        <v>3</v>
      </c>
      <c r="P4655" s="64"/>
    </row>
    <row r="4656" spans="2:16" x14ac:dyDescent="0.25">
      <c r="B4656" s="62">
        <v>4651</v>
      </c>
      <c r="C4656" s="63" t="s">
        <v>3182</v>
      </c>
      <c r="D4656" s="63" t="s">
        <v>3182</v>
      </c>
      <c r="E4656" s="63" t="s">
        <v>3182</v>
      </c>
      <c r="F4656" s="63" t="s">
        <v>3182</v>
      </c>
      <c r="G4656" s="63"/>
      <c r="H4656" s="63"/>
      <c r="I4656" s="62" t="s">
        <v>3189</v>
      </c>
      <c r="J4656" s="63">
        <v>69</v>
      </c>
      <c r="K4656" s="63">
        <v>12</v>
      </c>
      <c r="L4656" s="63" t="s">
        <v>3186</v>
      </c>
      <c r="M4656" s="63" t="s">
        <v>3187</v>
      </c>
      <c r="N4656" s="63" t="s">
        <v>3198</v>
      </c>
      <c r="O4656" s="62">
        <v>3</v>
      </c>
      <c r="P4656" s="64"/>
    </row>
    <row r="4657" spans="2:16" x14ac:dyDescent="0.25">
      <c r="B4657" s="62">
        <v>4652</v>
      </c>
      <c r="C4657" s="63" t="s">
        <v>3182</v>
      </c>
      <c r="D4657" s="63" t="s">
        <v>3182</v>
      </c>
      <c r="E4657" s="63" t="s">
        <v>3188</v>
      </c>
      <c r="F4657" s="63" t="s">
        <v>3188</v>
      </c>
      <c r="G4657" s="63"/>
      <c r="H4657" s="63"/>
      <c r="I4657" s="62" t="s">
        <v>3200</v>
      </c>
      <c r="J4657" s="63">
        <v>28.3</v>
      </c>
      <c r="K4657" s="63">
        <v>7</v>
      </c>
      <c r="L4657" s="63" t="s">
        <v>3186</v>
      </c>
      <c r="M4657" s="63" t="s">
        <v>3187</v>
      </c>
      <c r="N4657" s="63" t="s">
        <v>3233</v>
      </c>
      <c r="O4657" s="62">
        <v>1</v>
      </c>
    </row>
    <row r="4658" spans="2:16" x14ac:dyDescent="0.25">
      <c r="B4658" s="62">
        <v>4653</v>
      </c>
      <c r="C4658" s="63" t="s">
        <v>3182</v>
      </c>
      <c r="D4658" s="63" t="s">
        <v>3182</v>
      </c>
      <c r="E4658" s="63" t="s">
        <v>3188</v>
      </c>
      <c r="F4658" s="63" t="s">
        <v>3188</v>
      </c>
      <c r="G4658" s="63"/>
      <c r="H4658" s="63"/>
      <c r="I4658" s="62" t="s">
        <v>3200</v>
      </c>
      <c r="J4658" s="63">
        <v>28.3</v>
      </c>
      <c r="K4658" s="63">
        <v>8</v>
      </c>
      <c r="L4658" s="63" t="s">
        <v>3186</v>
      </c>
      <c r="M4658" s="63" t="s">
        <v>3187</v>
      </c>
      <c r="N4658" s="63" t="s">
        <v>3204</v>
      </c>
      <c r="O4658" s="62">
        <v>2</v>
      </c>
    </row>
    <row r="4659" spans="2:16" x14ac:dyDescent="0.25">
      <c r="B4659" s="62">
        <v>4654</v>
      </c>
      <c r="C4659" s="63" t="s">
        <v>3182</v>
      </c>
      <c r="D4659" s="63" t="s">
        <v>3182</v>
      </c>
      <c r="E4659" s="63" t="s">
        <v>3188</v>
      </c>
      <c r="F4659" s="63" t="s">
        <v>3188</v>
      </c>
      <c r="G4659" s="63"/>
      <c r="H4659" s="63"/>
      <c r="I4659" s="62" t="s">
        <v>3200</v>
      </c>
      <c r="J4659" s="63">
        <v>28.3</v>
      </c>
      <c r="K4659" s="63">
        <v>8</v>
      </c>
      <c r="L4659" s="63" t="s">
        <v>3186</v>
      </c>
      <c r="M4659" s="63" t="s">
        <v>3187</v>
      </c>
      <c r="N4659" s="63" t="s">
        <v>3204</v>
      </c>
      <c r="O4659" s="62">
        <v>2</v>
      </c>
    </row>
    <row r="4660" spans="2:16" x14ac:dyDescent="0.25">
      <c r="B4660" s="62">
        <v>4655</v>
      </c>
      <c r="C4660" s="63" t="s">
        <v>3182</v>
      </c>
      <c r="D4660" s="63" t="s">
        <v>3182</v>
      </c>
      <c r="E4660" s="63" t="s">
        <v>3188</v>
      </c>
      <c r="F4660" s="63" t="s">
        <v>3188</v>
      </c>
      <c r="G4660" s="63"/>
      <c r="H4660" s="63"/>
      <c r="I4660" s="62" t="s">
        <v>3200</v>
      </c>
      <c r="J4660" s="63">
        <v>28.3</v>
      </c>
      <c r="K4660" s="63">
        <v>8</v>
      </c>
      <c r="L4660" s="63" t="s">
        <v>3186</v>
      </c>
      <c r="M4660" s="63" t="s">
        <v>3187</v>
      </c>
      <c r="N4660" s="63" t="s">
        <v>3204</v>
      </c>
      <c r="O4660" s="62">
        <v>2</v>
      </c>
    </row>
    <row r="4661" spans="2:16" x14ac:dyDescent="0.25">
      <c r="B4661" s="62">
        <v>4656</v>
      </c>
      <c r="C4661" s="63" t="s">
        <v>3182</v>
      </c>
      <c r="D4661" s="63" t="s">
        <v>3182</v>
      </c>
      <c r="E4661" s="63" t="s">
        <v>3202</v>
      </c>
      <c r="F4661" s="63" t="s">
        <v>3202</v>
      </c>
      <c r="G4661" s="63"/>
      <c r="H4661" s="63"/>
      <c r="I4661" s="62" t="s">
        <v>3189</v>
      </c>
      <c r="J4661" s="63">
        <v>50</v>
      </c>
      <c r="K4661" s="63">
        <v>12</v>
      </c>
      <c r="L4661" s="63" t="s">
        <v>3186</v>
      </c>
      <c r="M4661" s="63" t="s">
        <v>3187</v>
      </c>
      <c r="N4661" s="63" t="s">
        <v>3198</v>
      </c>
      <c r="O4661" s="62">
        <v>3</v>
      </c>
      <c r="P4661" s="64"/>
    </row>
    <row r="4662" spans="2:16" x14ac:dyDescent="0.25">
      <c r="B4662" s="62">
        <v>4657</v>
      </c>
      <c r="C4662" s="63" t="s">
        <v>3182</v>
      </c>
      <c r="D4662" s="63" t="s">
        <v>3182</v>
      </c>
      <c r="E4662" s="63" t="s">
        <v>3202</v>
      </c>
      <c r="F4662" s="63" t="s">
        <v>3202</v>
      </c>
      <c r="G4662" s="63"/>
      <c r="H4662" s="63"/>
      <c r="I4662" s="62" t="s">
        <v>3189</v>
      </c>
      <c r="J4662" s="63">
        <v>71.2</v>
      </c>
      <c r="K4662" s="63">
        <v>14</v>
      </c>
      <c r="L4662" s="63" t="s">
        <v>3186</v>
      </c>
      <c r="M4662" s="63" t="s">
        <v>3187</v>
      </c>
      <c r="N4662" s="63" t="s">
        <v>3203</v>
      </c>
      <c r="O4662" s="62">
        <v>3</v>
      </c>
      <c r="P4662" s="64"/>
    </row>
    <row r="4663" spans="2:16" x14ac:dyDescent="0.25">
      <c r="B4663" s="62">
        <v>4658</v>
      </c>
      <c r="C4663" s="63" t="s">
        <v>3182</v>
      </c>
      <c r="D4663" s="63" t="s">
        <v>3222</v>
      </c>
      <c r="E4663" s="63" t="s">
        <v>3223</v>
      </c>
      <c r="F4663" s="63" t="s">
        <v>3223</v>
      </c>
      <c r="G4663" s="63"/>
      <c r="H4663" s="63"/>
      <c r="I4663" s="62" t="s">
        <v>3189</v>
      </c>
      <c r="J4663" s="63">
        <v>90</v>
      </c>
      <c r="K4663" s="63">
        <v>13</v>
      </c>
      <c r="L4663" s="63" t="s">
        <v>3186</v>
      </c>
      <c r="M4663" s="63" t="s">
        <v>3187</v>
      </c>
      <c r="N4663" s="63" t="s">
        <v>3190</v>
      </c>
      <c r="O4663" s="62">
        <v>3</v>
      </c>
      <c r="P4663" s="64"/>
    </row>
    <row r="4664" spans="2:16" x14ac:dyDescent="0.25">
      <c r="B4664" s="62">
        <v>4659</v>
      </c>
      <c r="C4664" s="63" t="s">
        <v>3182</v>
      </c>
      <c r="D4664" s="63" t="s">
        <v>3222</v>
      </c>
      <c r="E4664" s="63" t="s">
        <v>3223</v>
      </c>
      <c r="F4664" s="63" t="s">
        <v>3223</v>
      </c>
      <c r="G4664" s="63"/>
      <c r="H4664" s="63"/>
      <c r="I4664" s="62" t="s">
        <v>3200</v>
      </c>
      <c r="J4664" s="63">
        <v>42.8</v>
      </c>
      <c r="K4664" s="63">
        <v>8</v>
      </c>
      <c r="L4664" s="63" t="s">
        <v>3186</v>
      </c>
      <c r="M4664" s="63" t="s">
        <v>3187</v>
      </c>
      <c r="N4664" s="63" t="s">
        <v>3204</v>
      </c>
      <c r="O4664" s="62">
        <v>2</v>
      </c>
    </row>
    <row r="4665" spans="2:16" x14ac:dyDescent="0.25">
      <c r="B4665" s="62">
        <v>4660</v>
      </c>
      <c r="C4665" s="63" t="s">
        <v>3182</v>
      </c>
      <c r="D4665" s="63" t="s">
        <v>3222</v>
      </c>
      <c r="E4665" s="63" t="s">
        <v>3223</v>
      </c>
      <c r="F4665" s="63" t="s">
        <v>3223</v>
      </c>
      <c r="G4665" s="63"/>
      <c r="H4665" s="63"/>
      <c r="I4665" s="62" t="s">
        <v>3200</v>
      </c>
      <c r="J4665" s="63">
        <v>42.8</v>
      </c>
      <c r="K4665" s="63">
        <v>8</v>
      </c>
      <c r="L4665" s="63" t="s">
        <v>3186</v>
      </c>
      <c r="M4665" s="63" t="s">
        <v>3187</v>
      </c>
      <c r="N4665" s="63" t="s">
        <v>3204</v>
      </c>
      <c r="O4665" s="62">
        <v>2</v>
      </c>
    </row>
    <row r="4666" spans="2:16" x14ac:dyDescent="0.25">
      <c r="B4666" s="62">
        <v>4661</v>
      </c>
      <c r="C4666" s="63" t="s">
        <v>3182</v>
      </c>
      <c r="D4666" s="63" t="s">
        <v>3182</v>
      </c>
      <c r="E4666" s="63" t="s">
        <v>3202</v>
      </c>
      <c r="F4666" s="63" t="s">
        <v>3202</v>
      </c>
      <c r="G4666" s="63"/>
      <c r="H4666" s="63"/>
      <c r="I4666" s="62" t="s">
        <v>3189</v>
      </c>
      <c r="J4666" s="63">
        <v>62.1</v>
      </c>
      <c r="K4666" s="63">
        <v>12</v>
      </c>
      <c r="L4666" s="63" t="s">
        <v>3186</v>
      </c>
      <c r="M4666" s="63" t="s">
        <v>3187</v>
      </c>
      <c r="N4666" s="63" t="s">
        <v>3198</v>
      </c>
      <c r="O4666" s="62">
        <v>3</v>
      </c>
      <c r="P4666" s="64"/>
    </row>
    <row r="4667" spans="2:16" x14ac:dyDescent="0.25">
      <c r="B4667" s="62">
        <v>4662</v>
      </c>
      <c r="C4667" s="63" t="s">
        <v>3182</v>
      </c>
      <c r="D4667" s="63" t="s">
        <v>3182</v>
      </c>
      <c r="E4667" s="63" t="s">
        <v>3202</v>
      </c>
      <c r="F4667" s="63" t="s">
        <v>3202</v>
      </c>
      <c r="G4667" s="63"/>
      <c r="H4667" s="63"/>
      <c r="I4667" s="62" t="s">
        <v>3189</v>
      </c>
      <c r="J4667" s="63">
        <v>65.3</v>
      </c>
      <c r="K4667" s="63">
        <v>12</v>
      </c>
      <c r="L4667" s="63" t="s">
        <v>3186</v>
      </c>
      <c r="M4667" s="63" t="s">
        <v>3187</v>
      </c>
      <c r="N4667" s="63" t="s">
        <v>3198</v>
      </c>
      <c r="O4667" s="62">
        <v>3</v>
      </c>
      <c r="P4667" s="64"/>
    </row>
    <row r="4668" spans="2:16" x14ac:dyDescent="0.25">
      <c r="B4668" s="62">
        <v>4663</v>
      </c>
      <c r="C4668" s="63" t="s">
        <v>3182</v>
      </c>
      <c r="D4668" s="63" t="s">
        <v>3182</v>
      </c>
      <c r="E4668" s="63" t="s">
        <v>3202</v>
      </c>
      <c r="F4668" s="63" t="s">
        <v>3202</v>
      </c>
      <c r="G4668" s="63"/>
      <c r="H4668" s="63"/>
      <c r="I4668" s="62" t="s">
        <v>3189</v>
      </c>
      <c r="J4668" s="63">
        <v>38.799999999999997</v>
      </c>
      <c r="K4668" s="63">
        <v>12</v>
      </c>
      <c r="L4668" s="63" t="s">
        <v>3186</v>
      </c>
      <c r="M4668" s="63" t="s">
        <v>3187</v>
      </c>
      <c r="N4668" s="63" t="s">
        <v>3198</v>
      </c>
      <c r="O4668" s="62">
        <v>3</v>
      </c>
      <c r="P4668" s="64"/>
    </row>
    <row r="4669" spans="2:16" x14ac:dyDescent="0.25">
      <c r="B4669" s="62">
        <v>4664</v>
      </c>
      <c r="C4669" s="63" t="s">
        <v>3182</v>
      </c>
      <c r="D4669" s="63" t="s">
        <v>3182</v>
      </c>
      <c r="E4669" s="63" t="s">
        <v>3202</v>
      </c>
      <c r="F4669" s="63" t="s">
        <v>3202</v>
      </c>
      <c r="G4669" s="63"/>
      <c r="H4669" s="63"/>
      <c r="I4669" s="62" t="s">
        <v>3189</v>
      </c>
      <c r="J4669" s="63">
        <v>43.7</v>
      </c>
      <c r="K4669" s="63">
        <v>12</v>
      </c>
      <c r="L4669" s="63" t="s">
        <v>3186</v>
      </c>
      <c r="M4669" s="63" t="s">
        <v>3187</v>
      </c>
      <c r="N4669" s="63" t="s">
        <v>3198</v>
      </c>
      <c r="O4669" s="62">
        <v>3</v>
      </c>
      <c r="P4669" s="64"/>
    </row>
    <row r="4670" spans="2:16" x14ac:dyDescent="0.25">
      <c r="B4670" s="62">
        <v>4665</v>
      </c>
      <c r="C4670" s="63" t="s">
        <v>3182</v>
      </c>
      <c r="D4670" s="63" t="s">
        <v>3182</v>
      </c>
      <c r="E4670" s="63" t="s">
        <v>3202</v>
      </c>
      <c r="F4670" s="63" t="s">
        <v>3202</v>
      </c>
      <c r="G4670" s="63"/>
      <c r="H4670" s="63"/>
      <c r="I4670" s="62" t="s">
        <v>3189</v>
      </c>
      <c r="J4670" s="63">
        <v>43.7</v>
      </c>
      <c r="K4670" s="63">
        <v>12</v>
      </c>
      <c r="L4670" s="63" t="s">
        <v>3186</v>
      </c>
      <c r="M4670" s="63" t="s">
        <v>3187</v>
      </c>
      <c r="N4670" s="63" t="s">
        <v>3198</v>
      </c>
      <c r="O4670" s="62">
        <v>3</v>
      </c>
      <c r="P4670" s="64"/>
    </row>
    <row r="4671" spans="2:16" x14ac:dyDescent="0.25">
      <c r="B4671" s="62">
        <v>4666</v>
      </c>
      <c r="C4671" s="63" t="s">
        <v>3182</v>
      </c>
      <c r="D4671" s="63" t="s">
        <v>3182</v>
      </c>
      <c r="E4671" s="63" t="s">
        <v>3202</v>
      </c>
      <c r="F4671" s="63" t="s">
        <v>3202</v>
      </c>
      <c r="G4671" s="63"/>
      <c r="H4671" s="63"/>
      <c r="I4671" s="62" t="s">
        <v>3189</v>
      </c>
      <c r="J4671" s="63">
        <v>43.7</v>
      </c>
      <c r="K4671" s="63">
        <v>12</v>
      </c>
      <c r="L4671" s="63" t="s">
        <v>3186</v>
      </c>
      <c r="M4671" s="63" t="s">
        <v>3187</v>
      </c>
      <c r="N4671" s="63" t="s">
        <v>3198</v>
      </c>
      <c r="O4671" s="62">
        <v>3</v>
      </c>
      <c r="P4671" s="64"/>
    </row>
    <row r="4672" spans="2:16" x14ac:dyDescent="0.25">
      <c r="B4672" s="62">
        <v>4667</v>
      </c>
      <c r="C4672" s="63" t="s">
        <v>3182</v>
      </c>
      <c r="D4672" s="63" t="s">
        <v>3182</v>
      </c>
      <c r="E4672" s="63" t="s">
        <v>3182</v>
      </c>
      <c r="F4672" s="63" t="s">
        <v>3182</v>
      </c>
      <c r="G4672" s="63"/>
      <c r="H4672" s="63"/>
      <c r="I4672" s="62" t="s">
        <v>3189</v>
      </c>
      <c r="J4672" s="63">
        <v>71</v>
      </c>
      <c r="K4672" s="63">
        <v>13</v>
      </c>
      <c r="L4672" s="63" t="s">
        <v>3186</v>
      </c>
      <c r="M4672" s="63" t="s">
        <v>3187</v>
      </c>
      <c r="N4672" s="63" t="s">
        <v>3190</v>
      </c>
      <c r="O4672" s="62">
        <v>3</v>
      </c>
      <c r="P4672" s="64"/>
    </row>
    <row r="4673" spans="2:16" x14ac:dyDescent="0.25">
      <c r="B4673" s="62">
        <v>4668</v>
      </c>
      <c r="C4673" s="63" t="s">
        <v>3182</v>
      </c>
      <c r="D4673" s="63" t="s">
        <v>3182</v>
      </c>
      <c r="E4673" s="63" t="s">
        <v>3182</v>
      </c>
      <c r="F4673" s="63" t="s">
        <v>3182</v>
      </c>
      <c r="G4673" s="63"/>
      <c r="H4673" s="63"/>
      <c r="I4673" s="62" t="s">
        <v>3189</v>
      </c>
      <c r="J4673" s="63">
        <v>35</v>
      </c>
      <c r="K4673" s="63">
        <v>13</v>
      </c>
      <c r="L4673" s="63" t="s">
        <v>3186</v>
      </c>
      <c r="M4673" s="63" t="s">
        <v>3187</v>
      </c>
      <c r="N4673" s="63" t="s">
        <v>3190</v>
      </c>
      <c r="O4673" s="62">
        <v>3</v>
      </c>
      <c r="P4673" s="64"/>
    </row>
    <row r="4674" spans="2:16" x14ac:dyDescent="0.25">
      <c r="B4674" s="62">
        <v>4669</v>
      </c>
      <c r="C4674" s="63" t="s">
        <v>3182</v>
      </c>
      <c r="D4674" s="63" t="s">
        <v>3182</v>
      </c>
      <c r="E4674" s="63" t="s">
        <v>3182</v>
      </c>
      <c r="F4674" s="63" t="s">
        <v>3182</v>
      </c>
      <c r="G4674" s="63"/>
      <c r="H4674" s="63"/>
      <c r="I4674" s="62" t="s">
        <v>3189</v>
      </c>
      <c r="J4674" s="63">
        <v>70.099999999999994</v>
      </c>
      <c r="K4674" s="63">
        <v>13</v>
      </c>
      <c r="L4674" s="63" t="s">
        <v>3186</v>
      </c>
      <c r="M4674" s="63" t="s">
        <v>3187</v>
      </c>
      <c r="N4674" s="63" t="s">
        <v>3190</v>
      </c>
      <c r="O4674" s="62">
        <v>3</v>
      </c>
      <c r="P4674" s="64"/>
    </row>
    <row r="4675" spans="2:16" x14ac:dyDescent="0.25">
      <c r="B4675" s="62">
        <v>4670</v>
      </c>
      <c r="C4675" s="63" t="s">
        <v>3182</v>
      </c>
      <c r="D4675" s="63" t="s">
        <v>3182</v>
      </c>
      <c r="E4675" s="63" t="s">
        <v>3182</v>
      </c>
      <c r="F4675" s="63" t="s">
        <v>3182</v>
      </c>
      <c r="G4675" s="63"/>
      <c r="H4675" s="63"/>
      <c r="I4675" s="62" t="s">
        <v>3189</v>
      </c>
      <c r="J4675" s="63">
        <v>60.8</v>
      </c>
      <c r="K4675" s="63">
        <v>13</v>
      </c>
      <c r="L4675" s="63" t="s">
        <v>3186</v>
      </c>
      <c r="M4675" s="63" t="s">
        <v>3187</v>
      </c>
      <c r="N4675" s="63" t="s">
        <v>3190</v>
      </c>
      <c r="O4675" s="62">
        <v>3</v>
      </c>
      <c r="P4675" s="64"/>
    </row>
    <row r="4676" spans="2:16" x14ac:dyDescent="0.25">
      <c r="B4676" s="62">
        <v>4671</v>
      </c>
      <c r="C4676" s="63" t="s">
        <v>3182</v>
      </c>
      <c r="D4676" s="63" t="s">
        <v>3182</v>
      </c>
      <c r="E4676" s="63" t="s">
        <v>3241</v>
      </c>
      <c r="F4676" s="63" t="s">
        <v>3241</v>
      </c>
      <c r="G4676" s="63"/>
      <c r="H4676" s="63"/>
      <c r="I4676" s="62" t="s">
        <v>3189</v>
      </c>
      <c r="J4676" s="63">
        <v>61.9</v>
      </c>
      <c r="K4676" s="63">
        <v>13</v>
      </c>
      <c r="L4676" s="63" t="s">
        <v>3186</v>
      </c>
      <c r="M4676" s="63" t="s">
        <v>3187</v>
      </c>
      <c r="N4676" s="63" t="s">
        <v>3190</v>
      </c>
      <c r="O4676" s="62">
        <v>3</v>
      </c>
      <c r="P4676" s="64"/>
    </row>
    <row r="4677" spans="2:16" x14ac:dyDescent="0.25">
      <c r="B4677" s="62">
        <v>4672</v>
      </c>
      <c r="C4677" s="63" t="s">
        <v>3182</v>
      </c>
      <c r="D4677" s="63" t="s">
        <v>3182</v>
      </c>
      <c r="E4677" s="63" t="s">
        <v>3227</v>
      </c>
      <c r="F4677" s="63" t="s">
        <v>3227</v>
      </c>
      <c r="G4677" s="63"/>
      <c r="H4677" s="63"/>
      <c r="I4677" s="62" t="s">
        <v>3185</v>
      </c>
      <c r="J4677" s="63">
        <v>23.4</v>
      </c>
      <c r="K4677" s="63">
        <v>15</v>
      </c>
      <c r="L4677" s="63" t="s">
        <v>3186</v>
      </c>
      <c r="M4677" s="63" t="s">
        <v>3187</v>
      </c>
      <c r="N4677" s="63" t="s">
        <v>2366</v>
      </c>
      <c r="O4677" s="62">
        <v>1</v>
      </c>
    </row>
    <row r="4678" spans="2:16" x14ac:dyDescent="0.25">
      <c r="B4678" s="62">
        <v>4673</v>
      </c>
      <c r="C4678" s="63" t="s">
        <v>3182</v>
      </c>
      <c r="D4678" s="63" t="s">
        <v>3182</v>
      </c>
      <c r="E4678" s="63" t="s">
        <v>3182</v>
      </c>
      <c r="F4678" s="63" t="s">
        <v>3182</v>
      </c>
      <c r="G4678" s="63"/>
      <c r="H4678" s="63"/>
      <c r="I4678" s="62" t="s">
        <v>3200</v>
      </c>
      <c r="J4678" s="63">
        <v>72.5</v>
      </c>
      <c r="K4678" s="63">
        <v>8</v>
      </c>
      <c r="L4678" s="63" t="s">
        <v>3186</v>
      </c>
      <c r="M4678" s="63" t="s">
        <v>3187</v>
      </c>
      <c r="N4678" s="63" t="s">
        <v>3204</v>
      </c>
      <c r="O4678" s="62">
        <v>2</v>
      </c>
    </row>
    <row r="4679" spans="2:16" x14ac:dyDescent="0.25">
      <c r="B4679" s="62">
        <v>4674</v>
      </c>
      <c r="C4679" s="63" t="s">
        <v>3182</v>
      </c>
      <c r="D4679" s="63" t="s">
        <v>3182</v>
      </c>
      <c r="E4679" s="63" t="s">
        <v>3182</v>
      </c>
      <c r="F4679" s="63" t="s">
        <v>3182</v>
      </c>
      <c r="G4679" s="63"/>
      <c r="H4679" s="63"/>
      <c r="I4679" s="62" t="s">
        <v>3200</v>
      </c>
      <c r="J4679" s="63">
        <v>72.5</v>
      </c>
      <c r="K4679" s="63">
        <v>8</v>
      </c>
      <c r="L4679" s="63" t="s">
        <v>3186</v>
      </c>
      <c r="M4679" s="63" t="s">
        <v>3187</v>
      </c>
      <c r="N4679" s="63" t="s">
        <v>3204</v>
      </c>
      <c r="O4679" s="62">
        <v>2</v>
      </c>
    </row>
    <row r="4680" spans="2:16" x14ac:dyDescent="0.25">
      <c r="B4680" s="62">
        <v>4675</v>
      </c>
      <c r="C4680" s="63" t="s">
        <v>3182</v>
      </c>
      <c r="D4680" s="63" t="s">
        <v>3182</v>
      </c>
      <c r="E4680" s="63" t="s">
        <v>3182</v>
      </c>
      <c r="F4680" s="63" t="s">
        <v>3182</v>
      </c>
      <c r="G4680" s="63"/>
      <c r="H4680" s="63"/>
      <c r="I4680" s="62" t="s">
        <v>3200</v>
      </c>
      <c r="J4680" s="63">
        <v>30.1</v>
      </c>
      <c r="K4680" s="63">
        <v>7</v>
      </c>
      <c r="L4680" s="63" t="s">
        <v>3186</v>
      </c>
      <c r="M4680" s="63" t="s">
        <v>3187</v>
      </c>
      <c r="N4680" s="63" t="s">
        <v>3201</v>
      </c>
      <c r="O4680" s="62">
        <v>1</v>
      </c>
    </row>
    <row r="4681" spans="2:16" x14ac:dyDescent="0.25">
      <c r="B4681" s="62">
        <v>4676</v>
      </c>
      <c r="C4681" s="63" t="s">
        <v>3182</v>
      </c>
      <c r="D4681" s="63" t="s">
        <v>3182</v>
      </c>
      <c r="E4681" s="63" t="s">
        <v>3226</v>
      </c>
      <c r="F4681" s="63" t="s">
        <v>3226</v>
      </c>
      <c r="G4681" s="63"/>
      <c r="H4681" s="63"/>
      <c r="I4681" s="62" t="s">
        <v>3200</v>
      </c>
      <c r="J4681" s="63">
        <v>40</v>
      </c>
      <c r="K4681" s="63">
        <v>8</v>
      </c>
      <c r="L4681" s="63" t="s">
        <v>3186</v>
      </c>
      <c r="M4681" s="63" t="s">
        <v>3187</v>
      </c>
      <c r="N4681" s="63" t="s">
        <v>3204</v>
      </c>
      <c r="O4681" s="62">
        <v>2</v>
      </c>
    </row>
    <row r="4682" spans="2:16" x14ac:dyDescent="0.25">
      <c r="B4682" s="62">
        <v>4677</v>
      </c>
      <c r="C4682" s="63" t="s">
        <v>3182</v>
      </c>
      <c r="D4682" s="63" t="s">
        <v>3182</v>
      </c>
      <c r="E4682" s="63" t="s">
        <v>3226</v>
      </c>
      <c r="F4682" s="63" t="s">
        <v>3226</v>
      </c>
      <c r="G4682" s="63"/>
      <c r="H4682" s="63"/>
      <c r="I4682" s="62" t="s">
        <v>3200</v>
      </c>
      <c r="J4682" s="63">
        <v>40</v>
      </c>
      <c r="K4682" s="63">
        <v>8</v>
      </c>
      <c r="L4682" s="63" t="s">
        <v>3186</v>
      </c>
      <c r="M4682" s="63" t="s">
        <v>3187</v>
      </c>
      <c r="N4682" s="63" t="s">
        <v>3204</v>
      </c>
      <c r="O4682" s="62">
        <v>2</v>
      </c>
    </row>
    <row r="4683" spans="2:16" x14ac:dyDescent="0.25">
      <c r="B4683" s="62">
        <v>4678</v>
      </c>
      <c r="C4683" s="63" t="s">
        <v>3182</v>
      </c>
      <c r="D4683" s="63" t="s">
        <v>3182</v>
      </c>
      <c r="E4683" s="63" t="s">
        <v>3227</v>
      </c>
      <c r="F4683" s="63" t="s">
        <v>3227</v>
      </c>
      <c r="G4683" s="63"/>
      <c r="H4683" s="63"/>
      <c r="I4683" s="62" t="s">
        <v>3185</v>
      </c>
      <c r="J4683" s="63">
        <v>31.7</v>
      </c>
      <c r="K4683" s="63">
        <v>16</v>
      </c>
      <c r="L4683" s="63" t="s">
        <v>3186</v>
      </c>
      <c r="M4683" s="63" t="s">
        <v>3187</v>
      </c>
      <c r="N4683" s="63" t="s">
        <v>2366</v>
      </c>
      <c r="O4683" s="62">
        <v>1</v>
      </c>
    </row>
    <row r="4684" spans="2:16" x14ac:dyDescent="0.25">
      <c r="B4684" s="62">
        <v>4679</v>
      </c>
      <c r="C4684" s="63" t="s">
        <v>3182</v>
      </c>
      <c r="D4684" s="63" t="s">
        <v>3182</v>
      </c>
      <c r="E4684" s="63" t="s">
        <v>3227</v>
      </c>
      <c r="F4684" s="63" t="s">
        <v>3227</v>
      </c>
      <c r="G4684" s="63"/>
      <c r="H4684" s="63"/>
      <c r="I4684" s="62" t="s">
        <v>3185</v>
      </c>
      <c r="J4684" s="63">
        <v>93</v>
      </c>
      <c r="K4684" s="63">
        <v>16</v>
      </c>
      <c r="L4684" s="63" t="s">
        <v>3186</v>
      </c>
      <c r="M4684" s="63" t="s">
        <v>3187</v>
      </c>
      <c r="N4684" s="63" t="s">
        <v>2365</v>
      </c>
      <c r="O4684" s="62">
        <v>1</v>
      </c>
    </row>
    <row r="4685" spans="2:16" x14ac:dyDescent="0.25">
      <c r="B4685" s="62">
        <v>4680</v>
      </c>
      <c r="C4685" s="63" t="s">
        <v>3182</v>
      </c>
      <c r="D4685" s="63" t="s">
        <v>3182</v>
      </c>
      <c r="E4685" s="63" t="s">
        <v>3227</v>
      </c>
      <c r="F4685" s="63" t="s">
        <v>3227</v>
      </c>
      <c r="G4685" s="63"/>
      <c r="H4685" s="63"/>
      <c r="I4685" s="62" t="s">
        <v>3185</v>
      </c>
      <c r="J4685" s="63">
        <v>82</v>
      </c>
      <c r="K4685" s="63">
        <v>16</v>
      </c>
      <c r="L4685" s="63" t="s">
        <v>3186</v>
      </c>
      <c r="M4685" s="63" t="s">
        <v>3187</v>
      </c>
      <c r="N4685" s="63" t="s">
        <v>2365</v>
      </c>
      <c r="O4685" s="62">
        <v>1</v>
      </c>
    </row>
    <row r="4686" spans="2:16" x14ac:dyDescent="0.25">
      <c r="B4686" s="62">
        <v>4681</v>
      </c>
      <c r="C4686" s="63" t="s">
        <v>3182</v>
      </c>
      <c r="D4686" s="63" t="s">
        <v>3182</v>
      </c>
      <c r="E4686" s="63" t="s">
        <v>3182</v>
      </c>
      <c r="F4686" s="63" t="s">
        <v>3182</v>
      </c>
      <c r="G4686" s="63"/>
      <c r="H4686" s="63"/>
      <c r="I4686" s="62" t="s">
        <v>3189</v>
      </c>
      <c r="J4686" s="63">
        <v>55.5</v>
      </c>
      <c r="K4686" s="63">
        <v>13</v>
      </c>
      <c r="L4686" s="63" t="s">
        <v>3186</v>
      </c>
      <c r="M4686" s="63" t="s">
        <v>3187</v>
      </c>
      <c r="N4686" s="63" t="s">
        <v>3199</v>
      </c>
      <c r="O4686" s="62">
        <v>3</v>
      </c>
      <c r="P4686" s="64"/>
    </row>
    <row r="4687" spans="2:16" x14ac:dyDescent="0.25">
      <c r="B4687" s="62">
        <v>4682</v>
      </c>
      <c r="C4687" s="63" t="s">
        <v>3182</v>
      </c>
      <c r="D4687" s="63" t="s">
        <v>3182</v>
      </c>
      <c r="E4687" s="63" t="s">
        <v>3182</v>
      </c>
      <c r="F4687" s="63" t="s">
        <v>3182</v>
      </c>
      <c r="G4687" s="63"/>
      <c r="H4687" s="63"/>
      <c r="I4687" s="62" t="s">
        <v>3189</v>
      </c>
      <c r="J4687" s="63">
        <v>67</v>
      </c>
      <c r="K4687" s="63">
        <v>13</v>
      </c>
      <c r="L4687" s="63" t="s">
        <v>3186</v>
      </c>
      <c r="M4687" s="63" t="s">
        <v>3187</v>
      </c>
      <c r="N4687" s="63" t="s">
        <v>3199</v>
      </c>
      <c r="O4687" s="62">
        <v>3</v>
      </c>
      <c r="P4687" s="64"/>
    </row>
    <row r="4688" spans="2:16" x14ac:dyDescent="0.25">
      <c r="B4688" s="62">
        <v>4683</v>
      </c>
      <c r="C4688" s="63" t="s">
        <v>3182</v>
      </c>
      <c r="D4688" s="63" t="s">
        <v>3182</v>
      </c>
      <c r="E4688" s="63" t="s">
        <v>3182</v>
      </c>
      <c r="F4688" s="63" t="s">
        <v>3182</v>
      </c>
      <c r="G4688" s="63"/>
      <c r="H4688" s="63"/>
      <c r="I4688" s="62" t="s">
        <v>3189</v>
      </c>
      <c r="J4688" s="63">
        <v>79.8</v>
      </c>
      <c r="K4688" s="63">
        <v>12</v>
      </c>
      <c r="L4688" s="63" t="s">
        <v>3186</v>
      </c>
      <c r="M4688" s="63" t="s">
        <v>3187</v>
      </c>
      <c r="N4688" s="63" t="s">
        <v>3198</v>
      </c>
      <c r="O4688" s="62">
        <v>3</v>
      </c>
      <c r="P4688" s="64"/>
    </row>
    <row r="4689" spans="2:16" x14ac:dyDescent="0.25">
      <c r="B4689" s="62">
        <v>4684</v>
      </c>
      <c r="C4689" s="63" t="s">
        <v>3182</v>
      </c>
      <c r="D4689" s="63" t="s">
        <v>3182</v>
      </c>
      <c r="E4689" s="63" t="s">
        <v>3228</v>
      </c>
      <c r="F4689" s="63" t="s">
        <v>3228</v>
      </c>
      <c r="G4689" s="63"/>
      <c r="H4689" s="63"/>
      <c r="I4689" s="62" t="s">
        <v>3185</v>
      </c>
      <c r="J4689" s="63">
        <v>47.8</v>
      </c>
      <c r="K4689" s="63">
        <v>16</v>
      </c>
      <c r="L4689" s="63" t="s">
        <v>3186</v>
      </c>
      <c r="M4689" s="63" t="s">
        <v>3238</v>
      </c>
      <c r="N4689" s="63" t="s">
        <v>2365</v>
      </c>
      <c r="O4689" s="62">
        <v>1</v>
      </c>
    </row>
    <row r="4690" spans="2:16" x14ac:dyDescent="0.25">
      <c r="B4690" s="62">
        <v>4685</v>
      </c>
      <c r="C4690" s="63" t="s">
        <v>3182</v>
      </c>
      <c r="D4690" s="63" t="s">
        <v>3182</v>
      </c>
      <c r="E4690" s="63" t="s">
        <v>3182</v>
      </c>
      <c r="F4690" s="63" t="s">
        <v>3182</v>
      </c>
      <c r="G4690" s="63"/>
      <c r="H4690" s="63"/>
      <c r="I4690" s="62" t="s">
        <v>3189</v>
      </c>
      <c r="J4690" s="63">
        <v>69.900000000000006</v>
      </c>
      <c r="K4690" s="63">
        <v>12</v>
      </c>
      <c r="L4690" s="63" t="s">
        <v>3186</v>
      </c>
      <c r="M4690" s="63" t="s">
        <v>3187</v>
      </c>
      <c r="N4690" s="63" t="s">
        <v>3198</v>
      </c>
      <c r="O4690" s="62">
        <v>3</v>
      </c>
      <c r="P4690" s="64"/>
    </row>
    <row r="4691" spans="2:16" x14ac:dyDescent="0.25">
      <c r="B4691" s="62">
        <v>4686</v>
      </c>
      <c r="C4691" s="63" t="s">
        <v>3182</v>
      </c>
      <c r="D4691" s="63" t="s">
        <v>3182</v>
      </c>
      <c r="E4691" s="63" t="s">
        <v>3182</v>
      </c>
      <c r="F4691" s="63" t="s">
        <v>3182</v>
      </c>
      <c r="G4691" s="63"/>
      <c r="H4691" s="63"/>
      <c r="I4691" s="62" t="s">
        <v>3189</v>
      </c>
      <c r="J4691" s="63">
        <v>53.3</v>
      </c>
      <c r="K4691" s="63">
        <v>12</v>
      </c>
      <c r="L4691" s="63" t="s">
        <v>3186</v>
      </c>
      <c r="M4691" s="63" t="s">
        <v>3187</v>
      </c>
      <c r="N4691" s="63" t="s">
        <v>3198</v>
      </c>
      <c r="O4691" s="62">
        <v>3</v>
      </c>
      <c r="P4691" s="64"/>
    </row>
    <row r="4692" spans="2:16" x14ac:dyDescent="0.25">
      <c r="B4692" s="62">
        <v>4687</v>
      </c>
      <c r="C4692" s="63" t="s">
        <v>3182</v>
      </c>
      <c r="D4692" s="63" t="s">
        <v>3182</v>
      </c>
      <c r="E4692" s="63" t="s">
        <v>3182</v>
      </c>
      <c r="F4692" s="63" t="s">
        <v>3182</v>
      </c>
      <c r="G4692" s="63"/>
      <c r="H4692" s="63"/>
      <c r="I4692" s="62" t="s">
        <v>3189</v>
      </c>
      <c r="J4692" s="63">
        <v>74</v>
      </c>
      <c r="K4692" s="63">
        <v>12</v>
      </c>
      <c r="L4692" s="63" t="s">
        <v>3186</v>
      </c>
      <c r="M4692" s="63" t="s">
        <v>3187</v>
      </c>
      <c r="N4692" s="63" t="s">
        <v>3198</v>
      </c>
      <c r="O4692" s="62">
        <v>3</v>
      </c>
      <c r="P4692" s="64"/>
    </row>
    <row r="4693" spans="2:16" x14ac:dyDescent="0.25">
      <c r="B4693" s="62">
        <v>4688</v>
      </c>
      <c r="C4693" s="63" t="s">
        <v>3182</v>
      </c>
      <c r="D4693" s="63" t="s">
        <v>3182</v>
      </c>
      <c r="E4693" s="63" t="s">
        <v>3228</v>
      </c>
      <c r="F4693" s="63" t="s">
        <v>3228</v>
      </c>
      <c r="G4693" s="63"/>
      <c r="H4693" s="63"/>
      <c r="I4693" s="62" t="s">
        <v>3189</v>
      </c>
      <c r="J4693" s="63">
        <v>80</v>
      </c>
      <c r="K4693" s="63">
        <v>12</v>
      </c>
      <c r="L4693" s="63" t="s">
        <v>3186</v>
      </c>
      <c r="M4693" s="63" t="s">
        <v>3187</v>
      </c>
      <c r="N4693" s="63" t="s">
        <v>3198</v>
      </c>
      <c r="O4693" s="62">
        <v>3</v>
      </c>
      <c r="P4693" s="64"/>
    </row>
    <row r="4694" spans="2:16" x14ac:dyDescent="0.25">
      <c r="B4694" s="62">
        <v>4689</v>
      </c>
      <c r="C4694" s="63" t="s">
        <v>3182</v>
      </c>
      <c r="D4694" s="63" t="s">
        <v>3182</v>
      </c>
      <c r="E4694" s="63" t="s">
        <v>3228</v>
      </c>
      <c r="F4694" s="63" t="s">
        <v>3228</v>
      </c>
      <c r="G4694" s="63"/>
      <c r="H4694" s="63"/>
      <c r="I4694" s="62" t="s">
        <v>3189</v>
      </c>
      <c r="J4694" s="63">
        <v>80</v>
      </c>
      <c r="K4694" s="63">
        <v>12</v>
      </c>
      <c r="L4694" s="63" t="s">
        <v>3186</v>
      </c>
      <c r="M4694" s="63" t="s">
        <v>3187</v>
      </c>
      <c r="N4694" s="63" t="s">
        <v>3198</v>
      </c>
      <c r="O4694" s="62">
        <v>3</v>
      </c>
      <c r="P4694" s="64"/>
    </row>
    <row r="4695" spans="2:16" x14ac:dyDescent="0.25">
      <c r="B4695" s="62">
        <v>4690</v>
      </c>
      <c r="C4695" s="63" t="s">
        <v>3182</v>
      </c>
      <c r="D4695" s="63" t="s">
        <v>3182</v>
      </c>
      <c r="E4695" s="63" t="s">
        <v>3228</v>
      </c>
      <c r="F4695" s="63" t="s">
        <v>3228</v>
      </c>
      <c r="G4695" s="63"/>
      <c r="H4695" s="63"/>
      <c r="I4695" s="62" t="s">
        <v>3189</v>
      </c>
      <c r="J4695" s="63">
        <v>80</v>
      </c>
      <c r="K4695" s="63">
        <v>12</v>
      </c>
      <c r="L4695" s="63" t="s">
        <v>3186</v>
      </c>
      <c r="M4695" s="63" t="s">
        <v>3187</v>
      </c>
      <c r="N4695" s="63" t="s">
        <v>3198</v>
      </c>
      <c r="O4695" s="62">
        <v>3</v>
      </c>
      <c r="P4695" s="64"/>
    </row>
    <row r="4696" spans="2:16" x14ac:dyDescent="0.25">
      <c r="B4696" s="62">
        <v>4691</v>
      </c>
      <c r="C4696" s="63" t="s">
        <v>3182</v>
      </c>
      <c r="D4696" s="63" t="s">
        <v>3182</v>
      </c>
      <c r="E4696" s="63" t="s">
        <v>3228</v>
      </c>
      <c r="F4696" s="63" t="s">
        <v>3228</v>
      </c>
      <c r="G4696" s="63"/>
      <c r="H4696" s="63"/>
      <c r="I4696" s="62" t="s">
        <v>3189</v>
      </c>
      <c r="J4696" s="63">
        <v>80</v>
      </c>
      <c r="K4696" s="63">
        <v>12</v>
      </c>
      <c r="L4696" s="63" t="s">
        <v>3186</v>
      </c>
      <c r="M4696" s="63" t="s">
        <v>3187</v>
      </c>
      <c r="N4696" s="63" t="s">
        <v>3198</v>
      </c>
      <c r="O4696" s="62">
        <v>3</v>
      </c>
      <c r="P4696" s="64"/>
    </row>
    <row r="4697" spans="2:16" x14ac:dyDescent="0.25">
      <c r="B4697" s="62">
        <v>4692</v>
      </c>
      <c r="C4697" s="63" t="s">
        <v>3182</v>
      </c>
      <c r="D4697" s="63" t="s">
        <v>3182</v>
      </c>
      <c r="E4697" s="63" t="s">
        <v>3228</v>
      </c>
      <c r="F4697" s="63" t="s">
        <v>3228</v>
      </c>
      <c r="G4697" s="63"/>
      <c r="H4697" s="63"/>
      <c r="I4697" s="62" t="s">
        <v>3189</v>
      </c>
      <c r="J4697" s="63">
        <v>80</v>
      </c>
      <c r="K4697" s="63">
        <v>12</v>
      </c>
      <c r="L4697" s="63" t="s">
        <v>3186</v>
      </c>
      <c r="M4697" s="63" t="s">
        <v>3187</v>
      </c>
      <c r="N4697" s="63" t="s">
        <v>3198</v>
      </c>
      <c r="O4697" s="62">
        <v>3</v>
      </c>
      <c r="P4697" s="64"/>
    </row>
    <row r="4698" spans="2:16" x14ac:dyDescent="0.25">
      <c r="B4698" s="62">
        <v>4693</v>
      </c>
      <c r="C4698" s="63" t="s">
        <v>3182</v>
      </c>
      <c r="D4698" s="63" t="s">
        <v>3182</v>
      </c>
      <c r="E4698" s="63" t="s">
        <v>3228</v>
      </c>
      <c r="F4698" s="63" t="s">
        <v>3228</v>
      </c>
      <c r="G4698" s="63"/>
      <c r="H4698" s="63"/>
      <c r="I4698" s="62" t="s">
        <v>3189</v>
      </c>
      <c r="J4698" s="63">
        <v>80</v>
      </c>
      <c r="K4698" s="63">
        <v>12</v>
      </c>
      <c r="L4698" s="63" t="s">
        <v>3186</v>
      </c>
      <c r="M4698" s="63" t="s">
        <v>3187</v>
      </c>
      <c r="N4698" s="63" t="s">
        <v>3198</v>
      </c>
      <c r="O4698" s="62">
        <v>3</v>
      </c>
      <c r="P4698" s="64"/>
    </row>
    <row r="4699" spans="2:16" x14ac:dyDescent="0.25">
      <c r="B4699" s="62">
        <v>4694</v>
      </c>
      <c r="C4699" s="63" t="s">
        <v>3182</v>
      </c>
      <c r="D4699" s="63" t="s">
        <v>3182</v>
      </c>
      <c r="E4699" s="63" t="s">
        <v>3228</v>
      </c>
      <c r="F4699" s="63" t="s">
        <v>3228</v>
      </c>
      <c r="G4699" s="63"/>
      <c r="H4699" s="63"/>
      <c r="I4699" s="62" t="s">
        <v>3189</v>
      </c>
      <c r="J4699" s="63">
        <v>80</v>
      </c>
      <c r="K4699" s="63">
        <v>12</v>
      </c>
      <c r="L4699" s="63" t="s">
        <v>3186</v>
      </c>
      <c r="M4699" s="63" t="s">
        <v>3187</v>
      </c>
      <c r="N4699" s="63" t="s">
        <v>3198</v>
      </c>
      <c r="O4699" s="62">
        <v>3</v>
      </c>
      <c r="P4699" s="64"/>
    </row>
    <row r="4700" spans="2:16" x14ac:dyDescent="0.25">
      <c r="B4700" s="62">
        <v>4695</v>
      </c>
      <c r="C4700" s="63" t="s">
        <v>3182</v>
      </c>
      <c r="D4700" s="63" t="s">
        <v>3182</v>
      </c>
      <c r="E4700" s="63" t="s">
        <v>3228</v>
      </c>
      <c r="F4700" s="63" t="s">
        <v>3228</v>
      </c>
      <c r="G4700" s="63"/>
      <c r="H4700" s="63"/>
      <c r="I4700" s="62" t="s">
        <v>3189</v>
      </c>
      <c r="J4700" s="63">
        <v>80</v>
      </c>
      <c r="K4700" s="63">
        <v>12</v>
      </c>
      <c r="L4700" s="63" t="s">
        <v>3186</v>
      </c>
      <c r="M4700" s="63" t="s">
        <v>3187</v>
      </c>
      <c r="N4700" s="63" t="s">
        <v>3198</v>
      </c>
      <c r="O4700" s="62">
        <v>3</v>
      </c>
      <c r="P4700" s="64"/>
    </row>
    <row r="4701" spans="2:16" x14ac:dyDescent="0.25">
      <c r="B4701" s="62">
        <v>4696</v>
      </c>
      <c r="C4701" s="63" t="s">
        <v>3182</v>
      </c>
      <c r="D4701" s="63" t="s">
        <v>3182</v>
      </c>
      <c r="E4701" s="63" t="s">
        <v>3228</v>
      </c>
      <c r="F4701" s="63" t="s">
        <v>3228</v>
      </c>
      <c r="G4701" s="63"/>
      <c r="H4701" s="63"/>
      <c r="I4701" s="62" t="s">
        <v>3189</v>
      </c>
      <c r="J4701" s="63">
        <v>80</v>
      </c>
      <c r="K4701" s="63">
        <v>12</v>
      </c>
      <c r="L4701" s="63" t="s">
        <v>3186</v>
      </c>
      <c r="M4701" s="63" t="s">
        <v>3187</v>
      </c>
      <c r="N4701" s="63" t="s">
        <v>3198</v>
      </c>
      <c r="O4701" s="62">
        <v>3</v>
      </c>
      <c r="P4701" s="64"/>
    </row>
    <row r="4702" spans="2:16" x14ac:dyDescent="0.25">
      <c r="B4702" s="62">
        <v>4697</v>
      </c>
      <c r="C4702" s="63" t="s">
        <v>3182</v>
      </c>
      <c r="D4702" s="63" t="s">
        <v>3182</v>
      </c>
      <c r="E4702" s="63" t="s">
        <v>3228</v>
      </c>
      <c r="F4702" s="63" t="s">
        <v>3228</v>
      </c>
      <c r="G4702" s="63"/>
      <c r="H4702" s="63"/>
      <c r="I4702" s="62" t="s">
        <v>3189</v>
      </c>
      <c r="J4702" s="63">
        <v>80</v>
      </c>
      <c r="K4702" s="63">
        <v>12</v>
      </c>
      <c r="L4702" s="63" t="s">
        <v>3186</v>
      </c>
      <c r="M4702" s="63" t="s">
        <v>3187</v>
      </c>
      <c r="N4702" s="63" t="s">
        <v>3198</v>
      </c>
      <c r="O4702" s="62">
        <v>3</v>
      </c>
      <c r="P4702" s="64"/>
    </row>
    <row r="4703" spans="2:16" x14ac:dyDescent="0.25">
      <c r="B4703" s="62">
        <v>4698</v>
      </c>
      <c r="C4703" s="63" t="s">
        <v>3182</v>
      </c>
      <c r="D4703" s="63" t="s">
        <v>3182</v>
      </c>
      <c r="E4703" s="63" t="s">
        <v>3228</v>
      </c>
      <c r="F4703" s="63" t="s">
        <v>3228</v>
      </c>
      <c r="G4703" s="63"/>
      <c r="H4703" s="63"/>
      <c r="I4703" s="62" t="s">
        <v>3189</v>
      </c>
      <c r="J4703" s="63">
        <v>80</v>
      </c>
      <c r="K4703" s="63">
        <v>12</v>
      </c>
      <c r="L4703" s="63" t="s">
        <v>3186</v>
      </c>
      <c r="M4703" s="63" t="s">
        <v>3187</v>
      </c>
      <c r="N4703" s="63" t="s">
        <v>3198</v>
      </c>
      <c r="O4703" s="62">
        <v>3</v>
      </c>
      <c r="P4703" s="64"/>
    </row>
    <row r="4704" spans="2:16" x14ac:dyDescent="0.25">
      <c r="B4704" s="62">
        <v>4699</v>
      </c>
      <c r="C4704" s="63" t="s">
        <v>3182</v>
      </c>
      <c r="D4704" s="63" t="s">
        <v>3182</v>
      </c>
      <c r="E4704" s="63" t="s">
        <v>3228</v>
      </c>
      <c r="F4704" s="63" t="s">
        <v>3228</v>
      </c>
      <c r="G4704" s="63"/>
      <c r="H4704" s="63"/>
      <c r="I4704" s="62" t="s">
        <v>3189</v>
      </c>
      <c r="J4704" s="63">
        <v>80</v>
      </c>
      <c r="K4704" s="63">
        <v>12</v>
      </c>
      <c r="L4704" s="63" t="s">
        <v>3186</v>
      </c>
      <c r="M4704" s="63" t="s">
        <v>3187</v>
      </c>
      <c r="N4704" s="63" t="s">
        <v>3198</v>
      </c>
      <c r="O4704" s="62">
        <v>3</v>
      </c>
      <c r="P4704" s="64"/>
    </row>
    <row r="4705" spans="2:16" x14ac:dyDescent="0.25">
      <c r="B4705" s="62">
        <v>4700</v>
      </c>
      <c r="C4705" s="63" t="s">
        <v>3182</v>
      </c>
      <c r="D4705" s="63" t="s">
        <v>3182</v>
      </c>
      <c r="E4705" s="63" t="s">
        <v>3228</v>
      </c>
      <c r="F4705" s="63" t="s">
        <v>3228</v>
      </c>
      <c r="G4705" s="63"/>
      <c r="H4705" s="63"/>
      <c r="I4705" s="62" t="s">
        <v>3189</v>
      </c>
      <c r="J4705" s="63">
        <v>80</v>
      </c>
      <c r="K4705" s="63">
        <v>12</v>
      </c>
      <c r="L4705" s="63" t="s">
        <v>3186</v>
      </c>
      <c r="M4705" s="63" t="s">
        <v>3187</v>
      </c>
      <c r="N4705" s="63" t="s">
        <v>3198</v>
      </c>
      <c r="O4705" s="62">
        <v>3</v>
      </c>
      <c r="P4705" s="64"/>
    </row>
    <row r="4706" spans="2:16" x14ac:dyDescent="0.25">
      <c r="B4706" s="62">
        <v>4701</v>
      </c>
      <c r="C4706" s="63" t="s">
        <v>3182</v>
      </c>
      <c r="D4706" s="63" t="s">
        <v>3182</v>
      </c>
      <c r="E4706" s="63" t="s">
        <v>3228</v>
      </c>
      <c r="F4706" s="63" t="s">
        <v>3228</v>
      </c>
      <c r="G4706" s="63"/>
      <c r="H4706" s="63"/>
      <c r="I4706" s="62" t="s">
        <v>3189</v>
      </c>
      <c r="J4706" s="63">
        <v>80</v>
      </c>
      <c r="K4706" s="63">
        <v>12</v>
      </c>
      <c r="L4706" s="63" t="s">
        <v>3186</v>
      </c>
      <c r="M4706" s="63" t="s">
        <v>3187</v>
      </c>
      <c r="N4706" s="63" t="s">
        <v>3198</v>
      </c>
      <c r="O4706" s="62">
        <v>3</v>
      </c>
      <c r="P4706" s="64"/>
    </row>
    <row r="4707" spans="2:16" x14ac:dyDescent="0.25">
      <c r="B4707" s="62">
        <v>4702</v>
      </c>
      <c r="C4707" s="63" t="s">
        <v>3182</v>
      </c>
      <c r="D4707" s="63" t="s">
        <v>3182</v>
      </c>
      <c r="E4707" s="63" t="s">
        <v>3228</v>
      </c>
      <c r="F4707" s="63" t="s">
        <v>3228</v>
      </c>
      <c r="G4707" s="63"/>
      <c r="H4707" s="63"/>
      <c r="I4707" s="62" t="s">
        <v>3189</v>
      </c>
      <c r="J4707" s="63">
        <v>80</v>
      </c>
      <c r="K4707" s="63">
        <v>12</v>
      </c>
      <c r="L4707" s="63" t="s">
        <v>3186</v>
      </c>
      <c r="M4707" s="63" t="s">
        <v>3187</v>
      </c>
      <c r="N4707" s="63" t="s">
        <v>3198</v>
      </c>
      <c r="O4707" s="62">
        <v>3</v>
      </c>
      <c r="P4707" s="64"/>
    </row>
    <row r="4708" spans="2:16" x14ac:dyDescent="0.25">
      <c r="B4708" s="62">
        <v>4703</v>
      </c>
      <c r="C4708" s="63" t="s">
        <v>3182</v>
      </c>
      <c r="D4708" s="63" t="s">
        <v>3182</v>
      </c>
      <c r="E4708" s="63" t="s">
        <v>3228</v>
      </c>
      <c r="F4708" s="63" t="s">
        <v>3228</v>
      </c>
      <c r="G4708" s="63"/>
      <c r="H4708" s="63"/>
      <c r="I4708" s="62" t="s">
        <v>3189</v>
      </c>
      <c r="J4708" s="63">
        <v>80</v>
      </c>
      <c r="K4708" s="63">
        <v>12</v>
      </c>
      <c r="L4708" s="63" t="s">
        <v>3186</v>
      </c>
      <c r="M4708" s="63" t="s">
        <v>3187</v>
      </c>
      <c r="N4708" s="63" t="s">
        <v>3198</v>
      </c>
      <c r="O4708" s="62">
        <v>3</v>
      </c>
      <c r="P4708" s="64"/>
    </row>
    <row r="4709" spans="2:16" x14ac:dyDescent="0.25">
      <c r="B4709" s="62">
        <v>4704</v>
      </c>
      <c r="C4709" s="63" t="s">
        <v>3182</v>
      </c>
      <c r="D4709" s="63" t="s">
        <v>3182</v>
      </c>
      <c r="E4709" s="63" t="s">
        <v>3228</v>
      </c>
      <c r="F4709" s="63" t="s">
        <v>3228</v>
      </c>
      <c r="G4709" s="63"/>
      <c r="H4709" s="63"/>
      <c r="I4709" s="62" t="s">
        <v>3189</v>
      </c>
      <c r="J4709" s="63">
        <v>80</v>
      </c>
      <c r="K4709" s="63">
        <v>12</v>
      </c>
      <c r="L4709" s="63" t="s">
        <v>3186</v>
      </c>
      <c r="M4709" s="63" t="s">
        <v>3187</v>
      </c>
      <c r="N4709" s="63" t="s">
        <v>3198</v>
      </c>
      <c r="O4709" s="62">
        <v>3</v>
      </c>
      <c r="P4709" s="64"/>
    </row>
    <row r="4710" spans="2:16" x14ac:dyDescent="0.25">
      <c r="B4710" s="62">
        <v>4705</v>
      </c>
      <c r="C4710" s="63" t="s">
        <v>3182</v>
      </c>
      <c r="D4710" s="63" t="s">
        <v>3182</v>
      </c>
      <c r="E4710" s="63" t="s">
        <v>3228</v>
      </c>
      <c r="F4710" s="63" t="s">
        <v>3228</v>
      </c>
      <c r="G4710" s="63"/>
      <c r="H4710" s="63"/>
      <c r="I4710" s="62" t="s">
        <v>3189</v>
      </c>
      <c r="J4710" s="63">
        <v>80</v>
      </c>
      <c r="K4710" s="63">
        <v>12</v>
      </c>
      <c r="L4710" s="63" t="s">
        <v>3186</v>
      </c>
      <c r="M4710" s="63" t="s">
        <v>3187</v>
      </c>
      <c r="N4710" s="63" t="s">
        <v>3198</v>
      </c>
      <c r="O4710" s="62">
        <v>3</v>
      </c>
      <c r="P4710" s="64"/>
    </row>
    <row r="4711" spans="2:16" x14ac:dyDescent="0.25">
      <c r="B4711" s="62">
        <v>4706</v>
      </c>
      <c r="C4711" s="63" t="s">
        <v>3182</v>
      </c>
      <c r="D4711" s="63" t="s">
        <v>3182</v>
      </c>
      <c r="E4711" s="63" t="s">
        <v>3228</v>
      </c>
      <c r="F4711" s="63" t="s">
        <v>3228</v>
      </c>
      <c r="G4711" s="63"/>
      <c r="H4711" s="63"/>
      <c r="I4711" s="62" t="s">
        <v>3189</v>
      </c>
      <c r="J4711" s="63">
        <v>80</v>
      </c>
      <c r="K4711" s="63">
        <v>12</v>
      </c>
      <c r="L4711" s="63" t="s">
        <v>3186</v>
      </c>
      <c r="M4711" s="63" t="s">
        <v>3187</v>
      </c>
      <c r="N4711" s="63" t="s">
        <v>3198</v>
      </c>
      <c r="O4711" s="62">
        <v>3</v>
      </c>
      <c r="P4711" s="64"/>
    </row>
    <row r="4712" spans="2:16" x14ac:dyDescent="0.25">
      <c r="B4712" s="62">
        <v>4707</v>
      </c>
      <c r="C4712" s="63" t="s">
        <v>3182</v>
      </c>
      <c r="D4712" s="63" t="s">
        <v>3182</v>
      </c>
      <c r="E4712" s="63" t="s">
        <v>3228</v>
      </c>
      <c r="F4712" s="63" t="s">
        <v>3228</v>
      </c>
      <c r="G4712" s="63"/>
      <c r="H4712" s="63"/>
      <c r="I4712" s="62" t="s">
        <v>3189</v>
      </c>
      <c r="J4712" s="63">
        <v>80</v>
      </c>
      <c r="K4712" s="63">
        <v>12</v>
      </c>
      <c r="L4712" s="63" t="s">
        <v>3186</v>
      </c>
      <c r="M4712" s="63" t="s">
        <v>3187</v>
      </c>
      <c r="N4712" s="63" t="s">
        <v>3198</v>
      </c>
      <c r="O4712" s="62">
        <v>3</v>
      </c>
      <c r="P4712" s="64"/>
    </row>
    <row r="4713" spans="2:16" x14ac:dyDescent="0.25">
      <c r="B4713" s="62">
        <v>4708</v>
      </c>
      <c r="C4713" s="63" t="s">
        <v>3182</v>
      </c>
      <c r="D4713" s="63" t="s">
        <v>3182</v>
      </c>
      <c r="E4713" s="63" t="s">
        <v>3228</v>
      </c>
      <c r="F4713" s="63" t="s">
        <v>3228</v>
      </c>
      <c r="G4713" s="63"/>
      <c r="H4713" s="63"/>
      <c r="I4713" s="62" t="s">
        <v>3189</v>
      </c>
      <c r="J4713" s="63">
        <v>80</v>
      </c>
      <c r="K4713" s="63">
        <v>12</v>
      </c>
      <c r="L4713" s="63" t="s">
        <v>3186</v>
      </c>
      <c r="M4713" s="63" t="s">
        <v>3187</v>
      </c>
      <c r="N4713" s="63" t="s">
        <v>3198</v>
      </c>
      <c r="O4713" s="62">
        <v>3</v>
      </c>
      <c r="P4713" s="64"/>
    </row>
    <row r="4714" spans="2:16" x14ac:dyDescent="0.25">
      <c r="B4714" s="62">
        <v>4709</v>
      </c>
      <c r="C4714" s="63" t="s">
        <v>3182</v>
      </c>
      <c r="D4714" s="63" t="s">
        <v>3182</v>
      </c>
      <c r="E4714" s="63" t="s">
        <v>3228</v>
      </c>
      <c r="F4714" s="63" t="s">
        <v>3228</v>
      </c>
      <c r="G4714" s="63"/>
      <c r="H4714" s="63"/>
      <c r="I4714" s="62" t="s">
        <v>3189</v>
      </c>
      <c r="J4714" s="63">
        <v>80</v>
      </c>
      <c r="K4714" s="63">
        <v>12</v>
      </c>
      <c r="L4714" s="63" t="s">
        <v>3186</v>
      </c>
      <c r="M4714" s="63" t="s">
        <v>3187</v>
      </c>
      <c r="N4714" s="63" t="s">
        <v>3198</v>
      </c>
      <c r="O4714" s="62">
        <v>3</v>
      </c>
      <c r="P4714" s="64"/>
    </row>
    <row r="4715" spans="2:16" x14ac:dyDescent="0.25">
      <c r="B4715" s="62">
        <v>4710</v>
      </c>
      <c r="C4715" s="63" t="s">
        <v>3182</v>
      </c>
      <c r="D4715" s="63" t="s">
        <v>3182</v>
      </c>
      <c r="E4715" s="63" t="s">
        <v>3228</v>
      </c>
      <c r="F4715" s="63" t="s">
        <v>3228</v>
      </c>
      <c r="G4715" s="63"/>
      <c r="H4715" s="63"/>
      <c r="I4715" s="62" t="s">
        <v>3189</v>
      </c>
      <c r="J4715" s="63">
        <v>80</v>
      </c>
      <c r="K4715" s="63">
        <v>12</v>
      </c>
      <c r="L4715" s="63" t="s">
        <v>3186</v>
      </c>
      <c r="M4715" s="63" t="s">
        <v>3187</v>
      </c>
      <c r="N4715" s="63" t="s">
        <v>3198</v>
      </c>
      <c r="O4715" s="62">
        <v>3</v>
      </c>
      <c r="P4715" s="64"/>
    </row>
    <row r="4716" spans="2:16" x14ac:dyDescent="0.25">
      <c r="B4716" s="62">
        <v>4711</v>
      </c>
      <c r="C4716" s="63" t="s">
        <v>3182</v>
      </c>
      <c r="D4716" s="63" t="s">
        <v>3182</v>
      </c>
      <c r="E4716" s="63" t="s">
        <v>3228</v>
      </c>
      <c r="F4716" s="63" t="s">
        <v>3228</v>
      </c>
      <c r="G4716" s="63"/>
      <c r="H4716" s="63"/>
      <c r="I4716" s="62" t="s">
        <v>3189</v>
      </c>
      <c r="J4716" s="63">
        <v>80</v>
      </c>
      <c r="K4716" s="63">
        <v>12</v>
      </c>
      <c r="L4716" s="63" t="s">
        <v>3186</v>
      </c>
      <c r="M4716" s="63" t="s">
        <v>3187</v>
      </c>
      <c r="N4716" s="63" t="s">
        <v>3198</v>
      </c>
      <c r="O4716" s="62">
        <v>3</v>
      </c>
      <c r="P4716" s="64"/>
    </row>
    <row r="4717" spans="2:16" x14ac:dyDescent="0.25">
      <c r="B4717" s="62">
        <v>4712</v>
      </c>
      <c r="C4717" s="63" t="s">
        <v>3182</v>
      </c>
      <c r="D4717" s="63" t="s">
        <v>3182</v>
      </c>
      <c r="E4717" s="63" t="s">
        <v>3228</v>
      </c>
      <c r="F4717" s="63" t="s">
        <v>3228</v>
      </c>
      <c r="G4717" s="63"/>
      <c r="H4717" s="63"/>
      <c r="I4717" s="62" t="s">
        <v>3189</v>
      </c>
      <c r="J4717" s="63">
        <v>80</v>
      </c>
      <c r="K4717" s="63">
        <v>12</v>
      </c>
      <c r="L4717" s="63" t="s">
        <v>3186</v>
      </c>
      <c r="M4717" s="63" t="s">
        <v>3187</v>
      </c>
      <c r="N4717" s="63" t="s">
        <v>3198</v>
      </c>
      <c r="O4717" s="62">
        <v>3</v>
      </c>
      <c r="P4717" s="64"/>
    </row>
    <row r="4718" spans="2:16" x14ac:dyDescent="0.25">
      <c r="B4718" s="62">
        <v>4713</v>
      </c>
      <c r="C4718" s="63" t="s">
        <v>3182</v>
      </c>
      <c r="D4718" s="63" t="s">
        <v>3182</v>
      </c>
      <c r="E4718" s="63" t="s">
        <v>3228</v>
      </c>
      <c r="F4718" s="63" t="s">
        <v>3228</v>
      </c>
      <c r="G4718" s="63"/>
      <c r="H4718" s="63"/>
      <c r="I4718" s="62" t="s">
        <v>3189</v>
      </c>
      <c r="J4718" s="63">
        <v>80</v>
      </c>
      <c r="K4718" s="63">
        <v>12</v>
      </c>
      <c r="L4718" s="63" t="s">
        <v>3186</v>
      </c>
      <c r="M4718" s="63" t="s">
        <v>3187</v>
      </c>
      <c r="N4718" s="63" t="s">
        <v>3198</v>
      </c>
      <c r="O4718" s="62">
        <v>3</v>
      </c>
      <c r="P4718" s="64"/>
    </row>
    <row r="4719" spans="2:16" x14ac:dyDescent="0.25">
      <c r="B4719" s="62">
        <v>4714</v>
      </c>
      <c r="C4719" s="63" t="s">
        <v>3182</v>
      </c>
      <c r="D4719" s="63" t="s">
        <v>3182</v>
      </c>
      <c r="E4719" s="63" t="s">
        <v>3228</v>
      </c>
      <c r="F4719" s="63" t="s">
        <v>3228</v>
      </c>
      <c r="G4719" s="63"/>
      <c r="H4719" s="63"/>
      <c r="I4719" s="62" t="s">
        <v>3189</v>
      </c>
      <c r="J4719" s="63">
        <v>80</v>
      </c>
      <c r="K4719" s="63">
        <v>12</v>
      </c>
      <c r="L4719" s="63" t="s">
        <v>3186</v>
      </c>
      <c r="M4719" s="63" t="s">
        <v>3187</v>
      </c>
      <c r="N4719" s="63" t="s">
        <v>3198</v>
      </c>
      <c r="O4719" s="62">
        <v>3</v>
      </c>
      <c r="P4719" s="64"/>
    </row>
    <row r="4720" spans="2:16" x14ac:dyDescent="0.25">
      <c r="B4720" s="62">
        <v>4715</v>
      </c>
      <c r="C4720" s="63" t="s">
        <v>3182</v>
      </c>
      <c r="D4720" s="63" t="s">
        <v>3182</v>
      </c>
      <c r="E4720" s="63" t="s">
        <v>3228</v>
      </c>
      <c r="F4720" s="63" t="s">
        <v>3228</v>
      </c>
      <c r="G4720" s="63"/>
      <c r="H4720" s="63"/>
      <c r="I4720" s="62" t="s">
        <v>3189</v>
      </c>
      <c r="J4720" s="63">
        <v>80</v>
      </c>
      <c r="K4720" s="63">
        <v>12</v>
      </c>
      <c r="L4720" s="63" t="s">
        <v>3186</v>
      </c>
      <c r="M4720" s="63" t="s">
        <v>3187</v>
      </c>
      <c r="N4720" s="63" t="s">
        <v>3198</v>
      </c>
      <c r="O4720" s="62">
        <v>3</v>
      </c>
      <c r="P4720" s="64"/>
    </row>
    <row r="4721" spans="2:16" x14ac:dyDescent="0.25">
      <c r="B4721" s="62">
        <v>4716</v>
      </c>
      <c r="C4721" s="63" t="s">
        <v>3182</v>
      </c>
      <c r="D4721" s="63" t="s">
        <v>3182</v>
      </c>
      <c r="E4721" s="63" t="s">
        <v>3182</v>
      </c>
      <c r="F4721" s="63" t="s">
        <v>3182</v>
      </c>
      <c r="G4721" s="63"/>
      <c r="H4721" s="63"/>
      <c r="I4721" s="62" t="s">
        <v>3189</v>
      </c>
      <c r="J4721" s="63">
        <v>32.9</v>
      </c>
      <c r="K4721" s="63">
        <v>14</v>
      </c>
      <c r="L4721" s="63" t="s">
        <v>3186</v>
      </c>
      <c r="M4721" s="63" t="s">
        <v>3187</v>
      </c>
      <c r="N4721" s="63" t="s">
        <v>3203</v>
      </c>
      <c r="O4721" s="62">
        <v>3</v>
      </c>
      <c r="P4721" s="64"/>
    </row>
    <row r="4722" spans="2:16" x14ac:dyDescent="0.25">
      <c r="B4722" s="62">
        <v>4717</v>
      </c>
      <c r="C4722" s="63" t="s">
        <v>3182</v>
      </c>
      <c r="D4722" s="63" t="s">
        <v>3196</v>
      </c>
      <c r="E4722" s="63" t="s">
        <v>3210</v>
      </c>
      <c r="F4722" s="63" t="s">
        <v>3210</v>
      </c>
      <c r="G4722" s="63"/>
      <c r="H4722" s="63"/>
      <c r="I4722" s="62" t="s">
        <v>3200</v>
      </c>
      <c r="J4722" s="63">
        <v>29.9</v>
      </c>
      <c r="K4722" s="63">
        <v>7</v>
      </c>
      <c r="L4722" s="63" t="s">
        <v>3186</v>
      </c>
      <c r="M4722" s="63" t="s">
        <v>3187</v>
      </c>
      <c r="N4722" s="63" t="s">
        <v>3201</v>
      </c>
      <c r="O4722" s="62">
        <v>1</v>
      </c>
    </row>
    <row r="4723" spans="2:16" x14ac:dyDescent="0.25">
      <c r="B4723" s="62">
        <v>4718</v>
      </c>
      <c r="C4723" s="63" t="s">
        <v>3182</v>
      </c>
      <c r="D4723" s="63" t="s">
        <v>3196</v>
      </c>
      <c r="E4723" s="63" t="s">
        <v>3210</v>
      </c>
      <c r="F4723" s="63" t="s">
        <v>3210</v>
      </c>
      <c r="G4723" s="63"/>
      <c r="H4723" s="63"/>
      <c r="I4723" s="62" t="s">
        <v>3200</v>
      </c>
      <c r="J4723" s="63">
        <v>40</v>
      </c>
      <c r="K4723" s="63">
        <v>8</v>
      </c>
      <c r="L4723" s="63" t="s">
        <v>3186</v>
      </c>
      <c r="M4723" s="63" t="s">
        <v>3187</v>
      </c>
      <c r="N4723" s="63" t="s">
        <v>3204</v>
      </c>
      <c r="O4723" s="62">
        <v>2</v>
      </c>
    </row>
    <row r="4724" spans="2:16" x14ac:dyDescent="0.25">
      <c r="B4724" s="62">
        <v>4719</v>
      </c>
      <c r="C4724" s="63" t="s">
        <v>3182</v>
      </c>
      <c r="D4724" s="63" t="s">
        <v>3196</v>
      </c>
      <c r="E4724" s="63" t="s">
        <v>3210</v>
      </c>
      <c r="F4724" s="63" t="s">
        <v>3210</v>
      </c>
      <c r="G4724" s="63"/>
      <c r="H4724" s="63"/>
      <c r="I4724" s="62" t="s">
        <v>3200</v>
      </c>
      <c r="J4724" s="63">
        <v>40</v>
      </c>
      <c r="K4724" s="63">
        <v>8</v>
      </c>
      <c r="L4724" s="63" t="s">
        <v>3186</v>
      </c>
      <c r="M4724" s="63" t="s">
        <v>3187</v>
      </c>
      <c r="N4724" s="63" t="s">
        <v>3204</v>
      </c>
      <c r="O4724" s="62">
        <v>2</v>
      </c>
    </row>
    <row r="4725" spans="2:16" x14ac:dyDescent="0.25">
      <c r="B4725" s="62">
        <v>4720</v>
      </c>
      <c r="C4725" s="63" t="s">
        <v>3182</v>
      </c>
      <c r="D4725" s="63" t="s">
        <v>3196</v>
      </c>
      <c r="E4725" s="63" t="s">
        <v>3210</v>
      </c>
      <c r="F4725" s="63" t="s">
        <v>3210</v>
      </c>
      <c r="G4725" s="63"/>
      <c r="H4725" s="63"/>
      <c r="I4725" s="62" t="s">
        <v>3200</v>
      </c>
      <c r="J4725" s="63">
        <v>40</v>
      </c>
      <c r="K4725" s="63">
        <v>8</v>
      </c>
      <c r="L4725" s="63" t="s">
        <v>3186</v>
      </c>
      <c r="M4725" s="63" t="s">
        <v>3187</v>
      </c>
      <c r="N4725" s="63" t="s">
        <v>3204</v>
      </c>
      <c r="O4725" s="62">
        <v>2</v>
      </c>
    </row>
    <row r="4726" spans="2:16" x14ac:dyDescent="0.25">
      <c r="B4726" s="62">
        <v>4721</v>
      </c>
      <c r="C4726" s="63" t="s">
        <v>3182</v>
      </c>
      <c r="D4726" s="63" t="s">
        <v>3182</v>
      </c>
      <c r="E4726" s="63" t="s">
        <v>3188</v>
      </c>
      <c r="F4726" s="63" t="s">
        <v>3188</v>
      </c>
      <c r="G4726" s="63"/>
      <c r="H4726" s="63"/>
      <c r="I4726" s="62" t="s">
        <v>3189</v>
      </c>
      <c r="J4726" s="63">
        <v>80</v>
      </c>
      <c r="K4726" s="63">
        <v>12</v>
      </c>
      <c r="L4726" s="63" t="s">
        <v>3186</v>
      </c>
      <c r="M4726" s="63" t="s">
        <v>3187</v>
      </c>
      <c r="N4726" s="63" t="s">
        <v>3198</v>
      </c>
      <c r="O4726" s="62">
        <v>3</v>
      </c>
      <c r="P4726" s="64"/>
    </row>
    <row r="4727" spans="2:16" x14ac:dyDescent="0.25">
      <c r="B4727" s="62">
        <v>4722</v>
      </c>
      <c r="C4727" s="63" t="s">
        <v>3182</v>
      </c>
      <c r="D4727" s="63" t="s">
        <v>3182</v>
      </c>
      <c r="E4727" s="63" t="s">
        <v>3188</v>
      </c>
      <c r="F4727" s="63" t="s">
        <v>3188</v>
      </c>
      <c r="G4727" s="63"/>
      <c r="H4727" s="63"/>
      <c r="I4727" s="62" t="s">
        <v>3189</v>
      </c>
      <c r="J4727" s="63">
        <v>80</v>
      </c>
      <c r="K4727" s="63">
        <v>12</v>
      </c>
      <c r="L4727" s="63" t="s">
        <v>3186</v>
      </c>
      <c r="M4727" s="63" t="s">
        <v>3187</v>
      </c>
      <c r="N4727" s="63" t="s">
        <v>3198</v>
      </c>
      <c r="O4727" s="62">
        <v>3</v>
      </c>
      <c r="P4727" s="64"/>
    </row>
    <row r="4728" spans="2:16" x14ac:dyDescent="0.25">
      <c r="B4728" s="62">
        <v>4723</v>
      </c>
      <c r="C4728" s="63" t="s">
        <v>3182</v>
      </c>
      <c r="D4728" s="63" t="s">
        <v>3182</v>
      </c>
      <c r="E4728" s="63" t="s">
        <v>3188</v>
      </c>
      <c r="F4728" s="63" t="s">
        <v>3188</v>
      </c>
      <c r="G4728" s="63"/>
      <c r="H4728" s="63"/>
      <c r="I4728" s="62" t="s">
        <v>3200</v>
      </c>
      <c r="J4728" s="63">
        <v>40</v>
      </c>
      <c r="K4728" s="63">
        <v>8</v>
      </c>
      <c r="L4728" s="63" t="s">
        <v>3186</v>
      </c>
      <c r="M4728" s="63" t="s">
        <v>3187</v>
      </c>
      <c r="N4728" s="63" t="s">
        <v>3221</v>
      </c>
      <c r="O4728" s="62">
        <v>2</v>
      </c>
    </row>
    <row r="4729" spans="2:16" x14ac:dyDescent="0.25">
      <c r="B4729" s="62">
        <v>4724</v>
      </c>
      <c r="C4729" s="63" t="s">
        <v>3182</v>
      </c>
      <c r="D4729" s="63" t="s">
        <v>3182</v>
      </c>
      <c r="E4729" s="63" t="s">
        <v>3188</v>
      </c>
      <c r="F4729" s="63" t="s">
        <v>3188</v>
      </c>
      <c r="G4729" s="63"/>
      <c r="H4729" s="63"/>
      <c r="I4729" s="62" t="s">
        <v>3200</v>
      </c>
      <c r="J4729" s="63">
        <v>40</v>
      </c>
      <c r="K4729" s="63">
        <v>7</v>
      </c>
      <c r="L4729" s="63" t="s">
        <v>3186</v>
      </c>
      <c r="M4729" s="63" t="s">
        <v>3187</v>
      </c>
      <c r="N4729" s="63" t="s">
        <v>3233</v>
      </c>
      <c r="O4729" s="62">
        <v>1</v>
      </c>
    </row>
    <row r="4730" spans="2:16" x14ac:dyDescent="0.25">
      <c r="B4730" s="62">
        <v>4725</v>
      </c>
      <c r="C4730" s="63" t="s">
        <v>3182</v>
      </c>
      <c r="D4730" s="63" t="s">
        <v>3182</v>
      </c>
      <c r="E4730" s="63" t="s">
        <v>3188</v>
      </c>
      <c r="F4730" s="63" t="s">
        <v>3188</v>
      </c>
      <c r="G4730" s="63"/>
      <c r="H4730" s="63"/>
      <c r="I4730" s="62" t="s">
        <v>3200</v>
      </c>
      <c r="J4730" s="63">
        <v>40</v>
      </c>
      <c r="K4730" s="63">
        <v>7</v>
      </c>
      <c r="L4730" s="63" t="s">
        <v>3186</v>
      </c>
      <c r="M4730" s="63" t="s">
        <v>3187</v>
      </c>
      <c r="N4730" s="63" t="s">
        <v>3233</v>
      </c>
      <c r="O4730" s="62">
        <v>1</v>
      </c>
    </row>
    <row r="4731" spans="2:16" x14ac:dyDescent="0.25">
      <c r="B4731" s="62">
        <v>4726</v>
      </c>
      <c r="C4731" s="63" t="s">
        <v>3182</v>
      </c>
      <c r="D4731" s="63" t="s">
        <v>3182</v>
      </c>
      <c r="E4731" s="63" t="s">
        <v>3188</v>
      </c>
      <c r="F4731" s="63" t="s">
        <v>3188</v>
      </c>
      <c r="G4731" s="63"/>
      <c r="H4731" s="63"/>
      <c r="I4731" s="62" t="s">
        <v>3200</v>
      </c>
      <c r="J4731" s="63">
        <v>40</v>
      </c>
      <c r="K4731" s="63">
        <v>7</v>
      </c>
      <c r="L4731" s="63" t="s">
        <v>3186</v>
      </c>
      <c r="M4731" s="63" t="s">
        <v>3187</v>
      </c>
      <c r="N4731" s="63" t="s">
        <v>3233</v>
      </c>
      <c r="O4731" s="62">
        <v>1</v>
      </c>
    </row>
    <row r="4732" spans="2:16" x14ac:dyDescent="0.25">
      <c r="B4732" s="62">
        <v>4727</v>
      </c>
      <c r="C4732" s="63" t="s">
        <v>3182</v>
      </c>
      <c r="D4732" s="63" t="s">
        <v>3182</v>
      </c>
      <c r="E4732" s="63" t="s">
        <v>3188</v>
      </c>
      <c r="F4732" s="63" t="s">
        <v>3188</v>
      </c>
      <c r="G4732" s="63"/>
      <c r="H4732" s="63"/>
      <c r="I4732" s="62" t="s">
        <v>3200</v>
      </c>
      <c r="J4732" s="63">
        <v>40</v>
      </c>
      <c r="K4732" s="63">
        <v>8</v>
      </c>
      <c r="L4732" s="63" t="s">
        <v>3186</v>
      </c>
      <c r="M4732" s="63" t="s">
        <v>3187</v>
      </c>
      <c r="N4732" s="63" t="s">
        <v>3221</v>
      </c>
      <c r="O4732" s="62">
        <v>2</v>
      </c>
    </row>
    <row r="4733" spans="2:16" x14ac:dyDescent="0.25">
      <c r="B4733" s="62">
        <v>4728</v>
      </c>
      <c r="C4733" s="63" t="s">
        <v>3182</v>
      </c>
      <c r="D4733" s="63" t="s">
        <v>3182</v>
      </c>
      <c r="E4733" s="63" t="s">
        <v>3217</v>
      </c>
      <c r="F4733" s="63" t="s">
        <v>3217</v>
      </c>
      <c r="G4733" s="63"/>
      <c r="H4733" s="63"/>
      <c r="I4733" s="62" t="s">
        <v>3189</v>
      </c>
      <c r="J4733" s="63">
        <v>80</v>
      </c>
      <c r="K4733" s="63">
        <v>13</v>
      </c>
      <c r="L4733" s="63" t="s">
        <v>3186</v>
      </c>
      <c r="M4733" s="63" t="s">
        <v>3187</v>
      </c>
      <c r="N4733" s="63" t="s">
        <v>3199</v>
      </c>
      <c r="O4733" s="62">
        <v>3</v>
      </c>
      <c r="P4733" s="64"/>
    </row>
    <row r="4734" spans="2:16" x14ac:dyDescent="0.25">
      <c r="B4734" s="62">
        <v>4729</v>
      </c>
      <c r="C4734" s="63" t="s">
        <v>3182</v>
      </c>
      <c r="D4734" s="63" t="s">
        <v>3182</v>
      </c>
      <c r="E4734" s="63" t="s">
        <v>3217</v>
      </c>
      <c r="F4734" s="63" t="s">
        <v>3217</v>
      </c>
      <c r="G4734" s="63"/>
      <c r="H4734" s="63"/>
      <c r="I4734" s="62" t="s">
        <v>3189</v>
      </c>
      <c r="J4734" s="63">
        <v>80</v>
      </c>
      <c r="K4734" s="63">
        <v>13</v>
      </c>
      <c r="L4734" s="63" t="s">
        <v>3186</v>
      </c>
      <c r="M4734" s="63" t="s">
        <v>3187</v>
      </c>
      <c r="N4734" s="63" t="s">
        <v>3199</v>
      </c>
      <c r="O4734" s="62">
        <v>3</v>
      </c>
      <c r="P4734" s="64"/>
    </row>
    <row r="4735" spans="2:16" x14ac:dyDescent="0.25">
      <c r="B4735" s="62">
        <v>4730</v>
      </c>
      <c r="C4735" s="63" t="s">
        <v>3182</v>
      </c>
      <c r="D4735" s="63" t="s">
        <v>3182</v>
      </c>
      <c r="E4735" s="63" t="s">
        <v>3207</v>
      </c>
      <c r="F4735" s="63" t="s">
        <v>3207</v>
      </c>
      <c r="G4735" s="63"/>
      <c r="H4735" s="63"/>
      <c r="I4735" s="62" t="s">
        <v>3189</v>
      </c>
      <c r="J4735" s="63">
        <v>80</v>
      </c>
      <c r="K4735" s="63">
        <v>13</v>
      </c>
      <c r="L4735" s="63" t="s">
        <v>3186</v>
      </c>
      <c r="M4735" s="63" t="s">
        <v>3187</v>
      </c>
      <c r="N4735" s="63" t="s">
        <v>3199</v>
      </c>
      <c r="O4735" s="62">
        <v>3</v>
      </c>
      <c r="P4735" s="64"/>
    </row>
    <row r="4736" spans="2:16" x14ac:dyDescent="0.25">
      <c r="B4736" s="62">
        <v>4731</v>
      </c>
      <c r="C4736" s="63" t="s">
        <v>3182</v>
      </c>
      <c r="D4736" s="63" t="s">
        <v>3182</v>
      </c>
      <c r="E4736" s="63" t="s">
        <v>3188</v>
      </c>
      <c r="F4736" s="63" t="s">
        <v>3188</v>
      </c>
      <c r="G4736" s="63"/>
      <c r="H4736" s="63"/>
      <c r="I4736" s="62" t="s">
        <v>3189</v>
      </c>
      <c r="J4736" s="63">
        <v>80</v>
      </c>
      <c r="K4736" s="63">
        <v>13</v>
      </c>
      <c r="L4736" s="63" t="s">
        <v>3186</v>
      </c>
      <c r="M4736" s="63" t="s">
        <v>3187</v>
      </c>
      <c r="N4736" s="63" t="s">
        <v>3199</v>
      </c>
      <c r="O4736" s="62">
        <v>3</v>
      </c>
      <c r="P4736" s="64"/>
    </row>
    <row r="4737" spans="2:16" x14ac:dyDescent="0.25">
      <c r="B4737" s="62">
        <v>4732</v>
      </c>
      <c r="C4737" s="63" t="s">
        <v>3182</v>
      </c>
      <c r="D4737" s="63" t="s">
        <v>3182</v>
      </c>
      <c r="E4737" s="63" t="s">
        <v>3207</v>
      </c>
      <c r="F4737" s="63" t="s">
        <v>3207</v>
      </c>
      <c r="G4737" s="63"/>
      <c r="H4737" s="63"/>
      <c r="I4737" s="62" t="s">
        <v>3189</v>
      </c>
      <c r="J4737" s="63">
        <v>80</v>
      </c>
      <c r="K4737" s="63">
        <v>13</v>
      </c>
      <c r="L4737" s="63" t="s">
        <v>3186</v>
      </c>
      <c r="M4737" s="63" t="s">
        <v>3187</v>
      </c>
      <c r="N4737" s="63" t="s">
        <v>3199</v>
      </c>
      <c r="O4737" s="62">
        <v>3</v>
      </c>
      <c r="P4737" s="64"/>
    </row>
    <row r="4738" spans="2:16" x14ac:dyDescent="0.25">
      <c r="B4738" s="62">
        <v>4733</v>
      </c>
      <c r="C4738" s="63" t="s">
        <v>3182</v>
      </c>
      <c r="D4738" s="63" t="s">
        <v>3182</v>
      </c>
      <c r="E4738" s="63" t="s">
        <v>3207</v>
      </c>
      <c r="F4738" s="63" t="s">
        <v>3207</v>
      </c>
      <c r="G4738" s="63"/>
      <c r="H4738" s="63"/>
      <c r="I4738" s="62" t="s">
        <v>3189</v>
      </c>
      <c r="J4738" s="63">
        <v>80</v>
      </c>
      <c r="K4738" s="63">
        <v>13</v>
      </c>
      <c r="L4738" s="63" t="s">
        <v>3186</v>
      </c>
      <c r="M4738" s="63" t="s">
        <v>3187</v>
      </c>
      <c r="N4738" s="63" t="s">
        <v>3199</v>
      </c>
      <c r="O4738" s="62">
        <v>3</v>
      </c>
      <c r="P4738" s="64"/>
    </row>
    <row r="4739" spans="2:16" x14ac:dyDescent="0.25">
      <c r="B4739" s="62">
        <v>4734</v>
      </c>
      <c r="C4739" s="63" t="s">
        <v>3182</v>
      </c>
      <c r="D4739" s="63" t="s">
        <v>3182</v>
      </c>
      <c r="E4739" s="63" t="s">
        <v>3207</v>
      </c>
      <c r="F4739" s="63" t="s">
        <v>3207</v>
      </c>
      <c r="G4739" s="63"/>
      <c r="H4739" s="63"/>
      <c r="I4739" s="62" t="s">
        <v>3189</v>
      </c>
      <c r="J4739" s="63">
        <v>80</v>
      </c>
      <c r="K4739" s="63">
        <v>13</v>
      </c>
      <c r="L4739" s="63" t="s">
        <v>3186</v>
      </c>
      <c r="M4739" s="63" t="s">
        <v>3187</v>
      </c>
      <c r="N4739" s="63" t="s">
        <v>3199</v>
      </c>
      <c r="O4739" s="62">
        <v>3</v>
      </c>
      <c r="P4739" s="64"/>
    </row>
    <row r="4740" spans="2:16" x14ac:dyDescent="0.25">
      <c r="B4740" s="62">
        <v>4735</v>
      </c>
      <c r="C4740" s="63" t="s">
        <v>3182</v>
      </c>
      <c r="D4740" s="63" t="s">
        <v>3182</v>
      </c>
      <c r="E4740" s="63" t="s">
        <v>3207</v>
      </c>
      <c r="F4740" s="63" t="s">
        <v>3207</v>
      </c>
      <c r="G4740" s="63"/>
      <c r="H4740" s="63"/>
      <c r="I4740" s="62" t="s">
        <v>3189</v>
      </c>
      <c r="J4740" s="63">
        <v>80</v>
      </c>
      <c r="K4740" s="63">
        <v>13</v>
      </c>
      <c r="L4740" s="63" t="s">
        <v>3186</v>
      </c>
      <c r="M4740" s="63" t="s">
        <v>3187</v>
      </c>
      <c r="N4740" s="63" t="s">
        <v>3199</v>
      </c>
      <c r="O4740" s="62">
        <v>3</v>
      </c>
      <c r="P4740" s="64"/>
    </row>
    <row r="4741" spans="2:16" x14ac:dyDescent="0.25">
      <c r="B4741" s="62">
        <v>4736</v>
      </c>
      <c r="C4741" s="63" t="s">
        <v>3182</v>
      </c>
      <c r="D4741" s="63" t="s">
        <v>3182</v>
      </c>
      <c r="E4741" s="63" t="s">
        <v>3207</v>
      </c>
      <c r="F4741" s="63" t="s">
        <v>3207</v>
      </c>
      <c r="G4741" s="63"/>
      <c r="H4741" s="63"/>
      <c r="I4741" s="62" t="s">
        <v>3189</v>
      </c>
      <c r="J4741" s="63">
        <v>80</v>
      </c>
      <c r="K4741" s="63">
        <v>13</v>
      </c>
      <c r="L4741" s="63" t="s">
        <v>3186</v>
      </c>
      <c r="M4741" s="63" t="s">
        <v>3187</v>
      </c>
      <c r="N4741" s="63" t="s">
        <v>3199</v>
      </c>
      <c r="O4741" s="62">
        <v>3</v>
      </c>
      <c r="P4741" s="64"/>
    </row>
    <row r="4742" spans="2:16" x14ac:dyDescent="0.25">
      <c r="B4742" s="62">
        <v>4737</v>
      </c>
      <c r="C4742" s="63" t="s">
        <v>3182</v>
      </c>
      <c r="D4742" s="63" t="s">
        <v>3182</v>
      </c>
      <c r="E4742" s="63" t="s">
        <v>3207</v>
      </c>
      <c r="F4742" s="63" t="s">
        <v>3207</v>
      </c>
      <c r="G4742" s="63"/>
      <c r="H4742" s="63"/>
      <c r="I4742" s="62" t="s">
        <v>3189</v>
      </c>
      <c r="J4742" s="63">
        <v>80</v>
      </c>
      <c r="K4742" s="63">
        <v>13</v>
      </c>
      <c r="L4742" s="63" t="s">
        <v>3186</v>
      </c>
      <c r="M4742" s="63" t="s">
        <v>3187</v>
      </c>
      <c r="N4742" s="63" t="s">
        <v>3199</v>
      </c>
      <c r="O4742" s="62">
        <v>3</v>
      </c>
      <c r="P4742" s="64"/>
    </row>
    <row r="4743" spans="2:16" x14ac:dyDescent="0.25">
      <c r="B4743" s="62">
        <v>4738</v>
      </c>
      <c r="C4743" s="63" t="s">
        <v>3182</v>
      </c>
      <c r="D4743" s="63" t="s">
        <v>3182</v>
      </c>
      <c r="E4743" s="63" t="s">
        <v>3207</v>
      </c>
      <c r="F4743" s="63" t="s">
        <v>3207</v>
      </c>
      <c r="G4743" s="63"/>
      <c r="H4743" s="63"/>
      <c r="I4743" s="62" t="s">
        <v>3189</v>
      </c>
      <c r="J4743" s="63">
        <v>80</v>
      </c>
      <c r="K4743" s="63">
        <v>13</v>
      </c>
      <c r="L4743" s="63" t="s">
        <v>3186</v>
      </c>
      <c r="M4743" s="63" t="s">
        <v>3187</v>
      </c>
      <c r="N4743" s="63" t="s">
        <v>3199</v>
      </c>
      <c r="O4743" s="62">
        <v>3</v>
      </c>
      <c r="P4743" s="64"/>
    </row>
    <row r="4744" spans="2:16" x14ac:dyDescent="0.25">
      <c r="B4744" s="62">
        <v>4739</v>
      </c>
      <c r="C4744" s="63" t="s">
        <v>3182</v>
      </c>
      <c r="D4744" s="63" t="s">
        <v>3182</v>
      </c>
      <c r="E4744" s="63" t="s">
        <v>3207</v>
      </c>
      <c r="F4744" s="63" t="s">
        <v>3207</v>
      </c>
      <c r="G4744" s="63"/>
      <c r="H4744" s="63"/>
      <c r="I4744" s="62" t="s">
        <v>3189</v>
      </c>
      <c r="J4744" s="63">
        <v>80</v>
      </c>
      <c r="K4744" s="63">
        <v>13</v>
      </c>
      <c r="L4744" s="63" t="s">
        <v>3186</v>
      </c>
      <c r="M4744" s="63" t="s">
        <v>3187</v>
      </c>
      <c r="N4744" s="63" t="s">
        <v>3199</v>
      </c>
      <c r="O4744" s="62">
        <v>3</v>
      </c>
      <c r="P4744" s="64"/>
    </row>
    <row r="4745" spans="2:16" x14ac:dyDescent="0.25">
      <c r="B4745" s="62">
        <v>4740</v>
      </c>
      <c r="C4745" s="63" t="s">
        <v>3182</v>
      </c>
      <c r="D4745" s="63" t="s">
        <v>3182</v>
      </c>
      <c r="E4745" s="63" t="s">
        <v>3207</v>
      </c>
      <c r="F4745" s="63" t="s">
        <v>3207</v>
      </c>
      <c r="G4745" s="63"/>
      <c r="H4745" s="63"/>
      <c r="I4745" s="62" t="s">
        <v>3189</v>
      </c>
      <c r="J4745" s="63">
        <v>80</v>
      </c>
      <c r="K4745" s="63">
        <v>13</v>
      </c>
      <c r="L4745" s="63" t="s">
        <v>3186</v>
      </c>
      <c r="M4745" s="63" t="s">
        <v>3187</v>
      </c>
      <c r="N4745" s="63" t="s">
        <v>3199</v>
      </c>
      <c r="O4745" s="62">
        <v>3</v>
      </c>
      <c r="P4745" s="64"/>
    </row>
    <row r="4746" spans="2:16" x14ac:dyDescent="0.25">
      <c r="B4746" s="62">
        <v>4741</v>
      </c>
      <c r="C4746" s="63" t="s">
        <v>3182</v>
      </c>
      <c r="D4746" s="63" t="s">
        <v>3182</v>
      </c>
      <c r="E4746" s="63" t="s">
        <v>3207</v>
      </c>
      <c r="F4746" s="63" t="s">
        <v>3207</v>
      </c>
      <c r="G4746" s="63"/>
      <c r="H4746" s="63"/>
      <c r="I4746" s="62" t="s">
        <v>3189</v>
      </c>
      <c r="J4746" s="63">
        <v>80</v>
      </c>
      <c r="K4746" s="63">
        <v>13</v>
      </c>
      <c r="L4746" s="63" t="s">
        <v>3186</v>
      </c>
      <c r="M4746" s="63" t="s">
        <v>3187</v>
      </c>
      <c r="N4746" s="63" t="s">
        <v>3199</v>
      </c>
      <c r="O4746" s="62">
        <v>3</v>
      </c>
      <c r="P4746" s="64"/>
    </row>
    <row r="4747" spans="2:16" x14ac:dyDescent="0.25">
      <c r="B4747" s="62">
        <v>4742</v>
      </c>
      <c r="C4747" s="63" t="s">
        <v>3182</v>
      </c>
      <c r="D4747" s="63" t="s">
        <v>3182</v>
      </c>
      <c r="E4747" s="63" t="s">
        <v>3207</v>
      </c>
      <c r="F4747" s="63" t="s">
        <v>3207</v>
      </c>
      <c r="G4747" s="63"/>
      <c r="H4747" s="63"/>
      <c r="I4747" s="62" t="s">
        <v>3189</v>
      </c>
      <c r="J4747" s="63">
        <v>80</v>
      </c>
      <c r="K4747" s="63">
        <v>13</v>
      </c>
      <c r="L4747" s="63" t="s">
        <v>3186</v>
      </c>
      <c r="M4747" s="63" t="s">
        <v>3187</v>
      </c>
      <c r="N4747" s="63" t="s">
        <v>3199</v>
      </c>
      <c r="O4747" s="62">
        <v>3</v>
      </c>
      <c r="P4747" s="64"/>
    </row>
    <row r="4748" spans="2:16" x14ac:dyDescent="0.25">
      <c r="B4748" s="62">
        <v>4743</v>
      </c>
      <c r="C4748" s="63" t="s">
        <v>3182</v>
      </c>
      <c r="D4748" s="63" t="s">
        <v>3182</v>
      </c>
      <c r="E4748" s="63" t="s">
        <v>3207</v>
      </c>
      <c r="F4748" s="63" t="s">
        <v>3207</v>
      </c>
      <c r="G4748" s="63"/>
      <c r="H4748" s="63"/>
      <c r="I4748" s="62" t="s">
        <v>3189</v>
      </c>
      <c r="J4748" s="63">
        <v>80</v>
      </c>
      <c r="K4748" s="63">
        <v>13</v>
      </c>
      <c r="L4748" s="63" t="s">
        <v>3186</v>
      </c>
      <c r="M4748" s="63" t="s">
        <v>3187</v>
      </c>
      <c r="N4748" s="63" t="s">
        <v>3199</v>
      </c>
      <c r="O4748" s="62">
        <v>3</v>
      </c>
      <c r="P4748" s="64"/>
    </row>
    <row r="4749" spans="2:16" x14ac:dyDescent="0.25">
      <c r="B4749" s="62">
        <v>4744</v>
      </c>
      <c r="C4749" s="63" t="s">
        <v>3182</v>
      </c>
      <c r="D4749" s="63" t="s">
        <v>3182</v>
      </c>
      <c r="E4749" s="63" t="s">
        <v>3207</v>
      </c>
      <c r="F4749" s="63" t="s">
        <v>3207</v>
      </c>
      <c r="G4749" s="63"/>
      <c r="H4749" s="63"/>
      <c r="I4749" s="62" t="s">
        <v>3189</v>
      </c>
      <c r="J4749" s="63">
        <v>80</v>
      </c>
      <c r="K4749" s="63">
        <v>13</v>
      </c>
      <c r="L4749" s="63" t="s">
        <v>3186</v>
      </c>
      <c r="M4749" s="63" t="s">
        <v>3187</v>
      </c>
      <c r="N4749" s="63" t="s">
        <v>3199</v>
      </c>
      <c r="O4749" s="62">
        <v>3</v>
      </c>
      <c r="P4749" s="64"/>
    </row>
    <row r="4750" spans="2:16" x14ac:dyDescent="0.25">
      <c r="B4750" s="62">
        <v>4745</v>
      </c>
      <c r="C4750" s="63" t="s">
        <v>3182</v>
      </c>
      <c r="D4750" s="63" t="s">
        <v>3182</v>
      </c>
      <c r="E4750" s="63" t="s">
        <v>3207</v>
      </c>
      <c r="F4750" s="63" t="s">
        <v>3207</v>
      </c>
      <c r="G4750" s="63"/>
      <c r="H4750" s="63"/>
      <c r="I4750" s="62" t="s">
        <v>3189</v>
      </c>
      <c r="J4750" s="63">
        <v>80</v>
      </c>
      <c r="K4750" s="63">
        <v>13</v>
      </c>
      <c r="L4750" s="63" t="s">
        <v>3186</v>
      </c>
      <c r="M4750" s="63" t="s">
        <v>3187</v>
      </c>
      <c r="N4750" s="63" t="s">
        <v>3199</v>
      </c>
      <c r="O4750" s="62">
        <v>3</v>
      </c>
      <c r="P4750" s="64"/>
    </row>
    <row r="4751" spans="2:16" x14ac:dyDescent="0.25">
      <c r="B4751" s="62">
        <v>4746</v>
      </c>
      <c r="C4751" s="63" t="s">
        <v>3182</v>
      </c>
      <c r="D4751" s="63" t="s">
        <v>3182</v>
      </c>
      <c r="E4751" s="63" t="s">
        <v>3207</v>
      </c>
      <c r="F4751" s="63" t="s">
        <v>3207</v>
      </c>
      <c r="G4751" s="63"/>
      <c r="H4751" s="63"/>
      <c r="I4751" s="62" t="s">
        <v>3189</v>
      </c>
      <c r="J4751" s="63">
        <v>80</v>
      </c>
      <c r="K4751" s="63">
        <v>13</v>
      </c>
      <c r="L4751" s="63" t="s">
        <v>3186</v>
      </c>
      <c r="M4751" s="63" t="s">
        <v>3187</v>
      </c>
      <c r="N4751" s="63" t="s">
        <v>3199</v>
      </c>
      <c r="O4751" s="62">
        <v>3</v>
      </c>
      <c r="P4751" s="64"/>
    </row>
    <row r="4752" spans="2:16" x14ac:dyDescent="0.25">
      <c r="B4752" s="62">
        <v>4747</v>
      </c>
      <c r="C4752" s="63" t="s">
        <v>3182</v>
      </c>
      <c r="D4752" s="63" t="s">
        <v>3182</v>
      </c>
      <c r="E4752" s="63" t="s">
        <v>3207</v>
      </c>
      <c r="F4752" s="63" t="s">
        <v>3207</v>
      </c>
      <c r="G4752" s="63"/>
      <c r="H4752" s="63"/>
      <c r="I4752" s="62" t="s">
        <v>3189</v>
      </c>
      <c r="J4752" s="63">
        <v>80</v>
      </c>
      <c r="K4752" s="63">
        <v>13</v>
      </c>
      <c r="L4752" s="63" t="s">
        <v>3186</v>
      </c>
      <c r="M4752" s="63" t="s">
        <v>3187</v>
      </c>
      <c r="N4752" s="63" t="s">
        <v>3199</v>
      </c>
      <c r="O4752" s="62">
        <v>3</v>
      </c>
      <c r="P4752" s="64"/>
    </row>
    <row r="4753" spans="2:16" x14ac:dyDescent="0.25">
      <c r="B4753" s="62">
        <v>4748</v>
      </c>
      <c r="C4753" s="63" t="s">
        <v>3182</v>
      </c>
      <c r="D4753" s="63" t="s">
        <v>3182</v>
      </c>
      <c r="E4753" s="63" t="s">
        <v>3207</v>
      </c>
      <c r="F4753" s="63" t="s">
        <v>3207</v>
      </c>
      <c r="G4753" s="63"/>
      <c r="H4753" s="63"/>
      <c r="I4753" s="62" t="s">
        <v>3189</v>
      </c>
      <c r="J4753" s="63">
        <v>80</v>
      </c>
      <c r="K4753" s="63">
        <v>13</v>
      </c>
      <c r="L4753" s="63" t="s">
        <v>3186</v>
      </c>
      <c r="M4753" s="63" t="s">
        <v>3187</v>
      </c>
      <c r="N4753" s="63" t="s">
        <v>3199</v>
      </c>
      <c r="O4753" s="62">
        <v>3</v>
      </c>
      <c r="P4753" s="64"/>
    </row>
    <row r="4754" spans="2:16" x14ac:dyDescent="0.25">
      <c r="B4754" s="62">
        <v>4749</v>
      </c>
      <c r="C4754" s="63" t="s">
        <v>3182</v>
      </c>
      <c r="D4754" s="63" t="s">
        <v>3182</v>
      </c>
      <c r="E4754" s="63" t="s">
        <v>3207</v>
      </c>
      <c r="F4754" s="63" t="s">
        <v>3207</v>
      </c>
      <c r="G4754" s="63"/>
      <c r="H4754" s="63"/>
      <c r="I4754" s="62" t="s">
        <v>3189</v>
      </c>
      <c r="J4754" s="63">
        <v>80</v>
      </c>
      <c r="K4754" s="63">
        <v>13</v>
      </c>
      <c r="L4754" s="63" t="s">
        <v>3186</v>
      </c>
      <c r="M4754" s="63" t="s">
        <v>3187</v>
      </c>
      <c r="N4754" s="63" t="s">
        <v>3199</v>
      </c>
      <c r="O4754" s="62">
        <v>3</v>
      </c>
      <c r="P4754" s="64"/>
    </row>
    <row r="4755" spans="2:16" x14ac:dyDescent="0.25">
      <c r="B4755" s="62">
        <v>4750</v>
      </c>
      <c r="C4755" s="63" t="s">
        <v>3182</v>
      </c>
      <c r="D4755" s="63" t="s">
        <v>3182</v>
      </c>
      <c r="E4755" s="63" t="s">
        <v>3207</v>
      </c>
      <c r="F4755" s="63" t="s">
        <v>3207</v>
      </c>
      <c r="G4755" s="63"/>
      <c r="H4755" s="63"/>
      <c r="I4755" s="62" t="s">
        <v>3189</v>
      </c>
      <c r="J4755" s="63">
        <v>80</v>
      </c>
      <c r="K4755" s="63">
        <v>13</v>
      </c>
      <c r="L4755" s="63" t="s">
        <v>3186</v>
      </c>
      <c r="M4755" s="63" t="s">
        <v>3187</v>
      </c>
      <c r="N4755" s="63" t="s">
        <v>3199</v>
      </c>
      <c r="O4755" s="62">
        <v>3</v>
      </c>
      <c r="P4755" s="64"/>
    </row>
    <row r="4756" spans="2:16" x14ac:dyDescent="0.25">
      <c r="B4756" s="62">
        <v>4751</v>
      </c>
      <c r="C4756" s="63" t="s">
        <v>3182</v>
      </c>
      <c r="D4756" s="63" t="s">
        <v>3182</v>
      </c>
      <c r="E4756" s="63" t="s">
        <v>3217</v>
      </c>
      <c r="F4756" s="63" t="s">
        <v>3217</v>
      </c>
      <c r="G4756" s="63"/>
      <c r="H4756" s="63"/>
      <c r="I4756" s="62" t="s">
        <v>3189</v>
      </c>
      <c r="J4756" s="63">
        <v>80</v>
      </c>
      <c r="K4756" s="63">
        <v>13</v>
      </c>
      <c r="L4756" s="63" t="s">
        <v>3186</v>
      </c>
      <c r="M4756" s="63" t="s">
        <v>3187</v>
      </c>
      <c r="N4756" s="63" t="s">
        <v>3199</v>
      </c>
      <c r="O4756" s="62">
        <v>3</v>
      </c>
      <c r="P4756" s="64"/>
    </row>
    <row r="4757" spans="2:16" x14ac:dyDescent="0.25">
      <c r="B4757" s="62">
        <v>4752</v>
      </c>
      <c r="C4757" s="63" t="s">
        <v>3182</v>
      </c>
      <c r="D4757" s="63" t="s">
        <v>3182</v>
      </c>
      <c r="E4757" s="63" t="s">
        <v>3217</v>
      </c>
      <c r="F4757" s="63" t="s">
        <v>3217</v>
      </c>
      <c r="G4757" s="63"/>
      <c r="H4757" s="63"/>
      <c r="I4757" s="62" t="s">
        <v>3189</v>
      </c>
      <c r="J4757" s="63">
        <v>80</v>
      </c>
      <c r="K4757" s="63">
        <v>13</v>
      </c>
      <c r="L4757" s="63" t="s">
        <v>3186</v>
      </c>
      <c r="M4757" s="63" t="s">
        <v>3187</v>
      </c>
      <c r="N4757" s="63" t="s">
        <v>3199</v>
      </c>
      <c r="O4757" s="62">
        <v>3</v>
      </c>
      <c r="P4757" s="64"/>
    </row>
    <row r="4758" spans="2:16" x14ac:dyDescent="0.25">
      <c r="B4758" s="62">
        <v>4753</v>
      </c>
      <c r="C4758" s="63" t="s">
        <v>3182</v>
      </c>
      <c r="D4758" s="63" t="s">
        <v>3182</v>
      </c>
      <c r="E4758" s="63" t="s">
        <v>3217</v>
      </c>
      <c r="F4758" s="63" t="s">
        <v>3217</v>
      </c>
      <c r="G4758" s="63"/>
      <c r="H4758" s="63"/>
      <c r="I4758" s="62" t="s">
        <v>3189</v>
      </c>
      <c r="J4758" s="63">
        <v>80</v>
      </c>
      <c r="K4758" s="63">
        <v>13</v>
      </c>
      <c r="L4758" s="63" t="s">
        <v>3186</v>
      </c>
      <c r="M4758" s="63" t="s">
        <v>3187</v>
      </c>
      <c r="N4758" s="63" t="s">
        <v>3199</v>
      </c>
      <c r="O4758" s="62">
        <v>3</v>
      </c>
      <c r="P4758" s="64"/>
    </row>
    <row r="4759" spans="2:16" x14ac:dyDescent="0.25">
      <c r="B4759" s="62">
        <v>4754</v>
      </c>
      <c r="C4759" s="63" t="s">
        <v>3182</v>
      </c>
      <c r="D4759" s="63" t="s">
        <v>3182</v>
      </c>
      <c r="E4759" s="63" t="s">
        <v>3207</v>
      </c>
      <c r="F4759" s="63" t="s">
        <v>3207</v>
      </c>
      <c r="G4759" s="63"/>
      <c r="H4759" s="63"/>
      <c r="I4759" s="62" t="s">
        <v>3189</v>
      </c>
      <c r="J4759" s="63">
        <v>80</v>
      </c>
      <c r="K4759" s="63">
        <v>13</v>
      </c>
      <c r="L4759" s="63" t="s">
        <v>3186</v>
      </c>
      <c r="M4759" s="63" t="s">
        <v>3187</v>
      </c>
      <c r="N4759" s="63" t="s">
        <v>3199</v>
      </c>
      <c r="O4759" s="62">
        <v>3</v>
      </c>
      <c r="P4759" s="64"/>
    </row>
    <row r="4760" spans="2:16" x14ac:dyDescent="0.25">
      <c r="B4760" s="62">
        <v>4755</v>
      </c>
      <c r="C4760" s="63" t="s">
        <v>3182</v>
      </c>
      <c r="D4760" s="63" t="s">
        <v>3182</v>
      </c>
      <c r="E4760" s="63" t="s">
        <v>3207</v>
      </c>
      <c r="F4760" s="63" t="s">
        <v>3207</v>
      </c>
      <c r="G4760" s="63"/>
      <c r="H4760" s="63"/>
      <c r="I4760" s="62" t="s">
        <v>3200</v>
      </c>
      <c r="J4760" s="63">
        <v>40</v>
      </c>
      <c r="K4760" s="63">
        <v>7</v>
      </c>
      <c r="L4760" s="63" t="s">
        <v>3186</v>
      </c>
      <c r="M4760" s="63" t="s">
        <v>3187</v>
      </c>
      <c r="N4760" s="63" t="s">
        <v>3233</v>
      </c>
      <c r="O4760" s="62">
        <v>1</v>
      </c>
    </row>
    <row r="4761" spans="2:16" x14ac:dyDescent="0.25">
      <c r="B4761" s="62">
        <v>4756</v>
      </c>
      <c r="C4761" s="63" t="s">
        <v>3182</v>
      </c>
      <c r="D4761" s="63" t="s">
        <v>3182</v>
      </c>
      <c r="E4761" s="63" t="s">
        <v>3207</v>
      </c>
      <c r="F4761" s="63" t="s">
        <v>3207</v>
      </c>
      <c r="G4761" s="63"/>
      <c r="H4761" s="63"/>
      <c r="I4761" s="62" t="s">
        <v>3200</v>
      </c>
      <c r="J4761" s="63">
        <v>40</v>
      </c>
      <c r="K4761" s="63">
        <v>7</v>
      </c>
      <c r="L4761" s="63" t="s">
        <v>3186</v>
      </c>
      <c r="M4761" s="63" t="s">
        <v>3187</v>
      </c>
      <c r="N4761" s="63" t="s">
        <v>3233</v>
      </c>
      <c r="O4761" s="62">
        <v>1</v>
      </c>
    </row>
    <row r="4762" spans="2:16" x14ac:dyDescent="0.25">
      <c r="B4762" s="62">
        <v>4757</v>
      </c>
      <c r="C4762" s="63" t="s">
        <v>3182</v>
      </c>
      <c r="D4762" s="63" t="s">
        <v>3182</v>
      </c>
      <c r="E4762" s="63" t="s">
        <v>3207</v>
      </c>
      <c r="F4762" s="63" t="s">
        <v>3207</v>
      </c>
      <c r="G4762" s="63"/>
      <c r="H4762" s="63"/>
      <c r="I4762" s="62" t="s">
        <v>3189</v>
      </c>
      <c r="J4762" s="63">
        <v>80</v>
      </c>
      <c r="K4762" s="63">
        <v>12</v>
      </c>
      <c r="L4762" s="63" t="s">
        <v>3186</v>
      </c>
      <c r="M4762" s="63" t="s">
        <v>3187</v>
      </c>
      <c r="N4762" s="63" t="s">
        <v>3198</v>
      </c>
      <c r="O4762" s="62">
        <v>3</v>
      </c>
      <c r="P4762" s="64"/>
    </row>
    <row r="4763" spans="2:16" x14ac:dyDescent="0.25">
      <c r="B4763" s="62">
        <v>4758</v>
      </c>
      <c r="C4763" s="63" t="s">
        <v>3182</v>
      </c>
      <c r="D4763" s="63" t="s">
        <v>3182</v>
      </c>
      <c r="E4763" s="63" t="s">
        <v>3207</v>
      </c>
      <c r="F4763" s="63" t="s">
        <v>3207</v>
      </c>
      <c r="G4763" s="63"/>
      <c r="H4763" s="63"/>
      <c r="I4763" s="62" t="s">
        <v>3189</v>
      </c>
      <c r="J4763" s="63">
        <v>80</v>
      </c>
      <c r="K4763" s="63">
        <v>12</v>
      </c>
      <c r="L4763" s="63" t="s">
        <v>3186</v>
      </c>
      <c r="M4763" s="63" t="s">
        <v>3187</v>
      </c>
      <c r="N4763" s="63" t="s">
        <v>3198</v>
      </c>
      <c r="O4763" s="62">
        <v>3</v>
      </c>
      <c r="P4763" s="64"/>
    </row>
    <row r="4764" spans="2:16" x14ac:dyDescent="0.25">
      <c r="B4764" s="62">
        <v>4759</v>
      </c>
      <c r="C4764" s="63" t="s">
        <v>3182</v>
      </c>
      <c r="D4764" s="63" t="s">
        <v>3182</v>
      </c>
      <c r="E4764" s="63" t="s">
        <v>3207</v>
      </c>
      <c r="F4764" s="63" t="s">
        <v>3207</v>
      </c>
      <c r="G4764" s="63"/>
      <c r="H4764" s="63"/>
      <c r="I4764" s="62" t="s">
        <v>3189</v>
      </c>
      <c r="J4764" s="63">
        <v>80</v>
      </c>
      <c r="K4764" s="63">
        <v>12</v>
      </c>
      <c r="L4764" s="63" t="s">
        <v>3186</v>
      </c>
      <c r="M4764" s="63" t="s">
        <v>3187</v>
      </c>
      <c r="N4764" s="63" t="s">
        <v>3198</v>
      </c>
      <c r="O4764" s="62">
        <v>3</v>
      </c>
      <c r="P4764" s="64"/>
    </row>
    <row r="4765" spans="2:16" x14ac:dyDescent="0.25">
      <c r="B4765" s="62">
        <v>4760</v>
      </c>
      <c r="C4765" s="63" t="s">
        <v>3182</v>
      </c>
      <c r="D4765" s="63" t="s">
        <v>3182</v>
      </c>
      <c r="E4765" s="63" t="s">
        <v>3207</v>
      </c>
      <c r="F4765" s="63" t="s">
        <v>3207</v>
      </c>
      <c r="G4765" s="63"/>
      <c r="H4765" s="63"/>
      <c r="I4765" s="62" t="s">
        <v>3189</v>
      </c>
      <c r="J4765" s="63">
        <v>80</v>
      </c>
      <c r="K4765" s="63">
        <v>12</v>
      </c>
      <c r="L4765" s="63" t="s">
        <v>3186</v>
      </c>
      <c r="M4765" s="63" t="s">
        <v>3187</v>
      </c>
      <c r="N4765" s="63" t="s">
        <v>3198</v>
      </c>
      <c r="O4765" s="62">
        <v>3</v>
      </c>
      <c r="P4765" s="64"/>
    </row>
    <row r="4766" spans="2:16" x14ac:dyDescent="0.25">
      <c r="B4766" s="62">
        <v>4761</v>
      </c>
      <c r="C4766" s="63" t="s">
        <v>3182</v>
      </c>
      <c r="D4766" s="63" t="s">
        <v>3182</v>
      </c>
      <c r="E4766" s="63" t="s">
        <v>3207</v>
      </c>
      <c r="F4766" s="63" t="s">
        <v>3207</v>
      </c>
      <c r="G4766" s="63"/>
      <c r="H4766" s="63"/>
      <c r="I4766" s="62" t="s">
        <v>3189</v>
      </c>
      <c r="J4766" s="63">
        <v>80</v>
      </c>
      <c r="K4766" s="63">
        <v>12</v>
      </c>
      <c r="L4766" s="63" t="s">
        <v>3186</v>
      </c>
      <c r="M4766" s="63" t="s">
        <v>3187</v>
      </c>
      <c r="N4766" s="63" t="s">
        <v>3198</v>
      </c>
      <c r="O4766" s="62">
        <v>3</v>
      </c>
      <c r="P4766" s="64"/>
    </row>
    <row r="4767" spans="2:16" x14ac:dyDescent="0.25">
      <c r="B4767" s="62">
        <v>4762</v>
      </c>
      <c r="C4767" s="63" t="s">
        <v>3182</v>
      </c>
      <c r="D4767" s="63" t="s">
        <v>3182</v>
      </c>
      <c r="E4767" s="63" t="s">
        <v>3207</v>
      </c>
      <c r="F4767" s="63" t="s">
        <v>3207</v>
      </c>
      <c r="G4767" s="63"/>
      <c r="H4767" s="63"/>
      <c r="I4767" s="62" t="s">
        <v>3189</v>
      </c>
      <c r="J4767" s="63">
        <v>80</v>
      </c>
      <c r="K4767" s="63">
        <v>12</v>
      </c>
      <c r="L4767" s="63" t="s">
        <v>3186</v>
      </c>
      <c r="M4767" s="63" t="s">
        <v>3187</v>
      </c>
      <c r="N4767" s="63" t="s">
        <v>3198</v>
      </c>
      <c r="O4767" s="62">
        <v>3</v>
      </c>
      <c r="P4767" s="64"/>
    </row>
    <row r="4768" spans="2:16" x14ac:dyDescent="0.25">
      <c r="B4768" s="62">
        <v>4763</v>
      </c>
      <c r="C4768" s="63" t="s">
        <v>3182</v>
      </c>
      <c r="D4768" s="63" t="s">
        <v>3182</v>
      </c>
      <c r="E4768" s="63" t="s">
        <v>3207</v>
      </c>
      <c r="F4768" s="63" t="s">
        <v>3207</v>
      </c>
      <c r="G4768" s="63"/>
      <c r="H4768" s="63"/>
      <c r="I4768" s="62" t="s">
        <v>3189</v>
      </c>
      <c r="J4768" s="63">
        <v>80</v>
      </c>
      <c r="K4768" s="63">
        <v>13</v>
      </c>
      <c r="L4768" s="63" t="s">
        <v>3186</v>
      </c>
      <c r="M4768" s="63" t="s">
        <v>3187</v>
      </c>
      <c r="N4768" s="63" t="s">
        <v>3199</v>
      </c>
      <c r="O4768" s="62">
        <v>3</v>
      </c>
      <c r="P4768" s="64"/>
    </row>
    <row r="4769" spans="2:16" x14ac:dyDescent="0.25">
      <c r="B4769" s="62">
        <v>4764</v>
      </c>
      <c r="C4769" s="63" t="s">
        <v>3182</v>
      </c>
      <c r="D4769" s="63" t="s">
        <v>3182</v>
      </c>
      <c r="E4769" s="63" t="s">
        <v>3207</v>
      </c>
      <c r="F4769" s="63" t="s">
        <v>3207</v>
      </c>
      <c r="G4769" s="63"/>
      <c r="H4769" s="63"/>
      <c r="I4769" s="62" t="s">
        <v>3189</v>
      </c>
      <c r="J4769" s="63">
        <v>80</v>
      </c>
      <c r="K4769" s="63">
        <v>12</v>
      </c>
      <c r="L4769" s="63" t="s">
        <v>3186</v>
      </c>
      <c r="M4769" s="63" t="s">
        <v>3187</v>
      </c>
      <c r="N4769" s="63" t="s">
        <v>3198</v>
      </c>
      <c r="O4769" s="62">
        <v>3</v>
      </c>
      <c r="P4769" s="64"/>
    </row>
    <row r="4770" spans="2:16" x14ac:dyDescent="0.25">
      <c r="B4770" s="62">
        <v>4765</v>
      </c>
      <c r="C4770" s="63" t="s">
        <v>3182</v>
      </c>
      <c r="D4770" s="63" t="s">
        <v>3182</v>
      </c>
      <c r="E4770" s="63" t="s">
        <v>3207</v>
      </c>
      <c r="F4770" s="63" t="s">
        <v>3207</v>
      </c>
      <c r="G4770" s="63"/>
      <c r="H4770" s="63"/>
      <c r="I4770" s="62" t="s">
        <v>3189</v>
      </c>
      <c r="J4770" s="63">
        <v>80</v>
      </c>
      <c r="K4770" s="63">
        <v>12</v>
      </c>
      <c r="L4770" s="63" t="s">
        <v>3186</v>
      </c>
      <c r="M4770" s="63" t="s">
        <v>3187</v>
      </c>
      <c r="N4770" s="63" t="s">
        <v>3198</v>
      </c>
      <c r="O4770" s="62">
        <v>3</v>
      </c>
      <c r="P4770" s="64"/>
    </row>
    <row r="4771" spans="2:16" x14ac:dyDescent="0.25">
      <c r="B4771" s="62">
        <v>4766</v>
      </c>
      <c r="C4771" s="63" t="s">
        <v>3182</v>
      </c>
      <c r="D4771" s="63" t="s">
        <v>3182</v>
      </c>
      <c r="E4771" s="63" t="s">
        <v>3207</v>
      </c>
      <c r="F4771" s="63" t="s">
        <v>3207</v>
      </c>
      <c r="G4771" s="63"/>
      <c r="H4771" s="63"/>
      <c r="I4771" s="62" t="s">
        <v>3189</v>
      </c>
      <c r="J4771" s="63">
        <v>80</v>
      </c>
      <c r="K4771" s="63">
        <v>12</v>
      </c>
      <c r="L4771" s="63" t="s">
        <v>3186</v>
      </c>
      <c r="M4771" s="63" t="s">
        <v>3194</v>
      </c>
      <c r="N4771" s="63" t="s">
        <v>3211</v>
      </c>
      <c r="O4771" s="62">
        <v>3</v>
      </c>
      <c r="P4771" s="64"/>
    </row>
    <row r="4772" spans="2:16" x14ac:dyDescent="0.25">
      <c r="B4772" s="62">
        <v>4767</v>
      </c>
      <c r="C4772" s="63" t="s">
        <v>3182</v>
      </c>
      <c r="D4772" s="63" t="s">
        <v>3182</v>
      </c>
      <c r="E4772" s="63" t="s">
        <v>3207</v>
      </c>
      <c r="F4772" s="63" t="s">
        <v>3207</v>
      </c>
      <c r="G4772" s="63"/>
      <c r="H4772" s="63"/>
      <c r="I4772" s="62" t="s">
        <v>3189</v>
      </c>
      <c r="J4772" s="63">
        <v>80</v>
      </c>
      <c r="K4772" s="63">
        <v>12</v>
      </c>
      <c r="L4772" s="63" t="s">
        <v>3186</v>
      </c>
      <c r="M4772" s="63" t="s">
        <v>3187</v>
      </c>
      <c r="N4772" s="63" t="s">
        <v>3198</v>
      </c>
      <c r="O4772" s="62">
        <v>3</v>
      </c>
      <c r="P4772" s="64"/>
    </row>
    <row r="4773" spans="2:16" x14ac:dyDescent="0.25">
      <c r="B4773" s="62">
        <v>4768</v>
      </c>
      <c r="C4773" s="63" t="s">
        <v>3182</v>
      </c>
      <c r="D4773" s="63" t="s">
        <v>3214</v>
      </c>
      <c r="E4773" s="63" t="s">
        <v>3214</v>
      </c>
      <c r="F4773" s="63" t="s">
        <v>3214</v>
      </c>
      <c r="G4773" s="63"/>
      <c r="H4773" s="63"/>
      <c r="I4773" s="62" t="s">
        <v>3200</v>
      </c>
      <c r="J4773" s="63">
        <v>40</v>
      </c>
      <c r="K4773" s="63">
        <v>7</v>
      </c>
      <c r="L4773" s="63" t="s">
        <v>3186</v>
      </c>
      <c r="M4773" s="63" t="s">
        <v>3187</v>
      </c>
      <c r="N4773" s="63" t="s">
        <v>3233</v>
      </c>
      <c r="O4773" s="62">
        <v>1</v>
      </c>
    </row>
    <row r="4774" spans="2:16" x14ac:dyDescent="0.25">
      <c r="B4774" s="62">
        <v>4769</v>
      </c>
      <c r="C4774" s="63" t="s">
        <v>3182</v>
      </c>
      <c r="D4774" s="63" t="s">
        <v>3214</v>
      </c>
      <c r="E4774" s="63" t="s">
        <v>3215</v>
      </c>
      <c r="F4774" s="63" t="s">
        <v>3215</v>
      </c>
      <c r="G4774" s="63"/>
      <c r="H4774" s="63"/>
      <c r="I4774" s="62" t="s">
        <v>3200</v>
      </c>
      <c r="J4774" s="63">
        <v>40</v>
      </c>
      <c r="K4774" s="63">
        <v>8</v>
      </c>
      <c r="L4774" s="63" t="s">
        <v>3186</v>
      </c>
      <c r="M4774" s="63" t="s">
        <v>3187</v>
      </c>
      <c r="N4774" s="63" t="s">
        <v>3221</v>
      </c>
      <c r="O4774" s="62">
        <v>2</v>
      </c>
    </row>
    <row r="4775" spans="2:16" x14ac:dyDescent="0.25">
      <c r="B4775" s="62">
        <v>4770</v>
      </c>
      <c r="C4775" s="63" t="s">
        <v>3182</v>
      </c>
      <c r="D4775" s="63" t="s">
        <v>3214</v>
      </c>
      <c r="E4775" s="63" t="s">
        <v>3215</v>
      </c>
      <c r="F4775" s="63" t="s">
        <v>3215</v>
      </c>
      <c r="G4775" s="63"/>
      <c r="H4775" s="63"/>
      <c r="I4775" s="62" t="s">
        <v>3200</v>
      </c>
      <c r="J4775" s="63">
        <v>40</v>
      </c>
      <c r="K4775" s="63">
        <v>8</v>
      </c>
      <c r="L4775" s="63" t="s">
        <v>3186</v>
      </c>
      <c r="M4775" s="63" t="s">
        <v>3187</v>
      </c>
      <c r="N4775" s="63" t="s">
        <v>3221</v>
      </c>
      <c r="O4775" s="62">
        <v>2</v>
      </c>
    </row>
    <row r="4776" spans="2:16" x14ac:dyDescent="0.25">
      <c r="B4776" s="62">
        <v>4771</v>
      </c>
      <c r="C4776" s="63" t="s">
        <v>3182</v>
      </c>
      <c r="D4776" s="63" t="s">
        <v>3214</v>
      </c>
      <c r="E4776" s="63" t="s">
        <v>3215</v>
      </c>
      <c r="F4776" s="63" t="s">
        <v>3215</v>
      </c>
      <c r="G4776" s="63"/>
      <c r="H4776" s="63"/>
      <c r="I4776" s="62" t="s">
        <v>3200</v>
      </c>
      <c r="J4776" s="63">
        <v>40</v>
      </c>
      <c r="K4776" s="63">
        <v>8</v>
      </c>
      <c r="L4776" s="63" t="s">
        <v>3186</v>
      </c>
      <c r="M4776" s="63" t="s">
        <v>3187</v>
      </c>
      <c r="N4776" s="63" t="s">
        <v>3221</v>
      </c>
      <c r="O4776" s="62">
        <v>2</v>
      </c>
    </row>
    <row r="4777" spans="2:16" x14ac:dyDescent="0.25">
      <c r="B4777" s="62">
        <v>4772</v>
      </c>
      <c r="C4777" s="63" t="s">
        <v>3182</v>
      </c>
      <c r="D4777" s="63" t="s">
        <v>3182</v>
      </c>
      <c r="E4777" s="63" t="s">
        <v>3182</v>
      </c>
      <c r="F4777" s="63" t="s">
        <v>3182</v>
      </c>
      <c r="G4777" s="63"/>
      <c r="H4777" s="63"/>
      <c r="I4777" s="62" t="s">
        <v>3200</v>
      </c>
      <c r="J4777" s="63">
        <v>40</v>
      </c>
      <c r="K4777" s="63">
        <v>10</v>
      </c>
      <c r="L4777" s="63" t="s">
        <v>3186</v>
      </c>
      <c r="M4777" s="63" t="s">
        <v>3187</v>
      </c>
      <c r="N4777" s="63" t="s">
        <v>3230</v>
      </c>
      <c r="O4777" s="62">
        <v>3</v>
      </c>
    </row>
    <row r="4778" spans="2:16" x14ac:dyDescent="0.25">
      <c r="B4778" s="62">
        <v>4773</v>
      </c>
      <c r="C4778" s="63" t="s">
        <v>3182</v>
      </c>
      <c r="D4778" s="63" t="s">
        <v>3214</v>
      </c>
      <c r="E4778" s="63" t="s">
        <v>3215</v>
      </c>
      <c r="F4778" s="63" t="s">
        <v>3215</v>
      </c>
      <c r="G4778" s="63"/>
      <c r="H4778" s="63"/>
      <c r="I4778" s="62" t="s">
        <v>3189</v>
      </c>
      <c r="J4778" s="63">
        <v>80</v>
      </c>
      <c r="K4778" s="63">
        <v>13</v>
      </c>
      <c r="L4778" s="63" t="s">
        <v>3186</v>
      </c>
      <c r="M4778" s="63" t="s">
        <v>3187</v>
      </c>
      <c r="N4778" s="63" t="s">
        <v>3199</v>
      </c>
      <c r="O4778" s="62">
        <v>3</v>
      </c>
      <c r="P4778" s="64"/>
    </row>
    <row r="4779" spans="2:16" x14ac:dyDescent="0.25">
      <c r="B4779" s="62">
        <v>4774</v>
      </c>
      <c r="C4779" s="63" t="s">
        <v>3182</v>
      </c>
      <c r="D4779" s="63" t="s">
        <v>3214</v>
      </c>
      <c r="E4779" s="63" t="s">
        <v>3215</v>
      </c>
      <c r="F4779" s="63" t="s">
        <v>3215</v>
      </c>
      <c r="G4779" s="63"/>
      <c r="H4779" s="63"/>
      <c r="I4779" s="62" t="s">
        <v>3189</v>
      </c>
      <c r="J4779" s="63">
        <v>80</v>
      </c>
      <c r="K4779" s="63">
        <v>13</v>
      </c>
      <c r="L4779" s="63" t="s">
        <v>3186</v>
      </c>
      <c r="M4779" s="63" t="s">
        <v>3187</v>
      </c>
      <c r="N4779" s="63" t="s">
        <v>3199</v>
      </c>
      <c r="O4779" s="62">
        <v>3</v>
      </c>
      <c r="P4779" s="64"/>
    </row>
    <row r="4780" spans="2:16" x14ac:dyDescent="0.25">
      <c r="B4780" s="62">
        <v>4775</v>
      </c>
      <c r="C4780" s="63" t="s">
        <v>3182</v>
      </c>
      <c r="D4780" s="63" t="s">
        <v>3214</v>
      </c>
      <c r="E4780" s="63" t="s">
        <v>3215</v>
      </c>
      <c r="F4780" s="63" t="s">
        <v>3215</v>
      </c>
      <c r="G4780" s="63"/>
      <c r="H4780" s="63"/>
      <c r="I4780" s="62" t="s">
        <v>3189</v>
      </c>
      <c r="J4780" s="63">
        <v>80</v>
      </c>
      <c r="K4780" s="63">
        <v>13</v>
      </c>
      <c r="L4780" s="63" t="s">
        <v>3186</v>
      </c>
      <c r="M4780" s="63" t="s">
        <v>3187</v>
      </c>
      <c r="N4780" s="63" t="s">
        <v>3199</v>
      </c>
      <c r="O4780" s="62">
        <v>3</v>
      </c>
      <c r="P4780" s="64"/>
    </row>
    <row r="4781" spans="2:16" x14ac:dyDescent="0.25">
      <c r="B4781" s="62">
        <v>4776</v>
      </c>
      <c r="C4781" s="63" t="s">
        <v>3182</v>
      </c>
      <c r="D4781" s="63" t="s">
        <v>3214</v>
      </c>
      <c r="E4781" s="63" t="s">
        <v>3215</v>
      </c>
      <c r="F4781" s="63" t="s">
        <v>3215</v>
      </c>
      <c r="G4781" s="63"/>
      <c r="H4781" s="63"/>
      <c r="I4781" s="62" t="s">
        <v>3189</v>
      </c>
      <c r="J4781" s="63">
        <v>80</v>
      </c>
      <c r="K4781" s="63">
        <v>13</v>
      </c>
      <c r="L4781" s="63" t="s">
        <v>3186</v>
      </c>
      <c r="M4781" s="63" t="s">
        <v>3187</v>
      </c>
      <c r="N4781" s="63" t="s">
        <v>3199</v>
      </c>
      <c r="O4781" s="62">
        <v>3</v>
      </c>
      <c r="P4781" s="64"/>
    </row>
    <row r="4782" spans="2:16" x14ac:dyDescent="0.25">
      <c r="B4782" s="62">
        <v>4777</v>
      </c>
      <c r="C4782" s="63" t="s">
        <v>3182</v>
      </c>
      <c r="D4782" s="63" t="s">
        <v>3182</v>
      </c>
      <c r="E4782" s="63" t="s">
        <v>3226</v>
      </c>
      <c r="F4782" s="63" t="s">
        <v>3226</v>
      </c>
      <c r="G4782" s="63"/>
      <c r="H4782" s="63"/>
      <c r="I4782" s="62" t="s">
        <v>3189</v>
      </c>
      <c r="J4782" s="63">
        <v>80</v>
      </c>
      <c r="K4782" s="63">
        <v>12</v>
      </c>
      <c r="L4782" s="63" t="s">
        <v>3186</v>
      </c>
      <c r="M4782" s="63" t="s">
        <v>3187</v>
      </c>
      <c r="N4782" s="63" t="s">
        <v>3198</v>
      </c>
      <c r="O4782" s="62">
        <v>3</v>
      </c>
      <c r="P4782" s="64"/>
    </row>
    <row r="4783" spans="2:16" x14ac:dyDescent="0.25">
      <c r="B4783" s="62">
        <v>4778</v>
      </c>
      <c r="C4783" s="63" t="s">
        <v>3182</v>
      </c>
      <c r="D4783" s="63" t="s">
        <v>3182</v>
      </c>
      <c r="E4783" s="63" t="s">
        <v>3256</v>
      </c>
      <c r="F4783" s="63" t="s">
        <v>3256</v>
      </c>
      <c r="G4783" s="63"/>
      <c r="H4783" s="63"/>
      <c r="I4783" s="62" t="s">
        <v>3189</v>
      </c>
      <c r="J4783" s="63">
        <v>80</v>
      </c>
      <c r="K4783" s="63">
        <v>12</v>
      </c>
      <c r="L4783" s="63" t="s">
        <v>3186</v>
      </c>
      <c r="M4783" s="63" t="s">
        <v>3187</v>
      </c>
      <c r="N4783" s="63" t="s">
        <v>3198</v>
      </c>
      <c r="O4783" s="62">
        <v>3</v>
      </c>
      <c r="P4783" s="64"/>
    </row>
    <row r="4784" spans="2:16" x14ac:dyDescent="0.25">
      <c r="B4784" s="62">
        <v>4779</v>
      </c>
      <c r="C4784" s="63" t="s">
        <v>3182</v>
      </c>
      <c r="D4784" s="63" t="s">
        <v>3182</v>
      </c>
      <c r="E4784" s="63" t="s">
        <v>3256</v>
      </c>
      <c r="F4784" s="63" t="s">
        <v>3256</v>
      </c>
      <c r="G4784" s="63"/>
      <c r="H4784" s="63"/>
      <c r="I4784" s="62" t="s">
        <v>3189</v>
      </c>
      <c r="J4784" s="63">
        <v>80</v>
      </c>
      <c r="K4784" s="63">
        <v>12</v>
      </c>
      <c r="L4784" s="63" t="s">
        <v>3186</v>
      </c>
      <c r="M4784" s="63" t="s">
        <v>3187</v>
      </c>
      <c r="N4784" s="63" t="s">
        <v>3198</v>
      </c>
      <c r="O4784" s="62">
        <v>3</v>
      </c>
      <c r="P4784" s="64"/>
    </row>
    <row r="4785" spans="2:16" x14ac:dyDescent="0.25">
      <c r="B4785" s="62">
        <v>4780</v>
      </c>
      <c r="C4785" s="63" t="s">
        <v>3182</v>
      </c>
      <c r="D4785" s="63" t="s">
        <v>3182</v>
      </c>
      <c r="E4785" s="63" t="s">
        <v>3256</v>
      </c>
      <c r="F4785" s="63" t="s">
        <v>3256</v>
      </c>
      <c r="G4785" s="63"/>
      <c r="H4785" s="63"/>
      <c r="I4785" s="62" t="s">
        <v>3189</v>
      </c>
      <c r="J4785" s="63">
        <v>80</v>
      </c>
      <c r="K4785" s="63">
        <v>12</v>
      </c>
      <c r="L4785" s="63" t="s">
        <v>3186</v>
      </c>
      <c r="M4785" s="63" t="s">
        <v>3187</v>
      </c>
      <c r="N4785" s="63" t="s">
        <v>3198</v>
      </c>
      <c r="O4785" s="62">
        <v>3</v>
      </c>
      <c r="P4785" s="64"/>
    </row>
    <row r="4786" spans="2:16" x14ac:dyDescent="0.25">
      <c r="B4786" s="62">
        <v>4781</v>
      </c>
      <c r="C4786" s="63" t="s">
        <v>3182</v>
      </c>
      <c r="D4786" s="63" t="s">
        <v>3182</v>
      </c>
      <c r="E4786" s="63" t="s">
        <v>3188</v>
      </c>
      <c r="F4786" s="63" t="s">
        <v>3188</v>
      </c>
      <c r="G4786" s="63"/>
      <c r="H4786" s="63"/>
      <c r="I4786" s="62" t="s">
        <v>3189</v>
      </c>
      <c r="J4786" s="63">
        <v>80</v>
      </c>
      <c r="K4786" s="63">
        <v>13</v>
      </c>
      <c r="L4786" s="63" t="s">
        <v>3186</v>
      </c>
      <c r="M4786" s="63" t="s">
        <v>3187</v>
      </c>
      <c r="N4786" s="63" t="s">
        <v>3199</v>
      </c>
      <c r="O4786" s="62">
        <v>3</v>
      </c>
      <c r="P4786" s="64"/>
    </row>
    <row r="4787" spans="2:16" x14ac:dyDescent="0.25">
      <c r="B4787" s="62">
        <v>4782</v>
      </c>
      <c r="C4787" s="63" t="s">
        <v>3182</v>
      </c>
      <c r="D4787" s="63" t="s">
        <v>3183</v>
      </c>
      <c r="E4787" s="63" t="s">
        <v>3192</v>
      </c>
      <c r="F4787" s="63" t="s">
        <v>3192</v>
      </c>
      <c r="G4787" s="63"/>
      <c r="H4787" s="63"/>
      <c r="I4787" s="62" t="s">
        <v>3200</v>
      </c>
      <c r="J4787" s="63">
        <v>40</v>
      </c>
      <c r="K4787" s="63">
        <v>7</v>
      </c>
      <c r="L4787" s="63" t="s">
        <v>3186</v>
      </c>
      <c r="M4787" s="63" t="s">
        <v>3187</v>
      </c>
      <c r="N4787" s="63" t="s">
        <v>3233</v>
      </c>
      <c r="O4787" s="62">
        <v>1</v>
      </c>
    </row>
    <row r="4788" spans="2:16" x14ac:dyDescent="0.25">
      <c r="B4788" s="62">
        <v>4783</v>
      </c>
      <c r="C4788" s="63" t="s">
        <v>3182</v>
      </c>
      <c r="D4788" s="63" t="s">
        <v>3183</v>
      </c>
      <c r="E4788" s="63" t="s">
        <v>3192</v>
      </c>
      <c r="F4788" s="63" t="s">
        <v>3192</v>
      </c>
      <c r="G4788" s="63"/>
      <c r="H4788" s="63"/>
      <c r="I4788" s="62" t="s">
        <v>3200</v>
      </c>
      <c r="J4788" s="63">
        <v>40</v>
      </c>
      <c r="K4788" s="63">
        <v>7</v>
      </c>
      <c r="L4788" s="63" t="s">
        <v>3186</v>
      </c>
      <c r="M4788" s="63" t="s">
        <v>3187</v>
      </c>
      <c r="N4788" s="63" t="s">
        <v>3233</v>
      </c>
      <c r="O4788" s="62">
        <v>1</v>
      </c>
    </row>
    <row r="4789" spans="2:16" x14ac:dyDescent="0.25">
      <c r="B4789" s="62">
        <v>4784</v>
      </c>
      <c r="C4789" s="63" t="s">
        <v>3182</v>
      </c>
      <c r="D4789" s="63" t="s">
        <v>3183</v>
      </c>
      <c r="E4789" s="63" t="s">
        <v>3192</v>
      </c>
      <c r="F4789" s="63" t="s">
        <v>3192</v>
      </c>
      <c r="G4789" s="63"/>
      <c r="H4789" s="63"/>
      <c r="I4789" s="62" t="s">
        <v>3200</v>
      </c>
      <c r="J4789" s="63">
        <v>40</v>
      </c>
      <c r="K4789" s="63">
        <v>7</v>
      </c>
      <c r="L4789" s="63" t="s">
        <v>3186</v>
      </c>
      <c r="M4789" s="63" t="s">
        <v>3187</v>
      </c>
      <c r="N4789" s="63" t="s">
        <v>3233</v>
      </c>
      <c r="O4789" s="62">
        <v>1</v>
      </c>
    </row>
    <row r="4790" spans="2:16" x14ac:dyDescent="0.25">
      <c r="B4790" s="62">
        <v>4785</v>
      </c>
      <c r="C4790" s="63" t="s">
        <v>3182</v>
      </c>
      <c r="D4790" s="63" t="s">
        <v>3183</v>
      </c>
      <c r="E4790" s="63" t="s">
        <v>3192</v>
      </c>
      <c r="F4790" s="63" t="s">
        <v>3192</v>
      </c>
      <c r="G4790" s="63"/>
      <c r="H4790" s="63"/>
      <c r="I4790" s="62" t="s">
        <v>3200</v>
      </c>
      <c r="J4790" s="63">
        <v>40</v>
      </c>
      <c r="K4790" s="63">
        <v>7</v>
      </c>
      <c r="L4790" s="63" t="s">
        <v>3186</v>
      </c>
      <c r="M4790" s="63" t="s">
        <v>3187</v>
      </c>
      <c r="N4790" s="63" t="s">
        <v>3233</v>
      </c>
      <c r="O4790" s="62">
        <v>1</v>
      </c>
    </row>
    <row r="4791" spans="2:16" x14ac:dyDescent="0.25">
      <c r="B4791" s="62">
        <v>4786</v>
      </c>
      <c r="C4791" s="63" t="s">
        <v>3182</v>
      </c>
      <c r="D4791" s="63" t="s">
        <v>3214</v>
      </c>
      <c r="E4791" s="63" t="s">
        <v>3244</v>
      </c>
      <c r="F4791" s="63" t="s">
        <v>3244</v>
      </c>
      <c r="G4791" s="63"/>
      <c r="H4791" s="63"/>
      <c r="I4791" s="62" t="s">
        <v>3189</v>
      </c>
      <c r="J4791" s="63">
        <v>80</v>
      </c>
      <c r="K4791" s="63">
        <v>13</v>
      </c>
      <c r="L4791" s="63" t="s">
        <v>3186</v>
      </c>
      <c r="M4791" s="63" t="s">
        <v>3187</v>
      </c>
      <c r="N4791" s="63" t="s">
        <v>3199</v>
      </c>
      <c r="O4791" s="62">
        <v>3</v>
      </c>
      <c r="P4791" s="64"/>
    </row>
    <row r="4792" spans="2:16" x14ac:dyDescent="0.25">
      <c r="B4792" s="62">
        <v>4787</v>
      </c>
      <c r="C4792" s="63" t="s">
        <v>3182</v>
      </c>
      <c r="D4792" s="63" t="s">
        <v>3214</v>
      </c>
      <c r="E4792" s="63" t="s">
        <v>3244</v>
      </c>
      <c r="F4792" s="63" t="s">
        <v>3244</v>
      </c>
      <c r="G4792" s="63"/>
      <c r="H4792" s="63"/>
      <c r="I4792" s="62" t="s">
        <v>3189</v>
      </c>
      <c r="J4792" s="63">
        <v>80</v>
      </c>
      <c r="K4792" s="63">
        <v>12</v>
      </c>
      <c r="L4792" s="63" t="s">
        <v>3186</v>
      </c>
      <c r="M4792" s="63" t="s">
        <v>3187</v>
      </c>
      <c r="N4792" s="63" t="s">
        <v>3198</v>
      </c>
      <c r="O4792" s="62">
        <v>3</v>
      </c>
      <c r="P4792" s="64"/>
    </row>
    <row r="4793" spans="2:16" x14ac:dyDescent="0.25">
      <c r="B4793" s="62">
        <v>4788</v>
      </c>
      <c r="C4793" s="63" t="s">
        <v>3182</v>
      </c>
      <c r="D4793" s="63" t="s">
        <v>3214</v>
      </c>
      <c r="E4793" s="63" t="s">
        <v>3216</v>
      </c>
      <c r="F4793" s="63" t="s">
        <v>3216</v>
      </c>
      <c r="G4793" s="63"/>
      <c r="H4793" s="63"/>
      <c r="I4793" s="62" t="s">
        <v>3200</v>
      </c>
      <c r="J4793" s="63">
        <v>40</v>
      </c>
      <c r="K4793" s="63">
        <v>8</v>
      </c>
      <c r="L4793" s="63" t="s">
        <v>3186</v>
      </c>
      <c r="M4793" s="63" t="s">
        <v>3187</v>
      </c>
      <c r="N4793" s="63" t="s">
        <v>3221</v>
      </c>
      <c r="O4793" s="62">
        <v>2</v>
      </c>
    </row>
    <row r="4794" spans="2:16" x14ac:dyDescent="0.25">
      <c r="B4794" s="62">
        <v>4789</v>
      </c>
      <c r="C4794" s="63" t="s">
        <v>3182</v>
      </c>
      <c r="D4794" s="63" t="s">
        <v>3214</v>
      </c>
      <c r="E4794" s="63" t="s">
        <v>3244</v>
      </c>
      <c r="F4794" s="63" t="s">
        <v>3244</v>
      </c>
      <c r="G4794" s="63"/>
      <c r="H4794" s="63"/>
      <c r="I4794" s="62" t="s">
        <v>3200</v>
      </c>
      <c r="J4794" s="63">
        <v>40</v>
      </c>
      <c r="K4794" s="63">
        <v>7</v>
      </c>
      <c r="L4794" s="63" t="s">
        <v>3186</v>
      </c>
      <c r="M4794" s="63" t="s">
        <v>3187</v>
      </c>
      <c r="N4794" s="63" t="s">
        <v>3233</v>
      </c>
      <c r="O4794" s="62">
        <v>1</v>
      </c>
    </row>
    <row r="4795" spans="2:16" x14ac:dyDescent="0.25">
      <c r="B4795" s="62">
        <v>4790</v>
      </c>
      <c r="C4795" s="63" t="s">
        <v>3182</v>
      </c>
      <c r="D4795" s="63" t="s">
        <v>3214</v>
      </c>
      <c r="E4795" s="63" t="s">
        <v>3244</v>
      </c>
      <c r="F4795" s="63" t="s">
        <v>3244</v>
      </c>
      <c r="G4795" s="63"/>
      <c r="H4795" s="63"/>
      <c r="I4795" s="62" t="s">
        <v>3200</v>
      </c>
      <c r="J4795" s="63">
        <v>40</v>
      </c>
      <c r="K4795" s="63">
        <v>7</v>
      </c>
      <c r="L4795" s="63" t="s">
        <v>3186</v>
      </c>
      <c r="M4795" s="63" t="s">
        <v>3187</v>
      </c>
      <c r="N4795" s="63" t="s">
        <v>3233</v>
      </c>
      <c r="O4795" s="62">
        <v>1</v>
      </c>
    </row>
    <row r="4796" spans="2:16" x14ac:dyDescent="0.25">
      <c r="B4796" s="62">
        <v>4791</v>
      </c>
      <c r="C4796" s="63" t="s">
        <v>3182</v>
      </c>
      <c r="D4796" s="63" t="s">
        <v>3214</v>
      </c>
      <c r="E4796" s="63" t="s">
        <v>3215</v>
      </c>
      <c r="F4796" s="63" t="s">
        <v>3215</v>
      </c>
      <c r="G4796" s="63"/>
      <c r="H4796" s="63"/>
      <c r="I4796" s="62" t="s">
        <v>3200</v>
      </c>
      <c r="J4796" s="63">
        <v>40</v>
      </c>
      <c r="K4796" s="63">
        <v>7</v>
      </c>
      <c r="L4796" s="63" t="s">
        <v>3186</v>
      </c>
      <c r="M4796" s="63" t="s">
        <v>3187</v>
      </c>
      <c r="N4796" s="63" t="s">
        <v>3233</v>
      </c>
      <c r="O4796" s="62">
        <v>1</v>
      </c>
    </row>
    <row r="4797" spans="2:16" x14ac:dyDescent="0.25">
      <c r="B4797" s="62">
        <v>4792</v>
      </c>
      <c r="C4797" s="63" t="s">
        <v>3182</v>
      </c>
      <c r="D4797" s="63" t="s">
        <v>3214</v>
      </c>
      <c r="E4797" s="63" t="s">
        <v>3214</v>
      </c>
      <c r="F4797" s="63" t="s">
        <v>3214</v>
      </c>
      <c r="G4797" s="63"/>
      <c r="H4797" s="63"/>
      <c r="I4797" s="62" t="s">
        <v>3200</v>
      </c>
      <c r="J4797" s="63">
        <v>40</v>
      </c>
      <c r="K4797" s="63">
        <v>8</v>
      </c>
      <c r="L4797" s="63" t="s">
        <v>3186</v>
      </c>
      <c r="M4797" s="63" t="s">
        <v>3187</v>
      </c>
      <c r="N4797" s="63" t="s">
        <v>3221</v>
      </c>
      <c r="O4797" s="62">
        <v>2</v>
      </c>
    </row>
    <row r="4798" spans="2:16" x14ac:dyDescent="0.25">
      <c r="B4798" s="62">
        <v>4793</v>
      </c>
      <c r="C4798" s="63" t="s">
        <v>3182</v>
      </c>
      <c r="D4798" s="63" t="s">
        <v>3214</v>
      </c>
      <c r="E4798" s="63" t="s">
        <v>3244</v>
      </c>
      <c r="F4798" s="63" t="s">
        <v>3244</v>
      </c>
      <c r="G4798" s="63"/>
      <c r="H4798" s="63"/>
      <c r="I4798" s="62" t="s">
        <v>3189</v>
      </c>
      <c r="J4798" s="63">
        <v>80</v>
      </c>
      <c r="K4798" s="63">
        <v>12</v>
      </c>
      <c r="L4798" s="63" t="s">
        <v>3186</v>
      </c>
      <c r="M4798" s="63" t="s">
        <v>3187</v>
      </c>
      <c r="N4798" s="63" t="s">
        <v>3198</v>
      </c>
      <c r="O4798" s="62">
        <v>3</v>
      </c>
      <c r="P4798" s="64"/>
    </row>
    <row r="4799" spans="2:16" x14ac:dyDescent="0.25">
      <c r="B4799" s="62">
        <v>4794</v>
      </c>
      <c r="C4799" s="63" t="s">
        <v>3182</v>
      </c>
      <c r="D4799" s="63" t="s">
        <v>3214</v>
      </c>
      <c r="E4799" s="63" t="s">
        <v>3244</v>
      </c>
      <c r="F4799" s="63" t="s">
        <v>3244</v>
      </c>
      <c r="G4799" s="63"/>
      <c r="H4799" s="63"/>
      <c r="I4799" s="62" t="s">
        <v>3189</v>
      </c>
      <c r="J4799" s="63">
        <v>80</v>
      </c>
      <c r="K4799" s="63">
        <v>12</v>
      </c>
      <c r="L4799" s="63" t="s">
        <v>3186</v>
      </c>
      <c r="M4799" s="63" t="s">
        <v>3187</v>
      </c>
      <c r="N4799" s="63" t="s">
        <v>3198</v>
      </c>
      <c r="O4799" s="62">
        <v>3</v>
      </c>
      <c r="P4799" s="64"/>
    </row>
    <row r="4800" spans="2:16" x14ac:dyDescent="0.25">
      <c r="B4800" s="62">
        <v>4795</v>
      </c>
      <c r="C4800" s="63" t="s">
        <v>3182</v>
      </c>
      <c r="D4800" s="63" t="s">
        <v>3214</v>
      </c>
      <c r="E4800" s="63" t="s">
        <v>3244</v>
      </c>
      <c r="F4800" s="63" t="s">
        <v>3244</v>
      </c>
      <c r="G4800" s="63"/>
      <c r="H4800" s="63"/>
      <c r="I4800" s="62" t="s">
        <v>3189</v>
      </c>
      <c r="J4800" s="63">
        <v>80</v>
      </c>
      <c r="K4800" s="63">
        <v>12</v>
      </c>
      <c r="L4800" s="63" t="s">
        <v>3186</v>
      </c>
      <c r="M4800" s="63" t="s">
        <v>3187</v>
      </c>
      <c r="N4800" s="63" t="s">
        <v>3198</v>
      </c>
      <c r="O4800" s="62">
        <v>3</v>
      </c>
      <c r="P4800" s="64"/>
    </row>
    <row r="4801" spans="2:16" x14ac:dyDescent="0.25">
      <c r="B4801" s="62">
        <v>4796</v>
      </c>
      <c r="C4801" s="63" t="s">
        <v>3182</v>
      </c>
      <c r="D4801" s="63" t="s">
        <v>3214</v>
      </c>
      <c r="E4801" s="63" t="s">
        <v>3244</v>
      </c>
      <c r="F4801" s="63" t="s">
        <v>3244</v>
      </c>
      <c r="G4801" s="63"/>
      <c r="H4801" s="63"/>
      <c r="I4801" s="62" t="s">
        <v>3189</v>
      </c>
      <c r="J4801" s="63">
        <v>80</v>
      </c>
      <c r="K4801" s="63">
        <v>12</v>
      </c>
      <c r="L4801" s="63" t="s">
        <v>3186</v>
      </c>
      <c r="M4801" s="63" t="s">
        <v>3187</v>
      </c>
      <c r="N4801" s="63" t="s">
        <v>3198</v>
      </c>
      <c r="O4801" s="62">
        <v>3</v>
      </c>
      <c r="P4801" s="64"/>
    </row>
    <row r="4802" spans="2:16" x14ac:dyDescent="0.25">
      <c r="B4802" s="62">
        <v>4797</v>
      </c>
      <c r="C4802" s="63" t="s">
        <v>3182</v>
      </c>
      <c r="D4802" s="63" t="s">
        <v>3214</v>
      </c>
      <c r="E4802" s="63" t="s">
        <v>3244</v>
      </c>
      <c r="F4802" s="63" t="s">
        <v>3244</v>
      </c>
      <c r="G4802" s="63"/>
      <c r="H4802" s="63"/>
      <c r="I4802" s="62" t="s">
        <v>3189</v>
      </c>
      <c r="J4802" s="63">
        <v>80</v>
      </c>
      <c r="K4802" s="63">
        <v>12</v>
      </c>
      <c r="L4802" s="63" t="s">
        <v>3186</v>
      </c>
      <c r="M4802" s="63" t="s">
        <v>3187</v>
      </c>
      <c r="N4802" s="63" t="s">
        <v>3198</v>
      </c>
      <c r="O4802" s="62">
        <v>3</v>
      </c>
      <c r="P4802" s="64"/>
    </row>
    <row r="4803" spans="2:16" x14ac:dyDescent="0.25">
      <c r="B4803" s="62">
        <v>4798</v>
      </c>
      <c r="C4803" s="63" t="s">
        <v>3182</v>
      </c>
      <c r="D4803" s="63" t="s">
        <v>3214</v>
      </c>
      <c r="E4803" s="63" t="s">
        <v>3244</v>
      </c>
      <c r="F4803" s="63" t="s">
        <v>3244</v>
      </c>
      <c r="G4803" s="63"/>
      <c r="H4803" s="63"/>
      <c r="I4803" s="62" t="s">
        <v>3189</v>
      </c>
      <c r="J4803" s="63">
        <v>80</v>
      </c>
      <c r="K4803" s="63">
        <v>12</v>
      </c>
      <c r="L4803" s="63" t="s">
        <v>3186</v>
      </c>
      <c r="M4803" s="63" t="s">
        <v>3187</v>
      </c>
      <c r="N4803" s="63" t="s">
        <v>3198</v>
      </c>
      <c r="O4803" s="62">
        <v>3</v>
      </c>
      <c r="P4803" s="64"/>
    </row>
    <row r="4804" spans="2:16" x14ac:dyDescent="0.25">
      <c r="B4804" s="62">
        <v>4799</v>
      </c>
      <c r="C4804" s="63" t="s">
        <v>3182</v>
      </c>
      <c r="D4804" s="63" t="s">
        <v>3214</v>
      </c>
      <c r="E4804" s="63" t="s">
        <v>3244</v>
      </c>
      <c r="F4804" s="63" t="s">
        <v>3244</v>
      </c>
      <c r="G4804" s="63"/>
      <c r="H4804" s="63"/>
      <c r="I4804" s="62" t="s">
        <v>3189</v>
      </c>
      <c r="J4804" s="63">
        <v>80</v>
      </c>
      <c r="K4804" s="63">
        <v>12</v>
      </c>
      <c r="L4804" s="63" t="s">
        <v>3186</v>
      </c>
      <c r="M4804" s="63" t="s">
        <v>3187</v>
      </c>
      <c r="N4804" s="63" t="s">
        <v>3198</v>
      </c>
      <c r="O4804" s="62">
        <v>3</v>
      </c>
      <c r="P4804" s="64"/>
    </row>
    <row r="4805" spans="2:16" x14ac:dyDescent="0.25">
      <c r="B4805" s="62">
        <v>4800</v>
      </c>
      <c r="C4805" s="63" t="s">
        <v>3182</v>
      </c>
      <c r="D4805" s="63" t="s">
        <v>3214</v>
      </c>
      <c r="E4805" s="63" t="s">
        <v>3244</v>
      </c>
      <c r="F4805" s="63" t="s">
        <v>3244</v>
      </c>
      <c r="G4805" s="63"/>
      <c r="H4805" s="63"/>
      <c r="I4805" s="62" t="s">
        <v>3189</v>
      </c>
      <c r="J4805" s="63">
        <v>80</v>
      </c>
      <c r="K4805" s="63">
        <v>12</v>
      </c>
      <c r="L4805" s="63" t="s">
        <v>3186</v>
      </c>
      <c r="M4805" s="63" t="s">
        <v>3187</v>
      </c>
      <c r="N4805" s="63" t="s">
        <v>3198</v>
      </c>
      <c r="O4805" s="62">
        <v>3</v>
      </c>
      <c r="P4805" s="64"/>
    </row>
    <row r="4806" spans="2:16" x14ac:dyDescent="0.25">
      <c r="B4806" s="62">
        <v>4801</v>
      </c>
      <c r="C4806" s="63" t="s">
        <v>3182</v>
      </c>
      <c r="D4806" s="63" t="s">
        <v>3214</v>
      </c>
      <c r="E4806" s="63" t="s">
        <v>3244</v>
      </c>
      <c r="F4806" s="63" t="s">
        <v>3244</v>
      </c>
      <c r="G4806" s="63"/>
      <c r="H4806" s="63"/>
      <c r="I4806" s="62" t="s">
        <v>3189</v>
      </c>
      <c r="J4806" s="63">
        <v>80</v>
      </c>
      <c r="K4806" s="63">
        <v>12</v>
      </c>
      <c r="L4806" s="63" t="s">
        <v>3186</v>
      </c>
      <c r="M4806" s="63" t="s">
        <v>3187</v>
      </c>
      <c r="N4806" s="63" t="s">
        <v>3198</v>
      </c>
      <c r="O4806" s="62">
        <v>3</v>
      </c>
      <c r="P4806" s="64"/>
    </row>
    <row r="4807" spans="2:16" x14ac:dyDescent="0.25">
      <c r="B4807" s="62">
        <v>4802</v>
      </c>
      <c r="C4807" s="63" t="s">
        <v>3182</v>
      </c>
      <c r="D4807" s="63" t="s">
        <v>3214</v>
      </c>
      <c r="E4807" s="63" t="s">
        <v>3244</v>
      </c>
      <c r="F4807" s="63" t="s">
        <v>3244</v>
      </c>
      <c r="G4807" s="63"/>
      <c r="H4807" s="63"/>
      <c r="I4807" s="62" t="s">
        <v>3189</v>
      </c>
      <c r="J4807" s="63">
        <v>80</v>
      </c>
      <c r="K4807" s="63">
        <v>12</v>
      </c>
      <c r="L4807" s="63" t="s">
        <v>3186</v>
      </c>
      <c r="M4807" s="63" t="s">
        <v>3187</v>
      </c>
      <c r="N4807" s="63" t="s">
        <v>3198</v>
      </c>
      <c r="O4807" s="62">
        <v>3</v>
      </c>
      <c r="P4807" s="64"/>
    </row>
    <row r="4808" spans="2:16" x14ac:dyDescent="0.25">
      <c r="B4808" s="62">
        <v>4803</v>
      </c>
      <c r="C4808" s="63" t="s">
        <v>3182</v>
      </c>
      <c r="D4808" s="63" t="s">
        <v>3214</v>
      </c>
      <c r="E4808" s="63" t="s">
        <v>3244</v>
      </c>
      <c r="F4808" s="63" t="s">
        <v>3244</v>
      </c>
      <c r="G4808" s="63"/>
      <c r="H4808" s="63"/>
      <c r="I4808" s="62" t="s">
        <v>3189</v>
      </c>
      <c r="J4808" s="63">
        <v>80</v>
      </c>
      <c r="K4808" s="63">
        <v>12</v>
      </c>
      <c r="L4808" s="63" t="s">
        <v>3186</v>
      </c>
      <c r="M4808" s="63" t="s">
        <v>3187</v>
      </c>
      <c r="N4808" s="63" t="s">
        <v>3198</v>
      </c>
      <c r="O4808" s="62">
        <v>3</v>
      </c>
      <c r="P4808" s="64"/>
    </row>
    <row r="4809" spans="2:16" x14ac:dyDescent="0.25">
      <c r="B4809" s="62">
        <v>4804</v>
      </c>
      <c r="C4809" s="63" t="s">
        <v>3182</v>
      </c>
      <c r="D4809" s="63" t="s">
        <v>3214</v>
      </c>
      <c r="E4809" s="63" t="s">
        <v>3244</v>
      </c>
      <c r="F4809" s="63" t="s">
        <v>3244</v>
      </c>
      <c r="G4809" s="63"/>
      <c r="H4809" s="63"/>
      <c r="I4809" s="62" t="s">
        <v>3189</v>
      </c>
      <c r="J4809" s="63">
        <v>80</v>
      </c>
      <c r="K4809" s="63">
        <v>12</v>
      </c>
      <c r="L4809" s="63" t="s">
        <v>3186</v>
      </c>
      <c r="M4809" s="63" t="s">
        <v>3187</v>
      </c>
      <c r="N4809" s="63" t="s">
        <v>3198</v>
      </c>
      <c r="O4809" s="62">
        <v>3</v>
      </c>
      <c r="P4809" s="64"/>
    </row>
    <row r="4810" spans="2:16" x14ac:dyDescent="0.25">
      <c r="B4810" s="62">
        <v>4805</v>
      </c>
      <c r="C4810" s="63" t="s">
        <v>3182</v>
      </c>
      <c r="D4810" s="63" t="s">
        <v>3214</v>
      </c>
      <c r="E4810" s="63" t="s">
        <v>3244</v>
      </c>
      <c r="F4810" s="63" t="s">
        <v>3244</v>
      </c>
      <c r="G4810" s="63"/>
      <c r="H4810" s="63"/>
      <c r="I4810" s="62" t="s">
        <v>3189</v>
      </c>
      <c r="J4810" s="63">
        <v>80</v>
      </c>
      <c r="K4810" s="63">
        <v>12</v>
      </c>
      <c r="L4810" s="63" t="s">
        <v>3186</v>
      </c>
      <c r="M4810" s="63" t="s">
        <v>3187</v>
      </c>
      <c r="N4810" s="63" t="s">
        <v>3198</v>
      </c>
      <c r="O4810" s="62">
        <v>3</v>
      </c>
      <c r="P4810" s="64"/>
    </row>
    <row r="4811" spans="2:16" x14ac:dyDescent="0.25">
      <c r="B4811" s="62">
        <v>4806</v>
      </c>
      <c r="C4811" s="63" t="s">
        <v>3182</v>
      </c>
      <c r="D4811" s="63" t="s">
        <v>3214</v>
      </c>
      <c r="E4811" s="63" t="s">
        <v>3244</v>
      </c>
      <c r="F4811" s="63" t="s">
        <v>3244</v>
      </c>
      <c r="G4811" s="63"/>
      <c r="H4811" s="63"/>
      <c r="I4811" s="62" t="s">
        <v>3189</v>
      </c>
      <c r="J4811" s="63">
        <v>80</v>
      </c>
      <c r="K4811" s="63">
        <v>12</v>
      </c>
      <c r="L4811" s="63" t="s">
        <v>3186</v>
      </c>
      <c r="M4811" s="63" t="s">
        <v>3187</v>
      </c>
      <c r="N4811" s="63" t="s">
        <v>3198</v>
      </c>
      <c r="O4811" s="62">
        <v>3</v>
      </c>
      <c r="P4811" s="64"/>
    </row>
    <row r="4812" spans="2:16" x14ac:dyDescent="0.25">
      <c r="B4812" s="62">
        <v>4807</v>
      </c>
      <c r="C4812" s="63" t="s">
        <v>3182</v>
      </c>
      <c r="D4812" s="63" t="s">
        <v>3214</v>
      </c>
      <c r="E4812" s="63" t="s">
        <v>3244</v>
      </c>
      <c r="F4812" s="63" t="s">
        <v>3244</v>
      </c>
      <c r="G4812" s="63"/>
      <c r="H4812" s="63"/>
      <c r="I4812" s="62" t="s">
        <v>3189</v>
      </c>
      <c r="J4812" s="63">
        <v>80</v>
      </c>
      <c r="K4812" s="63">
        <v>12</v>
      </c>
      <c r="L4812" s="63" t="s">
        <v>3186</v>
      </c>
      <c r="M4812" s="63" t="s">
        <v>3187</v>
      </c>
      <c r="N4812" s="63" t="s">
        <v>3198</v>
      </c>
      <c r="O4812" s="62">
        <v>3</v>
      </c>
      <c r="P4812" s="64"/>
    </row>
    <row r="4813" spans="2:16" x14ac:dyDescent="0.25">
      <c r="B4813" s="62">
        <v>4808</v>
      </c>
      <c r="C4813" s="63" t="s">
        <v>3182</v>
      </c>
      <c r="D4813" s="63" t="s">
        <v>3214</v>
      </c>
      <c r="E4813" s="63" t="s">
        <v>3244</v>
      </c>
      <c r="F4813" s="63" t="s">
        <v>3244</v>
      </c>
      <c r="G4813" s="63"/>
      <c r="H4813" s="63"/>
      <c r="I4813" s="62" t="s">
        <v>3189</v>
      </c>
      <c r="J4813" s="63">
        <v>80</v>
      </c>
      <c r="K4813" s="63">
        <v>12</v>
      </c>
      <c r="L4813" s="63" t="s">
        <v>3186</v>
      </c>
      <c r="M4813" s="63" t="s">
        <v>3187</v>
      </c>
      <c r="N4813" s="63" t="s">
        <v>3198</v>
      </c>
      <c r="O4813" s="62">
        <v>3</v>
      </c>
      <c r="P4813" s="64"/>
    </row>
    <row r="4814" spans="2:16" x14ac:dyDescent="0.25">
      <c r="B4814" s="62">
        <v>4809</v>
      </c>
      <c r="C4814" s="63" t="s">
        <v>3182</v>
      </c>
      <c r="D4814" s="63" t="s">
        <v>3214</v>
      </c>
      <c r="E4814" s="63" t="s">
        <v>3244</v>
      </c>
      <c r="F4814" s="63" t="s">
        <v>3244</v>
      </c>
      <c r="G4814" s="63"/>
      <c r="H4814" s="63"/>
      <c r="I4814" s="62" t="s">
        <v>3189</v>
      </c>
      <c r="J4814" s="63">
        <v>80</v>
      </c>
      <c r="K4814" s="63">
        <v>12</v>
      </c>
      <c r="L4814" s="63" t="s">
        <v>3186</v>
      </c>
      <c r="M4814" s="63" t="s">
        <v>3187</v>
      </c>
      <c r="N4814" s="63" t="s">
        <v>3198</v>
      </c>
      <c r="O4814" s="62">
        <v>3</v>
      </c>
      <c r="P4814" s="64"/>
    </row>
    <row r="4815" spans="2:16" x14ac:dyDescent="0.25">
      <c r="B4815" s="62">
        <v>4810</v>
      </c>
      <c r="C4815" s="63" t="s">
        <v>3182</v>
      </c>
      <c r="D4815" s="63" t="s">
        <v>3214</v>
      </c>
      <c r="E4815" s="63" t="s">
        <v>3244</v>
      </c>
      <c r="F4815" s="63" t="s">
        <v>3244</v>
      </c>
      <c r="G4815" s="63"/>
      <c r="H4815" s="63"/>
      <c r="I4815" s="62" t="s">
        <v>3189</v>
      </c>
      <c r="J4815" s="63">
        <v>80</v>
      </c>
      <c r="K4815" s="63">
        <v>12</v>
      </c>
      <c r="L4815" s="63" t="s">
        <v>3186</v>
      </c>
      <c r="M4815" s="63" t="s">
        <v>3187</v>
      </c>
      <c r="N4815" s="63" t="s">
        <v>3198</v>
      </c>
      <c r="O4815" s="62">
        <v>3</v>
      </c>
      <c r="P4815" s="64"/>
    </row>
    <row r="4816" spans="2:16" x14ac:dyDescent="0.25">
      <c r="B4816" s="62">
        <v>4811</v>
      </c>
      <c r="C4816" s="63" t="s">
        <v>3182</v>
      </c>
      <c r="D4816" s="63" t="s">
        <v>3214</v>
      </c>
      <c r="E4816" s="63" t="s">
        <v>3244</v>
      </c>
      <c r="F4816" s="63" t="s">
        <v>3244</v>
      </c>
      <c r="G4816" s="63"/>
      <c r="H4816" s="63"/>
      <c r="I4816" s="62" t="s">
        <v>3189</v>
      </c>
      <c r="J4816" s="63">
        <v>80</v>
      </c>
      <c r="K4816" s="63">
        <v>12</v>
      </c>
      <c r="L4816" s="63" t="s">
        <v>3186</v>
      </c>
      <c r="M4816" s="63" t="s">
        <v>3187</v>
      </c>
      <c r="N4816" s="63" t="s">
        <v>3198</v>
      </c>
      <c r="O4816" s="62">
        <v>3</v>
      </c>
      <c r="P4816" s="64"/>
    </row>
    <row r="4817" spans="2:16" x14ac:dyDescent="0.25">
      <c r="B4817" s="62">
        <v>4812</v>
      </c>
      <c r="C4817" s="63" t="s">
        <v>3182</v>
      </c>
      <c r="D4817" s="63" t="s">
        <v>3214</v>
      </c>
      <c r="E4817" s="63" t="s">
        <v>3244</v>
      </c>
      <c r="F4817" s="63" t="s">
        <v>3244</v>
      </c>
      <c r="G4817" s="63"/>
      <c r="H4817" s="63"/>
      <c r="I4817" s="62" t="s">
        <v>3189</v>
      </c>
      <c r="J4817" s="63">
        <v>80</v>
      </c>
      <c r="K4817" s="63">
        <v>12</v>
      </c>
      <c r="L4817" s="63" t="s">
        <v>3186</v>
      </c>
      <c r="M4817" s="63" t="s">
        <v>3187</v>
      </c>
      <c r="N4817" s="63" t="s">
        <v>3198</v>
      </c>
      <c r="O4817" s="62">
        <v>3</v>
      </c>
      <c r="P4817" s="64"/>
    </row>
    <row r="4818" spans="2:16" x14ac:dyDescent="0.25">
      <c r="B4818" s="62">
        <v>4813</v>
      </c>
      <c r="C4818" s="63" t="s">
        <v>3182</v>
      </c>
      <c r="D4818" s="63" t="s">
        <v>3214</v>
      </c>
      <c r="E4818" s="63" t="s">
        <v>3249</v>
      </c>
      <c r="F4818" s="63" t="s">
        <v>3249</v>
      </c>
      <c r="G4818" s="63"/>
      <c r="H4818" s="63"/>
      <c r="I4818" s="62" t="s">
        <v>3200</v>
      </c>
      <c r="J4818" s="63">
        <v>40</v>
      </c>
      <c r="K4818" s="63">
        <v>8</v>
      </c>
      <c r="L4818" s="63" t="s">
        <v>3186</v>
      </c>
      <c r="M4818" s="63" t="s">
        <v>3187</v>
      </c>
      <c r="N4818" s="63" t="s">
        <v>3221</v>
      </c>
      <c r="O4818" s="62">
        <v>2</v>
      </c>
    </row>
    <row r="4819" spans="2:16" x14ac:dyDescent="0.25">
      <c r="B4819" s="62">
        <v>4814</v>
      </c>
      <c r="C4819" s="63" t="s">
        <v>3182</v>
      </c>
      <c r="D4819" s="63" t="s">
        <v>3214</v>
      </c>
      <c r="E4819" s="63" t="s">
        <v>3216</v>
      </c>
      <c r="F4819" s="63" t="s">
        <v>3216</v>
      </c>
      <c r="G4819" s="63"/>
      <c r="H4819" s="63"/>
      <c r="I4819" s="62" t="s">
        <v>3200</v>
      </c>
      <c r="J4819" s="63">
        <v>40</v>
      </c>
      <c r="K4819" s="63">
        <v>7</v>
      </c>
      <c r="L4819" s="63" t="s">
        <v>3186</v>
      </c>
      <c r="M4819" s="63" t="s">
        <v>3187</v>
      </c>
      <c r="N4819" s="63" t="s">
        <v>3233</v>
      </c>
      <c r="O4819" s="62">
        <v>1</v>
      </c>
    </row>
    <row r="4820" spans="2:16" x14ac:dyDescent="0.25">
      <c r="B4820" s="62">
        <v>4815</v>
      </c>
      <c r="C4820" s="63" t="s">
        <v>3182</v>
      </c>
      <c r="D4820" s="63" t="s">
        <v>3214</v>
      </c>
      <c r="E4820" s="63" t="s">
        <v>3244</v>
      </c>
      <c r="F4820" s="63" t="s">
        <v>3244</v>
      </c>
      <c r="G4820" s="63"/>
      <c r="H4820" s="63"/>
      <c r="I4820" s="62" t="s">
        <v>3189</v>
      </c>
      <c r="J4820" s="63">
        <v>80</v>
      </c>
      <c r="K4820" s="63">
        <v>12</v>
      </c>
      <c r="L4820" s="63" t="s">
        <v>3186</v>
      </c>
      <c r="M4820" s="63" t="s">
        <v>3187</v>
      </c>
      <c r="N4820" s="63" t="s">
        <v>3198</v>
      </c>
      <c r="O4820" s="62">
        <v>3</v>
      </c>
      <c r="P4820" s="64"/>
    </row>
    <row r="4821" spans="2:16" x14ac:dyDescent="0.25">
      <c r="B4821" s="62">
        <v>4816</v>
      </c>
      <c r="C4821" s="63" t="s">
        <v>3182</v>
      </c>
      <c r="D4821" s="63" t="s">
        <v>3214</v>
      </c>
      <c r="E4821" s="63" t="s">
        <v>3214</v>
      </c>
      <c r="F4821" s="63" t="s">
        <v>3214</v>
      </c>
      <c r="G4821" s="63"/>
      <c r="H4821" s="63"/>
      <c r="I4821" s="62" t="s">
        <v>3200</v>
      </c>
      <c r="J4821" s="63">
        <v>40</v>
      </c>
      <c r="K4821" s="63">
        <v>7</v>
      </c>
      <c r="L4821" s="63" t="s">
        <v>3186</v>
      </c>
      <c r="M4821" s="63" t="s">
        <v>3187</v>
      </c>
      <c r="N4821" s="63" t="s">
        <v>3233</v>
      </c>
      <c r="O4821" s="62">
        <v>1</v>
      </c>
    </row>
    <row r="4822" spans="2:16" x14ac:dyDescent="0.25">
      <c r="B4822" s="62">
        <v>4817</v>
      </c>
      <c r="C4822" s="63" t="s">
        <v>3182</v>
      </c>
      <c r="D4822" s="63" t="s">
        <v>3214</v>
      </c>
      <c r="E4822" s="63" t="s">
        <v>3216</v>
      </c>
      <c r="F4822" s="63" t="s">
        <v>3216</v>
      </c>
      <c r="G4822" s="63"/>
      <c r="H4822" s="63"/>
      <c r="I4822" s="62" t="s">
        <v>3200</v>
      </c>
      <c r="J4822" s="63">
        <v>40</v>
      </c>
      <c r="K4822" s="63">
        <v>7</v>
      </c>
      <c r="L4822" s="63" t="s">
        <v>3186</v>
      </c>
      <c r="M4822" s="63" t="s">
        <v>3187</v>
      </c>
      <c r="N4822" s="63" t="s">
        <v>3233</v>
      </c>
      <c r="O4822" s="62">
        <v>1</v>
      </c>
    </row>
    <row r="4823" spans="2:16" x14ac:dyDescent="0.25">
      <c r="B4823" s="62">
        <v>4818</v>
      </c>
      <c r="C4823" s="63" t="s">
        <v>3182</v>
      </c>
      <c r="D4823" s="63" t="s">
        <v>3214</v>
      </c>
      <c r="E4823" s="63" t="s">
        <v>3216</v>
      </c>
      <c r="F4823" s="63" t="s">
        <v>3216</v>
      </c>
      <c r="G4823" s="63"/>
      <c r="H4823" s="63"/>
      <c r="I4823" s="62" t="s">
        <v>3200</v>
      </c>
      <c r="J4823" s="63">
        <v>40</v>
      </c>
      <c r="K4823" s="63">
        <v>7</v>
      </c>
      <c r="L4823" s="63" t="s">
        <v>3186</v>
      </c>
      <c r="M4823" s="63" t="s">
        <v>3187</v>
      </c>
      <c r="N4823" s="63" t="s">
        <v>3233</v>
      </c>
      <c r="O4823" s="62">
        <v>1</v>
      </c>
    </row>
    <row r="4824" spans="2:16" x14ac:dyDescent="0.25">
      <c r="B4824" s="62">
        <v>4819</v>
      </c>
      <c r="C4824" s="63" t="s">
        <v>3182</v>
      </c>
      <c r="D4824" s="63" t="s">
        <v>3214</v>
      </c>
      <c r="E4824" s="63" t="s">
        <v>3214</v>
      </c>
      <c r="F4824" s="63" t="s">
        <v>3214</v>
      </c>
      <c r="G4824" s="63"/>
      <c r="H4824" s="63"/>
      <c r="I4824" s="62" t="s">
        <v>3200</v>
      </c>
      <c r="J4824" s="63">
        <v>40</v>
      </c>
      <c r="K4824" s="63">
        <v>8</v>
      </c>
      <c r="L4824" s="63" t="s">
        <v>3186</v>
      </c>
      <c r="M4824" s="63" t="s">
        <v>3187</v>
      </c>
      <c r="N4824" s="63" t="s">
        <v>3221</v>
      </c>
      <c r="O4824" s="62">
        <v>2</v>
      </c>
    </row>
    <row r="4825" spans="2:16" x14ac:dyDescent="0.25">
      <c r="B4825" s="62">
        <v>4820</v>
      </c>
      <c r="C4825" s="63" t="s">
        <v>3182</v>
      </c>
      <c r="D4825" s="63" t="s">
        <v>3214</v>
      </c>
      <c r="E4825" s="63" t="s">
        <v>3214</v>
      </c>
      <c r="F4825" s="63" t="s">
        <v>3214</v>
      </c>
      <c r="G4825" s="63"/>
      <c r="H4825" s="63"/>
      <c r="I4825" s="62" t="s">
        <v>3200</v>
      </c>
      <c r="J4825" s="63">
        <v>40</v>
      </c>
      <c r="K4825" s="63">
        <v>7</v>
      </c>
      <c r="L4825" s="63" t="s">
        <v>3186</v>
      </c>
      <c r="M4825" s="63" t="s">
        <v>3187</v>
      </c>
      <c r="N4825" s="63" t="s">
        <v>3233</v>
      </c>
      <c r="O4825" s="62">
        <v>1</v>
      </c>
    </row>
    <row r="4826" spans="2:16" x14ac:dyDescent="0.25">
      <c r="B4826" s="62">
        <v>4821</v>
      </c>
      <c r="C4826" s="63" t="s">
        <v>3182</v>
      </c>
      <c r="D4826" s="63" t="s">
        <v>3214</v>
      </c>
      <c r="E4826" s="63" t="s">
        <v>3216</v>
      </c>
      <c r="F4826" s="63" t="s">
        <v>3216</v>
      </c>
      <c r="G4826" s="63"/>
      <c r="H4826" s="63"/>
      <c r="I4826" s="62" t="s">
        <v>3200</v>
      </c>
      <c r="J4826" s="63">
        <v>40</v>
      </c>
      <c r="K4826" s="63">
        <v>7</v>
      </c>
      <c r="L4826" s="63" t="s">
        <v>3186</v>
      </c>
      <c r="M4826" s="63" t="s">
        <v>3187</v>
      </c>
      <c r="N4826" s="63" t="s">
        <v>3233</v>
      </c>
      <c r="O4826" s="62">
        <v>1</v>
      </c>
    </row>
    <row r="4827" spans="2:16" x14ac:dyDescent="0.25">
      <c r="B4827" s="62">
        <v>4822</v>
      </c>
      <c r="C4827" s="63" t="s">
        <v>3182</v>
      </c>
      <c r="D4827" s="63" t="s">
        <v>3214</v>
      </c>
      <c r="E4827" s="63" t="s">
        <v>3216</v>
      </c>
      <c r="F4827" s="63" t="s">
        <v>3216</v>
      </c>
      <c r="G4827" s="63"/>
      <c r="H4827" s="63"/>
      <c r="I4827" s="62" t="s">
        <v>3200</v>
      </c>
      <c r="J4827" s="63">
        <v>40</v>
      </c>
      <c r="K4827" s="63">
        <v>8</v>
      </c>
      <c r="L4827" s="63" t="s">
        <v>3186</v>
      </c>
      <c r="M4827" s="63" t="s">
        <v>3187</v>
      </c>
      <c r="N4827" s="63" t="s">
        <v>3221</v>
      </c>
      <c r="O4827" s="62">
        <v>2</v>
      </c>
    </row>
    <row r="4828" spans="2:16" x14ac:dyDescent="0.25">
      <c r="B4828" s="62">
        <v>4823</v>
      </c>
      <c r="C4828" s="63" t="s">
        <v>3182</v>
      </c>
      <c r="D4828" s="63" t="s">
        <v>3214</v>
      </c>
      <c r="E4828" s="63" t="s">
        <v>3214</v>
      </c>
      <c r="F4828" s="63" t="s">
        <v>3214</v>
      </c>
      <c r="G4828" s="63"/>
      <c r="H4828" s="63"/>
      <c r="I4828" s="62" t="s">
        <v>3200</v>
      </c>
      <c r="J4828" s="63">
        <v>40</v>
      </c>
      <c r="K4828" s="63">
        <v>7</v>
      </c>
      <c r="L4828" s="63" t="s">
        <v>3186</v>
      </c>
      <c r="M4828" s="63" t="s">
        <v>3238</v>
      </c>
      <c r="N4828" s="63" t="s">
        <v>3250</v>
      </c>
      <c r="O4828" s="62">
        <v>1</v>
      </c>
    </row>
    <row r="4829" spans="2:16" x14ac:dyDescent="0.25">
      <c r="B4829" s="62">
        <v>4824</v>
      </c>
      <c r="C4829" s="63" t="s">
        <v>3182</v>
      </c>
      <c r="D4829" s="63" t="s">
        <v>3214</v>
      </c>
      <c r="E4829" s="63" t="s">
        <v>3214</v>
      </c>
      <c r="F4829" s="63" t="s">
        <v>3214</v>
      </c>
      <c r="G4829" s="63"/>
      <c r="H4829" s="63"/>
      <c r="I4829" s="62" t="s">
        <v>3200</v>
      </c>
      <c r="J4829" s="63">
        <v>40</v>
      </c>
      <c r="K4829" s="63">
        <v>8</v>
      </c>
      <c r="L4829" s="63" t="s">
        <v>3186</v>
      </c>
      <c r="M4829" s="63" t="s">
        <v>3187</v>
      </c>
      <c r="N4829" s="63" t="s">
        <v>3221</v>
      </c>
      <c r="O4829" s="62">
        <v>2</v>
      </c>
    </row>
    <row r="4830" spans="2:16" x14ac:dyDescent="0.25">
      <c r="B4830" s="62">
        <v>4825</v>
      </c>
      <c r="C4830" s="63" t="s">
        <v>3182</v>
      </c>
      <c r="D4830" s="63" t="s">
        <v>3214</v>
      </c>
      <c r="E4830" s="63" t="s">
        <v>3216</v>
      </c>
      <c r="F4830" s="63" t="s">
        <v>3216</v>
      </c>
      <c r="G4830" s="63"/>
      <c r="H4830" s="63"/>
      <c r="I4830" s="62" t="s">
        <v>3200</v>
      </c>
      <c r="J4830" s="63">
        <v>40</v>
      </c>
      <c r="K4830" s="63">
        <v>7</v>
      </c>
      <c r="L4830" s="63" t="s">
        <v>3186</v>
      </c>
      <c r="M4830" s="63" t="s">
        <v>3187</v>
      </c>
      <c r="N4830" s="63" t="s">
        <v>3233</v>
      </c>
      <c r="O4830" s="62">
        <v>1</v>
      </c>
    </row>
    <row r="4831" spans="2:16" x14ac:dyDescent="0.25">
      <c r="B4831" s="62">
        <v>4826</v>
      </c>
      <c r="C4831" s="63" t="s">
        <v>3182</v>
      </c>
      <c r="D4831" s="63" t="s">
        <v>3214</v>
      </c>
      <c r="E4831" s="63" t="s">
        <v>3216</v>
      </c>
      <c r="F4831" s="63" t="s">
        <v>3216</v>
      </c>
      <c r="G4831" s="63"/>
      <c r="H4831" s="63"/>
      <c r="I4831" s="62" t="s">
        <v>3200</v>
      </c>
      <c r="J4831" s="63">
        <v>40</v>
      </c>
      <c r="K4831" s="63">
        <v>8</v>
      </c>
      <c r="L4831" s="63" t="s">
        <v>3186</v>
      </c>
      <c r="M4831" s="63" t="s">
        <v>3187</v>
      </c>
      <c r="N4831" s="63" t="s">
        <v>3221</v>
      </c>
      <c r="O4831" s="62">
        <v>2</v>
      </c>
    </row>
    <row r="4832" spans="2:16" x14ac:dyDescent="0.25">
      <c r="B4832" s="62">
        <v>4827</v>
      </c>
      <c r="C4832" s="63" t="s">
        <v>3182</v>
      </c>
      <c r="D4832" s="63" t="s">
        <v>3214</v>
      </c>
      <c r="E4832" s="63" t="s">
        <v>3214</v>
      </c>
      <c r="F4832" s="63" t="s">
        <v>3214</v>
      </c>
      <c r="G4832" s="63"/>
      <c r="H4832" s="63"/>
      <c r="I4832" s="62" t="s">
        <v>3200</v>
      </c>
      <c r="J4832" s="63">
        <v>40</v>
      </c>
      <c r="K4832" s="63">
        <v>8</v>
      </c>
      <c r="L4832" s="63" t="s">
        <v>3186</v>
      </c>
      <c r="M4832" s="63" t="s">
        <v>3187</v>
      </c>
      <c r="N4832" s="63" t="s">
        <v>3221</v>
      </c>
      <c r="O4832" s="62">
        <v>2</v>
      </c>
    </row>
    <row r="4833" spans="2:16" x14ac:dyDescent="0.25">
      <c r="B4833" s="62">
        <v>4828</v>
      </c>
      <c r="C4833" s="63" t="s">
        <v>3182</v>
      </c>
      <c r="D4833" s="63" t="s">
        <v>3214</v>
      </c>
      <c r="E4833" s="63" t="s">
        <v>3214</v>
      </c>
      <c r="F4833" s="63" t="s">
        <v>3214</v>
      </c>
      <c r="G4833" s="63"/>
      <c r="H4833" s="63"/>
      <c r="I4833" s="62" t="s">
        <v>3200</v>
      </c>
      <c r="J4833" s="63">
        <v>40</v>
      </c>
      <c r="K4833" s="63">
        <v>7</v>
      </c>
      <c r="L4833" s="63" t="s">
        <v>3186</v>
      </c>
      <c r="M4833" s="63" t="s">
        <v>3187</v>
      </c>
      <c r="N4833" s="63" t="s">
        <v>3233</v>
      </c>
      <c r="O4833" s="62">
        <v>1</v>
      </c>
    </row>
    <row r="4834" spans="2:16" x14ac:dyDescent="0.25">
      <c r="B4834" s="62">
        <v>4829</v>
      </c>
      <c r="C4834" s="63" t="s">
        <v>3182</v>
      </c>
      <c r="D4834" s="63" t="s">
        <v>3214</v>
      </c>
      <c r="E4834" s="63" t="s">
        <v>3249</v>
      </c>
      <c r="F4834" s="63" t="s">
        <v>3249</v>
      </c>
      <c r="G4834" s="63"/>
      <c r="H4834" s="63"/>
      <c r="I4834" s="62" t="s">
        <v>3189</v>
      </c>
      <c r="J4834" s="63">
        <v>80</v>
      </c>
      <c r="K4834" s="63">
        <v>12</v>
      </c>
      <c r="L4834" s="63" t="s">
        <v>3186</v>
      </c>
      <c r="M4834" s="63" t="s">
        <v>3187</v>
      </c>
      <c r="N4834" s="63" t="s">
        <v>3198</v>
      </c>
      <c r="O4834" s="62">
        <v>3</v>
      </c>
      <c r="P4834" s="64"/>
    </row>
    <row r="4835" spans="2:16" x14ac:dyDescent="0.25">
      <c r="B4835" s="62">
        <v>4830</v>
      </c>
      <c r="C4835" s="63" t="s">
        <v>3182</v>
      </c>
      <c r="D4835" s="63" t="s">
        <v>3214</v>
      </c>
      <c r="E4835" s="63" t="s">
        <v>3244</v>
      </c>
      <c r="F4835" s="63" t="s">
        <v>3244</v>
      </c>
      <c r="G4835" s="63"/>
      <c r="H4835" s="63"/>
      <c r="I4835" s="62" t="s">
        <v>3200</v>
      </c>
      <c r="J4835" s="63">
        <v>40</v>
      </c>
      <c r="K4835" s="63">
        <v>8</v>
      </c>
      <c r="L4835" s="63" t="s">
        <v>3186</v>
      </c>
      <c r="M4835" s="63" t="s">
        <v>3187</v>
      </c>
      <c r="N4835" s="63" t="s">
        <v>3221</v>
      </c>
      <c r="O4835" s="62">
        <v>2</v>
      </c>
    </row>
    <row r="4836" spans="2:16" x14ac:dyDescent="0.25">
      <c r="B4836" s="62">
        <v>4831</v>
      </c>
      <c r="C4836" s="63" t="s">
        <v>3182</v>
      </c>
      <c r="D4836" s="63" t="s">
        <v>3214</v>
      </c>
      <c r="E4836" s="63" t="s">
        <v>3244</v>
      </c>
      <c r="F4836" s="63" t="s">
        <v>3244</v>
      </c>
      <c r="G4836" s="63"/>
      <c r="H4836" s="63"/>
      <c r="I4836" s="62" t="s">
        <v>3189</v>
      </c>
      <c r="J4836" s="63">
        <v>80</v>
      </c>
      <c r="K4836" s="63">
        <v>12</v>
      </c>
      <c r="L4836" s="63" t="s">
        <v>3186</v>
      </c>
      <c r="M4836" s="63" t="s">
        <v>3187</v>
      </c>
      <c r="N4836" s="63" t="s">
        <v>3198</v>
      </c>
      <c r="O4836" s="62">
        <v>3</v>
      </c>
      <c r="P4836" s="64"/>
    </row>
    <row r="4837" spans="2:16" x14ac:dyDescent="0.25">
      <c r="B4837" s="62">
        <v>4832</v>
      </c>
      <c r="C4837" s="63" t="s">
        <v>3182</v>
      </c>
      <c r="D4837" s="63" t="s">
        <v>3214</v>
      </c>
      <c r="E4837" s="63" t="s">
        <v>3249</v>
      </c>
      <c r="F4837" s="63" t="s">
        <v>3249</v>
      </c>
      <c r="G4837" s="63"/>
      <c r="H4837" s="63"/>
      <c r="I4837" s="62" t="s">
        <v>3189</v>
      </c>
      <c r="J4837" s="63">
        <v>80</v>
      </c>
      <c r="K4837" s="63">
        <v>12</v>
      </c>
      <c r="L4837" s="63" t="s">
        <v>3186</v>
      </c>
      <c r="M4837" s="63" t="s">
        <v>3187</v>
      </c>
      <c r="N4837" s="63" t="s">
        <v>3198</v>
      </c>
      <c r="O4837" s="62">
        <v>3</v>
      </c>
      <c r="P4837" s="64"/>
    </row>
    <row r="4838" spans="2:16" x14ac:dyDescent="0.25">
      <c r="B4838" s="62">
        <v>4833</v>
      </c>
      <c r="C4838" s="63" t="s">
        <v>3182</v>
      </c>
      <c r="D4838" s="63" t="s">
        <v>3214</v>
      </c>
      <c r="E4838" s="63" t="s">
        <v>3249</v>
      </c>
      <c r="F4838" s="63" t="s">
        <v>3249</v>
      </c>
      <c r="G4838" s="63"/>
      <c r="H4838" s="63"/>
      <c r="I4838" s="62" t="s">
        <v>3189</v>
      </c>
      <c r="J4838" s="63">
        <v>80</v>
      </c>
      <c r="K4838" s="63">
        <v>12</v>
      </c>
      <c r="L4838" s="63" t="s">
        <v>3186</v>
      </c>
      <c r="M4838" s="63" t="s">
        <v>3187</v>
      </c>
      <c r="N4838" s="63" t="s">
        <v>3198</v>
      </c>
      <c r="O4838" s="62">
        <v>3</v>
      </c>
      <c r="P4838" s="64"/>
    </row>
    <row r="4839" spans="2:16" x14ac:dyDescent="0.25">
      <c r="B4839" s="62">
        <v>4834</v>
      </c>
      <c r="C4839" s="63" t="s">
        <v>3182</v>
      </c>
      <c r="D4839" s="63" t="s">
        <v>3214</v>
      </c>
      <c r="E4839" s="63" t="s">
        <v>3216</v>
      </c>
      <c r="F4839" s="63" t="s">
        <v>3216</v>
      </c>
      <c r="G4839" s="63"/>
      <c r="H4839" s="63"/>
      <c r="I4839" s="62" t="s">
        <v>3200</v>
      </c>
      <c r="J4839" s="63">
        <v>40</v>
      </c>
      <c r="K4839" s="63">
        <v>8</v>
      </c>
      <c r="L4839" s="63" t="s">
        <v>3186</v>
      </c>
      <c r="M4839" s="63" t="s">
        <v>3187</v>
      </c>
      <c r="N4839" s="63" t="s">
        <v>3221</v>
      </c>
      <c r="O4839" s="62">
        <v>2</v>
      </c>
    </row>
    <row r="4840" spans="2:16" x14ac:dyDescent="0.25">
      <c r="B4840" s="62">
        <v>4835</v>
      </c>
      <c r="C4840" s="63" t="s">
        <v>3182</v>
      </c>
      <c r="D4840" s="63" t="s">
        <v>3214</v>
      </c>
      <c r="E4840" s="63" t="s">
        <v>3249</v>
      </c>
      <c r="F4840" s="63" t="s">
        <v>3249</v>
      </c>
      <c r="G4840" s="63"/>
      <c r="H4840" s="63"/>
      <c r="I4840" s="62" t="s">
        <v>3189</v>
      </c>
      <c r="J4840" s="63">
        <v>80</v>
      </c>
      <c r="K4840" s="63">
        <v>12</v>
      </c>
      <c r="L4840" s="63" t="s">
        <v>3186</v>
      </c>
      <c r="M4840" s="63" t="s">
        <v>3187</v>
      </c>
      <c r="N4840" s="63" t="s">
        <v>3198</v>
      </c>
      <c r="O4840" s="62">
        <v>3</v>
      </c>
      <c r="P4840" s="64"/>
    </row>
    <row r="4841" spans="2:16" x14ac:dyDescent="0.25">
      <c r="B4841" s="62">
        <v>4836</v>
      </c>
      <c r="C4841" s="63" t="s">
        <v>3182</v>
      </c>
      <c r="D4841" s="63" t="s">
        <v>3182</v>
      </c>
      <c r="E4841" s="63" t="s">
        <v>3182</v>
      </c>
      <c r="F4841" s="63" t="s">
        <v>3182</v>
      </c>
      <c r="G4841" s="63"/>
      <c r="H4841" s="63"/>
      <c r="I4841" s="62" t="s">
        <v>3200</v>
      </c>
      <c r="J4841" s="63">
        <v>40</v>
      </c>
      <c r="K4841" s="63">
        <v>7</v>
      </c>
      <c r="L4841" s="63" t="s">
        <v>3186</v>
      </c>
      <c r="M4841" s="63" t="s">
        <v>3187</v>
      </c>
      <c r="N4841" s="63" t="s">
        <v>3233</v>
      </c>
      <c r="O4841" s="62">
        <v>1</v>
      </c>
    </row>
    <row r="4842" spans="2:16" x14ac:dyDescent="0.25">
      <c r="B4842" s="62">
        <v>4837</v>
      </c>
      <c r="C4842" s="63" t="s">
        <v>3182</v>
      </c>
      <c r="D4842" s="63" t="s">
        <v>3182</v>
      </c>
      <c r="E4842" s="63" t="s">
        <v>3182</v>
      </c>
      <c r="F4842" s="63" t="s">
        <v>3182</v>
      </c>
      <c r="G4842" s="63"/>
      <c r="H4842" s="63"/>
      <c r="I4842" s="62" t="s">
        <v>3200</v>
      </c>
      <c r="J4842" s="63">
        <v>40</v>
      </c>
      <c r="K4842" s="63">
        <v>8</v>
      </c>
      <c r="L4842" s="63" t="s">
        <v>3186</v>
      </c>
      <c r="M4842" s="63" t="s">
        <v>3238</v>
      </c>
      <c r="N4842" s="63" t="s">
        <v>3259</v>
      </c>
      <c r="O4842" s="62">
        <v>2</v>
      </c>
    </row>
    <row r="4843" spans="2:16" x14ac:dyDescent="0.25">
      <c r="B4843" s="62">
        <v>4838</v>
      </c>
      <c r="C4843" s="63" t="s">
        <v>3182</v>
      </c>
      <c r="D4843" s="63" t="s">
        <v>3182</v>
      </c>
      <c r="E4843" s="63" t="s">
        <v>3182</v>
      </c>
      <c r="F4843" s="63" t="s">
        <v>3182</v>
      </c>
      <c r="G4843" s="63"/>
      <c r="H4843" s="63"/>
      <c r="I4843" s="62" t="s">
        <v>3200</v>
      </c>
      <c r="J4843" s="63">
        <v>40</v>
      </c>
      <c r="K4843" s="63">
        <v>12</v>
      </c>
      <c r="L4843" s="63" t="s">
        <v>3186</v>
      </c>
      <c r="M4843" s="63" t="s">
        <v>3187</v>
      </c>
      <c r="N4843" s="63" t="s">
        <v>3198</v>
      </c>
      <c r="O4843" s="62">
        <v>3</v>
      </c>
    </row>
    <row r="4844" spans="2:16" x14ac:dyDescent="0.25">
      <c r="B4844" s="62">
        <v>4839</v>
      </c>
      <c r="C4844" s="63" t="s">
        <v>3182</v>
      </c>
      <c r="D4844" s="63" t="s">
        <v>3183</v>
      </c>
      <c r="E4844" s="63" t="s">
        <v>3192</v>
      </c>
      <c r="F4844" s="63" t="s">
        <v>3192</v>
      </c>
      <c r="G4844" s="63"/>
      <c r="H4844" s="63"/>
      <c r="I4844" s="62" t="s">
        <v>3200</v>
      </c>
      <c r="J4844" s="63">
        <v>40</v>
      </c>
      <c r="K4844" s="63">
        <v>7</v>
      </c>
      <c r="L4844" s="63" t="s">
        <v>3186</v>
      </c>
      <c r="M4844" s="63" t="s">
        <v>3187</v>
      </c>
      <c r="N4844" s="63" t="s">
        <v>3233</v>
      </c>
      <c r="O4844" s="62">
        <v>1</v>
      </c>
    </row>
    <row r="4845" spans="2:16" x14ac:dyDescent="0.25">
      <c r="B4845" s="62">
        <v>4840</v>
      </c>
      <c r="C4845" s="63" t="s">
        <v>3182</v>
      </c>
      <c r="D4845" s="63" t="s">
        <v>3183</v>
      </c>
      <c r="E4845" s="63" t="s">
        <v>3192</v>
      </c>
      <c r="F4845" s="63" t="s">
        <v>3192</v>
      </c>
      <c r="G4845" s="63"/>
      <c r="H4845" s="63"/>
      <c r="I4845" s="62" t="s">
        <v>3200</v>
      </c>
      <c r="J4845" s="63">
        <v>40</v>
      </c>
      <c r="K4845" s="63">
        <v>7</v>
      </c>
      <c r="L4845" s="63" t="s">
        <v>3186</v>
      </c>
      <c r="M4845" s="63" t="s">
        <v>3187</v>
      </c>
      <c r="N4845" s="63" t="s">
        <v>3233</v>
      </c>
      <c r="O4845" s="62">
        <v>1</v>
      </c>
    </row>
    <row r="4846" spans="2:16" x14ac:dyDescent="0.25">
      <c r="B4846" s="62">
        <v>4841</v>
      </c>
      <c r="C4846" s="63" t="s">
        <v>3182</v>
      </c>
      <c r="D4846" s="63" t="s">
        <v>3183</v>
      </c>
      <c r="E4846" s="63" t="s">
        <v>3192</v>
      </c>
      <c r="F4846" s="63" t="s">
        <v>3192</v>
      </c>
      <c r="G4846" s="63"/>
      <c r="H4846" s="63"/>
      <c r="I4846" s="62" t="s">
        <v>3200</v>
      </c>
      <c r="J4846" s="63">
        <v>40</v>
      </c>
      <c r="K4846" s="63">
        <v>8</v>
      </c>
      <c r="L4846" s="63" t="s">
        <v>3186</v>
      </c>
      <c r="M4846" s="63" t="s">
        <v>3187</v>
      </c>
      <c r="N4846" s="63" t="s">
        <v>3221</v>
      </c>
      <c r="O4846" s="62">
        <v>2</v>
      </c>
    </row>
    <row r="4847" spans="2:16" x14ac:dyDescent="0.25">
      <c r="B4847" s="62">
        <v>4842</v>
      </c>
      <c r="C4847" s="63" t="s">
        <v>3182</v>
      </c>
      <c r="D4847" s="63" t="s">
        <v>3182</v>
      </c>
      <c r="E4847" s="63" t="s">
        <v>3256</v>
      </c>
      <c r="F4847" s="63" t="s">
        <v>3256</v>
      </c>
      <c r="G4847" s="63"/>
      <c r="H4847" s="63"/>
      <c r="I4847" s="62" t="s">
        <v>3189</v>
      </c>
      <c r="J4847" s="63">
        <v>80</v>
      </c>
      <c r="K4847" s="63">
        <v>12</v>
      </c>
      <c r="L4847" s="63" t="s">
        <v>3186</v>
      </c>
      <c r="M4847" s="63" t="s">
        <v>3187</v>
      </c>
      <c r="N4847" s="63" t="s">
        <v>3198</v>
      </c>
      <c r="O4847" s="62">
        <v>3</v>
      </c>
      <c r="P4847" s="64"/>
    </row>
    <row r="4848" spans="2:16" x14ac:dyDescent="0.25">
      <c r="B4848" s="62">
        <v>4843</v>
      </c>
      <c r="C4848" s="63" t="s">
        <v>3182</v>
      </c>
      <c r="D4848" s="63" t="s">
        <v>3182</v>
      </c>
      <c r="E4848" s="63" t="s">
        <v>3182</v>
      </c>
      <c r="F4848" s="63" t="s">
        <v>3182</v>
      </c>
      <c r="G4848" s="63"/>
      <c r="H4848" s="63"/>
      <c r="I4848" s="62" t="s">
        <v>3200</v>
      </c>
      <c r="J4848" s="63">
        <v>40</v>
      </c>
      <c r="K4848" s="63">
        <v>7</v>
      </c>
      <c r="L4848" s="63" t="s">
        <v>3186</v>
      </c>
      <c r="M4848" s="63" t="s">
        <v>3187</v>
      </c>
      <c r="N4848" s="63" t="s">
        <v>3233</v>
      </c>
      <c r="O4848" s="62">
        <v>1</v>
      </c>
    </row>
    <row r="4849" spans="2:16" x14ac:dyDescent="0.25">
      <c r="B4849" s="62">
        <v>4844</v>
      </c>
      <c r="C4849" s="63" t="s">
        <v>3182</v>
      </c>
      <c r="D4849" s="63" t="s">
        <v>3182</v>
      </c>
      <c r="E4849" s="63" t="s">
        <v>3256</v>
      </c>
      <c r="F4849" s="63" t="s">
        <v>3256</v>
      </c>
      <c r="G4849" s="63"/>
      <c r="H4849" s="63"/>
      <c r="I4849" s="62" t="s">
        <v>3189</v>
      </c>
      <c r="J4849" s="63">
        <v>80</v>
      </c>
      <c r="K4849" s="63">
        <v>12</v>
      </c>
      <c r="L4849" s="63" t="s">
        <v>3186</v>
      </c>
      <c r="M4849" s="63" t="s">
        <v>3187</v>
      </c>
      <c r="N4849" s="63" t="s">
        <v>3198</v>
      </c>
      <c r="O4849" s="62">
        <v>3</v>
      </c>
      <c r="P4849" s="64"/>
    </row>
    <row r="4850" spans="2:16" x14ac:dyDescent="0.25">
      <c r="B4850" s="62">
        <v>4845</v>
      </c>
      <c r="C4850" s="63" t="s">
        <v>3182</v>
      </c>
      <c r="D4850" s="63" t="s">
        <v>3182</v>
      </c>
      <c r="E4850" s="63" t="s">
        <v>3182</v>
      </c>
      <c r="F4850" s="63" t="s">
        <v>3182</v>
      </c>
      <c r="G4850" s="63"/>
      <c r="H4850" s="63"/>
      <c r="I4850" s="62" t="s">
        <v>3200</v>
      </c>
      <c r="J4850" s="63">
        <v>40</v>
      </c>
      <c r="K4850" s="63">
        <v>7</v>
      </c>
      <c r="L4850" s="63" t="s">
        <v>3186</v>
      </c>
      <c r="M4850" s="63" t="s">
        <v>3187</v>
      </c>
      <c r="N4850" s="63" t="s">
        <v>3233</v>
      </c>
      <c r="O4850" s="62">
        <v>1</v>
      </c>
    </row>
    <row r="4851" spans="2:16" x14ac:dyDescent="0.25">
      <c r="B4851" s="62">
        <v>4846</v>
      </c>
      <c r="C4851" s="63" t="s">
        <v>3182</v>
      </c>
      <c r="D4851" s="63" t="s">
        <v>3182</v>
      </c>
      <c r="E4851" s="63" t="s">
        <v>3182</v>
      </c>
      <c r="F4851" s="63" t="s">
        <v>3182</v>
      </c>
      <c r="G4851" s="63"/>
      <c r="H4851" s="63"/>
      <c r="I4851" s="62" t="s">
        <v>3200</v>
      </c>
      <c r="J4851" s="63">
        <v>40</v>
      </c>
      <c r="K4851" s="63">
        <v>8</v>
      </c>
      <c r="L4851" s="63" t="s">
        <v>3186</v>
      </c>
      <c r="M4851" s="63" t="s">
        <v>3187</v>
      </c>
      <c r="N4851" s="63" t="s">
        <v>3221</v>
      </c>
      <c r="O4851" s="62">
        <v>2</v>
      </c>
    </row>
    <row r="4852" spans="2:16" x14ac:dyDescent="0.25">
      <c r="B4852" s="62">
        <v>4847</v>
      </c>
      <c r="C4852" s="63" t="s">
        <v>3182</v>
      </c>
      <c r="D4852" s="63" t="s">
        <v>3182</v>
      </c>
      <c r="E4852" s="63" t="s">
        <v>3256</v>
      </c>
      <c r="F4852" s="63" t="s">
        <v>3256</v>
      </c>
      <c r="G4852" s="63"/>
      <c r="H4852" s="63"/>
      <c r="I4852" s="62" t="s">
        <v>3189</v>
      </c>
      <c r="J4852" s="63">
        <v>80</v>
      </c>
      <c r="K4852" s="63">
        <v>12</v>
      </c>
      <c r="L4852" s="63" t="s">
        <v>3186</v>
      </c>
      <c r="M4852" s="63" t="s">
        <v>3187</v>
      </c>
      <c r="N4852" s="63" t="s">
        <v>3198</v>
      </c>
      <c r="O4852" s="62">
        <v>3</v>
      </c>
      <c r="P4852" s="64"/>
    </row>
    <row r="4853" spans="2:16" x14ac:dyDescent="0.25">
      <c r="B4853" s="62">
        <v>4848</v>
      </c>
      <c r="C4853" s="63" t="s">
        <v>3182</v>
      </c>
      <c r="D4853" s="63" t="s">
        <v>3182</v>
      </c>
      <c r="E4853" s="63" t="s">
        <v>3256</v>
      </c>
      <c r="F4853" s="63" t="s">
        <v>3256</v>
      </c>
      <c r="G4853" s="63"/>
      <c r="H4853" s="63"/>
      <c r="I4853" s="62" t="s">
        <v>3189</v>
      </c>
      <c r="J4853" s="63">
        <v>80</v>
      </c>
      <c r="K4853" s="63">
        <v>12</v>
      </c>
      <c r="L4853" s="63" t="s">
        <v>3186</v>
      </c>
      <c r="M4853" s="63" t="s">
        <v>3187</v>
      </c>
      <c r="N4853" s="63" t="s">
        <v>3198</v>
      </c>
      <c r="O4853" s="62">
        <v>3</v>
      </c>
      <c r="P4853" s="64"/>
    </row>
    <row r="4854" spans="2:16" x14ac:dyDescent="0.25">
      <c r="B4854" s="62">
        <v>4849</v>
      </c>
      <c r="C4854" s="63" t="s">
        <v>3182</v>
      </c>
      <c r="D4854" s="63" t="s">
        <v>3182</v>
      </c>
      <c r="E4854" s="63" t="s">
        <v>3256</v>
      </c>
      <c r="F4854" s="63" t="s">
        <v>3256</v>
      </c>
      <c r="G4854" s="63"/>
      <c r="H4854" s="63"/>
      <c r="I4854" s="62" t="s">
        <v>3189</v>
      </c>
      <c r="J4854" s="63">
        <v>80</v>
      </c>
      <c r="K4854" s="63">
        <v>12</v>
      </c>
      <c r="L4854" s="63" t="s">
        <v>3186</v>
      </c>
      <c r="M4854" s="63" t="s">
        <v>3187</v>
      </c>
      <c r="N4854" s="63" t="s">
        <v>3198</v>
      </c>
      <c r="O4854" s="62">
        <v>3</v>
      </c>
      <c r="P4854" s="64"/>
    </row>
    <row r="4855" spans="2:16" x14ac:dyDescent="0.25">
      <c r="B4855" s="62">
        <v>4850</v>
      </c>
      <c r="C4855" s="63" t="s">
        <v>3182</v>
      </c>
      <c r="D4855" s="63" t="s">
        <v>3182</v>
      </c>
      <c r="E4855" s="63" t="s">
        <v>3256</v>
      </c>
      <c r="F4855" s="63" t="s">
        <v>3256</v>
      </c>
      <c r="G4855" s="63"/>
      <c r="H4855" s="63"/>
      <c r="I4855" s="62" t="s">
        <v>3189</v>
      </c>
      <c r="J4855" s="63">
        <v>80</v>
      </c>
      <c r="K4855" s="63">
        <v>12</v>
      </c>
      <c r="L4855" s="63" t="s">
        <v>3186</v>
      </c>
      <c r="M4855" s="63" t="s">
        <v>3187</v>
      </c>
      <c r="N4855" s="63" t="s">
        <v>3198</v>
      </c>
      <c r="O4855" s="62">
        <v>3</v>
      </c>
      <c r="P4855" s="64"/>
    </row>
    <row r="4856" spans="2:16" x14ac:dyDescent="0.25">
      <c r="B4856" s="62">
        <v>4851</v>
      </c>
      <c r="C4856" s="63" t="s">
        <v>3182</v>
      </c>
      <c r="D4856" s="63" t="s">
        <v>3182</v>
      </c>
      <c r="E4856" s="63" t="s">
        <v>3256</v>
      </c>
      <c r="F4856" s="63" t="s">
        <v>3256</v>
      </c>
      <c r="G4856" s="63"/>
      <c r="H4856" s="63"/>
      <c r="I4856" s="62" t="s">
        <v>3189</v>
      </c>
      <c r="J4856" s="63">
        <v>80</v>
      </c>
      <c r="K4856" s="63">
        <v>12</v>
      </c>
      <c r="L4856" s="63" t="s">
        <v>3186</v>
      </c>
      <c r="M4856" s="63" t="s">
        <v>3187</v>
      </c>
      <c r="N4856" s="63" t="s">
        <v>3198</v>
      </c>
      <c r="O4856" s="62">
        <v>3</v>
      </c>
      <c r="P4856" s="64"/>
    </row>
    <row r="4857" spans="2:16" x14ac:dyDescent="0.25">
      <c r="B4857" s="62">
        <v>4852</v>
      </c>
      <c r="C4857" s="63" t="s">
        <v>3182</v>
      </c>
      <c r="D4857" s="63" t="s">
        <v>3182</v>
      </c>
      <c r="E4857" s="63" t="s">
        <v>3256</v>
      </c>
      <c r="F4857" s="63" t="s">
        <v>3256</v>
      </c>
      <c r="G4857" s="63"/>
      <c r="H4857" s="63"/>
      <c r="I4857" s="62" t="s">
        <v>3189</v>
      </c>
      <c r="J4857" s="63">
        <v>80</v>
      </c>
      <c r="K4857" s="63">
        <v>12</v>
      </c>
      <c r="L4857" s="63" t="s">
        <v>3186</v>
      </c>
      <c r="M4857" s="63" t="s">
        <v>3187</v>
      </c>
      <c r="N4857" s="63" t="s">
        <v>3198</v>
      </c>
      <c r="O4857" s="62">
        <v>3</v>
      </c>
      <c r="P4857" s="64"/>
    </row>
    <row r="4858" spans="2:16" x14ac:dyDescent="0.25">
      <c r="B4858" s="62">
        <v>4853</v>
      </c>
      <c r="C4858" s="63" t="s">
        <v>3182</v>
      </c>
      <c r="D4858" s="63" t="s">
        <v>3182</v>
      </c>
      <c r="E4858" s="63" t="s">
        <v>3256</v>
      </c>
      <c r="F4858" s="63" t="s">
        <v>3256</v>
      </c>
      <c r="G4858" s="63"/>
      <c r="H4858" s="63"/>
      <c r="I4858" s="62" t="s">
        <v>3189</v>
      </c>
      <c r="J4858" s="63">
        <v>80</v>
      </c>
      <c r="K4858" s="63">
        <v>12</v>
      </c>
      <c r="L4858" s="63" t="s">
        <v>3186</v>
      </c>
      <c r="M4858" s="63" t="s">
        <v>3187</v>
      </c>
      <c r="N4858" s="63" t="s">
        <v>3198</v>
      </c>
      <c r="O4858" s="62">
        <v>3</v>
      </c>
      <c r="P4858" s="64"/>
    </row>
    <row r="4859" spans="2:16" x14ac:dyDescent="0.25">
      <c r="B4859" s="62">
        <v>4854</v>
      </c>
      <c r="C4859" s="63" t="s">
        <v>3182</v>
      </c>
      <c r="D4859" s="63" t="s">
        <v>3214</v>
      </c>
      <c r="E4859" s="63" t="s">
        <v>3247</v>
      </c>
      <c r="F4859" s="63" t="s">
        <v>3247</v>
      </c>
      <c r="G4859" s="63"/>
      <c r="H4859" s="63"/>
      <c r="I4859" s="62" t="s">
        <v>3185</v>
      </c>
      <c r="J4859" s="63">
        <v>150</v>
      </c>
      <c r="K4859" s="63">
        <v>13</v>
      </c>
      <c r="L4859" s="63" t="s">
        <v>3186</v>
      </c>
      <c r="M4859" s="63" t="s">
        <v>3194</v>
      </c>
      <c r="N4859" s="63" t="s">
        <v>2633</v>
      </c>
      <c r="O4859" s="62">
        <v>1</v>
      </c>
    </row>
    <row r="4860" spans="2:16" x14ac:dyDescent="0.25">
      <c r="B4860" s="62">
        <v>4855</v>
      </c>
      <c r="C4860" s="63" t="s">
        <v>3182</v>
      </c>
      <c r="D4860" s="63" t="s">
        <v>3182</v>
      </c>
      <c r="E4860" s="63" t="s">
        <v>3256</v>
      </c>
      <c r="F4860" s="63" t="s">
        <v>3256</v>
      </c>
      <c r="G4860" s="63"/>
      <c r="H4860" s="63"/>
      <c r="I4860" s="62" t="s">
        <v>3189</v>
      </c>
      <c r="J4860" s="63">
        <v>80</v>
      </c>
      <c r="K4860" s="63">
        <v>12</v>
      </c>
      <c r="L4860" s="63" t="s">
        <v>3186</v>
      </c>
      <c r="M4860" s="63" t="s">
        <v>3187</v>
      </c>
      <c r="N4860" s="63" t="s">
        <v>3198</v>
      </c>
      <c r="O4860" s="62">
        <v>3</v>
      </c>
      <c r="P4860" s="64"/>
    </row>
    <row r="4861" spans="2:16" x14ac:dyDescent="0.25">
      <c r="B4861" s="62">
        <v>4856</v>
      </c>
      <c r="C4861" s="63" t="s">
        <v>3182</v>
      </c>
      <c r="D4861" s="63" t="s">
        <v>3214</v>
      </c>
      <c r="E4861" s="63" t="s">
        <v>3247</v>
      </c>
      <c r="F4861" s="63" t="s">
        <v>3247</v>
      </c>
      <c r="G4861" s="63"/>
      <c r="H4861" s="63"/>
      <c r="I4861" s="62" t="s">
        <v>3185</v>
      </c>
      <c r="J4861" s="63">
        <v>150</v>
      </c>
      <c r="K4861" s="63">
        <v>13</v>
      </c>
      <c r="L4861" s="63" t="s">
        <v>3186</v>
      </c>
      <c r="M4861" s="63" t="s">
        <v>3194</v>
      </c>
      <c r="N4861" s="63" t="s">
        <v>2633</v>
      </c>
      <c r="O4861" s="62">
        <v>1</v>
      </c>
    </row>
    <row r="4862" spans="2:16" x14ac:dyDescent="0.25">
      <c r="B4862" s="62">
        <v>4857</v>
      </c>
      <c r="C4862" s="63" t="s">
        <v>3182</v>
      </c>
      <c r="D4862" s="63" t="s">
        <v>3214</v>
      </c>
      <c r="E4862" s="63" t="s">
        <v>3215</v>
      </c>
      <c r="F4862" s="63" t="s">
        <v>3215</v>
      </c>
      <c r="G4862" s="63"/>
      <c r="H4862" s="63"/>
      <c r="I4862" s="62" t="s">
        <v>3200</v>
      </c>
      <c r="J4862" s="63">
        <v>40</v>
      </c>
      <c r="K4862" s="63">
        <v>8</v>
      </c>
      <c r="L4862" s="63" t="s">
        <v>3186</v>
      </c>
      <c r="M4862" s="63" t="s">
        <v>3187</v>
      </c>
      <c r="N4862" s="63" t="s">
        <v>3221</v>
      </c>
      <c r="O4862" s="62">
        <v>2</v>
      </c>
    </row>
    <row r="4863" spans="2:16" x14ac:dyDescent="0.25">
      <c r="B4863" s="62">
        <v>4858</v>
      </c>
      <c r="C4863" s="63" t="s">
        <v>3182</v>
      </c>
      <c r="D4863" s="63" t="s">
        <v>3214</v>
      </c>
      <c r="E4863" s="63" t="s">
        <v>3216</v>
      </c>
      <c r="F4863" s="63" t="s">
        <v>3216</v>
      </c>
      <c r="G4863" s="63"/>
      <c r="H4863" s="63"/>
      <c r="I4863" s="62" t="s">
        <v>3200</v>
      </c>
      <c r="J4863" s="63">
        <v>40</v>
      </c>
      <c r="K4863" s="63">
        <v>7</v>
      </c>
      <c r="L4863" s="63" t="s">
        <v>3186</v>
      </c>
      <c r="M4863" s="63" t="s">
        <v>3187</v>
      </c>
      <c r="N4863" s="63" t="s">
        <v>3233</v>
      </c>
      <c r="O4863" s="62">
        <v>1</v>
      </c>
    </row>
    <row r="4864" spans="2:16" x14ac:dyDescent="0.25">
      <c r="B4864" s="62">
        <v>4859</v>
      </c>
      <c r="C4864" s="63" t="s">
        <v>3182</v>
      </c>
      <c r="D4864" s="63" t="s">
        <v>3214</v>
      </c>
      <c r="E4864" s="63" t="s">
        <v>3216</v>
      </c>
      <c r="F4864" s="63" t="s">
        <v>3216</v>
      </c>
      <c r="G4864" s="63"/>
      <c r="H4864" s="63"/>
      <c r="I4864" s="62" t="s">
        <v>3200</v>
      </c>
      <c r="J4864" s="63">
        <v>40</v>
      </c>
      <c r="K4864" s="63">
        <v>7</v>
      </c>
      <c r="L4864" s="63" t="s">
        <v>3186</v>
      </c>
      <c r="M4864" s="63" t="s">
        <v>3187</v>
      </c>
      <c r="N4864" s="63" t="s">
        <v>3233</v>
      </c>
      <c r="O4864" s="62">
        <v>1</v>
      </c>
    </row>
    <row r="4865" spans="2:16" x14ac:dyDescent="0.25">
      <c r="B4865" s="62">
        <v>4860</v>
      </c>
      <c r="C4865" s="63" t="s">
        <v>3182</v>
      </c>
      <c r="D4865" s="63" t="s">
        <v>3214</v>
      </c>
      <c r="E4865" s="63" t="s">
        <v>3216</v>
      </c>
      <c r="F4865" s="63" t="s">
        <v>3216</v>
      </c>
      <c r="G4865" s="63"/>
      <c r="H4865" s="63"/>
      <c r="I4865" s="62" t="s">
        <v>3200</v>
      </c>
      <c r="J4865" s="63">
        <v>40</v>
      </c>
      <c r="K4865" s="63">
        <v>7</v>
      </c>
      <c r="L4865" s="63" t="s">
        <v>3186</v>
      </c>
      <c r="M4865" s="63" t="s">
        <v>3187</v>
      </c>
      <c r="N4865" s="63" t="s">
        <v>3233</v>
      </c>
      <c r="O4865" s="62">
        <v>1</v>
      </c>
    </row>
    <row r="4866" spans="2:16" x14ac:dyDescent="0.25">
      <c r="B4866" s="62">
        <v>4861</v>
      </c>
      <c r="C4866" s="63" t="s">
        <v>3182</v>
      </c>
      <c r="D4866" s="63" t="s">
        <v>3214</v>
      </c>
      <c r="E4866" s="63" t="s">
        <v>3247</v>
      </c>
      <c r="F4866" s="63" t="s">
        <v>3247</v>
      </c>
      <c r="G4866" s="63"/>
      <c r="H4866" s="63"/>
      <c r="I4866" s="62" t="s">
        <v>3185</v>
      </c>
      <c r="J4866" s="63">
        <v>150</v>
      </c>
      <c r="K4866" s="63">
        <v>13</v>
      </c>
      <c r="L4866" s="63" t="s">
        <v>3186</v>
      </c>
      <c r="M4866" s="63" t="s">
        <v>3194</v>
      </c>
      <c r="N4866" s="63" t="s">
        <v>2633</v>
      </c>
      <c r="O4866" s="62">
        <v>1</v>
      </c>
    </row>
    <row r="4867" spans="2:16" x14ac:dyDescent="0.25">
      <c r="B4867" s="62">
        <v>4862</v>
      </c>
      <c r="C4867" s="63" t="s">
        <v>3182</v>
      </c>
      <c r="D4867" s="63" t="s">
        <v>3214</v>
      </c>
      <c r="E4867" s="63" t="s">
        <v>3215</v>
      </c>
      <c r="F4867" s="63" t="s">
        <v>3215</v>
      </c>
      <c r="G4867" s="63"/>
      <c r="H4867" s="63"/>
      <c r="I4867" s="62" t="s">
        <v>3189</v>
      </c>
      <c r="J4867" s="63">
        <v>80</v>
      </c>
      <c r="K4867" s="63">
        <v>13</v>
      </c>
      <c r="L4867" s="63" t="s">
        <v>3186</v>
      </c>
      <c r="M4867" s="63" t="s">
        <v>3187</v>
      </c>
      <c r="N4867" s="63" t="s">
        <v>3199</v>
      </c>
      <c r="O4867" s="62">
        <v>3</v>
      </c>
      <c r="P4867" s="64"/>
    </row>
    <row r="4868" spans="2:16" x14ac:dyDescent="0.25">
      <c r="B4868" s="62">
        <v>4863</v>
      </c>
      <c r="C4868" s="63" t="s">
        <v>3182</v>
      </c>
      <c r="D4868" s="63" t="s">
        <v>3214</v>
      </c>
      <c r="E4868" s="63" t="s">
        <v>3247</v>
      </c>
      <c r="F4868" s="63" t="s">
        <v>3247</v>
      </c>
      <c r="G4868" s="63"/>
      <c r="H4868" s="63"/>
      <c r="I4868" s="62" t="s">
        <v>3185</v>
      </c>
      <c r="J4868" s="63">
        <v>150</v>
      </c>
      <c r="K4868" s="63">
        <v>13</v>
      </c>
      <c r="L4868" s="63" t="s">
        <v>3186</v>
      </c>
      <c r="M4868" s="63" t="s">
        <v>3194</v>
      </c>
      <c r="N4868" s="63" t="s">
        <v>2633</v>
      </c>
      <c r="O4868" s="62">
        <v>1</v>
      </c>
    </row>
    <row r="4869" spans="2:16" x14ac:dyDescent="0.25">
      <c r="B4869" s="62">
        <v>4864</v>
      </c>
      <c r="C4869" s="63" t="s">
        <v>3182</v>
      </c>
      <c r="D4869" s="63" t="s">
        <v>3214</v>
      </c>
      <c r="E4869" s="63" t="s">
        <v>3214</v>
      </c>
      <c r="F4869" s="63" t="s">
        <v>3214</v>
      </c>
      <c r="G4869" s="63"/>
      <c r="H4869" s="63"/>
      <c r="I4869" s="62" t="s">
        <v>3189</v>
      </c>
      <c r="J4869" s="63">
        <v>80</v>
      </c>
      <c r="K4869" s="63">
        <v>13</v>
      </c>
      <c r="L4869" s="63" t="s">
        <v>3186</v>
      </c>
      <c r="M4869" s="63" t="s">
        <v>3187</v>
      </c>
      <c r="N4869" s="63" t="s">
        <v>3199</v>
      </c>
      <c r="O4869" s="62">
        <v>3</v>
      </c>
      <c r="P4869" s="64"/>
    </row>
    <row r="4870" spans="2:16" x14ac:dyDescent="0.25">
      <c r="B4870" s="62">
        <v>4865</v>
      </c>
      <c r="C4870" s="63" t="s">
        <v>3182</v>
      </c>
      <c r="D4870" s="63" t="s">
        <v>3214</v>
      </c>
      <c r="E4870" s="63" t="s">
        <v>3215</v>
      </c>
      <c r="F4870" s="63" t="s">
        <v>3215</v>
      </c>
      <c r="G4870" s="63"/>
      <c r="H4870" s="63"/>
      <c r="I4870" s="62" t="s">
        <v>3189</v>
      </c>
      <c r="J4870" s="63">
        <v>80</v>
      </c>
      <c r="K4870" s="63">
        <v>13</v>
      </c>
      <c r="L4870" s="63" t="s">
        <v>3186</v>
      </c>
      <c r="M4870" s="63" t="s">
        <v>3187</v>
      </c>
      <c r="N4870" s="63" t="s">
        <v>3199</v>
      </c>
      <c r="O4870" s="62">
        <v>3</v>
      </c>
      <c r="P4870" s="64"/>
    </row>
    <row r="4871" spans="2:16" x14ac:dyDescent="0.25">
      <c r="B4871" s="62">
        <v>4866</v>
      </c>
      <c r="C4871" s="63" t="s">
        <v>3182</v>
      </c>
      <c r="D4871" s="63" t="s">
        <v>3214</v>
      </c>
      <c r="E4871" s="63" t="s">
        <v>3216</v>
      </c>
      <c r="F4871" s="63" t="s">
        <v>3216</v>
      </c>
      <c r="G4871" s="63"/>
      <c r="H4871" s="63"/>
      <c r="I4871" s="62" t="s">
        <v>3189</v>
      </c>
      <c r="J4871" s="63">
        <v>80</v>
      </c>
      <c r="K4871" s="63">
        <v>13</v>
      </c>
      <c r="L4871" s="63" t="s">
        <v>3186</v>
      </c>
      <c r="M4871" s="63" t="s">
        <v>3187</v>
      </c>
      <c r="N4871" s="63" t="s">
        <v>3199</v>
      </c>
      <c r="O4871" s="62">
        <v>3</v>
      </c>
      <c r="P4871" s="64"/>
    </row>
    <row r="4872" spans="2:16" x14ac:dyDescent="0.25">
      <c r="B4872" s="62">
        <v>4867</v>
      </c>
      <c r="C4872" s="63" t="s">
        <v>3182</v>
      </c>
      <c r="D4872" s="63" t="s">
        <v>3214</v>
      </c>
      <c r="E4872" s="63" t="s">
        <v>3215</v>
      </c>
      <c r="F4872" s="63" t="s">
        <v>3215</v>
      </c>
      <c r="G4872" s="63"/>
      <c r="H4872" s="63"/>
      <c r="I4872" s="62" t="s">
        <v>3189</v>
      </c>
      <c r="J4872" s="63">
        <v>80</v>
      </c>
      <c r="K4872" s="63">
        <v>13</v>
      </c>
      <c r="L4872" s="63" t="s">
        <v>3186</v>
      </c>
      <c r="M4872" s="63" t="s">
        <v>3187</v>
      </c>
      <c r="N4872" s="63" t="s">
        <v>3199</v>
      </c>
      <c r="O4872" s="62">
        <v>3</v>
      </c>
      <c r="P4872" s="64"/>
    </row>
    <row r="4873" spans="2:16" x14ac:dyDescent="0.25">
      <c r="B4873" s="62">
        <v>4868</v>
      </c>
      <c r="C4873" s="63" t="s">
        <v>3182</v>
      </c>
      <c r="D4873" s="63" t="s">
        <v>3214</v>
      </c>
      <c r="E4873" s="63" t="s">
        <v>3216</v>
      </c>
      <c r="F4873" s="63" t="s">
        <v>3216</v>
      </c>
      <c r="G4873" s="63"/>
      <c r="H4873" s="63"/>
      <c r="I4873" s="62" t="s">
        <v>3189</v>
      </c>
      <c r="J4873" s="63">
        <v>80</v>
      </c>
      <c r="K4873" s="63">
        <v>12</v>
      </c>
      <c r="L4873" s="63" t="s">
        <v>3186</v>
      </c>
      <c r="M4873" s="63" t="s">
        <v>3187</v>
      </c>
      <c r="N4873" s="63" t="s">
        <v>3198</v>
      </c>
      <c r="O4873" s="62">
        <v>3</v>
      </c>
      <c r="P4873" s="64"/>
    </row>
    <row r="4874" spans="2:16" x14ac:dyDescent="0.25">
      <c r="B4874" s="62">
        <v>4869</v>
      </c>
      <c r="C4874" s="63" t="s">
        <v>3182</v>
      </c>
      <c r="D4874" s="63" t="s">
        <v>3214</v>
      </c>
      <c r="E4874" s="63" t="s">
        <v>3216</v>
      </c>
      <c r="F4874" s="63" t="s">
        <v>3216</v>
      </c>
      <c r="G4874" s="63"/>
      <c r="H4874" s="63"/>
      <c r="I4874" s="62" t="s">
        <v>3189</v>
      </c>
      <c r="J4874" s="63">
        <v>80</v>
      </c>
      <c r="K4874" s="63">
        <v>12</v>
      </c>
      <c r="L4874" s="63" t="s">
        <v>3186</v>
      </c>
      <c r="M4874" s="63" t="s">
        <v>3187</v>
      </c>
      <c r="N4874" s="63" t="s">
        <v>3198</v>
      </c>
      <c r="O4874" s="62">
        <v>3</v>
      </c>
      <c r="P4874" s="64"/>
    </row>
    <row r="4875" spans="2:16" x14ac:dyDescent="0.25">
      <c r="B4875" s="62">
        <v>4870</v>
      </c>
      <c r="C4875" s="63" t="s">
        <v>3182</v>
      </c>
      <c r="D4875" s="63" t="s">
        <v>3214</v>
      </c>
      <c r="E4875" s="63" t="s">
        <v>3216</v>
      </c>
      <c r="F4875" s="63" t="s">
        <v>3216</v>
      </c>
      <c r="G4875" s="63"/>
      <c r="H4875" s="63"/>
      <c r="I4875" s="62" t="s">
        <v>3200</v>
      </c>
      <c r="J4875" s="63">
        <v>40</v>
      </c>
      <c r="K4875" s="63">
        <v>7</v>
      </c>
      <c r="L4875" s="63" t="s">
        <v>3186</v>
      </c>
      <c r="M4875" s="63" t="s">
        <v>3187</v>
      </c>
      <c r="N4875" s="63" t="s">
        <v>3233</v>
      </c>
      <c r="O4875" s="62">
        <v>1</v>
      </c>
    </row>
    <row r="4876" spans="2:16" x14ac:dyDescent="0.25">
      <c r="B4876" s="62">
        <v>4871</v>
      </c>
      <c r="C4876" s="63" t="s">
        <v>3182</v>
      </c>
      <c r="D4876" s="63" t="s">
        <v>3182</v>
      </c>
      <c r="E4876" s="63" t="s">
        <v>3182</v>
      </c>
      <c r="F4876" s="63" t="s">
        <v>3182</v>
      </c>
      <c r="G4876" s="63"/>
      <c r="H4876" s="63"/>
      <c r="I4876" s="62" t="s">
        <v>3200</v>
      </c>
      <c r="J4876" s="63">
        <v>40</v>
      </c>
      <c r="K4876" s="63">
        <v>9</v>
      </c>
      <c r="L4876" s="63" t="s">
        <v>3186</v>
      </c>
      <c r="M4876" s="63" t="s">
        <v>3187</v>
      </c>
      <c r="N4876" s="63" t="s">
        <v>3208</v>
      </c>
      <c r="O4876" s="62">
        <v>2</v>
      </c>
    </row>
    <row r="4877" spans="2:16" x14ac:dyDescent="0.25">
      <c r="B4877" s="62">
        <v>4872</v>
      </c>
      <c r="C4877" s="63" t="s">
        <v>3182</v>
      </c>
      <c r="D4877" s="63" t="s">
        <v>3182</v>
      </c>
      <c r="E4877" s="63" t="s">
        <v>3182</v>
      </c>
      <c r="F4877" s="63" t="s">
        <v>3182</v>
      </c>
      <c r="G4877" s="63"/>
      <c r="H4877" s="63"/>
      <c r="I4877" s="62" t="s">
        <v>3200</v>
      </c>
      <c r="J4877" s="63">
        <v>40</v>
      </c>
      <c r="K4877" s="63">
        <v>8</v>
      </c>
      <c r="L4877" s="63" t="s">
        <v>3186</v>
      </c>
      <c r="M4877" s="63" t="s">
        <v>3187</v>
      </c>
      <c r="N4877" s="63" t="s">
        <v>3221</v>
      </c>
      <c r="O4877" s="62">
        <v>2</v>
      </c>
    </row>
    <row r="4878" spans="2:16" x14ac:dyDescent="0.25">
      <c r="B4878" s="62">
        <v>4873</v>
      </c>
      <c r="C4878" s="63" t="s">
        <v>3182</v>
      </c>
      <c r="D4878" s="63" t="s">
        <v>3182</v>
      </c>
      <c r="E4878" s="63" t="s">
        <v>3182</v>
      </c>
      <c r="F4878" s="63" t="s">
        <v>3182</v>
      </c>
      <c r="G4878" s="63"/>
      <c r="H4878" s="63"/>
      <c r="I4878" s="62" t="s">
        <v>3200</v>
      </c>
      <c r="J4878" s="63">
        <v>40</v>
      </c>
      <c r="K4878" s="63">
        <v>7</v>
      </c>
      <c r="L4878" s="63" t="s">
        <v>3186</v>
      </c>
      <c r="M4878" s="63" t="s">
        <v>3187</v>
      </c>
      <c r="N4878" s="63" t="s">
        <v>3233</v>
      </c>
      <c r="O4878" s="62">
        <v>1</v>
      </c>
    </row>
    <row r="4879" spans="2:16" x14ac:dyDescent="0.25">
      <c r="B4879" s="62">
        <v>4874</v>
      </c>
      <c r="C4879" s="63" t="s">
        <v>3182</v>
      </c>
      <c r="D4879" s="63" t="s">
        <v>3182</v>
      </c>
      <c r="E4879" s="63" t="s">
        <v>3182</v>
      </c>
      <c r="F4879" s="63" t="s">
        <v>3182</v>
      </c>
      <c r="G4879" s="63"/>
      <c r="H4879" s="63"/>
      <c r="I4879" s="62" t="s">
        <v>3200</v>
      </c>
      <c r="J4879" s="63">
        <v>40</v>
      </c>
      <c r="K4879" s="63">
        <v>8</v>
      </c>
      <c r="L4879" s="63" t="s">
        <v>3186</v>
      </c>
      <c r="M4879" s="63" t="s">
        <v>3187</v>
      </c>
      <c r="N4879" s="63" t="s">
        <v>3221</v>
      </c>
      <c r="O4879" s="62">
        <v>2</v>
      </c>
    </row>
    <row r="4880" spans="2:16" x14ac:dyDescent="0.25">
      <c r="B4880" s="62">
        <v>4875</v>
      </c>
      <c r="C4880" s="63" t="s">
        <v>3182</v>
      </c>
      <c r="D4880" s="63" t="s">
        <v>3214</v>
      </c>
      <c r="E4880" s="63" t="s">
        <v>3247</v>
      </c>
      <c r="F4880" s="63" t="s">
        <v>3247</v>
      </c>
      <c r="G4880" s="63"/>
      <c r="H4880" s="63"/>
      <c r="I4880" s="62" t="s">
        <v>3185</v>
      </c>
      <c r="J4880" s="63">
        <v>150</v>
      </c>
      <c r="K4880" s="63">
        <v>13</v>
      </c>
      <c r="L4880" s="63" t="s">
        <v>3186</v>
      </c>
      <c r="M4880" s="63" t="s">
        <v>3194</v>
      </c>
      <c r="N4880" s="63" t="s">
        <v>2633</v>
      </c>
      <c r="O4880" s="62">
        <v>1</v>
      </c>
    </row>
    <row r="4881" spans="2:16" x14ac:dyDescent="0.25">
      <c r="B4881" s="62">
        <v>4876</v>
      </c>
      <c r="C4881" s="63" t="s">
        <v>3182</v>
      </c>
      <c r="D4881" s="63" t="s">
        <v>3182</v>
      </c>
      <c r="E4881" s="63" t="s">
        <v>3182</v>
      </c>
      <c r="F4881" s="63" t="s">
        <v>3182</v>
      </c>
      <c r="G4881" s="63"/>
      <c r="H4881" s="63"/>
      <c r="I4881" s="62" t="s">
        <v>3200</v>
      </c>
      <c r="J4881" s="63">
        <v>40</v>
      </c>
      <c r="K4881" s="63">
        <v>8</v>
      </c>
      <c r="L4881" s="63" t="s">
        <v>3186</v>
      </c>
      <c r="M4881" s="63" t="s">
        <v>3187</v>
      </c>
      <c r="N4881" s="63" t="s">
        <v>3221</v>
      </c>
      <c r="O4881" s="62">
        <v>2</v>
      </c>
    </row>
    <row r="4882" spans="2:16" x14ac:dyDescent="0.25">
      <c r="B4882" s="62">
        <v>4877</v>
      </c>
      <c r="C4882" s="63" t="s">
        <v>3182</v>
      </c>
      <c r="D4882" s="63" t="s">
        <v>3214</v>
      </c>
      <c r="E4882" s="63" t="s">
        <v>3247</v>
      </c>
      <c r="F4882" s="63" t="s">
        <v>3247</v>
      </c>
      <c r="G4882" s="63"/>
      <c r="H4882" s="63"/>
      <c r="I4882" s="62" t="s">
        <v>3185</v>
      </c>
      <c r="J4882" s="63">
        <v>150</v>
      </c>
      <c r="K4882" s="63">
        <v>13</v>
      </c>
      <c r="L4882" s="63" t="s">
        <v>3186</v>
      </c>
      <c r="M4882" s="63" t="s">
        <v>3194</v>
      </c>
      <c r="N4882" s="63" t="s">
        <v>2633</v>
      </c>
      <c r="O4882" s="62">
        <v>1</v>
      </c>
    </row>
    <row r="4883" spans="2:16" x14ac:dyDescent="0.25">
      <c r="B4883" s="62">
        <v>4878</v>
      </c>
      <c r="C4883" s="63" t="s">
        <v>3182</v>
      </c>
      <c r="D4883" s="63" t="s">
        <v>3214</v>
      </c>
      <c r="E4883" s="63" t="s">
        <v>3247</v>
      </c>
      <c r="F4883" s="63" t="s">
        <v>3247</v>
      </c>
      <c r="G4883" s="63"/>
      <c r="H4883" s="63"/>
      <c r="I4883" s="62" t="s">
        <v>3185</v>
      </c>
      <c r="J4883" s="63">
        <v>150</v>
      </c>
      <c r="K4883" s="63">
        <v>13</v>
      </c>
      <c r="L4883" s="63" t="s">
        <v>3186</v>
      </c>
      <c r="M4883" s="63" t="s">
        <v>3194</v>
      </c>
      <c r="N4883" s="63" t="s">
        <v>2633</v>
      </c>
      <c r="O4883" s="62">
        <v>1</v>
      </c>
    </row>
    <row r="4884" spans="2:16" x14ac:dyDescent="0.25">
      <c r="B4884" s="62">
        <v>4879</v>
      </c>
      <c r="C4884" s="63" t="s">
        <v>3182</v>
      </c>
      <c r="D4884" s="63" t="s">
        <v>3196</v>
      </c>
      <c r="E4884" s="63" t="s">
        <v>3210</v>
      </c>
      <c r="F4884" s="63" t="s">
        <v>3210</v>
      </c>
      <c r="G4884" s="63"/>
      <c r="H4884" s="63"/>
      <c r="I4884" s="62" t="s">
        <v>3189</v>
      </c>
      <c r="J4884" s="63">
        <v>80</v>
      </c>
      <c r="K4884" s="63">
        <v>12</v>
      </c>
      <c r="L4884" s="63" t="s">
        <v>3186</v>
      </c>
      <c r="M4884" s="63" t="s">
        <v>3187</v>
      </c>
      <c r="N4884" s="63" t="s">
        <v>3198</v>
      </c>
      <c r="O4884" s="62">
        <v>3</v>
      </c>
      <c r="P4884" s="64"/>
    </row>
    <row r="4885" spans="2:16" x14ac:dyDescent="0.25">
      <c r="B4885" s="62">
        <v>4880</v>
      </c>
      <c r="C4885" s="63" t="s">
        <v>3182</v>
      </c>
      <c r="D4885" s="63" t="s">
        <v>3196</v>
      </c>
      <c r="E4885" s="63" t="s">
        <v>3210</v>
      </c>
      <c r="F4885" s="63" t="s">
        <v>3210</v>
      </c>
      <c r="G4885" s="63"/>
      <c r="H4885" s="63"/>
      <c r="I4885" s="62" t="s">
        <v>3189</v>
      </c>
      <c r="J4885" s="63">
        <v>80</v>
      </c>
      <c r="K4885" s="63">
        <v>12</v>
      </c>
      <c r="L4885" s="63" t="s">
        <v>3186</v>
      </c>
      <c r="M4885" s="63" t="s">
        <v>3187</v>
      </c>
      <c r="N4885" s="63" t="s">
        <v>3198</v>
      </c>
      <c r="O4885" s="62">
        <v>3</v>
      </c>
      <c r="P4885" s="64"/>
    </row>
    <row r="4886" spans="2:16" x14ac:dyDescent="0.25">
      <c r="B4886" s="62">
        <v>4881</v>
      </c>
      <c r="C4886" s="63" t="s">
        <v>3182</v>
      </c>
      <c r="D4886" s="63" t="s">
        <v>3196</v>
      </c>
      <c r="E4886" s="63" t="s">
        <v>3210</v>
      </c>
      <c r="F4886" s="63" t="s">
        <v>3210</v>
      </c>
      <c r="G4886" s="63"/>
      <c r="H4886" s="63"/>
      <c r="I4886" s="62" t="s">
        <v>3189</v>
      </c>
      <c r="J4886" s="63">
        <v>80</v>
      </c>
      <c r="K4886" s="63">
        <v>12</v>
      </c>
      <c r="L4886" s="63" t="s">
        <v>3186</v>
      </c>
      <c r="M4886" s="63" t="s">
        <v>3187</v>
      </c>
      <c r="N4886" s="63" t="s">
        <v>3198</v>
      </c>
      <c r="O4886" s="62">
        <v>3</v>
      </c>
      <c r="P4886" s="64"/>
    </row>
    <row r="4887" spans="2:16" x14ac:dyDescent="0.25">
      <c r="B4887" s="62">
        <v>4882</v>
      </c>
      <c r="C4887" s="63" t="s">
        <v>3182</v>
      </c>
      <c r="D4887" s="63" t="s">
        <v>3196</v>
      </c>
      <c r="E4887" s="63" t="s">
        <v>3210</v>
      </c>
      <c r="F4887" s="63" t="s">
        <v>3210</v>
      </c>
      <c r="G4887" s="63"/>
      <c r="H4887" s="63"/>
      <c r="I4887" s="62" t="s">
        <v>3189</v>
      </c>
      <c r="J4887" s="63">
        <v>80</v>
      </c>
      <c r="K4887" s="63">
        <v>12</v>
      </c>
      <c r="L4887" s="63" t="s">
        <v>3186</v>
      </c>
      <c r="M4887" s="63" t="s">
        <v>3187</v>
      </c>
      <c r="N4887" s="63" t="s">
        <v>3198</v>
      </c>
      <c r="O4887" s="62">
        <v>3</v>
      </c>
      <c r="P4887" s="64"/>
    </row>
    <row r="4888" spans="2:16" x14ac:dyDescent="0.25">
      <c r="B4888" s="62">
        <v>4883</v>
      </c>
      <c r="C4888" s="63" t="s">
        <v>3182</v>
      </c>
      <c r="D4888" s="63" t="s">
        <v>3196</v>
      </c>
      <c r="E4888" s="63" t="s">
        <v>3210</v>
      </c>
      <c r="F4888" s="63" t="s">
        <v>3210</v>
      </c>
      <c r="G4888" s="63"/>
      <c r="H4888" s="63"/>
      <c r="I4888" s="62" t="s">
        <v>3189</v>
      </c>
      <c r="J4888" s="63">
        <v>80</v>
      </c>
      <c r="K4888" s="63">
        <v>12</v>
      </c>
      <c r="L4888" s="63" t="s">
        <v>3186</v>
      </c>
      <c r="M4888" s="63" t="s">
        <v>3187</v>
      </c>
      <c r="N4888" s="63" t="s">
        <v>3198</v>
      </c>
      <c r="O4888" s="62">
        <v>3</v>
      </c>
      <c r="P4888" s="64"/>
    </row>
    <row r="4889" spans="2:16" x14ac:dyDescent="0.25">
      <c r="B4889" s="62">
        <v>4884</v>
      </c>
      <c r="C4889" s="63" t="s">
        <v>3182</v>
      </c>
      <c r="D4889" s="63" t="s">
        <v>3196</v>
      </c>
      <c r="E4889" s="63" t="s">
        <v>3210</v>
      </c>
      <c r="F4889" s="63" t="s">
        <v>3210</v>
      </c>
      <c r="G4889" s="63"/>
      <c r="H4889" s="63"/>
      <c r="I4889" s="62" t="s">
        <v>3189</v>
      </c>
      <c r="J4889" s="63">
        <v>80</v>
      </c>
      <c r="K4889" s="63">
        <v>12</v>
      </c>
      <c r="L4889" s="63" t="s">
        <v>3186</v>
      </c>
      <c r="M4889" s="63" t="s">
        <v>3187</v>
      </c>
      <c r="N4889" s="63" t="s">
        <v>3198</v>
      </c>
      <c r="O4889" s="62">
        <v>3</v>
      </c>
      <c r="P4889" s="64"/>
    </row>
    <row r="4890" spans="2:16" x14ac:dyDescent="0.25">
      <c r="B4890" s="43" t="s">
        <v>3260</v>
      </c>
    </row>
    <row r="4894" spans="2:16" x14ac:dyDescent="0.25">
      <c r="G4894" s="60">
        <v>3</v>
      </c>
      <c r="H4894" s="60">
        <v>7</v>
      </c>
    </row>
  </sheetData>
  <mergeCells count="15">
    <mergeCell ref="B1:O1"/>
    <mergeCell ref="B2:O2"/>
    <mergeCell ref="B4:B5"/>
    <mergeCell ref="C4:C5"/>
    <mergeCell ref="D4:D5"/>
    <mergeCell ref="E4:E5"/>
    <mergeCell ref="F4:F5"/>
    <mergeCell ref="G4:H4"/>
    <mergeCell ref="I4:I5"/>
    <mergeCell ref="J4:J5"/>
    <mergeCell ref="K4:K5"/>
    <mergeCell ref="L4:L5"/>
    <mergeCell ref="M4:M5"/>
    <mergeCell ref="N4:N5"/>
    <mergeCell ref="O4:O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8"/>
  <sheetViews>
    <sheetView zoomScale="70" zoomScaleNormal="70" workbookViewId="0">
      <selection activeCell="B2" sqref="B2"/>
    </sheetView>
  </sheetViews>
  <sheetFormatPr baseColWidth="10" defaultRowHeight="15" x14ac:dyDescent="0.25"/>
  <cols>
    <col min="1" max="1" width="11.42578125" style="1"/>
    <col min="2" max="2" width="4.5703125" style="1" bestFit="1" customWidth="1"/>
    <col min="3" max="3" width="28.85546875" style="42" customWidth="1"/>
    <col min="4" max="4" width="90.140625" style="42" bestFit="1" customWidth="1"/>
    <col min="5" max="5" width="116" style="80" bestFit="1" customWidth="1"/>
    <col min="6" max="6" width="10.28515625" style="42" customWidth="1"/>
    <col min="7" max="7" width="12.7109375" style="6" customWidth="1"/>
    <col min="8" max="8" width="10.7109375" style="1" customWidth="1"/>
    <col min="9" max="9" width="20.85546875" style="1" customWidth="1"/>
    <col min="10" max="10" width="6.85546875" style="1" bestFit="1" customWidth="1"/>
    <col min="11" max="11" width="12.7109375" style="1" bestFit="1" customWidth="1"/>
    <col min="12" max="12" width="8.28515625" style="1" customWidth="1"/>
    <col min="13" max="13" width="22.42578125" style="1" customWidth="1"/>
    <col min="14" max="14" width="10.140625" style="1" customWidth="1"/>
    <col min="15" max="15" width="8.140625" style="1" customWidth="1"/>
    <col min="16" max="17" width="53" style="1" customWidth="1"/>
    <col min="18" max="19" width="59.5703125" style="1" customWidth="1"/>
    <col min="20" max="20" width="60.140625" style="1" customWidth="1"/>
    <col min="21" max="21" width="12.5703125" style="1" customWidth="1"/>
    <col min="22" max="22" width="10.28515625" style="1" customWidth="1"/>
    <col min="23" max="23" width="10.140625" style="1" customWidth="1"/>
    <col min="24" max="24" width="8.140625" style="1" customWidth="1"/>
    <col min="25" max="26" width="53" style="1" customWidth="1"/>
    <col min="27" max="27" width="59.5703125" style="1" bestFit="1" customWidth="1"/>
    <col min="28" max="28" width="59.5703125" style="1" customWidth="1"/>
    <col min="29" max="29" width="60.140625" style="1" customWidth="1"/>
    <col min="30" max="30" width="10" style="1" customWidth="1"/>
    <col min="31" max="31" width="12.5703125" style="1" customWidth="1"/>
    <col min="32" max="32" width="5.140625" style="1" customWidth="1"/>
    <col min="33" max="33" width="64.5703125" style="1" bestFit="1" customWidth="1"/>
    <col min="34" max="34" width="62" style="1" bestFit="1" customWidth="1"/>
    <col min="35" max="35" width="5.140625" style="1" customWidth="1"/>
    <col min="36" max="36" width="65.140625" style="1" bestFit="1" customWidth="1"/>
    <col min="37" max="37" width="12.5703125" style="1" bestFit="1" customWidth="1"/>
    <col min="38" max="16384" width="11.42578125" style="1"/>
  </cols>
  <sheetData>
    <row r="1" spans="2:11" ht="15.75" thickBot="1" x14ac:dyDescent="0.3">
      <c r="C1" s="43"/>
      <c r="D1" s="43"/>
      <c r="E1" s="77"/>
      <c r="F1" s="43"/>
    </row>
    <row r="2" spans="2:11" x14ac:dyDescent="0.25">
      <c r="B2" s="41" t="s">
        <v>3154</v>
      </c>
      <c r="C2" s="41" t="s">
        <v>3161</v>
      </c>
      <c r="D2" s="41" t="s">
        <v>3165</v>
      </c>
      <c r="E2" s="78" t="s">
        <v>3160</v>
      </c>
      <c r="F2" s="41" t="s">
        <v>3166</v>
      </c>
      <c r="G2" s="41" t="s">
        <v>3156</v>
      </c>
      <c r="H2" s="41" t="s">
        <v>3157</v>
      </c>
      <c r="I2" s="41" t="s">
        <v>3158</v>
      </c>
      <c r="J2" s="41" t="s">
        <v>3159</v>
      </c>
      <c r="K2" s="41" t="s">
        <v>3155</v>
      </c>
    </row>
    <row r="3" spans="2:11" x14ac:dyDescent="0.25">
      <c r="B3" s="54">
        <v>1</v>
      </c>
      <c r="C3" s="67" t="s">
        <v>2368</v>
      </c>
      <c r="D3" s="55" t="s">
        <v>8191</v>
      </c>
      <c r="E3" s="79" t="str">
        <f>+VLOOKUP(C3,INV_2018!$C$17:$D$3071,2,FALSE)</f>
        <v>1 Poste autosoportable de acero (16/3200) de retención y terminal (90°) Tipo RTUS1-16</v>
      </c>
      <c r="F3" s="55" t="s">
        <v>3261</v>
      </c>
      <c r="G3" s="68">
        <v>16</v>
      </c>
      <c r="H3" s="57" t="s">
        <v>14</v>
      </c>
      <c r="I3" s="56" t="s">
        <v>3277</v>
      </c>
      <c r="J3" s="57">
        <v>1</v>
      </c>
      <c r="K3" s="57">
        <v>3</v>
      </c>
    </row>
    <row r="4" spans="2:11" x14ac:dyDescent="0.25">
      <c r="B4" s="54">
        <v>2</v>
      </c>
      <c r="C4" s="67" t="s">
        <v>2366</v>
      </c>
      <c r="D4" s="55" t="s">
        <v>8191</v>
      </c>
      <c r="E4" s="79" t="str">
        <f>+VLOOKUP(C4,INV_2018!$C$17:$D$3071,2,FALSE)</f>
        <v>1 Poste autosoportable de acero (16/1450) de suspensión (30°) Tipo SUS11-16</v>
      </c>
      <c r="F4" s="55" t="s">
        <v>3261</v>
      </c>
      <c r="G4" s="68" t="s">
        <v>3262</v>
      </c>
      <c r="H4" s="57" t="s">
        <v>14</v>
      </c>
      <c r="I4" s="56" t="s">
        <v>3277</v>
      </c>
      <c r="J4" s="57">
        <v>1</v>
      </c>
      <c r="K4" s="57">
        <v>16</v>
      </c>
    </row>
    <row r="5" spans="2:11" x14ac:dyDescent="0.25">
      <c r="B5" s="54">
        <v>3</v>
      </c>
      <c r="C5" s="67" t="s">
        <v>2144</v>
      </c>
      <c r="D5" s="55" t="s">
        <v>8192</v>
      </c>
      <c r="E5" s="79" t="str">
        <f>+VLOOKUP(C5,INV_2018!$C$17:$D$3071,2,FALSE)</f>
        <v>1 Poste autosoportable de acero (19/5250) de ángulo mayor y terminal (90°) Tipo ATU1-19</v>
      </c>
      <c r="F5" s="55" t="s">
        <v>3261</v>
      </c>
      <c r="G5" s="68">
        <v>16</v>
      </c>
      <c r="H5" s="57" t="s">
        <v>14</v>
      </c>
      <c r="I5" s="56" t="s">
        <v>3276</v>
      </c>
      <c r="J5" s="57">
        <v>1</v>
      </c>
      <c r="K5" s="57">
        <v>10</v>
      </c>
    </row>
    <row r="6" spans="2:11" x14ac:dyDescent="0.25">
      <c r="B6" s="54">
        <v>4</v>
      </c>
      <c r="C6" s="67" t="s">
        <v>2142</v>
      </c>
      <c r="D6" s="55" t="s">
        <v>8193</v>
      </c>
      <c r="E6" s="79" t="str">
        <f>+VLOOKUP(C6,INV_2018!$C$17:$D$3071,2,FALSE)</f>
        <v>1 Poste autosoportable de acero (21/1950) de suspensión (25°) Tipo SU11-21</v>
      </c>
      <c r="F6" s="55" t="s">
        <v>3261</v>
      </c>
      <c r="G6" s="68">
        <v>18</v>
      </c>
      <c r="H6" s="57" t="s">
        <v>14</v>
      </c>
      <c r="I6" s="56" t="s">
        <v>3276</v>
      </c>
      <c r="J6" s="57">
        <v>1</v>
      </c>
      <c r="K6" s="57">
        <v>1</v>
      </c>
    </row>
    <row r="7" spans="2:11" x14ac:dyDescent="0.25">
      <c r="B7" s="54">
        <v>5</v>
      </c>
      <c r="C7" s="67" t="s">
        <v>2496</v>
      </c>
      <c r="D7" s="55" t="s">
        <v>8194</v>
      </c>
      <c r="E7" s="79" t="str">
        <f>+VLOOKUP(C7,INV_2018!$C$17:$D$3071,2,FALSE)</f>
        <v>1 Poste de concreto (15/1000) de retención y terminal (90°) Tipo RTU1-15</v>
      </c>
      <c r="F7" s="55" t="s">
        <v>3261</v>
      </c>
      <c r="G7" s="68">
        <v>13</v>
      </c>
      <c r="H7" s="57" t="s">
        <v>14</v>
      </c>
      <c r="I7" s="56" t="s">
        <v>3276</v>
      </c>
      <c r="J7" s="57">
        <v>1</v>
      </c>
      <c r="K7" s="57">
        <v>1</v>
      </c>
    </row>
    <row r="8" spans="2:11" x14ac:dyDescent="0.25">
      <c r="B8" s="54">
        <v>6</v>
      </c>
      <c r="C8" s="67" t="s">
        <v>2494</v>
      </c>
      <c r="D8" s="55" t="s">
        <v>8194</v>
      </c>
      <c r="E8" s="79" t="str">
        <f>+VLOOKUP(C8,INV_2018!$C$17:$D$3071,2,FALSE)</f>
        <v>1 Poste de concreto (15/600) de suspensión (30°) Tipo SU11-15</v>
      </c>
      <c r="F8" s="55" t="s">
        <v>3261</v>
      </c>
      <c r="G8" s="68" t="s">
        <v>3263</v>
      </c>
      <c r="H8" s="57" t="s">
        <v>14</v>
      </c>
      <c r="I8" s="56" t="s">
        <v>3276</v>
      </c>
      <c r="J8" s="57">
        <v>1</v>
      </c>
      <c r="K8" s="57">
        <v>87</v>
      </c>
    </row>
    <row r="9" spans="2:11" x14ac:dyDescent="0.25">
      <c r="B9" s="54">
        <v>7</v>
      </c>
      <c r="C9" s="67" t="s">
        <v>2498</v>
      </c>
      <c r="D9" s="55" t="s">
        <v>8194</v>
      </c>
      <c r="E9" s="79" t="str">
        <f>+VLOOKUP(C9,INV_2018!$C$17:$D$3071,2,FALSE)</f>
        <v>1 Poste de concreto (15/900) de suspensión (30°) Tipo SU11-15</v>
      </c>
      <c r="F9" s="55" t="s">
        <v>3261</v>
      </c>
      <c r="G9" s="68" t="s">
        <v>3263</v>
      </c>
      <c r="H9" s="57" t="s">
        <v>14</v>
      </c>
      <c r="I9" s="56" t="s">
        <v>3276</v>
      </c>
      <c r="J9" s="57">
        <v>1</v>
      </c>
      <c r="K9" s="57">
        <v>116</v>
      </c>
    </row>
    <row r="10" spans="2:11" x14ac:dyDescent="0.25">
      <c r="B10" s="54">
        <v>8</v>
      </c>
      <c r="C10" s="67" t="s">
        <v>2365</v>
      </c>
      <c r="D10" s="55" t="s">
        <v>8191</v>
      </c>
      <c r="E10" s="79" t="str">
        <f>+VLOOKUP(C10,INV_2018!$C$17:$D$3071,2,FALSE)</f>
        <v>1 Poste de concreto (16/500) de suspensión (3°) Tipo SUS1-16</v>
      </c>
      <c r="F10" s="55" t="s">
        <v>3261</v>
      </c>
      <c r="G10" s="68" t="s">
        <v>3264</v>
      </c>
      <c r="H10" s="57" t="s">
        <v>14</v>
      </c>
      <c r="I10" s="56" t="s">
        <v>3277</v>
      </c>
      <c r="J10" s="57">
        <v>1</v>
      </c>
      <c r="K10" s="57">
        <v>59</v>
      </c>
    </row>
    <row r="11" spans="2:11" x14ac:dyDescent="0.25">
      <c r="B11" s="54">
        <v>9</v>
      </c>
      <c r="C11" s="67" t="s">
        <v>2141</v>
      </c>
      <c r="D11" s="55" t="s">
        <v>8196</v>
      </c>
      <c r="E11" s="79" t="str">
        <f>+VLOOKUP(C11,INV_2018!$C$17:$D$3071,2,FALSE)</f>
        <v>1 Poste de concreto (21/500) de suspensión (2°) Tipo SU1-21</v>
      </c>
      <c r="F11" s="55" t="s">
        <v>3261</v>
      </c>
      <c r="G11" s="68" t="s">
        <v>3265</v>
      </c>
      <c r="H11" s="57" t="s">
        <v>14</v>
      </c>
      <c r="I11" s="56" t="s">
        <v>3276</v>
      </c>
      <c r="J11" s="57">
        <v>1</v>
      </c>
      <c r="K11" s="57">
        <v>232</v>
      </c>
    </row>
    <row r="12" spans="2:11" x14ac:dyDescent="0.25">
      <c r="B12" s="54">
        <v>10</v>
      </c>
      <c r="C12" s="67" t="s">
        <v>2717</v>
      </c>
      <c r="D12" s="55" t="s">
        <v>8195</v>
      </c>
      <c r="E12" s="79" t="str">
        <f>+VLOOKUP(C12,INV_2018!$C$17:$D$3071,2,FALSE)</f>
        <v>Estructura de  Retención - Terminal compuesto por 1 postes de madera tratada 75' Clase 2</v>
      </c>
      <c r="F12" s="55" t="s">
        <v>3261</v>
      </c>
      <c r="G12" s="68" t="s">
        <v>3266</v>
      </c>
      <c r="H12" s="57" t="s">
        <v>14</v>
      </c>
      <c r="I12" s="56" t="s">
        <v>3275</v>
      </c>
      <c r="J12" s="57">
        <v>1</v>
      </c>
      <c r="K12" s="57">
        <v>42</v>
      </c>
    </row>
    <row r="13" spans="2:11" x14ac:dyDescent="0.25">
      <c r="B13" s="54">
        <v>11</v>
      </c>
      <c r="C13" s="67" t="s">
        <v>2709</v>
      </c>
      <c r="D13" s="55" t="s">
        <v>8191</v>
      </c>
      <c r="E13" s="79" t="str">
        <f>+VLOOKUP(C13,INV_2018!$C$17:$D$3071,2,FALSE)</f>
        <v>Estructura de  Retención - Terminal compuesto por 2 postes de madera tratada 75' Clase 3</v>
      </c>
      <c r="F13" s="55" t="s">
        <v>3261</v>
      </c>
      <c r="G13" s="68">
        <v>12</v>
      </c>
      <c r="H13" s="57" t="s">
        <v>14</v>
      </c>
      <c r="I13" s="56" t="s">
        <v>3275</v>
      </c>
      <c r="J13" s="57">
        <v>1</v>
      </c>
      <c r="K13" s="57">
        <v>1</v>
      </c>
    </row>
    <row r="14" spans="2:11" x14ac:dyDescent="0.25">
      <c r="B14" s="54">
        <v>12</v>
      </c>
      <c r="C14" s="67" t="s">
        <v>2692</v>
      </c>
      <c r="D14" s="55" t="s">
        <v>8197</v>
      </c>
      <c r="E14" s="79" t="str">
        <f>+VLOOKUP(C14,INV_2018!$C$17:$D$3071,2,FALSE)</f>
        <v>Estructura de  Suspension Angular (&gt;3°-50°) compuesto por 1 postes de madera tratada 75' Clase 2</v>
      </c>
      <c r="F14" s="55" t="s">
        <v>3261</v>
      </c>
      <c r="G14" s="6">
        <v>13</v>
      </c>
      <c r="H14" s="57" t="s">
        <v>14</v>
      </c>
      <c r="I14" s="56" t="s">
        <v>3275</v>
      </c>
      <c r="J14" s="57">
        <v>1</v>
      </c>
      <c r="K14" s="57">
        <v>15</v>
      </c>
    </row>
    <row r="15" spans="2:11" x14ac:dyDescent="0.25">
      <c r="B15" s="54">
        <v>13</v>
      </c>
      <c r="C15" s="67" t="s">
        <v>2677</v>
      </c>
      <c r="D15" s="55" t="s">
        <v>8198</v>
      </c>
      <c r="E15" s="79" t="str">
        <f>+VLOOKUP(C15,INV_2018!$C$17:$D$3071,2,FALSE)</f>
        <v>Estructura de  Suspensión- Angulo menor  compuesto por 1 postes de madera tratada 75' Clase 2</v>
      </c>
      <c r="F15" s="55" t="s">
        <v>3261</v>
      </c>
      <c r="G15" s="68" t="s">
        <v>3267</v>
      </c>
      <c r="H15" s="57" t="s">
        <v>14</v>
      </c>
      <c r="I15" s="56" t="s">
        <v>3275</v>
      </c>
      <c r="J15" s="57">
        <v>1</v>
      </c>
      <c r="K15" s="57">
        <v>153</v>
      </c>
    </row>
    <row r="16" spans="2:11" x14ac:dyDescent="0.25">
      <c r="B16" s="54">
        <v>14</v>
      </c>
      <c r="C16" s="67" t="s">
        <v>2661</v>
      </c>
      <c r="D16" s="55" t="s">
        <v>8191</v>
      </c>
      <c r="E16" s="79" t="str">
        <f>+VLOOKUP(C16,INV_2018!$C$17:$D$3071,2,FALSE)</f>
        <v>Estructura de  Suspensión- Angulo menor  compuesto por 3 postes de madera tratada 85' Clase 3</v>
      </c>
      <c r="F16" s="55" t="s">
        <v>3261</v>
      </c>
      <c r="G16" s="68" t="s">
        <v>3265</v>
      </c>
      <c r="H16" s="57" t="s">
        <v>14</v>
      </c>
      <c r="I16" s="56" t="s">
        <v>3275</v>
      </c>
      <c r="J16" s="57">
        <v>1</v>
      </c>
      <c r="K16" s="57">
        <v>36</v>
      </c>
    </row>
    <row r="17" spans="2:11" x14ac:dyDescent="0.25">
      <c r="B17" s="54">
        <v>15</v>
      </c>
      <c r="C17" s="67" t="s">
        <v>2633</v>
      </c>
      <c r="D17" s="55" t="s">
        <v>8199</v>
      </c>
      <c r="E17" s="79" t="str">
        <f>+VLOOKUP(C17,INV_2018!$C$17:$D$3071,2,FALSE)</f>
        <v>Estructura de  Suspensión compuesto por 1 postes de madera tratada 60' Clase 3</v>
      </c>
      <c r="F17" s="55" t="s">
        <v>3261</v>
      </c>
      <c r="G17" s="68" t="s">
        <v>3268</v>
      </c>
      <c r="H17" s="57" t="s">
        <v>14</v>
      </c>
      <c r="I17" s="56" t="s">
        <v>3275</v>
      </c>
      <c r="J17" s="57">
        <v>1</v>
      </c>
      <c r="K17" s="57">
        <v>202</v>
      </c>
    </row>
    <row r="18" spans="2:11" x14ac:dyDescent="0.25">
      <c r="B18" s="54">
        <v>16</v>
      </c>
      <c r="C18" s="67" t="s">
        <v>2632</v>
      </c>
      <c r="D18" s="55" t="s">
        <v>8200</v>
      </c>
      <c r="E18" s="79" t="str">
        <f>+VLOOKUP(C18,INV_2018!$C$17:$D$3071,2,FALSE)</f>
        <v>Estructura de  Suspensión compuesto por 1 postes de madera tratada 60' Clase 4</v>
      </c>
      <c r="F18" s="55" t="s">
        <v>3261</v>
      </c>
      <c r="G18" s="68" t="s">
        <v>3266</v>
      </c>
      <c r="H18" s="57" t="s">
        <v>14</v>
      </c>
      <c r="I18" s="56" t="s">
        <v>3275</v>
      </c>
      <c r="J18" s="57">
        <v>1</v>
      </c>
      <c r="K18" s="57">
        <v>15</v>
      </c>
    </row>
    <row r="19" spans="2:11" x14ac:dyDescent="0.25">
      <c r="B19" s="54">
        <v>17</v>
      </c>
      <c r="C19" s="67" t="s">
        <v>2619</v>
      </c>
      <c r="D19" s="55" t="s">
        <v>8191</v>
      </c>
      <c r="E19" s="79" t="str">
        <f>+VLOOKUP(C19,INV_2018!$C$17:$D$3071,2,FALSE)</f>
        <v>Estructura de  Suspensión compuesto por 2 postes de madera tratada 60' Clase 3</v>
      </c>
      <c r="F19" s="55" t="s">
        <v>3261</v>
      </c>
      <c r="G19" s="68" t="s">
        <v>3269</v>
      </c>
      <c r="H19" s="57" t="s">
        <v>14</v>
      </c>
      <c r="I19" s="56" t="s">
        <v>3275</v>
      </c>
      <c r="J19" s="57">
        <v>1</v>
      </c>
      <c r="K19" s="57">
        <v>20</v>
      </c>
    </row>
    <row r="20" spans="2:11" x14ac:dyDescent="0.25">
      <c r="B20" s="54">
        <v>18</v>
      </c>
      <c r="C20" s="67" t="s">
        <v>2620</v>
      </c>
      <c r="D20" s="55" t="s">
        <v>8191</v>
      </c>
      <c r="E20" s="79" t="str">
        <f>+VLOOKUP(C20,INV_2018!$C$17:$D$3071,2,FALSE)</f>
        <v>Estructura de  Suspensión compuesto por 2 postes de madera tratada 60' Clase 4</v>
      </c>
      <c r="F20" s="55" t="s">
        <v>3261</v>
      </c>
      <c r="G20" s="68" t="s">
        <v>3265</v>
      </c>
      <c r="H20" s="57" t="s">
        <v>14</v>
      </c>
      <c r="I20" s="56" t="s">
        <v>3275</v>
      </c>
      <c r="J20" s="57">
        <v>1</v>
      </c>
      <c r="K20" s="57">
        <v>102</v>
      </c>
    </row>
    <row r="21" spans="2:11" x14ac:dyDescent="0.25">
      <c r="B21" s="54">
        <v>19</v>
      </c>
      <c r="C21" s="67" t="s">
        <v>3201</v>
      </c>
      <c r="D21" s="55" t="s">
        <v>8201</v>
      </c>
      <c r="E21" s="79" t="str">
        <f>+VLOOKUP(C21,SICODI!$G$3:$K$2404,2,FALSE)</f>
        <v>POSTE DE CONCRETO ARMADO DE  7/200/120/225</v>
      </c>
      <c r="F21" s="55" t="s">
        <v>3261</v>
      </c>
      <c r="G21" s="68">
        <v>7</v>
      </c>
      <c r="H21" s="57" t="s">
        <v>3273</v>
      </c>
      <c r="I21" s="56" t="s">
        <v>3276</v>
      </c>
      <c r="J21" s="57">
        <v>1</v>
      </c>
      <c r="K21" s="57">
        <v>101</v>
      </c>
    </row>
    <row r="22" spans="2:11" x14ac:dyDescent="0.25">
      <c r="B22" s="54">
        <v>20</v>
      </c>
      <c r="C22" s="67" t="s">
        <v>3233</v>
      </c>
      <c r="D22" s="55" t="s">
        <v>8202</v>
      </c>
      <c r="E22" s="79" t="str">
        <f>+VLOOKUP(C22,SICODI!$G$3:$K$2404,2,FALSE)</f>
        <v>POSTE DE CONCRETO ARMADO DE  7/300/120/225</v>
      </c>
      <c r="F22" s="55" t="s">
        <v>3261</v>
      </c>
      <c r="G22" s="68">
        <v>7</v>
      </c>
      <c r="H22" s="57" t="s">
        <v>3273</v>
      </c>
      <c r="I22" s="56" t="s">
        <v>3276</v>
      </c>
      <c r="J22" s="57">
        <v>1</v>
      </c>
      <c r="K22" s="57">
        <v>47</v>
      </c>
    </row>
    <row r="23" spans="2:11" x14ac:dyDescent="0.25">
      <c r="B23" s="54">
        <v>21</v>
      </c>
      <c r="C23" s="67" t="s">
        <v>3204</v>
      </c>
      <c r="D23" s="55" t="s">
        <v>8203</v>
      </c>
      <c r="E23" s="79" t="str">
        <f>+VLOOKUP(C23,SICODI!$G$3:$K$2404,2,FALSE)</f>
        <v>POSTE DE CONCRETO ARMADO DE  8/200/120/240</v>
      </c>
      <c r="F23" s="55" t="s">
        <v>3261</v>
      </c>
      <c r="G23" s="68">
        <v>8</v>
      </c>
      <c r="H23" s="57" t="s">
        <v>3273</v>
      </c>
      <c r="I23" s="56" t="s">
        <v>3276</v>
      </c>
      <c r="J23" s="57">
        <v>2</v>
      </c>
      <c r="K23" s="57">
        <v>201</v>
      </c>
    </row>
    <row r="24" spans="2:11" x14ac:dyDescent="0.25">
      <c r="B24" s="54">
        <v>22</v>
      </c>
      <c r="C24" s="67" t="s">
        <v>3221</v>
      </c>
      <c r="D24" s="55" t="s">
        <v>8204</v>
      </c>
      <c r="E24" s="79" t="str">
        <f>+VLOOKUP(C24,SICODI!$G$3:$K$2404,2,FALSE)</f>
        <v>POSTE DE CONCRETO ARMADO DE  8/300/120/240</v>
      </c>
      <c r="F24" s="55" t="s">
        <v>3261</v>
      </c>
      <c r="G24" s="68">
        <v>8</v>
      </c>
      <c r="H24" s="57" t="s">
        <v>3273</v>
      </c>
      <c r="I24" s="56" t="s">
        <v>3276</v>
      </c>
      <c r="J24" s="57">
        <v>2</v>
      </c>
      <c r="K24" s="57">
        <v>52</v>
      </c>
    </row>
    <row r="25" spans="2:11" x14ac:dyDescent="0.25">
      <c r="B25" s="54">
        <v>23</v>
      </c>
      <c r="C25" s="67" t="s">
        <v>3208</v>
      </c>
      <c r="D25" s="55" t="s">
        <v>8205</v>
      </c>
      <c r="E25" s="79" t="str">
        <f>+VLOOKUP(C25,SICODI!$G$3:$K$2404,2,FALSE)</f>
        <v>POSTE DE CONCRETO ARMADO DE  9/200/120/255</v>
      </c>
      <c r="F25" s="55" t="s">
        <v>3261</v>
      </c>
      <c r="G25" s="68">
        <v>9</v>
      </c>
      <c r="H25" s="57" t="s">
        <v>3273</v>
      </c>
      <c r="I25" s="56" t="s">
        <v>3276</v>
      </c>
      <c r="J25" s="57">
        <v>2</v>
      </c>
      <c r="K25" s="57">
        <v>18</v>
      </c>
    </row>
    <row r="26" spans="2:11" x14ac:dyDescent="0.25">
      <c r="B26" s="54">
        <v>24</v>
      </c>
      <c r="C26" s="67" t="s">
        <v>3209</v>
      </c>
      <c r="D26" s="55" t="s">
        <v>8196</v>
      </c>
      <c r="E26" s="79" t="str">
        <f>+VLOOKUP(C26,SICODI!$G$3:$K$2404,2,FALSE)</f>
        <v>POSTE DE CONCRETO ARMADO DE  9/300/120/255</v>
      </c>
      <c r="F26" s="55" t="s">
        <v>3261</v>
      </c>
      <c r="G26" s="68">
        <v>9</v>
      </c>
      <c r="H26" s="57" t="s">
        <v>3273</v>
      </c>
      <c r="I26" s="56" t="s">
        <v>3276</v>
      </c>
      <c r="J26" s="57">
        <v>2</v>
      </c>
      <c r="K26" s="57">
        <v>5</v>
      </c>
    </row>
    <row r="27" spans="2:11" x14ac:dyDescent="0.25">
      <c r="B27" s="54">
        <v>25</v>
      </c>
      <c r="C27" s="67" t="s">
        <v>3234</v>
      </c>
      <c r="D27" s="55" t="s">
        <v>8206</v>
      </c>
      <c r="E27" s="79" t="str">
        <f>+VLOOKUP(C27,SICODI!$G$3:$K$2404,2,FALSE)</f>
        <v>POSTE DE CONCRETO ARMADO DE  9/400/140/275</v>
      </c>
      <c r="F27" s="55" t="s">
        <v>3261</v>
      </c>
      <c r="G27" s="68">
        <v>9</v>
      </c>
      <c r="H27" s="57" t="s">
        <v>3273</v>
      </c>
      <c r="I27" s="56" t="s">
        <v>3276</v>
      </c>
      <c r="J27" s="57">
        <v>2</v>
      </c>
      <c r="K27" s="57">
        <v>5</v>
      </c>
    </row>
    <row r="28" spans="2:11" s="178" customFormat="1" x14ac:dyDescent="0.25">
      <c r="B28" s="171">
        <v>26</v>
      </c>
      <c r="C28" s="172" t="s">
        <v>3230</v>
      </c>
      <c r="D28" s="173" t="s">
        <v>8208</v>
      </c>
      <c r="E28" s="174" t="str">
        <f>+VLOOKUP(C28,SICODI!$G$3:$K$2404,2,FALSE)</f>
        <v>POSTE DE CONCRETO ARMADO DE 11/200/120/285</v>
      </c>
      <c r="F28" s="173" t="s">
        <v>3261</v>
      </c>
      <c r="G28" s="175">
        <v>11</v>
      </c>
      <c r="H28" s="176" t="s">
        <v>3273</v>
      </c>
      <c r="I28" s="177" t="s">
        <v>3276</v>
      </c>
      <c r="J28" s="176">
        <v>3</v>
      </c>
      <c r="K28" s="176">
        <v>2</v>
      </c>
    </row>
    <row r="29" spans="2:11" s="178" customFormat="1" x14ac:dyDescent="0.25">
      <c r="B29" s="171">
        <v>27</v>
      </c>
      <c r="C29" s="172" t="s">
        <v>3230</v>
      </c>
      <c r="D29" s="173" t="s">
        <v>8219</v>
      </c>
      <c r="E29" s="174" t="str">
        <f>+VLOOKUP(C29,SICODI!$G$3:$K$2404,2,FALSE)</f>
        <v>POSTE DE CONCRETO ARMADO DE 11/200/120/285</v>
      </c>
      <c r="F29" s="173" t="s">
        <v>3261</v>
      </c>
      <c r="G29" s="175">
        <v>10</v>
      </c>
      <c r="H29" s="176" t="s">
        <v>3274</v>
      </c>
      <c r="I29" s="177" t="s">
        <v>3276</v>
      </c>
      <c r="J29" s="176">
        <v>3</v>
      </c>
      <c r="K29" s="176">
        <v>1</v>
      </c>
    </row>
    <row r="30" spans="2:11" s="178" customFormat="1" x14ac:dyDescent="0.25">
      <c r="B30" s="171">
        <v>28</v>
      </c>
      <c r="C30" s="172" t="s">
        <v>3198</v>
      </c>
      <c r="D30" s="173" t="s">
        <v>8218</v>
      </c>
      <c r="E30" s="174" t="str">
        <f>+VLOOKUP(C30,SICODI!$G$3:$K$2404,2,FALSE)</f>
        <v>POSTE DE CONCRETO ARMADO DE 12/200/120/300</v>
      </c>
      <c r="F30" s="173" t="s">
        <v>3261</v>
      </c>
      <c r="G30" s="175">
        <v>12</v>
      </c>
      <c r="H30" s="176" t="s">
        <v>3273</v>
      </c>
      <c r="I30" s="177" t="s">
        <v>3276</v>
      </c>
      <c r="J30" s="176">
        <v>3</v>
      </c>
      <c r="K30" s="176">
        <v>9</v>
      </c>
    </row>
    <row r="31" spans="2:11" s="178" customFormat="1" x14ac:dyDescent="0.25">
      <c r="B31" s="171">
        <v>29</v>
      </c>
      <c r="C31" s="172" t="s">
        <v>3198</v>
      </c>
      <c r="D31" s="173" t="s">
        <v>8207</v>
      </c>
      <c r="E31" s="174" t="str">
        <f>+VLOOKUP(C31,SICODI!$G$3:$K$2404,2,FALSE)</f>
        <v>POSTE DE CONCRETO ARMADO DE 12/200/120/300</v>
      </c>
      <c r="F31" s="173" t="s">
        <v>3261</v>
      </c>
      <c r="G31" s="175">
        <v>12</v>
      </c>
      <c r="H31" s="176" t="s">
        <v>3274</v>
      </c>
      <c r="I31" s="177" t="s">
        <v>3276</v>
      </c>
      <c r="J31" s="176">
        <v>3</v>
      </c>
      <c r="K31" s="176">
        <v>1179</v>
      </c>
    </row>
    <row r="32" spans="2:11" x14ac:dyDescent="0.25">
      <c r="B32" s="54">
        <v>30</v>
      </c>
      <c r="C32" s="67" t="s">
        <v>3229</v>
      </c>
      <c r="D32" s="55" t="s">
        <v>8208</v>
      </c>
      <c r="E32" s="79" t="str">
        <f>+VLOOKUP(C32,SICODI!$G$3:$K$2404,2,FALSE)</f>
        <v>POSTE DE CONCRETO ARMADO DE 12/300/150/330</v>
      </c>
      <c r="F32" s="55" t="s">
        <v>3261</v>
      </c>
      <c r="G32" s="68">
        <v>12</v>
      </c>
      <c r="H32" s="57" t="s">
        <v>3273</v>
      </c>
      <c r="I32" s="56" t="s">
        <v>3276</v>
      </c>
      <c r="J32" s="57">
        <v>3</v>
      </c>
      <c r="K32" s="57">
        <v>3</v>
      </c>
    </row>
    <row r="33" spans="2:11" x14ac:dyDescent="0.25">
      <c r="B33" s="54">
        <v>31</v>
      </c>
      <c r="C33" s="67" t="s">
        <v>3199</v>
      </c>
      <c r="D33" s="55" t="s">
        <v>8201</v>
      </c>
      <c r="E33" s="79" t="str">
        <f>+VLOOKUP(C33,SICODI!$G$3:$K$2404,2,FALSE)</f>
        <v>POSTE DE CONCRETO ARMADO DE 13/200/140/335</v>
      </c>
      <c r="F33" s="55" t="s">
        <v>3261</v>
      </c>
      <c r="G33" s="68">
        <v>13</v>
      </c>
      <c r="H33" s="57" t="s">
        <v>3274</v>
      </c>
      <c r="I33" s="56" t="s">
        <v>3276</v>
      </c>
      <c r="J33" s="57">
        <v>3</v>
      </c>
      <c r="K33" s="57">
        <v>254</v>
      </c>
    </row>
    <row r="34" spans="2:11" x14ac:dyDescent="0.25">
      <c r="B34" s="54">
        <v>32</v>
      </c>
      <c r="C34" s="67" t="s">
        <v>3190</v>
      </c>
      <c r="D34" s="55" t="s">
        <v>8209</v>
      </c>
      <c r="E34" s="79" t="str">
        <f>+VLOOKUP(C34,SICODI!$G$3:$K$2404,2,FALSE)</f>
        <v>POSTE DE CONCRETO ARMADO DE 13/300/150/345</v>
      </c>
      <c r="F34" s="55" t="s">
        <v>3261</v>
      </c>
      <c r="G34" s="68">
        <v>13</v>
      </c>
      <c r="H34" s="57" t="s">
        <v>3274</v>
      </c>
      <c r="I34" s="56" t="s">
        <v>3276</v>
      </c>
      <c r="J34" s="57">
        <v>3</v>
      </c>
      <c r="K34" s="57">
        <v>1250</v>
      </c>
    </row>
    <row r="35" spans="2:11" x14ac:dyDescent="0.25">
      <c r="B35" s="54">
        <v>33</v>
      </c>
      <c r="C35" s="67" t="s">
        <v>3203</v>
      </c>
      <c r="D35" s="55" t="s">
        <v>8210</v>
      </c>
      <c r="E35" s="79" t="str">
        <f>+VLOOKUP(C35,SICODI!$G$3:$K$2404,2,FALSE)</f>
        <v>POSTE DE CONCRETO ARMADO DE 15/200/135/360</v>
      </c>
      <c r="F35" s="55" t="s">
        <v>3261</v>
      </c>
      <c r="G35" s="68" t="s">
        <v>3270</v>
      </c>
      <c r="H35" s="57" t="s">
        <v>3274</v>
      </c>
      <c r="I35" s="56" t="s">
        <v>3276</v>
      </c>
      <c r="J35" s="57">
        <v>3</v>
      </c>
      <c r="K35" s="57">
        <v>52</v>
      </c>
    </row>
    <row r="36" spans="2:11" x14ac:dyDescent="0.25">
      <c r="B36" s="54">
        <v>34</v>
      </c>
      <c r="C36" s="67" t="s">
        <v>3240</v>
      </c>
      <c r="D36" s="55" t="s">
        <v>8191</v>
      </c>
      <c r="E36" s="79" t="str">
        <f>+VLOOKUP(C36,SICODI!$G$3:$K$2404,2,FALSE)</f>
        <v>POSTE DE CONCRETO ARMADO DE 15/300/140/365</v>
      </c>
      <c r="F36" s="55" t="s">
        <v>3261</v>
      </c>
      <c r="G36" s="68" t="s">
        <v>3270</v>
      </c>
      <c r="H36" s="57" t="s">
        <v>3274</v>
      </c>
      <c r="I36" s="56" t="s">
        <v>3276</v>
      </c>
      <c r="J36" s="57">
        <v>3</v>
      </c>
      <c r="K36" s="57">
        <v>2</v>
      </c>
    </row>
    <row r="37" spans="2:11" x14ac:dyDescent="0.25">
      <c r="B37" s="54">
        <v>35</v>
      </c>
      <c r="C37" s="67" t="s">
        <v>3259</v>
      </c>
      <c r="D37" s="55" t="s">
        <v>8191</v>
      </c>
      <c r="E37" s="79" t="str">
        <f>+VLOOKUP(C37,SICODI!$G$3:$K$2404,2,FALSE)</f>
        <v>POSTE DE METAL DE  8 mts.</v>
      </c>
      <c r="F37" s="55" t="s">
        <v>3261</v>
      </c>
      <c r="G37" s="68">
        <v>8</v>
      </c>
      <c r="H37" s="57" t="s">
        <v>3273</v>
      </c>
      <c r="I37" s="56" t="s">
        <v>3145</v>
      </c>
      <c r="J37" s="57">
        <v>2</v>
      </c>
      <c r="K37" s="57">
        <v>2</v>
      </c>
    </row>
    <row r="38" spans="2:11" x14ac:dyDescent="0.25">
      <c r="B38" s="54">
        <v>36</v>
      </c>
      <c r="C38" s="67" t="s">
        <v>3258</v>
      </c>
      <c r="D38" s="55" t="s">
        <v>8191</v>
      </c>
      <c r="E38" s="79" t="str">
        <f>+VLOOKUP(C38,SICODI!$G$3:$K$2404,2,FALSE)</f>
        <v>POSTE DE METAL DE 15 mts.</v>
      </c>
      <c r="F38" s="55" t="s">
        <v>3261</v>
      </c>
      <c r="G38" s="68">
        <v>14</v>
      </c>
      <c r="H38" s="57" t="s">
        <v>3274</v>
      </c>
      <c r="I38" s="56" t="s">
        <v>3145</v>
      </c>
      <c r="J38" s="57">
        <v>3</v>
      </c>
      <c r="K38" s="57">
        <v>1</v>
      </c>
    </row>
    <row r="39" spans="2:11" x14ac:dyDescent="0.25">
      <c r="B39" s="54">
        <v>37</v>
      </c>
      <c r="C39" s="67" t="s">
        <v>3239</v>
      </c>
      <c r="D39" s="55" t="s">
        <v>8211</v>
      </c>
      <c r="E39" s="79" t="str">
        <f>+VLOOKUP(C39,SICODI!$G$3:$K$2404,2,FALSE)</f>
        <v>POSTE DE METAL DE  12 mts.</v>
      </c>
      <c r="F39" s="55" t="s">
        <v>3261</v>
      </c>
      <c r="G39" s="68" t="s">
        <v>3271</v>
      </c>
      <c r="H39" s="57" t="s">
        <v>3274</v>
      </c>
      <c r="I39" s="56" t="s">
        <v>3145</v>
      </c>
      <c r="J39" s="57">
        <v>3</v>
      </c>
      <c r="K39" s="57">
        <v>40</v>
      </c>
    </row>
    <row r="40" spans="2:11" x14ac:dyDescent="0.25">
      <c r="B40" s="54">
        <v>38</v>
      </c>
      <c r="C40" s="67" t="s">
        <v>3250</v>
      </c>
      <c r="D40" s="55" t="s">
        <v>8200</v>
      </c>
      <c r="E40" s="79" t="str">
        <f>+VLOOKUP(C40,SICODI!$G$3:$K$2404,2,FALSE)</f>
        <v>POSTE DE METAL DE 7.0 mts.</v>
      </c>
      <c r="F40" s="55" t="s">
        <v>3261</v>
      </c>
      <c r="G40" s="68">
        <v>7</v>
      </c>
      <c r="H40" s="57" t="s">
        <v>3273</v>
      </c>
      <c r="I40" s="56" t="s">
        <v>3145</v>
      </c>
      <c r="J40" s="57">
        <v>1</v>
      </c>
      <c r="K40" s="57">
        <v>10</v>
      </c>
    </row>
    <row r="41" spans="2:11" x14ac:dyDescent="0.25">
      <c r="B41" s="54">
        <v>39</v>
      </c>
      <c r="C41" s="67" t="s">
        <v>3220</v>
      </c>
      <c r="D41" s="55" t="s">
        <v>8212</v>
      </c>
      <c r="E41" s="79" t="str">
        <f>+VLOOKUP(C41,SICODI!$G$3:$K$2404,2,FALSE)</f>
        <v>POSTE DE HORMIGON SECCION H,  8.70m/225 KG</v>
      </c>
      <c r="F41" s="55" t="s">
        <v>3261</v>
      </c>
      <c r="G41" s="68">
        <v>7</v>
      </c>
      <c r="H41" s="57" t="s">
        <v>3273</v>
      </c>
      <c r="I41" s="56" t="s">
        <v>3276</v>
      </c>
      <c r="J41" s="57">
        <v>1</v>
      </c>
      <c r="K41" s="57">
        <v>12</v>
      </c>
    </row>
    <row r="42" spans="2:11" x14ac:dyDescent="0.25">
      <c r="B42" s="54">
        <v>40</v>
      </c>
      <c r="C42" s="67" t="s">
        <v>3235</v>
      </c>
      <c r="D42" s="55" t="s">
        <v>8213</v>
      </c>
      <c r="E42" s="79" t="str">
        <f>+VLOOKUP(C42,SICODI!$G$3:$K$2404,2,FALSE)</f>
        <v>POSTE DE MADERA TRATADA DE  8 mts. CL.4</v>
      </c>
      <c r="F42" s="55" t="s">
        <v>3261</v>
      </c>
      <c r="G42" s="68">
        <v>8</v>
      </c>
      <c r="H42" s="57" t="s">
        <v>3273</v>
      </c>
      <c r="I42" s="56" t="s">
        <v>3275</v>
      </c>
      <c r="J42" s="57">
        <v>2</v>
      </c>
      <c r="K42" s="57">
        <v>1</v>
      </c>
    </row>
    <row r="43" spans="2:11" x14ac:dyDescent="0.25">
      <c r="B43" s="54">
        <v>41</v>
      </c>
      <c r="C43" s="67" t="s">
        <v>3195</v>
      </c>
      <c r="D43" s="55" t="s">
        <v>8214</v>
      </c>
      <c r="E43" s="79" t="str">
        <f>+VLOOKUP(C43,SICODI!$G$3:$K$2404,2,FALSE)</f>
        <v>POSTE DE MADERA TRATADA DE 11 mts. CL.4</v>
      </c>
      <c r="F43" s="55" t="s">
        <v>3261</v>
      </c>
      <c r="G43" s="68">
        <v>11</v>
      </c>
      <c r="H43" s="57" t="s">
        <v>3274</v>
      </c>
      <c r="I43" s="56" t="s">
        <v>3275</v>
      </c>
      <c r="J43" s="57">
        <v>3</v>
      </c>
      <c r="K43" s="57">
        <v>61</v>
      </c>
    </row>
    <row r="44" spans="2:11" x14ac:dyDescent="0.25">
      <c r="B44" s="54">
        <v>42</v>
      </c>
      <c r="C44" s="67" t="s">
        <v>3211</v>
      </c>
      <c r="D44" s="55" t="s">
        <v>8209</v>
      </c>
      <c r="E44" s="79" t="str">
        <f>+VLOOKUP(C44,SICODI!$G$3:$K$2404,2,FALSE)</f>
        <v>POSTE DE MADERA TRATADA DE 12 mts. CL.4</v>
      </c>
      <c r="F44" s="55" t="s">
        <v>3261</v>
      </c>
      <c r="G44" s="68">
        <v>12</v>
      </c>
      <c r="H44" s="57" t="s">
        <v>3274</v>
      </c>
      <c r="I44" s="56" t="s">
        <v>3275</v>
      </c>
      <c r="J44" s="57">
        <v>3</v>
      </c>
      <c r="K44" s="57">
        <v>460</v>
      </c>
    </row>
    <row r="45" spans="2:11" x14ac:dyDescent="0.25">
      <c r="B45" s="54">
        <v>43</v>
      </c>
      <c r="C45" s="67" t="s">
        <v>3212</v>
      </c>
      <c r="D45" s="55" t="s">
        <v>8215</v>
      </c>
      <c r="E45" s="79" t="str">
        <f>+VLOOKUP(C45,SICODI!$G$3:$K$2404,2,FALSE)</f>
        <v>POSTE DE MADERA TRATADA DE 13 mts. CL.4</v>
      </c>
      <c r="F45" s="55" t="s">
        <v>3261</v>
      </c>
      <c r="G45" s="68" t="s">
        <v>3272</v>
      </c>
      <c r="H45" s="69" t="s">
        <v>3274</v>
      </c>
      <c r="I45" s="56" t="s">
        <v>3275</v>
      </c>
      <c r="J45" s="57">
        <v>3</v>
      </c>
      <c r="K45" s="57">
        <v>5</v>
      </c>
    </row>
    <row r="46" spans="2:11" x14ac:dyDescent="0.25">
      <c r="K46" s="1">
        <f>SUM(K3:K45)</f>
        <v>4884</v>
      </c>
    </row>
    <row r="48" spans="2:11" x14ac:dyDescent="0.25">
      <c r="D48"/>
    </row>
  </sheetData>
  <pageMargins left="0.7" right="0.7" top="0.75" bottom="0.75" header="0.3" footer="0.3"/>
  <pageSetup paperSize="9" orientation="portrait" r:id="rId1"/>
  <ignoredErrors>
    <ignoredError sqref="G39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71"/>
  <sheetViews>
    <sheetView showGridLines="0" view="pageBreakPreview" zoomScale="115" zoomScaleNormal="80" zoomScaleSheetLayoutView="115" workbookViewId="0">
      <selection activeCell="B1" sqref="B1:G1"/>
    </sheetView>
  </sheetViews>
  <sheetFormatPr baseColWidth="10" defaultRowHeight="12.75" x14ac:dyDescent="0.2"/>
  <cols>
    <col min="1" max="1" width="10.140625" style="84" bestFit="1" customWidth="1"/>
    <col min="2" max="2" width="11.7109375" style="84" customWidth="1"/>
    <col min="3" max="3" width="23.28515625" style="83" bestFit="1" customWidth="1"/>
    <col min="4" max="4" width="67.28515625" style="83" customWidth="1"/>
    <col min="5" max="5" width="8.7109375" style="83" customWidth="1"/>
    <col min="6" max="6" width="10.140625" style="83" customWidth="1"/>
    <col min="7" max="7" width="13.140625" style="118" customWidth="1"/>
    <col min="8" max="8" width="10.140625" style="118" customWidth="1"/>
    <col min="9" max="9" width="3.140625" style="118" customWidth="1"/>
    <col min="10" max="10" width="11.140625" style="119" bestFit="1" customWidth="1"/>
    <col min="11" max="11" width="7.85546875" style="83" customWidth="1"/>
    <col min="12" max="12" width="11.28515625" style="83" customWidth="1"/>
    <col min="13" max="13" width="14.85546875" style="84" customWidth="1"/>
    <col min="14" max="256" width="11.42578125" style="84"/>
    <col min="257" max="257" width="10.140625" style="84" bestFit="1" customWidth="1"/>
    <col min="258" max="258" width="11.7109375" style="84" customWidth="1"/>
    <col min="259" max="259" width="23.28515625" style="84" bestFit="1" customWidth="1"/>
    <col min="260" max="260" width="67.28515625" style="84" customWidth="1"/>
    <col min="261" max="261" width="8.7109375" style="84" customWidth="1"/>
    <col min="262" max="262" width="10.140625" style="84" customWidth="1"/>
    <col min="263" max="263" width="13.140625" style="84" customWidth="1"/>
    <col min="264" max="264" width="10.140625" style="84" customWidth="1"/>
    <col min="265" max="265" width="3.140625" style="84" customWidth="1"/>
    <col min="266" max="266" width="11.140625" style="84" bestFit="1" customWidth="1"/>
    <col min="267" max="267" width="7.85546875" style="84" customWidth="1"/>
    <col min="268" max="268" width="11.28515625" style="84" customWidth="1"/>
    <col min="269" max="269" width="14.85546875" style="84" customWidth="1"/>
    <col min="270" max="512" width="11.42578125" style="84"/>
    <col min="513" max="513" width="10.140625" style="84" bestFit="1" customWidth="1"/>
    <col min="514" max="514" width="11.7109375" style="84" customWidth="1"/>
    <col min="515" max="515" width="23.28515625" style="84" bestFit="1" customWidth="1"/>
    <col min="516" max="516" width="67.28515625" style="84" customWidth="1"/>
    <col min="517" max="517" width="8.7109375" style="84" customWidth="1"/>
    <col min="518" max="518" width="10.140625" style="84" customWidth="1"/>
    <col min="519" max="519" width="13.140625" style="84" customWidth="1"/>
    <col min="520" max="520" width="10.140625" style="84" customWidth="1"/>
    <col min="521" max="521" width="3.140625" style="84" customWidth="1"/>
    <col min="522" max="522" width="11.140625" style="84" bestFit="1" customWidth="1"/>
    <col min="523" max="523" width="7.85546875" style="84" customWidth="1"/>
    <col min="524" max="524" width="11.28515625" style="84" customWidth="1"/>
    <col min="525" max="525" width="14.85546875" style="84" customWidth="1"/>
    <col min="526" max="768" width="11.42578125" style="84"/>
    <col min="769" max="769" width="10.140625" style="84" bestFit="1" customWidth="1"/>
    <col min="770" max="770" width="11.7109375" style="84" customWidth="1"/>
    <col min="771" max="771" width="23.28515625" style="84" bestFit="1" customWidth="1"/>
    <col min="772" max="772" width="67.28515625" style="84" customWidth="1"/>
    <col min="773" max="773" width="8.7109375" style="84" customWidth="1"/>
    <col min="774" max="774" width="10.140625" style="84" customWidth="1"/>
    <col min="775" max="775" width="13.140625" style="84" customWidth="1"/>
    <col min="776" max="776" width="10.140625" style="84" customWidth="1"/>
    <col min="777" max="777" width="3.140625" style="84" customWidth="1"/>
    <col min="778" max="778" width="11.140625" style="84" bestFit="1" customWidth="1"/>
    <col min="779" max="779" width="7.85546875" style="84" customWidth="1"/>
    <col min="780" max="780" width="11.28515625" style="84" customWidth="1"/>
    <col min="781" max="781" width="14.85546875" style="84" customWidth="1"/>
    <col min="782" max="1024" width="11.42578125" style="84"/>
    <col min="1025" max="1025" width="10.140625" style="84" bestFit="1" customWidth="1"/>
    <col min="1026" max="1026" width="11.7109375" style="84" customWidth="1"/>
    <col min="1027" max="1027" width="23.28515625" style="84" bestFit="1" customWidth="1"/>
    <col min="1028" max="1028" width="67.28515625" style="84" customWidth="1"/>
    <col min="1029" max="1029" width="8.7109375" style="84" customWidth="1"/>
    <col min="1030" max="1030" width="10.140625" style="84" customWidth="1"/>
    <col min="1031" max="1031" width="13.140625" style="84" customWidth="1"/>
    <col min="1032" max="1032" width="10.140625" style="84" customWidth="1"/>
    <col min="1033" max="1033" width="3.140625" style="84" customWidth="1"/>
    <col min="1034" max="1034" width="11.140625" style="84" bestFit="1" customWidth="1"/>
    <col min="1035" max="1035" width="7.85546875" style="84" customWidth="1"/>
    <col min="1036" max="1036" width="11.28515625" style="84" customWidth="1"/>
    <col min="1037" max="1037" width="14.85546875" style="84" customWidth="1"/>
    <col min="1038" max="1280" width="11.42578125" style="84"/>
    <col min="1281" max="1281" width="10.140625" style="84" bestFit="1" customWidth="1"/>
    <col min="1282" max="1282" width="11.7109375" style="84" customWidth="1"/>
    <col min="1283" max="1283" width="23.28515625" style="84" bestFit="1" customWidth="1"/>
    <col min="1284" max="1284" width="67.28515625" style="84" customWidth="1"/>
    <col min="1285" max="1285" width="8.7109375" style="84" customWidth="1"/>
    <col min="1286" max="1286" width="10.140625" style="84" customWidth="1"/>
    <col min="1287" max="1287" width="13.140625" style="84" customWidth="1"/>
    <col min="1288" max="1288" width="10.140625" style="84" customWidth="1"/>
    <col min="1289" max="1289" width="3.140625" style="84" customWidth="1"/>
    <col min="1290" max="1290" width="11.140625" style="84" bestFit="1" customWidth="1"/>
    <col min="1291" max="1291" width="7.85546875" style="84" customWidth="1"/>
    <col min="1292" max="1292" width="11.28515625" style="84" customWidth="1"/>
    <col min="1293" max="1293" width="14.85546875" style="84" customWidth="1"/>
    <col min="1294" max="1536" width="11.42578125" style="84"/>
    <col min="1537" max="1537" width="10.140625" style="84" bestFit="1" customWidth="1"/>
    <col min="1538" max="1538" width="11.7109375" style="84" customWidth="1"/>
    <col min="1539" max="1539" width="23.28515625" style="84" bestFit="1" customWidth="1"/>
    <col min="1540" max="1540" width="67.28515625" style="84" customWidth="1"/>
    <col min="1541" max="1541" width="8.7109375" style="84" customWidth="1"/>
    <col min="1542" max="1542" width="10.140625" style="84" customWidth="1"/>
    <col min="1543" max="1543" width="13.140625" style="84" customWidth="1"/>
    <col min="1544" max="1544" width="10.140625" style="84" customWidth="1"/>
    <col min="1545" max="1545" width="3.140625" style="84" customWidth="1"/>
    <col min="1546" max="1546" width="11.140625" style="84" bestFit="1" customWidth="1"/>
    <col min="1547" max="1547" width="7.85546875" style="84" customWidth="1"/>
    <col min="1548" max="1548" width="11.28515625" style="84" customWidth="1"/>
    <col min="1549" max="1549" width="14.85546875" style="84" customWidth="1"/>
    <col min="1550" max="1792" width="11.42578125" style="84"/>
    <col min="1793" max="1793" width="10.140625" style="84" bestFit="1" customWidth="1"/>
    <col min="1794" max="1794" width="11.7109375" style="84" customWidth="1"/>
    <col min="1795" max="1795" width="23.28515625" style="84" bestFit="1" customWidth="1"/>
    <col min="1796" max="1796" width="67.28515625" style="84" customWidth="1"/>
    <col min="1797" max="1797" width="8.7109375" style="84" customWidth="1"/>
    <col min="1798" max="1798" width="10.140625" style="84" customWidth="1"/>
    <col min="1799" max="1799" width="13.140625" style="84" customWidth="1"/>
    <col min="1800" max="1800" width="10.140625" style="84" customWidth="1"/>
    <col min="1801" max="1801" width="3.140625" style="84" customWidth="1"/>
    <col min="1802" max="1802" width="11.140625" style="84" bestFit="1" customWidth="1"/>
    <col min="1803" max="1803" width="7.85546875" style="84" customWidth="1"/>
    <col min="1804" max="1804" width="11.28515625" style="84" customWidth="1"/>
    <col min="1805" max="1805" width="14.85546875" style="84" customWidth="1"/>
    <col min="1806" max="2048" width="11.42578125" style="84"/>
    <col min="2049" max="2049" width="10.140625" style="84" bestFit="1" customWidth="1"/>
    <col min="2050" max="2050" width="11.7109375" style="84" customWidth="1"/>
    <col min="2051" max="2051" width="23.28515625" style="84" bestFit="1" customWidth="1"/>
    <col min="2052" max="2052" width="67.28515625" style="84" customWidth="1"/>
    <col min="2053" max="2053" width="8.7109375" style="84" customWidth="1"/>
    <col min="2054" max="2054" width="10.140625" style="84" customWidth="1"/>
    <col min="2055" max="2055" width="13.140625" style="84" customWidth="1"/>
    <col min="2056" max="2056" width="10.140625" style="84" customWidth="1"/>
    <col min="2057" max="2057" width="3.140625" style="84" customWidth="1"/>
    <col min="2058" max="2058" width="11.140625" style="84" bestFit="1" customWidth="1"/>
    <col min="2059" max="2059" width="7.85546875" style="84" customWidth="1"/>
    <col min="2060" max="2060" width="11.28515625" style="84" customWidth="1"/>
    <col min="2061" max="2061" width="14.85546875" style="84" customWidth="1"/>
    <col min="2062" max="2304" width="11.42578125" style="84"/>
    <col min="2305" max="2305" width="10.140625" style="84" bestFit="1" customWidth="1"/>
    <col min="2306" max="2306" width="11.7109375" style="84" customWidth="1"/>
    <col min="2307" max="2307" width="23.28515625" style="84" bestFit="1" customWidth="1"/>
    <col min="2308" max="2308" width="67.28515625" style="84" customWidth="1"/>
    <col min="2309" max="2309" width="8.7109375" style="84" customWidth="1"/>
    <col min="2310" max="2310" width="10.140625" style="84" customWidth="1"/>
    <col min="2311" max="2311" width="13.140625" style="84" customWidth="1"/>
    <col min="2312" max="2312" width="10.140625" style="84" customWidth="1"/>
    <col min="2313" max="2313" width="3.140625" style="84" customWidth="1"/>
    <col min="2314" max="2314" width="11.140625" style="84" bestFit="1" customWidth="1"/>
    <col min="2315" max="2315" width="7.85546875" style="84" customWidth="1"/>
    <col min="2316" max="2316" width="11.28515625" style="84" customWidth="1"/>
    <col min="2317" max="2317" width="14.85546875" style="84" customWidth="1"/>
    <col min="2318" max="2560" width="11.42578125" style="84"/>
    <col min="2561" max="2561" width="10.140625" style="84" bestFit="1" customWidth="1"/>
    <col min="2562" max="2562" width="11.7109375" style="84" customWidth="1"/>
    <col min="2563" max="2563" width="23.28515625" style="84" bestFit="1" customWidth="1"/>
    <col min="2564" max="2564" width="67.28515625" style="84" customWidth="1"/>
    <col min="2565" max="2565" width="8.7109375" style="84" customWidth="1"/>
    <col min="2566" max="2566" width="10.140625" style="84" customWidth="1"/>
    <col min="2567" max="2567" width="13.140625" style="84" customWidth="1"/>
    <col min="2568" max="2568" width="10.140625" style="84" customWidth="1"/>
    <col min="2569" max="2569" width="3.140625" style="84" customWidth="1"/>
    <col min="2570" max="2570" width="11.140625" style="84" bestFit="1" customWidth="1"/>
    <col min="2571" max="2571" width="7.85546875" style="84" customWidth="1"/>
    <col min="2572" max="2572" width="11.28515625" style="84" customWidth="1"/>
    <col min="2573" max="2573" width="14.85546875" style="84" customWidth="1"/>
    <col min="2574" max="2816" width="11.42578125" style="84"/>
    <col min="2817" max="2817" width="10.140625" style="84" bestFit="1" customWidth="1"/>
    <col min="2818" max="2818" width="11.7109375" style="84" customWidth="1"/>
    <col min="2819" max="2819" width="23.28515625" style="84" bestFit="1" customWidth="1"/>
    <col min="2820" max="2820" width="67.28515625" style="84" customWidth="1"/>
    <col min="2821" max="2821" width="8.7109375" style="84" customWidth="1"/>
    <col min="2822" max="2822" width="10.140625" style="84" customWidth="1"/>
    <col min="2823" max="2823" width="13.140625" style="84" customWidth="1"/>
    <col min="2824" max="2824" width="10.140625" style="84" customWidth="1"/>
    <col min="2825" max="2825" width="3.140625" style="84" customWidth="1"/>
    <col min="2826" max="2826" width="11.140625" style="84" bestFit="1" customWidth="1"/>
    <col min="2827" max="2827" width="7.85546875" style="84" customWidth="1"/>
    <col min="2828" max="2828" width="11.28515625" style="84" customWidth="1"/>
    <col min="2829" max="2829" width="14.85546875" style="84" customWidth="1"/>
    <col min="2830" max="3072" width="11.42578125" style="84"/>
    <col min="3073" max="3073" width="10.140625" style="84" bestFit="1" customWidth="1"/>
    <col min="3074" max="3074" width="11.7109375" style="84" customWidth="1"/>
    <col min="3075" max="3075" width="23.28515625" style="84" bestFit="1" customWidth="1"/>
    <col min="3076" max="3076" width="67.28515625" style="84" customWidth="1"/>
    <col min="3077" max="3077" width="8.7109375" style="84" customWidth="1"/>
    <col min="3078" max="3078" width="10.140625" style="84" customWidth="1"/>
    <col min="3079" max="3079" width="13.140625" style="84" customWidth="1"/>
    <col min="3080" max="3080" width="10.140625" style="84" customWidth="1"/>
    <col min="3081" max="3081" width="3.140625" style="84" customWidth="1"/>
    <col min="3082" max="3082" width="11.140625" style="84" bestFit="1" customWidth="1"/>
    <col min="3083" max="3083" width="7.85546875" style="84" customWidth="1"/>
    <col min="3084" max="3084" width="11.28515625" style="84" customWidth="1"/>
    <col min="3085" max="3085" width="14.85546875" style="84" customWidth="1"/>
    <col min="3086" max="3328" width="11.42578125" style="84"/>
    <col min="3329" max="3329" width="10.140625" style="84" bestFit="1" customWidth="1"/>
    <col min="3330" max="3330" width="11.7109375" style="84" customWidth="1"/>
    <col min="3331" max="3331" width="23.28515625" style="84" bestFit="1" customWidth="1"/>
    <col min="3332" max="3332" width="67.28515625" style="84" customWidth="1"/>
    <col min="3333" max="3333" width="8.7109375" style="84" customWidth="1"/>
    <col min="3334" max="3334" width="10.140625" style="84" customWidth="1"/>
    <col min="3335" max="3335" width="13.140625" style="84" customWidth="1"/>
    <col min="3336" max="3336" width="10.140625" style="84" customWidth="1"/>
    <col min="3337" max="3337" width="3.140625" style="84" customWidth="1"/>
    <col min="3338" max="3338" width="11.140625" style="84" bestFit="1" customWidth="1"/>
    <col min="3339" max="3339" width="7.85546875" style="84" customWidth="1"/>
    <col min="3340" max="3340" width="11.28515625" style="84" customWidth="1"/>
    <col min="3341" max="3341" width="14.85546875" style="84" customWidth="1"/>
    <col min="3342" max="3584" width="11.42578125" style="84"/>
    <col min="3585" max="3585" width="10.140625" style="84" bestFit="1" customWidth="1"/>
    <col min="3586" max="3586" width="11.7109375" style="84" customWidth="1"/>
    <col min="3587" max="3587" width="23.28515625" style="84" bestFit="1" customWidth="1"/>
    <col min="3588" max="3588" width="67.28515625" style="84" customWidth="1"/>
    <col min="3589" max="3589" width="8.7109375" style="84" customWidth="1"/>
    <col min="3590" max="3590" width="10.140625" style="84" customWidth="1"/>
    <col min="3591" max="3591" width="13.140625" style="84" customWidth="1"/>
    <col min="3592" max="3592" width="10.140625" style="84" customWidth="1"/>
    <col min="3593" max="3593" width="3.140625" style="84" customWidth="1"/>
    <col min="3594" max="3594" width="11.140625" style="84" bestFit="1" customWidth="1"/>
    <col min="3595" max="3595" width="7.85546875" style="84" customWidth="1"/>
    <col min="3596" max="3596" width="11.28515625" style="84" customWidth="1"/>
    <col min="3597" max="3597" width="14.85546875" style="84" customWidth="1"/>
    <col min="3598" max="3840" width="11.42578125" style="84"/>
    <col min="3841" max="3841" width="10.140625" style="84" bestFit="1" customWidth="1"/>
    <col min="3842" max="3842" width="11.7109375" style="84" customWidth="1"/>
    <col min="3843" max="3843" width="23.28515625" style="84" bestFit="1" customWidth="1"/>
    <col min="3844" max="3844" width="67.28515625" style="84" customWidth="1"/>
    <col min="3845" max="3845" width="8.7109375" style="84" customWidth="1"/>
    <col min="3846" max="3846" width="10.140625" style="84" customWidth="1"/>
    <col min="3847" max="3847" width="13.140625" style="84" customWidth="1"/>
    <col min="3848" max="3848" width="10.140625" style="84" customWidth="1"/>
    <col min="3849" max="3849" width="3.140625" style="84" customWidth="1"/>
    <col min="3850" max="3850" width="11.140625" style="84" bestFit="1" customWidth="1"/>
    <col min="3851" max="3851" width="7.85546875" style="84" customWidth="1"/>
    <col min="3852" max="3852" width="11.28515625" style="84" customWidth="1"/>
    <col min="3853" max="3853" width="14.85546875" style="84" customWidth="1"/>
    <col min="3854" max="4096" width="11.42578125" style="84"/>
    <col min="4097" max="4097" width="10.140625" style="84" bestFit="1" customWidth="1"/>
    <col min="4098" max="4098" width="11.7109375" style="84" customWidth="1"/>
    <col min="4099" max="4099" width="23.28515625" style="84" bestFit="1" customWidth="1"/>
    <col min="4100" max="4100" width="67.28515625" style="84" customWidth="1"/>
    <col min="4101" max="4101" width="8.7109375" style="84" customWidth="1"/>
    <col min="4102" max="4102" width="10.140625" style="84" customWidth="1"/>
    <col min="4103" max="4103" width="13.140625" style="84" customWidth="1"/>
    <col min="4104" max="4104" width="10.140625" style="84" customWidth="1"/>
    <col min="4105" max="4105" width="3.140625" style="84" customWidth="1"/>
    <col min="4106" max="4106" width="11.140625" style="84" bestFit="1" customWidth="1"/>
    <col min="4107" max="4107" width="7.85546875" style="84" customWidth="1"/>
    <col min="4108" max="4108" width="11.28515625" style="84" customWidth="1"/>
    <col min="4109" max="4109" width="14.85546875" style="84" customWidth="1"/>
    <col min="4110" max="4352" width="11.42578125" style="84"/>
    <col min="4353" max="4353" width="10.140625" style="84" bestFit="1" customWidth="1"/>
    <col min="4354" max="4354" width="11.7109375" style="84" customWidth="1"/>
    <col min="4355" max="4355" width="23.28515625" style="84" bestFit="1" customWidth="1"/>
    <col min="4356" max="4356" width="67.28515625" style="84" customWidth="1"/>
    <col min="4357" max="4357" width="8.7109375" style="84" customWidth="1"/>
    <col min="4358" max="4358" width="10.140625" style="84" customWidth="1"/>
    <col min="4359" max="4359" width="13.140625" style="84" customWidth="1"/>
    <col min="4360" max="4360" width="10.140625" style="84" customWidth="1"/>
    <col min="4361" max="4361" width="3.140625" style="84" customWidth="1"/>
    <col min="4362" max="4362" width="11.140625" style="84" bestFit="1" customWidth="1"/>
    <col min="4363" max="4363" width="7.85546875" style="84" customWidth="1"/>
    <col min="4364" max="4364" width="11.28515625" style="84" customWidth="1"/>
    <col min="4365" max="4365" width="14.85546875" style="84" customWidth="1"/>
    <col min="4366" max="4608" width="11.42578125" style="84"/>
    <col min="4609" max="4609" width="10.140625" style="84" bestFit="1" customWidth="1"/>
    <col min="4610" max="4610" width="11.7109375" style="84" customWidth="1"/>
    <col min="4611" max="4611" width="23.28515625" style="84" bestFit="1" customWidth="1"/>
    <col min="4612" max="4612" width="67.28515625" style="84" customWidth="1"/>
    <col min="4613" max="4613" width="8.7109375" style="84" customWidth="1"/>
    <col min="4614" max="4614" width="10.140625" style="84" customWidth="1"/>
    <col min="4615" max="4615" width="13.140625" style="84" customWidth="1"/>
    <col min="4616" max="4616" width="10.140625" style="84" customWidth="1"/>
    <col min="4617" max="4617" width="3.140625" style="84" customWidth="1"/>
    <col min="4618" max="4618" width="11.140625" style="84" bestFit="1" customWidth="1"/>
    <col min="4619" max="4619" width="7.85546875" style="84" customWidth="1"/>
    <col min="4620" max="4620" width="11.28515625" style="84" customWidth="1"/>
    <col min="4621" max="4621" width="14.85546875" style="84" customWidth="1"/>
    <col min="4622" max="4864" width="11.42578125" style="84"/>
    <col min="4865" max="4865" width="10.140625" style="84" bestFit="1" customWidth="1"/>
    <col min="4866" max="4866" width="11.7109375" style="84" customWidth="1"/>
    <col min="4867" max="4867" width="23.28515625" style="84" bestFit="1" customWidth="1"/>
    <col min="4868" max="4868" width="67.28515625" style="84" customWidth="1"/>
    <col min="4869" max="4869" width="8.7109375" style="84" customWidth="1"/>
    <col min="4870" max="4870" width="10.140625" style="84" customWidth="1"/>
    <col min="4871" max="4871" width="13.140625" style="84" customWidth="1"/>
    <col min="4872" max="4872" width="10.140625" style="84" customWidth="1"/>
    <col min="4873" max="4873" width="3.140625" style="84" customWidth="1"/>
    <col min="4874" max="4874" width="11.140625" style="84" bestFit="1" customWidth="1"/>
    <col min="4875" max="4875" width="7.85546875" style="84" customWidth="1"/>
    <col min="4876" max="4876" width="11.28515625" style="84" customWidth="1"/>
    <col min="4877" max="4877" width="14.85546875" style="84" customWidth="1"/>
    <col min="4878" max="5120" width="11.42578125" style="84"/>
    <col min="5121" max="5121" width="10.140625" style="84" bestFit="1" customWidth="1"/>
    <col min="5122" max="5122" width="11.7109375" style="84" customWidth="1"/>
    <col min="5123" max="5123" width="23.28515625" style="84" bestFit="1" customWidth="1"/>
    <col min="5124" max="5124" width="67.28515625" style="84" customWidth="1"/>
    <col min="5125" max="5125" width="8.7109375" style="84" customWidth="1"/>
    <col min="5126" max="5126" width="10.140625" style="84" customWidth="1"/>
    <col min="5127" max="5127" width="13.140625" style="84" customWidth="1"/>
    <col min="5128" max="5128" width="10.140625" style="84" customWidth="1"/>
    <col min="5129" max="5129" width="3.140625" style="84" customWidth="1"/>
    <col min="5130" max="5130" width="11.140625" style="84" bestFit="1" customWidth="1"/>
    <col min="5131" max="5131" width="7.85546875" style="84" customWidth="1"/>
    <col min="5132" max="5132" width="11.28515625" style="84" customWidth="1"/>
    <col min="5133" max="5133" width="14.85546875" style="84" customWidth="1"/>
    <col min="5134" max="5376" width="11.42578125" style="84"/>
    <col min="5377" max="5377" width="10.140625" style="84" bestFit="1" customWidth="1"/>
    <col min="5378" max="5378" width="11.7109375" style="84" customWidth="1"/>
    <col min="5379" max="5379" width="23.28515625" style="84" bestFit="1" customWidth="1"/>
    <col min="5380" max="5380" width="67.28515625" style="84" customWidth="1"/>
    <col min="5381" max="5381" width="8.7109375" style="84" customWidth="1"/>
    <col min="5382" max="5382" width="10.140625" style="84" customWidth="1"/>
    <col min="5383" max="5383" width="13.140625" style="84" customWidth="1"/>
    <col min="5384" max="5384" width="10.140625" style="84" customWidth="1"/>
    <col min="5385" max="5385" width="3.140625" style="84" customWidth="1"/>
    <col min="5386" max="5386" width="11.140625" style="84" bestFit="1" customWidth="1"/>
    <col min="5387" max="5387" width="7.85546875" style="84" customWidth="1"/>
    <col min="5388" max="5388" width="11.28515625" style="84" customWidth="1"/>
    <col min="5389" max="5389" width="14.85546875" style="84" customWidth="1"/>
    <col min="5390" max="5632" width="11.42578125" style="84"/>
    <col min="5633" max="5633" width="10.140625" style="84" bestFit="1" customWidth="1"/>
    <col min="5634" max="5634" width="11.7109375" style="84" customWidth="1"/>
    <col min="5635" max="5635" width="23.28515625" style="84" bestFit="1" customWidth="1"/>
    <col min="5636" max="5636" width="67.28515625" style="84" customWidth="1"/>
    <col min="5637" max="5637" width="8.7109375" style="84" customWidth="1"/>
    <col min="5638" max="5638" width="10.140625" style="84" customWidth="1"/>
    <col min="5639" max="5639" width="13.140625" style="84" customWidth="1"/>
    <col min="5640" max="5640" width="10.140625" style="84" customWidth="1"/>
    <col min="5641" max="5641" width="3.140625" style="84" customWidth="1"/>
    <col min="5642" max="5642" width="11.140625" style="84" bestFit="1" customWidth="1"/>
    <col min="5643" max="5643" width="7.85546875" style="84" customWidth="1"/>
    <col min="5644" max="5644" width="11.28515625" style="84" customWidth="1"/>
    <col min="5645" max="5645" width="14.85546875" style="84" customWidth="1"/>
    <col min="5646" max="5888" width="11.42578125" style="84"/>
    <col min="5889" max="5889" width="10.140625" style="84" bestFit="1" customWidth="1"/>
    <col min="5890" max="5890" width="11.7109375" style="84" customWidth="1"/>
    <col min="5891" max="5891" width="23.28515625" style="84" bestFit="1" customWidth="1"/>
    <col min="5892" max="5892" width="67.28515625" style="84" customWidth="1"/>
    <col min="5893" max="5893" width="8.7109375" style="84" customWidth="1"/>
    <col min="5894" max="5894" width="10.140625" style="84" customWidth="1"/>
    <col min="5895" max="5895" width="13.140625" style="84" customWidth="1"/>
    <col min="5896" max="5896" width="10.140625" style="84" customWidth="1"/>
    <col min="5897" max="5897" width="3.140625" style="84" customWidth="1"/>
    <col min="5898" max="5898" width="11.140625" style="84" bestFit="1" customWidth="1"/>
    <col min="5899" max="5899" width="7.85546875" style="84" customWidth="1"/>
    <col min="5900" max="5900" width="11.28515625" style="84" customWidth="1"/>
    <col min="5901" max="5901" width="14.85546875" style="84" customWidth="1"/>
    <col min="5902" max="6144" width="11.42578125" style="84"/>
    <col min="6145" max="6145" width="10.140625" style="84" bestFit="1" customWidth="1"/>
    <col min="6146" max="6146" width="11.7109375" style="84" customWidth="1"/>
    <col min="6147" max="6147" width="23.28515625" style="84" bestFit="1" customWidth="1"/>
    <col min="6148" max="6148" width="67.28515625" style="84" customWidth="1"/>
    <col min="6149" max="6149" width="8.7109375" style="84" customWidth="1"/>
    <col min="6150" max="6150" width="10.140625" style="84" customWidth="1"/>
    <col min="6151" max="6151" width="13.140625" style="84" customWidth="1"/>
    <col min="6152" max="6152" width="10.140625" style="84" customWidth="1"/>
    <col min="6153" max="6153" width="3.140625" style="84" customWidth="1"/>
    <col min="6154" max="6154" width="11.140625" style="84" bestFit="1" customWidth="1"/>
    <col min="6155" max="6155" width="7.85546875" style="84" customWidth="1"/>
    <col min="6156" max="6156" width="11.28515625" style="84" customWidth="1"/>
    <col min="6157" max="6157" width="14.85546875" style="84" customWidth="1"/>
    <col min="6158" max="6400" width="11.42578125" style="84"/>
    <col min="6401" max="6401" width="10.140625" style="84" bestFit="1" customWidth="1"/>
    <col min="6402" max="6402" width="11.7109375" style="84" customWidth="1"/>
    <col min="6403" max="6403" width="23.28515625" style="84" bestFit="1" customWidth="1"/>
    <col min="6404" max="6404" width="67.28515625" style="84" customWidth="1"/>
    <col min="6405" max="6405" width="8.7109375" style="84" customWidth="1"/>
    <col min="6406" max="6406" width="10.140625" style="84" customWidth="1"/>
    <col min="6407" max="6407" width="13.140625" style="84" customWidth="1"/>
    <col min="6408" max="6408" width="10.140625" style="84" customWidth="1"/>
    <col min="6409" max="6409" width="3.140625" style="84" customWidth="1"/>
    <col min="6410" max="6410" width="11.140625" style="84" bestFit="1" customWidth="1"/>
    <col min="6411" max="6411" width="7.85546875" style="84" customWidth="1"/>
    <col min="6412" max="6412" width="11.28515625" style="84" customWidth="1"/>
    <col min="6413" max="6413" width="14.85546875" style="84" customWidth="1"/>
    <col min="6414" max="6656" width="11.42578125" style="84"/>
    <col min="6657" max="6657" width="10.140625" style="84" bestFit="1" customWidth="1"/>
    <col min="6658" max="6658" width="11.7109375" style="84" customWidth="1"/>
    <col min="6659" max="6659" width="23.28515625" style="84" bestFit="1" customWidth="1"/>
    <col min="6660" max="6660" width="67.28515625" style="84" customWidth="1"/>
    <col min="6661" max="6661" width="8.7109375" style="84" customWidth="1"/>
    <col min="6662" max="6662" width="10.140625" style="84" customWidth="1"/>
    <col min="6663" max="6663" width="13.140625" style="84" customWidth="1"/>
    <col min="6664" max="6664" width="10.140625" style="84" customWidth="1"/>
    <col min="6665" max="6665" width="3.140625" style="84" customWidth="1"/>
    <col min="6666" max="6666" width="11.140625" style="84" bestFit="1" customWidth="1"/>
    <col min="6667" max="6667" width="7.85546875" style="84" customWidth="1"/>
    <col min="6668" max="6668" width="11.28515625" style="84" customWidth="1"/>
    <col min="6669" max="6669" width="14.85546875" style="84" customWidth="1"/>
    <col min="6670" max="6912" width="11.42578125" style="84"/>
    <col min="6913" max="6913" width="10.140625" style="84" bestFit="1" customWidth="1"/>
    <col min="6914" max="6914" width="11.7109375" style="84" customWidth="1"/>
    <col min="6915" max="6915" width="23.28515625" style="84" bestFit="1" customWidth="1"/>
    <col min="6916" max="6916" width="67.28515625" style="84" customWidth="1"/>
    <col min="6917" max="6917" width="8.7109375" style="84" customWidth="1"/>
    <col min="6918" max="6918" width="10.140625" style="84" customWidth="1"/>
    <col min="6919" max="6919" width="13.140625" style="84" customWidth="1"/>
    <col min="6920" max="6920" width="10.140625" style="84" customWidth="1"/>
    <col min="6921" max="6921" width="3.140625" style="84" customWidth="1"/>
    <col min="6922" max="6922" width="11.140625" style="84" bestFit="1" customWidth="1"/>
    <col min="6923" max="6923" width="7.85546875" style="84" customWidth="1"/>
    <col min="6924" max="6924" width="11.28515625" style="84" customWidth="1"/>
    <col min="6925" max="6925" width="14.85546875" style="84" customWidth="1"/>
    <col min="6926" max="7168" width="11.42578125" style="84"/>
    <col min="7169" max="7169" width="10.140625" style="84" bestFit="1" customWidth="1"/>
    <col min="7170" max="7170" width="11.7109375" style="84" customWidth="1"/>
    <col min="7171" max="7171" width="23.28515625" style="84" bestFit="1" customWidth="1"/>
    <col min="7172" max="7172" width="67.28515625" style="84" customWidth="1"/>
    <col min="7173" max="7173" width="8.7109375" style="84" customWidth="1"/>
    <col min="7174" max="7174" width="10.140625" style="84" customWidth="1"/>
    <col min="7175" max="7175" width="13.140625" style="84" customWidth="1"/>
    <col min="7176" max="7176" width="10.140625" style="84" customWidth="1"/>
    <col min="7177" max="7177" width="3.140625" style="84" customWidth="1"/>
    <col min="7178" max="7178" width="11.140625" style="84" bestFit="1" customWidth="1"/>
    <col min="7179" max="7179" width="7.85546875" style="84" customWidth="1"/>
    <col min="7180" max="7180" width="11.28515625" style="84" customWidth="1"/>
    <col min="7181" max="7181" width="14.85546875" style="84" customWidth="1"/>
    <col min="7182" max="7424" width="11.42578125" style="84"/>
    <col min="7425" max="7425" width="10.140625" style="84" bestFit="1" customWidth="1"/>
    <col min="7426" max="7426" width="11.7109375" style="84" customWidth="1"/>
    <col min="7427" max="7427" width="23.28515625" style="84" bestFit="1" customWidth="1"/>
    <col min="7428" max="7428" width="67.28515625" style="84" customWidth="1"/>
    <col min="7429" max="7429" width="8.7109375" style="84" customWidth="1"/>
    <col min="7430" max="7430" width="10.140625" style="84" customWidth="1"/>
    <col min="7431" max="7431" width="13.140625" style="84" customWidth="1"/>
    <col min="7432" max="7432" width="10.140625" style="84" customWidth="1"/>
    <col min="7433" max="7433" width="3.140625" style="84" customWidth="1"/>
    <col min="7434" max="7434" width="11.140625" style="84" bestFit="1" customWidth="1"/>
    <col min="7435" max="7435" width="7.85546875" style="84" customWidth="1"/>
    <col min="7436" max="7436" width="11.28515625" style="84" customWidth="1"/>
    <col min="7437" max="7437" width="14.85546875" style="84" customWidth="1"/>
    <col min="7438" max="7680" width="11.42578125" style="84"/>
    <col min="7681" max="7681" width="10.140625" style="84" bestFit="1" customWidth="1"/>
    <col min="7682" max="7682" width="11.7109375" style="84" customWidth="1"/>
    <col min="7683" max="7683" width="23.28515625" style="84" bestFit="1" customWidth="1"/>
    <col min="7684" max="7684" width="67.28515625" style="84" customWidth="1"/>
    <col min="7685" max="7685" width="8.7109375" style="84" customWidth="1"/>
    <col min="7686" max="7686" width="10.140625" style="84" customWidth="1"/>
    <col min="7687" max="7687" width="13.140625" style="84" customWidth="1"/>
    <col min="7688" max="7688" width="10.140625" style="84" customWidth="1"/>
    <col min="7689" max="7689" width="3.140625" style="84" customWidth="1"/>
    <col min="7690" max="7690" width="11.140625" style="84" bestFit="1" customWidth="1"/>
    <col min="7691" max="7691" width="7.85546875" style="84" customWidth="1"/>
    <col min="7692" max="7692" width="11.28515625" style="84" customWidth="1"/>
    <col min="7693" max="7693" width="14.85546875" style="84" customWidth="1"/>
    <col min="7694" max="7936" width="11.42578125" style="84"/>
    <col min="7937" max="7937" width="10.140625" style="84" bestFit="1" customWidth="1"/>
    <col min="7938" max="7938" width="11.7109375" style="84" customWidth="1"/>
    <col min="7939" max="7939" width="23.28515625" style="84" bestFit="1" customWidth="1"/>
    <col min="7940" max="7940" width="67.28515625" style="84" customWidth="1"/>
    <col min="7941" max="7941" width="8.7109375" style="84" customWidth="1"/>
    <col min="7942" max="7942" width="10.140625" style="84" customWidth="1"/>
    <col min="7943" max="7943" width="13.140625" style="84" customWidth="1"/>
    <col min="7944" max="7944" width="10.140625" style="84" customWidth="1"/>
    <col min="7945" max="7945" width="3.140625" style="84" customWidth="1"/>
    <col min="7946" max="7946" width="11.140625" style="84" bestFit="1" customWidth="1"/>
    <col min="7947" max="7947" width="7.85546875" style="84" customWidth="1"/>
    <col min="7948" max="7948" width="11.28515625" style="84" customWidth="1"/>
    <col min="7949" max="7949" width="14.85546875" style="84" customWidth="1"/>
    <col min="7950" max="8192" width="11.42578125" style="84"/>
    <col min="8193" max="8193" width="10.140625" style="84" bestFit="1" customWidth="1"/>
    <col min="8194" max="8194" width="11.7109375" style="84" customWidth="1"/>
    <col min="8195" max="8195" width="23.28515625" style="84" bestFit="1" customWidth="1"/>
    <col min="8196" max="8196" width="67.28515625" style="84" customWidth="1"/>
    <col min="8197" max="8197" width="8.7109375" style="84" customWidth="1"/>
    <col min="8198" max="8198" width="10.140625" style="84" customWidth="1"/>
    <col min="8199" max="8199" width="13.140625" style="84" customWidth="1"/>
    <col min="8200" max="8200" width="10.140625" style="84" customWidth="1"/>
    <col min="8201" max="8201" width="3.140625" style="84" customWidth="1"/>
    <col min="8202" max="8202" width="11.140625" style="84" bestFit="1" customWidth="1"/>
    <col min="8203" max="8203" width="7.85546875" style="84" customWidth="1"/>
    <col min="8204" max="8204" width="11.28515625" style="84" customWidth="1"/>
    <col min="8205" max="8205" width="14.85546875" style="84" customWidth="1"/>
    <col min="8206" max="8448" width="11.42578125" style="84"/>
    <col min="8449" max="8449" width="10.140625" style="84" bestFit="1" customWidth="1"/>
    <col min="8450" max="8450" width="11.7109375" style="84" customWidth="1"/>
    <col min="8451" max="8451" width="23.28515625" style="84" bestFit="1" customWidth="1"/>
    <col min="8452" max="8452" width="67.28515625" style="84" customWidth="1"/>
    <col min="8453" max="8453" width="8.7109375" style="84" customWidth="1"/>
    <col min="8454" max="8454" width="10.140625" style="84" customWidth="1"/>
    <col min="8455" max="8455" width="13.140625" style="84" customWidth="1"/>
    <col min="8456" max="8456" width="10.140625" style="84" customWidth="1"/>
    <col min="8457" max="8457" width="3.140625" style="84" customWidth="1"/>
    <col min="8458" max="8458" width="11.140625" style="84" bestFit="1" customWidth="1"/>
    <col min="8459" max="8459" width="7.85546875" style="84" customWidth="1"/>
    <col min="8460" max="8460" width="11.28515625" style="84" customWidth="1"/>
    <col min="8461" max="8461" width="14.85546875" style="84" customWidth="1"/>
    <col min="8462" max="8704" width="11.42578125" style="84"/>
    <col min="8705" max="8705" width="10.140625" style="84" bestFit="1" customWidth="1"/>
    <col min="8706" max="8706" width="11.7109375" style="84" customWidth="1"/>
    <col min="8707" max="8707" width="23.28515625" style="84" bestFit="1" customWidth="1"/>
    <col min="8708" max="8708" width="67.28515625" style="84" customWidth="1"/>
    <col min="8709" max="8709" width="8.7109375" style="84" customWidth="1"/>
    <col min="8710" max="8710" width="10.140625" style="84" customWidth="1"/>
    <col min="8711" max="8711" width="13.140625" style="84" customWidth="1"/>
    <col min="8712" max="8712" width="10.140625" style="84" customWidth="1"/>
    <col min="8713" max="8713" width="3.140625" style="84" customWidth="1"/>
    <col min="8714" max="8714" width="11.140625" style="84" bestFit="1" customWidth="1"/>
    <col min="8715" max="8715" width="7.85546875" style="84" customWidth="1"/>
    <col min="8716" max="8716" width="11.28515625" style="84" customWidth="1"/>
    <col min="8717" max="8717" width="14.85546875" style="84" customWidth="1"/>
    <col min="8718" max="8960" width="11.42578125" style="84"/>
    <col min="8961" max="8961" width="10.140625" style="84" bestFit="1" customWidth="1"/>
    <col min="8962" max="8962" width="11.7109375" style="84" customWidth="1"/>
    <col min="8963" max="8963" width="23.28515625" style="84" bestFit="1" customWidth="1"/>
    <col min="8964" max="8964" width="67.28515625" style="84" customWidth="1"/>
    <col min="8965" max="8965" width="8.7109375" style="84" customWidth="1"/>
    <col min="8966" max="8966" width="10.140625" style="84" customWidth="1"/>
    <col min="8967" max="8967" width="13.140625" style="84" customWidth="1"/>
    <col min="8968" max="8968" width="10.140625" style="84" customWidth="1"/>
    <col min="8969" max="8969" width="3.140625" style="84" customWidth="1"/>
    <col min="8970" max="8970" width="11.140625" style="84" bestFit="1" customWidth="1"/>
    <col min="8971" max="8971" width="7.85546875" style="84" customWidth="1"/>
    <col min="8972" max="8972" width="11.28515625" style="84" customWidth="1"/>
    <col min="8973" max="8973" width="14.85546875" style="84" customWidth="1"/>
    <col min="8974" max="9216" width="11.42578125" style="84"/>
    <col min="9217" max="9217" width="10.140625" style="84" bestFit="1" customWidth="1"/>
    <col min="9218" max="9218" width="11.7109375" style="84" customWidth="1"/>
    <col min="9219" max="9219" width="23.28515625" style="84" bestFit="1" customWidth="1"/>
    <col min="9220" max="9220" width="67.28515625" style="84" customWidth="1"/>
    <col min="9221" max="9221" width="8.7109375" style="84" customWidth="1"/>
    <col min="9222" max="9222" width="10.140625" style="84" customWidth="1"/>
    <col min="9223" max="9223" width="13.140625" style="84" customWidth="1"/>
    <col min="9224" max="9224" width="10.140625" style="84" customWidth="1"/>
    <col min="9225" max="9225" width="3.140625" style="84" customWidth="1"/>
    <col min="9226" max="9226" width="11.140625" style="84" bestFit="1" customWidth="1"/>
    <col min="9227" max="9227" width="7.85546875" style="84" customWidth="1"/>
    <col min="9228" max="9228" width="11.28515625" style="84" customWidth="1"/>
    <col min="9229" max="9229" width="14.85546875" style="84" customWidth="1"/>
    <col min="9230" max="9472" width="11.42578125" style="84"/>
    <col min="9473" max="9473" width="10.140625" style="84" bestFit="1" customWidth="1"/>
    <col min="9474" max="9474" width="11.7109375" style="84" customWidth="1"/>
    <col min="9475" max="9475" width="23.28515625" style="84" bestFit="1" customWidth="1"/>
    <col min="9476" max="9476" width="67.28515625" style="84" customWidth="1"/>
    <col min="9477" max="9477" width="8.7109375" style="84" customWidth="1"/>
    <col min="9478" max="9478" width="10.140625" style="84" customWidth="1"/>
    <col min="9479" max="9479" width="13.140625" style="84" customWidth="1"/>
    <col min="9480" max="9480" width="10.140625" style="84" customWidth="1"/>
    <col min="9481" max="9481" width="3.140625" style="84" customWidth="1"/>
    <col min="9482" max="9482" width="11.140625" style="84" bestFit="1" customWidth="1"/>
    <col min="9483" max="9483" width="7.85546875" style="84" customWidth="1"/>
    <col min="9484" max="9484" width="11.28515625" style="84" customWidth="1"/>
    <col min="9485" max="9485" width="14.85546875" style="84" customWidth="1"/>
    <col min="9486" max="9728" width="11.42578125" style="84"/>
    <col min="9729" max="9729" width="10.140625" style="84" bestFit="1" customWidth="1"/>
    <col min="9730" max="9730" width="11.7109375" style="84" customWidth="1"/>
    <col min="9731" max="9731" width="23.28515625" style="84" bestFit="1" customWidth="1"/>
    <col min="9732" max="9732" width="67.28515625" style="84" customWidth="1"/>
    <col min="9733" max="9733" width="8.7109375" style="84" customWidth="1"/>
    <col min="9734" max="9734" width="10.140625" style="84" customWidth="1"/>
    <col min="9735" max="9735" width="13.140625" style="84" customWidth="1"/>
    <col min="9736" max="9736" width="10.140625" style="84" customWidth="1"/>
    <col min="9737" max="9737" width="3.140625" style="84" customWidth="1"/>
    <col min="9738" max="9738" width="11.140625" style="84" bestFit="1" customWidth="1"/>
    <col min="9739" max="9739" width="7.85546875" style="84" customWidth="1"/>
    <col min="9740" max="9740" width="11.28515625" style="84" customWidth="1"/>
    <col min="9741" max="9741" width="14.85546875" style="84" customWidth="1"/>
    <col min="9742" max="9984" width="11.42578125" style="84"/>
    <col min="9985" max="9985" width="10.140625" style="84" bestFit="1" customWidth="1"/>
    <col min="9986" max="9986" width="11.7109375" style="84" customWidth="1"/>
    <col min="9987" max="9987" width="23.28515625" style="84" bestFit="1" customWidth="1"/>
    <col min="9988" max="9988" width="67.28515625" style="84" customWidth="1"/>
    <col min="9989" max="9989" width="8.7109375" style="84" customWidth="1"/>
    <col min="9990" max="9990" width="10.140625" style="84" customWidth="1"/>
    <col min="9991" max="9991" width="13.140625" style="84" customWidth="1"/>
    <col min="9992" max="9992" width="10.140625" style="84" customWidth="1"/>
    <col min="9993" max="9993" width="3.140625" style="84" customWidth="1"/>
    <col min="9994" max="9994" width="11.140625" style="84" bestFit="1" customWidth="1"/>
    <col min="9995" max="9995" width="7.85546875" style="84" customWidth="1"/>
    <col min="9996" max="9996" width="11.28515625" style="84" customWidth="1"/>
    <col min="9997" max="9997" width="14.85546875" style="84" customWidth="1"/>
    <col min="9998" max="10240" width="11.42578125" style="84"/>
    <col min="10241" max="10241" width="10.140625" style="84" bestFit="1" customWidth="1"/>
    <col min="10242" max="10242" width="11.7109375" style="84" customWidth="1"/>
    <col min="10243" max="10243" width="23.28515625" style="84" bestFit="1" customWidth="1"/>
    <col min="10244" max="10244" width="67.28515625" style="84" customWidth="1"/>
    <col min="10245" max="10245" width="8.7109375" style="84" customWidth="1"/>
    <col min="10246" max="10246" width="10.140625" style="84" customWidth="1"/>
    <col min="10247" max="10247" width="13.140625" style="84" customWidth="1"/>
    <col min="10248" max="10248" width="10.140625" style="84" customWidth="1"/>
    <col min="10249" max="10249" width="3.140625" style="84" customWidth="1"/>
    <col min="10250" max="10250" width="11.140625" style="84" bestFit="1" customWidth="1"/>
    <col min="10251" max="10251" width="7.85546875" style="84" customWidth="1"/>
    <col min="10252" max="10252" width="11.28515625" style="84" customWidth="1"/>
    <col min="10253" max="10253" width="14.85546875" style="84" customWidth="1"/>
    <col min="10254" max="10496" width="11.42578125" style="84"/>
    <col min="10497" max="10497" width="10.140625" style="84" bestFit="1" customWidth="1"/>
    <col min="10498" max="10498" width="11.7109375" style="84" customWidth="1"/>
    <col min="10499" max="10499" width="23.28515625" style="84" bestFit="1" customWidth="1"/>
    <col min="10500" max="10500" width="67.28515625" style="84" customWidth="1"/>
    <col min="10501" max="10501" width="8.7109375" style="84" customWidth="1"/>
    <col min="10502" max="10502" width="10.140625" style="84" customWidth="1"/>
    <col min="10503" max="10503" width="13.140625" style="84" customWidth="1"/>
    <col min="10504" max="10504" width="10.140625" style="84" customWidth="1"/>
    <col min="10505" max="10505" width="3.140625" style="84" customWidth="1"/>
    <col min="10506" max="10506" width="11.140625" style="84" bestFit="1" customWidth="1"/>
    <col min="10507" max="10507" width="7.85546875" style="84" customWidth="1"/>
    <col min="10508" max="10508" width="11.28515625" style="84" customWidth="1"/>
    <col min="10509" max="10509" width="14.85546875" style="84" customWidth="1"/>
    <col min="10510" max="10752" width="11.42578125" style="84"/>
    <col min="10753" max="10753" width="10.140625" style="84" bestFit="1" customWidth="1"/>
    <col min="10754" max="10754" width="11.7109375" style="84" customWidth="1"/>
    <col min="10755" max="10755" width="23.28515625" style="84" bestFit="1" customWidth="1"/>
    <col min="10756" max="10756" width="67.28515625" style="84" customWidth="1"/>
    <col min="10757" max="10757" width="8.7109375" style="84" customWidth="1"/>
    <col min="10758" max="10758" width="10.140625" style="84" customWidth="1"/>
    <col min="10759" max="10759" width="13.140625" style="84" customWidth="1"/>
    <col min="10760" max="10760" width="10.140625" style="84" customWidth="1"/>
    <col min="10761" max="10761" width="3.140625" style="84" customWidth="1"/>
    <col min="10762" max="10762" width="11.140625" style="84" bestFit="1" customWidth="1"/>
    <col min="10763" max="10763" width="7.85546875" style="84" customWidth="1"/>
    <col min="10764" max="10764" width="11.28515625" style="84" customWidth="1"/>
    <col min="10765" max="10765" width="14.85546875" style="84" customWidth="1"/>
    <col min="10766" max="11008" width="11.42578125" style="84"/>
    <col min="11009" max="11009" width="10.140625" style="84" bestFit="1" customWidth="1"/>
    <col min="11010" max="11010" width="11.7109375" style="84" customWidth="1"/>
    <col min="11011" max="11011" width="23.28515625" style="84" bestFit="1" customWidth="1"/>
    <col min="11012" max="11012" width="67.28515625" style="84" customWidth="1"/>
    <col min="11013" max="11013" width="8.7109375" style="84" customWidth="1"/>
    <col min="11014" max="11014" width="10.140625" style="84" customWidth="1"/>
    <col min="11015" max="11015" width="13.140625" style="84" customWidth="1"/>
    <col min="11016" max="11016" width="10.140625" style="84" customWidth="1"/>
    <col min="11017" max="11017" width="3.140625" style="84" customWidth="1"/>
    <col min="11018" max="11018" width="11.140625" style="84" bestFit="1" customWidth="1"/>
    <col min="11019" max="11019" width="7.85546875" style="84" customWidth="1"/>
    <col min="11020" max="11020" width="11.28515625" style="84" customWidth="1"/>
    <col min="11021" max="11021" width="14.85546875" style="84" customWidth="1"/>
    <col min="11022" max="11264" width="11.42578125" style="84"/>
    <col min="11265" max="11265" width="10.140625" style="84" bestFit="1" customWidth="1"/>
    <col min="11266" max="11266" width="11.7109375" style="84" customWidth="1"/>
    <col min="11267" max="11267" width="23.28515625" style="84" bestFit="1" customWidth="1"/>
    <col min="11268" max="11268" width="67.28515625" style="84" customWidth="1"/>
    <col min="11269" max="11269" width="8.7109375" style="84" customWidth="1"/>
    <col min="11270" max="11270" width="10.140625" style="84" customWidth="1"/>
    <col min="11271" max="11271" width="13.140625" style="84" customWidth="1"/>
    <col min="11272" max="11272" width="10.140625" style="84" customWidth="1"/>
    <col min="11273" max="11273" width="3.140625" style="84" customWidth="1"/>
    <col min="11274" max="11274" width="11.140625" style="84" bestFit="1" customWidth="1"/>
    <col min="11275" max="11275" width="7.85546875" style="84" customWidth="1"/>
    <col min="11276" max="11276" width="11.28515625" style="84" customWidth="1"/>
    <col min="11277" max="11277" width="14.85546875" style="84" customWidth="1"/>
    <col min="11278" max="11520" width="11.42578125" style="84"/>
    <col min="11521" max="11521" width="10.140625" style="84" bestFit="1" customWidth="1"/>
    <col min="11522" max="11522" width="11.7109375" style="84" customWidth="1"/>
    <col min="11523" max="11523" width="23.28515625" style="84" bestFit="1" customWidth="1"/>
    <col min="11524" max="11524" width="67.28515625" style="84" customWidth="1"/>
    <col min="11525" max="11525" width="8.7109375" style="84" customWidth="1"/>
    <col min="11526" max="11526" width="10.140625" style="84" customWidth="1"/>
    <col min="11527" max="11527" width="13.140625" style="84" customWidth="1"/>
    <col min="11528" max="11528" width="10.140625" style="84" customWidth="1"/>
    <col min="11529" max="11529" width="3.140625" style="84" customWidth="1"/>
    <col min="11530" max="11530" width="11.140625" style="84" bestFit="1" customWidth="1"/>
    <col min="11531" max="11531" width="7.85546875" style="84" customWidth="1"/>
    <col min="11532" max="11532" width="11.28515625" style="84" customWidth="1"/>
    <col min="11533" max="11533" width="14.85546875" style="84" customWidth="1"/>
    <col min="11534" max="11776" width="11.42578125" style="84"/>
    <col min="11777" max="11777" width="10.140625" style="84" bestFit="1" customWidth="1"/>
    <col min="11778" max="11778" width="11.7109375" style="84" customWidth="1"/>
    <col min="11779" max="11779" width="23.28515625" style="84" bestFit="1" customWidth="1"/>
    <col min="11780" max="11780" width="67.28515625" style="84" customWidth="1"/>
    <col min="11781" max="11781" width="8.7109375" style="84" customWidth="1"/>
    <col min="11782" max="11782" width="10.140625" style="84" customWidth="1"/>
    <col min="11783" max="11783" width="13.140625" style="84" customWidth="1"/>
    <col min="11784" max="11784" width="10.140625" style="84" customWidth="1"/>
    <col min="11785" max="11785" width="3.140625" style="84" customWidth="1"/>
    <col min="11786" max="11786" width="11.140625" style="84" bestFit="1" customWidth="1"/>
    <col min="11787" max="11787" width="7.85546875" style="84" customWidth="1"/>
    <col min="11788" max="11788" width="11.28515625" style="84" customWidth="1"/>
    <col min="11789" max="11789" width="14.85546875" style="84" customWidth="1"/>
    <col min="11790" max="12032" width="11.42578125" style="84"/>
    <col min="12033" max="12033" width="10.140625" style="84" bestFit="1" customWidth="1"/>
    <col min="12034" max="12034" width="11.7109375" style="84" customWidth="1"/>
    <col min="12035" max="12035" width="23.28515625" style="84" bestFit="1" customWidth="1"/>
    <col min="12036" max="12036" width="67.28515625" style="84" customWidth="1"/>
    <col min="12037" max="12037" width="8.7109375" style="84" customWidth="1"/>
    <col min="12038" max="12038" width="10.140625" style="84" customWidth="1"/>
    <col min="12039" max="12039" width="13.140625" style="84" customWidth="1"/>
    <col min="12040" max="12040" width="10.140625" style="84" customWidth="1"/>
    <col min="12041" max="12041" width="3.140625" style="84" customWidth="1"/>
    <col min="12042" max="12042" width="11.140625" style="84" bestFit="1" customWidth="1"/>
    <col min="12043" max="12043" width="7.85546875" style="84" customWidth="1"/>
    <col min="12044" max="12044" width="11.28515625" style="84" customWidth="1"/>
    <col min="12045" max="12045" width="14.85546875" style="84" customWidth="1"/>
    <col min="12046" max="12288" width="11.42578125" style="84"/>
    <col min="12289" max="12289" width="10.140625" style="84" bestFit="1" customWidth="1"/>
    <col min="12290" max="12290" width="11.7109375" style="84" customWidth="1"/>
    <col min="12291" max="12291" width="23.28515625" style="84" bestFit="1" customWidth="1"/>
    <col min="12292" max="12292" width="67.28515625" style="84" customWidth="1"/>
    <col min="12293" max="12293" width="8.7109375" style="84" customWidth="1"/>
    <col min="12294" max="12294" width="10.140625" style="84" customWidth="1"/>
    <col min="12295" max="12295" width="13.140625" style="84" customWidth="1"/>
    <col min="12296" max="12296" width="10.140625" style="84" customWidth="1"/>
    <col min="12297" max="12297" width="3.140625" style="84" customWidth="1"/>
    <col min="12298" max="12298" width="11.140625" style="84" bestFit="1" customWidth="1"/>
    <col min="12299" max="12299" width="7.85546875" style="84" customWidth="1"/>
    <col min="12300" max="12300" width="11.28515625" style="84" customWidth="1"/>
    <col min="12301" max="12301" width="14.85546875" style="84" customWidth="1"/>
    <col min="12302" max="12544" width="11.42578125" style="84"/>
    <col min="12545" max="12545" width="10.140625" style="84" bestFit="1" customWidth="1"/>
    <col min="12546" max="12546" width="11.7109375" style="84" customWidth="1"/>
    <col min="12547" max="12547" width="23.28515625" style="84" bestFit="1" customWidth="1"/>
    <col min="12548" max="12548" width="67.28515625" style="84" customWidth="1"/>
    <col min="12549" max="12549" width="8.7109375" style="84" customWidth="1"/>
    <col min="12550" max="12550" width="10.140625" style="84" customWidth="1"/>
    <col min="12551" max="12551" width="13.140625" style="84" customWidth="1"/>
    <col min="12552" max="12552" width="10.140625" style="84" customWidth="1"/>
    <col min="12553" max="12553" width="3.140625" style="84" customWidth="1"/>
    <col min="12554" max="12554" width="11.140625" style="84" bestFit="1" customWidth="1"/>
    <col min="12555" max="12555" width="7.85546875" style="84" customWidth="1"/>
    <col min="12556" max="12556" width="11.28515625" style="84" customWidth="1"/>
    <col min="12557" max="12557" width="14.85546875" style="84" customWidth="1"/>
    <col min="12558" max="12800" width="11.42578125" style="84"/>
    <col min="12801" max="12801" width="10.140625" style="84" bestFit="1" customWidth="1"/>
    <col min="12802" max="12802" width="11.7109375" style="84" customWidth="1"/>
    <col min="12803" max="12803" width="23.28515625" style="84" bestFit="1" customWidth="1"/>
    <col min="12804" max="12804" width="67.28515625" style="84" customWidth="1"/>
    <col min="12805" max="12805" width="8.7109375" style="84" customWidth="1"/>
    <col min="12806" max="12806" width="10.140625" style="84" customWidth="1"/>
    <col min="12807" max="12807" width="13.140625" style="84" customWidth="1"/>
    <col min="12808" max="12808" width="10.140625" style="84" customWidth="1"/>
    <col min="12809" max="12809" width="3.140625" style="84" customWidth="1"/>
    <col min="12810" max="12810" width="11.140625" style="84" bestFit="1" customWidth="1"/>
    <col min="12811" max="12811" width="7.85546875" style="84" customWidth="1"/>
    <col min="12812" max="12812" width="11.28515625" style="84" customWidth="1"/>
    <col min="12813" max="12813" width="14.85546875" style="84" customWidth="1"/>
    <col min="12814" max="13056" width="11.42578125" style="84"/>
    <col min="13057" max="13057" width="10.140625" style="84" bestFit="1" customWidth="1"/>
    <col min="13058" max="13058" width="11.7109375" style="84" customWidth="1"/>
    <col min="13059" max="13059" width="23.28515625" style="84" bestFit="1" customWidth="1"/>
    <col min="13060" max="13060" width="67.28515625" style="84" customWidth="1"/>
    <col min="13061" max="13061" width="8.7109375" style="84" customWidth="1"/>
    <col min="13062" max="13062" width="10.140625" style="84" customWidth="1"/>
    <col min="13063" max="13063" width="13.140625" style="84" customWidth="1"/>
    <col min="13064" max="13064" width="10.140625" style="84" customWidth="1"/>
    <col min="13065" max="13065" width="3.140625" style="84" customWidth="1"/>
    <col min="13066" max="13066" width="11.140625" style="84" bestFit="1" customWidth="1"/>
    <col min="13067" max="13067" width="7.85546875" style="84" customWidth="1"/>
    <col min="13068" max="13068" width="11.28515625" style="84" customWidth="1"/>
    <col min="13069" max="13069" width="14.85546875" style="84" customWidth="1"/>
    <col min="13070" max="13312" width="11.42578125" style="84"/>
    <col min="13313" max="13313" width="10.140625" style="84" bestFit="1" customWidth="1"/>
    <col min="13314" max="13314" width="11.7109375" style="84" customWidth="1"/>
    <col min="13315" max="13315" width="23.28515625" style="84" bestFit="1" customWidth="1"/>
    <col min="13316" max="13316" width="67.28515625" style="84" customWidth="1"/>
    <col min="13317" max="13317" width="8.7109375" style="84" customWidth="1"/>
    <col min="13318" max="13318" width="10.140625" style="84" customWidth="1"/>
    <col min="13319" max="13319" width="13.140625" style="84" customWidth="1"/>
    <col min="13320" max="13320" width="10.140625" style="84" customWidth="1"/>
    <col min="13321" max="13321" width="3.140625" style="84" customWidth="1"/>
    <col min="13322" max="13322" width="11.140625" style="84" bestFit="1" customWidth="1"/>
    <col min="13323" max="13323" width="7.85546875" style="84" customWidth="1"/>
    <col min="13324" max="13324" width="11.28515625" style="84" customWidth="1"/>
    <col min="13325" max="13325" width="14.85546875" style="84" customWidth="1"/>
    <col min="13326" max="13568" width="11.42578125" style="84"/>
    <col min="13569" max="13569" width="10.140625" style="84" bestFit="1" customWidth="1"/>
    <col min="13570" max="13570" width="11.7109375" style="84" customWidth="1"/>
    <col min="13571" max="13571" width="23.28515625" style="84" bestFit="1" customWidth="1"/>
    <col min="13572" max="13572" width="67.28515625" style="84" customWidth="1"/>
    <col min="13573" max="13573" width="8.7109375" style="84" customWidth="1"/>
    <col min="13574" max="13574" width="10.140625" style="84" customWidth="1"/>
    <col min="13575" max="13575" width="13.140625" style="84" customWidth="1"/>
    <col min="13576" max="13576" width="10.140625" style="84" customWidth="1"/>
    <col min="13577" max="13577" width="3.140625" style="84" customWidth="1"/>
    <col min="13578" max="13578" width="11.140625" style="84" bestFit="1" customWidth="1"/>
    <col min="13579" max="13579" width="7.85546875" style="84" customWidth="1"/>
    <col min="13580" max="13580" width="11.28515625" style="84" customWidth="1"/>
    <col min="13581" max="13581" width="14.85546875" style="84" customWidth="1"/>
    <col min="13582" max="13824" width="11.42578125" style="84"/>
    <col min="13825" max="13825" width="10.140625" style="84" bestFit="1" customWidth="1"/>
    <col min="13826" max="13826" width="11.7109375" style="84" customWidth="1"/>
    <col min="13827" max="13827" width="23.28515625" style="84" bestFit="1" customWidth="1"/>
    <col min="13828" max="13828" width="67.28515625" style="84" customWidth="1"/>
    <col min="13829" max="13829" width="8.7109375" style="84" customWidth="1"/>
    <col min="13830" max="13830" width="10.140625" style="84" customWidth="1"/>
    <col min="13831" max="13831" width="13.140625" style="84" customWidth="1"/>
    <col min="13832" max="13832" width="10.140625" style="84" customWidth="1"/>
    <col min="13833" max="13833" width="3.140625" style="84" customWidth="1"/>
    <col min="13834" max="13834" width="11.140625" style="84" bestFit="1" customWidth="1"/>
    <col min="13835" max="13835" width="7.85546875" style="84" customWidth="1"/>
    <col min="13836" max="13836" width="11.28515625" style="84" customWidth="1"/>
    <col min="13837" max="13837" width="14.85546875" style="84" customWidth="1"/>
    <col min="13838" max="14080" width="11.42578125" style="84"/>
    <col min="14081" max="14081" width="10.140625" style="84" bestFit="1" customWidth="1"/>
    <col min="14082" max="14082" width="11.7109375" style="84" customWidth="1"/>
    <col min="14083" max="14083" width="23.28515625" style="84" bestFit="1" customWidth="1"/>
    <col min="14084" max="14084" width="67.28515625" style="84" customWidth="1"/>
    <col min="14085" max="14085" width="8.7109375" style="84" customWidth="1"/>
    <col min="14086" max="14086" width="10.140625" style="84" customWidth="1"/>
    <col min="14087" max="14087" width="13.140625" style="84" customWidth="1"/>
    <col min="14088" max="14088" width="10.140625" style="84" customWidth="1"/>
    <col min="14089" max="14089" width="3.140625" style="84" customWidth="1"/>
    <col min="14090" max="14090" width="11.140625" style="84" bestFit="1" customWidth="1"/>
    <col min="14091" max="14091" width="7.85546875" style="84" customWidth="1"/>
    <col min="14092" max="14092" width="11.28515625" style="84" customWidth="1"/>
    <col min="14093" max="14093" width="14.85546875" style="84" customWidth="1"/>
    <col min="14094" max="14336" width="11.42578125" style="84"/>
    <col min="14337" max="14337" width="10.140625" style="84" bestFit="1" customWidth="1"/>
    <col min="14338" max="14338" width="11.7109375" style="84" customWidth="1"/>
    <col min="14339" max="14339" width="23.28515625" style="84" bestFit="1" customWidth="1"/>
    <col min="14340" max="14340" width="67.28515625" style="84" customWidth="1"/>
    <col min="14341" max="14341" width="8.7109375" style="84" customWidth="1"/>
    <col min="14342" max="14342" width="10.140625" style="84" customWidth="1"/>
    <col min="14343" max="14343" width="13.140625" style="84" customWidth="1"/>
    <col min="14344" max="14344" width="10.140625" style="84" customWidth="1"/>
    <col min="14345" max="14345" width="3.140625" style="84" customWidth="1"/>
    <col min="14346" max="14346" width="11.140625" style="84" bestFit="1" customWidth="1"/>
    <col min="14347" max="14347" width="7.85546875" style="84" customWidth="1"/>
    <col min="14348" max="14348" width="11.28515625" style="84" customWidth="1"/>
    <col min="14349" max="14349" width="14.85546875" style="84" customWidth="1"/>
    <col min="14350" max="14592" width="11.42578125" style="84"/>
    <col min="14593" max="14593" width="10.140625" style="84" bestFit="1" customWidth="1"/>
    <col min="14594" max="14594" width="11.7109375" style="84" customWidth="1"/>
    <col min="14595" max="14595" width="23.28515625" style="84" bestFit="1" customWidth="1"/>
    <col min="14596" max="14596" width="67.28515625" style="84" customWidth="1"/>
    <col min="14597" max="14597" width="8.7109375" style="84" customWidth="1"/>
    <col min="14598" max="14598" width="10.140625" style="84" customWidth="1"/>
    <col min="14599" max="14599" width="13.140625" style="84" customWidth="1"/>
    <col min="14600" max="14600" width="10.140625" style="84" customWidth="1"/>
    <col min="14601" max="14601" width="3.140625" style="84" customWidth="1"/>
    <col min="14602" max="14602" width="11.140625" style="84" bestFit="1" customWidth="1"/>
    <col min="14603" max="14603" width="7.85546875" style="84" customWidth="1"/>
    <col min="14604" max="14604" width="11.28515625" style="84" customWidth="1"/>
    <col min="14605" max="14605" width="14.85546875" style="84" customWidth="1"/>
    <col min="14606" max="14848" width="11.42578125" style="84"/>
    <col min="14849" max="14849" width="10.140625" style="84" bestFit="1" customWidth="1"/>
    <col min="14850" max="14850" width="11.7109375" style="84" customWidth="1"/>
    <col min="14851" max="14851" width="23.28515625" style="84" bestFit="1" customWidth="1"/>
    <col min="14852" max="14852" width="67.28515625" style="84" customWidth="1"/>
    <col min="14853" max="14853" width="8.7109375" style="84" customWidth="1"/>
    <col min="14854" max="14854" width="10.140625" style="84" customWidth="1"/>
    <col min="14855" max="14855" width="13.140625" style="84" customWidth="1"/>
    <col min="14856" max="14856" width="10.140625" style="84" customWidth="1"/>
    <col min="14857" max="14857" width="3.140625" style="84" customWidth="1"/>
    <col min="14858" max="14858" width="11.140625" style="84" bestFit="1" customWidth="1"/>
    <col min="14859" max="14859" width="7.85546875" style="84" customWidth="1"/>
    <col min="14860" max="14860" width="11.28515625" style="84" customWidth="1"/>
    <col min="14861" max="14861" width="14.85546875" style="84" customWidth="1"/>
    <col min="14862" max="15104" width="11.42578125" style="84"/>
    <col min="15105" max="15105" width="10.140625" style="84" bestFit="1" customWidth="1"/>
    <col min="15106" max="15106" width="11.7109375" style="84" customWidth="1"/>
    <col min="15107" max="15107" width="23.28515625" style="84" bestFit="1" customWidth="1"/>
    <col min="15108" max="15108" width="67.28515625" style="84" customWidth="1"/>
    <col min="15109" max="15109" width="8.7109375" style="84" customWidth="1"/>
    <col min="15110" max="15110" width="10.140625" style="84" customWidth="1"/>
    <col min="15111" max="15111" width="13.140625" style="84" customWidth="1"/>
    <col min="15112" max="15112" width="10.140625" style="84" customWidth="1"/>
    <col min="15113" max="15113" width="3.140625" style="84" customWidth="1"/>
    <col min="15114" max="15114" width="11.140625" style="84" bestFit="1" customWidth="1"/>
    <col min="15115" max="15115" width="7.85546875" style="84" customWidth="1"/>
    <col min="15116" max="15116" width="11.28515625" style="84" customWidth="1"/>
    <col min="15117" max="15117" width="14.85546875" style="84" customWidth="1"/>
    <col min="15118" max="15360" width="11.42578125" style="84"/>
    <col min="15361" max="15361" width="10.140625" style="84" bestFit="1" customWidth="1"/>
    <col min="15362" max="15362" width="11.7109375" style="84" customWidth="1"/>
    <col min="15363" max="15363" width="23.28515625" style="84" bestFit="1" customWidth="1"/>
    <col min="15364" max="15364" width="67.28515625" style="84" customWidth="1"/>
    <col min="15365" max="15365" width="8.7109375" style="84" customWidth="1"/>
    <col min="15366" max="15366" width="10.140625" style="84" customWidth="1"/>
    <col min="15367" max="15367" width="13.140625" style="84" customWidth="1"/>
    <col min="15368" max="15368" width="10.140625" style="84" customWidth="1"/>
    <col min="15369" max="15369" width="3.140625" style="84" customWidth="1"/>
    <col min="15370" max="15370" width="11.140625" style="84" bestFit="1" customWidth="1"/>
    <col min="15371" max="15371" width="7.85546875" style="84" customWidth="1"/>
    <col min="15372" max="15372" width="11.28515625" style="84" customWidth="1"/>
    <col min="15373" max="15373" width="14.85546875" style="84" customWidth="1"/>
    <col min="15374" max="15616" width="11.42578125" style="84"/>
    <col min="15617" max="15617" width="10.140625" style="84" bestFit="1" customWidth="1"/>
    <col min="15618" max="15618" width="11.7109375" style="84" customWidth="1"/>
    <col min="15619" max="15619" width="23.28515625" style="84" bestFit="1" customWidth="1"/>
    <col min="15620" max="15620" width="67.28515625" style="84" customWidth="1"/>
    <col min="15621" max="15621" width="8.7109375" style="84" customWidth="1"/>
    <col min="15622" max="15622" width="10.140625" style="84" customWidth="1"/>
    <col min="15623" max="15623" width="13.140625" style="84" customWidth="1"/>
    <col min="15624" max="15624" width="10.140625" style="84" customWidth="1"/>
    <col min="15625" max="15625" width="3.140625" style="84" customWidth="1"/>
    <col min="15626" max="15626" width="11.140625" style="84" bestFit="1" customWidth="1"/>
    <col min="15627" max="15627" width="7.85546875" style="84" customWidth="1"/>
    <col min="15628" max="15628" width="11.28515625" style="84" customWidth="1"/>
    <col min="15629" max="15629" width="14.85546875" style="84" customWidth="1"/>
    <col min="15630" max="15872" width="11.42578125" style="84"/>
    <col min="15873" max="15873" width="10.140625" style="84" bestFit="1" customWidth="1"/>
    <col min="15874" max="15874" width="11.7109375" style="84" customWidth="1"/>
    <col min="15875" max="15875" width="23.28515625" style="84" bestFit="1" customWidth="1"/>
    <col min="15876" max="15876" width="67.28515625" style="84" customWidth="1"/>
    <col min="15877" max="15877" width="8.7109375" style="84" customWidth="1"/>
    <col min="15878" max="15878" width="10.140625" style="84" customWidth="1"/>
    <col min="15879" max="15879" width="13.140625" style="84" customWidth="1"/>
    <col min="15880" max="15880" width="10.140625" style="84" customWidth="1"/>
    <col min="15881" max="15881" width="3.140625" style="84" customWidth="1"/>
    <col min="15882" max="15882" width="11.140625" style="84" bestFit="1" customWidth="1"/>
    <col min="15883" max="15883" width="7.85546875" style="84" customWidth="1"/>
    <col min="15884" max="15884" width="11.28515625" style="84" customWidth="1"/>
    <col min="15885" max="15885" width="14.85546875" style="84" customWidth="1"/>
    <col min="15886" max="16128" width="11.42578125" style="84"/>
    <col min="16129" max="16129" width="10.140625" style="84" bestFit="1" customWidth="1"/>
    <col min="16130" max="16130" width="11.7109375" style="84" customWidth="1"/>
    <col min="16131" max="16131" width="23.28515625" style="84" bestFit="1" customWidth="1"/>
    <col min="16132" max="16132" width="67.28515625" style="84" customWidth="1"/>
    <col min="16133" max="16133" width="8.7109375" style="84" customWidth="1"/>
    <col min="16134" max="16134" width="10.140625" style="84" customWidth="1"/>
    <col min="16135" max="16135" width="13.140625" style="84" customWidth="1"/>
    <col min="16136" max="16136" width="10.140625" style="84" customWidth="1"/>
    <col min="16137" max="16137" width="3.140625" style="84" customWidth="1"/>
    <col min="16138" max="16138" width="11.140625" style="84" bestFit="1" customWidth="1"/>
    <col min="16139" max="16139" width="7.85546875" style="84" customWidth="1"/>
    <col min="16140" max="16140" width="11.28515625" style="84" customWidth="1"/>
    <col min="16141" max="16141" width="14.85546875" style="84" customWidth="1"/>
    <col min="16142" max="16384" width="11.42578125" style="84"/>
  </cols>
  <sheetData>
    <row r="1" spans="2:18" ht="23.25" x14ac:dyDescent="0.35">
      <c r="B1" s="187" t="s">
        <v>18</v>
      </c>
      <c r="C1" s="187"/>
      <c r="D1" s="187"/>
      <c r="E1" s="187"/>
      <c r="F1" s="187"/>
      <c r="G1" s="187"/>
      <c r="H1" s="81"/>
      <c r="I1" s="81"/>
      <c r="J1" s="82"/>
    </row>
    <row r="2" spans="2:18" ht="26.25" x14ac:dyDescent="0.4">
      <c r="B2" s="85"/>
      <c r="C2" s="85"/>
      <c r="D2" s="85"/>
      <c r="E2" s="85"/>
      <c r="F2" s="85"/>
      <c r="G2" s="85"/>
      <c r="H2" s="85"/>
      <c r="I2" s="85"/>
      <c r="J2" s="82"/>
    </row>
    <row r="3" spans="2:18" x14ac:dyDescent="0.2">
      <c r="E3" s="82"/>
      <c r="F3" s="82"/>
      <c r="G3" s="86"/>
      <c r="H3" s="86"/>
      <c r="I3" s="86"/>
      <c r="J3" s="82"/>
    </row>
    <row r="4" spans="2:18" ht="15.75" x14ac:dyDescent="0.25">
      <c r="B4" s="87" t="s">
        <v>19</v>
      </c>
      <c r="E4" s="82"/>
      <c r="F4" s="82"/>
      <c r="G4" s="86"/>
      <c r="H4" s="86"/>
      <c r="I4" s="86"/>
      <c r="J4" s="82"/>
    </row>
    <row r="5" spans="2:18" ht="18" x14ac:dyDescent="0.25">
      <c r="B5" s="51" t="s">
        <v>20</v>
      </c>
      <c r="C5" s="88"/>
      <c r="D5" s="51" t="s">
        <v>21</v>
      </c>
      <c r="E5" s="52" t="s">
        <v>22</v>
      </c>
      <c r="F5" s="82"/>
      <c r="G5" s="86"/>
      <c r="H5" s="86"/>
      <c r="I5" s="86"/>
      <c r="J5" s="82"/>
    </row>
    <row r="6" spans="2:18" ht="18" x14ac:dyDescent="0.25">
      <c r="B6" s="51" t="s">
        <v>23</v>
      </c>
      <c r="C6" s="88"/>
      <c r="D6" s="52" t="s">
        <v>24</v>
      </c>
      <c r="E6" s="52" t="s">
        <v>25</v>
      </c>
      <c r="F6" s="82"/>
      <c r="G6" s="86"/>
      <c r="H6" s="86"/>
      <c r="I6" s="86"/>
      <c r="J6" s="82"/>
    </row>
    <row r="7" spans="2:18" ht="18" x14ac:dyDescent="0.25">
      <c r="B7" s="51" t="s">
        <v>26</v>
      </c>
      <c r="C7" s="88"/>
      <c r="D7" s="53" t="s">
        <v>27</v>
      </c>
      <c r="E7" s="82"/>
      <c r="F7" s="82"/>
      <c r="G7" s="86"/>
      <c r="H7" s="86"/>
      <c r="I7" s="86"/>
      <c r="J7" s="82"/>
    </row>
    <row r="8" spans="2:18" ht="18" x14ac:dyDescent="0.25">
      <c r="B8" s="51" t="s">
        <v>28</v>
      </c>
      <c r="C8" s="88"/>
      <c r="D8" s="52" t="s">
        <v>29</v>
      </c>
      <c r="E8" s="82"/>
      <c r="F8" s="82"/>
      <c r="G8" s="86"/>
      <c r="H8" s="86"/>
      <c r="I8" s="86"/>
      <c r="J8" s="82"/>
    </row>
    <row r="9" spans="2:18" ht="18" x14ac:dyDescent="0.25">
      <c r="B9" s="51" t="s">
        <v>30</v>
      </c>
      <c r="C9" s="88"/>
      <c r="D9" s="52" t="s">
        <v>31</v>
      </c>
      <c r="E9" s="82"/>
      <c r="F9" s="82"/>
      <c r="G9" s="86"/>
      <c r="H9" s="86"/>
      <c r="I9" s="86"/>
      <c r="J9" s="82"/>
    </row>
    <row r="10" spans="2:18" ht="18" x14ac:dyDescent="0.25">
      <c r="C10" s="88"/>
      <c r="E10" s="82"/>
      <c r="F10" s="82"/>
      <c r="G10" s="86"/>
      <c r="H10" s="86"/>
      <c r="I10" s="86"/>
      <c r="J10" s="82"/>
    </row>
    <row r="11" spans="2:18" ht="18" x14ac:dyDescent="0.25">
      <c r="B11" s="89" t="s">
        <v>32</v>
      </c>
      <c r="C11" s="88"/>
      <c r="D11" s="82"/>
      <c r="E11" s="82"/>
      <c r="F11" s="82"/>
      <c r="G11" s="86"/>
      <c r="H11" s="86"/>
      <c r="I11" s="86"/>
      <c r="J11" s="82"/>
    </row>
    <row r="12" spans="2:18" ht="18" x14ac:dyDescent="0.25">
      <c r="C12" s="88"/>
      <c r="D12" s="82"/>
      <c r="E12" s="82"/>
      <c r="F12" s="82"/>
      <c r="G12" s="86"/>
      <c r="H12" s="86"/>
      <c r="I12" s="86"/>
      <c r="J12" s="82"/>
    </row>
    <row r="13" spans="2:18" ht="25.5" x14ac:dyDescent="0.2">
      <c r="C13" s="90" t="s">
        <v>33</v>
      </c>
      <c r="D13" s="82"/>
      <c r="E13" s="91" t="s">
        <v>34</v>
      </c>
      <c r="F13" s="92" t="s">
        <v>35</v>
      </c>
      <c r="G13" s="93">
        <v>1</v>
      </c>
      <c r="H13" s="86"/>
      <c r="I13" s="86"/>
      <c r="J13" s="82"/>
    </row>
    <row r="14" spans="2:18" x14ac:dyDescent="0.2">
      <c r="B14" s="94" t="s">
        <v>36</v>
      </c>
      <c r="C14" s="95">
        <f>+VLOOKUP(B14,'[7]I-404 (Acero Torres)'!$E$1:$H$65536,4,0)</f>
        <v>1.6105930909805981</v>
      </c>
      <c r="D14" s="82"/>
      <c r="E14" s="91"/>
      <c r="F14" s="92" t="s">
        <v>37</v>
      </c>
      <c r="G14" s="93">
        <v>0</v>
      </c>
      <c r="H14" s="86"/>
      <c r="I14" s="86"/>
      <c r="J14" s="82"/>
    </row>
    <row r="15" spans="2:18" x14ac:dyDescent="0.2">
      <c r="D15" s="96"/>
      <c r="E15" s="97"/>
      <c r="F15" s="97"/>
      <c r="G15" s="98"/>
      <c r="H15" s="98"/>
      <c r="I15" s="98"/>
      <c r="J15" s="99"/>
      <c r="M15" s="83"/>
      <c r="N15" s="83"/>
      <c r="O15" s="83"/>
      <c r="P15" s="83"/>
      <c r="Q15" s="83"/>
      <c r="R15" s="83"/>
    </row>
    <row r="16" spans="2:18" ht="33.75" x14ac:dyDescent="0.2">
      <c r="B16" s="100" t="s">
        <v>38</v>
      </c>
      <c r="C16" s="100" t="s">
        <v>39</v>
      </c>
      <c r="D16" s="100" t="s">
        <v>16</v>
      </c>
      <c r="E16" s="100" t="s">
        <v>40</v>
      </c>
      <c r="F16" s="101" t="s">
        <v>41</v>
      </c>
      <c r="G16" s="101" t="s">
        <v>15</v>
      </c>
      <c r="H16" s="102"/>
      <c r="I16" s="103"/>
      <c r="J16" s="101" t="s">
        <v>42</v>
      </c>
    </row>
    <row r="17" spans="1:18" x14ac:dyDescent="0.2">
      <c r="A17" s="104"/>
      <c r="B17" s="105">
        <v>1</v>
      </c>
      <c r="C17" s="106" t="s">
        <v>43</v>
      </c>
      <c r="D17" s="107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108" t="s">
        <v>44</v>
      </c>
      <c r="F17" s="109">
        <v>0</v>
      </c>
      <c r="G17" s="110">
        <f>VLOOKUP(C17,'[8]Resumen Peso'!$B$1:$D$65536,3,0)*$C$14</f>
        <v>6919.3685573319062</v>
      </c>
      <c r="H17" s="111"/>
      <c r="I17" s="112"/>
      <c r="J17" s="113">
        <f>+VLOOKUP(C17,'[8]Resumen Peso'!$B$1:$D$65536,3,0)</f>
        <v>4296.1618276402132</v>
      </c>
      <c r="L17" s="49"/>
      <c r="N17" s="83"/>
      <c r="O17" s="83"/>
      <c r="P17" s="83"/>
      <c r="Q17" s="83"/>
      <c r="R17" s="83"/>
    </row>
    <row r="18" spans="1:18" x14ac:dyDescent="0.2">
      <c r="A18" s="104"/>
      <c r="B18" s="105">
        <f t="shared" ref="B18:B81" si="0">1+B17</f>
        <v>2</v>
      </c>
      <c r="C18" s="106" t="s">
        <v>45</v>
      </c>
      <c r="D18" s="107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108" t="s">
        <v>44</v>
      </c>
      <c r="F18" s="109">
        <v>0</v>
      </c>
      <c r="G18" s="110">
        <f>VLOOKUP(C18,'[8]Resumen Peso'!$B$1:$D$65536,3,0)*$C$14</f>
        <v>7916.7550160464152</v>
      </c>
      <c r="H18" s="111"/>
      <c r="I18" s="112"/>
      <c r="J18" s="113">
        <f>+VLOOKUP(C18,'[8]Resumen Peso'!$B$1:$D$65536,3,0)</f>
        <v>4915.4283973901538</v>
      </c>
      <c r="N18" s="83"/>
      <c r="O18" s="83"/>
      <c r="P18" s="83"/>
      <c r="Q18" s="83"/>
      <c r="R18" s="83"/>
    </row>
    <row r="19" spans="1:18" x14ac:dyDescent="0.2">
      <c r="A19" s="104"/>
      <c r="B19" s="105">
        <f t="shared" si="0"/>
        <v>3</v>
      </c>
      <c r="C19" s="106" t="s">
        <v>46</v>
      </c>
      <c r="D19" s="107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108" t="s">
        <v>44</v>
      </c>
      <c r="F19" s="109">
        <v>0</v>
      </c>
      <c r="G19" s="110">
        <f>VLOOKUP(C19,'[8]Resumen Peso'!$B$1:$D$65536,3,0)*$C$14</f>
        <v>8905.2362385224023</v>
      </c>
      <c r="H19" s="111"/>
      <c r="I19" s="112"/>
      <c r="J19" s="113">
        <f>+VLOOKUP(C19,'[8]Resumen Peso'!$B$1:$D$65536,3,0)</f>
        <v>5529.165801338756</v>
      </c>
      <c r="N19" s="83"/>
      <c r="O19" s="83"/>
      <c r="P19" s="83"/>
      <c r="Q19" s="83"/>
      <c r="R19" s="83"/>
    </row>
    <row r="20" spans="1:18" x14ac:dyDescent="0.2">
      <c r="A20" s="104"/>
      <c r="B20" s="105">
        <f t="shared" si="0"/>
        <v>4</v>
      </c>
      <c r="C20" s="106" t="s">
        <v>47</v>
      </c>
      <c r="D20" s="107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108" t="s">
        <v>44</v>
      </c>
      <c r="F20" s="109">
        <v>0</v>
      </c>
      <c r="G20" s="110">
        <f>VLOOKUP(C20,'[8]Resumen Peso'!$B$1:$D$65536,3,0)*$C$14</f>
        <v>9884.8122247598676</v>
      </c>
      <c r="H20" s="111"/>
      <c r="I20" s="112"/>
      <c r="J20" s="113">
        <f>+VLOOKUP(C20,'[8]Resumen Peso'!$B$1:$D$65536,3,0)</f>
        <v>6137.3740394860197</v>
      </c>
      <c r="N20" s="83"/>
      <c r="O20" s="83"/>
      <c r="P20" s="83"/>
      <c r="Q20" s="83"/>
      <c r="R20" s="83"/>
    </row>
    <row r="21" spans="1:18" x14ac:dyDescent="0.2">
      <c r="A21" s="104"/>
      <c r="B21" s="105">
        <f t="shared" si="0"/>
        <v>5</v>
      </c>
      <c r="C21" s="106" t="s">
        <v>48</v>
      </c>
      <c r="D21" s="107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108" t="s">
        <v>44</v>
      </c>
      <c r="F21" s="109">
        <v>0</v>
      </c>
      <c r="G21" s="110">
        <f>VLOOKUP(C21,'[8]Resumen Peso'!$B$1:$D$65536,3,0)*$C$14</f>
        <v>10864.388210997331</v>
      </c>
      <c r="H21" s="111"/>
      <c r="I21" s="112"/>
      <c r="J21" s="113">
        <f>+VLOOKUP(C21,'[8]Resumen Peso'!$B$1:$D$65536,3,0)</f>
        <v>6745.5822776332825</v>
      </c>
      <c r="N21" s="83"/>
      <c r="O21" s="83"/>
      <c r="P21" s="83"/>
      <c r="Q21" s="83"/>
      <c r="R21" s="83"/>
    </row>
    <row r="22" spans="1:18" x14ac:dyDescent="0.2">
      <c r="A22" s="104"/>
      <c r="B22" s="105">
        <f t="shared" si="0"/>
        <v>6</v>
      </c>
      <c r="C22" s="106" t="s">
        <v>49</v>
      </c>
      <c r="D22" s="107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108" t="s">
        <v>44</v>
      </c>
      <c r="F22" s="109">
        <v>0</v>
      </c>
      <c r="G22" s="110">
        <f>VLOOKUP(C22,'[8]Resumen Peso'!$B$1:$D$65536,3,0)*$C$14</f>
        <v>12179.851897679386</v>
      </c>
      <c r="H22" s="111"/>
      <c r="I22" s="112"/>
      <c r="J22" s="113">
        <f>+VLOOKUP(C22,'[8]Resumen Peso'!$B$1:$D$65536,3,0)</f>
        <v>7562.3395914754419</v>
      </c>
      <c r="N22" s="83"/>
      <c r="O22" s="83"/>
      <c r="P22" s="83"/>
      <c r="Q22" s="83"/>
      <c r="R22" s="83"/>
    </row>
    <row r="23" spans="1:18" x14ac:dyDescent="0.2">
      <c r="A23" s="104"/>
      <c r="B23" s="105">
        <f t="shared" si="0"/>
        <v>7</v>
      </c>
      <c r="C23" s="106" t="s">
        <v>50</v>
      </c>
      <c r="D23" s="107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108" t="s">
        <v>44</v>
      </c>
      <c r="F23" s="109">
        <v>0</v>
      </c>
      <c r="G23" s="110">
        <f>VLOOKUP(C23,'[8]Resumen Peso'!$B$1:$D$65536,3,0)*$C$14</f>
        <v>13518.148610077009</v>
      </c>
      <c r="H23" s="111"/>
      <c r="I23" s="112"/>
      <c r="J23" s="113">
        <f>+VLOOKUP(C23,'[8]Resumen Peso'!$B$1:$D$65536,3,0)</f>
        <v>8393.2736864322324</v>
      </c>
      <c r="N23" s="83"/>
      <c r="O23" s="83"/>
      <c r="P23" s="83"/>
      <c r="Q23" s="83"/>
      <c r="R23" s="83"/>
    </row>
    <row r="24" spans="1:18" x14ac:dyDescent="0.2">
      <c r="A24" s="104"/>
      <c r="B24" s="105">
        <f t="shared" si="0"/>
        <v>8</v>
      </c>
      <c r="C24" s="106" t="s">
        <v>51</v>
      </c>
      <c r="D24" s="107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108" t="s">
        <v>44</v>
      </c>
      <c r="F24" s="109">
        <v>0</v>
      </c>
      <c r="G24" s="110">
        <f>VLOOKUP(C24,'[8]Resumen Peso'!$B$1:$D$65536,3,0)*$C$14</f>
        <v>14856.445322474632</v>
      </c>
      <c r="H24" s="111"/>
      <c r="I24" s="112"/>
      <c r="J24" s="113">
        <f>+VLOOKUP(C24,'[8]Resumen Peso'!$B$1:$D$65536,3,0)</f>
        <v>9224.2077813890228</v>
      </c>
      <c r="N24" s="83"/>
      <c r="O24" s="83"/>
      <c r="P24" s="83"/>
      <c r="Q24" s="83"/>
      <c r="R24" s="83"/>
    </row>
    <row r="25" spans="1:18" x14ac:dyDescent="0.2">
      <c r="A25" s="104"/>
      <c r="B25" s="105">
        <f t="shared" si="0"/>
        <v>9</v>
      </c>
      <c r="C25" s="106" t="s">
        <v>52</v>
      </c>
      <c r="D25" s="107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108" t="s">
        <v>44</v>
      </c>
      <c r="F25" s="109">
        <v>0</v>
      </c>
      <c r="G25" s="110">
        <f>VLOOKUP(C25,'[8]Resumen Peso'!$B$1:$D$65536,3,0)*$C$14</f>
        <v>16436.608749803756</v>
      </c>
      <c r="H25" s="111"/>
      <c r="I25" s="112"/>
      <c r="J25" s="113">
        <f>+VLOOKUP(C25,'[8]Resumen Peso'!$B$1:$D$65536,3,0)</f>
        <v>10205.314329143461</v>
      </c>
      <c r="N25" s="83"/>
      <c r="O25" s="83"/>
      <c r="P25" s="83"/>
      <c r="Q25" s="83"/>
      <c r="R25" s="83"/>
    </row>
    <row r="26" spans="1:18" x14ac:dyDescent="0.2">
      <c r="A26" s="104"/>
      <c r="B26" s="105">
        <f t="shared" si="0"/>
        <v>10</v>
      </c>
      <c r="C26" s="106" t="s">
        <v>53</v>
      </c>
      <c r="D26" s="107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108" t="s">
        <v>44</v>
      </c>
      <c r="F26" s="109">
        <v>0</v>
      </c>
      <c r="G26" s="110">
        <f>VLOOKUP(C26,'[8]Resumen Peso'!$B$1:$D$65536,3,0)*$C$14</f>
        <v>18303.573218044272</v>
      </c>
      <c r="H26" s="111"/>
      <c r="I26" s="112"/>
      <c r="J26" s="113">
        <f>+VLOOKUP(C26,'[8]Resumen Peso'!$B$1:$D$65536,3,0)</f>
        <v>11364.492571429244</v>
      </c>
      <c r="N26" s="83"/>
      <c r="O26" s="83"/>
      <c r="P26" s="83"/>
      <c r="Q26" s="83"/>
      <c r="R26" s="83"/>
    </row>
    <row r="27" spans="1:18" x14ac:dyDescent="0.2">
      <c r="A27" s="104"/>
      <c r="B27" s="105">
        <f t="shared" si="0"/>
        <v>11</v>
      </c>
      <c r="C27" s="106" t="s">
        <v>54</v>
      </c>
      <c r="D27" s="107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108" t="s">
        <v>44</v>
      </c>
      <c r="F27" s="109">
        <v>0</v>
      </c>
      <c r="G27" s="110">
        <f>VLOOKUP(C27,'[8]Resumen Peso'!$B$1:$D$65536,3,0)*$C$14</f>
        <v>20500.002004209586</v>
      </c>
      <c r="H27" s="111"/>
      <c r="I27" s="112"/>
      <c r="J27" s="113">
        <f>+VLOOKUP(C27,'[8]Resumen Peso'!$B$1:$D$65536,3,0)</f>
        <v>12728.231680000754</v>
      </c>
      <c r="N27" s="83"/>
      <c r="O27" s="83"/>
      <c r="P27" s="83"/>
      <c r="Q27" s="83"/>
      <c r="R27" s="83"/>
    </row>
    <row r="28" spans="1:18" x14ac:dyDescent="0.2">
      <c r="A28" s="104"/>
      <c r="B28" s="105">
        <f t="shared" si="0"/>
        <v>12</v>
      </c>
      <c r="C28" s="106" t="s">
        <v>55</v>
      </c>
      <c r="D28" s="107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108" t="s">
        <v>44</v>
      </c>
      <c r="F28" s="109">
        <v>0</v>
      </c>
      <c r="G28" s="110">
        <f>VLOOKUP(C28,'[8]Resumen Peso'!$B$1:$D$65536,3,0)*$C$14</f>
        <v>21163.195372618982</v>
      </c>
      <c r="H28" s="111"/>
      <c r="I28" s="112"/>
      <c r="J28" s="113">
        <f>+VLOOKUP(C28,'[8]Resumen Peso'!$B$1:$D$65536,3,0)</f>
        <v>13140.001339341348</v>
      </c>
      <c r="N28" s="83"/>
      <c r="O28" s="83"/>
      <c r="P28" s="83"/>
      <c r="Q28" s="83"/>
      <c r="R28" s="83"/>
    </row>
    <row r="29" spans="1:18" x14ac:dyDescent="0.2">
      <c r="A29" s="104"/>
      <c r="B29" s="105">
        <f t="shared" si="0"/>
        <v>13</v>
      </c>
      <c r="C29" s="106" t="s">
        <v>56</v>
      </c>
      <c r="D29" s="107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108" t="s">
        <v>44</v>
      </c>
      <c r="F29" s="109">
        <v>0</v>
      </c>
      <c r="G29" s="110">
        <f>VLOOKUP(C29,'[8]Resumen Peso'!$B$1:$D$65536,3,0)*$C$14</f>
        <v>23593.305878059065</v>
      </c>
      <c r="H29" s="111"/>
      <c r="I29" s="112"/>
      <c r="J29" s="113">
        <f>+VLOOKUP(C29,'[8]Resumen Peso'!$B$1:$D$65536,3,0)</f>
        <v>14648.830924572294</v>
      </c>
      <c r="N29" s="83"/>
      <c r="O29" s="83"/>
      <c r="P29" s="83"/>
      <c r="Q29" s="83"/>
      <c r="R29" s="83"/>
    </row>
    <row r="30" spans="1:18" x14ac:dyDescent="0.2">
      <c r="A30" s="104"/>
      <c r="B30" s="105">
        <f t="shared" si="0"/>
        <v>14</v>
      </c>
      <c r="C30" s="106" t="s">
        <v>57</v>
      </c>
      <c r="D30" s="107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108" t="s">
        <v>44</v>
      </c>
      <c r="F30" s="109">
        <v>0</v>
      </c>
      <c r="G30" s="110">
        <f>VLOOKUP(C30,'[8]Resumen Peso'!$B$1:$D$65536,3,0)*$C$14</f>
        <v>26023.416383499145</v>
      </c>
      <c r="H30" s="111"/>
      <c r="I30" s="112"/>
      <c r="J30" s="113">
        <f>+VLOOKUP(C30,'[8]Resumen Peso'!$B$1:$D$65536,3,0)</f>
        <v>16157.66050980324</v>
      </c>
      <c r="N30" s="83"/>
      <c r="O30" s="83"/>
      <c r="P30" s="83"/>
      <c r="Q30" s="83"/>
      <c r="R30" s="83"/>
    </row>
    <row r="31" spans="1:18" x14ac:dyDescent="0.2">
      <c r="A31" s="104"/>
      <c r="B31" s="105">
        <f t="shared" si="0"/>
        <v>15</v>
      </c>
      <c r="C31" s="106" t="s">
        <v>58</v>
      </c>
      <c r="D31" s="107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108" t="s">
        <v>44</v>
      </c>
      <c r="F31" s="109">
        <v>0</v>
      </c>
      <c r="G31" s="110">
        <f>VLOOKUP(C31,'[8]Resumen Peso'!$B$1:$D$65536,3,0)*$C$14</f>
        <v>7791.2795230655593</v>
      </c>
      <c r="H31" s="111"/>
      <c r="I31" s="112"/>
      <c r="J31" s="113">
        <f>+VLOOKUP(C31,'[8]Resumen Peso'!$B$1:$D$65536,3,0)</f>
        <v>4837.5220076983533</v>
      </c>
      <c r="N31" s="83"/>
      <c r="O31" s="83"/>
      <c r="P31" s="83"/>
      <c r="Q31" s="83"/>
      <c r="R31" s="83"/>
    </row>
    <row r="32" spans="1:18" x14ac:dyDescent="0.2">
      <c r="A32" s="104"/>
      <c r="B32" s="105">
        <f t="shared" si="0"/>
        <v>16</v>
      </c>
      <c r="C32" s="106" t="s">
        <v>59</v>
      </c>
      <c r="D32" s="107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108" t="s">
        <v>44</v>
      </c>
      <c r="F32" s="109">
        <v>0</v>
      </c>
      <c r="G32" s="110">
        <f>VLOOKUP(C32,'[8]Resumen Peso'!$B$1:$D$65536,3,0)*$C$14</f>
        <v>8914.3468417056411</v>
      </c>
      <c r="H32" s="111"/>
      <c r="I32" s="112"/>
      <c r="J32" s="113">
        <f>+VLOOKUP(C32,'[8]Resumen Peso'!$B$1:$D$65536,3,0)</f>
        <v>5534.8224772764943</v>
      </c>
      <c r="N32" s="83"/>
      <c r="O32" s="83"/>
      <c r="P32" s="83"/>
      <c r="Q32" s="83"/>
      <c r="R32" s="83"/>
    </row>
    <row r="33" spans="1:18" x14ac:dyDescent="0.2">
      <c r="A33" s="104"/>
      <c r="B33" s="105">
        <f t="shared" si="0"/>
        <v>17</v>
      </c>
      <c r="C33" s="106" t="s">
        <v>60</v>
      </c>
      <c r="D33" s="107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108" t="s">
        <v>44</v>
      </c>
      <c r="F33" s="109">
        <v>0</v>
      </c>
      <c r="G33" s="110">
        <f>VLOOKUP(C33,'[8]Resumen Peso'!$B$1:$D$65536,3,0)*$C$14</f>
        <v>10027.386773572149</v>
      </c>
      <c r="H33" s="111"/>
      <c r="I33" s="112"/>
      <c r="J33" s="113">
        <f>+VLOOKUP(C33,'[8]Resumen Peso'!$B$1:$D$65536,3,0)</f>
        <v>6225.8970498048302</v>
      </c>
      <c r="N33" s="83"/>
      <c r="O33" s="83"/>
      <c r="P33" s="83"/>
      <c r="Q33" s="83"/>
      <c r="R33" s="83"/>
    </row>
    <row r="34" spans="1:18" x14ac:dyDescent="0.2">
      <c r="A34" s="104"/>
      <c r="B34" s="105">
        <f t="shared" si="0"/>
        <v>18</v>
      </c>
      <c r="C34" s="106" t="s">
        <v>61</v>
      </c>
      <c r="D34" s="107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108" t="s">
        <v>44</v>
      </c>
      <c r="F34" s="109">
        <v>0</v>
      </c>
      <c r="G34" s="110">
        <f>VLOOKUP(C34,'[8]Resumen Peso'!$B$1:$D$65536,3,0)*$C$14</f>
        <v>11130.399318665086</v>
      </c>
      <c r="H34" s="111"/>
      <c r="I34" s="112"/>
      <c r="J34" s="113">
        <f>+VLOOKUP(C34,'[8]Resumen Peso'!$B$1:$D$65536,3,0)</f>
        <v>6910.7457252833619</v>
      </c>
      <c r="N34" s="83"/>
      <c r="O34" s="83"/>
      <c r="P34" s="83"/>
      <c r="Q34" s="83"/>
      <c r="R34" s="83"/>
    </row>
    <row r="35" spans="1:18" x14ac:dyDescent="0.2">
      <c r="A35" s="104"/>
      <c r="B35" s="105">
        <f t="shared" si="0"/>
        <v>19</v>
      </c>
      <c r="C35" s="106" t="s">
        <v>62</v>
      </c>
      <c r="D35" s="107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108" t="s">
        <v>44</v>
      </c>
      <c r="F35" s="109">
        <v>0</v>
      </c>
      <c r="G35" s="110">
        <f>VLOOKUP(C35,'[8]Resumen Peso'!$B$1:$D$65536,3,0)*$C$14</f>
        <v>12233.411863758021</v>
      </c>
      <c r="H35" s="111"/>
      <c r="I35" s="112"/>
      <c r="J35" s="113">
        <f>+VLOOKUP(C35,'[8]Resumen Peso'!$B$1:$D$65536,3,0)</f>
        <v>7595.5944007618928</v>
      </c>
      <c r="N35" s="83"/>
      <c r="O35" s="83"/>
      <c r="P35" s="83"/>
      <c r="Q35" s="83"/>
      <c r="R35" s="83"/>
    </row>
    <row r="36" spans="1:18" x14ac:dyDescent="0.2">
      <c r="A36" s="104"/>
      <c r="B36" s="105">
        <f t="shared" si="0"/>
        <v>20</v>
      </c>
      <c r="C36" s="106" t="s">
        <v>63</v>
      </c>
      <c r="D36" s="107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108" t="s">
        <v>44</v>
      </c>
      <c r="F36" s="109">
        <v>0</v>
      </c>
      <c r="G36" s="110">
        <f>VLOOKUP(C36,'[8]Resumen Peso'!$B$1:$D$65536,3,0)*$C$14</f>
        <v>13714.63738317655</v>
      </c>
      <c r="H36" s="111"/>
      <c r="I36" s="112"/>
      <c r="J36" s="113">
        <f>+VLOOKUP(C36,'[8]Resumen Peso'!$B$1:$D$65536,3,0)</f>
        <v>8515.2714611649626</v>
      </c>
      <c r="N36" s="83"/>
      <c r="O36" s="83"/>
      <c r="P36" s="83"/>
      <c r="Q36" s="83"/>
      <c r="R36" s="83"/>
    </row>
    <row r="37" spans="1:18" x14ac:dyDescent="0.2">
      <c r="A37" s="104"/>
      <c r="B37" s="105">
        <f t="shared" si="0"/>
        <v>21</v>
      </c>
      <c r="C37" s="106" t="s">
        <v>64</v>
      </c>
      <c r="D37" s="107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108" t="s">
        <v>44</v>
      </c>
      <c r="F37" s="109">
        <v>0</v>
      </c>
      <c r="G37" s="110">
        <f>VLOOKUP(C37,'[8]Resumen Peso'!$B$1:$D$65536,3,0)*$C$14</f>
        <v>15221.573122282522</v>
      </c>
      <c r="H37" s="111"/>
      <c r="I37" s="112"/>
      <c r="J37" s="113">
        <f>+VLOOKUP(C37,'[8]Resumen Peso'!$B$1:$D$65536,3,0)</f>
        <v>9450.9117216037321</v>
      </c>
      <c r="N37" s="83"/>
      <c r="O37" s="83"/>
      <c r="P37" s="83"/>
      <c r="Q37" s="83"/>
      <c r="R37" s="83"/>
    </row>
    <row r="38" spans="1:18" x14ac:dyDescent="0.2">
      <c r="A38" s="104"/>
      <c r="B38" s="105">
        <f t="shared" si="0"/>
        <v>22</v>
      </c>
      <c r="C38" s="106" t="s">
        <v>65</v>
      </c>
      <c r="D38" s="107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108" t="s">
        <v>44</v>
      </c>
      <c r="F38" s="109">
        <v>0</v>
      </c>
      <c r="G38" s="110">
        <f>VLOOKUP(C38,'[8]Resumen Peso'!$B$1:$D$65536,3,0)*$C$14</f>
        <v>16728.508861388491</v>
      </c>
      <c r="H38" s="111"/>
      <c r="I38" s="112"/>
      <c r="J38" s="113">
        <f>+VLOOKUP(C38,'[8]Resumen Peso'!$B$1:$D$65536,3,0)</f>
        <v>10386.551982042502</v>
      </c>
      <c r="N38" s="83"/>
      <c r="O38" s="83"/>
      <c r="P38" s="83"/>
      <c r="Q38" s="83"/>
      <c r="R38" s="83"/>
    </row>
    <row r="39" spans="1:18" x14ac:dyDescent="0.2">
      <c r="A39" s="104"/>
      <c r="B39" s="105">
        <f t="shared" si="0"/>
        <v>23</v>
      </c>
      <c r="C39" s="106" t="s">
        <v>66</v>
      </c>
      <c r="D39" s="107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108" t="s">
        <v>44</v>
      </c>
      <c r="F39" s="109">
        <v>0</v>
      </c>
      <c r="G39" s="110">
        <f>VLOOKUP(C39,'[8]Resumen Peso'!$B$1:$D$65536,3,0)*$C$14</f>
        <v>18507.788986798343</v>
      </c>
      <c r="H39" s="111"/>
      <c r="I39" s="112"/>
      <c r="J39" s="113">
        <f>+VLOOKUP(C39,'[8]Resumen Peso'!$B$1:$D$65536,3,0)</f>
        <v>11491.287955004207</v>
      </c>
      <c r="N39" s="83"/>
      <c r="O39" s="83"/>
      <c r="P39" s="83"/>
      <c r="Q39" s="83"/>
      <c r="R39" s="83"/>
    </row>
    <row r="40" spans="1:18" x14ac:dyDescent="0.2">
      <c r="A40" s="104"/>
      <c r="B40" s="105">
        <f t="shared" si="0"/>
        <v>24</v>
      </c>
      <c r="C40" s="106" t="s">
        <v>67</v>
      </c>
      <c r="D40" s="107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108" t="s">
        <v>44</v>
      </c>
      <c r="F40" s="109">
        <v>0</v>
      </c>
      <c r="G40" s="110">
        <f>VLOOKUP(C40,'[8]Resumen Peso'!$B$1:$D$65536,3,0)*$C$14</f>
        <v>20610.010007570534</v>
      </c>
      <c r="H40" s="111"/>
      <c r="I40" s="112"/>
      <c r="J40" s="113">
        <f>+VLOOKUP(C40,'[8]Resumen Peso'!$B$1:$D$65536,3,0)</f>
        <v>12796.534471051455</v>
      </c>
      <c r="N40" s="83"/>
      <c r="O40" s="83"/>
      <c r="P40" s="83"/>
      <c r="Q40" s="83"/>
      <c r="R40" s="83"/>
    </row>
    <row r="41" spans="1:18" x14ac:dyDescent="0.2">
      <c r="A41" s="104"/>
      <c r="B41" s="105">
        <f t="shared" si="0"/>
        <v>25</v>
      </c>
      <c r="C41" s="106" t="s">
        <v>68</v>
      </c>
      <c r="D41" s="107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108" t="s">
        <v>44</v>
      </c>
      <c r="F41" s="109">
        <v>0</v>
      </c>
      <c r="G41" s="110">
        <f>VLOOKUP(C41,'[8]Resumen Peso'!$B$1:$D$65536,3,0)*$C$14</f>
        <v>23083.211208479002</v>
      </c>
      <c r="H41" s="111"/>
      <c r="I41" s="112"/>
      <c r="J41" s="113">
        <f>+VLOOKUP(C41,'[8]Resumen Peso'!$B$1:$D$65536,3,0)</f>
        <v>14332.118607577631</v>
      </c>
      <c r="N41" s="83"/>
      <c r="O41" s="83"/>
      <c r="P41" s="83"/>
      <c r="Q41" s="83"/>
      <c r="R41" s="83"/>
    </row>
    <row r="42" spans="1:18" x14ac:dyDescent="0.2">
      <c r="A42" s="104"/>
      <c r="B42" s="105">
        <f t="shared" si="0"/>
        <v>26</v>
      </c>
      <c r="C42" s="106" t="s">
        <v>69</v>
      </c>
      <c r="D42" s="107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108" t="s">
        <v>44</v>
      </c>
      <c r="F42" s="109">
        <v>0</v>
      </c>
      <c r="G42" s="110">
        <f>VLOOKUP(C42,'[8]Resumen Peso'!$B$1:$D$65536,3,0)*$C$14</f>
        <v>23829.973701083305</v>
      </c>
      <c r="H42" s="111"/>
      <c r="I42" s="112"/>
      <c r="J42" s="113">
        <f>+VLOOKUP(C42,'[8]Resumen Peso'!$B$1:$D$65536,3,0)</f>
        <v>14795.775441067237</v>
      </c>
      <c r="N42" s="83"/>
      <c r="O42" s="83"/>
      <c r="P42" s="83"/>
      <c r="Q42" s="83"/>
      <c r="R42" s="83"/>
    </row>
    <row r="43" spans="1:18" x14ac:dyDescent="0.2">
      <c r="A43" s="104"/>
      <c r="B43" s="105">
        <f t="shared" si="0"/>
        <v>27</v>
      </c>
      <c r="C43" s="106" t="s">
        <v>70</v>
      </c>
      <c r="D43" s="107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108" t="s">
        <v>44</v>
      </c>
      <c r="F43" s="109">
        <v>0</v>
      </c>
      <c r="G43" s="110">
        <f>VLOOKUP(C43,'[8]Resumen Peso'!$B$1:$D$65536,3,0)*$C$14</f>
        <v>26566.302899758419</v>
      </c>
      <c r="H43" s="111"/>
      <c r="I43" s="112"/>
      <c r="J43" s="113">
        <f>+VLOOKUP(C43,'[8]Resumen Peso'!$B$1:$D$65536,3,0)</f>
        <v>16494.732933185325</v>
      </c>
      <c r="N43" s="83"/>
      <c r="O43" s="83"/>
      <c r="P43" s="83"/>
      <c r="Q43" s="83"/>
      <c r="R43" s="83"/>
    </row>
    <row r="44" spans="1:18" x14ac:dyDescent="0.2">
      <c r="A44" s="104"/>
      <c r="B44" s="105">
        <f t="shared" si="0"/>
        <v>28</v>
      </c>
      <c r="C44" s="106" t="s">
        <v>71</v>
      </c>
      <c r="D44" s="107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108" t="s">
        <v>44</v>
      </c>
      <c r="F44" s="109">
        <v>0</v>
      </c>
      <c r="G44" s="110">
        <f>VLOOKUP(C44,'[8]Resumen Peso'!$B$1:$D$65536,3,0)*$C$14</f>
        <v>29302.632098433536</v>
      </c>
      <c r="H44" s="111"/>
      <c r="I44" s="112"/>
      <c r="J44" s="113">
        <f>+VLOOKUP(C44,'[8]Resumen Peso'!$B$1:$D$65536,3,0)</f>
        <v>18193.690425303412</v>
      </c>
      <c r="N44" s="83"/>
      <c r="O44" s="83"/>
      <c r="P44" s="83"/>
      <c r="Q44" s="83"/>
      <c r="R44" s="83"/>
    </row>
    <row r="45" spans="1:18" x14ac:dyDescent="0.2">
      <c r="A45" s="104"/>
      <c r="B45" s="105">
        <f t="shared" si="0"/>
        <v>29</v>
      </c>
      <c r="C45" s="106" t="s">
        <v>72</v>
      </c>
      <c r="D45" s="107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108" t="s">
        <v>44</v>
      </c>
      <c r="F45" s="109">
        <v>0</v>
      </c>
      <c r="G45" s="110">
        <f>VLOOKUP(C45,'[8]Resumen Peso'!$B$1:$D$65536,3,0)*$C$14</f>
        <v>7111.8668009603689</v>
      </c>
      <c r="H45" s="111"/>
      <c r="I45" s="112"/>
      <c r="J45" s="113">
        <f>+VLOOKUP(C45,'[8]Resumen Peso'!$B$1:$D$65536,3,0)</f>
        <v>4415.6819253647482</v>
      </c>
      <c r="N45" s="83"/>
      <c r="O45" s="83"/>
      <c r="P45" s="83"/>
      <c r="Q45" s="83"/>
      <c r="R45" s="83"/>
    </row>
    <row r="46" spans="1:18" x14ac:dyDescent="0.2">
      <c r="A46" s="104"/>
      <c r="B46" s="105">
        <f t="shared" si="0"/>
        <v>30</v>
      </c>
      <c r="C46" s="106" t="s">
        <v>73</v>
      </c>
      <c r="D46" s="107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108" t="s">
        <v>44</v>
      </c>
      <c r="F46" s="109">
        <v>0</v>
      </c>
      <c r="G46" s="110">
        <f>VLOOKUP(C46,'[8]Resumen Peso'!$B$1:$D$65536,3,0)*$C$14</f>
        <v>8137.0007542519534</v>
      </c>
      <c r="H46" s="111"/>
      <c r="I46" s="112"/>
      <c r="J46" s="113">
        <f>+VLOOKUP(C46,'[8]Resumen Peso'!$B$1:$D$65536,3,0)</f>
        <v>5052.1766173092165</v>
      </c>
      <c r="N46" s="83"/>
      <c r="O46" s="83"/>
      <c r="P46" s="83"/>
      <c r="Q46" s="83"/>
      <c r="R46" s="83"/>
    </row>
    <row r="47" spans="1:18" x14ac:dyDescent="0.2">
      <c r="A47" s="104"/>
      <c r="B47" s="105">
        <f t="shared" si="0"/>
        <v>31</v>
      </c>
      <c r="C47" s="106" t="s">
        <v>74</v>
      </c>
      <c r="D47" s="107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108" t="s">
        <v>44</v>
      </c>
      <c r="F47" s="109">
        <v>0</v>
      </c>
      <c r="G47" s="110">
        <f>VLOOKUP(C47,'[8]Resumen Peso'!$B$1:$D$65536,3,0)*$C$14</f>
        <v>9152.9817258177191</v>
      </c>
      <c r="H47" s="111"/>
      <c r="I47" s="112"/>
      <c r="J47" s="113">
        <f>+VLOOKUP(C47,'[8]Resumen Peso'!$B$1:$D$65536,3,0)</f>
        <v>5682.9883209327518</v>
      </c>
      <c r="N47" s="83"/>
      <c r="O47" s="83"/>
      <c r="P47" s="83"/>
      <c r="Q47" s="83"/>
      <c r="R47" s="83"/>
    </row>
    <row r="48" spans="1:18" x14ac:dyDescent="0.2">
      <c r="A48" s="104"/>
      <c r="B48" s="105">
        <f t="shared" si="0"/>
        <v>32</v>
      </c>
      <c r="C48" s="106" t="s">
        <v>75</v>
      </c>
      <c r="D48" s="107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108" t="s">
        <v>44</v>
      </c>
      <c r="F48" s="109">
        <v>0</v>
      </c>
      <c r="G48" s="110">
        <f>VLOOKUP(C48,'[8]Resumen Peso'!$B$1:$D$65536,3,0)*$C$14</f>
        <v>10159.80971565767</v>
      </c>
      <c r="H48" s="111"/>
      <c r="I48" s="112"/>
      <c r="J48" s="113">
        <f>+VLOOKUP(C48,'[8]Resumen Peso'!$B$1:$D$65536,3,0)</f>
        <v>6308.117036235355</v>
      </c>
      <c r="N48" s="83"/>
      <c r="O48" s="83"/>
      <c r="P48" s="83"/>
      <c r="Q48" s="83"/>
      <c r="R48" s="83"/>
    </row>
    <row r="49" spans="1:18" x14ac:dyDescent="0.2">
      <c r="A49" s="104"/>
      <c r="B49" s="105">
        <f t="shared" si="0"/>
        <v>33</v>
      </c>
      <c r="C49" s="106" t="s">
        <v>76</v>
      </c>
      <c r="D49" s="107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108" t="s">
        <v>44</v>
      </c>
      <c r="F49" s="109">
        <v>0</v>
      </c>
      <c r="G49" s="110">
        <f>VLOOKUP(C49,'[8]Resumen Peso'!$B$1:$D$65536,3,0)*$C$14</f>
        <v>11166.637705497618</v>
      </c>
      <c r="H49" s="111"/>
      <c r="I49" s="112"/>
      <c r="J49" s="113">
        <f>+VLOOKUP(C49,'[8]Resumen Peso'!$B$1:$D$65536,3,0)</f>
        <v>6933.2457515379574</v>
      </c>
      <c r="N49" s="83"/>
      <c r="O49" s="83"/>
      <c r="P49" s="83"/>
      <c r="Q49" s="83"/>
      <c r="R49" s="83"/>
    </row>
    <row r="50" spans="1:18" x14ac:dyDescent="0.2">
      <c r="A50" s="104"/>
      <c r="B50" s="105">
        <f t="shared" si="0"/>
        <v>34</v>
      </c>
      <c r="C50" s="106" t="s">
        <v>77</v>
      </c>
      <c r="D50" s="107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108" t="s">
        <v>44</v>
      </c>
      <c r="F50" s="109">
        <v>0</v>
      </c>
      <c r="G50" s="110">
        <f>VLOOKUP(C50,'[8]Resumen Peso'!$B$1:$D$65536,3,0)*$C$14</f>
        <v>12518.697860071961</v>
      </c>
      <c r="H50" s="111"/>
      <c r="I50" s="112"/>
      <c r="J50" s="113">
        <f>+VLOOKUP(C50,'[8]Resumen Peso'!$B$1:$D$65536,3,0)</f>
        <v>7772.7254203295015</v>
      </c>
      <c r="N50" s="83"/>
      <c r="O50" s="83"/>
      <c r="P50" s="83"/>
      <c r="Q50" s="83"/>
      <c r="R50" s="83"/>
    </row>
    <row r="51" spans="1:18" x14ac:dyDescent="0.2">
      <c r="A51" s="104"/>
      <c r="B51" s="105">
        <f t="shared" si="0"/>
        <v>35</v>
      </c>
      <c r="C51" s="106" t="s">
        <v>78</v>
      </c>
      <c r="D51" s="107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108" t="s">
        <v>44</v>
      </c>
      <c r="F51" s="109">
        <v>0</v>
      </c>
      <c r="G51" s="110">
        <f>VLOOKUP(C51,'[8]Resumen Peso'!$B$1:$D$65536,3,0)*$C$14</f>
        <v>13894.226259791298</v>
      </c>
      <c r="H51" s="111"/>
      <c r="I51" s="112"/>
      <c r="J51" s="113">
        <f>+VLOOKUP(C51,'[8]Resumen Peso'!$B$1:$D$65536,3,0)</f>
        <v>8626.7762711759169</v>
      </c>
      <c r="N51" s="83"/>
      <c r="O51" s="83"/>
      <c r="P51" s="83"/>
      <c r="Q51" s="83"/>
      <c r="R51" s="83"/>
    </row>
    <row r="52" spans="1:18" x14ac:dyDescent="0.2">
      <c r="A52" s="104"/>
      <c r="B52" s="105">
        <f t="shared" si="0"/>
        <v>36</v>
      </c>
      <c r="C52" s="106" t="s">
        <v>79</v>
      </c>
      <c r="D52" s="107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108" t="s">
        <v>44</v>
      </c>
      <c r="F52" s="109">
        <v>0</v>
      </c>
      <c r="G52" s="110">
        <f>VLOOKUP(C52,'[8]Resumen Peso'!$B$1:$D$65536,3,0)*$C$14</f>
        <v>15269.754659510636</v>
      </c>
      <c r="H52" s="111"/>
      <c r="I52" s="112"/>
      <c r="J52" s="113">
        <f>+VLOOKUP(C52,'[8]Resumen Peso'!$B$1:$D$65536,3,0)</f>
        <v>9480.8271220223323</v>
      </c>
      <c r="N52" s="83"/>
      <c r="O52" s="83"/>
      <c r="P52" s="83"/>
      <c r="Q52" s="83"/>
      <c r="R52" s="83"/>
    </row>
    <row r="53" spans="1:18" x14ac:dyDescent="0.2">
      <c r="A53" s="104"/>
      <c r="B53" s="105">
        <f t="shared" si="0"/>
        <v>37</v>
      </c>
      <c r="C53" s="106" t="s">
        <v>80</v>
      </c>
      <c r="D53" s="107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108" t="s">
        <v>44</v>
      </c>
      <c r="F53" s="109">
        <v>0</v>
      </c>
      <c r="G53" s="110">
        <f>VLOOKUP(C53,'[8]Resumen Peso'!$B$1:$D$65536,3,0)*$C$14</f>
        <v>16893.878555470161</v>
      </c>
      <c r="H53" s="111"/>
      <c r="I53" s="112"/>
      <c r="J53" s="113">
        <f>+VLOOKUP(C53,'[8]Resumen Peso'!$B$1:$D$65536,3,0)</f>
        <v>10489.228253912628</v>
      </c>
      <c r="N53" s="83"/>
      <c r="O53" s="83"/>
      <c r="P53" s="83"/>
      <c r="Q53" s="83"/>
      <c r="R53" s="83"/>
    </row>
    <row r="54" spans="1:18" x14ac:dyDescent="0.2">
      <c r="A54" s="104"/>
      <c r="B54" s="105">
        <f t="shared" si="0"/>
        <v>38</v>
      </c>
      <c r="C54" s="106" t="s">
        <v>81</v>
      </c>
      <c r="D54" s="107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108" t="s">
        <v>44</v>
      </c>
      <c r="F54" s="109">
        <v>0</v>
      </c>
      <c r="G54" s="110">
        <f>VLOOKUP(C54,'[8]Resumen Peso'!$B$1:$D$65536,3,0)*$C$14</f>
        <v>18812.782355757419</v>
      </c>
      <c r="H54" s="111"/>
      <c r="I54" s="112"/>
      <c r="J54" s="113">
        <f>+VLOOKUP(C54,'[8]Resumen Peso'!$B$1:$D$65536,3,0)</f>
        <v>11680.655071172192</v>
      </c>
      <c r="N54" s="83"/>
      <c r="O54" s="83"/>
      <c r="P54" s="83"/>
      <c r="Q54" s="83"/>
      <c r="R54" s="83"/>
    </row>
    <row r="55" spans="1:18" x14ac:dyDescent="0.2">
      <c r="A55" s="104"/>
      <c r="B55" s="105">
        <f t="shared" si="0"/>
        <v>39</v>
      </c>
      <c r="C55" s="106" t="s">
        <v>82</v>
      </c>
      <c r="D55" s="107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108" t="s">
        <v>44</v>
      </c>
      <c r="F55" s="109">
        <v>0</v>
      </c>
      <c r="G55" s="110">
        <f>VLOOKUP(C55,'[8]Resumen Peso'!$B$1:$D$65536,3,0)*$C$14</f>
        <v>21070.316238448311</v>
      </c>
      <c r="H55" s="111"/>
      <c r="I55" s="112"/>
      <c r="J55" s="113">
        <f>+VLOOKUP(C55,'[8]Resumen Peso'!$B$1:$D$65536,3,0)</f>
        <v>13082.333679712856</v>
      </c>
      <c r="N55" s="83"/>
      <c r="O55" s="83"/>
      <c r="P55" s="83"/>
      <c r="Q55" s="83"/>
      <c r="R55" s="83"/>
    </row>
    <row r="56" spans="1:18" x14ac:dyDescent="0.2">
      <c r="A56" s="104"/>
      <c r="B56" s="105">
        <f t="shared" si="0"/>
        <v>40</v>
      </c>
      <c r="C56" s="106" t="s">
        <v>83</v>
      </c>
      <c r="D56" s="107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108" t="s">
        <v>44</v>
      </c>
      <c r="F56" s="109">
        <v>0</v>
      </c>
      <c r="G56" s="110">
        <f>VLOOKUP(C56,'[8]Resumen Peso'!$B$1:$D$65536,3,0)*$C$14</f>
        <v>21751.959781544469</v>
      </c>
      <c r="H56" s="111"/>
      <c r="I56" s="112"/>
      <c r="J56" s="113">
        <f>+VLOOKUP(C56,'[8]Resumen Peso'!$B$1:$D$65536,3,0)</f>
        <v>13505.558854906638</v>
      </c>
      <c r="N56" s="83"/>
      <c r="O56" s="83"/>
      <c r="P56" s="83"/>
      <c r="Q56" s="83"/>
      <c r="R56" s="83"/>
    </row>
    <row r="57" spans="1:18" x14ac:dyDescent="0.2">
      <c r="A57" s="104"/>
      <c r="B57" s="105">
        <f t="shared" si="0"/>
        <v>41</v>
      </c>
      <c r="C57" s="106" t="s">
        <v>84</v>
      </c>
      <c r="D57" s="107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108" t="s">
        <v>44</v>
      </c>
      <c r="F57" s="109">
        <v>0</v>
      </c>
      <c r="G57" s="110">
        <f>VLOOKUP(C57,'[8]Resumen Peso'!$B$1:$D$65536,3,0)*$C$14</f>
        <v>24249.676456571313</v>
      </c>
      <c r="H57" s="111"/>
      <c r="I57" s="112"/>
      <c r="J57" s="113">
        <f>+VLOOKUP(C57,'[8]Resumen Peso'!$B$1:$D$65536,3,0)</f>
        <v>15056.364386740956</v>
      </c>
      <c r="N57" s="83"/>
      <c r="O57" s="83"/>
      <c r="P57" s="83"/>
      <c r="Q57" s="83"/>
      <c r="R57" s="83"/>
    </row>
    <row r="58" spans="1:18" x14ac:dyDescent="0.2">
      <c r="A58" s="104"/>
      <c r="B58" s="105">
        <f t="shared" si="0"/>
        <v>42</v>
      </c>
      <c r="C58" s="106" t="s">
        <v>85</v>
      </c>
      <c r="D58" s="107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108" t="s">
        <v>44</v>
      </c>
      <c r="F58" s="109">
        <v>0</v>
      </c>
      <c r="G58" s="110">
        <f>VLOOKUP(C58,'[8]Resumen Peso'!$B$1:$D$65536,3,0)*$C$14</f>
        <v>26747.393131598157</v>
      </c>
      <c r="H58" s="111"/>
      <c r="I58" s="112"/>
      <c r="J58" s="113">
        <f>+VLOOKUP(C58,'[8]Resumen Peso'!$B$1:$D$65536,3,0)</f>
        <v>16607.169918575273</v>
      </c>
      <c r="N58" s="83"/>
      <c r="O58" s="83"/>
      <c r="P58" s="83"/>
      <c r="Q58" s="83"/>
      <c r="R58" s="83"/>
    </row>
    <row r="59" spans="1:18" x14ac:dyDescent="0.2">
      <c r="A59" s="104"/>
      <c r="B59" s="105">
        <f t="shared" si="0"/>
        <v>43</v>
      </c>
      <c r="C59" s="106" t="s">
        <v>86</v>
      </c>
      <c r="D59" s="107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108" t="s">
        <v>44</v>
      </c>
      <c r="F59" s="109">
        <v>0</v>
      </c>
      <c r="G59" s="110">
        <f>VLOOKUP(C59,'[8]Resumen Peso'!$B$1:$D$65536,3,0)*$C$14</f>
        <v>10452.532037492723</v>
      </c>
      <c r="H59" s="111"/>
      <c r="I59" s="112"/>
      <c r="J59" s="113">
        <f>+VLOOKUP(C59,'[8]Resumen Peso'!$B$1:$D$65536,3,0)</f>
        <v>6489.86519067257</v>
      </c>
      <c r="N59" s="83"/>
      <c r="O59" s="83"/>
      <c r="P59" s="83"/>
      <c r="Q59" s="83"/>
      <c r="R59" s="83"/>
    </row>
    <row r="60" spans="1:18" x14ac:dyDescent="0.2">
      <c r="A60" s="104"/>
      <c r="B60" s="105">
        <f t="shared" si="0"/>
        <v>44</v>
      </c>
      <c r="C60" s="106" t="s">
        <v>87</v>
      </c>
      <c r="D60" s="107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108" t="s">
        <v>44</v>
      </c>
      <c r="F60" s="109">
        <v>0</v>
      </c>
      <c r="G60" s="110">
        <f>VLOOKUP(C60,'[8]Resumen Peso'!$B$1:$D$65536,3,0)*$C$14</f>
        <v>11959.203322176358</v>
      </c>
      <c r="H60" s="111"/>
      <c r="I60" s="112"/>
      <c r="J60" s="113">
        <f>+VLOOKUP(C60,'[8]Resumen Peso'!$B$1:$D$65536,3,0)</f>
        <v>7425.3412541929401</v>
      </c>
      <c r="N60" s="83"/>
      <c r="O60" s="83"/>
      <c r="P60" s="83"/>
      <c r="Q60" s="83"/>
      <c r="R60" s="83"/>
    </row>
    <row r="61" spans="1:18" x14ac:dyDescent="0.2">
      <c r="A61" s="104"/>
      <c r="B61" s="105">
        <f t="shared" si="0"/>
        <v>45</v>
      </c>
      <c r="C61" s="106" t="s">
        <v>88</v>
      </c>
      <c r="D61" s="107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108" t="s">
        <v>44</v>
      </c>
      <c r="F61" s="109">
        <v>0</v>
      </c>
      <c r="G61" s="110">
        <f>VLOOKUP(C61,'[8]Resumen Peso'!$B$1:$D$65536,3,0)*$C$14</f>
        <v>13452.422184675319</v>
      </c>
      <c r="H61" s="111"/>
      <c r="I61" s="112"/>
      <c r="J61" s="113">
        <f>+VLOOKUP(C61,'[8]Resumen Peso'!$B$1:$D$65536,3,0)</f>
        <v>8352.4648528604503</v>
      </c>
      <c r="N61" s="83"/>
      <c r="O61" s="83"/>
      <c r="P61" s="83"/>
      <c r="Q61" s="83"/>
      <c r="R61" s="83"/>
    </row>
    <row r="62" spans="1:18" x14ac:dyDescent="0.2">
      <c r="A62" s="104"/>
      <c r="B62" s="105">
        <f t="shared" si="0"/>
        <v>46</v>
      </c>
      <c r="C62" s="106" t="s">
        <v>89</v>
      </c>
      <c r="D62" s="107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108" t="s">
        <v>44</v>
      </c>
      <c r="F62" s="109">
        <v>0</v>
      </c>
      <c r="G62" s="110">
        <f>VLOOKUP(C62,'[8]Resumen Peso'!$B$1:$D$65536,3,0)*$C$14</f>
        <v>14932.188624989607</v>
      </c>
      <c r="H62" s="111"/>
      <c r="I62" s="112"/>
      <c r="J62" s="113">
        <f>+VLOOKUP(C62,'[8]Resumen Peso'!$B$1:$D$65536,3,0)</f>
        <v>9271.2359866751012</v>
      </c>
      <c r="N62" s="83"/>
      <c r="O62" s="83"/>
      <c r="P62" s="83"/>
      <c r="Q62" s="83"/>
      <c r="R62" s="83"/>
    </row>
    <row r="63" spans="1:18" x14ac:dyDescent="0.2">
      <c r="A63" s="104"/>
      <c r="B63" s="105">
        <f t="shared" si="0"/>
        <v>47</v>
      </c>
      <c r="C63" s="106" t="s">
        <v>90</v>
      </c>
      <c r="D63" s="107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108" t="s">
        <v>44</v>
      </c>
      <c r="F63" s="109">
        <v>0</v>
      </c>
      <c r="G63" s="110">
        <f>VLOOKUP(C63,'[8]Resumen Peso'!$B$1:$D$65536,3,0)*$C$14</f>
        <v>16411.95506530389</v>
      </c>
      <c r="H63" s="111"/>
      <c r="I63" s="112"/>
      <c r="J63" s="113">
        <f>+VLOOKUP(C63,'[8]Resumen Peso'!$B$1:$D$65536,3,0)</f>
        <v>10190.007120489749</v>
      </c>
      <c r="N63" s="83"/>
      <c r="O63" s="83"/>
      <c r="P63" s="83"/>
      <c r="Q63" s="83"/>
      <c r="R63" s="83"/>
    </row>
    <row r="64" spans="1:18" x14ac:dyDescent="0.2">
      <c r="A64" s="104"/>
      <c r="B64" s="105">
        <f t="shared" si="0"/>
        <v>48</v>
      </c>
      <c r="C64" s="106" t="s">
        <v>91</v>
      </c>
      <c r="D64" s="107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108" t="s">
        <v>44</v>
      </c>
      <c r="F64" s="109">
        <v>0</v>
      </c>
      <c r="G64" s="110">
        <f>VLOOKUP(C64,'[8]Resumen Peso'!$B$1:$D$65536,3,0)*$C$14</f>
        <v>18399.119965579757</v>
      </c>
      <c r="H64" s="111"/>
      <c r="I64" s="112"/>
      <c r="J64" s="113">
        <f>+VLOOKUP(C64,'[8]Resumen Peso'!$B$1:$D$65536,3,0)</f>
        <v>11423.81652362459</v>
      </c>
      <c r="N64" s="83"/>
      <c r="O64" s="83"/>
      <c r="P64" s="83"/>
      <c r="Q64" s="83"/>
      <c r="R64" s="83"/>
    </row>
    <row r="65" spans="1:18" x14ac:dyDescent="0.2">
      <c r="A65" s="104"/>
      <c r="B65" s="105">
        <f t="shared" si="0"/>
        <v>49</v>
      </c>
      <c r="C65" s="106" t="s">
        <v>92</v>
      </c>
      <c r="D65" s="107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108" t="s">
        <v>44</v>
      </c>
      <c r="F65" s="109">
        <v>0</v>
      </c>
      <c r="G65" s="110">
        <f>VLOOKUP(C65,'[8]Resumen Peso'!$B$1:$D$65536,3,0)*$C$14</f>
        <v>20420.776876337135</v>
      </c>
      <c r="H65" s="111"/>
      <c r="I65" s="112"/>
      <c r="J65" s="113">
        <f>+VLOOKUP(C65,'[8]Resumen Peso'!$B$1:$D$65536,3,0)</f>
        <v>12679.041646642163</v>
      </c>
      <c r="N65" s="83"/>
      <c r="O65" s="83"/>
      <c r="P65" s="83"/>
      <c r="Q65" s="83"/>
      <c r="R65" s="83"/>
    </row>
    <row r="66" spans="1:18" x14ac:dyDescent="0.2">
      <c r="A66" s="104"/>
      <c r="B66" s="105">
        <f t="shared" si="0"/>
        <v>50</v>
      </c>
      <c r="C66" s="106" t="s">
        <v>93</v>
      </c>
      <c r="D66" s="107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108" t="s">
        <v>44</v>
      </c>
      <c r="F66" s="109">
        <v>0</v>
      </c>
      <c r="G66" s="110">
        <f>VLOOKUP(C66,'[8]Resumen Peso'!$B$1:$D$65536,3,0)*$C$14</f>
        <v>22442.433787094509</v>
      </c>
      <c r="H66" s="111"/>
      <c r="I66" s="112"/>
      <c r="J66" s="113">
        <f>+VLOOKUP(C66,'[8]Resumen Peso'!$B$1:$D$65536,3,0)</f>
        <v>13934.266769659736</v>
      </c>
      <c r="N66" s="83"/>
      <c r="O66" s="83"/>
      <c r="P66" s="83"/>
      <c r="Q66" s="83"/>
      <c r="R66" s="83"/>
    </row>
    <row r="67" spans="1:18" x14ac:dyDescent="0.2">
      <c r="A67" s="104"/>
      <c r="B67" s="105">
        <f t="shared" si="0"/>
        <v>51</v>
      </c>
      <c r="C67" s="106" t="s">
        <v>94</v>
      </c>
      <c r="D67" s="107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108" t="s">
        <v>44</v>
      </c>
      <c r="F67" s="109">
        <v>0</v>
      </c>
      <c r="G67" s="110">
        <f>VLOOKUP(C67,'[8]Resumen Peso'!$B$1:$D$65536,3,0)*$C$14</f>
        <v>24829.459237723309</v>
      </c>
      <c r="H67" s="111"/>
      <c r="I67" s="112"/>
      <c r="J67" s="113">
        <f>+VLOOKUP(C67,'[8]Resumen Peso'!$B$1:$D$65536,3,0)</f>
        <v>15416.345305819033</v>
      </c>
      <c r="N67" s="83"/>
      <c r="O67" s="83"/>
      <c r="P67" s="83"/>
      <c r="Q67" s="83"/>
      <c r="R67" s="83"/>
    </row>
    <row r="68" spans="1:18" x14ac:dyDescent="0.2">
      <c r="A68" s="104"/>
      <c r="B68" s="105">
        <f t="shared" si="0"/>
        <v>52</v>
      </c>
      <c r="C68" s="106" t="s">
        <v>95</v>
      </c>
      <c r="D68" s="107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108" t="s">
        <v>44</v>
      </c>
      <c r="F68" s="109">
        <v>0</v>
      </c>
      <c r="G68" s="110">
        <f>VLOOKUP(C68,'[8]Resumen Peso'!$B$1:$D$65536,3,0)*$C$14</f>
        <v>27649.731890560481</v>
      </c>
      <c r="H68" s="111"/>
      <c r="I68" s="112"/>
      <c r="J68" s="113">
        <f>+VLOOKUP(C68,'[8]Resumen Peso'!$B$1:$D$65536,3,0)</f>
        <v>17167.422389553489</v>
      </c>
      <c r="N68" s="83"/>
      <c r="O68" s="83"/>
      <c r="P68" s="83"/>
      <c r="Q68" s="83"/>
      <c r="R68" s="83"/>
    </row>
    <row r="69" spans="1:18" x14ac:dyDescent="0.2">
      <c r="A69" s="104"/>
      <c r="B69" s="105">
        <f t="shared" si="0"/>
        <v>53</v>
      </c>
      <c r="C69" s="106" t="s">
        <v>96</v>
      </c>
      <c r="D69" s="107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108" t="s">
        <v>44</v>
      </c>
      <c r="F69" s="109">
        <v>0</v>
      </c>
      <c r="G69" s="110">
        <f>VLOOKUP(C69,'[8]Resumen Peso'!$B$1:$D$65536,3,0)*$C$14</f>
        <v>30967.699717427742</v>
      </c>
      <c r="H69" s="111"/>
      <c r="I69" s="112"/>
      <c r="J69" s="113">
        <f>+VLOOKUP(C69,'[8]Resumen Peso'!$B$1:$D$65536,3,0)</f>
        <v>19227.513076299911</v>
      </c>
      <c r="N69" s="83"/>
      <c r="O69" s="83"/>
      <c r="P69" s="83"/>
      <c r="Q69" s="83"/>
      <c r="R69" s="83"/>
    </row>
    <row r="70" spans="1:18" x14ac:dyDescent="0.2">
      <c r="A70" s="104"/>
      <c r="B70" s="105">
        <f t="shared" si="0"/>
        <v>54</v>
      </c>
      <c r="C70" s="106" t="s">
        <v>97</v>
      </c>
      <c r="D70" s="107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108" t="s">
        <v>44</v>
      </c>
      <c r="F70" s="109">
        <v>0</v>
      </c>
      <c r="G70" s="110">
        <f>VLOOKUP(C70,'[8]Resumen Peso'!$B$1:$D$65536,3,0)*$C$14</f>
        <v>31969.532453018415</v>
      </c>
      <c r="H70" s="111"/>
      <c r="I70" s="112"/>
      <c r="J70" s="113">
        <f>+VLOOKUP(C70,'[8]Resumen Peso'!$B$1:$D$65536,3,0)</f>
        <v>19849.540291740599</v>
      </c>
      <c r="N70" s="83"/>
      <c r="O70" s="83"/>
      <c r="P70" s="83"/>
      <c r="Q70" s="83"/>
      <c r="R70" s="83"/>
    </row>
    <row r="71" spans="1:18" x14ac:dyDescent="0.2">
      <c r="A71" s="104"/>
      <c r="B71" s="105">
        <f t="shared" si="0"/>
        <v>55</v>
      </c>
      <c r="C71" s="106" t="s">
        <v>98</v>
      </c>
      <c r="D71" s="107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108" t="s">
        <v>44</v>
      </c>
      <c r="F71" s="109">
        <v>0</v>
      </c>
      <c r="G71" s="110">
        <f>VLOOKUP(C71,'[8]Resumen Peso'!$B$1:$D$65536,3,0)*$C$14</f>
        <v>35640.504406932458</v>
      </c>
      <c r="H71" s="111"/>
      <c r="I71" s="112"/>
      <c r="J71" s="113">
        <f>+VLOOKUP(C71,'[8]Resumen Peso'!$B$1:$D$65536,3,0)</f>
        <v>22128.807460134445</v>
      </c>
      <c r="N71" s="83"/>
      <c r="O71" s="83"/>
      <c r="P71" s="83"/>
      <c r="Q71" s="83"/>
      <c r="R71" s="83"/>
    </row>
    <row r="72" spans="1:18" x14ac:dyDescent="0.2">
      <c r="A72" s="104"/>
      <c r="B72" s="105">
        <f t="shared" si="0"/>
        <v>56</v>
      </c>
      <c r="C72" s="106" t="s">
        <v>99</v>
      </c>
      <c r="D72" s="107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108" t="s">
        <v>44</v>
      </c>
      <c r="F72" s="109">
        <v>0</v>
      </c>
      <c r="G72" s="110">
        <f>VLOOKUP(C72,'[8]Resumen Peso'!$B$1:$D$65536,3,0)*$C$14</f>
        <v>39311.476360846493</v>
      </c>
      <c r="H72" s="111"/>
      <c r="I72" s="112"/>
      <c r="J72" s="113">
        <f>+VLOOKUP(C72,'[8]Resumen Peso'!$B$1:$D$65536,3,0)</f>
        <v>24408.074628528291</v>
      </c>
      <c r="N72" s="83"/>
      <c r="O72" s="83"/>
      <c r="P72" s="83"/>
      <c r="Q72" s="83"/>
      <c r="R72" s="83"/>
    </row>
    <row r="73" spans="1:18" x14ac:dyDescent="0.2">
      <c r="A73" s="104"/>
      <c r="B73" s="105">
        <f t="shared" si="0"/>
        <v>57</v>
      </c>
      <c r="C73" s="106" t="s">
        <v>100</v>
      </c>
      <c r="D73" s="107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108" t="s">
        <v>44</v>
      </c>
      <c r="F73" s="109">
        <v>0</v>
      </c>
      <c r="G73" s="110">
        <f>VLOOKUP(C73,'[8]Resumen Peso'!$B$1:$D$65536,3,0)*$C$14</f>
        <v>9542.3559177081188</v>
      </c>
      <c r="H73" s="111"/>
      <c r="I73" s="112"/>
      <c r="J73" s="113">
        <f>+VLOOKUP(C73,'[8]Resumen Peso'!$B$1:$D$65536,3,0)</f>
        <v>5924.7465863015241</v>
      </c>
      <c r="N73" s="83"/>
      <c r="O73" s="83"/>
      <c r="P73" s="83"/>
      <c r="Q73" s="83"/>
      <c r="R73" s="83"/>
    </row>
    <row r="74" spans="1:18" x14ac:dyDescent="0.2">
      <c r="A74" s="104"/>
      <c r="B74" s="105">
        <f t="shared" si="0"/>
        <v>58</v>
      </c>
      <c r="C74" s="106" t="s">
        <v>101</v>
      </c>
      <c r="D74" s="107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108" t="s">
        <v>44</v>
      </c>
      <c r="F74" s="109">
        <v>0</v>
      </c>
      <c r="G74" s="110">
        <f>VLOOKUP(C74,'[8]Resumen Peso'!$B$1:$D$65536,3,0)*$C$14</f>
        <v>10917.830644584965</v>
      </c>
      <c r="H74" s="111"/>
      <c r="I74" s="112"/>
      <c r="J74" s="113">
        <f>+VLOOKUP(C74,'[8]Resumen Peso'!$B$1:$D$65536,3,0)</f>
        <v>6778.7641122548966</v>
      </c>
      <c r="N74" s="83"/>
      <c r="O74" s="83"/>
      <c r="P74" s="83"/>
      <c r="Q74" s="83"/>
      <c r="R74" s="83"/>
    </row>
    <row r="75" spans="1:18" x14ac:dyDescent="0.2">
      <c r="A75" s="104"/>
      <c r="B75" s="105">
        <f t="shared" si="0"/>
        <v>59</v>
      </c>
      <c r="C75" s="106" t="s">
        <v>102</v>
      </c>
      <c r="D75" s="107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108" t="s">
        <v>44</v>
      </c>
      <c r="F75" s="109">
        <v>0</v>
      </c>
      <c r="G75" s="110">
        <f>VLOOKUP(C75,'[8]Resumen Peso'!$B$1:$D$65536,3,0)*$C$14</f>
        <v>12281.024347114695</v>
      </c>
      <c r="H75" s="111"/>
      <c r="I75" s="112"/>
      <c r="J75" s="113">
        <f>+VLOOKUP(C75,'[8]Resumen Peso'!$B$1:$D$65536,3,0)</f>
        <v>7625.1564817265426</v>
      </c>
      <c r="N75" s="83"/>
      <c r="O75" s="83"/>
      <c r="P75" s="83"/>
      <c r="Q75" s="83"/>
      <c r="R75" s="83"/>
    </row>
    <row r="76" spans="1:18" x14ac:dyDescent="0.2">
      <c r="A76" s="104"/>
      <c r="B76" s="105">
        <f t="shared" si="0"/>
        <v>60</v>
      </c>
      <c r="C76" s="106" t="s">
        <v>103</v>
      </c>
      <c r="D76" s="107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108" t="s">
        <v>44</v>
      </c>
      <c r="F76" s="109">
        <v>0</v>
      </c>
      <c r="G76" s="110">
        <f>VLOOKUP(C76,'[8]Resumen Peso'!$B$1:$D$65536,3,0)*$C$14</f>
        <v>13631.937025297311</v>
      </c>
      <c r="H76" s="111"/>
      <c r="I76" s="112"/>
      <c r="J76" s="113">
        <f>+VLOOKUP(C76,'[8]Resumen Peso'!$B$1:$D$65536,3,0)</f>
        <v>8463.9236947164627</v>
      </c>
      <c r="N76" s="83"/>
      <c r="O76" s="83"/>
      <c r="P76" s="83"/>
      <c r="Q76" s="83"/>
      <c r="R76" s="83"/>
    </row>
    <row r="77" spans="1:18" x14ac:dyDescent="0.2">
      <c r="A77" s="104"/>
      <c r="B77" s="105">
        <f t="shared" si="0"/>
        <v>61</v>
      </c>
      <c r="C77" s="106" t="s">
        <v>104</v>
      </c>
      <c r="D77" s="107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108" t="s">
        <v>44</v>
      </c>
      <c r="F77" s="109">
        <v>0</v>
      </c>
      <c r="G77" s="110">
        <f>VLOOKUP(C77,'[8]Resumen Peso'!$B$1:$D$65536,3,0)*$C$14</f>
        <v>14982.849703479926</v>
      </c>
      <c r="H77" s="111"/>
      <c r="I77" s="112"/>
      <c r="J77" s="113">
        <f>+VLOOKUP(C77,'[8]Resumen Peso'!$B$1:$D$65536,3,0)</f>
        <v>9302.690907706381</v>
      </c>
      <c r="N77" s="83"/>
      <c r="O77" s="83"/>
      <c r="P77" s="83"/>
      <c r="Q77" s="83"/>
      <c r="R77" s="83"/>
    </row>
    <row r="78" spans="1:18" x14ac:dyDescent="0.2">
      <c r="A78" s="104"/>
      <c r="B78" s="105">
        <f t="shared" si="0"/>
        <v>62</v>
      </c>
      <c r="C78" s="106" t="s">
        <v>105</v>
      </c>
      <c r="D78" s="107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108" t="s">
        <v>44</v>
      </c>
      <c r="F78" s="109">
        <v>0</v>
      </c>
      <c r="G78" s="110">
        <f>VLOOKUP(C78,'[8]Resumen Peso'!$B$1:$D$65536,3,0)*$C$14</f>
        <v>16796.978057987017</v>
      </c>
      <c r="H78" s="111"/>
      <c r="I78" s="112"/>
      <c r="J78" s="113">
        <f>+VLOOKUP(C78,'[8]Resumen Peso'!$B$1:$D$65536,3,0)</f>
        <v>10429.063772874064</v>
      </c>
      <c r="N78" s="83"/>
      <c r="O78" s="83"/>
      <c r="P78" s="83"/>
      <c r="Q78" s="83"/>
      <c r="R78" s="83"/>
    </row>
    <row r="79" spans="1:18" x14ac:dyDescent="0.2">
      <c r="A79" s="104"/>
      <c r="B79" s="105">
        <f t="shared" si="0"/>
        <v>63</v>
      </c>
      <c r="C79" s="106" t="s">
        <v>106</v>
      </c>
      <c r="D79" s="107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108" t="s">
        <v>44</v>
      </c>
      <c r="F79" s="109">
        <v>0</v>
      </c>
      <c r="G79" s="110">
        <f>VLOOKUP(C79,'[8]Resumen Peso'!$B$1:$D$65536,3,0)*$C$14</f>
        <v>18642.594958920108</v>
      </c>
      <c r="H79" s="111"/>
      <c r="I79" s="112"/>
      <c r="J79" s="113">
        <f>+VLOOKUP(C79,'[8]Resumen Peso'!$B$1:$D$65536,3,0)</f>
        <v>11574.987539260892</v>
      </c>
      <c r="N79" s="83"/>
      <c r="O79" s="83"/>
      <c r="P79" s="83"/>
      <c r="Q79" s="83"/>
      <c r="R79" s="83"/>
    </row>
    <row r="80" spans="1:18" x14ac:dyDescent="0.2">
      <c r="A80" s="104"/>
      <c r="B80" s="105">
        <f t="shared" si="0"/>
        <v>64</v>
      </c>
      <c r="C80" s="106" t="s">
        <v>107</v>
      </c>
      <c r="D80" s="107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108" t="s">
        <v>44</v>
      </c>
      <c r="F80" s="109">
        <v>0</v>
      </c>
      <c r="G80" s="110">
        <f>VLOOKUP(C80,'[8]Resumen Peso'!$B$1:$D$65536,3,0)*$C$14</f>
        <v>20488.211859853196</v>
      </c>
      <c r="H80" s="111"/>
      <c r="I80" s="112"/>
      <c r="J80" s="113">
        <f>+VLOOKUP(C80,'[8]Resumen Peso'!$B$1:$D$65536,3,0)</f>
        <v>12720.91130564772</v>
      </c>
      <c r="N80" s="83"/>
      <c r="O80" s="83"/>
      <c r="P80" s="83"/>
      <c r="Q80" s="83"/>
      <c r="R80" s="83"/>
    </row>
    <row r="81" spans="1:18" x14ac:dyDescent="0.2">
      <c r="A81" s="104"/>
      <c r="B81" s="105">
        <f t="shared" si="0"/>
        <v>65</v>
      </c>
      <c r="C81" s="106" t="s">
        <v>108</v>
      </c>
      <c r="D81" s="107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108" t="s">
        <v>44</v>
      </c>
      <c r="F81" s="109">
        <v>0</v>
      </c>
      <c r="G81" s="110">
        <f>VLOOKUP(C81,'[8]Resumen Peso'!$B$1:$D$65536,3,0)*$C$14</f>
        <v>22667.382069791289</v>
      </c>
      <c r="H81" s="111"/>
      <c r="I81" s="112"/>
      <c r="J81" s="113">
        <f>+VLOOKUP(C81,'[8]Resumen Peso'!$B$1:$D$65536,3,0)</f>
        <v>14073.934749087006</v>
      </c>
      <c r="N81" s="83"/>
      <c r="O81" s="83"/>
      <c r="P81" s="83"/>
      <c r="Q81" s="83"/>
      <c r="R81" s="83"/>
    </row>
    <row r="82" spans="1:18" x14ac:dyDescent="0.2">
      <c r="A82" s="104"/>
      <c r="B82" s="105">
        <f t="shared" ref="B82:B145" si="1">1+B81</f>
        <v>66</v>
      </c>
      <c r="C82" s="106" t="s">
        <v>109</v>
      </c>
      <c r="D82" s="107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108" t="s">
        <v>44</v>
      </c>
      <c r="F82" s="109">
        <v>0</v>
      </c>
      <c r="G82" s="110">
        <f>VLOOKUP(C82,'[8]Resumen Peso'!$B$1:$D$65536,3,0)*$C$14</f>
        <v>25242.073574377824</v>
      </c>
      <c r="H82" s="111"/>
      <c r="I82" s="112"/>
      <c r="J82" s="113">
        <f>+VLOOKUP(C82,'[8]Resumen Peso'!$B$1:$D$65536,3,0)</f>
        <v>15672.533128159248</v>
      </c>
      <c r="N82" s="83"/>
      <c r="O82" s="83"/>
      <c r="P82" s="83"/>
      <c r="Q82" s="83"/>
      <c r="R82" s="83"/>
    </row>
    <row r="83" spans="1:18" x14ac:dyDescent="0.2">
      <c r="A83" s="104"/>
      <c r="B83" s="105">
        <f t="shared" si="1"/>
        <v>67</v>
      </c>
      <c r="C83" s="106" t="s">
        <v>110</v>
      </c>
      <c r="D83" s="107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108" t="s">
        <v>44</v>
      </c>
      <c r="F83" s="109">
        <v>0</v>
      </c>
      <c r="G83" s="110">
        <f>VLOOKUP(C83,'[8]Resumen Peso'!$B$1:$D$65536,3,0)*$C$14</f>
        <v>28271.122403303165</v>
      </c>
      <c r="H83" s="111"/>
      <c r="I83" s="112"/>
      <c r="J83" s="113">
        <f>+VLOOKUP(C83,'[8]Resumen Peso'!$B$1:$D$65536,3,0)</f>
        <v>17553.237103538358</v>
      </c>
      <c r="N83" s="83"/>
      <c r="O83" s="83"/>
      <c r="P83" s="83"/>
      <c r="Q83" s="83"/>
      <c r="R83" s="83"/>
    </row>
    <row r="84" spans="1:18" x14ac:dyDescent="0.2">
      <c r="A84" s="104"/>
      <c r="B84" s="105">
        <f t="shared" si="1"/>
        <v>68</v>
      </c>
      <c r="C84" s="106" t="s">
        <v>111</v>
      </c>
      <c r="D84" s="107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108" t="s">
        <v>44</v>
      </c>
      <c r="F84" s="109">
        <v>0</v>
      </c>
      <c r="G84" s="110">
        <f>VLOOKUP(C84,'[8]Resumen Peso'!$B$1:$D$65536,3,0)*$C$14</f>
        <v>29185.718455123595</v>
      </c>
      <c r="H84" s="111"/>
      <c r="I84" s="112"/>
      <c r="J84" s="113">
        <f>+VLOOKUP(C84,'[8]Resumen Peso'!$B$1:$D$65536,3,0)</f>
        <v>18121.099996370951</v>
      </c>
      <c r="N84" s="83"/>
      <c r="O84" s="83"/>
      <c r="P84" s="83"/>
      <c r="Q84" s="83"/>
      <c r="R84" s="83"/>
    </row>
    <row r="85" spans="1:18" x14ac:dyDescent="0.2">
      <c r="A85" s="104"/>
      <c r="B85" s="105">
        <f t="shared" si="1"/>
        <v>69</v>
      </c>
      <c r="C85" s="106" t="s">
        <v>112</v>
      </c>
      <c r="D85" s="107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108" t="s">
        <v>44</v>
      </c>
      <c r="F85" s="109">
        <v>0</v>
      </c>
      <c r="G85" s="110">
        <f>VLOOKUP(C85,'[8]Resumen Peso'!$B$1:$D$65536,3,0)*$C$14</f>
        <v>32537.032837373015</v>
      </c>
      <c r="H85" s="111"/>
      <c r="I85" s="112"/>
      <c r="J85" s="113">
        <f>+VLOOKUP(C85,'[8]Resumen Peso'!$B$1:$D$65536,3,0)</f>
        <v>20201.895202197269</v>
      </c>
      <c r="N85" s="83"/>
      <c r="O85" s="83"/>
      <c r="P85" s="83"/>
      <c r="Q85" s="83"/>
      <c r="R85" s="83"/>
    </row>
    <row r="86" spans="1:18" x14ac:dyDescent="0.2">
      <c r="A86" s="104"/>
      <c r="B86" s="105">
        <f t="shared" si="1"/>
        <v>70</v>
      </c>
      <c r="C86" s="106" t="s">
        <v>113</v>
      </c>
      <c r="D86" s="107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108" t="s">
        <v>44</v>
      </c>
      <c r="F86" s="109">
        <v>0</v>
      </c>
      <c r="G86" s="110">
        <f>VLOOKUP(C86,'[8]Resumen Peso'!$B$1:$D$65536,3,0)*$C$14</f>
        <v>35888.347219622432</v>
      </c>
      <c r="H86" s="111"/>
      <c r="I86" s="112"/>
      <c r="J86" s="113">
        <f>+VLOOKUP(C86,'[8]Resumen Peso'!$B$1:$D$65536,3,0)</f>
        <v>22282.690408023587</v>
      </c>
      <c r="N86" s="83"/>
      <c r="O86" s="83"/>
      <c r="P86" s="83"/>
      <c r="Q86" s="83"/>
      <c r="R86" s="83"/>
    </row>
    <row r="87" spans="1:18" x14ac:dyDescent="0.2">
      <c r="A87" s="104"/>
      <c r="B87" s="105">
        <f t="shared" si="1"/>
        <v>71</v>
      </c>
      <c r="C87" s="106" t="s">
        <v>114</v>
      </c>
      <c r="D87" s="107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108" t="s">
        <v>44</v>
      </c>
      <c r="F87" s="109">
        <v>0</v>
      </c>
      <c r="G87" s="110">
        <f>VLOOKUP(C87,'[8]Resumen Peso'!$B$1:$D$65536,3,0)*$C$14</f>
        <v>7428.2775434392779</v>
      </c>
      <c r="H87" s="111"/>
      <c r="I87" s="112"/>
      <c r="J87" s="113">
        <f>+VLOOKUP(C87,'[8]Resumen Peso'!$B$1:$D$65536,3,0)</f>
        <v>4612.1379664658962</v>
      </c>
      <c r="N87" s="83"/>
      <c r="O87" s="83"/>
      <c r="P87" s="83"/>
      <c r="Q87" s="83"/>
      <c r="R87" s="83"/>
    </row>
    <row r="88" spans="1:18" x14ac:dyDescent="0.2">
      <c r="A88" s="104"/>
      <c r="B88" s="105">
        <f t="shared" si="1"/>
        <v>72</v>
      </c>
      <c r="C88" s="106" t="s">
        <v>115</v>
      </c>
      <c r="D88" s="107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108" t="s">
        <v>44</v>
      </c>
      <c r="F88" s="109">
        <v>0</v>
      </c>
      <c r="G88" s="110">
        <f>VLOOKUP(C88,'[8]Resumen Peso'!$B$1:$D$65536,3,0)*$C$14</f>
        <v>8499.0202524034976</v>
      </c>
      <c r="H88" s="111"/>
      <c r="I88" s="112"/>
      <c r="J88" s="113">
        <f>+VLOOKUP(C88,'[8]Resumen Peso'!$B$1:$D$65536,3,0)</f>
        <v>5276.9506463168364</v>
      </c>
      <c r="N88" s="83"/>
      <c r="O88" s="83"/>
      <c r="P88" s="83"/>
      <c r="Q88" s="83"/>
      <c r="R88" s="83"/>
    </row>
    <row r="89" spans="1:18" x14ac:dyDescent="0.2">
      <c r="A89" s="104"/>
      <c r="B89" s="105">
        <f t="shared" si="1"/>
        <v>73</v>
      </c>
      <c r="C89" s="106" t="s">
        <v>116</v>
      </c>
      <c r="D89" s="107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108" t="s">
        <v>44</v>
      </c>
      <c r="F89" s="109">
        <v>0</v>
      </c>
      <c r="G89" s="110">
        <f>VLOOKUP(C89,'[8]Resumen Peso'!$B$1:$D$65536,3,0)*$C$14</f>
        <v>9560.2027586091081</v>
      </c>
      <c r="H89" s="111"/>
      <c r="I89" s="112"/>
      <c r="J89" s="113">
        <f>+VLOOKUP(C89,'[8]Resumen Peso'!$B$1:$D$65536,3,0)</f>
        <v>5935.8274986691067</v>
      </c>
      <c r="N89" s="83"/>
      <c r="O89" s="83"/>
      <c r="P89" s="83"/>
      <c r="Q89" s="83"/>
      <c r="R89" s="83"/>
    </row>
    <row r="90" spans="1:18" x14ac:dyDescent="0.2">
      <c r="A90" s="104"/>
      <c r="B90" s="105">
        <f t="shared" si="1"/>
        <v>74</v>
      </c>
      <c r="C90" s="106" t="s">
        <v>117</v>
      </c>
      <c r="D90" s="107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108" t="s">
        <v>44</v>
      </c>
      <c r="F90" s="109">
        <v>0</v>
      </c>
      <c r="G90" s="110">
        <f>VLOOKUP(C90,'[8]Resumen Peso'!$B$1:$D$65536,3,0)*$C$14</f>
        <v>10611.825062056112</v>
      </c>
      <c r="H90" s="111"/>
      <c r="I90" s="112"/>
      <c r="J90" s="113">
        <f>+VLOOKUP(C90,'[8]Resumen Peso'!$B$1:$D$65536,3,0)</f>
        <v>6588.7685235227091</v>
      </c>
      <c r="N90" s="83"/>
      <c r="O90" s="83"/>
      <c r="P90" s="83"/>
      <c r="Q90" s="83"/>
      <c r="R90" s="83"/>
    </row>
    <row r="91" spans="1:18" x14ac:dyDescent="0.2">
      <c r="A91" s="104"/>
      <c r="B91" s="105">
        <f t="shared" si="1"/>
        <v>75</v>
      </c>
      <c r="C91" s="106" t="s">
        <v>118</v>
      </c>
      <c r="D91" s="107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108" t="s">
        <v>44</v>
      </c>
      <c r="F91" s="109">
        <v>0</v>
      </c>
      <c r="G91" s="110">
        <f>VLOOKUP(C91,'[8]Resumen Peso'!$B$1:$D$65536,3,0)*$C$14</f>
        <v>11663.447365503112</v>
      </c>
      <c r="H91" s="111"/>
      <c r="I91" s="112"/>
      <c r="J91" s="113">
        <f>+VLOOKUP(C91,'[8]Resumen Peso'!$B$1:$D$65536,3,0)</f>
        <v>7241.7095483763096</v>
      </c>
      <c r="N91" s="83"/>
      <c r="O91" s="83"/>
      <c r="P91" s="83"/>
      <c r="Q91" s="83"/>
      <c r="R91" s="83"/>
    </row>
    <row r="92" spans="1:18" x14ac:dyDescent="0.2">
      <c r="A92" s="104"/>
      <c r="B92" s="105">
        <f t="shared" si="1"/>
        <v>76</v>
      </c>
      <c r="C92" s="106" t="s">
        <v>119</v>
      </c>
      <c r="D92" s="107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108" t="s">
        <v>44</v>
      </c>
      <c r="F92" s="109">
        <v>0</v>
      </c>
      <c r="G92" s="110">
        <f>VLOOKUP(C92,'[8]Resumen Peso'!$B$1:$D$65536,3,0)*$C$14</f>
        <v>13075.661396599333</v>
      </c>
      <c r="H92" s="111"/>
      <c r="I92" s="112"/>
      <c r="J92" s="113">
        <f>+VLOOKUP(C92,'[8]Resumen Peso'!$B$1:$D$65536,3,0)</f>
        <v>8118.5381148247134</v>
      </c>
      <c r="N92" s="83"/>
      <c r="O92" s="83"/>
      <c r="P92" s="83"/>
      <c r="Q92" s="83"/>
      <c r="R92" s="83"/>
    </row>
    <row r="93" spans="1:18" x14ac:dyDescent="0.2">
      <c r="A93" s="104"/>
      <c r="B93" s="105">
        <f t="shared" si="1"/>
        <v>77</v>
      </c>
      <c r="C93" s="106" t="s">
        <v>120</v>
      </c>
      <c r="D93" s="107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108" t="s">
        <v>44</v>
      </c>
      <c r="F93" s="109">
        <v>0</v>
      </c>
      <c r="G93" s="110">
        <f>VLOOKUP(C93,'[8]Resumen Peso'!$B$1:$D$65536,3,0)*$C$14</f>
        <v>14512.387787568627</v>
      </c>
      <c r="H93" s="111"/>
      <c r="I93" s="112"/>
      <c r="J93" s="113">
        <f>+VLOOKUP(C93,'[8]Resumen Peso'!$B$1:$D$65536,3,0)</f>
        <v>9010.5861429797042</v>
      </c>
      <c r="N93" s="83"/>
      <c r="O93" s="83"/>
      <c r="P93" s="83"/>
      <c r="Q93" s="83"/>
      <c r="R93" s="83"/>
    </row>
    <row r="94" spans="1:18" x14ac:dyDescent="0.2">
      <c r="A94" s="104"/>
      <c r="B94" s="105">
        <f t="shared" si="1"/>
        <v>78</v>
      </c>
      <c r="C94" s="106" t="s">
        <v>121</v>
      </c>
      <c r="D94" s="107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108" t="s">
        <v>44</v>
      </c>
      <c r="F94" s="109">
        <v>0</v>
      </c>
      <c r="G94" s="110">
        <f>VLOOKUP(C94,'[8]Resumen Peso'!$B$1:$D$65536,3,0)*$C$14</f>
        <v>15949.11417853792</v>
      </c>
      <c r="H94" s="111"/>
      <c r="I94" s="112"/>
      <c r="J94" s="113">
        <f>+VLOOKUP(C94,'[8]Resumen Peso'!$B$1:$D$65536,3,0)</f>
        <v>9902.634171134694</v>
      </c>
      <c r="N94" s="83"/>
      <c r="O94" s="83"/>
      <c r="P94" s="83"/>
      <c r="Q94" s="83"/>
      <c r="R94" s="83"/>
    </row>
    <row r="95" spans="1:18" x14ac:dyDescent="0.2">
      <c r="A95" s="104"/>
      <c r="B95" s="105">
        <f t="shared" si="1"/>
        <v>79</v>
      </c>
      <c r="C95" s="106" t="s">
        <v>122</v>
      </c>
      <c r="D95" s="107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108" t="s">
        <v>44</v>
      </c>
      <c r="F95" s="109">
        <v>0</v>
      </c>
      <c r="G95" s="110">
        <f>VLOOKUP(C95,'[8]Resumen Peso'!$B$1:$D$65536,3,0)*$C$14</f>
        <v>17645.496211802394</v>
      </c>
      <c r="H95" s="111"/>
      <c r="I95" s="112"/>
      <c r="J95" s="113">
        <f>+VLOOKUP(C95,'[8]Resumen Peso'!$B$1:$D$65536,3,0)</f>
        <v>10955.899606559879</v>
      </c>
      <c r="N95" s="83"/>
      <c r="O95" s="83"/>
      <c r="P95" s="83"/>
      <c r="Q95" s="83"/>
      <c r="R95" s="83"/>
    </row>
    <row r="96" spans="1:18" x14ac:dyDescent="0.2">
      <c r="A96" s="104"/>
      <c r="B96" s="105">
        <f t="shared" si="1"/>
        <v>80</v>
      </c>
      <c r="C96" s="106" t="s">
        <v>123</v>
      </c>
      <c r="D96" s="107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108" t="s">
        <v>44</v>
      </c>
      <c r="F96" s="109">
        <v>0</v>
      </c>
      <c r="G96" s="110">
        <f>VLOOKUP(C96,'[8]Resumen Peso'!$B$1:$D$65536,3,0)*$C$14</f>
        <v>19649.773064367921</v>
      </c>
      <c r="H96" s="111"/>
      <c r="I96" s="112"/>
      <c r="J96" s="113">
        <f>+VLOOKUP(C96,'[8]Resumen Peso'!$B$1:$D$65536,3,0)</f>
        <v>12200.33363759452</v>
      </c>
      <c r="N96" s="83"/>
      <c r="O96" s="83"/>
      <c r="P96" s="83"/>
      <c r="Q96" s="83"/>
      <c r="R96" s="83"/>
    </row>
    <row r="97" spans="1:18" x14ac:dyDescent="0.2">
      <c r="A97" s="104"/>
      <c r="B97" s="105">
        <f t="shared" si="1"/>
        <v>81</v>
      </c>
      <c r="C97" s="106" t="s">
        <v>124</v>
      </c>
      <c r="D97" s="107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108" t="s">
        <v>44</v>
      </c>
      <c r="F97" s="109">
        <v>0</v>
      </c>
      <c r="G97" s="110">
        <f>VLOOKUP(C97,'[8]Resumen Peso'!$B$1:$D$65536,3,0)*$C$14</f>
        <v>22007.745832092074</v>
      </c>
      <c r="H97" s="111"/>
      <c r="I97" s="112"/>
      <c r="J97" s="113">
        <f>+VLOOKUP(C97,'[8]Resumen Peso'!$B$1:$D$65536,3,0)</f>
        <v>13664.373674105864</v>
      </c>
      <c r="N97" s="83"/>
      <c r="O97" s="83"/>
      <c r="P97" s="83"/>
      <c r="Q97" s="83"/>
      <c r="R97" s="83"/>
    </row>
    <row r="98" spans="1:18" x14ac:dyDescent="0.2">
      <c r="A98" s="104"/>
      <c r="B98" s="105">
        <f t="shared" si="1"/>
        <v>82</v>
      </c>
      <c r="C98" s="106" t="s">
        <v>125</v>
      </c>
      <c r="D98" s="107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108" t="s">
        <v>44</v>
      </c>
      <c r="F98" s="109">
        <v>0</v>
      </c>
      <c r="G98" s="110">
        <f>VLOOKUP(C98,'[8]Resumen Peso'!$B$1:$D$65536,3,0)*$C$14</f>
        <v>22719.716059533315</v>
      </c>
      <c r="H98" s="111"/>
      <c r="I98" s="112"/>
      <c r="J98" s="113">
        <f>+VLOOKUP(C98,'[8]Resumen Peso'!$B$1:$D$65536,3,0)</f>
        <v>14106.428362796823</v>
      </c>
      <c r="N98" s="83"/>
      <c r="O98" s="83"/>
      <c r="P98" s="83"/>
      <c r="Q98" s="83"/>
      <c r="R98" s="83"/>
    </row>
    <row r="99" spans="1:18" x14ac:dyDescent="0.2">
      <c r="A99" s="104"/>
      <c r="B99" s="105">
        <f t="shared" si="1"/>
        <v>83</v>
      </c>
      <c r="C99" s="106" t="s">
        <v>126</v>
      </c>
      <c r="D99" s="107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108" t="s">
        <v>44</v>
      </c>
      <c r="F99" s="109">
        <v>0</v>
      </c>
      <c r="G99" s="110">
        <f>VLOOKUP(C99,'[8]Resumen Peso'!$B$1:$D$65536,3,0)*$C$14</f>
        <v>25328.557479970252</v>
      </c>
      <c r="H99" s="111"/>
      <c r="I99" s="112"/>
      <c r="J99" s="113">
        <f>+VLOOKUP(C99,'[8]Resumen Peso'!$B$1:$D$65536,3,0)</f>
        <v>15726.230058859335</v>
      </c>
      <c r="N99" s="83"/>
      <c r="O99" s="83"/>
      <c r="P99" s="83"/>
      <c r="Q99" s="83"/>
      <c r="R99" s="83"/>
    </row>
    <row r="100" spans="1:18" x14ac:dyDescent="0.2">
      <c r="A100" s="104"/>
      <c r="B100" s="105">
        <f t="shared" si="1"/>
        <v>84</v>
      </c>
      <c r="C100" s="106" t="s">
        <v>127</v>
      </c>
      <c r="D100" s="107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108" t="s">
        <v>44</v>
      </c>
      <c r="F100" s="109">
        <v>0</v>
      </c>
      <c r="G100" s="110">
        <f>VLOOKUP(C100,'[8]Resumen Peso'!$B$1:$D$65536,3,0)*$C$14</f>
        <v>27937.398900407185</v>
      </c>
      <c r="H100" s="111"/>
      <c r="I100" s="112"/>
      <c r="J100" s="113">
        <f>+VLOOKUP(C100,'[8]Resumen Peso'!$B$1:$D$65536,3,0)</f>
        <v>17346.031754921845</v>
      </c>
      <c r="N100" s="83"/>
      <c r="O100" s="83"/>
      <c r="P100" s="83"/>
      <c r="Q100" s="83"/>
      <c r="R100" s="83"/>
    </row>
    <row r="101" spans="1:18" x14ac:dyDescent="0.2">
      <c r="A101" s="104"/>
      <c r="B101" s="105">
        <f t="shared" si="1"/>
        <v>85</v>
      </c>
      <c r="C101" s="106" t="s">
        <v>128</v>
      </c>
      <c r="D101" s="107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108" t="s">
        <v>44</v>
      </c>
      <c r="F101" s="109">
        <v>0</v>
      </c>
      <c r="G101" s="110">
        <f>VLOOKUP(C101,'[8]Resumen Peso'!$B$1:$D$65536,3,0)*$C$14</f>
        <v>6773.6006521312393</v>
      </c>
      <c r="H101" s="111"/>
      <c r="I101" s="112"/>
      <c r="J101" s="113">
        <f>+VLOOKUP(C101,'[8]Resumen Peso'!$B$1:$D$65536,3,0)</f>
        <v>4205.6560965421631</v>
      </c>
      <c r="N101" s="83"/>
      <c r="O101" s="83"/>
      <c r="P101" s="83"/>
      <c r="Q101" s="83"/>
      <c r="R101" s="83"/>
    </row>
    <row r="102" spans="1:18" x14ac:dyDescent="0.2">
      <c r="A102" s="104"/>
      <c r="B102" s="105">
        <f t="shared" si="1"/>
        <v>86</v>
      </c>
      <c r="C102" s="106" t="s">
        <v>129</v>
      </c>
      <c r="D102" s="107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108" t="s">
        <v>44</v>
      </c>
      <c r="F102" s="109">
        <v>0</v>
      </c>
      <c r="G102" s="110">
        <f>VLOOKUP(C102,'[8]Resumen Peso'!$B$1:$D$65536,3,0)*$C$14</f>
        <v>7749.9755209069135</v>
      </c>
      <c r="H102" s="111"/>
      <c r="I102" s="112"/>
      <c r="J102" s="113">
        <f>+VLOOKUP(C102,'[8]Resumen Peso'!$B$1:$D$65536,3,0)</f>
        <v>4811.8767951428354</v>
      </c>
      <c r="N102" s="83"/>
      <c r="O102" s="83"/>
      <c r="P102" s="83"/>
      <c r="Q102" s="83"/>
      <c r="R102" s="83"/>
    </row>
    <row r="103" spans="1:18" x14ac:dyDescent="0.2">
      <c r="A103" s="104"/>
      <c r="B103" s="105">
        <f t="shared" si="1"/>
        <v>87</v>
      </c>
      <c r="C103" s="106" t="s">
        <v>130</v>
      </c>
      <c r="D103" s="107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108" t="s">
        <v>44</v>
      </c>
      <c r="F103" s="109">
        <v>0</v>
      </c>
      <c r="G103" s="110">
        <f>VLOOKUP(C103,'[8]Resumen Peso'!$B$1:$D$65536,3,0)*$C$14</f>
        <v>8717.6327569256628</v>
      </c>
      <c r="H103" s="111"/>
      <c r="I103" s="112"/>
      <c r="J103" s="113">
        <f>+VLOOKUP(C103,'[8]Resumen Peso'!$B$1:$D$65536,3,0)</f>
        <v>5412.6848089345731</v>
      </c>
      <c r="N103" s="83"/>
      <c r="O103" s="83"/>
      <c r="P103" s="83"/>
      <c r="Q103" s="83"/>
      <c r="R103" s="83"/>
    </row>
    <row r="104" spans="1:18" x14ac:dyDescent="0.2">
      <c r="A104" s="104"/>
      <c r="B104" s="105">
        <f t="shared" si="1"/>
        <v>88</v>
      </c>
      <c r="C104" s="106" t="s">
        <v>131</v>
      </c>
      <c r="D104" s="107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108" t="s">
        <v>44</v>
      </c>
      <c r="F104" s="109">
        <v>0</v>
      </c>
      <c r="G104" s="110">
        <f>VLOOKUP(C104,'[8]Resumen Peso'!$B$1:$D$65536,3,0)*$C$14</f>
        <v>9676.5723601874852</v>
      </c>
      <c r="H104" s="111"/>
      <c r="I104" s="112"/>
      <c r="J104" s="113">
        <f>+VLOOKUP(C104,'[8]Resumen Peso'!$B$1:$D$65536,3,0)</f>
        <v>6008.0801379173763</v>
      </c>
      <c r="N104" s="83"/>
      <c r="O104" s="83"/>
      <c r="P104" s="83"/>
      <c r="Q104" s="83"/>
      <c r="R104" s="83"/>
    </row>
    <row r="105" spans="1:18" x14ac:dyDescent="0.2">
      <c r="A105" s="104"/>
      <c r="B105" s="105">
        <f t="shared" si="1"/>
        <v>89</v>
      </c>
      <c r="C105" s="106" t="s">
        <v>132</v>
      </c>
      <c r="D105" s="107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108" t="s">
        <v>44</v>
      </c>
      <c r="F105" s="109">
        <v>0</v>
      </c>
      <c r="G105" s="110">
        <f>VLOOKUP(C105,'[8]Resumen Peso'!$B$1:$D$65536,3,0)*$C$14</f>
        <v>10635.511963449308</v>
      </c>
      <c r="H105" s="111"/>
      <c r="I105" s="112"/>
      <c r="J105" s="113">
        <f>+VLOOKUP(C105,'[8]Resumen Peso'!$B$1:$D$65536,3,0)</f>
        <v>6603.4754669001786</v>
      </c>
      <c r="N105" s="83"/>
      <c r="O105" s="83"/>
      <c r="P105" s="83"/>
      <c r="Q105" s="83"/>
      <c r="R105" s="83"/>
    </row>
    <row r="106" spans="1:18" x14ac:dyDescent="0.2">
      <c r="A106" s="104"/>
      <c r="B106" s="105">
        <f t="shared" si="1"/>
        <v>90</v>
      </c>
      <c r="C106" s="106" t="s">
        <v>133</v>
      </c>
      <c r="D106" s="107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108" t="s">
        <v>44</v>
      </c>
      <c r="F106" s="109">
        <v>0</v>
      </c>
      <c r="G106" s="110">
        <f>VLOOKUP(C106,'[8]Resumen Peso'!$B$1:$D$65536,3,0)*$C$14</f>
        <v>11923.263239036854</v>
      </c>
      <c r="H106" s="111"/>
      <c r="I106" s="112"/>
      <c r="J106" s="113">
        <f>+VLOOKUP(C106,'[8]Resumen Peso'!$B$1:$D$65536,3,0)</f>
        <v>7403.0264415063775</v>
      </c>
      <c r="N106" s="83"/>
      <c r="O106" s="83"/>
      <c r="P106" s="83"/>
      <c r="Q106" s="83"/>
      <c r="R106" s="83"/>
    </row>
    <row r="107" spans="1:18" x14ac:dyDescent="0.2">
      <c r="A107" s="104"/>
      <c r="B107" s="105">
        <f t="shared" si="1"/>
        <v>91</v>
      </c>
      <c r="C107" s="106" t="s">
        <v>134</v>
      </c>
      <c r="D107" s="107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108" t="s">
        <v>44</v>
      </c>
      <c r="F107" s="109">
        <v>0</v>
      </c>
      <c r="G107" s="110">
        <f>VLOOKUP(C107,'[8]Resumen Peso'!$B$1:$D$65536,3,0)*$C$14</f>
        <v>13233.366525013156</v>
      </c>
      <c r="H107" s="111"/>
      <c r="I107" s="112"/>
      <c r="J107" s="113">
        <f>+VLOOKUP(C107,'[8]Resumen Peso'!$B$1:$D$65536,3,0)</f>
        <v>8216.4555399626825</v>
      </c>
      <c r="N107" s="83"/>
      <c r="O107" s="83"/>
      <c r="P107" s="83"/>
      <c r="Q107" s="83"/>
      <c r="R107" s="83"/>
    </row>
    <row r="108" spans="1:18" x14ac:dyDescent="0.2">
      <c r="A108" s="104"/>
      <c r="B108" s="105">
        <f t="shared" si="1"/>
        <v>92</v>
      </c>
      <c r="C108" s="106" t="s">
        <v>135</v>
      </c>
      <c r="D108" s="107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108" t="s">
        <v>44</v>
      </c>
      <c r="F108" s="109">
        <v>0</v>
      </c>
      <c r="G108" s="110">
        <f>VLOOKUP(C108,'[8]Resumen Peso'!$B$1:$D$65536,3,0)*$C$14</f>
        <v>14543.469810989458</v>
      </c>
      <c r="H108" s="111"/>
      <c r="I108" s="112"/>
      <c r="J108" s="113">
        <f>+VLOOKUP(C108,'[8]Resumen Peso'!$B$1:$D$65536,3,0)</f>
        <v>9029.8846384189874</v>
      </c>
      <c r="N108" s="83"/>
      <c r="O108" s="83"/>
      <c r="P108" s="83"/>
      <c r="Q108" s="83"/>
      <c r="R108" s="83"/>
    </row>
    <row r="109" spans="1:18" x14ac:dyDescent="0.2">
      <c r="A109" s="104"/>
      <c r="B109" s="105">
        <f t="shared" si="1"/>
        <v>93</v>
      </c>
      <c r="C109" s="106" t="s">
        <v>136</v>
      </c>
      <c r="D109" s="107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108" t="s">
        <v>44</v>
      </c>
      <c r="F109" s="109">
        <v>0</v>
      </c>
      <c r="G109" s="110">
        <f>VLOOKUP(C109,'[8]Resumen Peso'!$B$1:$D$65536,3,0)*$C$14</f>
        <v>16090.344490831298</v>
      </c>
      <c r="H109" s="111"/>
      <c r="I109" s="112"/>
      <c r="J109" s="113">
        <f>+VLOOKUP(C109,'[8]Resumen Peso'!$B$1:$D$65536,3,0)</f>
        <v>9990.322559396307</v>
      </c>
      <c r="N109" s="83"/>
      <c r="O109" s="83"/>
      <c r="P109" s="83"/>
      <c r="Q109" s="83"/>
      <c r="R109" s="83"/>
    </row>
    <row r="110" spans="1:18" x14ac:dyDescent="0.2">
      <c r="A110" s="104"/>
      <c r="B110" s="105">
        <f t="shared" si="1"/>
        <v>94</v>
      </c>
      <c r="C110" s="106" t="s">
        <v>137</v>
      </c>
      <c r="D110" s="107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108" t="s">
        <v>44</v>
      </c>
      <c r="F110" s="109">
        <v>0</v>
      </c>
      <c r="G110" s="110">
        <f>VLOOKUP(C110,'[8]Resumen Peso'!$B$1:$D$65536,3,0)*$C$14</f>
        <v>17917.978274867815</v>
      </c>
      <c r="H110" s="111"/>
      <c r="I110" s="112"/>
      <c r="J110" s="113">
        <f>+VLOOKUP(C110,'[8]Resumen Peso'!$B$1:$D$65536,3,0)</f>
        <v>11125.080801109472</v>
      </c>
      <c r="N110" s="83"/>
      <c r="O110" s="83"/>
      <c r="P110" s="83"/>
      <c r="Q110" s="83"/>
      <c r="R110" s="83"/>
    </row>
    <row r="111" spans="1:18" x14ac:dyDescent="0.2">
      <c r="A111" s="104"/>
      <c r="B111" s="105">
        <f t="shared" si="1"/>
        <v>95</v>
      </c>
      <c r="C111" s="106" t="s">
        <v>138</v>
      </c>
      <c r="D111" s="107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108" t="s">
        <v>44</v>
      </c>
      <c r="F111" s="109">
        <v>0</v>
      </c>
      <c r="G111" s="110">
        <f>VLOOKUP(C111,'[8]Resumen Peso'!$B$1:$D$65536,3,0)*$C$14</f>
        <v>20068.135667851955</v>
      </c>
      <c r="H111" s="111"/>
      <c r="I111" s="112"/>
      <c r="J111" s="113">
        <f>+VLOOKUP(C111,'[8]Resumen Peso'!$B$1:$D$65536,3,0)</f>
        <v>12460.090497242611</v>
      </c>
      <c r="N111" s="83"/>
      <c r="O111" s="83"/>
      <c r="P111" s="83"/>
      <c r="Q111" s="83"/>
      <c r="R111" s="83"/>
    </row>
    <row r="112" spans="1:18" x14ac:dyDescent="0.2">
      <c r="A112" s="104"/>
      <c r="B112" s="105">
        <f t="shared" si="1"/>
        <v>96</v>
      </c>
      <c r="C112" s="106" t="s">
        <v>139</v>
      </c>
      <c r="D112" s="107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108" t="s">
        <v>44</v>
      </c>
      <c r="F112" s="109">
        <v>0</v>
      </c>
      <c r="G112" s="110">
        <f>VLOOKUP(C112,'[8]Resumen Peso'!$B$1:$D$65536,3,0)*$C$14</f>
        <v>20717.357774685235</v>
      </c>
      <c r="H112" s="111"/>
      <c r="I112" s="112"/>
      <c r="J112" s="113">
        <f>+VLOOKUP(C112,'[8]Resumen Peso'!$B$1:$D$65536,3,0)</f>
        <v>12863.185549909207</v>
      </c>
      <c r="N112" s="83"/>
      <c r="O112" s="83"/>
      <c r="P112" s="83"/>
      <c r="Q112" s="83"/>
      <c r="R112" s="83"/>
    </row>
    <row r="113" spans="1:18" x14ac:dyDescent="0.2">
      <c r="A113" s="104"/>
      <c r="B113" s="105">
        <f t="shared" si="1"/>
        <v>97</v>
      </c>
      <c r="C113" s="106" t="s">
        <v>140</v>
      </c>
      <c r="D113" s="107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108" t="s">
        <v>44</v>
      </c>
      <c r="F113" s="109">
        <v>0</v>
      </c>
      <c r="G113" s="110">
        <f>VLOOKUP(C113,'[8]Resumen Peso'!$B$1:$D$65536,3,0)*$C$14</f>
        <v>23096.273996304612</v>
      </c>
      <c r="H113" s="111"/>
      <c r="I113" s="112"/>
      <c r="J113" s="113">
        <f>+VLOOKUP(C113,'[8]Resumen Peso'!$B$1:$D$65536,3,0)</f>
        <v>14340.229152630109</v>
      </c>
      <c r="N113" s="83"/>
      <c r="O113" s="83"/>
      <c r="P113" s="83"/>
      <c r="Q113" s="83"/>
      <c r="R113" s="83"/>
    </row>
    <row r="114" spans="1:18" x14ac:dyDescent="0.2">
      <c r="A114" s="104"/>
      <c r="B114" s="105">
        <f t="shared" si="1"/>
        <v>98</v>
      </c>
      <c r="C114" s="106" t="s">
        <v>141</v>
      </c>
      <c r="D114" s="107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108" t="s">
        <v>44</v>
      </c>
      <c r="F114" s="109">
        <v>0</v>
      </c>
      <c r="G114" s="110">
        <f>VLOOKUP(C114,'[8]Resumen Peso'!$B$1:$D$65536,3,0)*$C$14</f>
        <v>25475.190217923984</v>
      </c>
      <c r="H114" s="111"/>
      <c r="I114" s="112"/>
      <c r="J114" s="113">
        <f>+VLOOKUP(C114,'[8]Resumen Peso'!$B$1:$D$65536,3,0)</f>
        <v>15817.27275535101</v>
      </c>
      <c r="N114" s="83"/>
      <c r="O114" s="83"/>
      <c r="P114" s="83"/>
      <c r="Q114" s="83"/>
      <c r="R114" s="83"/>
    </row>
    <row r="115" spans="1:18" x14ac:dyDescent="0.2">
      <c r="A115" s="104"/>
      <c r="B115" s="105">
        <f t="shared" si="1"/>
        <v>99</v>
      </c>
      <c r="C115" s="106" t="s">
        <v>142</v>
      </c>
      <c r="D115" s="107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108" t="s">
        <v>44</v>
      </c>
      <c r="F115" s="109">
        <v>0</v>
      </c>
      <c r="G115" s="110">
        <f>VLOOKUP(C115,'[8]Resumen Peso'!$B$1:$D$65536,3,0)*$C$14</f>
        <v>8331.3765696986375</v>
      </c>
      <c r="H115" s="111"/>
      <c r="I115" s="112"/>
      <c r="J115" s="113">
        <f>+VLOOKUP(C115,'[8]Resumen Peso'!$B$1:$D$65536,3,0)</f>
        <v>5172.8624792660312</v>
      </c>
      <c r="N115" s="83"/>
      <c r="O115" s="83"/>
      <c r="P115" s="83"/>
      <c r="Q115" s="83"/>
      <c r="R115" s="83"/>
    </row>
    <row r="116" spans="1:18" x14ac:dyDescent="0.2">
      <c r="A116" s="104"/>
      <c r="B116" s="105">
        <f t="shared" si="1"/>
        <v>100</v>
      </c>
      <c r="C116" s="106" t="s">
        <v>143</v>
      </c>
      <c r="D116" s="107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108" t="s">
        <v>44</v>
      </c>
      <c r="F116" s="109">
        <v>0</v>
      </c>
      <c r="G116" s="110">
        <f>VLOOKUP(C116,'[8]Resumen Peso'!$B$1:$D$65536,3,0)*$C$14</f>
        <v>9532.2957148804235</v>
      </c>
      <c r="H116" s="111"/>
      <c r="I116" s="112"/>
      <c r="J116" s="113">
        <f>+VLOOKUP(C116,'[8]Resumen Peso'!$B$1:$D$65536,3,0)</f>
        <v>5918.5003141151892</v>
      </c>
      <c r="N116" s="83"/>
      <c r="O116" s="83"/>
      <c r="P116" s="83"/>
      <c r="Q116" s="83"/>
      <c r="R116" s="83"/>
    </row>
    <row r="117" spans="1:18" x14ac:dyDescent="0.2">
      <c r="A117" s="104"/>
      <c r="B117" s="105">
        <f t="shared" si="1"/>
        <v>101</v>
      </c>
      <c r="C117" s="106" t="s">
        <v>144</v>
      </c>
      <c r="D117" s="107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108" t="s">
        <v>44</v>
      </c>
      <c r="F117" s="109">
        <v>0</v>
      </c>
      <c r="G117" s="110">
        <f>VLOOKUP(C117,'[8]Resumen Peso'!$B$1:$D$65536,3,0)*$C$14</f>
        <v>10722.492367694515</v>
      </c>
      <c r="H117" s="111"/>
      <c r="I117" s="112"/>
      <c r="J117" s="113">
        <f>+VLOOKUP(C117,'[8]Resumen Peso'!$B$1:$D$65536,3,0)</f>
        <v>6657.4806682960507</v>
      </c>
      <c r="N117" s="83"/>
      <c r="O117" s="83"/>
      <c r="P117" s="83"/>
      <c r="Q117" s="83"/>
      <c r="R117" s="83"/>
    </row>
    <row r="118" spans="1:18" x14ac:dyDescent="0.2">
      <c r="A118" s="104"/>
      <c r="B118" s="105">
        <f t="shared" si="1"/>
        <v>102</v>
      </c>
      <c r="C118" s="106" t="s">
        <v>145</v>
      </c>
      <c r="D118" s="107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108" t="s">
        <v>44</v>
      </c>
      <c r="F118" s="109">
        <v>0</v>
      </c>
      <c r="G118" s="110">
        <f>VLOOKUP(C118,'[8]Resumen Peso'!$B$1:$D$65536,3,0)*$C$14</f>
        <v>11901.966528140911</v>
      </c>
      <c r="H118" s="111"/>
      <c r="I118" s="112"/>
      <c r="J118" s="113">
        <f>+VLOOKUP(C118,'[8]Resumen Peso'!$B$1:$D$65536,3,0)</f>
        <v>7389.8035418086165</v>
      </c>
      <c r="N118" s="83"/>
      <c r="O118" s="83"/>
      <c r="P118" s="83"/>
      <c r="Q118" s="83"/>
      <c r="R118" s="83"/>
    </row>
    <row r="119" spans="1:18" x14ac:dyDescent="0.2">
      <c r="A119" s="104"/>
      <c r="B119" s="105">
        <f t="shared" si="1"/>
        <v>103</v>
      </c>
      <c r="C119" s="106" t="s">
        <v>146</v>
      </c>
      <c r="D119" s="107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108" t="s">
        <v>44</v>
      </c>
      <c r="F119" s="109">
        <v>0</v>
      </c>
      <c r="G119" s="110">
        <f>VLOOKUP(C119,'[8]Resumen Peso'!$B$1:$D$65536,3,0)*$C$14</f>
        <v>13081.440688587307</v>
      </c>
      <c r="H119" s="111"/>
      <c r="I119" s="112"/>
      <c r="J119" s="113">
        <f>+VLOOKUP(C119,'[8]Resumen Peso'!$B$1:$D$65536,3,0)</f>
        <v>8122.1264153211814</v>
      </c>
      <c r="N119" s="83"/>
      <c r="O119" s="83"/>
      <c r="P119" s="83"/>
      <c r="Q119" s="83"/>
      <c r="R119" s="83"/>
    </row>
    <row r="120" spans="1:18" x14ac:dyDescent="0.2">
      <c r="A120" s="104"/>
      <c r="B120" s="105">
        <f t="shared" si="1"/>
        <v>104</v>
      </c>
      <c r="C120" s="106" t="s">
        <v>147</v>
      </c>
      <c r="D120" s="107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108" t="s">
        <v>44</v>
      </c>
      <c r="F120" s="109">
        <v>0</v>
      </c>
      <c r="G120" s="110">
        <f>VLOOKUP(C120,'[8]Resumen Peso'!$B$1:$D$65536,3,0)*$C$14</f>
        <v>14665.345816158404</v>
      </c>
      <c r="H120" s="111"/>
      <c r="I120" s="112"/>
      <c r="J120" s="113">
        <f>+VLOOKUP(C120,'[8]Resumen Peso'!$B$1:$D$65536,3,0)</f>
        <v>9105.5561446805368</v>
      </c>
      <c r="N120" s="83"/>
      <c r="O120" s="83"/>
      <c r="P120" s="83"/>
      <c r="Q120" s="83"/>
      <c r="R120" s="83"/>
    </row>
    <row r="121" spans="1:18" x14ac:dyDescent="0.2">
      <c r="A121" s="104"/>
      <c r="B121" s="105">
        <f t="shared" si="1"/>
        <v>105</v>
      </c>
      <c r="C121" s="106" t="s">
        <v>148</v>
      </c>
      <c r="D121" s="107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108" t="s">
        <v>44</v>
      </c>
      <c r="F121" s="109">
        <v>0</v>
      </c>
      <c r="G121" s="110">
        <f>VLOOKUP(C121,'[8]Resumen Peso'!$B$1:$D$65536,3,0)*$C$14</f>
        <v>16276.743414160272</v>
      </c>
      <c r="H121" s="111"/>
      <c r="I121" s="112"/>
      <c r="J121" s="113">
        <f>+VLOOKUP(C121,'[8]Resumen Peso'!$B$1:$D$65536,3,0)</f>
        <v>10106.055654473405</v>
      </c>
      <c r="N121" s="83"/>
      <c r="O121" s="83"/>
      <c r="P121" s="83"/>
      <c r="Q121" s="83"/>
      <c r="R121" s="83"/>
    </row>
    <row r="122" spans="1:18" x14ac:dyDescent="0.2">
      <c r="A122" s="104"/>
      <c r="B122" s="105">
        <f t="shared" si="1"/>
        <v>106</v>
      </c>
      <c r="C122" s="106" t="s">
        <v>149</v>
      </c>
      <c r="D122" s="107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108" t="s">
        <v>44</v>
      </c>
      <c r="F122" s="109">
        <v>0</v>
      </c>
      <c r="G122" s="110">
        <f>VLOOKUP(C122,'[8]Resumen Peso'!$B$1:$D$65536,3,0)*$C$14</f>
        <v>17888.141012162141</v>
      </c>
      <c r="H122" s="111"/>
      <c r="I122" s="112"/>
      <c r="J122" s="113">
        <f>+VLOOKUP(C122,'[8]Resumen Peso'!$B$1:$D$65536,3,0)</f>
        <v>11106.555164266272</v>
      </c>
      <c r="N122" s="83"/>
      <c r="O122" s="83"/>
      <c r="P122" s="83"/>
      <c r="Q122" s="83"/>
      <c r="R122" s="83"/>
    </row>
    <row r="123" spans="1:18" x14ac:dyDescent="0.2">
      <c r="A123" s="104"/>
      <c r="B123" s="105">
        <f t="shared" si="1"/>
        <v>107</v>
      </c>
      <c r="C123" s="106" t="s">
        <v>150</v>
      </c>
      <c r="D123" s="107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108" t="s">
        <v>44</v>
      </c>
      <c r="F123" s="109">
        <v>0</v>
      </c>
      <c r="G123" s="110">
        <f>VLOOKUP(C123,'[8]Resumen Peso'!$B$1:$D$65536,3,0)*$C$14</f>
        <v>19790.762103330162</v>
      </c>
      <c r="H123" s="111"/>
      <c r="I123" s="112"/>
      <c r="J123" s="113">
        <f>+VLOOKUP(C123,'[8]Resumen Peso'!$B$1:$D$65536,3,0)</f>
        <v>12287.872221828977</v>
      </c>
      <c r="N123" s="83"/>
      <c r="O123" s="83"/>
      <c r="P123" s="83"/>
      <c r="Q123" s="83"/>
      <c r="R123" s="83"/>
    </row>
    <row r="124" spans="1:18" x14ac:dyDescent="0.2">
      <c r="A124" s="104"/>
      <c r="B124" s="105">
        <f t="shared" si="1"/>
        <v>108</v>
      </c>
      <c r="C124" s="106" t="s">
        <v>151</v>
      </c>
      <c r="D124" s="107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108" t="s">
        <v>44</v>
      </c>
      <c r="F124" s="109">
        <v>0</v>
      </c>
      <c r="G124" s="110">
        <f>VLOOKUP(C124,'[8]Resumen Peso'!$B$1:$D$65536,3,0)*$C$14</f>
        <v>22038.710582773008</v>
      </c>
      <c r="H124" s="111"/>
      <c r="I124" s="112"/>
      <c r="J124" s="113">
        <f>+VLOOKUP(C124,'[8]Resumen Peso'!$B$1:$D$65536,3,0)</f>
        <v>13683.59935615699</v>
      </c>
      <c r="N124" s="83"/>
      <c r="O124" s="83"/>
      <c r="P124" s="83"/>
      <c r="Q124" s="83"/>
      <c r="R124" s="83"/>
    </row>
    <row r="125" spans="1:18" x14ac:dyDescent="0.2">
      <c r="A125" s="104"/>
      <c r="B125" s="105">
        <f t="shared" si="1"/>
        <v>109</v>
      </c>
      <c r="C125" s="106" t="s">
        <v>152</v>
      </c>
      <c r="D125" s="107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108" t="s">
        <v>44</v>
      </c>
      <c r="F125" s="109">
        <v>0</v>
      </c>
      <c r="G125" s="110">
        <f>VLOOKUP(C125,'[8]Resumen Peso'!$B$1:$D$65536,3,0)*$C$14</f>
        <v>24683.355852705772</v>
      </c>
      <c r="H125" s="111"/>
      <c r="I125" s="112"/>
      <c r="J125" s="113">
        <f>+VLOOKUP(C125,'[8]Resumen Peso'!$B$1:$D$65536,3,0)</f>
        <v>15325.631278895831</v>
      </c>
      <c r="N125" s="83"/>
      <c r="O125" s="83"/>
      <c r="P125" s="83"/>
      <c r="Q125" s="83"/>
      <c r="R125" s="83"/>
    </row>
    <row r="126" spans="1:18" x14ac:dyDescent="0.2">
      <c r="A126" s="104"/>
      <c r="B126" s="105">
        <f t="shared" si="1"/>
        <v>110</v>
      </c>
      <c r="C126" s="106" t="s">
        <v>153</v>
      </c>
      <c r="D126" s="107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108" t="s">
        <v>44</v>
      </c>
      <c r="F126" s="109">
        <v>0</v>
      </c>
      <c r="G126" s="110">
        <f>VLOOKUP(C126,'[8]Resumen Peso'!$B$1:$D$65536,3,0)*$C$14</f>
        <v>25481.884453251379</v>
      </c>
      <c r="H126" s="111"/>
      <c r="I126" s="112"/>
      <c r="J126" s="113">
        <f>+VLOOKUP(C126,'[8]Resumen Peso'!$B$1:$D$65536,3,0)</f>
        <v>15821.429134367463</v>
      </c>
      <c r="N126" s="83"/>
      <c r="O126" s="83"/>
      <c r="P126" s="83"/>
      <c r="Q126" s="83"/>
      <c r="R126" s="83"/>
    </row>
    <row r="127" spans="1:18" x14ac:dyDescent="0.2">
      <c r="A127" s="104"/>
      <c r="B127" s="105">
        <f t="shared" si="1"/>
        <v>111</v>
      </c>
      <c r="C127" s="106" t="s">
        <v>154</v>
      </c>
      <c r="D127" s="107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108" t="s">
        <v>44</v>
      </c>
      <c r="F127" s="109">
        <v>0</v>
      </c>
      <c r="G127" s="110">
        <f>VLOOKUP(C127,'[8]Resumen Peso'!$B$1:$D$65536,3,0)*$C$14</f>
        <v>28407.897941194406</v>
      </c>
      <c r="H127" s="111"/>
      <c r="I127" s="112"/>
      <c r="J127" s="113">
        <f>+VLOOKUP(C127,'[8]Resumen Peso'!$B$1:$D$65536,3,0)</f>
        <v>17638.159570086358</v>
      </c>
      <c r="N127" s="83"/>
      <c r="O127" s="83"/>
      <c r="P127" s="83"/>
      <c r="Q127" s="83"/>
      <c r="R127" s="83"/>
    </row>
    <row r="128" spans="1:18" x14ac:dyDescent="0.2">
      <c r="A128" s="104"/>
      <c r="B128" s="105">
        <f t="shared" si="1"/>
        <v>112</v>
      </c>
      <c r="C128" s="106" t="s">
        <v>155</v>
      </c>
      <c r="D128" s="107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108" t="s">
        <v>44</v>
      </c>
      <c r="F128" s="109">
        <v>0</v>
      </c>
      <c r="G128" s="110">
        <f>VLOOKUP(C128,'[8]Resumen Peso'!$B$1:$D$65536,3,0)*$C$14</f>
        <v>31333.911429137428</v>
      </c>
      <c r="H128" s="111"/>
      <c r="I128" s="112"/>
      <c r="J128" s="113">
        <f>+VLOOKUP(C128,'[8]Resumen Peso'!$B$1:$D$65536,3,0)</f>
        <v>19454.890005805253</v>
      </c>
      <c r="N128" s="83"/>
      <c r="O128" s="83"/>
      <c r="P128" s="83"/>
      <c r="Q128" s="83"/>
      <c r="R128" s="83"/>
    </row>
    <row r="129" spans="1:18" x14ac:dyDescent="0.2">
      <c r="A129" s="104"/>
      <c r="B129" s="105">
        <f t="shared" si="1"/>
        <v>113</v>
      </c>
      <c r="C129" s="106" t="s">
        <v>156</v>
      </c>
      <c r="D129" s="107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108" t="s">
        <v>44</v>
      </c>
      <c r="F129" s="109">
        <v>0</v>
      </c>
      <c r="G129" s="110">
        <f>VLOOKUP(C129,'[8]Resumen Peso'!$B$1:$D$65536,3,0)*$C$14</f>
        <v>7692.6796031158347</v>
      </c>
      <c r="H129" s="111"/>
      <c r="I129" s="112"/>
      <c r="J129" s="113">
        <f>+VLOOKUP(C129,'[8]Resumen Peso'!$B$1:$D$65536,3,0)</f>
        <v>4776.3023734518829</v>
      </c>
      <c r="N129" s="83"/>
      <c r="O129" s="83"/>
      <c r="P129" s="83"/>
      <c r="Q129" s="83"/>
      <c r="R129" s="83"/>
    </row>
    <row r="130" spans="1:18" x14ac:dyDescent="0.2">
      <c r="A130" s="104"/>
      <c r="B130" s="105">
        <f t="shared" si="1"/>
        <v>114</v>
      </c>
      <c r="C130" s="106" t="s">
        <v>157</v>
      </c>
      <c r="D130" s="107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108" t="s">
        <v>44</v>
      </c>
      <c r="F130" s="109">
        <v>0</v>
      </c>
      <c r="G130" s="110">
        <f>VLOOKUP(C130,'[8]Resumen Peso'!$B$1:$D$65536,3,0)*$C$14</f>
        <v>8801.5343206820817</v>
      </c>
      <c r="H130" s="111"/>
      <c r="I130" s="112"/>
      <c r="J130" s="113">
        <f>+VLOOKUP(C130,'[8]Resumen Peso'!$B$1:$D$65536,3,0)</f>
        <v>5464.7783912467485</v>
      </c>
      <c r="N130" s="83"/>
      <c r="O130" s="83"/>
      <c r="P130" s="83"/>
      <c r="Q130" s="83"/>
      <c r="R130" s="83"/>
    </row>
    <row r="131" spans="1:18" x14ac:dyDescent="0.2">
      <c r="A131" s="104"/>
      <c r="B131" s="105">
        <f t="shared" si="1"/>
        <v>115</v>
      </c>
      <c r="C131" s="106" t="s">
        <v>158</v>
      </c>
      <c r="D131" s="107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108" t="s">
        <v>44</v>
      </c>
      <c r="F131" s="109">
        <v>0</v>
      </c>
      <c r="G131" s="110">
        <f>VLOOKUP(C131,'[8]Resumen Peso'!$B$1:$D$65536,3,0)*$C$14</f>
        <v>9900.4885496986299</v>
      </c>
      <c r="H131" s="111"/>
      <c r="I131" s="112"/>
      <c r="J131" s="113">
        <f>+VLOOKUP(C131,'[8]Resumen Peso'!$B$1:$D$65536,3,0)</f>
        <v>6147.1073017398749</v>
      </c>
      <c r="N131" s="83"/>
      <c r="O131" s="83"/>
      <c r="P131" s="83"/>
      <c r="Q131" s="83"/>
      <c r="R131" s="83"/>
    </row>
    <row r="132" spans="1:18" x14ac:dyDescent="0.2">
      <c r="A132" s="104"/>
      <c r="B132" s="105">
        <f t="shared" si="1"/>
        <v>116</v>
      </c>
      <c r="C132" s="106" t="s">
        <v>159</v>
      </c>
      <c r="D132" s="107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108" t="s">
        <v>44</v>
      </c>
      <c r="F132" s="109">
        <v>0</v>
      </c>
      <c r="G132" s="110">
        <f>VLOOKUP(C132,'[8]Resumen Peso'!$B$1:$D$65536,3,0)*$C$14</f>
        <v>10989.54229016548</v>
      </c>
      <c r="H132" s="111"/>
      <c r="I132" s="112"/>
      <c r="J132" s="113">
        <f>+VLOOKUP(C132,'[8]Resumen Peso'!$B$1:$D$65536,3,0)</f>
        <v>6823.289104931262</v>
      </c>
      <c r="N132" s="83"/>
      <c r="O132" s="83"/>
      <c r="P132" s="83"/>
      <c r="Q132" s="83"/>
      <c r="R132" s="83"/>
    </row>
    <row r="133" spans="1:18" x14ac:dyDescent="0.2">
      <c r="A133" s="104"/>
      <c r="B133" s="105">
        <f t="shared" si="1"/>
        <v>117</v>
      </c>
      <c r="C133" s="106" t="s">
        <v>160</v>
      </c>
      <c r="D133" s="107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108" t="s">
        <v>44</v>
      </c>
      <c r="F133" s="109">
        <v>0</v>
      </c>
      <c r="G133" s="110">
        <f>VLOOKUP(C133,'[8]Resumen Peso'!$B$1:$D$65536,3,0)*$C$14</f>
        <v>12078.596030632329</v>
      </c>
      <c r="H133" s="111"/>
      <c r="I133" s="112"/>
      <c r="J133" s="113">
        <f>+VLOOKUP(C133,'[8]Resumen Peso'!$B$1:$D$65536,3,0)</f>
        <v>7499.4709081226474</v>
      </c>
      <c r="N133" s="83"/>
      <c r="O133" s="83"/>
      <c r="P133" s="83"/>
      <c r="Q133" s="83"/>
      <c r="R133" s="83"/>
    </row>
    <row r="134" spans="1:18" x14ac:dyDescent="0.2">
      <c r="A134" s="104"/>
      <c r="B134" s="105">
        <f t="shared" si="1"/>
        <v>118</v>
      </c>
      <c r="C134" s="106" t="s">
        <v>161</v>
      </c>
      <c r="D134" s="107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108" t="s">
        <v>44</v>
      </c>
      <c r="F134" s="109">
        <v>0</v>
      </c>
      <c r="G134" s="110">
        <f>VLOOKUP(C134,'[8]Resumen Peso'!$B$1:$D$65536,3,0)*$C$14</f>
        <v>13541.076398216712</v>
      </c>
      <c r="H134" s="111"/>
      <c r="I134" s="112"/>
      <c r="J134" s="113">
        <f>+VLOOKUP(C134,'[8]Resumen Peso'!$B$1:$D$65536,3,0)</f>
        <v>8407.5093045210597</v>
      </c>
      <c r="N134" s="83"/>
      <c r="O134" s="83"/>
      <c r="P134" s="83"/>
      <c r="Q134" s="83"/>
      <c r="R134" s="83"/>
    </row>
    <row r="135" spans="1:18" x14ac:dyDescent="0.2">
      <c r="A135" s="104"/>
      <c r="B135" s="105">
        <f t="shared" si="1"/>
        <v>119</v>
      </c>
      <c r="C135" s="106" t="s">
        <v>162</v>
      </c>
      <c r="D135" s="107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108" t="s">
        <v>44</v>
      </c>
      <c r="F135" s="109">
        <v>0</v>
      </c>
      <c r="G135" s="110">
        <f>VLOOKUP(C135,'[8]Resumen Peso'!$B$1:$D$65536,3,0)*$C$14</f>
        <v>15028.941618442521</v>
      </c>
      <c r="H135" s="111"/>
      <c r="I135" s="112"/>
      <c r="J135" s="113">
        <f>+VLOOKUP(C135,'[8]Resumen Peso'!$B$1:$D$65536,3,0)</f>
        <v>9331.308884041131</v>
      </c>
      <c r="N135" s="83"/>
      <c r="O135" s="83"/>
      <c r="P135" s="83"/>
      <c r="Q135" s="83"/>
      <c r="R135" s="83"/>
    </row>
    <row r="136" spans="1:18" x14ac:dyDescent="0.2">
      <c r="A136" s="104"/>
      <c r="B136" s="105">
        <f t="shared" si="1"/>
        <v>120</v>
      </c>
      <c r="C136" s="106" t="s">
        <v>163</v>
      </c>
      <c r="D136" s="107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108" t="s">
        <v>44</v>
      </c>
      <c r="F136" s="109">
        <v>0</v>
      </c>
      <c r="G136" s="110">
        <f>VLOOKUP(C136,'[8]Resumen Peso'!$B$1:$D$65536,3,0)*$C$14</f>
        <v>16516.80683866833</v>
      </c>
      <c r="H136" s="111"/>
      <c r="I136" s="112"/>
      <c r="J136" s="113">
        <f>+VLOOKUP(C136,'[8]Resumen Peso'!$B$1:$D$65536,3,0)</f>
        <v>10255.108463561202</v>
      </c>
      <c r="N136" s="83"/>
      <c r="O136" s="83"/>
      <c r="P136" s="83"/>
      <c r="Q136" s="83"/>
      <c r="R136" s="83"/>
    </row>
    <row r="137" spans="1:18" x14ac:dyDescent="0.2">
      <c r="A137" s="104"/>
      <c r="B137" s="105">
        <f t="shared" si="1"/>
        <v>121</v>
      </c>
      <c r="C137" s="106" t="s">
        <v>164</v>
      </c>
      <c r="D137" s="107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108" t="s">
        <v>44</v>
      </c>
      <c r="F137" s="109">
        <v>0</v>
      </c>
      <c r="G137" s="110">
        <f>VLOOKUP(C137,'[8]Resumen Peso'!$B$1:$D$65536,3,0)*$C$14</f>
        <v>18273.569882331318</v>
      </c>
      <c r="H137" s="111"/>
      <c r="I137" s="112"/>
      <c r="J137" s="113">
        <f>+VLOOKUP(C137,'[8]Resumen Peso'!$B$1:$D$65536,3,0)</f>
        <v>11345.863821634541</v>
      </c>
      <c r="N137" s="83"/>
      <c r="O137" s="83"/>
      <c r="P137" s="83"/>
      <c r="Q137" s="83"/>
      <c r="R137" s="83"/>
    </row>
    <row r="138" spans="1:18" x14ac:dyDescent="0.2">
      <c r="A138" s="104"/>
      <c r="B138" s="105">
        <f t="shared" si="1"/>
        <v>122</v>
      </c>
      <c r="C138" s="106" t="s">
        <v>165</v>
      </c>
      <c r="D138" s="107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108" t="s">
        <v>44</v>
      </c>
      <c r="F138" s="109">
        <v>0</v>
      </c>
      <c r="G138" s="110">
        <f>VLOOKUP(C138,'[8]Resumen Peso'!$B$1:$D$65536,3,0)*$C$14</f>
        <v>20349.186951371175</v>
      </c>
      <c r="H138" s="111"/>
      <c r="I138" s="112"/>
      <c r="J138" s="113">
        <f>+VLOOKUP(C138,'[8]Resumen Peso'!$B$1:$D$65536,3,0)</f>
        <v>12634.592228991693</v>
      </c>
      <c r="N138" s="83"/>
      <c r="O138" s="83"/>
      <c r="P138" s="83"/>
      <c r="Q138" s="83"/>
      <c r="R138" s="83"/>
    </row>
    <row r="139" spans="1:18" x14ac:dyDescent="0.2">
      <c r="A139" s="104"/>
      <c r="B139" s="105">
        <f t="shared" si="1"/>
        <v>123</v>
      </c>
      <c r="C139" s="106" t="s">
        <v>166</v>
      </c>
      <c r="D139" s="107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108" t="s">
        <v>44</v>
      </c>
      <c r="F139" s="109">
        <v>0</v>
      </c>
      <c r="G139" s="110">
        <f>VLOOKUP(C139,'[8]Resumen Peso'!$B$1:$D$65536,3,0)*$C$14</f>
        <v>22791.089385535717</v>
      </c>
      <c r="H139" s="111"/>
      <c r="I139" s="112"/>
      <c r="J139" s="113">
        <f>+VLOOKUP(C139,'[8]Resumen Peso'!$B$1:$D$65536,3,0)</f>
        <v>14150.743296470697</v>
      </c>
      <c r="N139" s="83"/>
      <c r="O139" s="83"/>
      <c r="P139" s="83"/>
      <c r="Q139" s="83"/>
      <c r="R139" s="83"/>
    </row>
    <row r="140" spans="1:18" x14ac:dyDescent="0.2">
      <c r="A140" s="104"/>
      <c r="B140" s="105">
        <f t="shared" si="1"/>
        <v>124</v>
      </c>
      <c r="C140" s="106" t="s">
        <v>167</v>
      </c>
      <c r="D140" s="107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108" t="s">
        <v>44</v>
      </c>
      <c r="F140" s="109">
        <v>0</v>
      </c>
      <c r="G140" s="110">
        <f>VLOOKUP(C140,'[8]Resumen Peso'!$B$1:$D$65536,3,0)*$C$14</f>
        <v>23528.401476344745</v>
      </c>
      <c r="H140" s="111"/>
      <c r="I140" s="112"/>
      <c r="J140" s="113">
        <f>+VLOOKUP(C140,'[8]Resumen Peso'!$B$1:$D$65536,3,0)</f>
        <v>14608.532476703751</v>
      </c>
      <c r="N140" s="83"/>
      <c r="O140" s="83"/>
      <c r="P140" s="83"/>
      <c r="Q140" s="83"/>
      <c r="R140" s="83"/>
    </row>
    <row r="141" spans="1:18" x14ac:dyDescent="0.2">
      <c r="A141" s="104"/>
      <c r="B141" s="105">
        <f t="shared" si="1"/>
        <v>125</v>
      </c>
      <c r="C141" s="106" t="s">
        <v>168</v>
      </c>
      <c r="D141" s="107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108" t="s">
        <v>44</v>
      </c>
      <c r="F141" s="109">
        <v>0</v>
      </c>
      <c r="G141" s="110">
        <f>VLOOKUP(C141,'[8]Resumen Peso'!$B$1:$D$65536,3,0)*$C$14</f>
        <v>26230.101980317442</v>
      </c>
      <c r="H141" s="111"/>
      <c r="I141" s="112"/>
      <c r="J141" s="113">
        <f>+VLOOKUP(C141,'[8]Resumen Peso'!$B$1:$D$65536,3,0)</f>
        <v>16285.98938317029</v>
      </c>
      <c r="N141" s="83"/>
      <c r="O141" s="83"/>
      <c r="P141" s="83"/>
      <c r="Q141" s="83"/>
      <c r="R141" s="83"/>
    </row>
    <row r="142" spans="1:18" x14ac:dyDescent="0.2">
      <c r="A142" s="104"/>
      <c r="B142" s="105">
        <f t="shared" si="1"/>
        <v>126</v>
      </c>
      <c r="C142" s="106" t="s">
        <v>169</v>
      </c>
      <c r="D142" s="107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108" t="s">
        <v>44</v>
      </c>
      <c r="F142" s="109">
        <v>0</v>
      </c>
      <c r="G142" s="110">
        <f>VLOOKUP(C142,'[8]Resumen Peso'!$B$1:$D$65536,3,0)*$C$14</f>
        <v>28931.80248429014</v>
      </c>
      <c r="H142" s="111"/>
      <c r="I142" s="112"/>
      <c r="J142" s="113">
        <f>+VLOOKUP(C142,'[8]Resumen Peso'!$B$1:$D$65536,3,0)</f>
        <v>17963.446289636831</v>
      </c>
      <c r="N142" s="83"/>
      <c r="O142" s="83"/>
      <c r="P142" s="83"/>
      <c r="Q142" s="83"/>
      <c r="R142" s="83"/>
    </row>
    <row r="143" spans="1:18" x14ac:dyDescent="0.2">
      <c r="A143" s="104"/>
      <c r="B143" s="105">
        <f t="shared" si="1"/>
        <v>127</v>
      </c>
      <c r="C143" s="106" t="s">
        <v>170</v>
      </c>
      <c r="D143" s="107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108" t="s">
        <v>44</v>
      </c>
      <c r="F143" s="109">
        <v>0</v>
      </c>
      <c r="G143" s="110">
        <f>VLOOKUP(C143,'[8]Resumen Peso'!$B$1:$D$65536,3,0)*$C$14</f>
        <v>9988.2739451106772</v>
      </c>
      <c r="H143" s="111"/>
      <c r="I143" s="112"/>
      <c r="J143" s="113">
        <f>+VLOOKUP(C143,'[8]Resumen Peso'!$B$1:$D$65536,3,0)</f>
        <v>6201.6123135294147</v>
      </c>
      <c r="N143" s="83"/>
      <c r="O143" s="83"/>
      <c r="P143" s="83"/>
      <c r="Q143" s="83"/>
      <c r="R143" s="83"/>
    </row>
    <row r="144" spans="1:18" x14ac:dyDescent="0.2">
      <c r="A144" s="104"/>
      <c r="B144" s="105">
        <f t="shared" si="1"/>
        <v>128</v>
      </c>
      <c r="C144" s="106" t="s">
        <v>171</v>
      </c>
      <c r="D144" s="107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108" t="s">
        <v>44</v>
      </c>
      <c r="F144" s="109">
        <v>0</v>
      </c>
      <c r="G144" s="110">
        <f>VLOOKUP(C144,'[8]Resumen Peso'!$B$1:$D$65536,3,0)*$C$14</f>
        <v>11428.02514440591</v>
      </c>
      <c r="H144" s="111"/>
      <c r="I144" s="112"/>
      <c r="J144" s="113">
        <f>+VLOOKUP(C144,'[8]Resumen Peso'!$B$1:$D$65536,3,0)</f>
        <v>7095.5384127768975</v>
      </c>
      <c r="N144" s="83"/>
      <c r="O144" s="83"/>
      <c r="P144" s="83"/>
      <c r="Q144" s="83"/>
      <c r="R144" s="83"/>
    </row>
    <row r="145" spans="1:18" x14ac:dyDescent="0.2">
      <c r="A145" s="104"/>
      <c r="B145" s="105">
        <f t="shared" si="1"/>
        <v>129</v>
      </c>
      <c r="C145" s="106" t="s">
        <v>172</v>
      </c>
      <c r="D145" s="107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108" t="s">
        <v>44</v>
      </c>
      <c r="F145" s="109">
        <v>0</v>
      </c>
      <c r="G145" s="110">
        <f>VLOOKUP(C145,'[8]Resumen Peso'!$B$1:$D$65536,3,0)*$C$14</f>
        <v>12854.921422278865</v>
      </c>
      <c r="H145" s="111"/>
      <c r="I145" s="112"/>
      <c r="J145" s="113">
        <f>+VLOOKUP(C145,'[8]Resumen Peso'!$B$1:$D$65536,3,0)</f>
        <v>7981.4830289953852</v>
      </c>
      <c r="N145" s="83"/>
      <c r="O145" s="83"/>
      <c r="P145" s="83"/>
      <c r="Q145" s="83"/>
      <c r="R145" s="83"/>
    </row>
    <row r="146" spans="1:18" x14ac:dyDescent="0.2">
      <c r="A146" s="104"/>
      <c r="B146" s="105">
        <f t="shared" ref="B146:B209" si="2">1+B145</f>
        <v>130</v>
      </c>
      <c r="C146" s="106" t="s">
        <v>173</v>
      </c>
      <c r="D146" s="107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108" t="s">
        <v>44</v>
      </c>
      <c r="F146" s="109">
        <v>0</v>
      </c>
      <c r="G146" s="110">
        <f>VLOOKUP(C146,'[8]Resumen Peso'!$B$1:$D$65536,3,0)*$C$14</f>
        <v>14268.962778729541</v>
      </c>
      <c r="H146" s="111"/>
      <c r="I146" s="112"/>
      <c r="J146" s="113">
        <f>+VLOOKUP(C146,'[8]Resumen Peso'!$B$1:$D$65536,3,0)</f>
        <v>8859.4461621848786</v>
      </c>
      <c r="N146" s="83"/>
      <c r="O146" s="83"/>
      <c r="P146" s="83"/>
      <c r="Q146" s="83"/>
      <c r="R146" s="83"/>
    </row>
    <row r="147" spans="1:18" x14ac:dyDescent="0.2">
      <c r="A147" s="104"/>
      <c r="B147" s="105">
        <f t="shared" si="2"/>
        <v>131</v>
      </c>
      <c r="C147" s="106" t="s">
        <v>174</v>
      </c>
      <c r="D147" s="107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108" t="s">
        <v>44</v>
      </c>
      <c r="F147" s="109">
        <v>0</v>
      </c>
      <c r="G147" s="110">
        <f>VLOOKUP(C147,'[8]Resumen Peso'!$B$1:$D$65536,3,0)*$C$14</f>
        <v>15683.004135180214</v>
      </c>
      <c r="H147" s="111"/>
      <c r="I147" s="112"/>
      <c r="J147" s="113">
        <f>+VLOOKUP(C147,'[8]Resumen Peso'!$B$1:$D$65536,3,0)</f>
        <v>9737.4092953743693</v>
      </c>
      <c r="N147" s="83"/>
      <c r="O147" s="83"/>
      <c r="P147" s="83"/>
      <c r="Q147" s="83"/>
      <c r="R147" s="83"/>
    </row>
    <row r="148" spans="1:18" x14ac:dyDescent="0.2">
      <c r="A148" s="104"/>
      <c r="B148" s="105">
        <f t="shared" si="2"/>
        <v>132</v>
      </c>
      <c r="C148" s="106" t="s">
        <v>175</v>
      </c>
      <c r="D148" s="107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108" t="s">
        <v>44</v>
      </c>
      <c r="F148" s="109">
        <v>0</v>
      </c>
      <c r="G148" s="110">
        <f>VLOOKUP(C148,'[8]Resumen Peso'!$B$1:$D$65536,3,0)*$C$14</f>
        <v>17581.907417836403</v>
      </c>
      <c r="H148" s="111"/>
      <c r="I148" s="112"/>
      <c r="J148" s="113">
        <f>+VLOOKUP(C148,'[8]Resumen Peso'!$B$1:$D$65536,3,0)</f>
        <v>10916.418005451509</v>
      </c>
      <c r="N148" s="83"/>
      <c r="O148" s="83"/>
      <c r="P148" s="83"/>
      <c r="Q148" s="83"/>
      <c r="R148" s="83"/>
    </row>
    <row r="149" spans="1:18" x14ac:dyDescent="0.2">
      <c r="A149" s="104"/>
      <c r="B149" s="105">
        <f t="shared" si="2"/>
        <v>133</v>
      </c>
      <c r="C149" s="106" t="s">
        <v>176</v>
      </c>
      <c r="D149" s="107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108" t="s">
        <v>44</v>
      </c>
      <c r="F149" s="109">
        <v>0</v>
      </c>
      <c r="G149" s="110">
        <f>VLOOKUP(C149,'[8]Resumen Peso'!$B$1:$D$65536,3,0)*$C$14</f>
        <v>19513.770719019314</v>
      </c>
      <c r="H149" s="111"/>
      <c r="I149" s="112"/>
      <c r="J149" s="113">
        <f>+VLOOKUP(C149,'[8]Resumen Peso'!$B$1:$D$65536,3,0)</f>
        <v>12115.891238014994</v>
      </c>
      <c r="N149" s="83"/>
      <c r="O149" s="83"/>
      <c r="P149" s="83"/>
      <c r="Q149" s="83"/>
      <c r="R149" s="83"/>
    </row>
    <row r="150" spans="1:18" x14ac:dyDescent="0.2">
      <c r="A150" s="104"/>
      <c r="B150" s="105">
        <f t="shared" si="2"/>
        <v>134</v>
      </c>
      <c r="C150" s="106" t="s">
        <v>177</v>
      </c>
      <c r="D150" s="107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108" t="s">
        <v>44</v>
      </c>
      <c r="F150" s="109">
        <v>0</v>
      </c>
      <c r="G150" s="110">
        <f>VLOOKUP(C150,'[8]Resumen Peso'!$B$1:$D$65536,3,0)*$C$14</f>
        <v>21445.634020202229</v>
      </c>
      <c r="H150" s="111"/>
      <c r="I150" s="112"/>
      <c r="J150" s="113">
        <f>+VLOOKUP(C150,'[8]Resumen Peso'!$B$1:$D$65536,3,0)</f>
        <v>13315.364470578479</v>
      </c>
      <c r="N150" s="83"/>
      <c r="O150" s="83"/>
      <c r="P150" s="83"/>
      <c r="Q150" s="83"/>
      <c r="R150" s="83"/>
    </row>
    <row r="151" spans="1:18" x14ac:dyDescent="0.2">
      <c r="A151" s="104"/>
      <c r="B151" s="105">
        <f t="shared" si="2"/>
        <v>135</v>
      </c>
      <c r="C151" s="106" t="s">
        <v>178</v>
      </c>
      <c r="D151" s="107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108" t="s">
        <v>44</v>
      </c>
      <c r="F151" s="109">
        <v>0</v>
      </c>
      <c r="G151" s="110">
        <f>VLOOKUP(C151,'[8]Resumen Peso'!$B$1:$D$65536,3,0)*$C$14</f>
        <v>23726.637707089831</v>
      </c>
      <c r="H151" s="111"/>
      <c r="I151" s="112"/>
      <c r="J151" s="113">
        <f>+VLOOKUP(C151,'[8]Resumen Peso'!$B$1:$D$65536,3,0)</f>
        <v>14731.615229172527</v>
      </c>
      <c r="N151" s="83"/>
      <c r="O151" s="83"/>
      <c r="P151" s="83"/>
      <c r="Q151" s="83"/>
      <c r="R151" s="83"/>
    </row>
    <row r="152" spans="1:18" x14ac:dyDescent="0.2">
      <c r="A152" s="104"/>
      <c r="B152" s="105">
        <f t="shared" si="2"/>
        <v>136</v>
      </c>
      <c r="C152" s="106" t="s">
        <v>179</v>
      </c>
      <c r="D152" s="107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108" t="s">
        <v>44</v>
      </c>
      <c r="F152" s="109">
        <v>0</v>
      </c>
      <c r="G152" s="110">
        <f>VLOOKUP(C152,'[8]Resumen Peso'!$B$1:$D$65536,3,0)*$C$14</f>
        <v>26421.645553552153</v>
      </c>
      <c r="H152" s="111"/>
      <c r="I152" s="112"/>
      <c r="J152" s="113">
        <f>+VLOOKUP(C152,'[8]Resumen Peso'!$B$1:$D$65536,3,0)</f>
        <v>16404.916736272302</v>
      </c>
      <c r="N152" s="83"/>
      <c r="O152" s="83"/>
      <c r="P152" s="83"/>
      <c r="Q152" s="83"/>
      <c r="R152" s="83"/>
    </row>
    <row r="153" spans="1:18" x14ac:dyDescent="0.2">
      <c r="A153" s="104"/>
      <c r="B153" s="105">
        <f t="shared" si="2"/>
        <v>137</v>
      </c>
      <c r="C153" s="106" t="s">
        <v>180</v>
      </c>
      <c r="D153" s="107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108" t="s">
        <v>44</v>
      </c>
      <c r="F153" s="109">
        <v>0</v>
      </c>
      <c r="G153" s="110">
        <f>VLOOKUP(C153,'[8]Resumen Peso'!$B$1:$D$65536,3,0)*$C$14</f>
        <v>29592.243019978414</v>
      </c>
      <c r="H153" s="111"/>
      <c r="I153" s="112"/>
      <c r="J153" s="113">
        <f>+VLOOKUP(C153,'[8]Resumen Peso'!$B$1:$D$65536,3,0)</f>
        <v>18373.506744624981</v>
      </c>
      <c r="N153" s="83"/>
      <c r="O153" s="83"/>
      <c r="P153" s="83"/>
      <c r="Q153" s="83"/>
      <c r="R153" s="83"/>
    </row>
    <row r="154" spans="1:18" x14ac:dyDescent="0.2">
      <c r="A154" s="104"/>
      <c r="B154" s="105">
        <f t="shared" si="2"/>
        <v>138</v>
      </c>
      <c r="C154" s="106" t="s">
        <v>181</v>
      </c>
      <c r="D154" s="107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108" t="s">
        <v>44</v>
      </c>
      <c r="F154" s="109">
        <v>0</v>
      </c>
      <c r="G154" s="110">
        <f>VLOOKUP(C154,'[8]Resumen Peso'!$B$1:$D$65536,3,0)*$C$14</f>
        <v>30549.578503320266</v>
      </c>
      <c r="H154" s="111"/>
      <c r="I154" s="112"/>
      <c r="J154" s="113">
        <f>+VLOOKUP(C154,'[8]Resumen Peso'!$B$1:$D$65536,3,0)</f>
        <v>18967.906092730333</v>
      </c>
      <c r="N154" s="83"/>
      <c r="O154" s="83"/>
      <c r="P154" s="83"/>
      <c r="Q154" s="83"/>
      <c r="R154" s="83"/>
    </row>
    <row r="155" spans="1:18" x14ac:dyDescent="0.2">
      <c r="A155" s="104"/>
      <c r="B155" s="105">
        <f t="shared" si="2"/>
        <v>139</v>
      </c>
      <c r="C155" s="106" t="s">
        <v>182</v>
      </c>
      <c r="D155" s="107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108" t="s">
        <v>44</v>
      </c>
      <c r="F155" s="109">
        <v>0</v>
      </c>
      <c r="G155" s="110">
        <f>VLOOKUP(C155,'[8]Resumen Peso'!$B$1:$D$65536,3,0)*$C$14</f>
        <v>34057.501118528722</v>
      </c>
      <c r="H155" s="111"/>
      <c r="I155" s="112"/>
      <c r="J155" s="113">
        <f>+VLOOKUP(C155,'[8]Resumen Peso'!$B$1:$D$65536,3,0)</f>
        <v>21145.937673054996</v>
      </c>
      <c r="N155" s="83"/>
      <c r="O155" s="83"/>
      <c r="P155" s="83"/>
      <c r="Q155" s="83"/>
      <c r="R155" s="83"/>
    </row>
    <row r="156" spans="1:18" x14ac:dyDescent="0.2">
      <c r="A156" s="104"/>
      <c r="B156" s="105">
        <f t="shared" si="2"/>
        <v>140</v>
      </c>
      <c r="C156" s="106" t="s">
        <v>183</v>
      </c>
      <c r="D156" s="107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108" t="s">
        <v>44</v>
      </c>
      <c r="F156" s="109">
        <v>0</v>
      </c>
      <c r="G156" s="110">
        <f>VLOOKUP(C156,'[8]Resumen Peso'!$B$1:$D$65536,3,0)*$C$14</f>
        <v>37565.423733737174</v>
      </c>
      <c r="H156" s="111"/>
      <c r="I156" s="112"/>
      <c r="J156" s="113">
        <f>+VLOOKUP(C156,'[8]Resumen Peso'!$B$1:$D$65536,3,0)</f>
        <v>23323.969253379659</v>
      </c>
      <c r="N156" s="83"/>
      <c r="O156" s="83"/>
      <c r="P156" s="83"/>
      <c r="Q156" s="83"/>
      <c r="R156" s="83"/>
    </row>
    <row r="157" spans="1:18" x14ac:dyDescent="0.2">
      <c r="A157" s="104"/>
      <c r="B157" s="105">
        <f t="shared" si="2"/>
        <v>141</v>
      </c>
      <c r="C157" s="106" t="s">
        <v>184</v>
      </c>
      <c r="D157" s="107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108" t="s">
        <v>44</v>
      </c>
      <c r="F157" s="109">
        <v>0</v>
      </c>
      <c r="G157" s="110">
        <f>VLOOKUP(C157,'[8]Resumen Peso'!$B$1:$D$65536,3,0)*$C$14</f>
        <v>9101.1961077457454</v>
      </c>
      <c r="H157" s="111"/>
      <c r="I157" s="112"/>
      <c r="J157" s="113">
        <f>+VLOOKUP(C157,'[8]Resumen Peso'!$B$1:$D$65536,3,0)</f>
        <v>5650.8351853195563</v>
      </c>
      <c r="N157" s="83"/>
      <c r="O157" s="83"/>
      <c r="P157" s="83"/>
      <c r="Q157" s="83"/>
      <c r="R157" s="83"/>
    </row>
    <row r="158" spans="1:18" x14ac:dyDescent="0.2">
      <c r="A158" s="104"/>
      <c r="B158" s="105">
        <f t="shared" si="2"/>
        <v>142</v>
      </c>
      <c r="C158" s="106" t="s">
        <v>185</v>
      </c>
      <c r="D158" s="107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108" t="s">
        <v>44</v>
      </c>
      <c r="F158" s="109">
        <v>0</v>
      </c>
      <c r="G158" s="110">
        <f>VLOOKUP(C158,'[8]Resumen Peso'!$B$1:$D$65536,3,0)*$C$14</f>
        <v>10413.080231384771</v>
      </c>
      <c r="H158" s="111"/>
      <c r="I158" s="112"/>
      <c r="J158" s="113">
        <f>+VLOOKUP(C158,'[8]Resumen Peso'!$B$1:$D$65536,3,0)</f>
        <v>6465.3699868070598</v>
      </c>
      <c r="N158" s="83"/>
      <c r="O158" s="83"/>
      <c r="P158" s="83"/>
      <c r="Q158" s="83"/>
      <c r="R158" s="83"/>
    </row>
    <row r="159" spans="1:18" x14ac:dyDescent="0.2">
      <c r="A159" s="104"/>
      <c r="B159" s="105">
        <f t="shared" si="2"/>
        <v>143</v>
      </c>
      <c r="C159" s="106" t="s">
        <v>186</v>
      </c>
      <c r="D159" s="107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108" t="s">
        <v>44</v>
      </c>
      <c r="F159" s="109">
        <v>0</v>
      </c>
      <c r="G159" s="110">
        <f>VLOOKUP(C159,'[8]Resumen Peso'!$B$1:$D$65536,3,0)*$C$14</f>
        <v>11713.251103919878</v>
      </c>
      <c r="H159" s="111"/>
      <c r="I159" s="112"/>
      <c r="J159" s="113">
        <f>+VLOOKUP(C159,'[8]Resumen Peso'!$B$1:$D$65536,3,0)</f>
        <v>7272.6321561384248</v>
      </c>
      <c r="N159" s="83"/>
      <c r="O159" s="83"/>
      <c r="P159" s="83"/>
      <c r="Q159" s="83"/>
      <c r="R159" s="83"/>
    </row>
    <row r="160" spans="1:18" x14ac:dyDescent="0.2">
      <c r="A160" s="104"/>
      <c r="B160" s="105">
        <f t="shared" si="2"/>
        <v>144</v>
      </c>
      <c r="C160" s="106" t="s">
        <v>187</v>
      </c>
      <c r="D160" s="107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108" t="s">
        <v>44</v>
      </c>
      <c r="F160" s="109">
        <v>0</v>
      </c>
      <c r="G160" s="110">
        <f>VLOOKUP(C160,'[8]Resumen Peso'!$B$1:$D$65536,3,0)*$C$14</f>
        <v>13001.708725351065</v>
      </c>
      <c r="H160" s="111"/>
      <c r="I160" s="112"/>
      <c r="J160" s="113">
        <f>+VLOOKUP(C160,'[8]Resumen Peso'!$B$1:$D$65536,3,0)</f>
        <v>8072.621693313652</v>
      </c>
      <c r="N160" s="83"/>
      <c r="O160" s="83"/>
      <c r="P160" s="83"/>
      <c r="Q160" s="83"/>
      <c r="R160" s="83"/>
    </row>
    <row r="161" spans="1:18" x14ac:dyDescent="0.2">
      <c r="A161" s="104"/>
      <c r="B161" s="105">
        <f t="shared" si="2"/>
        <v>145</v>
      </c>
      <c r="C161" s="106" t="s">
        <v>188</v>
      </c>
      <c r="D161" s="107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108" t="s">
        <v>44</v>
      </c>
      <c r="F161" s="109">
        <v>0</v>
      </c>
      <c r="G161" s="110">
        <f>VLOOKUP(C161,'[8]Resumen Peso'!$B$1:$D$65536,3,0)*$C$14</f>
        <v>14290.166346782249</v>
      </c>
      <c r="H161" s="111"/>
      <c r="I161" s="112"/>
      <c r="J161" s="113">
        <f>+VLOOKUP(C161,'[8]Resumen Peso'!$B$1:$D$65536,3,0)</f>
        <v>8872.6112304888775</v>
      </c>
      <c r="N161" s="83"/>
      <c r="O161" s="83"/>
      <c r="P161" s="83"/>
      <c r="Q161" s="83"/>
      <c r="R161" s="83"/>
    </row>
    <row r="162" spans="1:18" x14ac:dyDescent="0.2">
      <c r="A162" s="104"/>
      <c r="B162" s="105">
        <f t="shared" si="2"/>
        <v>146</v>
      </c>
      <c r="C162" s="106" t="s">
        <v>189</v>
      </c>
      <c r="D162" s="107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108" t="s">
        <v>44</v>
      </c>
      <c r="F162" s="109">
        <v>0</v>
      </c>
      <c r="G162" s="110">
        <f>VLOOKUP(C162,'[8]Resumen Peso'!$B$1:$D$65536,3,0)*$C$14</f>
        <v>16020.424373351088</v>
      </c>
      <c r="H162" s="111"/>
      <c r="I162" s="112"/>
      <c r="J162" s="113">
        <f>+VLOOKUP(C162,'[8]Resumen Peso'!$B$1:$D$65536,3,0)</f>
        <v>9946.9099073293346</v>
      </c>
      <c r="N162" s="83"/>
      <c r="O162" s="83"/>
      <c r="P162" s="83"/>
      <c r="Q162" s="83"/>
      <c r="R162" s="83"/>
    </row>
    <row r="163" spans="1:18" x14ac:dyDescent="0.2">
      <c r="A163" s="104"/>
      <c r="B163" s="105">
        <f t="shared" si="2"/>
        <v>147</v>
      </c>
      <c r="C163" s="106" t="s">
        <v>190</v>
      </c>
      <c r="D163" s="107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108" t="s">
        <v>44</v>
      </c>
      <c r="F163" s="109">
        <v>0</v>
      </c>
      <c r="G163" s="110">
        <f>VLOOKUP(C163,'[8]Resumen Peso'!$B$1:$D$65536,3,0)*$C$14</f>
        <v>17780.715175750374</v>
      </c>
      <c r="H163" s="111"/>
      <c r="I163" s="112"/>
      <c r="J163" s="113">
        <f>+VLOOKUP(C163,'[8]Resumen Peso'!$B$1:$D$65536,3,0)</f>
        <v>11039.85561301813</v>
      </c>
      <c r="N163" s="83"/>
      <c r="O163" s="83"/>
      <c r="P163" s="83"/>
      <c r="Q163" s="83"/>
      <c r="R163" s="83"/>
    </row>
    <row r="164" spans="1:18" x14ac:dyDescent="0.2">
      <c r="A164" s="104"/>
      <c r="B164" s="105">
        <f t="shared" si="2"/>
        <v>148</v>
      </c>
      <c r="C164" s="106" t="s">
        <v>191</v>
      </c>
      <c r="D164" s="107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108" t="s">
        <v>44</v>
      </c>
      <c r="F164" s="109">
        <v>0</v>
      </c>
      <c r="G164" s="110">
        <f>VLOOKUP(C164,'[8]Resumen Peso'!$B$1:$D$65536,3,0)*$C$14</f>
        <v>19541.005978149664</v>
      </c>
      <c r="H164" s="111"/>
      <c r="I164" s="112"/>
      <c r="J164" s="113">
        <f>+VLOOKUP(C164,'[8]Resumen Peso'!$B$1:$D$65536,3,0)</f>
        <v>12132.801318706925</v>
      </c>
      <c r="N164" s="83"/>
      <c r="O164" s="83"/>
      <c r="P164" s="83"/>
      <c r="Q164" s="83"/>
      <c r="R164" s="83"/>
    </row>
    <row r="165" spans="1:18" x14ac:dyDescent="0.2">
      <c r="A165" s="104"/>
      <c r="B165" s="105">
        <f t="shared" si="2"/>
        <v>149</v>
      </c>
      <c r="C165" s="106" t="s">
        <v>192</v>
      </c>
      <c r="D165" s="107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108" t="s">
        <v>44</v>
      </c>
      <c r="F165" s="109">
        <v>0</v>
      </c>
      <c r="G165" s="110">
        <f>VLOOKUP(C165,'[8]Resumen Peso'!$B$1:$D$65536,3,0)*$C$14</f>
        <v>21619.429336473477</v>
      </c>
      <c r="H165" s="111"/>
      <c r="I165" s="112"/>
      <c r="J165" s="113">
        <f>+VLOOKUP(C165,'[8]Resumen Peso'!$B$1:$D$65536,3,0)</f>
        <v>13423.272121023841</v>
      </c>
      <c r="N165" s="83"/>
      <c r="O165" s="83"/>
      <c r="P165" s="83"/>
      <c r="Q165" s="83"/>
      <c r="R165" s="83"/>
    </row>
    <row r="166" spans="1:18" x14ac:dyDescent="0.2">
      <c r="A166" s="104"/>
      <c r="B166" s="105">
        <f t="shared" si="2"/>
        <v>150</v>
      </c>
      <c r="C166" s="106" t="s">
        <v>193</v>
      </c>
      <c r="D166" s="107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108" t="s">
        <v>44</v>
      </c>
      <c r="F166" s="109">
        <v>0</v>
      </c>
      <c r="G166" s="110">
        <f>VLOOKUP(C166,'[8]Resumen Peso'!$B$1:$D$65536,3,0)*$C$14</f>
        <v>24075.088347966008</v>
      </c>
      <c r="H166" s="111"/>
      <c r="I166" s="112"/>
      <c r="J166" s="113">
        <f>+VLOOKUP(C166,'[8]Resumen Peso'!$B$1:$D$65536,3,0)</f>
        <v>14947.964500026548</v>
      </c>
      <c r="N166" s="83"/>
      <c r="O166" s="83"/>
      <c r="P166" s="83"/>
      <c r="Q166" s="83"/>
      <c r="R166" s="83"/>
    </row>
    <row r="167" spans="1:18" x14ac:dyDescent="0.2">
      <c r="A167" s="104"/>
      <c r="B167" s="105">
        <f t="shared" si="2"/>
        <v>151</v>
      </c>
      <c r="C167" s="106" t="s">
        <v>194</v>
      </c>
      <c r="D167" s="107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108" t="s">
        <v>44</v>
      </c>
      <c r="F167" s="109">
        <v>0</v>
      </c>
      <c r="G167" s="110">
        <f>VLOOKUP(C167,'[8]Resumen Peso'!$B$1:$D$65536,3,0)*$C$14</f>
        <v>26964.098949721934</v>
      </c>
      <c r="H167" s="111"/>
      <c r="I167" s="112"/>
      <c r="J167" s="113">
        <f>+VLOOKUP(C167,'[8]Resumen Peso'!$B$1:$D$65536,3,0)</f>
        <v>16741.720240029736</v>
      </c>
      <c r="N167" s="83"/>
      <c r="O167" s="83"/>
      <c r="P167" s="83"/>
      <c r="Q167" s="83"/>
      <c r="R167" s="83"/>
    </row>
    <row r="168" spans="1:18" x14ac:dyDescent="0.2">
      <c r="A168" s="104"/>
      <c r="B168" s="105">
        <f t="shared" si="2"/>
        <v>152</v>
      </c>
      <c r="C168" s="106" t="s">
        <v>195</v>
      </c>
      <c r="D168" s="107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108" t="s">
        <v>44</v>
      </c>
      <c r="F168" s="109">
        <v>0</v>
      </c>
      <c r="G168" s="110">
        <f>VLOOKUP(C168,'[8]Resumen Peso'!$B$1:$D$65536,3,0)*$C$14</f>
        <v>27836.411625833782</v>
      </c>
      <c r="H168" s="111"/>
      <c r="I168" s="112"/>
      <c r="J168" s="113">
        <f>+VLOOKUP(C168,'[8]Resumen Peso'!$B$1:$D$65536,3,0)</f>
        <v>17283.329837759196</v>
      </c>
      <c r="N168" s="83"/>
      <c r="O168" s="83"/>
      <c r="P168" s="83"/>
      <c r="Q168" s="83"/>
      <c r="R168" s="83"/>
    </row>
    <row r="169" spans="1:18" x14ac:dyDescent="0.2">
      <c r="A169" s="104"/>
      <c r="B169" s="105">
        <f t="shared" si="2"/>
        <v>153</v>
      </c>
      <c r="C169" s="106" t="s">
        <v>196</v>
      </c>
      <c r="D169" s="107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108" t="s">
        <v>44</v>
      </c>
      <c r="F169" s="109">
        <v>0</v>
      </c>
      <c r="G169" s="110">
        <f>VLOOKUP(C169,'[8]Resumen Peso'!$B$1:$D$65536,3,0)*$C$14</f>
        <v>31032.788880528184</v>
      </c>
      <c r="H169" s="111"/>
      <c r="I169" s="112"/>
      <c r="J169" s="113">
        <f>+VLOOKUP(C169,'[8]Resumen Peso'!$B$1:$D$65536,3,0)</f>
        <v>19267.92624053422</v>
      </c>
      <c r="N169" s="83"/>
      <c r="O169" s="83"/>
      <c r="P169" s="83"/>
      <c r="Q169" s="83"/>
      <c r="R169" s="83"/>
    </row>
    <row r="170" spans="1:18" x14ac:dyDescent="0.2">
      <c r="A170" s="104"/>
      <c r="B170" s="105">
        <f t="shared" si="2"/>
        <v>154</v>
      </c>
      <c r="C170" s="106" t="s">
        <v>197</v>
      </c>
      <c r="D170" s="107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108" t="s">
        <v>44</v>
      </c>
      <c r="F170" s="109">
        <v>0</v>
      </c>
      <c r="G170" s="110">
        <f>VLOOKUP(C170,'[8]Resumen Peso'!$B$1:$D$65536,3,0)*$C$14</f>
        <v>34229.166135222586</v>
      </c>
      <c r="H170" s="111"/>
      <c r="I170" s="112"/>
      <c r="J170" s="113">
        <f>+VLOOKUP(C170,'[8]Resumen Peso'!$B$1:$D$65536,3,0)</f>
        <v>21252.522643309243</v>
      </c>
      <c r="N170" s="83"/>
      <c r="O170" s="83"/>
      <c r="P170" s="83"/>
      <c r="Q170" s="83"/>
      <c r="R170" s="83"/>
    </row>
    <row r="171" spans="1:18" x14ac:dyDescent="0.2">
      <c r="A171" s="104"/>
      <c r="B171" s="105">
        <f t="shared" si="2"/>
        <v>155</v>
      </c>
      <c r="C171" s="106" t="s">
        <v>198</v>
      </c>
      <c r="D171" s="107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108" t="s">
        <v>44</v>
      </c>
      <c r="F171" s="109">
        <v>0</v>
      </c>
      <c r="G171" s="110">
        <f>VLOOKUP(C171,'[8]Resumen Peso'!$B$1:$D$65536,3,0)*$C$14</f>
        <v>10816.203439936577</v>
      </c>
      <c r="H171" s="111"/>
      <c r="I171" s="112"/>
      <c r="J171" s="113">
        <f>+VLOOKUP(C171,'[8]Resumen Peso'!$B$1:$D$65536,3,0)</f>
        <v>6715.6648693626321</v>
      </c>
      <c r="N171" s="83"/>
      <c r="O171" s="83"/>
      <c r="P171" s="83"/>
      <c r="Q171" s="83"/>
      <c r="R171" s="83"/>
    </row>
    <row r="172" spans="1:18" x14ac:dyDescent="0.2">
      <c r="A172" s="104"/>
      <c r="B172" s="105">
        <f t="shared" si="2"/>
        <v>156</v>
      </c>
      <c r="C172" s="106" t="s">
        <v>199</v>
      </c>
      <c r="D172" s="107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108" t="s">
        <v>44</v>
      </c>
      <c r="F172" s="109">
        <v>0</v>
      </c>
      <c r="G172" s="110">
        <f>VLOOKUP(C172,'[8]Resumen Peso'!$B$1:$D$65536,3,0)*$C$14</f>
        <v>12375.295827675181</v>
      </c>
      <c r="H172" s="111"/>
      <c r="I172" s="112"/>
      <c r="J172" s="113">
        <f>+VLOOKUP(C172,'[8]Resumen Peso'!$B$1:$D$65536,3,0)</f>
        <v>7683.6886343158039</v>
      </c>
      <c r="N172" s="83"/>
      <c r="O172" s="83"/>
      <c r="P172" s="83"/>
      <c r="Q172" s="83"/>
      <c r="R172" s="83"/>
    </row>
    <row r="173" spans="1:18" x14ac:dyDescent="0.2">
      <c r="A173" s="104"/>
      <c r="B173" s="105">
        <f t="shared" si="2"/>
        <v>157</v>
      </c>
      <c r="C173" s="106" t="s">
        <v>200</v>
      </c>
      <c r="D173" s="107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108" t="s">
        <v>44</v>
      </c>
      <c r="F173" s="109">
        <v>0</v>
      </c>
      <c r="G173" s="110">
        <f>VLOOKUP(C173,'[8]Resumen Peso'!$B$1:$D$65536,3,0)*$C$14</f>
        <v>13920.46774766612</v>
      </c>
      <c r="H173" s="111"/>
      <c r="I173" s="112"/>
      <c r="J173" s="113">
        <f>+VLOOKUP(C173,'[8]Resumen Peso'!$B$1:$D$65536,3,0)</f>
        <v>8643.0693299390368</v>
      </c>
      <c r="N173" s="83"/>
      <c r="O173" s="83"/>
      <c r="P173" s="83"/>
      <c r="Q173" s="83"/>
      <c r="R173" s="83"/>
    </row>
    <row r="174" spans="1:18" x14ac:dyDescent="0.2">
      <c r="A174" s="104"/>
      <c r="B174" s="105">
        <f t="shared" si="2"/>
        <v>158</v>
      </c>
      <c r="C174" s="106" t="s">
        <v>201</v>
      </c>
      <c r="D174" s="107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108" t="s">
        <v>44</v>
      </c>
      <c r="F174" s="109">
        <v>0</v>
      </c>
      <c r="G174" s="110">
        <f>VLOOKUP(C174,'[8]Resumen Peso'!$B$1:$D$65536,3,0)*$C$14</f>
        <v>15451.719199909396</v>
      </c>
      <c r="H174" s="111"/>
      <c r="I174" s="112"/>
      <c r="J174" s="113">
        <f>+VLOOKUP(C174,'[8]Resumen Peso'!$B$1:$D$65536,3,0)</f>
        <v>9593.8069562323326</v>
      </c>
      <c r="N174" s="83"/>
      <c r="O174" s="83"/>
      <c r="P174" s="83"/>
      <c r="Q174" s="83"/>
      <c r="R174" s="83"/>
    </row>
    <row r="175" spans="1:18" x14ac:dyDescent="0.2">
      <c r="A175" s="104"/>
      <c r="B175" s="105">
        <f t="shared" si="2"/>
        <v>159</v>
      </c>
      <c r="C175" s="106" t="s">
        <v>202</v>
      </c>
      <c r="D175" s="107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108" t="s">
        <v>44</v>
      </c>
      <c r="F175" s="109">
        <v>0</v>
      </c>
      <c r="G175" s="110">
        <f>VLOOKUP(C175,'[8]Resumen Peso'!$B$1:$D$65536,3,0)*$C$14</f>
        <v>16982.970652152668</v>
      </c>
      <c r="H175" s="111"/>
      <c r="I175" s="112"/>
      <c r="J175" s="113">
        <f>+VLOOKUP(C175,'[8]Resumen Peso'!$B$1:$D$65536,3,0)</f>
        <v>10544.544582525625</v>
      </c>
      <c r="N175" s="83"/>
      <c r="O175" s="83"/>
      <c r="P175" s="83"/>
      <c r="Q175" s="83"/>
      <c r="R175" s="83"/>
    </row>
    <row r="176" spans="1:18" x14ac:dyDescent="0.2">
      <c r="A176" s="104"/>
      <c r="B176" s="105">
        <f t="shared" si="2"/>
        <v>160</v>
      </c>
      <c r="C176" s="106" t="s">
        <v>203</v>
      </c>
      <c r="D176" s="107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108" t="s">
        <v>44</v>
      </c>
      <c r="F176" s="109">
        <v>0</v>
      </c>
      <c r="G176" s="110">
        <f>VLOOKUP(C176,'[8]Resumen Peso'!$B$1:$D$65536,3,0)*$C$14</f>
        <v>19039.274306902411</v>
      </c>
      <c r="H176" s="111"/>
      <c r="I176" s="112"/>
      <c r="J176" s="113">
        <f>+VLOOKUP(C176,'[8]Resumen Peso'!$B$1:$D$65536,3,0)</f>
        <v>11821.281497805559</v>
      </c>
      <c r="N176" s="83"/>
      <c r="O176" s="83"/>
      <c r="P176" s="83"/>
      <c r="Q176" s="83"/>
      <c r="R176" s="83"/>
    </row>
    <row r="177" spans="1:18" x14ac:dyDescent="0.2">
      <c r="A177" s="104"/>
      <c r="B177" s="105">
        <f t="shared" si="2"/>
        <v>161</v>
      </c>
      <c r="C177" s="106" t="s">
        <v>204</v>
      </c>
      <c r="D177" s="107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108" t="s">
        <v>44</v>
      </c>
      <c r="F177" s="109">
        <v>0</v>
      </c>
      <c r="G177" s="110">
        <f>VLOOKUP(C177,'[8]Resumen Peso'!$B$1:$D$65536,3,0)*$C$14</f>
        <v>21131.27004095717</v>
      </c>
      <c r="H177" s="111"/>
      <c r="I177" s="112"/>
      <c r="J177" s="113">
        <f>+VLOOKUP(C177,'[8]Resumen Peso'!$B$1:$D$65536,3,0)</f>
        <v>13120.179242847458</v>
      </c>
      <c r="N177" s="83"/>
      <c r="O177" s="83"/>
      <c r="P177" s="83"/>
      <c r="Q177" s="83"/>
      <c r="R177" s="83"/>
    </row>
    <row r="178" spans="1:18" x14ac:dyDescent="0.2">
      <c r="A178" s="104"/>
      <c r="B178" s="105">
        <f t="shared" si="2"/>
        <v>162</v>
      </c>
      <c r="C178" s="106" t="s">
        <v>205</v>
      </c>
      <c r="D178" s="107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108" t="s">
        <v>44</v>
      </c>
      <c r="F178" s="109">
        <v>0</v>
      </c>
      <c r="G178" s="110">
        <f>VLOOKUP(C178,'[8]Resumen Peso'!$B$1:$D$65536,3,0)*$C$14</f>
        <v>23223.265775011932</v>
      </c>
      <c r="H178" s="111"/>
      <c r="I178" s="112"/>
      <c r="J178" s="113">
        <f>+VLOOKUP(C178,'[8]Resumen Peso'!$B$1:$D$65536,3,0)</f>
        <v>14419.076987889357</v>
      </c>
      <c r="N178" s="83"/>
      <c r="O178" s="83"/>
      <c r="P178" s="83"/>
      <c r="Q178" s="83"/>
      <c r="R178" s="83"/>
    </row>
    <row r="179" spans="1:18" x14ac:dyDescent="0.2">
      <c r="A179" s="104"/>
      <c r="B179" s="105">
        <f t="shared" si="2"/>
        <v>163</v>
      </c>
      <c r="C179" s="106" t="s">
        <v>206</v>
      </c>
      <c r="D179" s="107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108" t="s">
        <v>44</v>
      </c>
      <c r="F179" s="109">
        <v>0</v>
      </c>
      <c r="G179" s="110">
        <f>VLOOKUP(C179,'[8]Resumen Peso'!$B$1:$D$65536,3,0)*$C$14</f>
        <v>25693.342192639502</v>
      </c>
      <c r="H179" s="111"/>
      <c r="I179" s="112"/>
      <c r="J179" s="113">
        <f>+VLOOKUP(C179,'[8]Resumen Peso'!$B$1:$D$65536,3,0)</f>
        <v>15952.720979944284</v>
      </c>
      <c r="N179" s="83"/>
      <c r="O179" s="83"/>
      <c r="P179" s="83"/>
      <c r="Q179" s="83"/>
      <c r="R179" s="83"/>
    </row>
    <row r="180" spans="1:18" x14ac:dyDescent="0.2">
      <c r="A180" s="104"/>
      <c r="B180" s="105">
        <f t="shared" si="2"/>
        <v>164</v>
      </c>
      <c r="C180" s="106" t="s">
        <v>207</v>
      </c>
      <c r="D180" s="107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108" t="s">
        <v>44</v>
      </c>
      <c r="F180" s="109">
        <v>0</v>
      </c>
      <c r="G180" s="110">
        <f>VLOOKUP(C180,'[8]Resumen Peso'!$B$1:$D$65536,3,0)*$C$14</f>
        <v>28611.739635456011</v>
      </c>
      <c r="H180" s="111"/>
      <c r="I180" s="112"/>
      <c r="J180" s="113">
        <f>+VLOOKUP(C180,'[8]Resumen Peso'!$B$1:$D$65536,3,0)</f>
        <v>17764.72269481546</v>
      </c>
      <c r="N180" s="83"/>
      <c r="O180" s="83"/>
      <c r="P180" s="83"/>
      <c r="Q180" s="83"/>
      <c r="R180" s="83"/>
    </row>
    <row r="181" spans="1:18" x14ac:dyDescent="0.2">
      <c r="A181" s="104"/>
      <c r="B181" s="105">
        <f t="shared" si="2"/>
        <v>165</v>
      </c>
      <c r="C181" s="106" t="s">
        <v>208</v>
      </c>
      <c r="D181" s="107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108" t="s">
        <v>44</v>
      </c>
      <c r="F181" s="109">
        <v>0</v>
      </c>
      <c r="G181" s="110">
        <f>VLOOKUP(C181,'[8]Resumen Peso'!$B$1:$D$65536,3,0)*$C$14</f>
        <v>32045.148391710736</v>
      </c>
      <c r="H181" s="111"/>
      <c r="I181" s="112"/>
      <c r="J181" s="113">
        <f>+VLOOKUP(C181,'[8]Resumen Peso'!$B$1:$D$65536,3,0)</f>
        <v>19896.489418193316</v>
      </c>
      <c r="N181" s="83"/>
      <c r="O181" s="83"/>
      <c r="P181" s="83"/>
      <c r="Q181" s="83"/>
      <c r="R181" s="83"/>
    </row>
    <row r="182" spans="1:18" x14ac:dyDescent="0.2">
      <c r="A182" s="104"/>
      <c r="B182" s="105">
        <f t="shared" si="2"/>
        <v>166</v>
      </c>
      <c r="C182" s="106" t="s">
        <v>209</v>
      </c>
      <c r="D182" s="107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108" t="s">
        <v>44</v>
      </c>
      <c r="F182" s="109">
        <v>0</v>
      </c>
      <c r="G182" s="110">
        <f>VLOOKUP(C182,'[8]Resumen Peso'!$B$1:$D$65536,3,0)*$C$14</f>
        <v>33081.837553922211</v>
      </c>
      <c r="H182" s="111"/>
      <c r="I182" s="112"/>
      <c r="J182" s="113">
        <f>+VLOOKUP(C182,'[8]Resumen Peso'!$B$1:$D$65536,3,0)</f>
        <v>20540.158615594562</v>
      </c>
      <c r="N182" s="83"/>
      <c r="O182" s="83"/>
      <c r="P182" s="83"/>
      <c r="Q182" s="83"/>
      <c r="R182" s="83"/>
    </row>
    <row r="183" spans="1:18" x14ac:dyDescent="0.2">
      <c r="A183" s="104"/>
      <c r="B183" s="105">
        <f t="shared" si="2"/>
        <v>167</v>
      </c>
      <c r="C183" s="106" t="s">
        <v>210</v>
      </c>
      <c r="D183" s="107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108" t="s">
        <v>44</v>
      </c>
      <c r="F183" s="109">
        <v>0</v>
      </c>
      <c r="G183" s="110">
        <f>VLOOKUP(C183,'[8]Resumen Peso'!$B$1:$D$65536,3,0)*$C$14</f>
        <v>36880.532390102795</v>
      </c>
      <c r="H183" s="111"/>
      <c r="I183" s="112"/>
      <c r="J183" s="113">
        <f>+VLOOKUP(C183,'[8]Resumen Peso'!$B$1:$D$65536,3,0)</f>
        <v>22898.727553617126</v>
      </c>
      <c r="N183" s="83"/>
      <c r="O183" s="83"/>
      <c r="P183" s="83"/>
      <c r="Q183" s="83"/>
      <c r="R183" s="83"/>
    </row>
    <row r="184" spans="1:18" x14ac:dyDescent="0.2">
      <c r="A184" s="104"/>
      <c r="B184" s="105">
        <f t="shared" si="2"/>
        <v>168</v>
      </c>
      <c r="C184" s="106" t="s">
        <v>211</v>
      </c>
      <c r="D184" s="107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108" t="s">
        <v>44</v>
      </c>
      <c r="F184" s="109">
        <v>0</v>
      </c>
      <c r="G184" s="110">
        <f>VLOOKUP(C184,'[8]Resumen Peso'!$B$1:$D$65536,3,0)*$C$14</f>
        <v>40679.227226283379</v>
      </c>
      <c r="H184" s="111"/>
      <c r="I184" s="112"/>
      <c r="J184" s="113">
        <f>+VLOOKUP(C184,'[8]Resumen Peso'!$B$1:$D$65536,3,0)</f>
        <v>25257.296491639689</v>
      </c>
      <c r="N184" s="83"/>
      <c r="O184" s="83"/>
      <c r="P184" s="83"/>
      <c r="Q184" s="83"/>
      <c r="R184" s="83"/>
    </row>
    <row r="185" spans="1:18" x14ac:dyDescent="0.2">
      <c r="A185" s="104"/>
      <c r="B185" s="105">
        <f t="shared" si="2"/>
        <v>169</v>
      </c>
      <c r="C185" s="106" t="s">
        <v>212</v>
      </c>
      <c r="D185" s="107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108" t="s">
        <v>44</v>
      </c>
      <c r="F185" s="109">
        <v>0</v>
      </c>
      <c r="G185" s="110">
        <f>VLOOKUP(C185,'[8]Resumen Peso'!$B$1:$D$65536,3,0)*$C$14</f>
        <v>9949.7792301652789</v>
      </c>
      <c r="H185" s="111"/>
      <c r="I185" s="112"/>
      <c r="J185" s="113">
        <f>+VLOOKUP(C185,'[8]Resumen Peso'!$B$1:$D$65536,3,0)</f>
        <v>6177.7113573158485</v>
      </c>
      <c r="N185" s="83"/>
      <c r="O185" s="83"/>
      <c r="P185" s="83"/>
      <c r="Q185" s="83"/>
      <c r="R185" s="83"/>
    </row>
    <row r="186" spans="1:18" x14ac:dyDescent="0.2">
      <c r="A186" s="104"/>
      <c r="B186" s="105">
        <f t="shared" si="2"/>
        <v>170</v>
      </c>
      <c r="C186" s="106" t="s">
        <v>213</v>
      </c>
      <c r="D186" s="107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108" t="s">
        <v>44</v>
      </c>
      <c r="F186" s="109">
        <v>0</v>
      </c>
      <c r="G186" s="110">
        <f>VLOOKUP(C186,'[8]Resumen Peso'!$B$1:$D$65536,3,0)*$C$14</f>
        <v>11383.981641720635</v>
      </c>
      <c r="H186" s="111"/>
      <c r="I186" s="112"/>
      <c r="J186" s="113">
        <f>+VLOOKUP(C186,'[8]Resumen Peso'!$B$1:$D$65536,3,0)</f>
        <v>7068.1922736857005</v>
      </c>
      <c r="N186" s="83"/>
      <c r="O186" s="83"/>
      <c r="P186" s="83"/>
      <c r="Q186" s="83"/>
      <c r="R186" s="83"/>
    </row>
    <row r="187" spans="1:18" x14ac:dyDescent="0.2">
      <c r="A187" s="104"/>
      <c r="B187" s="105">
        <f t="shared" si="2"/>
        <v>171</v>
      </c>
      <c r="C187" s="106" t="s">
        <v>214</v>
      </c>
      <c r="D187" s="107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108" t="s">
        <v>44</v>
      </c>
      <c r="F187" s="109">
        <v>0</v>
      </c>
      <c r="G187" s="110">
        <f>VLOOKUP(C187,'[8]Resumen Peso'!$B$1:$D$65536,3,0)*$C$14</f>
        <v>12805.378674601388</v>
      </c>
      <c r="H187" s="111"/>
      <c r="I187" s="112"/>
      <c r="J187" s="113">
        <f>+VLOOKUP(C187,'[8]Resumen Peso'!$B$1:$D$65536,3,0)</f>
        <v>7950.7224675879643</v>
      </c>
      <c r="N187" s="83"/>
      <c r="O187" s="83"/>
      <c r="P187" s="83"/>
      <c r="Q187" s="83"/>
      <c r="R187" s="83"/>
    </row>
    <row r="188" spans="1:18" x14ac:dyDescent="0.2">
      <c r="A188" s="104"/>
      <c r="B188" s="105">
        <f t="shared" si="2"/>
        <v>172</v>
      </c>
      <c r="C188" s="106" t="s">
        <v>215</v>
      </c>
      <c r="D188" s="107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108" t="s">
        <v>44</v>
      </c>
      <c r="F188" s="109">
        <v>0</v>
      </c>
      <c r="G188" s="110">
        <f>VLOOKUP(C188,'[8]Resumen Peso'!$B$1:$D$65536,3,0)*$C$14</f>
        <v>14213.970328807543</v>
      </c>
      <c r="H188" s="111"/>
      <c r="I188" s="112"/>
      <c r="J188" s="113">
        <f>+VLOOKUP(C188,'[8]Resumen Peso'!$B$1:$D$65536,3,0)</f>
        <v>8825.3019390226418</v>
      </c>
      <c r="N188" s="83"/>
      <c r="O188" s="83"/>
      <c r="P188" s="83"/>
      <c r="Q188" s="83"/>
      <c r="R188" s="83"/>
    </row>
    <row r="189" spans="1:18" x14ac:dyDescent="0.2">
      <c r="A189" s="104"/>
      <c r="B189" s="105">
        <f t="shared" si="2"/>
        <v>173</v>
      </c>
      <c r="C189" s="106" t="s">
        <v>216</v>
      </c>
      <c r="D189" s="107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108" t="s">
        <v>44</v>
      </c>
      <c r="F189" s="109">
        <v>0</v>
      </c>
      <c r="G189" s="110">
        <f>VLOOKUP(C189,'[8]Resumen Peso'!$B$1:$D$65536,3,0)*$C$14</f>
        <v>15622.561983013691</v>
      </c>
      <c r="H189" s="111"/>
      <c r="I189" s="112"/>
      <c r="J189" s="113">
        <f>+VLOOKUP(C189,'[8]Resumen Peso'!$B$1:$D$65536,3,0)</f>
        <v>9699.8814104573157</v>
      </c>
      <c r="N189" s="83"/>
      <c r="O189" s="83"/>
      <c r="P189" s="83"/>
      <c r="Q189" s="83"/>
      <c r="R189" s="83"/>
    </row>
    <row r="190" spans="1:18" x14ac:dyDescent="0.2">
      <c r="A190" s="104"/>
      <c r="B190" s="105">
        <f t="shared" si="2"/>
        <v>174</v>
      </c>
      <c r="C190" s="106" t="s">
        <v>217</v>
      </c>
      <c r="D190" s="107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108" t="s">
        <v>44</v>
      </c>
      <c r="F190" s="109">
        <v>0</v>
      </c>
      <c r="G190" s="110">
        <f>VLOOKUP(C190,'[8]Resumen Peso'!$B$1:$D$65536,3,0)*$C$14</f>
        <v>17514.146910068463</v>
      </c>
      <c r="H190" s="111"/>
      <c r="I190" s="112"/>
      <c r="J190" s="113">
        <f>+VLOOKUP(C190,'[8]Resumen Peso'!$B$1:$D$65536,3,0)</f>
        <v>10874.346231924475</v>
      </c>
      <c r="N190" s="83"/>
      <c r="O190" s="83"/>
      <c r="P190" s="83"/>
      <c r="Q190" s="83"/>
      <c r="R190" s="83"/>
    </row>
    <row r="191" spans="1:18" x14ac:dyDescent="0.2">
      <c r="A191" s="104"/>
      <c r="B191" s="105">
        <f t="shared" si="2"/>
        <v>175</v>
      </c>
      <c r="C191" s="106" t="s">
        <v>218</v>
      </c>
      <c r="D191" s="107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108" t="s">
        <v>44</v>
      </c>
      <c r="F191" s="109">
        <v>0</v>
      </c>
      <c r="G191" s="110">
        <f>VLOOKUP(C191,'[8]Resumen Peso'!$B$1:$D$65536,3,0)*$C$14</f>
        <v>19438.564828044906</v>
      </c>
      <c r="H191" s="111"/>
      <c r="I191" s="112"/>
      <c r="J191" s="113">
        <f>+VLOOKUP(C191,'[8]Resumen Peso'!$B$1:$D$65536,3,0)</f>
        <v>12069.196705798529</v>
      </c>
      <c r="N191" s="83"/>
      <c r="O191" s="83"/>
      <c r="P191" s="83"/>
      <c r="Q191" s="83"/>
      <c r="R191" s="83"/>
    </row>
    <row r="192" spans="1:18" x14ac:dyDescent="0.2">
      <c r="A192" s="104"/>
      <c r="B192" s="105">
        <f t="shared" si="2"/>
        <v>176</v>
      </c>
      <c r="C192" s="106" t="s">
        <v>219</v>
      </c>
      <c r="D192" s="107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108" t="s">
        <v>44</v>
      </c>
      <c r="F192" s="109">
        <v>0</v>
      </c>
      <c r="G192" s="110">
        <f>VLOOKUP(C192,'[8]Resumen Peso'!$B$1:$D$65536,3,0)*$C$14</f>
        <v>21362.982746021349</v>
      </c>
      <c r="H192" s="111"/>
      <c r="I192" s="112"/>
      <c r="J192" s="113">
        <f>+VLOOKUP(C192,'[8]Resumen Peso'!$B$1:$D$65536,3,0)</f>
        <v>13264.047179672583</v>
      </c>
      <c r="N192" s="83"/>
      <c r="O192" s="83"/>
      <c r="P192" s="83"/>
      <c r="Q192" s="83"/>
      <c r="R192" s="83"/>
    </row>
    <row r="193" spans="1:18" x14ac:dyDescent="0.2">
      <c r="A193" s="104"/>
      <c r="B193" s="105">
        <f t="shared" si="2"/>
        <v>177</v>
      </c>
      <c r="C193" s="106" t="s">
        <v>220</v>
      </c>
      <c r="D193" s="107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108" t="s">
        <v>44</v>
      </c>
      <c r="F193" s="109">
        <v>0</v>
      </c>
      <c r="G193" s="110">
        <f>VLOOKUP(C193,'[8]Resumen Peso'!$B$1:$D$65536,3,0)*$C$14</f>
        <v>23635.195465901179</v>
      </c>
      <c r="H193" s="111"/>
      <c r="I193" s="112"/>
      <c r="J193" s="113">
        <f>+VLOOKUP(C193,'[8]Resumen Peso'!$B$1:$D$65536,3,0)</f>
        <v>14674.839721006787</v>
      </c>
      <c r="N193" s="83"/>
      <c r="O193" s="83"/>
      <c r="P193" s="83"/>
      <c r="Q193" s="83"/>
      <c r="R193" s="83"/>
    </row>
    <row r="194" spans="1:18" x14ac:dyDescent="0.2">
      <c r="A194" s="104"/>
      <c r="B194" s="105">
        <f t="shared" si="2"/>
        <v>178</v>
      </c>
      <c r="C194" s="106" t="s">
        <v>221</v>
      </c>
      <c r="D194" s="107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108" t="s">
        <v>44</v>
      </c>
      <c r="F194" s="109">
        <v>0</v>
      </c>
      <c r="G194" s="110">
        <f>VLOOKUP(C194,'[8]Resumen Peso'!$B$1:$D$65536,3,0)*$C$14</f>
        <v>26319.816777172804</v>
      </c>
      <c r="H194" s="111"/>
      <c r="I194" s="112"/>
      <c r="J194" s="113">
        <f>+VLOOKUP(C194,'[8]Resumen Peso'!$B$1:$D$65536,3,0)</f>
        <v>16341.69233965121</v>
      </c>
      <c r="N194" s="83"/>
      <c r="O194" s="83"/>
      <c r="P194" s="83"/>
      <c r="Q194" s="83"/>
      <c r="R194" s="83"/>
    </row>
    <row r="195" spans="1:18" x14ac:dyDescent="0.2">
      <c r="A195" s="104"/>
      <c r="B195" s="105">
        <f t="shared" si="2"/>
        <v>179</v>
      </c>
      <c r="C195" s="106" t="s">
        <v>222</v>
      </c>
      <c r="D195" s="107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108" t="s">
        <v>44</v>
      </c>
      <c r="F195" s="109">
        <v>0</v>
      </c>
      <c r="G195" s="110">
        <f>VLOOKUP(C195,'[8]Resumen Peso'!$B$1:$D$65536,3,0)*$C$14</f>
        <v>29478.194790433543</v>
      </c>
      <c r="H195" s="111"/>
      <c r="I195" s="112"/>
      <c r="J195" s="113">
        <f>+VLOOKUP(C195,'[8]Resumen Peso'!$B$1:$D$65536,3,0)</f>
        <v>18302.695420409356</v>
      </c>
      <c r="N195" s="83"/>
      <c r="O195" s="83"/>
      <c r="P195" s="83"/>
      <c r="Q195" s="83"/>
      <c r="R195" s="83"/>
    </row>
    <row r="196" spans="1:18" x14ac:dyDescent="0.2">
      <c r="A196" s="104"/>
      <c r="B196" s="105">
        <f t="shared" si="2"/>
        <v>180</v>
      </c>
      <c r="C196" s="106" t="s">
        <v>223</v>
      </c>
      <c r="D196" s="107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108" t="s">
        <v>44</v>
      </c>
      <c r="F196" s="109">
        <v>0</v>
      </c>
      <c r="G196" s="110">
        <f>VLOOKUP(C196,'[8]Resumen Peso'!$B$1:$D$65536,3,0)*$C$14</f>
        <v>30431.840711720841</v>
      </c>
      <c r="H196" s="111"/>
      <c r="I196" s="112"/>
      <c r="J196" s="113">
        <f>+VLOOKUP(C196,'[8]Resumen Peso'!$B$1:$D$65536,3,0)</f>
        <v>18894.803958951936</v>
      </c>
      <c r="N196" s="83"/>
      <c r="O196" s="83"/>
      <c r="P196" s="83"/>
      <c r="Q196" s="83"/>
      <c r="R196" s="83"/>
    </row>
    <row r="197" spans="1:18" x14ac:dyDescent="0.2">
      <c r="A197" s="104"/>
      <c r="B197" s="105">
        <f t="shared" si="2"/>
        <v>181</v>
      </c>
      <c r="C197" s="106" t="s">
        <v>224</v>
      </c>
      <c r="D197" s="107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108" t="s">
        <v>44</v>
      </c>
      <c r="F197" s="109">
        <v>0</v>
      </c>
      <c r="G197" s="110">
        <f>VLOOKUP(C197,'[8]Resumen Peso'!$B$1:$D$65536,3,0)*$C$14</f>
        <v>33926.243825775739</v>
      </c>
      <c r="H197" s="111"/>
      <c r="I197" s="112"/>
      <c r="J197" s="113">
        <f>+VLOOKUP(C197,'[8]Resumen Peso'!$B$1:$D$65536,3,0)</f>
        <v>21064.441425810408</v>
      </c>
      <c r="N197" s="83"/>
      <c r="O197" s="83"/>
      <c r="P197" s="83"/>
      <c r="Q197" s="83"/>
      <c r="R197" s="83"/>
    </row>
    <row r="198" spans="1:18" x14ac:dyDescent="0.2">
      <c r="A198" s="104"/>
      <c r="B198" s="105">
        <f t="shared" si="2"/>
        <v>182</v>
      </c>
      <c r="C198" s="106" t="s">
        <v>225</v>
      </c>
      <c r="D198" s="107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108" t="s">
        <v>44</v>
      </c>
      <c r="F198" s="109">
        <v>0</v>
      </c>
      <c r="G198" s="110">
        <f>VLOOKUP(C198,'[8]Resumen Peso'!$B$1:$D$65536,3,0)*$C$14</f>
        <v>37420.646939830644</v>
      </c>
      <c r="H198" s="111"/>
      <c r="I198" s="112"/>
      <c r="J198" s="113">
        <f>+VLOOKUP(C198,'[8]Resumen Peso'!$B$1:$D$65536,3,0)</f>
        <v>23234.07889266888</v>
      </c>
      <c r="N198" s="83"/>
      <c r="O198" s="83"/>
      <c r="P198" s="83"/>
      <c r="Q198" s="83"/>
      <c r="R198" s="83"/>
    </row>
    <row r="199" spans="1:18" x14ac:dyDescent="0.2">
      <c r="A199" s="104"/>
      <c r="B199" s="105">
        <f t="shared" si="2"/>
        <v>183</v>
      </c>
      <c r="C199" s="106" t="s">
        <v>226</v>
      </c>
      <c r="D199" s="107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108" t="s">
        <v>44</v>
      </c>
      <c r="F199" s="109">
        <v>0</v>
      </c>
      <c r="G199" s="110">
        <f>VLOOKUP(C199,'[8]Resumen Peso'!$B$1:$D$65536,3,0)*$C$14</f>
        <v>6697.3303230996471</v>
      </c>
      <c r="H199" s="111"/>
      <c r="I199" s="112"/>
      <c r="J199" s="113">
        <f>+VLOOKUP(C199,'[8]Resumen Peso'!$B$1:$D$65536,3,0)</f>
        <v>4158.3006661366126</v>
      </c>
      <c r="N199" s="83"/>
      <c r="O199" s="83"/>
      <c r="P199" s="83"/>
      <c r="Q199" s="83"/>
      <c r="R199" s="83"/>
    </row>
    <row r="200" spans="1:18" x14ac:dyDescent="0.2">
      <c r="A200" s="104"/>
      <c r="B200" s="105">
        <f t="shared" si="2"/>
        <v>184</v>
      </c>
      <c r="C200" s="106" t="s">
        <v>227</v>
      </c>
      <c r="D200" s="107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108" t="s">
        <v>44</v>
      </c>
      <c r="F200" s="109">
        <v>0</v>
      </c>
      <c r="G200" s="110">
        <f>VLOOKUP(C200,'[8]Resumen Peso'!$B$1:$D$65536,3,0)*$C$14</f>
        <v>7662.7112705734698</v>
      </c>
      <c r="H200" s="111"/>
      <c r="I200" s="112"/>
      <c r="J200" s="113">
        <f>+VLOOKUP(C200,'[8]Resumen Peso'!$B$1:$D$65536,3,0)</f>
        <v>4757.695356750899</v>
      </c>
      <c r="N200" s="83"/>
      <c r="O200" s="83"/>
      <c r="P200" s="83"/>
      <c r="Q200" s="83"/>
      <c r="R200" s="83"/>
    </row>
    <row r="201" spans="1:18" x14ac:dyDescent="0.2">
      <c r="A201" s="104"/>
      <c r="B201" s="105">
        <f t="shared" si="2"/>
        <v>185</v>
      </c>
      <c r="C201" s="106" t="s">
        <v>228</v>
      </c>
      <c r="D201" s="107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108" t="s">
        <v>44</v>
      </c>
      <c r="F201" s="109">
        <v>0</v>
      </c>
      <c r="G201" s="110">
        <f>VLOOKUP(C201,'[8]Resumen Peso'!$B$1:$D$65536,3,0)*$C$14</f>
        <v>8619.4727453019896</v>
      </c>
      <c r="H201" s="111"/>
      <c r="I201" s="112"/>
      <c r="J201" s="113">
        <f>+VLOOKUP(C201,'[8]Resumen Peso'!$B$1:$D$65536,3,0)</f>
        <v>5351.7383090561289</v>
      </c>
      <c r="N201" s="83"/>
      <c r="O201" s="83"/>
      <c r="P201" s="83"/>
      <c r="Q201" s="83"/>
      <c r="R201" s="83"/>
    </row>
    <row r="202" spans="1:18" x14ac:dyDescent="0.2">
      <c r="A202" s="104"/>
      <c r="B202" s="105">
        <f t="shared" si="2"/>
        <v>186</v>
      </c>
      <c r="C202" s="106" t="s">
        <v>229</v>
      </c>
      <c r="D202" s="107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108" t="s">
        <v>44</v>
      </c>
      <c r="F202" s="109">
        <v>0</v>
      </c>
      <c r="G202" s="110">
        <f>VLOOKUP(C202,'[8]Resumen Peso'!$B$1:$D$65536,3,0)*$C$14</f>
        <v>9567.6147472852099</v>
      </c>
      <c r="H202" s="111"/>
      <c r="I202" s="112"/>
      <c r="J202" s="113">
        <f>+VLOOKUP(C202,'[8]Resumen Peso'!$B$1:$D$65536,3,0)</f>
        <v>5940.4295230523039</v>
      </c>
      <c r="N202" s="83"/>
      <c r="O202" s="83"/>
      <c r="P202" s="83"/>
      <c r="Q202" s="83"/>
      <c r="R202" s="83"/>
    </row>
    <row r="203" spans="1:18" x14ac:dyDescent="0.2">
      <c r="A203" s="104"/>
      <c r="B203" s="105">
        <f t="shared" si="2"/>
        <v>187</v>
      </c>
      <c r="C203" s="106" t="s">
        <v>230</v>
      </c>
      <c r="D203" s="107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108" t="s">
        <v>44</v>
      </c>
      <c r="F203" s="109">
        <v>0</v>
      </c>
      <c r="G203" s="110">
        <f>VLOOKUP(C203,'[8]Resumen Peso'!$B$1:$D$65536,3,0)*$C$14</f>
        <v>10515.756749268428</v>
      </c>
      <c r="H203" s="111"/>
      <c r="I203" s="112"/>
      <c r="J203" s="113">
        <f>+VLOOKUP(C203,'[8]Resumen Peso'!$B$1:$D$65536,3,0)</f>
        <v>6529.1207370484772</v>
      </c>
      <c r="N203" s="83"/>
      <c r="O203" s="83"/>
      <c r="P203" s="83"/>
      <c r="Q203" s="83"/>
      <c r="R203" s="83"/>
    </row>
    <row r="204" spans="1:18" x14ac:dyDescent="0.2">
      <c r="A204" s="104"/>
      <c r="B204" s="105">
        <f t="shared" si="2"/>
        <v>188</v>
      </c>
      <c r="C204" s="106" t="s">
        <v>231</v>
      </c>
      <c r="D204" s="107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108" t="s">
        <v>44</v>
      </c>
      <c r="F204" s="109">
        <v>0</v>
      </c>
      <c r="G204" s="110">
        <f>VLOOKUP(C204,'[8]Resumen Peso'!$B$1:$D$65536,3,0)*$C$14</f>
        <v>11789.008024258948</v>
      </c>
      <c r="H204" s="111"/>
      <c r="I204" s="112"/>
      <c r="J204" s="113">
        <f>+VLOOKUP(C204,'[8]Resumen Peso'!$B$1:$D$65536,3,0)</f>
        <v>7319.6688165856312</v>
      </c>
      <c r="N204" s="83"/>
      <c r="O204" s="83"/>
      <c r="P204" s="83"/>
      <c r="Q204" s="83"/>
      <c r="R204" s="83"/>
    </row>
    <row r="205" spans="1:18" x14ac:dyDescent="0.2">
      <c r="A205" s="104"/>
      <c r="B205" s="105">
        <f t="shared" si="2"/>
        <v>189</v>
      </c>
      <c r="C205" s="106" t="s">
        <v>232</v>
      </c>
      <c r="D205" s="107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108" t="s">
        <v>44</v>
      </c>
      <c r="F205" s="109">
        <v>0</v>
      </c>
      <c r="G205" s="110">
        <f>VLOOKUP(C205,'[8]Resumen Peso'!$B$1:$D$65536,3,0)*$C$14</f>
        <v>13084.359627368422</v>
      </c>
      <c r="H205" s="111"/>
      <c r="I205" s="112"/>
      <c r="J205" s="113">
        <f>+VLOOKUP(C205,'[8]Resumen Peso'!$B$1:$D$65536,3,0)</f>
        <v>8123.9387531472039</v>
      </c>
      <c r="N205" s="83"/>
      <c r="O205" s="83"/>
      <c r="P205" s="83"/>
      <c r="Q205" s="83"/>
      <c r="R205" s="83"/>
    </row>
    <row r="206" spans="1:18" x14ac:dyDescent="0.2">
      <c r="A206" s="104"/>
      <c r="B206" s="105">
        <f t="shared" si="2"/>
        <v>190</v>
      </c>
      <c r="C206" s="106" t="s">
        <v>233</v>
      </c>
      <c r="D206" s="107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108" t="s">
        <v>44</v>
      </c>
      <c r="F206" s="109">
        <v>0</v>
      </c>
      <c r="G206" s="110">
        <f>VLOOKUP(C206,'[8]Resumen Peso'!$B$1:$D$65536,3,0)*$C$14</f>
        <v>14379.711230477895</v>
      </c>
      <c r="H206" s="111"/>
      <c r="I206" s="112"/>
      <c r="J206" s="113">
        <f>+VLOOKUP(C206,'[8]Resumen Peso'!$B$1:$D$65536,3,0)</f>
        <v>8928.2086897087775</v>
      </c>
      <c r="N206" s="83"/>
      <c r="O206" s="83"/>
      <c r="P206" s="83"/>
      <c r="Q206" s="83"/>
      <c r="R206" s="83"/>
    </row>
    <row r="207" spans="1:18" x14ac:dyDescent="0.2">
      <c r="A207" s="104"/>
      <c r="B207" s="105">
        <f t="shared" si="2"/>
        <v>191</v>
      </c>
      <c r="C207" s="106" t="s">
        <v>234</v>
      </c>
      <c r="D207" s="107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108" t="s">
        <v>44</v>
      </c>
      <c r="F207" s="109">
        <v>0</v>
      </c>
      <c r="G207" s="110">
        <f>VLOOKUP(C207,'[8]Resumen Peso'!$B$1:$D$65536,3,0)*$C$14</f>
        <v>15909.168196040246</v>
      </c>
      <c r="H207" s="111"/>
      <c r="I207" s="112"/>
      <c r="J207" s="113">
        <f>+VLOOKUP(C207,'[8]Resumen Peso'!$B$1:$D$65536,3,0)</f>
        <v>9877.8321384416613</v>
      </c>
      <c r="N207" s="83"/>
      <c r="O207" s="83"/>
      <c r="P207" s="83"/>
      <c r="Q207" s="83"/>
      <c r="R207" s="83"/>
    </row>
    <row r="208" spans="1:18" x14ac:dyDescent="0.2">
      <c r="A208" s="104"/>
      <c r="B208" s="105">
        <f t="shared" si="2"/>
        <v>192</v>
      </c>
      <c r="C208" s="106" t="s">
        <v>235</v>
      </c>
      <c r="D208" s="107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108" t="s">
        <v>44</v>
      </c>
      <c r="F208" s="109">
        <v>0</v>
      </c>
      <c r="G208" s="110">
        <f>VLOOKUP(C208,'[8]Resumen Peso'!$B$1:$D$65536,3,0)*$C$14</f>
        <v>17716.222935456844</v>
      </c>
      <c r="H208" s="111"/>
      <c r="I208" s="112"/>
      <c r="J208" s="113">
        <f>+VLOOKUP(C208,'[8]Resumen Peso'!$B$1:$D$65536,3,0)</f>
        <v>10999.813071761315</v>
      </c>
      <c r="N208" s="83"/>
      <c r="O208" s="83"/>
      <c r="P208" s="83"/>
      <c r="Q208" s="83"/>
      <c r="R208" s="83"/>
    </row>
    <row r="209" spans="1:18" x14ac:dyDescent="0.2">
      <c r="A209" s="104"/>
      <c r="B209" s="105">
        <f t="shared" si="2"/>
        <v>193</v>
      </c>
      <c r="C209" s="106" t="s">
        <v>236</v>
      </c>
      <c r="D209" s="107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108" t="s">
        <v>44</v>
      </c>
      <c r="F209" s="109">
        <v>0</v>
      </c>
      <c r="G209" s="110">
        <f>VLOOKUP(C209,'[8]Resumen Peso'!$B$1:$D$65536,3,0)*$C$14</f>
        <v>19842.169687711666</v>
      </c>
      <c r="H209" s="111"/>
      <c r="I209" s="112"/>
      <c r="J209" s="113">
        <f>+VLOOKUP(C209,'[8]Resumen Peso'!$B$1:$D$65536,3,0)</f>
        <v>12319.790640372674</v>
      </c>
      <c r="N209" s="83"/>
      <c r="O209" s="83"/>
      <c r="P209" s="83"/>
      <c r="Q209" s="83"/>
      <c r="R209" s="83"/>
    </row>
    <row r="210" spans="1:18" x14ac:dyDescent="0.2">
      <c r="A210" s="104"/>
      <c r="B210" s="105">
        <f t="shared" ref="B210:B273" si="3">1+B209</f>
        <v>194</v>
      </c>
      <c r="C210" s="106" t="s">
        <v>237</v>
      </c>
      <c r="D210" s="107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108" t="s">
        <v>44</v>
      </c>
      <c r="F210" s="109">
        <v>0</v>
      </c>
      <c r="G210" s="110">
        <f>VLOOKUP(C210,'[8]Resumen Peso'!$B$1:$D$65536,3,0)*$C$14</f>
        <v>20484.08159333207</v>
      </c>
      <c r="H210" s="111"/>
      <c r="I210" s="112"/>
      <c r="J210" s="113">
        <f>+VLOOKUP(C210,'[8]Resumen Peso'!$B$1:$D$65536,3,0)</f>
        <v>12718.346867401799</v>
      </c>
      <c r="N210" s="83"/>
      <c r="O210" s="83"/>
      <c r="P210" s="83"/>
      <c r="Q210" s="83"/>
      <c r="R210" s="83"/>
    </row>
    <row r="211" spans="1:18" x14ac:dyDescent="0.2">
      <c r="A211" s="104"/>
      <c r="B211" s="105">
        <f t="shared" si="3"/>
        <v>195</v>
      </c>
      <c r="C211" s="106" t="s">
        <v>238</v>
      </c>
      <c r="D211" s="107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108" t="s">
        <v>44</v>
      </c>
      <c r="F211" s="109">
        <v>0</v>
      </c>
      <c r="G211" s="110">
        <f>VLOOKUP(C211,'[8]Resumen Peso'!$B$1:$D$65536,3,0)*$C$14</f>
        <v>22836.211363803868</v>
      </c>
      <c r="H211" s="111"/>
      <c r="I211" s="112"/>
      <c r="J211" s="113">
        <f>+VLOOKUP(C211,'[8]Resumen Peso'!$B$1:$D$65536,3,0)</f>
        <v>14178.759049500333</v>
      </c>
      <c r="N211" s="83"/>
      <c r="O211" s="83"/>
      <c r="P211" s="83"/>
      <c r="Q211" s="83"/>
      <c r="R211" s="83"/>
    </row>
    <row r="212" spans="1:18" x14ac:dyDescent="0.2">
      <c r="A212" s="104"/>
      <c r="B212" s="105">
        <f t="shared" si="3"/>
        <v>196</v>
      </c>
      <c r="C212" s="106" t="s">
        <v>239</v>
      </c>
      <c r="D212" s="107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108" t="s">
        <v>44</v>
      </c>
      <c r="F212" s="109">
        <v>0</v>
      </c>
      <c r="G212" s="110">
        <f>VLOOKUP(C212,'[8]Resumen Peso'!$B$1:$D$65536,3,0)*$C$14</f>
        <v>25188.34113427567</v>
      </c>
      <c r="H212" s="111"/>
      <c r="I212" s="112"/>
      <c r="J212" s="113">
        <f>+VLOOKUP(C212,'[8]Resumen Peso'!$B$1:$D$65536,3,0)</f>
        <v>15639.171231598868</v>
      </c>
      <c r="N212" s="83"/>
      <c r="O212" s="83"/>
      <c r="P212" s="83"/>
      <c r="Q212" s="83"/>
      <c r="R212" s="83"/>
    </row>
    <row r="213" spans="1:18" x14ac:dyDescent="0.2">
      <c r="A213" s="104"/>
      <c r="B213" s="105">
        <f t="shared" si="3"/>
        <v>197</v>
      </c>
      <c r="C213" s="106" t="s">
        <v>240</v>
      </c>
      <c r="D213" s="107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108" t="s">
        <v>44</v>
      </c>
      <c r="F213" s="109">
        <v>0</v>
      </c>
      <c r="G213" s="110">
        <f>VLOOKUP(C213,'[8]Resumen Peso'!$B$1:$D$65536,3,0)*$C$14</f>
        <v>6216.880451687799</v>
      </c>
      <c r="H213" s="111"/>
      <c r="I213" s="112"/>
      <c r="J213" s="113">
        <f>+VLOOKUP(C213,'[8]Resumen Peso'!$B$1:$D$65536,3,0)</f>
        <v>3859.9944868152238</v>
      </c>
      <c r="N213" s="83"/>
      <c r="O213" s="83"/>
      <c r="P213" s="83"/>
      <c r="Q213" s="83"/>
      <c r="R213" s="83"/>
    </row>
    <row r="214" spans="1:18" x14ac:dyDescent="0.2">
      <c r="A214" s="104"/>
      <c r="B214" s="105">
        <f t="shared" si="3"/>
        <v>198</v>
      </c>
      <c r="C214" s="106" t="s">
        <v>241</v>
      </c>
      <c r="D214" s="107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108" t="s">
        <v>44</v>
      </c>
      <c r="F214" s="109">
        <v>0</v>
      </c>
      <c r="G214" s="110">
        <f>VLOOKUP(C214,'[8]Resumen Peso'!$B$1:$D$65536,3,0)*$C$14</f>
        <v>7113.0073636427969</v>
      </c>
      <c r="H214" s="111"/>
      <c r="I214" s="112"/>
      <c r="J214" s="113">
        <f>+VLOOKUP(C214,'[8]Resumen Peso'!$B$1:$D$65536,3,0)</f>
        <v>4416.3900885183193</v>
      </c>
      <c r="N214" s="83"/>
      <c r="O214" s="83"/>
      <c r="P214" s="83"/>
      <c r="Q214" s="83"/>
      <c r="R214" s="83"/>
    </row>
    <row r="215" spans="1:18" x14ac:dyDescent="0.2">
      <c r="A215" s="104"/>
      <c r="B215" s="105">
        <f t="shared" si="3"/>
        <v>199</v>
      </c>
      <c r="C215" s="106" t="s">
        <v>242</v>
      </c>
      <c r="D215" s="107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108" t="s">
        <v>44</v>
      </c>
      <c r="F215" s="109">
        <v>0</v>
      </c>
      <c r="G215" s="110">
        <f>VLOOKUP(C215,'[8]Resumen Peso'!$B$1:$D$65536,3,0)*$C$14</f>
        <v>8001.13314245534</v>
      </c>
      <c r="H215" s="111"/>
      <c r="I215" s="112"/>
      <c r="J215" s="113">
        <f>+VLOOKUP(C215,'[8]Resumen Peso'!$B$1:$D$65536,3,0)</f>
        <v>4967.8178723490655</v>
      </c>
      <c r="N215" s="83"/>
      <c r="O215" s="83"/>
      <c r="P215" s="83"/>
      <c r="Q215" s="83"/>
      <c r="R215" s="83"/>
    </row>
    <row r="216" spans="1:18" x14ac:dyDescent="0.2">
      <c r="A216" s="104"/>
      <c r="B216" s="105">
        <f t="shared" si="3"/>
        <v>200</v>
      </c>
      <c r="C216" s="106" t="s">
        <v>243</v>
      </c>
      <c r="D216" s="107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108" t="s">
        <v>44</v>
      </c>
      <c r="F216" s="109">
        <v>0</v>
      </c>
      <c r="G216" s="110">
        <f>VLOOKUP(C216,'[8]Resumen Peso'!$B$1:$D$65536,3,0)*$C$14</f>
        <v>8881.2577881254274</v>
      </c>
      <c r="H216" s="111"/>
      <c r="I216" s="112"/>
      <c r="J216" s="113">
        <f>+VLOOKUP(C216,'[8]Resumen Peso'!$B$1:$D$65536,3,0)</f>
        <v>5514.2778383074628</v>
      </c>
      <c r="N216" s="83"/>
      <c r="O216" s="83"/>
      <c r="P216" s="83"/>
      <c r="Q216" s="83"/>
      <c r="R216" s="83"/>
    </row>
    <row r="217" spans="1:18" x14ac:dyDescent="0.2">
      <c r="A217" s="104"/>
      <c r="B217" s="105">
        <f t="shared" si="3"/>
        <v>201</v>
      </c>
      <c r="C217" s="106" t="s">
        <v>244</v>
      </c>
      <c r="D217" s="107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108" t="s">
        <v>44</v>
      </c>
      <c r="F217" s="109">
        <v>0</v>
      </c>
      <c r="G217" s="110">
        <f>VLOOKUP(C217,'[8]Resumen Peso'!$B$1:$D$65536,3,0)*$C$14</f>
        <v>9761.3824337955157</v>
      </c>
      <c r="H217" s="111"/>
      <c r="I217" s="112"/>
      <c r="J217" s="113">
        <f>+VLOOKUP(C217,'[8]Resumen Peso'!$B$1:$D$65536,3,0)</f>
        <v>6060.7378042658602</v>
      </c>
      <c r="N217" s="83"/>
      <c r="O217" s="83"/>
      <c r="P217" s="83"/>
      <c r="Q217" s="83"/>
      <c r="R217" s="83"/>
    </row>
    <row r="218" spans="1:18" x14ac:dyDescent="0.2">
      <c r="A218" s="104"/>
      <c r="B218" s="105">
        <f t="shared" si="3"/>
        <v>202</v>
      </c>
      <c r="C218" s="106" t="s">
        <v>245</v>
      </c>
      <c r="D218" s="107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108" t="s">
        <v>44</v>
      </c>
      <c r="F218" s="109">
        <v>0</v>
      </c>
      <c r="G218" s="110">
        <f>VLOOKUP(C218,'[8]Resumen Peso'!$B$1:$D$65536,3,0)*$C$14</f>
        <v>10943.293819332734</v>
      </c>
      <c r="H218" s="111"/>
      <c r="I218" s="112"/>
      <c r="J218" s="113">
        <f>+VLOOKUP(C218,'[8]Resumen Peso'!$B$1:$D$65536,3,0)</f>
        <v>6794.5739247335196</v>
      </c>
      <c r="N218" s="83"/>
      <c r="O218" s="83"/>
      <c r="P218" s="83"/>
      <c r="Q218" s="83"/>
      <c r="R218" s="83"/>
    </row>
    <row r="219" spans="1:18" x14ac:dyDescent="0.2">
      <c r="A219" s="104"/>
      <c r="B219" s="105">
        <f t="shared" si="3"/>
        <v>203</v>
      </c>
      <c r="C219" s="106" t="s">
        <v>246</v>
      </c>
      <c r="D219" s="107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108" t="s">
        <v>44</v>
      </c>
      <c r="F219" s="109">
        <v>0</v>
      </c>
      <c r="G219" s="110">
        <f>VLOOKUP(C219,'[8]Resumen Peso'!$B$1:$D$65536,3,0)*$C$14</f>
        <v>12145.720110247206</v>
      </c>
      <c r="H219" s="111"/>
      <c r="I219" s="112"/>
      <c r="J219" s="113">
        <f>+VLOOKUP(C219,'[8]Resumen Peso'!$B$1:$D$65536,3,0)</f>
        <v>7541.1475302258814</v>
      </c>
      <c r="N219" s="83"/>
      <c r="O219" s="83"/>
      <c r="P219" s="83"/>
      <c r="Q219" s="83"/>
      <c r="R219" s="83"/>
    </row>
    <row r="220" spans="1:18" x14ac:dyDescent="0.2">
      <c r="A220" s="104"/>
      <c r="B220" s="105">
        <f t="shared" si="3"/>
        <v>204</v>
      </c>
      <c r="C220" s="106" t="s">
        <v>247</v>
      </c>
      <c r="D220" s="107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108" t="s">
        <v>44</v>
      </c>
      <c r="F220" s="109">
        <v>0</v>
      </c>
      <c r="G220" s="110">
        <f>VLOOKUP(C220,'[8]Resumen Peso'!$B$1:$D$65536,3,0)*$C$14</f>
        <v>13348.146401161679</v>
      </c>
      <c r="H220" s="111"/>
      <c r="I220" s="112"/>
      <c r="J220" s="113">
        <f>+VLOOKUP(C220,'[8]Resumen Peso'!$B$1:$D$65536,3,0)</f>
        <v>8287.7211357182441</v>
      </c>
      <c r="N220" s="83"/>
      <c r="O220" s="83"/>
      <c r="P220" s="83"/>
      <c r="Q220" s="83"/>
      <c r="R220" s="83"/>
    </row>
    <row r="221" spans="1:18" x14ac:dyDescent="0.2">
      <c r="A221" s="104"/>
      <c r="B221" s="105">
        <f t="shared" si="3"/>
        <v>205</v>
      </c>
      <c r="C221" s="106" t="s">
        <v>248</v>
      </c>
      <c r="D221" s="107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108" t="s">
        <v>44</v>
      </c>
      <c r="F221" s="109">
        <v>0</v>
      </c>
      <c r="G221" s="110">
        <f>VLOOKUP(C221,'[8]Resumen Peso'!$B$1:$D$65536,3,0)*$C$14</f>
        <v>14767.883916288696</v>
      </c>
      <c r="H221" s="111"/>
      <c r="I221" s="112"/>
      <c r="J221" s="113">
        <f>+VLOOKUP(C221,'[8]Resumen Peso'!$B$1:$D$65536,3,0)</f>
        <v>9169.220952821408</v>
      </c>
      <c r="N221" s="83"/>
      <c r="O221" s="83"/>
      <c r="P221" s="83"/>
      <c r="Q221" s="83"/>
      <c r="R221" s="83"/>
    </row>
    <row r="222" spans="1:18" x14ac:dyDescent="0.2">
      <c r="A222" s="104"/>
      <c r="B222" s="105">
        <f t="shared" si="3"/>
        <v>206</v>
      </c>
      <c r="C222" s="106" t="s">
        <v>249</v>
      </c>
      <c r="D222" s="107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108" t="s">
        <v>44</v>
      </c>
      <c r="F222" s="109">
        <v>0</v>
      </c>
      <c r="G222" s="110">
        <f>VLOOKUP(C222,'[8]Resumen Peso'!$B$1:$D$65536,3,0)*$C$14</f>
        <v>16445.305029274718</v>
      </c>
      <c r="H222" s="111"/>
      <c r="I222" s="112"/>
      <c r="J222" s="113">
        <f>+VLOOKUP(C222,'[8]Resumen Peso'!$B$1:$D$65536,3,0)</f>
        <v>10210.713755925844</v>
      </c>
      <c r="N222" s="83"/>
      <c r="O222" s="83"/>
      <c r="P222" s="83"/>
      <c r="Q222" s="83"/>
      <c r="R222" s="83"/>
    </row>
    <row r="223" spans="1:18" x14ac:dyDescent="0.2">
      <c r="A223" s="104"/>
      <c r="B223" s="105">
        <f t="shared" si="3"/>
        <v>207</v>
      </c>
      <c r="C223" s="106" t="s">
        <v>250</v>
      </c>
      <c r="D223" s="107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108" t="s">
        <v>44</v>
      </c>
      <c r="F223" s="109">
        <v>0</v>
      </c>
      <c r="G223" s="110">
        <f>VLOOKUP(C223,'[8]Resumen Peso'!$B$1:$D$65536,3,0)*$C$14</f>
        <v>18418.741632787685</v>
      </c>
      <c r="H223" s="111"/>
      <c r="I223" s="112"/>
      <c r="J223" s="113">
        <f>+VLOOKUP(C223,'[8]Resumen Peso'!$B$1:$D$65536,3,0)</f>
        <v>11435.999406636947</v>
      </c>
      <c r="N223" s="83"/>
      <c r="O223" s="83"/>
      <c r="P223" s="83"/>
      <c r="Q223" s="83"/>
      <c r="R223" s="83"/>
    </row>
    <row r="224" spans="1:18" x14ac:dyDescent="0.2">
      <c r="A224" s="104"/>
      <c r="B224" s="105">
        <f t="shared" si="3"/>
        <v>208</v>
      </c>
      <c r="C224" s="106" t="s">
        <v>251</v>
      </c>
      <c r="D224" s="107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108" t="s">
        <v>44</v>
      </c>
      <c r="F224" s="109">
        <v>0</v>
      </c>
      <c r="G224" s="110">
        <f>VLOOKUP(C224,'[8]Resumen Peso'!$B$1:$D$65536,3,0)*$C$14</f>
        <v>19014.604369913395</v>
      </c>
      <c r="H224" s="111"/>
      <c r="I224" s="112"/>
      <c r="J224" s="113">
        <f>+VLOOKUP(C224,'[8]Resumen Peso'!$B$1:$D$65536,3,0)</f>
        <v>11805.964198155407</v>
      </c>
      <c r="N224" s="83"/>
      <c r="O224" s="83"/>
      <c r="P224" s="83"/>
      <c r="Q224" s="83"/>
      <c r="R224" s="83"/>
    </row>
    <row r="225" spans="1:18" x14ac:dyDescent="0.2">
      <c r="A225" s="104"/>
      <c r="B225" s="105">
        <f t="shared" si="3"/>
        <v>209</v>
      </c>
      <c r="C225" s="106" t="s">
        <v>252</v>
      </c>
      <c r="D225" s="107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108" t="s">
        <v>44</v>
      </c>
      <c r="F225" s="109">
        <v>0</v>
      </c>
      <c r="G225" s="110">
        <f>VLOOKUP(C225,'[8]Resumen Peso'!$B$1:$D$65536,3,0)*$C$14</f>
        <v>21197.998182735111</v>
      </c>
      <c r="H225" s="111"/>
      <c r="I225" s="112"/>
      <c r="J225" s="113">
        <f>+VLOOKUP(C225,'[8]Resumen Peso'!$B$1:$D$65536,3,0)</f>
        <v>13161.610031388413</v>
      </c>
      <c r="N225" s="83"/>
      <c r="O225" s="83"/>
      <c r="P225" s="83"/>
      <c r="Q225" s="83"/>
      <c r="R225" s="83"/>
    </row>
    <row r="226" spans="1:18" x14ac:dyDescent="0.2">
      <c r="A226" s="104"/>
      <c r="B226" s="105">
        <f t="shared" si="3"/>
        <v>210</v>
      </c>
      <c r="C226" s="106" t="s">
        <v>253</v>
      </c>
      <c r="D226" s="107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108" t="s">
        <v>44</v>
      </c>
      <c r="F226" s="109">
        <v>0</v>
      </c>
      <c r="G226" s="110">
        <f>VLOOKUP(C226,'[8]Resumen Peso'!$B$1:$D$65536,3,0)*$C$14</f>
        <v>23381.391995556827</v>
      </c>
      <c r="H226" s="111"/>
      <c r="I226" s="112"/>
      <c r="J226" s="113">
        <f>+VLOOKUP(C226,'[8]Resumen Peso'!$B$1:$D$65536,3,0)</f>
        <v>14517.255864621418</v>
      </c>
      <c r="N226" s="83"/>
      <c r="O226" s="83"/>
      <c r="P226" s="83"/>
      <c r="Q226" s="83"/>
      <c r="R226" s="83"/>
    </row>
    <row r="227" spans="1:18" x14ac:dyDescent="0.2">
      <c r="A227" s="104"/>
      <c r="B227" s="105">
        <f t="shared" si="3"/>
        <v>211</v>
      </c>
      <c r="C227" s="106" t="s">
        <v>254</v>
      </c>
      <c r="D227" s="107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108" t="s">
        <v>44</v>
      </c>
      <c r="F227" s="109">
        <v>0</v>
      </c>
      <c r="G227" s="110">
        <f>VLOOKUP(C227,'[8]Resumen Peso'!$B$1:$D$65536,3,0)*$C$14</f>
        <v>7650.4817474948386</v>
      </c>
      <c r="H227" s="111"/>
      <c r="I227" s="112"/>
      <c r="J227" s="113">
        <f>+VLOOKUP(C227,'[8]Resumen Peso'!$B$1:$D$65536,3,0)</f>
        <v>4750.1021768551718</v>
      </c>
      <c r="N227" s="83"/>
      <c r="O227" s="83"/>
      <c r="P227" s="83"/>
      <c r="Q227" s="83"/>
      <c r="R227" s="83"/>
    </row>
    <row r="228" spans="1:18" x14ac:dyDescent="0.2">
      <c r="A228" s="104"/>
      <c r="B228" s="105">
        <f t="shared" si="3"/>
        <v>212</v>
      </c>
      <c r="C228" s="106" t="s">
        <v>255</v>
      </c>
      <c r="D228" s="107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108" t="s">
        <v>44</v>
      </c>
      <c r="F228" s="109">
        <v>0</v>
      </c>
      <c r="G228" s="110">
        <f>VLOOKUP(C228,'[8]Resumen Peso'!$B$1:$D$65536,3,0)*$C$14</f>
        <v>8753.2538912778782</v>
      </c>
      <c r="H228" s="111"/>
      <c r="I228" s="112"/>
      <c r="J228" s="113">
        <f>+VLOOKUP(C228,'[8]Resumen Peso'!$B$1:$D$65536,3,0)</f>
        <v>5434.8015897351961</v>
      </c>
      <c r="N228" s="83"/>
      <c r="O228" s="83"/>
      <c r="P228" s="83"/>
      <c r="Q228" s="83"/>
      <c r="R228" s="83"/>
    </row>
    <row r="229" spans="1:18" x14ac:dyDescent="0.2">
      <c r="A229" s="104"/>
      <c r="B229" s="105">
        <f t="shared" si="3"/>
        <v>213</v>
      </c>
      <c r="C229" s="106" t="s">
        <v>256</v>
      </c>
      <c r="D229" s="107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108" t="s">
        <v>44</v>
      </c>
      <c r="F229" s="109">
        <v>0</v>
      </c>
      <c r="G229" s="110">
        <f>VLOOKUP(C229,'[8]Resumen Peso'!$B$1:$D$65536,3,0)*$C$14</f>
        <v>9846.1798552057116</v>
      </c>
      <c r="H229" s="111"/>
      <c r="I229" s="112"/>
      <c r="J229" s="113">
        <f>+VLOOKUP(C229,'[8]Resumen Peso'!$B$1:$D$65536,3,0)</f>
        <v>6113.3876150002206</v>
      </c>
      <c r="N229" s="83"/>
      <c r="O229" s="83"/>
      <c r="P229" s="83"/>
      <c r="Q229" s="83"/>
      <c r="R229" s="83"/>
    </row>
    <row r="230" spans="1:18" x14ac:dyDescent="0.2">
      <c r="A230" s="104"/>
      <c r="B230" s="105">
        <f t="shared" si="3"/>
        <v>214</v>
      </c>
      <c r="C230" s="106" t="s">
        <v>257</v>
      </c>
      <c r="D230" s="107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108" t="s">
        <v>44</v>
      </c>
      <c r="F230" s="109">
        <v>0</v>
      </c>
      <c r="G230" s="110">
        <f>VLOOKUP(C230,'[8]Resumen Peso'!$B$1:$D$65536,3,0)*$C$14</f>
        <v>10929.259639278342</v>
      </c>
      <c r="H230" s="111"/>
      <c r="I230" s="112"/>
      <c r="J230" s="113">
        <f>+VLOOKUP(C230,'[8]Resumen Peso'!$B$1:$D$65536,3,0)</f>
        <v>6785.8602526502455</v>
      </c>
      <c r="N230" s="83"/>
      <c r="O230" s="83"/>
      <c r="P230" s="83"/>
      <c r="Q230" s="83"/>
      <c r="R230" s="83"/>
    </row>
    <row r="231" spans="1:18" x14ac:dyDescent="0.2">
      <c r="A231" s="104"/>
      <c r="B231" s="105">
        <f t="shared" si="3"/>
        <v>215</v>
      </c>
      <c r="C231" s="106" t="s">
        <v>258</v>
      </c>
      <c r="D231" s="107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108" t="s">
        <v>44</v>
      </c>
      <c r="F231" s="109">
        <v>0</v>
      </c>
      <c r="G231" s="110">
        <f>VLOOKUP(C231,'[8]Resumen Peso'!$B$1:$D$65536,3,0)*$C$14</f>
        <v>12012.33942335097</v>
      </c>
      <c r="H231" s="111"/>
      <c r="I231" s="112"/>
      <c r="J231" s="113">
        <f>+VLOOKUP(C231,'[8]Resumen Peso'!$B$1:$D$65536,3,0)</f>
        <v>7458.3328903002694</v>
      </c>
      <c r="N231" s="83"/>
      <c r="O231" s="83"/>
      <c r="P231" s="83"/>
      <c r="Q231" s="83"/>
      <c r="R231" s="83"/>
    </row>
    <row r="232" spans="1:18" x14ac:dyDescent="0.2">
      <c r="A232" s="104"/>
      <c r="B232" s="105">
        <f t="shared" si="3"/>
        <v>216</v>
      </c>
      <c r="C232" s="106" t="s">
        <v>259</v>
      </c>
      <c r="D232" s="107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108" t="s">
        <v>44</v>
      </c>
      <c r="F232" s="109">
        <v>0</v>
      </c>
      <c r="G232" s="110">
        <f>VLOOKUP(C232,'[8]Resumen Peso'!$B$1:$D$65536,3,0)*$C$14</f>
        <v>13466.797419202245</v>
      </c>
      <c r="H232" s="111"/>
      <c r="I232" s="112"/>
      <c r="J232" s="113">
        <f>+VLOOKUP(C232,'[8]Resumen Peso'!$B$1:$D$65536,3,0)</f>
        <v>8361.3902820128715</v>
      </c>
      <c r="N232" s="83"/>
      <c r="O232" s="83"/>
      <c r="P232" s="83"/>
      <c r="Q232" s="83"/>
      <c r="R232" s="83"/>
    </row>
    <row r="233" spans="1:18" x14ac:dyDescent="0.2">
      <c r="A233" s="104"/>
      <c r="B233" s="105">
        <f t="shared" si="3"/>
        <v>217</v>
      </c>
      <c r="C233" s="106" t="s">
        <v>260</v>
      </c>
      <c r="D233" s="107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108" t="s">
        <v>44</v>
      </c>
      <c r="F233" s="109">
        <v>0</v>
      </c>
      <c r="G233" s="110">
        <f>VLOOKUP(C233,'[8]Resumen Peso'!$B$1:$D$65536,3,0)*$C$14</f>
        <v>14946.501020202271</v>
      </c>
      <c r="H233" s="111"/>
      <c r="I233" s="112"/>
      <c r="J233" s="113">
        <f>+VLOOKUP(C233,'[8]Resumen Peso'!$B$1:$D$65536,3,0)</f>
        <v>9280.1223995703349</v>
      </c>
      <c r="N233" s="83"/>
      <c r="O233" s="83"/>
      <c r="P233" s="83"/>
      <c r="Q233" s="83"/>
      <c r="R233" s="83"/>
    </row>
    <row r="234" spans="1:18" x14ac:dyDescent="0.2">
      <c r="A234" s="104"/>
      <c r="B234" s="105">
        <f t="shared" si="3"/>
        <v>218</v>
      </c>
      <c r="C234" s="106" t="s">
        <v>261</v>
      </c>
      <c r="D234" s="107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108" t="s">
        <v>44</v>
      </c>
      <c r="F234" s="109">
        <v>0</v>
      </c>
      <c r="G234" s="110">
        <f>VLOOKUP(C234,'[8]Resumen Peso'!$B$1:$D$65536,3,0)*$C$14</f>
        <v>16426.204621202298</v>
      </c>
      <c r="H234" s="111"/>
      <c r="I234" s="112"/>
      <c r="J234" s="113">
        <f>+VLOOKUP(C234,'[8]Resumen Peso'!$B$1:$D$65536,3,0)</f>
        <v>10198.854517127798</v>
      </c>
      <c r="N234" s="83"/>
      <c r="O234" s="83"/>
      <c r="P234" s="83"/>
      <c r="Q234" s="83"/>
      <c r="R234" s="83"/>
    </row>
    <row r="235" spans="1:18" x14ac:dyDescent="0.2">
      <c r="A235" s="104"/>
      <c r="B235" s="105">
        <f t="shared" si="3"/>
        <v>219</v>
      </c>
      <c r="C235" s="106" t="s">
        <v>262</v>
      </c>
      <c r="D235" s="107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108" t="s">
        <v>44</v>
      </c>
      <c r="F235" s="109">
        <v>0</v>
      </c>
      <c r="G235" s="110">
        <f>VLOOKUP(C235,'[8]Resumen Peso'!$B$1:$D$65536,3,0)*$C$14</f>
        <v>18173.331018455781</v>
      </c>
      <c r="H235" s="111"/>
      <c r="I235" s="112"/>
      <c r="J235" s="113">
        <f>+VLOOKUP(C235,'[8]Resumen Peso'!$B$1:$D$65536,3,0)</f>
        <v>11283.626584658376</v>
      </c>
      <c r="N235" s="83"/>
      <c r="O235" s="83"/>
      <c r="P235" s="83"/>
      <c r="Q235" s="83"/>
      <c r="R235" s="83"/>
    </row>
    <row r="236" spans="1:18" x14ac:dyDescent="0.2">
      <c r="A236" s="104"/>
      <c r="B236" s="105">
        <f t="shared" si="3"/>
        <v>220</v>
      </c>
      <c r="C236" s="106" t="s">
        <v>263</v>
      </c>
      <c r="D236" s="107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108" t="s">
        <v>44</v>
      </c>
      <c r="F236" s="109">
        <v>0</v>
      </c>
      <c r="G236" s="110">
        <f>VLOOKUP(C236,'[8]Resumen Peso'!$B$1:$D$65536,3,0)*$C$14</f>
        <v>20237.562381353877</v>
      </c>
      <c r="H236" s="111"/>
      <c r="I236" s="112"/>
      <c r="J236" s="113">
        <f>+VLOOKUP(C236,'[8]Resumen Peso'!$B$1:$D$65536,3,0)</f>
        <v>12565.285729018235</v>
      </c>
      <c r="N236" s="83"/>
      <c r="O236" s="83"/>
      <c r="P236" s="83"/>
      <c r="Q236" s="83"/>
      <c r="R236" s="83"/>
    </row>
    <row r="237" spans="1:18" x14ac:dyDescent="0.2">
      <c r="A237" s="104"/>
      <c r="B237" s="105">
        <f t="shared" si="3"/>
        <v>221</v>
      </c>
      <c r="C237" s="106" t="s">
        <v>264</v>
      </c>
      <c r="D237" s="107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108" t="s">
        <v>44</v>
      </c>
      <c r="F237" s="109">
        <v>0</v>
      </c>
      <c r="G237" s="110">
        <f>VLOOKUP(C237,'[8]Resumen Peso'!$B$1:$D$65536,3,0)*$C$14</f>
        <v>22666.069867116345</v>
      </c>
      <c r="H237" s="111"/>
      <c r="I237" s="112"/>
      <c r="J237" s="113">
        <f>+VLOOKUP(C237,'[8]Resumen Peso'!$B$1:$D$65536,3,0)</f>
        <v>14073.120016500425</v>
      </c>
      <c r="N237" s="83"/>
      <c r="O237" s="83"/>
      <c r="P237" s="83"/>
      <c r="Q237" s="83"/>
      <c r="R237" s="83"/>
    </row>
    <row r="238" spans="1:18" x14ac:dyDescent="0.2">
      <c r="A238" s="104"/>
      <c r="B238" s="105">
        <f t="shared" si="3"/>
        <v>222</v>
      </c>
      <c r="C238" s="106" t="s">
        <v>265</v>
      </c>
      <c r="D238" s="107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108" t="s">
        <v>44</v>
      </c>
      <c r="F238" s="109">
        <v>0</v>
      </c>
      <c r="G238" s="110">
        <f>VLOOKUP(C238,'[8]Resumen Peso'!$B$1:$D$65536,3,0)*$C$14</f>
        <v>23399.337464879936</v>
      </c>
      <c r="H238" s="111"/>
      <c r="I238" s="112"/>
      <c r="J238" s="113">
        <f>+VLOOKUP(C238,'[8]Resumen Peso'!$B$1:$D$65536,3,0)</f>
        <v>14528.398014319941</v>
      </c>
      <c r="N238" s="83"/>
      <c r="O238" s="83"/>
      <c r="P238" s="83"/>
      <c r="Q238" s="83"/>
      <c r="R238" s="83"/>
    </row>
    <row r="239" spans="1:18" x14ac:dyDescent="0.2">
      <c r="A239" s="104"/>
      <c r="B239" s="105">
        <f t="shared" si="3"/>
        <v>223</v>
      </c>
      <c r="C239" s="106" t="s">
        <v>266</v>
      </c>
      <c r="D239" s="107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108" t="s">
        <v>44</v>
      </c>
      <c r="F239" s="109">
        <v>0</v>
      </c>
      <c r="G239" s="110">
        <f>VLOOKUP(C239,'[8]Resumen Peso'!$B$1:$D$65536,3,0)*$C$14</f>
        <v>26086.217909565145</v>
      </c>
      <c r="H239" s="111"/>
      <c r="I239" s="112"/>
      <c r="J239" s="113">
        <f>+VLOOKUP(C239,'[8]Resumen Peso'!$B$1:$D$65536,3,0)</f>
        <v>16196.653304704503</v>
      </c>
      <c r="N239" s="83"/>
      <c r="O239" s="83"/>
      <c r="P239" s="83"/>
      <c r="Q239" s="83"/>
      <c r="R239" s="83"/>
    </row>
    <row r="240" spans="1:18" x14ac:dyDescent="0.2">
      <c r="A240" s="104"/>
      <c r="B240" s="105">
        <f t="shared" si="3"/>
        <v>224</v>
      </c>
      <c r="C240" s="106" t="s">
        <v>267</v>
      </c>
      <c r="D240" s="107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108" t="s">
        <v>44</v>
      </c>
      <c r="F240" s="109">
        <v>0</v>
      </c>
      <c r="G240" s="110">
        <f>VLOOKUP(C240,'[8]Resumen Peso'!$B$1:$D$65536,3,0)*$C$14</f>
        <v>28773.098354250353</v>
      </c>
      <c r="H240" s="111"/>
      <c r="I240" s="112"/>
      <c r="J240" s="113">
        <f>+VLOOKUP(C240,'[8]Resumen Peso'!$B$1:$D$65536,3,0)</f>
        <v>17864.908595089066</v>
      </c>
      <c r="N240" s="83"/>
      <c r="O240" s="83"/>
      <c r="P240" s="83"/>
      <c r="Q240" s="83"/>
      <c r="R240" s="83"/>
    </row>
    <row r="241" spans="1:18" x14ac:dyDescent="0.2">
      <c r="A241" s="104"/>
      <c r="B241" s="105">
        <f t="shared" si="3"/>
        <v>225</v>
      </c>
      <c r="C241" s="106" t="s">
        <v>268</v>
      </c>
      <c r="D241" s="107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108" t="s">
        <v>44</v>
      </c>
      <c r="F241" s="109">
        <v>0</v>
      </c>
      <c r="G241" s="110">
        <f>VLOOKUP(C241,'[8]Resumen Peso'!$B$1:$D$65536,3,0)*$C$14</f>
        <v>7180.457861057047</v>
      </c>
      <c r="H241" s="111"/>
      <c r="I241" s="112"/>
      <c r="J241" s="113">
        <f>+VLOOKUP(C241,'[8]Resumen Peso'!$B$1:$D$65536,3,0)</f>
        <v>4458.2693799370991</v>
      </c>
      <c r="N241" s="83"/>
      <c r="O241" s="83"/>
      <c r="P241" s="83"/>
      <c r="Q241" s="83"/>
      <c r="R241" s="83"/>
    </row>
    <row r="242" spans="1:18" x14ac:dyDescent="0.2">
      <c r="A242" s="104"/>
      <c r="B242" s="105">
        <f t="shared" si="3"/>
        <v>226</v>
      </c>
      <c r="C242" s="106" t="s">
        <v>269</v>
      </c>
      <c r="D242" s="107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108" t="s">
        <v>44</v>
      </c>
      <c r="F242" s="109">
        <v>0</v>
      </c>
      <c r="G242" s="110">
        <f>VLOOKUP(C242,'[8]Resumen Peso'!$B$1:$D$65536,3,0)*$C$14</f>
        <v>8215.4788140022065</v>
      </c>
      <c r="H242" s="111"/>
      <c r="I242" s="112"/>
      <c r="J242" s="113">
        <f>+VLOOKUP(C242,'[8]Resumen Peso'!$B$1:$D$65536,3,0)</f>
        <v>5100.902804072176</v>
      </c>
      <c r="N242" s="83"/>
      <c r="O242" s="83"/>
      <c r="P242" s="83"/>
      <c r="Q242" s="83"/>
      <c r="R242" s="83"/>
    </row>
    <row r="243" spans="1:18" x14ac:dyDescent="0.2">
      <c r="A243" s="104"/>
      <c r="B243" s="105">
        <f t="shared" si="3"/>
        <v>227</v>
      </c>
      <c r="C243" s="106" t="s">
        <v>270</v>
      </c>
      <c r="D243" s="107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108" t="s">
        <v>44</v>
      </c>
      <c r="F243" s="109">
        <v>0</v>
      </c>
      <c r="G243" s="110">
        <f>VLOOKUP(C243,'[8]Resumen Peso'!$B$1:$D$65536,3,0)*$C$14</f>
        <v>9241.2585084389266</v>
      </c>
      <c r="H243" s="111"/>
      <c r="I243" s="112"/>
      <c r="J243" s="113">
        <f>+VLOOKUP(C243,'[8]Resumen Peso'!$B$1:$D$65536,3,0)</f>
        <v>5737.7984297774756</v>
      </c>
      <c r="N243" s="83"/>
      <c r="O243" s="83"/>
      <c r="P243" s="83"/>
      <c r="Q243" s="83"/>
      <c r="R243" s="83"/>
    </row>
    <row r="244" spans="1:18" x14ac:dyDescent="0.2">
      <c r="A244" s="104"/>
      <c r="B244" s="105">
        <f t="shared" si="3"/>
        <v>228</v>
      </c>
      <c r="C244" s="106" t="s">
        <v>271</v>
      </c>
      <c r="D244" s="107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108" t="s">
        <v>44</v>
      </c>
      <c r="F244" s="109">
        <v>0</v>
      </c>
      <c r="G244" s="110">
        <f>VLOOKUP(C244,'[8]Resumen Peso'!$B$1:$D$65536,3,0)*$C$14</f>
        <v>10257.79694436721</v>
      </c>
      <c r="H244" s="111"/>
      <c r="I244" s="112"/>
      <c r="J244" s="113">
        <f>+VLOOKUP(C244,'[8]Resumen Peso'!$B$1:$D$65536,3,0)</f>
        <v>6368.9562570529988</v>
      </c>
      <c r="N244" s="83"/>
      <c r="O244" s="83"/>
      <c r="P244" s="83"/>
      <c r="Q244" s="83"/>
      <c r="R244" s="83"/>
    </row>
    <row r="245" spans="1:18" x14ac:dyDescent="0.2">
      <c r="A245" s="104"/>
      <c r="B245" s="105">
        <f t="shared" si="3"/>
        <v>229</v>
      </c>
      <c r="C245" s="106" t="s">
        <v>272</v>
      </c>
      <c r="D245" s="107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108" t="s">
        <v>44</v>
      </c>
      <c r="F245" s="109">
        <v>0</v>
      </c>
      <c r="G245" s="110">
        <f>VLOOKUP(C245,'[8]Resumen Peso'!$B$1:$D$65536,3,0)*$C$14</f>
        <v>11274.33538029549</v>
      </c>
      <c r="H245" s="111"/>
      <c r="I245" s="112"/>
      <c r="J245" s="113">
        <f>+VLOOKUP(C245,'[8]Resumen Peso'!$B$1:$D$65536,3,0)</f>
        <v>7000.1140843285202</v>
      </c>
      <c r="N245" s="83"/>
      <c r="O245" s="83"/>
      <c r="P245" s="83"/>
      <c r="Q245" s="83"/>
      <c r="R245" s="83"/>
    </row>
    <row r="246" spans="1:18" x14ac:dyDescent="0.2">
      <c r="A246" s="104"/>
      <c r="B246" s="105">
        <f t="shared" si="3"/>
        <v>230</v>
      </c>
      <c r="C246" s="106" t="s">
        <v>273</v>
      </c>
      <c r="D246" s="107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108" t="s">
        <v>44</v>
      </c>
      <c r="F246" s="109">
        <v>0</v>
      </c>
      <c r="G246" s="110">
        <f>VLOOKUP(C246,'[8]Resumen Peso'!$B$1:$D$65536,3,0)*$C$14</f>
        <v>12639.435604645074</v>
      </c>
      <c r="H246" s="111"/>
      <c r="I246" s="112"/>
      <c r="J246" s="113">
        <f>+VLOOKUP(C246,'[8]Resumen Peso'!$B$1:$D$65536,3,0)</f>
        <v>7847.6901927783902</v>
      </c>
      <c r="N246" s="83"/>
      <c r="O246" s="83"/>
      <c r="P246" s="83"/>
      <c r="Q246" s="83"/>
      <c r="R246" s="83"/>
    </row>
    <row r="247" spans="1:18" x14ac:dyDescent="0.2">
      <c r="A247" s="104"/>
      <c r="B247" s="105">
        <f t="shared" si="3"/>
        <v>231</v>
      </c>
      <c r="C247" s="106" t="s">
        <v>274</v>
      </c>
      <c r="D247" s="107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108" t="s">
        <v>44</v>
      </c>
      <c r="F247" s="109">
        <v>0</v>
      </c>
      <c r="G247" s="110">
        <f>VLOOKUP(C247,'[8]Resumen Peso'!$B$1:$D$65536,3,0)*$C$14</f>
        <v>14028.230415810292</v>
      </c>
      <c r="H247" s="111"/>
      <c r="I247" s="112"/>
      <c r="J247" s="113">
        <f>+VLOOKUP(C247,'[8]Resumen Peso'!$B$1:$D$65536,3,0)</f>
        <v>8709.9780164022086</v>
      </c>
      <c r="N247" s="83"/>
      <c r="O247" s="83"/>
      <c r="P247" s="83"/>
      <c r="Q247" s="83"/>
      <c r="R247" s="83"/>
    </row>
    <row r="248" spans="1:18" x14ac:dyDescent="0.2">
      <c r="A248" s="104"/>
      <c r="B248" s="105">
        <f t="shared" si="3"/>
        <v>232</v>
      </c>
      <c r="C248" s="106" t="s">
        <v>275</v>
      </c>
      <c r="D248" s="107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108" t="s">
        <v>44</v>
      </c>
      <c r="F248" s="109">
        <v>0</v>
      </c>
      <c r="G248" s="110">
        <f>VLOOKUP(C248,'[8]Resumen Peso'!$B$1:$D$65536,3,0)*$C$14</f>
        <v>15417.025226975511</v>
      </c>
      <c r="H248" s="111"/>
      <c r="I248" s="112"/>
      <c r="J248" s="113">
        <f>+VLOOKUP(C248,'[8]Resumen Peso'!$B$1:$D$65536,3,0)</f>
        <v>9572.2658400260279</v>
      </c>
      <c r="N248" s="83"/>
      <c r="O248" s="83"/>
      <c r="P248" s="83"/>
      <c r="Q248" s="83"/>
      <c r="R248" s="83"/>
    </row>
    <row r="249" spans="1:18" x14ac:dyDescent="0.2">
      <c r="A249" s="104"/>
      <c r="B249" s="105">
        <f t="shared" si="3"/>
        <v>233</v>
      </c>
      <c r="C249" s="106" t="s">
        <v>276</v>
      </c>
      <c r="D249" s="107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108" t="s">
        <v>44</v>
      </c>
      <c r="F249" s="109">
        <v>0</v>
      </c>
      <c r="G249" s="110">
        <f>VLOOKUP(C249,'[8]Resumen Peso'!$B$1:$D$65536,3,0)*$C$14</f>
        <v>17056.813136740409</v>
      </c>
      <c r="H249" s="111"/>
      <c r="I249" s="112"/>
      <c r="J249" s="113">
        <f>+VLOOKUP(C249,'[8]Resumen Peso'!$B$1:$D$65536,3,0)</f>
        <v>10590.392590319316</v>
      </c>
      <c r="N249" s="83"/>
      <c r="O249" s="83"/>
      <c r="P249" s="83"/>
      <c r="Q249" s="83"/>
      <c r="R249" s="83"/>
    </row>
    <row r="250" spans="1:18" x14ac:dyDescent="0.2">
      <c r="A250" s="104"/>
      <c r="B250" s="105">
        <f t="shared" si="3"/>
        <v>234</v>
      </c>
      <c r="C250" s="106" t="s">
        <v>277</v>
      </c>
      <c r="D250" s="107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108" t="s">
        <v>44</v>
      </c>
      <c r="F250" s="109">
        <v>0</v>
      </c>
      <c r="G250" s="110">
        <f>VLOOKUP(C250,'[8]Resumen Peso'!$B$1:$D$65536,3,0)*$C$14</f>
        <v>18994.223983007138</v>
      </c>
      <c r="H250" s="111"/>
      <c r="I250" s="112"/>
      <c r="J250" s="113">
        <f>+VLOOKUP(C250,'[8]Resumen Peso'!$B$1:$D$65536,3,0)</f>
        <v>11793.310234208591</v>
      </c>
      <c r="N250" s="83"/>
      <c r="O250" s="83"/>
      <c r="P250" s="83"/>
      <c r="Q250" s="83"/>
      <c r="R250" s="83"/>
    </row>
    <row r="251" spans="1:18" x14ac:dyDescent="0.2">
      <c r="A251" s="104"/>
      <c r="B251" s="105">
        <f t="shared" si="3"/>
        <v>235</v>
      </c>
      <c r="C251" s="106" t="s">
        <v>278</v>
      </c>
      <c r="D251" s="107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108" t="s">
        <v>44</v>
      </c>
      <c r="F251" s="109">
        <v>0</v>
      </c>
      <c r="G251" s="110">
        <f>VLOOKUP(C251,'[8]Resumen Peso'!$B$1:$D$65536,3,0)*$C$14</f>
        <v>21273.530860967996</v>
      </c>
      <c r="H251" s="111"/>
      <c r="I251" s="112"/>
      <c r="J251" s="113">
        <f>+VLOOKUP(C251,'[8]Resumen Peso'!$B$1:$D$65536,3,0)</f>
        <v>13208.507462313624</v>
      </c>
      <c r="N251" s="83"/>
      <c r="O251" s="83"/>
      <c r="P251" s="83"/>
      <c r="Q251" s="83"/>
      <c r="R251" s="83"/>
    </row>
    <row r="252" spans="1:18" x14ac:dyDescent="0.2">
      <c r="A252" s="104"/>
      <c r="B252" s="105">
        <f t="shared" si="3"/>
        <v>236</v>
      </c>
      <c r="C252" s="106" t="s">
        <v>279</v>
      </c>
      <c r="D252" s="107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108" t="s">
        <v>44</v>
      </c>
      <c r="F252" s="109">
        <v>0</v>
      </c>
      <c r="G252" s="110">
        <f>VLOOKUP(C252,'[8]Resumen Peso'!$B$1:$D$65536,3,0)*$C$14</f>
        <v>21961.748578544288</v>
      </c>
      <c r="H252" s="111"/>
      <c r="I252" s="112"/>
      <c r="J252" s="113">
        <f>+VLOOKUP(C252,'[8]Resumen Peso'!$B$1:$D$65536,3,0)</f>
        <v>13635.8144720297</v>
      </c>
      <c r="N252" s="83"/>
      <c r="O252" s="83"/>
      <c r="P252" s="83"/>
      <c r="Q252" s="83"/>
      <c r="R252" s="83"/>
    </row>
    <row r="253" spans="1:18" x14ac:dyDescent="0.2">
      <c r="A253" s="104"/>
      <c r="B253" s="105">
        <f t="shared" si="3"/>
        <v>237</v>
      </c>
      <c r="C253" s="106" t="s">
        <v>280</v>
      </c>
      <c r="D253" s="107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108" t="s">
        <v>44</v>
      </c>
      <c r="F253" s="109">
        <v>0</v>
      </c>
      <c r="G253" s="110">
        <f>VLOOKUP(C253,'[8]Resumen Peso'!$B$1:$D$65536,3,0)*$C$14</f>
        <v>24483.554714096197</v>
      </c>
      <c r="H253" s="111"/>
      <c r="I253" s="112"/>
      <c r="J253" s="113">
        <f>+VLOOKUP(C253,'[8]Resumen Peso'!$B$1:$D$65536,3,0)</f>
        <v>15201.576891894872</v>
      </c>
      <c r="N253" s="83"/>
      <c r="O253" s="83"/>
      <c r="P253" s="83"/>
      <c r="Q253" s="83"/>
      <c r="R253" s="83"/>
    </row>
    <row r="254" spans="1:18" x14ac:dyDescent="0.2">
      <c r="A254" s="104"/>
      <c r="B254" s="105">
        <f t="shared" si="3"/>
        <v>238</v>
      </c>
      <c r="C254" s="106" t="s">
        <v>281</v>
      </c>
      <c r="D254" s="107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108" t="s">
        <v>44</v>
      </c>
      <c r="F254" s="109">
        <v>0</v>
      </c>
      <c r="G254" s="110">
        <f>VLOOKUP(C254,'[8]Resumen Peso'!$B$1:$D$65536,3,0)*$C$14</f>
        <v>27005.360849648103</v>
      </c>
      <c r="H254" s="111"/>
      <c r="I254" s="112"/>
      <c r="J254" s="113">
        <f>+VLOOKUP(C254,'[8]Resumen Peso'!$B$1:$D$65536,3,0)</f>
        <v>16767.339311760043</v>
      </c>
      <c r="N254" s="83"/>
      <c r="O254" s="83"/>
      <c r="P254" s="83"/>
      <c r="Q254" s="83"/>
      <c r="R254" s="83"/>
    </row>
    <row r="255" spans="1:18" x14ac:dyDescent="0.2">
      <c r="A255" s="104"/>
      <c r="B255" s="105">
        <f t="shared" si="3"/>
        <v>239</v>
      </c>
      <c r="C255" s="106" t="s">
        <v>282</v>
      </c>
      <c r="D255" s="107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108" t="s">
        <v>44</v>
      </c>
      <c r="F255" s="109">
        <v>0</v>
      </c>
      <c r="G255" s="110">
        <f>VLOOKUP(C255,'[8]Resumen Peso'!$B$1:$D$65536,3,0)*$C$14</f>
        <v>9764.4840589945816</v>
      </c>
      <c r="H255" s="111"/>
      <c r="I255" s="112"/>
      <c r="J255" s="113">
        <f>+VLOOKUP(C255,'[8]Resumen Peso'!$B$1:$D$65536,3,0)</f>
        <v>6062.6635701321338</v>
      </c>
      <c r="N255" s="83"/>
      <c r="O255" s="83"/>
      <c r="P255" s="83"/>
      <c r="Q255" s="83"/>
      <c r="R255" s="83"/>
    </row>
    <row r="256" spans="1:18" x14ac:dyDescent="0.2">
      <c r="A256" s="104"/>
      <c r="B256" s="105">
        <f t="shared" si="3"/>
        <v>240</v>
      </c>
      <c r="C256" s="106" t="s">
        <v>283</v>
      </c>
      <c r="D256" s="107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108" t="s">
        <v>44</v>
      </c>
      <c r="F256" s="109">
        <v>0</v>
      </c>
      <c r="G256" s="110">
        <f>VLOOKUP(C256,'[8]Resumen Peso'!$B$1:$D$65536,3,0)*$C$14</f>
        <v>11171.977256687494</v>
      </c>
      <c r="H256" s="111"/>
      <c r="I256" s="112"/>
      <c r="J256" s="113">
        <f>+VLOOKUP(C256,'[8]Resumen Peso'!$B$1:$D$65536,3,0)</f>
        <v>6936.5610216827117</v>
      </c>
      <c r="N256" s="83"/>
      <c r="O256" s="83"/>
      <c r="P256" s="83"/>
      <c r="Q256" s="83"/>
      <c r="R256" s="83"/>
    </row>
    <row r="257" spans="1:18" x14ac:dyDescent="0.2">
      <c r="A257" s="104"/>
      <c r="B257" s="105">
        <f t="shared" si="3"/>
        <v>241</v>
      </c>
      <c r="C257" s="106" t="s">
        <v>284</v>
      </c>
      <c r="D257" s="107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108" t="s">
        <v>44</v>
      </c>
      <c r="F257" s="109">
        <v>0</v>
      </c>
      <c r="G257" s="110">
        <f>VLOOKUP(C257,'[8]Resumen Peso'!$B$1:$D$65536,3,0)*$C$14</f>
        <v>12566.903550829576</v>
      </c>
      <c r="H257" s="111"/>
      <c r="I257" s="112"/>
      <c r="J257" s="113">
        <f>+VLOOKUP(C257,'[8]Resumen Peso'!$B$1:$D$65536,3,0)</f>
        <v>7802.6558174158736</v>
      </c>
      <c r="N257" s="83"/>
      <c r="O257" s="83"/>
      <c r="P257" s="83"/>
      <c r="Q257" s="83"/>
      <c r="R257" s="83"/>
    </row>
    <row r="258" spans="1:18" x14ac:dyDescent="0.2">
      <c r="A258" s="104"/>
      <c r="B258" s="105">
        <f t="shared" si="3"/>
        <v>242</v>
      </c>
      <c r="C258" s="106" t="s">
        <v>285</v>
      </c>
      <c r="D258" s="107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108" t="s">
        <v>44</v>
      </c>
      <c r="F258" s="109">
        <v>0</v>
      </c>
      <c r="G258" s="110">
        <f>VLOOKUP(C258,'[8]Resumen Peso'!$B$1:$D$65536,3,0)*$C$14</f>
        <v>13949.262941420831</v>
      </c>
      <c r="H258" s="111"/>
      <c r="I258" s="112"/>
      <c r="J258" s="113">
        <f>+VLOOKUP(C258,'[8]Resumen Peso'!$B$1:$D$65536,3,0)</f>
        <v>8660.9479573316203</v>
      </c>
      <c r="N258" s="83"/>
      <c r="O258" s="83"/>
      <c r="P258" s="83"/>
      <c r="Q258" s="83"/>
      <c r="R258" s="83"/>
    </row>
    <row r="259" spans="1:18" x14ac:dyDescent="0.2">
      <c r="A259" s="104"/>
      <c r="B259" s="105">
        <f t="shared" si="3"/>
        <v>243</v>
      </c>
      <c r="C259" s="106" t="s">
        <v>286</v>
      </c>
      <c r="D259" s="107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108" t="s">
        <v>44</v>
      </c>
      <c r="F259" s="109">
        <v>0</v>
      </c>
      <c r="G259" s="110">
        <f>VLOOKUP(C259,'[8]Resumen Peso'!$B$1:$D$65536,3,0)*$C$14</f>
        <v>15331.622332012084</v>
      </c>
      <c r="H259" s="111"/>
      <c r="I259" s="112"/>
      <c r="J259" s="113">
        <f>+VLOOKUP(C259,'[8]Resumen Peso'!$B$1:$D$65536,3,0)</f>
        <v>9519.2400972473661</v>
      </c>
      <c r="N259" s="83"/>
      <c r="O259" s="83"/>
      <c r="P259" s="83"/>
      <c r="Q259" s="83"/>
      <c r="R259" s="83"/>
    </row>
    <row r="260" spans="1:18" x14ac:dyDescent="0.2">
      <c r="A260" s="104"/>
      <c r="B260" s="105">
        <f t="shared" si="3"/>
        <v>244</v>
      </c>
      <c r="C260" s="106" t="s">
        <v>287</v>
      </c>
      <c r="D260" s="107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108" t="s">
        <v>44</v>
      </c>
      <c r="F260" s="109">
        <v>0</v>
      </c>
      <c r="G260" s="110">
        <f>VLOOKUP(C260,'[8]Resumen Peso'!$B$1:$D$65536,3,0)*$C$14</f>
        <v>17187.980190733528</v>
      </c>
      <c r="H260" s="111"/>
      <c r="I260" s="112"/>
      <c r="J260" s="113">
        <f>+VLOOKUP(C260,'[8]Resumen Peso'!$B$1:$D$65536,3,0)</f>
        <v>10671.832809284404</v>
      </c>
      <c r="N260" s="83"/>
      <c r="O260" s="83"/>
      <c r="P260" s="83"/>
      <c r="Q260" s="83"/>
      <c r="R260" s="83"/>
    </row>
    <row r="261" spans="1:18" x14ac:dyDescent="0.2">
      <c r="A261" s="104"/>
      <c r="B261" s="105">
        <f t="shared" si="3"/>
        <v>245</v>
      </c>
      <c r="C261" s="106" t="s">
        <v>288</v>
      </c>
      <c r="D261" s="107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108" t="s">
        <v>44</v>
      </c>
      <c r="F261" s="109">
        <v>0</v>
      </c>
      <c r="G261" s="110">
        <f>VLOOKUP(C261,'[8]Resumen Peso'!$B$1:$D$65536,3,0)*$C$14</f>
        <v>19076.559590159301</v>
      </c>
      <c r="H261" s="111"/>
      <c r="I261" s="112"/>
      <c r="J261" s="113">
        <f>+VLOOKUP(C261,'[8]Resumen Peso'!$B$1:$D$65536,3,0)</f>
        <v>11844.431530837297</v>
      </c>
      <c r="N261" s="83"/>
      <c r="O261" s="83"/>
      <c r="P261" s="83"/>
      <c r="Q261" s="83"/>
      <c r="R261" s="83"/>
    </row>
    <row r="262" spans="1:18" x14ac:dyDescent="0.2">
      <c r="A262" s="104"/>
      <c r="B262" s="105">
        <f t="shared" si="3"/>
        <v>246</v>
      </c>
      <c r="C262" s="106" t="s">
        <v>289</v>
      </c>
      <c r="D262" s="107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108" t="s">
        <v>44</v>
      </c>
      <c r="F262" s="109">
        <v>0</v>
      </c>
      <c r="G262" s="110">
        <f>VLOOKUP(C262,'[8]Resumen Peso'!$B$1:$D$65536,3,0)*$C$14</f>
        <v>20965.13898958507</v>
      </c>
      <c r="H262" s="111"/>
      <c r="I262" s="112"/>
      <c r="J262" s="113">
        <f>+VLOOKUP(C262,'[8]Resumen Peso'!$B$1:$D$65536,3,0)</f>
        <v>13017.03025239019</v>
      </c>
      <c r="N262" s="83"/>
      <c r="O262" s="83"/>
      <c r="P262" s="83"/>
      <c r="Q262" s="83"/>
      <c r="R262" s="83"/>
    </row>
    <row r="263" spans="1:18" x14ac:dyDescent="0.2">
      <c r="A263" s="104"/>
      <c r="B263" s="105">
        <f t="shared" si="3"/>
        <v>247</v>
      </c>
      <c r="C263" s="106" t="s">
        <v>290</v>
      </c>
      <c r="D263" s="107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108" t="s">
        <v>44</v>
      </c>
      <c r="F263" s="109">
        <v>0</v>
      </c>
      <c r="G263" s="110">
        <f>VLOOKUP(C263,'[8]Resumen Peso'!$B$1:$D$65536,3,0)*$C$14</f>
        <v>23195.036193197975</v>
      </c>
      <c r="H263" s="111"/>
      <c r="I263" s="112"/>
      <c r="J263" s="113">
        <f>+VLOOKUP(C263,'[8]Resumen Peso'!$B$1:$D$65536,3,0)</f>
        <v>14401.549542892824</v>
      </c>
      <c r="N263" s="83"/>
      <c r="O263" s="83"/>
      <c r="P263" s="83"/>
      <c r="Q263" s="83"/>
      <c r="R263" s="83"/>
    </row>
    <row r="264" spans="1:18" x14ac:dyDescent="0.2">
      <c r="A264" s="104"/>
      <c r="B264" s="105">
        <f t="shared" si="3"/>
        <v>248</v>
      </c>
      <c r="C264" s="106" t="s">
        <v>291</v>
      </c>
      <c r="D264" s="107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108" t="s">
        <v>44</v>
      </c>
      <c r="F264" s="109">
        <v>0</v>
      </c>
      <c r="G264" s="110">
        <f>VLOOKUP(C264,'[8]Resumen Peso'!$B$1:$D$65536,3,0)*$C$14</f>
        <v>25829.661685075695</v>
      </c>
      <c r="H264" s="111"/>
      <c r="I264" s="112"/>
      <c r="J264" s="113">
        <f>+VLOOKUP(C264,'[8]Resumen Peso'!$B$1:$D$65536,3,0)</f>
        <v>16037.360292753701</v>
      </c>
      <c r="N264" s="83"/>
      <c r="O264" s="83"/>
      <c r="P264" s="83"/>
      <c r="Q264" s="83"/>
      <c r="R264" s="83"/>
    </row>
    <row r="265" spans="1:18" x14ac:dyDescent="0.2">
      <c r="A265" s="104"/>
      <c r="B265" s="105">
        <f t="shared" si="3"/>
        <v>249</v>
      </c>
      <c r="C265" s="106" t="s">
        <v>292</v>
      </c>
      <c r="D265" s="107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108" t="s">
        <v>44</v>
      </c>
      <c r="F265" s="109">
        <v>0</v>
      </c>
      <c r="G265" s="110">
        <f>VLOOKUP(C265,'[8]Resumen Peso'!$B$1:$D$65536,3,0)*$C$14</f>
        <v>28929.221087284779</v>
      </c>
      <c r="H265" s="111"/>
      <c r="I265" s="112"/>
      <c r="J265" s="113">
        <f>+VLOOKUP(C265,'[8]Resumen Peso'!$B$1:$D$65536,3,0)</f>
        <v>17961.843527884146</v>
      </c>
      <c r="N265" s="83"/>
      <c r="O265" s="83"/>
      <c r="P265" s="83"/>
      <c r="Q265" s="83"/>
      <c r="R265" s="83"/>
    </row>
    <row r="266" spans="1:18" x14ac:dyDescent="0.2">
      <c r="A266" s="104"/>
      <c r="B266" s="105">
        <f t="shared" si="3"/>
        <v>250</v>
      </c>
      <c r="C266" s="106" t="s">
        <v>293</v>
      </c>
      <c r="D266" s="107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108" t="s">
        <v>44</v>
      </c>
      <c r="F266" s="109">
        <v>0</v>
      </c>
      <c r="G266" s="110">
        <f>VLOOKUP(C266,'[8]Resumen Peso'!$B$1:$D$65536,3,0)*$C$14</f>
        <v>29865.10721912012</v>
      </c>
      <c r="H266" s="111"/>
      <c r="I266" s="112"/>
      <c r="J266" s="113">
        <f>+VLOOKUP(C266,'[8]Resumen Peso'!$B$1:$D$65536,3,0)</f>
        <v>18542.925203371487</v>
      </c>
      <c r="N266" s="83"/>
      <c r="O266" s="83"/>
      <c r="P266" s="83"/>
      <c r="Q266" s="83"/>
      <c r="R266" s="83"/>
    </row>
    <row r="267" spans="1:18" x14ac:dyDescent="0.2">
      <c r="A267" s="104"/>
      <c r="B267" s="105">
        <f t="shared" si="3"/>
        <v>251</v>
      </c>
      <c r="C267" s="106" t="s">
        <v>294</v>
      </c>
      <c r="D267" s="107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108" t="s">
        <v>44</v>
      </c>
      <c r="F267" s="109">
        <v>0</v>
      </c>
      <c r="G267" s="110">
        <f>VLOOKUP(C267,'[8]Resumen Peso'!$B$1:$D$65536,3,0)*$C$14</f>
        <v>33294.433912062566</v>
      </c>
      <c r="H267" s="111"/>
      <c r="I267" s="112"/>
      <c r="J267" s="113">
        <f>+VLOOKUP(C267,'[8]Resumen Peso'!$B$1:$D$65536,3,0)</f>
        <v>20672.157417359518</v>
      </c>
      <c r="N267" s="83"/>
      <c r="O267" s="83"/>
      <c r="P267" s="83"/>
      <c r="Q267" s="83"/>
      <c r="R267" s="83"/>
    </row>
    <row r="268" spans="1:18" x14ac:dyDescent="0.2">
      <c r="A268" s="104"/>
      <c r="B268" s="105">
        <f t="shared" si="3"/>
        <v>252</v>
      </c>
      <c r="C268" s="106" t="s">
        <v>295</v>
      </c>
      <c r="D268" s="107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108" t="s">
        <v>44</v>
      </c>
      <c r="F268" s="109">
        <v>0</v>
      </c>
      <c r="G268" s="110">
        <f>VLOOKUP(C268,'[8]Resumen Peso'!$B$1:$D$65536,3,0)*$C$14</f>
        <v>36723.760605005009</v>
      </c>
      <c r="H268" s="111"/>
      <c r="I268" s="112"/>
      <c r="J268" s="113">
        <f>+VLOOKUP(C268,'[8]Resumen Peso'!$B$1:$D$65536,3,0)</f>
        <v>22801.389631347549</v>
      </c>
      <c r="N268" s="83"/>
      <c r="O268" s="83"/>
      <c r="P268" s="83"/>
      <c r="Q268" s="83"/>
      <c r="R268" s="83"/>
    </row>
    <row r="269" spans="1:18" x14ac:dyDescent="0.2">
      <c r="A269" s="104"/>
      <c r="B269" s="105">
        <f t="shared" si="3"/>
        <v>253</v>
      </c>
      <c r="C269" s="106" t="s">
        <v>296</v>
      </c>
      <c r="D269" s="107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108" t="s">
        <v>44</v>
      </c>
      <c r="F269" s="109">
        <v>0</v>
      </c>
      <c r="G269" s="110">
        <f>VLOOKUP(C269,'[8]Resumen Peso'!$B$1:$D$65536,3,0)*$C$14</f>
        <v>8911.3138135570662</v>
      </c>
      <c r="H269" s="111"/>
      <c r="I269" s="112"/>
      <c r="J269" s="113">
        <f>+VLOOKUP(C269,'[8]Resumen Peso'!$B$1:$D$65536,3,0)</f>
        <v>5532.9393025841655</v>
      </c>
      <c r="N269" s="83"/>
      <c r="O269" s="83"/>
      <c r="P269" s="83"/>
      <c r="Q269" s="83"/>
      <c r="R269" s="83"/>
    </row>
    <row r="270" spans="1:18" x14ac:dyDescent="0.2">
      <c r="A270" s="104"/>
      <c r="B270" s="105">
        <f t="shared" si="3"/>
        <v>254</v>
      </c>
      <c r="C270" s="106" t="s">
        <v>297</v>
      </c>
      <c r="D270" s="107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108" t="s">
        <v>44</v>
      </c>
      <c r="F270" s="109">
        <v>0</v>
      </c>
      <c r="G270" s="110">
        <f>VLOOKUP(C270,'[8]Resumen Peso'!$B$1:$D$65536,3,0)*$C$14</f>
        <v>10195.827516412139</v>
      </c>
      <c r="H270" s="111"/>
      <c r="I270" s="112"/>
      <c r="J270" s="113">
        <f>+VLOOKUP(C270,'[8]Resumen Peso'!$B$1:$D$65536,3,0)</f>
        <v>6330.4801029566579</v>
      </c>
      <c r="N270" s="83"/>
      <c r="O270" s="83"/>
      <c r="P270" s="83"/>
      <c r="Q270" s="83"/>
      <c r="R270" s="83"/>
    </row>
    <row r="271" spans="1:18" x14ac:dyDescent="0.2">
      <c r="A271" s="104"/>
      <c r="B271" s="105">
        <f t="shared" si="3"/>
        <v>255</v>
      </c>
      <c r="C271" s="106" t="s">
        <v>298</v>
      </c>
      <c r="D271" s="107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108" t="s">
        <v>44</v>
      </c>
      <c r="F271" s="109">
        <v>0</v>
      </c>
      <c r="G271" s="110">
        <f>VLOOKUP(C271,'[8]Resumen Peso'!$B$1:$D$65536,3,0)*$C$14</f>
        <v>11468.872346920291</v>
      </c>
      <c r="H271" s="111"/>
      <c r="I271" s="112"/>
      <c r="J271" s="113">
        <f>+VLOOKUP(C271,'[8]Resumen Peso'!$B$1:$D$65536,3,0)</f>
        <v>7120.9000033258244</v>
      </c>
      <c r="N271" s="83"/>
      <c r="O271" s="83"/>
      <c r="P271" s="83"/>
      <c r="Q271" s="83"/>
      <c r="R271" s="83"/>
    </row>
    <row r="272" spans="1:18" x14ac:dyDescent="0.2">
      <c r="A272" s="104"/>
      <c r="B272" s="105">
        <f t="shared" si="3"/>
        <v>256</v>
      </c>
      <c r="C272" s="106" t="s">
        <v>299</v>
      </c>
      <c r="D272" s="107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108" t="s">
        <v>44</v>
      </c>
      <c r="F272" s="109">
        <v>0</v>
      </c>
      <c r="G272" s="110">
        <f>VLOOKUP(C272,'[8]Resumen Peso'!$B$1:$D$65536,3,0)*$C$14</f>
        <v>12730.448305081523</v>
      </c>
      <c r="H272" s="111"/>
      <c r="I272" s="112"/>
      <c r="J272" s="113">
        <f>+VLOOKUP(C272,'[8]Resumen Peso'!$B$1:$D$65536,3,0)</f>
        <v>7904.1990036916659</v>
      </c>
      <c r="N272" s="83"/>
      <c r="O272" s="83"/>
      <c r="P272" s="83"/>
      <c r="Q272" s="83"/>
      <c r="R272" s="83"/>
    </row>
    <row r="273" spans="1:18" x14ac:dyDescent="0.2">
      <c r="A273" s="104"/>
      <c r="B273" s="105">
        <f t="shared" si="3"/>
        <v>257</v>
      </c>
      <c r="C273" s="106" t="s">
        <v>300</v>
      </c>
      <c r="D273" s="107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108" t="s">
        <v>44</v>
      </c>
      <c r="F273" s="109">
        <v>0</v>
      </c>
      <c r="G273" s="110">
        <f>VLOOKUP(C273,'[8]Resumen Peso'!$B$1:$D$65536,3,0)*$C$14</f>
        <v>13992.024263242756</v>
      </c>
      <c r="H273" s="111"/>
      <c r="I273" s="112"/>
      <c r="J273" s="113">
        <f>+VLOOKUP(C273,'[8]Resumen Peso'!$B$1:$D$65536,3,0)</f>
        <v>8687.4980040575065</v>
      </c>
      <c r="N273" s="83"/>
      <c r="O273" s="83"/>
      <c r="P273" s="83"/>
      <c r="Q273" s="83"/>
      <c r="R273" s="83"/>
    </row>
    <row r="274" spans="1:18" x14ac:dyDescent="0.2">
      <c r="A274" s="104"/>
      <c r="B274" s="105">
        <f t="shared" ref="B274:B337" si="4">1+B273</f>
        <v>258</v>
      </c>
      <c r="C274" s="106" t="s">
        <v>301</v>
      </c>
      <c r="D274" s="107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108" t="s">
        <v>44</v>
      </c>
      <c r="F274" s="109">
        <v>0</v>
      </c>
      <c r="G274" s="110">
        <f>VLOOKUP(C274,'[8]Resumen Peso'!$B$1:$D$65536,3,0)*$C$14</f>
        <v>15686.183148585125</v>
      </c>
      <c r="H274" s="111"/>
      <c r="I274" s="112"/>
      <c r="J274" s="113">
        <f>+VLOOKUP(C274,'[8]Resumen Peso'!$B$1:$D$65536,3,0)</f>
        <v>9739.3831107487895</v>
      </c>
      <c r="N274" s="83"/>
      <c r="O274" s="83"/>
      <c r="P274" s="83"/>
      <c r="Q274" s="83"/>
      <c r="R274" s="83"/>
    </row>
    <row r="275" spans="1:18" x14ac:dyDescent="0.2">
      <c r="A275" s="104"/>
      <c r="B275" s="105">
        <f t="shared" si="4"/>
        <v>259</v>
      </c>
      <c r="C275" s="106" t="s">
        <v>302</v>
      </c>
      <c r="D275" s="107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108" t="s">
        <v>44</v>
      </c>
      <c r="F275" s="109">
        <v>0</v>
      </c>
      <c r="G275" s="110">
        <f>VLOOKUP(C275,'[8]Resumen Peso'!$B$1:$D$65536,3,0)*$C$14</f>
        <v>17409.748222625003</v>
      </c>
      <c r="H275" s="111"/>
      <c r="I275" s="112"/>
      <c r="J275" s="113">
        <f>+VLOOKUP(C275,'[8]Resumen Peso'!$B$1:$D$65536,3,0)</f>
        <v>10809.526205048602</v>
      </c>
      <c r="N275" s="83"/>
      <c r="O275" s="83"/>
      <c r="P275" s="83"/>
      <c r="Q275" s="83"/>
      <c r="R275" s="83"/>
    </row>
    <row r="276" spans="1:18" x14ac:dyDescent="0.2">
      <c r="A276" s="104"/>
      <c r="B276" s="105">
        <f t="shared" si="4"/>
        <v>260</v>
      </c>
      <c r="C276" s="106" t="s">
        <v>303</v>
      </c>
      <c r="D276" s="107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108" t="s">
        <v>44</v>
      </c>
      <c r="F276" s="109">
        <v>0</v>
      </c>
      <c r="G276" s="110">
        <f>VLOOKUP(C276,'[8]Resumen Peso'!$B$1:$D$65536,3,0)*$C$14</f>
        <v>19133.313296664877</v>
      </c>
      <c r="H276" s="111"/>
      <c r="I276" s="112"/>
      <c r="J276" s="113">
        <f>+VLOOKUP(C276,'[8]Resumen Peso'!$B$1:$D$65536,3,0)</f>
        <v>11879.669299348414</v>
      </c>
      <c r="N276" s="83"/>
      <c r="O276" s="83"/>
      <c r="P276" s="83"/>
      <c r="Q276" s="83"/>
      <c r="R276" s="83"/>
    </row>
    <row r="277" spans="1:18" x14ac:dyDescent="0.2">
      <c r="A277" s="104"/>
      <c r="B277" s="105">
        <f t="shared" si="4"/>
        <v>261</v>
      </c>
      <c r="C277" s="106" t="s">
        <v>304</v>
      </c>
      <c r="D277" s="107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108" t="s">
        <v>44</v>
      </c>
      <c r="F277" s="109">
        <v>0</v>
      </c>
      <c r="G277" s="110">
        <f>VLOOKUP(C277,'[8]Resumen Peso'!$B$1:$D$65536,3,0)*$C$14</f>
        <v>21168.373585903963</v>
      </c>
      <c r="H277" s="111"/>
      <c r="I277" s="112"/>
      <c r="J277" s="113">
        <f>+VLOOKUP(C277,'[8]Resumen Peso'!$B$1:$D$65536,3,0)</f>
        <v>13143.216436508956</v>
      </c>
      <c r="N277" s="83"/>
      <c r="O277" s="83"/>
      <c r="P277" s="83"/>
      <c r="Q277" s="83"/>
      <c r="R277" s="83"/>
    </row>
    <row r="278" spans="1:18" x14ac:dyDescent="0.2">
      <c r="A278" s="104"/>
      <c r="B278" s="105">
        <f t="shared" si="4"/>
        <v>262</v>
      </c>
      <c r="C278" s="106" t="s">
        <v>305</v>
      </c>
      <c r="D278" s="107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108" t="s">
        <v>44</v>
      </c>
      <c r="F278" s="109">
        <v>0</v>
      </c>
      <c r="G278" s="110">
        <f>VLOOKUP(C278,'[8]Resumen Peso'!$B$1:$D$65536,3,0)*$C$14</f>
        <v>23572.799093434252</v>
      </c>
      <c r="H278" s="111"/>
      <c r="I278" s="112"/>
      <c r="J278" s="113">
        <f>+VLOOKUP(C278,'[8]Resumen Peso'!$B$1:$D$65536,3,0)</f>
        <v>14636.098481635807</v>
      </c>
      <c r="N278" s="83"/>
      <c r="O278" s="83"/>
      <c r="P278" s="83"/>
      <c r="Q278" s="83"/>
      <c r="R278" s="83"/>
    </row>
    <row r="279" spans="1:18" x14ac:dyDescent="0.2">
      <c r="A279" s="104"/>
      <c r="B279" s="105">
        <f t="shared" si="4"/>
        <v>263</v>
      </c>
      <c r="C279" s="106" t="s">
        <v>306</v>
      </c>
      <c r="D279" s="107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108" t="s">
        <v>44</v>
      </c>
      <c r="F279" s="109">
        <v>0</v>
      </c>
      <c r="G279" s="110">
        <f>VLOOKUP(C279,'[8]Resumen Peso'!$B$1:$D$65536,3,0)*$C$14</f>
        <v>26401.534984646365</v>
      </c>
      <c r="H279" s="111"/>
      <c r="I279" s="112"/>
      <c r="J279" s="113">
        <f>+VLOOKUP(C279,'[8]Resumen Peso'!$B$1:$D$65536,3,0)</f>
        <v>16392.430299432104</v>
      </c>
      <c r="N279" s="83"/>
      <c r="O279" s="83"/>
      <c r="P279" s="83"/>
      <c r="Q279" s="83"/>
      <c r="R279" s="83"/>
    </row>
    <row r="280" spans="1:18" x14ac:dyDescent="0.2">
      <c r="A280" s="104"/>
      <c r="B280" s="105">
        <f t="shared" si="4"/>
        <v>264</v>
      </c>
      <c r="C280" s="106" t="s">
        <v>307</v>
      </c>
      <c r="D280" s="107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108" t="s">
        <v>44</v>
      </c>
      <c r="F280" s="109">
        <v>0</v>
      </c>
      <c r="G280" s="110">
        <f>VLOOKUP(C280,'[8]Resumen Peso'!$B$1:$D$65536,3,0)*$C$14</f>
        <v>27255.648214198762</v>
      </c>
      <c r="H280" s="111"/>
      <c r="I280" s="112"/>
      <c r="J280" s="113">
        <f>+VLOOKUP(C280,'[8]Resumen Peso'!$B$1:$D$65536,3,0)</f>
        <v>16922.740055717211</v>
      </c>
      <c r="N280" s="83"/>
      <c r="O280" s="83"/>
      <c r="P280" s="83"/>
      <c r="Q280" s="83"/>
      <c r="R280" s="83"/>
    </row>
    <row r="281" spans="1:18" x14ac:dyDescent="0.2">
      <c r="A281" s="104"/>
      <c r="B281" s="105">
        <f t="shared" si="4"/>
        <v>265</v>
      </c>
      <c r="C281" s="106" t="s">
        <v>308</v>
      </c>
      <c r="D281" s="107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108" t="s">
        <v>44</v>
      </c>
      <c r="F281" s="109">
        <v>0</v>
      </c>
      <c r="G281" s="110">
        <f>VLOOKUP(C281,'[8]Resumen Peso'!$B$1:$D$65536,3,0)*$C$14</f>
        <v>30385.338031436746</v>
      </c>
      <c r="H281" s="111"/>
      <c r="I281" s="112"/>
      <c r="J281" s="113">
        <f>+VLOOKUP(C281,'[8]Resumen Peso'!$B$1:$D$65536,3,0)</f>
        <v>18865.930942828552</v>
      </c>
      <c r="N281" s="83"/>
      <c r="O281" s="83"/>
      <c r="P281" s="83"/>
      <c r="Q281" s="83"/>
      <c r="R281" s="83"/>
    </row>
    <row r="282" spans="1:18" x14ac:dyDescent="0.2">
      <c r="A282" s="104"/>
      <c r="B282" s="105">
        <f t="shared" si="4"/>
        <v>266</v>
      </c>
      <c r="C282" s="106" t="s">
        <v>309</v>
      </c>
      <c r="D282" s="107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108" t="s">
        <v>44</v>
      </c>
      <c r="F282" s="109">
        <v>0</v>
      </c>
      <c r="G282" s="110">
        <f>VLOOKUP(C282,'[8]Resumen Peso'!$B$1:$D$65536,3,0)*$C$14</f>
        <v>33515.027848674734</v>
      </c>
      <c r="H282" s="111"/>
      <c r="I282" s="112"/>
      <c r="J282" s="113">
        <f>+VLOOKUP(C282,'[8]Resumen Peso'!$B$1:$D$65536,3,0)</f>
        <v>20809.121829939893</v>
      </c>
      <c r="N282" s="83"/>
      <c r="O282" s="83"/>
      <c r="P282" s="83"/>
      <c r="Q282" s="83"/>
      <c r="R282" s="83"/>
    </row>
    <row r="283" spans="1:18" x14ac:dyDescent="0.2">
      <c r="A283" s="104"/>
      <c r="B283" s="105">
        <f t="shared" si="4"/>
        <v>267</v>
      </c>
      <c r="C283" s="106" t="s">
        <v>310</v>
      </c>
      <c r="D283" s="107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108" t="s">
        <v>44</v>
      </c>
      <c r="F283" s="109">
        <v>0</v>
      </c>
      <c r="G283" s="110">
        <f>VLOOKUP(C283,'[8]Resumen Peso'!$B$1:$D$65536,3,0)*$C$14</f>
        <v>10655.009397411317</v>
      </c>
      <c r="H283" s="111"/>
      <c r="I283" s="112"/>
      <c r="J283" s="113">
        <f>+VLOOKUP(C283,'[8]Resumen Peso'!$B$1:$D$65536,3,0)</f>
        <v>6615.5812148207406</v>
      </c>
      <c r="N283" s="83"/>
      <c r="O283" s="83"/>
      <c r="P283" s="83"/>
      <c r="Q283" s="83"/>
      <c r="R283" s="83"/>
    </row>
    <row r="284" spans="1:18" x14ac:dyDescent="0.2">
      <c r="A284" s="104"/>
      <c r="B284" s="105">
        <f t="shared" si="4"/>
        <v>268</v>
      </c>
      <c r="C284" s="106" t="s">
        <v>311</v>
      </c>
      <c r="D284" s="107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108" t="s">
        <v>44</v>
      </c>
      <c r="F284" s="109">
        <v>0</v>
      </c>
      <c r="G284" s="110">
        <f>VLOOKUP(C284,'[8]Resumen Peso'!$B$1:$D$65536,3,0)*$C$14</f>
        <v>12190.866607848984</v>
      </c>
      <c r="H284" s="111"/>
      <c r="I284" s="112"/>
      <c r="J284" s="113">
        <f>+VLOOKUP(C284,'[8]Resumen Peso'!$B$1:$D$65536,3,0)</f>
        <v>7569.1785070471533</v>
      </c>
      <c r="N284" s="83"/>
      <c r="O284" s="83"/>
      <c r="P284" s="83"/>
      <c r="Q284" s="83"/>
      <c r="R284" s="83"/>
    </row>
    <row r="285" spans="1:18" x14ac:dyDescent="0.2">
      <c r="A285" s="104"/>
      <c r="B285" s="105">
        <f t="shared" si="4"/>
        <v>269</v>
      </c>
      <c r="C285" s="106" t="s">
        <v>312</v>
      </c>
      <c r="D285" s="107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108" t="s">
        <v>44</v>
      </c>
      <c r="F285" s="109">
        <v>0</v>
      </c>
      <c r="G285" s="110">
        <f>VLOOKUP(C285,'[8]Resumen Peso'!$B$1:$D$65536,3,0)*$C$14</f>
        <v>13713.010807479171</v>
      </c>
      <c r="H285" s="111"/>
      <c r="I285" s="112"/>
      <c r="J285" s="113">
        <f>+VLOOKUP(C285,'[8]Resumen Peso'!$B$1:$D$65536,3,0)</f>
        <v>8514.2615377358306</v>
      </c>
      <c r="N285" s="83"/>
      <c r="O285" s="83"/>
      <c r="P285" s="83"/>
      <c r="Q285" s="83"/>
      <c r="R285" s="83"/>
    </row>
    <row r="286" spans="1:18" x14ac:dyDescent="0.2">
      <c r="A286" s="104"/>
      <c r="B286" s="105">
        <f t="shared" si="4"/>
        <v>270</v>
      </c>
      <c r="C286" s="106" t="s">
        <v>313</v>
      </c>
      <c r="D286" s="107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108" t="s">
        <v>44</v>
      </c>
      <c r="F286" s="109">
        <v>0</v>
      </c>
      <c r="G286" s="110">
        <f>VLOOKUP(C286,'[8]Resumen Peso'!$B$1:$D$65536,3,0)*$C$14</f>
        <v>15221.441996301883</v>
      </c>
      <c r="H286" s="111"/>
      <c r="I286" s="112"/>
      <c r="J286" s="113">
        <f>+VLOOKUP(C286,'[8]Resumen Peso'!$B$1:$D$65536,3,0)</f>
        <v>9450.8303068867735</v>
      </c>
      <c r="N286" s="83"/>
      <c r="O286" s="83"/>
      <c r="P286" s="83"/>
      <c r="Q286" s="83"/>
      <c r="R286" s="83"/>
    </row>
    <row r="287" spans="1:18" x14ac:dyDescent="0.2">
      <c r="A287" s="104"/>
      <c r="B287" s="105">
        <f t="shared" si="4"/>
        <v>271</v>
      </c>
      <c r="C287" s="106" t="s">
        <v>314</v>
      </c>
      <c r="D287" s="107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108" t="s">
        <v>44</v>
      </c>
      <c r="F287" s="109">
        <v>0</v>
      </c>
      <c r="G287" s="110">
        <f>VLOOKUP(C287,'[8]Resumen Peso'!$B$1:$D$65536,3,0)*$C$14</f>
        <v>16729.87318512459</v>
      </c>
      <c r="H287" s="111"/>
      <c r="I287" s="112"/>
      <c r="J287" s="113">
        <f>+VLOOKUP(C287,'[8]Resumen Peso'!$B$1:$D$65536,3,0)</f>
        <v>10387.399076037713</v>
      </c>
      <c r="N287" s="83"/>
      <c r="O287" s="83"/>
      <c r="P287" s="83"/>
      <c r="Q287" s="83"/>
      <c r="R287" s="83"/>
    </row>
    <row r="288" spans="1:18" x14ac:dyDescent="0.2">
      <c r="A288" s="104"/>
      <c r="B288" s="105">
        <f t="shared" si="4"/>
        <v>272</v>
      </c>
      <c r="C288" s="106" t="s">
        <v>315</v>
      </c>
      <c r="D288" s="107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108" t="s">
        <v>44</v>
      </c>
      <c r="F288" s="109">
        <v>0</v>
      </c>
      <c r="G288" s="110">
        <f>VLOOKUP(C288,'[8]Resumen Peso'!$B$1:$D$65536,3,0)*$C$14</f>
        <v>18755.531715583802</v>
      </c>
      <c r="H288" s="111"/>
      <c r="I288" s="112"/>
      <c r="J288" s="113">
        <f>+VLOOKUP(C288,'[8]Resumen Peso'!$B$1:$D$65536,3,0)</f>
        <v>11645.108761868976</v>
      </c>
      <c r="N288" s="83"/>
      <c r="O288" s="83"/>
      <c r="P288" s="83"/>
      <c r="Q288" s="83"/>
      <c r="R288" s="83"/>
    </row>
    <row r="289" spans="1:18" x14ac:dyDescent="0.2">
      <c r="A289" s="104"/>
      <c r="B289" s="105">
        <f t="shared" si="4"/>
        <v>273</v>
      </c>
      <c r="C289" s="106" t="s">
        <v>316</v>
      </c>
      <c r="D289" s="107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108" t="s">
        <v>44</v>
      </c>
      <c r="F289" s="109">
        <v>0</v>
      </c>
      <c r="G289" s="110">
        <f>VLOOKUP(C289,'[8]Resumen Peso'!$B$1:$D$65536,3,0)*$C$14</f>
        <v>20816.350405753383</v>
      </c>
      <c r="H289" s="111"/>
      <c r="I289" s="112"/>
      <c r="J289" s="113">
        <f>+VLOOKUP(C289,'[8]Resumen Peso'!$B$1:$D$65536,3,0)</f>
        <v>12924.649014282992</v>
      </c>
      <c r="N289" s="83"/>
      <c r="O289" s="83"/>
      <c r="P289" s="83"/>
      <c r="Q289" s="83"/>
      <c r="R289" s="83"/>
    </row>
    <row r="290" spans="1:18" x14ac:dyDescent="0.2">
      <c r="A290" s="104"/>
      <c r="B290" s="105">
        <f t="shared" si="4"/>
        <v>274</v>
      </c>
      <c r="C290" s="106" t="s">
        <v>317</v>
      </c>
      <c r="D290" s="107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108" t="s">
        <v>44</v>
      </c>
      <c r="F290" s="109">
        <v>0</v>
      </c>
      <c r="G290" s="110">
        <f>VLOOKUP(C290,'[8]Resumen Peso'!$B$1:$D$65536,3,0)*$C$14</f>
        <v>22877.169095922967</v>
      </c>
      <c r="H290" s="111"/>
      <c r="I290" s="112"/>
      <c r="J290" s="113">
        <f>+VLOOKUP(C290,'[8]Resumen Peso'!$B$1:$D$65536,3,0)</f>
        <v>14204.189266697007</v>
      </c>
      <c r="N290" s="83"/>
      <c r="O290" s="83"/>
      <c r="P290" s="83"/>
      <c r="Q290" s="83"/>
      <c r="R290" s="83"/>
    </row>
    <row r="291" spans="1:18" x14ac:dyDescent="0.2">
      <c r="A291" s="104"/>
      <c r="B291" s="105">
        <f t="shared" si="4"/>
        <v>275</v>
      </c>
      <c r="C291" s="106" t="s">
        <v>318</v>
      </c>
      <c r="D291" s="107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108" t="s">
        <v>44</v>
      </c>
      <c r="F291" s="109">
        <v>0</v>
      </c>
      <c r="G291" s="110">
        <f>VLOOKUP(C291,'[8]Resumen Peso'!$B$1:$D$65536,3,0)*$C$14</f>
        <v>25310.433927552294</v>
      </c>
      <c r="H291" s="111"/>
      <c r="I291" s="112"/>
      <c r="J291" s="113">
        <f>+VLOOKUP(C291,'[8]Resumen Peso'!$B$1:$D$65536,3,0)</f>
        <v>15714.977339274576</v>
      </c>
      <c r="N291" s="83"/>
      <c r="O291" s="83"/>
      <c r="P291" s="83"/>
      <c r="Q291" s="83"/>
      <c r="R291" s="83"/>
    </row>
    <row r="292" spans="1:18" x14ac:dyDescent="0.2">
      <c r="A292" s="104"/>
      <c r="B292" s="105">
        <f t="shared" si="4"/>
        <v>276</v>
      </c>
      <c r="C292" s="106" t="s">
        <v>319</v>
      </c>
      <c r="D292" s="107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108" t="s">
        <v>44</v>
      </c>
      <c r="F292" s="109">
        <v>0</v>
      </c>
      <c r="G292" s="110">
        <f>VLOOKUP(C292,'[8]Resumen Peso'!$B$1:$D$65536,3,0)*$C$14</f>
        <v>28185.338449390085</v>
      </c>
      <c r="H292" s="111"/>
      <c r="I292" s="112"/>
      <c r="J292" s="113">
        <f>+VLOOKUP(C292,'[8]Resumen Peso'!$B$1:$D$65536,3,0)</f>
        <v>17499.974765339171</v>
      </c>
      <c r="N292" s="83"/>
      <c r="O292" s="83"/>
      <c r="P292" s="83"/>
      <c r="Q292" s="83"/>
      <c r="R292" s="83"/>
    </row>
    <row r="293" spans="1:18" x14ac:dyDescent="0.2">
      <c r="A293" s="104"/>
      <c r="B293" s="105">
        <f t="shared" si="4"/>
        <v>277</v>
      </c>
      <c r="C293" s="106" t="s">
        <v>320</v>
      </c>
      <c r="D293" s="107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108" t="s">
        <v>44</v>
      </c>
      <c r="F293" s="109">
        <v>0</v>
      </c>
      <c r="G293" s="110">
        <f>VLOOKUP(C293,'[8]Resumen Peso'!$B$1:$D$65536,3,0)*$C$14</f>
        <v>31567.579063316894</v>
      </c>
      <c r="H293" s="111"/>
      <c r="I293" s="112"/>
      <c r="J293" s="113">
        <f>+VLOOKUP(C293,'[8]Resumen Peso'!$B$1:$D$65536,3,0)</f>
        <v>19599.971737179872</v>
      </c>
      <c r="N293" s="83"/>
      <c r="O293" s="83"/>
      <c r="P293" s="83"/>
      <c r="Q293" s="83"/>
      <c r="R293" s="83"/>
    </row>
    <row r="294" spans="1:18" x14ac:dyDescent="0.2">
      <c r="A294" s="104"/>
      <c r="B294" s="105">
        <f t="shared" si="4"/>
        <v>278</v>
      </c>
      <c r="C294" s="106" t="s">
        <v>321</v>
      </c>
      <c r="D294" s="107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108" t="s">
        <v>44</v>
      </c>
      <c r="F294" s="109">
        <v>0</v>
      </c>
      <c r="G294" s="110">
        <f>VLOOKUP(C294,'[8]Resumen Peso'!$B$1:$D$65536,3,0)*$C$14</f>
        <v>32588.818431353644</v>
      </c>
      <c r="H294" s="111"/>
      <c r="I294" s="112"/>
      <c r="J294" s="113">
        <f>+VLOOKUP(C294,'[8]Resumen Peso'!$B$1:$D$65536,3,0)</f>
        <v>20234.048322852406</v>
      </c>
      <c r="N294" s="83"/>
      <c r="O294" s="83"/>
      <c r="P294" s="83"/>
      <c r="Q294" s="83"/>
      <c r="R294" s="83"/>
    </row>
    <row r="295" spans="1:18" x14ac:dyDescent="0.2">
      <c r="A295" s="104"/>
      <c r="B295" s="105">
        <f t="shared" si="4"/>
        <v>279</v>
      </c>
      <c r="C295" s="106" t="s">
        <v>322</v>
      </c>
      <c r="D295" s="107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108" t="s">
        <v>44</v>
      </c>
      <c r="F295" s="109">
        <v>0</v>
      </c>
      <c r="G295" s="110">
        <f>VLOOKUP(C295,'[8]Resumen Peso'!$B$1:$D$65536,3,0)*$C$14</f>
        <v>36330.901261263818</v>
      </c>
      <c r="H295" s="111"/>
      <c r="I295" s="112"/>
      <c r="J295" s="113">
        <f>+VLOOKUP(C295,'[8]Resumen Peso'!$B$1:$D$65536,3,0)</f>
        <v>22557.467472522192</v>
      </c>
      <c r="N295" s="83"/>
      <c r="O295" s="83"/>
      <c r="P295" s="83"/>
      <c r="Q295" s="83"/>
      <c r="R295" s="83"/>
    </row>
    <row r="296" spans="1:18" x14ac:dyDescent="0.2">
      <c r="A296" s="104"/>
      <c r="B296" s="105">
        <f t="shared" si="4"/>
        <v>280</v>
      </c>
      <c r="C296" s="106" t="s">
        <v>323</v>
      </c>
      <c r="D296" s="107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108" t="s">
        <v>44</v>
      </c>
      <c r="F296" s="109">
        <v>0</v>
      </c>
      <c r="G296" s="110">
        <f>VLOOKUP(C296,'[8]Resumen Peso'!$B$1:$D$65536,3,0)*$C$14</f>
        <v>40072.984091173988</v>
      </c>
      <c r="H296" s="111"/>
      <c r="I296" s="112"/>
      <c r="J296" s="113">
        <f>+VLOOKUP(C296,'[8]Resumen Peso'!$B$1:$D$65536,3,0)</f>
        <v>24880.886622191978</v>
      </c>
      <c r="N296" s="83"/>
      <c r="O296" s="83"/>
      <c r="P296" s="83"/>
      <c r="Q296" s="83"/>
      <c r="R296" s="83"/>
    </row>
    <row r="297" spans="1:18" x14ac:dyDescent="0.2">
      <c r="A297" s="104"/>
      <c r="B297" s="105">
        <f t="shared" si="4"/>
        <v>281</v>
      </c>
      <c r="C297" s="106" t="s">
        <v>324</v>
      </c>
      <c r="D297" s="107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108" t="s">
        <v>44</v>
      </c>
      <c r="F297" s="109">
        <v>0</v>
      </c>
      <c r="G297" s="110">
        <f>VLOOKUP(C297,'[8]Resumen Peso'!$B$1:$D$65536,3,0)*$C$14</f>
        <v>9795.1968995199204</v>
      </c>
      <c r="H297" s="111"/>
      <c r="I297" s="112"/>
      <c r="J297" s="113">
        <f>+VLOOKUP(C297,'[8]Resumen Peso'!$B$1:$D$65536,3,0)</f>
        <v>6081.7328438657241</v>
      </c>
      <c r="N297" s="83"/>
      <c r="O297" s="83"/>
      <c r="P297" s="83"/>
      <c r="Q297" s="83"/>
      <c r="R297" s="83"/>
    </row>
    <row r="298" spans="1:18" x14ac:dyDescent="0.2">
      <c r="A298" s="104"/>
      <c r="B298" s="105">
        <f t="shared" si="4"/>
        <v>282</v>
      </c>
      <c r="C298" s="106" t="s">
        <v>325</v>
      </c>
      <c r="D298" s="107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108" t="s">
        <v>44</v>
      </c>
      <c r="F298" s="109">
        <v>0</v>
      </c>
      <c r="G298" s="110">
        <f>VLOOKUP(C298,'[8]Resumen Peso'!$B$1:$D$65536,3,0)*$C$14</f>
        <v>11207.117173324594</v>
      </c>
      <c r="H298" s="111"/>
      <c r="I298" s="112"/>
      <c r="J298" s="113">
        <f>+VLOOKUP(C298,'[8]Resumen Peso'!$B$1:$D$65536,3,0)</f>
        <v>6958.3790195580814</v>
      </c>
      <c r="N298" s="83"/>
      <c r="O298" s="83"/>
      <c r="P298" s="83"/>
      <c r="Q298" s="83"/>
      <c r="R298" s="83"/>
    </row>
    <row r="299" spans="1:18" x14ac:dyDescent="0.2">
      <c r="A299" s="104"/>
      <c r="B299" s="105">
        <f t="shared" si="4"/>
        <v>283</v>
      </c>
      <c r="C299" s="106" t="s">
        <v>326</v>
      </c>
      <c r="D299" s="107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108" t="s">
        <v>44</v>
      </c>
      <c r="F299" s="109">
        <v>0</v>
      </c>
      <c r="G299" s="110">
        <f>VLOOKUP(C299,'[8]Resumen Peso'!$B$1:$D$65536,3,0)*$C$14</f>
        <v>12606.431016113153</v>
      </c>
      <c r="H299" s="111"/>
      <c r="I299" s="112"/>
      <c r="J299" s="113">
        <f>+VLOOKUP(C299,'[8]Resumen Peso'!$B$1:$D$65536,3,0)</f>
        <v>7827.1979972531844</v>
      </c>
      <c r="N299" s="83"/>
      <c r="O299" s="83"/>
      <c r="P299" s="83"/>
      <c r="Q299" s="83"/>
      <c r="R299" s="83"/>
    </row>
    <row r="300" spans="1:18" x14ac:dyDescent="0.2">
      <c r="A300" s="104"/>
      <c r="B300" s="105">
        <f t="shared" si="4"/>
        <v>284</v>
      </c>
      <c r="C300" s="106" t="s">
        <v>327</v>
      </c>
      <c r="D300" s="107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108" t="s">
        <v>44</v>
      </c>
      <c r="F300" s="109">
        <v>0</v>
      </c>
      <c r="G300" s="110">
        <f>VLOOKUP(C300,'[8]Resumen Peso'!$B$1:$D$65536,3,0)*$C$14</f>
        <v>13993.138427885602</v>
      </c>
      <c r="H300" s="111"/>
      <c r="I300" s="112"/>
      <c r="J300" s="113">
        <f>+VLOOKUP(C300,'[8]Resumen Peso'!$B$1:$D$65536,3,0)</f>
        <v>8688.189776951036</v>
      </c>
      <c r="N300" s="83"/>
      <c r="O300" s="83"/>
      <c r="P300" s="83"/>
      <c r="Q300" s="83"/>
      <c r="R300" s="83"/>
    </row>
    <row r="301" spans="1:18" x14ac:dyDescent="0.2">
      <c r="A301" s="104"/>
      <c r="B301" s="105">
        <f t="shared" si="4"/>
        <v>285</v>
      </c>
      <c r="C301" s="106" t="s">
        <v>328</v>
      </c>
      <c r="D301" s="107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108" t="s">
        <v>44</v>
      </c>
      <c r="F301" s="109">
        <v>0</v>
      </c>
      <c r="G301" s="110">
        <f>VLOOKUP(C301,'[8]Resumen Peso'!$B$1:$D$65536,3,0)*$C$14</f>
        <v>15379.845839658046</v>
      </c>
      <c r="H301" s="111"/>
      <c r="I301" s="112"/>
      <c r="J301" s="113">
        <f>+VLOOKUP(C301,'[8]Resumen Peso'!$B$1:$D$65536,3,0)</f>
        <v>9549.181556648884</v>
      </c>
      <c r="N301" s="83"/>
      <c r="O301" s="83"/>
      <c r="P301" s="83"/>
      <c r="Q301" s="83"/>
      <c r="R301" s="83"/>
    </row>
    <row r="302" spans="1:18" x14ac:dyDescent="0.2">
      <c r="A302" s="104"/>
      <c r="B302" s="105">
        <f t="shared" si="4"/>
        <v>286</v>
      </c>
      <c r="C302" s="106" t="s">
        <v>329</v>
      </c>
      <c r="D302" s="107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108" t="s">
        <v>44</v>
      </c>
      <c r="F302" s="109">
        <v>0</v>
      </c>
      <c r="G302" s="110">
        <f>VLOOKUP(C302,'[8]Resumen Peso'!$B$1:$D$65536,3,0)*$C$14</f>
        <v>17242.042616496248</v>
      </c>
      <c r="H302" s="111"/>
      <c r="I302" s="112"/>
      <c r="J302" s="113">
        <f>+VLOOKUP(C302,'[8]Resumen Peso'!$B$1:$D$65536,3,0)</f>
        <v>10705.399590407131</v>
      </c>
      <c r="N302" s="83"/>
      <c r="O302" s="83"/>
      <c r="P302" s="83"/>
      <c r="Q302" s="83"/>
      <c r="R302" s="83"/>
    </row>
    <row r="303" spans="1:18" x14ac:dyDescent="0.2">
      <c r="A303" s="104"/>
      <c r="B303" s="105">
        <f t="shared" si="4"/>
        <v>287</v>
      </c>
      <c r="C303" s="106" t="s">
        <v>330</v>
      </c>
      <c r="D303" s="107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108" t="s">
        <v>44</v>
      </c>
      <c r="F303" s="109">
        <v>0</v>
      </c>
      <c r="G303" s="110">
        <f>VLOOKUP(C303,'[8]Resumen Peso'!$B$1:$D$65536,3,0)*$C$14</f>
        <v>19136.562282459767</v>
      </c>
      <c r="H303" s="111"/>
      <c r="I303" s="112"/>
      <c r="J303" s="113">
        <f>+VLOOKUP(C303,'[8]Resumen Peso'!$B$1:$D$65536,3,0)</f>
        <v>11881.686559830334</v>
      </c>
      <c r="N303" s="83"/>
      <c r="O303" s="83"/>
      <c r="P303" s="83"/>
      <c r="Q303" s="83"/>
      <c r="R303" s="83"/>
    </row>
    <row r="304" spans="1:18" x14ac:dyDescent="0.2">
      <c r="A304" s="104"/>
      <c r="B304" s="105">
        <f t="shared" si="4"/>
        <v>288</v>
      </c>
      <c r="C304" s="106" t="s">
        <v>331</v>
      </c>
      <c r="D304" s="107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108" t="s">
        <v>44</v>
      </c>
      <c r="F304" s="109">
        <v>0</v>
      </c>
      <c r="G304" s="110">
        <f>VLOOKUP(C304,'[8]Resumen Peso'!$B$1:$D$65536,3,0)*$C$14</f>
        <v>21031.081948423285</v>
      </c>
      <c r="H304" s="111"/>
      <c r="I304" s="112"/>
      <c r="J304" s="113">
        <f>+VLOOKUP(C304,'[8]Resumen Peso'!$B$1:$D$65536,3,0)</f>
        <v>13057.973529253537</v>
      </c>
      <c r="N304" s="83"/>
      <c r="O304" s="83"/>
      <c r="P304" s="83"/>
      <c r="Q304" s="83"/>
      <c r="R304" s="83"/>
    </row>
    <row r="305" spans="1:18" x14ac:dyDescent="0.2">
      <c r="A305" s="104"/>
      <c r="B305" s="105">
        <f t="shared" si="4"/>
        <v>289</v>
      </c>
      <c r="C305" s="106" t="s">
        <v>332</v>
      </c>
      <c r="D305" s="107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108" t="s">
        <v>44</v>
      </c>
      <c r="F305" s="109">
        <v>0</v>
      </c>
      <c r="G305" s="110">
        <f>VLOOKUP(C305,'[8]Resumen Peso'!$B$1:$D$65536,3,0)*$C$14</f>
        <v>23267.992986744575</v>
      </c>
      <c r="H305" s="111"/>
      <c r="I305" s="112"/>
      <c r="J305" s="113">
        <f>+VLOOKUP(C305,'[8]Resumen Peso'!$B$1:$D$65536,3,0)</f>
        <v>14446.847634605227</v>
      </c>
      <c r="N305" s="83"/>
      <c r="O305" s="83"/>
      <c r="P305" s="83"/>
      <c r="Q305" s="83"/>
      <c r="R305" s="83"/>
    </row>
    <row r="306" spans="1:18" x14ac:dyDescent="0.2">
      <c r="A306" s="104"/>
      <c r="B306" s="105">
        <f t="shared" si="4"/>
        <v>290</v>
      </c>
      <c r="C306" s="106" t="s">
        <v>333</v>
      </c>
      <c r="D306" s="107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108" t="s">
        <v>44</v>
      </c>
      <c r="F306" s="109">
        <v>0</v>
      </c>
      <c r="G306" s="110">
        <f>VLOOKUP(C306,'[8]Resumen Peso'!$B$1:$D$65536,3,0)*$C$14</f>
        <v>25910.905330450525</v>
      </c>
      <c r="H306" s="111"/>
      <c r="I306" s="112"/>
      <c r="J306" s="113">
        <f>+VLOOKUP(C306,'[8]Resumen Peso'!$B$1:$D$65536,3,0)</f>
        <v>16087.803602010274</v>
      </c>
      <c r="N306" s="83"/>
      <c r="O306" s="83"/>
      <c r="P306" s="83"/>
      <c r="Q306" s="83"/>
      <c r="R306" s="83"/>
    </row>
    <row r="307" spans="1:18" x14ac:dyDescent="0.2">
      <c r="A307" s="104"/>
      <c r="B307" s="105">
        <f t="shared" si="4"/>
        <v>291</v>
      </c>
      <c r="C307" s="106" t="s">
        <v>334</v>
      </c>
      <c r="D307" s="107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108" t="s">
        <v>44</v>
      </c>
      <c r="F307" s="109">
        <v>0</v>
      </c>
      <c r="G307" s="110">
        <f>VLOOKUP(C307,'[8]Resumen Peso'!$B$1:$D$65536,3,0)*$C$14</f>
        <v>29020.213970104593</v>
      </c>
      <c r="H307" s="111"/>
      <c r="I307" s="112"/>
      <c r="J307" s="113">
        <f>+VLOOKUP(C307,'[8]Resumen Peso'!$B$1:$D$65536,3,0)</f>
        <v>18018.340034251509</v>
      </c>
      <c r="N307" s="83"/>
      <c r="O307" s="83"/>
      <c r="P307" s="83"/>
      <c r="Q307" s="83"/>
      <c r="R307" s="83"/>
    </row>
    <row r="308" spans="1:18" x14ac:dyDescent="0.2">
      <c r="A308" s="104"/>
      <c r="B308" s="105">
        <f t="shared" si="4"/>
        <v>292</v>
      </c>
      <c r="C308" s="106" t="s">
        <v>335</v>
      </c>
      <c r="D308" s="107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108" t="s">
        <v>44</v>
      </c>
      <c r="F308" s="109">
        <v>0</v>
      </c>
      <c r="G308" s="110">
        <f>VLOOKUP(C308,'[8]Resumen Peso'!$B$1:$D$65536,3,0)*$C$14</f>
        <v>29959.043802942801</v>
      </c>
      <c r="H308" s="111"/>
      <c r="I308" s="112"/>
      <c r="J308" s="113">
        <f>+VLOOKUP(C308,'[8]Resumen Peso'!$B$1:$D$65536,3,0)</f>
        <v>18601.249422163142</v>
      </c>
      <c r="N308" s="83"/>
      <c r="O308" s="83"/>
      <c r="P308" s="83"/>
      <c r="Q308" s="83"/>
      <c r="R308" s="83"/>
    </row>
    <row r="309" spans="1:18" x14ac:dyDescent="0.2">
      <c r="A309" s="104"/>
      <c r="B309" s="105">
        <f t="shared" si="4"/>
        <v>293</v>
      </c>
      <c r="C309" s="106" t="s">
        <v>336</v>
      </c>
      <c r="D309" s="107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108" t="s">
        <v>44</v>
      </c>
      <c r="F309" s="109">
        <v>0</v>
      </c>
      <c r="G309" s="110">
        <f>VLOOKUP(C309,'[8]Resumen Peso'!$B$1:$D$65536,3,0)*$C$14</f>
        <v>33399.156970950724</v>
      </c>
      <c r="H309" s="111"/>
      <c r="I309" s="112"/>
      <c r="J309" s="113">
        <f>+VLOOKUP(C309,'[8]Resumen Peso'!$B$1:$D$65536,3,0)</f>
        <v>20737.178842991241</v>
      </c>
      <c r="N309" s="83"/>
      <c r="O309" s="83"/>
      <c r="P309" s="83"/>
      <c r="Q309" s="83"/>
      <c r="R309" s="83"/>
    </row>
    <row r="310" spans="1:18" x14ac:dyDescent="0.2">
      <c r="A310" s="104"/>
      <c r="B310" s="105">
        <f t="shared" si="4"/>
        <v>294</v>
      </c>
      <c r="C310" s="106" t="s">
        <v>337</v>
      </c>
      <c r="D310" s="107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108" t="s">
        <v>44</v>
      </c>
      <c r="F310" s="109">
        <v>0</v>
      </c>
      <c r="G310" s="110">
        <f>VLOOKUP(C310,'[8]Resumen Peso'!$B$1:$D$65536,3,0)*$C$14</f>
        <v>36839.270138958651</v>
      </c>
      <c r="H310" s="111"/>
      <c r="I310" s="112"/>
      <c r="J310" s="113">
        <f>+VLOOKUP(C310,'[8]Resumen Peso'!$B$1:$D$65536,3,0)</f>
        <v>22873.10826381934</v>
      </c>
      <c r="N310" s="83"/>
      <c r="O310" s="83"/>
      <c r="P310" s="83"/>
      <c r="Q310" s="83"/>
      <c r="R310" s="83"/>
    </row>
    <row r="311" spans="1:18" x14ac:dyDescent="0.2">
      <c r="A311" s="104"/>
      <c r="B311" s="105">
        <f t="shared" si="4"/>
        <v>295</v>
      </c>
      <c r="C311" s="106" t="s">
        <v>338</v>
      </c>
      <c r="D311" s="107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108" t="s">
        <v>44</v>
      </c>
      <c r="F311" s="109">
        <v>0</v>
      </c>
      <c r="G311" s="110">
        <f>VLOOKUP(C311,'[8]Resumen Peso'!$B$1:$D$65536,3,0)*$C$14</f>
        <v>5709.0985514971517</v>
      </c>
      <c r="H311" s="111"/>
      <c r="I311" s="112"/>
      <c r="J311" s="113">
        <f>+VLOOKUP(C311,'[8]Resumen Peso'!$B$1:$D$65536,3,0)</f>
        <v>3544.7181435636285</v>
      </c>
      <c r="N311" s="83"/>
      <c r="O311" s="83"/>
      <c r="P311" s="83"/>
      <c r="Q311" s="83"/>
      <c r="R311" s="83"/>
    </row>
    <row r="312" spans="1:18" x14ac:dyDescent="0.2">
      <c r="A312" s="104"/>
      <c r="B312" s="105">
        <f t="shared" si="4"/>
        <v>296</v>
      </c>
      <c r="C312" s="106" t="s">
        <v>339</v>
      </c>
      <c r="D312" s="107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108" t="s">
        <v>44</v>
      </c>
      <c r="F312" s="109">
        <v>0</v>
      </c>
      <c r="G312" s="110">
        <f>VLOOKUP(C312,'[8]Resumen Peso'!$B$1:$D$65536,3,0)*$C$14</f>
        <v>6532.0316760372816</v>
      </c>
      <c r="H312" s="111"/>
      <c r="I312" s="112"/>
      <c r="J312" s="113">
        <f>+VLOOKUP(C312,'[8]Resumen Peso'!$B$1:$D$65536,3,0)</f>
        <v>4055.6685065998272</v>
      </c>
      <c r="N312" s="83"/>
      <c r="O312" s="83"/>
      <c r="P312" s="83"/>
      <c r="Q312" s="83"/>
      <c r="R312" s="83"/>
    </row>
    <row r="313" spans="1:18" x14ac:dyDescent="0.2">
      <c r="A313" s="104"/>
      <c r="B313" s="105">
        <f t="shared" si="4"/>
        <v>297</v>
      </c>
      <c r="C313" s="106" t="s">
        <v>340</v>
      </c>
      <c r="D313" s="107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108" t="s">
        <v>44</v>
      </c>
      <c r="F313" s="109">
        <v>0</v>
      </c>
      <c r="G313" s="110">
        <f>VLOOKUP(C313,'[8]Resumen Peso'!$B$1:$D$65536,3,0)*$C$14</f>
        <v>7347.617183394018</v>
      </c>
      <c r="H313" s="111"/>
      <c r="I313" s="112"/>
      <c r="J313" s="113">
        <f>+VLOOKUP(C313,'[8]Resumen Peso'!$B$1:$D$65536,3,0)</f>
        <v>4562.0568128232026</v>
      </c>
      <c r="N313" s="83"/>
      <c r="O313" s="83"/>
      <c r="P313" s="83"/>
      <c r="Q313" s="83"/>
      <c r="R313" s="83"/>
    </row>
    <row r="314" spans="1:18" x14ac:dyDescent="0.2">
      <c r="A314" s="104"/>
      <c r="B314" s="105">
        <f t="shared" si="4"/>
        <v>298</v>
      </c>
      <c r="C314" s="106" t="s">
        <v>341</v>
      </c>
      <c r="D314" s="107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108" t="s">
        <v>44</v>
      </c>
      <c r="F314" s="109">
        <v>0</v>
      </c>
      <c r="G314" s="110">
        <f>VLOOKUP(C314,'[8]Resumen Peso'!$B$1:$D$65536,3,0)*$C$14</f>
        <v>8155.8550735673607</v>
      </c>
      <c r="H314" s="111"/>
      <c r="I314" s="112"/>
      <c r="J314" s="113">
        <f>+VLOOKUP(C314,'[8]Resumen Peso'!$B$1:$D$65536,3,0)</f>
        <v>5063.8830622337555</v>
      </c>
      <c r="N314" s="83"/>
      <c r="O314" s="83"/>
      <c r="P314" s="83"/>
      <c r="Q314" s="83"/>
      <c r="R314" s="83"/>
    </row>
    <row r="315" spans="1:18" x14ac:dyDescent="0.2">
      <c r="A315" s="104"/>
      <c r="B315" s="105">
        <f t="shared" si="4"/>
        <v>299</v>
      </c>
      <c r="C315" s="106" t="s">
        <v>342</v>
      </c>
      <c r="D315" s="107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108" t="s">
        <v>44</v>
      </c>
      <c r="F315" s="109">
        <v>0</v>
      </c>
      <c r="G315" s="110">
        <f>VLOOKUP(C315,'[8]Resumen Peso'!$B$1:$D$65536,3,0)*$C$14</f>
        <v>8964.0929637407007</v>
      </c>
      <c r="H315" s="111"/>
      <c r="I315" s="112"/>
      <c r="J315" s="113">
        <f>+VLOOKUP(C315,'[8]Resumen Peso'!$B$1:$D$65536,3,0)</f>
        <v>5565.7093116443066</v>
      </c>
      <c r="N315" s="83"/>
      <c r="O315" s="83"/>
      <c r="P315" s="83"/>
      <c r="Q315" s="83"/>
      <c r="R315" s="83"/>
    </row>
    <row r="316" spans="1:18" x14ac:dyDescent="0.2">
      <c r="A316" s="104"/>
      <c r="B316" s="105">
        <f t="shared" si="4"/>
        <v>300</v>
      </c>
      <c r="C316" s="106" t="s">
        <v>343</v>
      </c>
      <c r="D316" s="107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108" t="s">
        <v>44</v>
      </c>
      <c r="F316" s="109">
        <v>0</v>
      </c>
      <c r="G316" s="110">
        <f>VLOOKUP(C316,'[8]Resumen Peso'!$B$1:$D$65536,3,0)*$C$14</f>
        <v>10049.468278837299</v>
      </c>
      <c r="H316" s="111"/>
      <c r="I316" s="112"/>
      <c r="J316" s="113">
        <f>+VLOOKUP(C316,'[8]Resumen Peso'!$B$1:$D$65536,3,0)</f>
        <v>6239.6072199209248</v>
      </c>
      <c r="N316" s="83"/>
      <c r="O316" s="83"/>
      <c r="P316" s="83"/>
      <c r="Q316" s="83"/>
      <c r="R316" s="83"/>
    </row>
    <row r="317" spans="1:18" x14ac:dyDescent="0.2">
      <c r="A317" s="104"/>
      <c r="B317" s="105">
        <f t="shared" si="4"/>
        <v>301</v>
      </c>
      <c r="C317" s="106" t="s">
        <v>344</v>
      </c>
      <c r="D317" s="107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108" t="s">
        <v>44</v>
      </c>
      <c r="F317" s="109">
        <v>0</v>
      </c>
      <c r="G317" s="110">
        <f>VLOOKUP(C317,'[8]Resumen Peso'!$B$1:$D$65536,3,0)*$C$14</f>
        <v>11153.682884392119</v>
      </c>
      <c r="H317" s="111"/>
      <c r="I317" s="112"/>
      <c r="J317" s="113">
        <f>+VLOOKUP(C317,'[8]Resumen Peso'!$B$1:$D$65536,3,0)</f>
        <v>6925.2022418656215</v>
      </c>
      <c r="N317" s="83"/>
      <c r="O317" s="83"/>
      <c r="P317" s="83"/>
      <c r="Q317" s="83"/>
      <c r="R317" s="83"/>
    </row>
    <row r="318" spans="1:18" x14ac:dyDescent="0.2">
      <c r="A318" s="104"/>
      <c r="B318" s="105">
        <f t="shared" si="4"/>
        <v>302</v>
      </c>
      <c r="C318" s="106" t="s">
        <v>345</v>
      </c>
      <c r="D318" s="107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108" t="s">
        <v>44</v>
      </c>
      <c r="F318" s="109">
        <v>0</v>
      </c>
      <c r="G318" s="110">
        <f>VLOOKUP(C318,'[8]Resumen Peso'!$B$1:$D$65536,3,0)*$C$14</f>
        <v>12257.897489946939</v>
      </c>
      <c r="H318" s="111"/>
      <c r="I318" s="112"/>
      <c r="J318" s="113">
        <f>+VLOOKUP(C318,'[8]Resumen Peso'!$B$1:$D$65536,3,0)</f>
        <v>7610.7972638103183</v>
      </c>
      <c r="N318" s="83"/>
      <c r="O318" s="83"/>
      <c r="P318" s="83"/>
      <c r="Q318" s="83"/>
      <c r="R318" s="83"/>
    </row>
    <row r="319" spans="1:18" x14ac:dyDescent="0.2">
      <c r="A319" s="104"/>
      <c r="B319" s="105">
        <f t="shared" si="4"/>
        <v>303</v>
      </c>
      <c r="C319" s="106" t="s">
        <v>346</v>
      </c>
      <c r="D319" s="107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108" t="s">
        <v>44</v>
      </c>
      <c r="F319" s="109">
        <v>0</v>
      </c>
      <c r="G319" s="110">
        <f>VLOOKUP(C319,'[8]Resumen Peso'!$B$1:$D$65536,3,0)*$C$14</f>
        <v>13561.673789669303</v>
      </c>
      <c r="H319" s="111"/>
      <c r="I319" s="112"/>
      <c r="J319" s="113">
        <f>+VLOOKUP(C319,'[8]Resumen Peso'!$B$1:$D$65536,3,0)</f>
        <v>8420.2980042664749</v>
      </c>
      <c r="N319" s="83"/>
      <c r="O319" s="83"/>
      <c r="P319" s="83"/>
      <c r="Q319" s="83"/>
      <c r="R319" s="83"/>
    </row>
    <row r="320" spans="1:18" x14ac:dyDescent="0.2">
      <c r="A320" s="104"/>
      <c r="B320" s="105">
        <f t="shared" si="4"/>
        <v>304</v>
      </c>
      <c r="C320" s="106" t="s">
        <v>347</v>
      </c>
      <c r="D320" s="107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108" t="s">
        <v>44</v>
      </c>
      <c r="F320" s="109">
        <v>0</v>
      </c>
      <c r="G320" s="110">
        <f>VLOOKUP(C320,'[8]Resumen Peso'!$B$1:$D$65536,3,0)*$C$14</f>
        <v>15102.086625466931</v>
      </c>
      <c r="H320" s="111"/>
      <c r="I320" s="112"/>
      <c r="J320" s="113">
        <f>+VLOOKUP(C320,'[8]Resumen Peso'!$B$1:$D$65536,3,0)</f>
        <v>9376.7238354860528</v>
      </c>
      <c r="N320" s="83"/>
      <c r="O320" s="83"/>
      <c r="P320" s="83"/>
      <c r="Q320" s="83"/>
      <c r="R320" s="83"/>
    </row>
    <row r="321" spans="1:18" x14ac:dyDescent="0.2">
      <c r="A321" s="104"/>
      <c r="B321" s="105">
        <f t="shared" si="4"/>
        <v>305</v>
      </c>
      <c r="C321" s="106" t="s">
        <v>348</v>
      </c>
      <c r="D321" s="107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108" t="s">
        <v>44</v>
      </c>
      <c r="F321" s="109">
        <v>0</v>
      </c>
      <c r="G321" s="110">
        <f>VLOOKUP(C321,'[8]Resumen Peso'!$B$1:$D$65536,3,0)*$C$14</f>
        <v>16914.337020522966</v>
      </c>
      <c r="H321" s="111"/>
      <c r="I321" s="112"/>
      <c r="J321" s="113">
        <f>+VLOOKUP(C321,'[8]Resumen Peso'!$B$1:$D$65536,3,0)</f>
        <v>10501.930695744381</v>
      </c>
      <c r="N321" s="83"/>
      <c r="O321" s="83"/>
      <c r="P321" s="83"/>
      <c r="Q321" s="83"/>
      <c r="R321" s="83"/>
    </row>
    <row r="322" spans="1:18" x14ac:dyDescent="0.2">
      <c r="A322" s="104"/>
      <c r="B322" s="105">
        <f t="shared" si="4"/>
        <v>306</v>
      </c>
      <c r="C322" s="106" t="s">
        <v>349</v>
      </c>
      <c r="D322" s="107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108" t="s">
        <v>44</v>
      </c>
      <c r="F322" s="109">
        <v>0</v>
      </c>
      <c r="G322" s="110">
        <f>VLOOKUP(C322,'[8]Resumen Peso'!$B$1:$D$65536,3,0)*$C$14</f>
        <v>17461.530925223506</v>
      </c>
      <c r="H322" s="111"/>
      <c r="I322" s="112"/>
      <c r="J322" s="113">
        <f>+VLOOKUP(C322,'[8]Resumen Peso'!$B$1:$D$65536,3,0)</f>
        <v>10841.677530475545</v>
      </c>
      <c r="N322" s="83"/>
      <c r="O322" s="83"/>
      <c r="P322" s="83"/>
      <c r="Q322" s="83"/>
      <c r="R322" s="83"/>
    </row>
    <row r="323" spans="1:18" x14ac:dyDescent="0.2">
      <c r="A323" s="104"/>
      <c r="B323" s="105">
        <f t="shared" si="4"/>
        <v>307</v>
      </c>
      <c r="C323" s="106" t="s">
        <v>350</v>
      </c>
      <c r="D323" s="107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108" t="s">
        <v>44</v>
      </c>
      <c r="F323" s="109">
        <v>0</v>
      </c>
      <c r="G323" s="110">
        <f>VLOOKUP(C323,'[8]Resumen Peso'!$B$1:$D$65536,3,0)*$C$14</f>
        <v>19466.589660226873</v>
      </c>
      <c r="H323" s="111"/>
      <c r="I323" s="112"/>
      <c r="J323" s="113">
        <f>+VLOOKUP(C323,'[8]Resumen Peso'!$B$1:$D$65536,3,0)</f>
        <v>12086.597023941522</v>
      </c>
      <c r="N323" s="83"/>
      <c r="O323" s="83"/>
      <c r="P323" s="83"/>
      <c r="Q323" s="83"/>
      <c r="R323" s="83"/>
    </row>
    <row r="324" spans="1:18" x14ac:dyDescent="0.2">
      <c r="A324" s="104"/>
      <c r="B324" s="105">
        <f t="shared" si="4"/>
        <v>308</v>
      </c>
      <c r="C324" s="106" t="s">
        <v>351</v>
      </c>
      <c r="D324" s="107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108" t="s">
        <v>44</v>
      </c>
      <c r="F324" s="109">
        <v>0</v>
      </c>
      <c r="G324" s="110">
        <f>VLOOKUP(C324,'[8]Resumen Peso'!$B$1:$D$65536,3,0)*$C$14</f>
        <v>21471.648395230244</v>
      </c>
      <c r="H324" s="111"/>
      <c r="I324" s="112"/>
      <c r="J324" s="113">
        <f>+VLOOKUP(C324,'[8]Resumen Peso'!$B$1:$D$65536,3,0)</f>
        <v>13331.516517407499</v>
      </c>
      <c r="N324" s="83"/>
      <c r="O324" s="83"/>
      <c r="P324" s="83"/>
      <c r="Q324" s="83"/>
      <c r="R324" s="83"/>
    </row>
    <row r="325" spans="1:18" x14ac:dyDescent="0.2">
      <c r="A325" s="104"/>
      <c r="B325" s="105">
        <f t="shared" si="4"/>
        <v>309</v>
      </c>
      <c r="C325" s="106" t="s">
        <v>352</v>
      </c>
      <c r="D325" s="107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108" t="s">
        <v>44</v>
      </c>
      <c r="F325" s="109">
        <v>0</v>
      </c>
      <c r="G325" s="110">
        <f>VLOOKUP(C325,'[8]Resumen Peso'!$B$1:$D$65536,3,0)*$C$14</f>
        <v>5286.9258093957596</v>
      </c>
      <c r="H325" s="111"/>
      <c r="I325" s="112"/>
      <c r="J325" s="113">
        <f>+VLOOKUP(C325,'[8]Resumen Peso'!$B$1:$D$65536,3,0)</f>
        <v>3282.5956096563486</v>
      </c>
      <c r="N325" s="83"/>
      <c r="O325" s="83"/>
      <c r="P325" s="83"/>
      <c r="Q325" s="83"/>
      <c r="R325" s="83"/>
    </row>
    <row r="326" spans="1:18" x14ac:dyDescent="0.2">
      <c r="A326" s="104"/>
      <c r="B326" s="105">
        <f t="shared" si="4"/>
        <v>310</v>
      </c>
      <c r="C326" s="106" t="s">
        <v>353</v>
      </c>
      <c r="D326" s="107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108" t="s">
        <v>44</v>
      </c>
      <c r="F326" s="109">
        <v>0</v>
      </c>
      <c r="G326" s="110">
        <f>VLOOKUP(C326,'[8]Resumen Peso'!$B$1:$D$65536,3,0)*$C$14</f>
        <v>6049.0052053446971</v>
      </c>
      <c r="H326" s="111"/>
      <c r="I326" s="112"/>
      <c r="J326" s="113">
        <f>+VLOOKUP(C326,'[8]Resumen Peso'!$B$1:$D$65536,3,0)</f>
        <v>3755.7625443815878</v>
      </c>
      <c r="N326" s="83"/>
      <c r="O326" s="83"/>
      <c r="P326" s="83"/>
      <c r="Q326" s="83"/>
      <c r="R326" s="83"/>
    </row>
    <row r="327" spans="1:18" x14ac:dyDescent="0.2">
      <c r="A327" s="104"/>
      <c r="B327" s="105">
        <f t="shared" si="4"/>
        <v>311</v>
      </c>
      <c r="C327" s="106" t="s">
        <v>354</v>
      </c>
      <c r="D327" s="107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108" t="s">
        <v>44</v>
      </c>
      <c r="F327" s="109">
        <v>0</v>
      </c>
      <c r="G327" s="110">
        <f>VLOOKUP(C327,'[8]Resumen Peso'!$B$1:$D$65536,3,0)*$C$14</f>
        <v>6804.2803209726626</v>
      </c>
      <c r="H327" s="111"/>
      <c r="I327" s="112"/>
      <c r="J327" s="113">
        <f>+VLOOKUP(C327,'[8]Resumen Peso'!$B$1:$D$65536,3,0)</f>
        <v>4224.7047743324947</v>
      </c>
      <c r="N327" s="83"/>
      <c r="O327" s="83"/>
      <c r="P327" s="83"/>
      <c r="Q327" s="83"/>
      <c r="R327" s="83"/>
    </row>
    <row r="328" spans="1:18" x14ac:dyDescent="0.2">
      <c r="A328" s="104"/>
      <c r="B328" s="105">
        <f t="shared" si="4"/>
        <v>312</v>
      </c>
      <c r="C328" s="106" t="s">
        <v>355</v>
      </c>
      <c r="D328" s="107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108" t="s">
        <v>44</v>
      </c>
      <c r="F328" s="109">
        <v>0</v>
      </c>
      <c r="G328" s="110">
        <f>VLOOKUP(C328,'[8]Resumen Peso'!$B$1:$D$65536,3,0)*$C$14</f>
        <v>7552.7511562796562</v>
      </c>
      <c r="H328" s="111"/>
      <c r="I328" s="112"/>
      <c r="J328" s="113">
        <f>+VLOOKUP(C328,'[8]Resumen Peso'!$B$1:$D$65536,3,0)</f>
        <v>4689.4222995090695</v>
      </c>
      <c r="N328" s="83"/>
      <c r="O328" s="83"/>
      <c r="P328" s="83"/>
      <c r="Q328" s="83"/>
      <c r="R328" s="83"/>
    </row>
    <row r="329" spans="1:18" x14ac:dyDescent="0.2">
      <c r="A329" s="104"/>
      <c r="B329" s="105">
        <f t="shared" si="4"/>
        <v>313</v>
      </c>
      <c r="C329" s="106" t="s">
        <v>356</v>
      </c>
      <c r="D329" s="107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108" t="s">
        <v>44</v>
      </c>
      <c r="F329" s="109">
        <v>0</v>
      </c>
      <c r="G329" s="110">
        <f>VLOOKUP(C329,'[8]Resumen Peso'!$B$1:$D$65536,3,0)*$C$14</f>
        <v>8301.2219915866481</v>
      </c>
      <c r="H329" s="111"/>
      <c r="I329" s="112"/>
      <c r="J329" s="113">
        <f>+VLOOKUP(C329,'[8]Resumen Peso'!$B$1:$D$65536,3,0)</f>
        <v>5154.1398246856434</v>
      </c>
      <c r="N329" s="83"/>
      <c r="O329" s="83"/>
      <c r="P329" s="83"/>
      <c r="Q329" s="83"/>
      <c r="R329" s="83"/>
    </row>
    <row r="330" spans="1:18" x14ac:dyDescent="0.2">
      <c r="A330" s="104"/>
      <c r="B330" s="105">
        <f t="shared" si="4"/>
        <v>314</v>
      </c>
      <c r="C330" s="106" t="s">
        <v>357</v>
      </c>
      <c r="D330" s="107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108" t="s">
        <v>44</v>
      </c>
      <c r="F330" s="109">
        <v>0</v>
      </c>
      <c r="G330" s="110">
        <f>VLOOKUP(C330,'[8]Resumen Peso'!$B$1:$D$65536,3,0)*$C$14</f>
        <v>9306.33667204009</v>
      </c>
      <c r="H330" s="111"/>
      <c r="I330" s="112"/>
      <c r="J330" s="113">
        <f>+VLOOKUP(C330,'[8]Resumen Peso'!$B$1:$D$65536,3,0)</f>
        <v>5778.2047645404919</v>
      </c>
      <c r="N330" s="83"/>
      <c r="O330" s="83"/>
      <c r="P330" s="83"/>
      <c r="Q330" s="83"/>
      <c r="R330" s="83"/>
    </row>
    <row r="331" spans="1:18" x14ac:dyDescent="0.2">
      <c r="A331" s="104"/>
      <c r="B331" s="105">
        <f t="shared" si="4"/>
        <v>315</v>
      </c>
      <c r="C331" s="106" t="s">
        <v>358</v>
      </c>
      <c r="D331" s="107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108" t="s">
        <v>44</v>
      </c>
      <c r="F331" s="109">
        <v>0</v>
      </c>
      <c r="G331" s="110">
        <f>VLOOKUP(C331,'[8]Resumen Peso'!$B$1:$D$65536,3,0)*$C$14</f>
        <v>10328.897527236502</v>
      </c>
      <c r="H331" s="111"/>
      <c r="I331" s="112"/>
      <c r="J331" s="113">
        <f>+VLOOKUP(C331,'[8]Resumen Peso'!$B$1:$D$65536,3,0)</f>
        <v>6413.1018474367274</v>
      </c>
      <c r="N331" s="83"/>
      <c r="O331" s="83"/>
      <c r="P331" s="83"/>
      <c r="Q331" s="83"/>
      <c r="R331" s="83"/>
    </row>
    <row r="332" spans="1:18" x14ac:dyDescent="0.2">
      <c r="A332" s="104"/>
      <c r="B332" s="105">
        <f t="shared" si="4"/>
        <v>316</v>
      </c>
      <c r="C332" s="106" t="s">
        <v>359</v>
      </c>
      <c r="D332" s="107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108" t="s">
        <v>44</v>
      </c>
      <c r="F332" s="109">
        <v>0</v>
      </c>
      <c r="G332" s="110">
        <f>VLOOKUP(C332,'[8]Resumen Peso'!$B$1:$D$65536,3,0)*$C$14</f>
        <v>11351.458382432917</v>
      </c>
      <c r="H332" s="111"/>
      <c r="I332" s="112"/>
      <c r="J332" s="113">
        <f>+VLOOKUP(C332,'[8]Resumen Peso'!$B$1:$D$65536,3,0)</f>
        <v>7047.998930332963</v>
      </c>
      <c r="N332" s="83"/>
      <c r="O332" s="83"/>
      <c r="P332" s="83"/>
      <c r="Q332" s="83"/>
      <c r="R332" s="83"/>
    </row>
    <row r="333" spans="1:18" x14ac:dyDescent="0.2">
      <c r="A333" s="104"/>
      <c r="B333" s="105">
        <f t="shared" si="4"/>
        <v>317</v>
      </c>
      <c r="C333" s="106" t="s">
        <v>360</v>
      </c>
      <c r="D333" s="107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108" t="s">
        <v>44</v>
      </c>
      <c r="F333" s="109">
        <v>0</v>
      </c>
      <c r="G333" s="110">
        <f>VLOOKUP(C333,'[8]Resumen Peso'!$B$1:$D$65536,3,0)*$C$14</f>
        <v>12558.823872186647</v>
      </c>
      <c r="H333" s="111"/>
      <c r="I333" s="112"/>
      <c r="J333" s="113">
        <f>+VLOOKUP(C333,'[8]Resumen Peso'!$B$1:$D$65536,3,0)</f>
        <v>7797.6392314835384</v>
      </c>
      <c r="N333" s="83"/>
      <c r="O333" s="83"/>
      <c r="P333" s="83"/>
      <c r="Q333" s="83"/>
      <c r="R333" s="83"/>
    </row>
    <row r="334" spans="1:18" x14ac:dyDescent="0.2">
      <c r="A334" s="104"/>
      <c r="B334" s="105">
        <f t="shared" si="4"/>
        <v>318</v>
      </c>
      <c r="C334" s="106" t="s">
        <v>361</v>
      </c>
      <c r="D334" s="107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108" t="s">
        <v>44</v>
      </c>
      <c r="F334" s="109">
        <v>0</v>
      </c>
      <c r="G334" s="110">
        <f>VLOOKUP(C334,'[8]Resumen Peso'!$B$1:$D$65536,3,0)*$C$14</f>
        <v>13985.327251878227</v>
      </c>
      <c r="H334" s="111"/>
      <c r="I334" s="112"/>
      <c r="J334" s="113">
        <f>+VLOOKUP(C334,'[8]Resumen Peso'!$B$1:$D$65536,3,0)</f>
        <v>8683.33990142933</v>
      </c>
      <c r="N334" s="83"/>
      <c r="O334" s="83"/>
      <c r="P334" s="83"/>
      <c r="Q334" s="83"/>
      <c r="R334" s="83"/>
    </row>
    <row r="335" spans="1:18" x14ac:dyDescent="0.2">
      <c r="A335" s="104"/>
      <c r="B335" s="105">
        <f t="shared" si="4"/>
        <v>319</v>
      </c>
      <c r="C335" s="106" t="s">
        <v>362</v>
      </c>
      <c r="D335" s="107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108" t="s">
        <v>44</v>
      </c>
      <c r="F335" s="109">
        <v>0</v>
      </c>
      <c r="G335" s="110">
        <f>VLOOKUP(C335,'[8]Resumen Peso'!$B$1:$D$65536,3,0)*$C$14</f>
        <v>15663.566522103616</v>
      </c>
      <c r="H335" s="111"/>
      <c r="I335" s="112"/>
      <c r="J335" s="113">
        <f>+VLOOKUP(C335,'[8]Resumen Peso'!$B$1:$D$65536,3,0)</f>
        <v>9725.340689600851</v>
      </c>
      <c r="N335" s="83"/>
      <c r="O335" s="83"/>
      <c r="P335" s="83"/>
      <c r="Q335" s="83"/>
      <c r="R335" s="83"/>
    </row>
    <row r="336" spans="1:18" x14ac:dyDescent="0.2">
      <c r="A336" s="104"/>
      <c r="B336" s="105">
        <f t="shared" si="4"/>
        <v>320</v>
      </c>
      <c r="C336" s="106" t="s">
        <v>363</v>
      </c>
      <c r="D336" s="107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108" t="s">
        <v>44</v>
      </c>
      <c r="F336" s="109">
        <v>0</v>
      </c>
      <c r="G336" s="110">
        <f>VLOOKUP(C336,'[8]Resumen Peso'!$B$1:$D$65536,3,0)*$C$14</f>
        <v>16170.296884420915</v>
      </c>
      <c r="H336" s="111"/>
      <c r="I336" s="112"/>
      <c r="J336" s="113">
        <f>+VLOOKUP(C336,'[8]Resumen Peso'!$B$1:$D$65536,3,0)</f>
        <v>10039.964144249338</v>
      </c>
      <c r="N336" s="83"/>
      <c r="O336" s="83"/>
      <c r="P336" s="83"/>
      <c r="Q336" s="83"/>
      <c r="R336" s="83"/>
    </row>
    <row r="337" spans="1:18" x14ac:dyDescent="0.2">
      <c r="A337" s="104"/>
      <c r="B337" s="105">
        <f t="shared" si="4"/>
        <v>321</v>
      </c>
      <c r="C337" s="106" t="s">
        <v>364</v>
      </c>
      <c r="D337" s="107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108" t="s">
        <v>44</v>
      </c>
      <c r="F337" s="109">
        <v>0</v>
      </c>
      <c r="G337" s="110">
        <f>VLOOKUP(C337,'[8]Resumen Peso'!$B$1:$D$65536,3,0)*$C$14</f>
        <v>18027.086827671032</v>
      </c>
      <c r="H337" s="111"/>
      <c r="I337" s="112"/>
      <c r="J337" s="113">
        <f>+VLOOKUP(C337,'[8]Resumen Peso'!$B$1:$D$65536,3,0)</f>
        <v>11192.825132942406</v>
      </c>
      <c r="N337" s="83"/>
      <c r="O337" s="83"/>
      <c r="P337" s="83"/>
      <c r="Q337" s="83"/>
      <c r="R337" s="83"/>
    </row>
    <row r="338" spans="1:18" x14ac:dyDescent="0.2">
      <c r="A338" s="104"/>
      <c r="B338" s="105">
        <f t="shared" ref="B338:B401" si="5">1+B337</f>
        <v>322</v>
      </c>
      <c r="C338" s="106" t="s">
        <v>365</v>
      </c>
      <c r="D338" s="107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108" t="s">
        <v>44</v>
      </c>
      <c r="F338" s="109">
        <v>0</v>
      </c>
      <c r="G338" s="110">
        <f>VLOOKUP(C338,'[8]Resumen Peso'!$B$1:$D$65536,3,0)*$C$14</f>
        <v>19883.87677092115</v>
      </c>
      <c r="H338" s="111"/>
      <c r="I338" s="112"/>
      <c r="J338" s="113">
        <f>+VLOOKUP(C338,'[8]Resumen Peso'!$B$1:$D$65536,3,0)</f>
        <v>12345.686121635474</v>
      </c>
      <c r="N338" s="83"/>
      <c r="O338" s="83"/>
      <c r="P338" s="83"/>
      <c r="Q338" s="83"/>
      <c r="R338" s="83"/>
    </row>
    <row r="339" spans="1:18" x14ac:dyDescent="0.2">
      <c r="A339" s="104"/>
      <c r="B339" s="105">
        <f t="shared" si="5"/>
        <v>323</v>
      </c>
      <c r="C339" s="106" t="s">
        <v>366</v>
      </c>
      <c r="D339" s="107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108" t="s">
        <v>44</v>
      </c>
      <c r="F339" s="109">
        <v>0</v>
      </c>
      <c r="G339" s="110">
        <f>VLOOKUP(C339,'[8]Resumen Peso'!$B$1:$D$65536,3,0)*$C$14</f>
        <v>6131.5416258505338</v>
      </c>
      <c r="H339" s="111"/>
      <c r="I339" s="112"/>
      <c r="J339" s="113">
        <f>+VLOOKUP(C339,'[8]Resumen Peso'!$B$1:$D$65536,3,0)</f>
        <v>3807.0085238707861</v>
      </c>
      <c r="N339" s="83"/>
      <c r="O339" s="83"/>
      <c r="P339" s="83"/>
      <c r="Q339" s="83"/>
      <c r="R339" s="83"/>
    </row>
    <row r="340" spans="1:18" x14ac:dyDescent="0.2">
      <c r="A340" s="104"/>
      <c r="B340" s="105">
        <f t="shared" si="5"/>
        <v>324</v>
      </c>
      <c r="C340" s="106" t="s">
        <v>367</v>
      </c>
      <c r="D340" s="107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108" t="s">
        <v>44</v>
      </c>
      <c r="F340" s="109">
        <v>0</v>
      </c>
      <c r="G340" s="110">
        <f>VLOOKUP(C340,'[8]Resumen Peso'!$B$1:$D$65536,3,0)*$C$14</f>
        <v>7015.3674457929528</v>
      </c>
      <c r="H340" s="111"/>
      <c r="I340" s="112"/>
      <c r="J340" s="113">
        <f>+VLOOKUP(C340,'[8]Resumen Peso'!$B$1:$D$65536,3,0)</f>
        <v>4355.7665092936022</v>
      </c>
      <c r="N340" s="83"/>
      <c r="O340" s="83"/>
      <c r="P340" s="83"/>
      <c r="Q340" s="83"/>
      <c r="R340" s="83"/>
    </row>
    <row r="341" spans="1:18" x14ac:dyDescent="0.2">
      <c r="A341" s="104"/>
      <c r="B341" s="105">
        <f t="shared" si="5"/>
        <v>325</v>
      </c>
      <c r="C341" s="106" t="s">
        <v>368</v>
      </c>
      <c r="D341" s="107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108" t="s">
        <v>44</v>
      </c>
      <c r="F341" s="109">
        <v>0</v>
      </c>
      <c r="G341" s="110">
        <f>VLOOKUP(C341,'[8]Resumen Peso'!$B$1:$D$65536,3,0)*$C$14</f>
        <v>7891.3019637716006</v>
      </c>
      <c r="H341" s="111"/>
      <c r="I341" s="112"/>
      <c r="J341" s="113">
        <f>+VLOOKUP(C341,'[8]Resumen Peso'!$B$1:$D$65536,3,0)</f>
        <v>4899.6248698465715</v>
      </c>
      <c r="N341" s="83"/>
      <c r="O341" s="83"/>
      <c r="P341" s="83"/>
      <c r="Q341" s="83"/>
      <c r="R341" s="83"/>
    </row>
    <row r="342" spans="1:18" x14ac:dyDescent="0.2">
      <c r="A342" s="104"/>
      <c r="B342" s="105">
        <f t="shared" si="5"/>
        <v>326</v>
      </c>
      <c r="C342" s="106" t="s">
        <v>369</v>
      </c>
      <c r="D342" s="107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108" t="s">
        <v>44</v>
      </c>
      <c r="F342" s="109">
        <v>0</v>
      </c>
      <c r="G342" s="110">
        <f>VLOOKUP(C342,'[8]Resumen Peso'!$B$1:$D$65536,3,0)*$C$14</f>
        <v>8759.3451797864782</v>
      </c>
      <c r="H342" s="111"/>
      <c r="I342" s="112"/>
      <c r="J342" s="113">
        <f>+VLOOKUP(C342,'[8]Resumen Peso'!$B$1:$D$65536,3,0)</f>
        <v>5438.583605529695</v>
      </c>
      <c r="N342" s="83"/>
      <c r="O342" s="83"/>
      <c r="P342" s="83"/>
      <c r="Q342" s="83"/>
      <c r="R342" s="83"/>
    </row>
    <row r="343" spans="1:18" x14ac:dyDescent="0.2">
      <c r="A343" s="104"/>
      <c r="B343" s="105">
        <f t="shared" si="5"/>
        <v>327</v>
      </c>
      <c r="C343" s="106" t="s">
        <v>370</v>
      </c>
      <c r="D343" s="107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108" t="s">
        <v>44</v>
      </c>
      <c r="F343" s="109">
        <v>0</v>
      </c>
      <c r="G343" s="110">
        <f>VLOOKUP(C343,'[8]Resumen Peso'!$B$1:$D$65536,3,0)*$C$14</f>
        <v>9627.3883958013521</v>
      </c>
      <c r="H343" s="111"/>
      <c r="I343" s="112"/>
      <c r="J343" s="113">
        <f>+VLOOKUP(C343,'[8]Resumen Peso'!$B$1:$D$65536,3,0)</f>
        <v>5977.5423412128175</v>
      </c>
      <c r="N343" s="83"/>
      <c r="O343" s="83"/>
      <c r="P343" s="83"/>
      <c r="Q343" s="83"/>
      <c r="R343" s="83"/>
    </row>
    <row r="344" spans="1:18" x14ac:dyDescent="0.2">
      <c r="A344" s="104"/>
      <c r="B344" s="105">
        <f t="shared" si="5"/>
        <v>328</v>
      </c>
      <c r="C344" s="106" t="s">
        <v>371</v>
      </c>
      <c r="D344" s="107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108" t="s">
        <v>44</v>
      </c>
      <c r="F344" s="109">
        <v>0</v>
      </c>
      <c r="G344" s="110">
        <f>VLOOKUP(C344,'[8]Resumen Peso'!$B$1:$D$65536,3,0)*$C$14</f>
        <v>10793.075739285765</v>
      </c>
      <c r="H344" s="111"/>
      <c r="I344" s="112"/>
      <c r="J344" s="113">
        <f>+VLOOKUP(C344,'[8]Resumen Peso'!$B$1:$D$65536,3,0)</f>
        <v>6701.3051277368131</v>
      </c>
      <c r="N344" s="83"/>
      <c r="O344" s="83"/>
      <c r="P344" s="83"/>
      <c r="Q344" s="83"/>
      <c r="R344" s="83"/>
    </row>
    <row r="345" spans="1:18" x14ac:dyDescent="0.2">
      <c r="A345" s="104"/>
      <c r="B345" s="105">
        <f t="shared" si="5"/>
        <v>329</v>
      </c>
      <c r="C345" s="106" t="s">
        <v>372</v>
      </c>
      <c r="D345" s="107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108" t="s">
        <v>44</v>
      </c>
      <c r="F345" s="109">
        <v>0</v>
      </c>
      <c r="G345" s="110">
        <f>VLOOKUP(C345,'[8]Resumen Peso'!$B$1:$D$65536,3,0)*$C$14</f>
        <v>11978.996381005289</v>
      </c>
      <c r="H345" s="111"/>
      <c r="I345" s="112"/>
      <c r="J345" s="113">
        <f>+VLOOKUP(C345,'[8]Resumen Peso'!$B$1:$D$65536,3,0)</f>
        <v>7437.6305524270956</v>
      </c>
      <c r="N345" s="83"/>
      <c r="O345" s="83"/>
      <c r="P345" s="83"/>
      <c r="Q345" s="83"/>
      <c r="R345" s="83"/>
    </row>
    <row r="346" spans="1:18" x14ac:dyDescent="0.2">
      <c r="A346" s="104"/>
      <c r="B346" s="105">
        <f t="shared" si="5"/>
        <v>330</v>
      </c>
      <c r="C346" s="106" t="s">
        <v>373</v>
      </c>
      <c r="D346" s="107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108" t="s">
        <v>44</v>
      </c>
      <c r="F346" s="109">
        <v>0</v>
      </c>
      <c r="G346" s="110">
        <f>VLOOKUP(C346,'[8]Resumen Peso'!$B$1:$D$65536,3,0)*$C$14</f>
        <v>13164.917022724812</v>
      </c>
      <c r="H346" s="111"/>
      <c r="I346" s="112"/>
      <c r="J346" s="113">
        <f>+VLOOKUP(C346,'[8]Resumen Peso'!$B$1:$D$65536,3,0)</f>
        <v>8173.9559771173781</v>
      </c>
      <c r="N346" s="83"/>
      <c r="O346" s="83"/>
      <c r="P346" s="83"/>
      <c r="Q346" s="83"/>
      <c r="R346" s="83"/>
    </row>
    <row r="347" spans="1:18" x14ac:dyDescent="0.2">
      <c r="A347" s="104"/>
      <c r="B347" s="105">
        <f t="shared" si="5"/>
        <v>331</v>
      </c>
      <c r="C347" s="106" t="s">
        <v>374</v>
      </c>
      <c r="D347" s="107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108" t="s">
        <v>44</v>
      </c>
      <c r="F347" s="109">
        <v>0</v>
      </c>
      <c r="G347" s="110">
        <f>VLOOKUP(C347,'[8]Resumen Peso'!$B$1:$D$65536,3,0)*$C$14</f>
        <v>14565.165867693284</v>
      </c>
      <c r="H347" s="111"/>
      <c r="I347" s="112"/>
      <c r="J347" s="113">
        <f>+VLOOKUP(C347,'[8]Resumen Peso'!$B$1:$D$65536,3,0)</f>
        <v>9043.3554876516864</v>
      </c>
      <c r="N347" s="83"/>
      <c r="O347" s="83"/>
      <c r="P347" s="83"/>
      <c r="Q347" s="83"/>
      <c r="R347" s="83"/>
    </row>
    <row r="348" spans="1:18" x14ac:dyDescent="0.2">
      <c r="A348" s="104"/>
      <c r="B348" s="105">
        <f t="shared" si="5"/>
        <v>332</v>
      </c>
      <c r="C348" s="106" t="s">
        <v>375</v>
      </c>
      <c r="D348" s="107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108" t="s">
        <v>44</v>
      </c>
      <c r="F348" s="109">
        <v>0</v>
      </c>
      <c r="G348" s="110">
        <f>VLOOKUP(C348,'[8]Resumen Peso'!$B$1:$D$65536,3,0)*$C$14</f>
        <v>16219.561099881163</v>
      </c>
      <c r="H348" s="111"/>
      <c r="I348" s="112"/>
      <c r="J348" s="113">
        <f>+VLOOKUP(C348,'[8]Resumen Peso'!$B$1:$D$65536,3,0)</f>
        <v>10070.551767986288</v>
      </c>
      <c r="N348" s="83"/>
      <c r="O348" s="83"/>
      <c r="P348" s="83"/>
      <c r="Q348" s="83"/>
      <c r="R348" s="83"/>
    </row>
    <row r="349" spans="1:18" x14ac:dyDescent="0.2">
      <c r="A349" s="104"/>
      <c r="B349" s="105">
        <f t="shared" si="5"/>
        <v>333</v>
      </c>
      <c r="C349" s="106" t="s">
        <v>376</v>
      </c>
      <c r="D349" s="107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108" t="s">
        <v>44</v>
      </c>
      <c r="F349" s="109">
        <v>0</v>
      </c>
      <c r="G349" s="110">
        <f>VLOOKUP(C349,'[8]Resumen Peso'!$B$1:$D$65536,3,0)*$C$14</f>
        <v>18165.908431866901</v>
      </c>
      <c r="H349" s="111"/>
      <c r="I349" s="112"/>
      <c r="J349" s="113">
        <f>+VLOOKUP(C349,'[8]Resumen Peso'!$B$1:$D$65536,3,0)</f>
        <v>11279.017980144643</v>
      </c>
      <c r="N349" s="83"/>
      <c r="O349" s="83"/>
      <c r="P349" s="83"/>
      <c r="Q349" s="83"/>
      <c r="R349" s="83"/>
    </row>
    <row r="350" spans="1:18" x14ac:dyDescent="0.2">
      <c r="A350" s="104"/>
      <c r="B350" s="105">
        <f t="shared" si="5"/>
        <v>334</v>
      </c>
      <c r="C350" s="106" t="s">
        <v>377</v>
      </c>
      <c r="D350" s="107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108" t="s">
        <v>44</v>
      </c>
      <c r="F350" s="109">
        <v>0</v>
      </c>
      <c r="G350" s="110">
        <f>VLOOKUP(C350,'[8]Resumen Peso'!$B$1:$D$65536,3,0)*$C$14</f>
        <v>18753.591789198894</v>
      </c>
      <c r="H350" s="111"/>
      <c r="I350" s="112"/>
      <c r="J350" s="113">
        <f>+VLOOKUP(C350,'[8]Resumen Peso'!$B$1:$D$65536,3,0)</f>
        <v>11643.904282354088</v>
      </c>
      <c r="N350" s="83"/>
      <c r="O350" s="83"/>
      <c r="P350" s="83"/>
      <c r="Q350" s="83"/>
      <c r="R350" s="83"/>
    </row>
    <row r="351" spans="1:18" x14ac:dyDescent="0.2">
      <c r="A351" s="104"/>
      <c r="B351" s="105">
        <f t="shared" si="5"/>
        <v>335</v>
      </c>
      <c r="C351" s="106" t="s">
        <v>378</v>
      </c>
      <c r="D351" s="107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108" t="s">
        <v>44</v>
      </c>
      <c r="F351" s="109">
        <v>0</v>
      </c>
      <c r="G351" s="110">
        <f>VLOOKUP(C351,'[8]Resumen Peso'!$B$1:$D$65536,3,0)*$C$14</f>
        <v>20907.014257746818</v>
      </c>
      <c r="H351" s="111"/>
      <c r="I351" s="112"/>
      <c r="J351" s="113">
        <f>+VLOOKUP(C351,'[8]Resumen Peso'!$B$1:$D$65536,3,0)</f>
        <v>12980.941228934324</v>
      </c>
      <c r="N351" s="83"/>
      <c r="O351" s="83"/>
      <c r="P351" s="83"/>
      <c r="Q351" s="83"/>
      <c r="R351" s="83"/>
    </row>
    <row r="352" spans="1:18" x14ac:dyDescent="0.2">
      <c r="A352" s="104"/>
      <c r="B352" s="105">
        <f t="shared" si="5"/>
        <v>336</v>
      </c>
      <c r="C352" s="106" t="s">
        <v>379</v>
      </c>
      <c r="D352" s="107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108" t="s">
        <v>44</v>
      </c>
      <c r="F352" s="109">
        <v>0</v>
      </c>
      <c r="G352" s="110">
        <f>VLOOKUP(C352,'[8]Resumen Peso'!$B$1:$D$65536,3,0)*$C$14</f>
        <v>23060.436726294738</v>
      </c>
      <c r="H352" s="111"/>
      <c r="I352" s="112"/>
      <c r="J352" s="113">
        <f>+VLOOKUP(C352,'[8]Resumen Peso'!$B$1:$D$65536,3,0)</f>
        <v>14317.97817551456</v>
      </c>
      <c r="N352" s="83"/>
      <c r="O352" s="83"/>
      <c r="P352" s="83"/>
      <c r="Q352" s="83"/>
      <c r="R352" s="83"/>
    </row>
    <row r="353" spans="1:18" x14ac:dyDescent="0.2">
      <c r="A353" s="104"/>
      <c r="B353" s="105">
        <f t="shared" si="5"/>
        <v>337</v>
      </c>
      <c r="C353" s="106" t="s">
        <v>380</v>
      </c>
      <c r="D353" s="107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108" t="s">
        <v>44</v>
      </c>
      <c r="F353" s="109">
        <v>0</v>
      </c>
      <c r="G353" s="110">
        <f>VLOOKUP(C353,'[8]Resumen Peso'!$B$1:$D$65536,3,0)*$C$14</f>
        <v>6567.5868350759711</v>
      </c>
      <c r="H353" s="111"/>
      <c r="I353" s="112"/>
      <c r="J353" s="113">
        <f>+VLOOKUP(C353,'[8]Resumen Peso'!$B$1:$D$65536,3,0)</f>
        <v>4077.7443240349071</v>
      </c>
      <c r="N353" s="83"/>
      <c r="O353" s="83"/>
      <c r="P353" s="83"/>
      <c r="Q353" s="83"/>
      <c r="R353" s="83"/>
    </row>
    <row r="354" spans="1:18" x14ac:dyDescent="0.2">
      <c r="A354" s="104"/>
      <c r="B354" s="105">
        <f t="shared" si="5"/>
        <v>338</v>
      </c>
      <c r="C354" s="106" t="s">
        <v>381</v>
      </c>
      <c r="D354" s="107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108" t="s">
        <v>44</v>
      </c>
      <c r="F354" s="109">
        <v>0</v>
      </c>
      <c r="G354" s="110">
        <f>VLOOKUP(C354,'[8]Resumen Peso'!$B$1:$D$65536,3,0)*$C$14</f>
        <v>7514.266018510345</v>
      </c>
      <c r="H354" s="111"/>
      <c r="I354" s="112"/>
      <c r="J354" s="113">
        <f>+VLOOKUP(C354,'[8]Resumen Peso'!$B$1:$D$65536,3,0)</f>
        <v>4665.5272896615606</v>
      </c>
      <c r="N354" s="83"/>
      <c r="O354" s="83"/>
      <c r="P354" s="83"/>
      <c r="Q354" s="83"/>
      <c r="R354" s="83"/>
    </row>
    <row r="355" spans="1:18" x14ac:dyDescent="0.2">
      <c r="A355" s="104"/>
      <c r="B355" s="105">
        <f t="shared" si="5"/>
        <v>339</v>
      </c>
      <c r="C355" s="106" t="s">
        <v>382</v>
      </c>
      <c r="D355" s="107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108" t="s">
        <v>44</v>
      </c>
      <c r="F355" s="109">
        <v>0</v>
      </c>
      <c r="G355" s="110">
        <f>VLOOKUP(C355,'[8]Resumen Peso'!$B$1:$D$65536,3,0)*$C$14</f>
        <v>8452.4927092354828</v>
      </c>
      <c r="H355" s="111"/>
      <c r="I355" s="112"/>
      <c r="J355" s="113">
        <f>+VLOOKUP(C355,'[8]Resumen Peso'!$B$1:$D$65536,3,0)</f>
        <v>5248.0621930951183</v>
      </c>
      <c r="N355" s="83"/>
      <c r="O355" s="83"/>
      <c r="P355" s="83"/>
      <c r="Q355" s="83"/>
      <c r="R355" s="83"/>
    </row>
    <row r="356" spans="1:18" x14ac:dyDescent="0.2">
      <c r="A356" s="104"/>
      <c r="B356" s="105">
        <f t="shared" si="5"/>
        <v>340</v>
      </c>
      <c r="C356" s="106" t="s">
        <v>383</v>
      </c>
      <c r="D356" s="107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108" t="s">
        <v>44</v>
      </c>
      <c r="F356" s="109">
        <v>0</v>
      </c>
      <c r="G356" s="110">
        <f>VLOOKUP(C356,'[8]Resumen Peso'!$B$1:$D$65536,3,0)*$C$14</f>
        <v>9382.2669072513872</v>
      </c>
      <c r="H356" s="111"/>
      <c r="I356" s="112"/>
      <c r="J356" s="113">
        <f>+VLOOKUP(C356,'[8]Resumen Peso'!$B$1:$D$65536,3,0)</f>
        <v>5825.3490343355816</v>
      </c>
      <c r="N356" s="83"/>
      <c r="O356" s="83"/>
      <c r="P356" s="83"/>
      <c r="Q356" s="83"/>
      <c r="R356" s="83"/>
    </row>
    <row r="357" spans="1:18" x14ac:dyDescent="0.2">
      <c r="A357" s="104"/>
      <c r="B357" s="105">
        <f t="shared" si="5"/>
        <v>341</v>
      </c>
      <c r="C357" s="106" t="s">
        <v>384</v>
      </c>
      <c r="D357" s="107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108" t="s">
        <v>44</v>
      </c>
      <c r="F357" s="109">
        <v>0</v>
      </c>
      <c r="G357" s="110">
        <f>VLOOKUP(C357,'[8]Resumen Peso'!$B$1:$D$65536,3,0)*$C$14</f>
        <v>10312.041105267288</v>
      </c>
      <c r="H357" s="111"/>
      <c r="I357" s="112"/>
      <c r="J357" s="113">
        <f>+VLOOKUP(C357,'[8]Resumen Peso'!$B$1:$D$65536,3,0)</f>
        <v>6402.6358755760439</v>
      </c>
      <c r="N357" s="83"/>
      <c r="O357" s="83"/>
      <c r="P357" s="83"/>
      <c r="Q357" s="83"/>
      <c r="R357" s="83"/>
    </row>
    <row r="358" spans="1:18" x14ac:dyDescent="0.2">
      <c r="A358" s="104"/>
      <c r="B358" s="105">
        <f t="shared" si="5"/>
        <v>342</v>
      </c>
      <c r="C358" s="106" t="s">
        <v>385</v>
      </c>
      <c r="D358" s="107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108" t="s">
        <v>44</v>
      </c>
      <c r="F358" s="109">
        <v>0</v>
      </c>
      <c r="G358" s="110">
        <f>VLOOKUP(C358,'[8]Resumen Peso'!$B$1:$D$65536,3,0)*$C$14</f>
        <v>11560.626423290138</v>
      </c>
      <c r="H358" s="111"/>
      <c r="I358" s="112"/>
      <c r="J358" s="113">
        <f>+VLOOKUP(C358,'[8]Resumen Peso'!$B$1:$D$65536,3,0)</f>
        <v>7177.8691266156693</v>
      </c>
      <c r="N358" s="83"/>
      <c r="O358" s="83"/>
      <c r="P358" s="83"/>
      <c r="Q358" s="83"/>
      <c r="R358" s="83"/>
    </row>
    <row r="359" spans="1:18" x14ac:dyDescent="0.2">
      <c r="A359" s="104"/>
      <c r="B359" s="105">
        <f t="shared" si="5"/>
        <v>343</v>
      </c>
      <c r="C359" s="106" t="s">
        <v>386</v>
      </c>
      <c r="D359" s="107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108" t="s">
        <v>44</v>
      </c>
      <c r="F359" s="109">
        <v>0</v>
      </c>
      <c r="G359" s="110">
        <f>VLOOKUP(C359,'[8]Resumen Peso'!$B$1:$D$65536,3,0)*$C$14</f>
        <v>12830.883932619465</v>
      </c>
      <c r="H359" s="111"/>
      <c r="I359" s="112"/>
      <c r="J359" s="113">
        <f>+VLOOKUP(C359,'[8]Resumen Peso'!$B$1:$D$65536,3,0)</f>
        <v>7966.55840911839</v>
      </c>
      <c r="N359" s="83"/>
      <c r="O359" s="83"/>
      <c r="P359" s="83"/>
      <c r="Q359" s="83"/>
      <c r="R359" s="83"/>
    </row>
    <row r="360" spans="1:18" x14ac:dyDescent="0.2">
      <c r="A360" s="104"/>
      <c r="B360" s="105">
        <f t="shared" si="5"/>
        <v>344</v>
      </c>
      <c r="C360" s="106" t="s">
        <v>387</v>
      </c>
      <c r="D360" s="107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108" t="s">
        <v>44</v>
      </c>
      <c r="F360" s="109">
        <v>0</v>
      </c>
      <c r="G360" s="110">
        <f>VLOOKUP(C360,'[8]Resumen Peso'!$B$1:$D$65536,3,0)*$C$14</f>
        <v>14101.141441948792</v>
      </c>
      <c r="H360" s="111"/>
      <c r="I360" s="112"/>
      <c r="J360" s="113">
        <f>+VLOOKUP(C360,'[8]Resumen Peso'!$B$1:$D$65536,3,0)</f>
        <v>8755.2476916211108</v>
      </c>
      <c r="N360" s="83"/>
      <c r="O360" s="83"/>
      <c r="P360" s="83"/>
      <c r="Q360" s="83"/>
      <c r="R360" s="83"/>
    </row>
    <row r="361" spans="1:18" x14ac:dyDescent="0.2">
      <c r="A361" s="104"/>
      <c r="B361" s="105">
        <f t="shared" si="5"/>
        <v>345</v>
      </c>
      <c r="C361" s="106" t="s">
        <v>388</v>
      </c>
      <c r="D361" s="107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108" t="s">
        <v>44</v>
      </c>
      <c r="F361" s="109">
        <v>0</v>
      </c>
      <c r="G361" s="110">
        <f>VLOOKUP(C361,'[8]Resumen Peso'!$B$1:$D$65536,3,0)*$C$14</f>
        <v>15600.969126600548</v>
      </c>
      <c r="H361" s="111"/>
      <c r="I361" s="112"/>
      <c r="J361" s="113">
        <f>+VLOOKUP(C361,'[8]Resumen Peso'!$B$1:$D$65536,3,0)</f>
        <v>9686.4746371797792</v>
      </c>
      <c r="N361" s="83"/>
      <c r="O361" s="83"/>
      <c r="P361" s="83"/>
      <c r="Q361" s="83"/>
      <c r="R361" s="83"/>
    </row>
    <row r="362" spans="1:18" x14ac:dyDescent="0.2">
      <c r="A362" s="104"/>
      <c r="B362" s="105">
        <f t="shared" si="5"/>
        <v>346</v>
      </c>
      <c r="C362" s="106" t="s">
        <v>389</v>
      </c>
      <c r="D362" s="107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108" t="s">
        <v>44</v>
      </c>
      <c r="F362" s="109">
        <v>0</v>
      </c>
      <c r="G362" s="110">
        <f>VLOOKUP(C362,'[8]Resumen Peso'!$B$1:$D$65536,3,0)*$C$14</f>
        <v>17373.016844766757</v>
      </c>
      <c r="H362" s="111"/>
      <c r="I362" s="112"/>
      <c r="J362" s="113">
        <f>+VLOOKUP(C362,'[8]Resumen Peso'!$B$1:$D$65536,3,0)</f>
        <v>10786.720085946301</v>
      </c>
      <c r="N362" s="83"/>
      <c r="O362" s="83"/>
      <c r="P362" s="83"/>
      <c r="Q362" s="83"/>
      <c r="R362" s="83"/>
    </row>
    <row r="363" spans="1:18" x14ac:dyDescent="0.2">
      <c r="A363" s="104"/>
      <c r="B363" s="105">
        <f t="shared" si="5"/>
        <v>347</v>
      </c>
      <c r="C363" s="106" t="s">
        <v>390</v>
      </c>
      <c r="D363" s="107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108" t="s">
        <v>44</v>
      </c>
      <c r="F363" s="109">
        <v>0</v>
      </c>
      <c r="G363" s="110">
        <f>VLOOKUP(C363,'[8]Resumen Peso'!$B$1:$D$65536,3,0)*$C$14</f>
        <v>19457.778866138768</v>
      </c>
      <c r="H363" s="111"/>
      <c r="I363" s="112"/>
      <c r="J363" s="113">
        <f>+VLOOKUP(C363,'[8]Resumen Peso'!$B$1:$D$65536,3,0)</f>
        <v>12081.126496259858</v>
      </c>
      <c r="N363" s="83"/>
      <c r="O363" s="83"/>
      <c r="P363" s="83"/>
      <c r="Q363" s="83"/>
      <c r="R363" s="83"/>
    </row>
    <row r="364" spans="1:18" x14ac:dyDescent="0.2">
      <c r="A364" s="104"/>
      <c r="B364" s="105">
        <f t="shared" si="5"/>
        <v>348</v>
      </c>
      <c r="C364" s="106" t="s">
        <v>391</v>
      </c>
      <c r="D364" s="107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108" t="s">
        <v>44</v>
      </c>
      <c r="F364" s="109">
        <v>0</v>
      </c>
      <c r="G364" s="110">
        <f>VLOOKUP(C364,'[8]Resumen Peso'!$B$1:$D$65536,3,0)*$C$14</f>
        <v>20087.255385475197</v>
      </c>
      <c r="H364" s="111"/>
      <c r="I364" s="112"/>
      <c r="J364" s="113">
        <f>+VLOOKUP(C364,'[8]Resumen Peso'!$B$1:$D$65536,3,0)</f>
        <v>12471.961725133948</v>
      </c>
      <c r="N364" s="83"/>
      <c r="O364" s="83"/>
      <c r="P364" s="83"/>
      <c r="Q364" s="83"/>
      <c r="R364" s="83"/>
    </row>
    <row r="365" spans="1:18" x14ac:dyDescent="0.2">
      <c r="A365" s="104"/>
      <c r="B365" s="105">
        <f t="shared" si="5"/>
        <v>349</v>
      </c>
      <c r="C365" s="106" t="s">
        <v>392</v>
      </c>
      <c r="D365" s="107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108" t="s">
        <v>44</v>
      </c>
      <c r="F365" s="109">
        <v>0</v>
      </c>
      <c r="G365" s="110">
        <f>VLOOKUP(C365,'[8]Resumen Peso'!$B$1:$D$65536,3,0)*$C$14</f>
        <v>22393.818712904347</v>
      </c>
      <c r="H365" s="111"/>
      <c r="I365" s="112"/>
      <c r="J365" s="113">
        <f>+VLOOKUP(C365,'[8]Resumen Peso'!$B$1:$D$65536,3,0)</f>
        <v>13904.08219078478</v>
      </c>
      <c r="N365" s="83"/>
      <c r="O365" s="83"/>
      <c r="P365" s="83"/>
      <c r="Q365" s="83"/>
      <c r="R365" s="83"/>
    </row>
    <row r="366" spans="1:18" x14ac:dyDescent="0.2">
      <c r="A366" s="104"/>
      <c r="B366" s="105">
        <f t="shared" si="5"/>
        <v>350</v>
      </c>
      <c r="C366" s="106" t="s">
        <v>393</v>
      </c>
      <c r="D366" s="107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108" t="s">
        <v>44</v>
      </c>
      <c r="F366" s="109">
        <v>0</v>
      </c>
      <c r="G366" s="110">
        <f>VLOOKUP(C366,'[8]Resumen Peso'!$B$1:$D$65536,3,0)*$C$14</f>
        <v>24700.382040333494</v>
      </c>
      <c r="H366" s="111"/>
      <c r="I366" s="112"/>
      <c r="J366" s="113">
        <f>+VLOOKUP(C366,'[8]Resumen Peso'!$B$1:$D$65536,3,0)</f>
        <v>15336.202656435613</v>
      </c>
      <c r="N366" s="83"/>
      <c r="O366" s="83"/>
      <c r="P366" s="83"/>
      <c r="Q366" s="83"/>
      <c r="R366" s="83"/>
    </row>
    <row r="367" spans="1:18" x14ac:dyDescent="0.2">
      <c r="A367" s="104"/>
      <c r="B367" s="105">
        <f t="shared" si="5"/>
        <v>351</v>
      </c>
      <c r="C367" s="106" t="s">
        <v>394</v>
      </c>
      <c r="D367" s="107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108" t="s">
        <v>44</v>
      </c>
      <c r="F367" s="109">
        <v>0</v>
      </c>
      <c r="G367" s="110">
        <f>VLOOKUP(C367,'[8]Resumen Peso'!$B$1:$D$65536,3,0)*$C$14</f>
        <v>6169.2878819842299</v>
      </c>
      <c r="H367" s="111"/>
      <c r="I367" s="112"/>
      <c r="J367" s="113">
        <f>+VLOOKUP(C367,'[8]Resumen Peso'!$B$1:$D$65536,3,0)</f>
        <v>3830.4447700245028</v>
      </c>
      <c r="N367" s="83"/>
      <c r="O367" s="83"/>
      <c r="P367" s="83"/>
      <c r="Q367" s="83"/>
      <c r="R367" s="83"/>
    </row>
    <row r="368" spans="1:18" x14ac:dyDescent="0.2">
      <c r="A368" s="104"/>
      <c r="B368" s="105">
        <f t="shared" si="5"/>
        <v>352</v>
      </c>
      <c r="C368" s="106" t="s">
        <v>395</v>
      </c>
      <c r="D368" s="107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108" t="s">
        <v>44</v>
      </c>
      <c r="F368" s="109">
        <v>0</v>
      </c>
      <c r="G368" s="110">
        <f>VLOOKUP(C368,'[8]Resumen Peso'!$B$1:$D$65536,3,0)*$C$14</f>
        <v>7058.5546037116865</v>
      </c>
      <c r="H368" s="111"/>
      <c r="I368" s="112"/>
      <c r="J368" s="113">
        <f>+VLOOKUP(C368,'[8]Resumen Peso'!$B$1:$D$65536,3,0)</f>
        <v>4382.5809530910974</v>
      </c>
      <c r="N368" s="83"/>
      <c r="O368" s="83"/>
      <c r="P368" s="83"/>
      <c r="Q368" s="83"/>
      <c r="R368" s="83"/>
    </row>
    <row r="369" spans="1:18" x14ac:dyDescent="0.2">
      <c r="A369" s="104"/>
      <c r="B369" s="105">
        <f t="shared" si="5"/>
        <v>353</v>
      </c>
      <c r="C369" s="106" t="s">
        <v>396</v>
      </c>
      <c r="D369" s="107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108" t="s">
        <v>44</v>
      </c>
      <c r="F369" s="109">
        <v>0</v>
      </c>
      <c r="G369" s="110">
        <f>VLOOKUP(C369,'[8]Resumen Peso'!$B$1:$D$65536,3,0)*$C$14</f>
        <v>7939.8814439951475</v>
      </c>
      <c r="H369" s="111"/>
      <c r="I369" s="112"/>
      <c r="J369" s="113">
        <f>+VLOOKUP(C369,'[8]Resumen Peso'!$B$1:$D$65536,3,0)</f>
        <v>4929.7873488088835</v>
      </c>
      <c r="N369" s="83"/>
      <c r="O369" s="83"/>
      <c r="P369" s="83"/>
      <c r="Q369" s="83"/>
      <c r="R369" s="83"/>
    </row>
    <row r="370" spans="1:18" x14ac:dyDescent="0.2">
      <c r="A370" s="104"/>
      <c r="B370" s="105">
        <f t="shared" si="5"/>
        <v>354</v>
      </c>
      <c r="C370" s="106" t="s">
        <v>397</v>
      </c>
      <c r="D370" s="107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108" t="s">
        <v>44</v>
      </c>
      <c r="F370" s="109">
        <v>0</v>
      </c>
      <c r="G370" s="110">
        <f>VLOOKUP(C370,'[8]Resumen Peso'!$B$1:$D$65536,3,0)*$C$14</f>
        <v>8813.2684028346139</v>
      </c>
      <c r="H370" s="111"/>
      <c r="I370" s="112"/>
      <c r="J370" s="113">
        <f>+VLOOKUP(C370,'[8]Resumen Peso'!$B$1:$D$65536,3,0)</f>
        <v>5472.0639571778611</v>
      </c>
      <c r="N370" s="83"/>
      <c r="O370" s="83"/>
      <c r="P370" s="83"/>
      <c r="Q370" s="83"/>
      <c r="R370" s="83"/>
    </row>
    <row r="371" spans="1:18" x14ac:dyDescent="0.2">
      <c r="A371" s="104"/>
      <c r="B371" s="105">
        <f t="shared" si="5"/>
        <v>355</v>
      </c>
      <c r="C371" s="106" t="s">
        <v>398</v>
      </c>
      <c r="D371" s="107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108" t="s">
        <v>44</v>
      </c>
      <c r="F371" s="109">
        <v>0</v>
      </c>
      <c r="G371" s="110">
        <f>VLOOKUP(C371,'[8]Resumen Peso'!$B$1:$D$65536,3,0)*$C$14</f>
        <v>9686.6553616740803</v>
      </c>
      <c r="H371" s="111"/>
      <c r="I371" s="112"/>
      <c r="J371" s="113">
        <f>+VLOOKUP(C371,'[8]Resumen Peso'!$B$1:$D$65536,3,0)</f>
        <v>6014.3405655468378</v>
      </c>
      <c r="N371" s="83"/>
      <c r="O371" s="83"/>
      <c r="P371" s="83"/>
      <c r="Q371" s="83"/>
      <c r="R371" s="83"/>
    </row>
    <row r="372" spans="1:18" x14ac:dyDescent="0.2">
      <c r="A372" s="104"/>
      <c r="B372" s="105">
        <f t="shared" si="5"/>
        <v>356</v>
      </c>
      <c r="C372" s="106" t="s">
        <v>399</v>
      </c>
      <c r="D372" s="107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108" t="s">
        <v>44</v>
      </c>
      <c r="F372" s="109">
        <v>0</v>
      </c>
      <c r="G372" s="110">
        <f>VLOOKUP(C372,'[8]Resumen Peso'!$B$1:$D$65536,3,0)*$C$14</f>
        <v>10859.518768818156</v>
      </c>
      <c r="H372" s="111"/>
      <c r="I372" s="112"/>
      <c r="J372" s="113">
        <f>+VLOOKUP(C372,'[8]Resumen Peso'!$B$1:$D$65536,3,0)</f>
        <v>6742.558893138189</v>
      </c>
      <c r="N372" s="83"/>
      <c r="O372" s="83"/>
      <c r="P372" s="83"/>
      <c r="Q372" s="83"/>
      <c r="R372" s="83"/>
    </row>
    <row r="373" spans="1:18" x14ac:dyDescent="0.2">
      <c r="A373" s="104"/>
      <c r="B373" s="105">
        <f t="shared" si="5"/>
        <v>357</v>
      </c>
      <c r="C373" s="106" t="s">
        <v>400</v>
      </c>
      <c r="D373" s="107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108" t="s">
        <v>44</v>
      </c>
      <c r="F373" s="109">
        <v>0</v>
      </c>
      <c r="G373" s="110">
        <f>VLOOKUP(C373,'[8]Resumen Peso'!$B$1:$D$65536,3,0)*$C$14</f>
        <v>12052.740031984635</v>
      </c>
      <c r="H373" s="111"/>
      <c r="I373" s="112"/>
      <c r="J373" s="113">
        <f>+VLOOKUP(C373,'[8]Resumen Peso'!$B$1:$D$65536,3,0)</f>
        <v>7483.4171954918856</v>
      </c>
      <c r="N373" s="83"/>
      <c r="O373" s="83"/>
      <c r="P373" s="83"/>
      <c r="Q373" s="83"/>
      <c r="R373" s="83"/>
    </row>
    <row r="374" spans="1:18" x14ac:dyDescent="0.2">
      <c r="A374" s="104"/>
      <c r="B374" s="105">
        <f t="shared" si="5"/>
        <v>358</v>
      </c>
      <c r="C374" s="106" t="s">
        <v>401</v>
      </c>
      <c r="D374" s="107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108" t="s">
        <v>44</v>
      </c>
      <c r="F374" s="109">
        <v>0</v>
      </c>
      <c r="G374" s="110">
        <f>VLOOKUP(C374,'[8]Resumen Peso'!$B$1:$D$65536,3,0)*$C$14</f>
        <v>13245.961295151112</v>
      </c>
      <c r="H374" s="111"/>
      <c r="I374" s="112"/>
      <c r="J374" s="113">
        <f>+VLOOKUP(C374,'[8]Resumen Peso'!$B$1:$D$65536,3,0)</f>
        <v>8224.2754978455814</v>
      </c>
      <c r="N374" s="83"/>
      <c r="O374" s="83"/>
      <c r="P374" s="83"/>
      <c r="Q374" s="83"/>
      <c r="R374" s="83"/>
    </row>
    <row r="375" spans="1:18" x14ac:dyDescent="0.2">
      <c r="A375" s="104"/>
      <c r="B375" s="105">
        <f t="shared" si="5"/>
        <v>359</v>
      </c>
      <c r="C375" s="106" t="s">
        <v>402</v>
      </c>
      <c r="D375" s="107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108" t="s">
        <v>44</v>
      </c>
      <c r="F375" s="109">
        <v>0</v>
      </c>
      <c r="G375" s="110">
        <f>VLOOKUP(C375,'[8]Resumen Peso'!$B$1:$D$65536,3,0)*$C$14</f>
        <v>14654.830182969863</v>
      </c>
      <c r="H375" s="111"/>
      <c r="I375" s="112"/>
      <c r="J375" s="113">
        <f>+VLOOKUP(C375,'[8]Resumen Peso'!$B$1:$D$65536,3,0)</f>
        <v>9099.0271006610201</v>
      </c>
      <c r="N375" s="83"/>
      <c r="O375" s="83"/>
      <c r="P375" s="83"/>
      <c r="Q375" s="83"/>
      <c r="R375" s="83"/>
    </row>
    <row r="376" spans="1:18" x14ac:dyDescent="0.2">
      <c r="A376" s="104"/>
      <c r="B376" s="105">
        <f t="shared" si="5"/>
        <v>360</v>
      </c>
      <c r="C376" s="106" t="s">
        <v>403</v>
      </c>
      <c r="D376" s="107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108" t="s">
        <v>44</v>
      </c>
      <c r="F376" s="109">
        <v>0</v>
      </c>
      <c r="G376" s="110">
        <f>VLOOKUP(C376,'[8]Resumen Peso'!$B$1:$D$65536,3,0)*$C$14</f>
        <v>16319.410003307195</v>
      </c>
      <c r="H376" s="111"/>
      <c r="I376" s="112"/>
      <c r="J376" s="113">
        <f>+VLOOKUP(C376,'[8]Resumen Peso'!$B$1:$D$65536,3,0)</f>
        <v>10132.546882696013</v>
      </c>
      <c r="N376" s="83"/>
      <c r="O376" s="83"/>
      <c r="P376" s="83"/>
      <c r="Q376" s="83"/>
      <c r="R376" s="83"/>
    </row>
    <row r="377" spans="1:18" x14ac:dyDescent="0.2">
      <c r="A377" s="104"/>
      <c r="B377" s="105">
        <f t="shared" si="5"/>
        <v>361</v>
      </c>
      <c r="C377" s="106" t="s">
        <v>404</v>
      </c>
      <c r="D377" s="107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108" t="s">
        <v>44</v>
      </c>
      <c r="F377" s="109">
        <v>0</v>
      </c>
      <c r="G377" s="110">
        <f>VLOOKUP(C377,'[8]Resumen Peso'!$B$1:$D$65536,3,0)*$C$14</f>
        <v>18277.739203704059</v>
      </c>
      <c r="H377" s="111"/>
      <c r="I377" s="112"/>
      <c r="J377" s="113">
        <f>+VLOOKUP(C377,'[8]Resumen Peso'!$B$1:$D$65536,3,0)</f>
        <v>11348.452508619535</v>
      </c>
      <c r="N377" s="83"/>
      <c r="O377" s="83"/>
      <c r="P377" s="83"/>
      <c r="Q377" s="83"/>
      <c r="R377" s="83"/>
    </row>
    <row r="378" spans="1:18" x14ac:dyDescent="0.2">
      <c r="A378" s="104"/>
      <c r="B378" s="105">
        <f t="shared" si="5"/>
        <v>362</v>
      </c>
      <c r="C378" s="106" t="s">
        <v>405</v>
      </c>
      <c r="D378" s="107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108" t="s">
        <v>44</v>
      </c>
      <c r="F378" s="109">
        <v>0</v>
      </c>
      <c r="G378" s="110">
        <f>VLOOKUP(C378,'[8]Resumen Peso'!$B$1:$D$65536,3,0)*$C$14</f>
        <v>18869.040386353889</v>
      </c>
      <c r="H378" s="111"/>
      <c r="I378" s="112"/>
      <c r="J378" s="113">
        <f>+VLOOKUP(C378,'[8]Resumen Peso'!$B$1:$D$65536,3,0)</f>
        <v>11715.585079820259</v>
      </c>
      <c r="N378" s="83"/>
      <c r="O378" s="83"/>
      <c r="P378" s="83"/>
      <c r="Q378" s="83"/>
      <c r="R378" s="83"/>
    </row>
    <row r="379" spans="1:18" x14ac:dyDescent="0.2">
      <c r="A379" s="104"/>
      <c r="B379" s="105">
        <f t="shared" si="5"/>
        <v>363</v>
      </c>
      <c r="C379" s="106" t="s">
        <v>406</v>
      </c>
      <c r="D379" s="107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108" t="s">
        <v>44</v>
      </c>
      <c r="F379" s="109">
        <v>0</v>
      </c>
      <c r="G379" s="110">
        <f>VLOOKUP(C379,'[8]Resumen Peso'!$B$1:$D$65536,3,0)*$C$14</f>
        <v>21035.719494262972</v>
      </c>
      <c r="H379" s="111"/>
      <c r="I379" s="112"/>
      <c r="J379" s="113">
        <f>+VLOOKUP(C379,'[8]Resumen Peso'!$B$1:$D$65536,3,0)</f>
        <v>13060.85293179516</v>
      </c>
      <c r="N379" s="83"/>
      <c r="O379" s="83"/>
      <c r="P379" s="83"/>
      <c r="Q379" s="83"/>
      <c r="R379" s="83"/>
    </row>
    <row r="380" spans="1:18" x14ac:dyDescent="0.2">
      <c r="A380" s="104"/>
      <c r="B380" s="105">
        <f t="shared" si="5"/>
        <v>364</v>
      </c>
      <c r="C380" s="106" t="s">
        <v>407</v>
      </c>
      <c r="D380" s="107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108" t="s">
        <v>44</v>
      </c>
      <c r="F380" s="109">
        <v>0</v>
      </c>
      <c r="G380" s="110">
        <f>VLOOKUP(C380,'[8]Resumen Peso'!$B$1:$D$65536,3,0)*$C$14</f>
        <v>23202.398602172059</v>
      </c>
      <c r="H380" s="111"/>
      <c r="I380" s="112"/>
      <c r="J380" s="113">
        <f>+VLOOKUP(C380,'[8]Resumen Peso'!$B$1:$D$65536,3,0)</f>
        <v>14406.12078377006</v>
      </c>
      <c r="N380" s="83"/>
      <c r="O380" s="83"/>
      <c r="P380" s="83"/>
      <c r="Q380" s="83"/>
      <c r="R380" s="83"/>
    </row>
    <row r="381" spans="1:18" x14ac:dyDescent="0.2">
      <c r="A381" s="104"/>
      <c r="B381" s="105">
        <f t="shared" si="5"/>
        <v>365</v>
      </c>
      <c r="C381" s="106" t="s">
        <v>408</v>
      </c>
      <c r="D381" s="107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108" t="s">
        <v>44</v>
      </c>
      <c r="F381" s="109">
        <v>0</v>
      </c>
      <c r="G381" s="110">
        <f>VLOOKUP(C381,'[8]Resumen Peso'!$B$1:$D$65536,3,0)*$C$14</f>
        <v>6558.8160154372072</v>
      </c>
      <c r="H381" s="111"/>
      <c r="I381" s="112"/>
      <c r="J381" s="113">
        <f>+VLOOKUP(C381,'[8]Resumen Peso'!$B$1:$D$65536,3,0)</f>
        <v>4072.2986160606952</v>
      </c>
      <c r="N381" s="83"/>
      <c r="O381" s="83"/>
      <c r="P381" s="83"/>
      <c r="Q381" s="83"/>
      <c r="R381" s="83"/>
    </row>
    <row r="382" spans="1:18" x14ac:dyDescent="0.2">
      <c r="A382" s="104"/>
      <c r="B382" s="105">
        <f t="shared" si="5"/>
        <v>366</v>
      </c>
      <c r="C382" s="106" t="s">
        <v>409</v>
      </c>
      <c r="D382" s="107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108" t="s">
        <v>44</v>
      </c>
      <c r="F382" s="109">
        <v>0</v>
      </c>
      <c r="G382" s="110">
        <f>VLOOKUP(C382,'[8]Resumen Peso'!$B$1:$D$65536,3,0)*$C$14</f>
        <v>7504.2309365813098</v>
      </c>
      <c r="H382" s="111"/>
      <c r="I382" s="112"/>
      <c r="J382" s="113">
        <f>+VLOOKUP(C382,'[8]Resumen Peso'!$B$1:$D$65536,3,0)</f>
        <v>4659.2966147721472</v>
      </c>
      <c r="N382" s="83"/>
      <c r="O382" s="83"/>
      <c r="P382" s="83"/>
      <c r="Q382" s="83"/>
      <c r="R382" s="83"/>
    </row>
    <row r="383" spans="1:18" x14ac:dyDescent="0.2">
      <c r="A383" s="104"/>
      <c r="B383" s="105">
        <f t="shared" si="5"/>
        <v>367</v>
      </c>
      <c r="C383" s="106" t="s">
        <v>410</v>
      </c>
      <c r="D383" s="107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108" t="s">
        <v>44</v>
      </c>
      <c r="F383" s="109">
        <v>0</v>
      </c>
      <c r="G383" s="110">
        <f>VLOOKUP(C383,'[8]Resumen Peso'!$B$1:$D$65536,3,0)*$C$14</f>
        <v>8441.2046530723383</v>
      </c>
      <c r="H383" s="111"/>
      <c r="I383" s="112"/>
      <c r="J383" s="113">
        <f>+VLOOKUP(C383,'[8]Resumen Peso'!$B$1:$D$65536,3,0)</f>
        <v>5241.0535599236746</v>
      </c>
      <c r="N383" s="83"/>
      <c r="O383" s="83"/>
      <c r="P383" s="83"/>
      <c r="Q383" s="83"/>
      <c r="R383" s="83"/>
    </row>
    <row r="384" spans="1:18" x14ac:dyDescent="0.2">
      <c r="A384" s="104"/>
      <c r="B384" s="105">
        <f t="shared" si="5"/>
        <v>368</v>
      </c>
      <c r="C384" s="106" t="s">
        <v>411</v>
      </c>
      <c r="D384" s="107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108" t="s">
        <v>44</v>
      </c>
      <c r="F384" s="109">
        <v>0</v>
      </c>
      <c r="G384" s="110">
        <f>VLOOKUP(C384,'[8]Resumen Peso'!$B$1:$D$65536,3,0)*$C$14</f>
        <v>9369.737164910297</v>
      </c>
      <c r="H384" s="111"/>
      <c r="I384" s="112"/>
      <c r="J384" s="113">
        <f>+VLOOKUP(C384,'[8]Resumen Peso'!$B$1:$D$65536,3,0)</f>
        <v>5817.5694515152791</v>
      </c>
      <c r="N384" s="83"/>
      <c r="O384" s="83"/>
      <c r="P384" s="83"/>
      <c r="Q384" s="83"/>
      <c r="R384" s="83"/>
    </row>
    <row r="385" spans="1:18" x14ac:dyDescent="0.2">
      <c r="A385" s="104"/>
      <c r="B385" s="105">
        <f t="shared" si="5"/>
        <v>369</v>
      </c>
      <c r="C385" s="106" t="s">
        <v>412</v>
      </c>
      <c r="D385" s="107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108" t="s">
        <v>44</v>
      </c>
      <c r="F385" s="109">
        <v>0</v>
      </c>
      <c r="G385" s="110">
        <f>VLOOKUP(C385,'[8]Resumen Peso'!$B$1:$D$65536,3,0)*$C$14</f>
        <v>10298.269676748252</v>
      </c>
      <c r="H385" s="111"/>
      <c r="I385" s="112"/>
      <c r="J385" s="113">
        <f>+VLOOKUP(C385,'[8]Resumen Peso'!$B$1:$D$65536,3,0)</f>
        <v>6394.0853431068826</v>
      </c>
      <c r="N385" s="83"/>
      <c r="O385" s="83"/>
      <c r="P385" s="83"/>
      <c r="Q385" s="83"/>
      <c r="R385" s="83"/>
    </row>
    <row r="386" spans="1:18" x14ac:dyDescent="0.2">
      <c r="A386" s="104"/>
      <c r="B386" s="105">
        <f t="shared" si="5"/>
        <v>370</v>
      </c>
      <c r="C386" s="106" t="s">
        <v>413</v>
      </c>
      <c r="D386" s="107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108" t="s">
        <v>44</v>
      </c>
      <c r="F386" s="109">
        <v>0</v>
      </c>
      <c r="G386" s="110">
        <f>VLOOKUP(C386,'[8]Resumen Peso'!$B$1:$D$65536,3,0)*$C$14</f>
        <v>11545.187545690793</v>
      </c>
      <c r="H386" s="111"/>
      <c r="I386" s="112"/>
      <c r="J386" s="113">
        <f>+VLOOKUP(C386,'[8]Resumen Peso'!$B$1:$D$65536,3,0)</f>
        <v>7168.283292871688</v>
      </c>
      <c r="N386" s="83"/>
      <c r="O386" s="83"/>
      <c r="P386" s="83"/>
      <c r="Q386" s="83"/>
      <c r="R386" s="83"/>
    </row>
    <row r="387" spans="1:18" x14ac:dyDescent="0.2">
      <c r="A387" s="104"/>
      <c r="B387" s="105">
        <f t="shared" si="5"/>
        <v>371</v>
      </c>
      <c r="C387" s="106" t="s">
        <v>414</v>
      </c>
      <c r="D387" s="107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108" t="s">
        <v>44</v>
      </c>
      <c r="F387" s="109">
        <v>0</v>
      </c>
      <c r="G387" s="110">
        <f>VLOOKUP(C387,'[8]Resumen Peso'!$B$1:$D$65536,3,0)*$C$14</f>
        <v>12813.748663363809</v>
      </c>
      <c r="H387" s="111"/>
      <c r="I387" s="112"/>
      <c r="J387" s="113">
        <f>+VLOOKUP(C387,'[8]Resumen Peso'!$B$1:$D$65536,3,0)</f>
        <v>7955.9193039641377</v>
      </c>
      <c r="N387" s="83"/>
      <c r="O387" s="83"/>
      <c r="P387" s="83"/>
      <c r="Q387" s="83"/>
      <c r="R387" s="83"/>
    </row>
    <row r="388" spans="1:18" x14ac:dyDescent="0.2">
      <c r="A388" s="104"/>
      <c r="B388" s="105">
        <f t="shared" si="5"/>
        <v>372</v>
      </c>
      <c r="C388" s="106" t="s">
        <v>415</v>
      </c>
      <c r="D388" s="107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108" t="s">
        <v>44</v>
      </c>
      <c r="F388" s="109">
        <v>0</v>
      </c>
      <c r="G388" s="110">
        <f>VLOOKUP(C388,'[8]Resumen Peso'!$B$1:$D$65536,3,0)*$C$14</f>
        <v>14082.309781036825</v>
      </c>
      <c r="H388" s="111"/>
      <c r="I388" s="112"/>
      <c r="J388" s="113">
        <f>+VLOOKUP(C388,'[8]Resumen Peso'!$B$1:$D$65536,3,0)</f>
        <v>8743.5553150565866</v>
      </c>
      <c r="N388" s="83"/>
      <c r="O388" s="83"/>
      <c r="P388" s="83"/>
      <c r="Q388" s="83"/>
      <c r="R388" s="83"/>
    </row>
    <row r="389" spans="1:18" x14ac:dyDescent="0.2">
      <c r="A389" s="104"/>
      <c r="B389" s="105">
        <f t="shared" si="5"/>
        <v>373</v>
      </c>
      <c r="C389" s="106" t="s">
        <v>416</v>
      </c>
      <c r="D389" s="107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108" t="s">
        <v>44</v>
      </c>
      <c r="F389" s="109">
        <v>0</v>
      </c>
      <c r="G389" s="110">
        <f>VLOOKUP(C389,'[8]Resumen Peso'!$B$1:$D$65536,3,0)*$C$14</f>
        <v>15580.134489794749</v>
      </c>
      <c r="H389" s="111"/>
      <c r="I389" s="112"/>
      <c r="J389" s="113">
        <f>+VLOOKUP(C389,'[8]Resumen Peso'!$B$1:$D$65536,3,0)</f>
        <v>9673.538634335564</v>
      </c>
      <c r="N389" s="83"/>
      <c r="O389" s="83"/>
      <c r="P389" s="83"/>
      <c r="Q389" s="83"/>
      <c r="R389" s="83"/>
    </row>
    <row r="390" spans="1:18" x14ac:dyDescent="0.2">
      <c r="A390" s="104"/>
      <c r="B390" s="105">
        <f t="shared" si="5"/>
        <v>374</v>
      </c>
      <c r="C390" s="106" t="s">
        <v>417</v>
      </c>
      <c r="D390" s="107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108" t="s">
        <v>44</v>
      </c>
      <c r="F390" s="109">
        <v>0</v>
      </c>
      <c r="G390" s="110">
        <f>VLOOKUP(C390,'[8]Resumen Peso'!$B$1:$D$65536,3,0)*$C$14</f>
        <v>17349.815690194599</v>
      </c>
      <c r="H390" s="111"/>
      <c r="I390" s="112"/>
      <c r="J390" s="113">
        <f>+VLOOKUP(C390,'[8]Resumen Peso'!$B$1:$D$65536,3,0)</f>
        <v>10772.314737567443</v>
      </c>
      <c r="N390" s="83"/>
      <c r="O390" s="83"/>
      <c r="P390" s="83"/>
      <c r="Q390" s="83"/>
      <c r="R390" s="83"/>
    </row>
    <row r="391" spans="1:18" x14ac:dyDescent="0.2">
      <c r="A391" s="104"/>
      <c r="B391" s="105">
        <f t="shared" si="5"/>
        <v>375</v>
      </c>
      <c r="C391" s="106" t="s">
        <v>418</v>
      </c>
      <c r="D391" s="107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108" t="s">
        <v>44</v>
      </c>
      <c r="F391" s="109">
        <v>0</v>
      </c>
      <c r="G391" s="110">
        <f>VLOOKUP(C391,'[8]Resumen Peso'!$B$1:$D$65536,3,0)*$C$14</f>
        <v>19431.793573017952</v>
      </c>
      <c r="H391" s="111"/>
      <c r="I391" s="112"/>
      <c r="J391" s="113">
        <f>+VLOOKUP(C391,'[8]Resumen Peso'!$B$1:$D$65536,3,0)</f>
        <v>12064.992506075538</v>
      </c>
      <c r="N391" s="83"/>
      <c r="O391" s="83"/>
      <c r="P391" s="83"/>
      <c r="Q391" s="83"/>
      <c r="R391" s="83"/>
    </row>
    <row r="392" spans="1:18" x14ac:dyDescent="0.2">
      <c r="A392" s="104"/>
      <c r="B392" s="105">
        <f t="shared" si="5"/>
        <v>376</v>
      </c>
      <c r="C392" s="106" t="s">
        <v>419</v>
      </c>
      <c r="D392" s="107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108" t="s">
        <v>44</v>
      </c>
      <c r="F392" s="109">
        <v>0</v>
      </c>
      <c r="G392" s="110">
        <f>VLOOKUP(C392,'[8]Resumen Peso'!$B$1:$D$65536,3,0)*$C$14</f>
        <v>20060.429444920774</v>
      </c>
      <c r="H392" s="111"/>
      <c r="I392" s="112"/>
      <c r="J392" s="113">
        <f>+VLOOKUP(C392,'[8]Resumen Peso'!$B$1:$D$65536,3,0)</f>
        <v>12455.305785961818</v>
      </c>
      <c r="N392" s="83"/>
      <c r="O392" s="83"/>
      <c r="P392" s="83"/>
      <c r="Q392" s="83"/>
      <c r="R392" s="83"/>
    </row>
    <row r="393" spans="1:18" x14ac:dyDescent="0.2">
      <c r="A393" s="104"/>
      <c r="B393" s="105">
        <f t="shared" si="5"/>
        <v>377</v>
      </c>
      <c r="C393" s="106" t="s">
        <v>420</v>
      </c>
      <c r="D393" s="107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108" t="s">
        <v>44</v>
      </c>
      <c r="F393" s="109">
        <v>0</v>
      </c>
      <c r="G393" s="110">
        <f>VLOOKUP(C393,'[8]Resumen Peso'!$B$1:$D$65536,3,0)*$C$14</f>
        <v>22363.912424660837</v>
      </c>
      <c r="H393" s="111"/>
      <c r="I393" s="112"/>
      <c r="J393" s="113">
        <f>+VLOOKUP(C393,'[8]Resumen Peso'!$B$1:$D$65536,3,0)</f>
        <v>13885.513696724434</v>
      </c>
      <c r="N393" s="83"/>
      <c r="O393" s="83"/>
      <c r="P393" s="83"/>
      <c r="Q393" s="83"/>
      <c r="R393" s="83"/>
    </row>
    <row r="394" spans="1:18" x14ac:dyDescent="0.2">
      <c r="A394" s="104"/>
      <c r="B394" s="105">
        <f t="shared" si="5"/>
        <v>378</v>
      </c>
      <c r="C394" s="106" t="s">
        <v>421</v>
      </c>
      <c r="D394" s="107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108" t="s">
        <v>44</v>
      </c>
      <c r="F394" s="109">
        <v>0</v>
      </c>
      <c r="G394" s="110">
        <f>VLOOKUP(C394,'[8]Resumen Peso'!$B$1:$D$65536,3,0)*$C$14</f>
        <v>24667.395404400904</v>
      </c>
      <c r="H394" s="111"/>
      <c r="I394" s="112"/>
      <c r="J394" s="113">
        <f>+VLOOKUP(C394,'[8]Resumen Peso'!$B$1:$D$65536,3,0)</f>
        <v>15315.72160748705</v>
      </c>
      <c r="N394" s="83"/>
      <c r="O394" s="83"/>
      <c r="P394" s="83"/>
      <c r="Q394" s="83"/>
      <c r="R394" s="83"/>
    </row>
    <row r="395" spans="1:18" x14ac:dyDescent="0.2">
      <c r="A395" s="104"/>
      <c r="B395" s="105">
        <f t="shared" si="5"/>
        <v>379</v>
      </c>
      <c r="C395" s="106" t="s">
        <v>422</v>
      </c>
      <c r="D395" s="107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108" t="s">
        <v>44</v>
      </c>
      <c r="F395" s="109">
        <v>0</v>
      </c>
      <c r="G395" s="110">
        <f>VLOOKUP(C395,'[8]Resumen Peso'!$B$1:$D$65536,3,0)*$C$14</f>
        <v>6146.328655469013</v>
      </c>
      <c r="H395" s="111"/>
      <c r="I395" s="112"/>
      <c r="J395" s="113">
        <f>+VLOOKUP(C395,'[8]Resumen Peso'!$B$1:$D$65536,3,0)</f>
        <v>3816.1896321850386</v>
      </c>
      <c r="N395" s="83"/>
      <c r="O395" s="83"/>
      <c r="P395" s="83"/>
      <c r="Q395" s="83"/>
      <c r="R395" s="83"/>
    </row>
    <row r="396" spans="1:18" x14ac:dyDescent="0.2">
      <c r="A396" s="104"/>
      <c r="B396" s="105">
        <f t="shared" si="5"/>
        <v>380</v>
      </c>
      <c r="C396" s="106" t="s">
        <v>423</v>
      </c>
      <c r="D396" s="107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108" t="s">
        <v>44</v>
      </c>
      <c r="F396" s="109">
        <v>0</v>
      </c>
      <c r="G396" s="110">
        <f>VLOOKUP(C396,'[8]Resumen Peso'!$B$1:$D$65536,3,0)*$C$14</f>
        <v>7032.2859391402226</v>
      </c>
      <c r="H396" s="111"/>
      <c r="I396" s="112"/>
      <c r="J396" s="113">
        <f>+VLOOKUP(C396,'[8]Resumen Peso'!$B$1:$D$65536,3,0)</f>
        <v>4366.2710206081074</v>
      </c>
      <c r="N396" s="83"/>
      <c r="O396" s="83"/>
      <c r="P396" s="83"/>
      <c r="Q396" s="83"/>
      <c r="R396" s="83"/>
    </row>
    <row r="397" spans="1:18" x14ac:dyDescent="0.2">
      <c r="A397" s="104"/>
      <c r="B397" s="105">
        <f t="shared" si="5"/>
        <v>381</v>
      </c>
      <c r="C397" s="106" t="s">
        <v>424</v>
      </c>
      <c r="D397" s="107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108" t="s">
        <v>44</v>
      </c>
      <c r="F397" s="109">
        <v>0</v>
      </c>
      <c r="G397" s="110">
        <f>VLOOKUP(C397,'[8]Resumen Peso'!$B$1:$D$65536,3,0)*$C$14</f>
        <v>7910.3328899215094</v>
      </c>
      <c r="H397" s="111"/>
      <c r="I397" s="112"/>
      <c r="J397" s="113">
        <f>+VLOOKUP(C397,'[8]Resumen Peso'!$B$1:$D$65536,3,0)</f>
        <v>4911.4409680631125</v>
      </c>
      <c r="N397" s="83"/>
      <c r="O397" s="83"/>
      <c r="P397" s="83"/>
      <c r="Q397" s="83"/>
      <c r="R397" s="83"/>
    </row>
    <row r="398" spans="1:18" x14ac:dyDescent="0.2">
      <c r="A398" s="104"/>
      <c r="B398" s="105">
        <f t="shared" si="5"/>
        <v>382</v>
      </c>
      <c r="C398" s="106" t="s">
        <v>425</v>
      </c>
      <c r="D398" s="107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108" t="s">
        <v>44</v>
      </c>
      <c r="F398" s="109">
        <v>0</v>
      </c>
      <c r="G398" s="110">
        <f>VLOOKUP(C398,'[8]Resumen Peso'!$B$1:$D$65536,3,0)*$C$14</f>
        <v>8780.4695078128752</v>
      </c>
      <c r="H398" s="111"/>
      <c r="I398" s="112"/>
      <c r="J398" s="113">
        <f>+VLOOKUP(C398,'[8]Resumen Peso'!$B$1:$D$65536,3,0)</f>
        <v>5451.6994745500551</v>
      </c>
      <c r="N398" s="83"/>
      <c r="O398" s="83"/>
      <c r="P398" s="83"/>
      <c r="Q398" s="83"/>
      <c r="R398" s="83"/>
    </row>
    <row r="399" spans="1:18" x14ac:dyDescent="0.2">
      <c r="A399" s="104"/>
      <c r="B399" s="105">
        <f t="shared" si="5"/>
        <v>383</v>
      </c>
      <c r="C399" s="106" t="s">
        <v>426</v>
      </c>
      <c r="D399" s="107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108" t="s">
        <v>44</v>
      </c>
      <c r="F399" s="109">
        <v>0</v>
      </c>
      <c r="G399" s="110">
        <f>VLOOKUP(C399,'[8]Resumen Peso'!$B$1:$D$65536,3,0)*$C$14</f>
        <v>9650.6061257042402</v>
      </c>
      <c r="H399" s="111"/>
      <c r="I399" s="112"/>
      <c r="J399" s="113">
        <f>+VLOOKUP(C399,'[8]Resumen Peso'!$B$1:$D$65536,3,0)</f>
        <v>5991.9579810369969</v>
      </c>
      <c r="N399" s="83"/>
      <c r="O399" s="83"/>
      <c r="P399" s="83"/>
      <c r="Q399" s="83"/>
      <c r="R399" s="83"/>
    </row>
    <row r="400" spans="1:18" x14ac:dyDescent="0.2">
      <c r="A400" s="104"/>
      <c r="B400" s="105">
        <f t="shared" si="5"/>
        <v>384</v>
      </c>
      <c r="C400" s="106" t="s">
        <v>427</v>
      </c>
      <c r="D400" s="107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108" t="s">
        <v>44</v>
      </c>
      <c r="F400" s="109">
        <v>0</v>
      </c>
      <c r="G400" s="110">
        <f>VLOOKUP(C400,'[8]Resumen Peso'!$B$1:$D$65536,3,0)*$C$14</f>
        <v>10819.104679537668</v>
      </c>
      <c r="H400" s="111"/>
      <c r="I400" s="112"/>
      <c r="J400" s="113">
        <f>+VLOOKUP(C400,'[8]Resumen Peso'!$B$1:$D$65536,3,0)</f>
        <v>6717.4662179573443</v>
      </c>
      <c r="N400" s="83"/>
      <c r="O400" s="83"/>
      <c r="P400" s="83"/>
      <c r="Q400" s="83"/>
      <c r="R400" s="83"/>
    </row>
    <row r="401" spans="1:18" x14ac:dyDescent="0.2">
      <c r="A401" s="104"/>
      <c r="B401" s="105">
        <f t="shared" si="5"/>
        <v>385</v>
      </c>
      <c r="C401" s="106" t="s">
        <v>428</v>
      </c>
      <c r="D401" s="107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108" t="s">
        <v>44</v>
      </c>
      <c r="F401" s="109">
        <v>0</v>
      </c>
      <c r="G401" s="110">
        <f>VLOOKUP(C401,'[8]Resumen Peso'!$B$1:$D$65536,3,0)*$C$14</f>
        <v>12007.885326900852</v>
      </c>
      <c r="H401" s="111"/>
      <c r="I401" s="112"/>
      <c r="J401" s="113">
        <f>+VLOOKUP(C401,'[8]Resumen Peso'!$B$1:$D$65536,3,0)</f>
        <v>7455.5673895198051</v>
      </c>
      <c r="N401" s="83"/>
      <c r="O401" s="83"/>
      <c r="P401" s="83"/>
      <c r="Q401" s="83"/>
      <c r="R401" s="83"/>
    </row>
    <row r="402" spans="1:18" x14ac:dyDescent="0.2">
      <c r="A402" s="104"/>
      <c r="B402" s="105">
        <f t="shared" ref="B402:B465" si="6">1+B401</f>
        <v>386</v>
      </c>
      <c r="C402" s="106" t="s">
        <v>429</v>
      </c>
      <c r="D402" s="107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108" t="s">
        <v>44</v>
      </c>
      <c r="F402" s="109">
        <v>0</v>
      </c>
      <c r="G402" s="110">
        <f>VLOOKUP(C402,'[8]Resumen Peso'!$B$1:$D$65536,3,0)*$C$14</f>
        <v>13196.665974264037</v>
      </c>
      <c r="H402" s="111"/>
      <c r="I402" s="112"/>
      <c r="J402" s="113">
        <f>+VLOOKUP(C402,'[8]Resumen Peso'!$B$1:$D$65536,3,0)</f>
        <v>8193.668561082266</v>
      </c>
      <c r="N402" s="83"/>
      <c r="O402" s="83"/>
      <c r="P402" s="83"/>
      <c r="Q402" s="83"/>
      <c r="R402" s="83"/>
    </row>
    <row r="403" spans="1:18" x14ac:dyDescent="0.2">
      <c r="A403" s="104"/>
      <c r="B403" s="105">
        <f t="shared" si="6"/>
        <v>387</v>
      </c>
      <c r="C403" s="106" t="s">
        <v>430</v>
      </c>
      <c r="D403" s="107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108" t="s">
        <v>44</v>
      </c>
      <c r="F403" s="109">
        <v>0</v>
      </c>
      <c r="G403" s="110">
        <f>VLOOKUP(C403,'[8]Resumen Peso'!$B$1:$D$65536,3,0)*$C$14</f>
        <v>14600.291705896134</v>
      </c>
      <c r="H403" s="111"/>
      <c r="I403" s="112"/>
      <c r="J403" s="113">
        <f>+VLOOKUP(C403,'[8]Resumen Peso'!$B$1:$D$65536,3,0)</f>
        <v>9065.1647443780166</v>
      </c>
      <c r="N403" s="83"/>
      <c r="O403" s="83"/>
      <c r="P403" s="83"/>
      <c r="Q403" s="83"/>
      <c r="R403" s="83"/>
    </row>
    <row r="404" spans="1:18" x14ac:dyDescent="0.2">
      <c r="A404" s="104"/>
      <c r="B404" s="105">
        <f t="shared" si="6"/>
        <v>388</v>
      </c>
      <c r="C404" s="106" t="s">
        <v>431</v>
      </c>
      <c r="D404" s="107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108" t="s">
        <v>44</v>
      </c>
      <c r="F404" s="109">
        <v>0</v>
      </c>
      <c r="G404" s="110">
        <f>VLOOKUP(C404,'[8]Resumen Peso'!$B$1:$D$65536,3,0)*$C$14</f>
        <v>16258.676732623755</v>
      </c>
      <c r="H404" s="111"/>
      <c r="I404" s="112"/>
      <c r="J404" s="113">
        <f>+VLOOKUP(C404,'[8]Resumen Peso'!$B$1:$D$65536,3,0)</f>
        <v>10094.838245409817</v>
      </c>
      <c r="N404" s="83"/>
      <c r="O404" s="83"/>
      <c r="P404" s="83"/>
      <c r="Q404" s="83"/>
      <c r="R404" s="83"/>
    </row>
    <row r="405" spans="1:18" x14ac:dyDescent="0.2">
      <c r="A405" s="104"/>
      <c r="B405" s="105">
        <f t="shared" si="6"/>
        <v>389</v>
      </c>
      <c r="C405" s="106" t="s">
        <v>432</v>
      </c>
      <c r="D405" s="107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108" t="s">
        <v>44</v>
      </c>
      <c r="F405" s="109">
        <v>0</v>
      </c>
      <c r="G405" s="110">
        <f>VLOOKUP(C405,'[8]Resumen Peso'!$B$1:$D$65536,3,0)*$C$14</f>
        <v>18209.717940538609</v>
      </c>
      <c r="H405" s="111"/>
      <c r="I405" s="112"/>
      <c r="J405" s="113">
        <f>+VLOOKUP(C405,'[8]Resumen Peso'!$B$1:$D$65536,3,0)</f>
        <v>11306.218834858997</v>
      </c>
      <c r="N405" s="83"/>
      <c r="O405" s="83"/>
      <c r="P405" s="83"/>
      <c r="Q405" s="83"/>
      <c r="R405" s="83"/>
    </row>
    <row r="406" spans="1:18" x14ac:dyDescent="0.2">
      <c r="A406" s="104"/>
      <c r="B406" s="105">
        <f t="shared" si="6"/>
        <v>390</v>
      </c>
      <c r="C406" s="106" t="s">
        <v>433</v>
      </c>
      <c r="D406" s="107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108" t="s">
        <v>44</v>
      </c>
      <c r="F406" s="109">
        <v>0</v>
      </c>
      <c r="G406" s="110">
        <f>VLOOKUP(C406,'[8]Resumen Peso'!$B$1:$D$65536,3,0)*$C$14</f>
        <v>18798.818574591762</v>
      </c>
      <c r="H406" s="111"/>
      <c r="I406" s="112"/>
      <c r="J406" s="113">
        <f>+VLOOKUP(C406,'[8]Resumen Peso'!$B$1:$D$65536,3,0)</f>
        <v>11671.985109004929</v>
      </c>
      <c r="N406" s="83"/>
      <c r="O406" s="83"/>
      <c r="P406" s="83"/>
      <c r="Q406" s="83"/>
      <c r="R406" s="83"/>
    </row>
    <row r="407" spans="1:18" x14ac:dyDescent="0.2">
      <c r="A407" s="104"/>
      <c r="B407" s="105">
        <f t="shared" si="6"/>
        <v>391</v>
      </c>
      <c r="C407" s="106" t="s">
        <v>434</v>
      </c>
      <c r="D407" s="107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108" t="s">
        <v>44</v>
      </c>
      <c r="F407" s="109">
        <v>0</v>
      </c>
      <c r="G407" s="110">
        <f>VLOOKUP(C407,'[8]Resumen Peso'!$B$1:$D$65536,3,0)*$C$14</f>
        <v>20957.434308352018</v>
      </c>
      <c r="H407" s="111"/>
      <c r="I407" s="112"/>
      <c r="J407" s="113">
        <f>+VLOOKUP(C407,'[8]Resumen Peso'!$B$1:$D$65536,3,0)</f>
        <v>13012.246498333254</v>
      </c>
      <c r="N407" s="83"/>
      <c r="O407" s="83"/>
      <c r="P407" s="83"/>
      <c r="Q407" s="83"/>
      <c r="R407" s="83"/>
    </row>
    <row r="408" spans="1:18" x14ac:dyDescent="0.2">
      <c r="A408" s="104"/>
      <c r="B408" s="105">
        <f t="shared" si="6"/>
        <v>392</v>
      </c>
      <c r="C408" s="106" t="s">
        <v>435</v>
      </c>
      <c r="D408" s="107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108" t="s">
        <v>44</v>
      </c>
      <c r="F408" s="109">
        <v>0</v>
      </c>
      <c r="G408" s="110">
        <f>VLOOKUP(C408,'[8]Resumen Peso'!$B$1:$D$65536,3,0)*$C$14</f>
        <v>23116.050042112278</v>
      </c>
      <c r="H408" s="111"/>
      <c r="I408" s="112"/>
      <c r="J408" s="113">
        <f>+VLOOKUP(C408,'[8]Resumen Peso'!$B$1:$D$65536,3,0)</f>
        <v>14352.507887661579</v>
      </c>
      <c r="N408" s="83"/>
      <c r="O408" s="83"/>
      <c r="P408" s="83"/>
      <c r="Q408" s="83"/>
      <c r="R408" s="83"/>
    </row>
    <row r="409" spans="1:18" x14ac:dyDescent="0.2">
      <c r="A409" s="104"/>
      <c r="B409" s="105">
        <f t="shared" si="6"/>
        <v>393</v>
      </c>
      <c r="C409" s="106" t="s">
        <v>436</v>
      </c>
      <c r="D409" s="107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108" t="s">
        <v>44</v>
      </c>
      <c r="F409" s="109">
        <v>0</v>
      </c>
      <c r="G409" s="110">
        <f>VLOOKUP(C409,'[8]Resumen Peso'!$B$1:$D$65536,3,0)*$C$14</f>
        <v>5735.4865200072591</v>
      </c>
      <c r="H409" s="111"/>
      <c r="I409" s="112"/>
      <c r="J409" s="113">
        <f>+VLOOKUP(C409,'[8]Resumen Peso'!$B$1:$D$65536,3,0)</f>
        <v>3561.1021505843223</v>
      </c>
      <c r="N409" s="83"/>
      <c r="O409" s="83"/>
      <c r="P409" s="83"/>
      <c r="Q409" s="83"/>
      <c r="R409" s="83"/>
    </row>
    <row r="410" spans="1:18" x14ac:dyDescent="0.2">
      <c r="A410" s="104"/>
      <c r="B410" s="105">
        <f t="shared" si="6"/>
        <v>394</v>
      </c>
      <c r="C410" s="106" t="s">
        <v>437</v>
      </c>
      <c r="D410" s="107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108" t="s">
        <v>44</v>
      </c>
      <c r="F410" s="109">
        <v>0</v>
      </c>
      <c r="G410" s="110">
        <f>VLOOKUP(C410,'[8]Resumen Peso'!$B$1:$D$65536,3,0)*$C$14</f>
        <v>6562.2233156839811</v>
      </c>
      <c r="H410" s="111"/>
      <c r="I410" s="112"/>
      <c r="J410" s="113">
        <f>+VLOOKUP(C410,'[8]Resumen Peso'!$B$1:$D$65536,3,0)</f>
        <v>4074.4141722901709</v>
      </c>
      <c r="N410" s="83"/>
      <c r="O410" s="83"/>
      <c r="P410" s="83"/>
      <c r="Q410" s="83"/>
      <c r="R410" s="83"/>
    </row>
    <row r="411" spans="1:18" x14ac:dyDescent="0.2">
      <c r="A411" s="104"/>
      <c r="B411" s="105">
        <f t="shared" si="6"/>
        <v>395</v>
      </c>
      <c r="C411" s="106" t="s">
        <v>438</v>
      </c>
      <c r="D411" s="107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108" t="s">
        <v>44</v>
      </c>
      <c r="F411" s="109">
        <v>0</v>
      </c>
      <c r="G411" s="110">
        <f>VLOOKUP(C411,'[8]Resumen Peso'!$B$1:$D$65536,3,0)*$C$14</f>
        <v>7381.5785328278753</v>
      </c>
      <c r="H411" s="111"/>
      <c r="I411" s="112"/>
      <c r="J411" s="113">
        <f>+VLOOKUP(C411,'[8]Resumen Peso'!$B$1:$D$65536,3,0)</f>
        <v>4583.1430509450738</v>
      </c>
      <c r="N411" s="83"/>
      <c r="O411" s="83"/>
      <c r="P411" s="83"/>
      <c r="Q411" s="83"/>
      <c r="R411" s="83"/>
    </row>
    <row r="412" spans="1:18" x14ac:dyDescent="0.2">
      <c r="A412" s="104"/>
      <c r="B412" s="105">
        <f t="shared" si="6"/>
        <v>396</v>
      </c>
      <c r="C412" s="106" t="s">
        <v>439</v>
      </c>
      <c r="D412" s="107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108" t="s">
        <v>44</v>
      </c>
      <c r="F412" s="109">
        <v>0</v>
      </c>
      <c r="G412" s="110">
        <f>VLOOKUP(C412,'[8]Resumen Peso'!$B$1:$D$65536,3,0)*$C$14</f>
        <v>8193.5521714389415</v>
      </c>
      <c r="H412" s="111"/>
      <c r="I412" s="112"/>
      <c r="J412" s="113">
        <f>+VLOOKUP(C412,'[8]Resumen Peso'!$B$1:$D$65536,3,0)</f>
        <v>5087.288786549032</v>
      </c>
      <c r="N412" s="83"/>
      <c r="O412" s="83"/>
      <c r="P412" s="83"/>
      <c r="Q412" s="83"/>
      <c r="R412" s="83"/>
    </row>
    <row r="413" spans="1:18" x14ac:dyDescent="0.2">
      <c r="A413" s="104"/>
      <c r="B413" s="105">
        <f t="shared" si="6"/>
        <v>397</v>
      </c>
      <c r="C413" s="106" t="s">
        <v>440</v>
      </c>
      <c r="D413" s="107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108" t="s">
        <v>44</v>
      </c>
      <c r="F413" s="109">
        <v>0</v>
      </c>
      <c r="G413" s="110">
        <f>VLOOKUP(C413,'[8]Resumen Peso'!$B$1:$D$65536,3,0)*$C$14</f>
        <v>9005.5258100500087</v>
      </c>
      <c r="H413" s="111"/>
      <c r="I413" s="112"/>
      <c r="J413" s="113">
        <f>+VLOOKUP(C413,'[8]Resumen Peso'!$B$1:$D$65536,3,0)</f>
        <v>5591.4345221529902</v>
      </c>
      <c r="N413" s="83"/>
      <c r="O413" s="83"/>
      <c r="P413" s="83"/>
      <c r="Q413" s="83"/>
      <c r="R413" s="83"/>
    </row>
    <row r="414" spans="1:18" x14ac:dyDescent="0.2">
      <c r="A414" s="104"/>
      <c r="B414" s="105">
        <f t="shared" si="6"/>
        <v>398</v>
      </c>
      <c r="C414" s="106" t="s">
        <v>441</v>
      </c>
      <c r="D414" s="107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108" t="s">
        <v>44</v>
      </c>
      <c r="F414" s="109">
        <v>0</v>
      </c>
      <c r="G414" s="110">
        <f>VLOOKUP(C414,'[8]Resumen Peso'!$B$1:$D$65536,3,0)*$C$14</f>
        <v>10095.917827762276</v>
      </c>
      <c r="H414" s="111"/>
      <c r="I414" s="112"/>
      <c r="J414" s="113">
        <f>+VLOOKUP(C414,'[8]Resumen Peso'!$B$1:$D$65536,3,0)</f>
        <v>6268.4472473524947</v>
      </c>
      <c r="N414" s="83"/>
      <c r="O414" s="83"/>
      <c r="P414" s="83"/>
      <c r="Q414" s="83"/>
      <c r="R414" s="83"/>
    </row>
    <row r="415" spans="1:18" x14ac:dyDescent="0.2">
      <c r="A415" s="104"/>
      <c r="B415" s="105">
        <f t="shared" si="6"/>
        <v>399</v>
      </c>
      <c r="C415" s="106" t="s">
        <v>442</v>
      </c>
      <c r="D415" s="107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108" t="s">
        <v>44</v>
      </c>
      <c r="F415" s="109">
        <v>0</v>
      </c>
      <c r="G415" s="110">
        <f>VLOOKUP(C415,'[8]Resumen Peso'!$B$1:$D$65536,3,0)*$C$14</f>
        <v>11205.236212832715</v>
      </c>
      <c r="H415" s="111"/>
      <c r="I415" s="112"/>
      <c r="J415" s="113">
        <f>+VLOOKUP(C415,'[8]Resumen Peso'!$B$1:$D$65536,3,0)</f>
        <v>6957.2111513346217</v>
      </c>
      <c r="N415" s="83"/>
      <c r="O415" s="83"/>
      <c r="P415" s="83"/>
      <c r="Q415" s="83"/>
      <c r="R415" s="83"/>
    </row>
    <row r="416" spans="1:18" x14ac:dyDescent="0.2">
      <c r="A416" s="104"/>
      <c r="B416" s="105">
        <f t="shared" si="6"/>
        <v>400</v>
      </c>
      <c r="C416" s="106" t="s">
        <v>443</v>
      </c>
      <c r="D416" s="107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108" t="s">
        <v>44</v>
      </c>
      <c r="F416" s="109">
        <v>0</v>
      </c>
      <c r="G416" s="110">
        <f>VLOOKUP(C416,'[8]Resumen Peso'!$B$1:$D$65536,3,0)*$C$14</f>
        <v>12314.554597903152</v>
      </c>
      <c r="H416" s="111"/>
      <c r="I416" s="112"/>
      <c r="J416" s="113">
        <f>+VLOOKUP(C416,'[8]Resumen Peso'!$B$1:$D$65536,3,0)</f>
        <v>7645.9750553167487</v>
      </c>
      <c r="N416" s="83"/>
      <c r="O416" s="83"/>
      <c r="P416" s="83"/>
      <c r="Q416" s="83"/>
      <c r="R416" s="83"/>
    </row>
    <row r="417" spans="1:18" x14ac:dyDescent="0.2">
      <c r="A417" s="104"/>
      <c r="B417" s="105">
        <f t="shared" si="6"/>
        <v>401</v>
      </c>
      <c r="C417" s="106" t="s">
        <v>444</v>
      </c>
      <c r="D417" s="107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108" t="s">
        <v>44</v>
      </c>
      <c r="F417" s="109">
        <v>0</v>
      </c>
      <c r="G417" s="110">
        <f>VLOOKUP(C417,'[8]Resumen Peso'!$B$1:$D$65536,3,0)*$C$14</f>
        <v>13624.357069293594</v>
      </c>
      <c r="H417" s="111"/>
      <c r="I417" s="112"/>
      <c r="J417" s="113">
        <f>+VLOOKUP(C417,'[8]Resumen Peso'!$B$1:$D$65536,3,0)</f>
        <v>8459.2173812185556</v>
      </c>
      <c r="N417" s="83"/>
      <c r="O417" s="83"/>
      <c r="P417" s="83"/>
      <c r="Q417" s="83"/>
      <c r="R417" s="83"/>
    </row>
    <row r="418" spans="1:18" x14ac:dyDescent="0.2">
      <c r="A418" s="104"/>
      <c r="B418" s="105">
        <f t="shared" si="6"/>
        <v>402</v>
      </c>
      <c r="C418" s="106" t="s">
        <v>445</v>
      </c>
      <c r="D418" s="107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108" t="s">
        <v>44</v>
      </c>
      <c r="F418" s="109">
        <v>0</v>
      </c>
      <c r="G418" s="110">
        <f>VLOOKUP(C418,'[8]Resumen Peso'!$B$1:$D$65536,3,0)*$C$14</f>
        <v>15171.889832175495</v>
      </c>
      <c r="H418" s="111"/>
      <c r="I418" s="112"/>
      <c r="J418" s="113">
        <f>+VLOOKUP(C418,'[8]Resumen Peso'!$B$1:$D$65536,3,0)</f>
        <v>9420.0638989070776</v>
      </c>
      <c r="N418" s="83"/>
      <c r="O418" s="83"/>
      <c r="P418" s="83"/>
      <c r="Q418" s="83"/>
      <c r="R418" s="83"/>
    </row>
    <row r="419" spans="1:18" x14ac:dyDescent="0.2">
      <c r="A419" s="104"/>
      <c r="B419" s="105">
        <f t="shared" si="6"/>
        <v>403</v>
      </c>
      <c r="C419" s="106" t="s">
        <v>446</v>
      </c>
      <c r="D419" s="107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108" t="s">
        <v>44</v>
      </c>
      <c r="F419" s="109">
        <v>0</v>
      </c>
      <c r="G419" s="110">
        <f>VLOOKUP(C419,'[8]Resumen Peso'!$B$1:$D$65536,3,0)*$C$14</f>
        <v>16992.516612036557</v>
      </c>
      <c r="H419" s="111"/>
      <c r="I419" s="112"/>
      <c r="J419" s="113">
        <f>+VLOOKUP(C419,'[8]Resumen Peso'!$B$1:$D$65536,3,0)</f>
        <v>10550.471566775928</v>
      </c>
      <c r="N419" s="83"/>
      <c r="O419" s="83"/>
      <c r="P419" s="83"/>
      <c r="Q419" s="83"/>
      <c r="R419" s="83"/>
    </row>
    <row r="420" spans="1:18" x14ac:dyDescent="0.2">
      <c r="A420" s="104"/>
      <c r="B420" s="105">
        <f t="shared" si="6"/>
        <v>404</v>
      </c>
      <c r="C420" s="106" t="s">
        <v>447</v>
      </c>
      <c r="D420" s="107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108" t="s">
        <v>44</v>
      </c>
      <c r="F420" s="109">
        <v>0</v>
      </c>
      <c r="G420" s="110">
        <f>VLOOKUP(C420,'[8]Resumen Peso'!$B$1:$D$65536,3,0)*$C$14</f>
        <v>17542.239696325767</v>
      </c>
      <c r="H420" s="111"/>
      <c r="I420" s="112"/>
      <c r="J420" s="113">
        <f>+VLOOKUP(C420,'[8]Resumen Peso'!$B$1:$D$65536,3,0)</f>
        <v>10891.788742025026</v>
      </c>
      <c r="N420" s="83"/>
      <c r="O420" s="83"/>
      <c r="P420" s="83"/>
      <c r="Q420" s="83"/>
      <c r="R420" s="83"/>
    </row>
    <row r="421" spans="1:18" x14ac:dyDescent="0.2">
      <c r="A421" s="104"/>
      <c r="B421" s="105">
        <f t="shared" si="6"/>
        <v>405</v>
      </c>
      <c r="C421" s="106" t="s">
        <v>448</v>
      </c>
      <c r="D421" s="107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108" t="s">
        <v>44</v>
      </c>
      <c r="F421" s="109">
        <v>0</v>
      </c>
      <c r="G421" s="110">
        <f>VLOOKUP(C421,'[8]Resumen Peso'!$B$1:$D$65536,3,0)*$C$14</f>
        <v>19556.565993674212</v>
      </c>
      <c r="H421" s="111"/>
      <c r="I421" s="112"/>
      <c r="J421" s="113">
        <f>+VLOOKUP(C421,'[8]Resumen Peso'!$B$1:$D$65536,3,0)</f>
        <v>12142.462365691223</v>
      </c>
      <c r="N421" s="83"/>
      <c r="O421" s="83"/>
      <c r="P421" s="83"/>
      <c r="Q421" s="83"/>
      <c r="R421" s="83"/>
    </row>
    <row r="422" spans="1:18" x14ac:dyDescent="0.2">
      <c r="A422" s="104"/>
      <c r="B422" s="105">
        <f t="shared" si="6"/>
        <v>406</v>
      </c>
      <c r="C422" s="106" t="s">
        <v>449</v>
      </c>
      <c r="D422" s="107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108" t="s">
        <v>44</v>
      </c>
      <c r="F422" s="109">
        <v>0</v>
      </c>
      <c r="G422" s="110">
        <f>VLOOKUP(C422,'[8]Resumen Peso'!$B$1:$D$65536,3,0)*$C$14</f>
        <v>21570.892291022657</v>
      </c>
      <c r="H422" s="111"/>
      <c r="I422" s="112"/>
      <c r="J422" s="113">
        <f>+VLOOKUP(C422,'[8]Resumen Peso'!$B$1:$D$65536,3,0)</f>
        <v>13393.135989357419</v>
      </c>
      <c r="N422" s="83"/>
      <c r="O422" s="83"/>
      <c r="P422" s="83"/>
      <c r="Q422" s="83"/>
      <c r="R422" s="83"/>
    </row>
    <row r="423" spans="1:18" x14ac:dyDescent="0.2">
      <c r="A423" s="104"/>
      <c r="B423" s="105">
        <f t="shared" si="6"/>
        <v>407</v>
      </c>
      <c r="C423" s="106" t="s">
        <v>450</v>
      </c>
      <c r="D423" s="107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108" t="s">
        <v>44</v>
      </c>
      <c r="F423" s="109">
        <v>0</v>
      </c>
      <c r="G423" s="110">
        <f>VLOOKUP(C423,'[8]Resumen Peso'!$B$1:$D$65536,3,0)*$C$14</f>
        <v>8157.7467053737746</v>
      </c>
      <c r="H423" s="111"/>
      <c r="I423" s="112"/>
      <c r="J423" s="113">
        <f>+VLOOKUP(C423,'[8]Resumen Peso'!$B$1:$D$65536,3,0)</f>
        <v>5065.0575561621145</v>
      </c>
      <c r="N423" s="83"/>
      <c r="O423" s="83"/>
      <c r="P423" s="83"/>
      <c r="Q423" s="83"/>
      <c r="R423" s="83"/>
    </row>
    <row r="424" spans="1:18" x14ac:dyDescent="0.2">
      <c r="A424" s="104"/>
      <c r="B424" s="105">
        <f t="shared" si="6"/>
        <v>408</v>
      </c>
      <c r="C424" s="106" t="s">
        <v>451</v>
      </c>
      <c r="D424" s="107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108" t="s">
        <v>44</v>
      </c>
      <c r="F424" s="109">
        <v>0</v>
      </c>
      <c r="G424" s="110">
        <f>VLOOKUP(C424,'[8]Resumen Peso'!$B$1:$D$65536,3,0)*$C$14</f>
        <v>9333.6381223645876</v>
      </c>
      <c r="H424" s="111"/>
      <c r="I424" s="112"/>
      <c r="J424" s="113">
        <f>+VLOOKUP(C424,'[8]Resumen Peso'!$B$1:$D$65536,3,0)</f>
        <v>5795.1559426359318</v>
      </c>
      <c r="N424" s="83"/>
      <c r="O424" s="83"/>
      <c r="P424" s="83"/>
      <c r="Q424" s="83"/>
      <c r="R424" s="83"/>
    </row>
    <row r="425" spans="1:18" x14ac:dyDescent="0.2">
      <c r="A425" s="104"/>
      <c r="B425" s="105">
        <f t="shared" si="6"/>
        <v>409</v>
      </c>
      <c r="C425" s="106" t="s">
        <v>452</v>
      </c>
      <c r="D425" s="107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108" t="s">
        <v>44</v>
      </c>
      <c r="F425" s="109">
        <v>0</v>
      </c>
      <c r="G425" s="110">
        <f>VLOOKUP(C425,'[8]Resumen Peso'!$B$1:$D$65536,3,0)*$C$14</f>
        <v>10499.030508846556</v>
      </c>
      <c r="H425" s="111"/>
      <c r="I425" s="112"/>
      <c r="J425" s="113">
        <f>+VLOOKUP(C425,'[8]Resumen Peso'!$B$1:$D$65536,3,0)</f>
        <v>6518.7355935162341</v>
      </c>
      <c r="N425" s="83"/>
      <c r="O425" s="83"/>
      <c r="P425" s="83"/>
      <c r="Q425" s="83"/>
      <c r="R425" s="83"/>
    </row>
    <row r="426" spans="1:18" x14ac:dyDescent="0.2">
      <c r="A426" s="104"/>
      <c r="B426" s="105">
        <f t="shared" si="6"/>
        <v>410</v>
      </c>
      <c r="C426" s="106" t="s">
        <v>453</v>
      </c>
      <c r="D426" s="107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108" t="s">
        <v>44</v>
      </c>
      <c r="F426" s="109">
        <v>0</v>
      </c>
      <c r="G426" s="110">
        <f>VLOOKUP(C426,'[8]Resumen Peso'!$B$1:$D$65536,3,0)*$C$14</f>
        <v>11653.923864819677</v>
      </c>
      <c r="H426" s="111"/>
      <c r="I426" s="112"/>
      <c r="J426" s="113">
        <f>+VLOOKUP(C426,'[8]Resumen Peso'!$B$1:$D$65536,3,0)</f>
        <v>7235.7965088030205</v>
      </c>
      <c r="N426" s="83"/>
      <c r="O426" s="83"/>
      <c r="P426" s="83"/>
      <c r="Q426" s="83"/>
      <c r="R426" s="83"/>
    </row>
    <row r="427" spans="1:18" x14ac:dyDescent="0.2">
      <c r="A427" s="104"/>
      <c r="B427" s="105">
        <f t="shared" si="6"/>
        <v>411</v>
      </c>
      <c r="C427" s="106" t="s">
        <v>454</v>
      </c>
      <c r="D427" s="107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108" t="s">
        <v>44</v>
      </c>
      <c r="F427" s="109">
        <v>0</v>
      </c>
      <c r="G427" s="110">
        <f>VLOOKUP(C427,'[8]Resumen Peso'!$B$1:$D$65536,3,0)*$C$14</f>
        <v>12808.817220792796</v>
      </c>
      <c r="H427" s="111"/>
      <c r="I427" s="112"/>
      <c r="J427" s="113">
        <f>+VLOOKUP(C427,'[8]Resumen Peso'!$B$1:$D$65536,3,0)</f>
        <v>7952.8574240898051</v>
      </c>
      <c r="N427" s="83"/>
      <c r="O427" s="83"/>
      <c r="P427" s="83"/>
      <c r="Q427" s="83"/>
      <c r="R427" s="83"/>
    </row>
    <row r="428" spans="1:18" x14ac:dyDescent="0.2">
      <c r="A428" s="104"/>
      <c r="B428" s="105">
        <f t="shared" si="6"/>
        <v>412</v>
      </c>
      <c r="C428" s="106" t="s">
        <v>455</v>
      </c>
      <c r="D428" s="107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108" t="s">
        <v>44</v>
      </c>
      <c r="F428" s="109">
        <v>0</v>
      </c>
      <c r="G428" s="110">
        <f>VLOOKUP(C428,'[8]Resumen Peso'!$B$1:$D$65536,3,0)*$C$14</f>
        <v>14359.713009498593</v>
      </c>
      <c r="H428" s="111"/>
      <c r="I428" s="112"/>
      <c r="J428" s="113">
        <f>+VLOOKUP(C428,'[8]Resumen Peso'!$B$1:$D$65536,3,0)</f>
        <v>8915.7920084928373</v>
      </c>
      <c r="N428" s="83"/>
      <c r="O428" s="83"/>
      <c r="P428" s="83"/>
      <c r="Q428" s="83"/>
      <c r="R428" s="83"/>
    </row>
    <row r="429" spans="1:18" x14ac:dyDescent="0.2">
      <c r="A429" s="104"/>
      <c r="B429" s="105">
        <f t="shared" si="6"/>
        <v>413</v>
      </c>
      <c r="C429" s="106" t="s">
        <v>456</v>
      </c>
      <c r="D429" s="107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108" t="s">
        <v>44</v>
      </c>
      <c r="F429" s="109">
        <v>0</v>
      </c>
      <c r="G429" s="110">
        <f>VLOOKUP(C429,'[8]Resumen Peso'!$B$1:$D$65536,3,0)*$C$14</f>
        <v>15937.528312429073</v>
      </c>
      <c r="H429" s="111"/>
      <c r="I429" s="112"/>
      <c r="J429" s="113">
        <f>+VLOOKUP(C429,'[8]Resumen Peso'!$B$1:$D$65536,3,0)</f>
        <v>9895.4406309576443</v>
      </c>
      <c r="N429" s="83"/>
      <c r="O429" s="83"/>
      <c r="P429" s="83"/>
      <c r="Q429" s="83"/>
      <c r="R429" s="83"/>
    </row>
    <row r="430" spans="1:18" x14ac:dyDescent="0.2">
      <c r="A430" s="104"/>
      <c r="B430" s="105">
        <f t="shared" si="6"/>
        <v>414</v>
      </c>
      <c r="C430" s="106" t="s">
        <v>457</v>
      </c>
      <c r="D430" s="107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108" t="s">
        <v>44</v>
      </c>
      <c r="F430" s="109">
        <v>0</v>
      </c>
      <c r="G430" s="110">
        <f>VLOOKUP(C430,'[8]Resumen Peso'!$B$1:$D$65536,3,0)*$C$14</f>
        <v>17515.34361535955</v>
      </c>
      <c r="H430" s="111"/>
      <c r="I430" s="112"/>
      <c r="J430" s="113">
        <f>+VLOOKUP(C430,'[8]Resumen Peso'!$B$1:$D$65536,3,0)</f>
        <v>10875.089253422451</v>
      </c>
      <c r="N430" s="83"/>
      <c r="O430" s="83"/>
      <c r="P430" s="83"/>
      <c r="Q430" s="83"/>
      <c r="R430" s="83"/>
    </row>
    <row r="431" spans="1:18" x14ac:dyDescent="0.2">
      <c r="A431" s="104"/>
      <c r="B431" s="105">
        <f t="shared" si="6"/>
        <v>415</v>
      </c>
      <c r="C431" s="106" t="s">
        <v>458</v>
      </c>
      <c r="D431" s="107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108" t="s">
        <v>44</v>
      </c>
      <c r="F431" s="109">
        <v>0</v>
      </c>
      <c r="G431" s="110">
        <f>VLOOKUP(C431,'[8]Resumen Peso'!$B$1:$D$65536,3,0)*$C$14</f>
        <v>19378.313174856012</v>
      </c>
      <c r="H431" s="111"/>
      <c r="I431" s="112"/>
      <c r="J431" s="113">
        <f>+VLOOKUP(C431,'[8]Resumen Peso'!$B$1:$D$65536,3,0)</f>
        <v>12031.787099656352</v>
      </c>
      <c r="N431" s="83"/>
      <c r="O431" s="83"/>
      <c r="P431" s="83"/>
      <c r="Q431" s="83"/>
      <c r="R431" s="83"/>
    </row>
    <row r="432" spans="1:18" x14ac:dyDescent="0.2">
      <c r="A432" s="104"/>
      <c r="B432" s="105">
        <f t="shared" si="6"/>
        <v>416</v>
      </c>
      <c r="C432" s="106" t="s">
        <v>459</v>
      </c>
      <c r="D432" s="107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108" t="s">
        <v>44</v>
      </c>
      <c r="F432" s="109">
        <v>0</v>
      </c>
      <c r="G432" s="110">
        <f>VLOOKUP(C432,'[8]Resumen Peso'!$B$1:$D$65536,3,0)*$C$14</f>
        <v>21579.413335028967</v>
      </c>
      <c r="H432" s="111"/>
      <c r="I432" s="112"/>
      <c r="J432" s="113">
        <f>+VLOOKUP(C432,'[8]Resumen Peso'!$B$1:$D$65536,3,0)</f>
        <v>13398.426614316651</v>
      </c>
      <c r="N432" s="83"/>
      <c r="O432" s="83"/>
      <c r="P432" s="83"/>
      <c r="Q432" s="83"/>
      <c r="R432" s="83"/>
    </row>
    <row r="433" spans="1:18" x14ac:dyDescent="0.2">
      <c r="A433" s="104"/>
      <c r="B433" s="105">
        <f t="shared" si="6"/>
        <v>417</v>
      </c>
      <c r="C433" s="106" t="s">
        <v>460</v>
      </c>
      <c r="D433" s="107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108" t="s">
        <v>44</v>
      </c>
      <c r="F433" s="109">
        <v>0</v>
      </c>
      <c r="G433" s="110">
        <f>VLOOKUP(C433,'[8]Resumen Peso'!$B$1:$D$65536,3,0)*$C$14</f>
        <v>24168.942935232444</v>
      </c>
      <c r="H433" s="111"/>
      <c r="I433" s="112"/>
      <c r="J433" s="113">
        <f>+VLOOKUP(C433,'[8]Resumen Peso'!$B$1:$D$65536,3,0)</f>
        <v>15006.237808034652</v>
      </c>
      <c r="N433" s="83"/>
      <c r="O433" s="83"/>
      <c r="P433" s="83"/>
      <c r="Q433" s="83"/>
      <c r="R433" s="83"/>
    </row>
    <row r="434" spans="1:18" x14ac:dyDescent="0.2">
      <c r="A434" s="104"/>
      <c r="B434" s="105">
        <f t="shared" si="6"/>
        <v>418</v>
      </c>
      <c r="C434" s="106" t="s">
        <v>461</v>
      </c>
      <c r="D434" s="107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108" t="s">
        <v>44</v>
      </c>
      <c r="F434" s="109">
        <v>0</v>
      </c>
      <c r="G434" s="110">
        <f>VLOOKUP(C434,'[8]Resumen Peso'!$B$1:$D$65536,3,0)*$C$14</f>
        <v>24950.829818600545</v>
      </c>
      <c r="H434" s="111"/>
      <c r="I434" s="112"/>
      <c r="J434" s="113">
        <f>+VLOOKUP(C434,'[8]Resumen Peso'!$B$1:$D$65536,3,0)</f>
        <v>15491.702999551184</v>
      </c>
      <c r="N434" s="83"/>
      <c r="O434" s="83"/>
      <c r="P434" s="83"/>
      <c r="Q434" s="83"/>
      <c r="R434" s="83"/>
    </row>
    <row r="435" spans="1:18" x14ac:dyDescent="0.2">
      <c r="A435" s="104"/>
      <c r="B435" s="105">
        <f t="shared" si="6"/>
        <v>419</v>
      </c>
      <c r="C435" s="106" t="s">
        <v>462</v>
      </c>
      <c r="D435" s="107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108" t="s">
        <v>44</v>
      </c>
      <c r="F435" s="109">
        <v>0</v>
      </c>
      <c r="G435" s="110">
        <f>VLOOKUP(C435,'[8]Resumen Peso'!$B$1:$D$65536,3,0)*$C$14</f>
        <v>27815.863788852334</v>
      </c>
      <c r="H435" s="111"/>
      <c r="I435" s="112"/>
      <c r="J435" s="113">
        <f>+VLOOKUP(C435,'[8]Resumen Peso'!$B$1:$D$65536,3,0)</f>
        <v>17270.571905854162</v>
      </c>
      <c r="N435" s="83"/>
      <c r="O435" s="83"/>
      <c r="P435" s="83"/>
      <c r="Q435" s="83"/>
      <c r="R435" s="83"/>
    </row>
    <row r="436" spans="1:18" x14ac:dyDescent="0.2">
      <c r="A436" s="104"/>
      <c r="B436" s="105">
        <f t="shared" si="6"/>
        <v>420</v>
      </c>
      <c r="C436" s="106" t="s">
        <v>463</v>
      </c>
      <c r="D436" s="107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108" t="s">
        <v>44</v>
      </c>
      <c r="F436" s="109">
        <v>0</v>
      </c>
      <c r="G436" s="110">
        <f>VLOOKUP(C436,'[8]Resumen Peso'!$B$1:$D$65536,3,0)*$C$14</f>
        <v>30680.897759104122</v>
      </c>
      <c r="H436" s="111"/>
      <c r="I436" s="112"/>
      <c r="J436" s="113">
        <f>+VLOOKUP(C436,'[8]Resumen Peso'!$B$1:$D$65536,3,0)</f>
        <v>19049.44081215714</v>
      </c>
      <c r="N436" s="83"/>
      <c r="O436" s="83"/>
      <c r="P436" s="83"/>
      <c r="Q436" s="83"/>
      <c r="R436" s="83"/>
    </row>
    <row r="437" spans="1:18" x14ac:dyDescent="0.2">
      <c r="A437" s="104"/>
      <c r="B437" s="105">
        <f t="shared" si="6"/>
        <v>421</v>
      </c>
      <c r="C437" s="106" t="s">
        <v>464</v>
      </c>
      <c r="D437" s="107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108" t="s">
        <v>44</v>
      </c>
      <c r="F437" s="109">
        <v>0</v>
      </c>
      <c r="G437" s="110">
        <f>VLOOKUP(C437,'[8]Resumen Peso'!$B$1:$D$65536,3,0)*$C$14</f>
        <v>6977.0954404094591</v>
      </c>
      <c r="H437" s="111"/>
      <c r="I437" s="112"/>
      <c r="J437" s="113">
        <f>+VLOOKUP(C437,'[8]Resumen Peso'!$B$1:$D$65536,3,0)</f>
        <v>4332.0038310617019</v>
      </c>
      <c r="N437" s="83"/>
      <c r="O437" s="83"/>
      <c r="P437" s="83"/>
      <c r="Q437" s="83"/>
      <c r="R437" s="83"/>
    </row>
    <row r="438" spans="1:18" x14ac:dyDescent="0.2">
      <c r="A438" s="104"/>
      <c r="B438" s="105">
        <f t="shared" si="6"/>
        <v>422</v>
      </c>
      <c r="C438" s="106" t="s">
        <v>465</v>
      </c>
      <c r="D438" s="107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108" t="s">
        <v>44</v>
      </c>
      <c r="F438" s="109">
        <v>0</v>
      </c>
      <c r="G438" s="110">
        <f>VLOOKUP(C438,'[8]Resumen Peso'!$B$1:$D$65536,3,0)*$C$14</f>
        <v>7982.8028912792897</v>
      </c>
      <c r="H438" s="111"/>
      <c r="I438" s="112"/>
      <c r="J438" s="113">
        <f>+VLOOKUP(C438,'[8]Resumen Peso'!$B$1:$D$65536,3,0)</f>
        <v>4956.4368157192439</v>
      </c>
      <c r="N438" s="83"/>
      <c r="O438" s="83"/>
      <c r="P438" s="83"/>
      <c r="Q438" s="83"/>
      <c r="R438" s="83"/>
    </row>
    <row r="439" spans="1:18" x14ac:dyDescent="0.2">
      <c r="A439" s="104"/>
      <c r="B439" s="105">
        <f t="shared" si="6"/>
        <v>423</v>
      </c>
      <c r="C439" s="106" t="s">
        <v>466</v>
      </c>
      <c r="D439" s="107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108" t="s">
        <v>44</v>
      </c>
      <c r="F439" s="109">
        <v>0</v>
      </c>
      <c r="G439" s="110">
        <f>VLOOKUP(C439,'[8]Resumen Peso'!$B$1:$D$65536,3,0)*$C$14</f>
        <v>8979.5308113377851</v>
      </c>
      <c r="H439" s="111"/>
      <c r="I439" s="112"/>
      <c r="J439" s="113">
        <f>+VLOOKUP(C439,'[8]Resumen Peso'!$B$1:$D$65536,3,0)</f>
        <v>5575.2945058709156</v>
      </c>
      <c r="N439" s="83"/>
      <c r="O439" s="83"/>
      <c r="P439" s="83"/>
      <c r="Q439" s="83"/>
      <c r="R439" s="83"/>
    </row>
    <row r="440" spans="1:18" x14ac:dyDescent="0.2">
      <c r="A440" s="104"/>
      <c r="B440" s="105">
        <f t="shared" si="6"/>
        <v>424</v>
      </c>
      <c r="C440" s="106" t="s">
        <v>467</v>
      </c>
      <c r="D440" s="107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108" t="s">
        <v>44</v>
      </c>
      <c r="F440" s="109">
        <v>0</v>
      </c>
      <c r="G440" s="110">
        <f>VLOOKUP(C440,'[8]Resumen Peso'!$B$1:$D$65536,3,0)*$C$14</f>
        <v>9967.2792005849424</v>
      </c>
      <c r="H440" s="111"/>
      <c r="I440" s="112"/>
      <c r="J440" s="113">
        <f>+VLOOKUP(C440,'[8]Resumen Peso'!$B$1:$D$65536,3,0)</f>
        <v>6188.576901516717</v>
      </c>
      <c r="N440" s="83"/>
      <c r="O440" s="83"/>
      <c r="P440" s="83"/>
      <c r="Q440" s="83"/>
      <c r="R440" s="83"/>
    </row>
    <row r="441" spans="1:18" x14ac:dyDescent="0.2">
      <c r="A441" s="104"/>
      <c r="B441" s="105">
        <f t="shared" si="6"/>
        <v>425</v>
      </c>
      <c r="C441" s="106" t="s">
        <v>468</v>
      </c>
      <c r="D441" s="107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108" t="s">
        <v>44</v>
      </c>
      <c r="F441" s="109">
        <v>0</v>
      </c>
      <c r="G441" s="110">
        <f>VLOOKUP(C441,'[8]Resumen Peso'!$B$1:$D$65536,3,0)*$C$14</f>
        <v>10955.027589832096</v>
      </c>
      <c r="H441" s="111"/>
      <c r="I441" s="112"/>
      <c r="J441" s="113">
        <f>+VLOOKUP(C441,'[8]Resumen Peso'!$B$1:$D$65536,3,0)</f>
        <v>6801.8592971625167</v>
      </c>
      <c r="N441" s="83"/>
      <c r="O441" s="83"/>
      <c r="P441" s="83"/>
      <c r="Q441" s="83"/>
      <c r="R441" s="83"/>
    </row>
    <row r="442" spans="1:18" x14ac:dyDescent="0.2">
      <c r="A442" s="104"/>
      <c r="B442" s="105">
        <f t="shared" si="6"/>
        <v>426</v>
      </c>
      <c r="C442" s="106" t="s">
        <v>469</v>
      </c>
      <c r="D442" s="107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108" t="s">
        <v>44</v>
      </c>
      <c r="F442" s="109">
        <v>0</v>
      </c>
      <c r="G442" s="110">
        <f>VLOOKUP(C442,'[8]Resumen Peso'!$B$1:$D$65536,3,0)*$C$14</f>
        <v>12281.465922221294</v>
      </c>
      <c r="H442" s="111"/>
      <c r="I442" s="112"/>
      <c r="J442" s="113">
        <f>+VLOOKUP(C442,'[8]Resumen Peso'!$B$1:$D$65536,3,0)</f>
        <v>7625.4306509807584</v>
      </c>
      <c r="N442" s="83"/>
      <c r="O442" s="83"/>
      <c r="P442" s="83"/>
      <c r="Q442" s="83"/>
      <c r="R442" s="83"/>
    </row>
    <row r="443" spans="1:18" x14ac:dyDescent="0.2">
      <c r="A443" s="104"/>
      <c r="B443" s="105">
        <f t="shared" si="6"/>
        <v>427</v>
      </c>
      <c r="C443" s="106" t="s">
        <v>470</v>
      </c>
      <c r="D443" s="107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108" t="s">
        <v>44</v>
      </c>
      <c r="F443" s="109">
        <v>0</v>
      </c>
      <c r="G443" s="110">
        <f>VLOOKUP(C443,'[8]Resumen Peso'!$B$1:$D$65536,3,0)*$C$14</f>
        <v>13630.927771610759</v>
      </c>
      <c r="H443" s="111"/>
      <c r="I443" s="112"/>
      <c r="J443" s="113">
        <f>+VLOOKUP(C443,'[8]Resumen Peso'!$B$1:$D$65536,3,0)</f>
        <v>8463.2970599120508</v>
      </c>
      <c r="N443" s="83"/>
      <c r="O443" s="83"/>
      <c r="P443" s="83"/>
      <c r="Q443" s="83"/>
      <c r="R443" s="83"/>
    </row>
    <row r="444" spans="1:18" x14ac:dyDescent="0.2">
      <c r="A444" s="104"/>
      <c r="B444" s="105">
        <f t="shared" si="6"/>
        <v>428</v>
      </c>
      <c r="C444" s="106" t="s">
        <v>471</v>
      </c>
      <c r="D444" s="107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108" t="s">
        <v>44</v>
      </c>
      <c r="F444" s="109">
        <v>0</v>
      </c>
      <c r="G444" s="110">
        <f>VLOOKUP(C444,'[8]Resumen Peso'!$B$1:$D$65536,3,0)*$C$14</f>
        <v>14980.389621000224</v>
      </c>
      <c r="H444" s="111"/>
      <c r="I444" s="112"/>
      <c r="J444" s="113">
        <f>+VLOOKUP(C444,'[8]Resumen Peso'!$B$1:$D$65536,3,0)</f>
        <v>9301.1634688433442</v>
      </c>
      <c r="N444" s="83"/>
      <c r="O444" s="83"/>
      <c r="P444" s="83"/>
      <c r="Q444" s="83"/>
      <c r="R444" s="83"/>
    </row>
    <row r="445" spans="1:18" x14ac:dyDescent="0.2">
      <c r="A445" s="104"/>
      <c r="B445" s="105">
        <f t="shared" si="6"/>
        <v>429</v>
      </c>
      <c r="C445" s="106" t="s">
        <v>472</v>
      </c>
      <c r="D445" s="107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108" t="s">
        <v>44</v>
      </c>
      <c r="F445" s="109">
        <v>0</v>
      </c>
      <c r="G445" s="110">
        <f>VLOOKUP(C445,'[8]Resumen Peso'!$B$1:$D$65536,3,0)*$C$14</f>
        <v>16573.736030079348</v>
      </c>
      <c r="H445" s="111"/>
      <c r="I445" s="112"/>
      <c r="J445" s="113">
        <f>+VLOOKUP(C445,'[8]Resumen Peso'!$B$1:$D$65536,3,0)</f>
        <v>10290.455188770584</v>
      </c>
      <c r="N445" s="83"/>
      <c r="O445" s="83"/>
      <c r="P445" s="83"/>
      <c r="Q445" s="83"/>
      <c r="R445" s="83"/>
    </row>
    <row r="446" spans="1:18" x14ac:dyDescent="0.2">
      <c r="A446" s="104"/>
      <c r="B446" s="105">
        <f t="shared" si="6"/>
        <v>430</v>
      </c>
      <c r="C446" s="106" t="s">
        <v>473</v>
      </c>
      <c r="D446" s="107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108" t="s">
        <v>44</v>
      </c>
      <c r="F446" s="109">
        <v>0</v>
      </c>
      <c r="G446" s="110">
        <f>VLOOKUP(C446,'[8]Resumen Peso'!$B$1:$D$65536,3,0)*$C$14</f>
        <v>18456.276202760968</v>
      </c>
      <c r="H446" s="111"/>
      <c r="I446" s="112"/>
      <c r="J446" s="113">
        <f>+VLOOKUP(C446,'[8]Resumen Peso'!$B$1:$D$65536,3,0)</f>
        <v>11459.304219120917</v>
      </c>
      <c r="N446" s="83"/>
      <c r="O446" s="83"/>
      <c r="P446" s="83"/>
      <c r="Q446" s="83"/>
      <c r="R446" s="83"/>
    </row>
    <row r="447" spans="1:18" x14ac:dyDescent="0.2">
      <c r="A447" s="104"/>
      <c r="B447" s="105">
        <f t="shared" si="6"/>
        <v>431</v>
      </c>
      <c r="C447" s="106" t="s">
        <v>474</v>
      </c>
      <c r="D447" s="107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108" t="s">
        <v>44</v>
      </c>
      <c r="F447" s="109">
        <v>0</v>
      </c>
      <c r="G447" s="110">
        <f>VLOOKUP(C447,'[8]Resumen Peso'!$B$1:$D$65536,3,0)*$C$14</f>
        <v>20671.029347092284</v>
      </c>
      <c r="H447" s="111"/>
      <c r="I447" s="112"/>
      <c r="J447" s="113">
        <f>+VLOOKUP(C447,'[8]Resumen Peso'!$B$1:$D$65536,3,0)</f>
        <v>12834.420725415428</v>
      </c>
      <c r="N447" s="83"/>
      <c r="O447" s="83"/>
      <c r="P447" s="83"/>
      <c r="Q447" s="83"/>
      <c r="R447" s="83"/>
    </row>
    <row r="448" spans="1:18" x14ac:dyDescent="0.2">
      <c r="A448" s="104"/>
      <c r="B448" s="105">
        <f t="shared" si="6"/>
        <v>432</v>
      </c>
      <c r="C448" s="106" t="s">
        <v>475</v>
      </c>
      <c r="D448" s="107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108" t="s">
        <v>44</v>
      </c>
      <c r="F448" s="109">
        <v>0</v>
      </c>
      <c r="G448" s="110">
        <f>VLOOKUP(C448,'[8]Resumen Peso'!$B$1:$D$65536,3,0)*$C$14</f>
        <v>21339.755602746918</v>
      </c>
      <c r="H448" s="111"/>
      <c r="I448" s="112"/>
      <c r="J448" s="113">
        <f>+VLOOKUP(C448,'[8]Resumen Peso'!$B$1:$D$65536,3,0)</f>
        <v>13249.625695186834</v>
      </c>
      <c r="N448" s="83"/>
      <c r="O448" s="83"/>
      <c r="P448" s="83"/>
      <c r="Q448" s="83"/>
      <c r="R448" s="83"/>
    </row>
    <row r="449" spans="1:18" x14ac:dyDescent="0.2">
      <c r="A449" s="104"/>
      <c r="B449" s="105">
        <f t="shared" si="6"/>
        <v>433</v>
      </c>
      <c r="C449" s="106" t="s">
        <v>476</v>
      </c>
      <c r="D449" s="107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108" t="s">
        <v>44</v>
      </c>
      <c r="F449" s="109">
        <v>0</v>
      </c>
      <c r="G449" s="110">
        <f>VLOOKUP(C449,'[8]Resumen Peso'!$B$1:$D$65536,3,0)*$C$14</f>
        <v>23790.140025358884</v>
      </c>
      <c r="H449" s="111"/>
      <c r="I449" s="112"/>
      <c r="J449" s="113">
        <f>+VLOOKUP(C449,'[8]Resumen Peso'!$B$1:$D$65536,3,0)</f>
        <v>14771.043138446861</v>
      </c>
      <c r="N449" s="83"/>
      <c r="O449" s="83"/>
      <c r="P449" s="83"/>
      <c r="Q449" s="83"/>
      <c r="R449" s="83"/>
    </row>
    <row r="450" spans="1:18" x14ac:dyDescent="0.2">
      <c r="A450" s="104"/>
      <c r="B450" s="105">
        <f t="shared" si="6"/>
        <v>434</v>
      </c>
      <c r="C450" s="106" t="s">
        <v>477</v>
      </c>
      <c r="D450" s="107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108" t="s">
        <v>44</v>
      </c>
      <c r="F450" s="109">
        <v>0</v>
      </c>
      <c r="G450" s="110">
        <f>VLOOKUP(C450,'[8]Resumen Peso'!$B$1:$D$65536,3,0)*$C$14</f>
        <v>26240.524447970849</v>
      </c>
      <c r="H450" s="111"/>
      <c r="I450" s="112"/>
      <c r="J450" s="113">
        <f>+VLOOKUP(C450,'[8]Resumen Peso'!$B$1:$D$65536,3,0)</f>
        <v>16292.460581706888</v>
      </c>
      <c r="N450" s="83"/>
      <c r="O450" s="83"/>
      <c r="P450" s="83"/>
      <c r="Q450" s="83"/>
      <c r="R450" s="83"/>
    </row>
    <row r="451" spans="1:18" x14ac:dyDescent="0.2">
      <c r="A451" s="104"/>
      <c r="B451" s="105">
        <f t="shared" si="6"/>
        <v>435</v>
      </c>
      <c r="C451" s="106" t="s">
        <v>478</v>
      </c>
      <c r="D451" s="107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108" t="s">
        <v>44</v>
      </c>
      <c r="F451" s="109">
        <v>0</v>
      </c>
      <c r="G451" s="110">
        <f>VLOOKUP(C451,'[8]Resumen Peso'!$B$1:$D$65536,3,0)*$C$14</f>
        <v>5999.7609401251693</v>
      </c>
      <c r="H451" s="111"/>
      <c r="I451" s="112"/>
      <c r="J451" s="113">
        <f>+VLOOKUP(C451,'[8]Resumen Peso'!$B$1:$D$65536,3,0)</f>
        <v>3725.1873075354233</v>
      </c>
      <c r="N451" s="83"/>
      <c r="O451" s="83"/>
      <c r="P451" s="83"/>
      <c r="Q451" s="83"/>
      <c r="R451" s="83"/>
    </row>
    <row r="452" spans="1:18" x14ac:dyDescent="0.2">
      <c r="A452" s="104"/>
      <c r="B452" s="105">
        <f t="shared" si="6"/>
        <v>436</v>
      </c>
      <c r="C452" s="106" t="s">
        <v>479</v>
      </c>
      <c r="D452" s="107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108" t="s">
        <v>44</v>
      </c>
      <c r="F452" s="109">
        <v>0</v>
      </c>
      <c r="G452" s="110">
        <f>VLOOKUP(C452,'[8]Resumen Peso'!$B$1:$D$65536,3,0)*$C$14</f>
        <v>6864.591345908977</v>
      </c>
      <c r="H452" s="111"/>
      <c r="I452" s="112"/>
      <c r="J452" s="113">
        <f>+VLOOKUP(C452,'[8]Resumen Peso'!$B$1:$D$65536,3,0)</f>
        <v>4262.1512437567453</v>
      </c>
      <c r="N452" s="83"/>
      <c r="O452" s="83"/>
      <c r="P452" s="83"/>
      <c r="Q452" s="83"/>
      <c r="R452" s="83"/>
    </row>
    <row r="453" spans="1:18" x14ac:dyDescent="0.2">
      <c r="A453" s="104"/>
      <c r="B453" s="105">
        <f t="shared" si="6"/>
        <v>437</v>
      </c>
      <c r="C453" s="106" t="s">
        <v>480</v>
      </c>
      <c r="D453" s="107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108" t="s">
        <v>44</v>
      </c>
      <c r="F453" s="109">
        <v>0</v>
      </c>
      <c r="G453" s="110">
        <f>VLOOKUP(C453,'[8]Resumen Peso'!$B$1:$D$65536,3,0)*$C$14</f>
        <v>7721.7000516411445</v>
      </c>
      <c r="H453" s="111"/>
      <c r="I453" s="112"/>
      <c r="J453" s="113">
        <f>+VLOOKUP(C453,'[8]Resumen Peso'!$B$1:$D$65536,3,0)</f>
        <v>4794.3208591189486</v>
      </c>
      <c r="N453" s="83"/>
      <c r="O453" s="83"/>
      <c r="P453" s="83"/>
      <c r="Q453" s="83"/>
      <c r="R453" s="83"/>
    </row>
    <row r="454" spans="1:18" x14ac:dyDescent="0.2">
      <c r="A454" s="104"/>
      <c r="B454" s="105">
        <f t="shared" si="6"/>
        <v>438</v>
      </c>
      <c r="C454" s="106" t="s">
        <v>481</v>
      </c>
      <c r="D454" s="107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108" t="s">
        <v>44</v>
      </c>
      <c r="F454" s="109">
        <v>0</v>
      </c>
      <c r="G454" s="110">
        <f>VLOOKUP(C454,'[8]Resumen Peso'!$B$1:$D$65536,3,0)*$C$14</f>
        <v>8571.0870573216707</v>
      </c>
      <c r="H454" s="111"/>
      <c r="I454" s="112"/>
      <c r="J454" s="113">
        <f>+VLOOKUP(C454,'[8]Resumen Peso'!$B$1:$D$65536,3,0)</f>
        <v>5321.6961536220333</v>
      </c>
      <c r="N454" s="83"/>
      <c r="O454" s="83"/>
      <c r="P454" s="83"/>
      <c r="Q454" s="83"/>
      <c r="R454" s="83"/>
    </row>
    <row r="455" spans="1:18" x14ac:dyDescent="0.2">
      <c r="A455" s="104"/>
      <c r="B455" s="105">
        <f t="shared" si="6"/>
        <v>439</v>
      </c>
      <c r="C455" s="106" t="s">
        <v>482</v>
      </c>
      <c r="D455" s="107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108" t="s">
        <v>44</v>
      </c>
      <c r="F455" s="109">
        <v>0</v>
      </c>
      <c r="G455" s="110">
        <f>VLOOKUP(C455,'[8]Resumen Peso'!$B$1:$D$65536,3,0)*$C$14</f>
        <v>9420.4740630021952</v>
      </c>
      <c r="H455" s="111"/>
      <c r="I455" s="112"/>
      <c r="J455" s="113">
        <f>+VLOOKUP(C455,'[8]Resumen Peso'!$B$1:$D$65536,3,0)</f>
        <v>5849.0714481251171</v>
      </c>
      <c r="N455" s="83"/>
      <c r="O455" s="83"/>
      <c r="P455" s="83"/>
      <c r="Q455" s="83"/>
      <c r="R455" s="83"/>
    </row>
    <row r="456" spans="1:18" x14ac:dyDescent="0.2">
      <c r="A456" s="104"/>
      <c r="B456" s="105">
        <f t="shared" si="6"/>
        <v>440</v>
      </c>
      <c r="C456" s="106" t="s">
        <v>483</v>
      </c>
      <c r="D456" s="107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108" t="s">
        <v>44</v>
      </c>
      <c r="F456" s="109">
        <v>0</v>
      </c>
      <c r="G456" s="110">
        <f>VLOOKUP(C456,'[8]Resumen Peso'!$B$1:$D$65536,3,0)*$C$14</f>
        <v>10561.108151230523</v>
      </c>
      <c r="H456" s="111"/>
      <c r="I456" s="112"/>
      <c r="J456" s="113">
        <f>+VLOOKUP(C456,'[8]Resumen Peso'!$B$1:$D$65536,3,0)</f>
        <v>6557.2789367924506</v>
      </c>
      <c r="N456" s="83"/>
      <c r="O456" s="83"/>
      <c r="P456" s="83"/>
      <c r="Q456" s="83"/>
      <c r="R456" s="83"/>
    </row>
    <row r="457" spans="1:18" x14ac:dyDescent="0.2">
      <c r="A457" s="104"/>
      <c r="B457" s="105">
        <f t="shared" si="6"/>
        <v>441</v>
      </c>
      <c r="C457" s="106" t="s">
        <v>484</v>
      </c>
      <c r="D457" s="107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108" t="s">
        <v>44</v>
      </c>
      <c r="F457" s="109">
        <v>0</v>
      </c>
      <c r="G457" s="110">
        <f>VLOOKUP(C457,'[8]Resumen Peso'!$B$1:$D$65536,3,0)*$C$14</f>
        <v>11721.540678391257</v>
      </c>
      <c r="H457" s="111"/>
      <c r="I457" s="112"/>
      <c r="J457" s="113">
        <f>+VLOOKUP(C457,'[8]Resumen Peso'!$B$1:$D$65536,3,0)</f>
        <v>7277.7790641425645</v>
      </c>
      <c r="N457" s="83"/>
      <c r="O457" s="83"/>
      <c r="P457" s="83"/>
      <c r="Q457" s="83"/>
      <c r="R457" s="83"/>
    </row>
    <row r="458" spans="1:18" x14ac:dyDescent="0.2">
      <c r="A458" s="104"/>
      <c r="B458" s="105">
        <f t="shared" si="6"/>
        <v>442</v>
      </c>
      <c r="C458" s="106" t="s">
        <v>485</v>
      </c>
      <c r="D458" s="107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108" t="s">
        <v>44</v>
      </c>
      <c r="F458" s="109">
        <v>0</v>
      </c>
      <c r="G458" s="110">
        <f>VLOOKUP(C458,'[8]Resumen Peso'!$B$1:$D$65536,3,0)*$C$14</f>
        <v>12881.973205551993</v>
      </c>
      <c r="H458" s="111"/>
      <c r="I458" s="112"/>
      <c r="J458" s="113">
        <f>+VLOOKUP(C458,'[8]Resumen Peso'!$B$1:$D$65536,3,0)</f>
        <v>7998.2791914926784</v>
      </c>
      <c r="N458" s="83"/>
      <c r="O458" s="83"/>
      <c r="P458" s="83"/>
      <c r="Q458" s="83"/>
      <c r="R458" s="83"/>
    </row>
    <row r="459" spans="1:18" x14ac:dyDescent="0.2">
      <c r="A459" s="104"/>
      <c r="B459" s="105">
        <f t="shared" si="6"/>
        <v>443</v>
      </c>
      <c r="C459" s="106" t="s">
        <v>486</v>
      </c>
      <c r="D459" s="107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108" t="s">
        <v>44</v>
      </c>
      <c r="F459" s="109">
        <v>0</v>
      </c>
      <c r="G459" s="110">
        <f>VLOOKUP(C459,'[8]Resumen Peso'!$B$1:$D$65536,3,0)*$C$14</f>
        <v>14252.127538530503</v>
      </c>
      <c r="H459" s="111"/>
      <c r="I459" s="112"/>
      <c r="J459" s="113">
        <f>+VLOOKUP(C459,'[8]Resumen Peso'!$B$1:$D$65536,3,0)</f>
        <v>8848.9933418584314</v>
      </c>
      <c r="N459" s="83"/>
      <c r="O459" s="83"/>
      <c r="P459" s="83"/>
      <c r="Q459" s="83"/>
      <c r="R459" s="83"/>
    </row>
    <row r="460" spans="1:18" x14ac:dyDescent="0.2">
      <c r="A460" s="104"/>
      <c r="B460" s="105">
        <f t="shared" si="6"/>
        <v>444</v>
      </c>
      <c r="C460" s="106" t="s">
        <v>487</v>
      </c>
      <c r="D460" s="107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108" t="s">
        <v>44</v>
      </c>
      <c r="F460" s="109">
        <v>0</v>
      </c>
      <c r="G460" s="110">
        <f>VLOOKUP(C460,'[8]Resumen Peso'!$B$1:$D$65536,3,0)*$C$14</f>
        <v>15870.966078541765</v>
      </c>
      <c r="H460" s="111"/>
      <c r="I460" s="112"/>
      <c r="J460" s="113">
        <f>+VLOOKUP(C460,'[8]Resumen Peso'!$B$1:$D$65536,3,0)</f>
        <v>9854.1128528490335</v>
      </c>
      <c r="N460" s="83"/>
      <c r="O460" s="83"/>
      <c r="P460" s="83"/>
      <c r="Q460" s="83"/>
      <c r="R460" s="83"/>
    </row>
    <row r="461" spans="1:18" x14ac:dyDescent="0.2">
      <c r="A461" s="104"/>
      <c r="B461" s="105">
        <f t="shared" si="6"/>
        <v>445</v>
      </c>
      <c r="C461" s="106" t="s">
        <v>488</v>
      </c>
      <c r="D461" s="107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108" t="s">
        <v>44</v>
      </c>
      <c r="F461" s="109">
        <v>0</v>
      </c>
      <c r="G461" s="110">
        <f>VLOOKUP(C461,'[8]Resumen Peso'!$B$1:$D$65536,3,0)*$C$14</f>
        <v>17775.482007966777</v>
      </c>
      <c r="H461" s="111"/>
      <c r="I461" s="112"/>
      <c r="J461" s="113">
        <f>+VLOOKUP(C461,'[8]Resumen Peso'!$B$1:$D$65536,3,0)</f>
        <v>11036.606395190918</v>
      </c>
      <c r="N461" s="83"/>
      <c r="O461" s="83"/>
      <c r="P461" s="83"/>
      <c r="Q461" s="83"/>
      <c r="R461" s="83"/>
    </row>
    <row r="462" spans="1:18" x14ac:dyDescent="0.2">
      <c r="A462" s="104"/>
      <c r="B462" s="105">
        <f t="shared" si="6"/>
        <v>446</v>
      </c>
      <c r="C462" s="106" t="s">
        <v>489</v>
      </c>
      <c r="D462" s="107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108" t="s">
        <v>44</v>
      </c>
      <c r="F462" s="109">
        <v>0</v>
      </c>
      <c r="G462" s="110">
        <f>VLOOKUP(C462,'[8]Resumen Peso'!$B$1:$D$65536,3,0)*$C$14</f>
        <v>18350.534721890581</v>
      </c>
      <c r="H462" s="111"/>
      <c r="I462" s="112"/>
      <c r="J462" s="113">
        <f>+VLOOKUP(C462,'[8]Resumen Peso'!$B$1:$D$65536,3,0)</f>
        <v>11393.650466188197</v>
      </c>
      <c r="N462" s="83"/>
      <c r="O462" s="83"/>
      <c r="P462" s="83"/>
      <c r="Q462" s="83"/>
      <c r="R462" s="83"/>
    </row>
    <row r="463" spans="1:18" x14ac:dyDescent="0.2">
      <c r="A463" s="104"/>
      <c r="B463" s="105">
        <f t="shared" si="6"/>
        <v>447</v>
      </c>
      <c r="C463" s="106" t="s">
        <v>490</v>
      </c>
      <c r="D463" s="107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108" t="s">
        <v>44</v>
      </c>
      <c r="F463" s="109">
        <v>0</v>
      </c>
      <c r="G463" s="110">
        <f>VLOOKUP(C463,'[8]Resumen Peso'!$B$1:$D$65536,3,0)*$C$14</f>
        <v>20457.675275240334</v>
      </c>
      <c r="H463" s="111"/>
      <c r="I463" s="112"/>
      <c r="J463" s="113">
        <f>+VLOOKUP(C463,'[8]Resumen Peso'!$B$1:$D$65536,3,0)</f>
        <v>12701.951467322404</v>
      </c>
      <c r="N463" s="83"/>
      <c r="O463" s="83"/>
      <c r="P463" s="83"/>
      <c r="Q463" s="83"/>
      <c r="R463" s="83"/>
    </row>
    <row r="464" spans="1:18" x14ac:dyDescent="0.2">
      <c r="A464" s="104"/>
      <c r="B464" s="105">
        <f t="shared" si="6"/>
        <v>448</v>
      </c>
      <c r="C464" s="106" t="s">
        <v>491</v>
      </c>
      <c r="D464" s="107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108" t="s">
        <v>44</v>
      </c>
      <c r="F464" s="109">
        <v>0</v>
      </c>
      <c r="G464" s="110">
        <f>VLOOKUP(C464,'[8]Resumen Peso'!$B$1:$D$65536,3,0)*$C$14</f>
        <v>22564.815828590086</v>
      </c>
      <c r="H464" s="111"/>
      <c r="I464" s="112"/>
      <c r="J464" s="113">
        <f>+VLOOKUP(C464,'[8]Resumen Peso'!$B$1:$D$65536,3,0)</f>
        <v>14010.252468456611</v>
      </c>
      <c r="N464" s="83"/>
      <c r="O464" s="83"/>
      <c r="P464" s="83"/>
      <c r="Q464" s="83"/>
      <c r="R464" s="83"/>
    </row>
    <row r="465" spans="1:18" x14ac:dyDescent="0.2">
      <c r="A465" s="104"/>
      <c r="B465" s="105">
        <f t="shared" si="6"/>
        <v>449</v>
      </c>
      <c r="C465" s="106" t="s">
        <v>492</v>
      </c>
      <c r="D465" s="107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108" t="s">
        <v>44</v>
      </c>
      <c r="F465" s="109">
        <v>0</v>
      </c>
      <c r="G465" s="110">
        <f>VLOOKUP(C465,'[8]Resumen Peso'!$B$1:$D$65536,3,0)*$C$14</f>
        <v>5529.4860473664676</v>
      </c>
      <c r="H465" s="111"/>
      <c r="I465" s="112"/>
      <c r="J465" s="113">
        <f>+VLOOKUP(C465,'[8]Resumen Peso'!$B$1:$D$65536,3,0)</f>
        <v>3433.1986634810901</v>
      </c>
      <c r="N465" s="83"/>
      <c r="O465" s="83"/>
      <c r="P465" s="83"/>
      <c r="Q465" s="83"/>
      <c r="R465" s="83"/>
    </row>
    <row r="466" spans="1:18" x14ac:dyDescent="0.2">
      <c r="A466" s="104"/>
      <c r="B466" s="105">
        <f t="shared" ref="B466:B529" si="7">1+B465</f>
        <v>450</v>
      </c>
      <c r="C466" s="106" t="s">
        <v>493</v>
      </c>
      <c r="D466" s="107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108" t="s">
        <v>44</v>
      </c>
      <c r="F466" s="109">
        <v>0</v>
      </c>
      <c r="G466" s="110">
        <f>VLOOKUP(C466,'[8]Resumen Peso'!$B$1:$D$65536,3,0)*$C$14</f>
        <v>6326.5290812210924</v>
      </c>
      <c r="H466" s="111"/>
      <c r="I466" s="112"/>
      <c r="J466" s="113">
        <f>+VLOOKUP(C466,'[8]Resumen Peso'!$B$1:$D$65536,3,0)</f>
        <v>3928.0741465053911</v>
      </c>
      <c r="N466" s="83"/>
      <c r="O466" s="83"/>
      <c r="P466" s="83"/>
      <c r="Q466" s="83"/>
      <c r="R466" s="83"/>
    </row>
    <row r="467" spans="1:18" x14ac:dyDescent="0.2">
      <c r="A467" s="104"/>
      <c r="B467" s="105">
        <f t="shared" si="7"/>
        <v>451</v>
      </c>
      <c r="C467" s="106" t="s">
        <v>494</v>
      </c>
      <c r="D467" s="107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108" t="s">
        <v>44</v>
      </c>
      <c r="F467" s="109">
        <v>0</v>
      </c>
      <c r="G467" s="110">
        <f>VLOOKUP(C467,'[8]Resumen Peso'!$B$1:$D$65536,3,0)*$C$14</f>
        <v>7116.4556594163023</v>
      </c>
      <c r="H467" s="111"/>
      <c r="I467" s="112"/>
      <c r="J467" s="113">
        <f>+VLOOKUP(C467,'[8]Resumen Peso'!$B$1:$D$65536,3,0)</f>
        <v>4418.5310984312609</v>
      </c>
      <c r="N467" s="83"/>
      <c r="O467" s="83"/>
      <c r="P467" s="83"/>
      <c r="Q467" s="83"/>
      <c r="R467" s="83"/>
    </row>
    <row r="468" spans="1:18" x14ac:dyDescent="0.2">
      <c r="A468" s="104"/>
      <c r="B468" s="105">
        <f t="shared" si="7"/>
        <v>452</v>
      </c>
      <c r="C468" s="106" t="s">
        <v>495</v>
      </c>
      <c r="D468" s="107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108" t="s">
        <v>44</v>
      </c>
      <c r="F468" s="109">
        <v>0</v>
      </c>
      <c r="G468" s="110">
        <f>VLOOKUP(C468,'[8]Resumen Peso'!$B$1:$D$65536,3,0)*$C$14</f>
        <v>7899.2657819520955</v>
      </c>
      <c r="H468" s="111"/>
      <c r="I468" s="112"/>
      <c r="J468" s="113">
        <f>+VLOOKUP(C468,'[8]Resumen Peso'!$B$1:$D$65536,3,0)</f>
        <v>4904.5695192587</v>
      </c>
      <c r="N468" s="83"/>
      <c r="O468" s="83"/>
      <c r="P468" s="83"/>
      <c r="Q468" s="83"/>
      <c r="R468" s="83"/>
    </row>
    <row r="469" spans="1:18" x14ac:dyDescent="0.2">
      <c r="A469" s="104"/>
      <c r="B469" s="105">
        <f t="shared" si="7"/>
        <v>453</v>
      </c>
      <c r="C469" s="106" t="s">
        <v>496</v>
      </c>
      <c r="D469" s="107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108" t="s">
        <v>44</v>
      </c>
      <c r="F469" s="109">
        <v>0</v>
      </c>
      <c r="G469" s="110">
        <f>VLOOKUP(C469,'[8]Resumen Peso'!$B$1:$D$65536,3,0)*$C$14</f>
        <v>8682.0759044878887</v>
      </c>
      <c r="H469" s="111"/>
      <c r="I469" s="112"/>
      <c r="J469" s="113">
        <f>+VLOOKUP(C469,'[8]Resumen Peso'!$B$1:$D$65536,3,0)</f>
        <v>5390.6079400861381</v>
      </c>
      <c r="N469" s="83"/>
      <c r="O469" s="83"/>
      <c r="P469" s="83"/>
      <c r="Q469" s="83"/>
      <c r="R469" s="83"/>
    </row>
    <row r="470" spans="1:18" x14ac:dyDescent="0.2">
      <c r="A470" s="104"/>
      <c r="B470" s="105">
        <f t="shared" si="7"/>
        <v>454</v>
      </c>
      <c r="C470" s="106" t="s">
        <v>497</v>
      </c>
      <c r="D470" s="107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108" t="s">
        <v>44</v>
      </c>
      <c r="F470" s="109">
        <v>0</v>
      </c>
      <c r="G470" s="110">
        <f>VLOOKUP(C470,'[8]Resumen Peso'!$B$1:$D$65536,3,0)*$C$14</f>
        <v>9733.3045015855459</v>
      </c>
      <c r="H470" s="111"/>
      <c r="I470" s="112"/>
      <c r="J470" s="113">
        <f>+VLOOKUP(C470,'[8]Resumen Peso'!$B$1:$D$65536,3,0)</f>
        <v>6043.3045168842073</v>
      </c>
      <c r="N470" s="83"/>
      <c r="O470" s="83"/>
      <c r="P470" s="83"/>
      <c r="Q470" s="83"/>
      <c r="R470" s="83"/>
    </row>
    <row r="471" spans="1:18" x14ac:dyDescent="0.2">
      <c r="A471" s="104"/>
      <c r="B471" s="105">
        <f t="shared" si="7"/>
        <v>455</v>
      </c>
      <c r="C471" s="106" t="s">
        <v>498</v>
      </c>
      <c r="D471" s="107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108" t="s">
        <v>44</v>
      </c>
      <c r="F471" s="109">
        <v>0</v>
      </c>
      <c r="G471" s="110">
        <f>VLOOKUP(C471,'[8]Resumen Peso'!$B$1:$D$65536,3,0)*$C$14</f>
        <v>10802.779690993946</v>
      </c>
      <c r="H471" s="111"/>
      <c r="I471" s="112"/>
      <c r="J471" s="113">
        <f>+VLOOKUP(C471,'[8]Resumen Peso'!$B$1:$D$65536,3,0)</f>
        <v>6707.330207418654</v>
      </c>
      <c r="N471" s="83"/>
      <c r="O471" s="83"/>
      <c r="P471" s="83"/>
      <c r="Q471" s="83"/>
      <c r="R471" s="83"/>
    </row>
    <row r="472" spans="1:18" x14ac:dyDescent="0.2">
      <c r="A472" s="104"/>
      <c r="B472" s="105">
        <f t="shared" si="7"/>
        <v>456</v>
      </c>
      <c r="C472" s="106" t="s">
        <v>499</v>
      </c>
      <c r="D472" s="107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108" t="s">
        <v>44</v>
      </c>
      <c r="F472" s="109">
        <v>0</v>
      </c>
      <c r="G472" s="110">
        <f>VLOOKUP(C472,'[8]Resumen Peso'!$B$1:$D$65536,3,0)*$C$14</f>
        <v>11872.254880402346</v>
      </c>
      <c r="H472" s="111"/>
      <c r="I472" s="112"/>
      <c r="J472" s="113">
        <f>+VLOOKUP(C472,'[8]Resumen Peso'!$B$1:$D$65536,3,0)</f>
        <v>7371.3558979531008</v>
      </c>
      <c r="N472" s="83"/>
      <c r="O472" s="83"/>
      <c r="P472" s="83"/>
      <c r="Q472" s="83"/>
      <c r="R472" s="83"/>
    </row>
    <row r="473" spans="1:18" x14ac:dyDescent="0.2">
      <c r="A473" s="104"/>
      <c r="B473" s="105">
        <f t="shared" si="7"/>
        <v>457</v>
      </c>
      <c r="C473" s="106" t="s">
        <v>500</v>
      </c>
      <c r="D473" s="107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108" t="s">
        <v>44</v>
      </c>
      <c r="F473" s="109">
        <v>0</v>
      </c>
      <c r="G473" s="110">
        <f>VLOOKUP(C473,'[8]Resumen Peso'!$B$1:$D$65536,3,0)*$C$14</f>
        <v>13135.013404042013</v>
      </c>
      <c r="H473" s="111"/>
      <c r="I473" s="112"/>
      <c r="J473" s="113">
        <f>+VLOOKUP(C473,'[8]Resumen Peso'!$B$1:$D$65536,3,0)</f>
        <v>8155.3891405586828</v>
      </c>
      <c r="N473" s="83"/>
      <c r="O473" s="83"/>
      <c r="P473" s="83"/>
      <c r="Q473" s="83"/>
      <c r="R473" s="83"/>
    </row>
    <row r="474" spans="1:18" x14ac:dyDescent="0.2">
      <c r="A474" s="104"/>
      <c r="B474" s="105">
        <f t="shared" si="7"/>
        <v>458</v>
      </c>
      <c r="C474" s="106" t="s">
        <v>501</v>
      </c>
      <c r="D474" s="107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108" t="s">
        <v>44</v>
      </c>
      <c r="F474" s="109">
        <v>0</v>
      </c>
      <c r="G474" s="110">
        <f>VLOOKUP(C474,'[8]Resumen Peso'!$B$1:$D$65536,3,0)*$C$14</f>
        <v>14626.963701605804</v>
      </c>
      <c r="H474" s="111"/>
      <c r="I474" s="112"/>
      <c r="J474" s="113">
        <f>+VLOOKUP(C474,'[8]Resumen Peso'!$B$1:$D$65536,3,0)</f>
        <v>9081.7251008448584</v>
      </c>
      <c r="N474" s="83"/>
      <c r="O474" s="83"/>
      <c r="P474" s="83"/>
      <c r="Q474" s="83"/>
      <c r="R474" s="83"/>
    </row>
    <row r="475" spans="1:18" x14ac:dyDescent="0.2">
      <c r="A475" s="104"/>
      <c r="B475" s="105">
        <f t="shared" si="7"/>
        <v>459</v>
      </c>
      <c r="C475" s="106" t="s">
        <v>502</v>
      </c>
      <c r="D475" s="107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108" t="s">
        <v>44</v>
      </c>
      <c r="F475" s="109">
        <v>0</v>
      </c>
      <c r="G475" s="110">
        <f>VLOOKUP(C475,'[8]Resumen Peso'!$B$1:$D$65536,3,0)*$C$14</f>
        <v>16382.199345798503</v>
      </c>
      <c r="H475" s="111"/>
      <c r="I475" s="112"/>
      <c r="J475" s="113">
        <f>+VLOOKUP(C475,'[8]Resumen Peso'!$B$1:$D$65536,3,0)</f>
        <v>10171.532112946243</v>
      </c>
      <c r="N475" s="83"/>
      <c r="O475" s="83"/>
      <c r="P475" s="83"/>
      <c r="Q475" s="83"/>
      <c r="R475" s="83"/>
    </row>
    <row r="476" spans="1:18" x14ac:dyDescent="0.2">
      <c r="A476" s="104"/>
      <c r="B476" s="105">
        <f t="shared" si="7"/>
        <v>460</v>
      </c>
      <c r="C476" s="106" t="s">
        <v>503</v>
      </c>
      <c r="D476" s="107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108" t="s">
        <v>44</v>
      </c>
      <c r="F476" s="109">
        <v>0</v>
      </c>
      <c r="G476" s="110">
        <f>VLOOKUP(C476,'[8]Resumen Peso'!$B$1:$D$65536,3,0)*$C$14</f>
        <v>16912.178121598783</v>
      </c>
      <c r="H476" s="111"/>
      <c r="I476" s="112"/>
      <c r="J476" s="113">
        <f>+VLOOKUP(C476,'[8]Resumen Peso'!$B$1:$D$65536,3,0)</f>
        <v>10500.590258525152</v>
      </c>
      <c r="N476" s="83"/>
      <c r="O476" s="83"/>
      <c r="P476" s="83"/>
      <c r="Q476" s="83"/>
      <c r="R476" s="83"/>
    </row>
    <row r="477" spans="1:18" x14ac:dyDescent="0.2">
      <c r="A477" s="104"/>
      <c r="B477" s="105">
        <f t="shared" si="7"/>
        <v>461</v>
      </c>
      <c r="C477" s="106" t="s">
        <v>504</v>
      </c>
      <c r="D477" s="107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108" t="s">
        <v>44</v>
      </c>
      <c r="F477" s="109">
        <v>0</v>
      </c>
      <c r="G477" s="110">
        <f>VLOOKUP(C477,'[8]Resumen Peso'!$B$1:$D$65536,3,0)*$C$14</f>
        <v>18854.156211369878</v>
      </c>
      <c r="H477" s="111"/>
      <c r="I477" s="112"/>
      <c r="J477" s="113">
        <f>+VLOOKUP(C477,'[8]Resumen Peso'!$B$1:$D$65536,3,0)</f>
        <v>11706.343654989021</v>
      </c>
      <c r="N477" s="83"/>
      <c r="O477" s="83"/>
      <c r="P477" s="83"/>
      <c r="Q477" s="83"/>
      <c r="R477" s="83"/>
    </row>
    <row r="478" spans="1:18" x14ac:dyDescent="0.2">
      <c r="A478" s="104"/>
      <c r="B478" s="105">
        <f t="shared" si="7"/>
        <v>462</v>
      </c>
      <c r="C478" s="106" t="s">
        <v>505</v>
      </c>
      <c r="D478" s="107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108" t="s">
        <v>44</v>
      </c>
      <c r="F478" s="109">
        <v>0</v>
      </c>
      <c r="G478" s="110">
        <f>VLOOKUP(C478,'[8]Resumen Peso'!$B$1:$D$65536,3,0)*$C$14</f>
        <v>20796.134301140977</v>
      </c>
      <c r="H478" s="111"/>
      <c r="I478" s="112"/>
      <c r="J478" s="113">
        <f>+VLOOKUP(C478,'[8]Resumen Peso'!$B$1:$D$65536,3,0)</f>
        <v>12912.097051452891</v>
      </c>
      <c r="N478" s="83"/>
      <c r="O478" s="83"/>
      <c r="P478" s="83"/>
      <c r="Q478" s="83"/>
      <c r="R478" s="83"/>
    </row>
    <row r="479" spans="1:18" x14ac:dyDescent="0.2">
      <c r="A479" s="104"/>
      <c r="B479" s="105">
        <f t="shared" si="7"/>
        <v>463</v>
      </c>
      <c r="C479" s="106" t="s">
        <v>506</v>
      </c>
      <c r="D479" s="107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108" t="s">
        <v>44</v>
      </c>
      <c r="F479" s="109">
        <v>0</v>
      </c>
      <c r="G479" s="110">
        <f>VLOOKUP(C479,'[8]Resumen Peso'!$B$1:$D$65536,3,0)*$C$14</f>
        <v>8298.3316971152271</v>
      </c>
      <c r="H479" s="111"/>
      <c r="I479" s="112"/>
      <c r="J479" s="113">
        <f>+VLOOKUP(C479,'[8]Resumen Peso'!$B$1:$D$65536,3,0)</f>
        <v>5152.3452718047156</v>
      </c>
      <c r="N479" s="83"/>
      <c r="O479" s="83"/>
      <c r="P479" s="83"/>
      <c r="Q479" s="83"/>
      <c r="R479" s="83"/>
    </row>
    <row r="480" spans="1:18" x14ac:dyDescent="0.2">
      <c r="A480" s="104"/>
      <c r="B480" s="105">
        <f t="shared" si="7"/>
        <v>464</v>
      </c>
      <c r="C480" s="106" t="s">
        <v>507</v>
      </c>
      <c r="D480" s="107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108" t="s">
        <v>44</v>
      </c>
      <c r="F480" s="109">
        <v>0</v>
      </c>
      <c r="G480" s="110">
        <f>VLOOKUP(C480,'[8]Resumen Peso'!$B$1:$D$65536,3,0)*$C$14</f>
        <v>9494.4876174201236</v>
      </c>
      <c r="H480" s="111"/>
      <c r="I480" s="112"/>
      <c r="J480" s="113">
        <f>+VLOOKUP(C480,'[8]Resumen Peso'!$B$1:$D$65536,3,0)</f>
        <v>5895.025671344134</v>
      </c>
      <c r="N480" s="83"/>
      <c r="O480" s="83"/>
      <c r="P480" s="83"/>
      <c r="Q480" s="83"/>
      <c r="R480" s="83"/>
    </row>
    <row r="481" spans="1:18" x14ac:dyDescent="0.2">
      <c r="A481" s="104"/>
      <c r="B481" s="105">
        <f t="shared" si="7"/>
        <v>465</v>
      </c>
      <c r="C481" s="106" t="s">
        <v>508</v>
      </c>
      <c r="D481" s="107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108" t="s">
        <v>44</v>
      </c>
      <c r="F481" s="109">
        <v>0</v>
      </c>
      <c r="G481" s="110">
        <f>VLOOKUP(C481,'[8]Resumen Peso'!$B$1:$D$65536,3,0)*$C$14</f>
        <v>10679.963574150872</v>
      </c>
      <c r="H481" s="111"/>
      <c r="I481" s="112"/>
      <c r="J481" s="113">
        <f>+VLOOKUP(C481,'[8]Resumen Peso'!$B$1:$D$65536,3,0)</f>
        <v>6631.074995887665</v>
      </c>
      <c r="N481" s="83"/>
      <c r="O481" s="83"/>
      <c r="P481" s="83"/>
      <c r="Q481" s="83"/>
      <c r="R481" s="83"/>
    </row>
    <row r="482" spans="1:18" x14ac:dyDescent="0.2">
      <c r="A482" s="104"/>
      <c r="B482" s="105">
        <f t="shared" si="7"/>
        <v>466</v>
      </c>
      <c r="C482" s="106" t="s">
        <v>509</v>
      </c>
      <c r="D482" s="107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108" t="s">
        <v>44</v>
      </c>
      <c r="F482" s="109">
        <v>0</v>
      </c>
      <c r="G482" s="110">
        <f>VLOOKUP(C482,'[8]Resumen Peso'!$B$1:$D$65536,3,0)*$C$14</f>
        <v>11854.759567307467</v>
      </c>
      <c r="H482" s="111"/>
      <c r="I482" s="112"/>
      <c r="J482" s="113">
        <f>+VLOOKUP(C482,'[8]Resumen Peso'!$B$1:$D$65536,3,0)</f>
        <v>7360.4932454353084</v>
      </c>
      <c r="N482" s="83"/>
      <c r="O482" s="83"/>
      <c r="P482" s="83"/>
      <c r="Q482" s="83"/>
      <c r="R482" s="83"/>
    </row>
    <row r="483" spans="1:18" x14ac:dyDescent="0.2">
      <c r="A483" s="104"/>
      <c r="B483" s="105">
        <f t="shared" si="7"/>
        <v>467</v>
      </c>
      <c r="C483" s="106" t="s">
        <v>510</v>
      </c>
      <c r="D483" s="107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108" t="s">
        <v>44</v>
      </c>
      <c r="F483" s="109">
        <v>0</v>
      </c>
      <c r="G483" s="110">
        <f>VLOOKUP(C483,'[8]Resumen Peso'!$B$1:$D$65536,3,0)*$C$14</f>
        <v>13029.555560464063</v>
      </c>
      <c r="H483" s="111"/>
      <c r="I483" s="112"/>
      <c r="J483" s="113">
        <f>+VLOOKUP(C483,'[8]Resumen Peso'!$B$1:$D$65536,3,0)</f>
        <v>8089.9114949829509</v>
      </c>
      <c r="N483" s="83"/>
      <c r="O483" s="83"/>
      <c r="P483" s="83"/>
      <c r="Q483" s="83"/>
      <c r="R483" s="83"/>
    </row>
    <row r="484" spans="1:18" x14ac:dyDescent="0.2">
      <c r="A484" s="104"/>
      <c r="B484" s="105">
        <f t="shared" si="7"/>
        <v>468</v>
      </c>
      <c r="C484" s="106" t="s">
        <v>511</v>
      </c>
      <c r="D484" s="107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108" t="s">
        <v>44</v>
      </c>
      <c r="F484" s="109">
        <v>0</v>
      </c>
      <c r="G484" s="110">
        <f>VLOOKUP(C484,'[8]Resumen Peso'!$B$1:$D$65536,3,0)*$C$14</f>
        <v>14607.178419710481</v>
      </c>
      <c r="H484" s="111"/>
      <c r="I484" s="112"/>
      <c r="J484" s="113">
        <f>+VLOOKUP(C484,'[8]Resumen Peso'!$B$1:$D$65536,3,0)</f>
        <v>9069.440631225485</v>
      </c>
      <c r="N484" s="83"/>
      <c r="O484" s="83"/>
      <c r="P484" s="83"/>
      <c r="Q484" s="83"/>
      <c r="R484" s="83"/>
    </row>
    <row r="485" spans="1:18" x14ac:dyDescent="0.2">
      <c r="A485" s="104"/>
      <c r="B485" s="105">
        <f t="shared" si="7"/>
        <v>469</v>
      </c>
      <c r="C485" s="106" t="s">
        <v>512</v>
      </c>
      <c r="D485" s="107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108" t="s">
        <v>44</v>
      </c>
      <c r="F485" s="109">
        <v>0</v>
      </c>
      <c r="G485" s="110">
        <f>VLOOKUP(C485,'[8]Resumen Peso'!$B$1:$D$65536,3,0)*$C$14</f>
        <v>16212.184705561023</v>
      </c>
      <c r="H485" s="111"/>
      <c r="I485" s="112"/>
      <c r="J485" s="113">
        <f>+VLOOKUP(C485,'[8]Resumen Peso'!$B$1:$D$65536,3,0)</f>
        <v>10065.971843757476</v>
      </c>
      <c r="N485" s="83"/>
      <c r="O485" s="83"/>
      <c r="P485" s="83"/>
      <c r="Q485" s="83"/>
      <c r="R485" s="83"/>
    </row>
    <row r="486" spans="1:18" x14ac:dyDescent="0.2">
      <c r="A486" s="104"/>
      <c r="B486" s="105">
        <f t="shared" si="7"/>
        <v>470</v>
      </c>
      <c r="C486" s="106" t="s">
        <v>513</v>
      </c>
      <c r="D486" s="107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108" t="s">
        <v>44</v>
      </c>
      <c r="F486" s="109">
        <v>0</v>
      </c>
      <c r="G486" s="110">
        <f>VLOOKUP(C486,'[8]Resumen Peso'!$B$1:$D$65536,3,0)*$C$14</f>
        <v>17817.190991411564</v>
      </c>
      <c r="H486" s="111"/>
      <c r="I486" s="112"/>
      <c r="J486" s="113">
        <f>+VLOOKUP(C486,'[8]Resumen Peso'!$B$1:$D$65536,3,0)</f>
        <v>11062.503056289466</v>
      </c>
      <c r="N486" s="83"/>
      <c r="O486" s="83"/>
      <c r="P486" s="83"/>
      <c r="Q486" s="83"/>
      <c r="R486" s="83"/>
    </row>
    <row r="487" spans="1:18" x14ac:dyDescent="0.2">
      <c r="A487" s="104"/>
      <c r="B487" s="105">
        <f t="shared" si="7"/>
        <v>471</v>
      </c>
      <c r="C487" s="106" t="s">
        <v>514</v>
      </c>
      <c r="D487" s="107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108" t="s">
        <v>44</v>
      </c>
      <c r="F487" s="109">
        <v>0</v>
      </c>
      <c r="G487" s="110">
        <f>VLOOKUP(C487,'[8]Resumen Peso'!$B$1:$D$65536,3,0)*$C$14</f>
        <v>19712.265686014005</v>
      </c>
      <c r="H487" s="111"/>
      <c r="I487" s="112"/>
      <c r="J487" s="113">
        <f>+VLOOKUP(C487,'[8]Resumen Peso'!$B$1:$D$65536,3,0)</f>
        <v>12239.134637049965</v>
      </c>
      <c r="N487" s="83"/>
      <c r="O487" s="83"/>
      <c r="P487" s="83"/>
      <c r="Q487" s="83"/>
      <c r="R487" s="83"/>
    </row>
    <row r="488" spans="1:18" x14ac:dyDescent="0.2">
      <c r="A488" s="104"/>
      <c r="B488" s="105">
        <f t="shared" si="7"/>
        <v>472</v>
      </c>
      <c r="C488" s="106" t="s">
        <v>515</v>
      </c>
      <c r="D488" s="107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108" t="s">
        <v>44</v>
      </c>
      <c r="F488" s="109">
        <v>0</v>
      </c>
      <c r="G488" s="110">
        <f>VLOOKUP(C488,'[8]Resumen Peso'!$B$1:$D$65536,3,0)*$C$14</f>
        <v>21951.298091329627</v>
      </c>
      <c r="H488" s="111"/>
      <c r="I488" s="112"/>
      <c r="J488" s="113">
        <f>+VLOOKUP(C488,'[8]Resumen Peso'!$B$1:$D$65536,3,0)</f>
        <v>13629.325876447623</v>
      </c>
      <c r="N488" s="83"/>
      <c r="O488" s="83"/>
      <c r="P488" s="83"/>
      <c r="Q488" s="83"/>
      <c r="R488" s="83"/>
    </row>
    <row r="489" spans="1:18" x14ac:dyDescent="0.2">
      <c r="A489" s="104"/>
      <c r="B489" s="105">
        <f t="shared" si="7"/>
        <v>473</v>
      </c>
      <c r="C489" s="106" t="s">
        <v>516</v>
      </c>
      <c r="D489" s="107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108" t="s">
        <v>44</v>
      </c>
      <c r="F489" s="109">
        <v>0</v>
      </c>
      <c r="G489" s="110">
        <f>VLOOKUP(C489,'[8]Resumen Peso'!$B$1:$D$65536,3,0)*$C$14</f>
        <v>24585.453862289185</v>
      </c>
      <c r="H489" s="111"/>
      <c r="I489" s="112"/>
      <c r="J489" s="113">
        <f>+VLOOKUP(C489,'[8]Resumen Peso'!$B$1:$D$65536,3,0)</f>
        <v>15264.84498162134</v>
      </c>
      <c r="N489" s="83"/>
      <c r="O489" s="83"/>
      <c r="P489" s="83"/>
      <c r="Q489" s="83"/>
      <c r="R489" s="83"/>
    </row>
    <row r="490" spans="1:18" x14ac:dyDescent="0.2">
      <c r="A490" s="104"/>
      <c r="B490" s="105">
        <f t="shared" si="7"/>
        <v>474</v>
      </c>
      <c r="C490" s="106" t="s">
        <v>517</v>
      </c>
      <c r="D490" s="107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108" t="s">
        <v>44</v>
      </c>
      <c r="F490" s="109">
        <v>0</v>
      </c>
      <c r="G490" s="110">
        <f>VLOOKUP(C490,'[8]Resumen Peso'!$B$1:$D$65536,3,0)*$C$14</f>
        <v>25380.815246032329</v>
      </c>
      <c r="H490" s="111"/>
      <c r="I490" s="112"/>
      <c r="J490" s="113">
        <f>+VLOOKUP(C490,'[8]Resumen Peso'!$B$1:$D$65536,3,0)</f>
        <v>15758.676346102664</v>
      </c>
      <c r="N490" s="83"/>
      <c r="O490" s="83"/>
      <c r="P490" s="83"/>
      <c r="Q490" s="83"/>
      <c r="R490" s="83"/>
    </row>
    <row r="491" spans="1:18" x14ac:dyDescent="0.2">
      <c r="A491" s="104"/>
      <c r="B491" s="105">
        <f t="shared" si="7"/>
        <v>475</v>
      </c>
      <c r="C491" s="106" t="s">
        <v>518</v>
      </c>
      <c r="D491" s="107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108" t="s">
        <v>44</v>
      </c>
      <c r="F491" s="109">
        <v>0</v>
      </c>
      <c r="G491" s="110">
        <f>VLOOKUP(C491,'[8]Resumen Peso'!$B$1:$D$65536,3,0)*$C$14</f>
        <v>28295.223239723888</v>
      </c>
      <c r="H491" s="111"/>
      <c r="I491" s="112"/>
      <c r="J491" s="113">
        <f>+VLOOKUP(C491,'[8]Resumen Peso'!$B$1:$D$65536,3,0)</f>
        <v>17568.201054740985</v>
      </c>
      <c r="N491" s="83"/>
      <c r="O491" s="83"/>
      <c r="P491" s="83"/>
      <c r="Q491" s="83"/>
      <c r="R491" s="83"/>
    </row>
    <row r="492" spans="1:18" x14ac:dyDescent="0.2">
      <c r="A492" s="104"/>
      <c r="B492" s="105">
        <f t="shared" si="7"/>
        <v>476</v>
      </c>
      <c r="C492" s="106" t="s">
        <v>519</v>
      </c>
      <c r="D492" s="107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108" t="s">
        <v>44</v>
      </c>
      <c r="F492" s="109">
        <v>0</v>
      </c>
      <c r="G492" s="110">
        <f>VLOOKUP(C492,'[8]Resumen Peso'!$B$1:$D$65536,3,0)*$C$14</f>
        <v>31209.631233415446</v>
      </c>
      <c r="H492" s="111"/>
      <c r="I492" s="112"/>
      <c r="J492" s="113">
        <f>+VLOOKUP(C492,'[8]Resumen Peso'!$B$1:$D$65536,3,0)</f>
        <v>19377.725763379305</v>
      </c>
      <c r="N492" s="83"/>
      <c r="O492" s="83"/>
      <c r="P492" s="83"/>
      <c r="Q492" s="83"/>
      <c r="R492" s="83"/>
    </row>
    <row r="493" spans="1:18" x14ac:dyDescent="0.2">
      <c r="A493" s="104"/>
      <c r="B493" s="105">
        <f t="shared" si="7"/>
        <v>477</v>
      </c>
      <c r="C493" s="106" t="s">
        <v>520</v>
      </c>
      <c r="D493" s="107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108" t="s">
        <v>44</v>
      </c>
      <c r="F493" s="109">
        <v>0</v>
      </c>
      <c r="G493" s="110">
        <f>VLOOKUP(C493,'[8]Resumen Peso'!$B$1:$D$65536,3,0)*$C$14</f>
        <v>7608.8764640869595</v>
      </c>
      <c r="H493" s="111"/>
      <c r="I493" s="112"/>
      <c r="J493" s="113">
        <f>+VLOOKUP(C493,'[8]Resumen Peso'!$B$1:$D$65536,3,0)</f>
        <v>4724.269901998865</v>
      </c>
      <c r="N493" s="83"/>
      <c r="O493" s="83"/>
      <c r="P493" s="83"/>
      <c r="Q493" s="83"/>
      <c r="R493" s="83"/>
    </row>
    <row r="494" spans="1:18" x14ac:dyDescent="0.2">
      <c r="A494" s="104"/>
      <c r="B494" s="105">
        <f t="shared" si="7"/>
        <v>478</v>
      </c>
      <c r="C494" s="106" t="s">
        <v>521</v>
      </c>
      <c r="D494" s="107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108" t="s">
        <v>44</v>
      </c>
      <c r="F494" s="109">
        <v>0</v>
      </c>
      <c r="G494" s="110">
        <f>VLOOKUP(C494,'[8]Resumen Peso'!$B$1:$D$65536,3,0)*$C$14</f>
        <v>8705.6514499012956</v>
      </c>
      <c r="H494" s="111"/>
      <c r="I494" s="112"/>
      <c r="J494" s="113">
        <f>+VLOOKUP(C494,'[8]Resumen Peso'!$B$1:$D$65536,3,0)</f>
        <v>5405.2457437284311</v>
      </c>
      <c r="N494" s="83"/>
      <c r="O494" s="83"/>
      <c r="P494" s="83"/>
      <c r="Q494" s="83"/>
      <c r="R494" s="83"/>
    </row>
    <row r="495" spans="1:18" x14ac:dyDescent="0.2">
      <c r="A495" s="104"/>
      <c r="B495" s="105">
        <f t="shared" si="7"/>
        <v>479</v>
      </c>
      <c r="C495" s="106" t="s">
        <v>522</v>
      </c>
      <c r="D495" s="107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108" t="s">
        <v>44</v>
      </c>
      <c r="F495" s="109">
        <v>0</v>
      </c>
      <c r="G495" s="110">
        <f>VLOOKUP(C495,'[8]Resumen Peso'!$B$1:$D$65536,3,0)*$C$14</f>
        <v>9792.6338019137183</v>
      </c>
      <c r="H495" s="111"/>
      <c r="I495" s="112"/>
      <c r="J495" s="113">
        <f>+VLOOKUP(C495,'[8]Resumen Peso'!$B$1:$D$65536,3,0)</f>
        <v>6080.1414440139833</v>
      </c>
      <c r="N495" s="83"/>
      <c r="O495" s="83"/>
      <c r="P495" s="83"/>
      <c r="Q495" s="83"/>
      <c r="R495" s="83"/>
    </row>
    <row r="496" spans="1:18" x14ac:dyDescent="0.2">
      <c r="A496" s="104"/>
      <c r="B496" s="105">
        <f t="shared" si="7"/>
        <v>480</v>
      </c>
      <c r="C496" s="106" t="s">
        <v>523</v>
      </c>
      <c r="D496" s="107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108" t="s">
        <v>44</v>
      </c>
      <c r="F496" s="109">
        <v>0</v>
      </c>
      <c r="G496" s="110">
        <f>VLOOKUP(C496,'[8]Resumen Peso'!$B$1:$D$65536,3,0)*$C$14</f>
        <v>10869.823520124228</v>
      </c>
      <c r="H496" s="111"/>
      <c r="I496" s="112"/>
      <c r="J496" s="113">
        <f>+VLOOKUP(C496,'[8]Resumen Peso'!$B$1:$D$65536,3,0)</f>
        <v>6748.9570028555218</v>
      </c>
      <c r="N496" s="83"/>
      <c r="O496" s="83"/>
      <c r="P496" s="83"/>
      <c r="Q496" s="83"/>
      <c r="R496" s="83"/>
    </row>
    <row r="497" spans="1:18" x14ac:dyDescent="0.2">
      <c r="A497" s="104"/>
      <c r="B497" s="105">
        <f t="shared" si="7"/>
        <v>481</v>
      </c>
      <c r="C497" s="106" t="s">
        <v>524</v>
      </c>
      <c r="D497" s="107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108" t="s">
        <v>44</v>
      </c>
      <c r="F497" s="109">
        <v>0</v>
      </c>
      <c r="G497" s="110">
        <f>VLOOKUP(C497,'[8]Resumen Peso'!$B$1:$D$65536,3,0)*$C$14</f>
        <v>11947.013238334735</v>
      </c>
      <c r="H497" s="111"/>
      <c r="I497" s="112"/>
      <c r="J497" s="113">
        <f>+VLOOKUP(C497,'[8]Resumen Peso'!$B$1:$D$65536,3,0)</f>
        <v>7417.7725616970592</v>
      </c>
      <c r="N497" s="83"/>
      <c r="O497" s="83"/>
      <c r="P497" s="83"/>
      <c r="Q497" s="83"/>
      <c r="R497" s="83"/>
    </row>
    <row r="498" spans="1:18" x14ac:dyDescent="0.2">
      <c r="A498" s="104"/>
      <c r="B498" s="105">
        <f t="shared" si="7"/>
        <v>482</v>
      </c>
      <c r="C498" s="106" t="s">
        <v>525</v>
      </c>
      <c r="D498" s="107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108" t="s">
        <v>44</v>
      </c>
      <c r="F498" s="109">
        <v>0</v>
      </c>
      <c r="G498" s="110">
        <f>VLOOKUP(C498,'[8]Resumen Peso'!$B$1:$D$65536,3,0)*$C$14</f>
        <v>13393.561518285829</v>
      </c>
      <c r="H498" s="111"/>
      <c r="I498" s="112"/>
      <c r="J498" s="113">
        <f>+VLOOKUP(C498,'[8]Resumen Peso'!$B$1:$D$65536,3,0)</f>
        <v>8315.9188955239188</v>
      </c>
      <c r="N498" s="83"/>
      <c r="O498" s="83"/>
      <c r="P498" s="83"/>
      <c r="Q498" s="83"/>
      <c r="R498" s="83"/>
    </row>
    <row r="499" spans="1:18" x14ac:dyDescent="0.2">
      <c r="A499" s="104"/>
      <c r="B499" s="105">
        <f t="shared" si="7"/>
        <v>483</v>
      </c>
      <c r="C499" s="106" t="s">
        <v>526</v>
      </c>
      <c r="D499" s="107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108" t="s">
        <v>44</v>
      </c>
      <c r="F499" s="109">
        <v>0</v>
      </c>
      <c r="G499" s="110">
        <f>VLOOKUP(C499,'[8]Resumen Peso'!$B$1:$D$65536,3,0)*$C$14</f>
        <v>14865.218111305026</v>
      </c>
      <c r="H499" s="111"/>
      <c r="I499" s="112"/>
      <c r="J499" s="113">
        <f>+VLOOKUP(C499,'[8]Resumen Peso'!$B$1:$D$65536,3,0)</f>
        <v>9229.6547120132273</v>
      </c>
      <c r="N499" s="83"/>
      <c r="O499" s="83"/>
      <c r="P499" s="83"/>
      <c r="Q499" s="83"/>
      <c r="R499" s="83"/>
    </row>
    <row r="500" spans="1:18" x14ac:dyDescent="0.2">
      <c r="A500" s="104"/>
      <c r="B500" s="105">
        <f t="shared" si="7"/>
        <v>484</v>
      </c>
      <c r="C500" s="106" t="s">
        <v>527</v>
      </c>
      <c r="D500" s="107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108" t="s">
        <v>44</v>
      </c>
      <c r="F500" s="109">
        <v>0</v>
      </c>
      <c r="G500" s="110">
        <f>VLOOKUP(C500,'[8]Resumen Peso'!$B$1:$D$65536,3,0)*$C$14</f>
        <v>16336.874704324222</v>
      </c>
      <c r="H500" s="111"/>
      <c r="I500" s="112"/>
      <c r="J500" s="113">
        <f>+VLOOKUP(C500,'[8]Resumen Peso'!$B$1:$D$65536,3,0)</f>
        <v>10143.390528502536</v>
      </c>
      <c r="N500" s="83"/>
      <c r="O500" s="83"/>
      <c r="P500" s="83"/>
      <c r="Q500" s="83"/>
      <c r="R500" s="83"/>
    </row>
    <row r="501" spans="1:18" x14ac:dyDescent="0.2">
      <c r="A501" s="104"/>
      <c r="B501" s="105">
        <f t="shared" si="7"/>
        <v>485</v>
      </c>
      <c r="C501" s="106" t="s">
        <v>528</v>
      </c>
      <c r="D501" s="107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108" t="s">
        <v>44</v>
      </c>
      <c r="F501" s="109">
        <v>0</v>
      </c>
      <c r="G501" s="110">
        <f>VLOOKUP(C501,'[8]Resumen Peso'!$B$1:$D$65536,3,0)*$C$14</f>
        <v>18074.499779790891</v>
      </c>
      <c r="H501" s="111"/>
      <c r="I501" s="112"/>
      <c r="J501" s="113">
        <f>+VLOOKUP(C501,'[8]Resumen Peso'!$B$1:$D$65536,3,0)</f>
        <v>11222.263327099188</v>
      </c>
      <c r="N501" s="83"/>
      <c r="O501" s="83"/>
      <c r="P501" s="83"/>
      <c r="Q501" s="83"/>
      <c r="R501" s="83"/>
    </row>
    <row r="502" spans="1:18" x14ac:dyDescent="0.2">
      <c r="A502" s="104"/>
      <c r="B502" s="105">
        <f t="shared" si="7"/>
        <v>486</v>
      </c>
      <c r="C502" s="106" t="s">
        <v>529</v>
      </c>
      <c r="D502" s="107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108" t="s">
        <v>44</v>
      </c>
      <c r="F502" s="109">
        <v>0</v>
      </c>
      <c r="G502" s="110">
        <f>VLOOKUP(C502,'[8]Resumen Peso'!$B$1:$D$65536,3,0)*$C$14</f>
        <v>20127.505322707006</v>
      </c>
      <c r="H502" s="111"/>
      <c r="I502" s="112"/>
      <c r="J502" s="113">
        <f>+VLOOKUP(C502,'[8]Resumen Peso'!$B$1:$D$65536,3,0)</f>
        <v>12496.952480065911</v>
      </c>
      <c r="N502" s="83"/>
      <c r="O502" s="83"/>
      <c r="P502" s="83"/>
      <c r="Q502" s="83"/>
      <c r="R502" s="83"/>
    </row>
    <row r="503" spans="1:18" x14ac:dyDescent="0.2">
      <c r="A503" s="104"/>
      <c r="B503" s="105">
        <f t="shared" si="7"/>
        <v>487</v>
      </c>
      <c r="C503" s="106" t="s">
        <v>530</v>
      </c>
      <c r="D503" s="107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108" t="s">
        <v>44</v>
      </c>
      <c r="F503" s="109">
        <v>0</v>
      </c>
      <c r="G503" s="110">
        <f>VLOOKUP(C503,'[8]Resumen Peso'!$B$1:$D$65536,3,0)*$C$14</f>
        <v>22542.805961431848</v>
      </c>
      <c r="H503" s="111"/>
      <c r="I503" s="112"/>
      <c r="J503" s="113">
        <f>+VLOOKUP(C503,'[8]Resumen Peso'!$B$1:$D$65536,3,0)</f>
        <v>13996.586777673821</v>
      </c>
      <c r="N503" s="83"/>
      <c r="O503" s="83"/>
      <c r="P503" s="83"/>
      <c r="Q503" s="83"/>
      <c r="R503" s="83"/>
    </row>
    <row r="504" spans="1:18" x14ac:dyDescent="0.2">
      <c r="A504" s="104"/>
      <c r="B504" s="105">
        <f t="shared" si="7"/>
        <v>488</v>
      </c>
      <c r="C504" s="106" t="s">
        <v>531</v>
      </c>
      <c r="D504" s="107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108" t="s">
        <v>44</v>
      </c>
      <c r="F504" s="109">
        <v>0</v>
      </c>
      <c r="G504" s="110">
        <f>VLOOKUP(C504,'[8]Resumen Peso'!$B$1:$D$65536,3,0)*$C$14</f>
        <v>23272.085861789492</v>
      </c>
      <c r="H504" s="111"/>
      <c r="I504" s="112"/>
      <c r="J504" s="113">
        <f>+VLOOKUP(C504,'[8]Resumen Peso'!$B$1:$D$65536,3,0)</f>
        <v>14449.388856884048</v>
      </c>
      <c r="N504" s="83"/>
      <c r="O504" s="83"/>
      <c r="P504" s="83"/>
      <c r="Q504" s="83"/>
      <c r="R504" s="83"/>
    </row>
    <row r="505" spans="1:18" x14ac:dyDescent="0.2">
      <c r="A505" s="104"/>
      <c r="B505" s="105">
        <f t="shared" si="7"/>
        <v>489</v>
      </c>
      <c r="C505" s="106" t="s">
        <v>532</v>
      </c>
      <c r="D505" s="107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108" t="s">
        <v>44</v>
      </c>
      <c r="F505" s="109">
        <v>0</v>
      </c>
      <c r="G505" s="110">
        <f>VLOOKUP(C505,'[8]Resumen Peso'!$B$1:$D$65536,3,0)*$C$14</f>
        <v>25944.35436096933</v>
      </c>
      <c r="H505" s="111"/>
      <c r="I505" s="112"/>
      <c r="J505" s="113">
        <f>+VLOOKUP(C505,'[8]Resumen Peso'!$B$1:$D$65536,3,0)</f>
        <v>16108.571746804959</v>
      </c>
      <c r="N505" s="83"/>
      <c r="O505" s="83"/>
      <c r="P505" s="83"/>
      <c r="Q505" s="83"/>
      <c r="R505" s="83"/>
    </row>
    <row r="506" spans="1:18" x14ac:dyDescent="0.2">
      <c r="A506" s="104"/>
      <c r="B506" s="105">
        <f t="shared" si="7"/>
        <v>490</v>
      </c>
      <c r="C506" s="106" t="s">
        <v>533</v>
      </c>
      <c r="D506" s="107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108" t="s">
        <v>44</v>
      </c>
      <c r="F506" s="109">
        <v>0</v>
      </c>
      <c r="G506" s="110">
        <f>VLOOKUP(C506,'[8]Resumen Peso'!$B$1:$D$65536,3,0)*$C$14</f>
        <v>28616.622860149171</v>
      </c>
      <c r="H506" s="111"/>
      <c r="I506" s="112"/>
      <c r="J506" s="113">
        <f>+VLOOKUP(C506,'[8]Resumen Peso'!$B$1:$D$65536,3,0)</f>
        <v>17767.754636725869</v>
      </c>
      <c r="N506" s="83"/>
      <c r="O506" s="83"/>
      <c r="P506" s="83"/>
      <c r="Q506" s="83"/>
      <c r="R506" s="83"/>
    </row>
    <row r="507" spans="1:18" x14ac:dyDescent="0.2">
      <c r="A507" s="104"/>
      <c r="B507" s="105">
        <f t="shared" si="7"/>
        <v>491</v>
      </c>
      <c r="C507" s="106" t="s">
        <v>534</v>
      </c>
      <c r="D507" s="107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108" t="s">
        <v>44</v>
      </c>
      <c r="F507" s="109">
        <v>0</v>
      </c>
      <c r="G507" s="110">
        <f>VLOOKUP(C507,'[8]Resumen Peso'!$B$1:$D$65536,3,0)*$C$14</f>
        <v>5178.4369371253779</v>
      </c>
      <c r="H507" s="111"/>
      <c r="I507" s="112"/>
      <c r="J507" s="113">
        <f>+VLOOKUP(C507,'[8]Resumen Peso'!$B$1:$D$65536,3,0)</f>
        <v>3215.2360308291918</v>
      </c>
      <c r="N507" s="83"/>
      <c r="O507" s="83"/>
      <c r="P507" s="83"/>
      <c r="Q507" s="83"/>
      <c r="R507" s="83"/>
    </row>
    <row r="508" spans="1:18" x14ac:dyDescent="0.2">
      <c r="A508" s="104"/>
      <c r="B508" s="105">
        <f t="shared" si="7"/>
        <v>492</v>
      </c>
      <c r="C508" s="106" t="s">
        <v>535</v>
      </c>
      <c r="D508" s="107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108" t="s">
        <v>44</v>
      </c>
      <c r="F508" s="109">
        <v>0</v>
      </c>
      <c r="G508" s="110">
        <f>VLOOKUP(C508,'[8]Resumen Peso'!$B$1:$D$65536,3,0)*$C$14</f>
        <v>5924.8782974317373</v>
      </c>
      <c r="H508" s="111"/>
      <c r="I508" s="112"/>
      <c r="J508" s="113">
        <f>+VLOOKUP(C508,'[8]Resumen Peso'!$B$1:$D$65536,3,0)</f>
        <v>3678.6934767144803</v>
      </c>
      <c r="N508" s="83"/>
      <c r="O508" s="83"/>
      <c r="P508" s="83"/>
      <c r="Q508" s="83"/>
      <c r="R508" s="83"/>
    </row>
    <row r="509" spans="1:18" x14ac:dyDescent="0.2">
      <c r="A509" s="104"/>
      <c r="B509" s="105">
        <f t="shared" si="7"/>
        <v>493</v>
      </c>
      <c r="C509" s="106" t="s">
        <v>536</v>
      </c>
      <c r="D509" s="107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108" t="s">
        <v>44</v>
      </c>
      <c r="F509" s="109">
        <v>0</v>
      </c>
      <c r="G509" s="110">
        <f>VLOOKUP(C509,'[8]Resumen Peso'!$B$1:$D$65536,3,0)*$C$14</f>
        <v>6664.6550027353633</v>
      </c>
      <c r="H509" s="111"/>
      <c r="I509" s="112"/>
      <c r="J509" s="113">
        <f>+VLOOKUP(C509,'[8]Resumen Peso'!$B$1:$D$65536,3,0)</f>
        <v>4138.0129096900791</v>
      </c>
      <c r="N509" s="83"/>
      <c r="O509" s="83"/>
      <c r="P509" s="83"/>
      <c r="Q509" s="83"/>
      <c r="R509" s="83"/>
    </row>
    <row r="510" spans="1:18" x14ac:dyDescent="0.2">
      <c r="A510" s="104"/>
      <c r="B510" s="105">
        <f t="shared" si="7"/>
        <v>494</v>
      </c>
      <c r="C510" s="106" t="s">
        <v>537</v>
      </c>
      <c r="D510" s="107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108" t="s">
        <v>44</v>
      </c>
      <c r="F510" s="109">
        <v>0</v>
      </c>
      <c r="G510" s="110">
        <f>VLOOKUP(C510,'[8]Resumen Peso'!$B$1:$D$65536,3,0)*$C$14</f>
        <v>7397.7670530362539</v>
      </c>
      <c r="H510" s="111"/>
      <c r="I510" s="112"/>
      <c r="J510" s="113">
        <f>+VLOOKUP(C510,'[8]Resumen Peso'!$B$1:$D$65536,3,0)</f>
        <v>4593.1943297559883</v>
      </c>
      <c r="N510" s="83"/>
      <c r="O510" s="83"/>
      <c r="P510" s="83"/>
      <c r="Q510" s="83"/>
      <c r="R510" s="83"/>
    </row>
    <row r="511" spans="1:18" x14ac:dyDescent="0.2">
      <c r="A511" s="104"/>
      <c r="B511" s="105">
        <f t="shared" si="7"/>
        <v>495</v>
      </c>
      <c r="C511" s="106" t="s">
        <v>538</v>
      </c>
      <c r="D511" s="107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108" t="s">
        <v>44</v>
      </c>
      <c r="F511" s="109">
        <v>0</v>
      </c>
      <c r="G511" s="110">
        <f>VLOOKUP(C511,'[8]Resumen Peso'!$B$1:$D$65536,3,0)*$C$14</f>
        <v>8130.8791033371426</v>
      </c>
      <c r="H511" s="111"/>
      <c r="I511" s="112"/>
      <c r="J511" s="113">
        <f>+VLOOKUP(C511,'[8]Resumen Peso'!$B$1:$D$65536,3,0)</f>
        <v>5048.3757498218965</v>
      </c>
      <c r="N511" s="83"/>
      <c r="O511" s="83"/>
      <c r="P511" s="83"/>
      <c r="Q511" s="83"/>
      <c r="R511" s="83"/>
    </row>
    <row r="512" spans="1:18" x14ac:dyDescent="0.2">
      <c r="A512" s="104"/>
      <c r="B512" s="105">
        <f t="shared" si="7"/>
        <v>496</v>
      </c>
      <c r="C512" s="106" t="s">
        <v>539</v>
      </c>
      <c r="D512" s="107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108" t="s">
        <v>44</v>
      </c>
      <c r="F512" s="109">
        <v>0</v>
      </c>
      <c r="G512" s="110">
        <f>VLOOKUP(C512,'[8]Resumen Peso'!$B$1:$D$65536,3,0)*$C$14</f>
        <v>9115.3686110312065</v>
      </c>
      <c r="H512" s="111"/>
      <c r="I512" s="112"/>
      <c r="J512" s="113">
        <f>+VLOOKUP(C512,'[8]Resumen Peso'!$B$1:$D$65536,3,0)</f>
        <v>5659.6347408154961</v>
      </c>
      <c r="N512" s="83"/>
      <c r="O512" s="83"/>
      <c r="P512" s="83"/>
      <c r="Q512" s="83"/>
      <c r="R512" s="83"/>
    </row>
    <row r="513" spans="1:18" x14ac:dyDescent="0.2">
      <c r="A513" s="104"/>
      <c r="B513" s="105">
        <f t="shared" si="7"/>
        <v>497</v>
      </c>
      <c r="C513" s="106" t="s">
        <v>540</v>
      </c>
      <c r="D513" s="107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108" t="s">
        <v>44</v>
      </c>
      <c r="F513" s="109">
        <v>0</v>
      </c>
      <c r="G513" s="110">
        <f>VLOOKUP(C513,'[8]Resumen Peso'!$B$1:$D$65536,3,0)*$C$14</f>
        <v>10116.946294152282</v>
      </c>
      <c r="H513" s="111"/>
      <c r="I513" s="112"/>
      <c r="J513" s="113">
        <f>+VLOOKUP(C513,'[8]Resumen Peso'!$B$1:$D$65536,3,0)</f>
        <v>6281.5035969095406</v>
      </c>
      <c r="N513" s="83"/>
      <c r="O513" s="83"/>
      <c r="P513" s="83"/>
      <c r="Q513" s="83"/>
      <c r="R513" s="83"/>
    </row>
    <row r="514" spans="1:18" x14ac:dyDescent="0.2">
      <c r="A514" s="104"/>
      <c r="B514" s="105">
        <f t="shared" si="7"/>
        <v>498</v>
      </c>
      <c r="C514" s="106" t="s">
        <v>541</v>
      </c>
      <c r="D514" s="107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108" t="s">
        <v>44</v>
      </c>
      <c r="F514" s="109">
        <v>0</v>
      </c>
      <c r="G514" s="110">
        <f>VLOOKUP(C514,'[8]Resumen Peso'!$B$1:$D$65536,3,0)*$C$14</f>
        <v>11118.523977273358</v>
      </c>
      <c r="H514" s="111"/>
      <c r="I514" s="112"/>
      <c r="J514" s="113">
        <f>+VLOOKUP(C514,'[8]Resumen Peso'!$B$1:$D$65536,3,0)</f>
        <v>6903.3724530035852</v>
      </c>
      <c r="N514" s="83"/>
      <c r="O514" s="83"/>
      <c r="P514" s="83"/>
      <c r="Q514" s="83"/>
      <c r="R514" s="83"/>
    </row>
    <row r="515" spans="1:18" x14ac:dyDescent="0.2">
      <c r="A515" s="104"/>
      <c r="B515" s="105">
        <f t="shared" si="7"/>
        <v>499</v>
      </c>
      <c r="C515" s="106" t="s">
        <v>542</v>
      </c>
      <c r="D515" s="107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108" t="s">
        <v>44</v>
      </c>
      <c r="F515" s="109">
        <v>0</v>
      </c>
      <c r="G515" s="110">
        <f>VLOOKUP(C515,'[8]Resumen Peso'!$B$1:$D$65536,3,0)*$C$14</f>
        <v>12301.114063489407</v>
      </c>
      <c r="H515" s="111"/>
      <c r="I515" s="112"/>
      <c r="J515" s="113">
        <f>+VLOOKUP(C515,'[8]Resumen Peso'!$B$1:$D$65536,3,0)</f>
        <v>7637.6299714535353</v>
      </c>
      <c r="N515" s="83"/>
      <c r="O515" s="83"/>
      <c r="P515" s="83"/>
      <c r="Q515" s="83"/>
      <c r="R515" s="83"/>
    </row>
    <row r="516" spans="1:18" x14ac:dyDescent="0.2">
      <c r="A516" s="104"/>
      <c r="B516" s="105">
        <f t="shared" si="7"/>
        <v>500</v>
      </c>
      <c r="C516" s="106" t="s">
        <v>543</v>
      </c>
      <c r="D516" s="107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108" t="s">
        <v>44</v>
      </c>
      <c r="F516" s="109">
        <v>0</v>
      </c>
      <c r="G516" s="110">
        <f>VLOOKUP(C516,'[8]Resumen Peso'!$B$1:$D$65536,3,0)*$C$14</f>
        <v>13698.345282282189</v>
      </c>
      <c r="H516" s="111"/>
      <c r="I516" s="112"/>
      <c r="J516" s="113">
        <f>+VLOOKUP(C516,'[8]Resumen Peso'!$B$1:$D$65536,3,0)</f>
        <v>8505.155870215518</v>
      </c>
      <c r="N516" s="83"/>
      <c r="O516" s="83"/>
      <c r="P516" s="83"/>
      <c r="Q516" s="83"/>
      <c r="R516" s="83"/>
    </row>
    <row r="517" spans="1:18" x14ac:dyDescent="0.2">
      <c r="A517" s="104"/>
      <c r="B517" s="105">
        <f t="shared" si="7"/>
        <v>501</v>
      </c>
      <c r="C517" s="106" t="s">
        <v>544</v>
      </c>
      <c r="D517" s="107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108" t="s">
        <v>44</v>
      </c>
      <c r="F517" s="109">
        <v>0</v>
      </c>
      <c r="G517" s="110">
        <f>VLOOKUP(C517,'[8]Resumen Peso'!$B$1:$D$65536,3,0)*$C$14</f>
        <v>15342.146716156052</v>
      </c>
      <c r="H517" s="111"/>
      <c r="I517" s="112"/>
      <c r="J517" s="113">
        <f>+VLOOKUP(C517,'[8]Resumen Peso'!$B$1:$D$65536,3,0)</f>
        <v>9525.7745746413802</v>
      </c>
      <c r="N517" s="83"/>
      <c r="O517" s="83"/>
      <c r="P517" s="83"/>
      <c r="Q517" s="83"/>
      <c r="R517" s="83"/>
    </row>
    <row r="518" spans="1:18" x14ac:dyDescent="0.2">
      <c r="A518" s="104"/>
      <c r="B518" s="105">
        <f t="shared" si="7"/>
        <v>502</v>
      </c>
      <c r="C518" s="106" t="s">
        <v>545</v>
      </c>
      <c r="D518" s="107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108" t="s">
        <v>44</v>
      </c>
      <c r="F518" s="109">
        <v>0</v>
      </c>
      <c r="G518" s="110">
        <f>VLOOKUP(C518,'[8]Resumen Peso'!$B$1:$D$65536,3,0)*$C$14</f>
        <v>15838.478860768984</v>
      </c>
      <c r="H518" s="111"/>
      <c r="I518" s="112"/>
      <c r="J518" s="113">
        <f>+VLOOKUP(C518,'[8]Resumen Peso'!$B$1:$D$65536,3,0)</f>
        <v>9833.9418872868991</v>
      </c>
      <c r="N518" s="83"/>
      <c r="O518" s="83"/>
      <c r="P518" s="83"/>
      <c r="Q518" s="83"/>
      <c r="R518" s="83"/>
    </row>
    <row r="519" spans="1:18" x14ac:dyDescent="0.2">
      <c r="A519" s="104"/>
      <c r="B519" s="105">
        <f t="shared" si="7"/>
        <v>503</v>
      </c>
      <c r="C519" s="106" t="s">
        <v>546</v>
      </c>
      <c r="D519" s="107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108" t="s">
        <v>44</v>
      </c>
      <c r="F519" s="109">
        <v>0</v>
      </c>
      <c r="G519" s="110">
        <f>VLOOKUP(C519,'[8]Resumen Peso'!$B$1:$D$65536,3,0)*$C$14</f>
        <v>17657.167068861741</v>
      </c>
      <c r="H519" s="111"/>
      <c r="I519" s="112"/>
      <c r="J519" s="113">
        <f>+VLOOKUP(C519,'[8]Resumen Peso'!$B$1:$D$65536,3,0)</f>
        <v>10963.145916707803</v>
      </c>
      <c r="N519" s="83"/>
      <c r="O519" s="83"/>
      <c r="P519" s="83"/>
      <c r="Q519" s="83"/>
      <c r="R519" s="83"/>
    </row>
    <row r="520" spans="1:18" x14ac:dyDescent="0.2">
      <c r="A520" s="104"/>
      <c r="B520" s="105">
        <f t="shared" si="7"/>
        <v>504</v>
      </c>
      <c r="C520" s="106" t="s">
        <v>547</v>
      </c>
      <c r="D520" s="107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108" t="s">
        <v>44</v>
      </c>
      <c r="F520" s="109">
        <v>0</v>
      </c>
      <c r="G520" s="110">
        <f>VLOOKUP(C520,'[8]Resumen Peso'!$B$1:$D$65536,3,0)*$C$14</f>
        <v>19475.855276954502</v>
      </c>
      <c r="H520" s="111"/>
      <c r="I520" s="112"/>
      <c r="J520" s="113">
        <f>+VLOOKUP(C520,'[8]Resumen Peso'!$B$1:$D$65536,3,0)</f>
        <v>12092.349946128707</v>
      </c>
      <c r="N520" s="83"/>
      <c r="O520" s="83"/>
      <c r="P520" s="83"/>
      <c r="Q520" s="83"/>
      <c r="R520" s="83"/>
    </row>
    <row r="521" spans="1:18" x14ac:dyDescent="0.2">
      <c r="A521" s="104"/>
      <c r="B521" s="105">
        <f t="shared" si="7"/>
        <v>505</v>
      </c>
      <c r="C521" s="106" t="s">
        <v>548</v>
      </c>
      <c r="D521" s="107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108" t="s">
        <v>44</v>
      </c>
      <c r="F521" s="109">
        <v>0</v>
      </c>
      <c r="G521" s="110">
        <f>VLOOKUP(C521,'[8]Resumen Peso'!$B$1:$D$65536,3,0)*$C$14</f>
        <v>4706.6695694844675</v>
      </c>
      <c r="H521" s="111"/>
      <c r="I521" s="112"/>
      <c r="J521" s="113">
        <f>+VLOOKUP(C521,'[8]Resumen Peso'!$B$1:$D$65536,3,0)</f>
        <v>2922.3207251055851</v>
      </c>
      <c r="N521" s="83"/>
      <c r="O521" s="83"/>
      <c r="P521" s="83"/>
      <c r="Q521" s="83"/>
      <c r="R521" s="83"/>
    </row>
    <row r="522" spans="1:18" x14ac:dyDescent="0.2">
      <c r="A522" s="104"/>
      <c r="B522" s="105">
        <f t="shared" si="7"/>
        <v>506</v>
      </c>
      <c r="C522" s="106" t="s">
        <v>549</v>
      </c>
      <c r="D522" s="107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108" t="s">
        <v>44</v>
      </c>
      <c r="F522" s="109">
        <v>0</v>
      </c>
      <c r="G522" s="110">
        <f>VLOOKUP(C522,'[8]Resumen Peso'!$B$1:$D$65536,3,0)*$C$14</f>
        <v>5385.108426347093</v>
      </c>
      <c r="H522" s="111"/>
      <c r="I522" s="112"/>
      <c r="J522" s="113">
        <f>+VLOOKUP(C522,'[8]Resumen Peso'!$B$1:$D$65536,3,0)</f>
        <v>3343.5561449406246</v>
      </c>
      <c r="N522" s="83"/>
      <c r="O522" s="83"/>
      <c r="P522" s="83"/>
      <c r="Q522" s="83"/>
      <c r="R522" s="83"/>
    </row>
    <row r="523" spans="1:18" x14ac:dyDescent="0.2">
      <c r="A523" s="104"/>
      <c r="B523" s="105">
        <f t="shared" si="7"/>
        <v>507</v>
      </c>
      <c r="C523" s="106" t="s">
        <v>550</v>
      </c>
      <c r="D523" s="107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108" t="s">
        <v>44</v>
      </c>
      <c r="F523" s="109">
        <v>0</v>
      </c>
      <c r="G523" s="110">
        <f>VLOOKUP(C523,'[8]Resumen Peso'!$B$1:$D$65536,3,0)*$C$14</f>
        <v>6057.4897934163027</v>
      </c>
      <c r="H523" s="111"/>
      <c r="I523" s="112"/>
      <c r="J523" s="113">
        <f>+VLOOKUP(C523,'[8]Resumen Peso'!$B$1:$D$65536,3,0)</f>
        <v>3761.0305342414222</v>
      </c>
      <c r="N523" s="83"/>
      <c r="O523" s="83"/>
      <c r="P523" s="83"/>
      <c r="Q523" s="83"/>
      <c r="R523" s="83"/>
    </row>
    <row r="524" spans="1:18" x14ac:dyDescent="0.2">
      <c r="A524" s="104"/>
      <c r="B524" s="105">
        <f t="shared" si="7"/>
        <v>508</v>
      </c>
      <c r="C524" s="106" t="s">
        <v>551</v>
      </c>
      <c r="D524" s="107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108" t="s">
        <v>44</v>
      </c>
      <c r="F524" s="109">
        <v>0</v>
      </c>
      <c r="G524" s="110">
        <f>VLOOKUP(C524,'[8]Resumen Peso'!$B$1:$D$65536,3,0)*$C$14</f>
        <v>6723.8136706920959</v>
      </c>
      <c r="H524" s="111"/>
      <c r="I524" s="112"/>
      <c r="J524" s="113">
        <f>+VLOOKUP(C524,'[8]Resumen Peso'!$B$1:$D$65536,3,0)</f>
        <v>4174.7438930079788</v>
      </c>
      <c r="N524" s="83"/>
      <c r="O524" s="83"/>
      <c r="P524" s="83"/>
      <c r="Q524" s="83"/>
      <c r="R524" s="83"/>
    </row>
    <row r="525" spans="1:18" x14ac:dyDescent="0.2">
      <c r="A525" s="104"/>
      <c r="B525" s="105">
        <f t="shared" si="7"/>
        <v>509</v>
      </c>
      <c r="C525" s="106" t="s">
        <v>552</v>
      </c>
      <c r="D525" s="107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108" t="s">
        <v>44</v>
      </c>
      <c r="F525" s="109">
        <v>0</v>
      </c>
      <c r="G525" s="110">
        <f>VLOOKUP(C525,'[8]Resumen Peso'!$B$1:$D$65536,3,0)*$C$14</f>
        <v>7390.1375479678882</v>
      </c>
      <c r="H525" s="111"/>
      <c r="I525" s="112"/>
      <c r="J525" s="113">
        <f>+VLOOKUP(C525,'[8]Resumen Peso'!$B$1:$D$65536,3,0)</f>
        <v>4588.4572517745346</v>
      </c>
      <c r="N525" s="83"/>
      <c r="O525" s="83"/>
      <c r="P525" s="83"/>
      <c r="Q525" s="83"/>
      <c r="R525" s="83"/>
    </row>
    <row r="526" spans="1:18" x14ac:dyDescent="0.2">
      <c r="A526" s="104"/>
      <c r="B526" s="105">
        <f t="shared" si="7"/>
        <v>510</v>
      </c>
      <c r="C526" s="106" t="s">
        <v>553</v>
      </c>
      <c r="D526" s="107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108" t="s">
        <v>44</v>
      </c>
      <c r="F526" s="109">
        <v>0</v>
      </c>
      <c r="G526" s="110">
        <f>VLOOKUP(C526,'[8]Resumen Peso'!$B$1:$D$65536,3,0)*$C$14</f>
        <v>8284.9378252717579</v>
      </c>
      <c r="H526" s="111"/>
      <c r="I526" s="112"/>
      <c r="J526" s="113">
        <f>+VLOOKUP(C526,'[8]Resumen Peso'!$B$1:$D$65536,3,0)</f>
        <v>5144.0291602316092</v>
      </c>
      <c r="N526" s="83"/>
      <c r="O526" s="83"/>
      <c r="P526" s="83"/>
      <c r="Q526" s="83"/>
      <c r="R526" s="83"/>
    </row>
    <row r="527" spans="1:18" x14ac:dyDescent="0.2">
      <c r="A527" s="104"/>
      <c r="B527" s="105">
        <f t="shared" si="7"/>
        <v>511</v>
      </c>
      <c r="C527" s="106" t="s">
        <v>554</v>
      </c>
      <c r="D527" s="107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108" t="s">
        <v>44</v>
      </c>
      <c r="F527" s="109">
        <v>0</v>
      </c>
      <c r="G527" s="110">
        <f>VLOOKUP(C527,'[8]Resumen Peso'!$B$1:$D$65536,3,0)*$C$14</f>
        <v>9195.2695064059462</v>
      </c>
      <c r="H527" s="111"/>
      <c r="I527" s="112"/>
      <c r="J527" s="113">
        <f>+VLOOKUP(C527,'[8]Resumen Peso'!$B$1:$D$65536,3,0)</f>
        <v>5709.2443509784789</v>
      </c>
      <c r="N527" s="83"/>
      <c r="O527" s="83"/>
      <c r="P527" s="83"/>
      <c r="Q527" s="83"/>
      <c r="R527" s="83"/>
    </row>
    <row r="528" spans="1:18" x14ac:dyDescent="0.2">
      <c r="A528" s="104"/>
      <c r="B528" s="105">
        <f t="shared" si="7"/>
        <v>512</v>
      </c>
      <c r="C528" s="106" t="s">
        <v>555</v>
      </c>
      <c r="D528" s="107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108" t="s">
        <v>44</v>
      </c>
      <c r="F528" s="109">
        <v>0</v>
      </c>
      <c r="G528" s="110">
        <f>VLOOKUP(C528,'[8]Resumen Peso'!$B$1:$D$65536,3,0)*$C$14</f>
        <v>10105.601187540136</v>
      </c>
      <c r="H528" s="111"/>
      <c r="I528" s="112"/>
      <c r="J528" s="113">
        <f>+VLOOKUP(C528,'[8]Resumen Peso'!$B$1:$D$65536,3,0)</f>
        <v>6274.4595417253486</v>
      </c>
      <c r="N528" s="83"/>
      <c r="O528" s="83"/>
      <c r="P528" s="83"/>
      <c r="Q528" s="83"/>
      <c r="R528" s="83"/>
    </row>
    <row r="529" spans="1:18" x14ac:dyDescent="0.2">
      <c r="A529" s="104"/>
      <c r="B529" s="105">
        <f t="shared" si="7"/>
        <v>513</v>
      </c>
      <c r="C529" s="106" t="s">
        <v>556</v>
      </c>
      <c r="D529" s="107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108" t="s">
        <v>44</v>
      </c>
      <c r="F529" s="109">
        <v>0</v>
      </c>
      <c r="G529" s="110">
        <f>VLOOKUP(C529,'[8]Resumen Peso'!$B$1:$D$65536,3,0)*$C$14</f>
        <v>11180.454630682942</v>
      </c>
      <c r="H529" s="111"/>
      <c r="I529" s="112"/>
      <c r="J529" s="113">
        <f>+VLOOKUP(C529,'[8]Resumen Peso'!$B$1:$D$65536,3,0)</f>
        <v>6941.8245323999254</v>
      </c>
      <c r="N529" s="83"/>
      <c r="O529" s="83"/>
      <c r="P529" s="83"/>
      <c r="Q529" s="83"/>
      <c r="R529" s="83"/>
    </row>
    <row r="530" spans="1:18" x14ac:dyDescent="0.2">
      <c r="A530" s="104"/>
      <c r="B530" s="105">
        <f t="shared" ref="B530:B593" si="8">1+B529</f>
        <v>514</v>
      </c>
      <c r="C530" s="106" t="s">
        <v>557</v>
      </c>
      <c r="D530" s="107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108" t="s">
        <v>44</v>
      </c>
      <c r="F530" s="109">
        <v>0</v>
      </c>
      <c r="G530" s="110">
        <f>VLOOKUP(C530,'[8]Resumen Peso'!$B$1:$D$65536,3,0)*$C$14</f>
        <v>12450.394911673653</v>
      </c>
      <c r="H530" s="111"/>
      <c r="I530" s="112"/>
      <c r="J530" s="113">
        <f>+VLOOKUP(C530,'[8]Resumen Peso'!$B$1:$D$65536,3,0)</f>
        <v>7730.3168512248612</v>
      </c>
      <c r="N530" s="83"/>
      <c r="O530" s="83"/>
      <c r="P530" s="83"/>
      <c r="Q530" s="83"/>
      <c r="R530" s="83"/>
    </row>
    <row r="531" spans="1:18" x14ac:dyDescent="0.2">
      <c r="A531" s="104"/>
      <c r="B531" s="105">
        <f t="shared" si="8"/>
        <v>515</v>
      </c>
      <c r="C531" s="106" t="s">
        <v>558</v>
      </c>
      <c r="D531" s="107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108" t="s">
        <v>44</v>
      </c>
      <c r="F531" s="109">
        <v>0</v>
      </c>
      <c r="G531" s="110">
        <f>VLOOKUP(C531,'[8]Resumen Peso'!$B$1:$D$65536,3,0)*$C$14</f>
        <v>13944.442301074494</v>
      </c>
      <c r="H531" s="111"/>
      <c r="I531" s="112"/>
      <c r="J531" s="113">
        <f>+VLOOKUP(C531,'[8]Resumen Peso'!$B$1:$D$65536,3,0)</f>
        <v>8657.9548733718457</v>
      </c>
      <c r="N531" s="83"/>
      <c r="O531" s="83"/>
      <c r="P531" s="83"/>
      <c r="Q531" s="83"/>
      <c r="R531" s="83"/>
    </row>
    <row r="532" spans="1:18" x14ac:dyDescent="0.2">
      <c r="A532" s="104"/>
      <c r="B532" s="105">
        <f t="shared" si="8"/>
        <v>516</v>
      </c>
      <c r="C532" s="106" t="s">
        <v>559</v>
      </c>
      <c r="D532" s="107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108" t="s">
        <v>44</v>
      </c>
      <c r="F532" s="109">
        <v>0</v>
      </c>
      <c r="G532" s="110">
        <f>VLOOKUP(C532,'[8]Resumen Peso'!$B$1:$D$65536,3,0)*$C$14</f>
        <v>14395.557459909161</v>
      </c>
      <c r="H532" s="111"/>
      <c r="I532" s="112"/>
      <c r="J532" s="113">
        <f>+VLOOKUP(C532,'[8]Resumen Peso'!$B$1:$D$65536,3,0)</f>
        <v>8938.0474438422734</v>
      </c>
      <c r="N532" s="83"/>
      <c r="O532" s="83"/>
      <c r="P532" s="83"/>
      <c r="Q532" s="83"/>
      <c r="R532" s="83"/>
    </row>
    <row r="533" spans="1:18" x14ac:dyDescent="0.2">
      <c r="A533" s="104"/>
      <c r="B533" s="105">
        <f t="shared" si="8"/>
        <v>517</v>
      </c>
      <c r="C533" s="106" t="s">
        <v>560</v>
      </c>
      <c r="D533" s="107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108" t="s">
        <v>44</v>
      </c>
      <c r="F533" s="109">
        <v>0</v>
      </c>
      <c r="G533" s="110">
        <f>VLOOKUP(C533,'[8]Resumen Peso'!$B$1:$D$65536,3,0)*$C$14</f>
        <v>16048.559041147337</v>
      </c>
      <c r="H533" s="111"/>
      <c r="I533" s="112"/>
      <c r="J533" s="113">
        <f>+VLOOKUP(C533,'[8]Resumen Peso'!$B$1:$D$65536,3,0)</f>
        <v>9964.3784212288447</v>
      </c>
      <c r="N533" s="83"/>
      <c r="O533" s="83"/>
      <c r="P533" s="83"/>
      <c r="Q533" s="83"/>
      <c r="R533" s="83"/>
    </row>
    <row r="534" spans="1:18" x14ac:dyDescent="0.2">
      <c r="A534" s="104"/>
      <c r="B534" s="105">
        <f t="shared" si="8"/>
        <v>518</v>
      </c>
      <c r="C534" s="106" t="s">
        <v>561</v>
      </c>
      <c r="D534" s="107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108" t="s">
        <v>44</v>
      </c>
      <c r="F534" s="109">
        <v>0</v>
      </c>
      <c r="G534" s="110">
        <f>VLOOKUP(C534,'[8]Resumen Peso'!$B$1:$D$65536,3,0)*$C$14</f>
        <v>17701.560622385514</v>
      </c>
      <c r="H534" s="111"/>
      <c r="I534" s="112"/>
      <c r="J534" s="113">
        <f>+VLOOKUP(C534,'[8]Resumen Peso'!$B$1:$D$65536,3,0)</f>
        <v>10990.709398615416</v>
      </c>
      <c r="N534" s="83"/>
      <c r="O534" s="83"/>
      <c r="P534" s="83"/>
      <c r="Q534" s="83"/>
      <c r="R534" s="83"/>
    </row>
    <row r="535" spans="1:18" x14ac:dyDescent="0.2">
      <c r="A535" s="104"/>
      <c r="B535" s="105">
        <f t="shared" si="8"/>
        <v>519</v>
      </c>
      <c r="C535" s="106" t="s">
        <v>562</v>
      </c>
      <c r="D535" s="107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108" t="s">
        <v>44</v>
      </c>
      <c r="F535" s="109">
        <v>0</v>
      </c>
      <c r="G535" s="110">
        <f>VLOOKUP(C535,'[8]Resumen Peso'!$B$1:$D$65536,3,0)*$C$14</f>
        <v>4418.633079208068</v>
      </c>
      <c r="H535" s="111"/>
      <c r="I535" s="112"/>
      <c r="J535" s="113">
        <f>+VLOOKUP(C535,'[8]Resumen Peso'!$B$1:$D$65536,3,0)</f>
        <v>2743.4819532957358</v>
      </c>
      <c r="N535" s="83"/>
      <c r="O535" s="83"/>
      <c r="P535" s="83"/>
      <c r="Q535" s="83"/>
      <c r="R535" s="83"/>
    </row>
    <row r="536" spans="1:18" x14ac:dyDescent="0.2">
      <c r="A536" s="104"/>
      <c r="B536" s="105">
        <f t="shared" si="8"/>
        <v>520</v>
      </c>
      <c r="C536" s="106" t="s">
        <v>563</v>
      </c>
      <c r="D536" s="107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108" t="s">
        <v>44</v>
      </c>
      <c r="F536" s="109">
        <v>0</v>
      </c>
      <c r="G536" s="110">
        <f>VLOOKUP(C536,'[8]Resumen Peso'!$B$1:$D$65536,3,0)*$C$14</f>
        <v>5055.5531626975189</v>
      </c>
      <c r="H536" s="111"/>
      <c r="I536" s="112"/>
      <c r="J536" s="113">
        <f>+VLOOKUP(C536,'[8]Resumen Peso'!$B$1:$D$65536,3,0)</f>
        <v>3138.9388114284543</v>
      </c>
      <c r="N536" s="83"/>
      <c r="O536" s="83"/>
      <c r="P536" s="83"/>
      <c r="Q536" s="83"/>
      <c r="R536" s="83"/>
    </row>
    <row r="537" spans="1:18" x14ac:dyDescent="0.2">
      <c r="A537" s="104"/>
      <c r="B537" s="105">
        <f t="shared" si="8"/>
        <v>521</v>
      </c>
      <c r="C537" s="106" t="s">
        <v>564</v>
      </c>
      <c r="D537" s="107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108" t="s">
        <v>44</v>
      </c>
      <c r="F537" s="109">
        <v>0</v>
      </c>
      <c r="G537" s="110">
        <f>VLOOKUP(C537,'[8]Resumen Peso'!$B$1:$D$65536,3,0)*$C$14</f>
        <v>5686.7864597272428</v>
      </c>
      <c r="H537" s="111"/>
      <c r="I537" s="112"/>
      <c r="J537" s="113">
        <f>+VLOOKUP(C537,'[8]Resumen Peso'!$B$1:$D$65536,3,0)</f>
        <v>3530.8648047564166</v>
      </c>
      <c r="N537" s="83"/>
      <c r="O537" s="83"/>
      <c r="P537" s="83"/>
      <c r="Q537" s="83"/>
      <c r="R537" s="83"/>
    </row>
    <row r="538" spans="1:18" x14ac:dyDescent="0.2">
      <c r="A538" s="104"/>
      <c r="B538" s="105">
        <f t="shared" si="8"/>
        <v>522</v>
      </c>
      <c r="C538" s="106" t="s">
        <v>565</v>
      </c>
      <c r="D538" s="107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108" t="s">
        <v>44</v>
      </c>
      <c r="F538" s="109">
        <v>0</v>
      </c>
      <c r="G538" s="110">
        <f>VLOOKUP(C538,'[8]Resumen Peso'!$B$1:$D$65536,3,0)*$C$14</f>
        <v>6312.3329702972396</v>
      </c>
      <c r="H538" s="111"/>
      <c r="I538" s="112"/>
      <c r="J538" s="113">
        <f>+VLOOKUP(C538,'[8]Resumen Peso'!$B$1:$D$65536,3,0)</f>
        <v>3919.2599332796226</v>
      </c>
      <c r="N538" s="83"/>
      <c r="O538" s="83"/>
      <c r="P538" s="83"/>
      <c r="Q538" s="83"/>
      <c r="R538" s="83"/>
    </row>
    <row r="539" spans="1:18" x14ac:dyDescent="0.2">
      <c r="A539" s="104"/>
      <c r="B539" s="105">
        <f t="shared" si="8"/>
        <v>523</v>
      </c>
      <c r="C539" s="106" t="s">
        <v>566</v>
      </c>
      <c r="D539" s="107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108" t="s">
        <v>44</v>
      </c>
      <c r="F539" s="109">
        <v>0</v>
      </c>
      <c r="G539" s="110">
        <f>VLOOKUP(C539,'[8]Resumen Peso'!$B$1:$D$65536,3,0)*$C$14</f>
        <v>6937.8794808672355</v>
      </c>
      <c r="H539" s="111"/>
      <c r="I539" s="112"/>
      <c r="J539" s="113">
        <f>+VLOOKUP(C539,'[8]Resumen Peso'!$B$1:$D$65536,3,0)</f>
        <v>4307.6550618028277</v>
      </c>
      <c r="N539" s="83"/>
      <c r="O539" s="83"/>
      <c r="P539" s="83"/>
      <c r="Q539" s="83"/>
      <c r="R539" s="83"/>
    </row>
    <row r="540" spans="1:18" x14ac:dyDescent="0.2">
      <c r="A540" s="104"/>
      <c r="B540" s="105">
        <f t="shared" si="8"/>
        <v>524</v>
      </c>
      <c r="C540" s="106" t="s">
        <v>567</v>
      </c>
      <c r="D540" s="107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108" t="s">
        <v>44</v>
      </c>
      <c r="F540" s="109">
        <v>0</v>
      </c>
      <c r="G540" s="110">
        <f>VLOOKUP(C540,'[8]Resumen Peso'!$B$1:$D$65536,3,0)*$C$14</f>
        <v>7777.9202031252253</v>
      </c>
      <c r="H540" s="111"/>
      <c r="I540" s="112"/>
      <c r="J540" s="113">
        <f>+VLOOKUP(C540,'[8]Resumen Peso'!$B$1:$D$65536,3,0)</f>
        <v>4829.2273490318366</v>
      </c>
      <c r="N540" s="83"/>
      <c r="O540" s="83"/>
      <c r="P540" s="83"/>
      <c r="Q540" s="83"/>
      <c r="R540" s="83"/>
    </row>
    <row r="541" spans="1:18" x14ac:dyDescent="0.2">
      <c r="A541" s="104"/>
      <c r="B541" s="105">
        <f t="shared" si="8"/>
        <v>525</v>
      </c>
      <c r="C541" s="106" t="s">
        <v>568</v>
      </c>
      <c r="D541" s="107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108" t="s">
        <v>44</v>
      </c>
      <c r="F541" s="109">
        <v>0</v>
      </c>
      <c r="G541" s="110">
        <f>VLOOKUP(C541,'[8]Resumen Peso'!$B$1:$D$65536,3,0)*$C$14</f>
        <v>8632.5418458659551</v>
      </c>
      <c r="H541" s="111"/>
      <c r="I541" s="112"/>
      <c r="J541" s="113">
        <f>+VLOOKUP(C541,'[8]Resumen Peso'!$B$1:$D$65536,3,0)</f>
        <v>5359.8527736202404</v>
      </c>
      <c r="N541" s="83"/>
      <c r="O541" s="83"/>
      <c r="P541" s="83"/>
      <c r="Q541" s="83"/>
      <c r="R541" s="83"/>
    </row>
    <row r="542" spans="1:18" x14ac:dyDescent="0.2">
      <c r="A542" s="104"/>
      <c r="B542" s="105">
        <f t="shared" si="8"/>
        <v>526</v>
      </c>
      <c r="C542" s="106" t="s">
        <v>569</v>
      </c>
      <c r="D542" s="107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108" t="s">
        <v>44</v>
      </c>
      <c r="F542" s="109">
        <v>0</v>
      </c>
      <c r="G542" s="110">
        <f>VLOOKUP(C542,'[8]Resumen Peso'!$B$1:$D$65536,3,0)*$C$14</f>
        <v>9487.163488606684</v>
      </c>
      <c r="H542" s="111"/>
      <c r="I542" s="112"/>
      <c r="J542" s="113">
        <f>+VLOOKUP(C542,'[8]Resumen Peso'!$B$1:$D$65536,3,0)</f>
        <v>5890.4781982086442</v>
      </c>
      <c r="N542" s="83"/>
      <c r="O542" s="83"/>
      <c r="P542" s="83"/>
      <c r="Q542" s="83"/>
      <c r="R542" s="83"/>
    </row>
    <row r="543" spans="1:18" x14ac:dyDescent="0.2">
      <c r="A543" s="104"/>
      <c r="B543" s="105">
        <f t="shared" si="8"/>
        <v>527</v>
      </c>
      <c r="C543" s="106" t="s">
        <v>570</v>
      </c>
      <c r="D543" s="107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108" t="s">
        <v>44</v>
      </c>
      <c r="F543" s="109">
        <v>0</v>
      </c>
      <c r="G543" s="110">
        <f>VLOOKUP(C543,'[8]Resumen Peso'!$B$1:$D$65536,3,0)*$C$14</f>
        <v>10496.238570053649</v>
      </c>
      <c r="H543" s="111"/>
      <c r="I543" s="112"/>
      <c r="J543" s="113">
        <f>+VLOOKUP(C543,'[8]Resumen Peso'!$B$1:$D$65536,3,0)</f>
        <v>6517.0021086226625</v>
      </c>
      <c r="N543" s="83"/>
      <c r="O543" s="83"/>
      <c r="P543" s="83"/>
      <c r="Q543" s="83"/>
      <c r="R543" s="83"/>
    </row>
    <row r="544" spans="1:18" x14ac:dyDescent="0.2">
      <c r="A544" s="104"/>
      <c r="B544" s="105">
        <f t="shared" si="8"/>
        <v>528</v>
      </c>
      <c r="C544" s="106" t="s">
        <v>571</v>
      </c>
      <c r="D544" s="107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108" t="s">
        <v>44</v>
      </c>
      <c r="F544" s="109">
        <v>0</v>
      </c>
      <c r="G544" s="110">
        <f>VLOOKUP(C544,'[8]Resumen Peso'!$B$1:$D$65536,3,0)*$C$14</f>
        <v>11688.461659302504</v>
      </c>
      <c r="H544" s="111"/>
      <c r="I544" s="112"/>
      <c r="J544" s="113">
        <f>+VLOOKUP(C544,'[8]Resumen Peso'!$B$1:$D$65536,3,0)</f>
        <v>7257.2406554818062</v>
      </c>
      <c r="N544" s="83"/>
      <c r="O544" s="83"/>
      <c r="P544" s="83"/>
      <c r="Q544" s="83"/>
      <c r="R544" s="83"/>
    </row>
    <row r="545" spans="1:18" x14ac:dyDescent="0.2">
      <c r="A545" s="104"/>
      <c r="B545" s="105">
        <f t="shared" si="8"/>
        <v>529</v>
      </c>
      <c r="C545" s="106" t="s">
        <v>572</v>
      </c>
      <c r="D545" s="107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108" t="s">
        <v>44</v>
      </c>
      <c r="F545" s="109">
        <v>0</v>
      </c>
      <c r="G545" s="110">
        <f>VLOOKUP(C545,'[8]Resumen Peso'!$B$1:$D$65536,3,0)*$C$14</f>
        <v>13091.077058418807</v>
      </c>
      <c r="H545" s="111"/>
      <c r="I545" s="112"/>
      <c r="J545" s="113">
        <f>+VLOOKUP(C545,'[8]Resumen Peso'!$B$1:$D$65536,3,0)</f>
        <v>8128.109534139624</v>
      </c>
      <c r="N545" s="83"/>
      <c r="O545" s="83"/>
      <c r="P545" s="83"/>
      <c r="Q545" s="83"/>
      <c r="R545" s="83"/>
    </row>
    <row r="546" spans="1:18" x14ac:dyDescent="0.2">
      <c r="A546" s="104"/>
      <c r="B546" s="105">
        <f t="shared" si="8"/>
        <v>530</v>
      </c>
      <c r="C546" s="106" t="s">
        <v>573</v>
      </c>
      <c r="D546" s="107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108" t="s">
        <v>44</v>
      </c>
      <c r="F546" s="109">
        <v>0</v>
      </c>
      <c r="G546" s="110">
        <f>VLOOKUP(C546,'[8]Resumen Peso'!$B$1:$D$65536,3,0)*$C$14</f>
        <v>13514.585089720309</v>
      </c>
      <c r="H546" s="111"/>
      <c r="I546" s="112"/>
      <c r="J546" s="113">
        <f>+VLOOKUP(C546,'[8]Resumen Peso'!$B$1:$D$65536,3,0)</f>
        <v>8391.0611348096936</v>
      </c>
      <c r="N546" s="83"/>
      <c r="O546" s="83"/>
      <c r="P546" s="83"/>
      <c r="Q546" s="83"/>
      <c r="R546" s="83"/>
    </row>
    <row r="547" spans="1:18" x14ac:dyDescent="0.2">
      <c r="A547" s="104"/>
      <c r="B547" s="105">
        <f t="shared" si="8"/>
        <v>531</v>
      </c>
      <c r="C547" s="106" t="s">
        <v>574</v>
      </c>
      <c r="D547" s="107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108" t="s">
        <v>44</v>
      </c>
      <c r="F547" s="109">
        <v>0</v>
      </c>
      <c r="G547" s="110">
        <f>VLOOKUP(C547,'[8]Resumen Peso'!$B$1:$D$65536,3,0)*$C$14</f>
        <v>15066.427078840927</v>
      </c>
      <c r="H547" s="111"/>
      <c r="I547" s="112"/>
      <c r="J547" s="113">
        <f>+VLOOKUP(C547,'[8]Resumen Peso'!$B$1:$D$65536,3,0)</f>
        <v>9354.5832049160472</v>
      </c>
      <c r="N547" s="83"/>
      <c r="O547" s="83"/>
      <c r="P547" s="83"/>
      <c r="Q547" s="83"/>
      <c r="R547" s="83"/>
    </row>
    <row r="548" spans="1:18" x14ac:dyDescent="0.2">
      <c r="A548" s="104"/>
      <c r="B548" s="105">
        <f t="shared" si="8"/>
        <v>532</v>
      </c>
      <c r="C548" s="106" t="s">
        <v>575</v>
      </c>
      <c r="D548" s="107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108" t="s">
        <v>44</v>
      </c>
      <c r="F548" s="109">
        <v>0</v>
      </c>
      <c r="G548" s="110">
        <f>VLOOKUP(C548,'[8]Resumen Peso'!$B$1:$D$65536,3,0)*$C$14</f>
        <v>16618.269067961544</v>
      </c>
      <c r="H548" s="111"/>
      <c r="I548" s="112"/>
      <c r="J548" s="113">
        <f>+VLOOKUP(C548,'[8]Resumen Peso'!$B$1:$D$65536,3,0)</f>
        <v>10318.105275022401</v>
      </c>
      <c r="N548" s="83"/>
      <c r="O548" s="83"/>
      <c r="P548" s="83"/>
      <c r="Q548" s="83"/>
      <c r="R548" s="83"/>
    </row>
    <row r="549" spans="1:18" x14ac:dyDescent="0.2">
      <c r="A549" s="104"/>
      <c r="B549" s="105">
        <f t="shared" si="8"/>
        <v>533</v>
      </c>
      <c r="C549" s="106" t="s">
        <v>576</v>
      </c>
      <c r="D549" s="107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108" t="s">
        <v>44</v>
      </c>
      <c r="F549" s="109">
        <v>0</v>
      </c>
      <c r="G549" s="110">
        <f>VLOOKUP(C549,'[8]Resumen Peso'!$B$1:$D$65536,3,0)*$C$14</f>
        <v>7123.785367174617</v>
      </c>
      <c r="H549" s="111"/>
      <c r="I549" s="112"/>
      <c r="J549" s="113">
        <f>+VLOOKUP(C549,'[8]Resumen Peso'!$B$1:$D$65536,3,0)</f>
        <v>4423.0820354738707</v>
      </c>
      <c r="N549" s="83"/>
      <c r="O549" s="83"/>
      <c r="P549" s="83"/>
      <c r="Q549" s="83"/>
      <c r="R549" s="83"/>
    </row>
    <row r="550" spans="1:18" x14ac:dyDescent="0.2">
      <c r="A550" s="104"/>
      <c r="B550" s="105">
        <f t="shared" si="8"/>
        <v>534</v>
      </c>
      <c r="C550" s="106" t="s">
        <v>577</v>
      </c>
      <c r="D550" s="107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108" t="s">
        <v>44</v>
      </c>
      <c r="F550" s="109">
        <v>0</v>
      </c>
      <c r="G550" s="110">
        <f>VLOOKUP(C550,'[8]Resumen Peso'!$B$1:$D$65536,3,0)*$C$14</f>
        <v>8150.6373119925793</v>
      </c>
      <c r="H550" s="111"/>
      <c r="I550" s="112"/>
      <c r="J550" s="113">
        <f>+VLOOKUP(C550,'[8]Resumen Peso'!$B$1:$D$65536,3,0)</f>
        <v>5060.6434099565904</v>
      </c>
      <c r="N550" s="83"/>
      <c r="O550" s="83"/>
      <c r="P550" s="83"/>
      <c r="Q550" s="83"/>
      <c r="R550" s="83"/>
    </row>
    <row r="551" spans="1:18" x14ac:dyDescent="0.2">
      <c r="A551" s="104"/>
      <c r="B551" s="105">
        <f t="shared" si="8"/>
        <v>535</v>
      </c>
      <c r="C551" s="106" t="s">
        <v>578</v>
      </c>
      <c r="D551" s="107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108" t="s">
        <v>44</v>
      </c>
      <c r="F551" s="109">
        <v>0</v>
      </c>
      <c r="G551" s="110">
        <f>VLOOKUP(C551,'[8]Resumen Peso'!$B$1:$D$65536,3,0)*$C$14</f>
        <v>9168.3209358746662</v>
      </c>
      <c r="H551" s="111"/>
      <c r="I551" s="112"/>
      <c r="J551" s="113">
        <f>+VLOOKUP(C551,'[8]Resumen Peso'!$B$1:$D$65536,3,0)</f>
        <v>5692.5122721671432</v>
      </c>
      <c r="N551" s="83"/>
      <c r="O551" s="83"/>
      <c r="P551" s="83"/>
      <c r="Q551" s="83"/>
      <c r="R551" s="83"/>
    </row>
    <row r="552" spans="1:18" x14ac:dyDescent="0.2">
      <c r="A552" s="104"/>
      <c r="B552" s="105">
        <f t="shared" si="8"/>
        <v>536</v>
      </c>
      <c r="C552" s="106" t="s">
        <v>579</v>
      </c>
      <c r="D552" s="107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108" t="s">
        <v>44</v>
      </c>
      <c r="F552" s="109">
        <v>0</v>
      </c>
      <c r="G552" s="110">
        <f>VLOOKUP(C552,'[8]Resumen Peso'!$B$1:$D$65536,3,0)*$C$14</f>
        <v>10176.836238820881</v>
      </c>
      <c r="H552" s="111"/>
      <c r="I552" s="112"/>
      <c r="J552" s="113">
        <f>+VLOOKUP(C552,'[8]Resumen Peso'!$B$1:$D$65536,3,0)</f>
        <v>6318.6886221055292</v>
      </c>
      <c r="N552" s="83"/>
      <c r="O552" s="83"/>
      <c r="P552" s="83"/>
      <c r="Q552" s="83"/>
      <c r="R552" s="83"/>
    </row>
    <row r="553" spans="1:18" x14ac:dyDescent="0.2">
      <c r="A553" s="104"/>
      <c r="B553" s="105">
        <f t="shared" si="8"/>
        <v>537</v>
      </c>
      <c r="C553" s="106" t="s">
        <v>580</v>
      </c>
      <c r="D553" s="107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108" t="s">
        <v>44</v>
      </c>
      <c r="F553" s="109">
        <v>0</v>
      </c>
      <c r="G553" s="110">
        <f>VLOOKUP(C553,'[8]Resumen Peso'!$B$1:$D$65536,3,0)*$C$14</f>
        <v>11185.351541767093</v>
      </c>
      <c r="H553" s="111"/>
      <c r="I553" s="112"/>
      <c r="J553" s="113">
        <f>+VLOOKUP(C553,'[8]Resumen Peso'!$B$1:$D$65536,3,0)</f>
        <v>6944.8649720439143</v>
      </c>
      <c r="N553" s="83"/>
      <c r="O553" s="83"/>
      <c r="P553" s="83"/>
      <c r="Q553" s="83"/>
      <c r="R553" s="83"/>
    </row>
    <row r="554" spans="1:18" x14ac:dyDescent="0.2">
      <c r="A554" s="104"/>
      <c r="B554" s="105">
        <f t="shared" si="8"/>
        <v>538</v>
      </c>
      <c r="C554" s="106" t="s">
        <v>581</v>
      </c>
      <c r="D554" s="107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108" t="s">
        <v>44</v>
      </c>
      <c r="F554" s="109">
        <v>0</v>
      </c>
      <c r="G554" s="110">
        <f>VLOOKUP(C554,'[8]Resumen Peso'!$B$1:$D$65536,3,0)*$C$14</f>
        <v>12539.677573772628</v>
      </c>
      <c r="H554" s="111"/>
      <c r="I554" s="112"/>
      <c r="J554" s="113">
        <f>+VLOOKUP(C554,'[8]Resumen Peso'!$B$1:$D$65536,3,0)</f>
        <v>7785.7514998639008</v>
      </c>
      <c r="N554" s="83"/>
      <c r="O554" s="83"/>
      <c r="P554" s="83"/>
      <c r="Q554" s="83"/>
      <c r="R554" s="83"/>
    </row>
    <row r="555" spans="1:18" x14ac:dyDescent="0.2">
      <c r="A555" s="104"/>
      <c r="B555" s="105">
        <f t="shared" si="8"/>
        <v>539</v>
      </c>
      <c r="C555" s="106" t="s">
        <v>582</v>
      </c>
      <c r="D555" s="107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108" t="s">
        <v>44</v>
      </c>
      <c r="F555" s="109">
        <v>0</v>
      </c>
      <c r="G555" s="110">
        <f>VLOOKUP(C555,'[8]Resumen Peso'!$B$1:$D$65536,3,0)*$C$14</f>
        <v>13917.511180657744</v>
      </c>
      <c r="H555" s="111"/>
      <c r="I555" s="112"/>
      <c r="J555" s="113">
        <f>+VLOOKUP(C555,'[8]Resumen Peso'!$B$1:$D$65536,3,0)</f>
        <v>8641.2336291497231</v>
      </c>
      <c r="N555" s="83"/>
      <c r="O555" s="83"/>
      <c r="P555" s="83"/>
      <c r="Q555" s="83"/>
      <c r="R555" s="83"/>
    </row>
    <row r="556" spans="1:18" x14ac:dyDescent="0.2">
      <c r="A556" s="104"/>
      <c r="B556" s="105">
        <f t="shared" si="8"/>
        <v>540</v>
      </c>
      <c r="C556" s="106" t="s">
        <v>583</v>
      </c>
      <c r="D556" s="107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108" t="s">
        <v>44</v>
      </c>
      <c r="F556" s="109">
        <v>0</v>
      </c>
      <c r="G556" s="110">
        <f>VLOOKUP(C556,'[8]Resumen Peso'!$B$1:$D$65536,3,0)*$C$14</f>
        <v>15295.344787542861</v>
      </c>
      <c r="H556" s="111"/>
      <c r="I556" s="112"/>
      <c r="J556" s="113">
        <f>+VLOOKUP(C556,'[8]Resumen Peso'!$B$1:$D$65536,3,0)</f>
        <v>9496.7157584355464</v>
      </c>
      <c r="N556" s="83"/>
      <c r="O556" s="83"/>
      <c r="P556" s="83"/>
      <c r="Q556" s="83"/>
      <c r="R556" s="83"/>
    </row>
    <row r="557" spans="1:18" x14ac:dyDescent="0.2">
      <c r="A557" s="104"/>
      <c r="B557" s="105">
        <f t="shared" si="8"/>
        <v>541</v>
      </c>
      <c r="C557" s="106" t="s">
        <v>584</v>
      </c>
      <c r="D557" s="107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108" t="s">
        <v>44</v>
      </c>
      <c r="F557" s="109">
        <v>0</v>
      </c>
      <c r="G557" s="110">
        <f>VLOOKUP(C557,'[8]Resumen Peso'!$B$1:$D$65536,3,0)*$C$14</f>
        <v>16922.190504472306</v>
      </c>
      <c r="H557" s="111"/>
      <c r="I557" s="112"/>
      <c r="J557" s="113">
        <f>+VLOOKUP(C557,'[8]Resumen Peso'!$B$1:$D$65536,3,0)</f>
        <v>10506.806839814115</v>
      </c>
      <c r="N557" s="83"/>
      <c r="O557" s="83"/>
      <c r="P557" s="83"/>
      <c r="Q557" s="83"/>
      <c r="R557" s="83"/>
    </row>
    <row r="558" spans="1:18" x14ac:dyDescent="0.2">
      <c r="A558" s="104"/>
      <c r="B558" s="105">
        <f t="shared" si="8"/>
        <v>542</v>
      </c>
      <c r="C558" s="106" t="s">
        <v>585</v>
      </c>
      <c r="D558" s="107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108" t="s">
        <v>44</v>
      </c>
      <c r="F558" s="109">
        <v>0</v>
      </c>
      <c r="G558" s="110">
        <f>VLOOKUP(C558,'[8]Resumen Peso'!$B$1:$D$65536,3,0)*$C$14</f>
        <v>18844.310138610585</v>
      </c>
      <c r="H558" s="111"/>
      <c r="I558" s="112"/>
      <c r="J558" s="113">
        <f>+VLOOKUP(C558,'[8]Resumen Peso'!$B$1:$D$65536,3,0)</f>
        <v>11700.230333868725</v>
      </c>
      <c r="N558" s="83"/>
      <c r="O558" s="83"/>
      <c r="P558" s="83"/>
      <c r="Q558" s="83"/>
      <c r="R558" s="83"/>
    </row>
    <row r="559" spans="1:18" x14ac:dyDescent="0.2">
      <c r="A559" s="104"/>
      <c r="B559" s="105">
        <f t="shared" si="8"/>
        <v>543</v>
      </c>
      <c r="C559" s="106" t="s">
        <v>586</v>
      </c>
      <c r="D559" s="107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108" t="s">
        <v>44</v>
      </c>
      <c r="F559" s="109">
        <v>0</v>
      </c>
      <c r="G559" s="110">
        <f>VLOOKUP(C559,'[8]Resumen Peso'!$B$1:$D$65536,3,0)*$C$14</f>
        <v>21105.627355243858</v>
      </c>
      <c r="H559" s="111"/>
      <c r="I559" s="112"/>
      <c r="J559" s="113">
        <f>+VLOOKUP(C559,'[8]Resumen Peso'!$B$1:$D$65536,3,0)</f>
        <v>13104.257973932974</v>
      </c>
      <c r="N559" s="83"/>
      <c r="O559" s="83"/>
      <c r="P559" s="83"/>
      <c r="Q559" s="83"/>
      <c r="R559" s="83"/>
    </row>
    <row r="560" spans="1:18" x14ac:dyDescent="0.2">
      <c r="A560" s="104"/>
      <c r="B560" s="105">
        <f t="shared" si="8"/>
        <v>544</v>
      </c>
      <c r="C560" s="106" t="s">
        <v>587</v>
      </c>
      <c r="D560" s="107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108" t="s">
        <v>44</v>
      </c>
      <c r="F560" s="109">
        <v>0</v>
      </c>
      <c r="G560" s="110">
        <f>VLOOKUP(C560,'[8]Resumen Peso'!$B$1:$D$65536,3,0)*$C$14</f>
        <v>21788.413244496132</v>
      </c>
      <c r="H560" s="111"/>
      <c r="I560" s="112"/>
      <c r="J560" s="113">
        <f>+VLOOKUP(C560,'[8]Resumen Peso'!$B$1:$D$65536,3,0)</f>
        <v>13528.192419620038</v>
      </c>
      <c r="N560" s="83"/>
      <c r="O560" s="83"/>
      <c r="P560" s="83"/>
      <c r="Q560" s="83"/>
      <c r="R560" s="83"/>
    </row>
    <row r="561" spans="1:18" x14ac:dyDescent="0.2">
      <c r="A561" s="104"/>
      <c r="B561" s="105">
        <f t="shared" si="8"/>
        <v>545</v>
      </c>
      <c r="C561" s="106" t="s">
        <v>588</v>
      </c>
      <c r="D561" s="107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108" t="s">
        <v>44</v>
      </c>
      <c r="F561" s="109">
        <v>0</v>
      </c>
      <c r="G561" s="110">
        <f>VLOOKUP(C561,'[8]Resumen Peso'!$B$1:$D$65536,3,0)*$C$14</f>
        <v>24290.315768669043</v>
      </c>
      <c r="H561" s="111"/>
      <c r="I561" s="112"/>
      <c r="J561" s="113">
        <f>+VLOOKUP(C561,'[8]Resumen Peso'!$B$1:$D$65536,3,0)</f>
        <v>15081.596900356786</v>
      </c>
      <c r="N561" s="83"/>
      <c r="O561" s="83"/>
      <c r="P561" s="83"/>
      <c r="Q561" s="83"/>
      <c r="R561" s="83"/>
    </row>
    <row r="562" spans="1:18" x14ac:dyDescent="0.2">
      <c r="A562" s="104"/>
      <c r="B562" s="105">
        <f t="shared" si="8"/>
        <v>546</v>
      </c>
      <c r="C562" s="106" t="s">
        <v>589</v>
      </c>
      <c r="D562" s="107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108" t="s">
        <v>44</v>
      </c>
      <c r="F562" s="109">
        <v>0</v>
      </c>
      <c r="G562" s="110">
        <f>VLOOKUP(C562,'[8]Resumen Peso'!$B$1:$D$65536,3,0)*$C$14</f>
        <v>26792.218292841953</v>
      </c>
      <c r="H562" s="111"/>
      <c r="I562" s="112"/>
      <c r="J562" s="113">
        <f>+VLOOKUP(C562,'[8]Resumen Peso'!$B$1:$D$65536,3,0)</f>
        <v>16635.001381093534</v>
      </c>
      <c r="N562" s="83"/>
      <c r="O562" s="83"/>
      <c r="P562" s="83"/>
      <c r="Q562" s="83"/>
      <c r="R562" s="83"/>
    </row>
    <row r="563" spans="1:18" x14ac:dyDescent="0.2">
      <c r="A563" s="104"/>
      <c r="B563" s="105">
        <f t="shared" si="8"/>
        <v>547</v>
      </c>
      <c r="C563" s="106" t="s">
        <v>590</v>
      </c>
      <c r="D563" s="107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108" t="s">
        <v>44</v>
      </c>
      <c r="F563" s="109">
        <v>0</v>
      </c>
      <c r="G563" s="110">
        <f>VLOOKUP(C563,'[8]Resumen Peso'!$B$1:$D$65536,3,0)*$C$14</f>
        <v>6446.5377981409374</v>
      </c>
      <c r="H563" s="111"/>
      <c r="I563" s="112"/>
      <c r="J563" s="113">
        <f>+VLOOKUP(C563,'[8]Resumen Peso'!$B$1:$D$65536,3,0)</f>
        <v>4002.5862734925859</v>
      </c>
      <c r="N563" s="83"/>
      <c r="O563" s="83"/>
      <c r="P563" s="83"/>
      <c r="Q563" s="83"/>
      <c r="R563" s="83"/>
    </row>
    <row r="564" spans="1:18" x14ac:dyDescent="0.2">
      <c r="A564" s="104"/>
      <c r="B564" s="105">
        <f t="shared" si="8"/>
        <v>548</v>
      </c>
      <c r="C564" s="106" t="s">
        <v>591</v>
      </c>
      <c r="D564" s="107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108" t="s">
        <v>44</v>
      </c>
      <c r="F564" s="109">
        <v>0</v>
      </c>
      <c r="G564" s="110">
        <f>VLOOKUP(C564,'[8]Resumen Peso'!$B$1:$D$65536,3,0)*$C$14</f>
        <v>7375.7684717468373</v>
      </c>
      <c r="H564" s="111"/>
      <c r="I564" s="112"/>
      <c r="J564" s="113">
        <f>+VLOOKUP(C564,'[8]Resumen Peso'!$B$1:$D$65536,3,0)</f>
        <v>4579.5356462482732</v>
      </c>
      <c r="N564" s="83"/>
      <c r="O564" s="83"/>
      <c r="P564" s="83"/>
      <c r="Q564" s="83"/>
      <c r="R564" s="83"/>
    </row>
    <row r="565" spans="1:18" x14ac:dyDescent="0.2">
      <c r="A565" s="104"/>
      <c r="B565" s="105">
        <f t="shared" si="8"/>
        <v>549</v>
      </c>
      <c r="C565" s="106" t="s">
        <v>592</v>
      </c>
      <c r="D565" s="107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108" t="s">
        <v>44</v>
      </c>
      <c r="F565" s="109">
        <v>0</v>
      </c>
      <c r="G565" s="110">
        <f>VLOOKUP(C565,'[8]Resumen Peso'!$B$1:$D$65536,3,0)*$C$14</f>
        <v>8296.7024429098292</v>
      </c>
      <c r="H565" s="111"/>
      <c r="I565" s="112"/>
      <c r="J565" s="113">
        <f>+VLOOKUP(C565,'[8]Resumen Peso'!$B$1:$D$65536,3,0)</f>
        <v>5151.3336853186429</v>
      </c>
      <c r="N565" s="83"/>
      <c r="O565" s="83"/>
      <c r="P565" s="83"/>
      <c r="Q565" s="83"/>
      <c r="R565" s="83"/>
    </row>
    <row r="566" spans="1:18" x14ac:dyDescent="0.2">
      <c r="A566" s="104"/>
      <c r="B566" s="105">
        <f t="shared" si="8"/>
        <v>550</v>
      </c>
      <c r="C566" s="106" t="s">
        <v>593</v>
      </c>
      <c r="D566" s="107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108" t="s">
        <v>44</v>
      </c>
      <c r="F566" s="109">
        <v>0</v>
      </c>
      <c r="G566" s="110">
        <f>VLOOKUP(C566,'[8]Resumen Peso'!$B$1:$D$65536,3,0)*$C$14</f>
        <v>9209.3397116299111</v>
      </c>
      <c r="H566" s="111"/>
      <c r="I566" s="112"/>
      <c r="J566" s="113">
        <f>+VLOOKUP(C566,'[8]Resumen Peso'!$B$1:$D$65536,3,0)</f>
        <v>5717.980390703694</v>
      </c>
      <c r="N566" s="83"/>
      <c r="O566" s="83"/>
      <c r="P566" s="83"/>
      <c r="Q566" s="83"/>
      <c r="R566" s="83"/>
    </row>
    <row r="567" spans="1:18" x14ac:dyDescent="0.2">
      <c r="A567" s="104"/>
      <c r="B567" s="105">
        <f t="shared" si="8"/>
        <v>551</v>
      </c>
      <c r="C567" s="106" t="s">
        <v>594</v>
      </c>
      <c r="D567" s="107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108" t="s">
        <v>44</v>
      </c>
      <c r="F567" s="109">
        <v>0</v>
      </c>
      <c r="G567" s="110">
        <f>VLOOKUP(C567,'[8]Resumen Peso'!$B$1:$D$65536,3,0)*$C$14</f>
        <v>10121.976980349991</v>
      </c>
      <c r="H567" s="111"/>
      <c r="I567" s="112"/>
      <c r="J567" s="113">
        <f>+VLOOKUP(C567,'[8]Resumen Peso'!$B$1:$D$65536,3,0)</f>
        <v>6284.6270960887441</v>
      </c>
      <c r="N567" s="83"/>
      <c r="O567" s="83"/>
      <c r="P567" s="83"/>
      <c r="Q567" s="83"/>
      <c r="R567" s="83"/>
    </row>
    <row r="568" spans="1:18" x14ac:dyDescent="0.2">
      <c r="A568" s="104"/>
      <c r="B568" s="105">
        <f t="shared" si="8"/>
        <v>552</v>
      </c>
      <c r="C568" s="106" t="s">
        <v>595</v>
      </c>
      <c r="D568" s="107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108" t="s">
        <v>44</v>
      </c>
      <c r="F568" s="109">
        <v>0</v>
      </c>
      <c r="G568" s="110">
        <f>VLOOKUP(C568,'[8]Resumen Peso'!$B$1:$D$65536,3,0)*$C$14</f>
        <v>11347.549271811746</v>
      </c>
      <c r="H568" s="111"/>
      <c r="I568" s="112"/>
      <c r="J568" s="113">
        <f>+VLOOKUP(C568,'[8]Resumen Peso'!$B$1:$D$65536,3,0)</f>
        <v>7045.5718054166437</v>
      </c>
      <c r="N568" s="83"/>
      <c r="O568" s="83"/>
      <c r="P568" s="83"/>
      <c r="Q568" s="83"/>
      <c r="R568" s="83"/>
    </row>
    <row r="569" spans="1:18" x14ac:dyDescent="0.2">
      <c r="A569" s="104"/>
      <c r="B569" s="105">
        <f t="shared" si="8"/>
        <v>553</v>
      </c>
      <c r="C569" s="106" t="s">
        <v>596</v>
      </c>
      <c r="D569" s="107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108" t="s">
        <v>44</v>
      </c>
      <c r="F569" s="109">
        <v>0</v>
      </c>
      <c r="G569" s="110">
        <f>VLOOKUP(C569,'[8]Resumen Peso'!$B$1:$D$65536,3,0)*$C$14</f>
        <v>12594.39430833712</v>
      </c>
      <c r="H569" s="111"/>
      <c r="I569" s="112"/>
      <c r="J569" s="113">
        <f>+VLOOKUP(C569,'[8]Resumen Peso'!$B$1:$D$65536,3,0)</f>
        <v>7819.7245343137001</v>
      </c>
      <c r="N569" s="83"/>
      <c r="O569" s="83"/>
      <c r="P569" s="83"/>
      <c r="Q569" s="83"/>
      <c r="R569" s="83"/>
    </row>
    <row r="570" spans="1:18" x14ac:dyDescent="0.2">
      <c r="A570" s="104"/>
      <c r="B570" s="105">
        <f t="shared" si="8"/>
        <v>554</v>
      </c>
      <c r="C570" s="106" t="s">
        <v>597</v>
      </c>
      <c r="D570" s="107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108" t="s">
        <v>44</v>
      </c>
      <c r="F570" s="109">
        <v>0</v>
      </c>
      <c r="G570" s="110">
        <f>VLOOKUP(C570,'[8]Resumen Peso'!$B$1:$D$65536,3,0)*$C$14</f>
        <v>13841.239344862493</v>
      </c>
      <c r="H570" s="111"/>
      <c r="I570" s="112"/>
      <c r="J570" s="113">
        <f>+VLOOKUP(C570,'[8]Resumen Peso'!$B$1:$D$65536,3,0)</f>
        <v>8593.8772632107557</v>
      </c>
      <c r="N570" s="83"/>
      <c r="O570" s="83"/>
      <c r="P570" s="83"/>
      <c r="Q570" s="83"/>
      <c r="R570" s="83"/>
    </row>
    <row r="571" spans="1:18" x14ac:dyDescent="0.2">
      <c r="A571" s="104"/>
      <c r="B571" s="105">
        <f t="shared" si="8"/>
        <v>555</v>
      </c>
      <c r="C571" s="106" t="s">
        <v>598</v>
      </c>
      <c r="D571" s="107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108" t="s">
        <v>44</v>
      </c>
      <c r="F571" s="109">
        <v>0</v>
      </c>
      <c r="G571" s="110">
        <f>VLOOKUP(C571,'[8]Resumen Peso'!$B$1:$D$65536,3,0)*$C$14</f>
        <v>15313.423284352641</v>
      </c>
      <c r="H571" s="111"/>
      <c r="I571" s="112"/>
      <c r="J571" s="113">
        <f>+VLOOKUP(C571,'[8]Resumen Peso'!$B$1:$D$65536,3,0)</f>
        <v>9507.9405034757547</v>
      </c>
      <c r="N571" s="83"/>
      <c r="O571" s="83"/>
      <c r="P571" s="83"/>
      <c r="Q571" s="83"/>
      <c r="R571" s="83"/>
    </row>
    <row r="572" spans="1:18" x14ac:dyDescent="0.2">
      <c r="A572" s="104"/>
      <c r="B572" s="105">
        <f t="shared" si="8"/>
        <v>556</v>
      </c>
      <c r="C572" s="106" t="s">
        <v>599</v>
      </c>
      <c r="D572" s="107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108" t="s">
        <v>44</v>
      </c>
      <c r="F572" s="109">
        <v>0</v>
      </c>
      <c r="G572" s="110">
        <f>VLOOKUP(C572,'[8]Resumen Peso'!$B$1:$D$65536,3,0)*$C$14</f>
        <v>17052.809893488462</v>
      </c>
      <c r="H572" s="111"/>
      <c r="I572" s="112"/>
      <c r="J572" s="113">
        <f>+VLOOKUP(C572,'[8]Resumen Peso'!$B$1:$D$65536,3,0)</f>
        <v>10587.90701946075</v>
      </c>
      <c r="N572" s="83"/>
      <c r="O572" s="83"/>
      <c r="P572" s="83"/>
      <c r="Q572" s="83"/>
      <c r="R572" s="83"/>
    </row>
    <row r="573" spans="1:18" x14ac:dyDescent="0.2">
      <c r="A573" s="104"/>
      <c r="B573" s="105">
        <f t="shared" si="8"/>
        <v>557</v>
      </c>
      <c r="C573" s="106" t="s">
        <v>600</v>
      </c>
      <c r="D573" s="107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108" t="s">
        <v>44</v>
      </c>
      <c r="F573" s="109">
        <v>0</v>
      </c>
      <c r="G573" s="110">
        <f>VLOOKUP(C573,'[8]Resumen Peso'!$B$1:$D$65536,3,0)*$C$14</f>
        <v>19099.147080707076</v>
      </c>
      <c r="H573" s="111"/>
      <c r="I573" s="112"/>
      <c r="J573" s="113">
        <f>+VLOOKUP(C573,'[8]Resumen Peso'!$B$1:$D$65536,3,0)</f>
        <v>11858.455861796041</v>
      </c>
      <c r="N573" s="83"/>
      <c r="O573" s="83"/>
      <c r="P573" s="83"/>
      <c r="Q573" s="83"/>
      <c r="R573" s="83"/>
    </row>
    <row r="574" spans="1:18" x14ac:dyDescent="0.2">
      <c r="A574" s="104"/>
      <c r="B574" s="105">
        <f t="shared" si="8"/>
        <v>558</v>
      </c>
      <c r="C574" s="106" t="s">
        <v>601</v>
      </c>
      <c r="D574" s="107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108" t="s">
        <v>44</v>
      </c>
      <c r="F574" s="109">
        <v>0</v>
      </c>
      <c r="G574" s="110">
        <f>VLOOKUP(C574,'[8]Resumen Peso'!$B$1:$D$65536,3,0)*$C$14</f>
        <v>19717.021541577844</v>
      </c>
      <c r="H574" s="111"/>
      <c r="I574" s="112"/>
      <c r="J574" s="113">
        <f>+VLOOKUP(C574,'[8]Resumen Peso'!$B$1:$D$65536,3,0)</f>
        <v>12242.08749683216</v>
      </c>
      <c r="N574" s="83"/>
      <c r="O574" s="83"/>
      <c r="P574" s="83"/>
      <c r="Q574" s="83"/>
      <c r="R574" s="83"/>
    </row>
    <row r="575" spans="1:18" x14ac:dyDescent="0.2">
      <c r="A575" s="104"/>
      <c r="B575" s="105">
        <f t="shared" si="8"/>
        <v>559</v>
      </c>
      <c r="C575" s="106" t="s">
        <v>602</v>
      </c>
      <c r="D575" s="107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108" t="s">
        <v>44</v>
      </c>
      <c r="F575" s="109">
        <v>0</v>
      </c>
      <c r="G575" s="110">
        <f>VLOOKUP(C575,'[8]Resumen Peso'!$B$1:$D$65536,3,0)*$C$14</f>
        <v>21981.071952706625</v>
      </c>
      <c r="H575" s="111"/>
      <c r="I575" s="112"/>
      <c r="J575" s="113">
        <f>+VLOOKUP(C575,'[8]Resumen Peso'!$B$1:$D$65536,3,0)</f>
        <v>13647.812148084906</v>
      </c>
      <c r="N575" s="83"/>
      <c r="O575" s="83"/>
      <c r="P575" s="83"/>
      <c r="Q575" s="83"/>
      <c r="R575" s="83"/>
    </row>
    <row r="576" spans="1:18" x14ac:dyDescent="0.2">
      <c r="A576" s="104"/>
      <c r="B576" s="105">
        <f t="shared" si="8"/>
        <v>560</v>
      </c>
      <c r="C576" s="106" t="s">
        <v>603</v>
      </c>
      <c r="D576" s="107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108" t="s">
        <v>44</v>
      </c>
      <c r="F576" s="109">
        <v>0</v>
      </c>
      <c r="G576" s="110">
        <f>VLOOKUP(C576,'[8]Resumen Peso'!$B$1:$D$65536,3,0)*$C$14</f>
        <v>24245.122363835406</v>
      </c>
      <c r="H576" s="111"/>
      <c r="I576" s="112"/>
      <c r="J576" s="113">
        <f>+VLOOKUP(C576,'[8]Resumen Peso'!$B$1:$D$65536,3,0)</f>
        <v>15053.536799337651</v>
      </c>
      <c r="N576" s="83"/>
      <c r="O576" s="83"/>
      <c r="P576" s="83"/>
      <c r="Q576" s="83"/>
      <c r="R576" s="83"/>
    </row>
    <row r="577" spans="1:18" x14ac:dyDescent="0.2">
      <c r="A577" s="104"/>
      <c r="B577" s="105">
        <f t="shared" si="8"/>
        <v>561</v>
      </c>
      <c r="C577" s="106" t="s">
        <v>604</v>
      </c>
      <c r="D577" s="107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108" t="s">
        <v>44</v>
      </c>
      <c r="F577" s="109">
        <v>0</v>
      </c>
      <c r="G577" s="110">
        <f>VLOOKUP(C577,'[8]Resumen Peso'!$B$1:$D$65536,3,0)*$C$14</f>
        <v>6028.6907831247454</v>
      </c>
      <c r="H577" s="111"/>
      <c r="I577" s="112"/>
      <c r="J577" s="113">
        <f>+VLOOKUP(C577,'[8]Resumen Peso'!$B$1:$D$65536,3,0)</f>
        <v>3743.1495372019881</v>
      </c>
      <c r="N577" s="83"/>
      <c r="O577" s="83"/>
      <c r="P577" s="83"/>
      <c r="Q577" s="83"/>
      <c r="R577" s="83"/>
    </row>
    <row r="578" spans="1:18" x14ac:dyDescent="0.2">
      <c r="A578" s="104"/>
      <c r="B578" s="105">
        <f t="shared" si="8"/>
        <v>562</v>
      </c>
      <c r="C578" s="106" t="s">
        <v>605</v>
      </c>
      <c r="D578" s="107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108" t="s">
        <v>44</v>
      </c>
      <c r="F578" s="109">
        <v>0</v>
      </c>
      <c r="G578" s="110">
        <f>VLOOKUP(C578,'[8]Resumen Peso'!$B$1:$D$65536,3,0)*$C$14</f>
        <v>6897.6912563679516</v>
      </c>
      <c r="H578" s="111"/>
      <c r="I578" s="112"/>
      <c r="J578" s="113">
        <f>+VLOOKUP(C578,'[8]Resumen Peso'!$B$1:$D$65536,3,0)</f>
        <v>4282.7026236455176</v>
      </c>
      <c r="N578" s="83"/>
      <c r="O578" s="83"/>
      <c r="P578" s="83"/>
      <c r="Q578" s="83"/>
      <c r="R578" s="83"/>
    </row>
    <row r="579" spans="1:18" x14ac:dyDescent="0.2">
      <c r="A579" s="104"/>
      <c r="B579" s="105">
        <f t="shared" si="8"/>
        <v>563</v>
      </c>
      <c r="C579" s="106" t="s">
        <v>606</v>
      </c>
      <c r="D579" s="107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108" t="s">
        <v>44</v>
      </c>
      <c r="F579" s="109">
        <v>0</v>
      </c>
      <c r="G579" s="110">
        <f>VLOOKUP(C579,'[8]Resumen Peso'!$B$1:$D$65536,3,0)*$C$14</f>
        <v>7758.9327968143434</v>
      </c>
      <c r="H579" s="111"/>
      <c r="I579" s="112"/>
      <c r="J579" s="113">
        <f>+VLOOKUP(C579,'[8]Resumen Peso'!$B$1:$D$65536,3,0)</f>
        <v>4817.4382718172301</v>
      </c>
      <c r="N579" s="83"/>
      <c r="O579" s="83"/>
      <c r="P579" s="83"/>
      <c r="Q579" s="83"/>
      <c r="R579" s="83"/>
    </row>
    <row r="580" spans="1:18" x14ac:dyDescent="0.2">
      <c r="A580" s="104"/>
      <c r="B580" s="105">
        <f t="shared" si="8"/>
        <v>564</v>
      </c>
      <c r="C580" s="106" t="s">
        <v>607</v>
      </c>
      <c r="D580" s="107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108" t="s">
        <v>44</v>
      </c>
      <c r="F580" s="109">
        <v>0</v>
      </c>
      <c r="G580" s="110">
        <f>VLOOKUP(C580,'[8]Resumen Peso'!$B$1:$D$65536,3,0)*$C$14</f>
        <v>8612.4154044639217</v>
      </c>
      <c r="H580" s="111"/>
      <c r="I580" s="112"/>
      <c r="J580" s="113">
        <f>+VLOOKUP(C580,'[8]Resumen Peso'!$B$1:$D$65536,3,0)</f>
        <v>5347.3564817171255</v>
      </c>
      <c r="N580" s="83"/>
      <c r="O580" s="83"/>
      <c r="P580" s="83"/>
      <c r="Q580" s="83"/>
      <c r="R580" s="83"/>
    </row>
    <row r="581" spans="1:18" x14ac:dyDescent="0.2">
      <c r="A581" s="104"/>
      <c r="B581" s="105">
        <f t="shared" si="8"/>
        <v>565</v>
      </c>
      <c r="C581" s="106" t="s">
        <v>608</v>
      </c>
      <c r="D581" s="107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108" t="s">
        <v>44</v>
      </c>
      <c r="F581" s="109">
        <v>0</v>
      </c>
      <c r="G581" s="110">
        <f>VLOOKUP(C581,'[8]Resumen Peso'!$B$1:$D$65536,3,0)*$C$14</f>
        <v>9465.8980121134991</v>
      </c>
      <c r="H581" s="111"/>
      <c r="I581" s="112"/>
      <c r="J581" s="113">
        <f>+VLOOKUP(C581,'[8]Resumen Peso'!$B$1:$D$65536,3,0)</f>
        <v>5877.2746916170208</v>
      </c>
      <c r="N581" s="83"/>
      <c r="O581" s="83"/>
      <c r="P581" s="83"/>
      <c r="Q581" s="83"/>
      <c r="R581" s="83"/>
    </row>
    <row r="582" spans="1:18" x14ac:dyDescent="0.2">
      <c r="A582" s="104"/>
      <c r="B582" s="105">
        <f t="shared" si="8"/>
        <v>566</v>
      </c>
      <c r="C582" s="106" t="s">
        <v>609</v>
      </c>
      <c r="D582" s="107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108" t="s">
        <v>44</v>
      </c>
      <c r="F582" s="109">
        <v>0</v>
      </c>
      <c r="G582" s="110">
        <f>VLOOKUP(C582,'[8]Resumen Peso'!$B$1:$D$65536,3,0)*$C$14</f>
        <v>10612.032046993321</v>
      </c>
      <c r="H582" s="111"/>
      <c r="I582" s="112"/>
      <c r="J582" s="113">
        <f>+VLOOKUP(C582,'[8]Resumen Peso'!$B$1:$D$65536,3,0)</f>
        <v>6588.8970382533189</v>
      </c>
      <c r="N582" s="83"/>
      <c r="O582" s="83"/>
      <c r="P582" s="83"/>
      <c r="Q582" s="83"/>
      <c r="R582" s="83"/>
    </row>
    <row r="583" spans="1:18" x14ac:dyDescent="0.2">
      <c r="A583" s="104"/>
      <c r="B583" s="105">
        <f t="shared" si="8"/>
        <v>567</v>
      </c>
      <c r="C583" s="106" t="s">
        <v>610</v>
      </c>
      <c r="D583" s="107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108" t="s">
        <v>44</v>
      </c>
      <c r="F583" s="109">
        <v>0</v>
      </c>
      <c r="G583" s="110">
        <f>VLOOKUP(C583,'[8]Resumen Peso'!$B$1:$D$65536,3,0)*$C$14</f>
        <v>11778.059985564174</v>
      </c>
      <c r="H583" s="111"/>
      <c r="I583" s="112"/>
      <c r="J583" s="113">
        <f>+VLOOKUP(C583,'[8]Resumen Peso'!$B$1:$D$65536,3,0)</f>
        <v>7312.8712966185558</v>
      </c>
      <c r="N583" s="83"/>
      <c r="O583" s="83"/>
      <c r="P583" s="83"/>
      <c r="Q583" s="83"/>
      <c r="R583" s="83"/>
    </row>
    <row r="584" spans="1:18" x14ac:dyDescent="0.2">
      <c r="A584" s="104"/>
      <c r="B584" s="105">
        <f t="shared" si="8"/>
        <v>568</v>
      </c>
      <c r="C584" s="106" t="s">
        <v>611</v>
      </c>
      <c r="D584" s="107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108" t="s">
        <v>44</v>
      </c>
      <c r="F584" s="109">
        <v>0</v>
      </c>
      <c r="G584" s="110">
        <f>VLOOKUP(C584,'[8]Resumen Peso'!$B$1:$D$65536,3,0)*$C$14</f>
        <v>12944.087924135027</v>
      </c>
      <c r="H584" s="111"/>
      <c r="I584" s="112"/>
      <c r="J584" s="113">
        <f>+VLOOKUP(C584,'[8]Resumen Peso'!$B$1:$D$65536,3,0)</f>
        <v>8036.8455549837927</v>
      </c>
      <c r="N584" s="83"/>
      <c r="O584" s="83"/>
      <c r="P584" s="83"/>
      <c r="Q584" s="83"/>
      <c r="R584" s="83"/>
    </row>
    <row r="585" spans="1:18" x14ac:dyDescent="0.2">
      <c r="A585" s="104"/>
      <c r="B585" s="105">
        <f t="shared" si="8"/>
        <v>569</v>
      </c>
      <c r="C585" s="106" t="s">
        <v>612</v>
      </c>
      <c r="D585" s="107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108" t="s">
        <v>44</v>
      </c>
      <c r="F585" s="109">
        <v>0</v>
      </c>
      <c r="G585" s="110">
        <f>VLOOKUP(C585,'[8]Resumen Peso'!$B$1:$D$65536,3,0)*$C$14</f>
        <v>14320.848911967594</v>
      </c>
      <c r="H585" s="111"/>
      <c r="I585" s="112"/>
      <c r="J585" s="113">
        <f>+VLOOKUP(C585,'[8]Resumen Peso'!$B$1:$D$65536,3,0)</f>
        <v>8891.6617065881292</v>
      </c>
      <c r="N585" s="83"/>
      <c r="O585" s="83"/>
      <c r="P585" s="83"/>
      <c r="Q585" s="83"/>
      <c r="R585" s="83"/>
    </row>
    <row r="586" spans="1:18" x14ac:dyDescent="0.2">
      <c r="A586" s="104"/>
      <c r="B586" s="105">
        <f t="shared" si="8"/>
        <v>570</v>
      </c>
      <c r="C586" s="106" t="s">
        <v>613</v>
      </c>
      <c r="D586" s="107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108" t="s">
        <v>44</v>
      </c>
      <c r="F586" s="109">
        <v>0</v>
      </c>
      <c r="G586" s="110">
        <f>VLOOKUP(C586,'[8]Resumen Peso'!$B$1:$D$65536,3,0)*$C$14</f>
        <v>15947.493220453893</v>
      </c>
      <c r="H586" s="111"/>
      <c r="I586" s="112"/>
      <c r="J586" s="113">
        <f>+VLOOKUP(C586,'[8]Resumen Peso'!$B$1:$D$65536,3,0)</f>
        <v>9901.6277356215251</v>
      </c>
      <c r="N586" s="83"/>
      <c r="O586" s="83"/>
      <c r="P586" s="83"/>
      <c r="Q586" s="83"/>
      <c r="R586" s="83"/>
    </row>
    <row r="587" spans="1:18" x14ac:dyDescent="0.2">
      <c r="A587" s="104"/>
      <c r="B587" s="105">
        <f t="shared" si="8"/>
        <v>571</v>
      </c>
      <c r="C587" s="106" t="s">
        <v>614</v>
      </c>
      <c r="D587" s="107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108" t="s">
        <v>44</v>
      </c>
      <c r="F587" s="109">
        <v>0</v>
      </c>
      <c r="G587" s="110">
        <f>VLOOKUP(C587,'[8]Resumen Peso'!$B$1:$D$65536,3,0)*$C$14</f>
        <v>17861.192406908362</v>
      </c>
      <c r="H587" s="111"/>
      <c r="I587" s="112"/>
      <c r="J587" s="113">
        <f>+VLOOKUP(C587,'[8]Resumen Peso'!$B$1:$D$65536,3,0)</f>
        <v>11089.823063896109</v>
      </c>
      <c r="N587" s="83"/>
      <c r="O587" s="83"/>
      <c r="P587" s="83"/>
      <c r="Q587" s="83"/>
      <c r="R587" s="83"/>
    </row>
    <row r="588" spans="1:18" x14ac:dyDescent="0.2">
      <c r="A588" s="104"/>
      <c r="B588" s="105">
        <f t="shared" si="8"/>
        <v>572</v>
      </c>
      <c r="C588" s="106" t="s">
        <v>615</v>
      </c>
      <c r="D588" s="107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108" t="s">
        <v>44</v>
      </c>
      <c r="F588" s="109">
        <v>0</v>
      </c>
      <c r="G588" s="110">
        <f>VLOOKUP(C588,'[8]Resumen Peso'!$B$1:$D$65536,3,0)*$C$14</f>
        <v>18439.017928765064</v>
      </c>
      <c r="H588" s="111"/>
      <c r="I588" s="112"/>
      <c r="J588" s="113">
        <f>+VLOOKUP(C588,'[8]Resumen Peso'!$B$1:$D$65536,3,0)</f>
        <v>11448.588741640882</v>
      </c>
      <c r="N588" s="83"/>
      <c r="O588" s="83"/>
      <c r="P588" s="83"/>
      <c r="Q588" s="83"/>
      <c r="R588" s="83"/>
    </row>
    <row r="589" spans="1:18" x14ac:dyDescent="0.2">
      <c r="A589" s="104"/>
      <c r="B589" s="105">
        <f t="shared" si="8"/>
        <v>573</v>
      </c>
      <c r="C589" s="106" t="s">
        <v>616</v>
      </c>
      <c r="D589" s="107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108" t="s">
        <v>44</v>
      </c>
      <c r="F589" s="109">
        <v>0</v>
      </c>
      <c r="G589" s="110">
        <f>VLOOKUP(C589,'[8]Resumen Peso'!$B$1:$D$65536,3,0)*$C$14</f>
        <v>20556.318761165068</v>
      </c>
      <c r="H589" s="111"/>
      <c r="I589" s="112"/>
      <c r="J589" s="113">
        <f>+VLOOKUP(C589,'[8]Resumen Peso'!$B$1:$D$65536,3,0)</f>
        <v>12763.198151216146</v>
      </c>
      <c r="N589" s="83"/>
      <c r="O589" s="83"/>
      <c r="P589" s="83"/>
      <c r="Q589" s="83"/>
      <c r="R589" s="83"/>
    </row>
    <row r="590" spans="1:18" x14ac:dyDescent="0.2">
      <c r="A590" s="104"/>
      <c r="B590" s="105">
        <f t="shared" si="8"/>
        <v>574</v>
      </c>
      <c r="C590" s="106" t="s">
        <v>617</v>
      </c>
      <c r="D590" s="107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108" t="s">
        <v>44</v>
      </c>
      <c r="F590" s="109">
        <v>0</v>
      </c>
      <c r="G590" s="110">
        <f>VLOOKUP(C590,'[8]Resumen Peso'!$B$1:$D$65536,3,0)*$C$14</f>
        <v>22673.619593565068</v>
      </c>
      <c r="H590" s="111"/>
      <c r="I590" s="112"/>
      <c r="J590" s="113">
        <f>+VLOOKUP(C590,'[8]Resumen Peso'!$B$1:$D$65536,3,0)</f>
        <v>14077.807560791409</v>
      </c>
      <c r="N590" s="83"/>
      <c r="O590" s="83"/>
      <c r="P590" s="83"/>
      <c r="Q590" s="83"/>
      <c r="R590" s="83"/>
    </row>
    <row r="591" spans="1:18" x14ac:dyDescent="0.2">
      <c r="A591" s="104"/>
      <c r="B591" s="105">
        <f t="shared" si="8"/>
        <v>575</v>
      </c>
      <c r="C591" s="106" t="s">
        <v>618</v>
      </c>
      <c r="D591" s="107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108" t="s">
        <v>44</v>
      </c>
      <c r="F591" s="109">
        <v>0</v>
      </c>
      <c r="G591" s="110">
        <f>VLOOKUP(C591,'[8]Resumen Peso'!$B$1:$D$65536,3,0)*$C$14</f>
        <v>5562.2145808500309</v>
      </c>
      <c r="H591" s="111"/>
      <c r="I591" s="112"/>
      <c r="J591" s="113">
        <f>+VLOOKUP(C591,'[8]Resumen Peso'!$B$1:$D$65536,3,0)</f>
        <v>3453.5194593834476</v>
      </c>
      <c r="N591" s="83"/>
      <c r="O591" s="83"/>
      <c r="P591" s="83"/>
      <c r="Q591" s="83"/>
      <c r="R591" s="83"/>
    </row>
    <row r="592" spans="1:18" x14ac:dyDescent="0.2">
      <c r="A592" s="104"/>
      <c r="B592" s="105">
        <f t="shared" si="8"/>
        <v>576</v>
      </c>
      <c r="C592" s="106" t="s">
        <v>619</v>
      </c>
      <c r="D592" s="107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108" t="s">
        <v>44</v>
      </c>
      <c r="F592" s="109">
        <v>0</v>
      </c>
      <c r="G592" s="110">
        <f>VLOOKUP(C592,'[8]Resumen Peso'!$B$1:$D$65536,3,0)*$C$14</f>
        <v>6363.9752411527379</v>
      </c>
      <c r="H592" s="111"/>
      <c r="I592" s="112"/>
      <c r="J592" s="113">
        <f>+VLOOKUP(C592,'[8]Resumen Peso'!$B$1:$D$65536,3,0)</f>
        <v>3951.324066141422</v>
      </c>
      <c r="N592" s="83"/>
      <c r="O592" s="83"/>
      <c r="P592" s="83"/>
      <c r="Q592" s="83"/>
      <c r="R592" s="83"/>
    </row>
    <row r="593" spans="1:18" x14ac:dyDescent="0.2">
      <c r="A593" s="104"/>
      <c r="B593" s="105">
        <f t="shared" si="8"/>
        <v>577</v>
      </c>
      <c r="C593" s="106" t="s">
        <v>620</v>
      </c>
      <c r="D593" s="107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108" t="s">
        <v>44</v>
      </c>
      <c r="F593" s="109">
        <v>0</v>
      </c>
      <c r="G593" s="110">
        <f>VLOOKUP(C593,'[8]Resumen Peso'!$B$1:$D$65536,3,0)*$C$14</f>
        <v>7158.5773241313136</v>
      </c>
      <c r="H593" s="111"/>
      <c r="I593" s="112"/>
      <c r="J593" s="113">
        <f>+VLOOKUP(C593,'[8]Resumen Peso'!$B$1:$D$65536,3,0)</f>
        <v>4444.6839889104858</v>
      </c>
      <c r="N593" s="83"/>
      <c r="O593" s="83"/>
      <c r="P593" s="83"/>
      <c r="Q593" s="83"/>
      <c r="R593" s="83"/>
    </row>
    <row r="594" spans="1:18" x14ac:dyDescent="0.2">
      <c r="A594" s="104"/>
      <c r="B594" s="105">
        <f t="shared" ref="B594:B657" si="9">1+B593</f>
        <v>578</v>
      </c>
      <c r="C594" s="106" t="s">
        <v>621</v>
      </c>
      <c r="D594" s="107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108" t="s">
        <v>44</v>
      </c>
      <c r="F594" s="109">
        <v>0</v>
      </c>
      <c r="G594" s="110">
        <f>VLOOKUP(C594,'[8]Resumen Peso'!$B$1:$D$65536,3,0)*$C$14</f>
        <v>7946.0208297857598</v>
      </c>
      <c r="H594" s="111"/>
      <c r="I594" s="112"/>
      <c r="J594" s="113">
        <f>+VLOOKUP(C594,'[8]Resumen Peso'!$B$1:$D$65536,3,0)</f>
        <v>4933.59922769064</v>
      </c>
      <c r="N594" s="83"/>
      <c r="O594" s="83"/>
      <c r="P594" s="83"/>
      <c r="Q594" s="83"/>
      <c r="R594" s="83"/>
    </row>
    <row r="595" spans="1:18" x14ac:dyDescent="0.2">
      <c r="A595" s="104"/>
      <c r="B595" s="105">
        <f t="shared" si="9"/>
        <v>579</v>
      </c>
      <c r="C595" s="106" t="s">
        <v>622</v>
      </c>
      <c r="D595" s="107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108" t="s">
        <v>44</v>
      </c>
      <c r="F595" s="109">
        <v>0</v>
      </c>
      <c r="G595" s="110">
        <f>VLOOKUP(C595,'[8]Resumen Peso'!$B$1:$D$65536,3,0)*$C$14</f>
        <v>8733.4643354402015</v>
      </c>
      <c r="H595" s="111"/>
      <c r="I595" s="112"/>
      <c r="J595" s="113">
        <f>+VLOOKUP(C595,'[8]Resumen Peso'!$B$1:$D$65536,3,0)</f>
        <v>5422.5144664707923</v>
      </c>
      <c r="N595" s="83"/>
      <c r="O595" s="83"/>
      <c r="P595" s="83"/>
      <c r="Q595" s="83"/>
      <c r="R595" s="83"/>
    </row>
    <row r="596" spans="1:18" x14ac:dyDescent="0.2">
      <c r="A596" s="104"/>
      <c r="B596" s="105">
        <f t="shared" si="9"/>
        <v>580</v>
      </c>
      <c r="C596" s="106" t="s">
        <v>623</v>
      </c>
      <c r="D596" s="107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108" t="s">
        <v>44</v>
      </c>
      <c r="F596" s="109">
        <v>0</v>
      </c>
      <c r="G596" s="110">
        <f>VLOOKUP(C596,'[8]Resumen Peso'!$B$1:$D$65536,3,0)*$C$14</f>
        <v>9790.915060606234</v>
      </c>
      <c r="H596" s="111"/>
      <c r="I596" s="112"/>
      <c r="J596" s="113">
        <f>+VLOOKUP(C596,'[8]Resumen Peso'!$B$1:$D$65536,3,0)</f>
        <v>6079.0742959446725</v>
      </c>
      <c r="N596" s="83"/>
      <c r="O596" s="83"/>
      <c r="P596" s="83"/>
      <c r="Q596" s="83"/>
      <c r="R596" s="83"/>
    </row>
    <row r="597" spans="1:18" x14ac:dyDescent="0.2">
      <c r="A597" s="104"/>
      <c r="B597" s="105">
        <f t="shared" si="9"/>
        <v>581</v>
      </c>
      <c r="C597" s="106" t="s">
        <v>624</v>
      </c>
      <c r="D597" s="107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108" t="s">
        <v>44</v>
      </c>
      <c r="F597" s="109">
        <v>0</v>
      </c>
      <c r="G597" s="110">
        <f>VLOOKUP(C597,'[8]Resumen Peso'!$B$1:$D$65536,3,0)*$C$14</f>
        <v>10866.720378031336</v>
      </c>
      <c r="H597" s="111"/>
      <c r="I597" s="112"/>
      <c r="J597" s="113">
        <f>+VLOOKUP(C597,'[8]Resumen Peso'!$B$1:$D$65536,3,0)</f>
        <v>6747.0302951661179</v>
      </c>
      <c r="N597" s="83"/>
      <c r="O597" s="83"/>
      <c r="P597" s="83"/>
      <c r="Q597" s="83"/>
      <c r="R597" s="83"/>
    </row>
    <row r="598" spans="1:18" x14ac:dyDescent="0.2">
      <c r="A598" s="104"/>
      <c r="B598" s="105">
        <f t="shared" si="9"/>
        <v>582</v>
      </c>
      <c r="C598" s="106" t="s">
        <v>625</v>
      </c>
      <c r="D598" s="107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108" t="s">
        <v>44</v>
      </c>
      <c r="F598" s="109">
        <v>0</v>
      </c>
      <c r="G598" s="110">
        <f>VLOOKUP(C598,'[8]Resumen Peso'!$B$1:$D$65536,3,0)*$C$14</f>
        <v>11942.525695456437</v>
      </c>
      <c r="H598" s="111"/>
      <c r="I598" s="112"/>
      <c r="J598" s="113">
        <f>+VLOOKUP(C598,'[8]Resumen Peso'!$B$1:$D$65536,3,0)</f>
        <v>7414.9862943875632</v>
      </c>
      <c r="N598" s="83"/>
      <c r="O598" s="83"/>
      <c r="P598" s="83"/>
      <c r="Q598" s="83"/>
      <c r="R598" s="83"/>
    </row>
    <row r="599" spans="1:18" x14ac:dyDescent="0.2">
      <c r="A599" s="104"/>
      <c r="B599" s="105">
        <f t="shared" si="9"/>
        <v>583</v>
      </c>
      <c r="C599" s="106" t="s">
        <v>626</v>
      </c>
      <c r="D599" s="107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108" t="s">
        <v>44</v>
      </c>
      <c r="F599" s="109">
        <v>0</v>
      </c>
      <c r="G599" s="110">
        <f>VLOOKUP(C599,'[8]Resumen Peso'!$B$1:$D$65536,3,0)*$C$14</f>
        <v>13212.758373885277</v>
      </c>
      <c r="H599" s="111"/>
      <c r="I599" s="112"/>
      <c r="J599" s="113">
        <f>+VLOOKUP(C599,'[8]Resumen Peso'!$B$1:$D$65536,3,0)</f>
        <v>8203.6601596501223</v>
      </c>
      <c r="N599" s="83"/>
      <c r="O599" s="83"/>
      <c r="P599" s="83"/>
      <c r="Q599" s="83"/>
      <c r="R599" s="83"/>
    </row>
    <row r="600" spans="1:18" x14ac:dyDescent="0.2">
      <c r="A600" s="104"/>
      <c r="B600" s="105">
        <f t="shared" si="9"/>
        <v>584</v>
      </c>
      <c r="C600" s="106" t="s">
        <v>627</v>
      </c>
      <c r="D600" s="107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108" t="s">
        <v>44</v>
      </c>
      <c r="F600" s="109">
        <v>0</v>
      </c>
      <c r="G600" s="110">
        <f>VLOOKUP(C600,'[8]Resumen Peso'!$B$1:$D$65536,3,0)*$C$14</f>
        <v>14713.539391854429</v>
      </c>
      <c r="H600" s="111"/>
      <c r="I600" s="112"/>
      <c r="J600" s="113">
        <f>+VLOOKUP(C600,'[8]Resumen Peso'!$B$1:$D$65536,3,0)</f>
        <v>9135.4790196549238</v>
      </c>
      <c r="N600" s="83"/>
      <c r="O600" s="83"/>
      <c r="P600" s="83"/>
      <c r="Q600" s="83"/>
      <c r="R600" s="83"/>
    </row>
    <row r="601" spans="1:18" x14ac:dyDescent="0.2">
      <c r="A601" s="104"/>
      <c r="B601" s="105">
        <f t="shared" si="9"/>
        <v>585</v>
      </c>
      <c r="C601" s="106" t="s">
        <v>628</v>
      </c>
      <c r="D601" s="107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108" t="s">
        <v>44</v>
      </c>
      <c r="F601" s="109">
        <v>0</v>
      </c>
      <c r="G601" s="110">
        <f>VLOOKUP(C601,'[8]Resumen Peso'!$B$1:$D$65536,3,0)*$C$14</f>
        <v>16479.164118876961</v>
      </c>
      <c r="H601" s="111"/>
      <c r="I601" s="112"/>
      <c r="J601" s="113">
        <f>+VLOOKUP(C601,'[8]Resumen Peso'!$B$1:$D$65536,3,0)</f>
        <v>10231.736502013515</v>
      </c>
      <c r="N601" s="83"/>
      <c r="O601" s="83"/>
      <c r="P601" s="83"/>
      <c r="Q601" s="83"/>
      <c r="R601" s="83"/>
    </row>
    <row r="602" spans="1:18" x14ac:dyDescent="0.2">
      <c r="A602" s="104"/>
      <c r="B602" s="105">
        <f t="shared" si="9"/>
        <v>586</v>
      </c>
      <c r="C602" s="106" t="s">
        <v>629</v>
      </c>
      <c r="D602" s="107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108" t="s">
        <v>44</v>
      </c>
      <c r="F602" s="109">
        <v>0</v>
      </c>
      <c r="G602" s="110">
        <f>VLOOKUP(C602,'[8]Resumen Peso'!$B$1:$D$65536,3,0)*$C$14</f>
        <v>17012.279791662018</v>
      </c>
      <c r="H602" s="111"/>
      <c r="I602" s="112"/>
      <c r="J602" s="113">
        <f>+VLOOKUP(C602,'[8]Resumen Peso'!$B$1:$D$65536,3,0)</f>
        <v>10562.74231333267</v>
      </c>
      <c r="N602" s="83"/>
      <c r="O602" s="83"/>
      <c r="P602" s="83"/>
      <c r="Q602" s="83"/>
      <c r="R602" s="83"/>
    </row>
    <row r="603" spans="1:18" x14ac:dyDescent="0.2">
      <c r="A603" s="104"/>
      <c r="B603" s="105">
        <f t="shared" si="9"/>
        <v>587</v>
      </c>
      <c r="C603" s="106" t="s">
        <v>630</v>
      </c>
      <c r="D603" s="107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108" t="s">
        <v>44</v>
      </c>
      <c r="F603" s="109">
        <v>0</v>
      </c>
      <c r="G603" s="110">
        <f>VLOOKUP(C603,'[8]Resumen Peso'!$B$1:$D$65536,3,0)*$C$14</f>
        <v>18965.752276100357</v>
      </c>
      <c r="H603" s="111"/>
      <c r="I603" s="112"/>
      <c r="J603" s="113">
        <f>+VLOOKUP(C603,'[8]Resumen Peso'!$B$1:$D$65536,3,0)</f>
        <v>11775.632456335195</v>
      </c>
      <c r="N603" s="83"/>
      <c r="O603" s="83"/>
      <c r="P603" s="83"/>
      <c r="Q603" s="83"/>
      <c r="R603" s="83"/>
    </row>
    <row r="604" spans="1:18" x14ac:dyDescent="0.2">
      <c r="A604" s="104"/>
      <c r="B604" s="105">
        <f t="shared" si="9"/>
        <v>588</v>
      </c>
      <c r="C604" s="106" t="s">
        <v>631</v>
      </c>
      <c r="D604" s="107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108" t="s">
        <v>44</v>
      </c>
      <c r="F604" s="109">
        <v>0</v>
      </c>
      <c r="G604" s="110">
        <f>VLOOKUP(C604,'[8]Resumen Peso'!$B$1:$D$65536,3,0)*$C$14</f>
        <v>20919.224760538691</v>
      </c>
      <c r="H604" s="111"/>
      <c r="I604" s="112"/>
      <c r="J604" s="113">
        <f>+VLOOKUP(C604,'[8]Resumen Peso'!$B$1:$D$65536,3,0)</f>
        <v>12988.522599337721</v>
      </c>
      <c r="N604" s="83"/>
      <c r="O604" s="83"/>
      <c r="P604" s="83"/>
      <c r="Q604" s="83"/>
      <c r="R604" s="83"/>
    </row>
    <row r="605" spans="1:18" x14ac:dyDescent="0.2">
      <c r="A605" s="104"/>
      <c r="B605" s="105">
        <f t="shared" si="9"/>
        <v>589</v>
      </c>
      <c r="C605" s="106" t="s">
        <v>632</v>
      </c>
      <c r="D605" s="107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108" t="s">
        <v>44</v>
      </c>
      <c r="F605" s="109">
        <v>0</v>
      </c>
      <c r="G605" s="110">
        <f>VLOOKUP(C605,'[8]Resumen Peso'!$B$1:$D$65536,3,0)*$C$14</f>
        <v>5064.1484002530242</v>
      </c>
      <c r="H605" s="111"/>
      <c r="I605" s="112"/>
      <c r="J605" s="113">
        <f>+VLOOKUP(C605,'[8]Resumen Peso'!$B$1:$D$65536,3,0)</f>
        <v>3144.2755023677355</v>
      </c>
      <c r="N605" s="83"/>
      <c r="O605" s="83"/>
      <c r="P605" s="83"/>
      <c r="Q605" s="83"/>
      <c r="R605" s="83"/>
    </row>
    <row r="606" spans="1:18" x14ac:dyDescent="0.2">
      <c r="A606" s="104"/>
      <c r="B606" s="105">
        <f t="shared" si="9"/>
        <v>590</v>
      </c>
      <c r="C606" s="106" t="s">
        <v>633</v>
      </c>
      <c r="D606" s="107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108" t="s">
        <v>44</v>
      </c>
      <c r="F606" s="109">
        <v>0</v>
      </c>
      <c r="G606" s="110">
        <f>VLOOKUP(C606,'[8]Resumen Peso'!$B$1:$D$65536,3,0)*$C$14</f>
        <v>5794.1157372264333</v>
      </c>
      <c r="H606" s="111"/>
      <c r="I606" s="112"/>
      <c r="J606" s="113">
        <f>+VLOOKUP(C606,'[8]Resumen Peso'!$B$1:$D$65536,3,0)</f>
        <v>3597.5044036099316</v>
      </c>
      <c r="N606" s="83"/>
      <c r="O606" s="83"/>
      <c r="P606" s="83"/>
      <c r="Q606" s="83"/>
      <c r="R606" s="83"/>
    </row>
    <row r="607" spans="1:18" x14ac:dyDescent="0.2">
      <c r="A607" s="104"/>
      <c r="B607" s="105">
        <f t="shared" si="9"/>
        <v>591</v>
      </c>
      <c r="C607" s="106" t="s">
        <v>634</v>
      </c>
      <c r="D607" s="107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108" t="s">
        <v>44</v>
      </c>
      <c r="F607" s="109">
        <v>0</v>
      </c>
      <c r="G607" s="110">
        <f>VLOOKUP(C607,'[8]Resumen Peso'!$B$1:$D$65536,3,0)*$C$14</f>
        <v>6517.5655086911502</v>
      </c>
      <c r="H607" s="111"/>
      <c r="I607" s="112"/>
      <c r="J607" s="113">
        <f>+VLOOKUP(C607,'[8]Resumen Peso'!$B$1:$D$65536,3,0)</f>
        <v>4046.6866182338936</v>
      </c>
      <c r="N607" s="83"/>
      <c r="O607" s="83"/>
      <c r="P607" s="83"/>
      <c r="Q607" s="83"/>
      <c r="R607" s="83"/>
    </row>
    <row r="608" spans="1:18" x14ac:dyDescent="0.2">
      <c r="A608" s="104"/>
      <c r="B608" s="105">
        <f t="shared" si="9"/>
        <v>592</v>
      </c>
      <c r="C608" s="106" t="s">
        <v>635</v>
      </c>
      <c r="D608" s="107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108" t="s">
        <v>44</v>
      </c>
      <c r="F608" s="109">
        <v>0</v>
      </c>
      <c r="G608" s="110">
        <f>VLOOKUP(C608,'[8]Resumen Peso'!$B$1:$D$65536,3,0)*$C$14</f>
        <v>7234.4977146471774</v>
      </c>
      <c r="H608" s="111"/>
      <c r="I608" s="112"/>
      <c r="J608" s="113">
        <f>+VLOOKUP(C608,'[8]Resumen Peso'!$B$1:$D$65536,3,0)</f>
        <v>4491.8221462396223</v>
      </c>
      <c r="N608" s="83"/>
      <c r="O608" s="83"/>
      <c r="P608" s="83"/>
      <c r="Q608" s="83"/>
      <c r="R608" s="83"/>
    </row>
    <row r="609" spans="1:18" x14ac:dyDescent="0.2">
      <c r="A609" s="104"/>
      <c r="B609" s="105">
        <f t="shared" si="9"/>
        <v>593</v>
      </c>
      <c r="C609" s="106" t="s">
        <v>636</v>
      </c>
      <c r="D609" s="107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108" t="s">
        <v>44</v>
      </c>
      <c r="F609" s="109">
        <v>0</v>
      </c>
      <c r="G609" s="110">
        <f>VLOOKUP(C609,'[8]Resumen Peso'!$B$1:$D$65536,3,0)*$C$14</f>
        <v>7951.4299206032028</v>
      </c>
      <c r="H609" s="111"/>
      <c r="I609" s="112"/>
      <c r="J609" s="113">
        <f>+VLOOKUP(C609,'[8]Resumen Peso'!$B$1:$D$65536,3,0)</f>
        <v>4936.9576742453501</v>
      </c>
      <c r="N609" s="83"/>
      <c r="O609" s="83"/>
      <c r="P609" s="83"/>
      <c r="Q609" s="83"/>
      <c r="R609" s="83"/>
    </row>
    <row r="610" spans="1:18" x14ac:dyDescent="0.2">
      <c r="A610" s="104"/>
      <c r="B610" s="105">
        <f t="shared" si="9"/>
        <v>594</v>
      </c>
      <c r="C610" s="106" t="s">
        <v>637</v>
      </c>
      <c r="D610" s="107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108" t="s">
        <v>44</v>
      </c>
      <c r="F610" s="109">
        <v>0</v>
      </c>
      <c r="G610" s="110">
        <f>VLOOKUP(C610,'[8]Resumen Peso'!$B$1:$D$65536,3,0)*$C$14</f>
        <v>8914.1916624160422</v>
      </c>
      <c r="H610" s="111"/>
      <c r="I610" s="112"/>
      <c r="J610" s="113">
        <f>+VLOOKUP(C610,'[8]Resumen Peso'!$B$1:$D$65536,3,0)</f>
        <v>5534.7261281176243</v>
      </c>
      <c r="N610" s="83"/>
      <c r="O610" s="83"/>
      <c r="P610" s="83"/>
      <c r="Q610" s="83"/>
      <c r="R610" s="83"/>
    </row>
    <row r="611" spans="1:18" x14ac:dyDescent="0.2">
      <c r="A611" s="104"/>
      <c r="B611" s="105">
        <f t="shared" si="9"/>
        <v>595</v>
      </c>
      <c r="C611" s="106" t="s">
        <v>638</v>
      </c>
      <c r="D611" s="107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108" t="s">
        <v>44</v>
      </c>
      <c r="F611" s="109">
        <v>0</v>
      </c>
      <c r="G611" s="110">
        <f>VLOOKUP(C611,'[8]Resumen Peso'!$B$1:$D$65536,3,0)*$C$14</f>
        <v>9893.6644421931651</v>
      </c>
      <c r="H611" s="111"/>
      <c r="I611" s="112"/>
      <c r="J611" s="113">
        <f>+VLOOKUP(C611,'[8]Resumen Peso'!$B$1:$D$65536,3,0)</f>
        <v>6142.8702864790503</v>
      </c>
      <c r="N611" s="83"/>
      <c r="O611" s="83"/>
      <c r="P611" s="83"/>
      <c r="Q611" s="83"/>
      <c r="R611" s="83"/>
    </row>
    <row r="612" spans="1:18" x14ac:dyDescent="0.2">
      <c r="A612" s="104"/>
      <c r="B612" s="105">
        <f t="shared" si="9"/>
        <v>596</v>
      </c>
      <c r="C612" s="106" t="s">
        <v>639</v>
      </c>
      <c r="D612" s="107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108" t="s">
        <v>44</v>
      </c>
      <c r="F612" s="109">
        <v>0</v>
      </c>
      <c r="G612" s="110">
        <f>VLOOKUP(C612,'[8]Resumen Peso'!$B$1:$D$65536,3,0)*$C$14</f>
        <v>10873.13722197029</v>
      </c>
      <c r="H612" s="111"/>
      <c r="I612" s="112"/>
      <c r="J612" s="113">
        <f>+VLOOKUP(C612,'[8]Resumen Peso'!$B$1:$D$65536,3,0)</f>
        <v>6751.0144448404762</v>
      </c>
      <c r="N612" s="83"/>
      <c r="O612" s="83"/>
      <c r="P612" s="83"/>
      <c r="Q612" s="83"/>
      <c r="R612" s="83"/>
    </row>
    <row r="613" spans="1:18" x14ac:dyDescent="0.2">
      <c r="A613" s="104"/>
      <c r="B613" s="105">
        <f t="shared" si="9"/>
        <v>597</v>
      </c>
      <c r="C613" s="106" t="s">
        <v>640</v>
      </c>
      <c r="D613" s="107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108" t="s">
        <v>44</v>
      </c>
      <c r="F613" s="109">
        <v>0</v>
      </c>
      <c r="G613" s="110">
        <f>VLOOKUP(C613,'[8]Resumen Peso'!$B$1:$D$65536,3,0)*$C$14</f>
        <v>12029.627445947135</v>
      </c>
      <c r="H613" s="111"/>
      <c r="I613" s="112"/>
      <c r="J613" s="113">
        <f>+VLOOKUP(C613,'[8]Resumen Peso'!$B$1:$D$65536,3,0)</f>
        <v>7469.0668383675866</v>
      </c>
      <c r="N613" s="83"/>
      <c r="O613" s="83"/>
      <c r="P613" s="83"/>
      <c r="Q613" s="83"/>
      <c r="R613" s="83"/>
    </row>
    <row r="614" spans="1:18" x14ac:dyDescent="0.2">
      <c r="A614" s="104"/>
      <c r="B614" s="105">
        <f t="shared" si="9"/>
        <v>598</v>
      </c>
      <c r="C614" s="106" t="s">
        <v>641</v>
      </c>
      <c r="D614" s="107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108" t="s">
        <v>44</v>
      </c>
      <c r="F614" s="109">
        <v>0</v>
      </c>
      <c r="G614" s="110">
        <f>VLOOKUP(C614,'[8]Resumen Peso'!$B$1:$D$65536,3,0)*$C$14</f>
        <v>13396.021654729548</v>
      </c>
      <c r="H614" s="111"/>
      <c r="I614" s="112"/>
      <c r="J614" s="113">
        <f>+VLOOKUP(C614,'[8]Resumen Peso'!$B$1:$D$65536,3,0)</f>
        <v>8317.446367892635</v>
      </c>
      <c r="N614" s="83"/>
      <c r="O614" s="83"/>
      <c r="P614" s="83"/>
      <c r="Q614" s="83"/>
      <c r="R614" s="83"/>
    </row>
    <row r="615" spans="1:18" x14ac:dyDescent="0.2">
      <c r="A615" s="104"/>
      <c r="B615" s="105">
        <f t="shared" si="9"/>
        <v>599</v>
      </c>
      <c r="C615" s="106" t="s">
        <v>642</v>
      </c>
      <c r="D615" s="107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108" t="s">
        <v>44</v>
      </c>
      <c r="F615" s="109">
        <v>0</v>
      </c>
      <c r="G615" s="110">
        <f>VLOOKUP(C615,'[8]Resumen Peso'!$B$1:$D$65536,3,0)*$C$14</f>
        <v>15003.544253297096</v>
      </c>
      <c r="H615" s="111"/>
      <c r="I615" s="112"/>
      <c r="J615" s="113">
        <f>+VLOOKUP(C615,'[8]Resumen Peso'!$B$1:$D$65536,3,0)</f>
        <v>9315.5399320397519</v>
      </c>
      <c r="N615" s="83"/>
      <c r="O615" s="83"/>
      <c r="P615" s="83"/>
      <c r="Q615" s="83"/>
      <c r="R615" s="83"/>
    </row>
    <row r="616" spans="1:18" x14ac:dyDescent="0.2">
      <c r="A616" s="104"/>
      <c r="B616" s="105">
        <f t="shared" si="9"/>
        <v>600</v>
      </c>
      <c r="C616" s="106" t="s">
        <v>643</v>
      </c>
      <c r="D616" s="107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108" t="s">
        <v>44</v>
      </c>
      <c r="F616" s="109">
        <v>0</v>
      </c>
      <c r="G616" s="110">
        <f>VLOOKUP(C616,'[8]Resumen Peso'!$B$1:$D$65536,3,0)*$C$14</f>
        <v>15488.922305912909</v>
      </c>
      <c r="H616" s="111"/>
      <c r="I616" s="112"/>
      <c r="J616" s="113">
        <f>+VLOOKUP(C616,'[8]Resumen Peso'!$B$1:$D$65536,3,0)</f>
        <v>9616.9059662876043</v>
      </c>
      <c r="N616" s="83"/>
      <c r="O616" s="83"/>
      <c r="P616" s="83"/>
      <c r="Q616" s="83"/>
      <c r="R616" s="83"/>
    </row>
    <row r="617" spans="1:18" x14ac:dyDescent="0.2">
      <c r="A617" s="104"/>
      <c r="B617" s="105">
        <f t="shared" si="9"/>
        <v>601</v>
      </c>
      <c r="C617" s="106" t="s">
        <v>644</v>
      </c>
      <c r="D617" s="107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108" t="s">
        <v>44</v>
      </c>
      <c r="F617" s="109">
        <v>0</v>
      </c>
      <c r="G617" s="110">
        <f>VLOOKUP(C617,'[8]Resumen Peso'!$B$1:$D$65536,3,0)*$C$14</f>
        <v>17267.471912946385</v>
      </c>
      <c r="H617" s="111"/>
      <c r="I617" s="112"/>
      <c r="J617" s="113">
        <f>+VLOOKUP(C617,'[8]Resumen Peso'!$B$1:$D$65536,3,0)</f>
        <v>10721.188368213605</v>
      </c>
      <c r="N617" s="83"/>
      <c r="O617" s="83"/>
      <c r="P617" s="83"/>
      <c r="Q617" s="83"/>
      <c r="R617" s="83"/>
    </row>
    <row r="618" spans="1:18" x14ac:dyDescent="0.2">
      <c r="A618" s="104"/>
      <c r="B618" s="105">
        <f t="shared" si="9"/>
        <v>602</v>
      </c>
      <c r="C618" s="106" t="s">
        <v>645</v>
      </c>
      <c r="D618" s="107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108" t="s">
        <v>44</v>
      </c>
      <c r="F618" s="109">
        <v>0</v>
      </c>
      <c r="G618" s="110">
        <f>VLOOKUP(C618,'[8]Resumen Peso'!$B$1:$D$65536,3,0)*$C$14</f>
        <v>19046.021519979862</v>
      </c>
      <c r="H618" s="111"/>
      <c r="I618" s="112"/>
      <c r="J618" s="113">
        <f>+VLOOKUP(C618,'[8]Resumen Peso'!$B$1:$D$65536,3,0)</f>
        <v>11825.470770139606</v>
      </c>
      <c r="N618" s="83"/>
      <c r="O618" s="83"/>
      <c r="P618" s="83"/>
      <c r="Q618" s="83"/>
      <c r="R618" s="83"/>
    </row>
    <row r="619" spans="1:18" x14ac:dyDescent="0.2">
      <c r="A619" s="104"/>
      <c r="B619" s="105">
        <f t="shared" si="9"/>
        <v>603</v>
      </c>
      <c r="C619" s="106" t="s">
        <v>646</v>
      </c>
      <c r="D619" s="107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108" t="s">
        <v>44</v>
      </c>
      <c r="F619" s="109">
        <v>0</v>
      </c>
      <c r="G619" s="110">
        <f>VLOOKUP(C619,'[8]Resumen Peso'!$B$1:$D$65536,3,0)*$C$14</f>
        <v>4760.2695326369831</v>
      </c>
      <c r="H619" s="111"/>
      <c r="I619" s="112"/>
      <c r="J619" s="113">
        <f>+VLOOKUP(C619,'[8]Resumen Peso'!$B$1:$D$65536,3,0)</f>
        <v>2955.6003681468214</v>
      </c>
      <c r="N619" s="83"/>
      <c r="O619" s="83"/>
      <c r="P619" s="83"/>
      <c r="Q619" s="83"/>
      <c r="R619" s="83"/>
    </row>
    <row r="620" spans="1:18" x14ac:dyDescent="0.2">
      <c r="A620" s="104"/>
      <c r="B620" s="105">
        <f t="shared" si="9"/>
        <v>604</v>
      </c>
      <c r="C620" s="106" t="s">
        <v>647</v>
      </c>
      <c r="D620" s="107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108" t="s">
        <v>44</v>
      </c>
      <c r="F620" s="109">
        <v>0</v>
      </c>
      <c r="G620" s="110">
        <f>VLOOKUP(C620,'[8]Resumen Peso'!$B$1:$D$65536,3,0)*$C$14</f>
        <v>5446.4345103143851</v>
      </c>
      <c r="H620" s="111"/>
      <c r="I620" s="112"/>
      <c r="J620" s="113">
        <f>+VLOOKUP(C620,'[8]Resumen Peso'!$B$1:$D$65536,3,0)</f>
        <v>3381.6328536454621</v>
      </c>
      <c r="N620" s="83"/>
      <c r="O620" s="83"/>
      <c r="P620" s="83"/>
      <c r="Q620" s="83"/>
      <c r="R620" s="83"/>
    </row>
    <row r="621" spans="1:18" x14ac:dyDescent="0.2">
      <c r="A621" s="104"/>
      <c r="B621" s="105">
        <f t="shared" si="9"/>
        <v>605</v>
      </c>
      <c r="C621" s="106" t="s">
        <v>648</v>
      </c>
      <c r="D621" s="107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108" t="s">
        <v>44</v>
      </c>
      <c r="F621" s="109">
        <v>0</v>
      </c>
      <c r="G621" s="110">
        <f>VLOOKUP(C621,'[8]Resumen Peso'!$B$1:$D$65536,3,0)*$C$14</f>
        <v>6126.473014976812</v>
      </c>
      <c r="H621" s="111"/>
      <c r="I621" s="112"/>
      <c r="J621" s="113">
        <f>+VLOOKUP(C621,'[8]Resumen Peso'!$B$1:$D$65536,3,0)</f>
        <v>3803.8614776664367</v>
      </c>
      <c r="N621" s="83"/>
      <c r="O621" s="83"/>
      <c r="P621" s="83"/>
      <c r="Q621" s="83"/>
      <c r="R621" s="83"/>
    </row>
    <row r="622" spans="1:18" x14ac:dyDescent="0.2">
      <c r="A622" s="104"/>
      <c r="B622" s="105">
        <f t="shared" si="9"/>
        <v>606</v>
      </c>
      <c r="C622" s="106" t="s">
        <v>649</v>
      </c>
      <c r="D622" s="107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108" t="s">
        <v>44</v>
      </c>
      <c r="F622" s="109">
        <v>0</v>
      </c>
      <c r="G622" s="110">
        <f>VLOOKUP(C622,'[8]Resumen Peso'!$B$1:$D$65536,3,0)*$C$14</f>
        <v>6800.385046624262</v>
      </c>
      <c r="H622" s="111"/>
      <c r="I622" s="112"/>
      <c r="J622" s="113">
        <f>+VLOOKUP(C622,'[8]Resumen Peso'!$B$1:$D$65536,3,0)</f>
        <v>4222.2862402097453</v>
      </c>
      <c r="N622" s="83"/>
      <c r="O622" s="83"/>
      <c r="P622" s="83"/>
      <c r="Q622" s="83"/>
      <c r="R622" s="83"/>
    </row>
    <row r="623" spans="1:18" x14ac:dyDescent="0.2">
      <c r="A623" s="104"/>
      <c r="B623" s="105">
        <f t="shared" si="9"/>
        <v>607</v>
      </c>
      <c r="C623" s="106" t="s">
        <v>650</v>
      </c>
      <c r="D623" s="107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108" t="s">
        <v>44</v>
      </c>
      <c r="F623" s="109">
        <v>0</v>
      </c>
      <c r="G623" s="110">
        <f>VLOOKUP(C623,'[8]Resumen Peso'!$B$1:$D$65536,3,0)*$C$14</f>
        <v>7474.2970782717102</v>
      </c>
      <c r="H623" s="111"/>
      <c r="I623" s="112"/>
      <c r="J623" s="113">
        <f>+VLOOKUP(C623,'[8]Resumen Peso'!$B$1:$D$65536,3,0)</f>
        <v>4640.7110027530525</v>
      </c>
      <c r="N623" s="83"/>
      <c r="O623" s="83"/>
      <c r="P623" s="83"/>
      <c r="Q623" s="83"/>
      <c r="R623" s="83"/>
    </row>
    <row r="624" spans="1:18" x14ac:dyDescent="0.2">
      <c r="A624" s="104"/>
      <c r="B624" s="105">
        <f t="shared" si="9"/>
        <v>608</v>
      </c>
      <c r="C624" s="106" t="s">
        <v>651</v>
      </c>
      <c r="D624" s="107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108" t="s">
        <v>44</v>
      </c>
      <c r="F624" s="109">
        <v>0</v>
      </c>
      <c r="G624" s="110">
        <f>VLOOKUP(C624,'[8]Resumen Peso'!$B$1:$D$65536,3,0)*$C$14</f>
        <v>8379.2874190980547</v>
      </c>
      <c r="H624" s="111"/>
      <c r="I624" s="112"/>
      <c r="J624" s="113">
        <f>+VLOOKUP(C624,'[8]Resumen Peso'!$B$1:$D$65536,3,0)</f>
        <v>5202.6098125109838</v>
      </c>
      <c r="N624" s="83"/>
      <c r="O624" s="83"/>
      <c r="P624" s="83"/>
      <c r="Q624" s="83"/>
      <c r="R624" s="83"/>
    </row>
    <row r="625" spans="1:18" x14ac:dyDescent="0.2">
      <c r="A625" s="104"/>
      <c r="B625" s="105">
        <f t="shared" si="9"/>
        <v>609</v>
      </c>
      <c r="C625" s="106" t="s">
        <v>652</v>
      </c>
      <c r="D625" s="107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108" t="s">
        <v>44</v>
      </c>
      <c r="F625" s="109">
        <v>0</v>
      </c>
      <c r="G625" s="110">
        <f>VLOOKUP(C625,'[8]Resumen Peso'!$B$1:$D$65536,3,0)*$C$14</f>
        <v>9299.986036734801</v>
      </c>
      <c r="H625" s="111"/>
      <c r="I625" s="112"/>
      <c r="J625" s="113">
        <f>+VLOOKUP(C625,'[8]Resumen Peso'!$B$1:$D$65536,3,0)</f>
        <v>5774.2617230976512</v>
      </c>
      <c r="N625" s="83"/>
      <c r="O625" s="83"/>
      <c r="P625" s="83"/>
      <c r="Q625" s="83"/>
      <c r="R625" s="83"/>
    </row>
    <row r="626" spans="1:18" x14ac:dyDescent="0.2">
      <c r="A626" s="104"/>
      <c r="B626" s="105">
        <f t="shared" si="9"/>
        <v>610</v>
      </c>
      <c r="C626" s="106" t="s">
        <v>653</v>
      </c>
      <c r="D626" s="107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108" t="s">
        <v>44</v>
      </c>
      <c r="F626" s="109">
        <v>0</v>
      </c>
      <c r="G626" s="110">
        <f>VLOOKUP(C626,'[8]Resumen Peso'!$B$1:$D$65536,3,0)*$C$14</f>
        <v>10220.684654371546</v>
      </c>
      <c r="H626" s="111"/>
      <c r="I626" s="112"/>
      <c r="J626" s="113">
        <f>+VLOOKUP(C626,'[8]Resumen Peso'!$B$1:$D$65536,3,0)</f>
        <v>6345.9136336843185</v>
      </c>
      <c r="N626" s="83"/>
      <c r="O626" s="83"/>
      <c r="P626" s="83"/>
      <c r="Q626" s="83"/>
      <c r="R626" s="83"/>
    </row>
    <row r="627" spans="1:18" x14ac:dyDescent="0.2">
      <c r="A627" s="104"/>
      <c r="B627" s="105">
        <f t="shared" si="9"/>
        <v>611</v>
      </c>
      <c r="C627" s="106" t="s">
        <v>654</v>
      </c>
      <c r="D627" s="107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108" t="s">
        <v>44</v>
      </c>
      <c r="F627" s="109">
        <v>0</v>
      </c>
      <c r="G627" s="110">
        <f>VLOOKUP(C627,'[8]Resumen Peso'!$B$1:$D$65536,3,0)*$C$14</f>
        <v>11307.778622177551</v>
      </c>
      <c r="H627" s="111"/>
      <c r="I627" s="112"/>
      <c r="J627" s="113">
        <f>+VLOOKUP(C627,'[8]Resumen Peso'!$B$1:$D$65536,3,0)</f>
        <v>7020.8786350206501</v>
      </c>
      <c r="N627" s="83"/>
      <c r="O627" s="83"/>
      <c r="P627" s="83"/>
      <c r="Q627" s="83"/>
      <c r="R627" s="83"/>
    </row>
    <row r="628" spans="1:18" x14ac:dyDescent="0.2">
      <c r="A628" s="104"/>
      <c r="B628" s="105">
        <f t="shared" si="9"/>
        <v>612</v>
      </c>
      <c r="C628" s="106" t="s">
        <v>655</v>
      </c>
      <c r="D628" s="107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108" t="s">
        <v>44</v>
      </c>
      <c r="F628" s="109">
        <v>0</v>
      </c>
      <c r="G628" s="110">
        <f>VLOOKUP(C628,'[8]Resumen Peso'!$B$1:$D$65536,3,0)*$C$14</f>
        <v>12592.181093738922</v>
      </c>
      <c r="H628" s="111"/>
      <c r="I628" s="112"/>
      <c r="J628" s="113">
        <f>+VLOOKUP(C628,'[8]Resumen Peso'!$B$1:$D$65536,3,0)</f>
        <v>7818.3503730742204</v>
      </c>
      <c r="N628" s="83"/>
      <c r="O628" s="83"/>
      <c r="P628" s="83"/>
      <c r="Q628" s="83"/>
      <c r="R628" s="83"/>
    </row>
    <row r="629" spans="1:18" x14ac:dyDescent="0.2">
      <c r="A629" s="104"/>
      <c r="B629" s="105">
        <f t="shared" si="9"/>
        <v>613</v>
      </c>
      <c r="C629" s="106" t="s">
        <v>656</v>
      </c>
      <c r="D629" s="107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108" t="s">
        <v>44</v>
      </c>
      <c r="F629" s="109">
        <v>0</v>
      </c>
      <c r="G629" s="110">
        <f>VLOOKUP(C629,'[8]Resumen Peso'!$B$1:$D$65536,3,0)*$C$14</f>
        <v>14103.242824987594</v>
      </c>
      <c r="H629" s="111"/>
      <c r="I629" s="112"/>
      <c r="J629" s="113">
        <f>+VLOOKUP(C629,'[8]Resumen Peso'!$B$1:$D$65536,3,0)</f>
        <v>8756.5524178431278</v>
      </c>
      <c r="N629" s="83"/>
      <c r="O629" s="83"/>
      <c r="P629" s="83"/>
      <c r="Q629" s="83"/>
      <c r="R629" s="83"/>
    </row>
    <row r="630" spans="1:18" x14ac:dyDescent="0.2">
      <c r="A630" s="104"/>
      <c r="B630" s="105">
        <f t="shared" si="9"/>
        <v>614</v>
      </c>
      <c r="C630" s="106" t="s">
        <v>657</v>
      </c>
      <c r="D630" s="107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108" t="s">
        <v>44</v>
      </c>
      <c r="F630" s="109">
        <v>0</v>
      </c>
      <c r="G630" s="110">
        <f>VLOOKUP(C630,'[8]Resumen Peso'!$B$1:$D$65536,3,0)*$C$14</f>
        <v>14559.495322557032</v>
      </c>
      <c r="H630" s="111"/>
      <c r="I630" s="112"/>
      <c r="J630" s="113">
        <f>+VLOOKUP(C630,'[8]Resumen Peso'!$B$1:$D$65536,3,0)</f>
        <v>9039.834706910724</v>
      </c>
      <c r="N630" s="83"/>
      <c r="O630" s="83"/>
      <c r="P630" s="83"/>
      <c r="Q630" s="83"/>
      <c r="R630" s="83"/>
    </row>
    <row r="631" spans="1:18" x14ac:dyDescent="0.2">
      <c r="A631" s="104"/>
      <c r="B631" s="105">
        <f t="shared" si="9"/>
        <v>615</v>
      </c>
      <c r="C631" s="106" t="s">
        <v>658</v>
      </c>
      <c r="D631" s="107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108" t="s">
        <v>44</v>
      </c>
      <c r="F631" s="109">
        <v>0</v>
      </c>
      <c r="G631" s="110">
        <f>VLOOKUP(C631,'[8]Resumen Peso'!$B$1:$D$65536,3,0)*$C$14</f>
        <v>16231.321429829466</v>
      </c>
      <c r="H631" s="111"/>
      <c r="I631" s="112"/>
      <c r="J631" s="113">
        <f>+VLOOKUP(C631,'[8]Resumen Peso'!$B$1:$D$65536,3,0)</f>
        <v>10077.853630892669</v>
      </c>
      <c r="N631" s="83"/>
      <c r="O631" s="83"/>
      <c r="P631" s="83"/>
      <c r="Q631" s="83"/>
      <c r="R631" s="83"/>
    </row>
    <row r="632" spans="1:18" x14ac:dyDescent="0.2">
      <c r="A632" s="104"/>
      <c r="B632" s="105">
        <f t="shared" si="9"/>
        <v>616</v>
      </c>
      <c r="C632" s="106" t="s">
        <v>659</v>
      </c>
      <c r="D632" s="107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108" t="s">
        <v>44</v>
      </c>
      <c r="F632" s="109">
        <v>0</v>
      </c>
      <c r="G632" s="110">
        <f>VLOOKUP(C632,'[8]Resumen Peso'!$B$1:$D$65536,3,0)*$C$14</f>
        <v>17903.147537101901</v>
      </c>
      <c r="H632" s="111"/>
      <c r="I632" s="112"/>
      <c r="J632" s="113">
        <f>+VLOOKUP(C632,'[8]Resumen Peso'!$B$1:$D$65536,3,0)</f>
        <v>11115.872554874613</v>
      </c>
      <c r="N632" s="83"/>
      <c r="O632" s="83"/>
      <c r="P632" s="83"/>
      <c r="Q632" s="83"/>
      <c r="R632" s="83"/>
    </row>
    <row r="633" spans="1:18" x14ac:dyDescent="0.2">
      <c r="A633" s="104"/>
      <c r="B633" s="105">
        <f t="shared" si="9"/>
        <v>617</v>
      </c>
      <c r="C633" s="106" t="s">
        <v>660</v>
      </c>
      <c r="D633" s="107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108" t="s">
        <v>44</v>
      </c>
      <c r="F633" s="109">
        <v>0</v>
      </c>
      <c r="G633" s="110">
        <f>VLOOKUP(C633,'[8]Resumen Peso'!$B$1:$D$65536,3,0)*$C$14</f>
        <v>7661.1551231776175</v>
      </c>
      <c r="H633" s="111"/>
      <c r="I633" s="112"/>
      <c r="J633" s="113">
        <f>+VLOOKUP(C633,'[8]Resumen Peso'!$B$1:$D$65536,3,0)</f>
        <v>4756.7291614998658</v>
      </c>
      <c r="N633" s="83"/>
      <c r="O633" s="83"/>
      <c r="P633" s="83"/>
      <c r="Q633" s="83"/>
      <c r="R633" s="83"/>
    </row>
    <row r="634" spans="1:18" x14ac:dyDescent="0.2">
      <c r="A634" s="104"/>
      <c r="B634" s="105">
        <f t="shared" si="9"/>
        <v>618</v>
      </c>
      <c r="C634" s="106" t="s">
        <v>661</v>
      </c>
      <c r="D634" s="107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108" t="s">
        <v>44</v>
      </c>
      <c r="F634" s="109">
        <v>0</v>
      </c>
      <c r="G634" s="110">
        <f>VLOOKUP(C634,'[8]Resumen Peso'!$B$1:$D$65536,3,0)*$C$14</f>
        <v>8765.4657715635803</v>
      </c>
      <c r="H634" s="111"/>
      <c r="I634" s="112"/>
      <c r="J634" s="113">
        <f>+VLOOKUP(C634,'[8]Resumen Peso'!$B$1:$D$65536,3,0)</f>
        <v>5442.3838154097566</v>
      </c>
      <c r="N634" s="83"/>
      <c r="O634" s="83"/>
      <c r="P634" s="83"/>
      <c r="Q634" s="83"/>
      <c r="R634" s="83"/>
    </row>
    <row r="635" spans="1:18" x14ac:dyDescent="0.2">
      <c r="A635" s="104"/>
      <c r="B635" s="105">
        <f t="shared" si="9"/>
        <v>619</v>
      </c>
      <c r="C635" s="106" t="s">
        <v>662</v>
      </c>
      <c r="D635" s="107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108" t="s">
        <v>44</v>
      </c>
      <c r="F635" s="109">
        <v>0</v>
      </c>
      <c r="G635" s="110">
        <f>VLOOKUP(C635,'[8]Resumen Peso'!$B$1:$D$65536,3,0)*$C$14</f>
        <v>9859.9165034460966</v>
      </c>
      <c r="H635" s="111"/>
      <c r="I635" s="112"/>
      <c r="J635" s="113">
        <f>+VLOOKUP(C635,'[8]Resumen Peso'!$B$1:$D$65536,3,0)</f>
        <v>6121.9165527668802</v>
      </c>
      <c r="N635" s="83"/>
      <c r="O635" s="83"/>
      <c r="P635" s="83"/>
      <c r="Q635" s="83"/>
      <c r="R635" s="83"/>
    </row>
    <row r="636" spans="1:18" x14ac:dyDescent="0.2">
      <c r="A636" s="104"/>
      <c r="B636" s="105">
        <f t="shared" si="9"/>
        <v>620</v>
      </c>
      <c r="C636" s="106" t="s">
        <v>663</v>
      </c>
      <c r="D636" s="107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108" t="s">
        <v>44</v>
      </c>
      <c r="F636" s="109">
        <v>0</v>
      </c>
      <c r="G636" s="110">
        <f>VLOOKUP(C636,'[8]Resumen Peso'!$B$1:$D$65536,3,0)*$C$14</f>
        <v>10944.507318825168</v>
      </c>
      <c r="H636" s="111"/>
      <c r="I636" s="112"/>
      <c r="J636" s="113">
        <f>+VLOOKUP(C636,'[8]Resumen Peso'!$B$1:$D$65536,3,0)</f>
        <v>6795.3273735712373</v>
      </c>
      <c r="N636" s="83"/>
      <c r="O636" s="83"/>
      <c r="P636" s="83"/>
      <c r="Q636" s="83"/>
      <c r="R636" s="83"/>
    </row>
    <row r="637" spans="1:18" x14ac:dyDescent="0.2">
      <c r="A637" s="104"/>
      <c r="B637" s="105">
        <f t="shared" si="9"/>
        <v>621</v>
      </c>
      <c r="C637" s="106" t="s">
        <v>664</v>
      </c>
      <c r="D637" s="107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108" t="s">
        <v>44</v>
      </c>
      <c r="F637" s="109">
        <v>0</v>
      </c>
      <c r="G637" s="110">
        <f>VLOOKUP(C637,'[8]Resumen Peso'!$B$1:$D$65536,3,0)*$C$14</f>
        <v>12029.098134204238</v>
      </c>
      <c r="H637" s="111"/>
      <c r="I637" s="112"/>
      <c r="J637" s="113">
        <f>+VLOOKUP(C637,'[8]Resumen Peso'!$B$1:$D$65536,3,0)</f>
        <v>7468.7381943755936</v>
      </c>
      <c r="N637" s="83"/>
      <c r="O637" s="83"/>
      <c r="P637" s="83"/>
      <c r="Q637" s="83"/>
      <c r="R637" s="83"/>
    </row>
    <row r="638" spans="1:18" x14ac:dyDescent="0.2">
      <c r="A638" s="104"/>
      <c r="B638" s="105">
        <f t="shared" si="9"/>
        <v>622</v>
      </c>
      <c r="C638" s="106" t="s">
        <v>665</v>
      </c>
      <c r="D638" s="107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108" t="s">
        <v>44</v>
      </c>
      <c r="F638" s="109">
        <v>0</v>
      </c>
      <c r="G638" s="110">
        <f>VLOOKUP(C638,'[8]Resumen Peso'!$B$1:$D$65536,3,0)*$C$14</f>
        <v>13485.585280260289</v>
      </c>
      <c r="H638" s="111"/>
      <c r="I638" s="112"/>
      <c r="J638" s="113">
        <f>+VLOOKUP(C638,'[8]Resumen Peso'!$B$1:$D$65536,3,0)</f>
        <v>8373.0554637172118</v>
      </c>
      <c r="N638" s="83"/>
      <c r="O638" s="83"/>
      <c r="P638" s="83"/>
      <c r="Q638" s="83"/>
      <c r="R638" s="83"/>
    </row>
    <row r="639" spans="1:18" x14ac:dyDescent="0.2">
      <c r="A639" s="104"/>
      <c r="B639" s="105">
        <f t="shared" si="9"/>
        <v>623</v>
      </c>
      <c r="C639" s="106" t="s">
        <v>666</v>
      </c>
      <c r="D639" s="107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108" t="s">
        <v>44</v>
      </c>
      <c r="F639" s="109">
        <v>0</v>
      </c>
      <c r="G639" s="110">
        <f>VLOOKUP(C639,'[8]Resumen Peso'!$B$1:$D$65536,3,0)*$C$14</f>
        <v>14967.353252231174</v>
      </c>
      <c r="H639" s="111"/>
      <c r="I639" s="112"/>
      <c r="J639" s="113">
        <f>+VLOOKUP(C639,'[8]Resumen Peso'!$B$1:$D$65536,3,0)</f>
        <v>9293.0693271001237</v>
      </c>
      <c r="N639" s="83"/>
      <c r="O639" s="83"/>
      <c r="P639" s="83"/>
      <c r="Q639" s="83"/>
      <c r="R639" s="83"/>
    </row>
    <row r="640" spans="1:18" x14ac:dyDescent="0.2">
      <c r="A640" s="104"/>
      <c r="B640" s="105">
        <f t="shared" si="9"/>
        <v>624</v>
      </c>
      <c r="C640" s="106" t="s">
        <v>667</v>
      </c>
      <c r="D640" s="107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108" t="s">
        <v>44</v>
      </c>
      <c r="F640" s="109">
        <v>0</v>
      </c>
      <c r="G640" s="110">
        <f>VLOOKUP(C640,'[8]Resumen Peso'!$B$1:$D$65536,3,0)*$C$14</f>
        <v>16449.121224202059</v>
      </c>
      <c r="H640" s="111"/>
      <c r="I640" s="112"/>
      <c r="J640" s="113">
        <f>+VLOOKUP(C640,'[8]Resumen Peso'!$B$1:$D$65536,3,0)</f>
        <v>10213.083190483036</v>
      </c>
      <c r="N640" s="83"/>
      <c r="O640" s="83"/>
      <c r="P640" s="83"/>
      <c r="Q640" s="83"/>
      <c r="R640" s="83"/>
    </row>
    <row r="641" spans="1:18" x14ac:dyDescent="0.2">
      <c r="A641" s="104"/>
      <c r="B641" s="105">
        <f t="shared" si="9"/>
        <v>625</v>
      </c>
      <c r="C641" s="106" t="s">
        <v>668</v>
      </c>
      <c r="D641" s="107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108" t="s">
        <v>44</v>
      </c>
      <c r="F641" s="109">
        <v>0</v>
      </c>
      <c r="G641" s="110">
        <f>VLOOKUP(C641,'[8]Resumen Peso'!$B$1:$D$65536,3,0)*$C$14</f>
        <v>18198.685080561871</v>
      </c>
      <c r="H641" s="111"/>
      <c r="I641" s="112"/>
      <c r="J641" s="113">
        <f>+VLOOKUP(C641,'[8]Resumen Peso'!$B$1:$D$65536,3,0)</f>
        <v>11299.368650266426</v>
      </c>
      <c r="N641" s="83"/>
      <c r="O641" s="83"/>
      <c r="P641" s="83"/>
      <c r="Q641" s="83"/>
      <c r="R641" s="83"/>
    </row>
    <row r="642" spans="1:18" x14ac:dyDescent="0.2">
      <c r="A642" s="104"/>
      <c r="B642" s="105">
        <f t="shared" si="9"/>
        <v>626</v>
      </c>
      <c r="C642" s="106" t="s">
        <v>669</v>
      </c>
      <c r="D642" s="107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108" t="s">
        <v>44</v>
      </c>
      <c r="F642" s="109">
        <v>0</v>
      </c>
      <c r="G642" s="110">
        <f>VLOOKUP(C642,'[8]Resumen Peso'!$B$1:$D$65536,3,0)*$C$14</f>
        <v>20265.796303521012</v>
      </c>
      <c r="H642" s="111"/>
      <c r="I642" s="112"/>
      <c r="J642" s="113">
        <f>+VLOOKUP(C642,'[8]Resumen Peso'!$B$1:$D$65536,3,0)</f>
        <v>12582.815868893569</v>
      </c>
      <c r="N642" s="83"/>
      <c r="O642" s="83"/>
      <c r="P642" s="83"/>
      <c r="Q642" s="83"/>
      <c r="R642" s="83"/>
    </row>
    <row r="643" spans="1:18" x14ac:dyDescent="0.2">
      <c r="A643" s="104"/>
      <c r="B643" s="105">
        <f t="shared" si="9"/>
        <v>627</v>
      </c>
      <c r="C643" s="106" t="s">
        <v>670</v>
      </c>
      <c r="D643" s="107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108" t="s">
        <v>44</v>
      </c>
      <c r="F643" s="109">
        <v>0</v>
      </c>
      <c r="G643" s="110">
        <f>VLOOKUP(C643,'[8]Resumen Peso'!$B$1:$D$65536,3,0)*$C$14</f>
        <v>22697.691859943538</v>
      </c>
      <c r="H643" s="111"/>
      <c r="I643" s="112"/>
      <c r="J643" s="113">
        <f>+VLOOKUP(C643,'[8]Resumen Peso'!$B$1:$D$65536,3,0)</f>
        <v>14092.753773160799</v>
      </c>
      <c r="N643" s="83"/>
      <c r="O643" s="83"/>
      <c r="P643" s="83"/>
      <c r="Q643" s="83"/>
      <c r="R643" s="83"/>
    </row>
    <row r="644" spans="1:18" x14ac:dyDescent="0.2">
      <c r="A644" s="104"/>
      <c r="B644" s="105">
        <f t="shared" si="9"/>
        <v>628</v>
      </c>
      <c r="C644" s="106" t="s">
        <v>671</v>
      </c>
      <c r="D644" s="107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108" t="s">
        <v>44</v>
      </c>
      <c r="F644" s="109">
        <v>0</v>
      </c>
      <c r="G644" s="110">
        <f>VLOOKUP(C644,'[8]Resumen Peso'!$B$1:$D$65536,3,0)*$C$14</f>
        <v>23431.982457409013</v>
      </c>
      <c r="H644" s="111"/>
      <c r="I644" s="112"/>
      <c r="J644" s="113">
        <f>+VLOOKUP(C644,'[8]Resumen Peso'!$B$1:$D$65536,3,0)</f>
        <v>14548.666940538418</v>
      </c>
      <c r="N644" s="83"/>
      <c r="O644" s="83"/>
      <c r="P644" s="83"/>
      <c r="Q644" s="83"/>
      <c r="R644" s="83"/>
    </row>
    <row r="645" spans="1:18" x14ac:dyDescent="0.2">
      <c r="A645" s="104"/>
      <c r="B645" s="105">
        <f t="shared" si="9"/>
        <v>629</v>
      </c>
      <c r="C645" s="106" t="s">
        <v>672</v>
      </c>
      <c r="D645" s="107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108" t="s">
        <v>44</v>
      </c>
      <c r="F645" s="109">
        <v>0</v>
      </c>
      <c r="G645" s="110">
        <f>VLOOKUP(C645,'[8]Resumen Peso'!$B$1:$D$65536,3,0)*$C$14</f>
        <v>26122.611435238585</v>
      </c>
      <c r="H645" s="111"/>
      <c r="I645" s="112"/>
      <c r="J645" s="113">
        <f>+VLOOKUP(C645,'[8]Resumen Peso'!$B$1:$D$65536,3,0)</f>
        <v>16219.24965500381</v>
      </c>
      <c r="N645" s="83"/>
      <c r="O645" s="83"/>
      <c r="P645" s="83"/>
      <c r="Q645" s="83"/>
      <c r="R645" s="83"/>
    </row>
    <row r="646" spans="1:18" x14ac:dyDescent="0.2">
      <c r="A646" s="104"/>
      <c r="B646" s="105">
        <f t="shared" si="9"/>
        <v>630</v>
      </c>
      <c r="C646" s="106" t="s">
        <v>673</v>
      </c>
      <c r="D646" s="107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108" t="s">
        <v>44</v>
      </c>
      <c r="F646" s="109">
        <v>0</v>
      </c>
      <c r="G646" s="110">
        <f>VLOOKUP(C646,'[8]Resumen Peso'!$B$1:$D$65536,3,0)*$C$14</f>
        <v>28813.240413068157</v>
      </c>
      <c r="H646" s="111"/>
      <c r="I646" s="112"/>
      <c r="J646" s="113">
        <f>+VLOOKUP(C646,'[8]Resumen Peso'!$B$1:$D$65536,3,0)</f>
        <v>17889.832369469201</v>
      </c>
      <c r="N646" s="83"/>
      <c r="O646" s="83"/>
      <c r="P646" s="83"/>
      <c r="Q646" s="83"/>
      <c r="R646" s="83"/>
    </row>
    <row r="647" spans="1:18" x14ac:dyDescent="0.2">
      <c r="A647" s="104"/>
      <c r="B647" s="105">
        <f t="shared" si="9"/>
        <v>631</v>
      </c>
      <c r="C647" s="106" t="s">
        <v>674</v>
      </c>
      <c r="D647" s="107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108" t="s">
        <v>44</v>
      </c>
      <c r="F647" s="109">
        <v>0</v>
      </c>
      <c r="G647" s="110">
        <f>VLOOKUP(C647,'[8]Resumen Peso'!$B$1:$D$65536,3,0)*$C$14</f>
        <v>6946.6906214644951</v>
      </c>
      <c r="H647" s="111"/>
      <c r="I647" s="112"/>
      <c r="J647" s="113">
        <f>+VLOOKUP(C647,'[8]Resumen Peso'!$B$1:$D$65536,3,0)</f>
        <v>4313.1258046283137</v>
      </c>
      <c r="N647" s="83"/>
      <c r="O647" s="83"/>
      <c r="P647" s="83"/>
      <c r="Q647" s="83"/>
      <c r="R647" s="83"/>
    </row>
    <row r="648" spans="1:18" x14ac:dyDescent="0.2">
      <c r="A648" s="104"/>
      <c r="B648" s="105">
        <f t="shared" si="9"/>
        <v>632</v>
      </c>
      <c r="C648" s="106" t="s">
        <v>675</v>
      </c>
      <c r="D648" s="107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108" t="s">
        <v>44</v>
      </c>
      <c r="F648" s="109">
        <v>0</v>
      </c>
      <c r="G648" s="110">
        <f>VLOOKUP(C648,'[8]Resumen Peso'!$B$1:$D$65536,3,0)*$C$14</f>
        <v>7948.015395729647</v>
      </c>
      <c r="H648" s="111"/>
      <c r="I648" s="112"/>
      <c r="J648" s="113">
        <f>+VLOOKUP(C648,'[8]Resumen Peso'!$B$1:$D$65536,3,0)</f>
        <v>4934.8376323224848</v>
      </c>
      <c r="N648" s="83"/>
      <c r="O648" s="83"/>
      <c r="P648" s="83"/>
      <c r="Q648" s="83"/>
      <c r="R648" s="83"/>
    </row>
    <row r="649" spans="1:18" x14ac:dyDescent="0.2">
      <c r="A649" s="104"/>
      <c r="B649" s="105">
        <f t="shared" si="9"/>
        <v>633</v>
      </c>
      <c r="C649" s="106" t="s">
        <v>676</v>
      </c>
      <c r="D649" s="107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108" t="s">
        <v>44</v>
      </c>
      <c r="F649" s="109">
        <v>0</v>
      </c>
      <c r="G649" s="110">
        <f>VLOOKUP(C649,'[8]Resumen Peso'!$B$1:$D$65536,3,0)*$C$14</f>
        <v>8940.3997702245742</v>
      </c>
      <c r="H649" s="111"/>
      <c r="I649" s="112"/>
      <c r="J649" s="113">
        <f>+VLOOKUP(C649,'[8]Resumen Peso'!$B$1:$D$65536,3,0)</f>
        <v>5550.9984615551011</v>
      </c>
      <c r="N649" s="83"/>
      <c r="O649" s="83"/>
      <c r="P649" s="83"/>
      <c r="Q649" s="83"/>
      <c r="R649" s="83"/>
    </row>
    <row r="650" spans="1:18" x14ac:dyDescent="0.2">
      <c r="A650" s="104"/>
      <c r="B650" s="105">
        <f t="shared" si="9"/>
        <v>634</v>
      </c>
      <c r="C650" s="106" t="s">
        <v>677</v>
      </c>
      <c r="D650" s="107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108" t="s">
        <v>44</v>
      </c>
      <c r="F650" s="109">
        <v>0</v>
      </c>
      <c r="G650" s="110">
        <f>VLOOKUP(C650,'[8]Resumen Peso'!$B$1:$D$65536,3,0)*$C$14</f>
        <v>9923.8437449492794</v>
      </c>
      <c r="H650" s="111"/>
      <c r="I650" s="112"/>
      <c r="J650" s="113">
        <f>+VLOOKUP(C650,'[8]Resumen Peso'!$B$1:$D$65536,3,0)</f>
        <v>6161.6082923261629</v>
      </c>
      <c r="N650" s="83"/>
      <c r="O650" s="83"/>
      <c r="P650" s="83"/>
      <c r="Q650" s="83"/>
      <c r="R650" s="83"/>
    </row>
    <row r="651" spans="1:18" x14ac:dyDescent="0.2">
      <c r="A651" s="104"/>
      <c r="B651" s="105">
        <f t="shared" si="9"/>
        <v>635</v>
      </c>
      <c r="C651" s="106" t="s">
        <v>678</v>
      </c>
      <c r="D651" s="107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108" t="s">
        <v>44</v>
      </c>
      <c r="F651" s="109">
        <v>0</v>
      </c>
      <c r="G651" s="110">
        <f>VLOOKUP(C651,'[8]Resumen Peso'!$B$1:$D$65536,3,0)*$C$14</f>
        <v>10907.287719673981</v>
      </c>
      <c r="H651" s="111"/>
      <c r="I651" s="112"/>
      <c r="J651" s="113">
        <f>+VLOOKUP(C651,'[8]Resumen Peso'!$B$1:$D$65536,3,0)</f>
        <v>6772.2181230972228</v>
      </c>
      <c r="N651" s="83"/>
      <c r="O651" s="83"/>
      <c r="P651" s="83"/>
      <c r="Q651" s="83"/>
      <c r="R651" s="83"/>
    </row>
    <row r="652" spans="1:18" x14ac:dyDescent="0.2">
      <c r="A652" s="104"/>
      <c r="B652" s="105">
        <f t="shared" si="9"/>
        <v>636</v>
      </c>
      <c r="C652" s="106" t="s">
        <v>679</v>
      </c>
      <c r="D652" s="107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108" t="s">
        <v>44</v>
      </c>
      <c r="F652" s="109">
        <v>0</v>
      </c>
      <c r="G652" s="110">
        <f>VLOOKUP(C652,'[8]Resumen Peso'!$B$1:$D$65536,3,0)*$C$14</f>
        <v>12227.945692932015</v>
      </c>
      <c r="H652" s="111"/>
      <c r="I652" s="112"/>
      <c r="J652" s="113">
        <f>+VLOOKUP(C652,'[8]Resumen Peso'!$B$1:$D$65536,3,0)</f>
        <v>7592.2005138412196</v>
      </c>
      <c r="N652" s="83"/>
      <c r="O652" s="83"/>
      <c r="P652" s="83"/>
      <c r="Q652" s="83"/>
      <c r="R652" s="83"/>
    </row>
    <row r="653" spans="1:18" x14ac:dyDescent="0.2">
      <c r="A653" s="104"/>
      <c r="B653" s="105">
        <f t="shared" si="9"/>
        <v>637</v>
      </c>
      <c r="C653" s="106" t="s">
        <v>680</v>
      </c>
      <c r="D653" s="107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108" t="s">
        <v>44</v>
      </c>
      <c r="F653" s="109">
        <v>0</v>
      </c>
      <c r="G653" s="110">
        <f>VLOOKUP(C653,'[8]Resumen Peso'!$B$1:$D$65536,3,0)*$C$14</f>
        <v>13571.526851200904</v>
      </c>
      <c r="H653" s="111"/>
      <c r="I653" s="112"/>
      <c r="J653" s="113">
        <f>+VLOOKUP(C653,'[8]Resumen Peso'!$B$1:$D$65536,3,0)</f>
        <v>8426.4156646406427</v>
      </c>
      <c r="N653" s="83"/>
      <c r="O653" s="83"/>
      <c r="P653" s="83"/>
      <c r="Q653" s="83"/>
      <c r="R653" s="83"/>
    </row>
    <row r="654" spans="1:18" x14ac:dyDescent="0.2">
      <c r="A654" s="104"/>
      <c r="B654" s="105">
        <f t="shared" si="9"/>
        <v>638</v>
      </c>
      <c r="C654" s="106" t="s">
        <v>681</v>
      </c>
      <c r="D654" s="107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108" t="s">
        <v>44</v>
      </c>
      <c r="F654" s="109">
        <v>0</v>
      </c>
      <c r="G654" s="110">
        <f>VLOOKUP(C654,'[8]Resumen Peso'!$B$1:$D$65536,3,0)*$C$14</f>
        <v>14915.108009469794</v>
      </c>
      <c r="H654" s="111"/>
      <c r="I654" s="112"/>
      <c r="J654" s="113">
        <f>+VLOOKUP(C654,'[8]Resumen Peso'!$B$1:$D$65536,3,0)</f>
        <v>9260.6308154400667</v>
      </c>
      <c r="N654" s="83"/>
      <c r="O654" s="83"/>
      <c r="P654" s="83"/>
      <c r="Q654" s="83"/>
      <c r="R654" s="83"/>
    </row>
    <row r="655" spans="1:18" x14ac:dyDescent="0.2">
      <c r="A655" s="104"/>
      <c r="B655" s="105">
        <f t="shared" si="9"/>
        <v>639</v>
      </c>
      <c r="C655" s="106" t="s">
        <v>682</v>
      </c>
      <c r="D655" s="107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108" t="s">
        <v>44</v>
      </c>
      <c r="F655" s="109">
        <v>0</v>
      </c>
      <c r="G655" s="110">
        <f>VLOOKUP(C655,'[8]Resumen Peso'!$B$1:$D$65536,3,0)*$C$14</f>
        <v>16501.510926160372</v>
      </c>
      <c r="H655" s="111"/>
      <c r="I655" s="112"/>
      <c r="J655" s="113">
        <f>+VLOOKUP(C655,'[8]Resumen Peso'!$B$1:$D$65536,3,0)</f>
        <v>10245.611395311242</v>
      </c>
      <c r="N655" s="83"/>
      <c r="O655" s="83"/>
      <c r="P655" s="83"/>
      <c r="Q655" s="83"/>
      <c r="R655" s="83"/>
    </row>
    <row r="656" spans="1:18" x14ac:dyDescent="0.2">
      <c r="A656" s="104"/>
      <c r="B656" s="105">
        <f t="shared" si="9"/>
        <v>640</v>
      </c>
      <c r="C656" s="106" t="s">
        <v>683</v>
      </c>
      <c r="D656" s="107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108" t="s">
        <v>44</v>
      </c>
      <c r="F656" s="109">
        <v>0</v>
      </c>
      <c r="G656" s="110">
        <f>VLOOKUP(C656,'[8]Resumen Peso'!$B$1:$D$65536,3,0)*$C$14</f>
        <v>18375.847356526025</v>
      </c>
      <c r="H656" s="111"/>
      <c r="I656" s="112"/>
      <c r="J656" s="113">
        <f>+VLOOKUP(C656,'[8]Resumen Peso'!$B$1:$D$65536,3,0)</f>
        <v>11409.366809923431</v>
      </c>
      <c r="N656" s="83"/>
      <c r="O656" s="83"/>
      <c r="P656" s="83"/>
      <c r="Q656" s="83"/>
      <c r="R656" s="83"/>
    </row>
    <row r="657" spans="1:18" x14ac:dyDescent="0.2">
      <c r="A657" s="104"/>
      <c r="B657" s="105">
        <f t="shared" si="9"/>
        <v>641</v>
      </c>
      <c r="C657" s="106" t="s">
        <v>684</v>
      </c>
      <c r="D657" s="107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108" t="s">
        <v>44</v>
      </c>
      <c r="F657" s="109">
        <v>0</v>
      </c>
      <c r="G657" s="110">
        <f>VLOOKUP(C657,'[8]Resumen Peso'!$B$1:$D$65536,3,0)*$C$14</f>
        <v>20580.949039309147</v>
      </c>
      <c r="H657" s="111"/>
      <c r="I657" s="112"/>
      <c r="J657" s="113">
        <f>+VLOOKUP(C657,'[8]Resumen Peso'!$B$1:$D$65536,3,0)</f>
        <v>12778.490827114243</v>
      </c>
      <c r="N657" s="83"/>
      <c r="O657" s="83"/>
      <c r="P657" s="83"/>
      <c r="Q657" s="83"/>
      <c r="R657" s="83"/>
    </row>
    <row r="658" spans="1:18" x14ac:dyDescent="0.2">
      <c r="A658" s="104"/>
      <c r="B658" s="105">
        <f t="shared" ref="B658:B721" si="10">1+B657</f>
        <v>642</v>
      </c>
      <c r="C658" s="106" t="s">
        <v>685</v>
      </c>
      <c r="D658" s="107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108" t="s">
        <v>44</v>
      </c>
      <c r="F658" s="109">
        <v>0</v>
      </c>
      <c r="G658" s="110">
        <f>VLOOKUP(C658,'[8]Resumen Peso'!$B$1:$D$65536,3,0)*$C$14</f>
        <v>21246.761116578153</v>
      </c>
      <c r="H658" s="111"/>
      <c r="I658" s="112"/>
      <c r="J658" s="113">
        <f>+VLOOKUP(C658,'[8]Resumen Peso'!$B$1:$D$65536,3,0)</f>
        <v>13191.886414738197</v>
      </c>
      <c r="N658" s="83"/>
      <c r="O658" s="83"/>
      <c r="P658" s="83"/>
      <c r="Q658" s="83"/>
      <c r="R658" s="83"/>
    </row>
    <row r="659" spans="1:18" x14ac:dyDescent="0.2">
      <c r="A659" s="104"/>
      <c r="B659" s="105">
        <f t="shared" si="10"/>
        <v>643</v>
      </c>
      <c r="C659" s="106" t="s">
        <v>686</v>
      </c>
      <c r="D659" s="107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108" t="s">
        <v>44</v>
      </c>
      <c r="F659" s="109">
        <v>0</v>
      </c>
      <c r="G659" s="110">
        <f>VLOOKUP(C659,'[8]Resumen Peso'!$B$1:$D$65536,3,0)*$C$14</f>
        <v>23686.467242562045</v>
      </c>
      <c r="H659" s="111"/>
      <c r="I659" s="112"/>
      <c r="J659" s="113">
        <f>+VLOOKUP(C659,'[8]Resumen Peso'!$B$1:$D$65536,3,0)</f>
        <v>14706.673817991301</v>
      </c>
      <c r="N659" s="83"/>
      <c r="O659" s="83"/>
      <c r="P659" s="83"/>
      <c r="Q659" s="83"/>
      <c r="R659" s="83"/>
    </row>
    <row r="660" spans="1:18" x14ac:dyDescent="0.2">
      <c r="A660" s="104"/>
      <c r="B660" s="105">
        <f t="shared" si="10"/>
        <v>644</v>
      </c>
      <c r="C660" s="106" t="s">
        <v>687</v>
      </c>
      <c r="D660" s="107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108" t="s">
        <v>44</v>
      </c>
      <c r="F660" s="109">
        <v>0</v>
      </c>
      <c r="G660" s="110">
        <f>VLOOKUP(C660,'[8]Resumen Peso'!$B$1:$D$65536,3,0)*$C$14</f>
        <v>26126.173368545933</v>
      </c>
      <c r="H660" s="111"/>
      <c r="I660" s="112"/>
      <c r="J660" s="113">
        <f>+VLOOKUP(C660,'[8]Resumen Peso'!$B$1:$D$65536,3,0)</f>
        <v>16221.461221244404</v>
      </c>
      <c r="N660" s="83"/>
      <c r="O660" s="83"/>
      <c r="P660" s="83"/>
      <c r="Q660" s="83"/>
      <c r="R660" s="83"/>
    </row>
    <row r="661" spans="1:18" x14ac:dyDescent="0.2">
      <c r="A661" s="104"/>
      <c r="B661" s="105">
        <f t="shared" si="10"/>
        <v>645</v>
      </c>
      <c r="C661" s="106" t="s">
        <v>688</v>
      </c>
      <c r="D661" s="107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108" t="s">
        <v>44</v>
      </c>
      <c r="F661" s="109">
        <v>0</v>
      </c>
      <c r="G661" s="110">
        <f>VLOOKUP(C661,'[8]Resumen Peso'!$B$1:$D$65536,3,0)*$C$14</f>
        <v>6506.3204997338953</v>
      </c>
      <c r="H661" s="111"/>
      <c r="I661" s="112"/>
      <c r="J661" s="113">
        <f>+VLOOKUP(C661,'[8]Resumen Peso'!$B$1:$D$65536,3,0)</f>
        <v>4039.7047126115317</v>
      </c>
      <c r="N661" s="83"/>
      <c r="O661" s="83"/>
      <c r="P661" s="83"/>
      <c r="Q661" s="83"/>
      <c r="R661" s="83"/>
    </row>
    <row r="662" spans="1:18" x14ac:dyDescent="0.2">
      <c r="A662" s="104"/>
      <c r="B662" s="105">
        <f t="shared" si="10"/>
        <v>646</v>
      </c>
      <c r="C662" s="106" t="s">
        <v>689</v>
      </c>
      <c r="D662" s="107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108" t="s">
        <v>44</v>
      </c>
      <c r="F662" s="109">
        <v>0</v>
      </c>
      <c r="G662" s="110">
        <f>VLOOKUP(C662,'[8]Resumen Peso'!$B$1:$D$65536,3,0)*$C$14</f>
        <v>7444.1684996955382</v>
      </c>
      <c r="H662" s="111"/>
      <c r="I662" s="112"/>
      <c r="J662" s="113">
        <f>+VLOOKUP(C662,'[8]Resumen Peso'!$B$1:$D$65536,3,0)</f>
        <v>4622.0044910059869</v>
      </c>
      <c r="N662" s="83"/>
      <c r="O662" s="83"/>
      <c r="P662" s="83"/>
      <c r="Q662" s="83"/>
      <c r="R662" s="83"/>
    </row>
    <row r="663" spans="1:18" x14ac:dyDescent="0.2">
      <c r="A663" s="104"/>
      <c r="B663" s="105">
        <f t="shared" si="10"/>
        <v>647</v>
      </c>
      <c r="C663" s="106" t="s">
        <v>690</v>
      </c>
      <c r="D663" s="107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108" t="s">
        <v>44</v>
      </c>
      <c r="F663" s="109">
        <v>0</v>
      </c>
      <c r="G663" s="110">
        <f>VLOOKUP(C663,'[8]Resumen Peso'!$B$1:$D$65536,3,0)*$C$14</f>
        <v>8373.6428568003794</v>
      </c>
      <c r="H663" s="111"/>
      <c r="I663" s="112"/>
      <c r="J663" s="113">
        <f>+VLOOKUP(C663,'[8]Resumen Peso'!$B$1:$D$65536,3,0)</f>
        <v>5199.1051642362054</v>
      </c>
      <c r="N663" s="83"/>
      <c r="O663" s="83"/>
      <c r="P663" s="83"/>
      <c r="Q663" s="83"/>
      <c r="R663" s="83"/>
    </row>
    <row r="664" spans="1:18" x14ac:dyDescent="0.2">
      <c r="A664" s="104"/>
      <c r="B664" s="105">
        <f t="shared" si="10"/>
        <v>648</v>
      </c>
      <c r="C664" s="106" t="s">
        <v>691</v>
      </c>
      <c r="D664" s="107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108" t="s">
        <v>44</v>
      </c>
      <c r="F664" s="109">
        <v>0</v>
      </c>
      <c r="G664" s="110">
        <f>VLOOKUP(C664,'[8]Resumen Peso'!$B$1:$D$65536,3,0)*$C$14</f>
        <v>9294.7435710484224</v>
      </c>
      <c r="H664" s="111"/>
      <c r="I664" s="112"/>
      <c r="J664" s="113">
        <f>+VLOOKUP(C664,'[8]Resumen Peso'!$B$1:$D$65536,3,0)</f>
        <v>5771.0067323021885</v>
      </c>
      <c r="N664" s="83"/>
      <c r="O664" s="83"/>
      <c r="P664" s="83"/>
      <c r="Q664" s="83"/>
      <c r="R664" s="83"/>
    </row>
    <row r="665" spans="1:18" x14ac:dyDescent="0.2">
      <c r="A665" s="104"/>
      <c r="B665" s="105">
        <f t="shared" si="10"/>
        <v>649</v>
      </c>
      <c r="C665" s="106" t="s">
        <v>692</v>
      </c>
      <c r="D665" s="107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108" t="s">
        <v>44</v>
      </c>
      <c r="F665" s="109">
        <v>0</v>
      </c>
      <c r="G665" s="110">
        <f>VLOOKUP(C665,'[8]Resumen Peso'!$B$1:$D$65536,3,0)*$C$14</f>
        <v>10215.844285296464</v>
      </c>
      <c r="H665" s="111"/>
      <c r="I665" s="112"/>
      <c r="J665" s="113">
        <f>+VLOOKUP(C665,'[8]Resumen Peso'!$B$1:$D$65536,3,0)</f>
        <v>6342.9083003681708</v>
      </c>
      <c r="N665" s="83"/>
      <c r="O665" s="83"/>
      <c r="P665" s="83"/>
      <c r="Q665" s="83"/>
      <c r="R665" s="83"/>
    </row>
    <row r="666" spans="1:18" x14ac:dyDescent="0.2">
      <c r="A666" s="104"/>
      <c r="B666" s="105">
        <f t="shared" si="10"/>
        <v>650</v>
      </c>
      <c r="C666" s="106" t="s">
        <v>693</v>
      </c>
      <c r="D666" s="107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108" t="s">
        <v>44</v>
      </c>
      <c r="F666" s="109">
        <v>0</v>
      </c>
      <c r="G666" s="110">
        <f>VLOOKUP(C666,'[8]Resumen Peso'!$B$1:$D$65536,3,0)*$C$14</f>
        <v>11452.782060817302</v>
      </c>
      <c r="H666" s="111"/>
      <c r="I666" s="112"/>
      <c r="J666" s="113">
        <f>+VLOOKUP(C666,'[8]Resumen Peso'!$B$1:$D$65536,3,0)</f>
        <v>7110.9097170188143</v>
      </c>
      <c r="N666" s="83"/>
      <c r="O666" s="83"/>
      <c r="P666" s="83"/>
      <c r="Q666" s="83"/>
      <c r="R666" s="83"/>
    </row>
    <row r="667" spans="1:18" x14ac:dyDescent="0.2">
      <c r="A667" s="104"/>
      <c r="B667" s="105">
        <f t="shared" si="10"/>
        <v>651</v>
      </c>
      <c r="C667" s="106" t="s">
        <v>694</v>
      </c>
      <c r="D667" s="107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108" t="s">
        <v>44</v>
      </c>
      <c r="F667" s="109">
        <v>0</v>
      </c>
      <c r="G667" s="110">
        <f>VLOOKUP(C667,'[8]Resumen Peso'!$B$1:$D$65536,3,0)*$C$14</f>
        <v>12711.189856622977</v>
      </c>
      <c r="H667" s="111"/>
      <c r="I667" s="112"/>
      <c r="J667" s="113">
        <f>+VLOOKUP(C667,'[8]Resumen Peso'!$B$1:$D$65536,3,0)</f>
        <v>7892.2416393105595</v>
      </c>
      <c r="N667" s="83"/>
      <c r="O667" s="83"/>
      <c r="P667" s="83"/>
      <c r="Q667" s="83"/>
      <c r="R667" s="83"/>
    </row>
    <row r="668" spans="1:18" x14ac:dyDescent="0.2">
      <c r="A668" s="104"/>
      <c r="B668" s="105">
        <f t="shared" si="10"/>
        <v>652</v>
      </c>
      <c r="C668" s="106" t="s">
        <v>695</v>
      </c>
      <c r="D668" s="107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108" t="s">
        <v>44</v>
      </c>
      <c r="F668" s="109">
        <v>0</v>
      </c>
      <c r="G668" s="110">
        <f>VLOOKUP(C668,'[8]Resumen Peso'!$B$1:$D$65536,3,0)*$C$14</f>
        <v>13969.597652428651</v>
      </c>
      <c r="H668" s="111"/>
      <c r="I668" s="112"/>
      <c r="J668" s="113">
        <f>+VLOOKUP(C668,'[8]Resumen Peso'!$B$1:$D$65536,3,0)</f>
        <v>8673.5735616023048</v>
      </c>
      <c r="N668" s="83"/>
      <c r="O668" s="83"/>
      <c r="P668" s="83"/>
      <c r="Q668" s="83"/>
      <c r="R668" s="83"/>
    </row>
    <row r="669" spans="1:18" x14ac:dyDescent="0.2">
      <c r="A669" s="104"/>
      <c r="B669" s="105">
        <f t="shared" si="10"/>
        <v>653</v>
      </c>
      <c r="C669" s="106" t="s">
        <v>696</v>
      </c>
      <c r="D669" s="107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108" t="s">
        <v>44</v>
      </c>
      <c r="F669" s="109">
        <v>0</v>
      </c>
      <c r="G669" s="110">
        <f>VLOOKUP(C669,'[8]Resumen Peso'!$B$1:$D$65536,3,0)*$C$14</f>
        <v>15455.434057149027</v>
      </c>
      <c r="H669" s="111"/>
      <c r="I669" s="112"/>
      <c r="J669" s="113">
        <f>+VLOOKUP(C669,'[8]Resumen Peso'!$B$1:$D$65536,3,0)</f>
        <v>9596.1134713045958</v>
      </c>
      <c r="N669" s="83"/>
      <c r="O669" s="83"/>
      <c r="P669" s="83"/>
      <c r="Q669" s="83"/>
      <c r="R669" s="83"/>
    </row>
    <row r="670" spans="1:18" x14ac:dyDescent="0.2">
      <c r="A670" s="104"/>
      <c r="B670" s="105">
        <f t="shared" si="10"/>
        <v>654</v>
      </c>
      <c r="C670" s="106" t="s">
        <v>697</v>
      </c>
      <c r="D670" s="107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108" t="s">
        <v>44</v>
      </c>
      <c r="F670" s="109">
        <v>0</v>
      </c>
      <c r="G670" s="110">
        <f>VLOOKUP(C670,'[8]Resumen Peso'!$B$1:$D$65536,3,0)*$C$14</f>
        <v>17210.95106586751</v>
      </c>
      <c r="H670" s="111"/>
      <c r="I670" s="112"/>
      <c r="J670" s="113">
        <f>+VLOOKUP(C670,'[8]Resumen Peso'!$B$1:$D$65536,3,0)</f>
        <v>10686.095179626498</v>
      </c>
      <c r="N670" s="83"/>
      <c r="O670" s="83"/>
      <c r="P670" s="83"/>
      <c r="Q670" s="83"/>
      <c r="R670" s="83"/>
    </row>
    <row r="671" spans="1:18" x14ac:dyDescent="0.2">
      <c r="A671" s="104"/>
      <c r="B671" s="105">
        <f t="shared" si="10"/>
        <v>655</v>
      </c>
      <c r="C671" s="106" t="s">
        <v>698</v>
      </c>
      <c r="D671" s="107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108" t="s">
        <v>44</v>
      </c>
      <c r="F671" s="109">
        <v>0</v>
      </c>
      <c r="G671" s="110">
        <f>VLOOKUP(C671,'[8]Resumen Peso'!$B$1:$D$65536,3,0)*$C$14</f>
        <v>19276.265193771615</v>
      </c>
      <c r="H671" s="111"/>
      <c r="I671" s="112"/>
      <c r="J671" s="113">
        <f>+VLOOKUP(C671,'[8]Resumen Peso'!$B$1:$D$65536,3,0)</f>
        <v>11968.42660118168</v>
      </c>
      <c r="N671" s="83"/>
      <c r="O671" s="83"/>
      <c r="P671" s="83"/>
      <c r="Q671" s="83"/>
      <c r="R671" s="83"/>
    </row>
    <row r="672" spans="1:18" x14ac:dyDescent="0.2">
      <c r="A672" s="104"/>
      <c r="B672" s="105">
        <f t="shared" si="10"/>
        <v>656</v>
      </c>
      <c r="C672" s="106" t="s">
        <v>699</v>
      </c>
      <c r="D672" s="107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108" t="s">
        <v>44</v>
      </c>
      <c r="F672" s="109">
        <v>0</v>
      </c>
      <c r="G672" s="110">
        <f>VLOOKUP(C672,'[8]Resumen Peso'!$B$1:$D$65536,3,0)*$C$14</f>
        <v>19899.869583741191</v>
      </c>
      <c r="H672" s="111"/>
      <c r="I672" s="112"/>
      <c r="J672" s="113">
        <f>+VLOOKUP(C672,'[8]Resumen Peso'!$B$1:$D$65536,3,0)</f>
        <v>12355.615887825084</v>
      </c>
      <c r="N672" s="83"/>
      <c r="O672" s="83"/>
      <c r="P672" s="83"/>
      <c r="Q672" s="83"/>
      <c r="R672" s="83"/>
    </row>
    <row r="673" spans="1:18" x14ac:dyDescent="0.2">
      <c r="A673" s="104"/>
      <c r="B673" s="105">
        <f t="shared" si="10"/>
        <v>657</v>
      </c>
      <c r="C673" s="106" t="s">
        <v>700</v>
      </c>
      <c r="D673" s="107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108" t="s">
        <v>44</v>
      </c>
      <c r="F673" s="109">
        <v>0</v>
      </c>
      <c r="G673" s="110">
        <f>VLOOKUP(C673,'[8]Resumen Peso'!$B$1:$D$65536,3,0)*$C$14</f>
        <v>22184.91592390322</v>
      </c>
      <c r="H673" s="111"/>
      <c r="I673" s="112"/>
      <c r="J673" s="113">
        <f>+VLOOKUP(C673,'[8]Resumen Peso'!$B$1:$D$65536,3,0)</f>
        <v>13774.376686538555</v>
      </c>
      <c r="N673" s="83"/>
      <c r="O673" s="83"/>
      <c r="P673" s="83"/>
      <c r="Q673" s="83"/>
      <c r="R673" s="83"/>
    </row>
    <row r="674" spans="1:18" x14ac:dyDescent="0.2">
      <c r="A674" s="104"/>
      <c r="B674" s="105">
        <f t="shared" si="10"/>
        <v>658</v>
      </c>
      <c r="C674" s="106" t="s">
        <v>701</v>
      </c>
      <c r="D674" s="107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108" t="s">
        <v>44</v>
      </c>
      <c r="F674" s="109">
        <v>0</v>
      </c>
      <c r="G674" s="110">
        <f>VLOOKUP(C674,'[8]Resumen Peso'!$B$1:$D$65536,3,0)*$C$14</f>
        <v>24469.962264065252</v>
      </c>
      <c r="H674" s="111"/>
      <c r="I674" s="112"/>
      <c r="J674" s="113">
        <f>+VLOOKUP(C674,'[8]Resumen Peso'!$B$1:$D$65536,3,0)</f>
        <v>15193.137485252026</v>
      </c>
      <c r="N674" s="83"/>
      <c r="O674" s="83"/>
      <c r="P674" s="83"/>
      <c r="Q674" s="83"/>
      <c r="R674" s="83"/>
    </row>
    <row r="675" spans="1:18" x14ac:dyDescent="0.2">
      <c r="A675" s="104"/>
      <c r="B675" s="105">
        <f t="shared" si="10"/>
        <v>659</v>
      </c>
      <c r="C675" s="106" t="s">
        <v>702</v>
      </c>
      <c r="D675" s="107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108" t="s">
        <v>44</v>
      </c>
      <c r="F675" s="109">
        <v>0</v>
      </c>
      <c r="G675" s="110">
        <f>VLOOKUP(C675,'[8]Resumen Peso'!$B$1:$D$65536,3,0)*$C$14</f>
        <v>5057.3035647978259</v>
      </c>
      <c r="H675" s="111"/>
      <c r="I675" s="112"/>
      <c r="J675" s="113">
        <f>+VLOOKUP(C675,'[8]Resumen Peso'!$B$1:$D$65536,3,0)</f>
        <v>3140.0256173449266</v>
      </c>
      <c r="N675" s="83"/>
      <c r="O675" s="83"/>
      <c r="P675" s="83"/>
      <c r="Q675" s="83"/>
      <c r="R675" s="83"/>
    </row>
    <row r="676" spans="1:18" x14ac:dyDescent="0.2">
      <c r="A676" s="104"/>
      <c r="B676" s="105">
        <f t="shared" si="10"/>
        <v>660</v>
      </c>
      <c r="C676" s="106" t="s">
        <v>703</v>
      </c>
      <c r="D676" s="107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108" t="s">
        <v>44</v>
      </c>
      <c r="F676" s="109">
        <v>0</v>
      </c>
      <c r="G676" s="110">
        <f>VLOOKUP(C676,'[8]Resumen Peso'!$B$1:$D$65536,3,0)*$C$14</f>
        <v>5786.2842588227377</v>
      </c>
      <c r="H676" s="111"/>
      <c r="I676" s="112"/>
      <c r="J676" s="113">
        <f>+VLOOKUP(C676,'[8]Resumen Peso'!$B$1:$D$65536,3,0)</f>
        <v>3592.6419225477989</v>
      </c>
      <c r="N676" s="83"/>
      <c r="O676" s="83"/>
      <c r="P676" s="83"/>
      <c r="Q676" s="83"/>
      <c r="R676" s="83"/>
    </row>
    <row r="677" spans="1:18" x14ac:dyDescent="0.2">
      <c r="A677" s="104"/>
      <c r="B677" s="105">
        <f t="shared" si="10"/>
        <v>661</v>
      </c>
      <c r="C677" s="106" t="s">
        <v>704</v>
      </c>
      <c r="D677" s="107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108" t="s">
        <v>44</v>
      </c>
      <c r="F677" s="109">
        <v>0</v>
      </c>
      <c r="G677" s="110">
        <f>VLOOKUP(C677,'[8]Resumen Peso'!$B$1:$D$65536,3,0)*$C$14</f>
        <v>6508.7561966509984</v>
      </c>
      <c r="H677" s="111"/>
      <c r="I677" s="112"/>
      <c r="J677" s="113">
        <f>+VLOOKUP(C677,'[8]Resumen Peso'!$B$1:$D$65536,3,0)</f>
        <v>4041.2170107399311</v>
      </c>
      <c r="N677" s="83"/>
      <c r="O677" s="83"/>
      <c r="P677" s="83"/>
      <c r="Q677" s="83"/>
      <c r="R677" s="83"/>
    </row>
    <row r="678" spans="1:18" x14ac:dyDescent="0.2">
      <c r="A678" s="104"/>
      <c r="B678" s="105">
        <f t="shared" si="10"/>
        <v>662</v>
      </c>
      <c r="C678" s="106" t="s">
        <v>705</v>
      </c>
      <c r="D678" s="107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108" t="s">
        <v>44</v>
      </c>
      <c r="F678" s="109">
        <v>0</v>
      </c>
      <c r="G678" s="110">
        <f>VLOOKUP(C678,'[8]Resumen Peso'!$B$1:$D$65536,3,0)*$C$14</f>
        <v>7224.719378282608</v>
      </c>
      <c r="H678" s="111"/>
      <c r="I678" s="112"/>
      <c r="J678" s="113">
        <f>+VLOOKUP(C678,'[8]Resumen Peso'!$B$1:$D$65536,3,0)</f>
        <v>4485.7508819213235</v>
      </c>
      <c r="N678" s="83"/>
      <c r="O678" s="83"/>
      <c r="P678" s="83"/>
      <c r="Q678" s="83"/>
      <c r="R678" s="83"/>
    </row>
    <row r="679" spans="1:18" x14ac:dyDescent="0.2">
      <c r="A679" s="104"/>
      <c r="B679" s="105">
        <f t="shared" si="10"/>
        <v>663</v>
      </c>
      <c r="C679" s="106" t="s">
        <v>706</v>
      </c>
      <c r="D679" s="107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108" t="s">
        <v>44</v>
      </c>
      <c r="F679" s="109">
        <v>0</v>
      </c>
      <c r="G679" s="110">
        <f>VLOOKUP(C679,'[8]Resumen Peso'!$B$1:$D$65536,3,0)*$C$14</f>
        <v>7940.6825599142176</v>
      </c>
      <c r="H679" s="111"/>
      <c r="I679" s="112"/>
      <c r="J679" s="113">
        <f>+VLOOKUP(C679,'[8]Resumen Peso'!$B$1:$D$65536,3,0)</f>
        <v>4930.2847531027155</v>
      </c>
      <c r="N679" s="83"/>
      <c r="O679" s="83"/>
      <c r="P679" s="83"/>
      <c r="Q679" s="83"/>
      <c r="R679" s="83"/>
    </row>
    <row r="680" spans="1:18" x14ac:dyDescent="0.2">
      <c r="A680" s="104"/>
      <c r="B680" s="105">
        <f t="shared" si="10"/>
        <v>664</v>
      </c>
      <c r="C680" s="106" t="s">
        <v>707</v>
      </c>
      <c r="D680" s="107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108" t="s">
        <v>44</v>
      </c>
      <c r="F680" s="109">
        <v>0</v>
      </c>
      <c r="G680" s="110">
        <f>VLOOKUP(C680,'[8]Resumen Peso'!$B$1:$D$65536,3,0)*$C$14</f>
        <v>8902.1430077711102</v>
      </c>
      <c r="H680" s="111"/>
      <c r="I680" s="112"/>
      <c r="J680" s="113">
        <f>+VLOOKUP(C680,'[8]Resumen Peso'!$B$1:$D$65536,3,0)</f>
        <v>5527.245247495197</v>
      </c>
      <c r="N680" s="83"/>
      <c r="O680" s="83"/>
      <c r="P680" s="83"/>
      <c r="Q680" s="83"/>
      <c r="R680" s="83"/>
    </row>
    <row r="681" spans="1:18" x14ac:dyDescent="0.2">
      <c r="A681" s="104"/>
      <c r="B681" s="105">
        <f t="shared" si="10"/>
        <v>665</v>
      </c>
      <c r="C681" s="106" t="s">
        <v>708</v>
      </c>
      <c r="D681" s="107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108" t="s">
        <v>44</v>
      </c>
      <c r="F681" s="109">
        <v>0</v>
      </c>
      <c r="G681" s="110">
        <f>VLOOKUP(C681,'[8]Resumen Peso'!$B$1:$D$65536,3,0)*$C$14</f>
        <v>9880.2919065162168</v>
      </c>
      <c r="H681" s="111"/>
      <c r="I681" s="112"/>
      <c r="J681" s="113">
        <f>+VLOOKUP(C681,'[8]Resumen Peso'!$B$1:$D$65536,3,0)</f>
        <v>6134.5674223032156</v>
      </c>
      <c r="N681" s="83"/>
      <c r="O681" s="83"/>
      <c r="P681" s="83"/>
      <c r="Q681" s="83"/>
      <c r="R681" s="83"/>
    </row>
    <row r="682" spans="1:18" x14ac:dyDescent="0.2">
      <c r="A682" s="104"/>
      <c r="B682" s="105">
        <f t="shared" si="10"/>
        <v>666</v>
      </c>
      <c r="C682" s="106" t="s">
        <v>709</v>
      </c>
      <c r="D682" s="107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108" t="s">
        <v>44</v>
      </c>
      <c r="F682" s="109">
        <v>0</v>
      </c>
      <c r="G682" s="110">
        <f>VLOOKUP(C682,'[8]Resumen Peso'!$B$1:$D$65536,3,0)*$C$14</f>
        <v>10858.440805261322</v>
      </c>
      <c r="H682" s="111"/>
      <c r="I682" s="112"/>
      <c r="J682" s="113">
        <f>+VLOOKUP(C682,'[8]Resumen Peso'!$B$1:$D$65536,3,0)</f>
        <v>6741.8895971112343</v>
      </c>
      <c r="N682" s="83"/>
      <c r="O682" s="83"/>
      <c r="P682" s="83"/>
      <c r="Q682" s="83"/>
      <c r="R682" s="83"/>
    </row>
    <row r="683" spans="1:18" x14ac:dyDescent="0.2">
      <c r="A683" s="104"/>
      <c r="B683" s="105">
        <f t="shared" si="10"/>
        <v>667</v>
      </c>
      <c r="C683" s="106" t="s">
        <v>710</v>
      </c>
      <c r="D683" s="107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108" t="s">
        <v>44</v>
      </c>
      <c r="F683" s="109">
        <v>0</v>
      </c>
      <c r="G683" s="110">
        <f>VLOOKUP(C683,'[8]Resumen Peso'!$B$1:$D$65536,3,0)*$C$14</f>
        <v>12013.367886797814</v>
      </c>
      <c r="H683" s="111"/>
      <c r="I683" s="112"/>
      <c r="J683" s="113">
        <f>+VLOOKUP(C683,'[8]Resumen Peso'!$B$1:$D$65536,3,0)</f>
        <v>7458.9714522391014</v>
      </c>
      <c r="N683" s="83"/>
      <c r="O683" s="83"/>
      <c r="P683" s="83"/>
      <c r="Q683" s="83"/>
      <c r="R683" s="83"/>
    </row>
    <row r="684" spans="1:18" x14ac:dyDescent="0.2">
      <c r="A684" s="104"/>
      <c r="B684" s="105">
        <f t="shared" si="10"/>
        <v>668</v>
      </c>
      <c r="C684" s="106" t="s">
        <v>711</v>
      </c>
      <c r="D684" s="107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108" t="s">
        <v>44</v>
      </c>
      <c r="F684" s="109">
        <v>0</v>
      </c>
      <c r="G684" s="110">
        <f>VLOOKUP(C684,'[8]Resumen Peso'!$B$1:$D$65536,3,0)*$C$14</f>
        <v>13377.915241422956</v>
      </c>
      <c r="H684" s="111"/>
      <c r="I684" s="112"/>
      <c r="J684" s="113">
        <f>+VLOOKUP(C684,'[8]Resumen Peso'!$B$1:$D$65536,3,0)</f>
        <v>8306.2042897985539</v>
      </c>
      <c r="N684" s="83"/>
      <c r="O684" s="83"/>
      <c r="P684" s="83"/>
      <c r="Q684" s="83"/>
      <c r="R684" s="83"/>
    </row>
    <row r="685" spans="1:18" x14ac:dyDescent="0.2">
      <c r="A685" s="104"/>
      <c r="B685" s="105">
        <f t="shared" si="10"/>
        <v>669</v>
      </c>
      <c r="C685" s="106" t="s">
        <v>712</v>
      </c>
      <c r="D685" s="107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108" t="s">
        <v>44</v>
      </c>
      <c r="F685" s="109">
        <v>0</v>
      </c>
      <c r="G685" s="110">
        <f>VLOOKUP(C685,'[8]Resumen Peso'!$B$1:$D$65536,3,0)*$C$14</f>
        <v>14983.265070393714</v>
      </c>
      <c r="H685" s="111"/>
      <c r="I685" s="112"/>
      <c r="J685" s="113">
        <f>+VLOOKUP(C685,'[8]Resumen Peso'!$B$1:$D$65536,3,0)</f>
        <v>9302.9488045743819</v>
      </c>
      <c r="N685" s="83"/>
      <c r="O685" s="83"/>
      <c r="P685" s="83"/>
      <c r="Q685" s="83"/>
      <c r="R685" s="83"/>
    </row>
    <row r="686" spans="1:18" x14ac:dyDescent="0.2">
      <c r="A686" s="104"/>
      <c r="B686" s="105">
        <f t="shared" si="10"/>
        <v>670</v>
      </c>
      <c r="C686" s="106" t="s">
        <v>713</v>
      </c>
      <c r="D686" s="107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108" t="s">
        <v>44</v>
      </c>
      <c r="F686" s="109">
        <v>0</v>
      </c>
      <c r="G686" s="110">
        <f>VLOOKUP(C686,'[8]Resumen Peso'!$B$1:$D$65536,3,0)*$C$14</f>
        <v>15467.987073336189</v>
      </c>
      <c r="H686" s="111"/>
      <c r="I686" s="112"/>
      <c r="J686" s="113">
        <f>+VLOOKUP(C686,'[8]Resumen Peso'!$B$1:$D$65536,3,0)</f>
        <v>9603.9075046066519</v>
      </c>
      <c r="N686" s="83"/>
      <c r="O686" s="83"/>
      <c r="P686" s="83"/>
      <c r="Q686" s="83"/>
      <c r="R686" s="83"/>
    </row>
    <row r="687" spans="1:18" x14ac:dyDescent="0.2">
      <c r="A687" s="104"/>
      <c r="B687" s="105">
        <f t="shared" si="10"/>
        <v>671</v>
      </c>
      <c r="C687" s="106" t="s">
        <v>714</v>
      </c>
      <c r="D687" s="107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108" t="s">
        <v>44</v>
      </c>
      <c r="F687" s="109">
        <v>0</v>
      </c>
      <c r="G687" s="110">
        <f>VLOOKUP(C687,'[8]Resumen Peso'!$B$1:$D$65536,3,0)*$C$14</f>
        <v>17244.132746194191</v>
      </c>
      <c r="H687" s="111"/>
      <c r="I687" s="112"/>
      <c r="J687" s="113">
        <f>+VLOOKUP(C687,'[8]Resumen Peso'!$B$1:$D$65536,3,0)</f>
        <v>10706.697329550336</v>
      </c>
      <c r="N687" s="83"/>
      <c r="O687" s="83"/>
      <c r="P687" s="83"/>
      <c r="Q687" s="83"/>
      <c r="R687" s="83"/>
    </row>
    <row r="688" spans="1:18" x14ac:dyDescent="0.2">
      <c r="A688" s="104"/>
      <c r="B688" s="105">
        <f t="shared" si="10"/>
        <v>672</v>
      </c>
      <c r="C688" s="106" t="s">
        <v>715</v>
      </c>
      <c r="D688" s="107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108" t="s">
        <v>44</v>
      </c>
      <c r="F688" s="109">
        <v>0</v>
      </c>
      <c r="G688" s="110">
        <f>VLOOKUP(C688,'[8]Resumen Peso'!$B$1:$D$65536,3,0)*$C$14</f>
        <v>19020.278419052192</v>
      </c>
      <c r="H688" s="111"/>
      <c r="I688" s="112"/>
      <c r="J688" s="113">
        <f>+VLOOKUP(C688,'[8]Resumen Peso'!$B$1:$D$65536,3,0)</f>
        <v>11809.48715449402</v>
      </c>
      <c r="N688" s="83"/>
      <c r="O688" s="83"/>
      <c r="P688" s="83"/>
      <c r="Q688" s="83"/>
      <c r="R688" s="83"/>
    </row>
    <row r="689" spans="1:18" x14ac:dyDescent="0.2">
      <c r="A689" s="104"/>
      <c r="B689" s="105">
        <f t="shared" si="10"/>
        <v>673</v>
      </c>
      <c r="C689" s="106" t="s">
        <v>716</v>
      </c>
      <c r="D689" s="107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108" t="s">
        <v>44</v>
      </c>
      <c r="F689" s="109">
        <v>0</v>
      </c>
      <c r="G689" s="110">
        <f>VLOOKUP(C689,'[8]Resumen Peso'!$B$1:$D$65536,3,0)*$C$14</f>
        <v>4896.5862288197286</v>
      </c>
      <c r="H689" s="111"/>
      <c r="I689" s="112"/>
      <c r="J689" s="113">
        <f>+VLOOKUP(C689,'[8]Resumen Peso'!$B$1:$D$65536,3,0)</f>
        <v>3040.2379447924222</v>
      </c>
      <c r="N689" s="83"/>
      <c r="O689" s="83"/>
      <c r="P689" s="83"/>
      <c r="Q689" s="83"/>
      <c r="R689" s="83"/>
    </row>
    <row r="690" spans="1:18" x14ac:dyDescent="0.2">
      <c r="A690" s="104"/>
      <c r="B690" s="105">
        <f t="shared" si="10"/>
        <v>674</v>
      </c>
      <c r="C690" s="106" t="s">
        <v>717</v>
      </c>
      <c r="D690" s="107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108" t="s">
        <v>44</v>
      </c>
      <c r="F690" s="109">
        <v>0</v>
      </c>
      <c r="G690" s="110">
        <f>VLOOKUP(C690,'[8]Resumen Peso'!$B$1:$D$65536,3,0)*$C$14</f>
        <v>5602.4004600009503</v>
      </c>
      <c r="H690" s="111"/>
      <c r="I690" s="112"/>
      <c r="J690" s="113">
        <f>+VLOOKUP(C690,'[8]Resumen Peso'!$B$1:$D$65536,3,0)</f>
        <v>3478.4704413390778</v>
      </c>
      <c r="N690" s="83"/>
      <c r="O690" s="83"/>
      <c r="P690" s="83"/>
      <c r="Q690" s="83"/>
      <c r="R690" s="83"/>
    </row>
    <row r="691" spans="1:18" x14ac:dyDescent="0.2">
      <c r="A691" s="104"/>
      <c r="B691" s="105">
        <f t="shared" si="10"/>
        <v>675</v>
      </c>
      <c r="C691" s="106" t="s">
        <v>718</v>
      </c>
      <c r="D691" s="107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108" t="s">
        <v>44</v>
      </c>
      <c r="F691" s="109">
        <v>0</v>
      </c>
      <c r="G691" s="110">
        <f>VLOOKUP(C691,'[8]Resumen Peso'!$B$1:$D$65536,3,0)*$C$14</f>
        <v>6301.9127784037682</v>
      </c>
      <c r="H691" s="111"/>
      <c r="I691" s="112"/>
      <c r="J691" s="113">
        <f>+VLOOKUP(C691,'[8]Resumen Peso'!$B$1:$D$65536,3,0)</f>
        <v>3912.7901477379951</v>
      </c>
      <c r="N691" s="83"/>
      <c r="O691" s="83"/>
      <c r="P691" s="83"/>
      <c r="Q691" s="83"/>
      <c r="R691" s="83"/>
    </row>
    <row r="692" spans="1:18" x14ac:dyDescent="0.2">
      <c r="A692" s="104"/>
      <c r="B692" s="105">
        <f t="shared" si="10"/>
        <v>676</v>
      </c>
      <c r="C692" s="106" t="s">
        <v>719</v>
      </c>
      <c r="D692" s="107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108" t="s">
        <v>44</v>
      </c>
      <c r="F692" s="109">
        <v>0</v>
      </c>
      <c r="G692" s="110">
        <f>VLOOKUP(C692,'[8]Resumen Peso'!$B$1:$D$65536,3,0)*$C$14</f>
        <v>6995.1231840281844</v>
      </c>
      <c r="H692" s="111"/>
      <c r="I692" s="112"/>
      <c r="J692" s="113">
        <f>+VLOOKUP(C692,'[8]Resumen Peso'!$B$1:$D$65536,3,0)</f>
        <v>4343.1970639891751</v>
      </c>
      <c r="N692" s="83"/>
      <c r="O692" s="83"/>
      <c r="P692" s="83"/>
      <c r="Q692" s="83"/>
      <c r="R692" s="83"/>
    </row>
    <row r="693" spans="1:18" x14ac:dyDescent="0.2">
      <c r="A693" s="104"/>
      <c r="B693" s="105">
        <f t="shared" si="10"/>
        <v>677</v>
      </c>
      <c r="C693" s="106" t="s">
        <v>720</v>
      </c>
      <c r="D693" s="107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108" t="s">
        <v>44</v>
      </c>
      <c r="F693" s="109">
        <v>0</v>
      </c>
      <c r="G693" s="110">
        <f>VLOOKUP(C693,'[8]Resumen Peso'!$B$1:$D$65536,3,0)*$C$14</f>
        <v>7688.3335896525978</v>
      </c>
      <c r="H693" s="111"/>
      <c r="I693" s="112"/>
      <c r="J693" s="113">
        <f>+VLOOKUP(C693,'[8]Resumen Peso'!$B$1:$D$65536,3,0)</f>
        <v>4773.6039802403538</v>
      </c>
      <c r="N693" s="83"/>
      <c r="O693" s="83"/>
      <c r="P693" s="83"/>
      <c r="Q693" s="83"/>
      <c r="R693" s="83"/>
    </row>
    <row r="694" spans="1:18" x14ac:dyDescent="0.2">
      <c r="A694" s="104"/>
      <c r="B694" s="105">
        <f t="shared" si="10"/>
        <v>678</v>
      </c>
      <c r="C694" s="106" t="s">
        <v>721</v>
      </c>
      <c r="D694" s="107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108" t="s">
        <v>44</v>
      </c>
      <c r="F694" s="109">
        <v>0</v>
      </c>
      <c r="G694" s="110">
        <f>VLOOKUP(C694,'[8]Resumen Peso'!$B$1:$D$65536,3,0)*$C$14</f>
        <v>8619.2395414528455</v>
      </c>
      <c r="H694" s="111"/>
      <c r="I694" s="112"/>
      <c r="J694" s="113">
        <f>+VLOOKUP(C694,'[8]Resumen Peso'!$B$1:$D$65536,3,0)</f>
        <v>5351.5935152839156</v>
      </c>
      <c r="N694" s="83"/>
      <c r="O694" s="83"/>
      <c r="P694" s="83"/>
      <c r="Q694" s="83"/>
      <c r="R694" s="83"/>
    </row>
    <row r="695" spans="1:18" x14ac:dyDescent="0.2">
      <c r="A695" s="104"/>
      <c r="B695" s="105">
        <f t="shared" si="10"/>
        <v>679</v>
      </c>
      <c r="C695" s="106" t="s">
        <v>722</v>
      </c>
      <c r="D695" s="107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108" t="s">
        <v>44</v>
      </c>
      <c r="F695" s="109">
        <v>0</v>
      </c>
      <c r="G695" s="110">
        <f>VLOOKUP(C695,'[8]Resumen Peso'!$B$1:$D$65536,3,0)*$C$14</f>
        <v>9566.3035976169213</v>
      </c>
      <c r="H695" s="111"/>
      <c r="I695" s="112"/>
      <c r="J695" s="113">
        <f>+VLOOKUP(C695,'[8]Resumen Peso'!$B$1:$D$65536,3,0)</f>
        <v>5939.6154442662764</v>
      </c>
      <c r="N695" s="83"/>
      <c r="O695" s="83"/>
      <c r="P695" s="83"/>
      <c r="Q695" s="83"/>
      <c r="R695" s="83"/>
    </row>
    <row r="696" spans="1:18" x14ac:dyDescent="0.2">
      <c r="A696" s="104"/>
      <c r="B696" s="105">
        <f t="shared" si="10"/>
        <v>680</v>
      </c>
      <c r="C696" s="106" t="s">
        <v>723</v>
      </c>
      <c r="D696" s="107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108" t="s">
        <v>44</v>
      </c>
      <c r="F696" s="109">
        <v>0</v>
      </c>
      <c r="G696" s="110">
        <f>VLOOKUP(C696,'[8]Resumen Peso'!$B$1:$D$65536,3,0)*$C$14</f>
        <v>10513.367653780995</v>
      </c>
      <c r="H696" s="111"/>
      <c r="I696" s="112"/>
      <c r="J696" s="113">
        <f>+VLOOKUP(C696,'[8]Resumen Peso'!$B$1:$D$65536,3,0)</f>
        <v>6527.6373732486372</v>
      </c>
      <c r="N696" s="83"/>
      <c r="O696" s="83"/>
      <c r="P696" s="83"/>
      <c r="Q696" s="83"/>
      <c r="R696" s="83"/>
    </row>
    <row r="697" spans="1:18" x14ac:dyDescent="0.2">
      <c r="A697" s="104"/>
      <c r="B697" s="105">
        <f t="shared" si="10"/>
        <v>681</v>
      </c>
      <c r="C697" s="106" t="s">
        <v>724</v>
      </c>
      <c r="D697" s="107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108" t="s">
        <v>44</v>
      </c>
      <c r="F697" s="109">
        <v>0</v>
      </c>
      <c r="G697" s="110">
        <f>VLOOKUP(C697,'[8]Resumen Peso'!$B$1:$D$65536,3,0)*$C$14</f>
        <v>11631.592013913632</v>
      </c>
      <c r="H697" s="111"/>
      <c r="I697" s="112"/>
      <c r="J697" s="113">
        <f>+VLOOKUP(C697,'[8]Resumen Peso'!$B$1:$D$65536,3,0)</f>
        <v>7221.9309017598116</v>
      </c>
      <c r="N697" s="83"/>
      <c r="O697" s="83"/>
      <c r="P697" s="83"/>
      <c r="Q697" s="83"/>
      <c r="R697" s="83"/>
    </row>
    <row r="698" spans="1:18" x14ac:dyDescent="0.2">
      <c r="A698" s="104"/>
      <c r="B698" s="105">
        <f t="shared" si="10"/>
        <v>682</v>
      </c>
      <c r="C698" s="106" t="s">
        <v>725</v>
      </c>
      <c r="D698" s="107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108" t="s">
        <v>44</v>
      </c>
      <c r="F698" s="109">
        <v>0</v>
      </c>
      <c r="G698" s="110">
        <f>VLOOKUP(C698,'[8]Resumen Peso'!$B$1:$D$65536,3,0)*$C$14</f>
        <v>12952.775071173312</v>
      </c>
      <c r="H698" s="111"/>
      <c r="I698" s="112"/>
      <c r="J698" s="113">
        <f>+VLOOKUP(C698,'[8]Resumen Peso'!$B$1:$D$65536,3,0)</f>
        <v>8042.2393115365385</v>
      </c>
      <c r="N698" s="83"/>
      <c r="O698" s="83"/>
      <c r="P698" s="83"/>
      <c r="Q698" s="83"/>
      <c r="R698" s="83"/>
    </row>
    <row r="699" spans="1:18" x14ac:dyDescent="0.2">
      <c r="A699" s="104"/>
      <c r="B699" s="105">
        <f t="shared" si="10"/>
        <v>683</v>
      </c>
      <c r="C699" s="106" t="s">
        <v>726</v>
      </c>
      <c r="D699" s="107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108" t="s">
        <v>44</v>
      </c>
      <c r="F699" s="109">
        <v>0</v>
      </c>
      <c r="G699" s="110">
        <f>VLOOKUP(C699,'[8]Resumen Peso'!$B$1:$D$65536,3,0)*$C$14</f>
        <v>14507.108079714111</v>
      </c>
      <c r="H699" s="111"/>
      <c r="I699" s="112"/>
      <c r="J699" s="113">
        <f>+VLOOKUP(C699,'[8]Resumen Peso'!$B$1:$D$65536,3,0)</f>
        <v>9007.3080289209247</v>
      </c>
      <c r="N699" s="83"/>
      <c r="O699" s="83"/>
      <c r="P699" s="83"/>
      <c r="Q699" s="83"/>
      <c r="R699" s="83"/>
    </row>
    <row r="700" spans="1:18" x14ac:dyDescent="0.2">
      <c r="A700" s="104"/>
      <c r="B700" s="105">
        <f t="shared" si="10"/>
        <v>684</v>
      </c>
      <c r="C700" s="106" t="s">
        <v>727</v>
      </c>
      <c r="D700" s="107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108" t="s">
        <v>44</v>
      </c>
      <c r="F700" s="109">
        <v>0</v>
      </c>
      <c r="G700" s="110">
        <f>VLOOKUP(C700,'[8]Resumen Peso'!$B$1:$D$65536,3,0)*$C$14</f>
        <v>14976.425978867928</v>
      </c>
      <c r="H700" s="111"/>
      <c r="I700" s="112"/>
      <c r="J700" s="113">
        <f>+VLOOKUP(C700,'[8]Resumen Peso'!$B$1:$D$65536,3,0)</f>
        <v>9298.7024858958248</v>
      </c>
      <c r="N700" s="83"/>
      <c r="O700" s="83"/>
      <c r="P700" s="83"/>
      <c r="Q700" s="83"/>
      <c r="R700" s="83"/>
    </row>
    <row r="701" spans="1:18" x14ac:dyDescent="0.2">
      <c r="A701" s="104"/>
      <c r="B701" s="105">
        <f t="shared" si="10"/>
        <v>685</v>
      </c>
      <c r="C701" s="106" t="s">
        <v>728</v>
      </c>
      <c r="D701" s="107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108" t="s">
        <v>44</v>
      </c>
      <c r="F701" s="109">
        <v>0</v>
      </c>
      <c r="G701" s="110">
        <f>VLOOKUP(C701,'[8]Resumen Peso'!$B$1:$D$65536,3,0)*$C$14</f>
        <v>16696.127066742396</v>
      </c>
      <c r="H701" s="111"/>
      <c r="I701" s="112"/>
      <c r="J701" s="113">
        <f>+VLOOKUP(C701,'[8]Resumen Peso'!$B$1:$D$65536,3,0)</f>
        <v>10366.446472570597</v>
      </c>
      <c r="N701" s="83"/>
      <c r="O701" s="83"/>
      <c r="P701" s="83"/>
      <c r="Q701" s="83"/>
      <c r="R701" s="83"/>
    </row>
    <row r="702" spans="1:18" x14ac:dyDescent="0.2">
      <c r="A702" s="104"/>
      <c r="B702" s="105">
        <f t="shared" si="10"/>
        <v>686</v>
      </c>
      <c r="C702" s="106" t="s">
        <v>729</v>
      </c>
      <c r="D702" s="107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108" t="s">
        <v>44</v>
      </c>
      <c r="F702" s="109">
        <v>0</v>
      </c>
      <c r="G702" s="110">
        <f>VLOOKUP(C702,'[8]Resumen Peso'!$B$1:$D$65536,3,0)*$C$14</f>
        <v>18415.828154616862</v>
      </c>
      <c r="H702" s="111"/>
      <c r="I702" s="112"/>
      <c r="J702" s="113">
        <f>+VLOOKUP(C702,'[8]Resumen Peso'!$B$1:$D$65536,3,0)</f>
        <v>11434.190459245368</v>
      </c>
      <c r="N702" s="83"/>
      <c r="O702" s="83"/>
      <c r="P702" s="83"/>
      <c r="Q702" s="83"/>
      <c r="R702" s="83"/>
    </row>
    <row r="703" spans="1:18" x14ac:dyDescent="0.2">
      <c r="A703" s="104"/>
      <c r="B703" s="105">
        <f t="shared" si="10"/>
        <v>687</v>
      </c>
      <c r="C703" s="106" t="s">
        <v>730</v>
      </c>
      <c r="D703" s="107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108" t="s">
        <v>44</v>
      </c>
      <c r="F703" s="109">
        <v>0</v>
      </c>
      <c r="G703" s="110">
        <f>VLOOKUP(C703,'[8]Resumen Peso'!$B$1:$D$65536,3,0)*$C$14</f>
        <v>4207.2689302221825</v>
      </c>
      <c r="H703" s="111"/>
      <c r="I703" s="112"/>
      <c r="J703" s="113">
        <f>+VLOOKUP(C703,'[8]Resumen Peso'!$B$1:$D$65536,3,0)</f>
        <v>2612.2482169972659</v>
      </c>
      <c r="N703" s="83"/>
      <c r="O703" s="83"/>
      <c r="P703" s="83"/>
      <c r="Q703" s="83"/>
      <c r="R703" s="83"/>
    </row>
    <row r="704" spans="1:18" x14ac:dyDescent="0.2">
      <c r="A704" s="104"/>
      <c r="B704" s="105">
        <f t="shared" si="10"/>
        <v>688</v>
      </c>
      <c r="C704" s="106" t="s">
        <v>731</v>
      </c>
      <c r="D704" s="107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108" t="s">
        <v>44</v>
      </c>
      <c r="F704" s="109">
        <v>0</v>
      </c>
      <c r="G704" s="110">
        <f>VLOOKUP(C704,'[8]Resumen Peso'!$B$1:$D$65536,3,0)*$C$14</f>
        <v>4813.722109353308</v>
      </c>
      <c r="H704" s="111"/>
      <c r="I704" s="112"/>
      <c r="J704" s="113">
        <f>+VLOOKUP(C704,'[8]Resumen Peso'!$B$1:$D$65536,3,0)</f>
        <v>2988.7885005284033</v>
      </c>
      <c r="N704" s="83"/>
      <c r="O704" s="83"/>
      <c r="P704" s="83"/>
      <c r="Q704" s="83"/>
      <c r="R704" s="83"/>
    </row>
    <row r="705" spans="1:18" x14ac:dyDescent="0.2">
      <c r="A705" s="104"/>
      <c r="B705" s="105">
        <f t="shared" si="10"/>
        <v>689</v>
      </c>
      <c r="C705" s="106" t="s">
        <v>732</v>
      </c>
      <c r="D705" s="107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108" t="s">
        <v>44</v>
      </c>
      <c r="F705" s="109">
        <v>0</v>
      </c>
      <c r="G705" s="110">
        <f>VLOOKUP(C705,'[8]Resumen Peso'!$B$1:$D$65536,3,0)*$C$14</f>
        <v>5414.7605279564768</v>
      </c>
      <c r="H705" s="111"/>
      <c r="I705" s="112"/>
      <c r="J705" s="113">
        <f>+VLOOKUP(C705,'[8]Resumen Peso'!$B$1:$D$65536,3,0)</f>
        <v>3361.9668172422985</v>
      </c>
      <c r="N705" s="83"/>
      <c r="O705" s="83"/>
      <c r="P705" s="83"/>
      <c r="Q705" s="83"/>
      <c r="R705" s="83"/>
    </row>
    <row r="706" spans="1:18" x14ac:dyDescent="0.2">
      <c r="A706" s="104"/>
      <c r="B706" s="105">
        <f t="shared" si="10"/>
        <v>690</v>
      </c>
      <c r="C706" s="106" t="s">
        <v>733</v>
      </c>
      <c r="D706" s="107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108" t="s">
        <v>44</v>
      </c>
      <c r="F706" s="109">
        <v>0</v>
      </c>
      <c r="G706" s="110">
        <f>VLOOKUP(C706,'[8]Resumen Peso'!$B$1:$D$65536,3,0)*$C$14</f>
        <v>6010.3841860316907</v>
      </c>
      <c r="H706" s="111"/>
      <c r="I706" s="112"/>
      <c r="J706" s="113">
        <f>+VLOOKUP(C706,'[8]Resumen Peso'!$B$1:$D$65536,3,0)</f>
        <v>3731.7831671389517</v>
      </c>
      <c r="N706" s="83"/>
      <c r="O706" s="83"/>
      <c r="P706" s="83"/>
      <c r="Q706" s="83"/>
      <c r="R706" s="83"/>
    </row>
    <row r="707" spans="1:18" x14ac:dyDescent="0.2">
      <c r="A707" s="104"/>
      <c r="B707" s="105">
        <f t="shared" si="10"/>
        <v>691</v>
      </c>
      <c r="C707" s="106" t="s">
        <v>734</v>
      </c>
      <c r="D707" s="107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108" t="s">
        <v>44</v>
      </c>
      <c r="F707" s="109">
        <v>0</v>
      </c>
      <c r="G707" s="110">
        <f>VLOOKUP(C707,'[8]Resumen Peso'!$B$1:$D$65536,3,0)*$C$14</f>
        <v>6606.0078441069008</v>
      </c>
      <c r="H707" s="111"/>
      <c r="I707" s="112"/>
      <c r="J707" s="113">
        <f>+VLOOKUP(C707,'[8]Resumen Peso'!$B$1:$D$65536,3,0)</f>
        <v>4101.5995170356036</v>
      </c>
      <c r="N707" s="83"/>
      <c r="O707" s="83"/>
      <c r="P707" s="83"/>
      <c r="Q707" s="83"/>
      <c r="R707" s="83"/>
    </row>
    <row r="708" spans="1:18" x14ac:dyDescent="0.2">
      <c r="A708" s="104"/>
      <c r="B708" s="105">
        <f t="shared" si="10"/>
        <v>692</v>
      </c>
      <c r="C708" s="106" t="s">
        <v>735</v>
      </c>
      <c r="D708" s="107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108" t="s">
        <v>44</v>
      </c>
      <c r="F708" s="109">
        <v>0</v>
      </c>
      <c r="G708" s="110">
        <f>VLOOKUP(C708,'[8]Resumen Peso'!$B$1:$D$65536,3,0)*$C$14</f>
        <v>7405.8654397755781</v>
      </c>
      <c r="H708" s="111"/>
      <c r="I708" s="112"/>
      <c r="J708" s="113">
        <f>+VLOOKUP(C708,'[8]Resumen Peso'!$B$1:$D$65536,3,0)</f>
        <v>4598.2225313450026</v>
      </c>
      <c r="N708" s="83"/>
      <c r="O708" s="83"/>
      <c r="P708" s="83"/>
      <c r="Q708" s="83"/>
      <c r="R708" s="83"/>
    </row>
    <row r="709" spans="1:18" x14ac:dyDescent="0.2">
      <c r="A709" s="104"/>
      <c r="B709" s="105">
        <f t="shared" si="10"/>
        <v>693</v>
      </c>
      <c r="C709" s="106" t="s">
        <v>736</v>
      </c>
      <c r="D709" s="107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108" t="s">
        <v>44</v>
      </c>
      <c r="F709" s="109">
        <v>0</v>
      </c>
      <c r="G709" s="110">
        <f>VLOOKUP(C709,'[8]Resumen Peso'!$B$1:$D$65536,3,0)*$C$14</f>
        <v>8219.6064814379333</v>
      </c>
      <c r="H709" s="111"/>
      <c r="I709" s="112"/>
      <c r="J709" s="113">
        <f>+VLOOKUP(C709,'[8]Resumen Peso'!$B$1:$D$65536,3,0)</f>
        <v>5103.4656285738092</v>
      </c>
      <c r="N709" s="83"/>
      <c r="O709" s="83"/>
      <c r="P709" s="83"/>
      <c r="Q709" s="83"/>
      <c r="R709" s="83"/>
    </row>
    <row r="710" spans="1:18" x14ac:dyDescent="0.2">
      <c r="A710" s="104"/>
      <c r="B710" s="105">
        <f t="shared" si="10"/>
        <v>694</v>
      </c>
      <c r="C710" s="106" t="s">
        <v>737</v>
      </c>
      <c r="D710" s="107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108" t="s">
        <v>44</v>
      </c>
      <c r="F710" s="109">
        <v>0</v>
      </c>
      <c r="G710" s="110">
        <f>VLOOKUP(C710,'[8]Resumen Peso'!$B$1:$D$65536,3,0)*$C$14</f>
        <v>9033.3475231002867</v>
      </c>
      <c r="H710" s="111"/>
      <c r="I710" s="112"/>
      <c r="J710" s="113">
        <f>+VLOOKUP(C710,'[8]Resumen Peso'!$B$1:$D$65536,3,0)</f>
        <v>5608.7087258026158</v>
      </c>
      <c r="N710" s="83"/>
      <c r="O710" s="83"/>
      <c r="P710" s="83"/>
      <c r="Q710" s="83"/>
      <c r="R710" s="83"/>
    </row>
    <row r="711" spans="1:18" x14ac:dyDescent="0.2">
      <c r="A711" s="104"/>
      <c r="B711" s="105">
        <f t="shared" si="10"/>
        <v>695</v>
      </c>
      <c r="C711" s="106" t="s">
        <v>738</v>
      </c>
      <c r="D711" s="107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108" t="s">
        <v>44</v>
      </c>
      <c r="F711" s="109">
        <v>0</v>
      </c>
      <c r="G711" s="110">
        <f>VLOOKUP(C711,'[8]Resumen Peso'!$B$1:$D$65536,3,0)*$C$14</f>
        <v>9994.1537639285307</v>
      </c>
      <c r="H711" s="111"/>
      <c r="I711" s="112"/>
      <c r="J711" s="113">
        <f>+VLOOKUP(C711,'[8]Resumen Peso'!$B$1:$D$65536,3,0)</f>
        <v>6205.2630300578667</v>
      </c>
      <c r="N711" s="83"/>
      <c r="O711" s="83"/>
      <c r="P711" s="83"/>
      <c r="Q711" s="83"/>
      <c r="R711" s="83"/>
    </row>
    <row r="712" spans="1:18" x14ac:dyDescent="0.2">
      <c r="A712" s="104"/>
      <c r="B712" s="105">
        <f t="shared" si="10"/>
        <v>696</v>
      </c>
      <c r="C712" s="106" t="s">
        <v>739</v>
      </c>
      <c r="D712" s="107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108" t="s">
        <v>44</v>
      </c>
      <c r="F712" s="109">
        <v>0</v>
      </c>
      <c r="G712" s="110">
        <f>VLOOKUP(C712,'[8]Resumen Peso'!$B$1:$D$65536,3,0)*$C$14</f>
        <v>11129.34717586696</v>
      </c>
      <c r="H712" s="111"/>
      <c r="I712" s="112"/>
      <c r="J712" s="113">
        <f>+VLOOKUP(C712,'[8]Resumen Peso'!$B$1:$D$65536,3,0)</f>
        <v>6910.0924610889379</v>
      </c>
      <c r="N712" s="83"/>
      <c r="O712" s="83"/>
      <c r="P712" s="83"/>
      <c r="Q712" s="83"/>
      <c r="R712" s="83"/>
    </row>
    <row r="713" spans="1:18" x14ac:dyDescent="0.2">
      <c r="A713" s="104"/>
      <c r="B713" s="105">
        <f t="shared" si="10"/>
        <v>697</v>
      </c>
      <c r="C713" s="106" t="s">
        <v>740</v>
      </c>
      <c r="D713" s="107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108" t="s">
        <v>44</v>
      </c>
      <c r="F713" s="109">
        <v>0</v>
      </c>
      <c r="G713" s="110">
        <f>VLOOKUP(C713,'[8]Resumen Peso'!$B$1:$D$65536,3,0)*$C$14</f>
        <v>12464.868836970996</v>
      </c>
      <c r="H713" s="111"/>
      <c r="I713" s="112"/>
      <c r="J713" s="113">
        <f>+VLOOKUP(C713,'[8]Resumen Peso'!$B$1:$D$65536,3,0)</f>
        <v>7739.3035564196107</v>
      </c>
      <c r="N713" s="83"/>
      <c r="O713" s="83"/>
      <c r="P713" s="83"/>
      <c r="Q713" s="83"/>
      <c r="R713" s="83"/>
    </row>
    <row r="714" spans="1:18" x14ac:dyDescent="0.2">
      <c r="A714" s="104"/>
      <c r="B714" s="105">
        <f t="shared" si="10"/>
        <v>698</v>
      </c>
      <c r="C714" s="106" t="s">
        <v>741</v>
      </c>
      <c r="D714" s="107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108" t="s">
        <v>44</v>
      </c>
      <c r="F714" s="109">
        <v>0</v>
      </c>
      <c r="G714" s="110">
        <f>VLOOKUP(C714,'[8]Resumen Peso'!$B$1:$D$65536,3,0)*$C$14</f>
        <v>12868.118473194181</v>
      </c>
      <c r="H714" s="111"/>
      <c r="I714" s="112"/>
      <c r="J714" s="113">
        <f>+VLOOKUP(C714,'[8]Resumen Peso'!$B$1:$D$65536,3,0)</f>
        <v>7989.6769365622449</v>
      </c>
      <c r="N714" s="83"/>
      <c r="O714" s="83"/>
      <c r="P714" s="83"/>
      <c r="Q714" s="83"/>
      <c r="R714" s="83"/>
    </row>
    <row r="715" spans="1:18" x14ac:dyDescent="0.2">
      <c r="A715" s="104"/>
      <c r="B715" s="105">
        <f t="shared" si="10"/>
        <v>699</v>
      </c>
      <c r="C715" s="106" t="s">
        <v>742</v>
      </c>
      <c r="D715" s="107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108" t="s">
        <v>44</v>
      </c>
      <c r="F715" s="109">
        <v>0</v>
      </c>
      <c r="G715" s="110">
        <f>VLOOKUP(C715,'[8]Resumen Peso'!$B$1:$D$65536,3,0)*$C$14</f>
        <v>14345.728509692512</v>
      </c>
      <c r="H715" s="111"/>
      <c r="I715" s="112"/>
      <c r="J715" s="113">
        <f>+VLOOKUP(C715,'[8]Resumen Peso'!$B$1:$D$65536,3,0)</f>
        <v>8907.10918234364</v>
      </c>
      <c r="N715" s="83"/>
      <c r="O715" s="83"/>
      <c r="P715" s="83"/>
      <c r="Q715" s="83"/>
      <c r="R715" s="83"/>
    </row>
    <row r="716" spans="1:18" x14ac:dyDescent="0.2">
      <c r="A716" s="104"/>
      <c r="B716" s="105">
        <f t="shared" si="10"/>
        <v>700</v>
      </c>
      <c r="C716" s="106" t="s">
        <v>743</v>
      </c>
      <c r="D716" s="107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108" t="s">
        <v>44</v>
      </c>
      <c r="F716" s="109">
        <v>0</v>
      </c>
      <c r="G716" s="110">
        <f>VLOOKUP(C716,'[8]Resumen Peso'!$B$1:$D$65536,3,0)*$C$14</f>
        <v>15823.338546190838</v>
      </c>
      <c r="H716" s="111"/>
      <c r="I716" s="112"/>
      <c r="J716" s="113">
        <f>+VLOOKUP(C716,'[8]Resumen Peso'!$B$1:$D$65536,3,0)</f>
        <v>9824.5414281250341</v>
      </c>
      <c r="N716" s="83"/>
      <c r="O716" s="83"/>
      <c r="P716" s="83"/>
      <c r="Q716" s="83"/>
      <c r="R716" s="83"/>
    </row>
    <row r="717" spans="1:18" x14ac:dyDescent="0.2">
      <c r="A717" s="104"/>
      <c r="B717" s="105">
        <f t="shared" si="10"/>
        <v>701</v>
      </c>
      <c r="C717" s="106" t="s">
        <v>744</v>
      </c>
      <c r="D717" s="107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108" t="s">
        <v>44</v>
      </c>
      <c r="F717" s="109">
        <v>0</v>
      </c>
      <c r="G717" s="110">
        <f>VLOOKUP(C717,'[8]Resumen Peso'!$B$1:$D$65536,3,0)*$C$14</f>
        <v>4339.7376522761169</v>
      </c>
      <c r="H717" s="111"/>
      <c r="I717" s="112"/>
      <c r="J717" s="113">
        <f>+VLOOKUP(C717,'[8]Resumen Peso'!$B$1:$D$65536,3,0)</f>
        <v>2694.4966277198537</v>
      </c>
      <c r="N717" s="83"/>
      <c r="O717" s="83"/>
      <c r="P717" s="83"/>
      <c r="Q717" s="83"/>
      <c r="R717" s="83"/>
    </row>
    <row r="718" spans="1:18" x14ac:dyDescent="0.2">
      <c r="A718" s="104"/>
      <c r="B718" s="105">
        <f t="shared" si="10"/>
        <v>702</v>
      </c>
      <c r="C718" s="106" t="s">
        <v>745</v>
      </c>
      <c r="D718" s="107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108" t="s">
        <v>44</v>
      </c>
      <c r="F718" s="109">
        <v>0</v>
      </c>
      <c r="G718" s="110">
        <f>VLOOKUP(C718,'[8]Resumen Peso'!$B$1:$D$65536,3,0)*$C$14</f>
        <v>4965.2854219735755</v>
      </c>
      <c r="H718" s="111"/>
      <c r="I718" s="112"/>
      <c r="J718" s="113">
        <f>+VLOOKUP(C718,'[8]Resumen Peso'!$B$1:$D$65536,3,0)</f>
        <v>3082.8925380218147</v>
      </c>
      <c r="N718" s="83"/>
      <c r="O718" s="83"/>
      <c r="P718" s="83"/>
      <c r="Q718" s="83"/>
      <c r="R718" s="83"/>
    </row>
    <row r="719" spans="1:18" x14ac:dyDescent="0.2">
      <c r="A719" s="104"/>
      <c r="B719" s="105">
        <f t="shared" si="10"/>
        <v>703</v>
      </c>
      <c r="C719" s="106" t="s">
        <v>746</v>
      </c>
      <c r="D719" s="107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108" t="s">
        <v>44</v>
      </c>
      <c r="F719" s="109">
        <v>0</v>
      </c>
      <c r="G719" s="110">
        <f>VLOOKUP(C719,'[8]Resumen Peso'!$B$1:$D$65536,3,0)*$C$14</f>
        <v>5585.2479437273068</v>
      </c>
      <c r="H719" s="111"/>
      <c r="I719" s="112"/>
      <c r="J719" s="113">
        <f>+VLOOKUP(C719,'[8]Resumen Peso'!$B$1:$D$65536,3,0)</f>
        <v>3467.8206276960796</v>
      </c>
      <c r="N719" s="83"/>
      <c r="O719" s="83"/>
      <c r="P719" s="83"/>
      <c r="Q719" s="83"/>
      <c r="R719" s="83"/>
    </row>
    <row r="720" spans="1:18" x14ac:dyDescent="0.2">
      <c r="A720" s="104"/>
      <c r="B720" s="105">
        <f t="shared" si="10"/>
        <v>704</v>
      </c>
      <c r="C720" s="106" t="s">
        <v>747</v>
      </c>
      <c r="D720" s="107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108" t="s">
        <v>44</v>
      </c>
      <c r="F720" s="109">
        <v>0</v>
      </c>
      <c r="G720" s="110">
        <f>VLOOKUP(C720,'[8]Resumen Peso'!$B$1:$D$65536,3,0)*$C$14</f>
        <v>6199.6252175373111</v>
      </c>
      <c r="H720" s="111"/>
      <c r="I720" s="112"/>
      <c r="J720" s="113">
        <f>+VLOOKUP(C720,'[8]Resumen Peso'!$B$1:$D$65536,3,0)</f>
        <v>3849.2808967426486</v>
      </c>
      <c r="N720" s="83"/>
      <c r="O720" s="83"/>
      <c r="P720" s="83"/>
      <c r="Q720" s="83"/>
      <c r="R720" s="83"/>
    </row>
    <row r="721" spans="1:18" x14ac:dyDescent="0.2">
      <c r="A721" s="104"/>
      <c r="B721" s="105">
        <f t="shared" si="10"/>
        <v>705</v>
      </c>
      <c r="C721" s="106" t="s">
        <v>748</v>
      </c>
      <c r="D721" s="107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108" t="s">
        <v>44</v>
      </c>
      <c r="F721" s="109">
        <v>0</v>
      </c>
      <c r="G721" s="110">
        <f>VLOOKUP(C721,'[8]Resumen Peso'!$B$1:$D$65536,3,0)*$C$14</f>
        <v>6814.0024913473144</v>
      </c>
      <c r="H721" s="111"/>
      <c r="I721" s="112"/>
      <c r="J721" s="113">
        <f>+VLOOKUP(C721,'[8]Resumen Peso'!$B$1:$D$65536,3,0)</f>
        <v>4230.7411657892171</v>
      </c>
      <c r="N721" s="83"/>
      <c r="O721" s="83"/>
      <c r="P721" s="83"/>
      <c r="Q721" s="83"/>
      <c r="R721" s="83"/>
    </row>
    <row r="722" spans="1:18" x14ac:dyDescent="0.2">
      <c r="A722" s="104"/>
      <c r="B722" s="105">
        <f t="shared" ref="B722:B785" si="11">1+B721</f>
        <v>706</v>
      </c>
      <c r="C722" s="106" t="s">
        <v>749</v>
      </c>
      <c r="D722" s="107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108" t="s">
        <v>44</v>
      </c>
      <c r="F722" s="109">
        <v>0</v>
      </c>
      <c r="G722" s="110">
        <f>VLOOKUP(C722,'[8]Resumen Peso'!$B$1:$D$65536,3,0)*$C$14</f>
        <v>7639.0441470988244</v>
      </c>
      <c r="H722" s="111"/>
      <c r="I722" s="112"/>
      <c r="J722" s="113">
        <f>+VLOOKUP(C722,'[8]Resumen Peso'!$B$1:$D$65536,3,0)</f>
        <v>4743.0006932712267</v>
      </c>
      <c r="N722" s="83"/>
      <c r="O722" s="83"/>
      <c r="P722" s="83"/>
      <c r="Q722" s="83"/>
      <c r="R722" s="83"/>
    </row>
    <row r="723" spans="1:18" x14ac:dyDescent="0.2">
      <c r="A723" s="104"/>
      <c r="B723" s="105">
        <f t="shared" si="11"/>
        <v>707</v>
      </c>
      <c r="C723" s="106" t="s">
        <v>750</v>
      </c>
      <c r="D723" s="107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108" t="s">
        <v>44</v>
      </c>
      <c r="F723" s="109">
        <v>0</v>
      </c>
      <c r="G723" s="110">
        <f>VLOOKUP(C723,'[8]Resumen Peso'!$B$1:$D$65536,3,0)*$C$14</f>
        <v>8478.4063785780509</v>
      </c>
      <c r="H723" s="111"/>
      <c r="I723" s="112"/>
      <c r="J723" s="113">
        <f>+VLOOKUP(C723,'[8]Resumen Peso'!$B$1:$D$65536,3,0)</f>
        <v>5264.1517128426485</v>
      </c>
      <c r="N723" s="83"/>
      <c r="O723" s="83"/>
      <c r="P723" s="83"/>
      <c r="Q723" s="83"/>
      <c r="R723" s="83"/>
    </row>
    <row r="724" spans="1:18" x14ac:dyDescent="0.2">
      <c r="A724" s="104"/>
      <c r="B724" s="105">
        <f t="shared" si="11"/>
        <v>708</v>
      </c>
      <c r="C724" s="106" t="s">
        <v>751</v>
      </c>
      <c r="D724" s="107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108" t="s">
        <v>44</v>
      </c>
      <c r="F724" s="109">
        <v>0</v>
      </c>
      <c r="G724" s="110">
        <f>VLOOKUP(C724,'[8]Resumen Peso'!$B$1:$D$65536,3,0)*$C$14</f>
        <v>9317.7686100572773</v>
      </c>
      <c r="H724" s="111"/>
      <c r="I724" s="112"/>
      <c r="J724" s="113">
        <f>+VLOOKUP(C724,'[8]Resumen Peso'!$B$1:$D$65536,3,0)</f>
        <v>5785.3027324140703</v>
      </c>
      <c r="N724" s="83"/>
      <c r="O724" s="83"/>
      <c r="P724" s="83"/>
      <c r="Q724" s="83"/>
      <c r="R724" s="83"/>
    </row>
    <row r="725" spans="1:18" x14ac:dyDescent="0.2">
      <c r="A725" s="104"/>
      <c r="B725" s="105">
        <f t="shared" si="11"/>
        <v>709</v>
      </c>
      <c r="C725" s="106" t="s">
        <v>752</v>
      </c>
      <c r="D725" s="107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108" t="s">
        <v>44</v>
      </c>
      <c r="F725" s="109">
        <v>0</v>
      </c>
      <c r="G725" s="110">
        <f>VLOOKUP(C725,'[8]Resumen Peso'!$B$1:$D$65536,3,0)*$C$14</f>
        <v>10308.826488462026</v>
      </c>
      <c r="H725" s="111"/>
      <c r="I725" s="112"/>
      <c r="J725" s="113">
        <f>+VLOOKUP(C725,'[8]Resumen Peso'!$B$1:$D$65536,3,0)</f>
        <v>6400.6399544316746</v>
      </c>
      <c r="N725" s="83"/>
      <c r="O725" s="83"/>
      <c r="P725" s="83"/>
      <c r="Q725" s="83"/>
      <c r="R725" s="83"/>
    </row>
    <row r="726" spans="1:18" x14ac:dyDescent="0.2">
      <c r="A726" s="104"/>
      <c r="B726" s="105">
        <f t="shared" si="11"/>
        <v>710</v>
      </c>
      <c r="C726" s="106" t="s">
        <v>753</v>
      </c>
      <c r="D726" s="107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108" t="s">
        <v>44</v>
      </c>
      <c r="F726" s="109">
        <v>0</v>
      </c>
      <c r="G726" s="110">
        <f>VLOOKUP(C726,'[8]Resumen Peso'!$B$1:$D$65536,3,0)*$C$14</f>
        <v>11479.762236594683</v>
      </c>
      <c r="H726" s="111"/>
      <c r="I726" s="112"/>
      <c r="J726" s="113">
        <f>+VLOOKUP(C726,'[8]Resumen Peso'!$B$1:$D$65536,3,0)</f>
        <v>7127.6614191889466</v>
      </c>
      <c r="N726" s="83"/>
      <c r="O726" s="83"/>
      <c r="P726" s="83"/>
      <c r="Q726" s="83"/>
      <c r="R726" s="83"/>
    </row>
    <row r="727" spans="1:18" x14ac:dyDescent="0.2">
      <c r="A727" s="104"/>
      <c r="B727" s="105">
        <f t="shared" si="11"/>
        <v>711</v>
      </c>
      <c r="C727" s="106" t="s">
        <v>754</v>
      </c>
      <c r="D727" s="107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108" t="s">
        <v>44</v>
      </c>
      <c r="F727" s="109">
        <v>0</v>
      </c>
      <c r="G727" s="110">
        <f>VLOOKUP(C727,'[8]Resumen Peso'!$B$1:$D$65536,3,0)*$C$14</f>
        <v>12857.333704986046</v>
      </c>
      <c r="H727" s="111"/>
      <c r="I727" s="112"/>
      <c r="J727" s="113">
        <f>+VLOOKUP(C727,'[8]Resumen Peso'!$B$1:$D$65536,3,0)</f>
        <v>7982.9807894916212</v>
      </c>
      <c r="N727" s="83"/>
      <c r="O727" s="83"/>
      <c r="P727" s="83"/>
      <c r="Q727" s="83"/>
      <c r="R727" s="83"/>
    </row>
    <row r="728" spans="1:18" x14ac:dyDescent="0.2">
      <c r="A728" s="104"/>
      <c r="B728" s="105">
        <f t="shared" si="11"/>
        <v>712</v>
      </c>
      <c r="C728" s="106" t="s">
        <v>755</v>
      </c>
      <c r="D728" s="107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108" t="s">
        <v>44</v>
      </c>
      <c r="F728" s="109">
        <v>0</v>
      </c>
      <c r="G728" s="110">
        <f>VLOOKUP(C728,'[8]Resumen Peso'!$B$1:$D$65536,3,0)*$C$14</f>
        <v>13273.279930104578</v>
      </c>
      <c r="H728" s="111"/>
      <c r="I728" s="112"/>
      <c r="J728" s="113">
        <f>+VLOOKUP(C728,'[8]Resumen Peso'!$B$1:$D$65536,3,0)</f>
        <v>8241.2373456930927</v>
      </c>
      <c r="N728" s="83"/>
      <c r="O728" s="83"/>
      <c r="P728" s="83"/>
      <c r="Q728" s="83"/>
      <c r="R728" s="83"/>
    </row>
    <row r="729" spans="1:18" x14ac:dyDescent="0.2">
      <c r="A729" s="104"/>
      <c r="B729" s="105">
        <f t="shared" si="11"/>
        <v>713</v>
      </c>
      <c r="C729" s="106" t="s">
        <v>756</v>
      </c>
      <c r="D729" s="107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108" t="s">
        <v>44</v>
      </c>
      <c r="F729" s="109">
        <v>0</v>
      </c>
      <c r="G729" s="110">
        <f>VLOOKUP(C729,'[8]Resumen Peso'!$B$1:$D$65536,3,0)*$C$14</f>
        <v>14797.413522970546</v>
      </c>
      <c r="H729" s="111"/>
      <c r="I729" s="112"/>
      <c r="J729" s="113">
        <f>+VLOOKUP(C729,'[8]Resumen Peso'!$B$1:$D$65536,3,0)</f>
        <v>9187.5555693345523</v>
      </c>
      <c r="N729" s="83"/>
      <c r="O729" s="83"/>
      <c r="P729" s="83"/>
      <c r="Q729" s="83"/>
      <c r="R729" s="83"/>
    </row>
    <row r="730" spans="1:18" x14ac:dyDescent="0.2">
      <c r="A730" s="104"/>
      <c r="B730" s="105">
        <f t="shared" si="11"/>
        <v>714</v>
      </c>
      <c r="C730" s="106" t="s">
        <v>757</v>
      </c>
      <c r="D730" s="107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108" t="s">
        <v>44</v>
      </c>
      <c r="F730" s="109">
        <v>0</v>
      </c>
      <c r="G730" s="110">
        <f>VLOOKUP(C730,'[8]Resumen Peso'!$B$1:$D$65536,3,0)*$C$14</f>
        <v>16321.547115836513</v>
      </c>
      <c r="H730" s="111"/>
      <c r="I730" s="112"/>
      <c r="J730" s="113">
        <f>+VLOOKUP(C730,'[8]Resumen Peso'!$B$1:$D$65536,3,0)</f>
        <v>10133.873792976012</v>
      </c>
      <c r="N730" s="83"/>
      <c r="O730" s="83"/>
      <c r="P730" s="83"/>
      <c r="Q730" s="83"/>
      <c r="R730" s="83"/>
    </row>
    <row r="731" spans="1:18" x14ac:dyDescent="0.2">
      <c r="A731" s="104"/>
      <c r="B731" s="105">
        <f t="shared" si="11"/>
        <v>715</v>
      </c>
      <c r="C731" s="106" t="s">
        <v>758</v>
      </c>
      <c r="D731" s="107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108" t="s">
        <v>44</v>
      </c>
      <c r="F731" s="109">
        <v>0</v>
      </c>
      <c r="G731" s="110">
        <f>VLOOKUP(C731,'[8]Resumen Peso'!$B$1:$D$65536,3,0)*$C$14</f>
        <v>5870.997361658031</v>
      </c>
      <c r="H731" s="111"/>
      <c r="I731" s="112"/>
      <c r="J731" s="113">
        <f>+VLOOKUP(C731,'[8]Resumen Peso'!$B$1:$D$65536,3,0)</f>
        <v>3645.2393807820918</v>
      </c>
      <c r="N731" s="83"/>
      <c r="O731" s="83"/>
      <c r="P731" s="83"/>
      <c r="Q731" s="83"/>
      <c r="R731" s="83"/>
    </row>
    <row r="732" spans="1:18" x14ac:dyDescent="0.2">
      <c r="A732" s="104"/>
      <c r="B732" s="105">
        <f t="shared" si="11"/>
        <v>716</v>
      </c>
      <c r="C732" s="106" t="s">
        <v>759</v>
      </c>
      <c r="D732" s="107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108" t="s">
        <v>44</v>
      </c>
      <c r="F732" s="109">
        <v>0</v>
      </c>
      <c r="G732" s="110">
        <f>VLOOKUP(C732,'[8]Resumen Peso'!$B$1:$D$65536,3,0)*$C$14</f>
        <v>6717.2672516267558</v>
      </c>
      <c r="H732" s="111"/>
      <c r="I732" s="112"/>
      <c r="J732" s="113">
        <f>+VLOOKUP(C732,'[8]Resumen Peso'!$B$1:$D$65536,3,0)</f>
        <v>4170.6792915254564</v>
      </c>
      <c r="N732" s="83"/>
      <c r="O732" s="83"/>
      <c r="P732" s="83"/>
      <c r="Q732" s="83"/>
      <c r="R732" s="83"/>
    </row>
    <row r="733" spans="1:18" x14ac:dyDescent="0.2">
      <c r="A733" s="104"/>
      <c r="B733" s="105">
        <f t="shared" si="11"/>
        <v>717</v>
      </c>
      <c r="C733" s="106" t="s">
        <v>760</v>
      </c>
      <c r="D733" s="107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108" t="s">
        <v>44</v>
      </c>
      <c r="F733" s="109">
        <v>0</v>
      </c>
      <c r="G733" s="110">
        <f>VLOOKUP(C733,'[8]Resumen Peso'!$B$1:$D$65536,3,0)*$C$14</f>
        <v>7555.9811604350461</v>
      </c>
      <c r="H733" s="111"/>
      <c r="I733" s="112"/>
      <c r="J733" s="113">
        <f>+VLOOKUP(C733,'[8]Resumen Peso'!$B$1:$D$65536,3,0)</f>
        <v>4691.4277744943265</v>
      </c>
      <c r="N733" s="83"/>
      <c r="O733" s="83"/>
      <c r="P733" s="83"/>
      <c r="Q733" s="83"/>
      <c r="R733" s="83"/>
    </row>
    <row r="734" spans="1:18" x14ac:dyDescent="0.2">
      <c r="A734" s="104"/>
      <c r="B734" s="105">
        <f t="shared" si="11"/>
        <v>718</v>
      </c>
      <c r="C734" s="106" t="s">
        <v>761</v>
      </c>
      <c r="D734" s="107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108" t="s">
        <v>44</v>
      </c>
      <c r="F734" s="109">
        <v>0</v>
      </c>
      <c r="G734" s="110">
        <f>VLOOKUP(C734,'[8]Resumen Peso'!$B$1:$D$65536,3,0)*$C$14</f>
        <v>8387.1390880829022</v>
      </c>
      <c r="H734" s="111"/>
      <c r="I734" s="112"/>
      <c r="J734" s="113">
        <f>+VLOOKUP(C734,'[8]Resumen Peso'!$B$1:$D$65536,3,0)</f>
        <v>5207.484829688703</v>
      </c>
      <c r="N734" s="83"/>
      <c r="O734" s="83"/>
      <c r="P734" s="83"/>
      <c r="Q734" s="83"/>
      <c r="R734" s="83"/>
    </row>
    <row r="735" spans="1:18" x14ac:dyDescent="0.2">
      <c r="A735" s="104"/>
      <c r="B735" s="105">
        <f t="shared" si="11"/>
        <v>719</v>
      </c>
      <c r="C735" s="106" t="s">
        <v>762</v>
      </c>
      <c r="D735" s="107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108" t="s">
        <v>44</v>
      </c>
      <c r="F735" s="109">
        <v>0</v>
      </c>
      <c r="G735" s="110">
        <f>VLOOKUP(C735,'[8]Resumen Peso'!$B$1:$D$65536,3,0)*$C$14</f>
        <v>9218.2970157307554</v>
      </c>
      <c r="H735" s="111"/>
      <c r="I735" s="112"/>
      <c r="J735" s="113">
        <f>+VLOOKUP(C735,'[8]Resumen Peso'!$B$1:$D$65536,3,0)</f>
        <v>5723.5418848830786</v>
      </c>
      <c r="N735" s="83"/>
      <c r="O735" s="83"/>
      <c r="P735" s="83"/>
      <c r="Q735" s="83"/>
      <c r="R735" s="83"/>
    </row>
    <row r="736" spans="1:18" x14ac:dyDescent="0.2">
      <c r="A736" s="104"/>
      <c r="B736" s="105">
        <f t="shared" si="11"/>
        <v>720</v>
      </c>
      <c r="C736" s="106" t="s">
        <v>763</v>
      </c>
      <c r="D736" s="107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108" t="s">
        <v>44</v>
      </c>
      <c r="F736" s="109">
        <v>0</v>
      </c>
      <c r="G736" s="110">
        <f>VLOOKUP(C736,'[8]Resumen Peso'!$B$1:$D$65536,3,0)*$C$14</f>
        <v>10334.4514407879</v>
      </c>
      <c r="H736" s="111"/>
      <c r="I736" s="112"/>
      <c r="J736" s="113">
        <f>+VLOOKUP(C736,'[8]Resumen Peso'!$B$1:$D$65536,3,0)</f>
        <v>6416.5502128758308</v>
      </c>
      <c r="N736" s="83"/>
      <c r="O736" s="83"/>
      <c r="P736" s="83"/>
      <c r="Q736" s="83"/>
      <c r="R736" s="83"/>
    </row>
    <row r="737" spans="1:18" x14ac:dyDescent="0.2">
      <c r="A737" s="104"/>
      <c r="B737" s="105">
        <f t="shared" si="11"/>
        <v>721</v>
      </c>
      <c r="C737" s="106" t="s">
        <v>764</v>
      </c>
      <c r="D737" s="107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108" t="s">
        <v>44</v>
      </c>
      <c r="F737" s="109">
        <v>0</v>
      </c>
      <c r="G737" s="110">
        <f>VLOOKUP(C737,'[8]Resumen Peso'!$B$1:$D$65536,3,0)*$C$14</f>
        <v>11469.979401540399</v>
      </c>
      <c r="H737" s="111"/>
      <c r="I737" s="112"/>
      <c r="J737" s="113">
        <f>+VLOOKUP(C737,'[8]Resumen Peso'!$B$1:$D$65536,3,0)</f>
        <v>7121.5873616823874</v>
      </c>
      <c r="N737" s="83"/>
      <c r="O737" s="83"/>
      <c r="P737" s="83"/>
      <c r="Q737" s="83"/>
      <c r="R737" s="83"/>
    </row>
    <row r="738" spans="1:18" x14ac:dyDescent="0.2">
      <c r="A738" s="104"/>
      <c r="B738" s="105">
        <f t="shared" si="11"/>
        <v>722</v>
      </c>
      <c r="C738" s="106" t="s">
        <v>765</v>
      </c>
      <c r="D738" s="107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108" t="s">
        <v>44</v>
      </c>
      <c r="F738" s="109">
        <v>0</v>
      </c>
      <c r="G738" s="110">
        <f>VLOOKUP(C738,'[8]Resumen Peso'!$B$1:$D$65536,3,0)*$C$14</f>
        <v>12605.507362292899</v>
      </c>
      <c r="H738" s="111"/>
      <c r="I738" s="112"/>
      <c r="J738" s="113">
        <f>+VLOOKUP(C738,'[8]Resumen Peso'!$B$1:$D$65536,3,0)</f>
        <v>7826.624510488944</v>
      </c>
      <c r="N738" s="83"/>
      <c r="O738" s="83"/>
      <c r="P738" s="83"/>
      <c r="Q738" s="83"/>
      <c r="R738" s="83"/>
    </row>
    <row r="739" spans="1:18" x14ac:dyDescent="0.2">
      <c r="A739" s="104"/>
      <c r="B739" s="105">
        <f t="shared" si="11"/>
        <v>723</v>
      </c>
      <c r="C739" s="106" t="s">
        <v>766</v>
      </c>
      <c r="D739" s="107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108" t="s">
        <v>44</v>
      </c>
      <c r="F739" s="109">
        <v>0</v>
      </c>
      <c r="G739" s="110">
        <f>VLOOKUP(C739,'[8]Resumen Peso'!$B$1:$D$65536,3,0)*$C$14</f>
        <v>13946.256194497761</v>
      </c>
      <c r="H739" s="111"/>
      <c r="I739" s="112"/>
      <c r="J739" s="113">
        <f>+VLOOKUP(C739,'[8]Resumen Peso'!$B$1:$D$65536,3,0)</f>
        <v>8659.0811003707222</v>
      </c>
      <c r="N739" s="83"/>
      <c r="O739" s="83"/>
      <c r="P739" s="83"/>
      <c r="Q739" s="83"/>
      <c r="R739" s="83"/>
    </row>
    <row r="740" spans="1:18" x14ac:dyDescent="0.2">
      <c r="A740" s="104"/>
      <c r="B740" s="105">
        <f t="shared" si="11"/>
        <v>724</v>
      </c>
      <c r="C740" s="106" t="s">
        <v>767</v>
      </c>
      <c r="D740" s="107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108" t="s">
        <v>44</v>
      </c>
      <c r="F740" s="109">
        <v>0</v>
      </c>
      <c r="G740" s="110">
        <f>VLOOKUP(C740,'[8]Resumen Peso'!$B$1:$D$65536,3,0)*$C$14</f>
        <v>15530.3521096857</v>
      </c>
      <c r="H740" s="111"/>
      <c r="I740" s="112"/>
      <c r="J740" s="113">
        <f>+VLOOKUP(C740,'[8]Resumen Peso'!$B$1:$D$65536,3,0)</f>
        <v>9642.629287717953</v>
      </c>
      <c r="N740" s="83"/>
      <c r="O740" s="83"/>
      <c r="P740" s="83"/>
      <c r="Q740" s="83"/>
      <c r="R740" s="83"/>
    </row>
    <row r="741" spans="1:18" x14ac:dyDescent="0.2">
      <c r="A741" s="104"/>
      <c r="B741" s="105">
        <f t="shared" si="11"/>
        <v>725</v>
      </c>
      <c r="C741" s="106" t="s">
        <v>768</v>
      </c>
      <c r="D741" s="107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108" t="s">
        <v>44</v>
      </c>
      <c r="F741" s="109">
        <v>0</v>
      </c>
      <c r="G741" s="110">
        <f>VLOOKUP(C741,'[8]Resumen Peso'!$B$1:$D$65536,3,0)*$C$14</f>
        <v>17393.994362847985</v>
      </c>
      <c r="H741" s="111"/>
      <c r="I741" s="112"/>
      <c r="J741" s="113">
        <f>+VLOOKUP(C741,'[8]Resumen Peso'!$B$1:$D$65536,3,0)</f>
        <v>10799.744802244108</v>
      </c>
      <c r="N741" s="83"/>
      <c r="O741" s="83"/>
      <c r="P741" s="83"/>
      <c r="Q741" s="83"/>
      <c r="R741" s="83"/>
    </row>
    <row r="742" spans="1:18" x14ac:dyDescent="0.2">
      <c r="A742" s="104"/>
      <c r="B742" s="105">
        <f t="shared" si="11"/>
        <v>726</v>
      </c>
      <c r="C742" s="106" t="s">
        <v>769</v>
      </c>
      <c r="D742" s="107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108" t="s">
        <v>44</v>
      </c>
      <c r="F742" s="109">
        <v>0</v>
      </c>
      <c r="G742" s="110">
        <f>VLOOKUP(C742,'[8]Resumen Peso'!$B$1:$D$65536,3,0)*$C$14</f>
        <v>17956.705610838228</v>
      </c>
      <c r="H742" s="111"/>
      <c r="I742" s="112"/>
      <c r="J742" s="113">
        <f>+VLOOKUP(C742,'[8]Resumen Peso'!$B$1:$D$65536,3,0)</f>
        <v>11149.126189225992</v>
      </c>
      <c r="N742" s="83"/>
      <c r="O742" s="83"/>
      <c r="P742" s="83"/>
      <c r="Q742" s="83"/>
      <c r="R742" s="83"/>
    </row>
    <row r="743" spans="1:18" x14ac:dyDescent="0.2">
      <c r="A743" s="104"/>
      <c r="B743" s="105">
        <f t="shared" si="11"/>
        <v>727</v>
      </c>
      <c r="C743" s="106" t="s">
        <v>770</v>
      </c>
      <c r="D743" s="107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108" t="s">
        <v>44</v>
      </c>
      <c r="F743" s="109">
        <v>0</v>
      </c>
      <c r="G743" s="110">
        <f>VLOOKUP(C743,'[8]Resumen Peso'!$B$1:$D$65536,3,0)*$C$14</f>
        <v>20018.623869384868</v>
      </c>
      <c r="H743" s="111"/>
      <c r="I743" s="112"/>
      <c r="J743" s="113">
        <f>+VLOOKUP(C743,'[8]Resumen Peso'!$B$1:$D$65536,3,0)</f>
        <v>12429.34915186844</v>
      </c>
      <c r="N743" s="83"/>
      <c r="O743" s="83"/>
      <c r="P743" s="83"/>
      <c r="Q743" s="83"/>
      <c r="R743" s="83"/>
    </row>
    <row r="744" spans="1:18" x14ac:dyDescent="0.2">
      <c r="A744" s="104"/>
      <c r="B744" s="105">
        <f t="shared" si="11"/>
        <v>728</v>
      </c>
      <c r="C744" s="106" t="s">
        <v>771</v>
      </c>
      <c r="D744" s="107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108" t="s">
        <v>44</v>
      </c>
      <c r="F744" s="109">
        <v>0</v>
      </c>
      <c r="G744" s="110">
        <f>VLOOKUP(C744,'[8]Resumen Peso'!$B$1:$D$65536,3,0)*$C$14</f>
        <v>22080.542127931509</v>
      </c>
      <c r="H744" s="111"/>
      <c r="I744" s="112"/>
      <c r="J744" s="113">
        <f>+VLOOKUP(C744,'[8]Resumen Peso'!$B$1:$D$65536,3,0)</f>
        <v>13709.572114510889</v>
      </c>
      <c r="N744" s="83"/>
      <c r="O744" s="83"/>
      <c r="P744" s="83"/>
      <c r="Q744" s="83"/>
      <c r="R744" s="83"/>
    </row>
    <row r="745" spans="1:18" x14ac:dyDescent="0.2">
      <c r="A745" s="104"/>
      <c r="B745" s="105">
        <f t="shared" si="11"/>
        <v>729</v>
      </c>
      <c r="C745" s="106" t="s">
        <v>772</v>
      </c>
      <c r="D745" s="107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108" t="s">
        <v>44</v>
      </c>
      <c r="F745" s="109">
        <v>0</v>
      </c>
      <c r="G745" s="110">
        <f>VLOOKUP(C745,'[8]Resumen Peso'!$B$1:$D$65536,3,0)*$C$14</f>
        <v>2951.6183541963023</v>
      </c>
      <c r="H745" s="111"/>
      <c r="I745" s="112"/>
      <c r="J745" s="113">
        <f>+VLOOKUP(C745,'[8]Resumen Peso'!$B$1:$D$65536,3,0)</f>
        <v>1832.6282229357078</v>
      </c>
      <c r="N745" s="83"/>
      <c r="O745" s="83"/>
      <c r="P745" s="83"/>
      <c r="Q745" s="83"/>
      <c r="R745" s="83"/>
    </row>
    <row r="746" spans="1:18" x14ac:dyDescent="0.2">
      <c r="A746" s="104"/>
      <c r="B746" s="105">
        <f t="shared" si="11"/>
        <v>730</v>
      </c>
      <c r="C746" s="106" t="s">
        <v>773</v>
      </c>
      <c r="D746" s="107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108" t="s">
        <v>44</v>
      </c>
      <c r="F746" s="109">
        <v>0</v>
      </c>
      <c r="G746" s="110">
        <f>VLOOKUP(C746,'[8]Resumen Peso'!$B$1:$D$65536,3,0)*$C$14</f>
        <v>3377.0768557020751</v>
      </c>
      <c r="H746" s="111"/>
      <c r="I746" s="112"/>
      <c r="J746" s="113">
        <f>+VLOOKUP(C746,'[8]Resumen Peso'!$B$1:$D$65536,3,0)</f>
        <v>2096.7908496651789</v>
      </c>
      <c r="N746" s="83"/>
      <c r="O746" s="83"/>
      <c r="P746" s="83"/>
      <c r="Q746" s="83"/>
      <c r="R746" s="83"/>
    </row>
    <row r="747" spans="1:18" x14ac:dyDescent="0.2">
      <c r="A747" s="104"/>
      <c r="B747" s="105">
        <f t="shared" si="11"/>
        <v>731</v>
      </c>
      <c r="C747" s="106" t="s">
        <v>774</v>
      </c>
      <c r="D747" s="107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108" t="s">
        <v>44</v>
      </c>
      <c r="F747" s="109">
        <v>0</v>
      </c>
      <c r="G747" s="110">
        <f>VLOOKUP(C747,'[8]Resumen Peso'!$B$1:$D$65536,3,0)*$C$14</f>
        <v>3798.7366205872613</v>
      </c>
      <c r="H747" s="111"/>
      <c r="I747" s="112"/>
      <c r="J747" s="113">
        <f>+VLOOKUP(C747,'[8]Resumen Peso'!$B$1:$D$65536,3,0)</f>
        <v>2358.5948815131374</v>
      </c>
      <c r="N747" s="83"/>
      <c r="O747" s="83"/>
      <c r="P747" s="83"/>
      <c r="Q747" s="83"/>
      <c r="R747" s="83"/>
    </row>
    <row r="748" spans="1:18" x14ac:dyDescent="0.2">
      <c r="A748" s="104"/>
      <c r="B748" s="105">
        <f t="shared" si="11"/>
        <v>732</v>
      </c>
      <c r="C748" s="106" t="s">
        <v>775</v>
      </c>
      <c r="D748" s="107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108" t="s">
        <v>44</v>
      </c>
      <c r="F748" s="109">
        <v>0</v>
      </c>
      <c r="G748" s="110">
        <f>VLOOKUP(C748,'[8]Resumen Peso'!$B$1:$D$65536,3,0)*$C$14</f>
        <v>4216.5976488518609</v>
      </c>
      <c r="H748" s="111"/>
      <c r="I748" s="112"/>
      <c r="J748" s="113">
        <f>+VLOOKUP(C748,'[8]Resumen Peso'!$B$1:$D$65536,3,0)</f>
        <v>2618.0403184795828</v>
      </c>
      <c r="N748" s="83"/>
      <c r="O748" s="83"/>
      <c r="P748" s="83"/>
      <c r="Q748" s="83"/>
      <c r="R748" s="83"/>
    </row>
    <row r="749" spans="1:18" x14ac:dyDescent="0.2">
      <c r="A749" s="104"/>
      <c r="B749" s="105">
        <f t="shared" si="11"/>
        <v>733</v>
      </c>
      <c r="C749" s="106" t="s">
        <v>776</v>
      </c>
      <c r="D749" s="107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108" t="s">
        <v>44</v>
      </c>
      <c r="F749" s="109">
        <v>0</v>
      </c>
      <c r="G749" s="110">
        <f>VLOOKUP(C749,'[8]Resumen Peso'!$B$1:$D$65536,3,0)*$C$14</f>
        <v>4634.4586771164595</v>
      </c>
      <c r="H749" s="111"/>
      <c r="I749" s="112"/>
      <c r="J749" s="113">
        <f>+VLOOKUP(C749,'[8]Resumen Peso'!$B$1:$D$65536,3,0)</f>
        <v>2877.4857554460277</v>
      </c>
      <c r="N749" s="83"/>
      <c r="O749" s="83"/>
      <c r="P749" s="83"/>
      <c r="Q749" s="83"/>
      <c r="R749" s="83"/>
    </row>
    <row r="750" spans="1:18" x14ac:dyDescent="0.2">
      <c r="A750" s="104"/>
      <c r="B750" s="105">
        <f t="shared" si="11"/>
        <v>734</v>
      </c>
      <c r="C750" s="106" t="s">
        <v>777</v>
      </c>
      <c r="D750" s="107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108" t="s">
        <v>44</v>
      </c>
      <c r="F750" s="109">
        <v>0</v>
      </c>
      <c r="G750" s="110">
        <f>VLOOKUP(C750,'[8]Resumen Peso'!$B$1:$D$65536,3,0)*$C$14</f>
        <v>5195.6004532363677</v>
      </c>
      <c r="H750" s="111"/>
      <c r="I750" s="112"/>
      <c r="J750" s="113">
        <f>+VLOOKUP(C750,'[8]Resumen Peso'!$B$1:$D$65536,3,0)</f>
        <v>3225.8926741533851</v>
      </c>
      <c r="N750" s="83"/>
      <c r="O750" s="83"/>
      <c r="P750" s="83"/>
      <c r="Q750" s="83"/>
      <c r="R750" s="83"/>
    </row>
    <row r="751" spans="1:18" x14ac:dyDescent="0.2">
      <c r="A751" s="104"/>
      <c r="B751" s="105">
        <f t="shared" si="11"/>
        <v>735</v>
      </c>
      <c r="C751" s="106" t="s">
        <v>778</v>
      </c>
      <c r="D751" s="107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108" t="s">
        <v>44</v>
      </c>
      <c r="F751" s="109">
        <v>0</v>
      </c>
      <c r="G751" s="110">
        <f>VLOOKUP(C751,'[8]Resumen Peso'!$B$1:$D$65536,3,0)*$C$14</f>
        <v>5766.4821900514626</v>
      </c>
      <c r="H751" s="111"/>
      <c r="I751" s="112"/>
      <c r="J751" s="113">
        <f>+VLOOKUP(C751,'[8]Resumen Peso'!$B$1:$D$65536,3,0)</f>
        <v>3580.3470301369425</v>
      </c>
      <c r="N751" s="83"/>
      <c r="O751" s="83"/>
      <c r="P751" s="83"/>
      <c r="Q751" s="83"/>
      <c r="R751" s="83"/>
    </row>
    <row r="752" spans="1:18" x14ac:dyDescent="0.2">
      <c r="A752" s="104"/>
      <c r="B752" s="105">
        <f t="shared" si="11"/>
        <v>736</v>
      </c>
      <c r="C752" s="106" t="s">
        <v>779</v>
      </c>
      <c r="D752" s="107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108" t="s">
        <v>44</v>
      </c>
      <c r="F752" s="109">
        <v>0</v>
      </c>
      <c r="G752" s="110">
        <f>VLOOKUP(C752,'[8]Resumen Peso'!$B$1:$D$65536,3,0)*$C$14</f>
        <v>6337.3639268665584</v>
      </c>
      <c r="H752" s="111"/>
      <c r="I752" s="112"/>
      <c r="J752" s="113">
        <f>+VLOOKUP(C752,'[8]Resumen Peso'!$B$1:$D$65536,3,0)</f>
        <v>3934.8013861205</v>
      </c>
      <c r="N752" s="83"/>
      <c r="O752" s="83"/>
      <c r="P752" s="83"/>
      <c r="Q752" s="83"/>
      <c r="R752" s="83"/>
    </row>
    <row r="753" spans="1:18" x14ac:dyDescent="0.2">
      <c r="A753" s="104"/>
      <c r="B753" s="105">
        <f t="shared" si="11"/>
        <v>737</v>
      </c>
      <c r="C753" s="106" t="s">
        <v>780</v>
      </c>
      <c r="D753" s="107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108" t="s">
        <v>44</v>
      </c>
      <c r="F753" s="109">
        <v>0</v>
      </c>
      <c r="G753" s="110">
        <f>VLOOKUP(C753,'[8]Resumen Peso'!$B$1:$D$65536,3,0)*$C$14</f>
        <v>7011.4195630260547</v>
      </c>
      <c r="H753" s="111"/>
      <c r="I753" s="112"/>
      <c r="J753" s="113">
        <f>+VLOOKUP(C753,'[8]Resumen Peso'!$B$1:$D$65536,3,0)</f>
        <v>4353.3153111672682</v>
      </c>
      <c r="N753" s="83"/>
      <c r="O753" s="83"/>
      <c r="P753" s="83"/>
      <c r="Q753" s="83"/>
      <c r="R753" s="83"/>
    </row>
    <row r="754" spans="1:18" x14ac:dyDescent="0.2">
      <c r="A754" s="104"/>
      <c r="B754" s="105">
        <f t="shared" si="11"/>
        <v>738</v>
      </c>
      <c r="C754" s="106" t="s">
        <v>781</v>
      </c>
      <c r="D754" s="107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108" t="s">
        <v>44</v>
      </c>
      <c r="F754" s="109">
        <v>0</v>
      </c>
      <c r="G754" s="110">
        <f>VLOOKUP(C754,'[8]Resumen Peso'!$B$1:$D$65536,3,0)*$C$14</f>
        <v>7807.816885329682</v>
      </c>
      <c r="H754" s="111"/>
      <c r="I754" s="112"/>
      <c r="J754" s="113">
        <f>+VLOOKUP(C754,'[8]Resumen Peso'!$B$1:$D$65536,3,0)</f>
        <v>4847.7898788054208</v>
      </c>
      <c r="N754" s="83"/>
      <c r="O754" s="83"/>
      <c r="P754" s="83"/>
      <c r="Q754" s="83"/>
      <c r="R754" s="83"/>
    </row>
    <row r="755" spans="1:18" x14ac:dyDescent="0.2">
      <c r="A755" s="104"/>
      <c r="B755" s="105">
        <f t="shared" si="11"/>
        <v>739</v>
      </c>
      <c r="C755" s="106" t="s">
        <v>782</v>
      </c>
      <c r="D755" s="107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108" t="s">
        <v>44</v>
      </c>
      <c r="F755" s="109">
        <v>0</v>
      </c>
      <c r="G755" s="110">
        <f>VLOOKUP(C755,'[8]Resumen Peso'!$B$1:$D$65536,3,0)*$C$14</f>
        <v>8744.7549115692436</v>
      </c>
      <c r="H755" s="111"/>
      <c r="I755" s="112"/>
      <c r="J755" s="113">
        <f>+VLOOKUP(C755,'[8]Resumen Peso'!$B$1:$D$65536,3,0)</f>
        <v>5429.5246642620714</v>
      </c>
      <c r="N755" s="83"/>
      <c r="O755" s="83"/>
      <c r="P755" s="83"/>
      <c r="Q755" s="83"/>
      <c r="R755" s="83"/>
    </row>
    <row r="756" spans="1:18" x14ac:dyDescent="0.2">
      <c r="A756" s="104"/>
      <c r="B756" s="105">
        <f t="shared" si="11"/>
        <v>740</v>
      </c>
      <c r="C756" s="106" t="s">
        <v>783</v>
      </c>
      <c r="D756" s="107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108" t="s">
        <v>44</v>
      </c>
      <c r="F756" s="109">
        <v>0</v>
      </c>
      <c r="G756" s="110">
        <f>VLOOKUP(C756,'[8]Resumen Peso'!$B$1:$D$65536,3,0)*$C$14</f>
        <v>9027.6555407753931</v>
      </c>
      <c r="H756" s="111"/>
      <c r="I756" s="112"/>
      <c r="J756" s="113">
        <f>+VLOOKUP(C756,'[8]Resumen Peso'!$B$1:$D$65536,3,0)</f>
        <v>5605.1746349408277</v>
      </c>
      <c r="N756" s="83"/>
      <c r="O756" s="83"/>
      <c r="P756" s="83"/>
      <c r="Q756" s="83"/>
      <c r="R756" s="83"/>
    </row>
    <row r="757" spans="1:18" x14ac:dyDescent="0.2">
      <c r="A757" s="104"/>
      <c r="B757" s="105">
        <f t="shared" si="11"/>
        <v>741</v>
      </c>
      <c r="C757" s="106" t="s">
        <v>784</v>
      </c>
      <c r="D757" s="107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108" t="s">
        <v>44</v>
      </c>
      <c r="F757" s="109">
        <v>0</v>
      </c>
      <c r="G757" s="110">
        <f>VLOOKUP(C757,'[8]Resumen Peso'!$B$1:$D$65536,3,0)*$C$14</f>
        <v>10064.27596518996</v>
      </c>
      <c r="H757" s="111"/>
      <c r="I757" s="112"/>
      <c r="J757" s="113">
        <f>+VLOOKUP(C757,'[8]Resumen Peso'!$B$1:$D$65536,3,0)</f>
        <v>6248.8011537801867</v>
      </c>
      <c r="N757" s="83"/>
      <c r="O757" s="83"/>
      <c r="P757" s="83"/>
      <c r="Q757" s="83"/>
      <c r="R757" s="83"/>
    </row>
    <row r="758" spans="1:18" x14ac:dyDescent="0.2">
      <c r="A758" s="104"/>
      <c r="B758" s="105">
        <f t="shared" si="11"/>
        <v>742</v>
      </c>
      <c r="C758" s="106" t="s">
        <v>785</v>
      </c>
      <c r="D758" s="107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108" t="s">
        <v>44</v>
      </c>
      <c r="F758" s="109">
        <v>0</v>
      </c>
      <c r="G758" s="110">
        <f>VLOOKUP(C758,'[8]Resumen Peso'!$B$1:$D$65536,3,0)*$C$14</f>
        <v>11100.896389604524</v>
      </c>
      <c r="H758" s="111"/>
      <c r="I758" s="112"/>
      <c r="J758" s="113">
        <f>+VLOOKUP(C758,'[8]Resumen Peso'!$B$1:$D$65536,3,0)</f>
        <v>6892.4276726195458</v>
      </c>
      <c r="N758" s="83"/>
      <c r="O758" s="83"/>
      <c r="P758" s="83"/>
      <c r="Q758" s="83"/>
      <c r="R758" s="83"/>
    </row>
    <row r="759" spans="1:18" x14ac:dyDescent="0.2">
      <c r="A759" s="104"/>
      <c r="B759" s="105">
        <f t="shared" si="11"/>
        <v>743</v>
      </c>
      <c r="C759" s="106" t="s">
        <v>786</v>
      </c>
      <c r="D759" s="107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108" t="s">
        <v>44</v>
      </c>
      <c r="F759" s="109">
        <v>0</v>
      </c>
      <c r="G759" s="110">
        <f>VLOOKUP(C759,'[8]Resumen Peso'!$B$1:$D$65536,3,0)*$C$14</f>
        <v>3659.2070449661951</v>
      </c>
      <c r="H759" s="111"/>
      <c r="I759" s="112"/>
      <c r="J759" s="113">
        <f>+VLOOKUP(C759,'[8]Resumen Peso'!$B$1:$D$65536,3,0)</f>
        <v>2271.9624624356939</v>
      </c>
      <c r="N759" s="83"/>
      <c r="O759" s="83"/>
      <c r="P759" s="83"/>
      <c r="Q759" s="83"/>
      <c r="R759" s="83"/>
    </row>
    <row r="760" spans="1:18" x14ac:dyDescent="0.2">
      <c r="A760" s="104"/>
      <c r="B760" s="105">
        <f t="shared" si="11"/>
        <v>744</v>
      </c>
      <c r="C760" s="106" t="s">
        <v>787</v>
      </c>
      <c r="D760" s="107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108" t="s">
        <v>44</v>
      </c>
      <c r="F760" s="109">
        <v>0</v>
      </c>
      <c r="G760" s="110">
        <f>VLOOKUP(C760,'[8]Resumen Peso'!$B$1:$D$65536,3,0)*$C$14</f>
        <v>4186.6603127090702</v>
      </c>
      <c r="H760" s="111"/>
      <c r="I760" s="112"/>
      <c r="J760" s="113">
        <f>+VLOOKUP(C760,'[8]Resumen Peso'!$B$1:$D$65536,3,0)</f>
        <v>2599.4525471111092</v>
      </c>
      <c r="N760" s="83"/>
      <c r="O760" s="83"/>
      <c r="P760" s="83"/>
      <c r="Q760" s="83"/>
      <c r="R760" s="83"/>
    </row>
    <row r="761" spans="1:18" x14ac:dyDescent="0.2">
      <c r="A761" s="104"/>
      <c r="B761" s="105">
        <f t="shared" si="11"/>
        <v>745</v>
      </c>
      <c r="C761" s="106" t="s">
        <v>788</v>
      </c>
      <c r="D761" s="107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108" t="s">
        <v>44</v>
      </c>
      <c r="F761" s="109">
        <v>0</v>
      </c>
      <c r="G761" s="110">
        <f>VLOOKUP(C761,'[8]Resumen Peso'!$B$1:$D$65536,3,0)*$C$14</f>
        <v>4709.4041762756697</v>
      </c>
      <c r="H761" s="111"/>
      <c r="I761" s="112"/>
      <c r="J761" s="113">
        <f>+VLOOKUP(C761,'[8]Resumen Peso'!$B$1:$D$65536,3,0)</f>
        <v>2924.0186131733512</v>
      </c>
      <c r="N761" s="83"/>
      <c r="O761" s="83"/>
      <c r="P761" s="83"/>
      <c r="Q761" s="83"/>
      <c r="R761" s="83"/>
    </row>
    <row r="762" spans="1:18" x14ac:dyDescent="0.2">
      <c r="A762" s="104"/>
      <c r="B762" s="105">
        <f t="shared" si="11"/>
        <v>746</v>
      </c>
      <c r="C762" s="106" t="s">
        <v>789</v>
      </c>
      <c r="D762" s="107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108" t="s">
        <v>44</v>
      </c>
      <c r="F762" s="109">
        <v>0</v>
      </c>
      <c r="G762" s="110">
        <f>VLOOKUP(C762,'[8]Resumen Peso'!$B$1:$D$65536,3,0)*$C$14</f>
        <v>5227.4386356659934</v>
      </c>
      <c r="H762" s="111"/>
      <c r="I762" s="112"/>
      <c r="J762" s="113">
        <f>+VLOOKUP(C762,'[8]Resumen Peso'!$B$1:$D$65536,3,0)</f>
        <v>3245.66066062242</v>
      </c>
      <c r="N762" s="83"/>
      <c r="O762" s="83"/>
      <c r="P762" s="83"/>
      <c r="Q762" s="83"/>
      <c r="R762" s="83"/>
    </row>
    <row r="763" spans="1:18" x14ac:dyDescent="0.2">
      <c r="A763" s="104"/>
      <c r="B763" s="105">
        <f t="shared" si="11"/>
        <v>747</v>
      </c>
      <c r="C763" s="106" t="s">
        <v>790</v>
      </c>
      <c r="D763" s="107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108" t="s">
        <v>44</v>
      </c>
      <c r="F763" s="109">
        <v>0</v>
      </c>
      <c r="G763" s="110">
        <f>VLOOKUP(C763,'[8]Resumen Peso'!$B$1:$D$65536,3,0)*$C$14</f>
        <v>5745.4730950563162</v>
      </c>
      <c r="H763" s="111"/>
      <c r="I763" s="112"/>
      <c r="J763" s="113">
        <f>+VLOOKUP(C763,'[8]Resumen Peso'!$B$1:$D$65536,3,0)</f>
        <v>3567.3027080714883</v>
      </c>
      <c r="N763" s="83"/>
      <c r="O763" s="83"/>
      <c r="P763" s="83"/>
      <c r="Q763" s="83"/>
      <c r="R763" s="83"/>
    </row>
    <row r="764" spans="1:18" x14ac:dyDescent="0.2">
      <c r="A764" s="104"/>
      <c r="B764" s="105">
        <f t="shared" si="11"/>
        <v>748</v>
      </c>
      <c r="C764" s="106" t="s">
        <v>791</v>
      </c>
      <c r="D764" s="107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108" t="s">
        <v>44</v>
      </c>
      <c r="F764" s="109">
        <v>0</v>
      </c>
      <c r="G764" s="110">
        <f>VLOOKUP(C764,'[8]Resumen Peso'!$B$1:$D$65536,3,0)*$C$14</f>
        <v>6441.1368611674061</v>
      </c>
      <c r="H764" s="111"/>
      <c r="I764" s="112"/>
      <c r="J764" s="113">
        <f>+VLOOKUP(C764,'[8]Resumen Peso'!$B$1:$D$65536,3,0)</f>
        <v>3999.2328895722294</v>
      </c>
      <c r="N764" s="83"/>
      <c r="O764" s="83"/>
      <c r="P764" s="83"/>
      <c r="Q764" s="83"/>
      <c r="R764" s="83"/>
    </row>
    <row r="765" spans="1:18" x14ac:dyDescent="0.2">
      <c r="A765" s="104"/>
      <c r="B765" s="105">
        <f t="shared" si="11"/>
        <v>749</v>
      </c>
      <c r="C765" s="106" t="s">
        <v>792</v>
      </c>
      <c r="D765" s="107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108" t="s">
        <v>44</v>
      </c>
      <c r="F765" s="109">
        <v>0</v>
      </c>
      <c r="G765" s="110">
        <f>VLOOKUP(C765,'[8]Resumen Peso'!$B$1:$D$65536,3,0)*$C$14</f>
        <v>7148.8755395864664</v>
      </c>
      <c r="H765" s="111"/>
      <c r="I765" s="112"/>
      <c r="J765" s="113">
        <f>+VLOOKUP(C765,'[8]Resumen Peso'!$B$1:$D$65536,3,0)</f>
        <v>4438.660254797147</v>
      </c>
      <c r="N765" s="83"/>
      <c r="O765" s="83"/>
      <c r="P765" s="83"/>
      <c r="Q765" s="83"/>
      <c r="R765" s="83"/>
    </row>
    <row r="766" spans="1:18" x14ac:dyDescent="0.2">
      <c r="A766" s="104"/>
      <c r="B766" s="105">
        <f t="shared" si="11"/>
        <v>750</v>
      </c>
      <c r="C766" s="106" t="s">
        <v>793</v>
      </c>
      <c r="D766" s="107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108" t="s">
        <v>44</v>
      </c>
      <c r="F766" s="109">
        <v>0</v>
      </c>
      <c r="G766" s="110">
        <f>VLOOKUP(C766,'[8]Resumen Peso'!$B$1:$D$65536,3,0)*$C$14</f>
        <v>7856.6142180055267</v>
      </c>
      <c r="H766" s="111"/>
      <c r="I766" s="112"/>
      <c r="J766" s="113">
        <f>+VLOOKUP(C766,'[8]Resumen Peso'!$B$1:$D$65536,3,0)</f>
        <v>4878.0876200220646</v>
      </c>
      <c r="N766" s="83"/>
      <c r="O766" s="83"/>
      <c r="P766" s="83"/>
      <c r="Q766" s="83"/>
      <c r="R766" s="83"/>
    </row>
    <row r="767" spans="1:18" x14ac:dyDescent="0.2">
      <c r="A767" s="104"/>
      <c r="B767" s="105">
        <f t="shared" si="11"/>
        <v>751</v>
      </c>
      <c r="C767" s="106" t="s">
        <v>794</v>
      </c>
      <c r="D767" s="107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108" t="s">
        <v>44</v>
      </c>
      <c r="F767" s="109">
        <v>0</v>
      </c>
      <c r="G767" s="110">
        <f>VLOOKUP(C767,'[8]Resumen Peso'!$B$1:$D$65536,3,0)*$C$14</f>
        <v>8692.2605775788688</v>
      </c>
      <c r="H767" s="111"/>
      <c r="I767" s="112"/>
      <c r="J767" s="113">
        <f>+VLOOKUP(C767,'[8]Resumen Peso'!$B$1:$D$65536,3,0)</f>
        <v>5396.9314945258129</v>
      </c>
      <c r="N767" s="83"/>
      <c r="O767" s="83"/>
      <c r="P767" s="83"/>
      <c r="Q767" s="83"/>
      <c r="R767" s="83"/>
    </row>
    <row r="768" spans="1:18" x14ac:dyDescent="0.2">
      <c r="A768" s="104"/>
      <c r="B768" s="105">
        <f t="shared" si="11"/>
        <v>752</v>
      </c>
      <c r="C768" s="106" t="s">
        <v>795</v>
      </c>
      <c r="D768" s="107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108" t="s">
        <v>44</v>
      </c>
      <c r="F768" s="109">
        <v>0</v>
      </c>
      <c r="G768" s="110">
        <f>VLOOKUP(C768,'[8]Resumen Peso'!$B$1:$D$65536,3,0)*$C$14</f>
        <v>9679.5774806000754</v>
      </c>
      <c r="H768" s="111"/>
      <c r="I768" s="112"/>
      <c r="J768" s="113">
        <f>+VLOOKUP(C768,'[8]Resumen Peso'!$B$1:$D$65536,3,0)</f>
        <v>6009.9459849953373</v>
      </c>
      <c r="N768" s="83"/>
      <c r="O768" s="83"/>
      <c r="P768" s="83"/>
      <c r="Q768" s="83"/>
      <c r="R768" s="83"/>
    </row>
    <row r="769" spans="1:18" x14ac:dyDescent="0.2">
      <c r="A769" s="104"/>
      <c r="B769" s="105">
        <f t="shared" si="11"/>
        <v>753</v>
      </c>
      <c r="C769" s="106" t="s">
        <v>796</v>
      </c>
      <c r="D769" s="107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108" t="s">
        <v>44</v>
      </c>
      <c r="F769" s="109">
        <v>0</v>
      </c>
      <c r="G769" s="110">
        <f>VLOOKUP(C769,'[8]Resumen Peso'!$B$1:$D$65536,3,0)*$C$14</f>
        <v>10841.126778272086</v>
      </c>
      <c r="H769" s="111"/>
      <c r="I769" s="112"/>
      <c r="J769" s="113">
        <f>+VLOOKUP(C769,'[8]Resumen Peso'!$B$1:$D$65536,3,0)</f>
        <v>6731.1395031947786</v>
      </c>
      <c r="N769" s="83"/>
      <c r="O769" s="83"/>
      <c r="P769" s="83"/>
      <c r="Q769" s="83"/>
      <c r="R769" s="83"/>
    </row>
    <row r="770" spans="1:18" x14ac:dyDescent="0.2">
      <c r="A770" s="104"/>
      <c r="B770" s="105">
        <f t="shared" si="11"/>
        <v>754</v>
      </c>
      <c r="C770" s="106" t="s">
        <v>797</v>
      </c>
      <c r="D770" s="107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108" t="s">
        <v>44</v>
      </c>
      <c r="F770" s="109">
        <v>0</v>
      </c>
      <c r="G770" s="110">
        <f>VLOOKUP(C770,'[8]Resumen Peso'!$B$1:$D$65536,3,0)*$C$14</f>
        <v>11191.846909126669</v>
      </c>
      <c r="H770" s="111"/>
      <c r="I770" s="112"/>
      <c r="J770" s="113">
        <f>+VLOOKUP(C770,'[8]Resumen Peso'!$B$1:$D$65536,3,0)</f>
        <v>6948.8978760691143</v>
      </c>
      <c r="N770" s="83"/>
      <c r="O770" s="83"/>
      <c r="P770" s="83"/>
      <c r="Q770" s="83"/>
      <c r="R770" s="83"/>
    </row>
    <row r="771" spans="1:18" x14ac:dyDescent="0.2">
      <c r="A771" s="104"/>
      <c r="B771" s="105">
        <f t="shared" si="11"/>
        <v>755</v>
      </c>
      <c r="C771" s="106" t="s">
        <v>798</v>
      </c>
      <c r="D771" s="107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108" t="s">
        <v>44</v>
      </c>
      <c r="F771" s="109">
        <v>0</v>
      </c>
      <c r="G771" s="110">
        <f>VLOOKUP(C771,'[8]Resumen Peso'!$B$1:$D$65536,3,0)*$C$14</f>
        <v>12476.975372493498</v>
      </c>
      <c r="H771" s="111"/>
      <c r="I771" s="112"/>
      <c r="J771" s="113">
        <f>+VLOOKUP(C771,'[8]Resumen Peso'!$B$1:$D$65536,3,0)</f>
        <v>7746.8203746589897</v>
      </c>
      <c r="N771" s="83"/>
      <c r="O771" s="83"/>
      <c r="P771" s="83"/>
      <c r="Q771" s="83"/>
      <c r="R771" s="83"/>
    </row>
    <row r="772" spans="1:18" x14ac:dyDescent="0.2">
      <c r="A772" s="104"/>
      <c r="B772" s="105">
        <f t="shared" si="11"/>
        <v>756</v>
      </c>
      <c r="C772" s="106" t="s">
        <v>799</v>
      </c>
      <c r="D772" s="107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108" t="s">
        <v>44</v>
      </c>
      <c r="F772" s="109">
        <v>0</v>
      </c>
      <c r="G772" s="110">
        <f>VLOOKUP(C772,'[8]Resumen Peso'!$B$1:$D$65536,3,0)*$C$14</f>
        <v>13762.103835860329</v>
      </c>
      <c r="H772" s="111"/>
      <c r="I772" s="112"/>
      <c r="J772" s="113">
        <f>+VLOOKUP(C772,'[8]Resumen Peso'!$B$1:$D$65536,3,0)</f>
        <v>8544.7428732488661</v>
      </c>
      <c r="N772" s="83"/>
      <c r="O772" s="83"/>
      <c r="P772" s="83"/>
      <c r="Q772" s="83"/>
      <c r="R772" s="83"/>
    </row>
    <row r="773" spans="1:18" x14ac:dyDescent="0.2">
      <c r="A773" s="104"/>
      <c r="B773" s="105">
        <f t="shared" si="11"/>
        <v>757</v>
      </c>
      <c r="C773" s="106" t="s">
        <v>800</v>
      </c>
      <c r="D773" s="107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108" t="s">
        <v>44</v>
      </c>
      <c r="F773" s="109">
        <v>0</v>
      </c>
      <c r="G773" s="110">
        <f>VLOOKUP(C773,'[8]Resumen Peso'!$B$1:$D$65536,3,0)*$C$14</f>
        <v>3782.0282484859781</v>
      </c>
      <c r="H773" s="111"/>
      <c r="I773" s="112"/>
      <c r="J773" s="113">
        <f>+VLOOKUP(C773,'[8]Resumen Peso'!$B$1:$D$65536,3,0)</f>
        <v>2348.2208322297702</v>
      </c>
      <c r="N773" s="83"/>
      <c r="O773" s="83"/>
      <c r="P773" s="83"/>
      <c r="Q773" s="83"/>
      <c r="R773" s="83"/>
    </row>
    <row r="774" spans="1:18" x14ac:dyDescent="0.2">
      <c r="A774" s="104"/>
      <c r="B774" s="105">
        <f t="shared" si="11"/>
        <v>758</v>
      </c>
      <c r="C774" s="106" t="s">
        <v>801</v>
      </c>
      <c r="D774" s="107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108" t="s">
        <v>44</v>
      </c>
      <c r="F774" s="109">
        <v>0</v>
      </c>
      <c r="G774" s="110">
        <f>VLOOKUP(C774,'[8]Resumen Peso'!$B$1:$D$65536,3,0)*$C$14</f>
        <v>4327.1854734929657</v>
      </c>
      <c r="H774" s="111"/>
      <c r="I774" s="112"/>
      <c r="J774" s="113">
        <f>+VLOOKUP(C774,'[8]Resumen Peso'!$B$1:$D$65536,3,0)</f>
        <v>2686.7031143529803</v>
      </c>
      <c r="N774" s="83"/>
      <c r="O774" s="83"/>
      <c r="P774" s="83"/>
      <c r="Q774" s="83"/>
      <c r="R774" s="83"/>
    </row>
    <row r="775" spans="1:18" x14ac:dyDescent="0.2">
      <c r="A775" s="104"/>
      <c r="B775" s="105">
        <f t="shared" si="11"/>
        <v>759</v>
      </c>
      <c r="C775" s="106" t="s">
        <v>802</v>
      </c>
      <c r="D775" s="107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108" t="s">
        <v>44</v>
      </c>
      <c r="F775" s="109">
        <v>0</v>
      </c>
      <c r="G775" s="110">
        <f>VLOOKUP(C775,'[8]Resumen Peso'!$B$1:$D$65536,3,0)*$C$14</f>
        <v>4867.4752232766768</v>
      </c>
      <c r="H775" s="111"/>
      <c r="I775" s="112"/>
      <c r="J775" s="113">
        <f>+VLOOKUP(C775,'[8]Resumen Peso'!$B$1:$D$65536,3,0)</f>
        <v>3022.1632332429476</v>
      </c>
      <c r="N775" s="83"/>
      <c r="O775" s="83"/>
      <c r="P775" s="83"/>
      <c r="Q775" s="83"/>
      <c r="R775" s="83"/>
    </row>
    <row r="776" spans="1:18" x14ac:dyDescent="0.2">
      <c r="A776" s="104"/>
      <c r="B776" s="105">
        <f t="shared" si="11"/>
        <v>760</v>
      </c>
      <c r="C776" s="106" t="s">
        <v>803</v>
      </c>
      <c r="D776" s="107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108" t="s">
        <v>44</v>
      </c>
      <c r="F776" s="109">
        <v>0</v>
      </c>
      <c r="G776" s="110">
        <f>VLOOKUP(C776,'[8]Resumen Peso'!$B$1:$D$65536,3,0)*$C$14</f>
        <v>5402.8974978371125</v>
      </c>
      <c r="H776" s="111"/>
      <c r="I776" s="112"/>
      <c r="J776" s="113">
        <f>+VLOOKUP(C776,'[8]Resumen Peso'!$B$1:$D$65536,3,0)</f>
        <v>3354.6011888996723</v>
      </c>
      <c r="N776" s="83"/>
      <c r="O776" s="83"/>
      <c r="P776" s="83"/>
      <c r="Q776" s="83"/>
      <c r="R776" s="83"/>
    </row>
    <row r="777" spans="1:18" x14ac:dyDescent="0.2">
      <c r="A777" s="104"/>
      <c r="B777" s="105">
        <f t="shared" si="11"/>
        <v>761</v>
      </c>
      <c r="C777" s="106" t="s">
        <v>804</v>
      </c>
      <c r="D777" s="107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108" t="s">
        <v>44</v>
      </c>
      <c r="F777" s="109">
        <v>0</v>
      </c>
      <c r="G777" s="110">
        <f>VLOOKUP(C777,'[8]Resumen Peso'!$B$1:$D$65536,3,0)*$C$14</f>
        <v>5938.3197723975463</v>
      </c>
      <c r="H777" s="111"/>
      <c r="I777" s="112"/>
      <c r="J777" s="113">
        <f>+VLOOKUP(C777,'[8]Resumen Peso'!$B$1:$D$65536,3,0)</f>
        <v>3687.039144556396</v>
      </c>
      <c r="N777" s="83"/>
      <c r="O777" s="83"/>
      <c r="P777" s="83"/>
      <c r="Q777" s="83"/>
      <c r="R777" s="83"/>
    </row>
    <row r="778" spans="1:18" x14ac:dyDescent="0.2">
      <c r="A778" s="104"/>
      <c r="B778" s="105">
        <f t="shared" si="11"/>
        <v>762</v>
      </c>
      <c r="C778" s="106" t="s">
        <v>805</v>
      </c>
      <c r="D778" s="107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108" t="s">
        <v>44</v>
      </c>
      <c r="F778" s="109">
        <v>0</v>
      </c>
      <c r="G778" s="110">
        <f>VLOOKUP(C778,'[8]Resumen Peso'!$B$1:$D$65536,3,0)*$C$14</f>
        <v>6657.3334774295308</v>
      </c>
      <c r="H778" s="111"/>
      <c r="I778" s="112"/>
      <c r="J778" s="113">
        <f>+VLOOKUP(C778,'[8]Resumen Peso'!$B$1:$D$65536,3,0)</f>
        <v>4133.4670530445783</v>
      </c>
      <c r="N778" s="83"/>
      <c r="O778" s="83"/>
      <c r="P778" s="83"/>
      <c r="Q778" s="83"/>
      <c r="R778" s="83"/>
    </row>
    <row r="779" spans="1:18" x14ac:dyDescent="0.2">
      <c r="A779" s="104"/>
      <c r="B779" s="105">
        <f t="shared" si="11"/>
        <v>763</v>
      </c>
      <c r="C779" s="106" t="s">
        <v>806</v>
      </c>
      <c r="D779" s="107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108" t="s">
        <v>44</v>
      </c>
      <c r="F779" s="109">
        <v>0</v>
      </c>
      <c r="G779" s="110">
        <f>VLOOKUP(C779,'[8]Resumen Peso'!$B$1:$D$65536,3,0)*$C$14</f>
        <v>7388.8273889339962</v>
      </c>
      <c r="H779" s="111"/>
      <c r="I779" s="112"/>
      <c r="J779" s="113">
        <f>+VLOOKUP(C779,'[8]Resumen Peso'!$B$1:$D$65536,3,0)</f>
        <v>4587.6437880627946</v>
      </c>
      <c r="N779" s="83"/>
      <c r="O779" s="83"/>
      <c r="P779" s="83"/>
      <c r="Q779" s="83"/>
      <c r="R779" s="83"/>
    </row>
    <row r="780" spans="1:18" x14ac:dyDescent="0.2">
      <c r="A780" s="104"/>
      <c r="B780" s="105">
        <f t="shared" si="11"/>
        <v>764</v>
      </c>
      <c r="C780" s="106" t="s">
        <v>807</v>
      </c>
      <c r="D780" s="107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108" t="s">
        <v>44</v>
      </c>
      <c r="F780" s="109">
        <v>0</v>
      </c>
      <c r="G780" s="110">
        <f>VLOOKUP(C780,'[8]Resumen Peso'!$B$1:$D$65536,3,0)*$C$14</f>
        <v>8120.3213004384615</v>
      </c>
      <c r="H780" s="111"/>
      <c r="I780" s="112"/>
      <c r="J780" s="113">
        <f>+VLOOKUP(C780,'[8]Resumen Peso'!$B$1:$D$65536,3,0)</f>
        <v>5041.8205230810108</v>
      </c>
      <c r="N780" s="83"/>
      <c r="O780" s="83"/>
      <c r="P780" s="83"/>
      <c r="Q780" s="83"/>
      <c r="R780" s="83"/>
    </row>
    <row r="781" spans="1:18" x14ac:dyDescent="0.2">
      <c r="A781" s="104"/>
      <c r="B781" s="105">
        <f t="shared" si="11"/>
        <v>765</v>
      </c>
      <c r="C781" s="106" t="s">
        <v>808</v>
      </c>
      <c r="D781" s="107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108" t="s">
        <v>44</v>
      </c>
      <c r="F781" s="109">
        <v>0</v>
      </c>
      <c r="G781" s="110">
        <f>VLOOKUP(C781,'[8]Resumen Peso'!$B$1:$D$65536,3,0)*$C$14</f>
        <v>8984.0161115857336</v>
      </c>
      <c r="H781" s="111"/>
      <c r="I781" s="112"/>
      <c r="J781" s="113">
        <f>+VLOOKUP(C781,'[8]Resumen Peso'!$B$1:$D$65536,3,0)</f>
        <v>5578.0793807552473</v>
      </c>
      <c r="N781" s="83"/>
      <c r="O781" s="83"/>
      <c r="P781" s="83"/>
      <c r="Q781" s="83"/>
      <c r="R781" s="83"/>
    </row>
    <row r="782" spans="1:18" x14ac:dyDescent="0.2">
      <c r="A782" s="104"/>
      <c r="B782" s="105">
        <f t="shared" si="11"/>
        <v>766</v>
      </c>
      <c r="C782" s="106" t="s">
        <v>809</v>
      </c>
      <c r="D782" s="107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108" t="s">
        <v>44</v>
      </c>
      <c r="F782" s="109">
        <v>0</v>
      </c>
      <c r="G782" s="110">
        <f>VLOOKUP(C782,'[8]Resumen Peso'!$B$1:$D$65536,3,0)*$C$14</f>
        <v>10004.472284616631</v>
      </c>
      <c r="H782" s="111"/>
      <c r="I782" s="112"/>
      <c r="J782" s="113">
        <f>+VLOOKUP(C782,'[8]Resumen Peso'!$B$1:$D$65536,3,0)</f>
        <v>6211.669689037024</v>
      </c>
      <c r="N782" s="83"/>
      <c r="O782" s="83"/>
      <c r="P782" s="83"/>
      <c r="Q782" s="83"/>
      <c r="R782" s="83"/>
    </row>
    <row r="783" spans="1:18" x14ac:dyDescent="0.2">
      <c r="A783" s="104"/>
      <c r="B783" s="105">
        <f t="shared" si="11"/>
        <v>767</v>
      </c>
      <c r="C783" s="106" t="s">
        <v>810</v>
      </c>
      <c r="D783" s="107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108" t="s">
        <v>44</v>
      </c>
      <c r="F783" s="109">
        <v>0</v>
      </c>
      <c r="G783" s="110">
        <f>VLOOKUP(C783,'[8]Resumen Peso'!$B$1:$D$65536,3,0)*$C$14</f>
        <v>11205.008958770628</v>
      </c>
      <c r="H783" s="111"/>
      <c r="I783" s="112"/>
      <c r="J783" s="113">
        <f>+VLOOKUP(C783,'[8]Resumen Peso'!$B$1:$D$65536,3,0)</f>
        <v>6957.0700517214673</v>
      </c>
      <c r="N783" s="83"/>
      <c r="O783" s="83"/>
      <c r="P783" s="83"/>
      <c r="Q783" s="83"/>
      <c r="R783" s="83"/>
    </row>
    <row r="784" spans="1:18" x14ac:dyDescent="0.2">
      <c r="A784" s="104"/>
      <c r="B784" s="105">
        <f t="shared" si="11"/>
        <v>768</v>
      </c>
      <c r="C784" s="106" t="s">
        <v>811</v>
      </c>
      <c r="D784" s="107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108" t="s">
        <v>44</v>
      </c>
      <c r="F784" s="109">
        <v>0</v>
      </c>
      <c r="G784" s="110">
        <f>VLOOKUP(C784,'[8]Resumen Peso'!$B$1:$D$65536,3,0)*$C$14</f>
        <v>11567.50100305914</v>
      </c>
      <c r="H784" s="111"/>
      <c r="I784" s="112"/>
      <c r="J784" s="113">
        <f>+VLOOKUP(C784,'[8]Resumen Peso'!$B$1:$D$65536,3,0)</f>
        <v>7182.1374795643451</v>
      </c>
      <c r="N784" s="83"/>
      <c r="O784" s="83"/>
      <c r="P784" s="83"/>
      <c r="Q784" s="83"/>
      <c r="R784" s="83"/>
    </row>
    <row r="785" spans="1:18" x14ac:dyDescent="0.2">
      <c r="A785" s="104"/>
      <c r="B785" s="105">
        <f t="shared" si="11"/>
        <v>769</v>
      </c>
      <c r="C785" s="106" t="s">
        <v>812</v>
      </c>
      <c r="D785" s="107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108" t="s">
        <v>44</v>
      </c>
      <c r="F785" s="109">
        <v>0</v>
      </c>
      <c r="G785" s="110">
        <f>VLOOKUP(C785,'[8]Resumen Peso'!$B$1:$D$65536,3,0)*$C$14</f>
        <v>12895.764774870837</v>
      </c>
      <c r="H785" s="111"/>
      <c r="I785" s="112"/>
      <c r="J785" s="113">
        <f>+VLOOKUP(C785,'[8]Resumen Peso'!$B$1:$D$65536,3,0)</f>
        <v>8006.8422291687239</v>
      </c>
      <c r="N785" s="83"/>
      <c r="O785" s="83"/>
      <c r="P785" s="83"/>
      <c r="Q785" s="83"/>
      <c r="R785" s="83"/>
    </row>
    <row r="786" spans="1:18" x14ac:dyDescent="0.2">
      <c r="A786" s="104"/>
      <c r="B786" s="105">
        <f t="shared" ref="B786:B849" si="12">1+B785</f>
        <v>770</v>
      </c>
      <c r="C786" s="106" t="s">
        <v>813</v>
      </c>
      <c r="D786" s="107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108" t="s">
        <v>44</v>
      </c>
      <c r="F786" s="109">
        <v>0</v>
      </c>
      <c r="G786" s="110">
        <f>VLOOKUP(C786,'[8]Resumen Peso'!$B$1:$D$65536,3,0)*$C$14</f>
        <v>14224.028546682532</v>
      </c>
      <c r="H786" s="111"/>
      <c r="I786" s="112"/>
      <c r="J786" s="113">
        <f>+VLOOKUP(C786,'[8]Resumen Peso'!$B$1:$D$65536,3,0)</f>
        <v>8831.5469787731017</v>
      </c>
      <c r="N786" s="83"/>
      <c r="O786" s="83"/>
      <c r="P786" s="83"/>
      <c r="Q786" s="83"/>
      <c r="R786" s="83"/>
    </row>
    <row r="787" spans="1:18" x14ac:dyDescent="0.2">
      <c r="A787" s="104"/>
      <c r="B787" s="105">
        <f t="shared" si="12"/>
        <v>771</v>
      </c>
      <c r="C787" s="106" t="s">
        <v>814</v>
      </c>
      <c r="D787" s="107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108" t="s">
        <v>44</v>
      </c>
      <c r="F787" s="109">
        <v>0</v>
      </c>
      <c r="G787" s="110">
        <f>VLOOKUP(C787,'[8]Resumen Peso'!$B$1:$D$65536,3,0)*$C$14</f>
        <v>3280.7218377220552</v>
      </c>
      <c r="H787" s="111"/>
      <c r="I787" s="112"/>
      <c r="J787" s="113">
        <f>+VLOOKUP(C787,'[8]Resumen Peso'!$B$1:$D$65536,3,0)</f>
        <v>2036.9650510077695</v>
      </c>
      <c r="N787" s="83"/>
      <c r="O787" s="83"/>
      <c r="P787" s="83"/>
      <c r="Q787" s="83"/>
      <c r="R787" s="83"/>
    </row>
    <row r="788" spans="1:18" x14ac:dyDescent="0.2">
      <c r="A788" s="104"/>
      <c r="B788" s="105">
        <f t="shared" si="12"/>
        <v>772</v>
      </c>
      <c r="C788" s="106" t="s">
        <v>815</v>
      </c>
      <c r="D788" s="107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108" t="s">
        <v>44</v>
      </c>
      <c r="F788" s="109">
        <v>0</v>
      </c>
      <c r="G788" s="110">
        <f>VLOOKUP(C788,'[8]Resumen Peso'!$B$1:$D$65536,3,0)*$C$14</f>
        <v>3753.6186791955047</v>
      </c>
      <c r="H788" s="111"/>
      <c r="I788" s="112"/>
      <c r="J788" s="113">
        <f>+VLOOKUP(C788,'[8]Resumen Peso'!$B$1:$D$65536,3,0)</f>
        <v>2330.5816349368174</v>
      </c>
      <c r="N788" s="83"/>
      <c r="O788" s="83"/>
      <c r="P788" s="83"/>
      <c r="Q788" s="83"/>
      <c r="R788" s="83"/>
    </row>
    <row r="789" spans="1:18" x14ac:dyDescent="0.2">
      <c r="A789" s="104"/>
      <c r="B789" s="105">
        <f t="shared" si="12"/>
        <v>773</v>
      </c>
      <c r="C789" s="106" t="s">
        <v>816</v>
      </c>
      <c r="D789" s="107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108" t="s">
        <v>44</v>
      </c>
      <c r="F789" s="109">
        <v>0</v>
      </c>
      <c r="G789" s="110">
        <f>VLOOKUP(C789,'[8]Resumen Peso'!$B$1:$D$65536,3,0)*$C$14</f>
        <v>4222.2932274415125</v>
      </c>
      <c r="H789" s="111"/>
      <c r="I789" s="112"/>
      <c r="J789" s="113">
        <f>+VLOOKUP(C789,'[8]Resumen Peso'!$B$1:$D$65536,3,0)</f>
        <v>2621.5766422236416</v>
      </c>
      <c r="N789" s="83"/>
      <c r="O789" s="83"/>
      <c r="P789" s="83"/>
      <c r="Q789" s="83"/>
      <c r="R789" s="83"/>
    </row>
    <row r="790" spans="1:18" x14ac:dyDescent="0.2">
      <c r="A790" s="104"/>
      <c r="B790" s="105">
        <f t="shared" si="12"/>
        <v>774</v>
      </c>
      <c r="C790" s="106" t="s">
        <v>817</v>
      </c>
      <c r="D790" s="107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108" t="s">
        <v>44</v>
      </c>
      <c r="F790" s="109">
        <v>0</v>
      </c>
      <c r="G790" s="110">
        <f>VLOOKUP(C790,'[8]Resumen Peso'!$B$1:$D$65536,3,0)*$C$14</f>
        <v>4686.7454824600791</v>
      </c>
      <c r="H790" s="111"/>
      <c r="I790" s="112"/>
      <c r="J790" s="113">
        <f>+VLOOKUP(C790,'[8]Resumen Peso'!$B$1:$D$65536,3,0)</f>
        <v>2909.9500728682424</v>
      </c>
      <c r="N790" s="83"/>
      <c r="O790" s="83"/>
      <c r="P790" s="83"/>
      <c r="Q790" s="83"/>
      <c r="R790" s="83"/>
    </row>
    <row r="791" spans="1:18" x14ac:dyDescent="0.2">
      <c r="A791" s="104"/>
      <c r="B791" s="105">
        <f t="shared" si="12"/>
        <v>775</v>
      </c>
      <c r="C791" s="106" t="s">
        <v>818</v>
      </c>
      <c r="D791" s="107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108" t="s">
        <v>44</v>
      </c>
      <c r="F791" s="109">
        <v>0</v>
      </c>
      <c r="G791" s="110">
        <f>VLOOKUP(C791,'[8]Resumen Peso'!$B$1:$D$65536,3,0)*$C$14</f>
        <v>5151.1977374786456</v>
      </c>
      <c r="H791" s="111"/>
      <c r="I791" s="112"/>
      <c r="J791" s="113">
        <f>+VLOOKUP(C791,'[8]Resumen Peso'!$B$1:$D$65536,3,0)</f>
        <v>3198.3235035128428</v>
      </c>
      <c r="N791" s="83"/>
      <c r="O791" s="83"/>
      <c r="P791" s="83"/>
      <c r="Q791" s="83"/>
      <c r="R791" s="83"/>
    </row>
    <row r="792" spans="1:18" x14ac:dyDescent="0.2">
      <c r="A792" s="104"/>
      <c r="B792" s="105">
        <f t="shared" si="12"/>
        <v>776</v>
      </c>
      <c r="C792" s="106" t="s">
        <v>819</v>
      </c>
      <c r="D792" s="107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108" t="s">
        <v>44</v>
      </c>
      <c r="F792" s="109">
        <v>0</v>
      </c>
      <c r="G792" s="110">
        <f>VLOOKUP(C792,'[8]Resumen Peso'!$B$1:$D$65536,3,0)*$C$14</f>
        <v>5774.9064484498504</v>
      </c>
      <c r="H792" s="111"/>
      <c r="I792" s="112"/>
      <c r="J792" s="113">
        <f>+VLOOKUP(C792,'[8]Resumen Peso'!$B$1:$D$65536,3,0)</f>
        <v>3585.5775619488345</v>
      </c>
      <c r="N792" s="83"/>
      <c r="O792" s="83"/>
      <c r="P792" s="83"/>
      <c r="Q792" s="83"/>
      <c r="R792" s="83"/>
    </row>
    <row r="793" spans="1:18" x14ac:dyDescent="0.2">
      <c r="A793" s="104"/>
      <c r="B793" s="105">
        <f t="shared" si="12"/>
        <v>777</v>
      </c>
      <c r="C793" s="106" t="s">
        <v>820</v>
      </c>
      <c r="D793" s="107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108" t="s">
        <v>44</v>
      </c>
      <c r="F793" s="109">
        <v>0</v>
      </c>
      <c r="G793" s="110">
        <f>VLOOKUP(C793,'[8]Resumen Peso'!$B$1:$D$65536,3,0)*$C$14</f>
        <v>6409.4411192562156</v>
      </c>
      <c r="H793" s="111"/>
      <c r="I793" s="112"/>
      <c r="J793" s="113">
        <f>+VLOOKUP(C793,'[8]Resumen Peso'!$B$1:$D$65536,3,0)</f>
        <v>3979.5533428954877</v>
      </c>
      <c r="N793" s="83"/>
      <c r="O793" s="83"/>
      <c r="P793" s="83"/>
      <c r="Q793" s="83"/>
      <c r="R793" s="83"/>
    </row>
    <row r="794" spans="1:18" x14ac:dyDescent="0.2">
      <c r="A794" s="104"/>
      <c r="B794" s="105">
        <f t="shared" si="12"/>
        <v>778</v>
      </c>
      <c r="C794" s="106" t="s">
        <v>821</v>
      </c>
      <c r="D794" s="107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108" t="s">
        <v>44</v>
      </c>
      <c r="F794" s="109">
        <v>0</v>
      </c>
      <c r="G794" s="110">
        <f>VLOOKUP(C794,'[8]Resumen Peso'!$B$1:$D$65536,3,0)*$C$14</f>
        <v>7043.97579006258</v>
      </c>
      <c r="H794" s="111"/>
      <c r="I794" s="112"/>
      <c r="J794" s="113">
        <f>+VLOOKUP(C794,'[8]Resumen Peso'!$B$1:$D$65536,3,0)</f>
        <v>4373.5291238421405</v>
      </c>
      <c r="N794" s="83"/>
      <c r="O794" s="83"/>
      <c r="P794" s="83"/>
      <c r="Q794" s="83"/>
      <c r="R794" s="83"/>
    </row>
    <row r="795" spans="1:18" x14ac:dyDescent="0.2">
      <c r="A795" s="104"/>
      <c r="B795" s="105">
        <f t="shared" si="12"/>
        <v>779</v>
      </c>
      <c r="C795" s="106" t="s">
        <v>822</v>
      </c>
      <c r="D795" s="107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108" t="s">
        <v>44</v>
      </c>
      <c r="F795" s="109">
        <v>0</v>
      </c>
      <c r="G795" s="110">
        <f>VLOOKUP(C795,'[8]Resumen Peso'!$B$1:$D$65536,3,0)*$C$14</f>
        <v>7793.1881813746795</v>
      </c>
      <c r="H795" s="111"/>
      <c r="I795" s="112"/>
      <c r="J795" s="113">
        <f>+VLOOKUP(C795,'[8]Resumen Peso'!$B$1:$D$65536,3,0)</f>
        <v>4838.7070731998811</v>
      </c>
      <c r="N795" s="83"/>
      <c r="O795" s="83"/>
      <c r="P795" s="83"/>
      <c r="Q795" s="83"/>
      <c r="R795" s="83"/>
    </row>
    <row r="796" spans="1:18" x14ac:dyDescent="0.2">
      <c r="A796" s="104"/>
      <c r="B796" s="105">
        <f t="shared" si="12"/>
        <v>780</v>
      </c>
      <c r="C796" s="106" t="s">
        <v>823</v>
      </c>
      <c r="D796" s="107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108" t="s">
        <v>44</v>
      </c>
      <c r="F796" s="109">
        <v>0</v>
      </c>
      <c r="G796" s="110">
        <f>VLOOKUP(C796,'[8]Resumen Peso'!$B$1:$D$65536,3,0)*$C$14</f>
        <v>8678.3832754729156</v>
      </c>
      <c r="H796" s="111"/>
      <c r="I796" s="112"/>
      <c r="J796" s="113">
        <f>+VLOOKUP(C796,'[8]Resumen Peso'!$B$1:$D$65536,3,0)</f>
        <v>5388.3152262804906</v>
      </c>
      <c r="N796" s="83"/>
      <c r="O796" s="83"/>
      <c r="P796" s="83"/>
      <c r="Q796" s="83"/>
      <c r="R796" s="83"/>
    </row>
    <row r="797" spans="1:18" x14ac:dyDescent="0.2">
      <c r="A797" s="104"/>
      <c r="B797" s="105">
        <f t="shared" si="12"/>
        <v>781</v>
      </c>
      <c r="C797" s="106" t="s">
        <v>824</v>
      </c>
      <c r="D797" s="107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108" t="s">
        <v>44</v>
      </c>
      <c r="F797" s="109">
        <v>0</v>
      </c>
      <c r="G797" s="110">
        <f>VLOOKUP(C797,'[8]Resumen Peso'!$B$1:$D$65536,3,0)*$C$14</f>
        <v>9719.7892685296683</v>
      </c>
      <c r="H797" s="111"/>
      <c r="I797" s="112"/>
      <c r="J797" s="113">
        <f>+VLOOKUP(C797,'[8]Resumen Peso'!$B$1:$D$65536,3,0)</f>
        <v>6034.9130534341502</v>
      </c>
      <c r="N797" s="83"/>
      <c r="O797" s="83"/>
      <c r="P797" s="83"/>
      <c r="Q797" s="83"/>
      <c r="R797" s="83"/>
    </row>
    <row r="798" spans="1:18" x14ac:dyDescent="0.2">
      <c r="A798" s="104"/>
      <c r="B798" s="105">
        <f t="shared" si="12"/>
        <v>782</v>
      </c>
      <c r="C798" s="106" t="s">
        <v>825</v>
      </c>
      <c r="D798" s="107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108" t="s">
        <v>44</v>
      </c>
      <c r="F798" s="109">
        <v>0</v>
      </c>
      <c r="G798" s="110">
        <f>VLOOKUP(C798,'[8]Resumen Peso'!$B$1:$D$65536,3,0)*$C$14</f>
        <v>10034.233129749875</v>
      </c>
      <c r="H798" s="111"/>
      <c r="I798" s="112"/>
      <c r="J798" s="113">
        <f>+VLOOKUP(C798,'[8]Resumen Peso'!$B$1:$D$65536,3,0)</f>
        <v>6230.1478790279698</v>
      </c>
      <c r="N798" s="83"/>
      <c r="O798" s="83"/>
      <c r="P798" s="83"/>
      <c r="Q798" s="83"/>
      <c r="R798" s="83"/>
    </row>
    <row r="799" spans="1:18" x14ac:dyDescent="0.2">
      <c r="A799" s="104"/>
      <c r="B799" s="105">
        <f t="shared" si="12"/>
        <v>783</v>
      </c>
      <c r="C799" s="106" t="s">
        <v>826</v>
      </c>
      <c r="D799" s="107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108" t="s">
        <v>44</v>
      </c>
      <c r="F799" s="109">
        <v>0</v>
      </c>
      <c r="G799" s="110">
        <f>VLOOKUP(C799,'[8]Resumen Peso'!$B$1:$D$65536,3,0)*$C$14</f>
        <v>11186.436042084588</v>
      </c>
      <c r="H799" s="111"/>
      <c r="I799" s="112"/>
      <c r="J799" s="113">
        <f>+VLOOKUP(C799,'[8]Resumen Peso'!$B$1:$D$65536,3,0)</f>
        <v>6945.5383266755516</v>
      </c>
      <c r="N799" s="83"/>
      <c r="O799" s="83"/>
      <c r="P799" s="83"/>
      <c r="Q799" s="83"/>
      <c r="R799" s="83"/>
    </row>
    <row r="800" spans="1:18" x14ac:dyDescent="0.2">
      <c r="A800" s="104"/>
      <c r="B800" s="105">
        <f t="shared" si="12"/>
        <v>784</v>
      </c>
      <c r="C800" s="106" t="s">
        <v>827</v>
      </c>
      <c r="D800" s="107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108" t="s">
        <v>44</v>
      </c>
      <c r="F800" s="109">
        <v>0</v>
      </c>
      <c r="G800" s="110">
        <f>VLOOKUP(C800,'[8]Resumen Peso'!$B$1:$D$65536,3,0)*$C$14</f>
        <v>12338.638954419301</v>
      </c>
      <c r="H800" s="111"/>
      <c r="I800" s="112"/>
      <c r="J800" s="113">
        <f>+VLOOKUP(C800,'[8]Resumen Peso'!$B$1:$D$65536,3,0)</f>
        <v>7660.9287743231334</v>
      </c>
      <c r="N800" s="83"/>
      <c r="O800" s="83"/>
      <c r="P800" s="83"/>
      <c r="Q800" s="83"/>
      <c r="R800" s="83"/>
    </row>
    <row r="801" spans="1:18" x14ac:dyDescent="0.2">
      <c r="A801" s="104"/>
      <c r="B801" s="105">
        <f t="shared" si="12"/>
        <v>785</v>
      </c>
      <c r="C801" s="106" t="s">
        <v>828</v>
      </c>
      <c r="D801" s="107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108" t="s">
        <v>44</v>
      </c>
      <c r="F801" s="109">
        <v>0</v>
      </c>
      <c r="G801" s="110">
        <f>VLOOKUP(C801,'[8]Resumen Peso'!$B$1:$D$65536,3,0)*$C$14</f>
        <v>5158.4739461172239</v>
      </c>
      <c r="H801" s="111"/>
      <c r="I801" s="112"/>
      <c r="J801" s="113">
        <f>+VLOOKUP(C801,'[8]Resumen Peso'!$B$1:$D$65536,3,0)</f>
        <v>3202.8412235250084</v>
      </c>
      <c r="N801" s="83"/>
      <c r="O801" s="83"/>
      <c r="P801" s="83"/>
      <c r="Q801" s="83"/>
      <c r="R801" s="83"/>
    </row>
    <row r="802" spans="1:18" x14ac:dyDescent="0.2">
      <c r="A802" s="104"/>
      <c r="B802" s="105">
        <f t="shared" si="12"/>
        <v>786</v>
      </c>
      <c r="C802" s="106" t="s">
        <v>829</v>
      </c>
      <c r="D802" s="107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108" t="s">
        <v>44</v>
      </c>
      <c r="F802" s="109">
        <v>0</v>
      </c>
      <c r="G802" s="110">
        <f>VLOOKUP(C802,'[8]Resumen Peso'!$B$1:$D$65536,3,0)*$C$14</f>
        <v>5902.0377581701568</v>
      </c>
      <c r="H802" s="111"/>
      <c r="I802" s="112"/>
      <c r="J802" s="113">
        <f>+VLOOKUP(C802,'[8]Resumen Peso'!$B$1:$D$65536,3,0)</f>
        <v>3664.5120305196037</v>
      </c>
      <c r="N802" s="83"/>
      <c r="O802" s="83"/>
      <c r="P802" s="83"/>
      <c r="Q802" s="83"/>
      <c r="R802" s="83"/>
    </row>
    <row r="803" spans="1:18" x14ac:dyDescent="0.2">
      <c r="A803" s="104"/>
      <c r="B803" s="105">
        <f t="shared" si="12"/>
        <v>787</v>
      </c>
      <c r="C803" s="106" t="s">
        <v>830</v>
      </c>
      <c r="D803" s="107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108" t="s">
        <v>44</v>
      </c>
      <c r="F803" s="109">
        <v>0</v>
      </c>
      <c r="G803" s="110">
        <f>VLOOKUP(C803,'[8]Resumen Peso'!$B$1:$D$65536,3,0)*$C$14</f>
        <v>6638.9626076154746</v>
      </c>
      <c r="H803" s="111"/>
      <c r="I803" s="112"/>
      <c r="J803" s="113">
        <f>+VLOOKUP(C803,'[8]Resumen Peso'!$B$1:$D$65536,3,0)</f>
        <v>4122.0607767374622</v>
      </c>
      <c r="N803" s="83"/>
      <c r="O803" s="83"/>
      <c r="P803" s="83"/>
      <c r="Q803" s="83"/>
      <c r="R803" s="83"/>
    </row>
    <row r="804" spans="1:18" x14ac:dyDescent="0.2">
      <c r="A804" s="104"/>
      <c r="B804" s="105">
        <f t="shared" si="12"/>
        <v>788</v>
      </c>
      <c r="C804" s="106" t="s">
        <v>831</v>
      </c>
      <c r="D804" s="107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108" t="s">
        <v>44</v>
      </c>
      <c r="F804" s="109">
        <v>0</v>
      </c>
      <c r="G804" s="110">
        <f>VLOOKUP(C804,'[8]Resumen Peso'!$B$1:$D$65536,3,0)*$C$14</f>
        <v>7369.248494453178</v>
      </c>
      <c r="H804" s="111"/>
      <c r="I804" s="112"/>
      <c r="J804" s="113">
        <f>+VLOOKUP(C804,'[8]Resumen Peso'!$B$1:$D$65536,3,0)</f>
        <v>4575.4874621785839</v>
      </c>
      <c r="N804" s="83"/>
      <c r="O804" s="83"/>
      <c r="P804" s="83"/>
      <c r="Q804" s="83"/>
      <c r="R804" s="83"/>
    </row>
    <row r="805" spans="1:18" x14ac:dyDescent="0.2">
      <c r="A805" s="104"/>
      <c r="B805" s="105">
        <f t="shared" si="12"/>
        <v>789</v>
      </c>
      <c r="C805" s="106" t="s">
        <v>832</v>
      </c>
      <c r="D805" s="107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108" t="s">
        <v>44</v>
      </c>
      <c r="F805" s="109">
        <v>0</v>
      </c>
      <c r="G805" s="110">
        <f>VLOOKUP(C805,'[8]Resumen Peso'!$B$1:$D$65536,3,0)*$C$14</f>
        <v>8099.5343812908786</v>
      </c>
      <c r="H805" s="111"/>
      <c r="I805" s="112"/>
      <c r="J805" s="113">
        <f>+VLOOKUP(C805,'[8]Resumen Peso'!$B$1:$D$65536,3,0)</f>
        <v>5028.9141476197037</v>
      </c>
      <c r="N805" s="83"/>
      <c r="O805" s="83"/>
      <c r="P805" s="83"/>
      <c r="Q805" s="83"/>
      <c r="R805" s="83"/>
    </row>
    <row r="806" spans="1:18" x14ac:dyDescent="0.2">
      <c r="A806" s="104"/>
      <c r="B806" s="105">
        <f t="shared" si="12"/>
        <v>790</v>
      </c>
      <c r="C806" s="106" t="s">
        <v>833</v>
      </c>
      <c r="D806" s="107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108" t="s">
        <v>44</v>
      </c>
      <c r="F806" s="109">
        <v>0</v>
      </c>
      <c r="G806" s="110">
        <f>VLOOKUP(C806,'[8]Resumen Peso'!$B$1:$D$65536,3,0)*$C$14</f>
        <v>9080.2286597626226</v>
      </c>
      <c r="H806" s="111"/>
      <c r="I806" s="112"/>
      <c r="J806" s="113">
        <f>+VLOOKUP(C806,'[8]Resumen Peso'!$B$1:$D$65536,3,0)</f>
        <v>5637.8167214378091</v>
      </c>
      <c r="N806" s="83"/>
      <c r="O806" s="83"/>
      <c r="P806" s="83"/>
      <c r="Q806" s="83"/>
      <c r="R806" s="83"/>
    </row>
    <row r="807" spans="1:18" x14ac:dyDescent="0.2">
      <c r="A807" s="104"/>
      <c r="B807" s="105">
        <f t="shared" si="12"/>
        <v>791</v>
      </c>
      <c r="C807" s="106" t="s">
        <v>834</v>
      </c>
      <c r="D807" s="107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108" t="s">
        <v>44</v>
      </c>
      <c r="F807" s="109">
        <v>0</v>
      </c>
      <c r="G807" s="110">
        <f>VLOOKUP(C807,'[8]Resumen Peso'!$B$1:$D$65536,3,0)*$C$14</f>
        <v>10077.945238360291</v>
      </c>
      <c r="H807" s="111"/>
      <c r="I807" s="112"/>
      <c r="J807" s="113">
        <f>+VLOOKUP(C807,'[8]Resumen Peso'!$B$1:$D$65536,3,0)</f>
        <v>6257.2882590874678</v>
      </c>
      <c r="N807" s="83"/>
      <c r="O807" s="83"/>
      <c r="P807" s="83"/>
      <c r="Q807" s="83"/>
      <c r="R807" s="83"/>
    </row>
    <row r="808" spans="1:18" x14ac:dyDescent="0.2">
      <c r="A808" s="104"/>
      <c r="B808" s="105">
        <f t="shared" si="12"/>
        <v>792</v>
      </c>
      <c r="C808" s="106" t="s">
        <v>835</v>
      </c>
      <c r="D808" s="107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108" t="s">
        <v>44</v>
      </c>
      <c r="F808" s="109">
        <v>0</v>
      </c>
      <c r="G808" s="110">
        <f>VLOOKUP(C808,'[8]Resumen Peso'!$B$1:$D$65536,3,0)*$C$14</f>
        <v>11075.661816957958</v>
      </c>
      <c r="H808" s="111"/>
      <c r="I808" s="112"/>
      <c r="J808" s="113">
        <f>+VLOOKUP(C808,'[8]Resumen Peso'!$B$1:$D$65536,3,0)</f>
        <v>6876.7597967371266</v>
      </c>
      <c r="N808" s="83"/>
      <c r="O808" s="83"/>
      <c r="P808" s="83"/>
      <c r="Q808" s="83"/>
      <c r="R808" s="83"/>
    </row>
    <row r="809" spans="1:18" x14ac:dyDescent="0.2">
      <c r="A809" s="104"/>
      <c r="B809" s="105">
        <f t="shared" si="12"/>
        <v>793</v>
      </c>
      <c r="C809" s="106" t="s">
        <v>836</v>
      </c>
      <c r="D809" s="107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108" t="s">
        <v>44</v>
      </c>
      <c r="F809" s="109">
        <v>0</v>
      </c>
      <c r="G809" s="110">
        <f>VLOOKUP(C809,'[8]Resumen Peso'!$B$1:$D$65536,3,0)*$C$14</f>
        <v>12253.692991760372</v>
      </c>
      <c r="H809" s="111"/>
      <c r="I809" s="112"/>
      <c r="J809" s="113">
        <f>+VLOOKUP(C809,'[8]Resumen Peso'!$B$1:$D$65536,3,0)</f>
        <v>7608.1867359183807</v>
      </c>
      <c r="N809" s="83"/>
      <c r="O809" s="83"/>
      <c r="P809" s="83"/>
      <c r="Q809" s="83"/>
      <c r="R809" s="83"/>
    </row>
    <row r="810" spans="1:18" x14ac:dyDescent="0.2">
      <c r="A810" s="104"/>
      <c r="B810" s="105">
        <f t="shared" si="12"/>
        <v>794</v>
      </c>
      <c r="C810" s="106" t="s">
        <v>837</v>
      </c>
      <c r="D810" s="107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108" t="s">
        <v>44</v>
      </c>
      <c r="F810" s="109">
        <v>0</v>
      </c>
      <c r="G810" s="110">
        <f>VLOOKUP(C810,'[8]Resumen Peso'!$B$1:$D$65536,3,0)*$C$14</f>
        <v>13645.537852739835</v>
      </c>
      <c r="H810" s="111"/>
      <c r="I810" s="112"/>
      <c r="J810" s="113">
        <f>+VLOOKUP(C810,'[8]Resumen Peso'!$B$1:$D$65536,3,0)</f>
        <v>8472.3683028044325</v>
      </c>
      <c r="N810" s="83"/>
      <c r="O810" s="83"/>
      <c r="P810" s="83"/>
      <c r="Q810" s="83"/>
      <c r="R810" s="83"/>
    </row>
    <row r="811" spans="1:18" x14ac:dyDescent="0.2">
      <c r="A811" s="104"/>
      <c r="B811" s="105">
        <f t="shared" si="12"/>
        <v>795</v>
      </c>
      <c r="C811" s="106" t="s">
        <v>838</v>
      </c>
      <c r="D811" s="107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108" t="s">
        <v>44</v>
      </c>
      <c r="F811" s="109">
        <v>0</v>
      </c>
      <c r="G811" s="110">
        <f>VLOOKUP(C811,'[8]Resumen Peso'!$B$1:$D$65536,3,0)*$C$14</f>
        <v>15283.002395068617</v>
      </c>
      <c r="H811" s="111"/>
      <c r="I811" s="112"/>
      <c r="J811" s="113">
        <f>+VLOOKUP(C811,'[8]Resumen Peso'!$B$1:$D$65536,3,0)</f>
        <v>9489.0524991409657</v>
      </c>
      <c r="N811" s="83"/>
      <c r="O811" s="83"/>
      <c r="P811" s="83"/>
      <c r="Q811" s="83"/>
      <c r="R811" s="83"/>
    </row>
    <row r="812" spans="1:18" x14ac:dyDescent="0.2">
      <c r="A812" s="104"/>
      <c r="B812" s="105">
        <f t="shared" si="12"/>
        <v>796</v>
      </c>
      <c r="C812" s="106" t="s">
        <v>839</v>
      </c>
      <c r="D812" s="107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108" t="s">
        <v>44</v>
      </c>
      <c r="F812" s="109">
        <v>0</v>
      </c>
      <c r="G812" s="110">
        <f>VLOOKUP(C812,'[8]Resumen Peso'!$B$1:$D$65536,3,0)*$C$14</f>
        <v>15777.421168086936</v>
      </c>
      <c r="H812" s="111"/>
      <c r="I812" s="112"/>
      <c r="J812" s="113">
        <f>+VLOOKUP(C812,'[8]Resumen Peso'!$B$1:$D$65536,3,0)</f>
        <v>9796.0318198564764</v>
      </c>
      <c r="N812" s="83"/>
      <c r="O812" s="83"/>
      <c r="P812" s="83"/>
      <c r="Q812" s="83"/>
      <c r="R812" s="83"/>
    </row>
    <row r="813" spans="1:18" x14ac:dyDescent="0.2">
      <c r="A813" s="104"/>
      <c r="B813" s="105">
        <f t="shared" si="12"/>
        <v>797</v>
      </c>
      <c r="C813" s="106" t="s">
        <v>840</v>
      </c>
      <c r="D813" s="107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108" t="s">
        <v>44</v>
      </c>
      <c r="F813" s="109">
        <v>0</v>
      </c>
      <c r="G813" s="110">
        <f>VLOOKUP(C813,'[8]Resumen Peso'!$B$1:$D$65536,3,0)*$C$14</f>
        <v>17589.098292181647</v>
      </c>
      <c r="H813" s="111"/>
      <c r="I813" s="112"/>
      <c r="J813" s="113">
        <f>+VLOOKUP(C813,'[8]Resumen Peso'!$B$1:$D$65536,3,0)</f>
        <v>10920.882742314912</v>
      </c>
      <c r="N813" s="83"/>
      <c r="O813" s="83"/>
      <c r="P813" s="83"/>
      <c r="Q813" s="83"/>
      <c r="R813" s="83"/>
    </row>
    <row r="814" spans="1:18" x14ac:dyDescent="0.2">
      <c r="A814" s="104"/>
      <c r="B814" s="105">
        <f t="shared" si="12"/>
        <v>798</v>
      </c>
      <c r="C814" s="106" t="s">
        <v>841</v>
      </c>
      <c r="D814" s="107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108" t="s">
        <v>44</v>
      </c>
      <c r="F814" s="109">
        <v>0</v>
      </c>
      <c r="G814" s="110">
        <f>VLOOKUP(C814,'[8]Resumen Peso'!$B$1:$D$65536,3,0)*$C$14</f>
        <v>19400.775416276356</v>
      </c>
      <c r="H814" s="111"/>
      <c r="I814" s="112"/>
      <c r="J814" s="113">
        <f>+VLOOKUP(C814,'[8]Resumen Peso'!$B$1:$D$65536,3,0)</f>
        <v>12045.733664773348</v>
      </c>
      <c r="N814" s="83"/>
      <c r="O814" s="83"/>
      <c r="P814" s="83"/>
      <c r="Q814" s="83"/>
      <c r="R814" s="83"/>
    </row>
    <row r="815" spans="1:18" x14ac:dyDescent="0.2">
      <c r="A815" s="104"/>
      <c r="B815" s="105">
        <f t="shared" si="12"/>
        <v>799</v>
      </c>
      <c r="C815" s="106" t="s">
        <v>842</v>
      </c>
      <c r="D815" s="107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108" t="s">
        <v>44</v>
      </c>
      <c r="F815" s="109">
        <v>0</v>
      </c>
      <c r="G815" s="110">
        <f>VLOOKUP(C815,'[8]Resumen Peso'!$B$1:$D$65536,3,0)*$C$14</f>
        <v>4152.203257140618</v>
      </c>
      <c r="H815" s="111"/>
      <c r="I815" s="112"/>
      <c r="J815" s="113">
        <f>+VLOOKUP(C815,'[8]Resumen Peso'!$B$1:$D$65536,3,0)</f>
        <v>2578.058530359508</v>
      </c>
      <c r="N815" s="83"/>
      <c r="O815" s="83"/>
      <c r="P815" s="83"/>
      <c r="Q815" s="83"/>
      <c r="R815" s="83"/>
    </row>
    <row r="816" spans="1:18" x14ac:dyDescent="0.2">
      <c r="A816" s="104"/>
      <c r="B816" s="105">
        <f t="shared" si="12"/>
        <v>800</v>
      </c>
      <c r="C816" s="106" t="s">
        <v>843</v>
      </c>
      <c r="D816" s="107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108" t="s">
        <v>44</v>
      </c>
      <c r="F816" s="109">
        <v>0</v>
      </c>
      <c r="G816" s="110">
        <f>VLOOKUP(C816,'[8]Resumen Peso'!$B$1:$D$65536,3,0)*$C$14</f>
        <v>4750.719041953681</v>
      </c>
      <c r="H816" s="111"/>
      <c r="I816" s="112"/>
      <c r="J816" s="113">
        <f>+VLOOKUP(C816,'[8]Resumen Peso'!$B$1:$D$65536,3,0)</f>
        <v>2949.6705707716897</v>
      </c>
      <c r="N816" s="83"/>
      <c r="O816" s="83"/>
      <c r="P816" s="83"/>
      <c r="Q816" s="83"/>
      <c r="R816" s="83"/>
    </row>
    <row r="817" spans="1:18" x14ac:dyDescent="0.2">
      <c r="A817" s="104"/>
      <c r="B817" s="105">
        <f t="shared" si="12"/>
        <v>801</v>
      </c>
      <c r="C817" s="106" t="s">
        <v>844</v>
      </c>
      <c r="D817" s="107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108" t="s">
        <v>44</v>
      </c>
      <c r="F817" s="109">
        <v>0</v>
      </c>
      <c r="G817" s="110">
        <f>VLOOKUP(C817,'[8]Resumen Peso'!$B$1:$D$65536,3,0)*$C$14</f>
        <v>5343.890935830912</v>
      </c>
      <c r="H817" s="111"/>
      <c r="I817" s="112"/>
      <c r="J817" s="113">
        <f>+VLOOKUP(C817,'[8]Resumen Peso'!$B$1:$D$65536,3,0)</f>
        <v>3317.9646465373335</v>
      </c>
      <c r="N817" s="83"/>
      <c r="O817" s="83"/>
      <c r="P817" s="83"/>
      <c r="Q817" s="83"/>
      <c r="R817" s="83"/>
    </row>
    <row r="818" spans="1:18" x14ac:dyDescent="0.2">
      <c r="A818" s="104"/>
      <c r="B818" s="105">
        <f t="shared" si="12"/>
        <v>802</v>
      </c>
      <c r="C818" s="106" t="s">
        <v>845</v>
      </c>
      <c r="D818" s="107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108" t="s">
        <v>44</v>
      </c>
      <c r="F818" s="109">
        <v>0</v>
      </c>
      <c r="G818" s="110">
        <f>VLOOKUP(C818,'[8]Resumen Peso'!$B$1:$D$65536,3,0)*$C$14</f>
        <v>5931.718938772312</v>
      </c>
      <c r="H818" s="111"/>
      <c r="I818" s="112"/>
      <c r="J818" s="113">
        <f>+VLOOKUP(C818,'[8]Resumen Peso'!$B$1:$D$65536,3,0)</f>
        <v>3682.9407576564404</v>
      </c>
      <c r="N818" s="83"/>
      <c r="O818" s="83"/>
      <c r="P818" s="83"/>
      <c r="Q818" s="83"/>
      <c r="R818" s="83"/>
    </row>
    <row r="819" spans="1:18" x14ac:dyDescent="0.2">
      <c r="A819" s="104"/>
      <c r="B819" s="105">
        <f t="shared" si="12"/>
        <v>803</v>
      </c>
      <c r="C819" s="106" t="s">
        <v>846</v>
      </c>
      <c r="D819" s="107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108" t="s">
        <v>44</v>
      </c>
      <c r="F819" s="109">
        <v>0</v>
      </c>
      <c r="G819" s="110">
        <f>VLOOKUP(C819,'[8]Resumen Peso'!$B$1:$D$65536,3,0)*$C$14</f>
        <v>6519.5469417137119</v>
      </c>
      <c r="H819" s="111"/>
      <c r="I819" s="112"/>
      <c r="J819" s="113">
        <f>+VLOOKUP(C819,'[8]Resumen Peso'!$B$1:$D$65536,3,0)</f>
        <v>4047.9168687755468</v>
      </c>
      <c r="N819" s="83"/>
      <c r="O819" s="83"/>
      <c r="P819" s="83"/>
      <c r="Q819" s="83"/>
      <c r="R819" s="83"/>
    </row>
    <row r="820" spans="1:18" x14ac:dyDescent="0.2">
      <c r="A820" s="104"/>
      <c r="B820" s="105">
        <f t="shared" si="12"/>
        <v>804</v>
      </c>
      <c r="C820" s="106" t="s">
        <v>847</v>
      </c>
      <c r="D820" s="107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108" t="s">
        <v>44</v>
      </c>
      <c r="F820" s="109">
        <v>0</v>
      </c>
      <c r="G820" s="110">
        <f>VLOOKUP(C820,'[8]Resumen Peso'!$B$1:$D$65536,3,0)*$C$14</f>
        <v>7308.9358229727832</v>
      </c>
      <c r="H820" s="111"/>
      <c r="I820" s="112"/>
      <c r="J820" s="113">
        <f>+VLOOKUP(C820,'[8]Resumen Peso'!$B$1:$D$65536,3,0)</f>
        <v>4538.0399704327492</v>
      </c>
      <c r="N820" s="83"/>
      <c r="O820" s="83"/>
      <c r="P820" s="83"/>
      <c r="Q820" s="83"/>
      <c r="R820" s="83"/>
    </row>
    <row r="821" spans="1:18" x14ac:dyDescent="0.2">
      <c r="A821" s="104"/>
      <c r="B821" s="105">
        <f t="shared" si="12"/>
        <v>805</v>
      </c>
      <c r="C821" s="106" t="s">
        <v>848</v>
      </c>
      <c r="D821" s="107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108" t="s">
        <v>44</v>
      </c>
      <c r="F821" s="109">
        <v>0</v>
      </c>
      <c r="G821" s="110">
        <f>VLOOKUP(C821,'[8]Resumen Peso'!$B$1:$D$65536,3,0)*$C$14</f>
        <v>8112.026440591324</v>
      </c>
      <c r="H821" s="111"/>
      <c r="I821" s="112"/>
      <c r="J821" s="113">
        <f>+VLOOKUP(C821,'[8]Resumen Peso'!$B$1:$D$65536,3,0)</f>
        <v>5036.6703334436725</v>
      </c>
      <c r="N821" s="83"/>
      <c r="O821" s="83"/>
      <c r="P821" s="83"/>
      <c r="Q821" s="83"/>
      <c r="R821" s="83"/>
    </row>
    <row r="822" spans="1:18" x14ac:dyDescent="0.2">
      <c r="A822" s="104"/>
      <c r="B822" s="105">
        <f t="shared" si="12"/>
        <v>806</v>
      </c>
      <c r="C822" s="106" t="s">
        <v>849</v>
      </c>
      <c r="D822" s="107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108" t="s">
        <v>44</v>
      </c>
      <c r="F822" s="109">
        <v>0</v>
      </c>
      <c r="G822" s="110">
        <f>VLOOKUP(C822,'[8]Resumen Peso'!$B$1:$D$65536,3,0)*$C$14</f>
        <v>8915.1170582098639</v>
      </c>
      <c r="H822" s="111"/>
      <c r="I822" s="112"/>
      <c r="J822" s="113">
        <f>+VLOOKUP(C822,'[8]Resumen Peso'!$B$1:$D$65536,3,0)</f>
        <v>5535.3006964545957</v>
      </c>
      <c r="N822" s="83"/>
      <c r="O822" s="83"/>
      <c r="P822" s="83"/>
      <c r="Q822" s="83"/>
      <c r="R822" s="83"/>
    </row>
    <row r="823" spans="1:18" x14ac:dyDescent="0.2">
      <c r="A823" s="104"/>
      <c r="B823" s="105">
        <f t="shared" si="12"/>
        <v>807</v>
      </c>
      <c r="C823" s="106" t="s">
        <v>850</v>
      </c>
      <c r="D823" s="107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108" t="s">
        <v>44</v>
      </c>
      <c r="F823" s="109">
        <v>0</v>
      </c>
      <c r="G823" s="110">
        <f>VLOOKUP(C823,'[8]Resumen Peso'!$B$1:$D$65536,3,0)*$C$14</f>
        <v>9863.3480529034678</v>
      </c>
      <c r="H823" s="114"/>
      <c r="I823" s="112"/>
      <c r="J823" s="113">
        <f>+VLOOKUP(C823,'[8]Resumen Peso'!$B$1:$D$65536,3,0)</f>
        <v>6124.0471650714944</v>
      </c>
      <c r="N823" s="83"/>
      <c r="O823" s="83"/>
      <c r="P823" s="83"/>
      <c r="Q823" s="83"/>
      <c r="R823" s="83"/>
    </row>
    <row r="824" spans="1:18" x14ac:dyDescent="0.2">
      <c r="A824" s="104"/>
      <c r="B824" s="105">
        <f t="shared" si="12"/>
        <v>808</v>
      </c>
      <c r="C824" s="106" t="s">
        <v>851</v>
      </c>
      <c r="D824" s="107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108" t="s">
        <v>44</v>
      </c>
      <c r="F824" s="109">
        <v>0</v>
      </c>
      <c r="G824" s="110">
        <f>VLOOKUP(C824,'[8]Resumen Peso'!$B$1:$D$65536,3,0)*$C$14</f>
        <v>10983.683800560653</v>
      </c>
      <c r="H824" s="114"/>
      <c r="I824" s="112"/>
      <c r="J824" s="113">
        <f>+VLOOKUP(C824,'[8]Resumen Peso'!$B$1:$D$65536,3,0)</f>
        <v>6819.6516314827331</v>
      </c>
      <c r="N824" s="83"/>
      <c r="O824" s="83"/>
      <c r="P824" s="83"/>
      <c r="Q824" s="83"/>
      <c r="R824" s="83"/>
    </row>
    <row r="825" spans="1:18" x14ac:dyDescent="0.2">
      <c r="A825" s="104"/>
      <c r="B825" s="105">
        <f t="shared" si="12"/>
        <v>809</v>
      </c>
      <c r="C825" s="106" t="s">
        <v>852</v>
      </c>
      <c r="D825" s="107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108" t="s">
        <v>44</v>
      </c>
      <c r="F825" s="109">
        <v>0</v>
      </c>
      <c r="G825" s="110">
        <f>VLOOKUP(C825,'[8]Resumen Peso'!$B$1:$D$65536,3,0)*$C$14</f>
        <v>12301.725856627934</v>
      </c>
      <c r="H825" s="115"/>
      <c r="I825" s="112"/>
      <c r="J825" s="113">
        <f>+VLOOKUP(C825,'[8]Resumen Peso'!$B$1:$D$65536,3,0)</f>
        <v>7638.009827260662</v>
      </c>
      <c r="N825" s="83"/>
      <c r="O825" s="83"/>
      <c r="P825" s="83"/>
      <c r="Q825" s="83"/>
      <c r="R825" s="83"/>
    </row>
    <row r="826" spans="1:18" x14ac:dyDescent="0.2">
      <c r="A826" s="104"/>
      <c r="B826" s="105">
        <f t="shared" si="12"/>
        <v>810</v>
      </c>
      <c r="C826" s="106" t="s">
        <v>853</v>
      </c>
      <c r="D826" s="107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108" t="s">
        <v>44</v>
      </c>
      <c r="F826" s="109">
        <v>0</v>
      </c>
      <c r="G826" s="110">
        <f>VLOOKUP(C826,'[8]Resumen Peso'!$B$1:$D$65536,3,0)*$C$14</f>
        <v>12699.697671773645</v>
      </c>
      <c r="H826" s="116"/>
      <c r="I826" s="112"/>
      <c r="J826" s="113">
        <f>+VLOOKUP(C826,'[8]Resumen Peso'!$B$1:$D$65536,3,0)</f>
        <v>7885.1062648241741</v>
      </c>
      <c r="N826" s="83"/>
      <c r="O826" s="83"/>
      <c r="P826" s="83"/>
      <c r="Q826" s="83"/>
      <c r="R826" s="83"/>
    </row>
    <row r="827" spans="1:18" x14ac:dyDescent="0.2">
      <c r="A827" s="104"/>
      <c r="B827" s="105">
        <f t="shared" si="12"/>
        <v>811</v>
      </c>
      <c r="C827" s="106" t="s">
        <v>854</v>
      </c>
      <c r="D827" s="107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108" t="s">
        <v>44</v>
      </c>
      <c r="F827" s="109">
        <v>0</v>
      </c>
      <c r="G827" s="110">
        <f>VLOOKUP(C827,'[8]Resumen Peso'!$B$1:$D$65536,3,0)*$C$14</f>
        <v>14157.968418922681</v>
      </c>
      <c r="H827" s="111"/>
      <c r="I827" s="112"/>
      <c r="J827" s="113">
        <f>+VLOOKUP(C827,'[8]Resumen Peso'!$B$1:$D$65536,3,0)</f>
        <v>8790.5309529812421</v>
      </c>
      <c r="N827" s="83"/>
      <c r="O827" s="83"/>
      <c r="P827" s="83"/>
      <c r="Q827" s="83"/>
      <c r="R827" s="83"/>
    </row>
    <row r="828" spans="1:18" x14ac:dyDescent="0.2">
      <c r="A828" s="104"/>
      <c r="B828" s="105">
        <f t="shared" si="12"/>
        <v>812</v>
      </c>
      <c r="C828" s="106" t="s">
        <v>855</v>
      </c>
      <c r="D828" s="107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108" t="s">
        <v>44</v>
      </c>
      <c r="F828" s="109">
        <v>0</v>
      </c>
      <c r="G828" s="110">
        <f>VLOOKUP(C828,'[8]Resumen Peso'!$B$1:$D$65536,3,0)*$C$14</f>
        <v>15616.239166071717</v>
      </c>
      <c r="H828" s="111"/>
      <c r="I828" s="112"/>
      <c r="J828" s="113">
        <f>+VLOOKUP(C828,'[8]Resumen Peso'!$B$1:$D$65536,3,0)</f>
        <v>9695.9556411383091</v>
      </c>
      <c r="N828" s="83"/>
      <c r="O828" s="83"/>
      <c r="P828" s="83"/>
      <c r="Q828" s="83"/>
      <c r="R828" s="83"/>
    </row>
    <row r="829" spans="1:18" x14ac:dyDescent="0.2">
      <c r="A829" s="104"/>
      <c r="B829" s="105">
        <f t="shared" si="12"/>
        <v>813</v>
      </c>
      <c r="C829" s="106" t="s">
        <v>856</v>
      </c>
      <c r="D829" s="107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108" t="s">
        <v>44</v>
      </c>
      <c r="F829" s="109">
        <v>0</v>
      </c>
      <c r="G829" s="110">
        <f>VLOOKUP(C829,'[8]Resumen Peso'!$B$1:$D$65536,3,0)*$C$14</f>
        <v>4061.0717112257767</v>
      </c>
      <c r="H829" s="117"/>
      <c r="I829" s="112"/>
      <c r="J829" s="113">
        <f>+VLOOKUP(C829,'[8]Resumen Peso'!$B$1:$D$65536,3,0)</f>
        <v>2521.4759295615891</v>
      </c>
      <c r="N829" s="83"/>
      <c r="O829" s="83"/>
      <c r="P829" s="83"/>
      <c r="Q829" s="83"/>
      <c r="R829" s="83"/>
    </row>
    <row r="830" spans="1:18" x14ac:dyDescent="0.2">
      <c r="A830" s="104"/>
      <c r="B830" s="105">
        <f t="shared" si="12"/>
        <v>814</v>
      </c>
      <c r="C830" s="106" t="s">
        <v>857</v>
      </c>
      <c r="D830" s="107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108" t="s">
        <v>44</v>
      </c>
      <c r="F830" s="109">
        <v>0</v>
      </c>
      <c r="G830" s="110">
        <f>VLOOKUP(C830,'[8]Resumen Peso'!$B$1:$D$65536,3,0)*$C$14</f>
        <v>4646.4514173484113</v>
      </c>
      <c r="H830" s="117"/>
      <c r="I830" s="112"/>
      <c r="J830" s="113">
        <f>+VLOOKUP(C830,'[8]Resumen Peso'!$B$1:$D$65536,3,0)</f>
        <v>2884.9319194083046</v>
      </c>
      <c r="N830" s="83"/>
      <c r="O830" s="83"/>
      <c r="P830" s="83"/>
      <c r="Q830" s="83"/>
      <c r="R830" s="83"/>
    </row>
    <row r="831" spans="1:18" x14ac:dyDescent="0.2">
      <c r="A831" s="104"/>
      <c r="B831" s="105">
        <f t="shared" si="12"/>
        <v>815</v>
      </c>
      <c r="C831" s="106" t="s">
        <v>858</v>
      </c>
      <c r="D831" s="107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108" t="s">
        <v>44</v>
      </c>
      <c r="F831" s="109">
        <v>0</v>
      </c>
      <c r="G831" s="110">
        <f>VLOOKUP(C831,'[8]Resumen Peso'!$B$1:$D$65536,3,0)*$C$14</f>
        <v>5226.6045189520928</v>
      </c>
      <c r="H831" s="117"/>
      <c r="I831" s="112"/>
      <c r="J831" s="113">
        <f>+VLOOKUP(C831,'[8]Resumen Peso'!$B$1:$D$65536,3,0)</f>
        <v>3245.1427664885314</v>
      </c>
      <c r="N831" s="83"/>
      <c r="O831" s="83"/>
      <c r="P831" s="83"/>
      <c r="Q831" s="83"/>
      <c r="R831" s="83"/>
    </row>
    <row r="832" spans="1:18" x14ac:dyDescent="0.2">
      <c r="A832" s="104"/>
      <c r="B832" s="105">
        <f t="shared" si="12"/>
        <v>816</v>
      </c>
      <c r="C832" s="106" t="s">
        <v>859</v>
      </c>
      <c r="D832" s="107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108" t="s">
        <v>44</v>
      </c>
      <c r="F832" s="109">
        <v>0</v>
      </c>
      <c r="G832" s="110">
        <f>VLOOKUP(C832,'[8]Resumen Peso'!$B$1:$D$65536,3,0)*$C$14</f>
        <v>5801.5310160368235</v>
      </c>
      <c r="H832" s="117"/>
      <c r="I832" s="112"/>
      <c r="J832" s="113">
        <f>+VLOOKUP(C832,'[8]Resumen Peso'!$B$1:$D$65536,3,0)</f>
        <v>3602.1084708022699</v>
      </c>
      <c r="N832" s="83"/>
      <c r="O832" s="83"/>
      <c r="P832" s="83"/>
      <c r="Q832" s="83"/>
      <c r="R832" s="83"/>
    </row>
    <row r="833" spans="1:18" x14ac:dyDescent="0.2">
      <c r="A833" s="104"/>
      <c r="B833" s="105">
        <f t="shared" si="12"/>
        <v>817</v>
      </c>
      <c r="C833" s="106" t="s">
        <v>860</v>
      </c>
      <c r="D833" s="107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108" t="s">
        <v>44</v>
      </c>
      <c r="F833" s="109">
        <v>0</v>
      </c>
      <c r="G833" s="110">
        <f>VLOOKUP(C833,'[8]Resumen Peso'!$B$1:$D$65536,3,0)*$C$14</f>
        <v>6376.4575131215533</v>
      </c>
      <c r="H833" s="117"/>
      <c r="I833" s="112"/>
      <c r="J833" s="113">
        <f>+VLOOKUP(C833,'[8]Resumen Peso'!$B$1:$D$65536,3,0)</f>
        <v>3959.0741751160081</v>
      </c>
      <c r="N833" s="83"/>
      <c r="O833" s="83"/>
      <c r="P833" s="83"/>
      <c r="Q833" s="83"/>
      <c r="R833" s="83"/>
    </row>
    <row r="834" spans="1:18" x14ac:dyDescent="0.2">
      <c r="A834" s="104"/>
      <c r="B834" s="105">
        <f t="shared" si="12"/>
        <v>818</v>
      </c>
      <c r="C834" s="106" t="s">
        <v>861</v>
      </c>
      <c r="D834" s="107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108" t="s">
        <v>44</v>
      </c>
      <c r="F834" s="109">
        <v>0</v>
      </c>
      <c r="G834" s="110">
        <f>VLOOKUP(C834,'[8]Resumen Peso'!$B$1:$D$65536,3,0)*$C$14</f>
        <v>7148.5210794521181</v>
      </c>
      <c r="H834" s="117"/>
      <c r="I834" s="112"/>
      <c r="J834" s="113">
        <f>+VLOOKUP(C834,'[8]Resumen Peso'!$B$1:$D$65536,3,0)</f>
        <v>4438.4401742961609</v>
      </c>
      <c r="N834" s="83"/>
      <c r="O834" s="83"/>
      <c r="P834" s="83"/>
      <c r="Q834" s="83"/>
      <c r="R834" s="83"/>
    </row>
    <row r="835" spans="1:18" x14ac:dyDescent="0.2">
      <c r="A835" s="104"/>
      <c r="B835" s="105">
        <f t="shared" si="12"/>
        <v>819</v>
      </c>
      <c r="C835" s="106" t="s">
        <v>862</v>
      </c>
      <c r="D835" s="107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108" t="s">
        <v>44</v>
      </c>
      <c r="F835" s="109">
        <v>0</v>
      </c>
      <c r="G835" s="110">
        <f>VLOOKUP(C835,'[8]Resumen Peso'!$B$1:$D$65536,3,0)*$C$14</f>
        <v>7933.9856597692769</v>
      </c>
      <c r="H835" s="117"/>
      <c r="I835" s="112"/>
      <c r="J835" s="113">
        <f>+VLOOKUP(C835,'[8]Resumen Peso'!$B$1:$D$65536,3,0)</f>
        <v>4926.1267195295904</v>
      </c>
      <c r="N835" s="83"/>
      <c r="O835" s="83"/>
      <c r="P835" s="83"/>
      <c r="Q835" s="83"/>
      <c r="R835" s="83"/>
    </row>
    <row r="836" spans="1:18" x14ac:dyDescent="0.2">
      <c r="A836" s="104"/>
      <c r="B836" s="105">
        <f t="shared" si="12"/>
        <v>820</v>
      </c>
      <c r="C836" s="106" t="s">
        <v>863</v>
      </c>
      <c r="D836" s="107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108" t="s">
        <v>44</v>
      </c>
      <c r="F836" s="109">
        <v>0</v>
      </c>
      <c r="G836" s="110">
        <f>VLOOKUP(C836,'[8]Resumen Peso'!$B$1:$D$65536,3,0)*$C$14</f>
        <v>8719.4502400864349</v>
      </c>
      <c r="H836" s="117"/>
      <c r="I836" s="112"/>
      <c r="J836" s="113">
        <f>+VLOOKUP(C836,'[8]Resumen Peso'!$B$1:$D$65536,3,0)</f>
        <v>5413.81326476302</v>
      </c>
      <c r="N836" s="83"/>
      <c r="O836" s="83"/>
      <c r="P836" s="83"/>
      <c r="Q836" s="83"/>
      <c r="R836" s="83"/>
    </row>
    <row r="837" spans="1:18" x14ac:dyDescent="0.2">
      <c r="A837" s="104"/>
      <c r="B837" s="105">
        <f t="shared" si="12"/>
        <v>821</v>
      </c>
      <c r="C837" s="106" t="s">
        <v>864</v>
      </c>
      <c r="D837" s="107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108" t="s">
        <v>44</v>
      </c>
      <c r="F837" s="109">
        <v>0</v>
      </c>
      <c r="G837" s="110">
        <f>VLOOKUP(C837,'[8]Resumen Peso'!$B$1:$D$65536,3,0)*$C$14</f>
        <v>9646.8696918281858</v>
      </c>
      <c r="H837" s="117"/>
      <c r="I837" s="112"/>
      <c r="J837" s="113">
        <f>+VLOOKUP(C837,'[8]Resumen Peso'!$B$1:$D$65536,3,0)</f>
        <v>5989.6380692622733</v>
      </c>
      <c r="N837" s="83"/>
      <c r="O837" s="83"/>
      <c r="P837" s="83"/>
      <c r="Q837" s="83"/>
      <c r="R837" s="83"/>
    </row>
    <row r="838" spans="1:18" x14ac:dyDescent="0.2">
      <c r="A838" s="104"/>
      <c r="B838" s="105">
        <f t="shared" si="12"/>
        <v>822</v>
      </c>
      <c r="C838" s="106" t="s">
        <v>865</v>
      </c>
      <c r="D838" s="107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108" t="s">
        <v>44</v>
      </c>
      <c r="F838" s="109">
        <v>0</v>
      </c>
      <c r="G838" s="110">
        <f>VLOOKUP(C838,'[8]Resumen Peso'!$B$1:$D$65536,3,0)*$C$14</f>
        <v>10742.616583327601</v>
      </c>
      <c r="H838" s="117"/>
      <c r="I838" s="112"/>
      <c r="J838" s="113">
        <f>+VLOOKUP(C838,'[8]Resumen Peso'!$B$1:$D$65536,3,0)</f>
        <v>6669.9755782430657</v>
      </c>
      <c r="N838" s="83"/>
      <c r="O838" s="83"/>
      <c r="P838" s="83"/>
      <c r="Q838" s="83"/>
      <c r="R838" s="83"/>
    </row>
    <row r="839" spans="1:18" x14ac:dyDescent="0.2">
      <c r="A839" s="104"/>
      <c r="B839" s="105">
        <f t="shared" si="12"/>
        <v>823</v>
      </c>
      <c r="C839" s="106" t="s">
        <v>866</v>
      </c>
      <c r="D839" s="107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108" t="s">
        <v>44</v>
      </c>
      <c r="F839" s="109">
        <v>0</v>
      </c>
      <c r="G839" s="110">
        <f>VLOOKUP(C839,'[8]Resumen Peso'!$B$1:$D$65536,3,0)*$C$14</f>
        <v>12031.730573326915</v>
      </c>
      <c r="H839" s="117"/>
      <c r="I839" s="112"/>
      <c r="J839" s="113">
        <f>+VLOOKUP(C839,'[8]Resumen Peso'!$B$1:$D$65536,3,0)</f>
        <v>7470.3726476322345</v>
      </c>
      <c r="N839" s="83"/>
      <c r="O839" s="83"/>
      <c r="P839" s="83"/>
      <c r="Q839" s="83"/>
      <c r="R839" s="83"/>
    </row>
    <row r="840" spans="1:18" x14ac:dyDescent="0.2">
      <c r="A840" s="104"/>
      <c r="B840" s="105">
        <f t="shared" si="12"/>
        <v>824</v>
      </c>
      <c r="C840" s="106" t="s">
        <v>867</v>
      </c>
      <c r="D840" s="107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108" t="s">
        <v>44</v>
      </c>
      <c r="F840" s="109">
        <v>0</v>
      </c>
      <c r="G840" s="110">
        <f>VLOOKUP(C840,'[8]Resumen Peso'!$B$1:$D$65536,3,0)*$C$14</f>
        <v>12420.967799990623</v>
      </c>
      <c r="H840" s="117"/>
      <c r="I840" s="112"/>
      <c r="J840" s="113">
        <f>+VLOOKUP(C840,'[8]Resumen Peso'!$B$1:$D$65536,3,0)</f>
        <v>7712.0458727587147</v>
      </c>
      <c r="N840" s="83"/>
      <c r="O840" s="83"/>
      <c r="P840" s="83"/>
      <c r="Q840" s="83"/>
      <c r="R840" s="83"/>
    </row>
    <row r="841" spans="1:18" x14ac:dyDescent="0.2">
      <c r="A841" s="104"/>
      <c r="B841" s="105">
        <f t="shared" si="12"/>
        <v>825</v>
      </c>
      <c r="C841" s="106" t="s">
        <v>868</v>
      </c>
      <c r="D841" s="107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108" t="s">
        <v>44</v>
      </c>
      <c r="F841" s="109">
        <v>0</v>
      </c>
      <c r="G841" s="110">
        <f>VLOOKUP(C841,'[8]Resumen Peso'!$B$1:$D$65536,3,0)*$C$14</f>
        <v>13847.232775909279</v>
      </c>
      <c r="H841" s="117"/>
      <c r="I841" s="112"/>
      <c r="J841" s="113">
        <f>+VLOOKUP(C841,'[8]Resumen Peso'!$B$1:$D$65536,3,0)</f>
        <v>8597.5985203553118</v>
      </c>
      <c r="N841" s="83"/>
      <c r="O841" s="83"/>
      <c r="P841" s="83"/>
      <c r="Q841" s="83"/>
      <c r="R841" s="83"/>
    </row>
    <row r="842" spans="1:18" x14ac:dyDescent="0.2">
      <c r="A842" s="104"/>
      <c r="B842" s="105">
        <f t="shared" si="12"/>
        <v>826</v>
      </c>
      <c r="C842" s="106" t="s">
        <v>869</v>
      </c>
      <c r="D842" s="107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108" t="s">
        <v>44</v>
      </c>
      <c r="F842" s="109">
        <v>0</v>
      </c>
      <c r="G842" s="110">
        <f>VLOOKUP(C842,'[8]Resumen Peso'!$B$1:$D$65536,3,0)*$C$14</f>
        <v>15273.497751827932</v>
      </c>
      <c r="H842" s="117"/>
      <c r="I842" s="112"/>
      <c r="J842" s="113">
        <f>+VLOOKUP(C842,'[8]Resumen Peso'!$B$1:$D$65536,3,0)</f>
        <v>9483.1511679519081</v>
      </c>
      <c r="N842" s="83"/>
      <c r="O842" s="83"/>
      <c r="P842" s="83"/>
      <c r="Q842" s="83"/>
      <c r="R842" s="83"/>
    </row>
    <row r="843" spans="1:18" x14ac:dyDescent="0.2">
      <c r="A843" s="104"/>
      <c r="B843" s="105">
        <f t="shared" si="12"/>
        <v>827</v>
      </c>
      <c r="C843" s="106" t="s">
        <v>870</v>
      </c>
      <c r="D843" s="107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108" t="s">
        <v>44</v>
      </c>
      <c r="F843" s="109">
        <v>0</v>
      </c>
      <c r="G843" s="110">
        <f>VLOOKUP(C843,'[8]Resumen Peso'!$B$1:$D$65536,3,0)*$C$14</f>
        <v>4063.3346989514521</v>
      </c>
      <c r="H843" s="117"/>
      <c r="I843" s="112"/>
      <c r="J843" s="113">
        <f>+VLOOKUP(C843,'[8]Resumen Peso'!$B$1:$D$65536,3,0)</f>
        <v>2522.8809944028258</v>
      </c>
      <c r="N843" s="83"/>
      <c r="O843" s="83"/>
      <c r="P843" s="83"/>
      <c r="Q843" s="83"/>
      <c r="R843" s="83"/>
    </row>
    <row r="844" spans="1:18" x14ac:dyDescent="0.2">
      <c r="A844" s="104"/>
      <c r="B844" s="105">
        <f t="shared" si="12"/>
        <v>828</v>
      </c>
      <c r="C844" s="106" t="s">
        <v>871</v>
      </c>
      <c r="D844" s="107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108" t="s">
        <v>44</v>
      </c>
      <c r="F844" s="109">
        <v>0</v>
      </c>
      <c r="G844" s="110">
        <f>VLOOKUP(C844,'[8]Resumen Peso'!$B$1:$D$65536,3,0)*$C$14</f>
        <v>4649.040601503013</v>
      </c>
      <c r="H844" s="117"/>
      <c r="I844" s="112"/>
      <c r="J844" s="113">
        <f>+VLOOKUP(C844,'[8]Resumen Peso'!$B$1:$D$65536,3,0)</f>
        <v>2886.5395161185484</v>
      </c>
      <c r="N844" s="83"/>
      <c r="O844" s="83"/>
      <c r="P844" s="83"/>
      <c r="Q844" s="83"/>
      <c r="R844" s="83"/>
    </row>
    <row r="845" spans="1:18" x14ac:dyDescent="0.2">
      <c r="A845" s="104"/>
      <c r="B845" s="105">
        <f t="shared" si="12"/>
        <v>829</v>
      </c>
      <c r="C845" s="106" t="s">
        <v>872</v>
      </c>
      <c r="D845" s="107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108" t="s">
        <v>44</v>
      </c>
      <c r="F845" s="109">
        <v>0</v>
      </c>
      <c r="G845" s="110">
        <f>VLOOKUP(C845,'[8]Resumen Peso'!$B$1:$D$65536,3,0)*$C$14</f>
        <v>5229.5169870675054</v>
      </c>
      <c r="H845" s="117"/>
      <c r="I845" s="112"/>
      <c r="J845" s="113">
        <f>+VLOOKUP(C845,'[8]Resumen Peso'!$B$1:$D$65536,3,0)</f>
        <v>3246.9510867475233</v>
      </c>
      <c r="N845" s="83"/>
      <c r="O845" s="83"/>
      <c r="P845" s="83"/>
      <c r="Q845" s="83"/>
      <c r="R845" s="83"/>
    </row>
    <row r="846" spans="1:18" x14ac:dyDescent="0.2">
      <c r="A846" s="104"/>
      <c r="B846" s="105">
        <f t="shared" si="12"/>
        <v>830</v>
      </c>
      <c r="C846" s="106" t="s">
        <v>873</v>
      </c>
      <c r="D846" s="107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108" t="s">
        <v>44</v>
      </c>
      <c r="F846" s="109">
        <v>0</v>
      </c>
      <c r="G846" s="110">
        <f>VLOOKUP(C846,'[8]Resumen Peso'!$B$1:$D$65536,3,0)*$C$14</f>
        <v>5804.763855644931</v>
      </c>
      <c r="H846" s="117"/>
      <c r="I846" s="112"/>
      <c r="J846" s="113">
        <f>+VLOOKUP(C846,'[8]Resumen Peso'!$B$1:$D$65536,3,0)</f>
        <v>3604.115706289751</v>
      </c>
      <c r="N846" s="83"/>
      <c r="O846" s="83"/>
      <c r="P846" s="83"/>
      <c r="Q846" s="83"/>
      <c r="R846" s="83"/>
    </row>
    <row r="847" spans="1:18" x14ac:dyDescent="0.2">
      <c r="A847" s="104"/>
      <c r="B847" s="105">
        <f t="shared" si="12"/>
        <v>831</v>
      </c>
      <c r="C847" s="106" t="s">
        <v>874</v>
      </c>
      <c r="D847" s="107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108" t="s">
        <v>44</v>
      </c>
      <c r="F847" s="109">
        <v>0</v>
      </c>
      <c r="G847" s="110">
        <f>VLOOKUP(C847,'[8]Resumen Peso'!$B$1:$D$65536,3,0)*$C$14</f>
        <v>6380.0107242223567</v>
      </c>
      <c r="H847" s="117"/>
      <c r="I847" s="112"/>
      <c r="J847" s="113">
        <f>+VLOOKUP(C847,'[8]Resumen Peso'!$B$1:$D$65536,3,0)</f>
        <v>3961.2803258319782</v>
      </c>
      <c r="N847" s="83"/>
      <c r="O847" s="83"/>
      <c r="P847" s="83"/>
      <c r="Q847" s="83"/>
      <c r="R847" s="83"/>
    </row>
    <row r="848" spans="1:18" x14ac:dyDescent="0.2">
      <c r="A848" s="104"/>
      <c r="B848" s="105">
        <f t="shared" si="12"/>
        <v>832</v>
      </c>
      <c r="C848" s="106" t="s">
        <v>875</v>
      </c>
      <c r="D848" s="107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108" t="s">
        <v>44</v>
      </c>
      <c r="F848" s="109">
        <v>0</v>
      </c>
      <c r="G848" s="110">
        <f>VLOOKUP(C848,'[8]Resumen Peso'!$B$1:$D$65536,3,0)*$C$14</f>
        <v>7152.5045145179947</v>
      </c>
      <c r="H848" s="117"/>
      <c r="I848" s="112"/>
      <c r="J848" s="113">
        <f>+VLOOKUP(C848,'[8]Resumen Peso'!$B$1:$D$65536,3,0)</f>
        <v>4440.9134464641493</v>
      </c>
      <c r="N848" s="83"/>
      <c r="O848" s="83"/>
      <c r="P848" s="83"/>
      <c r="Q848" s="83"/>
      <c r="R848" s="83"/>
    </row>
    <row r="849" spans="1:18" x14ac:dyDescent="0.2">
      <c r="A849" s="104"/>
      <c r="B849" s="105">
        <f t="shared" si="12"/>
        <v>833</v>
      </c>
      <c r="C849" s="106" t="s">
        <v>876</v>
      </c>
      <c r="D849" s="107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108" t="s">
        <v>44</v>
      </c>
      <c r="F849" s="109">
        <v>0</v>
      </c>
      <c r="G849" s="110">
        <f>VLOOKUP(C849,'[8]Resumen Peso'!$B$1:$D$65536,3,0)*$C$14</f>
        <v>7938.4067863684731</v>
      </c>
      <c r="H849" s="117"/>
      <c r="I849" s="112"/>
      <c r="J849" s="113">
        <f>+VLOOKUP(C849,'[8]Resumen Peso'!$B$1:$D$65536,3,0)</f>
        <v>4928.8717496827403</v>
      </c>
      <c r="N849" s="83"/>
      <c r="O849" s="83"/>
      <c r="P849" s="83"/>
      <c r="Q849" s="83"/>
      <c r="R849" s="83"/>
    </row>
    <row r="850" spans="1:18" x14ac:dyDescent="0.2">
      <c r="A850" s="104"/>
      <c r="B850" s="105">
        <f t="shared" ref="B850:B913" si="13">1+B849</f>
        <v>834</v>
      </c>
      <c r="C850" s="106" t="s">
        <v>877</v>
      </c>
      <c r="D850" s="107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108" t="s">
        <v>44</v>
      </c>
      <c r="F850" s="109">
        <v>0</v>
      </c>
      <c r="G850" s="110">
        <f>VLOOKUP(C850,'[8]Resumen Peso'!$B$1:$D$65536,3,0)*$C$14</f>
        <v>8724.3090582189525</v>
      </c>
      <c r="H850" s="117"/>
      <c r="I850" s="112"/>
      <c r="J850" s="113">
        <f>+VLOOKUP(C850,'[8]Resumen Peso'!$B$1:$D$65536,3,0)</f>
        <v>5416.8300529013313</v>
      </c>
      <c r="N850" s="83"/>
      <c r="O850" s="83"/>
      <c r="P850" s="83"/>
      <c r="Q850" s="83"/>
      <c r="R850" s="83"/>
    </row>
    <row r="851" spans="1:18" x14ac:dyDescent="0.2">
      <c r="A851" s="104"/>
      <c r="B851" s="105">
        <f t="shared" si="13"/>
        <v>835</v>
      </c>
      <c r="C851" s="106" t="s">
        <v>878</v>
      </c>
      <c r="D851" s="107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108" t="s">
        <v>44</v>
      </c>
      <c r="F851" s="109">
        <v>0</v>
      </c>
      <c r="G851" s="110">
        <f>VLOOKUP(C851,'[8]Resumen Peso'!$B$1:$D$65536,3,0)*$C$14</f>
        <v>9652.2453042911366</v>
      </c>
      <c r="H851" s="117"/>
      <c r="I851" s="112"/>
      <c r="J851" s="113">
        <f>+VLOOKUP(C851,'[8]Resumen Peso'!$B$1:$D$65536,3,0)</f>
        <v>5992.9757294652472</v>
      </c>
      <c r="N851" s="83"/>
      <c r="O851" s="83"/>
      <c r="P851" s="83"/>
      <c r="Q851" s="83"/>
      <c r="R851" s="83"/>
    </row>
    <row r="852" spans="1:18" x14ac:dyDescent="0.2">
      <c r="A852" s="104"/>
      <c r="B852" s="105">
        <f t="shared" si="13"/>
        <v>836</v>
      </c>
      <c r="C852" s="106" t="s">
        <v>879</v>
      </c>
      <c r="D852" s="107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108" t="s">
        <v>44</v>
      </c>
      <c r="F852" s="109">
        <v>0</v>
      </c>
      <c r="G852" s="110">
        <f>VLOOKUP(C852,'[8]Resumen Peso'!$B$1:$D$65536,3,0)*$C$14</f>
        <v>10748.602788742914</v>
      </c>
      <c r="H852" s="117"/>
      <c r="I852" s="112"/>
      <c r="J852" s="113">
        <f>+VLOOKUP(C852,'[8]Resumen Peso'!$B$1:$D$65536,3,0)</f>
        <v>6673.6923490704312</v>
      </c>
      <c r="N852" s="83"/>
      <c r="O852" s="83"/>
      <c r="P852" s="83"/>
      <c r="Q852" s="83"/>
      <c r="R852" s="83"/>
    </row>
    <row r="853" spans="1:18" x14ac:dyDescent="0.2">
      <c r="A853" s="104"/>
      <c r="B853" s="105">
        <f t="shared" si="13"/>
        <v>837</v>
      </c>
      <c r="C853" s="106" t="s">
        <v>880</v>
      </c>
      <c r="D853" s="107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108" t="s">
        <v>44</v>
      </c>
      <c r="F853" s="109">
        <v>0</v>
      </c>
      <c r="G853" s="110">
        <f>VLOOKUP(C853,'[8]Resumen Peso'!$B$1:$D$65536,3,0)*$C$14</f>
        <v>12038.435123392066</v>
      </c>
      <c r="H853" s="117"/>
      <c r="I853" s="112"/>
      <c r="J853" s="113">
        <f>+VLOOKUP(C853,'[8]Resumen Peso'!$B$1:$D$65536,3,0)</f>
        <v>7474.5354309588838</v>
      </c>
      <c r="N853" s="83"/>
      <c r="O853" s="83"/>
      <c r="P853" s="83"/>
      <c r="Q853" s="83"/>
      <c r="R853" s="83"/>
    </row>
    <row r="854" spans="1:18" x14ac:dyDescent="0.2">
      <c r="A854" s="104"/>
      <c r="B854" s="105">
        <f t="shared" si="13"/>
        <v>838</v>
      </c>
      <c r="C854" s="106" t="s">
        <v>881</v>
      </c>
      <c r="D854" s="107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108" t="s">
        <v>44</v>
      </c>
      <c r="F854" s="109">
        <v>0</v>
      </c>
      <c r="G854" s="110">
        <f>VLOOKUP(C854,'[8]Resumen Peso'!$B$1:$D$65536,3,0)*$C$14</f>
        <v>12427.889248236586</v>
      </c>
      <c r="H854" s="117"/>
      <c r="I854" s="112"/>
      <c r="J854" s="113">
        <f>+VLOOKUP(C854,'[8]Resumen Peso'!$B$1:$D$65536,3,0)</f>
        <v>7716.3433258427522</v>
      </c>
      <c r="N854" s="83"/>
      <c r="O854" s="83"/>
      <c r="P854" s="83"/>
      <c r="Q854" s="83"/>
      <c r="R854" s="83"/>
    </row>
    <row r="855" spans="1:18" x14ac:dyDescent="0.2">
      <c r="A855" s="104"/>
      <c r="B855" s="105">
        <f t="shared" si="13"/>
        <v>839</v>
      </c>
      <c r="C855" s="106" t="s">
        <v>882</v>
      </c>
      <c r="D855" s="107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108" t="s">
        <v>44</v>
      </c>
      <c r="F855" s="109">
        <v>0</v>
      </c>
      <c r="G855" s="110">
        <f>VLOOKUP(C855,'[8]Resumen Peso'!$B$1:$D$65536,3,0)*$C$14</f>
        <v>13854.948994689617</v>
      </c>
      <c r="H855" s="117"/>
      <c r="I855" s="112"/>
      <c r="J855" s="113">
        <f>+VLOOKUP(C855,'[8]Resumen Peso'!$B$1:$D$65536,3,0)</f>
        <v>8602.389437951786</v>
      </c>
      <c r="N855" s="83"/>
      <c r="O855" s="83"/>
      <c r="P855" s="83"/>
      <c r="Q855" s="83"/>
      <c r="R855" s="83"/>
    </row>
    <row r="856" spans="1:18" x14ac:dyDescent="0.2">
      <c r="A856" s="104"/>
      <c r="B856" s="105">
        <f t="shared" si="13"/>
        <v>840</v>
      </c>
      <c r="C856" s="106" t="s">
        <v>883</v>
      </c>
      <c r="D856" s="107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108" t="s">
        <v>44</v>
      </c>
      <c r="F856" s="109">
        <v>0</v>
      </c>
      <c r="G856" s="110">
        <f>VLOOKUP(C856,'[8]Resumen Peso'!$B$1:$D$65536,3,0)*$C$14</f>
        <v>15282.008741142647</v>
      </c>
      <c r="H856" s="117"/>
      <c r="I856" s="112"/>
      <c r="J856" s="113">
        <f>+VLOOKUP(C856,'[8]Resumen Peso'!$B$1:$D$65536,3,0)</f>
        <v>9488.4355500608199</v>
      </c>
      <c r="N856" s="83"/>
      <c r="O856" s="83"/>
      <c r="P856" s="83"/>
      <c r="Q856" s="83"/>
      <c r="R856" s="83"/>
    </row>
    <row r="857" spans="1:18" x14ac:dyDescent="0.2">
      <c r="A857" s="104"/>
      <c r="B857" s="105">
        <f t="shared" si="13"/>
        <v>841</v>
      </c>
      <c r="C857" s="106" t="s">
        <v>884</v>
      </c>
      <c r="D857" s="107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108" t="s">
        <v>44</v>
      </c>
      <c r="F857" s="109">
        <v>0</v>
      </c>
      <c r="G857" s="110">
        <f>VLOOKUP(C857,'[8]Resumen Peso'!$B$1:$D$65536,3,0)*$C$14</f>
        <v>3342.691697890361</v>
      </c>
      <c r="H857" s="117"/>
      <c r="I857" s="112"/>
      <c r="J857" s="113">
        <f>+VLOOKUP(C857,'[8]Resumen Peso'!$B$1:$D$65536,3,0)</f>
        <v>2075.4414734606785</v>
      </c>
      <c r="N857" s="83"/>
      <c r="O857" s="83"/>
      <c r="P857" s="83"/>
      <c r="Q857" s="83"/>
      <c r="R857" s="83"/>
    </row>
    <row r="858" spans="1:18" x14ac:dyDescent="0.2">
      <c r="A858" s="104"/>
      <c r="B858" s="105">
        <f t="shared" si="13"/>
        <v>842</v>
      </c>
      <c r="C858" s="106" t="s">
        <v>885</v>
      </c>
      <c r="D858" s="107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108" t="s">
        <v>44</v>
      </c>
      <c r="F858" s="109">
        <v>0</v>
      </c>
      <c r="G858" s="110">
        <f>VLOOKUP(C858,'[8]Resumen Peso'!$B$1:$D$65536,3,0)*$C$14</f>
        <v>3824.5211318205033</v>
      </c>
      <c r="H858" s="117"/>
      <c r="I858" s="112"/>
      <c r="J858" s="113">
        <f>+VLOOKUP(C858,'[8]Resumen Peso'!$B$1:$D$65536,3,0)</f>
        <v>2374.6042083739294</v>
      </c>
      <c r="N858" s="83"/>
      <c r="O858" s="83"/>
      <c r="P858" s="83"/>
      <c r="Q858" s="83"/>
      <c r="R858" s="83"/>
    </row>
    <row r="859" spans="1:18" x14ac:dyDescent="0.2">
      <c r="A859" s="104"/>
      <c r="B859" s="105">
        <f t="shared" si="13"/>
        <v>843</v>
      </c>
      <c r="C859" s="106" t="s">
        <v>886</v>
      </c>
      <c r="D859" s="107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108" t="s">
        <v>44</v>
      </c>
      <c r="F859" s="109">
        <v>0</v>
      </c>
      <c r="G859" s="110">
        <f>VLOOKUP(C859,'[8]Resumen Peso'!$B$1:$D$65536,3,0)*$C$14</f>
        <v>4302.048517233412</v>
      </c>
      <c r="H859" s="117"/>
      <c r="I859" s="112"/>
      <c r="J859" s="113">
        <f>+VLOOKUP(C859,'[8]Resumen Peso'!$B$1:$D$65536,3,0)</f>
        <v>2671.0958474397407</v>
      </c>
      <c r="N859" s="83"/>
      <c r="O859" s="83"/>
      <c r="P859" s="83"/>
      <c r="Q859" s="83"/>
      <c r="R859" s="83"/>
    </row>
    <row r="860" spans="1:18" x14ac:dyDescent="0.2">
      <c r="A860" s="104"/>
      <c r="B860" s="105">
        <f t="shared" si="13"/>
        <v>844</v>
      </c>
      <c r="C860" s="106" t="s">
        <v>887</v>
      </c>
      <c r="D860" s="107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108" t="s">
        <v>44</v>
      </c>
      <c r="F860" s="109">
        <v>0</v>
      </c>
      <c r="G860" s="110">
        <f>VLOOKUP(C860,'[8]Resumen Peso'!$B$1:$D$65536,3,0)*$C$14</f>
        <v>4775.2738541290882</v>
      </c>
      <c r="H860" s="117"/>
      <c r="I860" s="112"/>
      <c r="J860" s="113">
        <f>+VLOOKUP(C860,'[8]Resumen Peso'!$B$1:$D$65536,3,0)</f>
        <v>2964.9163906581125</v>
      </c>
      <c r="N860" s="83"/>
      <c r="O860" s="83"/>
      <c r="P860" s="83"/>
      <c r="Q860" s="83"/>
      <c r="R860" s="83"/>
    </row>
    <row r="861" spans="1:18" x14ac:dyDescent="0.2">
      <c r="A861" s="104"/>
      <c r="B861" s="105">
        <f t="shared" si="13"/>
        <v>845</v>
      </c>
      <c r="C861" s="106" t="s">
        <v>888</v>
      </c>
      <c r="D861" s="107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108" t="s">
        <v>44</v>
      </c>
      <c r="F861" s="109">
        <v>0</v>
      </c>
      <c r="G861" s="110">
        <f>VLOOKUP(C861,'[8]Resumen Peso'!$B$1:$D$65536,3,0)*$C$14</f>
        <v>5248.4991910247627</v>
      </c>
      <c r="H861" s="117"/>
      <c r="I861" s="112"/>
      <c r="J861" s="113">
        <f>+VLOOKUP(C861,'[8]Resumen Peso'!$B$1:$D$65536,3,0)</f>
        <v>3258.7369338764838</v>
      </c>
      <c r="N861" s="83"/>
      <c r="O861" s="83"/>
      <c r="P861" s="83"/>
      <c r="Q861" s="83"/>
      <c r="R861" s="83"/>
    </row>
    <row r="862" spans="1:18" x14ac:dyDescent="0.2">
      <c r="A862" s="104"/>
      <c r="B862" s="105">
        <f t="shared" si="13"/>
        <v>846</v>
      </c>
      <c r="C862" s="106" t="s">
        <v>889</v>
      </c>
      <c r="D862" s="107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108" t="s">
        <v>44</v>
      </c>
      <c r="F862" s="109">
        <v>0</v>
      </c>
      <c r="G862" s="110">
        <f>VLOOKUP(C862,'[8]Resumen Peso'!$B$1:$D$65536,3,0)*$C$14</f>
        <v>5883.9891938934488</v>
      </c>
      <c r="H862" s="117"/>
      <c r="I862" s="112"/>
      <c r="J862" s="113">
        <f>+VLOOKUP(C862,'[8]Resumen Peso'!$B$1:$D$65536,3,0)</f>
        <v>3653.3058702685876</v>
      </c>
      <c r="N862" s="83"/>
      <c r="O862" s="83"/>
      <c r="P862" s="83"/>
      <c r="Q862" s="83"/>
      <c r="R862" s="83"/>
    </row>
    <row r="863" spans="1:18" x14ac:dyDescent="0.2">
      <c r="A863" s="104"/>
      <c r="B863" s="105">
        <f t="shared" si="13"/>
        <v>847</v>
      </c>
      <c r="C863" s="106" t="s">
        <v>890</v>
      </c>
      <c r="D863" s="107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108" t="s">
        <v>44</v>
      </c>
      <c r="F863" s="109">
        <v>0</v>
      </c>
      <c r="G863" s="110">
        <f>VLOOKUP(C863,'[8]Resumen Peso'!$B$1:$D$65536,3,0)*$C$14</f>
        <v>6530.5096491603199</v>
      </c>
      <c r="H863" s="117"/>
      <c r="I863" s="112"/>
      <c r="J863" s="113">
        <f>+VLOOKUP(C863,'[8]Resumen Peso'!$B$1:$D$65536,3,0)</f>
        <v>4054.7234964135264</v>
      </c>
      <c r="N863" s="83"/>
      <c r="O863" s="83"/>
      <c r="P863" s="83"/>
      <c r="Q863" s="83"/>
      <c r="R863" s="83"/>
    </row>
    <row r="864" spans="1:18" x14ac:dyDescent="0.2">
      <c r="A864" s="104"/>
      <c r="B864" s="105">
        <f t="shared" si="13"/>
        <v>848</v>
      </c>
      <c r="C864" s="106" t="s">
        <v>891</v>
      </c>
      <c r="D864" s="107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108" t="s">
        <v>44</v>
      </c>
      <c r="F864" s="109">
        <v>0</v>
      </c>
      <c r="G864" s="110">
        <f>VLOOKUP(C864,'[8]Resumen Peso'!$B$1:$D$65536,3,0)*$C$14</f>
        <v>7177.030104427191</v>
      </c>
      <c r="H864" s="117"/>
      <c r="I864" s="112"/>
      <c r="J864" s="113">
        <f>+VLOOKUP(C864,'[8]Resumen Peso'!$B$1:$D$65536,3,0)</f>
        <v>4456.1411225584652</v>
      </c>
      <c r="N864" s="83"/>
      <c r="O864" s="83"/>
      <c r="P864" s="83"/>
      <c r="Q864" s="83"/>
      <c r="R864" s="83"/>
    </row>
    <row r="865" spans="1:18" x14ac:dyDescent="0.2">
      <c r="A865" s="104"/>
      <c r="B865" s="105">
        <f t="shared" si="13"/>
        <v>849</v>
      </c>
      <c r="C865" s="106" t="s">
        <v>892</v>
      </c>
      <c r="D865" s="107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108" t="s">
        <v>44</v>
      </c>
      <c r="F865" s="109">
        <v>0</v>
      </c>
      <c r="G865" s="110">
        <f>VLOOKUP(C865,'[8]Resumen Peso'!$B$1:$D$65536,3,0)*$C$14</f>
        <v>7940.3944383368407</v>
      </c>
      <c r="H865" s="117"/>
      <c r="I865" s="112"/>
      <c r="J865" s="113">
        <f>+VLOOKUP(C865,'[8]Resumen Peso'!$B$1:$D$65536,3,0)</f>
        <v>4930.1058615012362</v>
      </c>
      <c r="N865" s="83"/>
      <c r="O865" s="83"/>
      <c r="P865" s="83"/>
      <c r="Q865" s="83"/>
      <c r="R865" s="83"/>
    </row>
    <row r="866" spans="1:18" x14ac:dyDescent="0.2">
      <c r="A866" s="104"/>
      <c r="B866" s="105">
        <f t="shared" si="13"/>
        <v>850</v>
      </c>
      <c r="C866" s="106" t="s">
        <v>893</v>
      </c>
      <c r="D866" s="107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108" t="s">
        <v>44</v>
      </c>
      <c r="F866" s="109">
        <v>0</v>
      </c>
      <c r="G866" s="110">
        <f>VLOOKUP(C866,'[8]Resumen Peso'!$B$1:$D$65536,3,0)*$C$14</f>
        <v>8842.3100649630742</v>
      </c>
      <c r="H866" s="117"/>
      <c r="I866" s="112"/>
      <c r="J866" s="113">
        <f>+VLOOKUP(C866,'[8]Resumen Peso'!$B$1:$D$65536,3,0)</f>
        <v>5490.0956141439156</v>
      </c>
      <c r="N866" s="83"/>
      <c r="O866" s="83"/>
      <c r="P866" s="83"/>
      <c r="Q866" s="83"/>
      <c r="R866" s="83"/>
    </row>
    <row r="867" spans="1:18" x14ac:dyDescent="0.2">
      <c r="A867" s="104"/>
      <c r="B867" s="105">
        <f t="shared" si="13"/>
        <v>851</v>
      </c>
      <c r="C867" s="106" t="s">
        <v>894</v>
      </c>
      <c r="D867" s="107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108" t="s">
        <v>44</v>
      </c>
      <c r="F867" s="109">
        <v>0</v>
      </c>
      <c r="G867" s="110">
        <f>VLOOKUP(C867,'[8]Resumen Peso'!$B$1:$D$65536,3,0)*$C$14</f>
        <v>9903.387272758644</v>
      </c>
      <c r="H867" s="117"/>
      <c r="I867" s="112"/>
      <c r="J867" s="113">
        <f>+VLOOKUP(C867,'[8]Resumen Peso'!$B$1:$D$65536,3,0)</f>
        <v>6148.9070878411858</v>
      </c>
      <c r="N867" s="83"/>
      <c r="O867" s="83"/>
      <c r="P867" s="83"/>
      <c r="Q867" s="83"/>
      <c r="R867" s="83"/>
    </row>
    <row r="868" spans="1:18" x14ac:dyDescent="0.2">
      <c r="A868" s="104"/>
      <c r="B868" s="105">
        <f t="shared" si="13"/>
        <v>852</v>
      </c>
      <c r="C868" s="106" t="s">
        <v>895</v>
      </c>
      <c r="D868" s="107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108" t="s">
        <v>44</v>
      </c>
      <c r="F868" s="109">
        <v>0</v>
      </c>
      <c r="G868" s="110">
        <f>VLOOKUP(C868,'[8]Resumen Peso'!$B$1:$D$65536,3,0)*$C$14</f>
        <v>10223.770693342451</v>
      </c>
      <c r="H868" s="117"/>
      <c r="I868" s="112"/>
      <c r="J868" s="113">
        <f>+VLOOKUP(C868,'[8]Resumen Peso'!$B$1:$D$65536,3,0)</f>
        <v>6347.8297222284618</v>
      </c>
      <c r="N868" s="83"/>
      <c r="O868" s="83"/>
      <c r="P868" s="83"/>
      <c r="Q868" s="83"/>
      <c r="R868" s="83"/>
    </row>
    <row r="869" spans="1:18" x14ac:dyDescent="0.2">
      <c r="A869" s="104"/>
      <c r="B869" s="105">
        <f t="shared" si="13"/>
        <v>853</v>
      </c>
      <c r="C869" s="106" t="s">
        <v>896</v>
      </c>
      <c r="D869" s="107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108" t="s">
        <v>44</v>
      </c>
      <c r="F869" s="109">
        <v>0</v>
      </c>
      <c r="G869" s="110">
        <f>VLOOKUP(C869,'[8]Resumen Peso'!$B$1:$D$65536,3,0)*$C$14</f>
        <v>11397.737673737402</v>
      </c>
      <c r="H869" s="117"/>
      <c r="I869" s="112"/>
      <c r="J869" s="113">
        <f>+VLOOKUP(C869,'[8]Resumen Peso'!$B$1:$D$65536,3,0)</f>
        <v>7076.7332466315065</v>
      </c>
      <c r="N869" s="83"/>
      <c r="O869" s="83"/>
      <c r="P869" s="83"/>
      <c r="Q869" s="83"/>
      <c r="R869" s="83"/>
    </row>
    <row r="870" spans="1:18" x14ac:dyDescent="0.2">
      <c r="A870" s="104"/>
      <c r="B870" s="105">
        <f t="shared" si="13"/>
        <v>854</v>
      </c>
      <c r="C870" s="106" t="s">
        <v>897</v>
      </c>
      <c r="D870" s="107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108" t="s">
        <v>44</v>
      </c>
      <c r="F870" s="109">
        <v>0</v>
      </c>
      <c r="G870" s="110">
        <f>VLOOKUP(C870,'[8]Resumen Peso'!$B$1:$D$65536,3,0)*$C$14</f>
        <v>12571.704654132353</v>
      </c>
      <c r="H870" s="117"/>
      <c r="I870" s="112"/>
      <c r="J870" s="113">
        <f>+VLOOKUP(C870,'[8]Resumen Peso'!$B$1:$D$65536,3,0)</f>
        <v>7805.6367710345512</v>
      </c>
      <c r="N870" s="83"/>
      <c r="O870" s="83"/>
      <c r="P870" s="83"/>
      <c r="Q870" s="83"/>
      <c r="R870" s="83"/>
    </row>
    <row r="871" spans="1:18" x14ac:dyDescent="0.2">
      <c r="A871" s="104"/>
      <c r="B871" s="105">
        <f t="shared" si="13"/>
        <v>855</v>
      </c>
      <c r="C871" s="106" t="s">
        <v>898</v>
      </c>
      <c r="D871" s="107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108" t="s">
        <v>44</v>
      </c>
      <c r="F871" s="109">
        <v>0</v>
      </c>
      <c r="G871" s="110">
        <f>VLOOKUP(C871,'[8]Resumen Peso'!$B$1:$D$65536,3,0)*$C$14</f>
        <v>3179.9752693794039</v>
      </c>
      <c r="H871" s="117"/>
      <c r="I871" s="112"/>
      <c r="J871" s="113">
        <f>+VLOOKUP(C871,'[8]Resumen Peso'!$B$1:$D$65536,3,0)</f>
        <v>1974.4125857657186</v>
      </c>
      <c r="N871" s="83"/>
      <c r="O871" s="83"/>
      <c r="P871" s="83"/>
      <c r="Q871" s="83"/>
      <c r="R871" s="83"/>
    </row>
    <row r="872" spans="1:18" x14ac:dyDescent="0.2">
      <c r="A872" s="104"/>
      <c r="B872" s="105">
        <f t="shared" si="13"/>
        <v>856</v>
      </c>
      <c r="C872" s="106" t="s">
        <v>899</v>
      </c>
      <c r="D872" s="107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108" t="s">
        <v>44</v>
      </c>
      <c r="F872" s="109">
        <v>0</v>
      </c>
      <c r="G872" s="110">
        <f>VLOOKUP(C872,'[8]Resumen Peso'!$B$1:$D$65536,3,0)*$C$14</f>
        <v>3638.3500829836421</v>
      </c>
      <c r="H872" s="117"/>
      <c r="I872" s="112"/>
      <c r="J872" s="113">
        <f>+VLOOKUP(C872,'[8]Resumen Peso'!$B$1:$D$65536,3,0)</f>
        <v>2259.0125981283445</v>
      </c>
      <c r="N872" s="83"/>
      <c r="O872" s="83"/>
      <c r="P872" s="83"/>
      <c r="Q872" s="83"/>
      <c r="R872" s="83"/>
    </row>
    <row r="873" spans="1:18" x14ac:dyDescent="0.2">
      <c r="A873" s="104"/>
      <c r="B873" s="105">
        <f t="shared" si="13"/>
        <v>857</v>
      </c>
      <c r="C873" s="106" t="s">
        <v>900</v>
      </c>
      <c r="D873" s="107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108" t="s">
        <v>44</v>
      </c>
      <c r="F873" s="109">
        <v>0</v>
      </c>
      <c r="G873" s="110">
        <f>VLOOKUP(C873,'[8]Resumen Peso'!$B$1:$D$65536,3,0)*$C$14</f>
        <v>4092.6322643235571</v>
      </c>
      <c r="H873" s="117"/>
      <c r="I873" s="112"/>
      <c r="J873" s="113">
        <f>+VLOOKUP(C873,'[8]Resumen Peso'!$B$1:$D$65536,3,0)</f>
        <v>2541.0715389520187</v>
      </c>
      <c r="N873" s="83"/>
      <c r="O873" s="83"/>
      <c r="P873" s="83"/>
      <c r="Q873" s="83"/>
      <c r="R873" s="83"/>
    </row>
    <row r="874" spans="1:18" x14ac:dyDescent="0.2">
      <c r="A874" s="104"/>
      <c r="B874" s="105">
        <f t="shared" si="13"/>
        <v>858</v>
      </c>
      <c r="C874" s="106" t="s">
        <v>901</v>
      </c>
      <c r="D874" s="107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108" t="s">
        <v>44</v>
      </c>
      <c r="F874" s="109">
        <v>0</v>
      </c>
      <c r="G874" s="110">
        <f>VLOOKUP(C874,'[8]Resumen Peso'!$B$1:$D$65536,3,0)*$C$14</f>
        <v>4542.8218133991486</v>
      </c>
      <c r="H874" s="117"/>
      <c r="I874" s="112"/>
      <c r="J874" s="113">
        <f>+VLOOKUP(C874,'[8]Resumen Peso'!$B$1:$D$65536,3,0)</f>
        <v>2820.5894082367408</v>
      </c>
      <c r="N874" s="83"/>
      <c r="O874" s="83"/>
      <c r="P874" s="83"/>
      <c r="Q874" s="83"/>
      <c r="R874" s="83"/>
    </row>
    <row r="875" spans="1:18" x14ac:dyDescent="0.2">
      <c r="A875" s="104"/>
      <c r="B875" s="105">
        <f t="shared" si="13"/>
        <v>859</v>
      </c>
      <c r="C875" s="106" t="s">
        <v>902</v>
      </c>
      <c r="D875" s="107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108" t="s">
        <v>44</v>
      </c>
      <c r="F875" s="109">
        <v>0</v>
      </c>
      <c r="G875" s="110">
        <f>VLOOKUP(C875,'[8]Resumen Peso'!$B$1:$D$65536,3,0)*$C$14</f>
        <v>4993.0113624747401</v>
      </c>
      <c r="H875" s="117"/>
      <c r="I875" s="112"/>
      <c r="J875" s="113">
        <f>+VLOOKUP(C875,'[8]Resumen Peso'!$B$1:$D$65536,3,0)</f>
        <v>3100.1072775214629</v>
      </c>
      <c r="N875" s="83"/>
      <c r="O875" s="83"/>
      <c r="P875" s="83"/>
      <c r="Q875" s="83"/>
      <c r="R875" s="83"/>
    </row>
    <row r="876" spans="1:18" x14ac:dyDescent="0.2">
      <c r="A876" s="104"/>
      <c r="B876" s="105">
        <f t="shared" si="13"/>
        <v>860</v>
      </c>
      <c r="C876" s="106" t="s">
        <v>903</v>
      </c>
      <c r="D876" s="107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108" t="s">
        <v>44</v>
      </c>
      <c r="F876" s="109">
        <v>0</v>
      </c>
      <c r="G876" s="110">
        <f>VLOOKUP(C876,'[8]Resumen Peso'!$B$1:$D$65536,3,0)*$C$14</f>
        <v>5597.566815296087</v>
      </c>
      <c r="H876" s="117"/>
      <c r="I876" s="112"/>
      <c r="J876" s="113">
        <f>+VLOOKUP(C876,'[8]Resumen Peso'!$B$1:$D$65536,3,0)</f>
        <v>3475.4692831123771</v>
      </c>
      <c r="N876" s="83"/>
      <c r="O876" s="83"/>
      <c r="P876" s="83"/>
      <c r="Q876" s="83"/>
      <c r="R876" s="83"/>
    </row>
    <row r="877" spans="1:18" x14ac:dyDescent="0.2">
      <c r="A877" s="104"/>
      <c r="B877" s="105">
        <f t="shared" si="13"/>
        <v>861</v>
      </c>
      <c r="C877" s="106" t="s">
        <v>904</v>
      </c>
      <c r="D877" s="107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108" t="s">
        <v>44</v>
      </c>
      <c r="F877" s="109">
        <v>0</v>
      </c>
      <c r="G877" s="110">
        <f>VLOOKUP(C877,'[8]Resumen Peso'!$B$1:$D$65536,3,0)*$C$14</f>
        <v>6212.6157772431598</v>
      </c>
      <c r="H877" s="117"/>
      <c r="I877" s="112"/>
      <c r="J877" s="113">
        <f>+VLOOKUP(C877,'[8]Resumen Peso'!$B$1:$D$65536,3,0)</f>
        <v>3857.3465961291645</v>
      </c>
      <c r="N877" s="83"/>
      <c r="O877" s="83"/>
      <c r="P877" s="83"/>
      <c r="Q877" s="83"/>
      <c r="R877" s="83"/>
    </row>
    <row r="878" spans="1:18" x14ac:dyDescent="0.2">
      <c r="A878" s="104"/>
      <c r="B878" s="105">
        <f t="shared" si="13"/>
        <v>862</v>
      </c>
      <c r="C878" s="106" t="s">
        <v>905</v>
      </c>
      <c r="D878" s="107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108" t="s">
        <v>44</v>
      </c>
      <c r="F878" s="109">
        <v>0</v>
      </c>
      <c r="G878" s="110">
        <f>VLOOKUP(C878,'[8]Resumen Peso'!$B$1:$D$65536,3,0)*$C$14</f>
        <v>6827.6647391902325</v>
      </c>
      <c r="H878" s="117"/>
      <c r="I878" s="112"/>
      <c r="J878" s="113">
        <f>+VLOOKUP(C878,'[8]Resumen Peso'!$B$1:$D$65536,3,0)</f>
        <v>4239.2239091459514</v>
      </c>
      <c r="N878" s="83"/>
      <c r="O878" s="83"/>
      <c r="P878" s="83"/>
      <c r="Q878" s="83"/>
      <c r="R878" s="83"/>
    </row>
    <row r="879" spans="1:18" x14ac:dyDescent="0.2">
      <c r="A879" s="104"/>
      <c r="B879" s="105">
        <f t="shared" si="13"/>
        <v>863</v>
      </c>
      <c r="C879" s="106" t="s">
        <v>906</v>
      </c>
      <c r="D879" s="107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108" t="s">
        <v>44</v>
      </c>
      <c r="F879" s="109">
        <v>0</v>
      </c>
      <c r="G879" s="110">
        <f>VLOOKUP(C879,'[8]Resumen Peso'!$B$1:$D$65536,3,0)*$C$14</f>
        <v>7553.8698226237411</v>
      </c>
      <c r="H879" s="117"/>
      <c r="I879" s="112"/>
      <c r="J879" s="113">
        <f>+VLOOKUP(C879,'[8]Resumen Peso'!$B$1:$D$65536,3,0)</f>
        <v>4690.1168674606824</v>
      </c>
      <c r="N879" s="83"/>
      <c r="O879" s="83"/>
      <c r="P879" s="83"/>
      <c r="Q879" s="83"/>
      <c r="R879" s="83"/>
    </row>
    <row r="880" spans="1:18" x14ac:dyDescent="0.2">
      <c r="A880" s="104"/>
      <c r="B880" s="105">
        <f t="shared" si="13"/>
        <v>864</v>
      </c>
      <c r="C880" s="106" t="s">
        <v>907</v>
      </c>
      <c r="D880" s="107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108" t="s">
        <v>44</v>
      </c>
      <c r="F880" s="109">
        <v>0</v>
      </c>
      <c r="G880" s="110">
        <f>VLOOKUP(C880,'[8]Resumen Peso'!$B$1:$D$65536,3,0)*$C$14</f>
        <v>8411.8817623872383</v>
      </c>
      <c r="H880" s="117"/>
      <c r="I880" s="112"/>
      <c r="J880" s="113">
        <f>+VLOOKUP(C880,'[8]Resumen Peso'!$B$1:$D$65536,3,0)</f>
        <v>5222.8472911588888</v>
      </c>
      <c r="N880" s="83"/>
      <c r="O880" s="83"/>
      <c r="P880" s="83"/>
      <c r="Q880" s="83"/>
      <c r="R880" s="83"/>
    </row>
    <row r="881" spans="1:18" x14ac:dyDescent="0.2">
      <c r="A881" s="104"/>
      <c r="B881" s="105">
        <f t="shared" si="13"/>
        <v>865</v>
      </c>
      <c r="C881" s="106" t="s">
        <v>908</v>
      </c>
      <c r="D881" s="107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108" t="s">
        <v>44</v>
      </c>
      <c r="F881" s="109">
        <v>0</v>
      </c>
      <c r="G881" s="110">
        <f>VLOOKUP(C881,'[8]Resumen Peso'!$B$1:$D$65536,3,0)*$C$14</f>
        <v>9421.307573873708</v>
      </c>
      <c r="H881" s="117"/>
      <c r="I881" s="112"/>
      <c r="J881" s="113">
        <f>+VLOOKUP(C881,'[8]Resumen Peso'!$B$1:$D$65536,3,0)</f>
        <v>5849.5889660979556</v>
      </c>
      <c r="N881" s="83"/>
      <c r="O881" s="83"/>
      <c r="P881" s="83"/>
      <c r="Q881" s="83"/>
      <c r="R881" s="83"/>
    </row>
    <row r="882" spans="1:18" x14ac:dyDescent="0.2">
      <c r="A882" s="104"/>
      <c r="B882" s="105">
        <f t="shared" si="13"/>
        <v>866</v>
      </c>
      <c r="C882" s="106" t="s">
        <v>909</v>
      </c>
      <c r="D882" s="107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108" t="s">
        <v>44</v>
      </c>
      <c r="F882" s="109">
        <v>0</v>
      </c>
      <c r="G882" s="110">
        <f>VLOOKUP(C882,'[8]Resumen Peso'!$B$1:$D$65536,3,0)*$C$14</f>
        <v>9726.0952857702832</v>
      </c>
      <c r="H882" s="117"/>
      <c r="I882" s="112"/>
      <c r="J882" s="113">
        <f>+VLOOKUP(C882,'[8]Resumen Peso'!$B$1:$D$65536,3,0)</f>
        <v>6038.8283919985151</v>
      </c>
      <c r="N882" s="83"/>
      <c r="O882" s="83"/>
      <c r="P882" s="83"/>
      <c r="Q882" s="83"/>
      <c r="R882" s="83"/>
    </row>
    <row r="883" spans="1:18" x14ac:dyDescent="0.2">
      <c r="A883" s="104"/>
      <c r="B883" s="105">
        <f t="shared" si="13"/>
        <v>867</v>
      </c>
      <c r="C883" s="106" t="s">
        <v>910</v>
      </c>
      <c r="D883" s="107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108" t="s">
        <v>44</v>
      </c>
      <c r="F883" s="109">
        <v>0</v>
      </c>
      <c r="G883" s="110">
        <f>VLOOKUP(C883,'[8]Resumen Peso'!$B$1:$D$65536,3,0)*$C$14</f>
        <v>10842.91559171715</v>
      </c>
      <c r="H883" s="117"/>
      <c r="I883" s="112"/>
      <c r="J883" s="113">
        <f>+VLOOKUP(C883,'[8]Resumen Peso'!$B$1:$D$65536,3,0)</f>
        <v>6732.2501583038074</v>
      </c>
      <c r="N883" s="83"/>
      <c r="O883" s="83"/>
      <c r="P883" s="83"/>
      <c r="Q883" s="83"/>
      <c r="R883" s="83"/>
    </row>
    <row r="884" spans="1:18" x14ac:dyDescent="0.2">
      <c r="A884" s="104"/>
      <c r="B884" s="105">
        <f t="shared" si="13"/>
        <v>868</v>
      </c>
      <c r="C884" s="106" t="s">
        <v>911</v>
      </c>
      <c r="D884" s="107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108" t="s">
        <v>44</v>
      </c>
      <c r="F884" s="109">
        <v>0</v>
      </c>
      <c r="G884" s="110">
        <f>VLOOKUP(C884,'[8]Resumen Peso'!$B$1:$D$65536,3,0)*$C$14</f>
        <v>11959.735897664017</v>
      </c>
      <c r="H884" s="117"/>
      <c r="I884" s="112"/>
      <c r="J884" s="113">
        <f>+VLOOKUP(C884,'[8]Resumen Peso'!$B$1:$D$65536,3,0)</f>
        <v>7425.6719246090997</v>
      </c>
      <c r="N884" s="83"/>
      <c r="O884" s="83"/>
      <c r="P884" s="83"/>
      <c r="Q884" s="83"/>
      <c r="R884" s="83"/>
    </row>
    <row r="885" spans="1:18" x14ac:dyDescent="0.2">
      <c r="A885" s="104"/>
      <c r="B885" s="105">
        <f t="shared" si="13"/>
        <v>869</v>
      </c>
      <c r="C885" s="106" t="s">
        <v>912</v>
      </c>
      <c r="D885" s="107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108" t="s">
        <v>44</v>
      </c>
      <c r="F885" s="109">
        <v>0</v>
      </c>
      <c r="G885" s="110">
        <f>VLOOKUP(C885,'[8]Resumen Peso'!$B$1:$D$65536,3,0)*$C$14</f>
        <v>5531.1511694333212</v>
      </c>
      <c r="H885" s="117"/>
      <c r="I885" s="112"/>
      <c r="J885" s="113">
        <f>+VLOOKUP(C885,'[8]Resumen Peso'!$B$1:$D$65536,3,0)</f>
        <v>3434.2325199381798</v>
      </c>
      <c r="N885" s="83"/>
      <c r="O885" s="83"/>
      <c r="P885" s="83"/>
      <c r="Q885" s="83"/>
      <c r="R885" s="83"/>
    </row>
    <row r="886" spans="1:18" x14ac:dyDescent="0.2">
      <c r="A886" s="104"/>
      <c r="B886" s="105">
        <f t="shared" si="13"/>
        <v>870</v>
      </c>
      <c r="C886" s="106" t="s">
        <v>913</v>
      </c>
      <c r="D886" s="107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108" t="s">
        <v>44</v>
      </c>
      <c r="F886" s="109">
        <v>0</v>
      </c>
      <c r="G886" s="110">
        <f>VLOOKUP(C886,'[8]Resumen Peso'!$B$1:$D$65536,3,0)*$C$14</f>
        <v>6328.4342208831695</v>
      </c>
      <c r="H886" s="117"/>
      <c r="I886" s="112"/>
      <c r="J886" s="113">
        <f>+VLOOKUP(C886,'[8]Resumen Peso'!$B$1:$D$65536,3,0)</f>
        <v>3929.2570273166561</v>
      </c>
      <c r="N886" s="83"/>
      <c r="O886" s="83"/>
      <c r="P886" s="83"/>
      <c r="Q886" s="83"/>
      <c r="R886" s="83"/>
    </row>
    <row r="887" spans="1:18" x14ac:dyDescent="0.2">
      <c r="A887" s="104"/>
      <c r="B887" s="105">
        <f t="shared" si="13"/>
        <v>871</v>
      </c>
      <c r="C887" s="106" t="s">
        <v>914</v>
      </c>
      <c r="D887" s="107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108" t="s">
        <v>44</v>
      </c>
      <c r="F887" s="109">
        <v>0</v>
      </c>
      <c r="G887" s="110">
        <f>VLOOKUP(C887,'[8]Resumen Peso'!$B$1:$D$65536,3,0)*$C$14</f>
        <v>7118.5986736593577</v>
      </c>
      <c r="H887" s="117"/>
      <c r="I887" s="112"/>
      <c r="J887" s="113">
        <f>+VLOOKUP(C887,'[8]Resumen Peso'!$B$1:$D$65536,3,0)</f>
        <v>4419.8616730221102</v>
      </c>
      <c r="N887" s="83"/>
      <c r="O887" s="83"/>
      <c r="P887" s="83"/>
      <c r="Q887" s="83"/>
      <c r="R887" s="83"/>
    </row>
    <row r="888" spans="1:18" x14ac:dyDescent="0.2">
      <c r="A888" s="104"/>
      <c r="B888" s="105">
        <f t="shared" si="13"/>
        <v>872</v>
      </c>
      <c r="C888" s="106" t="s">
        <v>915</v>
      </c>
      <c r="D888" s="107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108" t="s">
        <v>44</v>
      </c>
      <c r="F888" s="109">
        <v>0</v>
      </c>
      <c r="G888" s="110">
        <f>VLOOKUP(C888,'[8]Resumen Peso'!$B$1:$D$65536,3,0)*$C$14</f>
        <v>7901.6445277618886</v>
      </c>
      <c r="H888" s="117"/>
      <c r="I888" s="112"/>
      <c r="J888" s="113">
        <f>+VLOOKUP(C888,'[8]Resumen Peso'!$B$1:$D$65536,3,0)</f>
        <v>4906.0464570545428</v>
      </c>
      <c r="N888" s="83"/>
      <c r="O888" s="83"/>
      <c r="P888" s="83"/>
      <c r="Q888" s="83"/>
      <c r="R888" s="83"/>
    </row>
    <row r="889" spans="1:18" x14ac:dyDescent="0.2">
      <c r="A889" s="104"/>
      <c r="B889" s="105">
        <f t="shared" si="13"/>
        <v>873</v>
      </c>
      <c r="C889" s="106" t="s">
        <v>916</v>
      </c>
      <c r="D889" s="107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108" t="s">
        <v>44</v>
      </c>
      <c r="F889" s="109">
        <v>0</v>
      </c>
      <c r="G889" s="110">
        <f>VLOOKUP(C889,'[8]Resumen Peso'!$B$1:$D$65536,3,0)*$C$14</f>
        <v>8684.6903818644168</v>
      </c>
      <c r="H889" s="117"/>
      <c r="I889" s="112"/>
      <c r="J889" s="113">
        <f>+VLOOKUP(C889,'[8]Resumen Peso'!$B$1:$D$65536,3,0)</f>
        <v>5392.2312410869745</v>
      </c>
      <c r="N889" s="83"/>
      <c r="O889" s="83"/>
      <c r="P889" s="83"/>
      <c r="Q889" s="83"/>
      <c r="R889" s="83"/>
    </row>
    <row r="890" spans="1:18" x14ac:dyDescent="0.2">
      <c r="A890" s="104"/>
      <c r="B890" s="105">
        <f t="shared" si="13"/>
        <v>874</v>
      </c>
      <c r="C890" s="106" t="s">
        <v>917</v>
      </c>
      <c r="D890" s="107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108" t="s">
        <v>44</v>
      </c>
      <c r="F890" s="109">
        <v>0</v>
      </c>
      <c r="G890" s="110">
        <f>VLOOKUP(C890,'[8]Resumen Peso'!$B$1:$D$65536,3,0)*$C$14</f>
        <v>9736.23554074003</v>
      </c>
      <c r="H890" s="117"/>
      <c r="I890" s="112"/>
      <c r="J890" s="113">
        <f>+VLOOKUP(C890,'[8]Resumen Peso'!$B$1:$D$65536,3,0)</f>
        <v>6045.1243677024549</v>
      </c>
      <c r="N890" s="83"/>
      <c r="O890" s="83"/>
      <c r="P890" s="83"/>
      <c r="Q890" s="83"/>
      <c r="R890" s="83"/>
    </row>
    <row r="891" spans="1:18" x14ac:dyDescent="0.2">
      <c r="A891" s="104"/>
      <c r="B891" s="105">
        <f t="shared" si="13"/>
        <v>875</v>
      </c>
      <c r="C891" s="106" t="s">
        <v>918</v>
      </c>
      <c r="D891" s="107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108" t="s">
        <v>44</v>
      </c>
      <c r="F891" s="109">
        <v>0</v>
      </c>
      <c r="G891" s="110">
        <f>VLOOKUP(C891,'[8]Resumen Peso'!$B$1:$D$65536,3,0)*$C$14</f>
        <v>10806.032786614905</v>
      </c>
      <c r="H891" s="117"/>
      <c r="I891" s="112"/>
      <c r="J891" s="113">
        <f>+VLOOKUP(C891,'[8]Resumen Peso'!$B$1:$D$65536,3,0)</f>
        <v>6709.3500196475634</v>
      </c>
      <c r="N891" s="83"/>
      <c r="O891" s="83"/>
      <c r="P891" s="83"/>
      <c r="Q891" s="83"/>
      <c r="R891" s="83"/>
    </row>
    <row r="892" spans="1:18" x14ac:dyDescent="0.2">
      <c r="A892" s="104"/>
      <c r="B892" s="105">
        <f t="shared" si="13"/>
        <v>876</v>
      </c>
      <c r="C892" s="106" t="s">
        <v>919</v>
      </c>
      <c r="D892" s="107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108" t="s">
        <v>44</v>
      </c>
      <c r="F892" s="109">
        <v>0</v>
      </c>
      <c r="G892" s="110">
        <f>VLOOKUP(C892,'[8]Resumen Peso'!$B$1:$D$65536,3,0)*$C$14</f>
        <v>11875.830032489781</v>
      </c>
      <c r="H892" s="117"/>
      <c r="I892" s="112"/>
      <c r="J892" s="113">
        <f>+VLOOKUP(C892,'[8]Resumen Peso'!$B$1:$D$65536,3,0)</f>
        <v>7373.5756715926718</v>
      </c>
      <c r="N892" s="83"/>
      <c r="O892" s="83"/>
      <c r="P892" s="83"/>
      <c r="Q892" s="83"/>
      <c r="R892" s="83"/>
    </row>
    <row r="893" spans="1:18" x14ac:dyDescent="0.2">
      <c r="A893" s="104"/>
      <c r="B893" s="105">
        <f t="shared" si="13"/>
        <v>877</v>
      </c>
      <c r="C893" s="106" t="s">
        <v>920</v>
      </c>
      <c r="D893" s="107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108" t="s">
        <v>44</v>
      </c>
      <c r="F893" s="109">
        <v>0</v>
      </c>
      <c r="G893" s="110">
        <f>VLOOKUP(C893,'[8]Resumen Peso'!$B$1:$D$65536,3,0)*$C$14</f>
        <v>13138.968816982773</v>
      </c>
      <c r="H893" s="117"/>
      <c r="I893" s="112"/>
      <c r="J893" s="113">
        <f>+VLOOKUP(C893,'[8]Resumen Peso'!$B$1:$D$65536,3,0)</f>
        <v>8157.8450140893165</v>
      </c>
      <c r="N893" s="83"/>
      <c r="O893" s="83"/>
      <c r="P893" s="83"/>
      <c r="Q893" s="83"/>
      <c r="R893" s="83"/>
    </row>
    <row r="894" spans="1:18" x14ac:dyDescent="0.2">
      <c r="A894" s="104"/>
      <c r="B894" s="105">
        <f t="shared" si="13"/>
        <v>878</v>
      </c>
      <c r="C894" s="106" t="s">
        <v>921</v>
      </c>
      <c r="D894" s="107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108" t="s">
        <v>44</v>
      </c>
      <c r="F894" s="109">
        <v>0</v>
      </c>
      <c r="G894" s="110">
        <f>VLOOKUP(C894,'[8]Resumen Peso'!$B$1:$D$65536,3,0)*$C$14</f>
        <v>14631.368393076584</v>
      </c>
      <c r="H894" s="117"/>
      <c r="I894" s="112"/>
      <c r="J894" s="113">
        <f>+VLOOKUP(C894,'[8]Resumen Peso'!$B$1:$D$65536,3,0)</f>
        <v>9084.4599266028017</v>
      </c>
      <c r="N894" s="83"/>
      <c r="O894" s="83"/>
      <c r="P894" s="83"/>
      <c r="Q894" s="83"/>
      <c r="R894" s="83"/>
    </row>
    <row r="895" spans="1:18" x14ac:dyDescent="0.2">
      <c r="A895" s="104"/>
      <c r="B895" s="105">
        <f t="shared" si="13"/>
        <v>879</v>
      </c>
      <c r="C895" s="106" t="s">
        <v>922</v>
      </c>
      <c r="D895" s="107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108" t="s">
        <v>44</v>
      </c>
      <c r="F895" s="109">
        <v>0</v>
      </c>
      <c r="G895" s="110">
        <f>VLOOKUP(C895,'[8]Resumen Peso'!$B$1:$D$65536,3,0)*$C$14</f>
        <v>16387.132600245775</v>
      </c>
      <c r="H895" s="117"/>
      <c r="I895" s="112"/>
      <c r="J895" s="113">
        <f>+VLOOKUP(C895,'[8]Resumen Peso'!$B$1:$D$65536,3,0)</f>
        <v>10174.595117795139</v>
      </c>
      <c r="N895" s="83"/>
      <c r="O895" s="83"/>
      <c r="P895" s="83"/>
      <c r="Q895" s="83"/>
      <c r="R895" s="83"/>
    </row>
    <row r="896" spans="1:18" x14ac:dyDescent="0.2">
      <c r="A896" s="104"/>
      <c r="B896" s="105">
        <f t="shared" si="13"/>
        <v>880</v>
      </c>
      <c r="C896" s="106" t="s">
        <v>923</v>
      </c>
      <c r="D896" s="107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108" t="s">
        <v>44</v>
      </c>
      <c r="F896" s="109">
        <v>0</v>
      </c>
      <c r="G896" s="110">
        <f>VLOOKUP(C896,'[8]Resumen Peso'!$B$1:$D$65536,3,0)*$C$14</f>
        <v>16917.270971232116</v>
      </c>
      <c r="H896" s="117"/>
      <c r="I896" s="112"/>
      <c r="J896" s="113">
        <f>+VLOOKUP(C896,'[8]Resumen Peso'!$B$1:$D$65536,3,0)</f>
        <v>10503.752354315737</v>
      </c>
      <c r="N896" s="83"/>
      <c r="O896" s="83"/>
      <c r="P896" s="83"/>
      <c r="Q896" s="83"/>
      <c r="R896" s="83"/>
    </row>
    <row r="897" spans="1:18" x14ac:dyDescent="0.2">
      <c r="A897" s="104"/>
      <c r="B897" s="105">
        <f t="shared" si="13"/>
        <v>881</v>
      </c>
      <c r="C897" s="106" t="s">
        <v>924</v>
      </c>
      <c r="D897" s="107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108" t="s">
        <v>44</v>
      </c>
      <c r="F897" s="109">
        <v>0</v>
      </c>
      <c r="G897" s="110">
        <f>VLOOKUP(C897,'[8]Resumen Peso'!$B$1:$D$65536,3,0)*$C$14</f>
        <v>18859.833858675716</v>
      </c>
      <c r="H897" s="117"/>
      <c r="I897" s="112"/>
      <c r="J897" s="113">
        <f>+VLOOKUP(C897,'[8]Resumen Peso'!$B$1:$D$65536,3,0)</f>
        <v>11709.868845391011</v>
      </c>
      <c r="N897" s="83"/>
      <c r="O897" s="83"/>
      <c r="P897" s="83"/>
      <c r="Q897" s="83"/>
      <c r="R897" s="83"/>
    </row>
    <row r="898" spans="1:18" x14ac:dyDescent="0.2">
      <c r="A898" s="104"/>
      <c r="B898" s="105">
        <f t="shared" si="13"/>
        <v>882</v>
      </c>
      <c r="C898" s="106" t="s">
        <v>925</v>
      </c>
      <c r="D898" s="107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108" t="s">
        <v>44</v>
      </c>
      <c r="F898" s="109">
        <v>0</v>
      </c>
      <c r="G898" s="110">
        <f>VLOOKUP(C898,'[8]Resumen Peso'!$B$1:$D$65536,3,0)*$C$14</f>
        <v>20802.396746119313</v>
      </c>
      <c r="H898" s="117"/>
      <c r="I898" s="112"/>
      <c r="J898" s="113">
        <f>+VLOOKUP(C898,'[8]Resumen Peso'!$B$1:$D$65536,3,0)</f>
        <v>12915.985336466285</v>
      </c>
      <c r="N898" s="83"/>
      <c r="O898" s="83"/>
      <c r="P898" s="83"/>
      <c r="Q898" s="83"/>
      <c r="R898" s="83"/>
    </row>
    <row r="899" spans="1:18" x14ac:dyDescent="0.2">
      <c r="A899" s="104"/>
      <c r="B899" s="105">
        <f t="shared" si="13"/>
        <v>883</v>
      </c>
      <c r="C899" s="106" t="s">
        <v>926</v>
      </c>
      <c r="D899" s="107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108" t="s">
        <v>44</v>
      </c>
      <c r="F899" s="109">
        <v>0</v>
      </c>
      <c r="G899" s="110">
        <f>VLOOKUP(C899,'[8]Resumen Peso'!$B$1:$D$65536,3,0)*$C$14</f>
        <v>4462.7951808157595</v>
      </c>
      <c r="H899" s="117"/>
      <c r="I899" s="112"/>
      <c r="J899" s="113">
        <f>+VLOOKUP(C899,'[8]Resumen Peso'!$B$1:$D$65536,3,0)</f>
        <v>2770.9017291876116</v>
      </c>
      <c r="N899" s="83"/>
      <c r="O899" s="83"/>
      <c r="P899" s="83"/>
      <c r="Q899" s="83"/>
      <c r="R899" s="83"/>
    </row>
    <row r="900" spans="1:18" x14ac:dyDescent="0.2">
      <c r="A900" s="104"/>
      <c r="B900" s="105">
        <f t="shared" si="13"/>
        <v>884</v>
      </c>
      <c r="C900" s="106" t="s">
        <v>927</v>
      </c>
      <c r="D900" s="107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108" t="s">
        <v>44</v>
      </c>
      <c r="F900" s="109">
        <v>0</v>
      </c>
      <c r="G900" s="110">
        <f>VLOOKUP(C900,'[8]Resumen Peso'!$B$1:$D$65536,3,0)*$C$14</f>
        <v>5106.0809726450589</v>
      </c>
      <c r="H900" s="117"/>
      <c r="I900" s="112"/>
      <c r="J900" s="113">
        <f>+VLOOKUP(C900,'[8]Resumen Peso'!$B$1:$D$65536,3,0)</f>
        <v>3170.3109874488891</v>
      </c>
      <c r="N900" s="83"/>
      <c r="O900" s="83"/>
      <c r="P900" s="83"/>
      <c r="Q900" s="83"/>
      <c r="R900" s="83"/>
    </row>
    <row r="901" spans="1:18" x14ac:dyDescent="0.2">
      <c r="A901" s="104"/>
      <c r="B901" s="105">
        <f t="shared" si="13"/>
        <v>885</v>
      </c>
      <c r="C901" s="106" t="s">
        <v>928</v>
      </c>
      <c r="D901" s="107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108" t="s">
        <v>44</v>
      </c>
      <c r="F901" s="109">
        <v>0</v>
      </c>
      <c r="G901" s="110">
        <f>VLOOKUP(C901,'[8]Resumen Peso'!$B$1:$D$65536,3,0)*$C$14</f>
        <v>5743.6231413330233</v>
      </c>
      <c r="H901" s="117"/>
      <c r="I901" s="112"/>
      <c r="J901" s="113">
        <f>+VLOOKUP(C901,'[8]Resumen Peso'!$B$1:$D$65536,3,0)</f>
        <v>3566.1540916185477</v>
      </c>
      <c r="N901" s="83"/>
      <c r="O901" s="83"/>
      <c r="P901" s="83"/>
      <c r="Q901" s="83"/>
      <c r="R901" s="83"/>
    </row>
    <row r="902" spans="1:18" x14ac:dyDescent="0.2">
      <c r="A902" s="104"/>
      <c r="B902" s="105">
        <f t="shared" si="13"/>
        <v>886</v>
      </c>
      <c r="C902" s="106" t="s">
        <v>929</v>
      </c>
      <c r="D902" s="107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108" t="s">
        <v>44</v>
      </c>
      <c r="F902" s="109">
        <v>0</v>
      </c>
      <c r="G902" s="110">
        <f>VLOOKUP(C902,'[8]Resumen Peso'!$B$1:$D$65536,3,0)*$C$14</f>
        <v>6375.4216868796566</v>
      </c>
      <c r="H902" s="117"/>
      <c r="I902" s="112"/>
      <c r="J902" s="113">
        <f>+VLOOKUP(C902,'[8]Resumen Peso'!$B$1:$D$65536,3,0)</f>
        <v>3958.4310416965882</v>
      </c>
      <c r="N902" s="83"/>
      <c r="O902" s="83"/>
      <c r="P902" s="83"/>
      <c r="Q902" s="83"/>
      <c r="R902" s="83"/>
    </row>
    <row r="903" spans="1:18" x14ac:dyDescent="0.2">
      <c r="A903" s="104"/>
      <c r="B903" s="105">
        <f t="shared" si="13"/>
        <v>887</v>
      </c>
      <c r="C903" s="106" t="s">
        <v>930</v>
      </c>
      <c r="D903" s="107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108" t="s">
        <v>44</v>
      </c>
      <c r="F903" s="109">
        <v>0</v>
      </c>
      <c r="G903" s="110">
        <f>VLOOKUP(C903,'[8]Resumen Peso'!$B$1:$D$65536,3,0)*$C$14</f>
        <v>7007.220232426288</v>
      </c>
      <c r="H903" s="117"/>
      <c r="I903" s="112"/>
      <c r="J903" s="113">
        <f>+VLOOKUP(C903,'[8]Resumen Peso'!$B$1:$D$65536,3,0)</f>
        <v>4350.7079917746278</v>
      </c>
      <c r="N903" s="83"/>
      <c r="O903" s="83"/>
      <c r="P903" s="83"/>
      <c r="Q903" s="83"/>
      <c r="R903" s="83"/>
    </row>
    <row r="904" spans="1:18" x14ac:dyDescent="0.2">
      <c r="A904" s="104"/>
      <c r="B904" s="105">
        <f t="shared" si="13"/>
        <v>888</v>
      </c>
      <c r="C904" s="106" t="s">
        <v>931</v>
      </c>
      <c r="D904" s="107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108" t="s">
        <v>44</v>
      </c>
      <c r="F904" s="109">
        <v>0</v>
      </c>
      <c r="G904" s="110">
        <f>VLOOKUP(C904,'[8]Resumen Peso'!$B$1:$D$65536,3,0)*$C$14</f>
        <v>7855.6567556177215</v>
      </c>
      <c r="H904" s="117"/>
      <c r="I904" s="112"/>
      <c r="J904" s="113">
        <f>+VLOOKUP(C904,'[8]Resumen Peso'!$B$1:$D$65536,3,0)</f>
        <v>4877.4931418803371</v>
      </c>
      <c r="N904" s="83"/>
      <c r="O904" s="83"/>
      <c r="P904" s="83"/>
      <c r="Q904" s="83"/>
      <c r="R904" s="83"/>
    </row>
    <row r="905" spans="1:18" x14ac:dyDescent="0.2">
      <c r="A905" s="104"/>
      <c r="B905" s="105">
        <f t="shared" si="13"/>
        <v>889</v>
      </c>
      <c r="C905" s="106" t="s">
        <v>932</v>
      </c>
      <c r="D905" s="107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108" t="s">
        <v>44</v>
      </c>
      <c r="F905" s="109">
        <v>0</v>
      </c>
      <c r="G905" s="110">
        <f>VLOOKUP(C905,'[8]Resumen Peso'!$B$1:$D$65536,3,0)*$C$14</f>
        <v>8718.8199285435294</v>
      </c>
      <c r="H905" s="117"/>
      <c r="I905" s="112"/>
      <c r="J905" s="113">
        <f>+VLOOKUP(C905,'[8]Resumen Peso'!$B$1:$D$65536,3,0)</f>
        <v>5413.4219110769554</v>
      </c>
      <c r="N905" s="83"/>
      <c r="O905" s="83"/>
      <c r="P905" s="83"/>
      <c r="Q905" s="83"/>
      <c r="R905" s="83"/>
    </row>
    <row r="906" spans="1:18" x14ac:dyDescent="0.2">
      <c r="A906" s="104"/>
      <c r="B906" s="105">
        <f t="shared" si="13"/>
        <v>890</v>
      </c>
      <c r="C906" s="106" t="s">
        <v>933</v>
      </c>
      <c r="D906" s="107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108" t="s">
        <v>44</v>
      </c>
      <c r="F906" s="109">
        <v>0</v>
      </c>
      <c r="G906" s="110">
        <f>VLOOKUP(C906,'[8]Resumen Peso'!$B$1:$D$65536,3,0)*$C$14</f>
        <v>9581.9831014693391</v>
      </c>
      <c r="H906" s="117"/>
      <c r="I906" s="112"/>
      <c r="J906" s="113">
        <f>+VLOOKUP(C906,'[8]Resumen Peso'!$B$1:$D$65536,3,0)</f>
        <v>5949.3506802735737</v>
      </c>
      <c r="N906" s="83"/>
      <c r="O906" s="83"/>
      <c r="P906" s="83"/>
      <c r="Q906" s="83"/>
      <c r="R906" s="83"/>
    </row>
    <row r="907" spans="1:18" x14ac:dyDescent="0.2">
      <c r="A907" s="104"/>
      <c r="B907" s="105">
        <f t="shared" si="13"/>
        <v>891</v>
      </c>
      <c r="C907" s="106" t="s">
        <v>934</v>
      </c>
      <c r="D907" s="107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108" t="s">
        <v>44</v>
      </c>
      <c r="F907" s="109">
        <v>0</v>
      </c>
      <c r="G907" s="110">
        <f>VLOOKUP(C907,'[8]Resumen Peso'!$B$1:$D$65536,3,0)*$C$14</f>
        <v>10601.143400556652</v>
      </c>
      <c r="H907" s="117"/>
      <c r="I907" s="112"/>
      <c r="J907" s="113">
        <f>+VLOOKUP(C907,'[8]Resumen Peso'!$B$1:$D$65536,3,0)</f>
        <v>6582.136394303182</v>
      </c>
      <c r="N907" s="83"/>
      <c r="O907" s="83"/>
      <c r="P907" s="83"/>
      <c r="Q907" s="83"/>
      <c r="R907" s="83"/>
    </row>
    <row r="908" spans="1:18" x14ac:dyDescent="0.2">
      <c r="A908" s="104"/>
      <c r="B908" s="105">
        <f t="shared" si="13"/>
        <v>892</v>
      </c>
      <c r="C908" s="106" t="s">
        <v>935</v>
      </c>
      <c r="D908" s="107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108" t="s">
        <v>44</v>
      </c>
      <c r="F908" s="109">
        <v>0</v>
      </c>
      <c r="G908" s="110">
        <f>VLOOKUP(C908,'[8]Resumen Peso'!$B$1:$D$65536,3,0)*$C$14</f>
        <v>11805.28218324794</v>
      </c>
      <c r="H908" s="117"/>
      <c r="I908" s="112"/>
      <c r="J908" s="113">
        <f>+VLOOKUP(C908,'[8]Resumen Peso'!$B$1:$D$65536,3,0)</f>
        <v>7329.7732675981979</v>
      </c>
      <c r="N908" s="83"/>
      <c r="O908" s="83"/>
      <c r="P908" s="83"/>
      <c r="Q908" s="83"/>
      <c r="R908" s="83"/>
    </row>
    <row r="909" spans="1:18" x14ac:dyDescent="0.2">
      <c r="A909" s="104"/>
      <c r="B909" s="105">
        <f t="shared" si="13"/>
        <v>893</v>
      </c>
      <c r="C909" s="106" t="s">
        <v>936</v>
      </c>
      <c r="D909" s="107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108" t="s">
        <v>44</v>
      </c>
      <c r="F909" s="109">
        <v>0</v>
      </c>
      <c r="G909" s="110">
        <f>VLOOKUP(C909,'[8]Resumen Peso'!$B$1:$D$65536,3,0)*$C$14</f>
        <v>13221.916045237693</v>
      </c>
      <c r="H909" s="117"/>
      <c r="I909" s="112"/>
      <c r="J909" s="113">
        <f>+VLOOKUP(C909,'[8]Resumen Peso'!$B$1:$D$65536,3,0)</f>
        <v>8209.346059709982</v>
      </c>
      <c r="N909" s="83"/>
      <c r="O909" s="83"/>
      <c r="P909" s="83"/>
      <c r="Q909" s="83"/>
      <c r="R909" s="83"/>
    </row>
    <row r="910" spans="1:18" x14ac:dyDescent="0.2">
      <c r="A910" s="104"/>
      <c r="B910" s="105">
        <f t="shared" si="13"/>
        <v>894</v>
      </c>
      <c r="C910" s="106" t="s">
        <v>937</v>
      </c>
      <c r="D910" s="107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108" t="s">
        <v>44</v>
      </c>
      <c r="F910" s="109">
        <v>0</v>
      </c>
      <c r="G910" s="110">
        <f>VLOOKUP(C910,'[8]Resumen Peso'!$B$1:$D$65536,3,0)*$C$14</f>
        <v>13649.656834583313</v>
      </c>
      <c r="H910" s="117"/>
      <c r="I910" s="112"/>
      <c r="J910" s="113">
        <f>+VLOOKUP(C910,'[8]Resumen Peso'!$B$1:$D$65536,3,0)</f>
        <v>8474.9257345148653</v>
      </c>
      <c r="N910" s="83"/>
      <c r="O910" s="83"/>
      <c r="P910" s="83"/>
      <c r="Q910" s="83"/>
      <c r="R910" s="83"/>
    </row>
    <row r="911" spans="1:18" x14ac:dyDescent="0.2">
      <c r="A911" s="104"/>
      <c r="B911" s="105">
        <f t="shared" si="13"/>
        <v>895</v>
      </c>
      <c r="C911" s="106" t="s">
        <v>938</v>
      </c>
      <c r="D911" s="107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108" t="s">
        <v>44</v>
      </c>
      <c r="F911" s="109">
        <v>0</v>
      </c>
      <c r="G911" s="110">
        <f>VLOOKUP(C911,'[8]Resumen Peso'!$B$1:$D$65536,3,0)*$C$14</f>
        <v>15217.008734206593</v>
      </c>
      <c r="H911" s="117"/>
      <c r="I911" s="112"/>
      <c r="J911" s="113">
        <f>+VLOOKUP(C911,'[8]Resumen Peso'!$B$1:$D$65536,3,0)</f>
        <v>9448.0777419340757</v>
      </c>
      <c r="N911" s="83"/>
      <c r="O911" s="83"/>
      <c r="P911" s="83"/>
      <c r="Q911" s="83"/>
      <c r="R911" s="83"/>
    </row>
    <row r="912" spans="1:18" x14ac:dyDescent="0.2">
      <c r="A912" s="104"/>
      <c r="B912" s="105">
        <f t="shared" si="13"/>
        <v>896</v>
      </c>
      <c r="C912" s="106" t="s">
        <v>939</v>
      </c>
      <c r="D912" s="107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108" t="s">
        <v>44</v>
      </c>
      <c r="F912" s="109">
        <v>0</v>
      </c>
      <c r="G912" s="110">
        <f>VLOOKUP(C912,'[8]Resumen Peso'!$B$1:$D$65536,3,0)*$C$14</f>
        <v>16784.360633829874</v>
      </c>
      <c r="H912" s="117"/>
      <c r="I912" s="112"/>
      <c r="J912" s="113">
        <f>+VLOOKUP(C912,'[8]Resumen Peso'!$B$1:$D$65536,3,0)</f>
        <v>10421.229749353286</v>
      </c>
      <c r="N912" s="83"/>
      <c r="O912" s="83"/>
      <c r="P912" s="83"/>
      <c r="Q912" s="83"/>
      <c r="R912" s="83"/>
    </row>
    <row r="913" spans="1:18" x14ac:dyDescent="0.2">
      <c r="A913" s="104"/>
      <c r="B913" s="105">
        <f t="shared" si="13"/>
        <v>897</v>
      </c>
      <c r="C913" s="106" t="s">
        <v>940</v>
      </c>
      <c r="D913" s="107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108" t="s">
        <v>44</v>
      </c>
      <c r="F913" s="109">
        <v>0</v>
      </c>
      <c r="G913" s="110">
        <f>VLOOKUP(C913,'[8]Resumen Peso'!$B$1:$D$65536,3,0)*$C$14</f>
        <v>3948.4133093159649</v>
      </c>
      <c r="H913" s="117"/>
      <c r="I913" s="112"/>
      <c r="J913" s="113">
        <f>+VLOOKUP(C913,'[8]Resumen Peso'!$B$1:$D$65536,3,0)</f>
        <v>2451.5275344388829</v>
      </c>
      <c r="N913" s="83"/>
      <c r="O913" s="83"/>
      <c r="P913" s="83"/>
      <c r="Q913" s="83"/>
      <c r="R913" s="83"/>
    </row>
    <row r="914" spans="1:18" x14ac:dyDescent="0.2">
      <c r="A914" s="104"/>
      <c r="B914" s="105">
        <f t="shared" ref="B914:B977" si="14">1+B913</f>
        <v>898</v>
      </c>
      <c r="C914" s="106" t="s">
        <v>941</v>
      </c>
      <c r="D914" s="107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108" t="s">
        <v>44</v>
      </c>
      <c r="F914" s="109">
        <v>0</v>
      </c>
      <c r="G914" s="110">
        <f>VLOOKUP(C914,'[8]Resumen Peso'!$B$1:$D$65536,3,0)*$C$14</f>
        <v>4517.5539665146625</v>
      </c>
      <c r="H914" s="117"/>
      <c r="I914" s="112"/>
      <c r="J914" s="113">
        <f>+VLOOKUP(C914,'[8]Resumen Peso'!$B$1:$D$65536,3,0)</f>
        <v>2804.9008727363794</v>
      </c>
      <c r="N914" s="83"/>
      <c r="O914" s="83"/>
      <c r="P914" s="83"/>
      <c r="Q914" s="83"/>
      <c r="R914" s="83"/>
    </row>
    <row r="915" spans="1:18" x14ac:dyDescent="0.2">
      <c r="A915" s="104"/>
      <c r="B915" s="105">
        <f t="shared" si="14"/>
        <v>899</v>
      </c>
      <c r="C915" s="106" t="s">
        <v>942</v>
      </c>
      <c r="D915" s="107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108" t="s">
        <v>44</v>
      </c>
      <c r="F915" s="109">
        <v>0</v>
      </c>
      <c r="G915" s="110">
        <f>VLOOKUP(C915,'[8]Resumen Peso'!$B$1:$D$65536,3,0)*$C$14</f>
        <v>5081.6130107026574</v>
      </c>
      <c r="H915" s="117"/>
      <c r="I915" s="112"/>
      <c r="J915" s="113">
        <f>+VLOOKUP(C915,'[8]Resumen Peso'!$B$1:$D$65536,3,0)</f>
        <v>3155.1190919419341</v>
      </c>
      <c r="N915" s="83"/>
      <c r="O915" s="83"/>
      <c r="P915" s="83"/>
      <c r="Q915" s="83"/>
      <c r="R915" s="83"/>
    </row>
    <row r="916" spans="1:18" x14ac:dyDescent="0.2">
      <c r="A916" s="104"/>
      <c r="B916" s="105">
        <f t="shared" si="14"/>
        <v>900</v>
      </c>
      <c r="C916" s="106" t="s">
        <v>943</v>
      </c>
      <c r="D916" s="107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108" t="s">
        <v>44</v>
      </c>
      <c r="F916" s="109">
        <v>0</v>
      </c>
      <c r="G916" s="110">
        <f>VLOOKUP(C916,'[8]Resumen Peso'!$B$1:$D$65536,3,0)*$C$14</f>
        <v>5640.59044187995</v>
      </c>
      <c r="H916" s="117"/>
      <c r="I916" s="112"/>
      <c r="J916" s="113">
        <f>+VLOOKUP(C916,'[8]Resumen Peso'!$B$1:$D$65536,3,0)</f>
        <v>3502.1821920555471</v>
      </c>
      <c r="N916" s="83"/>
      <c r="O916" s="83"/>
      <c r="P916" s="83"/>
      <c r="Q916" s="83"/>
      <c r="R916" s="83"/>
    </row>
    <row r="917" spans="1:18" x14ac:dyDescent="0.2">
      <c r="A917" s="104"/>
      <c r="B917" s="105">
        <f t="shared" si="14"/>
        <v>901</v>
      </c>
      <c r="C917" s="106" t="s">
        <v>944</v>
      </c>
      <c r="D917" s="107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108" t="s">
        <v>44</v>
      </c>
      <c r="F917" s="109">
        <v>0</v>
      </c>
      <c r="G917" s="110">
        <f>VLOOKUP(C917,'[8]Resumen Peso'!$B$1:$D$65536,3,0)*$C$14</f>
        <v>6199.5678730572427</v>
      </c>
      <c r="H917" s="117"/>
      <c r="I917" s="112"/>
      <c r="J917" s="113">
        <f>+VLOOKUP(C917,'[8]Resumen Peso'!$B$1:$D$65536,3,0)</f>
        <v>3849.2452921691597</v>
      </c>
      <c r="N917" s="83"/>
      <c r="O917" s="83"/>
      <c r="P917" s="83"/>
      <c r="Q917" s="83"/>
      <c r="R917" s="83"/>
    </row>
    <row r="918" spans="1:18" x14ac:dyDescent="0.2">
      <c r="A918" s="104"/>
      <c r="B918" s="105">
        <f t="shared" si="14"/>
        <v>902</v>
      </c>
      <c r="C918" s="106" t="s">
        <v>945</v>
      </c>
      <c r="D918" s="107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108" t="s">
        <v>44</v>
      </c>
      <c r="F918" s="109">
        <v>0</v>
      </c>
      <c r="G918" s="110">
        <f>VLOOKUP(C918,'[8]Resumen Peso'!$B$1:$D$65536,3,0)*$C$14</f>
        <v>6950.2135837722171</v>
      </c>
      <c r="H918" s="117"/>
      <c r="I918" s="112"/>
      <c r="J918" s="113">
        <f>+VLOOKUP(C918,'[8]Resumen Peso'!$B$1:$D$65536,3,0)</f>
        <v>4315.3131741926381</v>
      </c>
      <c r="N918" s="83"/>
      <c r="O918" s="83"/>
      <c r="P918" s="83"/>
      <c r="Q918" s="83"/>
      <c r="R918" s="83"/>
    </row>
    <row r="919" spans="1:18" x14ac:dyDescent="0.2">
      <c r="A919" s="104"/>
      <c r="B919" s="105">
        <f t="shared" si="14"/>
        <v>903</v>
      </c>
      <c r="C919" s="106" t="s">
        <v>946</v>
      </c>
      <c r="D919" s="107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108" t="s">
        <v>44</v>
      </c>
      <c r="F919" s="109">
        <v>0</v>
      </c>
      <c r="G919" s="110">
        <f>VLOOKUP(C919,'[8]Resumen Peso'!$B$1:$D$65536,3,0)*$C$14</f>
        <v>7713.8885502466337</v>
      </c>
      <c r="H919" s="117"/>
      <c r="I919" s="112"/>
      <c r="J919" s="113">
        <f>+VLOOKUP(C919,'[8]Resumen Peso'!$B$1:$D$65536,3,0)</f>
        <v>4789.4707815678557</v>
      </c>
      <c r="N919" s="83"/>
      <c r="O919" s="83"/>
      <c r="P919" s="83"/>
      <c r="Q919" s="83"/>
      <c r="R919" s="83"/>
    </row>
    <row r="920" spans="1:18" x14ac:dyDescent="0.2">
      <c r="A920" s="104"/>
      <c r="B920" s="105">
        <f t="shared" si="14"/>
        <v>904</v>
      </c>
      <c r="C920" s="106" t="s">
        <v>947</v>
      </c>
      <c r="D920" s="107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108" t="s">
        <v>44</v>
      </c>
      <c r="F920" s="109">
        <v>0</v>
      </c>
      <c r="G920" s="110">
        <f>VLOOKUP(C920,'[8]Resumen Peso'!$B$1:$D$65536,3,0)*$C$14</f>
        <v>8477.5635167210512</v>
      </c>
      <c r="H920" s="117"/>
      <c r="I920" s="112"/>
      <c r="J920" s="113">
        <f>+VLOOKUP(C920,'[8]Resumen Peso'!$B$1:$D$65536,3,0)</f>
        <v>5263.6283889430733</v>
      </c>
      <c r="N920" s="83"/>
      <c r="O920" s="83"/>
      <c r="P920" s="83"/>
      <c r="Q920" s="83"/>
      <c r="R920" s="83"/>
    </row>
    <row r="921" spans="1:18" x14ac:dyDescent="0.2">
      <c r="A921" s="104"/>
      <c r="B921" s="105">
        <f t="shared" si="14"/>
        <v>905</v>
      </c>
      <c r="C921" s="106" t="s">
        <v>948</v>
      </c>
      <c r="D921" s="107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108" t="s">
        <v>44</v>
      </c>
      <c r="F921" s="109">
        <v>0</v>
      </c>
      <c r="G921" s="110">
        <f>VLOOKUP(C921,'[8]Resumen Peso'!$B$1:$D$65536,3,0)*$C$14</f>
        <v>9379.2553771364801</v>
      </c>
      <c r="H921" s="117"/>
      <c r="I921" s="112"/>
      <c r="J921" s="113">
        <f>+VLOOKUP(C921,'[8]Resumen Peso'!$B$1:$D$65536,3,0)</f>
        <v>5823.4792075421037</v>
      </c>
      <c r="N921" s="83"/>
      <c r="O921" s="83"/>
      <c r="P921" s="83"/>
      <c r="Q921" s="83"/>
      <c r="R921" s="83"/>
    </row>
    <row r="922" spans="1:18" x14ac:dyDescent="0.2">
      <c r="A922" s="104"/>
      <c r="B922" s="105">
        <f t="shared" si="14"/>
        <v>906</v>
      </c>
      <c r="C922" s="106" t="s">
        <v>949</v>
      </c>
      <c r="D922" s="107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108" t="s">
        <v>44</v>
      </c>
      <c r="F922" s="109">
        <v>0</v>
      </c>
      <c r="G922" s="110">
        <f>VLOOKUP(C922,'[8]Resumen Peso'!$B$1:$D$65536,3,0)*$C$14</f>
        <v>10444.605097033944</v>
      </c>
      <c r="H922" s="117"/>
      <c r="I922" s="112"/>
      <c r="J922" s="113">
        <f>+VLOOKUP(C922,'[8]Resumen Peso'!$B$1:$D$65536,3,0)</f>
        <v>6484.9434382428772</v>
      </c>
      <c r="N922" s="83"/>
      <c r="O922" s="83"/>
      <c r="P922" s="83"/>
      <c r="Q922" s="83"/>
      <c r="R922" s="83"/>
    </row>
    <row r="923" spans="1:18" x14ac:dyDescent="0.2">
      <c r="A923" s="104"/>
      <c r="B923" s="105">
        <f t="shared" si="14"/>
        <v>907</v>
      </c>
      <c r="C923" s="106" t="s">
        <v>950</v>
      </c>
      <c r="D923" s="107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108" t="s">
        <v>44</v>
      </c>
      <c r="F923" s="109">
        <v>0</v>
      </c>
      <c r="G923" s="110">
        <f>VLOOKUP(C923,'[8]Resumen Peso'!$B$1:$D$65536,3,0)*$C$14</f>
        <v>11697.957708678017</v>
      </c>
      <c r="H923" s="117"/>
      <c r="I923" s="112"/>
      <c r="J923" s="113">
        <f>+VLOOKUP(C923,'[8]Resumen Peso'!$B$1:$D$65536,3,0)</f>
        <v>7263.1366508320234</v>
      </c>
      <c r="N923" s="83"/>
      <c r="O923" s="83"/>
      <c r="P923" s="83"/>
      <c r="Q923" s="83"/>
      <c r="R923" s="83"/>
    </row>
    <row r="924" spans="1:18" x14ac:dyDescent="0.2">
      <c r="A924" s="104"/>
      <c r="B924" s="105">
        <f t="shared" si="14"/>
        <v>908</v>
      </c>
      <c r="C924" s="106" t="s">
        <v>951</v>
      </c>
      <c r="D924" s="107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108" t="s">
        <v>44</v>
      </c>
      <c r="F924" s="109">
        <v>0</v>
      </c>
      <c r="G924" s="110">
        <f>VLOOKUP(C924,'[8]Resumen Peso'!$B$1:$D$65536,3,0)*$C$14</f>
        <v>12076.397085158847</v>
      </c>
      <c r="H924" s="117"/>
      <c r="I924" s="112"/>
      <c r="J924" s="113">
        <f>+VLOOKUP(C924,'[8]Resumen Peso'!$B$1:$D$65536,3,0)</f>
        <v>7498.1056064298764</v>
      </c>
      <c r="N924" s="83"/>
      <c r="O924" s="83"/>
      <c r="P924" s="83"/>
      <c r="Q924" s="83"/>
      <c r="R924" s="83"/>
    </row>
    <row r="925" spans="1:18" x14ac:dyDescent="0.2">
      <c r="A925" s="104"/>
      <c r="B925" s="105">
        <f t="shared" si="14"/>
        <v>909</v>
      </c>
      <c r="C925" s="106" t="s">
        <v>952</v>
      </c>
      <c r="D925" s="107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108" t="s">
        <v>44</v>
      </c>
      <c r="F925" s="109">
        <v>0</v>
      </c>
      <c r="G925" s="110">
        <f>VLOOKUP(C925,'[8]Resumen Peso'!$B$1:$D$65536,3,0)*$C$14</f>
        <v>13463.095970076753</v>
      </c>
      <c r="H925" s="117"/>
      <c r="I925" s="112"/>
      <c r="J925" s="113">
        <f>+VLOOKUP(C925,'[8]Resumen Peso'!$B$1:$D$65536,3,0)</f>
        <v>8359.0920918950687</v>
      </c>
      <c r="N925" s="83"/>
      <c r="O925" s="83"/>
      <c r="P925" s="83"/>
      <c r="Q925" s="83"/>
      <c r="R925" s="83"/>
    </row>
    <row r="926" spans="1:18" x14ac:dyDescent="0.2">
      <c r="A926" s="104"/>
      <c r="B926" s="105">
        <f t="shared" si="14"/>
        <v>910</v>
      </c>
      <c r="C926" s="106" t="s">
        <v>953</v>
      </c>
      <c r="D926" s="107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108" t="s">
        <v>44</v>
      </c>
      <c r="F926" s="109">
        <v>0</v>
      </c>
      <c r="G926" s="110">
        <f>VLOOKUP(C926,'[8]Resumen Peso'!$B$1:$D$65536,3,0)*$C$14</f>
        <v>14849.794854994658</v>
      </c>
      <c r="H926" s="117"/>
      <c r="I926" s="112"/>
      <c r="J926" s="113">
        <f>+VLOOKUP(C926,'[8]Resumen Peso'!$B$1:$D$65536,3,0)</f>
        <v>9220.0785773602602</v>
      </c>
      <c r="N926" s="83"/>
      <c r="O926" s="83"/>
      <c r="P926" s="83"/>
      <c r="Q926" s="83"/>
      <c r="R926" s="83"/>
    </row>
    <row r="927" spans="1:18" x14ac:dyDescent="0.2">
      <c r="A927" s="104"/>
      <c r="B927" s="105">
        <f t="shared" si="14"/>
        <v>911</v>
      </c>
      <c r="C927" s="106" t="s">
        <v>954</v>
      </c>
      <c r="D927" s="107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108" t="s">
        <v>44</v>
      </c>
      <c r="F927" s="109">
        <v>0</v>
      </c>
      <c r="G927" s="110">
        <f>VLOOKUP(C927,'[8]Resumen Peso'!$B$1:$D$65536,3,0)*$C$14</f>
        <v>2147.362436628121</v>
      </c>
      <c r="H927" s="117"/>
      <c r="I927" s="112"/>
      <c r="J927" s="113">
        <f>+VLOOKUP(C927,'[8]Resumen Peso'!$B$1:$D$65536,3,0)</f>
        <v>1333.2743376669489</v>
      </c>
      <c r="N927" s="83"/>
      <c r="O927" s="83"/>
      <c r="P927" s="83"/>
      <c r="Q927" s="83"/>
      <c r="R927" s="83"/>
    </row>
    <row r="928" spans="1:18" x14ac:dyDescent="0.2">
      <c r="A928" s="104"/>
      <c r="B928" s="105">
        <f t="shared" si="14"/>
        <v>912</v>
      </c>
      <c r="C928" s="106" t="s">
        <v>955</v>
      </c>
      <c r="D928" s="107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108" t="s">
        <v>44</v>
      </c>
      <c r="F928" s="109">
        <v>0</v>
      </c>
      <c r="G928" s="110">
        <f>VLOOKUP(C928,'[8]Resumen Peso'!$B$1:$D$65536,3,0)*$C$14</f>
        <v>2456.8921572231657</v>
      </c>
      <c r="H928" s="117"/>
      <c r="I928" s="112"/>
      <c r="J928" s="113">
        <f>+VLOOKUP(C928,'[8]Resumen Peso'!$B$1:$D$65536,3,0)</f>
        <v>1525.458025979302</v>
      </c>
      <c r="N928" s="83"/>
      <c r="O928" s="83"/>
      <c r="P928" s="83"/>
      <c r="Q928" s="83"/>
      <c r="R928" s="83"/>
    </row>
    <row r="929" spans="1:18" x14ac:dyDescent="0.2">
      <c r="A929" s="104"/>
      <c r="B929" s="105">
        <f t="shared" si="14"/>
        <v>913</v>
      </c>
      <c r="C929" s="106" t="s">
        <v>956</v>
      </c>
      <c r="D929" s="107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108" t="s">
        <v>44</v>
      </c>
      <c r="F929" s="109">
        <v>0</v>
      </c>
      <c r="G929" s="110">
        <f>VLOOKUP(C929,'[8]Resumen Peso'!$B$1:$D$65536,3,0)*$C$14</f>
        <v>2763.6582195986111</v>
      </c>
      <c r="H929" s="117"/>
      <c r="I929" s="112"/>
      <c r="J929" s="113">
        <f>+VLOOKUP(C929,'[8]Resumen Peso'!$B$1:$D$65536,3,0)</f>
        <v>1715.9257885031518</v>
      </c>
      <c r="N929" s="83"/>
      <c r="O929" s="83"/>
      <c r="P929" s="83"/>
      <c r="Q929" s="83"/>
      <c r="R929" s="83"/>
    </row>
    <row r="930" spans="1:18" x14ac:dyDescent="0.2">
      <c r="A930" s="104"/>
      <c r="B930" s="105">
        <f t="shared" si="14"/>
        <v>914</v>
      </c>
      <c r="C930" s="106" t="s">
        <v>957</v>
      </c>
      <c r="D930" s="107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108" t="s">
        <v>44</v>
      </c>
      <c r="F930" s="109">
        <v>0</v>
      </c>
      <c r="G930" s="110">
        <f>VLOOKUP(C930,'[8]Resumen Peso'!$B$1:$D$65536,3,0)*$C$14</f>
        <v>3067.6606237544588</v>
      </c>
      <c r="H930" s="117"/>
      <c r="I930" s="112"/>
      <c r="J930" s="113">
        <f>+VLOOKUP(C930,'[8]Resumen Peso'!$B$1:$D$65536,3,0)</f>
        <v>1904.6776252384986</v>
      </c>
      <c r="N930" s="83"/>
      <c r="O930" s="83"/>
      <c r="P930" s="83"/>
      <c r="Q930" s="83"/>
      <c r="R930" s="83"/>
    </row>
    <row r="931" spans="1:18" x14ac:dyDescent="0.2">
      <c r="A931" s="104"/>
      <c r="B931" s="105">
        <f t="shared" si="14"/>
        <v>915</v>
      </c>
      <c r="C931" s="106" t="s">
        <v>958</v>
      </c>
      <c r="D931" s="107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108" t="s">
        <v>44</v>
      </c>
      <c r="F931" s="109">
        <v>0</v>
      </c>
      <c r="G931" s="110">
        <f>VLOOKUP(C931,'[8]Resumen Peso'!$B$1:$D$65536,3,0)*$C$14</f>
        <v>3371.663027910306</v>
      </c>
      <c r="H931" s="117"/>
      <c r="I931" s="112"/>
      <c r="J931" s="113">
        <f>+VLOOKUP(C931,'[8]Resumen Peso'!$B$1:$D$65536,3,0)</f>
        <v>2093.4294619738453</v>
      </c>
      <c r="N931" s="83"/>
      <c r="O931" s="83"/>
      <c r="P931" s="83"/>
      <c r="Q931" s="83"/>
      <c r="R931" s="83"/>
    </row>
    <row r="932" spans="1:18" x14ac:dyDescent="0.2">
      <c r="A932" s="104"/>
      <c r="B932" s="105">
        <f t="shared" si="14"/>
        <v>916</v>
      </c>
      <c r="C932" s="106" t="s">
        <v>959</v>
      </c>
      <c r="D932" s="107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108" t="s">
        <v>44</v>
      </c>
      <c r="F932" s="109">
        <v>0</v>
      </c>
      <c r="G932" s="110">
        <f>VLOOKUP(C932,'[8]Resumen Peso'!$B$1:$D$65536,3,0)*$C$14</f>
        <v>3779.9050927929734</v>
      </c>
      <c r="H932" s="117"/>
      <c r="I932" s="112"/>
      <c r="J932" s="113">
        <f>+VLOOKUP(C932,'[8]Resumen Peso'!$B$1:$D$65536,3,0)</f>
        <v>2346.9025875999537</v>
      </c>
      <c r="N932" s="83"/>
      <c r="O932" s="83"/>
      <c r="P932" s="83"/>
      <c r="Q932" s="83"/>
      <c r="R932" s="83"/>
    </row>
    <row r="933" spans="1:18" x14ac:dyDescent="0.2">
      <c r="A933" s="104"/>
      <c r="B933" s="105">
        <f t="shared" si="14"/>
        <v>917</v>
      </c>
      <c r="C933" s="106" t="s">
        <v>960</v>
      </c>
      <c r="D933" s="107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108" t="s">
        <v>44</v>
      </c>
      <c r="F933" s="109">
        <v>0</v>
      </c>
      <c r="G933" s="110">
        <f>VLOOKUP(C933,'[8]Resumen Peso'!$B$1:$D$65536,3,0)*$C$14</f>
        <v>4195.2331773506921</v>
      </c>
      <c r="H933" s="117"/>
      <c r="I933" s="112"/>
      <c r="J933" s="113">
        <f>+VLOOKUP(C933,'[8]Resumen Peso'!$B$1:$D$65536,3,0)</f>
        <v>2604.7753469477843</v>
      </c>
      <c r="N933" s="83"/>
      <c r="O933" s="83"/>
      <c r="P933" s="83"/>
      <c r="Q933" s="83"/>
      <c r="R933" s="83"/>
    </row>
    <row r="934" spans="1:18" x14ac:dyDescent="0.2">
      <c r="A934" s="104"/>
      <c r="B934" s="105">
        <f t="shared" si="14"/>
        <v>918</v>
      </c>
      <c r="C934" s="106" t="s">
        <v>961</v>
      </c>
      <c r="D934" s="107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108" t="s">
        <v>44</v>
      </c>
      <c r="F934" s="109">
        <v>0</v>
      </c>
      <c r="G934" s="110">
        <f>VLOOKUP(C934,'[8]Resumen Peso'!$B$1:$D$65536,3,0)*$C$14</f>
        <v>4610.5612619084104</v>
      </c>
      <c r="H934" s="117"/>
      <c r="I934" s="112"/>
      <c r="J934" s="113">
        <f>+VLOOKUP(C934,'[8]Resumen Peso'!$B$1:$D$65536,3,0)</f>
        <v>2862.648106295615</v>
      </c>
      <c r="N934" s="83"/>
      <c r="O934" s="83"/>
      <c r="P934" s="83"/>
      <c r="Q934" s="83"/>
      <c r="R934" s="83"/>
    </row>
    <row r="935" spans="1:18" x14ac:dyDescent="0.2">
      <c r="A935" s="104"/>
      <c r="B935" s="105">
        <f t="shared" si="14"/>
        <v>919</v>
      </c>
      <c r="C935" s="106" t="s">
        <v>962</v>
      </c>
      <c r="D935" s="107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108" t="s">
        <v>44</v>
      </c>
      <c r="F935" s="109">
        <v>0</v>
      </c>
      <c r="G935" s="110">
        <f>VLOOKUP(C935,'[8]Resumen Peso'!$B$1:$D$65536,3,0)*$C$14</f>
        <v>5100.9504584752876</v>
      </c>
      <c r="H935" s="117"/>
      <c r="I935" s="112"/>
      <c r="J935" s="113">
        <f>+VLOOKUP(C935,'[8]Resumen Peso'!$B$1:$D$65536,3,0)</f>
        <v>3167.1255061510356</v>
      </c>
      <c r="N935" s="83"/>
      <c r="O935" s="83"/>
      <c r="P935" s="83"/>
      <c r="Q935" s="83"/>
      <c r="R935" s="83"/>
    </row>
    <row r="936" spans="1:18" x14ac:dyDescent="0.2">
      <c r="A936" s="104"/>
      <c r="B936" s="105">
        <f t="shared" si="14"/>
        <v>920</v>
      </c>
      <c r="C936" s="106" t="s">
        <v>963</v>
      </c>
      <c r="D936" s="107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108" t="s">
        <v>44</v>
      </c>
      <c r="F936" s="109">
        <v>0</v>
      </c>
      <c r="G936" s="110">
        <f>VLOOKUP(C936,'[8]Resumen Peso'!$B$1:$D$65536,3,0)*$C$14</f>
        <v>5680.3457221328372</v>
      </c>
      <c r="H936" s="117"/>
      <c r="I936" s="112"/>
      <c r="J936" s="113">
        <f>+VLOOKUP(C936,'[8]Resumen Peso'!$B$1:$D$65536,3,0)</f>
        <v>3526.8658197673003</v>
      </c>
      <c r="N936" s="83"/>
      <c r="O936" s="83"/>
      <c r="P936" s="83"/>
      <c r="Q936" s="83"/>
      <c r="R936" s="83"/>
    </row>
    <row r="937" spans="1:18" x14ac:dyDescent="0.2">
      <c r="A937" s="104"/>
      <c r="B937" s="105">
        <f t="shared" si="14"/>
        <v>921</v>
      </c>
      <c r="C937" s="106" t="s">
        <v>964</v>
      </c>
      <c r="D937" s="107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108" t="s">
        <v>44</v>
      </c>
      <c r="F937" s="109">
        <v>0</v>
      </c>
      <c r="G937" s="110">
        <f>VLOOKUP(C937,'[8]Resumen Peso'!$B$1:$D$65536,3,0)*$C$14</f>
        <v>6361.9872087887779</v>
      </c>
      <c r="H937" s="117"/>
      <c r="I937" s="112"/>
      <c r="J937" s="113">
        <f>+VLOOKUP(C937,'[8]Resumen Peso'!$B$1:$D$65536,3,0)</f>
        <v>3950.0897181393766</v>
      </c>
      <c r="N937" s="83"/>
      <c r="O937" s="83"/>
      <c r="P937" s="83"/>
      <c r="Q937" s="83"/>
      <c r="R937" s="83"/>
    </row>
    <row r="938" spans="1:18" x14ac:dyDescent="0.2">
      <c r="A938" s="104"/>
      <c r="B938" s="105">
        <f t="shared" si="14"/>
        <v>922</v>
      </c>
      <c r="C938" s="106" t="s">
        <v>965</v>
      </c>
      <c r="D938" s="107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108" t="s">
        <v>44</v>
      </c>
      <c r="F938" s="109">
        <v>0</v>
      </c>
      <c r="G938" s="110">
        <f>VLOOKUP(C938,'[8]Resumen Peso'!$B$1:$D$65536,3,0)*$C$14</f>
        <v>6567.8031753388159</v>
      </c>
      <c r="H938" s="117"/>
      <c r="I938" s="112"/>
      <c r="J938" s="113">
        <f>+VLOOKUP(C938,'[8]Resumen Peso'!$B$1:$D$65536,3,0)</f>
        <v>4077.8786473870045</v>
      </c>
      <c r="N938" s="83"/>
      <c r="O938" s="83"/>
      <c r="P938" s="83"/>
      <c r="Q938" s="83"/>
      <c r="R938" s="83"/>
    </row>
    <row r="939" spans="1:18" x14ac:dyDescent="0.2">
      <c r="A939" s="104"/>
      <c r="B939" s="105">
        <f t="shared" si="14"/>
        <v>923</v>
      </c>
      <c r="C939" s="106" t="s">
        <v>966</v>
      </c>
      <c r="D939" s="107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108" t="s">
        <v>44</v>
      </c>
      <c r="F939" s="109">
        <v>0</v>
      </c>
      <c r="G939" s="110">
        <f>VLOOKUP(C939,'[8]Resumen Peso'!$B$1:$D$65536,3,0)*$C$14</f>
        <v>7321.9656358292259</v>
      </c>
      <c r="H939" s="117"/>
      <c r="I939" s="112"/>
      <c r="J939" s="113">
        <f>+VLOOKUP(C939,'[8]Resumen Peso'!$B$1:$D$65536,3,0)</f>
        <v>4546.1300416800495</v>
      </c>
      <c r="N939" s="83"/>
      <c r="O939" s="83"/>
      <c r="P939" s="83"/>
      <c r="Q939" s="83"/>
      <c r="R939" s="83"/>
    </row>
    <row r="940" spans="1:18" x14ac:dyDescent="0.2">
      <c r="A940" s="104"/>
      <c r="B940" s="105">
        <f t="shared" si="14"/>
        <v>924</v>
      </c>
      <c r="C940" s="106" t="s">
        <v>967</v>
      </c>
      <c r="D940" s="107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108" t="s">
        <v>44</v>
      </c>
      <c r="F940" s="109">
        <v>0</v>
      </c>
      <c r="G940" s="110">
        <f>VLOOKUP(C940,'[8]Resumen Peso'!$B$1:$D$65536,3,0)*$C$14</f>
        <v>8076.1280963196368</v>
      </c>
      <c r="H940" s="117"/>
      <c r="I940" s="112"/>
      <c r="J940" s="113">
        <f>+VLOOKUP(C940,'[8]Resumen Peso'!$B$1:$D$65536,3,0)</f>
        <v>5014.381435973095</v>
      </c>
      <c r="N940" s="83"/>
      <c r="O940" s="83"/>
      <c r="P940" s="83"/>
      <c r="Q940" s="83"/>
      <c r="R940" s="83"/>
    </row>
    <row r="941" spans="1:18" x14ac:dyDescent="0.2">
      <c r="A941" s="104"/>
      <c r="B941" s="105">
        <f t="shared" si="14"/>
        <v>925</v>
      </c>
      <c r="C941" s="106" t="s">
        <v>968</v>
      </c>
      <c r="D941" s="107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108" t="s">
        <v>44</v>
      </c>
      <c r="F941" s="109">
        <v>0</v>
      </c>
      <c r="G941" s="110">
        <f>VLOOKUP(C941,'[8]Resumen Peso'!$B$1:$D$65536,3,0)*$C$14</f>
        <v>3647.2082536706921</v>
      </c>
      <c r="H941" s="117"/>
      <c r="I941" s="112"/>
      <c r="J941" s="113">
        <f>+VLOOKUP(C941,'[8]Resumen Peso'!$B$1:$D$65536,3,0)</f>
        <v>2264.5125414328677</v>
      </c>
      <c r="N941" s="83"/>
      <c r="O941" s="83"/>
      <c r="P941" s="83"/>
      <c r="Q941" s="83"/>
      <c r="R941" s="83"/>
    </row>
    <row r="942" spans="1:18" x14ac:dyDescent="0.2">
      <c r="A942" s="104"/>
      <c r="B942" s="105">
        <f t="shared" si="14"/>
        <v>926</v>
      </c>
      <c r="C942" s="106" t="s">
        <v>969</v>
      </c>
      <c r="D942" s="107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108" t="s">
        <v>44</v>
      </c>
      <c r="F942" s="109">
        <v>0</v>
      </c>
      <c r="G942" s="110">
        <f>VLOOKUP(C942,'[8]Resumen Peso'!$B$1:$D$65536,3,0)*$C$14</f>
        <v>4172.9319659115126</v>
      </c>
      <c r="H942" s="117"/>
      <c r="I942" s="112"/>
      <c r="J942" s="113">
        <f>+VLOOKUP(C942,'[8]Resumen Peso'!$B$1:$D$65536,3,0)</f>
        <v>2590.928763621389</v>
      </c>
      <c r="N942" s="83"/>
      <c r="O942" s="83"/>
      <c r="P942" s="83"/>
      <c r="Q942" s="83"/>
      <c r="R942" s="83"/>
    </row>
    <row r="943" spans="1:18" x14ac:dyDescent="0.2">
      <c r="A943" s="104"/>
      <c r="B943" s="105">
        <f t="shared" si="14"/>
        <v>927</v>
      </c>
      <c r="C943" s="106" t="s">
        <v>970</v>
      </c>
      <c r="D943" s="107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108" t="s">
        <v>44</v>
      </c>
      <c r="F943" s="109">
        <v>0</v>
      </c>
      <c r="G943" s="110">
        <f>VLOOKUP(C943,'[8]Resumen Peso'!$B$1:$D$65536,3,0)*$C$14</f>
        <v>4693.961716435897</v>
      </c>
      <c r="H943" s="117"/>
      <c r="I943" s="112"/>
      <c r="J943" s="113">
        <f>+VLOOKUP(C943,'[8]Resumen Peso'!$B$1:$D$65536,3,0)</f>
        <v>2914.4305552546557</v>
      </c>
      <c r="N943" s="83"/>
      <c r="O943" s="83"/>
      <c r="P943" s="83"/>
      <c r="Q943" s="83"/>
      <c r="R943" s="83"/>
    </row>
    <row r="944" spans="1:18" x14ac:dyDescent="0.2">
      <c r="A944" s="104"/>
      <c r="B944" s="105">
        <f t="shared" si="14"/>
        <v>928</v>
      </c>
      <c r="C944" s="106" t="s">
        <v>971</v>
      </c>
      <c r="D944" s="107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108" t="s">
        <v>44</v>
      </c>
      <c r="F944" s="109">
        <v>0</v>
      </c>
      <c r="G944" s="110">
        <f>VLOOKUP(C944,'[8]Resumen Peso'!$B$1:$D$65536,3,0)*$C$14</f>
        <v>5210.297505243846</v>
      </c>
      <c r="H944" s="117"/>
      <c r="I944" s="112"/>
      <c r="J944" s="113">
        <f>+VLOOKUP(C944,'[8]Resumen Peso'!$B$1:$D$65536,3,0)</f>
        <v>3235.0179163326679</v>
      </c>
      <c r="N944" s="83"/>
      <c r="O944" s="83"/>
      <c r="P944" s="83"/>
      <c r="Q944" s="83"/>
      <c r="R944" s="83"/>
    </row>
    <row r="945" spans="1:18" x14ac:dyDescent="0.2">
      <c r="A945" s="104"/>
      <c r="B945" s="105">
        <f t="shared" si="14"/>
        <v>929</v>
      </c>
      <c r="C945" s="106" t="s">
        <v>972</v>
      </c>
      <c r="D945" s="107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108" t="s">
        <v>44</v>
      </c>
      <c r="F945" s="109">
        <v>0</v>
      </c>
      <c r="G945" s="110">
        <f>VLOOKUP(C945,'[8]Resumen Peso'!$B$1:$D$65536,3,0)*$C$14</f>
        <v>5726.6332940517932</v>
      </c>
      <c r="H945" s="117"/>
      <c r="I945" s="112"/>
      <c r="J945" s="113">
        <f>+VLOOKUP(C945,'[8]Resumen Peso'!$B$1:$D$65536,3,0)</f>
        <v>3555.6052774106797</v>
      </c>
      <c r="N945" s="83"/>
      <c r="O945" s="83"/>
      <c r="P945" s="83"/>
      <c r="Q945" s="83"/>
      <c r="R945" s="83"/>
    </row>
    <row r="946" spans="1:18" x14ac:dyDescent="0.2">
      <c r="A946" s="104"/>
      <c r="B946" s="105">
        <f t="shared" si="14"/>
        <v>930</v>
      </c>
      <c r="C946" s="106" t="s">
        <v>973</v>
      </c>
      <c r="D946" s="107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108" t="s">
        <v>44</v>
      </c>
      <c r="F946" s="109">
        <v>0</v>
      </c>
      <c r="G946" s="110">
        <f>VLOOKUP(C946,'[8]Resumen Peso'!$B$1:$D$65536,3,0)*$C$14</f>
        <v>6420.0159308802722</v>
      </c>
      <c r="H946" s="117"/>
      <c r="I946" s="112"/>
      <c r="J946" s="113">
        <f>+VLOOKUP(C946,'[8]Resumen Peso'!$B$1:$D$65536,3,0)</f>
        <v>3986.1191301717872</v>
      </c>
      <c r="N946" s="83"/>
      <c r="O946" s="83"/>
      <c r="P946" s="83"/>
      <c r="Q946" s="83"/>
      <c r="R946" s="83"/>
    </row>
    <row r="947" spans="1:18" x14ac:dyDescent="0.2">
      <c r="A947" s="104"/>
      <c r="B947" s="105">
        <f t="shared" si="14"/>
        <v>931</v>
      </c>
      <c r="C947" s="106" t="s">
        <v>974</v>
      </c>
      <c r="D947" s="107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108" t="s">
        <v>44</v>
      </c>
      <c r="F947" s="109">
        <v>0</v>
      </c>
      <c r="G947" s="110">
        <f>VLOOKUP(C947,'[8]Resumen Peso'!$B$1:$D$65536,3,0)*$C$14</f>
        <v>7125.4338855496917</v>
      </c>
      <c r="H947" s="117"/>
      <c r="I947" s="112"/>
      <c r="J947" s="113">
        <f>+VLOOKUP(C947,'[8]Resumen Peso'!$B$1:$D$65536,3,0)</f>
        <v>4424.1055828765675</v>
      </c>
      <c r="N947" s="83"/>
      <c r="O947" s="83"/>
      <c r="P947" s="83"/>
      <c r="Q947" s="83"/>
      <c r="R947" s="83"/>
    </row>
    <row r="948" spans="1:18" x14ac:dyDescent="0.2">
      <c r="A948" s="104"/>
      <c r="B948" s="105">
        <f t="shared" si="14"/>
        <v>932</v>
      </c>
      <c r="C948" s="106" t="s">
        <v>975</v>
      </c>
      <c r="D948" s="107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108" t="s">
        <v>44</v>
      </c>
      <c r="F948" s="109">
        <v>0</v>
      </c>
      <c r="G948" s="110">
        <f>VLOOKUP(C948,'[8]Resumen Peso'!$B$1:$D$65536,3,0)*$C$14</f>
        <v>7830.8518402191112</v>
      </c>
      <c r="H948" s="117"/>
      <c r="I948" s="112"/>
      <c r="J948" s="113">
        <f>+VLOOKUP(C948,'[8]Resumen Peso'!$B$1:$D$65536,3,0)</f>
        <v>4862.0920355813478</v>
      </c>
      <c r="N948" s="83"/>
      <c r="O948" s="83"/>
      <c r="P948" s="83"/>
      <c r="Q948" s="83"/>
      <c r="R948" s="83"/>
    </row>
    <row r="949" spans="1:18" x14ac:dyDescent="0.2">
      <c r="A949" s="104"/>
      <c r="B949" s="105">
        <f t="shared" si="14"/>
        <v>933</v>
      </c>
      <c r="C949" s="106" t="s">
        <v>976</v>
      </c>
      <c r="D949" s="107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108" t="s">
        <v>44</v>
      </c>
      <c r="F949" s="109">
        <v>0</v>
      </c>
      <c r="G949" s="110">
        <f>VLOOKUP(C949,'[8]Resumen Peso'!$B$1:$D$65536,3,0)*$C$14</f>
        <v>8663.7580579687856</v>
      </c>
      <c r="H949" s="117"/>
      <c r="I949" s="112"/>
      <c r="J949" s="113">
        <f>+VLOOKUP(C949,'[8]Resumen Peso'!$B$1:$D$65536,3,0)</f>
        <v>5379.2345853749557</v>
      </c>
      <c r="N949" s="83"/>
      <c r="O949" s="83"/>
      <c r="P949" s="83"/>
      <c r="Q949" s="83"/>
      <c r="R949" s="83"/>
    </row>
    <row r="950" spans="1:18" x14ac:dyDescent="0.2">
      <c r="A950" s="104"/>
      <c r="B950" s="105">
        <f t="shared" si="14"/>
        <v>934</v>
      </c>
      <c r="C950" s="106" t="s">
        <v>977</v>
      </c>
      <c r="D950" s="107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108" t="s">
        <v>44</v>
      </c>
      <c r="F950" s="109">
        <v>0</v>
      </c>
      <c r="G950" s="110">
        <f>VLOOKUP(C950,'[8]Resumen Peso'!$B$1:$D$65536,3,0)*$C$14</f>
        <v>9647.837481034283</v>
      </c>
      <c r="H950" s="117"/>
      <c r="I950" s="112"/>
      <c r="J950" s="113">
        <f>+VLOOKUP(C950,'[8]Resumen Peso'!$B$1:$D$65536,3,0)</f>
        <v>5990.2389592148729</v>
      </c>
      <c r="N950" s="83"/>
      <c r="O950" s="83"/>
      <c r="P950" s="83"/>
      <c r="Q950" s="83"/>
      <c r="R950" s="83"/>
    </row>
    <row r="951" spans="1:18" x14ac:dyDescent="0.2">
      <c r="A951" s="104"/>
      <c r="B951" s="105">
        <f t="shared" si="14"/>
        <v>935</v>
      </c>
      <c r="C951" s="106" t="s">
        <v>978</v>
      </c>
      <c r="D951" s="107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108" t="s">
        <v>44</v>
      </c>
      <c r="F951" s="109">
        <v>0</v>
      </c>
      <c r="G951" s="110">
        <f>VLOOKUP(C951,'[8]Resumen Peso'!$B$1:$D$65536,3,0)*$C$14</f>
        <v>10805.5779787584</v>
      </c>
      <c r="H951" s="117"/>
      <c r="I951" s="112"/>
      <c r="J951" s="113">
        <f>+VLOOKUP(C951,'[8]Resumen Peso'!$B$1:$D$65536,3,0)</f>
        <v>6709.0676343206587</v>
      </c>
      <c r="N951" s="83"/>
      <c r="O951" s="83"/>
      <c r="P951" s="83"/>
      <c r="Q951" s="83"/>
      <c r="R951" s="83"/>
    </row>
    <row r="952" spans="1:18" x14ac:dyDescent="0.2">
      <c r="A952" s="104"/>
      <c r="B952" s="105">
        <f t="shared" si="14"/>
        <v>936</v>
      </c>
      <c r="C952" s="106" t="s">
        <v>979</v>
      </c>
      <c r="D952" s="107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108" t="s">
        <v>44</v>
      </c>
      <c r="F952" s="109">
        <v>0</v>
      </c>
      <c r="G952" s="110">
        <f>VLOOKUP(C952,'[8]Resumen Peso'!$B$1:$D$65536,3,0)*$C$14</f>
        <v>11155.148074208711</v>
      </c>
      <c r="H952" s="117"/>
      <c r="I952" s="112"/>
      <c r="J952" s="113">
        <f>+VLOOKUP(C952,'[8]Resumen Peso'!$B$1:$D$65536,3,0)</f>
        <v>6926.1119625298898</v>
      </c>
      <c r="N952" s="83"/>
      <c r="O952" s="83"/>
      <c r="P952" s="83"/>
      <c r="Q952" s="83"/>
      <c r="R952" s="83"/>
    </row>
    <row r="953" spans="1:18" x14ac:dyDescent="0.2">
      <c r="A953" s="104"/>
      <c r="B953" s="105">
        <f t="shared" si="14"/>
        <v>937</v>
      </c>
      <c r="C953" s="106" t="s">
        <v>980</v>
      </c>
      <c r="D953" s="107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108" t="s">
        <v>44</v>
      </c>
      <c r="F953" s="109">
        <v>0</v>
      </c>
      <c r="G953" s="110">
        <f>VLOOKUP(C953,'[8]Resumen Peso'!$B$1:$D$65536,3,0)*$C$14</f>
        <v>12436.06251305319</v>
      </c>
      <c r="H953" s="117"/>
      <c r="I953" s="112"/>
      <c r="J953" s="113">
        <f>+VLOOKUP(C953,'[8]Resumen Peso'!$B$1:$D$65536,3,0)</f>
        <v>7721.4180184279703</v>
      </c>
      <c r="N953" s="83"/>
      <c r="O953" s="83"/>
      <c r="P953" s="83"/>
      <c r="Q953" s="83"/>
      <c r="R953" s="83"/>
    </row>
    <row r="954" spans="1:18" x14ac:dyDescent="0.2">
      <c r="A954" s="104"/>
      <c r="B954" s="105">
        <f t="shared" si="14"/>
        <v>938</v>
      </c>
      <c r="C954" s="106" t="s">
        <v>981</v>
      </c>
      <c r="D954" s="107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108" t="s">
        <v>44</v>
      </c>
      <c r="F954" s="109">
        <v>0</v>
      </c>
      <c r="G954" s="110">
        <f>VLOOKUP(C954,'[8]Resumen Peso'!$B$1:$D$65536,3,0)*$C$14</f>
        <v>13716.976951897668</v>
      </c>
      <c r="H954" s="117"/>
      <c r="I954" s="112"/>
      <c r="J954" s="113">
        <f>+VLOOKUP(C954,'[8]Resumen Peso'!$B$1:$D$65536,3,0)</f>
        <v>8516.7240743260518</v>
      </c>
      <c r="N954" s="83"/>
      <c r="O954" s="83"/>
      <c r="P954" s="83"/>
      <c r="Q954" s="83"/>
      <c r="R954" s="83"/>
    </row>
    <row r="955" spans="1:18" x14ac:dyDescent="0.2">
      <c r="A955" s="104"/>
      <c r="B955" s="105">
        <f t="shared" si="14"/>
        <v>939</v>
      </c>
      <c r="C955" s="106" t="s">
        <v>982</v>
      </c>
      <c r="D955" s="107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108" t="s">
        <v>44</v>
      </c>
      <c r="F955" s="109">
        <v>0</v>
      </c>
      <c r="G955" s="110">
        <f>VLOOKUP(C955,'[8]Resumen Peso'!$B$1:$D$65536,3,0)*$C$14</f>
        <v>2993.9851475730056</v>
      </c>
      <c r="H955" s="117"/>
      <c r="I955" s="112"/>
      <c r="J955" s="113">
        <f>+VLOOKUP(C955,'[8]Resumen Peso'!$B$1:$D$65536,3,0)</f>
        <v>1858.9333111755368</v>
      </c>
      <c r="N955" s="83"/>
      <c r="O955" s="83"/>
      <c r="P955" s="83"/>
      <c r="Q955" s="83"/>
      <c r="R955" s="83"/>
    </row>
    <row r="956" spans="1:18" x14ac:dyDescent="0.2">
      <c r="A956" s="104"/>
      <c r="B956" s="105">
        <f t="shared" si="14"/>
        <v>940</v>
      </c>
      <c r="C956" s="106" t="s">
        <v>983</v>
      </c>
      <c r="D956" s="107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108" t="s">
        <v>44</v>
      </c>
      <c r="F956" s="109">
        <v>0</v>
      </c>
      <c r="G956" s="110">
        <f>VLOOKUP(C956,'[8]Resumen Peso'!$B$1:$D$65536,3,0)*$C$14</f>
        <v>3425.5505742501955</v>
      </c>
      <c r="H956" s="117"/>
      <c r="I956" s="112"/>
      <c r="J956" s="113">
        <f>+VLOOKUP(C956,'[8]Resumen Peso'!$B$1:$D$65536,3,0)</f>
        <v>2126.8876623359743</v>
      </c>
      <c r="N956" s="83"/>
      <c r="O956" s="83"/>
      <c r="P956" s="83"/>
      <c r="Q956" s="83"/>
      <c r="R956" s="83"/>
    </row>
    <row r="957" spans="1:18" x14ac:dyDescent="0.2">
      <c r="A957" s="104"/>
      <c r="B957" s="105">
        <f t="shared" si="14"/>
        <v>941</v>
      </c>
      <c r="C957" s="106" t="s">
        <v>984</v>
      </c>
      <c r="D957" s="107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108" t="s">
        <v>44</v>
      </c>
      <c r="F957" s="109">
        <v>0</v>
      </c>
      <c r="G957" s="110">
        <f>VLOOKUP(C957,'[8]Resumen Peso'!$B$1:$D$65536,3,0)*$C$14</f>
        <v>3853.2627381891962</v>
      </c>
      <c r="H957" s="117"/>
      <c r="I957" s="112"/>
      <c r="J957" s="113">
        <f>+VLOOKUP(C957,'[8]Resumen Peso'!$B$1:$D$65536,3,0)</f>
        <v>2392.4495639324796</v>
      </c>
      <c r="N957" s="83"/>
      <c r="O957" s="83"/>
      <c r="P957" s="83"/>
      <c r="Q957" s="83"/>
      <c r="R957" s="83"/>
    </row>
    <row r="958" spans="1:18" x14ac:dyDescent="0.2">
      <c r="A958" s="104"/>
      <c r="B958" s="105">
        <f t="shared" si="14"/>
        <v>942</v>
      </c>
      <c r="C958" s="106" t="s">
        <v>985</v>
      </c>
      <c r="D958" s="107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108" t="s">
        <v>44</v>
      </c>
      <c r="F958" s="109">
        <v>0</v>
      </c>
      <c r="G958" s="110">
        <f>VLOOKUP(C958,'[8]Resumen Peso'!$B$1:$D$65536,3,0)*$C$14</f>
        <v>4277.1216393900086</v>
      </c>
      <c r="H958" s="117"/>
      <c r="I958" s="112"/>
      <c r="J958" s="113">
        <f>+VLOOKUP(C958,'[8]Resumen Peso'!$B$1:$D$65536,3,0)</f>
        <v>2655.6190159650528</v>
      </c>
      <c r="N958" s="83"/>
      <c r="O958" s="83"/>
      <c r="P958" s="83"/>
      <c r="Q958" s="83"/>
      <c r="R958" s="83"/>
    </row>
    <row r="959" spans="1:18" x14ac:dyDescent="0.2">
      <c r="A959" s="104"/>
      <c r="B959" s="105">
        <f t="shared" si="14"/>
        <v>943</v>
      </c>
      <c r="C959" s="106" t="s">
        <v>986</v>
      </c>
      <c r="D959" s="107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108" t="s">
        <v>44</v>
      </c>
      <c r="F959" s="109">
        <v>0</v>
      </c>
      <c r="G959" s="110">
        <f>VLOOKUP(C959,'[8]Resumen Peso'!$B$1:$D$65536,3,0)*$C$14</f>
        <v>4700.9805405908191</v>
      </c>
      <c r="H959" s="117"/>
      <c r="I959" s="112"/>
      <c r="J959" s="113">
        <f>+VLOOKUP(C959,'[8]Resumen Peso'!$B$1:$D$65536,3,0)</f>
        <v>2918.788467997625</v>
      </c>
      <c r="N959" s="83"/>
      <c r="O959" s="83"/>
      <c r="P959" s="83"/>
      <c r="Q959" s="83"/>
      <c r="R959" s="83"/>
    </row>
    <row r="960" spans="1:18" x14ac:dyDescent="0.2">
      <c r="A960" s="104"/>
      <c r="B960" s="105">
        <f t="shared" si="14"/>
        <v>944</v>
      </c>
      <c r="C960" s="106" t="s">
        <v>987</v>
      </c>
      <c r="D960" s="107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108" t="s">
        <v>44</v>
      </c>
      <c r="F960" s="109">
        <v>0</v>
      </c>
      <c r="G960" s="110">
        <f>VLOOKUP(C960,'[8]Resumen Peso'!$B$1:$D$65536,3,0)*$C$14</f>
        <v>5270.1768057506515</v>
      </c>
      <c r="H960" s="117"/>
      <c r="I960" s="112"/>
      <c r="J960" s="113">
        <f>+VLOOKUP(C960,'[8]Resumen Peso'!$B$1:$D$65536,3,0)</f>
        <v>3272.1963326826035</v>
      </c>
      <c r="N960" s="83"/>
      <c r="O960" s="83"/>
      <c r="P960" s="83"/>
      <c r="Q960" s="83"/>
      <c r="R960" s="83"/>
    </row>
    <row r="961" spans="1:18" x14ac:dyDescent="0.2">
      <c r="A961" s="104"/>
      <c r="B961" s="105">
        <f t="shared" si="14"/>
        <v>945</v>
      </c>
      <c r="C961" s="106" t="s">
        <v>988</v>
      </c>
      <c r="D961" s="107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108" t="s">
        <v>44</v>
      </c>
      <c r="F961" s="109">
        <v>0</v>
      </c>
      <c r="G961" s="110">
        <f>VLOOKUP(C961,'[8]Resumen Peso'!$B$1:$D$65536,3,0)*$C$14</f>
        <v>5849.2528365712005</v>
      </c>
      <c r="H961" s="117"/>
      <c r="I961" s="112"/>
      <c r="J961" s="113">
        <f>+VLOOKUP(C961,'[8]Resumen Peso'!$B$1:$D$65536,3,0)</f>
        <v>3631.7384380495041</v>
      </c>
      <c r="N961" s="83"/>
      <c r="O961" s="83"/>
      <c r="P961" s="83"/>
      <c r="Q961" s="83"/>
      <c r="R961" s="83"/>
    </row>
    <row r="962" spans="1:18" x14ac:dyDescent="0.2">
      <c r="A962" s="104"/>
      <c r="B962" s="105">
        <f t="shared" si="14"/>
        <v>946</v>
      </c>
      <c r="C962" s="106" t="s">
        <v>989</v>
      </c>
      <c r="D962" s="107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108" t="s">
        <v>44</v>
      </c>
      <c r="F962" s="109">
        <v>0</v>
      </c>
      <c r="G962" s="110">
        <f>VLOOKUP(C962,'[8]Resumen Peso'!$B$1:$D$65536,3,0)*$C$14</f>
        <v>6428.3288673917486</v>
      </c>
      <c r="H962" s="117"/>
      <c r="I962" s="112"/>
      <c r="J962" s="113">
        <f>+VLOOKUP(C962,'[8]Resumen Peso'!$B$1:$D$65536,3,0)</f>
        <v>3991.2805434164047</v>
      </c>
      <c r="N962" s="83"/>
      <c r="O962" s="83"/>
      <c r="P962" s="83"/>
      <c r="Q962" s="83"/>
      <c r="R962" s="83"/>
    </row>
    <row r="963" spans="1:18" x14ac:dyDescent="0.2">
      <c r="A963" s="104"/>
      <c r="B963" s="105">
        <f t="shared" si="14"/>
        <v>947</v>
      </c>
      <c r="C963" s="106" t="s">
        <v>990</v>
      </c>
      <c r="D963" s="107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108" t="s">
        <v>44</v>
      </c>
      <c r="F963" s="109">
        <v>0</v>
      </c>
      <c r="G963" s="110">
        <f>VLOOKUP(C963,'[8]Resumen Peso'!$B$1:$D$65536,3,0)*$C$14</f>
        <v>7112.0597299642313</v>
      </c>
      <c r="H963" s="117"/>
      <c r="I963" s="112"/>
      <c r="J963" s="113">
        <f>+VLOOKUP(C963,'[8]Resumen Peso'!$B$1:$D$65536,3,0)</f>
        <v>4415.8017129168884</v>
      </c>
      <c r="N963" s="83"/>
      <c r="O963" s="83"/>
      <c r="P963" s="83"/>
      <c r="Q963" s="83"/>
      <c r="R963" s="83"/>
    </row>
    <row r="964" spans="1:18" x14ac:dyDescent="0.2">
      <c r="A964" s="104"/>
      <c r="B964" s="105">
        <f t="shared" si="14"/>
        <v>948</v>
      </c>
      <c r="C964" s="106" t="s">
        <v>991</v>
      </c>
      <c r="D964" s="107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108" t="s">
        <v>44</v>
      </c>
      <c r="F964" s="109">
        <v>0</v>
      </c>
      <c r="G964" s="110">
        <f>VLOOKUP(C964,'[8]Resumen Peso'!$B$1:$D$65536,3,0)*$C$14</f>
        <v>7919.8883407174062</v>
      </c>
      <c r="H964" s="117"/>
      <c r="I964" s="112"/>
      <c r="J964" s="113">
        <f>+VLOOKUP(C964,'[8]Resumen Peso'!$B$1:$D$65536,3,0)</f>
        <v>4917.3738451190293</v>
      </c>
      <c r="N964" s="83"/>
      <c r="O964" s="83"/>
      <c r="P964" s="83"/>
      <c r="Q964" s="83"/>
      <c r="R964" s="83"/>
    </row>
    <row r="965" spans="1:18" x14ac:dyDescent="0.2">
      <c r="A965" s="104"/>
      <c r="B965" s="105">
        <f t="shared" si="14"/>
        <v>949</v>
      </c>
      <c r="C965" s="106" t="s">
        <v>992</v>
      </c>
      <c r="D965" s="107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108" t="s">
        <v>44</v>
      </c>
      <c r="F965" s="109">
        <v>0</v>
      </c>
      <c r="G965" s="110">
        <f>VLOOKUP(C965,'[8]Resumen Peso'!$B$1:$D$65536,3,0)*$C$14</f>
        <v>8870.2749416034967</v>
      </c>
      <c r="H965" s="117"/>
      <c r="I965" s="112"/>
      <c r="J965" s="113">
        <f>+VLOOKUP(C965,'[8]Resumen Peso'!$B$1:$D$65536,3,0)</f>
        <v>5507.4587065333135</v>
      </c>
      <c r="N965" s="83"/>
      <c r="O965" s="83"/>
      <c r="P965" s="83"/>
      <c r="Q965" s="83"/>
      <c r="R965" s="83"/>
    </row>
    <row r="966" spans="1:18" x14ac:dyDescent="0.2">
      <c r="A966" s="104"/>
      <c r="B966" s="105">
        <f t="shared" si="14"/>
        <v>950</v>
      </c>
      <c r="C966" s="106" t="s">
        <v>993</v>
      </c>
      <c r="D966" s="107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108" t="s">
        <v>44</v>
      </c>
      <c r="F966" s="109">
        <v>0</v>
      </c>
      <c r="G966" s="110">
        <f>VLOOKUP(C966,'[8]Resumen Peso'!$B$1:$D$65536,3,0)*$C$14</f>
        <v>9157.2362558527093</v>
      </c>
      <c r="H966" s="117"/>
      <c r="I966" s="112"/>
      <c r="J966" s="113">
        <f>+VLOOKUP(C966,'[8]Resumen Peso'!$B$1:$D$65536,3,0)</f>
        <v>5685.6299130635107</v>
      </c>
      <c r="N966" s="83"/>
      <c r="O966" s="83"/>
      <c r="P966" s="83"/>
      <c r="Q966" s="83"/>
      <c r="R966" s="83"/>
    </row>
    <row r="967" spans="1:18" x14ac:dyDescent="0.2">
      <c r="A967" s="104"/>
      <c r="B967" s="105">
        <f t="shared" si="14"/>
        <v>951</v>
      </c>
      <c r="C967" s="106" t="s">
        <v>994</v>
      </c>
      <c r="D967" s="107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108" t="s">
        <v>44</v>
      </c>
      <c r="F967" s="109">
        <v>0</v>
      </c>
      <c r="G967" s="110">
        <f>VLOOKUP(C967,'[8]Resumen Peso'!$B$1:$D$65536,3,0)*$C$14</f>
        <v>10208.736071184736</v>
      </c>
      <c r="H967" s="117"/>
      <c r="I967" s="112"/>
      <c r="J967" s="113">
        <f>+VLOOKUP(C967,'[8]Resumen Peso'!$B$1:$D$65536,3,0)</f>
        <v>6338.4948863584286</v>
      </c>
      <c r="N967" s="83"/>
      <c r="O967" s="83"/>
      <c r="P967" s="83"/>
      <c r="Q967" s="83"/>
      <c r="R967" s="83"/>
    </row>
    <row r="968" spans="1:18" x14ac:dyDescent="0.2">
      <c r="A968" s="104"/>
      <c r="B968" s="105">
        <f t="shared" si="14"/>
        <v>952</v>
      </c>
      <c r="C968" s="106" t="s">
        <v>995</v>
      </c>
      <c r="D968" s="107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108" t="s">
        <v>44</v>
      </c>
      <c r="F968" s="109">
        <v>0</v>
      </c>
      <c r="G968" s="110">
        <f>VLOOKUP(C968,'[8]Resumen Peso'!$B$1:$D$65536,3,0)*$C$14</f>
        <v>11260.235886516764</v>
      </c>
      <c r="H968" s="117"/>
      <c r="I968" s="112"/>
      <c r="J968" s="113">
        <f>+VLOOKUP(C968,'[8]Resumen Peso'!$B$1:$D$65536,3,0)</f>
        <v>6991.3598596533466</v>
      </c>
      <c r="N968" s="83"/>
      <c r="O968" s="83"/>
      <c r="P968" s="83"/>
      <c r="Q968" s="83"/>
      <c r="R968" s="83"/>
    </row>
    <row r="969" spans="1:18" x14ac:dyDescent="0.2">
      <c r="A969" s="104"/>
      <c r="B969" s="105">
        <f t="shared" si="14"/>
        <v>953</v>
      </c>
      <c r="C969" s="106" t="s">
        <v>996</v>
      </c>
      <c r="D969" s="107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108" t="s">
        <v>44</v>
      </c>
      <c r="F969" s="109">
        <v>0</v>
      </c>
      <c r="G969" s="110">
        <f>VLOOKUP(C969,'[8]Resumen Peso'!$B$1:$D$65536,3,0)*$C$14</f>
        <v>2686.7341055299585</v>
      </c>
      <c r="H969" s="117"/>
      <c r="I969" s="112"/>
      <c r="J969" s="113">
        <f>+VLOOKUP(C969,'[8]Resumen Peso'!$B$1:$D$65536,3,0)</f>
        <v>1668.1644299704276</v>
      </c>
      <c r="N969" s="83"/>
      <c r="O969" s="83"/>
      <c r="P969" s="83"/>
      <c r="Q969" s="83"/>
      <c r="R969" s="83"/>
    </row>
    <row r="970" spans="1:18" x14ac:dyDescent="0.2">
      <c r="A970" s="104"/>
      <c r="B970" s="105">
        <f t="shared" si="14"/>
        <v>954</v>
      </c>
      <c r="C970" s="106" t="s">
        <v>997</v>
      </c>
      <c r="D970" s="107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108" t="s">
        <v>44</v>
      </c>
      <c r="F970" s="109">
        <v>0</v>
      </c>
      <c r="G970" s="110">
        <f>VLOOKUP(C970,'[8]Resumen Peso'!$B$1:$D$65536,3,0)*$C$14</f>
        <v>3074.0110937144568</v>
      </c>
      <c r="H970" s="117"/>
      <c r="I970" s="112"/>
      <c r="J970" s="113">
        <f>+VLOOKUP(C970,'[8]Resumen Peso'!$B$1:$D$65536,3,0)</f>
        <v>1908.6205640202188</v>
      </c>
      <c r="N970" s="83"/>
      <c r="O970" s="83"/>
      <c r="P970" s="83"/>
      <c r="Q970" s="83"/>
      <c r="R970" s="83"/>
    </row>
    <row r="971" spans="1:18" x14ac:dyDescent="0.2">
      <c r="A971" s="104"/>
      <c r="B971" s="105">
        <f t="shared" si="14"/>
        <v>955</v>
      </c>
      <c r="C971" s="106" t="s">
        <v>998</v>
      </c>
      <c r="D971" s="107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108" t="s">
        <v>44</v>
      </c>
      <c r="F971" s="109">
        <v>0</v>
      </c>
      <c r="G971" s="110">
        <f>VLOOKUP(C971,'[8]Resumen Peso'!$B$1:$D$65536,3,0)*$C$14</f>
        <v>3457.8302516473082</v>
      </c>
      <c r="H971" s="117"/>
      <c r="I971" s="112"/>
      <c r="J971" s="113">
        <f>+VLOOKUP(C971,'[8]Resumen Peso'!$B$1:$D$65536,3,0)</f>
        <v>2146.9297683017085</v>
      </c>
      <c r="N971" s="83"/>
      <c r="O971" s="83"/>
      <c r="P971" s="83"/>
      <c r="Q971" s="83"/>
      <c r="R971" s="83"/>
    </row>
    <row r="972" spans="1:18" x14ac:dyDescent="0.2">
      <c r="A972" s="104"/>
      <c r="B972" s="105">
        <f t="shared" si="14"/>
        <v>956</v>
      </c>
      <c r="C972" s="106" t="s">
        <v>999</v>
      </c>
      <c r="D972" s="107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108" t="s">
        <v>44</v>
      </c>
      <c r="F972" s="109">
        <v>0</v>
      </c>
      <c r="G972" s="110">
        <f>VLOOKUP(C972,'[8]Resumen Peso'!$B$1:$D$65536,3,0)*$C$14</f>
        <v>3838.191579328512</v>
      </c>
      <c r="H972" s="117"/>
      <c r="I972" s="112"/>
      <c r="J972" s="113">
        <f>+VLOOKUP(C972,'[8]Resumen Peso'!$B$1:$D$65536,3,0)</f>
        <v>2383.0920428148966</v>
      </c>
      <c r="N972" s="83"/>
      <c r="O972" s="83"/>
      <c r="P972" s="83"/>
      <c r="Q972" s="83"/>
      <c r="R972" s="83"/>
    </row>
    <row r="973" spans="1:18" x14ac:dyDescent="0.2">
      <c r="A973" s="104"/>
      <c r="B973" s="105">
        <f t="shared" si="14"/>
        <v>957</v>
      </c>
      <c r="C973" s="106" t="s">
        <v>1000</v>
      </c>
      <c r="D973" s="107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108" t="s">
        <v>44</v>
      </c>
      <c r="F973" s="109">
        <v>0</v>
      </c>
      <c r="G973" s="110">
        <f>VLOOKUP(C973,'[8]Resumen Peso'!$B$1:$D$65536,3,0)*$C$14</f>
        <v>4218.5529070097155</v>
      </c>
      <c r="H973" s="117"/>
      <c r="I973" s="112"/>
      <c r="J973" s="113">
        <f>+VLOOKUP(C973,'[8]Resumen Peso'!$B$1:$D$65536,3,0)</f>
        <v>2619.2543173280842</v>
      </c>
      <c r="N973" s="83"/>
      <c r="O973" s="83"/>
      <c r="P973" s="83"/>
      <c r="Q973" s="83"/>
      <c r="R973" s="83"/>
    </row>
    <row r="974" spans="1:18" x14ac:dyDescent="0.2">
      <c r="A974" s="104"/>
      <c r="B974" s="105">
        <f t="shared" si="14"/>
        <v>958</v>
      </c>
      <c r="C974" s="106" t="s">
        <v>1001</v>
      </c>
      <c r="D974" s="107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108" t="s">
        <v>44</v>
      </c>
      <c r="F974" s="109">
        <v>0</v>
      </c>
      <c r="G974" s="110">
        <f>VLOOKUP(C974,'[8]Resumen Peso'!$B$1:$D$65536,3,0)*$C$14</f>
        <v>4729.3366761225525</v>
      </c>
      <c r="H974" s="117"/>
      <c r="I974" s="112"/>
      <c r="J974" s="113">
        <f>+VLOOKUP(C974,'[8]Resumen Peso'!$B$1:$D$65536,3,0)</f>
        <v>2936.394488842076</v>
      </c>
      <c r="N974" s="83"/>
      <c r="O974" s="83"/>
      <c r="P974" s="83"/>
      <c r="Q974" s="83"/>
      <c r="R974" s="83"/>
    </row>
    <row r="975" spans="1:18" x14ac:dyDescent="0.2">
      <c r="A975" s="104"/>
      <c r="B975" s="105">
        <f t="shared" si="14"/>
        <v>959</v>
      </c>
      <c r="C975" s="106" t="s">
        <v>1002</v>
      </c>
      <c r="D975" s="107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108" t="s">
        <v>44</v>
      </c>
      <c r="F975" s="109">
        <v>0</v>
      </c>
      <c r="G975" s="110">
        <f>VLOOKUP(C975,'[8]Resumen Peso'!$B$1:$D$65536,3,0)*$C$14</f>
        <v>5248.9863220006137</v>
      </c>
      <c r="H975" s="117"/>
      <c r="I975" s="112"/>
      <c r="J975" s="113">
        <f>+VLOOKUP(C975,'[8]Resumen Peso'!$B$1:$D$65536,3,0)</f>
        <v>3259.0393882819935</v>
      </c>
      <c r="N975" s="83"/>
      <c r="O975" s="83"/>
      <c r="P975" s="83"/>
      <c r="Q975" s="83"/>
      <c r="R975" s="83"/>
    </row>
    <row r="976" spans="1:18" x14ac:dyDescent="0.2">
      <c r="A976" s="104"/>
      <c r="B976" s="105">
        <f t="shared" si="14"/>
        <v>960</v>
      </c>
      <c r="C976" s="106" t="s">
        <v>1003</v>
      </c>
      <c r="D976" s="107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108" t="s">
        <v>44</v>
      </c>
      <c r="F976" s="109">
        <v>0</v>
      </c>
      <c r="G976" s="110">
        <f>VLOOKUP(C976,'[8]Resumen Peso'!$B$1:$D$65536,3,0)*$C$14</f>
        <v>5768.6359678786748</v>
      </c>
      <c r="H976" s="117"/>
      <c r="I976" s="112"/>
      <c r="J976" s="113">
        <f>+VLOOKUP(C976,'[8]Resumen Peso'!$B$1:$D$65536,3,0)</f>
        <v>3581.684287721911</v>
      </c>
      <c r="N976" s="83"/>
      <c r="O976" s="83"/>
      <c r="P976" s="83"/>
      <c r="Q976" s="83"/>
      <c r="R976" s="83"/>
    </row>
    <row r="977" spans="1:18" x14ac:dyDescent="0.2">
      <c r="A977" s="104"/>
      <c r="B977" s="105">
        <f t="shared" si="14"/>
        <v>961</v>
      </c>
      <c r="C977" s="106" t="s">
        <v>1004</v>
      </c>
      <c r="D977" s="107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108" t="s">
        <v>44</v>
      </c>
      <c r="F977" s="109">
        <v>0</v>
      </c>
      <c r="G977" s="110">
        <f>VLOOKUP(C977,'[8]Resumen Peso'!$B$1:$D$65536,3,0)*$C$14</f>
        <v>6382.20047702997</v>
      </c>
      <c r="H977" s="117"/>
      <c r="I977" s="112"/>
      <c r="J977" s="113">
        <f>+VLOOKUP(C977,'[8]Resumen Peso'!$B$1:$D$65536,3,0)</f>
        <v>3962.6399198969698</v>
      </c>
      <c r="N977" s="83"/>
      <c r="O977" s="83"/>
      <c r="P977" s="83"/>
      <c r="Q977" s="83"/>
      <c r="R977" s="83"/>
    </row>
    <row r="978" spans="1:18" x14ac:dyDescent="0.2">
      <c r="A978" s="104"/>
      <c r="B978" s="105">
        <f t="shared" ref="B978:B1041" si="15">1+B977</f>
        <v>962</v>
      </c>
      <c r="C978" s="106" t="s">
        <v>1005</v>
      </c>
      <c r="D978" s="107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108" t="s">
        <v>44</v>
      </c>
      <c r="F978" s="109">
        <v>0</v>
      </c>
      <c r="G978" s="110">
        <f>VLOOKUP(C978,'[8]Resumen Peso'!$B$1:$D$65536,3,0)*$C$14</f>
        <v>7107.1274799888306</v>
      </c>
      <c r="H978" s="117"/>
      <c r="I978" s="112"/>
      <c r="J978" s="113">
        <f>+VLOOKUP(C978,'[8]Resumen Peso'!$B$1:$D$65536,3,0)</f>
        <v>4412.7393317338192</v>
      </c>
      <c r="N978" s="83"/>
      <c r="O978" s="83"/>
      <c r="P978" s="83"/>
      <c r="Q978" s="83"/>
      <c r="R978" s="83"/>
    </row>
    <row r="979" spans="1:18" x14ac:dyDescent="0.2">
      <c r="A979" s="104"/>
      <c r="B979" s="105">
        <f t="shared" si="15"/>
        <v>963</v>
      </c>
      <c r="C979" s="106" t="s">
        <v>1006</v>
      </c>
      <c r="D979" s="107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108" t="s">
        <v>44</v>
      </c>
      <c r="F979" s="109">
        <v>0</v>
      </c>
      <c r="G979" s="110">
        <f>VLOOKUP(C979,'[8]Resumen Peso'!$B$1:$D$65536,3,0)*$C$14</f>
        <v>7959.982777587491</v>
      </c>
      <c r="H979" s="117"/>
      <c r="I979" s="112"/>
      <c r="J979" s="113">
        <f>+VLOOKUP(C979,'[8]Resumen Peso'!$B$1:$D$65536,3,0)</f>
        <v>4942.2680515418779</v>
      </c>
      <c r="N979" s="83"/>
      <c r="O979" s="83"/>
      <c r="P979" s="83"/>
      <c r="Q979" s="83"/>
      <c r="R979" s="83"/>
    </row>
    <row r="980" spans="1:18" x14ac:dyDescent="0.2">
      <c r="A980" s="104"/>
      <c r="B980" s="105">
        <f t="shared" si="15"/>
        <v>964</v>
      </c>
      <c r="C980" s="106" t="s">
        <v>1007</v>
      </c>
      <c r="D980" s="107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108" t="s">
        <v>44</v>
      </c>
      <c r="F980" s="109">
        <v>0</v>
      </c>
      <c r="G980" s="110">
        <f>VLOOKUP(C980,'[8]Resumen Peso'!$B$1:$D$65536,3,0)*$C$14</f>
        <v>8217.4953275699245</v>
      </c>
      <c r="H980" s="117"/>
      <c r="I980" s="112"/>
      <c r="J980" s="113">
        <f>+VLOOKUP(C980,'[8]Resumen Peso'!$B$1:$D$65536,3,0)</f>
        <v>5102.1548357485881</v>
      </c>
      <c r="N980" s="83"/>
      <c r="O980" s="83"/>
      <c r="P980" s="83"/>
      <c r="Q980" s="83"/>
      <c r="R980" s="83"/>
    </row>
    <row r="981" spans="1:18" x14ac:dyDescent="0.2">
      <c r="A981" s="104"/>
      <c r="B981" s="105">
        <f t="shared" si="15"/>
        <v>965</v>
      </c>
      <c r="C981" s="106" t="s">
        <v>1008</v>
      </c>
      <c r="D981" s="107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108" t="s">
        <v>44</v>
      </c>
      <c r="F981" s="109">
        <v>0</v>
      </c>
      <c r="G981" s="110">
        <f>VLOOKUP(C981,'[8]Resumen Peso'!$B$1:$D$65536,3,0)*$C$14</f>
        <v>9161.0873217056014</v>
      </c>
      <c r="H981" s="117"/>
      <c r="I981" s="112"/>
      <c r="J981" s="113">
        <f>+VLOOKUP(C981,'[8]Resumen Peso'!$B$1:$D$65536,3,0)</f>
        <v>5688.0209986048922</v>
      </c>
      <c r="N981" s="83"/>
      <c r="O981" s="83"/>
      <c r="P981" s="83"/>
      <c r="Q981" s="83"/>
      <c r="R981" s="83"/>
    </row>
    <row r="982" spans="1:18" x14ac:dyDescent="0.2">
      <c r="A982" s="104"/>
      <c r="B982" s="105">
        <f t="shared" si="15"/>
        <v>966</v>
      </c>
      <c r="C982" s="106" t="s">
        <v>1009</v>
      </c>
      <c r="D982" s="107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108" t="s">
        <v>44</v>
      </c>
      <c r="F982" s="109">
        <v>0</v>
      </c>
      <c r="G982" s="110">
        <f>VLOOKUP(C982,'[8]Resumen Peso'!$B$1:$D$65536,3,0)*$C$14</f>
        <v>10104.679315841278</v>
      </c>
      <c r="H982" s="117"/>
      <c r="I982" s="112"/>
      <c r="J982" s="113">
        <f>+VLOOKUP(C982,'[8]Resumen Peso'!$B$1:$D$65536,3,0)</f>
        <v>6273.8871614611962</v>
      </c>
      <c r="N982" s="83"/>
      <c r="P982" s="83"/>
      <c r="Q982" s="83"/>
      <c r="R982" s="83"/>
    </row>
    <row r="983" spans="1:18" x14ac:dyDescent="0.2">
      <c r="A983" s="104"/>
      <c r="B983" s="105">
        <f t="shared" si="15"/>
        <v>967</v>
      </c>
      <c r="C983" s="106" t="s">
        <v>1010</v>
      </c>
      <c r="D983" s="107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108" t="s">
        <v>44</v>
      </c>
      <c r="F983" s="109">
        <v>0</v>
      </c>
      <c r="G983" s="110">
        <f>VLOOKUP(C983,'[8]Resumen Peso'!$B$1:$D$65536,3,0)*$C$14</f>
        <v>4624.2500975357107</v>
      </c>
      <c r="H983" s="117"/>
      <c r="I983" s="112"/>
      <c r="J983" s="113">
        <f>+VLOOKUP(C983,'[8]Resumen Peso'!$B$1:$D$65536,3,0)</f>
        <v>2871.1473577229049</v>
      </c>
      <c r="N983" s="83"/>
      <c r="P983" s="83"/>
      <c r="Q983" s="83"/>
      <c r="R983" s="83"/>
    </row>
    <row r="984" spans="1:18" x14ac:dyDescent="0.2">
      <c r="A984" s="104"/>
      <c r="B984" s="105">
        <f t="shared" si="15"/>
        <v>968</v>
      </c>
      <c r="C984" s="106" t="s">
        <v>1011</v>
      </c>
      <c r="D984" s="107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108" t="s">
        <v>44</v>
      </c>
      <c r="F984" s="109">
        <v>0</v>
      </c>
      <c r="G984" s="110">
        <f>VLOOKUP(C984,'[8]Resumen Peso'!$B$1:$D$65536,3,0)*$C$14</f>
        <v>5290.8086701534703</v>
      </c>
      <c r="H984" s="117"/>
      <c r="I984" s="112"/>
      <c r="J984" s="113">
        <f>+VLOOKUP(C984,'[8]Resumen Peso'!$B$1:$D$65536,3,0)</f>
        <v>3285.0064363135939</v>
      </c>
      <c r="N984" s="83"/>
      <c r="O984" s="83"/>
      <c r="P984" s="83"/>
      <c r="Q984" s="83"/>
      <c r="R984" s="83"/>
    </row>
    <row r="985" spans="1:18" x14ac:dyDescent="0.2">
      <c r="A985" s="104"/>
      <c r="B985" s="105">
        <f t="shared" si="15"/>
        <v>969</v>
      </c>
      <c r="C985" s="106" t="s">
        <v>1012</v>
      </c>
      <c r="D985" s="107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108" t="s">
        <v>44</v>
      </c>
      <c r="F985" s="109">
        <v>0</v>
      </c>
      <c r="G985" s="110">
        <f>VLOOKUP(C985,'[8]Resumen Peso'!$B$1:$D$65536,3,0)*$C$14</f>
        <v>5951.415826944286</v>
      </c>
      <c r="H985" s="117"/>
      <c r="I985" s="112"/>
      <c r="J985" s="113">
        <f>+VLOOKUP(C985,'[8]Resumen Peso'!$B$1:$D$65536,3,0)</f>
        <v>3695.1703445597232</v>
      </c>
      <c r="N985" s="83"/>
      <c r="O985" s="83"/>
      <c r="P985" s="83"/>
      <c r="Q985" s="83"/>
      <c r="R985" s="83"/>
    </row>
    <row r="986" spans="1:18" x14ac:dyDescent="0.2">
      <c r="A986" s="104"/>
      <c r="B986" s="105">
        <f t="shared" si="15"/>
        <v>970</v>
      </c>
      <c r="C986" s="106" t="s">
        <v>1013</v>
      </c>
      <c r="D986" s="107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108" t="s">
        <v>44</v>
      </c>
      <c r="F986" s="109">
        <v>0</v>
      </c>
      <c r="G986" s="110">
        <f>VLOOKUP(C986,'[8]Resumen Peso'!$B$1:$D$65536,3,0)*$C$14</f>
        <v>6606.0715679081577</v>
      </c>
      <c r="H986" s="117"/>
      <c r="I986" s="112"/>
      <c r="J986" s="113">
        <f>+VLOOKUP(C986,'[8]Resumen Peso'!$B$1:$D$65536,3,0)</f>
        <v>4101.6390824612927</v>
      </c>
      <c r="N986" s="83"/>
      <c r="O986" s="83"/>
      <c r="P986" s="83"/>
      <c r="Q986" s="83"/>
      <c r="R986" s="83"/>
    </row>
    <row r="987" spans="1:18" x14ac:dyDescent="0.2">
      <c r="A987" s="104"/>
      <c r="B987" s="105">
        <f t="shared" si="15"/>
        <v>971</v>
      </c>
      <c r="C987" s="106" t="s">
        <v>1014</v>
      </c>
      <c r="D987" s="107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108" t="s">
        <v>44</v>
      </c>
      <c r="F987" s="109">
        <v>0</v>
      </c>
      <c r="G987" s="110">
        <f>VLOOKUP(C987,'[8]Resumen Peso'!$B$1:$D$65536,3,0)*$C$14</f>
        <v>7260.7273088720294</v>
      </c>
      <c r="H987" s="117"/>
      <c r="I987" s="112"/>
      <c r="J987" s="113">
        <f>+VLOOKUP(C987,'[8]Resumen Peso'!$B$1:$D$65536,3,0)</f>
        <v>4508.1078203628622</v>
      </c>
      <c r="N987" s="83"/>
      <c r="O987" s="83"/>
      <c r="P987" s="83"/>
      <c r="Q987" s="83"/>
      <c r="R987" s="83"/>
    </row>
    <row r="988" spans="1:18" x14ac:dyDescent="0.2">
      <c r="A988" s="104"/>
      <c r="B988" s="105">
        <f t="shared" si="15"/>
        <v>972</v>
      </c>
      <c r="C988" s="106" t="s">
        <v>1015</v>
      </c>
      <c r="D988" s="107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108" t="s">
        <v>44</v>
      </c>
      <c r="F988" s="109">
        <v>0</v>
      </c>
      <c r="G988" s="110">
        <f>VLOOKUP(C988,'[8]Resumen Peso'!$B$1:$D$65536,3,0)*$C$14</f>
        <v>8139.8585519965854</v>
      </c>
      <c r="H988" s="117"/>
      <c r="I988" s="112"/>
      <c r="J988" s="113">
        <f>+VLOOKUP(C988,'[8]Resumen Peso'!$B$1:$D$65536,3,0)</f>
        <v>5053.9509933205354</v>
      </c>
      <c r="N988" s="83"/>
      <c r="O988" s="83"/>
      <c r="P988" s="83"/>
      <c r="Q988" s="83"/>
      <c r="R988" s="83"/>
    </row>
    <row r="989" spans="1:18" x14ac:dyDescent="0.2">
      <c r="A989" s="104"/>
      <c r="B989" s="105">
        <f t="shared" si="15"/>
        <v>973</v>
      </c>
      <c r="C989" s="106" t="s">
        <v>1016</v>
      </c>
      <c r="D989" s="107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108" t="s">
        <v>44</v>
      </c>
      <c r="F989" s="109">
        <v>0</v>
      </c>
      <c r="G989" s="110">
        <f>VLOOKUP(C989,'[8]Resumen Peso'!$B$1:$D$65536,3,0)*$C$14</f>
        <v>9034.2492253014261</v>
      </c>
      <c r="H989" s="117"/>
      <c r="I989" s="112"/>
      <c r="J989" s="113">
        <f>+VLOOKUP(C989,'[8]Resumen Peso'!$B$1:$D$65536,3,0)</f>
        <v>5609.2685830416594</v>
      </c>
      <c r="N989" s="83"/>
      <c r="O989" s="83"/>
      <c r="P989" s="83"/>
      <c r="Q989" s="83"/>
      <c r="R989" s="83"/>
    </row>
    <row r="990" spans="1:18" x14ac:dyDescent="0.2">
      <c r="A990" s="104"/>
      <c r="B990" s="105">
        <f t="shared" si="15"/>
        <v>974</v>
      </c>
      <c r="C990" s="106" t="s">
        <v>1017</v>
      </c>
      <c r="D990" s="107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108" t="s">
        <v>44</v>
      </c>
      <c r="F990" s="109">
        <v>0</v>
      </c>
      <c r="G990" s="110">
        <f>VLOOKUP(C990,'[8]Resumen Peso'!$B$1:$D$65536,3,0)*$C$14</f>
        <v>9928.6398986062668</v>
      </c>
      <c r="H990" s="117"/>
      <c r="I990" s="112"/>
      <c r="J990" s="113">
        <f>+VLOOKUP(C990,'[8]Resumen Peso'!$B$1:$D$65536,3,0)</f>
        <v>6164.5861727627835</v>
      </c>
      <c r="N990" s="83"/>
      <c r="O990" s="83"/>
      <c r="P990" s="83"/>
      <c r="Q990" s="83"/>
      <c r="R990" s="83"/>
    </row>
    <row r="991" spans="1:18" x14ac:dyDescent="0.2">
      <c r="A991" s="104"/>
      <c r="B991" s="105">
        <f t="shared" si="15"/>
        <v>975</v>
      </c>
      <c r="C991" s="106" t="s">
        <v>1018</v>
      </c>
      <c r="D991" s="107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108" t="s">
        <v>44</v>
      </c>
      <c r="F991" s="109">
        <v>0</v>
      </c>
      <c r="G991" s="110">
        <f>VLOOKUP(C991,'[8]Resumen Peso'!$B$1:$D$65536,3,0)*$C$14</f>
        <v>10984.671359050202</v>
      </c>
      <c r="H991" s="117"/>
      <c r="I991" s="112"/>
      <c r="J991" s="113">
        <f>+VLOOKUP(C991,'[8]Resumen Peso'!$B$1:$D$65536,3,0)</f>
        <v>6820.2647959716896</v>
      </c>
      <c r="N991" s="83"/>
      <c r="O991" s="83"/>
      <c r="P991" s="83"/>
      <c r="Q991" s="83"/>
      <c r="R991" s="83"/>
    </row>
    <row r="992" spans="1:18" x14ac:dyDescent="0.2">
      <c r="A992" s="104"/>
      <c r="B992" s="105">
        <f t="shared" si="15"/>
        <v>976</v>
      </c>
      <c r="C992" s="106" t="s">
        <v>1019</v>
      </c>
      <c r="D992" s="107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108" t="s">
        <v>44</v>
      </c>
      <c r="F992" s="109">
        <v>0</v>
      </c>
      <c r="G992" s="110">
        <f>VLOOKUP(C992,'[8]Resumen Peso'!$B$1:$D$65536,3,0)*$C$14</f>
        <v>12232.373451058131</v>
      </c>
      <c r="H992" s="117"/>
      <c r="I992" s="112"/>
      <c r="J992" s="113">
        <f>+VLOOKUP(C992,'[8]Resumen Peso'!$B$1:$D$65536,3,0)</f>
        <v>7594.949661438407</v>
      </c>
      <c r="N992" s="83"/>
      <c r="O992" s="83"/>
      <c r="P992" s="83"/>
      <c r="Q992" s="83"/>
      <c r="R992" s="83"/>
    </row>
    <row r="993" spans="1:18" x14ac:dyDescent="0.2">
      <c r="A993" s="104"/>
      <c r="B993" s="105">
        <f t="shared" si="15"/>
        <v>977</v>
      </c>
      <c r="C993" s="106" t="s">
        <v>1020</v>
      </c>
      <c r="D993" s="107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108" t="s">
        <v>44</v>
      </c>
      <c r="F993" s="109">
        <v>0</v>
      </c>
      <c r="G993" s="110">
        <f>VLOOKUP(C993,'[8]Resumen Peso'!$B$1:$D$65536,3,0)*$C$14</f>
        <v>13700.258265185108</v>
      </c>
      <c r="H993" s="117"/>
      <c r="I993" s="112"/>
      <c r="J993" s="113">
        <f>+VLOOKUP(C993,'[8]Resumen Peso'!$B$1:$D$65536,3,0)</f>
        <v>8506.3436208110161</v>
      </c>
      <c r="N993" s="83"/>
      <c r="O993" s="83"/>
      <c r="P993" s="83"/>
      <c r="Q993" s="83"/>
      <c r="R993" s="83"/>
    </row>
    <row r="994" spans="1:18" x14ac:dyDescent="0.2">
      <c r="A994" s="104"/>
      <c r="B994" s="105">
        <f t="shared" si="15"/>
        <v>978</v>
      </c>
      <c r="C994" s="106" t="s">
        <v>1021</v>
      </c>
      <c r="D994" s="107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108" t="s">
        <v>44</v>
      </c>
      <c r="F994" s="109">
        <v>0</v>
      </c>
      <c r="G994" s="110">
        <f>VLOOKUP(C994,'[8]Resumen Peso'!$B$1:$D$65536,3,0)*$C$14</f>
        <v>14143.473852437297</v>
      </c>
      <c r="H994" s="117"/>
      <c r="I994" s="112"/>
      <c r="J994" s="113">
        <f>+VLOOKUP(C994,'[8]Resumen Peso'!$B$1:$D$65536,3,0)</f>
        <v>8781.5314318939145</v>
      </c>
      <c r="N994" s="83"/>
      <c r="O994" s="83"/>
      <c r="P994" s="83"/>
      <c r="Q994" s="83"/>
      <c r="R994" s="83"/>
    </row>
    <row r="995" spans="1:18" x14ac:dyDescent="0.2">
      <c r="A995" s="104"/>
      <c r="B995" s="105">
        <f t="shared" si="15"/>
        <v>979</v>
      </c>
      <c r="C995" s="106" t="s">
        <v>1022</v>
      </c>
      <c r="D995" s="107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108" t="s">
        <v>44</v>
      </c>
      <c r="F995" s="109">
        <v>0</v>
      </c>
      <c r="G995" s="110">
        <f>VLOOKUP(C995,'[8]Resumen Peso'!$B$1:$D$65536,3,0)*$C$14</f>
        <v>15767.529378413932</v>
      </c>
      <c r="H995" s="117"/>
      <c r="I995" s="112"/>
      <c r="J995" s="113">
        <f>+VLOOKUP(C995,'[8]Resumen Peso'!$B$1:$D$65536,3,0)</f>
        <v>9789.8901135941069</v>
      </c>
      <c r="N995" s="83"/>
      <c r="O995" s="83"/>
      <c r="P995" s="83"/>
      <c r="Q995" s="83"/>
      <c r="R995" s="83"/>
    </row>
    <row r="996" spans="1:18" x14ac:dyDescent="0.2">
      <c r="A996" s="104"/>
      <c r="B996" s="105">
        <f t="shared" si="15"/>
        <v>980</v>
      </c>
      <c r="C996" s="106" t="s">
        <v>1023</v>
      </c>
      <c r="D996" s="107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108" t="s">
        <v>44</v>
      </c>
      <c r="F996" s="109">
        <v>0</v>
      </c>
      <c r="G996" s="110">
        <f>VLOOKUP(C996,'[8]Resumen Peso'!$B$1:$D$65536,3,0)*$C$14</f>
        <v>17391.584904390565</v>
      </c>
      <c r="H996" s="117"/>
      <c r="I996" s="112"/>
      <c r="J996" s="113">
        <f>+VLOOKUP(C996,'[8]Resumen Peso'!$B$1:$D$65536,3,0)</f>
        <v>10798.248795294299</v>
      </c>
      <c r="N996" s="83"/>
      <c r="O996" s="83"/>
      <c r="P996" s="83"/>
      <c r="Q996" s="83"/>
      <c r="R996" s="83"/>
    </row>
    <row r="997" spans="1:18" x14ac:dyDescent="0.2">
      <c r="A997" s="104"/>
      <c r="B997" s="105">
        <f t="shared" si="15"/>
        <v>981</v>
      </c>
      <c r="C997" s="106" t="s">
        <v>1024</v>
      </c>
      <c r="D997" s="107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108" t="s">
        <v>44</v>
      </c>
      <c r="F997" s="109">
        <v>0</v>
      </c>
      <c r="G997" s="110">
        <f>VLOOKUP(C997,'[8]Resumen Peso'!$B$1:$D$65536,3,0)*$C$14</f>
        <v>3713.1706865425585</v>
      </c>
      <c r="H997" s="117"/>
      <c r="I997" s="112"/>
      <c r="J997" s="113">
        <f>+VLOOKUP(C997,'[8]Resumen Peso'!$B$1:$D$65536,3,0)</f>
        <v>2305.4679095151346</v>
      </c>
      <c r="N997" s="83"/>
      <c r="O997" s="83"/>
      <c r="P997" s="83"/>
      <c r="Q997" s="83"/>
      <c r="R997" s="83"/>
    </row>
    <row r="998" spans="1:18" x14ac:dyDescent="0.2">
      <c r="A998" s="104"/>
      <c r="B998" s="105">
        <f t="shared" si="15"/>
        <v>982</v>
      </c>
      <c r="C998" s="106" t="s">
        <v>1025</v>
      </c>
      <c r="D998" s="107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108" t="s">
        <v>44</v>
      </c>
      <c r="F998" s="109">
        <v>0</v>
      </c>
      <c r="G998" s="110">
        <f>VLOOKUP(C998,'[8]Resumen Peso'!$B$1:$D$65536,3,0)*$C$14</f>
        <v>4248.4024972153593</v>
      </c>
      <c r="H998" s="117"/>
      <c r="I998" s="112"/>
      <c r="J998" s="113">
        <f>+VLOOKUP(C998,'[8]Resumen Peso'!$B$1:$D$65536,3,0)</f>
        <v>2637.7876081839827</v>
      </c>
      <c r="N998" s="83"/>
      <c r="O998" s="83"/>
      <c r="P998" s="83"/>
      <c r="Q998" s="83"/>
      <c r="R998" s="83"/>
    </row>
    <row r="999" spans="1:18" x14ac:dyDescent="0.2">
      <c r="A999" s="104"/>
      <c r="B999" s="105">
        <f t="shared" si="15"/>
        <v>983</v>
      </c>
      <c r="C999" s="106" t="s">
        <v>1026</v>
      </c>
      <c r="D999" s="107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108" t="s">
        <v>44</v>
      </c>
      <c r="F999" s="109">
        <v>0</v>
      </c>
      <c r="G999" s="110">
        <f>VLOOKUP(C999,'[8]Resumen Peso'!$B$1:$D$65536,3,0)*$C$14</f>
        <v>4778.8554524357251</v>
      </c>
      <c r="H999" s="117"/>
      <c r="I999" s="112"/>
      <c r="J999" s="113">
        <f>+VLOOKUP(C999,'[8]Resumen Peso'!$B$1:$D$65536,3,0)</f>
        <v>2967.1401666861448</v>
      </c>
      <c r="N999" s="83"/>
      <c r="O999" s="83"/>
      <c r="P999" s="83"/>
      <c r="Q999" s="83"/>
      <c r="R999" s="83"/>
    </row>
    <row r="1000" spans="1:18" x14ac:dyDescent="0.2">
      <c r="A1000" s="104"/>
      <c r="B1000" s="105">
        <f t="shared" si="15"/>
        <v>984</v>
      </c>
      <c r="C1000" s="106" t="s">
        <v>1027</v>
      </c>
      <c r="D1000" s="107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108" t="s">
        <v>44</v>
      </c>
      <c r="F1000" s="109">
        <v>0</v>
      </c>
      <c r="G1000" s="110">
        <f>VLOOKUP(C1000,'[8]Resumen Peso'!$B$1:$D$65536,3,0)*$C$14</f>
        <v>5304.5295522036549</v>
      </c>
      <c r="H1000" s="117"/>
      <c r="I1000" s="112"/>
      <c r="J1000" s="113">
        <f>+VLOOKUP(C1000,'[8]Resumen Peso'!$B$1:$D$65536,3,0)</f>
        <v>3293.5255850216208</v>
      </c>
      <c r="N1000" s="83"/>
      <c r="O1000" s="83"/>
      <c r="P1000" s="83"/>
      <c r="Q1000" s="83"/>
      <c r="R1000" s="83"/>
    </row>
    <row r="1001" spans="1:18" x14ac:dyDescent="0.2">
      <c r="A1001" s="104"/>
      <c r="B1001" s="105">
        <f t="shared" si="15"/>
        <v>985</v>
      </c>
      <c r="C1001" s="106" t="s">
        <v>1028</v>
      </c>
      <c r="D1001" s="107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108" t="s">
        <v>44</v>
      </c>
      <c r="F1001" s="109">
        <v>0</v>
      </c>
      <c r="G1001" s="110">
        <f>VLOOKUP(C1001,'[8]Resumen Peso'!$B$1:$D$65536,3,0)*$C$14</f>
        <v>5830.2036519715839</v>
      </c>
      <c r="H1001" s="117"/>
      <c r="I1001" s="112"/>
      <c r="J1001" s="113">
        <f>+VLOOKUP(C1001,'[8]Resumen Peso'!$B$1:$D$65536,3,0)</f>
        <v>3619.9110033570964</v>
      </c>
      <c r="N1001" s="83"/>
      <c r="O1001" s="83"/>
      <c r="P1001" s="83"/>
      <c r="Q1001" s="83"/>
      <c r="R1001" s="83"/>
    </row>
    <row r="1002" spans="1:18" x14ac:dyDescent="0.2">
      <c r="A1002" s="104"/>
      <c r="B1002" s="105">
        <f t="shared" si="15"/>
        <v>986</v>
      </c>
      <c r="C1002" s="106" t="s">
        <v>1029</v>
      </c>
      <c r="D1002" s="107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108" t="s">
        <v>44</v>
      </c>
      <c r="F1002" s="109">
        <v>0</v>
      </c>
      <c r="G1002" s="110">
        <f>VLOOKUP(C1002,'[8]Resumen Peso'!$B$1:$D$65536,3,0)*$C$14</f>
        <v>6536.126621694485</v>
      </c>
      <c r="H1002" s="117"/>
      <c r="I1002" s="112"/>
      <c r="J1002" s="113">
        <f>+VLOOKUP(C1002,'[8]Resumen Peso'!$B$1:$D$65536,3,0)</f>
        <v>4058.2110144996409</v>
      </c>
      <c r="N1002" s="83"/>
      <c r="O1002" s="83"/>
      <c r="P1002" s="83"/>
      <c r="Q1002" s="83"/>
      <c r="R1002" s="83"/>
    </row>
    <row r="1003" spans="1:18" x14ac:dyDescent="0.2">
      <c r="A1003" s="104"/>
      <c r="B1003" s="105">
        <f t="shared" si="15"/>
        <v>987</v>
      </c>
      <c r="C1003" s="106" t="s">
        <v>1030</v>
      </c>
      <c r="D1003" s="107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108" t="s">
        <v>44</v>
      </c>
      <c r="F1003" s="109">
        <v>0</v>
      </c>
      <c r="G1003" s="110">
        <f>VLOOKUP(C1003,'[8]Resumen Peso'!$B$1:$D$65536,3,0)*$C$14</f>
        <v>7254.3025767974304</v>
      </c>
      <c r="H1003" s="117"/>
      <c r="I1003" s="112"/>
      <c r="J1003" s="113">
        <f>+VLOOKUP(C1003,'[8]Resumen Peso'!$B$1:$D$65536,3,0)</f>
        <v>4504.1187730295678</v>
      </c>
      <c r="N1003" s="83"/>
      <c r="O1003" s="83"/>
      <c r="P1003" s="83"/>
      <c r="Q1003" s="83"/>
      <c r="R1003" s="83"/>
    </row>
    <row r="1004" spans="1:18" x14ac:dyDescent="0.2">
      <c r="A1004" s="104"/>
      <c r="B1004" s="105">
        <f t="shared" si="15"/>
        <v>988</v>
      </c>
      <c r="C1004" s="106" t="s">
        <v>1031</v>
      </c>
      <c r="D1004" s="107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108" t="s">
        <v>44</v>
      </c>
      <c r="F1004" s="109">
        <v>0</v>
      </c>
      <c r="G1004" s="110">
        <f>VLOOKUP(C1004,'[8]Resumen Peso'!$B$1:$D$65536,3,0)*$C$14</f>
        <v>7972.4785319003768</v>
      </c>
      <c r="H1004" s="117"/>
      <c r="I1004" s="112"/>
      <c r="J1004" s="113">
        <f>+VLOOKUP(C1004,'[8]Resumen Peso'!$B$1:$D$65536,3,0)</f>
        <v>4950.0265315594952</v>
      </c>
      <c r="N1004" s="83"/>
      <c r="O1004" s="83"/>
      <c r="P1004" s="83"/>
      <c r="Q1004" s="83"/>
      <c r="R1004" s="83"/>
    </row>
    <row r="1005" spans="1:18" x14ac:dyDescent="0.2">
      <c r="A1005" s="104"/>
      <c r="B1005" s="105">
        <f t="shared" si="15"/>
        <v>989</v>
      </c>
      <c r="C1005" s="106" t="s">
        <v>1032</v>
      </c>
      <c r="D1005" s="107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108" t="s">
        <v>44</v>
      </c>
      <c r="F1005" s="109">
        <v>0</v>
      </c>
      <c r="G1005" s="110">
        <f>VLOOKUP(C1005,'[8]Resumen Peso'!$B$1:$D$65536,3,0)*$C$14</f>
        <v>8820.4484687073818</v>
      </c>
      <c r="H1005" s="117"/>
      <c r="I1005" s="112"/>
      <c r="J1005" s="113">
        <f>+VLOOKUP(C1005,'[8]Resumen Peso'!$B$1:$D$65536,3,0)</f>
        <v>5476.521983176468</v>
      </c>
      <c r="N1005" s="83"/>
      <c r="O1005" s="83"/>
      <c r="P1005" s="83"/>
      <c r="Q1005" s="83"/>
      <c r="R1005" s="83"/>
    </row>
    <row r="1006" spans="1:18" x14ac:dyDescent="0.2">
      <c r="A1006" s="104"/>
      <c r="B1006" s="105">
        <f t="shared" si="15"/>
        <v>990</v>
      </c>
      <c r="C1006" s="106" t="s">
        <v>1033</v>
      </c>
      <c r="D1006" s="107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108" t="s">
        <v>44</v>
      </c>
      <c r="F1006" s="109">
        <v>0</v>
      </c>
      <c r="G1006" s="110">
        <f>VLOOKUP(C1006,'[8]Resumen Peso'!$B$1:$D$65536,3,0)*$C$14</f>
        <v>9822.3256889837212</v>
      </c>
      <c r="H1006" s="117"/>
      <c r="I1006" s="112"/>
      <c r="J1006" s="113">
        <f>+VLOOKUP(C1006,'[8]Resumen Peso'!$B$1:$D$65536,3,0)</f>
        <v>6098.5768186820351</v>
      </c>
      <c r="N1006" s="83"/>
      <c r="O1006" s="83"/>
      <c r="P1006" s="83"/>
      <c r="Q1006" s="83"/>
      <c r="R1006" s="83"/>
    </row>
    <row r="1007" spans="1:18" x14ac:dyDescent="0.2">
      <c r="A1007" s="104"/>
      <c r="B1007" s="105">
        <f t="shared" si="15"/>
        <v>991</v>
      </c>
      <c r="C1007" s="106" t="s">
        <v>1034</v>
      </c>
      <c r="D1007" s="107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108" t="s">
        <v>44</v>
      </c>
      <c r="F1007" s="109">
        <v>0</v>
      </c>
      <c r="G1007" s="110">
        <f>VLOOKUP(C1007,'[8]Resumen Peso'!$B$1:$D$65536,3,0)*$C$14</f>
        <v>11001.004771661768</v>
      </c>
      <c r="H1007" s="117"/>
      <c r="I1007" s="112"/>
      <c r="J1007" s="113">
        <f>+VLOOKUP(C1007,'[8]Resumen Peso'!$B$1:$D$65536,3,0)</f>
        <v>6830.4060369238796</v>
      </c>
      <c r="N1007" s="83"/>
      <c r="O1007" s="83"/>
      <c r="P1007" s="83"/>
      <c r="Q1007" s="83"/>
      <c r="R1007" s="83"/>
    </row>
    <row r="1008" spans="1:18" x14ac:dyDescent="0.2">
      <c r="A1008" s="104"/>
      <c r="B1008" s="105">
        <f t="shared" si="15"/>
        <v>992</v>
      </c>
      <c r="C1008" s="106" t="s">
        <v>1035</v>
      </c>
      <c r="D1008" s="107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108" t="s">
        <v>44</v>
      </c>
      <c r="F1008" s="109">
        <v>0</v>
      </c>
      <c r="G1008" s="110">
        <f>VLOOKUP(C1008,'[8]Resumen Peso'!$B$1:$D$65536,3,0)*$C$14</f>
        <v>11356.897098350715</v>
      </c>
      <c r="H1008" s="117"/>
      <c r="I1008" s="112"/>
      <c r="J1008" s="113">
        <f>+VLOOKUP(C1008,'[8]Resumen Peso'!$B$1:$D$65536,3,0)</f>
        <v>7051.3757707951854</v>
      </c>
      <c r="N1008" s="83"/>
      <c r="O1008" s="83"/>
      <c r="P1008" s="83"/>
      <c r="Q1008" s="83"/>
      <c r="R1008" s="83"/>
    </row>
    <row r="1009" spans="1:18" x14ac:dyDescent="0.2">
      <c r="A1009" s="104"/>
      <c r="B1009" s="105">
        <f t="shared" si="15"/>
        <v>993</v>
      </c>
      <c r="C1009" s="106" t="s">
        <v>1036</v>
      </c>
      <c r="D1009" s="107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108" t="s">
        <v>44</v>
      </c>
      <c r="F1009" s="109">
        <v>0</v>
      </c>
      <c r="G1009" s="110">
        <f>VLOOKUP(C1009,'[8]Resumen Peso'!$B$1:$D$65536,3,0)*$C$14</f>
        <v>12660.977813100017</v>
      </c>
      <c r="H1009" s="117"/>
      <c r="I1009" s="112"/>
      <c r="J1009" s="113">
        <f>+VLOOKUP(C1009,'[8]Resumen Peso'!$B$1:$D$65536,3,0)</f>
        <v>7861.0655192811428</v>
      </c>
      <c r="N1009" s="83"/>
      <c r="O1009" s="83"/>
      <c r="P1009" s="83"/>
      <c r="Q1009" s="83"/>
      <c r="R1009" s="83"/>
    </row>
    <row r="1010" spans="1:18" x14ac:dyDescent="0.2">
      <c r="A1010" s="104"/>
      <c r="B1010" s="105">
        <f t="shared" si="15"/>
        <v>994</v>
      </c>
      <c r="C1010" s="106" t="s">
        <v>1037</v>
      </c>
      <c r="D1010" s="107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108" t="s">
        <v>44</v>
      </c>
      <c r="F1010" s="109">
        <v>0</v>
      </c>
      <c r="G1010" s="110">
        <f>VLOOKUP(C1010,'[8]Resumen Peso'!$B$1:$D$65536,3,0)*$C$14</f>
        <v>13965.058527849318</v>
      </c>
      <c r="H1010" s="117"/>
      <c r="I1010" s="112"/>
      <c r="J1010" s="113">
        <f>+VLOOKUP(C1010,'[8]Resumen Peso'!$B$1:$D$65536,3,0)</f>
        <v>8670.755267767101</v>
      </c>
      <c r="N1010" s="83"/>
      <c r="O1010" s="83"/>
      <c r="P1010" s="83"/>
      <c r="Q1010" s="83"/>
      <c r="R1010" s="83"/>
    </row>
    <row r="1011" spans="1:18" x14ac:dyDescent="0.2">
      <c r="A1011" s="104"/>
      <c r="B1011" s="105">
        <f t="shared" si="15"/>
        <v>995</v>
      </c>
      <c r="C1011" s="106" t="s">
        <v>1038</v>
      </c>
      <c r="D1011" s="107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108" t="s">
        <v>44</v>
      </c>
      <c r="F1011" s="109">
        <v>0</v>
      </c>
      <c r="G1011" s="110">
        <f>VLOOKUP(C1011,'[8]Resumen Peso'!$B$1:$D$65536,3,0)*$C$14</f>
        <v>3277.9418740105057</v>
      </c>
      <c r="H1011" s="117"/>
      <c r="I1011" s="112"/>
      <c r="J1011" s="113">
        <f>+VLOOKUP(C1011,'[8]Resumen Peso'!$B$1:$D$65536,3,0)</f>
        <v>2035.2390013139534</v>
      </c>
      <c r="N1011" s="83"/>
      <c r="O1011" s="83"/>
      <c r="P1011" s="83"/>
      <c r="Q1011" s="83"/>
      <c r="R1011" s="83"/>
    </row>
    <row r="1012" spans="1:18" x14ac:dyDescent="0.2">
      <c r="A1012" s="104"/>
      <c r="B1012" s="105">
        <f t="shared" si="15"/>
        <v>996</v>
      </c>
      <c r="C1012" s="106" t="s">
        <v>1039</v>
      </c>
      <c r="D1012" s="107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108" t="s">
        <v>44</v>
      </c>
      <c r="F1012" s="109">
        <v>0</v>
      </c>
      <c r="G1012" s="110">
        <f>VLOOKUP(C1012,'[8]Resumen Peso'!$B$1:$D$65536,3,0)*$C$14</f>
        <v>3750.4379999940024</v>
      </c>
      <c r="H1012" s="117"/>
      <c r="I1012" s="112"/>
      <c r="J1012" s="113">
        <f>+VLOOKUP(C1012,'[8]Resumen Peso'!$B$1:$D$65536,3,0)</f>
        <v>2328.6067852871361</v>
      </c>
      <c r="N1012" s="83"/>
      <c r="O1012" s="83"/>
      <c r="P1012" s="83"/>
      <c r="Q1012" s="83"/>
      <c r="R1012" s="83"/>
    </row>
    <row r="1013" spans="1:18" x14ac:dyDescent="0.2">
      <c r="A1013" s="104"/>
      <c r="B1013" s="105">
        <f t="shared" si="15"/>
        <v>997</v>
      </c>
      <c r="C1013" s="106" t="s">
        <v>1040</v>
      </c>
      <c r="D1013" s="107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108" t="s">
        <v>44</v>
      </c>
      <c r="F1013" s="109">
        <v>0</v>
      </c>
      <c r="G1013" s="110">
        <f>VLOOKUP(C1013,'[8]Resumen Peso'!$B$1:$D$65536,3,0)*$C$14</f>
        <v>4218.7154105669315</v>
      </c>
      <c r="H1013" s="117"/>
      <c r="I1013" s="112"/>
      <c r="J1013" s="113">
        <f>+VLOOKUP(C1013,'[8]Resumen Peso'!$B$1:$D$65536,3,0)</f>
        <v>2619.3552140462721</v>
      </c>
      <c r="N1013" s="83"/>
      <c r="O1013" s="83"/>
      <c r="P1013" s="83"/>
      <c r="Q1013" s="83"/>
      <c r="R1013" s="83"/>
    </row>
    <row r="1014" spans="1:18" x14ac:dyDescent="0.2">
      <c r="A1014" s="104"/>
      <c r="B1014" s="105">
        <f t="shared" si="15"/>
        <v>998</v>
      </c>
      <c r="C1014" s="106" t="s">
        <v>1041</v>
      </c>
      <c r="D1014" s="107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108" t="s">
        <v>44</v>
      </c>
      <c r="F1014" s="109">
        <v>0</v>
      </c>
      <c r="G1014" s="110">
        <f>VLOOKUP(C1014,'[8]Resumen Peso'!$B$1:$D$65536,3,0)*$C$14</f>
        <v>4682.7741057292942</v>
      </c>
      <c r="H1014" s="117"/>
      <c r="I1014" s="112"/>
      <c r="J1014" s="113">
        <f>+VLOOKUP(C1014,'[8]Resumen Peso'!$B$1:$D$65536,3,0)</f>
        <v>2907.4842875913623</v>
      </c>
      <c r="N1014" s="83"/>
      <c r="O1014" s="83"/>
      <c r="P1014" s="83"/>
      <c r="Q1014" s="83"/>
      <c r="R1014" s="83"/>
    </row>
    <row r="1015" spans="1:18" x14ac:dyDescent="0.2">
      <c r="A1015" s="104"/>
      <c r="B1015" s="105">
        <f t="shared" si="15"/>
        <v>999</v>
      </c>
      <c r="C1015" s="106" t="s">
        <v>1042</v>
      </c>
      <c r="D1015" s="107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108" t="s">
        <v>44</v>
      </c>
      <c r="F1015" s="109">
        <v>0</v>
      </c>
      <c r="G1015" s="110">
        <f>VLOOKUP(C1015,'[8]Resumen Peso'!$B$1:$D$65536,3,0)*$C$14</f>
        <v>5146.832800891656</v>
      </c>
      <c r="H1015" s="117"/>
      <c r="I1015" s="112"/>
      <c r="J1015" s="113">
        <f>+VLOOKUP(C1015,'[8]Resumen Peso'!$B$1:$D$65536,3,0)</f>
        <v>3195.6133611364517</v>
      </c>
      <c r="N1015" s="83"/>
      <c r="O1015" s="83"/>
      <c r="P1015" s="83"/>
      <c r="Q1015" s="83"/>
      <c r="R1015" s="83"/>
    </row>
    <row r="1016" spans="1:18" x14ac:dyDescent="0.2">
      <c r="A1016" s="104"/>
      <c r="B1016" s="105">
        <f t="shared" si="15"/>
        <v>1000</v>
      </c>
      <c r="C1016" s="106" t="s">
        <v>1043</v>
      </c>
      <c r="D1016" s="107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108" t="s">
        <v>44</v>
      </c>
      <c r="F1016" s="109">
        <v>0</v>
      </c>
      <c r="G1016" s="110">
        <f>VLOOKUP(C1016,'[8]Resumen Peso'!$B$1:$D$65536,3,0)*$C$14</f>
        <v>5770.013003909783</v>
      </c>
      <c r="H1016" s="117"/>
      <c r="I1016" s="112"/>
      <c r="J1016" s="113">
        <f>+VLOOKUP(C1016,'[8]Resumen Peso'!$B$1:$D$65536,3,0)</f>
        <v>3582.5392746449393</v>
      </c>
      <c r="N1016" s="83"/>
      <c r="O1016" s="83"/>
      <c r="P1016" s="83"/>
      <c r="Q1016" s="83"/>
      <c r="R1016" s="83"/>
    </row>
    <row r="1017" spans="1:18" x14ac:dyDescent="0.2">
      <c r="A1017" s="104"/>
      <c r="B1017" s="105">
        <f t="shared" si="15"/>
        <v>1001</v>
      </c>
      <c r="C1017" s="106" t="s">
        <v>1044</v>
      </c>
      <c r="D1017" s="107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108" t="s">
        <v>44</v>
      </c>
      <c r="F1017" s="109">
        <v>0</v>
      </c>
      <c r="G1017" s="110">
        <f>VLOOKUP(C1017,'[8]Resumen Peso'!$B$1:$D$65536,3,0)*$C$14</f>
        <v>6404.0099932406019</v>
      </c>
      <c r="H1017" s="117"/>
      <c r="I1017" s="112"/>
      <c r="J1017" s="113">
        <f>+VLOOKUP(C1017,'[8]Resumen Peso'!$B$1:$D$65536,3,0)</f>
        <v>3976.181214922241</v>
      </c>
      <c r="N1017" s="83"/>
      <c r="O1017" s="83"/>
      <c r="P1017" s="83"/>
      <c r="Q1017" s="83"/>
      <c r="R1017" s="83"/>
    </row>
    <row r="1018" spans="1:18" x14ac:dyDescent="0.2">
      <c r="A1018" s="104"/>
      <c r="B1018" s="105">
        <f t="shared" si="15"/>
        <v>1002</v>
      </c>
      <c r="C1018" s="106" t="s">
        <v>1045</v>
      </c>
      <c r="D1018" s="107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108" t="s">
        <v>44</v>
      </c>
      <c r="F1018" s="109">
        <v>0</v>
      </c>
      <c r="G1018" s="110">
        <f>VLOOKUP(C1018,'[8]Resumen Peso'!$B$1:$D$65536,3,0)*$C$14</f>
        <v>7038.0069825714218</v>
      </c>
      <c r="H1018" s="117"/>
      <c r="I1018" s="112"/>
      <c r="J1018" s="113">
        <f>+VLOOKUP(C1018,'[8]Resumen Peso'!$B$1:$D$65536,3,0)</f>
        <v>4369.8231551995432</v>
      </c>
      <c r="N1018" s="83"/>
      <c r="O1018" s="83"/>
      <c r="P1018" s="83"/>
      <c r="Q1018" s="83"/>
      <c r="R1018" s="83"/>
    </row>
    <row r="1019" spans="1:18" x14ac:dyDescent="0.2">
      <c r="A1019" s="104"/>
      <c r="B1019" s="105">
        <f t="shared" si="15"/>
        <v>1003</v>
      </c>
      <c r="C1019" s="106" t="s">
        <v>1046</v>
      </c>
      <c r="D1019" s="107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108" t="s">
        <v>44</v>
      </c>
      <c r="F1019" s="109">
        <v>0</v>
      </c>
      <c r="G1019" s="110">
        <f>VLOOKUP(C1019,'[8]Resumen Peso'!$B$1:$D$65536,3,0)*$C$14</f>
        <v>7786.5845187013019</v>
      </c>
      <c r="H1019" s="117"/>
      <c r="I1019" s="112"/>
      <c r="J1019" s="113">
        <f>+VLOOKUP(C1019,'[8]Resumen Peso'!$B$1:$D$65536,3,0)</f>
        <v>4834.6069297742333</v>
      </c>
      <c r="N1019" s="83"/>
      <c r="O1019" s="83"/>
      <c r="P1019" s="83"/>
      <c r="Q1019" s="83"/>
      <c r="R1019" s="83"/>
    </row>
    <row r="1020" spans="1:18" x14ac:dyDescent="0.2">
      <c r="A1020" s="104"/>
      <c r="B1020" s="105">
        <f t="shared" si="15"/>
        <v>1004</v>
      </c>
      <c r="C1020" s="106" t="s">
        <v>1047</v>
      </c>
      <c r="D1020" s="107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108" t="s">
        <v>44</v>
      </c>
      <c r="F1020" s="109">
        <v>0</v>
      </c>
      <c r="G1020" s="110">
        <f>VLOOKUP(C1020,'[8]Resumen Peso'!$B$1:$D$65536,3,0)*$C$14</f>
        <v>8671.0295308477762</v>
      </c>
      <c r="H1020" s="117"/>
      <c r="I1020" s="112"/>
      <c r="J1020" s="113">
        <f>+VLOOKUP(C1020,'[8]Resumen Peso'!$B$1:$D$65536,3,0)</f>
        <v>5383.7493650047145</v>
      </c>
      <c r="N1020" s="83"/>
      <c r="O1020" s="83"/>
      <c r="P1020" s="83"/>
      <c r="Q1020" s="83"/>
      <c r="R1020" s="83"/>
    </row>
    <row r="1021" spans="1:18" x14ac:dyDescent="0.2">
      <c r="A1021" s="104"/>
      <c r="B1021" s="105">
        <f t="shared" si="15"/>
        <v>1005</v>
      </c>
      <c r="C1021" s="106" t="s">
        <v>1048</v>
      </c>
      <c r="D1021" s="107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108" t="s">
        <v>44</v>
      </c>
      <c r="F1021" s="109">
        <v>0</v>
      </c>
      <c r="G1021" s="110">
        <f>VLOOKUP(C1021,'[8]Resumen Peso'!$B$1:$D$65536,3,0)*$C$14</f>
        <v>9711.5530745495089</v>
      </c>
      <c r="H1021" s="117"/>
      <c r="I1021" s="112"/>
      <c r="J1021" s="113">
        <f>+VLOOKUP(C1021,'[8]Resumen Peso'!$B$1:$D$65536,3,0)</f>
        <v>6029.7992888052804</v>
      </c>
      <c r="N1021" s="83"/>
      <c r="O1021" s="83"/>
      <c r="P1021" s="83"/>
      <c r="Q1021" s="83"/>
      <c r="R1021" s="83"/>
    </row>
    <row r="1022" spans="1:18" x14ac:dyDescent="0.2">
      <c r="A1022" s="104"/>
      <c r="B1022" s="105">
        <f t="shared" si="15"/>
        <v>1006</v>
      </c>
      <c r="C1022" s="106" t="s">
        <v>1049</v>
      </c>
      <c r="D1022" s="107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108" t="s">
        <v>44</v>
      </c>
      <c r="F1022" s="109">
        <v>0</v>
      </c>
      <c r="G1022" s="110">
        <f>VLOOKUP(C1022,'[8]Resumen Peso'!$B$1:$D$65536,3,0)*$C$14</f>
        <v>10025.730487540715</v>
      </c>
      <c r="H1022" s="117"/>
      <c r="I1022" s="112"/>
      <c r="J1022" s="113">
        <f>+VLOOKUP(C1022,'[8]Resumen Peso'!$B$1:$D$65536,3,0)</f>
        <v>6224.868679547496</v>
      </c>
      <c r="N1022" s="83"/>
      <c r="O1022" s="83"/>
      <c r="P1022" s="83"/>
      <c r="Q1022" s="83"/>
      <c r="R1022" s="83"/>
    </row>
    <row r="1023" spans="1:18" x14ac:dyDescent="0.2">
      <c r="A1023" s="104"/>
      <c r="B1023" s="105">
        <f t="shared" si="15"/>
        <v>1007</v>
      </c>
      <c r="C1023" s="106" t="s">
        <v>1050</v>
      </c>
      <c r="D1023" s="107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108" t="s">
        <v>44</v>
      </c>
      <c r="F1023" s="109">
        <v>0</v>
      </c>
      <c r="G1023" s="110">
        <f>VLOOKUP(C1023,'[8]Resumen Peso'!$B$1:$D$65536,3,0)*$C$14</f>
        <v>11176.957065262783</v>
      </c>
      <c r="H1023" s="117"/>
      <c r="I1023" s="112"/>
      <c r="J1023" s="113">
        <f>+VLOOKUP(C1023,'[8]Resumen Peso'!$B$1:$D$65536,3,0)</f>
        <v>6939.6529314910767</v>
      </c>
      <c r="N1023" s="83"/>
      <c r="O1023" s="83"/>
      <c r="P1023" s="83"/>
      <c r="Q1023" s="83"/>
      <c r="R1023" s="83"/>
    </row>
    <row r="1024" spans="1:18" x14ac:dyDescent="0.2">
      <c r="A1024" s="104"/>
      <c r="B1024" s="105">
        <f t="shared" si="15"/>
        <v>1008</v>
      </c>
      <c r="C1024" s="106" t="s">
        <v>1051</v>
      </c>
      <c r="D1024" s="107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108" t="s">
        <v>44</v>
      </c>
      <c r="F1024" s="109">
        <v>0</v>
      </c>
      <c r="G1024" s="110">
        <f>VLOOKUP(C1024,'[8]Resumen Peso'!$B$1:$D$65536,3,0)*$C$14</f>
        <v>12328.183642984848</v>
      </c>
      <c r="H1024" s="117"/>
      <c r="I1024" s="112"/>
      <c r="J1024" s="113">
        <f>+VLOOKUP(C1024,'[8]Resumen Peso'!$B$1:$D$65536,3,0)</f>
        <v>7654.4371834346575</v>
      </c>
      <c r="N1024" s="83"/>
      <c r="O1024" s="83"/>
      <c r="P1024" s="83"/>
      <c r="Q1024" s="83"/>
      <c r="R1024" s="83"/>
    </row>
    <row r="1025" spans="1:18" x14ac:dyDescent="0.2">
      <c r="A1025" s="104"/>
      <c r="B1025" s="105">
        <f t="shared" si="15"/>
        <v>1009</v>
      </c>
      <c r="C1025" s="106" t="s">
        <v>1052</v>
      </c>
      <c r="D1025" s="107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108" t="s">
        <v>44</v>
      </c>
      <c r="F1025" s="109">
        <v>0</v>
      </c>
      <c r="G1025" s="110">
        <f>VLOOKUP(C1025,'[8]Resumen Peso'!$B$1:$D$65536,3,0)*$C$14</f>
        <v>10806.961345963367</v>
      </c>
      <c r="H1025" s="117"/>
      <c r="I1025" s="112"/>
      <c r="J1025" s="113">
        <f>+VLOOKUP(C1025,'[8]Resumen Peso'!$B$1:$D$65536,3,0)</f>
        <v>6709.9265522017267</v>
      </c>
      <c r="N1025" s="83"/>
      <c r="O1025" s="83"/>
      <c r="P1025" s="83"/>
      <c r="Q1025" s="83"/>
      <c r="R1025" s="83"/>
    </row>
    <row r="1026" spans="1:18" x14ac:dyDescent="0.2">
      <c r="A1026" s="104"/>
      <c r="B1026" s="105">
        <f t="shared" si="15"/>
        <v>1010</v>
      </c>
      <c r="C1026" s="106" t="s">
        <v>1053</v>
      </c>
      <c r="D1026" s="107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108" t="s">
        <v>44</v>
      </c>
      <c r="F1026" s="109">
        <v>0</v>
      </c>
      <c r="G1026" s="110">
        <f>VLOOKUP(C1026,'[8]Resumen Peso'!$B$1:$D$65536,3,0)*$C$14</f>
        <v>12364.721539976103</v>
      </c>
      <c r="H1026" s="117"/>
      <c r="I1026" s="112"/>
      <c r="J1026" s="113">
        <f>+VLOOKUP(C1026,'[8]Resumen Peso'!$B$1:$D$65536,3,0)</f>
        <v>7677.1231723389119</v>
      </c>
      <c r="N1026" s="83"/>
      <c r="O1026" s="83"/>
      <c r="P1026" s="83"/>
      <c r="Q1026" s="83"/>
      <c r="R1026" s="83"/>
    </row>
    <row r="1027" spans="1:18" x14ac:dyDescent="0.2">
      <c r="A1027" s="104"/>
      <c r="B1027" s="105">
        <f t="shared" si="15"/>
        <v>1011</v>
      </c>
      <c r="C1027" s="106" t="s">
        <v>1054</v>
      </c>
      <c r="D1027" s="107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108" t="s">
        <v>44</v>
      </c>
      <c r="F1027" s="109">
        <v>0</v>
      </c>
      <c r="G1027" s="110">
        <f>VLOOKUP(C1027,'[8]Resumen Peso'!$B$1:$D$65536,3,0)*$C$14</f>
        <v>13908.573160828013</v>
      </c>
      <c r="H1027" s="117"/>
      <c r="I1027" s="112"/>
      <c r="J1027" s="113">
        <f>+VLOOKUP(C1027,'[8]Resumen Peso'!$B$1:$D$65536,3,0)</f>
        <v>8635.68410836773</v>
      </c>
      <c r="N1027" s="83"/>
      <c r="O1027" s="83"/>
      <c r="P1027" s="83"/>
      <c r="Q1027" s="83"/>
      <c r="R1027" s="83"/>
    </row>
    <row r="1028" spans="1:18" x14ac:dyDescent="0.2">
      <c r="A1028" s="104"/>
      <c r="B1028" s="105">
        <f t="shared" si="15"/>
        <v>1012</v>
      </c>
      <c r="C1028" s="106" t="s">
        <v>1055</v>
      </c>
      <c r="D1028" s="107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108" t="s">
        <v>44</v>
      </c>
      <c r="F1028" s="109">
        <v>0</v>
      </c>
      <c r="G1028" s="110">
        <f>VLOOKUP(C1028,'[8]Resumen Peso'!$B$1:$D$65536,3,0)*$C$14</f>
        <v>15438.516208519095</v>
      </c>
      <c r="H1028" s="117"/>
      <c r="I1028" s="112"/>
      <c r="J1028" s="113">
        <f>+VLOOKUP(C1028,'[8]Resumen Peso'!$B$1:$D$65536,3,0)</f>
        <v>9585.6093602881811</v>
      </c>
      <c r="N1028" s="83"/>
      <c r="O1028" s="83"/>
      <c r="P1028" s="83"/>
      <c r="Q1028" s="83"/>
      <c r="R1028" s="83"/>
    </row>
    <row r="1029" spans="1:18" x14ac:dyDescent="0.2">
      <c r="A1029" s="104"/>
      <c r="B1029" s="105">
        <f t="shared" si="15"/>
        <v>1013</v>
      </c>
      <c r="C1029" s="106" t="s">
        <v>1056</v>
      </c>
      <c r="D1029" s="107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108" t="s">
        <v>44</v>
      </c>
      <c r="F1029" s="109">
        <v>0</v>
      </c>
      <c r="G1029" s="110">
        <f>VLOOKUP(C1029,'[8]Resumen Peso'!$B$1:$D$65536,3,0)*$C$14</f>
        <v>16968.459256210175</v>
      </c>
      <c r="H1029" s="117"/>
      <c r="I1029" s="112"/>
      <c r="J1029" s="113">
        <f>+VLOOKUP(C1029,'[8]Resumen Peso'!$B$1:$D$65536,3,0)</f>
        <v>10535.53461220863</v>
      </c>
      <c r="N1029" s="83"/>
      <c r="O1029" s="83"/>
      <c r="P1029" s="83"/>
      <c r="Q1029" s="83"/>
      <c r="R1029" s="83"/>
    </row>
    <row r="1030" spans="1:18" x14ac:dyDescent="0.2">
      <c r="A1030" s="104"/>
      <c r="B1030" s="105">
        <f t="shared" si="15"/>
        <v>1014</v>
      </c>
      <c r="C1030" s="106" t="s">
        <v>1057</v>
      </c>
      <c r="D1030" s="107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108" t="s">
        <v>44</v>
      </c>
      <c r="F1030" s="109">
        <v>0</v>
      </c>
      <c r="G1030" s="110">
        <f>VLOOKUP(C1030,'[8]Resumen Peso'!$B$1:$D$65536,3,0)*$C$14</f>
        <v>19023.005866381369</v>
      </c>
      <c r="H1030" s="117"/>
      <c r="I1030" s="112"/>
      <c r="J1030" s="113">
        <f>+VLOOKUP(C1030,'[8]Resumen Peso'!$B$1:$D$65536,3,0)</f>
        <v>11811.180597328495</v>
      </c>
      <c r="N1030" s="83"/>
      <c r="O1030" s="83"/>
      <c r="P1030" s="83"/>
      <c r="Q1030" s="83"/>
      <c r="R1030" s="83"/>
    </row>
    <row r="1031" spans="1:18" x14ac:dyDescent="0.2">
      <c r="A1031" s="104"/>
      <c r="B1031" s="105">
        <f t="shared" si="15"/>
        <v>1015</v>
      </c>
      <c r="C1031" s="106" t="s">
        <v>1058</v>
      </c>
      <c r="D1031" s="107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108" t="s">
        <v>44</v>
      </c>
      <c r="F1031" s="109">
        <v>0</v>
      </c>
      <c r="G1031" s="110">
        <f>VLOOKUP(C1031,'[8]Resumen Peso'!$B$1:$D$65536,3,0)*$C$14</f>
        <v>21113.214058136924</v>
      </c>
      <c r="H1031" s="117"/>
      <c r="I1031" s="112"/>
      <c r="J1031" s="113">
        <f>+VLOOKUP(C1031,'[8]Resumen Peso'!$B$1:$D$65536,3,0)</f>
        <v>13108.968476502214</v>
      </c>
      <c r="N1031" s="83"/>
      <c r="O1031" s="83"/>
      <c r="P1031" s="83"/>
      <c r="Q1031" s="83"/>
      <c r="R1031" s="83"/>
    </row>
    <row r="1032" spans="1:18" x14ac:dyDescent="0.2">
      <c r="A1032" s="104"/>
      <c r="B1032" s="105">
        <f t="shared" si="15"/>
        <v>1016</v>
      </c>
      <c r="C1032" s="106" t="s">
        <v>1059</v>
      </c>
      <c r="D1032" s="107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108" t="s">
        <v>44</v>
      </c>
      <c r="F1032" s="109">
        <v>0</v>
      </c>
      <c r="G1032" s="110">
        <f>VLOOKUP(C1032,'[8]Resumen Peso'!$B$1:$D$65536,3,0)*$C$14</f>
        <v>23203.422249892476</v>
      </c>
      <c r="H1032" s="117"/>
      <c r="I1032" s="112"/>
      <c r="J1032" s="113">
        <f>+VLOOKUP(C1032,'[8]Resumen Peso'!$B$1:$D$65536,3,0)</f>
        <v>14406.756355675932</v>
      </c>
      <c r="N1032" s="83"/>
      <c r="O1032" s="83"/>
      <c r="P1032" s="83"/>
      <c r="Q1032" s="83"/>
      <c r="R1032" s="83"/>
    </row>
    <row r="1033" spans="1:18" x14ac:dyDescent="0.2">
      <c r="A1033" s="104"/>
      <c r="B1033" s="105">
        <f t="shared" si="15"/>
        <v>1017</v>
      </c>
      <c r="C1033" s="106" t="s">
        <v>1060</v>
      </c>
      <c r="D1033" s="107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108" t="s">
        <v>44</v>
      </c>
      <c r="F1033" s="109">
        <v>0</v>
      </c>
      <c r="G1033" s="110">
        <f>VLOOKUP(C1033,'[8]Resumen Peso'!$B$1:$D$65536,3,0)*$C$14</f>
        <v>25671.388067576223</v>
      </c>
      <c r="H1033" s="117"/>
      <c r="I1033" s="112"/>
      <c r="J1033" s="113">
        <f>+VLOOKUP(C1033,'[8]Resumen Peso'!$B$1:$D$65536,3,0)</f>
        <v>15939.089898831231</v>
      </c>
      <c r="N1033" s="83"/>
      <c r="O1033" s="83"/>
      <c r="P1033" s="83"/>
      <c r="Q1033" s="83"/>
      <c r="R1033" s="83"/>
    </row>
    <row r="1034" spans="1:18" x14ac:dyDescent="0.2">
      <c r="A1034" s="104"/>
      <c r="B1034" s="105">
        <f t="shared" si="15"/>
        <v>1018</v>
      </c>
      <c r="C1034" s="106" t="s">
        <v>1061</v>
      </c>
      <c r="D1034" s="107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108" t="s">
        <v>44</v>
      </c>
      <c r="F1034" s="109">
        <v>0</v>
      </c>
      <c r="G1034" s="110">
        <f>VLOOKUP(C1034,'[8]Resumen Peso'!$B$1:$D$65536,3,0)*$C$14</f>
        <v>28587.291834717395</v>
      </c>
      <c r="H1034" s="117"/>
      <c r="I1034" s="112"/>
      <c r="J1034" s="113">
        <f>+VLOOKUP(C1034,'[8]Resumen Peso'!$B$1:$D$65536,3,0)</f>
        <v>17749.543317183998</v>
      </c>
      <c r="N1034" s="83"/>
      <c r="O1034" s="83"/>
      <c r="P1034" s="83"/>
      <c r="Q1034" s="83"/>
      <c r="R1034" s="83"/>
    </row>
    <row r="1035" spans="1:18" x14ac:dyDescent="0.2">
      <c r="A1035" s="104"/>
      <c r="B1035" s="105">
        <f t="shared" si="15"/>
        <v>1019</v>
      </c>
      <c r="C1035" s="106" t="s">
        <v>1062</v>
      </c>
      <c r="D1035" s="107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108" t="s">
        <v>44</v>
      </c>
      <c r="F1035" s="109">
        <v>0</v>
      </c>
      <c r="G1035" s="110">
        <f>VLOOKUP(C1035,'[8]Resumen Peso'!$B$1:$D$65536,3,0)*$C$14</f>
        <v>32017.766854883488</v>
      </c>
      <c r="H1035" s="117"/>
      <c r="I1035" s="112"/>
      <c r="J1035" s="113">
        <f>+VLOOKUP(C1035,'[8]Resumen Peso'!$B$1:$D$65536,3,0)</f>
        <v>19879.488515246081</v>
      </c>
      <c r="N1035" s="83"/>
      <c r="O1035" s="83"/>
      <c r="P1035" s="83"/>
      <c r="Q1035" s="83"/>
      <c r="R1035" s="83"/>
    </row>
    <row r="1036" spans="1:18" x14ac:dyDescent="0.2">
      <c r="A1036" s="104"/>
      <c r="B1036" s="105">
        <f t="shared" si="15"/>
        <v>1020</v>
      </c>
      <c r="C1036" s="106" t="s">
        <v>1063</v>
      </c>
      <c r="D1036" s="107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108" t="s">
        <v>44</v>
      </c>
      <c r="F1036" s="109">
        <v>0</v>
      </c>
      <c r="G1036" s="110">
        <f>VLOOKUP(C1036,'[8]Resumen Peso'!$B$1:$D$65536,3,0)*$C$14</f>
        <v>33053.570199930793</v>
      </c>
      <c r="H1036" s="117"/>
      <c r="I1036" s="112"/>
      <c r="J1036" s="113">
        <f>+VLOOKUP(C1036,'[8]Resumen Peso'!$B$1:$D$65536,3,0)</f>
        <v>20522.607718257605</v>
      </c>
      <c r="N1036" s="83"/>
      <c r="O1036" s="83"/>
      <c r="P1036" s="83"/>
      <c r="Q1036" s="83"/>
      <c r="R1036" s="83"/>
    </row>
    <row r="1037" spans="1:18" x14ac:dyDescent="0.2">
      <c r="A1037" s="104"/>
      <c r="B1037" s="105">
        <f t="shared" si="15"/>
        <v>1021</v>
      </c>
      <c r="C1037" s="106" t="s">
        <v>1064</v>
      </c>
      <c r="D1037" s="107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108" t="s">
        <v>44</v>
      </c>
      <c r="F1037" s="109">
        <v>0</v>
      </c>
      <c r="G1037" s="110">
        <f>VLOOKUP(C1037,'[8]Resumen Peso'!$B$1:$D$65536,3,0)*$C$14</f>
        <v>36849.019174950714</v>
      </c>
      <c r="H1037" s="117"/>
      <c r="I1037" s="112"/>
      <c r="J1037" s="113">
        <f>+VLOOKUP(C1037,'[8]Resumen Peso'!$B$1:$D$65536,3,0)</f>
        <v>22879.161335850171</v>
      </c>
      <c r="N1037" s="83"/>
      <c r="O1037" s="83"/>
      <c r="P1037" s="83"/>
      <c r="Q1037" s="83"/>
      <c r="R1037" s="83"/>
    </row>
    <row r="1038" spans="1:18" x14ac:dyDescent="0.2">
      <c r="A1038" s="104"/>
      <c r="B1038" s="105">
        <f t="shared" si="15"/>
        <v>1022</v>
      </c>
      <c r="C1038" s="106" t="s">
        <v>1065</v>
      </c>
      <c r="D1038" s="107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108" t="s">
        <v>44</v>
      </c>
      <c r="F1038" s="109">
        <v>0</v>
      </c>
      <c r="G1038" s="110">
        <f>VLOOKUP(C1038,'[8]Resumen Peso'!$B$1:$D$65536,3,0)*$C$14</f>
        <v>40644.468149970642</v>
      </c>
      <c r="H1038" s="117"/>
      <c r="I1038" s="112"/>
      <c r="J1038" s="113">
        <f>+VLOOKUP(C1038,'[8]Resumen Peso'!$B$1:$D$65536,3,0)</f>
        <v>25235.714953442737</v>
      </c>
      <c r="N1038" s="83"/>
      <c r="O1038" s="83"/>
      <c r="P1038" s="83"/>
      <c r="Q1038" s="83"/>
      <c r="R1038" s="83"/>
    </row>
    <row r="1039" spans="1:18" x14ac:dyDescent="0.2">
      <c r="A1039" s="104"/>
      <c r="B1039" s="105">
        <f t="shared" si="15"/>
        <v>1023</v>
      </c>
      <c r="C1039" s="106" t="s">
        <v>1066</v>
      </c>
      <c r="D1039" s="107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108" t="s">
        <v>44</v>
      </c>
      <c r="F1039" s="109">
        <v>0</v>
      </c>
      <c r="G1039" s="110">
        <f>VLOOKUP(C1039,'[8]Resumen Peso'!$B$1:$D$65536,3,0)*$C$14</f>
        <v>10244.34329833391</v>
      </c>
      <c r="H1039" s="117"/>
      <c r="I1039" s="112"/>
      <c r="J1039" s="113">
        <f>+VLOOKUP(C1039,'[8]Resumen Peso'!$B$1:$D$65536,3,0)</f>
        <v>6360.6030323256346</v>
      </c>
      <c r="N1039" s="83"/>
      <c r="O1039" s="83"/>
      <c r="P1039" s="83"/>
      <c r="Q1039" s="83"/>
      <c r="R1039" s="83"/>
    </row>
    <row r="1040" spans="1:18" x14ac:dyDescent="0.2">
      <c r="A1040" s="104"/>
      <c r="B1040" s="105">
        <f t="shared" si="15"/>
        <v>1024</v>
      </c>
      <c r="C1040" s="106" t="s">
        <v>1067</v>
      </c>
      <c r="D1040" s="107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108" t="s">
        <v>44</v>
      </c>
      <c r="F1040" s="109">
        <v>0</v>
      </c>
      <c r="G1040" s="110">
        <f>VLOOKUP(C1040,'[8]Resumen Peso'!$B$1:$D$65536,3,0)*$C$14</f>
        <v>11721.005395391048</v>
      </c>
      <c r="H1040" s="117"/>
      <c r="I1040" s="112"/>
      <c r="J1040" s="113">
        <f>+VLOOKUP(C1040,'[8]Resumen Peso'!$B$1:$D$65536,3,0)</f>
        <v>7277.4467126608606</v>
      </c>
      <c r="N1040" s="83"/>
      <c r="O1040" s="83"/>
      <c r="P1040" s="83"/>
      <c r="Q1040" s="83"/>
      <c r="R1040" s="83"/>
    </row>
    <row r="1041" spans="1:18" x14ac:dyDescent="0.2">
      <c r="A1041" s="104"/>
      <c r="B1041" s="105">
        <f t="shared" si="15"/>
        <v>1025</v>
      </c>
      <c r="C1041" s="106" t="s">
        <v>1068</v>
      </c>
      <c r="D1041" s="107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108" t="s">
        <v>44</v>
      </c>
      <c r="F1041" s="109">
        <v>0</v>
      </c>
      <c r="G1041" s="110">
        <f>VLOOKUP(C1041,'[8]Resumen Peso'!$B$1:$D$65536,3,0)*$C$14</f>
        <v>13184.483009438749</v>
      </c>
      <c r="H1041" s="117"/>
      <c r="I1041" s="112"/>
      <c r="J1041" s="113">
        <f>+VLOOKUP(C1041,'[8]Resumen Peso'!$B$1:$D$65536,3,0)</f>
        <v>8186.10428870738</v>
      </c>
      <c r="N1041" s="83"/>
      <c r="O1041" s="83"/>
      <c r="P1041" s="83"/>
      <c r="Q1041" s="83"/>
      <c r="R1041" s="83"/>
    </row>
    <row r="1042" spans="1:18" x14ac:dyDescent="0.2">
      <c r="A1042" s="104"/>
      <c r="B1042" s="105">
        <f t="shared" ref="B1042:B1105" si="16">1+B1041</f>
        <v>1026</v>
      </c>
      <c r="C1042" s="106" t="s">
        <v>1069</v>
      </c>
      <c r="D1042" s="107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108" t="s">
        <v>44</v>
      </c>
      <c r="F1042" s="109">
        <v>0</v>
      </c>
      <c r="G1042" s="110">
        <f>VLOOKUP(C1042,'[8]Resumen Peso'!$B$1:$D$65536,3,0)*$C$14</f>
        <v>14634.776140477012</v>
      </c>
      <c r="H1042" s="117"/>
      <c r="I1042" s="112"/>
      <c r="J1042" s="113">
        <f>+VLOOKUP(C1042,'[8]Resumen Peso'!$B$1:$D$65536,3,0)</f>
        <v>9086.5757604651917</v>
      </c>
      <c r="N1042" s="83"/>
      <c r="O1042" s="83"/>
      <c r="P1042" s="83"/>
      <c r="Q1042" s="83"/>
      <c r="R1042" s="83"/>
    </row>
    <row r="1043" spans="1:18" x14ac:dyDescent="0.2">
      <c r="A1043" s="104"/>
      <c r="B1043" s="105">
        <f t="shared" si="16"/>
        <v>1027</v>
      </c>
      <c r="C1043" s="106" t="s">
        <v>1070</v>
      </c>
      <c r="D1043" s="107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108" t="s">
        <v>44</v>
      </c>
      <c r="F1043" s="109">
        <v>0</v>
      </c>
      <c r="G1043" s="110">
        <f>VLOOKUP(C1043,'[8]Resumen Peso'!$B$1:$D$65536,3,0)*$C$14</f>
        <v>16085.069271515275</v>
      </c>
      <c r="H1043" s="117"/>
      <c r="I1043" s="112"/>
      <c r="J1043" s="113">
        <f>+VLOOKUP(C1043,'[8]Resumen Peso'!$B$1:$D$65536,3,0)</f>
        <v>9987.0472322230034</v>
      </c>
      <c r="N1043" s="83"/>
      <c r="O1043" s="83"/>
      <c r="P1043" s="83"/>
      <c r="Q1043" s="83"/>
      <c r="R1043" s="83"/>
    </row>
    <row r="1044" spans="1:18" x14ac:dyDescent="0.2">
      <c r="A1044" s="104"/>
      <c r="B1044" s="105">
        <f t="shared" si="16"/>
        <v>1028</v>
      </c>
      <c r="C1044" s="106" t="s">
        <v>1071</v>
      </c>
      <c r="D1044" s="107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108" t="s">
        <v>44</v>
      </c>
      <c r="F1044" s="109">
        <v>0</v>
      </c>
      <c r="G1044" s="110">
        <f>VLOOKUP(C1044,'[8]Resumen Peso'!$B$1:$D$65536,3,0)*$C$14</f>
        <v>18032.654732703548</v>
      </c>
      <c r="H1044" s="117"/>
      <c r="I1044" s="112"/>
      <c r="J1044" s="113">
        <f>+VLOOKUP(C1044,'[8]Resumen Peso'!$B$1:$D$65536,3,0)</f>
        <v>11196.282185542281</v>
      </c>
      <c r="N1044" s="83"/>
      <c r="O1044" s="83"/>
      <c r="P1044" s="83"/>
      <c r="Q1044" s="83"/>
      <c r="R1044" s="83"/>
    </row>
    <row r="1045" spans="1:18" x14ac:dyDescent="0.2">
      <c r="A1045" s="104"/>
      <c r="B1045" s="105">
        <f t="shared" si="16"/>
        <v>1029</v>
      </c>
      <c r="C1045" s="106" t="s">
        <v>1072</v>
      </c>
      <c r="D1045" s="107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108" t="s">
        <v>44</v>
      </c>
      <c r="F1045" s="109">
        <v>0</v>
      </c>
      <c r="G1045" s="110">
        <f>VLOOKUP(C1045,'[8]Resumen Peso'!$B$1:$D$65536,3,0)*$C$14</f>
        <v>20014.045208328022</v>
      </c>
      <c r="H1045" s="117"/>
      <c r="I1045" s="112"/>
      <c r="J1045" s="113">
        <f>+VLOOKUP(C1045,'[8]Resumen Peso'!$B$1:$D$65536,3,0)</f>
        <v>12426.506310257802</v>
      </c>
      <c r="N1045" s="83"/>
      <c r="O1045" s="83"/>
      <c r="P1045" s="83"/>
      <c r="Q1045" s="83"/>
      <c r="R1045" s="83"/>
    </row>
    <row r="1046" spans="1:18" x14ac:dyDescent="0.2">
      <c r="A1046" s="104"/>
      <c r="B1046" s="105">
        <f t="shared" si="16"/>
        <v>1030</v>
      </c>
      <c r="C1046" s="106" t="s">
        <v>1073</v>
      </c>
      <c r="D1046" s="107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108" t="s">
        <v>44</v>
      </c>
      <c r="F1046" s="109">
        <v>0</v>
      </c>
      <c r="G1046" s="110">
        <f>VLOOKUP(C1046,'[8]Resumen Peso'!$B$1:$D$65536,3,0)*$C$14</f>
        <v>21995.435683952495</v>
      </c>
      <c r="H1046" s="117"/>
      <c r="I1046" s="112"/>
      <c r="J1046" s="113">
        <f>+VLOOKUP(C1046,'[8]Resumen Peso'!$B$1:$D$65536,3,0)</f>
        <v>13656.730434973324</v>
      </c>
      <c r="N1046" s="83"/>
      <c r="O1046" s="83"/>
      <c r="P1046" s="83"/>
      <c r="Q1046" s="83"/>
      <c r="R1046" s="83"/>
    </row>
    <row r="1047" spans="1:18" x14ac:dyDescent="0.2">
      <c r="A1047" s="104"/>
      <c r="B1047" s="105">
        <f t="shared" si="16"/>
        <v>1031</v>
      </c>
      <c r="C1047" s="106" t="s">
        <v>1074</v>
      </c>
      <c r="D1047" s="107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108" t="s">
        <v>44</v>
      </c>
      <c r="F1047" s="109">
        <v>0</v>
      </c>
      <c r="G1047" s="110">
        <f>VLOOKUP(C1047,'[8]Resumen Peso'!$B$1:$D$65536,3,0)*$C$14</f>
        <v>24334.917456444375</v>
      </c>
      <c r="H1047" s="117"/>
      <c r="I1047" s="112"/>
      <c r="J1047" s="113">
        <f>+VLOOKUP(C1047,'[8]Resumen Peso'!$B$1:$D$65536,3,0)</f>
        <v>15109.289610591981</v>
      </c>
      <c r="N1047" s="83"/>
      <c r="O1047" s="83"/>
      <c r="P1047" s="83"/>
      <c r="Q1047" s="83"/>
      <c r="R1047" s="83"/>
    </row>
    <row r="1048" spans="1:18" x14ac:dyDescent="0.2">
      <c r="A1048" s="104"/>
      <c r="B1048" s="105">
        <f t="shared" si="16"/>
        <v>1032</v>
      </c>
      <c r="C1048" s="106" t="s">
        <v>1075</v>
      </c>
      <c r="D1048" s="107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108" t="s">
        <v>44</v>
      </c>
      <c r="F1048" s="109">
        <v>0</v>
      </c>
      <c r="G1048" s="110">
        <f>VLOOKUP(C1048,'[8]Resumen Peso'!$B$1:$D$65536,3,0)*$C$14</f>
        <v>27099.017212076142</v>
      </c>
      <c r="H1048" s="117"/>
      <c r="I1048" s="112"/>
      <c r="J1048" s="113">
        <f>+VLOOKUP(C1048,'[8]Resumen Peso'!$B$1:$D$65536,3,0)</f>
        <v>16825.489544089065</v>
      </c>
      <c r="N1048" s="83"/>
      <c r="O1048" s="83"/>
      <c r="P1048" s="83"/>
      <c r="Q1048" s="83"/>
      <c r="R1048" s="83"/>
    </row>
    <row r="1049" spans="1:18" x14ac:dyDescent="0.2">
      <c r="A1049" s="104"/>
      <c r="B1049" s="105">
        <f t="shared" si="16"/>
        <v>1033</v>
      </c>
      <c r="C1049" s="106" t="s">
        <v>1076</v>
      </c>
      <c r="D1049" s="107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108" t="s">
        <v>44</v>
      </c>
      <c r="F1049" s="109">
        <v>0</v>
      </c>
      <c r="G1049" s="110">
        <f>VLOOKUP(C1049,'[8]Resumen Peso'!$B$1:$D$65536,3,0)*$C$14</f>
        <v>30350.899277525285</v>
      </c>
      <c r="H1049" s="117"/>
      <c r="I1049" s="112"/>
      <c r="J1049" s="113">
        <f>+VLOOKUP(C1049,'[8]Resumen Peso'!$B$1:$D$65536,3,0)</f>
        <v>18844.548289379756</v>
      </c>
      <c r="N1049" s="83"/>
      <c r="O1049" s="83"/>
      <c r="P1049" s="83"/>
      <c r="Q1049" s="83"/>
      <c r="R1049" s="83"/>
    </row>
    <row r="1050" spans="1:18" x14ac:dyDescent="0.2">
      <c r="A1050" s="104"/>
      <c r="B1050" s="105">
        <f t="shared" si="16"/>
        <v>1034</v>
      </c>
      <c r="C1050" s="106" t="s">
        <v>1077</v>
      </c>
      <c r="D1050" s="107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108" t="s">
        <v>44</v>
      </c>
      <c r="F1050" s="109">
        <v>0</v>
      </c>
      <c r="G1050" s="110">
        <f>VLOOKUP(C1050,'[8]Resumen Peso'!$B$1:$D$65536,3,0)*$C$14</f>
        <v>31332.777968170431</v>
      </c>
      <c r="H1050" s="117"/>
      <c r="I1050" s="112"/>
      <c r="J1050" s="113">
        <f>+VLOOKUP(C1050,'[8]Resumen Peso'!$B$1:$D$65536,3,0)</f>
        <v>19454.18625203073</v>
      </c>
      <c r="N1050" s="83"/>
      <c r="O1050" s="83"/>
      <c r="P1050" s="83"/>
      <c r="Q1050" s="83"/>
      <c r="R1050" s="83"/>
    </row>
    <row r="1051" spans="1:18" x14ac:dyDescent="0.2">
      <c r="A1051" s="104"/>
      <c r="B1051" s="105">
        <f t="shared" si="16"/>
        <v>1035</v>
      </c>
      <c r="C1051" s="106" t="s">
        <v>1078</v>
      </c>
      <c r="D1051" s="107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108" t="s">
        <v>44</v>
      </c>
      <c r="F1051" s="109">
        <v>0</v>
      </c>
      <c r="G1051" s="110">
        <f>VLOOKUP(C1051,'[8]Resumen Peso'!$B$1:$D$65536,3,0)*$C$14</f>
        <v>34930.63318636614</v>
      </c>
      <c r="H1051" s="117"/>
      <c r="I1051" s="112"/>
      <c r="J1051" s="113">
        <f>+VLOOKUP(C1051,'[8]Resumen Peso'!$B$1:$D$65536,3,0)</f>
        <v>21688.056022330802</v>
      </c>
      <c r="N1051" s="83"/>
      <c r="O1051" s="83"/>
      <c r="P1051" s="83"/>
      <c r="Q1051" s="83"/>
      <c r="R1051" s="83"/>
    </row>
    <row r="1052" spans="1:18" x14ac:dyDescent="0.2">
      <c r="A1052" s="104"/>
      <c r="B1052" s="105">
        <f t="shared" si="16"/>
        <v>1036</v>
      </c>
      <c r="C1052" s="106" t="s">
        <v>1079</v>
      </c>
      <c r="D1052" s="107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108" t="s">
        <v>44</v>
      </c>
      <c r="F1052" s="109">
        <v>0</v>
      </c>
      <c r="G1052" s="110">
        <f>VLOOKUP(C1052,'[8]Resumen Peso'!$B$1:$D$65536,3,0)*$C$14</f>
        <v>38528.488404561853</v>
      </c>
      <c r="H1052" s="117"/>
      <c r="I1052" s="112"/>
      <c r="J1052" s="113">
        <f>+VLOOKUP(C1052,'[8]Resumen Peso'!$B$1:$D$65536,3,0)</f>
        <v>23921.925792630875</v>
      </c>
      <c r="N1052" s="83"/>
      <c r="O1052" s="83"/>
      <c r="P1052" s="83"/>
      <c r="Q1052" s="83"/>
      <c r="R1052" s="83"/>
    </row>
    <row r="1053" spans="1:18" x14ac:dyDescent="0.2">
      <c r="A1053" s="104"/>
      <c r="B1053" s="105">
        <f t="shared" si="16"/>
        <v>1037</v>
      </c>
      <c r="C1053" s="106" t="s">
        <v>1080</v>
      </c>
      <c r="D1053" s="107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108" t="s">
        <v>44</v>
      </c>
      <c r="F1053" s="109">
        <v>0</v>
      </c>
      <c r="G1053" s="110">
        <f>VLOOKUP(C1053,'[8]Resumen Peso'!$B$1:$D$65536,3,0)*$C$14</f>
        <v>13986.183823255235</v>
      </c>
      <c r="H1053" s="117"/>
      <c r="I1053" s="112"/>
      <c r="J1053" s="113">
        <f>+VLOOKUP(C1053,'[8]Resumen Peso'!$B$1:$D$65536,3,0)</f>
        <v>8683.8717374230418</v>
      </c>
      <c r="N1053" s="83"/>
      <c r="O1053" s="83"/>
      <c r="P1053" s="83"/>
      <c r="Q1053" s="83"/>
      <c r="R1053" s="83"/>
    </row>
    <row r="1054" spans="1:18" x14ac:dyDescent="0.2">
      <c r="A1054" s="104"/>
      <c r="B1054" s="105">
        <f t="shared" si="16"/>
        <v>1038</v>
      </c>
      <c r="C1054" s="106" t="s">
        <v>1081</v>
      </c>
      <c r="D1054" s="107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108" t="s">
        <v>44</v>
      </c>
      <c r="F1054" s="109">
        <v>0</v>
      </c>
      <c r="G1054" s="110">
        <f>VLOOKUP(C1054,'[8]Resumen Peso'!$B$1:$D$65536,3,0)*$C$14</f>
        <v>16002.210320301032</v>
      </c>
      <c r="H1054" s="117"/>
      <c r="I1054" s="112"/>
      <c r="J1054" s="113">
        <f>+VLOOKUP(C1054,'[8]Resumen Peso'!$B$1:$D$65536,3,0)</f>
        <v>9935.6009968714079</v>
      </c>
      <c r="N1054" s="83"/>
      <c r="O1054" s="83"/>
      <c r="P1054" s="83"/>
      <c r="Q1054" s="83"/>
      <c r="R1054" s="83"/>
    </row>
    <row r="1055" spans="1:18" x14ac:dyDescent="0.2">
      <c r="A1055" s="104"/>
      <c r="B1055" s="105">
        <f t="shared" si="16"/>
        <v>1039</v>
      </c>
      <c r="C1055" s="106" t="s">
        <v>1082</v>
      </c>
      <c r="D1055" s="107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108" t="s">
        <v>44</v>
      </c>
      <c r="F1055" s="109">
        <v>0</v>
      </c>
      <c r="G1055" s="110">
        <f>VLOOKUP(C1055,'[8]Resumen Peso'!$B$1:$D$65536,3,0)*$C$14</f>
        <v>18000.236580766068</v>
      </c>
      <c r="H1055" s="117"/>
      <c r="I1055" s="112"/>
      <c r="J1055" s="113">
        <f>+VLOOKUP(C1055,'[8]Resumen Peso'!$B$1:$D$65536,3,0)</f>
        <v>11176.154102217557</v>
      </c>
      <c r="N1055" s="83"/>
      <c r="O1055" s="83"/>
      <c r="P1055" s="83"/>
      <c r="Q1055" s="83"/>
      <c r="R1055" s="83"/>
    </row>
    <row r="1056" spans="1:18" x14ac:dyDescent="0.2">
      <c r="A1056" s="104"/>
      <c r="B1056" s="105">
        <f t="shared" si="16"/>
        <v>1040</v>
      </c>
      <c r="C1056" s="106" t="s">
        <v>1083</v>
      </c>
      <c r="D1056" s="107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108" t="s">
        <v>44</v>
      </c>
      <c r="F1056" s="109">
        <v>0</v>
      </c>
      <c r="G1056" s="110">
        <f>VLOOKUP(C1056,'[8]Resumen Peso'!$B$1:$D$65536,3,0)*$C$14</f>
        <v>19980.262604650336</v>
      </c>
      <c r="H1056" s="117"/>
      <c r="I1056" s="112"/>
      <c r="J1056" s="113">
        <f>+VLOOKUP(C1056,'[8]Resumen Peso'!$B$1:$D$65536,3,0)</f>
        <v>12405.531053461489</v>
      </c>
      <c r="N1056" s="83"/>
      <c r="O1056" s="83"/>
      <c r="P1056" s="83"/>
      <c r="Q1056" s="83"/>
      <c r="R1056" s="83"/>
    </row>
    <row r="1057" spans="1:18" x14ac:dyDescent="0.2">
      <c r="A1057" s="104"/>
      <c r="B1057" s="105">
        <f t="shared" si="16"/>
        <v>1041</v>
      </c>
      <c r="C1057" s="106" t="s">
        <v>1084</v>
      </c>
      <c r="D1057" s="107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108" t="s">
        <v>44</v>
      </c>
      <c r="F1057" s="109">
        <v>0</v>
      </c>
      <c r="G1057" s="110">
        <f>VLOOKUP(C1057,'[8]Resumen Peso'!$B$1:$D$65536,3,0)*$C$14</f>
        <v>21960.288628534599</v>
      </c>
      <c r="H1057" s="117"/>
      <c r="I1057" s="112"/>
      <c r="J1057" s="113">
        <f>+VLOOKUP(C1057,'[8]Resumen Peso'!$B$1:$D$65536,3,0)</f>
        <v>13634.908004705419</v>
      </c>
      <c r="N1057" s="83"/>
      <c r="O1057" s="83"/>
      <c r="P1057" s="83"/>
      <c r="Q1057" s="83"/>
      <c r="R1057" s="83"/>
    </row>
    <row r="1058" spans="1:18" x14ac:dyDescent="0.2">
      <c r="A1058" s="104"/>
      <c r="B1058" s="105">
        <f t="shared" si="16"/>
        <v>1042</v>
      </c>
      <c r="C1058" s="106" t="s">
        <v>1085</v>
      </c>
      <c r="D1058" s="107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108" t="s">
        <v>44</v>
      </c>
      <c r="F1058" s="109">
        <v>0</v>
      </c>
      <c r="G1058" s="110">
        <f>VLOOKUP(C1058,'[8]Resumen Peso'!$B$1:$D$65536,3,0)*$C$14</f>
        <v>24619.247575772202</v>
      </c>
      <c r="H1058" s="117"/>
      <c r="I1058" s="112"/>
      <c r="J1058" s="113">
        <f>+VLOOKUP(C1058,'[8]Resumen Peso'!$B$1:$D$65536,3,0)</f>
        <v>15285.827136376793</v>
      </c>
      <c r="N1058" s="83"/>
      <c r="O1058" s="83"/>
      <c r="P1058" s="83"/>
      <c r="Q1058" s="83"/>
      <c r="R1058" s="83"/>
    </row>
    <row r="1059" spans="1:18" x14ac:dyDescent="0.2">
      <c r="A1059" s="104"/>
      <c r="B1059" s="105">
        <f t="shared" si="16"/>
        <v>1043</v>
      </c>
      <c r="C1059" s="106" t="s">
        <v>1086</v>
      </c>
      <c r="D1059" s="107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108" t="s">
        <v>44</v>
      </c>
      <c r="F1059" s="109">
        <v>0</v>
      </c>
      <c r="G1059" s="110">
        <f>VLOOKUP(C1059,'[8]Resumen Peso'!$B$1:$D$65536,3,0)*$C$14</f>
        <v>27324.35912960289</v>
      </c>
      <c r="H1059" s="117"/>
      <c r="I1059" s="112"/>
      <c r="J1059" s="113">
        <f>+VLOOKUP(C1059,'[8]Resumen Peso'!$B$1:$D$65536,3,0)</f>
        <v>16965.401927166251</v>
      </c>
      <c r="N1059" s="83"/>
      <c r="O1059" s="83"/>
      <c r="P1059" s="83"/>
      <c r="Q1059" s="83"/>
      <c r="R1059" s="83"/>
    </row>
    <row r="1060" spans="1:18" x14ac:dyDescent="0.2">
      <c r="A1060" s="104"/>
      <c r="B1060" s="105">
        <f t="shared" si="16"/>
        <v>1044</v>
      </c>
      <c r="C1060" s="106" t="s">
        <v>1087</v>
      </c>
      <c r="D1060" s="107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108" t="s">
        <v>44</v>
      </c>
      <c r="F1060" s="109">
        <v>0</v>
      </c>
      <c r="G1060" s="110">
        <f>VLOOKUP(C1060,'[8]Resumen Peso'!$B$1:$D$65536,3,0)*$C$14</f>
        <v>30029.470683433574</v>
      </c>
      <c r="H1060" s="117"/>
      <c r="I1060" s="112"/>
      <c r="J1060" s="113">
        <f>+VLOOKUP(C1060,'[8]Resumen Peso'!$B$1:$D$65536,3,0)</f>
        <v>18644.976717955709</v>
      </c>
      <c r="N1060" s="83"/>
      <c r="O1060" s="83"/>
      <c r="P1060" s="83"/>
      <c r="Q1060" s="83"/>
      <c r="R1060" s="83"/>
    </row>
    <row r="1061" spans="1:18" x14ac:dyDescent="0.2">
      <c r="A1061" s="104"/>
      <c r="B1061" s="105">
        <f t="shared" si="16"/>
        <v>1045</v>
      </c>
      <c r="C1061" s="106" t="s">
        <v>1088</v>
      </c>
      <c r="D1061" s="107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108" t="s">
        <v>44</v>
      </c>
      <c r="F1061" s="109">
        <v>0</v>
      </c>
      <c r="G1061" s="110">
        <f>VLOOKUP(C1061,'[8]Resumen Peso'!$B$1:$D$65536,3,0)*$C$14</f>
        <v>33223.469670811122</v>
      </c>
      <c r="H1061" s="117"/>
      <c r="I1061" s="112"/>
      <c r="J1061" s="113">
        <f>+VLOOKUP(C1061,'[8]Resumen Peso'!$B$1:$D$65536,3,0)</f>
        <v>20628.09648002603</v>
      </c>
      <c r="N1061" s="83"/>
      <c r="O1061" s="83"/>
      <c r="P1061" s="83"/>
      <c r="Q1061" s="83"/>
      <c r="R1061" s="83"/>
    </row>
    <row r="1062" spans="1:18" x14ac:dyDescent="0.2">
      <c r="A1062" s="104"/>
      <c r="B1062" s="105">
        <f t="shared" si="16"/>
        <v>1046</v>
      </c>
      <c r="C1062" s="106" t="s">
        <v>1089</v>
      </c>
      <c r="D1062" s="107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108" t="s">
        <v>44</v>
      </c>
      <c r="F1062" s="109">
        <v>0</v>
      </c>
      <c r="G1062" s="110">
        <f>VLOOKUP(C1062,'[8]Resumen Peso'!$B$1:$D$65536,3,0)*$C$14</f>
        <v>36997.18226148231</v>
      </c>
      <c r="H1062" s="117"/>
      <c r="I1062" s="112"/>
      <c r="J1062" s="113">
        <f>+VLOOKUP(C1062,'[8]Resumen Peso'!$B$1:$D$65536,3,0)</f>
        <v>22971.154209383105</v>
      </c>
      <c r="N1062" s="83"/>
      <c r="O1062" s="83"/>
      <c r="P1062" s="83"/>
      <c r="Q1062" s="83"/>
      <c r="R1062" s="83"/>
    </row>
    <row r="1063" spans="1:18" x14ac:dyDescent="0.2">
      <c r="A1063" s="104"/>
      <c r="B1063" s="105">
        <f t="shared" si="16"/>
        <v>1047</v>
      </c>
      <c r="C1063" s="106" t="s">
        <v>1090</v>
      </c>
      <c r="D1063" s="107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108" t="s">
        <v>44</v>
      </c>
      <c r="F1063" s="109">
        <v>0</v>
      </c>
      <c r="G1063" s="110">
        <f>VLOOKUP(C1063,'[8]Resumen Peso'!$B$1:$D$65536,3,0)*$C$14</f>
        <v>41436.844132860198</v>
      </c>
      <c r="H1063" s="117"/>
      <c r="I1063" s="112"/>
      <c r="J1063" s="113">
        <f>+VLOOKUP(C1063,'[8]Resumen Peso'!$B$1:$D$65536,3,0)</f>
        <v>25727.692714509081</v>
      </c>
      <c r="N1063" s="83"/>
      <c r="O1063" s="83"/>
      <c r="P1063" s="83"/>
      <c r="Q1063" s="83"/>
      <c r="R1063" s="83"/>
    </row>
    <row r="1064" spans="1:18" x14ac:dyDescent="0.2">
      <c r="A1064" s="104"/>
      <c r="B1064" s="105">
        <f t="shared" si="16"/>
        <v>1048</v>
      </c>
      <c r="C1064" s="106" t="s">
        <v>1091</v>
      </c>
      <c r="D1064" s="107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108" t="s">
        <v>44</v>
      </c>
      <c r="F1064" s="109">
        <v>0</v>
      </c>
      <c r="G1064" s="110">
        <f>VLOOKUP(C1064,'[8]Resumen Peso'!$B$1:$D$65536,3,0)*$C$14</f>
        <v>42777.363037740477</v>
      </c>
      <c r="H1064" s="117"/>
      <c r="I1064" s="112"/>
      <c r="J1064" s="113">
        <f>+VLOOKUP(C1064,'[8]Resumen Peso'!$B$1:$D$65536,3,0)</f>
        <v>26560.006544977656</v>
      </c>
      <c r="N1064" s="83"/>
      <c r="O1064" s="83"/>
      <c r="P1064" s="83"/>
      <c r="Q1064" s="83"/>
      <c r="R1064" s="83"/>
    </row>
    <row r="1065" spans="1:18" x14ac:dyDescent="0.2">
      <c r="A1065" s="104"/>
      <c r="B1065" s="105">
        <f t="shared" si="16"/>
        <v>1049</v>
      </c>
      <c r="C1065" s="106" t="s">
        <v>1092</v>
      </c>
      <c r="D1065" s="107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108" t="s">
        <v>44</v>
      </c>
      <c r="F1065" s="109">
        <v>0</v>
      </c>
      <c r="G1065" s="110">
        <f>VLOOKUP(C1065,'[8]Resumen Peso'!$B$1:$D$65536,3,0)*$C$14</f>
        <v>47689.367935050701</v>
      </c>
      <c r="H1065" s="117"/>
      <c r="I1065" s="112"/>
      <c r="J1065" s="113">
        <f>+VLOOKUP(C1065,'[8]Resumen Peso'!$B$1:$D$65536,3,0)</f>
        <v>29609.817775894822</v>
      </c>
      <c r="N1065" s="83"/>
      <c r="O1065" s="83"/>
      <c r="P1065" s="83"/>
      <c r="Q1065" s="83"/>
      <c r="R1065" s="83"/>
    </row>
    <row r="1066" spans="1:18" x14ac:dyDescent="0.2">
      <c r="A1066" s="104"/>
      <c r="B1066" s="105">
        <f t="shared" si="16"/>
        <v>1050</v>
      </c>
      <c r="C1066" s="106" t="s">
        <v>1093</v>
      </c>
      <c r="D1066" s="107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108" t="s">
        <v>44</v>
      </c>
      <c r="F1066" s="109">
        <v>0</v>
      </c>
      <c r="G1066" s="110">
        <f>VLOOKUP(C1066,'[8]Resumen Peso'!$B$1:$D$65536,3,0)*$C$14</f>
        <v>52601.372832360925</v>
      </c>
      <c r="H1066" s="117"/>
      <c r="I1066" s="112"/>
      <c r="J1066" s="113">
        <f>+VLOOKUP(C1066,'[8]Resumen Peso'!$B$1:$D$65536,3,0)</f>
        <v>32659.629006811989</v>
      </c>
      <c r="N1066" s="83"/>
      <c r="O1066" s="83"/>
      <c r="P1066" s="83"/>
      <c r="Q1066" s="83"/>
      <c r="R1066" s="83"/>
    </row>
    <row r="1067" spans="1:18" x14ac:dyDescent="0.2">
      <c r="A1067" s="104"/>
      <c r="B1067" s="105">
        <f t="shared" si="16"/>
        <v>1051</v>
      </c>
      <c r="C1067" s="106" t="s">
        <v>1094</v>
      </c>
      <c r="D1067" s="107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108" t="s">
        <v>44</v>
      </c>
      <c r="F1067" s="109">
        <v>0</v>
      </c>
      <c r="G1067" s="110">
        <f>VLOOKUP(C1067,'[8]Resumen Peso'!$B$1:$D$65536,3,0)*$C$14</f>
        <v>13135.815977338947</v>
      </c>
      <c r="H1067" s="117"/>
      <c r="I1067" s="112"/>
      <c r="J1067" s="113">
        <f>+VLOOKUP(C1067,'[8]Resumen Peso'!$B$1:$D$65536,3,0)</f>
        <v>8155.8874497228217</v>
      </c>
      <c r="N1067" s="83"/>
      <c r="O1067" s="83"/>
      <c r="P1067" s="83"/>
      <c r="Q1067" s="83"/>
      <c r="R1067" s="83"/>
    </row>
    <row r="1068" spans="1:18" x14ac:dyDescent="0.2">
      <c r="A1068" s="104"/>
      <c r="B1068" s="105">
        <f t="shared" si="16"/>
        <v>1052</v>
      </c>
      <c r="C1068" s="106" t="s">
        <v>1095</v>
      </c>
      <c r="D1068" s="107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108" t="s">
        <v>44</v>
      </c>
      <c r="F1068" s="109">
        <v>0</v>
      </c>
      <c r="G1068" s="110">
        <f>VLOOKUP(C1068,'[8]Resumen Peso'!$B$1:$D$65536,3,0)*$C$14</f>
        <v>15029.266929027441</v>
      </c>
      <c r="H1068" s="117"/>
      <c r="I1068" s="112"/>
      <c r="J1068" s="113">
        <f>+VLOOKUP(C1068,'[8]Resumen Peso'!$B$1:$D$65536,3,0)</f>
        <v>9331.510865899083</v>
      </c>
      <c r="N1068" s="83"/>
      <c r="O1068" s="83"/>
      <c r="P1068" s="83"/>
      <c r="Q1068" s="83"/>
      <c r="R1068" s="83"/>
    </row>
    <row r="1069" spans="1:18" x14ac:dyDescent="0.2">
      <c r="A1069" s="104"/>
      <c r="B1069" s="105">
        <f t="shared" si="16"/>
        <v>1053</v>
      </c>
      <c r="C1069" s="106" t="s">
        <v>1096</v>
      </c>
      <c r="D1069" s="107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108" t="s">
        <v>44</v>
      </c>
      <c r="F1069" s="109">
        <v>0</v>
      </c>
      <c r="G1069" s="110">
        <f>VLOOKUP(C1069,'[8]Resumen Peso'!$B$1:$D$65536,3,0)*$C$14</f>
        <v>16905.812068647294</v>
      </c>
      <c r="H1069" s="117"/>
      <c r="I1069" s="112"/>
      <c r="J1069" s="113">
        <f>+VLOOKUP(C1069,'[8]Resumen Peso'!$B$1:$D$65536,3,0)</f>
        <v>10496.637644430915</v>
      </c>
      <c r="N1069" s="83"/>
      <c r="O1069" s="83"/>
      <c r="P1069" s="83"/>
      <c r="Q1069" s="83"/>
      <c r="R1069" s="83"/>
    </row>
    <row r="1070" spans="1:18" x14ac:dyDescent="0.2">
      <c r="A1070" s="104"/>
      <c r="B1070" s="105">
        <f t="shared" si="16"/>
        <v>1054</v>
      </c>
      <c r="C1070" s="106" t="s">
        <v>1097</v>
      </c>
      <c r="D1070" s="107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108" t="s">
        <v>44</v>
      </c>
      <c r="F1070" s="109">
        <v>0</v>
      </c>
      <c r="G1070" s="110">
        <f>VLOOKUP(C1070,'[8]Resumen Peso'!$B$1:$D$65536,3,0)*$C$14</f>
        <v>18765.451396198496</v>
      </c>
      <c r="H1070" s="117"/>
      <c r="I1070" s="112"/>
      <c r="J1070" s="113">
        <f>+VLOOKUP(C1070,'[8]Resumen Peso'!$B$1:$D$65536,3,0)</f>
        <v>11651.267785318318</v>
      </c>
      <c r="N1070" s="83"/>
      <c r="O1070" s="83"/>
      <c r="P1070" s="83"/>
      <c r="Q1070" s="83"/>
      <c r="R1070" s="83"/>
    </row>
    <row r="1071" spans="1:18" x14ac:dyDescent="0.2">
      <c r="A1071" s="104"/>
      <c r="B1071" s="105">
        <f t="shared" si="16"/>
        <v>1055</v>
      </c>
      <c r="C1071" s="106" t="s">
        <v>1098</v>
      </c>
      <c r="D1071" s="107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108" t="s">
        <v>44</v>
      </c>
      <c r="F1071" s="109">
        <v>0</v>
      </c>
      <c r="G1071" s="110">
        <f>VLOOKUP(C1071,'[8]Resumen Peso'!$B$1:$D$65536,3,0)*$C$14</f>
        <v>20625.090723749698</v>
      </c>
      <c r="H1071" s="117"/>
      <c r="I1071" s="112"/>
      <c r="J1071" s="113">
        <f>+VLOOKUP(C1071,'[8]Resumen Peso'!$B$1:$D$65536,3,0)</f>
        <v>12805.897926205716</v>
      </c>
      <c r="N1071" s="83"/>
      <c r="O1071" s="83"/>
      <c r="P1071" s="83"/>
      <c r="Q1071" s="83"/>
      <c r="R1071" s="83"/>
    </row>
    <row r="1072" spans="1:18" x14ac:dyDescent="0.2">
      <c r="A1072" s="104"/>
      <c r="B1072" s="105">
        <f t="shared" si="16"/>
        <v>1056</v>
      </c>
      <c r="C1072" s="106" t="s">
        <v>1099</v>
      </c>
      <c r="D1072" s="107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108" t="s">
        <v>44</v>
      </c>
      <c r="F1072" s="109">
        <v>0</v>
      </c>
      <c r="G1072" s="110">
        <f>VLOOKUP(C1072,'[8]Resumen Peso'!$B$1:$D$65536,3,0)*$C$14</f>
        <v>23122.383470906138</v>
      </c>
      <c r="H1072" s="117"/>
      <c r="I1072" s="112"/>
      <c r="J1072" s="113">
        <f>+VLOOKUP(C1072,'[8]Resumen Peso'!$B$1:$D$65536,3,0)</f>
        <v>14356.440245765763</v>
      </c>
      <c r="N1072" s="83"/>
      <c r="O1072" s="83"/>
      <c r="P1072" s="83"/>
      <c r="Q1072" s="83"/>
      <c r="R1072" s="83"/>
    </row>
    <row r="1073" spans="1:18" x14ac:dyDescent="0.2">
      <c r="A1073" s="104"/>
      <c r="B1073" s="105">
        <f t="shared" si="16"/>
        <v>1057</v>
      </c>
      <c r="C1073" s="106" t="s">
        <v>1100</v>
      </c>
      <c r="D1073" s="107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108" t="s">
        <v>44</v>
      </c>
      <c r="F1073" s="109">
        <v>0</v>
      </c>
      <c r="G1073" s="110">
        <f>VLOOKUP(C1073,'[8]Resumen Peso'!$B$1:$D$65536,3,0)*$C$14</f>
        <v>25663.022720206591</v>
      </c>
      <c r="H1073" s="117"/>
      <c r="I1073" s="112"/>
      <c r="J1073" s="113">
        <f>+VLOOKUP(C1073,'[8]Resumen Peso'!$B$1:$D$65536,3,0)</f>
        <v>15933.895944246129</v>
      </c>
      <c r="N1073" s="83"/>
      <c r="O1073" s="83"/>
      <c r="P1073" s="83"/>
      <c r="Q1073" s="83"/>
      <c r="R1073" s="83"/>
    </row>
    <row r="1074" spans="1:18" x14ac:dyDescent="0.2">
      <c r="A1074" s="104"/>
      <c r="B1074" s="105">
        <f t="shared" si="16"/>
        <v>1058</v>
      </c>
      <c r="C1074" s="106" t="s">
        <v>1101</v>
      </c>
      <c r="D1074" s="107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108" t="s">
        <v>44</v>
      </c>
      <c r="F1074" s="109">
        <v>0</v>
      </c>
      <c r="G1074" s="110">
        <f>VLOOKUP(C1074,'[8]Resumen Peso'!$B$1:$D$65536,3,0)*$C$14</f>
        <v>28203.66196950704</v>
      </c>
      <c r="H1074" s="117"/>
      <c r="I1074" s="112"/>
      <c r="J1074" s="113">
        <f>+VLOOKUP(C1074,'[8]Resumen Peso'!$B$1:$D$65536,3,0)</f>
        <v>17511.351642726495</v>
      </c>
      <c r="N1074" s="83"/>
      <c r="O1074" s="83"/>
      <c r="P1074" s="83"/>
      <c r="Q1074" s="83"/>
      <c r="R1074" s="83"/>
    </row>
    <row r="1075" spans="1:18" x14ac:dyDescent="0.2">
      <c r="A1075" s="104"/>
      <c r="B1075" s="105">
        <f t="shared" si="16"/>
        <v>1059</v>
      </c>
      <c r="C1075" s="106" t="s">
        <v>1102</v>
      </c>
      <c r="D1075" s="107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108" t="s">
        <v>44</v>
      </c>
      <c r="F1075" s="109">
        <v>0</v>
      </c>
      <c r="G1075" s="110">
        <f>VLOOKUP(C1075,'[8]Resumen Peso'!$B$1:$D$65536,3,0)*$C$14</f>
        <v>31203.464021317435</v>
      </c>
      <c r="H1075" s="117"/>
      <c r="I1075" s="112"/>
      <c r="J1075" s="113">
        <f>+VLOOKUP(C1075,'[8]Resumen Peso'!$B$1:$D$65536,3,0)</f>
        <v>19373.896607441318</v>
      </c>
      <c r="N1075" s="83"/>
      <c r="O1075" s="83"/>
      <c r="P1075" s="83"/>
      <c r="Q1075" s="83"/>
      <c r="R1075" s="83"/>
    </row>
    <row r="1076" spans="1:18" x14ac:dyDescent="0.2">
      <c r="A1076" s="104"/>
      <c r="B1076" s="105">
        <f t="shared" si="16"/>
        <v>1060</v>
      </c>
      <c r="C1076" s="106" t="s">
        <v>1103</v>
      </c>
      <c r="D1076" s="107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108" t="s">
        <v>44</v>
      </c>
      <c r="F1076" s="109">
        <v>0</v>
      </c>
      <c r="G1076" s="110">
        <f>VLOOKUP(C1076,'[8]Resumen Peso'!$B$1:$D$65536,3,0)*$C$14</f>
        <v>34747.732763159729</v>
      </c>
      <c r="H1076" s="117"/>
      <c r="I1076" s="112"/>
      <c r="J1076" s="113">
        <f>+VLOOKUP(C1076,'[8]Resumen Peso'!$B$1:$D$65536,3,0)</f>
        <v>21574.495108509262</v>
      </c>
      <c r="N1076" s="83"/>
      <c r="O1076" s="83"/>
      <c r="P1076" s="83"/>
      <c r="Q1076" s="83"/>
      <c r="R1076" s="83"/>
    </row>
    <row r="1077" spans="1:18" x14ac:dyDescent="0.2">
      <c r="A1077" s="104"/>
      <c r="B1077" s="105">
        <f t="shared" si="16"/>
        <v>1061</v>
      </c>
      <c r="C1077" s="106" t="s">
        <v>1104</v>
      </c>
      <c r="D1077" s="107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108" t="s">
        <v>44</v>
      </c>
      <c r="F1077" s="109">
        <v>0</v>
      </c>
      <c r="G1077" s="110">
        <f>VLOOKUP(C1077,'[8]Resumen Peso'!$B$1:$D$65536,3,0)*$C$14</f>
        <v>38917.460694738897</v>
      </c>
      <c r="H1077" s="117"/>
      <c r="I1077" s="112"/>
      <c r="J1077" s="113">
        <f>+VLOOKUP(C1077,'[8]Resumen Peso'!$B$1:$D$65536,3,0)</f>
        <v>24163.434521530377</v>
      </c>
      <c r="N1077" s="83"/>
      <c r="O1077" s="83"/>
      <c r="P1077" s="83"/>
      <c r="Q1077" s="83"/>
      <c r="R1077" s="83"/>
    </row>
    <row r="1078" spans="1:18" x14ac:dyDescent="0.2">
      <c r="A1078" s="104"/>
      <c r="B1078" s="105">
        <f t="shared" si="16"/>
        <v>1062</v>
      </c>
      <c r="C1078" s="106" t="s">
        <v>1105</v>
      </c>
      <c r="D1078" s="107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108" t="s">
        <v>44</v>
      </c>
      <c r="F1078" s="109">
        <v>0</v>
      </c>
      <c r="G1078" s="110">
        <f>VLOOKUP(C1078,'[8]Resumen Peso'!$B$1:$D$65536,3,0)*$C$14</f>
        <v>40176.47529594646</v>
      </c>
      <c r="H1078" s="117"/>
      <c r="I1078" s="112"/>
      <c r="J1078" s="113">
        <f>+VLOOKUP(C1078,'[8]Resumen Peso'!$B$1:$D$65536,3,0)</f>
        <v>24945.143202796989</v>
      </c>
      <c r="N1078" s="83"/>
      <c r="O1078" s="83"/>
      <c r="P1078" s="83"/>
      <c r="Q1078" s="83"/>
      <c r="R1078" s="83"/>
    </row>
    <row r="1079" spans="1:18" x14ac:dyDescent="0.2">
      <c r="A1079" s="104"/>
      <c r="B1079" s="105">
        <f t="shared" si="16"/>
        <v>1063</v>
      </c>
      <c r="C1079" s="106" t="s">
        <v>1106</v>
      </c>
      <c r="D1079" s="107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108" t="s">
        <v>44</v>
      </c>
      <c r="F1079" s="109">
        <v>0</v>
      </c>
      <c r="G1079" s="110">
        <f>VLOOKUP(C1079,'[8]Resumen Peso'!$B$1:$D$65536,3,0)*$C$14</f>
        <v>44789.827531712886</v>
      </c>
      <c r="H1079" s="117"/>
      <c r="I1079" s="112"/>
      <c r="J1079" s="113">
        <f>+VLOOKUP(C1079,'[8]Resumen Peso'!$B$1:$D$65536,3,0)</f>
        <v>27809.524194868438</v>
      </c>
      <c r="N1079" s="83"/>
      <c r="O1079" s="83"/>
      <c r="P1079" s="83"/>
      <c r="Q1079" s="83"/>
      <c r="R1079" s="83"/>
    </row>
    <row r="1080" spans="1:18" x14ac:dyDescent="0.2">
      <c r="A1080" s="104"/>
      <c r="B1080" s="105">
        <f t="shared" si="16"/>
        <v>1064</v>
      </c>
      <c r="C1080" s="106" t="s">
        <v>1107</v>
      </c>
      <c r="D1080" s="107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108" t="s">
        <v>44</v>
      </c>
      <c r="F1080" s="109">
        <v>0</v>
      </c>
      <c r="G1080" s="110">
        <f>VLOOKUP(C1080,'[8]Resumen Peso'!$B$1:$D$65536,3,0)*$C$14</f>
        <v>49403.179767479312</v>
      </c>
      <c r="H1080" s="117"/>
      <c r="I1080" s="112"/>
      <c r="J1080" s="113">
        <f>+VLOOKUP(C1080,'[8]Resumen Peso'!$B$1:$D$65536,3,0)</f>
        <v>30673.905186939886</v>
      </c>
      <c r="N1080" s="83"/>
      <c r="O1080" s="83"/>
      <c r="P1080" s="83"/>
      <c r="Q1080" s="83"/>
      <c r="R1080" s="83"/>
    </row>
    <row r="1081" spans="1:18" x14ac:dyDescent="0.2">
      <c r="A1081" s="104"/>
      <c r="B1081" s="105">
        <f t="shared" si="16"/>
        <v>1065</v>
      </c>
      <c r="C1081" s="106" t="s">
        <v>1108</v>
      </c>
      <c r="D1081" s="107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108" t="s">
        <v>44</v>
      </c>
      <c r="F1081" s="109">
        <v>0</v>
      </c>
      <c r="G1081" s="110">
        <f>VLOOKUP(C1081,'[8]Resumen Peso'!$B$1:$D$65536,3,0)*$C$14</f>
        <v>10132.034812621552</v>
      </c>
      <c r="H1081" s="117"/>
      <c r="I1081" s="112"/>
      <c r="J1081" s="113">
        <f>+VLOOKUP(C1081,'[8]Resumen Peso'!$B$1:$D$65536,3,0)</f>
        <v>6290.8718964221653</v>
      </c>
      <c r="N1081" s="83"/>
      <c r="O1081" s="83"/>
      <c r="P1081" s="83"/>
      <c r="Q1081" s="83"/>
      <c r="R1081" s="83"/>
    </row>
    <row r="1082" spans="1:18" x14ac:dyDescent="0.2">
      <c r="A1082" s="104"/>
      <c r="B1082" s="105">
        <f t="shared" si="16"/>
        <v>1066</v>
      </c>
      <c r="C1082" s="106" t="s">
        <v>1109</v>
      </c>
      <c r="D1082" s="107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108" t="s">
        <v>44</v>
      </c>
      <c r="F1082" s="109">
        <v>0</v>
      </c>
      <c r="G1082" s="110">
        <f>VLOOKUP(C1082,'[8]Resumen Peso'!$B$1:$D$65536,3,0)*$C$14</f>
        <v>11592.50829912556</v>
      </c>
      <c r="H1082" s="117"/>
      <c r="I1082" s="112"/>
      <c r="J1082" s="113">
        <f>+VLOOKUP(C1082,'[8]Resumen Peso'!$B$1:$D$65536,3,0)</f>
        <v>7197.6642418523879</v>
      </c>
      <c r="N1082" s="83"/>
      <c r="O1082" s="83"/>
      <c r="P1082" s="83"/>
      <c r="Q1082" s="83"/>
      <c r="R1082" s="83"/>
    </row>
    <row r="1083" spans="1:18" x14ac:dyDescent="0.2">
      <c r="A1083" s="104"/>
      <c r="B1083" s="105">
        <f t="shared" si="16"/>
        <v>1067</v>
      </c>
      <c r="C1083" s="106" t="s">
        <v>1110</v>
      </c>
      <c r="D1083" s="107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108" t="s">
        <v>44</v>
      </c>
      <c r="F1083" s="109">
        <v>0</v>
      </c>
      <c r="G1083" s="110">
        <f>VLOOKUP(C1083,'[8]Resumen Peso'!$B$1:$D$65536,3,0)*$C$14</f>
        <v>13039.941843785782</v>
      </c>
      <c r="H1083" s="117"/>
      <c r="I1083" s="112"/>
      <c r="J1083" s="113">
        <f>+VLOOKUP(C1083,'[8]Resumen Peso'!$B$1:$D$65536,3,0)</f>
        <v>8096.3602270555539</v>
      </c>
      <c r="N1083" s="83"/>
      <c r="O1083" s="83"/>
      <c r="P1083" s="83"/>
      <c r="Q1083" s="83"/>
      <c r="R1083" s="83"/>
    </row>
    <row r="1084" spans="1:18" x14ac:dyDescent="0.2">
      <c r="A1084" s="104"/>
      <c r="B1084" s="105">
        <f t="shared" si="16"/>
        <v>1068</v>
      </c>
      <c r="C1084" s="106" t="s">
        <v>1111</v>
      </c>
      <c r="D1084" s="107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108" t="s">
        <v>44</v>
      </c>
      <c r="F1084" s="109">
        <v>0</v>
      </c>
      <c r="G1084" s="110">
        <f>VLOOKUP(C1084,'[8]Resumen Peso'!$B$1:$D$65536,3,0)*$C$14</f>
        <v>14474.335446602217</v>
      </c>
      <c r="H1084" s="117"/>
      <c r="I1084" s="112"/>
      <c r="J1084" s="113">
        <f>+VLOOKUP(C1084,'[8]Resumen Peso'!$B$1:$D$65536,3,0)</f>
        <v>8986.9598520316649</v>
      </c>
      <c r="N1084" s="83"/>
      <c r="O1084" s="83"/>
      <c r="P1084" s="83"/>
      <c r="Q1084" s="83"/>
      <c r="R1084" s="83"/>
    </row>
    <row r="1085" spans="1:18" x14ac:dyDescent="0.2">
      <c r="A1085" s="104"/>
      <c r="B1085" s="105">
        <f t="shared" si="16"/>
        <v>1069</v>
      </c>
      <c r="C1085" s="106" t="s">
        <v>1112</v>
      </c>
      <c r="D1085" s="107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108" t="s">
        <v>44</v>
      </c>
      <c r="F1085" s="109">
        <v>0</v>
      </c>
      <c r="G1085" s="110">
        <f>VLOOKUP(C1085,'[8]Resumen Peso'!$B$1:$D$65536,3,0)*$C$14</f>
        <v>15908.729049418653</v>
      </c>
      <c r="H1085" s="117"/>
      <c r="I1085" s="112"/>
      <c r="J1085" s="113">
        <f>+VLOOKUP(C1085,'[8]Resumen Peso'!$B$1:$D$65536,3,0)</f>
        <v>9877.5594770077751</v>
      </c>
      <c r="N1085" s="83"/>
      <c r="O1085" s="83"/>
      <c r="P1085" s="83"/>
      <c r="Q1085" s="83"/>
      <c r="R1085" s="83"/>
    </row>
    <row r="1086" spans="1:18" x14ac:dyDescent="0.2">
      <c r="A1086" s="104"/>
      <c r="B1086" s="105">
        <f t="shared" si="16"/>
        <v>1070</v>
      </c>
      <c r="C1086" s="106" t="s">
        <v>1113</v>
      </c>
      <c r="D1086" s="107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108" t="s">
        <v>44</v>
      </c>
      <c r="F1086" s="109">
        <v>0</v>
      </c>
      <c r="G1086" s="110">
        <f>VLOOKUP(C1086,'[8]Resumen Peso'!$B$1:$D$65536,3,0)*$C$14</f>
        <v>17834.963178699003</v>
      </c>
      <c r="H1086" s="117"/>
      <c r="I1086" s="112"/>
      <c r="J1086" s="113">
        <f>+VLOOKUP(C1086,'[8]Resumen Peso'!$B$1:$D$65536,3,0)</f>
        <v>11073.537617027969</v>
      </c>
      <c r="N1086" s="83"/>
      <c r="O1086" s="83"/>
      <c r="P1086" s="83"/>
      <c r="Q1086" s="83"/>
      <c r="R1086" s="83"/>
    </row>
    <row r="1087" spans="1:18" x14ac:dyDescent="0.2">
      <c r="A1087" s="104"/>
      <c r="B1087" s="105">
        <f t="shared" si="16"/>
        <v>1071</v>
      </c>
      <c r="C1087" s="106" t="s">
        <v>1114</v>
      </c>
      <c r="D1087" s="107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108" t="s">
        <v>44</v>
      </c>
      <c r="F1087" s="109">
        <v>0</v>
      </c>
      <c r="G1087" s="110">
        <f>VLOOKUP(C1087,'[8]Resumen Peso'!$B$1:$D$65536,3,0)*$C$14</f>
        <v>19794.631718866814</v>
      </c>
      <c r="H1087" s="117"/>
      <c r="I1087" s="112"/>
      <c r="J1087" s="113">
        <f>+VLOOKUP(C1087,'[8]Resumen Peso'!$B$1:$D$65536,3,0)</f>
        <v>12290.27482467033</v>
      </c>
      <c r="N1087" s="83"/>
      <c r="O1087" s="83"/>
      <c r="P1087" s="83"/>
      <c r="Q1087" s="83"/>
      <c r="R1087" s="83"/>
    </row>
    <row r="1088" spans="1:18" x14ac:dyDescent="0.2">
      <c r="A1088" s="104"/>
      <c r="B1088" s="105">
        <f t="shared" si="16"/>
        <v>1072</v>
      </c>
      <c r="C1088" s="106" t="s">
        <v>1115</v>
      </c>
      <c r="D1088" s="107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108" t="s">
        <v>44</v>
      </c>
      <c r="F1088" s="109">
        <v>0</v>
      </c>
      <c r="G1088" s="110">
        <f>VLOOKUP(C1088,'[8]Resumen Peso'!$B$1:$D$65536,3,0)*$C$14</f>
        <v>21754.30025903463</v>
      </c>
      <c r="H1088" s="117"/>
      <c r="I1088" s="112"/>
      <c r="J1088" s="113">
        <f>+VLOOKUP(C1088,'[8]Resumen Peso'!$B$1:$D$65536,3,0)</f>
        <v>13507.012032312692</v>
      </c>
      <c r="N1088" s="83"/>
      <c r="O1088" s="83"/>
      <c r="P1088" s="83"/>
      <c r="Q1088" s="83"/>
      <c r="R1088" s="83"/>
    </row>
    <row r="1089" spans="1:18" x14ac:dyDescent="0.2">
      <c r="A1089" s="104"/>
      <c r="B1089" s="105">
        <f t="shared" si="16"/>
        <v>1073</v>
      </c>
      <c r="C1089" s="106" t="s">
        <v>1116</v>
      </c>
      <c r="D1089" s="107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108" t="s">
        <v>44</v>
      </c>
      <c r="F1089" s="109">
        <v>0</v>
      </c>
      <c r="G1089" s="110">
        <f>VLOOKUP(C1089,'[8]Resumen Peso'!$B$1:$D$65536,3,0)*$C$14</f>
        <v>24068.13434991641</v>
      </c>
      <c r="H1089" s="117"/>
      <c r="I1089" s="112"/>
      <c r="J1089" s="113">
        <f>+VLOOKUP(C1089,'[8]Resumen Peso'!$B$1:$D$65536,3,0)</f>
        <v>14943.646837118058</v>
      </c>
      <c r="N1089" s="83"/>
      <c r="O1089" s="83"/>
      <c r="P1089" s="83"/>
      <c r="Q1089" s="83"/>
      <c r="R1089" s="83"/>
    </row>
    <row r="1090" spans="1:18" x14ac:dyDescent="0.2">
      <c r="A1090" s="104"/>
      <c r="B1090" s="105">
        <f t="shared" si="16"/>
        <v>1074</v>
      </c>
      <c r="C1090" s="106" t="s">
        <v>1117</v>
      </c>
      <c r="D1090" s="107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108" t="s">
        <v>44</v>
      </c>
      <c r="F1090" s="109">
        <v>0</v>
      </c>
      <c r="G1090" s="110">
        <f>VLOOKUP(C1090,'[8]Resumen Peso'!$B$1:$D$65536,3,0)*$C$14</f>
        <v>26801.931347345671</v>
      </c>
      <c r="H1090" s="117"/>
      <c r="I1090" s="112"/>
      <c r="J1090" s="113">
        <f>+VLOOKUP(C1090,'[8]Resumen Peso'!$B$1:$D$65536,3,0)</f>
        <v>16641.032112603629</v>
      </c>
      <c r="N1090" s="83"/>
      <c r="O1090" s="83"/>
      <c r="P1090" s="83"/>
      <c r="Q1090" s="83"/>
      <c r="R1090" s="83"/>
    </row>
    <row r="1091" spans="1:18" x14ac:dyDescent="0.2">
      <c r="A1091" s="104"/>
      <c r="B1091" s="105">
        <f t="shared" si="16"/>
        <v>1075</v>
      </c>
      <c r="C1091" s="106" t="s">
        <v>1118</v>
      </c>
      <c r="D1091" s="107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108" t="s">
        <v>44</v>
      </c>
      <c r="F1091" s="109">
        <v>0</v>
      </c>
      <c r="G1091" s="110">
        <f>VLOOKUP(C1091,'[8]Resumen Peso'!$B$1:$D$65536,3,0)*$C$14</f>
        <v>30018.163109027158</v>
      </c>
      <c r="H1091" s="117"/>
      <c r="I1091" s="112"/>
      <c r="J1091" s="113">
        <f>+VLOOKUP(C1091,'[8]Resumen Peso'!$B$1:$D$65536,3,0)</f>
        <v>18637.955966116067</v>
      </c>
      <c r="N1091" s="83"/>
      <c r="O1091" s="83"/>
      <c r="P1091" s="83"/>
      <c r="Q1091" s="83"/>
      <c r="R1091" s="83"/>
    </row>
    <row r="1092" spans="1:18" x14ac:dyDescent="0.2">
      <c r="A1092" s="104"/>
      <c r="B1092" s="105">
        <f t="shared" si="16"/>
        <v>1076</v>
      </c>
      <c r="C1092" s="106" t="s">
        <v>1119</v>
      </c>
      <c r="D1092" s="107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108" t="s">
        <v>44</v>
      </c>
      <c r="F1092" s="109">
        <v>0</v>
      </c>
      <c r="G1092" s="110">
        <f>VLOOKUP(C1092,'[8]Resumen Peso'!$B$1:$D$65536,3,0)*$C$14</f>
        <v>30989.277487535524</v>
      </c>
      <c r="H1092" s="117"/>
      <c r="I1092" s="112"/>
      <c r="J1092" s="113">
        <f>+VLOOKUP(C1092,'[8]Resumen Peso'!$B$1:$D$65536,3,0)</f>
        <v>19240.910482652031</v>
      </c>
      <c r="N1092" s="83"/>
      <c r="O1092" s="83"/>
      <c r="P1092" s="83"/>
      <c r="Q1092" s="83"/>
      <c r="R1092" s="83"/>
    </row>
    <row r="1093" spans="1:18" x14ac:dyDescent="0.2">
      <c r="A1093" s="104"/>
      <c r="B1093" s="105">
        <f t="shared" si="16"/>
        <v>1077</v>
      </c>
      <c r="C1093" s="106" t="s">
        <v>1120</v>
      </c>
      <c r="D1093" s="107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108" t="s">
        <v>44</v>
      </c>
      <c r="F1093" s="109">
        <v>0</v>
      </c>
      <c r="G1093" s="110">
        <f>VLOOKUP(C1093,'[8]Resumen Peso'!$B$1:$D$65536,3,0)*$C$14</f>
        <v>34547.689506728566</v>
      </c>
      <c r="H1093" s="117"/>
      <c r="I1093" s="112"/>
      <c r="J1093" s="113">
        <f>+VLOOKUP(C1093,'[8]Resumen Peso'!$B$1:$D$65536,3,0)</f>
        <v>21450.290393146075</v>
      </c>
      <c r="N1093" s="83"/>
      <c r="O1093" s="83"/>
      <c r="P1093" s="83"/>
      <c r="Q1093" s="83"/>
      <c r="R1093" s="83"/>
    </row>
    <row r="1094" spans="1:18" x14ac:dyDescent="0.2">
      <c r="A1094" s="104"/>
      <c r="B1094" s="105">
        <f t="shared" si="16"/>
        <v>1078</v>
      </c>
      <c r="C1094" s="106" t="s">
        <v>1121</v>
      </c>
      <c r="D1094" s="107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108" t="s">
        <v>44</v>
      </c>
      <c r="F1094" s="109">
        <v>0</v>
      </c>
      <c r="G1094" s="110">
        <f>VLOOKUP(C1094,'[8]Resumen Peso'!$B$1:$D$65536,3,0)*$C$14</f>
        <v>38106.101525921607</v>
      </c>
      <c r="H1094" s="117"/>
      <c r="I1094" s="112"/>
      <c r="J1094" s="113">
        <f>+VLOOKUP(C1094,'[8]Resumen Peso'!$B$1:$D$65536,3,0)</f>
        <v>23659.67030364012</v>
      </c>
      <c r="N1094" s="83"/>
      <c r="O1094" s="83"/>
      <c r="P1094" s="83"/>
      <c r="Q1094" s="83"/>
      <c r="R1094" s="83"/>
    </row>
    <row r="1095" spans="1:18" x14ac:dyDescent="0.2">
      <c r="A1095" s="104"/>
      <c r="B1095" s="105">
        <f t="shared" si="16"/>
        <v>1079</v>
      </c>
      <c r="C1095" s="106" t="s">
        <v>1122</v>
      </c>
      <c r="D1095" s="107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108" t="s">
        <v>44</v>
      </c>
      <c r="F1095" s="109">
        <v>0</v>
      </c>
      <c r="G1095" s="110">
        <f>VLOOKUP(C1095,'[8]Resumen Peso'!$B$1:$D$65536,3,0)*$C$14</f>
        <v>9544.3477808156076</v>
      </c>
      <c r="H1095" s="117"/>
      <c r="I1095" s="112"/>
      <c r="J1095" s="113">
        <f>+VLOOKUP(C1095,'[8]Resumen Peso'!$B$1:$D$65536,3,0)</f>
        <v>5925.9833127711972</v>
      </c>
      <c r="N1095" s="83"/>
      <c r="O1095" s="83"/>
      <c r="P1095" s="83"/>
      <c r="Q1095" s="83"/>
      <c r="R1095" s="83"/>
    </row>
    <row r="1096" spans="1:18" x14ac:dyDescent="0.2">
      <c r="A1096" s="104"/>
      <c r="B1096" s="105">
        <f t="shared" si="16"/>
        <v>1080</v>
      </c>
      <c r="C1096" s="106" t="s">
        <v>1123</v>
      </c>
      <c r="D1096" s="107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108" t="s">
        <v>44</v>
      </c>
      <c r="F1096" s="109">
        <v>0</v>
      </c>
      <c r="G1096" s="110">
        <f>VLOOKUP(C1096,'[8]Resumen Peso'!$B$1:$D$65536,3,0)*$C$14</f>
        <v>10920.109623095334</v>
      </c>
      <c r="H1096" s="117"/>
      <c r="I1096" s="112"/>
      <c r="J1096" s="113">
        <f>+VLOOKUP(C1096,'[8]Resumen Peso'!$B$1:$D$65536,3,0)</f>
        <v>6780.1791056030816</v>
      </c>
      <c r="N1096" s="83"/>
      <c r="O1096" s="83"/>
      <c r="P1096" s="83"/>
      <c r="Q1096" s="83"/>
      <c r="R1096" s="83"/>
    </row>
    <row r="1097" spans="1:18" x14ac:dyDescent="0.2">
      <c r="A1097" s="104"/>
      <c r="B1097" s="105">
        <f t="shared" si="16"/>
        <v>1081</v>
      </c>
      <c r="C1097" s="106" t="s">
        <v>1124</v>
      </c>
      <c r="D1097" s="107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108" t="s">
        <v>44</v>
      </c>
      <c r="F1097" s="109">
        <v>0</v>
      </c>
      <c r="G1097" s="110">
        <f>VLOOKUP(C1097,'[8]Resumen Peso'!$B$1:$D$65536,3,0)*$C$14</f>
        <v>12283.587877497564</v>
      </c>
      <c r="H1097" s="117"/>
      <c r="I1097" s="112"/>
      <c r="J1097" s="113">
        <f>+VLOOKUP(C1097,'[8]Resumen Peso'!$B$1:$D$65536,3,0)</f>
        <v>7626.7481502846813</v>
      </c>
      <c r="N1097" s="83"/>
      <c r="O1097" s="83"/>
      <c r="P1097" s="83"/>
      <c r="Q1097" s="83"/>
      <c r="R1097" s="83"/>
    </row>
    <row r="1098" spans="1:18" x14ac:dyDescent="0.2">
      <c r="A1098" s="104"/>
      <c r="B1098" s="105">
        <f t="shared" si="16"/>
        <v>1082</v>
      </c>
      <c r="C1098" s="106" t="s">
        <v>1125</v>
      </c>
      <c r="D1098" s="107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108" t="s">
        <v>44</v>
      </c>
      <c r="F1098" s="109">
        <v>0</v>
      </c>
      <c r="G1098" s="110">
        <f>VLOOKUP(C1098,'[8]Resumen Peso'!$B$1:$D$65536,3,0)*$C$14</f>
        <v>13634.782544022299</v>
      </c>
      <c r="H1098" s="117"/>
      <c r="I1098" s="112"/>
      <c r="J1098" s="113">
        <f>+VLOOKUP(C1098,'[8]Resumen Peso'!$B$1:$D$65536,3,0)</f>
        <v>8465.6904468159973</v>
      </c>
      <c r="N1098" s="83"/>
      <c r="O1098" s="83"/>
      <c r="P1098" s="83"/>
      <c r="Q1098" s="83"/>
      <c r="R1098" s="83"/>
    </row>
    <row r="1099" spans="1:18" x14ac:dyDescent="0.2">
      <c r="A1099" s="104"/>
      <c r="B1099" s="105">
        <f t="shared" si="16"/>
        <v>1083</v>
      </c>
      <c r="C1099" s="106" t="s">
        <v>1126</v>
      </c>
      <c r="D1099" s="107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108" t="s">
        <v>44</v>
      </c>
      <c r="F1099" s="109">
        <v>0</v>
      </c>
      <c r="G1099" s="110">
        <f>VLOOKUP(C1099,'[8]Resumen Peso'!$B$1:$D$65536,3,0)*$C$14</f>
        <v>14985.977210547027</v>
      </c>
      <c r="H1099" s="117"/>
      <c r="I1099" s="112"/>
      <c r="J1099" s="113">
        <f>+VLOOKUP(C1099,'[8]Resumen Peso'!$B$1:$D$65536,3,0)</f>
        <v>9304.6327433473107</v>
      </c>
      <c r="N1099" s="83"/>
      <c r="O1099" s="83"/>
      <c r="P1099" s="83"/>
      <c r="Q1099" s="83"/>
      <c r="R1099" s="83"/>
    </row>
    <row r="1100" spans="1:18" x14ac:dyDescent="0.2">
      <c r="A1100" s="104"/>
      <c r="B1100" s="105">
        <f t="shared" si="16"/>
        <v>1084</v>
      </c>
      <c r="C1100" s="106" t="s">
        <v>1127</v>
      </c>
      <c r="D1100" s="107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108" t="s">
        <v>44</v>
      </c>
      <c r="F1100" s="109">
        <v>0</v>
      </c>
      <c r="G1100" s="110">
        <f>VLOOKUP(C1100,'[8]Resumen Peso'!$B$1:$D$65536,3,0)*$C$14</f>
        <v>16800.484244635212</v>
      </c>
      <c r="H1100" s="117"/>
      <c r="I1100" s="112"/>
      <c r="J1100" s="113">
        <f>+VLOOKUP(C1100,'[8]Resumen Peso'!$B$1:$D$65536,3,0)</f>
        <v>10431.240726611064</v>
      </c>
      <c r="N1100" s="83"/>
      <c r="O1100" s="83"/>
      <c r="P1100" s="83"/>
      <c r="Q1100" s="83"/>
      <c r="R1100" s="83"/>
    </row>
    <row r="1101" spans="1:18" x14ac:dyDescent="0.2">
      <c r="A1101" s="104"/>
      <c r="B1101" s="105">
        <f t="shared" si="16"/>
        <v>1085</v>
      </c>
      <c r="C1101" s="106" t="s">
        <v>1128</v>
      </c>
      <c r="D1101" s="107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108" t="s">
        <v>44</v>
      </c>
      <c r="F1101" s="109">
        <v>0</v>
      </c>
      <c r="G1101" s="110">
        <f>VLOOKUP(C1101,'[8]Resumen Peso'!$B$1:$D$65536,3,0)*$C$14</f>
        <v>18646.486398041303</v>
      </c>
      <c r="H1101" s="117"/>
      <c r="I1101" s="112"/>
      <c r="J1101" s="113">
        <f>+VLOOKUP(C1101,'[8]Resumen Peso'!$B$1:$D$65536,3,0)</f>
        <v>11577.403692132146</v>
      </c>
      <c r="N1101" s="83"/>
      <c r="O1101" s="83"/>
      <c r="P1101" s="83"/>
      <c r="Q1101" s="83"/>
      <c r="R1101" s="83"/>
    </row>
    <row r="1102" spans="1:18" x14ac:dyDescent="0.2">
      <c r="A1102" s="104"/>
      <c r="B1102" s="105">
        <f t="shared" si="16"/>
        <v>1086</v>
      </c>
      <c r="C1102" s="106" t="s">
        <v>1129</v>
      </c>
      <c r="D1102" s="107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108" t="s">
        <v>44</v>
      </c>
      <c r="F1102" s="109">
        <v>0</v>
      </c>
      <c r="G1102" s="110">
        <f>VLOOKUP(C1102,'[8]Resumen Peso'!$B$1:$D$65536,3,0)*$C$14</f>
        <v>20492.48855144739</v>
      </c>
      <c r="H1102" s="117"/>
      <c r="I1102" s="112"/>
      <c r="J1102" s="113">
        <f>+VLOOKUP(C1102,'[8]Resumen Peso'!$B$1:$D$65536,3,0)</f>
        <v>12723.566657653228</v>
      </c>
      <c r="N1102" s="83"/>
      <c r="O1102" s="83"/>
      <c r="P1102" s="83"/>
      <c r="Q1102" s="83"/>
      <c r="R1102" s="83"/>
    </row>
    <row r="1103" spans="1:18" x14ac:dyDescent="0.2">
      <c r="A1103" s="104"/>
      <c r="B1103" s="105">
        <f t="shared" si="16"/>
        <v>1087</v>
      </c>
      <c r="C1103" s="106" t="s">
        <v>1130</v>
      </c>
      <c r="D1103" s="107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108" t="s">
        <v>44</v>
      </c>
      <c r="F1103" s="109">
        <v>0</v>
      </c>
      <c r="G1103" s="110">
        <f>VLOOKUP(C1103,'[8]Resumen Peso'!$B$1:$D$65536,3,0)*$C$14</f>
        <v>22672.113639487234</v>
      </c>
      <c r="H1103" s="117"/>
      <c r="I1103" s="112"/>
      <c r="J1103" s="113">
        <f>+VLOOKUP(C1103,'[8]Resumen Peso'!$B$1:$D$65536,3,0)</f>
        <v>14076.872530033939</v>
      </c>
      <c r="N1103" s="83"/>
      <c r="O1103" s="83"/>
      <c r="P1103" s="83"/>
      <c r="Q1103" s="83"/>
      <c r="R1103" s="83"/>
    </row>
    <row r="1104" spans="1:18" x14ac:dyDescent="0.2">
      <c r="A1104" s="104"/>
      <c r="B1104" s="105">
        <f t="shared" si="16"/>
        <v>1088</v>
      </c>
      <c r="C1104" s="106" t="s">
        <v>1131</v>
      </c>
      <c r="D1104" s="107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108" t="s">
        <v>44</v>
      </c>
      <c r="F1104" s="109">
        <v>0</v>
      </c>
      <c r="G1104" s="110">
        <f>VLOOKUP(C1104,'[8]Resumen Peso'!$B$1:$D$65536,3,0)*$C$14</f>
        <v>25247.342582947924</v>
      </c>
      <c r="H1104" s="117"/>
      <c r="I1104" s="112"/>
      <c r="J1104" s="113">
        <f>+VLOOKUP(C1104,'[8]Resumen Peso'!$B$1:$D$65536,3,0)</f>
        <v>15675.804599146926</v>
      </c>
      <c r="N1104" s="83"/>
      <c r="O1104" s="83"/>
      <c r="P1104" s="83"/>
      <c r="Q1104" s="83"/>
      <c r="R1104" s="83"/>
    </row>
    <row r="1105" spans="1:18" x14ac:dyDescent="0.2">
      <c r="A1105" s="104"/>
      <c r="B1105" s="105">
        <f t="shared" si="16"/>
        <v>1089</v>
      </c>
      <c r="C1105" s="106" t="s">
        <v>1132</v>
      </c>
      <c r="D1105" s="107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108" t="s">
        <v>44</v>
      </c>
      <c r="F1105" s="109">
        <v>0</v>
      </c>
      <c r="G1105" s="110">
        <f>VLOOKUP(C1105,'[8]Resumen Peso'!$B$1:$D$65536,3,0)*$C$14</f>
        <v>28277.023692901679</v>
      </c>
      <c r="H1105" s="117"/>
      <c r="I1105" s="112"/>
      <c r="J1105" s="113">
        <f>+VLOOKUP(C1105,'[8]Resumen Peso'!$B$1:$D$65536,3,0)</f>
        <v>17556.90115104456</v>
      </c>
      <c r="N1105" s="83"/>
      <c r="O1105" s="83"/>
      <c r="P1105" s="83"/>
      <c r="Q1105" s="83"/>
      <c r="R1105" s="83"/>
    </row>
    <row r="1106" spans="1:18" x14ac:dyDescent="0.2">
      <c r="A1106" s="104"/>
      <c r="B1106" s="105">
        <f t="shared" ref="B1106:B1169" si="17">1+B1105</f>
        <v>1090</v>
      </c>
      <c r="C1106" s="106" t="s">
        <v>1133</v>
      </c>
      <c r="D1106" s="107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108" t="s">
        <v>44</v>
      </c>
      <c r="F1106" s="109">
        <v>0</v>
      </c>
      <c r="G1106" s="110">
        <f>VLOOKUP(C1106,'[8]Resumen Peso'!$B$1:$D$65536,3,0)*$C$14</f>
        <v>29191.810656709622</v>
      </c>
      <c r="H1106" s="117"/>
      <c r="I1106" s="112"/>
      <c r="J1106" s="113">
        <f>+VLOOKUP(C1106,'[8]Resumen Peso'!$B$1:$D$65536,3,0)</f>
        <v>18124.882579085446</v>
      </c>
      <c r="N1106" s="83"/>
      <c r="O1106" s="83"/>
      <c r="P1106" s="83"/>
      <c r="Q1106" s="83"/>
      <c r="R1106" s="83"/>
    </row>
    <row r="1107" spans="1:18" x14ac:dyDescent="0.2">
      <c r="A1107" s="104"/>
      <c r="B1107" s="105">
        <f t="shared" si="17"/>
        <v>1091</v>
      </c>
      <c r="C1107" s="106" t="s">
        <v>1134</v>
      </c>
      <c r="D1107" s="107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108" t="s">
        <v>44</v>
      </c>
      <c r="F1107" s="109">
        <v>0</v>
      </c>
      <c r="G1107" s="110">
        <f>VLOOKUP(C1107,'[8]Resumen Peso'!$B$1:$D$65536,3,0)*$C$14</f>
        <v>32543.82458941987</v>
      </c>
      <c r="H1107" s="117"/>
      <c r="I1107" s="112"/>
      <c r="J1107" s="113">
        <f>+VLOOKUP(C1107,'[8]Resumen Peso'!$B$1:$D$65536,3,0)</f>
        <v>20206.112128300385</v>
      </c>
      <c r="N1107" s="83"/>
      <c r="O1107" s="83"/>
      <c r="P1107" s="83"/>
      <c r="Q1107" s="83"/>
      <c r="R1107" s="83"/>
    </row>
    <row r="1108" spans="1:18" x14ac:dyDescent="0.2">
      <c r="A1108" s="104"/>
      <c r="B1108" s="105">
        <f t="shared" si="17"/>
        <v>1092</v>
      </c>
      <c r="C1108" s="106" t="s">
        <v>1135</v>
      </c>
      <c r="D1108" s="107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108" t="s">
        <v>44</v>
      </c>
      <c r="F1108" s="109">
        <v>0</v>
      </c>
      <c r="G1108" s="110">
        <f>VLOOKUP(C1108,'[8]Resumen Peso'!$B$1:$D$65536,3,0)*$C$14</f>
        <v>35895.838522130114</v>
      </c>
      <c r="H1108" s="117"/>
      <c r="I1108" s="112"/>
      <c r="J1108" s="113">
        <f>+VLOOKUP(C1108,'[8]Resumen Peso'!$B$1:$D$65536,3,0)</f>
        <v>22287.341677515324</v>
      </c>
      <c r="N1108" s="83"/>
      <c r="O1108" s="83"/>
      <c r="P1108" s="83"/>
      <c r="Q1108" s="83"/>
      <c r="R1108" s="83"/>
    </row>
    <row r="1109" spans="1:18" x14ac:dyDescent="0.2">
      <c r="A1109" s="104"/>
      <c r="B1109" s="105">
        <f t="shared" si="17"/>
        <v>1093</v>
      </c>
      <c r="C1109" s="106" t="s">
        <v>1136</v>
      </c>
      <c r="D1109" s="107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108" t="s">
        <v>44</v>
      </c>
      <c r="F1109" s="109">
        <v>0</v>
      </c>
      <c r="G1109" s="110">
        <f>VLOOKUP(C1109,'[8]Resumen Peso'!$B$1:$D$65536,3,0)*$C$14</f>
        <v>8051.7153739220867</v>
      </c>
      <c r="H1109" s="117"/>
      <c r="I1109" s="112"/>
      <c r="J1109" s="113">
        <f>+VLOOKUP(C1109,'[8]Resumen Peso'!$B$1:$D$65536,3,0)</f>
        <v>4999.2238381078969</v>
      </c>
      <c r="N1109" s="83"/>
      <c r="O1109" s="83"/>
      <c r="P1109" s="83"/>
      <c r="Q1109" s="83"/>
      <c r="R1109" s="83"/>
    </row>
    <row r="1110" spans="1:18" x14ac:dyDescent="0.2">
      <c r="A1110" s="104"/>
      <c r="B1110" s="105">
        <f t="shared" si="17"/>
        <v>1094</v>
      </c>
      <c r="C1110" s="106" t="s">
        <v>1137</v>
      </c>
      <c r="D1110" s="107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108" t="s">
        <v>44</v>
      </c>
      <c r="F1110" s="109">
        <v>0</v>
      </c>
      <c r="G1110" s="110">
        <f>VLOOKUP(C1110,'[8]Resumen Peso'!$B$1:$D$65536,3,0)*$C$14</f>
        <v>9212.3229953883329</v>
      </c>
      <c r="H1110" s="117"/>
      <c r="I1110" s="112"/>
      <c r="J1110" s="113">
        <f>+VLOOKUP(C1110,'[8]Resumen Peso'!$B$1:$D$65536,3,0)</f>
        <v>5719.8326796369629</v>
      </c>
      <c r="N1110" s="83"/>
      <c r="O1110" s="83"/>
      <c r="P1110" s="83"/>
      <c r="Q1110" s="83"/>
      <c r="R1110" s="83"/>
    </row>
    <row r="1111" spans="1:18" x14ac:dyDescent="0.2">
      <c r="A1111" s="104"/>
      <c r="B1111" s="105">
        <f t="shared" si="17"/>
        <v>1095</v>
      </c>
      <c r="C1111" s="106" t="s">
        <v>1138</v>
      </c>
      <c r="D1111" s="107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108" t="s">
        <v>44</v>
      </c>
      <c r="F1111" s="109">
        <v>0</v>
      </c>
      <c r="G1111" s="110">
        <f>VLOOKUP(C1111,'[8]Resumen Peso'!$B$1:$D$65536,3,0)*$C$14</f>
        <v>10362.568048805773</v>
      </c>
      <c r="H1111" s="117"/>
      <c r="I1111" s="112"/>
      <c r="J1111" s="113">
        <f>+VLOOKUP(C1111,'[8]Resumen Peso'!$B$1:$D$65536,3,0)</f>
        <v>6434.0075136523765</v>
      </c>
      <c r="N1111" s="83"/>
      <c r="O1111" s="83"/>
      <c r="P1111" s="83"/>
      <c r="Q1111" s="83"/>
      <c r="R1111" s="83"/>
    </row>
    <row r="1112" spans="1:18" x14ac:dyDescent="0.2">
      <c r="A1112" s="104"/>
      <c r="B1112" s="105">
        <f t="shared" si="17"/>
        <v>1096</v>
      </c>
      <c r="C1112" s="106" t="s">
        <v>1139</v>
      </c>
      <c r="D1112" s="107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108" t="s">
        <v>44</v>
      </c>
      <c r="F1112" s="109">
        <v>0</v>
      </c>
      <c r="G1112" s="110">
        <f>VLOOKUP(C1112,'[8]Resumen Peso'!$B$1:$D$65536,3,0)*$C$14</f>
        <v>11502.45053417441</v>
      </c>
      <c r="H1112" s="117"/>
      <c r="I1112" s="112"/>
      <c r="J1112" s="113">
        <f>+VLOOKUP(C1112,'[8]Resumen Peso'!$B$1:$D$65536,3,0)</f>
        <v>7141.7483401541385</v>
      </c>
      <c r="N1112" s="83"/>
      <c r="O1112" s="83"/>
      <c r="P1112" s="83"/>
      <c r="Q1112" s="83"/>
      <c r="R1112" s="83"/>
    </row>
    <row r="1113" spans="1:18" x14ac:dyDescent="0.2">
      <c r="A1113" s="104"/>
      <c r="B1113" s="105">
        <f t="shared" si="17"/>
        <v>1097</v>
      </c>
      <c r="C1113" s="106" t="s">
        <v>1140</v>
      </c>
      <c r="D1113" s="107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108" t="s">
        <v>44</v>
      </c>
      <c r="F1113" s="109">
        <v>0</v>
      </c>
      <c r="G1113" s="110">
        <f>VLOOKUP(C1113,'[8]Resumen Peso'!$B$1:$D$65536,3,0)*$C$14</f>
        <v>12642.333019543043</v>
      </c>
      <c r="H1113" s="117"/>
      <c r="I1113" s="112"/>
      <c r="J1113" s="113">
        <f>+VLOOKUP(C1113,'[8]Resumen Peso'!$B$1:$D$65536,3,0)</f>
        <v>7849.4891666558988</v>
      </c>
      <c r="N1113" s="83"/>
      <c r="O1113" s="83"/>
      <c r="P1113" s="83"/>
      <c r="Q1113" s="83"/>
      <c r="R1113" s="83"/>
    </row>
    <row r="1114" spans="1:18" x14ac:dyDescent="0.2">
      <c r="A1114" s="104"/>
      <c r="B1114" s="105">
        <f t="shared" si="17"/>
        <v>1098</v>
      </c>
      <c r="C1114" s="106" t="s">
        <v>1141</v>
      </c>
      <c r="D1114" s="107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108" t="s">
        <v>44</v>
      </c>
      <c r="F1114" s="109">
        <v>0</v>
      </c>
      <c r="G1114" s="110">
        <f>VLOOKUP(C1114,'[8]Resumen Peso'!$B$1:$D$65536,3,0)*$C$14</f>
        <v>14173.070846576536</v>
      </c>
      <c r="H1114" s="117"/>
      <c r="I1114" s="112"/>
      <c r="J1114" s="113">
        <f>+VLOOKUP(C1114,'[8]Resumen Peso'!$B$1:$D$65536,3,0)</f>
        <v>8799.9078885576018</v>
      </c>
      <c r="N1114" s="83"/>
      <c r="O1114" s="83"/>
      <c r="P1114" s="83"/>
      <c r="Q1114" s="83"/>
      <c r="R1114" s="83"/>
    </row>
    <row r="1115" spans="1:18" x14ac:dyDescent="0.2">
      <c r="A1115" s="104"/>
      <c r="B1115" s="105">
        <f t="shared" si="17"/>
        <v>1099</v>
      </c>
      <c r="C1115" s="106" t="s">
        <v>1142</v>
      </c>
      <c r="D1115" s="107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108" t="s">
        <v>44</v>
      </c>
      <c r="F1115" s="109">
        <v>0</v>
      </c>
      <c r="G1115" s="110">
        <f>VLOOKUP(C1115,'[8]Resumen Peso'!$B$1:$D$65536,3,0)*$C$14</f>
        <v>15730.378298087166</v>
      </c>
      <c r="H1115" s="117"/>
      <c r="I1115" s="112"/>
      <c r="J1115" s="113">
        <f>+VLOOKUP(C1115,'[8]Resumen Peso'!$B$1:$D$65536,3,0)</f>
        <v>9766.823405724308</v>
      </c>
      <c r="N1115" s="83"/>
      <c r="O1115" s="83"/>
      <c r="P1115" s="83"/>
      <c r="Q1115" s="83"/>
      <c r="R1115" s="83"/>
    </row>
    <row r="1116" spans="1:18" x14ac:dyDescent="0.2">
      <c r="A1116" s="104"/>
      <c r="B1116" s="105">
        <f t="shared" si="17"/>
        <v>1100</v>
      </c>
      <c r="C1116" s="106" t="s">
        <v>1143</v>
      </c>
      <c r="D1116" s="107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108" t="s">
        <v>44</v>
      </c>
      <c r="F1116" s="109">
        <v>0</v>
      </c>
      <c r="G1116" s="110">
        <f>VLOOKUP(C1116,'[8]Resumen Peso'!$B$1:$D$65536,3,0)*$C$14</f>
        <v>17287.685749597793</v>
      </c>
      <c r="H1116" s="117"/>
      <c r="I1116" s="112"/>
      <c r="J1116" s="113">
        <f>+VLOOKUP(C1116,'[8]Resumen Peso'!$B$1:$D$65536,3,0)</f>
        <v>10733.738922891014</v>
      </c>
      <c r="N1116" s="83"/>
      <c r="O1116" s="83"/>
      <c r="P1116" s="83"/>
      <c r="Q1116" s="83"/>
      <c r="R1116" s="83"/>
    </row>
    <row r="1117" spans="1:18" x14ac:dyDescent="0.2">
      <c r="A1117" s="104"/>
      <c r="B1117" s="105">
        <f t="shared" si="17"/>
        <v>1101</v>
      </c>
      <c r="C1117" s="106" t="s">
        <v>1144</v>
      </c>
      <c r="D1117" s="107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108" t="s">
        <v>44</v>
      </c>
      <c r="F1117" s="109">
        <v>0</v>
      </c>
      <c r="G1117" s="110">
        <f>VLOOKUP(C1117,'[8]Resumen Peso'!$B$1:$D$65536,3,0)*$C$14</f>
        <v>19126.4411296178</v>
      </c>
      <c r="H1117" s="117"/>
      <c r="I1117" s="112"/>
      <c r="J1117" s="113">
        <f>+VLOOKUP(C1117,'[8]Resumen Peso'!$B$1:$D$65536,3,0)</f>
        <v>11875.402444432941</v>
      </c>
      <c r="N1117" s="83"/>
      <c r="O1117" s="83"/>
      <c r="P1117" s="83"/>
      <c r="Q1117" s="83"/>
      <c r="R1117" s="83"/>
    </row>
    <row r="1118" spans="1:18" x14ac:dyDescent="0.2">
      <c r="A1118" s="104"/>
      <c r="B1118" s="105">
        <f t="shared" si="17"/>
        <v>1102</v>
      </c>
      <c r="C1118" s="106" t="s">
        <v>1145</v>
      </c>
      <c r="D1118" s="107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108" t="s">
        <v>44</v>
      </c>
      <c r="F1118" s="109">
        <v>0</v>
      </c>
      <c r="G1118" s="110">
        <f>VLOOKUP(C1118,'[8]Resumen Peso'!$B$1:$D$65536,3,0)*$C$14</f>
        <v>21298.932215610024</v>
      </c>
      <c r="H1118" s="117"/>
      <c r="I1118" s="112"/>
      <c r="J1118" s="113">
        <f>+VLOOKUP(C1118,'[8]Resumen Peso'!$B$1:$D$65536,3,0)</f>
        <v>13224.278891350714</v>
      </c>
      <c r="N1118" s="83"/>
      <c r="O1118" s="83"/>
      <c r="P1118" s="83"/>
      <c r="Q1118" s="83"/>
      <c r="R1118" s="83"/>
    </row>
    <row r="1119" spans="1:18" x14ac:dyDescent="0.2">
      <c r="A1119" s="104"/>
      <c r="B1119" s="105">
        <f t="shared" si="17"/>
        <v>1103</v>
      </c>
      <c r="C1119" s="106" t="s">
        <v>1146</v>
      </c>
      <c r="D1119" s="107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108" t="s">
        <v>44</v>
      </c>
      <c r="F1119" s="109">
        <v>0</v>
      </c>
      <c r="G1119" s="110">
        <f>VLOOKUP(C1119,'[8]Resumen Peso'!$B$1:$D$65536,3,0)*$C$14</f>
        <v>23854.804081483227</v>
      </c>
      <c r="H1119" s="117"/>
      <c r="I1119" s="112"/>
      <c r="J1119" s="113">
        <f>+VLOOKUP(C1119,'[8]Resumen Peso'!$B$1:$D$65536,3,0)</f>
        <v>14811.192358312801</v>
      </c>
      <c r="N1119" s="83"/>
      <c r="O1119" s="83"/>
      <c r="P1119" s="83"/>
      <c r="Q1119" s="83"/>
      <c r="R1119" s="83"/>
    </row>
    <row r="1120" spans="1:18" x14ac:dyDescent="0.2">
      <c r="A1120" s="104"/>
      <c r="B1120" s="105">
        <f t="shared" si="17"/>
        <v>1104</v>
      </c>
      <c r="C1120" s="106" t="s">
        <v>1147</v>
      </c>
      <c r="D1120" s="107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108" t="s">
        <v>44</v>
      </c>
      <c r="F1120" s="109">
        <v>0</v>
      </c>
      <c r="G1120" s="110">
        <f>VLOOKUP(C1120,'[8]Resumen Peso'!$B$1:$D$65536,3,0)*$C$14</f>
        <v>24626.528292451425</v>
      </c>
      <c r="H1120" s="117"/>
      <c r="I1120" s="112"/>
      <c r="J1120" s="113">
        <f>+VLOOKUP(C1120,'[8]Resumen Peso'!$B$1:$D$65536,3,0)</f>
        <v>15290.34765538311</v>
      </c>
      <c r="N1120" s="83"/>
      <c r="O1120" s="83"/>
      <c r="P1120" s="83"/>
      <c r="Q1120" s="83"/>
      <c r="R1120" s="83"/>
    </row>
    <row r="1121" spans="1:18" x14ac:dyDescent="0.2">
      <c r="A1121" s="104"/>
      <c r="B1121" s="105">
        <f t="shared" si="17"/>
        <v>1105</v>
      </c>
      <c r="C1121" s="106" t="s">
        <v>1148</v>
      </c>
      <c r="D1121" s="107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108" t="s">
        <v>44</v>
      </c>
      <c r="F1121" s="109">
        <v>0</v>
      </c>
      <c r="G1121" s="110">
        <f>VLOOKUP(C1121,'[8]Resumen Peso'!$B$1:$D$65536,3,0)*$C$14</f>
        <v>27454.323625921319</v>
      </c>
      <c r="H1121" s="117"/>
      <c r="I1121" s="112"/>
      <c r="J1121" s="113">
        <f>+VLOOKUP(C1121,'[8]Resumen Peso'!$B$1:$D$65536,3,0)</f>
        <v>17046.095490951069</v>
      </c>
      <c r="N1121" s="83"/>
      <c r="O1121" s="83"/>
      <c r="P1121" s="83"/>
      <c r="Q1121" s="83"/>
      <c r="R1121" s="83"/>
    </row>
    <row r="1122" spans="1:18" x14ac:dyDescent="0.2">
      <c r="A1122" s="104"/>
      <c r="B1122" s="105">
        <f t="shared" si="17"/>
        <v>1106</v>
      </c>
      <c r="C1122" s="106" t="s">
        <v>1149</v>
      </c>
      <c r="D1122" s="107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108" t="s">
        <v>44</v>
      </c>
      <c r="F1122" s="109">
        <v>0</v>
      </c>
      <c r="G1122" s="110">
        <f>VLOOKUP(C1122,'[8]Resumen Peso'!$B$1:$D$65536,3,0)*$C$14</f>
        <v>30282.118959391213</v>
      </c>
      <c r="H1122" s="117"/>
      <c r="I1122" s="112"/>
      <c r="J1122" s="113">
        <f>+VLOOKUP(C1122,'[8]Resumen Peso'!$B$1:$D$65536,3,0)</f>
        <v>18801.843326519029</v>
      </c>
      <c r="N1122" s="83"/>
      <c r="O1122" s="83"/>
      <c r="P1122" s="83"/>
      <c r="Q1122" s="83"/>
      <c r="R1122" s="83"/>
    </row>
    <row r="1123" spans="1:18" x14ac:dyDescent="0.2">
      <c r="A1123" s="104"/>
      <c r="B1123" s="105">
        <f t="shared" si="17"/>
        <v>1107</v>
      </c>
      <c r="C1123" s="106" t="s">
        <v>1150</v>
      </c>
      <c r="D1123" s="107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108" t="s">
        <v>44</v>
      </c>
      <c r="F1123" s="109">
        <v>0</v>
      </c>
      <c r="G1123" s="110">
        <f>VLOOKUP(C1123,'[8]Resumen Peso'!$B$1:$D$65536,3,0)*$C$14</f>
        <v>7442.6194289250107</v>
      </c>
      <c r="H1123" s="117"/>
      <c r="I1123" s="112"/>
      <c r="J1123" s="113">
        <f>+VLOOKUP(C1123,'[8]Resumen Peso'!$B$1:$D$65536,3,0)</f>
        <v>4621.0426895558239</v>
      </c>
      <c r="N1123" s="83"/>
      <c r="O1123" s="83"/>
      <c r="P1123" s="83"/>
      <c r="Q1123" s="83"/>
      <c r="R1123" s="83"/>
    </row>
    <row r="1124" spans="1:18" x14ac:dyDescent="0.2">
      <c r="A1124" s="104"/>
      <c r="B1124" s="105">
        <f t="shared" si="17"/>
        <v>1108</v>
      </c>
      <c r="C1124" s="106" t="s">
        <v>1151</v>
      </c>
      <c r="D1124" s="107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108" t="s">
        <v>44</v>
      </c>
      <c r="F1124" s="109">
        <v>0</v>
      </c>
      <c r="G1124" s="110">
        <f>VLOOKUP(C1124,'[8]Resumen Peso'!$B$1:$D$65536,3,0)*$C$14</f>
        <v>8515.4294366979848</v>
      </c>
      <c r="H1124" s="117"/>
      <c r="I1124" s="112"/>
      <c r="J1124" s="113">
        <f>+VLOOKUP(C1124,'[8]Resumen Peso'!$B$1:$D$65536,3,0)</f>
        <v>5287.1389330954016</v>
      </c>
      <c r="N1124" s="83"/>
      <c r="O1124" s="83"/>
      <c r="P1124" s="83"/>
      <c r="Q1124" s="83"/>
      <c r="R1124" s="83"/>
    </row>
    <row r="1125" spans="1:18" x14ac:dyDescent="0.2">
      <c r="A1125" s="104"/>
      <c r="B1125" s="105">
        <f t="shared" si="17"/>
        <v>1109</v>
      </c>
      <c r="C1125" s="106" t="s">
        <v>1152</v>
      </c>
      <c r="D1125" s="107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108" t="s">
        <v>44</v>
      </c>
      <c r="F1125" s="109">
        <v>0</v>
      </c>
      <c r="G1125" s="110">
        <f>VLOOKUP(C1125,'[8]Resumen Peso'!$B$1:$D$65536,3,0)*$C$14</f>
        <v>9578.6607836872718</v>
      </c>
      <c r="H1125" s="117"/>
      <c r="I1125" s="112"/>
      <c r="J1125" s="113">
        <f>+VLOOKUP(C1125,'[8]Resumen Peso'!$B$1:$D$65536,3,0)</f>
        <v>5947.2878887462339</v>
      </c>
      <c r="N1125" s="83"/>
      <c r="O1125" s="83"/>
      <c r="P1125" s="83"/>
      <c r="Q1125" s="83"/>
      <c r="R1125" s="83"/>
    </row>
    <row r="1126" spans="1:18" x14ac:dyDescent="0.2">
      <c r="A1126" s="104"/>
      <c r="B1126" s="105">
        <f t="shared" si="17"/>
        <v>1110</v>
      </c>
      <c r="C1126" s="106" t="s">
        <v>1153</v>
      </c>
      <c r="D1126" s="107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108" t="s">
        <v>44</v>
      </c>
      <c r="F1126" s="109">
        <v>0</v>
      </c>
      <c r="G1126" s="110">
        <f>VLOOKUP(C1126,'[8]Resumen Peso'!$B$1:$D$65536,3,0)*$C$14</f>
        <v>10632.313469892873</v>
      </c>
      <c r="H1126" s="117"/>
      <c r="I1126" s="112"/>
      <c r="J1126" s="113">
        <f>+VLOOKUP(C1126,'[8]Resumen Peso'!$B$1:$D$65536,3,0)</f>
        <v>6601.4895565083198</v>
      </c>
      <c r="N1126" s="83"/>
      <c r="O1126" s="83"/>
      <c r="P1126" s="83"/>
      <c r="Q1126" s="83"/>
      <c r="R1126" s="83"/>
    </row>
    <row r="1127" spans="1:18" x14ac:dyDescent="0.2">
      <c r="A1127" s="104"/>
      <c r="B1127" s="105">
        <f t="shared" si="17"/>
        <v>1111</v>
      </c>
      <c r="C1127" s="106" t="s">
        <v>1154</v>
      </c>
      <c r="D1127" s="107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108" t="s">
        <v>44</v>
      </c>
      <c r="F1127" s="109">
        <v>0</v>
      </c>
      <c r="G1127" s="110">
        <f>VLOOKUP(C1127,'[8]Resumen Peso'!$B$1:$D$65536,3,0)*$C$14</f>
        <v>11685.966156098471</v>
      </c>
      <c r="H1127" s="117"/>
      <c r="I1127" s="112"/>
      <c r="J1127" s="113">
        <f>+VLOOKUP(C1127,'[8]Resumen Peso'!$B$1:$D$65536,3,0)</f>
        <v>7255.6912242704047</v>
      </c>
      <c r="N1127" s="83"/>
      <c r="O1127" s="83"/>
      <c r="P1127" s="83"/>
      <c r="Q1127" s="83"/>
      <c r="R1127" s="83"/>
    </row>
    <row r="1128" spans="1:18" x14ac:dyDescent="0.2">
      <c r="A1128" s="104"/>
      <c r="B1128" s="105">
        <f t="shared" si="17"/>
        <v>1112</v>
      </c>
      <c r="C1128" s="106" t="s">
        <v>1155</v>
      </c>
      <c r="D1128" s="107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108" t="s">
        <v>44</v>
      </c>
      <c r="F1128" s="109">
        <v>0</v>
      </c>
      <c r="G1128" s="110">
        <f>VLOOKUP(C1128,'[8]Resumen Peso'!$B$1:$D$65536,3,0)*$C$14</f>
        <v>13100.906769743189</v>
      </c>
      <c r="H1128" s="117"/>
      <c r="I1128" s="112"/>
      <c r="J1128" s="113">
        <f>+VLOOKUP(C1128,'[8]Resumen Peso'!$B$1:$D$65536,3,0)</f>
        <v>8134.2126966202213</v>
      </c>
      <c r="N1128" s="83"/>
      <c r="O1128" s="83"/>
      <c r="P1128" s="83"/>
      <c r="Q1128" s="83"/>
      <c r="R1128" s="83"/>
    </row>
    <row r="1129" spans="1:18" x14ac:dyDescent="0.2">
      <c r="A1129" s="104"/>
      <c r="B1129" s="105">
        <f t="shared" si="17"/>
        <v>1113</v>
      </c>
      <c r="C1129" s="106" t="s">
        <v>1156</v>
      </c>
      <c r="D1129" s="107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108" t="s">
        <v>44</v>
      </c>
      <c r="F1129" s="109">
        <v>0</v>
      </c>
      <c r="G1129" s="110">
        <f>VLOOKUP(C1129,'[8]Resumen Peso'!$B$1:$D$65536,3,0)*$C$14</f>
        <v>14540.407069637278</v>
      </c>
      <c r="H1129" s="117"/>
      <c r="I1129" s="112"/>
      <c r="J1129" s="113">
        <f>+VLOOKUP(C1129,'[8]Resumen Peso'!$B$1:$D$65536,3,0)</f>
        <v>9027.9830151167826</v>
      </c>
      <c r="N1129" s="83"/>
      <c r="O1129" s="83"/>
      <c r="P1129" s="83"/>
      <c r="Q1129" s="83"/>
      <c r="R1129" s="83"/>
    </row>
    <row r="1130" spans="1:18" x14ac:dyDescent="0.2">
      <c r="A1130" s="104"/>
      <c r="B1130" s="105">
        <f t="shared" si="17"/>
        <v>1114</v>
      </c>
      <c r="C1130" s="106" t="s">
        <v>1157</v>
      </c>
      <c r="D1130" s="107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108" t="s">
        <v>44</v>
      </c>
      <c r="F1130" s="109">
        <v>0</v>
      </c>
      <c r="G1130" s="110">
        <f>VLOOKUP(C1130,'[8]Resumen Peso'!$B$1:$D$65536,3,0)*$C$14</f>
        <v>15979.907369531369</v>
      </c>
      <c r="H1130" s="117"/>
      <c r="I1130" s="112"/>
      <c r="J1130" s="113">
        <f>+VLOOKUP(C1130,'[8]Resumen Peso'!$B$1:$D$65536,3,0)</f>
        <v>9921.7533336133438</v>
      </c>
      <c r="N1130" s="83"/>
      <c r="O1130" s="83"/>
      <c r="P1130" s="83"/>
      <c r="Q1130" s="83"/>
      <c r="R1130" s="83"/>
    </row>
    <row r="1131" spans="1:18" x14ac:dyDescent="0.2">
      <c r="A1131" s="104"/>
      <c r="B1131" s="105">
        <f t="shared" si="17"/>
        <v>1115</v>
      </c>
      <c r="C1131" s="106" t="s">
        <v>1158</v>
      </c>
      <c r="D1131" s="107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108" t="s">
        <v>44</v>
      </c>
      <c r="F1131" s="109">
        <v>0</v>
      </c>
      <c r="G1131" s="110">
        <f>VLOOKUP(C1131,'[8]Resumen Peso'!$B$1:$D$65536,3,0)*$C$14</f>
        <v>17679.564632715414</v>
      </c>
      <c r="H1131" s="117"/>
      <c r="I1131" s="112"/>
      <c r="J1131" s="113">
        <f>+VLOOKUP(C1131,'[8]Resumen Peso'!$B$1:$D$65536,3,0)</f>
        <v>10977.052324216376</v>
      </c>
      <c r="N1131" s="83"/>
      <c r="O1131" s="83"/>
      <c r="P1131" s="83"/>
      <c r="Q1131" s="83"/>
      <c r="R1131" s="83"/>
    </row>
    <row r="1132" spans="1:18" x14ac:dyDescent="0.2">
      <c r="A1132" s="104"/>
      <c r="B1132" s="105">
        <f t="shared" si="17"/>
        <v>1116</v>
      </c>
      <c r="C1132" s="106" t="s">
        <v>1159</v>
      </c>
      <c r="D1132" s="107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108" t="s">
        <v>44</v>
      </c>
      <c r="F1132" s="109">
        <v>0</v>
      </c>
      <c r="G1132" s="110">
        <f>VLOOKUP(C1132,'[8]Resumen Peso'!$B$1:$D$65536,3,0)*$C$14</f>
        <v>19687.711172288877</v>
      </c>
      <c r="H1132" s="117"/>
      <c r="I1132" s="112"/>
      <c r="J1132" s="113">
        <f>+VLOOKUP(C1132,'[8]Resumen Peso'!$B$1:$D$65536,3,0)</f>
        <v>12223.889002468124</v>
      </c>
      <c r="N1132" s="83"/>
      <c r="O1132" s="83"/>
      <c r="P1132" s="83"/>
      <c r="Q1132" s="83"/>
      <c r="R1132" s="83"/>
    </row>
    <row r="1133" spans="1:18" x14ac:dyDescent="0.2">
      <c r="A1133" s="104"/>
      <c r="B1133" s="105">
        <f t="shared" si="17"/>
        <v>1117</v>
      </c>
      <c r="C1133" s="106" t="s">
        <v>1160</v>
      </c>
      <c r="D1133" s="107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108" t="s">
        <v>44</v>
      </c>
      <c r="F1133" s="109">
        <v>0</v>
      </c>
      <c r="G1133" s="110">
        <f>VLOOKUP(C1133,'[8]Resumen Peso'!$B$1:$D$65536,3,0)*$C$14</f>
        <v>22050.236512963544</v>
      </c>
      <c r="H1133" s="117"/>
      <c r="I1133" s="112"/>
      <c r="J1133" s="113">
        <f>+VLOOKUP(C1133,'[8]Resumen Peso'!$B$1:$D$65536,3,0)</f>
        <v>13690.7556827643</v>
      </c>
      <c r="N1133" s="83"/>
      <c r="O1133" s="83"/>
      <c r="P1133" s="83"/>
      <c r="Q1133" s="83"/>
      <c r="R1133" s="83"/>
    </row>
    <row r="1134" spans="1:18" x14ac:dyDescent="0.2">
      <c r="A1134" s="104"/>
      <c r="B1134" s="105">
        <f t="shared" si="17"/>
        <v>1118</v>
      </c>
      <c r="C1134" s="106" t="s">
        <v>1161</v>
      </c>
      <c r="D1134" s="107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108" t="s">
        <v>44</v>
      </c>
      <c r="F1134" s="109">
        <v>0</v>
      </c>
      <c r="G1134" s="110">
        <f>VLOOKUP(C1134,'[8]Resumen Peso'!$B$1:$D$65536,3,0)*$C$14</f>
        <v>22763.581351869081</v>
      </c>
      <c r="H1134" s="117"/>
      <c r="I1134" s="112"/>
      <c r="J1134" s="113">
        <f>+VLOOKUP(C1134,'[8]Resumen Peso'!$B$1:$D$65536,3,0)</f>
        <v>14133.663852990725</v>
      </c>
      <c r="N1134" s="83"/>
      <c r="O1134" s="83"/>
      <c r="P1134" s="83"/>
      <c r="Q1134" s="83"/>
      <c r="R1134" s="83"/>
    </row>
    <row r="1135" spans="1:18" x14ac:dyDescent="0.2">
      <c r="A1135" s="104"/>
      <c r="B1135" s="105">
        <f t="shared" si="17"/>
        <v>1119</v>
      </c>
      <c r="C1135" s="106" t="s">
        <v>1162</v>
      </c>
      <c r="D1135" s="107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108" t="s">
        <v>44</v>
      </c>
      <c r="F1135" s="109">
        <v>0</v>
      </c>
      <c r="G1135" s="110">
        <f>VLOOKUP(C1135,'[8]Resumen Peso'!$B$1:$D$65536,3,0)*$C$14</f>
        <v>25377.459701080359</v>
      </c>
      <c r="H1135" s="117"/>
      <c r="I1135" s="112"/>
      <c r="J1135" s="113">
        <f>+VLOOKUP(C1135,'[8]Resumen Peso'!$B$1:$D$65536,3,0)</f>
        <v>15756.59292418141</v>
      </c>
      <c r="N1135" s="83"/>
      <c r="O1135" s="83"/>
      <c r="P1135" s="83"/>
      <c r="Q1135" s="83"/>
      <c r="R1135" s="83"/>
    </row>
    <row r="1136" spans="1:18" x14ac:dyDescent="0.2">
      <c r="A1136" s="104"/>
      <c r="B1136" s="105">
        <f t="shared" si="17"/>
        <v>1120</v>
      </c>
      <c r="C1136" s="106" t="s">
        <v>1163</v>
      </c>
      <c r="D1136" s="107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108" t="s">
        <v>44</v>
      </c>
      <c r="F1136" s="109">
        <v>0</v>
      </c>
      <c r="G1136" s="110">
        <f>VLOOKUP(C1136,'[8]Resumen Peso'!$B$1:$D$65536,3,0)*$C$14</f>
        <v>27991.338050291633</v>
      </c>
      <c r="H1136" s="117"/>
      <c r="I1136" s="112"/>
      <c r="J1136" s="113">
        <f>+VLOOKUP(C1136,'[8]Resumen Peso'!$B$1:$D$65536,3,0)</f>
        <v>17379.521995372095</v>
      </c>
      <c r="N1136" s="83"/>
      <c r="O1136" s="83"/>
      <c r="P1136" s="83"/>
      <c r="Q1136" s="83"/>
      <c r="R1136" s="83"/>
    </row>
    <row r="1137" spans="1:18" x14ac:dyDescent="0.2">
      <c r="A1137" s="104"/>
      <c r="B1137" s="105">
        <f t="shared" si="17"/>
        <v>1121</v>
      </c>
      <c r="C1137" s="106" t="s">
        <v>1164</v>
      </c>
      <c r="D1137" s="107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108" t="s">
        <v>44</v>
      </c>
      <c r="F1137" s="109">
        <v>0</v>
      </c>
      <c r="G1137" s="110">
        <f>VLOOKUP(C1137,'[8]Resumen Peso'!$B$1:$D$65536,3,0)*$C$14</f>
        <v>13177.393571229248</v>
      </c>
      <c r="H1137" s="117"/>
      <c r="I1137" s="112"/>
      <c r="J1137" s="113">
        <f>+VLOOKUP(C1137,'[8]Resumen Peso'!$B$1:$D$65536,3,0)</f>
        <v>8181.702532454231</v>
      </c>
      <c r="N1137" s="83"/>
      <c r="O1137" s="83"/>
      <c r="P1137" s="83"/>
      <c r="Q1137" s="83"/>
      <c r="R1137" s="83"/>
    </row>
    <row r="1138" spans="1:18" x14ac:dyDescent="0.2">
      <c r="A1138" s="104"/>
      <c r="B1138" s="105">
        <f t="shared" si="17"/>
        <v>1122</v>
      </c>
      <c r="C1138" s="106" t="s">
        <v>1165</v>
      </c>
      <c r="D1138" s="107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108" t="s">
        <v>44</v>
      </c>
      <c r="F1138" s="109">
        <v>0</v>
      </c>
      <c r="G1138" s="110">
        <f>VLOOKUP(C1138,'[8]Resumen Peso'!$B$1:$D$65536,3,0)*$C$14</f>
        <v>15076.837689604634</v>
      </c>
      <c r="H1138" s="117"/>
      <c r="I1138" s="112"/>
      <c r="J1138" s="113">
        <f>+VLOOKUP(C1138,'[8]Resumen Peso'!$B$1:$D$65536,3,0)</f>
        <v>9361.0470416368225</v>
      </c>
      <c r="N1138" s="83"/>
      <c r="O1138" s="83"/>
      <c r="P1138" s="83"/>
      <c r="Q1138" s="83"/>
      <c r="R1138" s="83"/>
    </row>
    <row r="1139" spans="1:18" x14ac:dyDescent="0.2">
      <c r="A1139" s="104"/>
      <c r="B1139" s="105">
        <f t="shared" si="17"/>
        <v>1123</v>
      </c>
      <c r="C1139" s="106" t="s">
        <v>1166</v>
      </c>
      <c r="D1139" s="107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108" t="s">
        <v>44</v>
      </c>
      <c r="F1139" s="109">
        <v>0</v>
      </c>
      <c r="G1139" s="110">
        <f>VLOOKUP(C1139,'[8]Resumen Peso'!$B$1:$D$65536,3,0)*$C$14</f>
        <v>16959.322485494526</v>
      </c>
      <c r="H1139" s="117"/>
      <c r="I1139" s="112"/>
      <c r="J1139" s="113">
        <f>+VLOOKUP(C1139,'[8]Resumen Peso'!$B$1:$D$65536,3,0)</f>
        <v>10529.861689130285</v>
      </c>
      <c r="N1139" s="83"/>
      <c r="O1139" s="83"/>
      <c r="P1139" s="83"/>
      <c r="Q1139" s="83"/>
      <c r="R1139" s="83"/>
    </row>
    <row r="1140" spans="1:18" x14ac:dyDescent="0.2">
      <c r="A1140" s="104"/>
      <c r="B1140" s="105">
        <f t="shared" si="17"/>
        <v>1124</v>
      </c>
      <c r="C1140" s="106" t="s">
        <v>1167</v>
      </c>
      <c r="D1140" s="107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108" t="s">
        <v>44</v>
      </c>
      <c r="F1140" s="109">
        <v>0</v>
      </c>
      <c r="G1140" s="110">
        <f>VLOOKUP(C1140,'[8]Resumen Peso'!$B$1:$D$65536,3,0)*$C$14</f>
        <v>18824.847958898925</v>
      </c>
      <c r="H1140" s="117"/>
      <c r="I1140" s="112"/>
      <c r="J1140" s="113">
        <f>+VLOOKUP(C1140,'[8]Resumen Peso'!$B$1:$D$65536,3,0)</f>
        <v>11688.146474934616</v>
      </c>
      <c r="N1140" s="83"/>
      <c r="O1140" s="83"/>
      <c r="P1140" s="83"/>
      <c r="Q1140" s="83"/>
      <c r="R1140" s="83"/>
    </row>
    <row r="1141" spans="1:18" x14ac:dyDescent="0.2">
      <c r="A1141" s="104"/>
      <c r="B1141" s="105">
        <f t="shared" si="17"/>
        <v>1125</v>
      </c>
      <c r="C1141" s="106" t="s">
        <v>1168</v>
      </c>
      <c r="D1141" s="107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108" t="s">
        <v>44</v>
      </c>
      <c r="F1141" s="109">
        <v>0</v>
      </c>
      <c r="G1141" s="110">
        <f>VLOOKUP(C1141,'[8]Resumen Peso'!$B$1:$D$65536,3,0)*$C$14</f>
        <v>20690.373432303324</v>
      </c>
      <c r="H1141" s="117"/>
      <c r="I1141" s="112"/>
      <c r="J1141" s="113">
        <f>+VLOOKUP(C1141,'[8]Resumen Peso'!$B$1:$D$65536,3,0)</f>
        <v>12846.431260738947</v>
      </c>
      <c r="N1141" s="83"/>
      <c r="O1141" s="83"/>
      <c r="P1141" s="83"/>
      <c r="Q1141" s="83"/>
      <c r="R1141" s="83"/>
    </row>
    <row r="1142" spans="1:18" x14ac:dyDescent="0.2">
      <c r="A1142" s="104"/>
      <c r="B1142" s="105">
        <f t="shared" si="17"/>
        <v>1126</v>
      </c>
      <c r="C1142" s="106" t="s">
        <v>1169</v>
      </c>
      <c r="D1142" s="107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108" t="s">
        <v>44</v>
      </c>
      <c r="F1142" s="109">
        <v>0</v>
      </c>
      <c r="G1142" s="110">
        <f>VLOOKUP(C1142,'[8]Resumen Peso'!$B$1:$D$65536,3,0)*$C$14</f>
        <v>23195.570631215603</v>
      </c>
      <c r="H1142" s="117"/>
      <c r="I1142" s="112"/>
      <c r="J1142" s="113">
        <f>+VLOOKUP(C1142,'[8]Resumen Peso'!$B$1:$D$65536,3,0)</f>
        <v>14401.881369733896</v>
      </c>
      <c r="N1142" s="83"/>
      <c r="O1142" s="83"/>
      <c r="P1142" s="83"/>
      <c r="Q1142" s="83"/>
      <c r="R1142" s="83"/>
    </row>
    <row r="1143" spans="1:18" x14ac:dyDescent="0.2">
      <c r="A1143" s="104"/>
      <c r="B1143" s="105">
        <f t="shared" si="17"/>
        <v>1127</v>
      </c>
      <c r="C1143" s="106" t="s">
        <v>1170</v>
      </c>
      <c r="D1143" s="107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108" t="s">
        <v>44</v>
      </c>
      <c r="F1143" s="109">
        <v>0</v>
      </c>
      <c r="G1143" s="110">
        <f>VLOOKUP(C1143,'[8]Resumen Peso'!$B$1:$D$65536,3,0)*$C$14</f>
        <v>25744.251532980692</v>
      </c>
      <c r="H1143" s="117"/>
      <c r="I1143" s="112"/>
      <c r="J1143" s="113">
        <f>+VLOOKUP(C1143,'[8]Resumen Peso'!$B$1:$D$65536,3,0)</f>
        <v>15984.330044099772</v>
      </c>
      <c r="N1143" s="83"/>
      <c r="O1143" s="83"/>
      <c r="P1143" s="83"/>
      <c r="Q1143" s="83"/>
      <c r="R1143" s="83"/>
    </row>
    <row r="1144" spans="1:18" x14ac:dyDescent="0.2">
      <c r="A1144" s="104"/>
      <c r="B1144" s="105">
        <f t="shared" si="17"/>
        <v>1128</v>
      </c>
      <c r="C1144" s="106" t="s">
        <v>1171</v>
      </c>
      <c r="D1144" s="107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108" t="s">
        <v>44</v>
      </c>
      <c r="F1144" s="109">
        <v>0</v>
      </c>
      <c r="G1144" s="110">
        <f>VLOOKUP(C1144,'[8]Resumen Peso'!$B$1:$D$65536,3,0)*$C$14</f>
        <v>28292.932434745777</v>
      </c>
      <c r="H1144" s="117"/>
      <c r="I1144" s="112"/>
      <c r="J1144" s="113">
        <f>+VLOOKUP(C1144,'[8]Resumen Peso'!$B$1:$D$65536,3,0)</f>
        <v>17566.778718465648</v>
      </c>
      <c r="N1144" s="83"/>
      <c r="O1144" s="83"/>
      <c r="P1144" s="83"/>
      <c r="Q1144" s="83"/>
      <c r="R1144" s="83"/>
    </row>
    <row r="1145" spans="1:18" x14ac:dyDescent="0.2">
      <c r="A1145" s="104"/>
      <c r="B1145" s="105">
        <f t="shared" si="17"/>
        <v>1129</v>
      </c>
      <c r="C1145" s="106" t="s">
        <v>1172</v>
      </c>
      <c r="D1145" s="107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108" t="s">
        <v>44</v>
      </c>
      <c r="F1145" s="109">
        <v>0</v>
      </c>
      <c r="G1145" s="110">
        <f>VLOOKUP(C1145,'[8]Resumen Peso'!$B$1:$D$65536,3,0)*$C$14</f>
        <v>31302.229484938962</v>
      </c>
      <c r="H1145" s="117"/>
      <c r="I1145" s="112"/>
      <c r="J1145" s="113">
        <f>+VLOOKUP(C1145,'[8]Resumen Peso'!$B$1:$D$65536,3,0)</f>
        <v>19435.219025980561</v>
      </c>
      <c r="N1145" s="83"/>
      <c r="O1145" s="83"/>
      <c r="P1145" s="83"/>
      <c r="Q1145" s="83"/>
      <c r="R1145" s="83"/>
    </row>
    <row r="1146" spans="1:18" x14ac:dyDescent="0.2">
      <c r="A1146" s="104"/>
      <c r="B1146" s="105">
        <f t="shared" si="17"/>
        <v>1130</v>
      </c>
      <c r="C1146" s="106" t="s">
        <v>1173</v>
      </c>
      <c r="D1146" s="107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108" t="s">
        <v>44</v>
      </c>
      <c r="F1146" s="109">
        <v>0</v>
      </c>
      <c r="G1146" s="110">
        <f>VLOOKUP(C1146,'[8]Resumen Peso'!$B$1:$D$65536,3,0)*$C$14</f>
        <v>34857.716575655861</v>
      </c>
      <c r="H1146" s="117"/>
      <c r="I1146" s="112"/>
      <c r="J1146" s="113">
        <f>+VLOOKUP(C1146,'[8]Resumen Peso'!$B$1:$D$65536,3,0)</f>
        <v>21642.782879711092</v>
      </c>
      <c r="N1146" s="83"/>
      <c r="O1146" s="83"/>
      <c r="P1146" s="83"/>
      <c r="Q1146" s="83"/>
      <c r="R1146" s="83"/>
    </row>
    <row r="1147" spans="1:18" x14ac:dyDescent="0.2">
      <c r="A1147" s="104"/>
      <c r="B1147" s="105">
        <f t="shared" si="17"/>
        <v>1131</v>
      </c>
      <c r="C1147" s="106" t="s">
        <v>1174</v>
      </c>
      <c r="D1147" s="107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108" t="s">
        <v>44</v>
      </c>
      <c r="F1147" s="109">
        <v>0</v>
      </c>
      <c r="G1147" s="110">
        <f>VLOOKUP(C1147,'[8]Resumen Peso'!$B$1:$D$65536,3,0)*$C$14</f>
        <v>39040.64256473456</v>
      </c>
      <c r="H1147" s="117"/>
      <c r="I1147" s="112"/>
      <c r="J1147" s="113">
        <f>+VLOOKUP(C1147,'[8]Resumen Peso'!$B$1:$D$65536,3,0)</f>
        <v>24239.916825276425</v>
      </c>
      <c r="N1147" s="83"/>
      <c r="O1147" s="83"/>
      <c r="P1147" s="83"/>
      <c r="Q1147" s="83"/>
      <c r="R1147" s="83"/>
    </row>
    <row r="1148" spans="1:18" x14ac:dyDescent="0.2">
      <c r="A1148" s="104"/>
      <c r="B1148" s="105">
        <f t="shared" si="17"/>
        <v>1132</v>
      </c>
      <c r="C1148" s="106" t="s">
        <v>1175</v>
      </c>
      <c r="D1148" s="107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108" t="s">
        <v>44</v>
      </c>
      <c r="F1148" s="109">
        <v>0</v>
      </c>
      <c r="G1148" s="110">
        <f>VLOOKUP(C1148,'[8]Resumen Peso'!$B$1:$D$65536,3,0)*$C$14</f>
        <v>40303.642209420301</v>
      </c>
      <c r="H1148" s="117"/>
      <c r="I1148" s="112"/>
      <c r="J1148" s="113">
        <f>+VLOOKUP(C1148,'[8]Resumen Peso'!$B$1:$D$65536,3,0)</f>
        <v>25024.099777356998</v>
      </c>
      <c r="N1148" s="83"/>
      <c r="O1148" s="83"/>
      <c r="P1148" s="83"/>
      <c r="Q1148" s="83"/>
      <c r="R1148" s="83"/>
    </row>
    <row r="1149" spans="1:18" x14ac:dyDescent="0.2">
      <c r="A1149" s="104"/>
      <c r="B1149" s="105">
        <f t="shared" si="17"/>
        <v>1133</v>
      </c>
      <c r="C1149" s="106" t="s">
        <v>1176</v>
      </c>
      <c r="D1149" s="107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108" t="s">
        <v>44</v>
      </c>
      <c r="F1149" s="109">
        <v>0</v>
      </c>
      <c r="G1149" s="110">
        <f>VLOOKUP(C1149,'[8]Resumen Peso'!$B$1:$D$65536,3,0)*$C$14</f>
        <v>44931.596666020399</v>
      </c>
      <c r="H1149" s="117"/>
      <c r="I1149" s="112"/>
      <c r="J1149" s="113">
        <f>+VLOOKUP(C1149,'[8]Resumen Peso'!$B$1:$D$65536,3,0)</f>
        <v>27897.547131947598</v>
      </c>
      <c r="N1149" s="83"/>
      <c r="O1149" s="83"/>
      <c r="P1149" s="83"/>
      <c r="Q1149" s="83"/>
      <c r="R1149" s="83"/>
    </row>
    <row r="1150" spans="1:18" x14ac:dyDescent="0.2">
      <c r="A1150" s="104"/>
      <c r="B1150" s="105">
        <f t="shared" si="17"/>
        <v>1134</v>
      </c>
      <c r="C1150" s="106" t="s">
        <v>1177</v>
      </c>
      <c r="D1150" s="107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108" t="s">
        <v>44</v>
      </c>
      <c r="F1150" s="109">
        <v>0</v>
      </c>
      <c r="G1150" s="110">
        <f>VLOOKUP(C1150,'[8]Resumen Peso'!$B$1:$D$65536,3,0)*$C$14</f>
        <v>49559.551122620498</v>
      </c>
      <c r="H1150" s="117"/>
      <c r="I1150" s="112"/>
      <c r="J1150" s="113">
        <f>+VLOOKUP(C1150,'[8]Resumen Peso'!$B$1:$D$65536,3,0)</f>
        <v>30770.994486538199</v>
      </c>
      <c r="N1150" s="83"/>
      <c r="O1150" s="83"/>
      <c r="P1150" s="83"/>
      <c r="Q1150" s="83"/>
      <c r="R1150" s="83"/>
    </row>
    <row r="1151" spans="1:18" x14ac:dyDescent="0.2">
      <c r="A1151" s="104"/>
      <c r="B1151" s="105">
        <f t="shared" si="17"/>
        <v>1135</v>
      </c>
      <c r="C1151" s="106" t="s">
        <v>1178</v>
      </c>
      <c r="D1151" s="107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108" t="s">
        <v>44</v>
      </c>
      <c r="F1151" s="109">
        <v>0</v>
      </c>
      <c r="G1151" s="110">
        <f>VLOOKUP(C1151,'[8]Resumen Peso'!$B$1:$D$65536,3,0)*$C$14</f>
        <v>12357.520275334147</v>
      </c>
      <c r="H1151" s="117"/>
      <c r="I1151" s="112"/>
      <c r="J1151" s="113">
        <f>+VLOOKUP(C1151,'[8]Resumen Peso'!$B$1:$D$65536,3,0)</f>
        <v>7672.6519842515654</v>
      </c>
      <c r="N1151" s="83"/>
      <c r="O1151" s="83"/>
      <c r="P1151" s="83"/>
      <c r="Q1151" s="83"/>
      <c r="R1151" s="83"/>
    </row>
    <row r="1152" spans="1:18" x14ac:dyDescent="0.2">
      <c r="A1152" s="104"/>
      <c r="B1152" s="105">
        <f t="shared" si="17"/>
        <v>1136</v>
      </c>
      <c r="C1152" s="106" t="s">
        <v>1179</v>
      </c>
      <c r="D1152" s="107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108" t="s">
        <v>44</v>
      </c>
      <c r="F1152" s="109">
        <v>0</v>
      </c>
      <c r="G1152" s="110">
        <f>VLOOKUP(C1152,'[8]Resumen Peso'!$B$1:$D$65536,3,0)*$C$14</f>
        <v>14138.784459166096</v>
      </c>
      <c r="H1152" s="117"/>
      <c r="I1152" s="112"/>
      <c r="J1152" s="113">
        <f>+VLOOKUP(C1152,'[8]Resumen Peso'!$B$1:$D$65536,3,0)</f>
        <v>8778.6198378373756</v>
      </c>
      <c r="N1152" s="83"/>
      <c r="O1152" s="83"/>
      <c r="P1152" s="83"/>
      <c r="Q1152" s="83"/>
      <c r="R1152" s="83"/>
    </row>
    <row r="1153" spans="1:18" x14ac:dyDescent="0.2">
      <c r="A1153" s="104"/>
      <c r="B1153" s="105">
        <f t="shared" si="17"/>
        <v>1137</v>
      </c>
      <c r="C1153" s="106" t="s">
        <v>1180</v>
      </c>
      <c r="D1153" s="107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108" t="s">
        <v>44</v>
      </c>
      <c r="F1153" s="109">
        <v>0</v>
      </c>
      <c r="G1153" s="110">
        <f>VLOOKUP(C1153,'[8]Resumen Peso'!$B$1:$D$65536,3,0)*$C$14</f>
        <v>15904.144498499547</v>
      </c>
      <c r="H1153" s="117"/>
      <c r="I1153" s="112"/>
      <c r="J1153" s="113">
        <f>+VLOOKUP(C1153,'[8]Resumen Peso'!$B$1:$D$65536,3,0)</f>
        <v>9874.7129784447425</v>
      </c>
      <c r="N1153" s="83"/>
      <c r="O1153" s="83"/>
      <c r="P1153" s="83"/>
      <c r="Q1153" s="83"/>
      <c r="R1153" s="83"/>
    </row>
    <row r="1154" spans="1:18" x14ac:dyDescent="0.2">
      <c r="A1154" s="104"/>
      <c r="B1154" s="105">
        <f t="shared" si="17"/>
        <v>1138</v>
      </c>
      <c r="C1154" s="106" t="s">
        <v>1181</v>
      </c>
      <c r="D1154" s="107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108" t="s">
        <v>44</v>
      </c>
      <c r="F1154" s="109">
        <v>0</v>
      </c>
      <c r="G1154" s="110">
        <f>VLOOKUP(C1154,'[8]Resumen Peso'!$B$1:$D$65536,3,0)*$C$14</f>
        <v>17653.600393334498</v>
      </c>
      <c r="H1154" s="117"/>
      <c r="I1154" s="112"/>
      <c r="J1154" s="113">
        <f>+VLOOKUP(C1154,'[8]Resumen Peso'!$B$1:$D$65536,3,0)</f>
        <v>10960.931406073665</v>
      </c>
      <c r="N1154" s="83"/>
      <c r="O1154" s="83"/>
      <c r="P1154" s="83"/>
      <c r="Q1154" s="83"/>
      <c r="R1154" s="83"/>
    </row>
    <row r="1155" spans="1:18" x14ac:dyDescent="0.2">
      <c r="A1155" s="104"/>
      <c r="B1155" s="105">
        <f t="shared" si="17"/>
        <v>1139</v>
      </c>
      <c r="C1155" s="106" t="s">
        <v>1182</v>
      </c>
      <c r="D1155" s="107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108" t="s">
        <v>44</v>
      </c>
      <c r="F1155" s="109">
        <v>0</v>
      </c>
      <c r="G1155" s="110">
        <f>VLOOKUP(C1155,'[8]Resumen Peso'!$B$1:$D$65536,3,0)*$C$14</f>
        <v>19403.056288169446</v>
      </c>
      <c r="H1155" s="117"/>
      <c r="I1155" s="112"/>
      <c r="J1155" s="113">
        <f>+VLOOKUP(C1155,'[8]Resumen Peso'!$B$1:$D$65536,3,0)</f>
        <v>12047.149833702586</v>
      </c>
      <c r="N1155" s="83"/>
      <c r="O1155" s="83"/>
      <c r="P1155" s="83"/>
      <c r="Q1155" s="83"/>
      <c r="R1155" s="83"/>
    </row>
    <row r="1156" spans="1:18" x14ac:dyDescent="0.2">
      <c r="A1156" s="104"/>
      <c r="B1156" s="105">
        <f t="shared" si="17"/>
        <v>1140</v>
      </c>
      <c r="C1156" s="106" t="s">
        <v>1183</v>
      </c>
      <c r="D1156" s="107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108" t="s">
        <v>44</v>
      </c>
      <c r="F1156" s="109">
        <v>0</v>
      </c>
      <c r="G1156" s="110">
        <f>VLOOKUP(C1156,'[8]Resumen Peso'!$B$1:$D$65536,3,0)*$C$14</f>
        <v>21752.384705198801</v>
      </c>
      <c r="H1156" s="117"/>
      <c r="I1156" s="112"/>
      <c r="J1156" s="113">
        <f>+VLOOKUP(C1156,'[8]Resumen Peso'!$B$1:$D$65536,3,0)</f>
        <v>13505.822685452486</v>
      </c>
      <c r="N1156" s="83"/>
      <c r="O1156" s="83"/>
      <c r="P1156" s="83"/>
      <c r="Q1156" s="83"/>
      <c r="R1156" s="83"/>
    </row>
    <row r="1157" spans="1:18" x14ac:dyDescent="0.2">
      <c r="A1157" s="104"/>
      <c r="B1157" s="105">
        <f t="shared" si="17"/>
        <v>1141</v>
      </c>
      <c r="C1157" s="106" t="s">
        <v>1184</v>
      </c>
      <c r="D1157" s="107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108" t="s">
        <v>44</v>
      </c>
      <c r="F1157" s="109">
        <v>0</v>
      </c>
      <c r="G1157" s="110">
        <f>VLOOKUP(C1157,'[8]Resumen Peso'!$B$1:$D$65536,3,0)*$C$14</f>
        <v>24142.491348722309</v>
      </c>
      <c r="H1157" s="117"/>
      <c r="I1157" s="112"/>
      <c r="J1157" s="113">
        <f>+VLOOKUP(C1157,'[8]Resumen Peso'!$B$1:$D$65536,3,0)</f>
        <v>14989.814301279119</v>
      </c>
      <c r="N1157" s="83"/>
      <c r="O1157" s="83"/>
      <c r="P1157" s="83"/>
      <c r="Q1157" s="83"/>
      <c r="R1157" s="83"/>
    </row>
    <row r="1158" spans="1:18" x14ac:dyDescent="0.2">
      <c r="A1158" s="104"/>
      <c r="B1158" s="105">
        <f t="shared" si="17"/>
        <v>1142</v>
      </c>
      <c r="C1158" s="106" t="s">
        <v>1185</v>
      </c>
      <c r="D1158" s="107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108" t="s">
        <v>44</v>
      </c>
      <c r="F1158" s="109">
        <v>0</v>
      </c>
      <c r="G1158" s="110">
        <f>VLOOKUP(C1158,'[8]Resumen Peso'!$B$1:$D$65536,3,0)*$C$14</f>
        <v>26532.597992245817</v>
      </c>
      <c r="H1158" s="117"/>
      <c r="I1158" s="112"/>
      <c r="J1158" s="113">
        <f>+VLOOKUP(C1158,'[8]Resumen Peso'!$B$1:$D$65536,3,0)</f>
        <v>16473.80591710575</v>
      </c>
      <c r="N1158" s="83"/>
      <c r="O1158" s="83"/>
      <c r="P1158" s="83"/>
      <c r="Q1158" s="83"/>
      <c r="R1158" s="83"/>
    </row>
    <row r="1159" spans="1:18" x14ac:dyDescent="0.2">
      <c r="A1159" s="104"/>
      <c r="B1159" s="105">
        <f t="shared" si="17"/>
        <v>1143</v>
      </c>
      <c r="C1159" s="106" t="s">
        <v>1186</v>
      </c>
      <c r="D1159" s="107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108" t="s">
        <v>44</v>
      </c>
      <c r="F1159" s="109">
        <v>0</v>
      </c>
      <c r="G1159" s="110">
        <f>VLOOKUP(C1159,'[8]Resumen Peso'!$B$1:$D$65536,3,0)*$C$14</f>
        <v>29354.66209098067</v>
      </c>
      <c r="H1159" s="117"/>
      <c r="I1159" s="112"/>
      <c r="J1159" s="113">
        <f>+VLOOKUP(C1159,'[8]Resumen Peso'!$B$1:$D$65536,3,0)</f>
        <v>18225.995290410872</v>
      </c>
      <c r="N1159" s="83"/>
      <c r="O1159" s="83"/>
      <c r="P1159" s="83"/>
      <c r="Q1159" s="83"/>
      <c r="R1159" s="83"/>
    </row>
    <row r="1160" spans="1:18" x14ac:dyDescent="0.2">
      <c r="A1160" s="104"/>
      <c r="B1160" s="105">
        <f t="shared" si="17"/>
        <v>1144</v>
      </c>
      <c r="C1160" s="106" t="s">
        <v>1187</v>
      </c>
      <c r="D1160" s="107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108" t="s">
        <v>44</v>
      </c>
      <c r="F1160" s="109">
        <v>0</v>
      </c>
      <c r="G1160" s="110">
        <f>VLOOKUP(C1160,'[8]Resumen Peso'!$B$1:$D$65536,3,0)*$C$14</f>
        <v>32688.93328617001</v>
      </c>
      <c r="H1160" s="117"/>
      <c r="I1160" s="112"/>
      <c r="J1160" s="113">
        <f>+VLOOKUP(C1160,'[8]Resumen Peso'!$B$1:$D$65536,3,0)</f>
        <v>20296.208563931927</v>
      </c>
      <c r="N1160" s="83"/>
      <c r="O1160" s="83"/>
      <c r="P1160" s="83"/>
      <c r="Q1160" s="83"/>
      <c r="R1160" s="83"/>
    </row>
    <row r="1161" spans="1:18" x14ac:dyDescent="0.2">
      <c r="A1161" s="104"/>
      <c r="B1161" s="105">
        <f t="shared" si="17"/>
        <v>1145</v>
      </c>
      <c r="C1161" s="106" t="s">
        <v>1188</v>
      </c>
      <c r="D1161" s="107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108" t="s">
        <v>44</v>
      </c>
      <c r="F1161" s="109">
        <v>0</v>
      </c>
      <c r="G1161" s="110">
        <f>VLOOKUP(C1161,'[8]Resumen Peso'!$B$1:$D$65536,3,0)*$C$14</f>
        <v>36611.605280510412</v>
      </c>
      <c r="H1161" s="117"/>
      <c r="I1161" s="112"/>
      <c r="J1161" s="113">
        <f>+VLOOKUP(C1161,'[8]Resumen Peso'!$B$1:$D$65536,3,0)</f>
        <v>22731.75359160376</v>
      </c>
      <c r="N1161" s="83"/>
      <c r="O1161" s="83"/>
      <c r="P1161" s="83"/>
      <c r="Q1161" s="83"/>
      <c r="R1161" s="83"/>
    </row>
    <row r="1162" spans="1:18" x14ac:dyDescent="0.2">
      <c r="A1162" s="104"/>
      <c r="B1162" s="105">
        <f t="shared" si="17"/>
        <v>1146</v>
      </c>
      <c r="C1162" s="106" t="s">
        <v>1189</v>
      </c>
      <c r="D1162" s="107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108" t="s">
        <v>44</v>
      </c>
      <c r="F1162" s="109">
        <v>0</v>
      </c>
      <c r="G1162" s="110">
        <f>VLOOKUP(C1162,'[8]Resumen Peso'!$B$1:$D$65536,3,0)*$C$14</f>
        <v>37796.023400268205</v>
      </c>
      <c r="H1162" s="117"/>
      <c r="I1162" s="112"/>
      <c r="J1162" s="113">
        <f>+VLOOKUP(C1162,'[8]Resumen Peso'!$B$1:$D$65536,3,0)</f>
        <v>23467.146116500702</v>
      </c>
      <c r="N1162" s="83"/>
      <c r="O1162" s="83"/>
      <c r="P1162" s="83"/>
      <c r="Q1162" s="83"/>
      <c r="R1162" s="83"/>
    </row>
    <row r="1163" spans="1:18" x14ac:dyDescent="0.2">
      <c r="A1163" s="104"/>
      <c r="B1163" s="105">
        <f t="shared" si="17"/>
        <v>1147</v>
      </c>
      <c r="C1163" s="106" t="s">
        <v>1190</v>
      </c>
      <c r="D1163" s="107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108" t="s">
        <v>44</v>
      </c>
      <c r="F1163" s="109">
        <v>0</v>
      </c>
      <c r="G1163" s="110">
        <f>VLOOKUP(C1163,'[8]Resumen Peso'!$B$1:$D$65536,3,0)*$C$14</f>
        <v>42136.035005873135</v>
      </c>
      <c r="H1163" s="117"/>
      <c r="I1163" s="112"/>
      <c r="J1163" s="113">
        <f>+VLOOKUP(C1163,'[8]Resumen Peso'!$B$1:$D$65536,3,0)</f>
        <v>26161.812838908252</v>
      </c>
      <c r="N1163" s="83"/>
      <c r="O1163" s="83"/>
      <c r="P1163" s="83"/>
      <c r="Q1163" s="83"/>
      <c r="R1163" s="83"/>
    </row>
    <row r="1164" spans="1:18" x14ac:dyDescent="0.2">
      <c r="A1164" s="104"/>
      <c r="B1164" s="105">
        <f t="shared" si="17"/>
        <v>1148</v>
      </c>
      <c r="C1164" s="106" t="s">
        <v>1191</v>
      </c>
      <c r="D1164" s="107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108" t="s">
        <v>44</v>
      </c>
      <c r="F1164" s="109">
        <v>0</v>
      </c>
      <c r="G1164" s="110">
        <f>VLOOKUP(C1164,'[8]Resumen Peso'!$B$1:$D$65536,3,0)*$C$14</f>
        <v>46476.046611478072</v>
      </c>
      <c r="H1164" s="117"/>
      <c r="I1164" s="112"/>
      <c r="J1164" s="113">
        <f>+VLOOKUP(C1164,'[8]Resumen Peso'!$B$1:$D$65536,3,0)</f>
        <v>28856.479561315802</v>
      </c>
      <c r="N1164" s="83"/>
      <c r="O1164" s="83"/>
      <c r="P1164" s="83"/>
      <c r="Q1164" s="83"/>
      <c r="R1164" s="83"/>
    </row>
    <row r="1165" spans="1:18" x14ac:dyDescent="0.2">
      <c r="A1165" s="104"/>
      <c r="B1165" s="105">
        <f t="shared" si="17"/>
        <v>1149</v>
      </c>
      <c r="C1165" s="106" t="s">
        <v>1192</v>
      </c>
      <c r="D1165" s="107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108" t="s">
        <v>44</v>
      </c>
      <c r="F1165" s="109">
        <v>0</v>
      </c>
      <c r="G1165" s="110">
        <f>VLOOKUP(C1165,'[8]Resumen Peso'!$B$1:$D$65536,3,0)*$C$14</f>
        <v>11029.79343930605</v>
      </c>
      <c r="H1165" s="117"/>
      <c r="I1165" s="112"/>
      <c r="J1165" s="113">
        <f>+VLOOKUP(C1165,'[8]Resumen Peso'!$B$1:$D$65536,3,0)</f>
        <v>6848.2806123243945</v>
      </c>
      <c r="N1165" s="83"/>
      <c r="O1165" s="83"/>
      <c r="P1165" s="83"/>
      <c r="Q1165" s="83"/>
      <c r="R1165" s="83"/>
    </row>
    <row r="1166" spans="1:18" x14ac:dyDescent="0.2">
      <c r="A1166" s="104"/>
      <c r="B1166" s="105">
        <f t="shared" si="17"/>
        <v>1150</v>
      </c>
      <c r="C1166" s="106" t="s">
        <v>1193</v>
      </c>
      <c r="D1166" s="107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108" t="s">
        <v>44</v>
      </c>
      <c r="F1166" s="109">
        <v>0</v>
      </c>
      <c r="G1166" s="110">
        <f>VLOOKUP(C1166,'[8]Resumen Peso'!$B$1:$D$65536,3,0)*$C$14</f>
        <v>12619.673574701515</v>
      </c>
      <c r="H1166" s="117"/>
      <c r="I1166" s="112"/>
      <c r="J1166" s="113">
        <f>+VLOOKUP(C1166,'[8]Resumen Peso'!$B$1:$D$65536,3,0)</f>
        <v>7835.4201600468296</v>
      </c>
      <c r="N1166" s="83"/>
      <c r="O1166" s="83"/>
      <c r="P1166" s="83"/>
      <c r="Q1166" s="83"/>
      <c r="R1166" s="83"/>
    </row>
    <row r="1167" spans="1:18" x14ac:dyDescent="0.2">
      <c r="A1167" s="104"/>
      <c r="B1167" s="105">
        <f t="shared" si="17"/>
        <v>1151</v>
      </c>
      <c r="C1167" s="106" t="s">
        <v>1194</v>
      </c>
      <c r="D1167" s="107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108" t="s">
        <v>44</v>
      </c>
      <c r="F1167" s="109">
        <v>0</v>
      </c>
      <c r="G1167" s="110">
        <f>VLOOKUP(C1167,'[8]Resumen Peso'!$B$1:$D$65536,3,0)*$C$14</f>
        <v>14195.358351745237</v>
      </c>
      <c r="H1167" s="117"/>
      <c r="I1167" s="112"/>
      <c r="J1167" s="113">
        <f>+VLOOKUP(C1167,'[8]Resumen Peso'!$B$1:$D$65536,3,0)</f>
        <v>8813.7459618074572</v>
      </c>
      <c r="N1167" s="83"/>
      <c r="O1167" s="83"/>
      <c r="P1167" s="83"/>
      <c r="Q1167" s="83"/>
      <c r="R1167" s="83"/>
    </row>
    <row r="1168" spans="1:18" x14ac:dyDescent="0.2">
      <c r="A1168" s="104"/>
      <c r="B1168" s="105">
        <f t="shared" si="17"/>
        <v>1152</v>
      </c>
      <c r="C1168" s="106" t="s">
        <v>1195</v>
      </c>
      <c r="D1168" s="107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108" t="s">
        <v>44</v>
      </c>
      <c r="F1168" s="109">
        <v>0</v>
      </c>
      <c r="G1168" s="110">
        <f>VLOOKUP(C1168,'[8]Resumen Peso'!$B$1:$D$65536,3,0)*$C$14</f>
        <v>15756.847770437214</v>
      </c>
      <c r="H1168" s="117"/>
      <c r="I1168" s="112"/>
      <c r="J1168" s="113">
        <f>+VLOOKUP(C1168,'[8]Resumen Peso'!$B$1:$D$65536,3,0)</f>
        <v>9783.2580176062784</v>
      </c>
      <c r="N1168" s="83"/>
      <c r="O1168" s="83"/>
      <c r="P1168" s="83"/>
      <c r="Q1168" s="83"/>
      <c r="R1168" s="83"/>
    </row>
    <row r="1169" spans="1:18" x14ac:dyDescent="0.2">
      <c r="A1169" s="104"/>
      <c r="B1169" s="105">
        <f t="shared" si="17"/>
        <v>1153</v>
      </c>
      <c r="C1169" s="106" t="s">
        <v>1196</v>
      </c>
      <c r="D1169" s="107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108" t="s">
        <v>44</v>
      </c>
      <c r="F1169" s="109">
        <v>0</v>
      </c>
      <c r="G1169" s="110">
        <f>VLOOKUP(C1169,'[8]Resumen Peso'!$B$1:$D$65536,3,0)*$C$14</f>
        <v>17318.33718912919</v>
      </c>
      <c r="H1169" s="117"/>
      <c r="I1169" s="112"/>
      <c r="J1169" s="113">
        <f>+VLOOKUP(C1169,'[8]Resumen Peso'!$B$1:$D$65536,3,0)</f>
        <v>10752.770073405098</v>
      </c>
      <c r="N1169" s="83"/>
      <c r="O1169" s="83"/>
      <c r="P1169" s="83"/>
      <c r="Q1169" s="83"/>
      <c r="R1169" s="83"/>
    </row>
    <row r="1170" spans="1:18" x14ac:dyDescent="0.2">
      <c r="A1170" s="104"/>
      <c r="B1170" s="105">
        <f t="shared" ref="B1170:B1233" si="18">1+B1169</f>
        <v>1154</v>
      </c>
      <c r="C1170" s="106" t="s">
        <v>1197</v>
      </c>
      <c r="D1170" s="107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108" t="s">
        <v>44</v>
      </c>
      <c r="F1170" s="109">
        <v>0</v>
      </c>
      <c r="G1170" s="110">
        <f>VLOOKUP(C1170,'[8]Resumen Peso'!$B$1:$D$65536,3,0)*$C$14</f>
        <v>19415.247134132293</v>
      </c>
      <c r="H1170" s="117"/>
      <c r="I1170" s="112"/>
      <c r="J1170" s="113">
        <f>+VLOOKUP(C1170,'[8]Resumen Peso'!$B$1:$D$65536,3,0)</f>
        <v>12054.718999391373</v>
      </c>
      <c r="N1170" s="83"/>
      <c r="O1170" s="83"/>
      <c r="P1170" s="83"/>
      <c r="Q1170" s="83"/>
      <c r="R1170" s="83"/>
    </row>
    <row r="1171" spans="1:18" x14ac:dyDescent="0.2">
      <c r="A1171" s="104"/>
      <c r="B1171" s="105">
        <f t="shared" si="18"/>
        <v>1155</v>
      </c>
      <c r="C1171" s="106" t="s">
        <v>1198</v>
      </c>
      <c r="D1171" s="107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108" t="s">
        <v>44</v>
      </c>
      <c r="F1171" s="109">
        <v>0</v>
      </c>
      <c r="G1171" s="110">
        <f>VLOOKUP(C1171,'[8]Resumen Peso'!$B$1:$D$65536,3,0)*$C$14</f>
        <v>21548.553977949272</v>
      </c>
      <c r="H1171" s="117"/>
      <c r="I1171" s="112"/>
      <c r="J1171" s="113">
        <f>+VLOOKUP(C1171,'[8]Resumen Peso'!$B$1:$D$65536,3,0)</f>
        <v>13379.266370023721</v>
      </c>
      <c r="N1171" s="83"/>
      <c r="O1171" s="83"/>
      <c r="P1171" s="83"/>
      <c r="Q1171" s="83"/>
      <c r="R1171" s="83"/>
    </row>
    <row r="1172" spans="1:18" x14ac:dyDescent="0.2">
      <c r="A1172" s="104"/>
      <c r="B1172" s="105">
        <f t="shared" si="18"/>
        <v>1156</v>
      </c>
      <c r="C1172" s="106" t="s">
        <v>1199</v>
      </c>
      <c r="D1172" s="107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108" t="s">
        <v>44</v>
      </c>
      <c r="F1172" s="109">
        <v>0</v>
      </c>
      <c r="G1172" s="110">
        <f>VLOOKUP(C1172,'[8]Resumen Peso'!$B$1:$D$65536,3,0)*$C$14</f>
        <v>23681.860821766248</v>
      </c>
      <c r="H1172" s="117"/>
      <c r="I1172" s="112"/>
      <c r="J1172" s="113">
        <f>+VLOOKUP(C1172,'[8]Resumen Peso'!$B$1:$D$65536,3,0)</f>
        <v>14703.813740656069</v>
      </c>
      <c r="N1172" s="83"/>
      <c r="O1172" s="83"/>
      <c r="P1172" s="83"/>
      <c r="Q1172" s="83"/>
      <c r="R1172" s="83"/>
    </row>
    <row r="1173" spans="1:18" x14ac:dyDescent="0.2">
      <c r="A1173" s="104"/>
      <c r="B1173" s="105">
        <f t="shared" si="18"/>
        <v>1157</v>
      </c>
      <c r="C1173" s="106" t="s">
        <v>1200</v>
      </c>
      <c r="D1173" s="107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108" t="s">
        <v>44</v>
      </c>
      <c r="F1173" s="109">
        <v>0</v>
      </c>
      <c r="G1173" s="110">
        <f>VLOOKUP(C1173,'[8]Resumen Peso'!$B$1:$D$65536,3,0)*$C$14</f>
        <v>26200.714393356699</v>
      </c>
      <c r="H1173" s="117"/>
      <c r="I1173" s="112"/>
      <c r="J1173" s="113">
        <f>+VLOOKUP(C1173,'[8]Resumen Peso'!$B$1:$D$65536,3,0)</f>
        <v>16267.742945180884</v>
      </c>
      <c r="N1173" s="83"/>
      <c r="O1173" s="83"/>
      <c r="P1173" s="83"/>
      <c r="Q1173" s="83"/>
      <c r="R1173" s="83"/>
    </row>
    <row r="1174" spans="1:18" x14ac:dyDescent="0.2">
      <c r="A1174" s="104"/>
      <c r="B1174" s="105">
        <f t="shared" si="18"/>
        <v>1158</v>
      </c>
      <c r="C1174" s="106" t="s">
        <v>1201</v>
      </c>
      <c r="D1174" s="107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108" t="s">
        <v>44</v>
      </c>
      <c r="F1174" s="109">
        <v>0</v>
      </c>
      <c r="G1174" s="110">
        <f>VLOOKUP(C1174,'[8]Resumen Peso'!$B$1:$D$65536,3,0)*$C$14</f>
        <v>29176.742086143317</v>
      </c>
      <c r="H1174" s="117"/>
      <c r="I1174" s="112"/>
      <c r="J1174" s="113">
        <f>+VLOOKUP(C1174,'[8]Resumen Peso'!$B$1:$D$65536,3,0)</f>
        <v>18115.526665012119</v>
      </c>
      <c r="N1174" s="83"/>
      <c r="O1174" s="83"/>
      <c r="P1174" s="83"/>
      <c r="Q1174" s="83"/>
      <c r="R1174" s="83"/>
    </row>
    <row r="1175" spans="1:18" x14ac:dyDescent="0.2">
      <c r="A1175" s="104"/>
      <c r="B1175" s="105">
        <f t="shared" si="18"/>
        <v>1159</v>
      </c>
      <c r="C1175" s="106" t="s">
        <v>1202</v>
      </c>
      <c r="D1175" s="107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108" t="s">
        <v>44</v>
      </c>
      <c r="F1175" s="109">
        <v>0</v>
      </c>
      <c r="G1175" s="110">
        <f>VLOOKUP(C1175,'[8]Resumen Peso'!$B$1:$D$65536,3,0)*$C$14</f>
        <v>32677.951136480518</v>
      </c>
      <c r="H1175" s="117"/>
      <c r="I1175" s="112"/>
      <c r="J1175" s="113">
        <f>+VLOOKUP(C1175,'[8]Resumen Peso'!$B$1:$D$65536,3,0)</f>
        <v>20289.389864813576</v>
      </c>
      <c r="N1175" s="83"/>
      <c r="O1175" s="83"/>
      <c r="P1175" s="83"/>
      <c r="Q1175" s="83"/>
      <c r="R1175" s="83"/>
    </row>
    <row r="1176" spans="1:18" x14ac:dyDescent="0.2">
      <c r="A1176" s="104"/>
      <c r="B1176" s="105">
        <f t="shared" si="18"/>
        <v>1160</v>
      </c>
      <c r="C1176" s="106" t="s">
        <v>1203</v>
      </c>
      <c r="D1176" s="107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108" t="s">
        <v>44</v>
      </c>
      <c r="F1176" s="109">
        <v>0</v>
      </c>
      <c r="G1176" s="110">
        <f>VLOOKUP(C1176,'[8]Resumen Peso'!$B$1:$D$65536,3,0)*$C$14</f>
        <v>33735.112032487741</v>
      </c>
      <c r="H1176" s="117"/>
      <c r="I1176" s="112"/>
      <c r="J1176" s="113">
        <f>+VLOOKUP(C1176,'[8]Resumen Peso'!$B$1:$D$65536,3,0)</f>
        <v>20945.769742466957</v>
      </c>
      <c r="N1176" s="83"/>
      <c r="O1176" s="83"/>
      <c r="P1176" s="83"/>
      <c r="Q1176" s="83"/>
      <c r="R1176" s="83"/>
    </row>
    <row r="1177" spans="1:18" x14ac:dyDescent="0.2">
      <c r="A1177" s="104"/>
      <c r="B1177" s="105">
        <f t="shared" si="18"/>
        <v>1161</v>
      </c>
      <c r="C1177" s="106" t="s">
        <v>1204</v>
      </c>
      <c r="D1177" s="107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108" t="s">
        <v>44</v>
      </c>
      <c r="F1177" s="109">
        <v>0</v>
      </c>
      <c r="G1177" s="110">
        <f>VLOOKUP(C1177,'[8]Resumen Peso'!$B$1:$D$65536,3,0)*$C$14</f>
        <v>37608.820549038734</v>
      </c>
      <c r="H1177" s="117"/>
      <c r="I1177" s="112"/>
      <c r="J1177" s="113">
        <f>+VLOOKUP(C1177,'[8]Resumen Peso'!$B$1:$D$65536,3,0)</f>
        <v>23350.913871200621</v>
      </c>
      <c r="N1177" s="83"/>
      <c r="O1177" s="83"/>
      <c r="P1177" s="83"/>
      <c r="Q1177" s="83"/>
      <c r="R1177" s="83"/>
    </row>
    <row r="1178" spans="1:18" x14ac:dyDescent="0.2">
      <c r="A1178" s="104"/>
      <c r="B1178" s="105">
        <f t="shared" si="18"/>
        <v>1162</v>
      </c>
      <c r="C1178" s="106" t="s">
        <v>1205</v>
      </c>
      <c r="D1178" s="107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108" t="s">
        <v>44</v>
      </c>
      <c r="F1178" s="109">
        <v>0</v>
      </c>
      <c r="G1178" s="110">
        <f>VLOOKUP(C1178,'[8]Resumen Peso'!$B$1:$D$65536,3,0)*$C$14</f>
        <v>41482.529065589719</v>
      </c>
      <c r="H1178" s="117"/>
      <c r="I1178" s="112"/>
      <c r="J1178" s="113">
        <f>+VLOOKUP(C1178,'[8]Resumen Peso'!$B$1:$D$65536,3,0)</f>
        <v>25756.057999934284</v>
      </c>
      <c r="N1178" s="83"/>
      <c r="O1178" s="83"/>
      <c r="P1178" s="83"/>
      <c r="Q1178" s="83"/>
      <c r="R1178" s="83"/>
    </row>
    <row r="1179" spans="1:18" x14ac:dyDescent="0.2">
      <c r="A1179" s="104"/>
      <c r="B1179" s="105">
        <f t="shared" si="18"/>
        <v>1163</v>
      </c>
      <c r="C1179" s="106" t="s">
        <v>1206</v>
      </c>
      <c r="D1179" s="107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108" t="s">
        <v>44</v>
      </c>
      <c r="F1179" s="109">
        <v>0</v>
      </c>
      <c r="G1179" s="110">
        <f>VLOOKUP(C1179,'[8]Resumen Peso'!$B$1:$D$65536,3,0)*$C$14</f>
        <v>10161.581030948528</v>
      </c>
      <c r="H1179" s="117"/>
      <c r="I1179" s="112"/>
      <c r="J1179" s="113">
        <f>+VLOOKUP(C1179,'[8]Resumen Peso'!$B$1:$D$65536,3,0)</f>
        <v>6309.2168269278509</v>
      </c>
      <c r="N1179" s="83"/>
      <c r="O1179" s="83"/>
      <c r="P1179" s="83"/>
      <c r="Q1179" s="83"/>
      <c r="R1179" s="83"/>
    </row>
    <row r="1180" spans="1:18" x14ac:dyDescent="0.2">
      <c r="A1180" s="104"/>
      <c r="B1180" s="105">
        <f t="shared" si="18"/>
        <v>1164</v>
      </c>
      <c r="C1180" s="106" t="s">
        <v>1207</v>
      </c>
      <c r="D1180" s="107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108" t="s">
        <v>44</v>
      </c>
      <c r="F1180" s="109">
        <v>0</v>
      </c>
      <c r="G1180" s="110">
        <f>VLOOKUP(C1180,'[8]Resumen Peso'!$B$1:$D$65536,3,0)*$C$14</f>
        <v>11626.313431805975</v>
      </c>
      <c r="H1180" s="117"/>
      <c r="I1180" s="112"/>
      <c r="J1180" s="113">
        <f>+VLOOKUP(C1180,'[8]Resumen Peso'!$B$1:$D$65536,3,0)</f>
        <v>7218.6534866651991</v>
      </c>
      <c r="N1180" s="83"/>
      <c r="O1180" s="83"/>
      <c r="P1180" s="83"/>
      <c r="Q1180" s="83"/>
      <c r="R1180" s="83"/>
    </row>
    <row r="1181" spans="1:18" x14ac:dyDescent="0.2">
      <c r="A1181" s="104"/>
      <c r="B1181" s="105">
        <f t="shared" si="18"/>
        <v>1165</v>
      </c>
      <c r="C1181" s="106" t="s">
        <v>1208</v>
      </c>
      <c r="D1181" s="107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108" t="s">
        <v>44</v>
      </c>
      <c r="F1181" s="109">
        <v>0</v>
      </c>
      <c r="G1181" s="110">
        <f>VLOOKUP(C1181,'[8]Resumen Peso'!$B$1:$D$65536,3,0)*$C$14</f>
        <v>13077.967864798622</v>
      </c>
      <c r="H1181" s="117"/>
      <c r="I1181" s="112"/>
      <c r="J1181" s="113">
        <f>+VLOOKUP(C1181,'[8]Resumen Peso'!$B$1:$D$65536,3,0)</f>
        <v>8119.9701762263203</v>
      </c>
      <c r="N1181" s="83"/>
      <c r="O1181" s="83"/>
      <c r="P1181" s="83"/>
      <c r="Q1181" s="83"/>
      <c r="R1181" s="83"/>
    </row>
    <row r="1182" spans="1:18" x14ac:dyDescent="0.2">
      <c r="A1182" s="104"/>
      <c r="B1182" s="105">
        <f t="shared" si="18"/>
        <v>1166</v>
      </c>
      <c r="C1182" s="106" t="s">
        <v>1209</v>
      </c>
      <c r="D1182" s="107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108" t="s">
        <v>44</v>
      </c>
      <c r="F1182" s="109">
        <v>0</v>
      </c>
      <c r="G1182" s="110">
        <f>VLOOKUP(C1182,'[8]Resumen Peso'!$B$1:$D$65536,3,0)*$C$14</f>
        <v>14516.544329926472</v>
      </c>
      <c r="H1182" s="117"/>
      <c r="I1182" s="112"/>
      <c r="J1182" s="113">
        <f>+VLOOKUP(C1182,'[8]Resumen Peso'!$B$1:$D$65536,3,0)</f>
        <v>9013.1668956112171</v>
      </c>
      <c r="N1182" s="83"/>
      <c r="O1182" s="83"/>
      <c r="P1182" s="83"/>
      <c r="Q1182" s="83"/>
      <c r="R1182" s="83"/>
    </row>
    <row r="1183" spans="1:18" x14ac:dyDescent="0.2">
      <c r="A1183" s="104"/>
      <c r="B1183" s="105">
        <f t="shared" si="18"/>
        <v>1167</v>
      </c>
      <c r="C1183" s="106" t="s">
        <v>1210</v>
      </c>
      <c r="D1183" s="107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108" t="s">
        <v>44</v>
      </c>
      <c r="F1183" s="109">
        <v>0</v>
      </c>
      <c r="G1183" s="110">
        <f>VLOOKUP(C1183,'[8]Resumen Peso'!$B$1:$D$65536,3,0)*$C$14</f>
        <v>15955.120795054319</v>
      </c>
      <c r="H1183" s="117"/>
      <c r="I1183" s="112"/>
      <c r="J1183" s="113">
        <f>+VLOOKUP(C1183,'[8]Resumen Peso'!$B$1:$D$65536,3,0)</f>
        <v>9906.3636149961112</v>
      </c>
      <c r="N1183" s="83"/>
      <c r="O1183" s="83"/>
      <c r="P1183" s="83"/>
      <c r="Q1183" s="83"/>
      <c r="R1183" s="83"/>
    </row>
    <row r="1184" spans="1:18" x14ac:dyDescent="0.2">
      <c r="A1184" s="104"/>
      <c r="B1184" s="105">
        <f t="shared" si="18"/>
        <v>1168</v>
      </c>
      <c r="C1184" s="106" t="s">
        <v>1211</v>
      </c>
      <c r="D1184" s="107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108" t="s">
        <v>44</v>
      </c>
      <c r="F1184" s="109">
        <v>0</v>
      </c>
      <c r="G1184" s="110">
        <f>VLOOKUP(C1184,'[8]Resumen Peso'!$B$1:$D$65536,3,0)*$C$14</f>
        <v>17886.972052106641</v>
      </c>
      <c r="H1184" s="117"/>
      <c r="I1184" s="112"/>
      <c r="J1184" s="113">
        <f>+VLOOKUP(C1184,'[8]Resumen Peso'!$B$1:$D$65536,3,0)</f>
        <v>11105.82936948791</v>
      </c>
      <c r="N1184" s="83"/>
      <c r="O1184" s="83"/>
      <c r="P1184" s="83"/>
      <c r="Q1184" s="83"/>
      <c r="R1184" s="83"/>
    </row>
    <row r="1185" spans="1:18" x14ac:dyDescent="0.2">
      <c r="A1185" s="104"/>
      <c r="B1185" s="105">
        <f t="shared" si="18"/>
        <v>1169</v>
      </c>
      <c r="C1185" s="106" t="s">
        <v>1212</v>
      </c>
      <c r="D1185" s="107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108" t="s">
        <v>44</v>
      </c>
      <c r="F1185" s="109">
        <v>0</v>
      </c>
      <c r="G1185" s="110">
        <f>VLOOKUP(C1185,'[8]Resumen Peso'!$B$1:$D$65536,3,0)*$C$14</f>
        <v>19852.355218764307</v>
      </c>
      <c r="H1185" s="117"/>
      <c r="I1185" s="112"/>
      <c r="J1185" s="113">
        <f>+VLOOKUP(C1185,'[8]Resumen Peso'!$B$1:$D$65536,3,0)</f>
        <v>12326.114727511555</v>
      </c>
      <c r="N1185" s="83"/>
      <c r="O1185" s="83"/>
      <c r="P1185" s="83"/>
      <c r="Q1185" s="83"/>
      <c r="R1185" s="83"/>
    </row>
    <row r="1186" spans="1:18" x14ac:dyDescent="0.2">
      <c r="A1186" s="104"/>
      <c r="B1186" s="105">
        <f t="shared" si="18"/>
        <v>1170</v>
      </c>
      <c r="C1186" s="106" t="s">
        <v>1213</v>
      </c>
      <c r="D1186" s="107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108" t="s">
        <v>44</v>
      </c>
      <c r="F1186" s="109">
        <v>0</v>
      </c>
      <c r="G1186" s="110">
        <f>VLOOKUP(C1186,'[8]Resumen Peso'!$B$1:$D$65536,3,0)*$C$14</f>
        <v>21817.738385421973</v>
      </c>
      <c r="H1186" s="117"/>
      <c r="I1186" s="112"/>
      <c r="J1186" s="113">
        <f>+VLOOKUP(C1186,'[8]Resumen Peso'!$B$1:$D$65536,3,0)</f>
        <v>13546.400085535199</v>
      </c>
      <c r="N1186" s="83"/>
      <c r="O1186" s="83"/>
      <c r="P1186" s="83"/>
      <c r="Q1186" s="83"/>
      <c r="R1186" s="83"/>
    </row>
    <row r="1187" spans="1:18" x14ac:dyDescent="0.2">
      <c r="A1187" s="104"/>
      <c r="B1187" s="105">
        <f t="shared" si="18"/>
        <v>1171</v>
      </c>
      <c r="C1187" s="106" t="s">
        <v>1214</v>
      </c>
      <c r="D1187" s="107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108" t="s">
        <v>44</v>
      </c>
      <c r="F1187" s="109">
        <v>0</v>
      </c>
      <c r="G1187" s="110">
        <f>VLOOKUP(C1187,'[8]Resumen Peso'!$B$1:$D$65536,3,0)*$C$14</f>
        <v>24138.319891653769</v>
      </c>
      <c r="H1187" s="117"/>
      <c r="I1187" s="112"/>
      <c r="J1187" s="113">
        <f>+VLOOKUP(C1187,'[8]Resumen Peso'!$B$1:$D$65536,3,0)</f>
        <v>14987.224288263478</v>
      </c>
      <c r="N1187" s="83"/>
      <c r="O1187" s="83"/>
      <c r="P1187" s="83"/>
      <c r="Q1187" s="83"/>
      <c r="R1187" s="83"/>
    </row>
    <row r="1188" spans="1:18" x14ac:dyDescent="0.2">
      <c r="A1188" s="104"/>
      <c r="B1188" s="105">
        <f t="shared" si="18"/>
        <v>1172</v>
      </c>
      <c r="C1188" s="106" t="s">
        <v>1215</v>
      </c>
      <c r="D1188" s="107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108" t="s">
        <v>44</v>
      </c>
      <c r="F1188" s="109">
        <v>0</v>
      </c>
      <c r="G1188" s="110">
        <f>VLOOKUP(C1188,'[8]Resumen Peso'!$B$1:$D$65536,3,0)*$C$14</f>
        <v>26880.088966206873</v>
      </c>
      <c r="H1188" s="117"/>
      <c r="I1188" s="112"/>
      <c r="J1188" s="113">
        <f>+VLOOKUP(C1188,'[8]Resumen Peso'!$B$1:$D$65536,3,0)</f>
        <v>16689.559341050644</v>
      </c>
      <c r="N1188" s="83"/>
      <c r="O1188" s="83"/>
      <c r="P1188" s="83"/>
      <c r="Q1188" s="83"/>
      <c r="R1188" s="83"/>
    </row>
    <row r="1189" spans="1:18" x14ac:dyDescent="0.2">
      <c r="A1189" s="104"/>
      <c r="B1189" s="105">
        <f t="shared" si="18"/>
        <v>1173</v>
      </c>
      <c r="C1189" s="106" t="s">
        <v>1216</v>
      </c>
      <c r="D1189" s="107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108" t="s">
        <v>44</v>
      </c>
      <c r="F1189" s="109">
        <v>0</v>
      </c>
      <c r="G1189" s="110">
        <f>VLOOKUP(C1189,'[8]Resumen Peso'!$B$1:$D$65536,3,0)*$C$14</f>
        <v>30105.6996421517</v>
      </c>
      <c r="H1189" s="117"/>
      <c r="I1189" s="112"/>
      <c r="J1189" s="113">
        <f>+VLOOKUP(C1189,'[8]Resumen Peso'!$B$1:$D$65536,3,0)</f>
        <v>18692.306461976725</v>
      </c>
      <c r="N1189" s="83"/>
      <c r="O1189" s="83"/>
      <c r="P1189" s="83"/>
      <c r="Q1189" s="83"/>
      <c r="R1189" s="83"/>
    </row>
    <row r="1190" spans="1:18" x14ac:dyDescent="0.2">
      <c r="A1190" s="104"/>
      <c r="B1190" s="105">
        <f t="shared" si="18"/>
        <v>1174</v>
      </c>
      <c r="C1190" s="106" t="s">
        <v>1217</v>
      </c>
      <c r="D1190" s="107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108" t="s">
        <v>44</v>
      </c>
      <c r="F1190" s="109">
        <v>0</v>
      </c>
      <c r="G1190" s="110">
        <f>VLOOKUP(C1190,'[8]Resumen Peso'!$B$1:$D$65536,3,0)*$C$14</f>
        <v>31079.645905664271</v>
      </c>
      <c r="H1190" s="117"/>
      <c r="I1190" s="112"/>
      <c r="J1190" s="113">
        <f>+VLOOKUP(C1190,'[8]Resumen Peso'!$B$1:$D$65536,3,0)</f>
        <v>19297.01926558101</v>
      </c>
      <c r="N1190" s="83"/>
      <c r="O1190" s="83"/>
      <c r="P1190" s="83"/>
      <c r="Q1190" s="83"/>
      <c r="R1190" s="83"/>
    </row>
    <row r="1191" spans="1:18" x14ac:dyDescent="0.2">
      <c r="A1191" s="104"/>
      <c r="B1191" s="105">
        <f t="shared" si="18"/>
        <v>1175</v>
      </c>
      <c r="C1191" s="106" t="s">
        <v>1218</v>
      </c>
      <c r="D1191" s="107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108" t="s">
        <v>44</v>
      </c>
      <c r="F1191" s="109">
        <v>0</v>
      </c>
      <c r="G1191" s="110">
        <f>VLOOKUP(C1191,'[8]Resumen Peso'!$B$1:$D$65536,3,0)*$C$14</f>
        <v>34648.434677440659</v>
      </c>
      <c r="H1191" s="117"/>
      <c r="I1191" s="112"/>
      <c r="J1191" s="113">
        <f>+VLOOKUP(C1191,'[8]Resumen Peso'!$B$1:$D$65536,3,0)</f>
        <v>21512.841990614281</v>
      </c>
      <c r="N1191" s="83"/>
      <c r="O1191" s="83"/>
      <c r="P1191" s="83"/>
      <c r="Q1191" s="83"/>
      <c r="R1191" s="83"/>
    </row>
    <row r="1192" spans="1:18" x14ac:dyDescent="0.2">
      <c r="A1192" s="104"/>
      <c r="B1192" s="105">
        <f t="shared" si="18"/>
        <v>1176</v>
      </c>
      <c r="C1192" s="106" t="s">
        <v>1219</v>
      </c>
      <c r="D1192" s="107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108" t="s">
        <v>44</v>
      </c>
      <c r="F1192" s="109">
        <v>0</v>
      </c>
      <c r="G1192" s="110">
        <f>VLOOKUP(C1192,'[8]Resumen Peso'!$B$1:$D$65536,3,0)*$C$14</f>
        <v>38217.223449217046</v>
      </c>
      <c r="H1192" s="117"/>
      <c r="I1192" s="112"/>
      <c r="J1192" s="113">
        <f>+VLOOKUP(C1192,'[8]Resumen Peso'!$B$1:$D$65536,3,0)</f>
        <v>23728.664715647552</v>
      </c>
      <c r="N1192" s="83"/>
      <c r="O1192" s="83"/>
      <c r="P1192" s="83"/>
      <c r="Q1192" s="83"/>
      <c r="R1192" s="83"/>
    </row>
    <row r="1193" spans="1:18" x14ac:dyDescent="0.2">
      <c r="A1193" s="104"/>
      <c r="B1193" s="105">
        <f t="shared" si="18"/>
        <v>1177</v>
      </c>
      <c r="C1193" s="106" t="s">
        <v>1220</v>
      </c>
      <c r="D1193" s="107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108" t="s">
        <v>44</v>
      </c>
      <c r="F1193" s="109">
        <v>0</v>
      </c>
      <c r="G1193" s="110">
        <f>VLOOKUP(C1193,'[8]Resumen Peso'!$B$1:$D$65536,3,0)*$C$14</f>
        <v>9628.8647403163777</v>
      </c>
      <c r="H1193" s="117"/>
      <c r="I1193" s="112"/>
      <c r="J1193" s="113">
        <f>+VLOOKUP(C1193,'[8]Resumen Peso'!$B$1:$D$65536,3,0)</f>
        <v>5978.4589877098706</v>
      </c>
      <c r="N1193" s="83"/>
      <c r="O1193" s="83"/>
      <c r="P1193" s="83"/>
      <c r="Q1193" s="83"/>
      <c r="R1193" s="83"/>
    </row>
    <row r="1194" spans="1:18" x14ac:dyDescent="0.2">
      <c r="A1194" s="104"/>
      <c r="B1194" s="105">
        <f t="shared" si="18"/>
        <v>1178</v>
      </c>
      <c r="C1194" s="106" t="s">
        <v>1221</v>
      </c>
      <c r="D1194" s="107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108" t="s">
        <v>44</v>
      </c>
      <c r="F1194" s="109">
        <v>0</v>
      </c>
      <c r="G1194" s="110">
        <f>VLOOKUP(C1194,'[8]Resumen Peso'!$B$1:$D$65536,3,0)*$C$14</f>
        <v>11016.809207389011</v>
      </c>
      <c r="H1194" s="117"/>
      <c r="I1194" s="112"/>
      <c r="J1194" s="113">
        <f>+VLOOKUP(C1194,'[8]Resumen Peso'!$B$1:$D$65536,3,0)</f>
        <v>6840.218841794177</v>
      </c>
      <c r="N1194" s="83"/>
      <c r="O1194" s="83"/>
      <c r="P1194" s="83"/>
      <c r="Q1194" s="83"/>
      <c r="R1194" s="83"/>
    </row>
    <row r="1195" spans="1:18" x14ac:dyDescent="0.2">
      <c r="A1195" s="104"/>
      <c r="B1195" s="105">
        <f t="shared" si="18"/>
        <v>1179</v>
      </c>
      <c r="C1195" s="106" t="s">
        <v>1222</v>
      </c>
      <c r="D1195" s="107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108" t="s">
        <v>44</v>
      </c>
      <c r="F1195" s="109">
        <v>0</v>
      </c>
      <c r="G1195" s="110">
        <f>VLOOKUP(C1195,'[8]Resumen Peso'!$B$1:$D$65536,3,0)*$C$14</f>
        <v>12392.361313148493</v>
      </c>
      <c r="H1195" s="117"/>
      <c r="I1195" s="112"/>
      <c r="J1195" s="113">
        <f>+VLOOKUP(C1195,'[8]Resumen Peso'!$B$1:$D$65536,3,0)</f>
        <v>7694.2844114670152</v>
      </c>
      <c r="N1195" s="83"/>
      <c r="O1195" s="83"/>
      <c r="P1195" s="83"/>
      <c r="Q1195" s="83"/>
      <c r="R1195" s="83"/>
    </row>
    <row r="1196" spans="1:18" x14ac:dyDescent="0.2">
      <c r="A1196" s="104"/>
      <c r="B1196" s="105">
        <f t="shared" si="18"/>
        <v>1180</v>
      </c>
      <c r="C1196" s="106" t="s">
        <v>1223</v>
      </c>
      <c r="D1196" s="107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108" t="s">
        <v>44</v>
      </c>
      <c r="F1196" s="109">
        <v>0</v>
      </c>
      <c r="G1196" s="110">
        <f>VLOOKUP(C1196,'[8]Resumen Peso'!$B$1:$D$65536,3,0)*$C$14</f>
        <v>13755.521057594826</v>
      </c>
      <c r="H1196" s="117"/>
      <c r="I1196" s="112"/>
      <c r="J1196" s="113">
        <f>+VLOOKUP(C1196,'[8]Resumen Peso'!$B$1:$D$65536,3,0)</f>
        <v>8540.6556967283868</v>
      </c>
      <c r="N1196" s="83"/>
      <c r="O1196" s="83"/>
      <c r="P1196" s="83"/>
      <c r="Q1196" s="83"/>
      <c r="R1196" s="83"/>
    </row>
    <row r="1197" spans="1:18" x14ac:dyDescent="0.2">
      <c r="A1197" s="104"/>
      <c r="B1197" s="105">
        <f t="shared" si="18"/>
        <v>1181</v>
      </c>
      <c r="C1197" s="106" t="s">
        <v>1224</v>
      </c>
      <c r="D1197" s="107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108" t="s">
        <v>44</v>
      </c>
      <c r="F1197" s="109">
        <v>0</v>
      </c>
      <c r="G1197" s="110">
        <f>VLOOKUP(C1197,'[8]Resumen Peso'!$B$1:$D$65536,3,0)*$C$14</f>
        <v>15118.680802041161</v>
      </c>
      <c r="H1197" s="117"/>
      <c r="I1197" s="112"/>
      <c r="J1197" s="113">
        <f>+VLOOKUP(C1197,'[8]Resumen Peso'!$B$1:$D$65536,3,0)</f>
        <v>9387.0269819897585</v>
      </c>
      <c r="N1197" s="83"/>
      <c r="O1197" s="83"/>
      <c r="P1197" s="83"/>
      <c r="Q1197" s="83"/>
      <c r="R1197" s="83"/>
    </row>
    <row r="1198" spans="1:18" x14ac:dyDescent="0.2">
      <c r="A1198" s="104"/>
      <c r="B1198" s="105">
        <f t="shared" si="18"/>
        <v>1182</v>
      </c>
      <c r="C1198" s="106" t="s">
        <v>1225</v>
      </c>
      <c r="D1198" s="107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108" t="s">
        <v>44</v>
      </c>
      <c r="F1198" s="109">
        <v>0</v>
      </c>
      <c r="G1198" s="110">
        <f>VLOOKUP(C1198,'[8]Resumen Peso'!$B$1:$D$65536,3,0)*$C$14</f>
        <v>16949.255630496828</v>
      </c>
      <c r="H1198" s="117"/>
      <c r="I1198" s="112"/>
      <c r="J1198" s="113">
        <f>+VLOOKUP(C1198,'[8]Resumen Peso'!$B$1:$D$65536,3,0)</f>
        <v>10523.611286682843</v>
      </c>
      <c r="N1198" s="83"/>
      <c r="O1198" s="83"/>
      <c r="P1198" s="83"/>
      <c r="Q1198" s="83"/>
      <c r="R1198" s="83"/>
    </row>
    <row r="1199" spans="1:18" x14ac:dyDescent="0.2">
      <c r="A1199" s="104"/>
      <c r="B1199" s="105">
        <f t="shared" si="18"/>
        <v>1183</v>
      </c>
      <c r="C1199" s="106" t="s">
        <v>1226</v>
      </c>
      <c r="D1199" s="107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108" t="s">
        <v>44</v>
      </c>
      <c r="F1199" s="109">
        <v>0</v>
      </c>
      <c r="G1199" s="110">
        <f>VLOOKUP(C1199,'[8]Resumen Peso'!$B$1:$D$65536,3,0)*$C$14</f>
        <v>18811.60447335941</v>
      </c>
      <c r="H1199" s="117"/>
      <c r="I1199" s="112"/>
      <c r="J1199" s="113">
        <f>+VLOOKUP(C1199,'[8]Resumen Peso'!$B$1:$D$65536,3,0)</f>
        <v>11679.923736606928</v>
      </c>
      <c r="N1199" s="83"/>
      <c r="O1199" s="83"/>
      <c r="P1199" s="83"/>
      <c r="Q1199" s="83"/>
      <c r="R1199" s="83"/>
    </row>
    <row r="1200" spans="1:18" x14ac:dyDescent="0.2">
      <c r="A1200" s="104"/>
      <c r="B1200" s="105">
        <f t="shared" si="18"/>
        <v>1184</v>
      </c>
      <c r="C1200" s="106" t="s">
        <v>1227</v>
      </c>
      <c r="D1200" s="107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108" t="s">
        <v>44</v>
      </c>
      <c r="F1200" s="109">
        <v>0</v>
      </c>
      <c r="G1200" s="110">
        <f>VLOOKUP(C1200,'[8]Resumen Peso'!$B$1:$D$65536,3,0)*$C$14</f>
        <v>20673.953316221992</v>
      </c>
      <c r="H1200" s="117"/>
      <c r="I1200" s="112"/>
      <c r="J1200" s="113">
        <f>+VLOOKUP(C1200,'[8]Resumen Peso'!$B$1:$D$65536,3,0)</f>
        <v>12836.236186531014</v>
      </c>
      <c r="N1200" s="83"/>
      <c r="O1200" s="83"/>
      <c r="P1200" s="83"/>
      <c r="Q1200" s="83"/>
      <c r="R1200" s="83"/>
    </row>
    <row r="1201" spans="1:18" x14ac:dyDescent="0.2">
      <c r="A1201" s="104"/>
      <c r="B1201" s="105">
        <f t="shared" si="18"/>
        <v>1185</v>
      </c>
      <c r="C1201" s="106" t="s">
        <v>1228</v>
      </c>
      <c r="D1201" s="107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108" t="s">
        <v>44</v>
      </c>
      <c r="F1201" s="109">
        <v>0</v>
      </c>
      <c r="G1201" s="110">
        <f>VLOOKUP(C1201,'[8]Resumen Peso'!$B$1:$D$65536,3,0)*$C$14</f>
        <v>22872.879386321922</v>
      </c>
      <c r="H1201" s="117"/>
      <c r="I1201" s="112"/>
      <c r="J1201" s="113">
        <f>+VLOOKUP(C1201,'[8]Resumen Peso'!$B$1:$D$65536,3,0)</f>
        <v>14201.525831950472</v>
      </c>
      <c r="N1201" s="83"/>
      <c r="O1201" s="83"/>
      <c r="P1201" s="83"/>
      <c r="Q1201" s="83"/>
      <c r="R1201" s="83"/>
    </row>
    <row r="1202" spans="1:18" x14ac:dyDescent="0.2">
      <c r="A1202" s="104"/>
      <c r="B1202" s="105">
        <f t="shared" si="18"/>
        <v>1186</v>
      </c>
      <c r="C1202" s="106" t="s">
        <v>1229</v>
      </c>
      <c r="D1202" s="107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108" t="s">
        <v>44</v>
      </c>
      <c r="F1202" s="109">
        <v>0</v>
      </c>
      <c r="G1202" s="110">
        <f>VLOOKUP(C1202,'[8]Resumen Peso'!$B$1:$D$65536,3,0)*$C$14</f>
        <v>25470.912456928643</v>
      </c>
      <c r="H1202" s="117"/>
      <c r="I1202" s="112"/>
      <c r="J1202" s="113">
        <f>+VLOOKUP(C1202,'[8]Resumen Peso'!$B$1:$D$65536,3,0)</f>
        <v>15814.616739365782</v>
      </c>
      <c r="N1202" s="83"/>
      <c r="O1202" s="83"/>
      <c r="P1202" s="83"/>
      <c r="Q1202" s="83"/>
      <c r="R1202" s="83"/>
    </row>
    <row r="1203" spans="1:18" x14ac:dyDescent="0.2">
      <c r="A1203" s="104"/>
      <c r="B1203" s="105">
        <f t="shared" si="18"/>
        <v>1187</v>
      </c>
      <c r="C1203" s="106" t="s">
        <v>1230</v>
      </c>
      <c r="D1203" s="107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108" t="s">
        <v>44</v>
      </c>
      <c r="F1203" s="109">
        <v>0</v>
      </c>
      <c r="G1203" s="110">
        <f>VLOOKUP(C1203,'[8]Resumen Peso'!$B$1:$D$65536,3,0)*$C$14</f>
        <v>28527.421951760083</v>
      </c>
      <c r="H1203" s="117"/>
      <c r="I1203" s="112"/>
      <c r="J1203" s="113">
        <f>+VLOOKUP(C1203,'[8]Resumen Peso'!$B$1:$D$65536,3,0)</f>
        <v>17712.370748089677</v>
      </c>
      <c r="N1203" s="83"/>
      <c r="O1203" s="83"/>
      <c r="P1203" s="83"/>
      <c r="Q1203" s="83"/>
      <c r="R1203" s="83"/>
    </row>
    <row r="1204" spans="1:18" x14ac:dyDescent="0.2">
      <c r="A1204" s="104"/>
      <c r="B1204" s="105">
        <f t="shared" si="18"/>
        <v>1188</v>
      </c>
      <c r="C1204" s="106" t="s">
        <v>1231</v>
      </c>
      <c r="D1204" s="107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108" t="s">
        <v>44</v>
      </c>
      <c r="F1204" s="109">
        <v>0</v>
      </c>
      <c r="G1204" s="110">
        <f>VLOOKUP(C1204,'[8]Resumen Peso'!$B$1:$D$65536,3,0)*$C$14</f>
        <v>29450.309522811971</v>
      </c>
      <c r="H1204" s="117"/>
      <c r="I1204" s="112"/>
      <c r="J1204" s="113">
        <f>+VLOOKUP(C1204,'[8]Resumen Peso'!$B$1:$D$65536,3,0)</f>
        <v>18285.381756407114</v>
      </c>
      <c r="N1204" s="83"/>
      <c r="O1204" s="83"/>
      <c r="P1204" s="83"/>
      <c r="Q1204" s="83"/>
      <c r="R1204" s="83"/>
    </row>
    <row r="1205" spans="1:18" x14ac:dyDescent="0.2">
      <c r="A1205" s="104"/>
      <c r="B1205" s="105">
        <f t="shared" si="18"/>
        <v>1189</v>
      </c>
      <c r="C1205" s="106" t="s">
        <v>1232</v>
      </c>
      <c r="D1205" s="107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108" t="s">
        <v>44</v>
      </c>
      <c r="F1205" s="109">
        <v>0</v>
      </c>
      <c r="G1205" s="110">
        <f>VLOOKUP(C1205,'[8]Resumen Peso'!$B$1:$D$65536,3,0)*$C$14</f>
        <v>32832.00615698102</v>
      </c>
      <c r="H1205" s="117"/>
      <c r="I1205" s="112"/>
      <c r="J1205" s="113">
        <f>+VLOOKUP(C1205,'[8]Resumen Peso'!$B$1:$D$65536,3,0)</f>
        <v>20385.040977042492</v>
      </c>
      <c r="N1205" s="83"/>
      <c r="O1205" s="83"/>
      <c r="P1205" s="83"/>
      <c r="Q1205" s="83"/>
      <c r="R1205" s="83"/>
    </row>
    <row r="1206" spans="1:18" x14ac:dyDescent="0.2">
      <c r="A1206" s="104"/>
      <c r="B1206" s="105">
        <f t="shared" si="18"/>
        <v>1190</v>
      </c>
      <c r="C1206" s="106" t="s">
        <v>1233</v>
      </c>
      <c r="D1206" s="107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108" t="s">
        <v>44</v>
      </c>
      <c r="F1206" s="109">
        <v>0</v>
      </c>
      <c r="G1206" s="110">
        <f>VLOOKUP(C1206,'[8]Resumen Peso'!$B$1:$D$65536,3,0)*$C$14</f>
        <v>36213.702791150063</v>
      </c>
      <c r="H1206" s="117"/>
      <c r="I1206" s="112"/>
      <c r="J1206" s="113">
        <f>+VLOOKUP(C1206,'[8]Resumen Peso'!$B$1:$D$65536,3,0)</f>
        <v>22484.70019767787</v>
      </c>
      <c r="N1206" s="83"/>
      <c r="O1206" s="83"/>
      <c r="P1206" s="83"/>
      <c r="Q1206" s="83"/>
      <c r="R1206" s="83"/>
    </row>
    <row r="1207" spans="1:18" x14ac:dyDescent="0.2">
      <c r="A1207" s="104"/>
      <c r="B1207" s="105">
        <f t="shared" si="18"/>
        <v>1191</v>
      </c>
      <c r="C1207" s="106" t="s">
        <v>1234</v>
      </c>
      <c r="D1207" s="107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108" t="s">
        <v>44</v>
      </c>
      <c r="F1207" s="109">
        <v>0</v>
      </c>
      <c r="G1207" s="110">
        <f>VLOOKUP(C1207,'[8]Resumen Peso'!$B$1:$D$65536,3,0)*$C$14</f>
        <v>9217.466039022167</v>
      </c>
      <c r="H1207" s="117"/>
      <c r="I1207" s="112"/>
      <c r="J1207" s="113">
        <f>+VLOOKUP(C1207,'[8]Resumen Peso'!$B$1:$D$65536,3,0)</f>
        <v>5723.0259403448563</v>
      </c>
      <c r="N1207" s="83"/>
      <c r="O1207" s="83"/>
      <c r="P1207" s="83"/>
      <c r="Q1207" s="83"/>
      <c r="R1207" s="83"/>
    </row>
    <row r="1208" spans="1:18" x14ac:dyDescent="0.2">
      <c r="A1208" s="104"/>
      <c r="B1208" s="105">
        <f t="shared" si="18"/>
        <v>1192</v>
      </c>
      <c r="C1208" s="106" t="s">
        <v>1235</v>
      </c>
      <c r="D1208" s="107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108" t="s">
        <v>44</v>
      </c>
      <c r="F1208" s="109">
        <v>0</v>
      </c>
      <c r="G1208" s="110">
        <f>VLOOKUP(C1208,'[8]Resumen Peso'!$B$1:$D$65536,3,0)*$C$14</f>
        <v>10546.109792394729</v>
      </c>
      <c r="H1208" s="117"/>
      <c r="I1208" s="112"/>
      <c r="J1208" s="113">
        <f>+VLOOKUP(C1208,'[8]Resumen Peso'!$B$1:$D$65536,3,0)</f>
        <v>6547.9666164306009</v>
      </c>
      <c r="N1208" s="83"/>
      <c r="O1208" s="83"/>
      <c r="P1208" s="83"/>
      <c r="Q1208" s="83"/>
      <c r="R1208" s="83"/>
    </row>
    <row r="1209" spans="1:18" x14ac:dyDescent="0.2">
      <c r="A1209" s="104"/>
      <c r="B1209" s="105">
        <f t="shared" si="18"/>
        <v>1193</v>
      </c>
      <c r="C1209" s="106" t="s">
        <v>1236</v>
      </c>
      <c r="D1209" s="107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108" t="s">
        <v>44</v>
      </c>
      <c r="F1209" s="109">
        <v>0</v>
      </c>
      <c r="G1209" s="110">
        <f>VLOOKUP(C1209,'[8]Resumen Peso'!$B$1:$D$65536,3,0)*$C$14</f>
        <v>11862.890655112182</v>
      </c>
      <c r="H1209" s="117"/>
      <c r="I1209" s="112"/>
      <c r="J1209" s="113">
        <f>+VLOOKUP(C1209,'[8]Resumen Peso'!$B$1:$D$65536,3,0)</f>
        <v>7365.5417507655802</v>
      </c>
      <c r="N1209" s="83"/>
      <c r="O1209" s="83"/>
      <c r="P1209" s="83"/>
      <c r="Q1209" s="83"/>
      <c r="R1209" s="83"/>
    </row>
    <row r="1210" spans="1:18" x14ac:dyDescent="0.2">
      <c r="A1210" s="104"/>
      <c r="B1210" s="105">
        <f t="shared" si="18"/>
        <v>1194</v>
      </c>
      <c r="C1210" s="106" t="s">
        <v>1237</v>
      </c>
      <c r="D1210" s="107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108" t="s">
        <v>44</v>
      </c>
      <c r="F1210" s="109">
        <v>0</v>
      </c>
      <c r="G1210" s="110">
        <f>VLOOKUP(C1210,'[8]Resumen Peso'!$B$1:$D$65536,3,0)*$C$14</f>
        <v>13167.808627174523</v>
      </c>
      <c r="H1210" s="117"/>
      <c r="I1210" s="112"/>
      <c r="J1210" s="113">
        <f>+VLOOKUP(C1210,'[8]Resumen Peso'!$B$1:$D$65536,3,0)</f>
        <v>8175.7513433497952</v>
      </c>
      <c r="N1210" s="83"/>
      <c r="O1210" s="83"/>
      <c r="P1210" s="83"/>
      <c r="Q1210" s="83"/>
      <c r="R1210" s="83"/>
    </row>
    <row r="1211" spans="1:18" x14ac:dyDescent="0.2">
      <c r="A1211" s="104"/>
      <c r="B1211" s="105">
        <f t="shared" si="18"/>
        <v>1195</v>
      </c>
      <c r="C1211" s="106" t="s">
        <v>1238</v>
      </c>
      <c r="D1211" s="107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108" t="s">
        <v>44</v>
      </c>
      <c r="F1211" s="109">
        <v>0</v>
      </c>
      <c r="G1211" s="110">
        <f>VLOOKUP(C1211,'[8]Resumen Peso'!$B$1:$D$65536,3,0)*$C$14</f>
        <v>14472.726599236863</v>
      </c>
      <c r="H1211" s="117"/>
      <c r="I1211" s="112"/>
      <c r="J1211" s="113">
        <f>+VLOOKUP(C1211,'[8]Resumen Peso'!$B$1:$D$65536,3,0)</f>
        <v>8985.9609359340084</v>
      </c>
      <c r="N1211" s="83"/>
      <c r="O1211" s="83"/>
      <c r="P1211" s="83"/>
      <c r="Q1211" s="83"/>
      <c r="R1211" s="83"/>
    </row>
    <row r="1212" spans="1:18" x14ac:dyDescent="0.2">
      <c r="A1212" s="104"/>
      <c r="B1212" s="105">
        <f t="shared" si="18"/>
        <v>1196</v>
      </c>
      <c r="C1212" s="106" t="s">
        <v>1239</v>
      </c>
      <c r="D1212" s="107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108" t="s">
        <v>44</v>
      </c>
      <c r="F1212" s="109">
        <v>0</v>
      </c>
      <c r="G1212" s="110">
        <f>VLOOKUP(C1212,'[8]Resumen Peso'!$B$1:$D$65536,3,0)*$C$14</f>
        <v>16225.089081028724</v>
      </c>
      <c r="H1212" s="117"/>
      <c r="I1212" s="112"/>
      <c r="J1212" s="113">
        <f>+VLOOKUP(C1212,'[8]Resumen Peso'!$B$1:$D$65536,3,0)</f>
        <v>10073.984032273598</v>
      </c>
      <c r="N1212" s="83"/>
      <c r="O1212" s="83"/>
      <c r="P1212" s="83"/>
      <c r="Q1212" s="83"/>
      <c r="R1212" s="83"/>
    </row>
    <row r="1213" spans="1:18" x14ac:dyDescent="0.2">
      <c r="A1213" s="104"/>
      <c r="B1213" s="105">
        <f t="shared" si="18"/>
        <v>1197</v>
      </c>
      <c r="C1213" s="106" t="s">
        <v>1240</v>
      </c>
      <c r="D1213" s="107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108" t="s">
        <v>44</v>
      </c>
      <c r="F1213" s="109">
        <v>0</v>
      </c>
      <c r="G1213" s="110">
        <f>VLOOKUP(C1213,'[8]Resumen Peso'!$B$1:$D$65536,3,0)*$C$14</f>
        <v>18007.868014460291</v>
      </c>
      <c r="H1213" s="117"/>
      <c r="I1213" s="112"/>
      <c r="J1213" s="113">
        <f>+VLOOKUP(C1213,'[8]Resumen Peso'!$B$1:$D$65536,3,0)</f>
        <v>11180.89237766215</v>
      </c>
      <c r="N1213" s="83"/>
      <c r="O1213" s="83"/>
      <c r="P1213" s="83"/>
      <c r="Q1213" s="83"/>
      <c r="R1213" s="83"/>
    </row>
    <row r="1214" spans="1:18" x14ac:dyDescent="0.2">
      <c r="A1214" s="104"/>
      <c r="B1214" s="105">
        <f t="shared" si="18"/>
        <v>1198</v>
      </c>
      <c r="C1214" s="106" t="s">
        <v>1241</v>
      </c>
      <c r="D1214" s="107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108" t="s">
        <v>44</v>
      </c>
      <c r="F1214" s="109">
        <v>0</v>
      </c>
      <c r="G1214" s="110">
        <f>VLOOKUP(C1214,'[8]Resumen Peso'!$B$1:$D$65536,3,0)*$C$14</f>
        <v>19790.646947891859</v>
      </c>
      <c r="H1214" s="117"/>
      <c r="I1214" s="112"/>
      <c r="J1214" s="113">
        <f>+VLOOKUP(C1214,'[8]Resumen Peso'!$B$1:$D$65536,3,0)</f>
        <v>12287.800723050703</v>
      </c>
      <c r="N1214" s="83"/>
      <c r="O1214" s="83"/>
      <c r="P1214" s="83"/>
      <c r="Q1214" s="83"/>
      <c r="R1214" s="83"/>
    </row>
    <row r="1215" spans="1:18" x14ac:dyDescent="0.2">
      <c r="A1215" s="104"/>
      <c r="B1215" s="105">
        <f t="shared" si="18"/>
        <v>1199</v>
      </c>
      <c r="C1215" s="106" t="s">
        <v>1242</v>
      </c>
      <c r="D1215" s="107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108" t="s">
        <v>44</v>
      </c>
      <c r="F1215" s="109">
        <v>0</v>
      </c>
      <c r="G1215" s="110">
        <f>VLOOKUP(C1215,'[8]Resumen Peso'!$B$1:$D$65536,3,0)*$C$14</f>
        <v>21895.622655838157</v>
      </c>
      <c r="H1215" s="117"/>
      <c r="I1215" s="112"/>
      <c r="J1215" s="113">
        <f>+VLOOKUP(C1215,'[8]Resumen Peso'!$B$1:$D$65536,3,0)</f>
        <v>13594.75759486039</v>
      </c>
      <c r="N1215" s="83"/>
      <c r="O1215" s="83"/>
      <c r="P1215" s="83"/>
      <c r="Q1215" s="83"/>
      <c r="R1215" s="83"/>
    </row>
    <row r="1216" spans="1:18" x14ac:dyDescent="0.2">
      <c r="A1216" s="104"/>
      <c r="B1216" s="105">
        <f t="shared" si="18"/>
        <v>1200</v>
      </c>
      <c r="C1216" s="106" t="s">
        <v>1243</v>
      </c>
      <c r="D1216" s="107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108" t="s">
        <v>44</v>
      </c>
      <c r="F1216" s="109">
        <v>0</v>
      </c>
      <c r="G1216" s="110">
        <f>VLOOKUP(C1216,'[8]Resumen Peso'!$B$1:$D$65536,3,0)*$C$14</f>
        <v>24382.653291579238</v>
      </c>
      <c r="H1216" s="117"/>
      <c r="I1216" s="112"/>
      <c r="J1216" s="113">
        <f>+VLOOKUP(C1216,'[8]Resumen Peso'!$B$1:$D$65536,3,0)</f>
        <v>15138.928279354554</v>
      </c>
      <c r="N1216" s="83"/>
      <c r="O1216" s="83"/>
      <c r="P1216" s="83"/>
      <c r="Q1216" s="83"/>
      <c r="R1216" s="83"/>
    </row>
    <row r="1217" spans="1:18" x14ac:dyDescent="0.2">
      <c r="A1217" s="104"/>
      <c r="B1217" s="105">
        <f t="shared" si="18"/>
        <v>1201</v>
      </c>
      <c r="C1217" s="106" t="s">
        <v>1244</v>
      </c>
      <c r="D1217" s="107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108" t="s">
        <v>44</v>
      </c>
      <c r="F1217" s="109">
        <v>0</v>
      </c>
      <c r="G1217" s="110">
        <f>VLOOKUP(C1217,'[8]Resumen Peso'!$B$1:$D$65536,3,0)*$C$14</f>
        <v>27308.57168656875</v>
      </c>
      <c r="H1217" s="117"/>
      <c r="I1217" s="112"/>
      <c r="J1217" s="113">
        <f>+VLOOKUP(C1217,'[8]Resumen Peso'!$B$1:$D$65536,3,0)</f>
        <v>16955.599672877102</v>
      </c>
      <c r="N1217" s="83"/>
      <c r="O1217" s="83"/>
      <c r="P1217" s="83"/>
      <c r="Q1217" s="83"/>
      <c r="R1217" s="83"/>
    </row>
    <row r="1218" spans="1:18" x14ac:dyDescent="0.2">
      <c r="A1218" s="104"/>
      <c r="B1218" s="105">
        <f t="shared" si="18"/>
        <v>1202</v>
      </c>
      <c r="C1218" s="106" t="s">
        <v>1245</v>
      </c>
      <c r="D1218" s="107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108" t="s">
        <v>44</v>
      </c>
      <c r="F1218" s="109">
        <v>0</v>
      </c>
      <c r="G1218" s="110">
        <f>VLOOKUP(C1218,'[8]Resumen Peso'!$B$1:$D$65536,3,0)*$C$14</f>
        <v>28192.028363282538</v>
      </c>
      <c r="H1218" s="117"/>
      <c r="I1218" s="112"/>
      <c r="J1218" s="113">
        <f>+VLOOKUP(C1218,'[8]Resumen Peso'!$B$1:$D$65536,3,0)</f>
        <v>17504.128461222954</v>
      </c>
      <c r="N1218" s="83"/>
      <c r="O1218" s="83"/>
      <c r="P1218" s="83"/>
      <c r="Q1218" s="83"/>
      <c r="R1218" s="83"/>
    </row>
    <row r="1219" spans="1:18" x14ac:dyDescent="0.2">
      <c r="A1219" s="104"/>
      <c r="B1219" s="105">
        <f t="shared" si="18"/>
        <v>1203</v>
      </c>
      <c r="C1219" s="106" t="s">
        <v>1246</v>
      </c>
      <c r="D1219" s="107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108" t="s">
        <v>44</v>
      </c>
      <c r="F1219" s="109">
        <v>0</v>
      </c>
      <c r="G1219" s="110">
        <f>VLOOKUP(C1219,'[8]Resumen Peso'!$B$1:$D$65536,3,0)*$C$14</f>
        <v>31429.240092845637</v>
      </c>
      <c r="H1219" s="117"/>
      <c r="I1219" s="112"/>
      <c r="J1219" s="113">
        <f>+VLOOKUP(C1219,'[8]Resumen Peso'!$B$1:$D$65536,3,0)</f>
        <v>19514.07855208802</v>
      </c>
      <c r="N1219" s="83"/>
      <c r="O1219" s="83"/>
      <c r="P1219" s="83"/>
      <c r="Q1219" s="83"/>
      <c r="R1219" s="83"/>
    </row>
    <row r="1220" spans="1:18" x14ac:dyDescent="0.2">
      <c r="A1220" s="104"/>
      <c r="B1220" s="105">
        <f t="shared" si="18"/>
        <v>1204</v>
      </c>
      <c r="C1220" s="106" t="s">
        <v>1247</v>
      </c>
      <c r="D1220" s="107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108" t="s">
        <v>44</v>
      </c>
      <c r="F1220" s="109">
        <v>0</v>
      </c>
      <c r="G1220" s="110">
        <f>VLOOKUP(C1220,'[8]Resumen Peso'!$B$1:$D$65536,3,0)*$C$14</f>
        <v>34666.451822408737</v>
      </c>
      <c r="H1220" s="117"/>
      <c r="I1220" s="112"/>
      <c r="J1220" s="113">
        <f>+VLOOKUP(C1220,'[8]Resumen Peso'!$B$1:$D$65536,3,0)</f>
        <v>21524.028642953086</v>
      </c>
      <c r="N1220" s="83"/>
      <c r="O1220" s="83"/>
      <c r="P1220" s="83"/>
      <c r="Q1220" s="83"/>
      <c r="R1220" s="83"/>
    </row>
    <row r="1221" spans="1:18" x14ac:dyDescent="0.2">
      <c r="A1221" s="104"/>
      <c r="B1221" s="105">
        <f t="shared" si="18"/>
        <v>1205</v>
      </c>
      <c r="C1221" s="106" t="s">
        <v>1248</v>
      </c>
      <c r="D1221" s="107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108" t="s">
        <v>44</v>
      </c>
      <c r="F1221" s="109">
        <v>0</v>
      </c>
      <c r="G1221" s="110">
        <f>VLOOKUP(C1221,'[8]Resumen Peso'!$B$1:$D$65536,3,0)*$C$14</f>
        <v>7926.6829019272272</v>
      </c>
      <c r="H1221" s="117"/>
      <c r="I1221" s="112"/>
      <c r="J1221" s="113">
        <f>+VLOOKUP(C1221,'[8]Resumen Peso'!$B$1:$D$65536,3,0)</f>
        <v>4921.5925154013439</v>
      </c>
      <c r="N1221" s="83"/>
      <c r="O1221" s="83"/>
      <c r="P1221" s="83"/>
      <c r="Q1221" s="83"/>
      <c r="R1221" s="83"/>
    </row>
    <row r="1222" spans="1:18" x14ac:dyDescent="0.2">
      <c r="A1222" s="104"/>
      <c r="B1222" s="105">
        <f t="shared" si="18"/>
        <v>1206</v>
      </c>
      <c r="C1222" s="106" t="s">
        <v>1249</v>
      </c>
      <c r="D1222" s="107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108" t="s">
        <v>44</v>
      </c>
      <c r="F1222" s="109">
        <v>0</v>
      </c>
      <c r="G1222" s="110">
        <f>VLOOKUP(C1222,'[8]Resumen Peso'!$B$1:$D$65536,3,0)*$C$14</f>
        <v>9069.2678247275489</v>
      </c>
      <c r="H1222" s="117"/>
      <c r="I1222" s="112"/>
      <c r="J1222" s="113">
        <f>+VLOOKUP(C1222,'[8]Resumen Peso'!$B$1:$D$65536,3,0)</f>
        <v>5631.0112563600969</v>
      </c>
      <c r="N1222" s="83"/>
      <c r="O1222" s="83"/>
      <c r="P1222" s="83"/>
      <c r="Q1222" s="83"/>
      <c r="R1222" s="83"/>
    </row>
    <row r="1223" spans="1:18" x14ac:dyDescent="0.2">
      <c r="A1223" s="104"/>
      <c r="B1223" s="105">
        <f t="shared" si="18"/>
        <v>1207</v>
      </c>
      <c r="C1223" s="106" t="s">
        <v>1250</v>
      </c>
      <c r="D1223" s="107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108" t="s">
        <v>44</v>
      </c>
      <c r="F1223" s="109">
        <v>0</v>
      </c>
      <c r="G1223" s="110">
        <f>VLOOKUP(C1223,'[8]Resumen Peso'!$B$1:$D$65536,3,0)*$C$14</f>
        <v>10201.651096431438</v>
      </c>
      <c r="H1223" s="117"/>
      <c r="I1223" s="112"/>
      <c r="J1223" s="113">
        <f>+VLOOKUP(C1223,'[8]Resumen Peso'!$B$1:$D$65536,3,0)</f>
        <v>6334.0959014174314</v>
      </c>
      <c r="N1223" s="83"/>
      <c r="O1223" s="83"/>
      <c r="P1223" s="83"/>
      <c r="Q1223" s="83"/>
      <c r="R1223" s="83"/>
    </row>
    <row r="1224" spans="1:18" x14ac:dyDescent="0.2">
      <c r="A1224" s="104"/>
      <c r="B1224" s="105">
        <f t="shared" si="18"/>
        <v>1208</v>
      </c>
      <c r="C1224" s="106" t="s">
        <v>1251</v>
      </c>
      <c r="D1224" s="107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108" t="s">
        <v>44</v>
      </c>
      <c r="F1224" s="109">
        <v>0</v>
      </c>
      <c r="G1224" s="110">
        <f>VLOOKUP(C1224,'[8]Resumen Peso'!$B$1:$D$65536,3,0)*$C$14</f>
        <v>11323.832717038897</v>
      </c>
      <c r="H1224" s="117"/>
      <c r="I1224" s="112"/>
      <c r="J1224" s="113">
        <f>+VLOOKUP(C1224,'[8]Resumen Peso'!$B$1:$D$65536,3,0)</f>
        <v>7030.8464505733491</v>
      </c>
      <c r="N1224" s="83"/>
      <c r="O1224" s="83"/>
      <c r="P1224" s="83"/>
      <c r="Q1224" s="83"/>
      <c r="R1224" s="83"/>
    </row>
    <row r="1225" spans="1:18" x14ac:dyDescent="0.2">
      <c r="A1225" s="104"/>
      <c r="B1225" s="105">
        <f t="shared" si="18"/>
        <v>1209</v>
      </c>
      <c r="C1225" s="106" t="s">
        <v>1252</v>
      </c>
      <c r="D1225" s="107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108" t="s">
        <v>44</v>
      </c>
      <c r="F1225" s="109">
        <v>0</v>
      </c>
      <c r="G1225" s="110">
        <f>VLOOKUP(C1225,'[8]Resumen Peso'!$B$1:$D$65536,3,0)*$C$14</f>
        <v>12446.014337646355</v>
      </c>
      <c r="H1225" s="117"/>
      <c r="I1225" s="112"/>
      <c r="J1225" s="113">
        <f>+VLOOKUP(C1225,'[8]Resumen Peso'!$B$1:$D$65536,3,0)</f>
        <v>7727.5969997292659</v>
      </c>
      <c r="N1225" s="83"/>
      <c r="O1225" s="83"/>
      <c r="P1225" s="83"/>
      <c r="Q1225" s="83"/>
      <c r="R1225" s="83"/>
    </row>
    <row r="1226" spans="1:18" x14ac:dyDescent="0.2">
      <c r="A1226" s="104"/>
      <c r="B1226" s="105">
        <f t="shared" si="18"/>
        <v>1210</v>
      </c>
      <c r="C1226" s="106" t="s">
        <v>1253</v>
      </c>
      <c r="D1226" s="107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108" t="s">
        <v>44</v>
      </c>
      <c r="F1226" s="109">
        <v>0</v>
      </c>
      <c r="G1226" s="110">
        <f>VLOOKUP(C1226,'[8]Resumen Peso'!$B$1:$D$65536,3,0)*$C$14</f>
        <v>13952.981834309012</v>
      </c>
      <c r="H1226" s="117"/>
      <c r="I1226" s="112"/>
      <c r="J1226" s="113">
        <f>+VLOOKUP(C1226,'[8]Resumen Peso'!$B$1:$D$65536,3,0)</f>
        <v>8663.2569780948452</v>
      </c>
      <c r="N1226" s="83"/>
      <c r="O1226" s="83"/>
      <c r="P1226" s="83"/>
      <c r="Q1226" s="83"/>
      <c r="R1226" s="83"/>
    </row>
    <row r="1227" spans="1:18" x14ac:dyDescent="0.2">
      <c r="A1227" s="104"/>
      <c r="B1227" s="105">
        <f t="shared" si="18"/>
        <v>1211</v>
      </c>
      <c r="C1227" s="106" t="s">
        <v>1254</v>
      </c>
      <c r="D1227" s="107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108" t="s">
        <v>44</v>
      </c>
      <c r="F1227" s="109">
        <v>0</v>
      </c>
      <c r="G1227" s="110">
        <f>VLOOKUP(C1227,'[8]Resumen Peso'!$B$1:$D$65536,3,0)*$C$14</f>
        <v>15486.106364382922</v>
      </c>
      <c r="H1227" s="117"/>
      <c r="I1227" s="112"/>
      <c r="J1227" s="113">
        <f>+VLOOKUP(C1227,'[8]Resumen Peso'!$B$1:$D$65536,3,0)</f>
        <v>9615.15757835166</v>
      </c>
      <c r="N1227" s="83"/>
      <c r="O1227" s="83"/>
      <c r="P1227" s="83"/>
      <c r="Q1227" s="83"/>
      <c r="R1227" s="83"/>
    </row>
    <row r="1228" spans="1:18" x14ac:dyDescent="0.2">
      <c r="A1228" s="104"/>
      <c r="B1228" s="105">
        <f t="shared" si="18"/>
        <v>1212</v>
      </c>
      <c r="C1228" s="106" t="s">
        <v>1255</v>
      </c>
      <c r="D1228" s="107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108" t="s">
        <v>44</v>
      </c>
      <c r="F1228" s="109">
        <v>0</v>
      </c>
      <c r="G1228" s="110">
        <f>VLOOKUP(C1228,'[8]Resumen Peso'!$B$1:$D$65536,3,0)*$C$14</f>
        <v>17019.230894456832</v>
      </c>
      <c r="H1228" s="117"/>
      <c r="I1228" s="112"/>
      <c r="J1228" s="113">
        <f>+VLOOKUP(C1228,'[8]Resumen Peso'!$B$1:$D$65536,3,0)</f>
        <v>10567.058178608475</v>
      </c>
      <c r="N1228" s="83"/>
      <c r="O1228" s="83"/>
      <c r="P1228" s="83"/>
      <c r="Q1228" s="83"/>
      <c r="R1228" s="83"/>
    </row>
    <row r="1229" spans="1:18" x14ac:dyDescent="0.2">
      <c r="A1229" s="104"/>
      <c r="B1229" s="105">
        <f t="shared" si="18"/>
        <v>1213</v>
      </c>
      <c r="C1229" s="106" t="s">
        <v>1256</v>
      </c>
      <c r="D1229" s="107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108" t="s">
        <v>44</v>
      </c>
      <c r="F1229" s="109">
        <v>0</v>
      </c>
      <c r="G1229" s="110">
        <f>VLOOKUP(C1229,'[8]Resumen Peso'!$B$1:$D$65536,3,0)*$C$14</f>
        <v>18829.432839602283</v>
      </c>
      <c r="H1229" s="117"/>
      <c r="I1229" s="112"/>
      <c r="J1229" s="113">
        <f>+VLOOKUP(C1229,'[8]Resumen Peso'!$B$1:$D$65536,3,0)</f>
        <v>11690.993178257158</v>
      </c>
      <c r="N1229" s="83"/>
      <c r="O1229" s="83"/>
      <c r="P1229" s="83"/>
      <c r="Q1229" s="83"/>
      <c r="R1229" s="83"/>
    </row>
    <row r="1230" spans="1:18" x14ac:dyDescent="0.2">
      <c r="A1230" s="104"/>
      <c r="B1230" s="105">
        <f t="shared" si="18"/>
        <v>1214</v>
      </c>
      <c r="C1230" s="106" t="s">
        <v>1257</v>
      </c>
      <c r="D1230" s="107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108" t="s">
        <v>44</v>
      </c>
      <c r="F1230" s="109">
        <v>0</v>
      </c>
      <c r="G1230" s="110">
        <f>VLOOKUP(C1230,'[8]Resumen Peso'!$B$1:$D$65536,3,0)*$C$14</f>
        <v>20968.188017374479</v>
      </c>
      <c r="H1230" s="117"/>
      <c r="I1230" s="112"/>
      <c r="J1230" s="113">
        <f>+VLOOKUP(C1230,'[8]Resumen Peso'!$B$1:$D$65536,3,0)</f>
        <v>13018.923361088149</v>
      </c>
      <c r="N1230" s="83"/>
      <c r="O1230" s="83"/>
      <c r="P1230" s="83"/>
      <c r="Q1230" s="83"/>
      <c r="R1230" s="83"/>
    </row>
    <row r="1231" spans="1:18" x14ac:dyDescent="0.2">
      <c r="A1231" s="104"/>
      <c r="B1231" s="105">
        <f t="shared" si="18"/>
        <v>1215</v>
      </c>
      <c r="C1231" s="106" t="s">
        <v>1258</v>
      </c>
      <c r="D1231" s="107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108" t="s">
        <v>44</v>
      </c>
      <c r="F1231" s="109">
        <v>0</v>
      </c>
      <c r="G1231" s="110">
        <f>VLOOKUP(C1231,'[8]Resumen Peso'!$B$1:$D$65536,3,0)*$C$14</f>
        <v>23484.370579459417</v>
      </c>
      <c r="H1231" s="117"/>
      <c r="I1231" s="112"/>
      <c r="J1231" s="113">
        <f>+VLOOKUP(C1231,'[8]Resumen Peso'!$B$1:$D$65536,3,0)</f>
        <v>14581.194164418728</v>
      </c>
      <c r="N1231" s="83"/>
      <c r="O1231" s="83"/>
      <c r="P1231" s="83"/>
      <c r="Q1231" s="83"/>
      <c r="R1231" s="83"/>
    </row>
    <row r="1232" spans="1:18" x14ac:dyDescent="0.2">
      <c r="A1232" s="104"/>
      <c r="B1232" s="105">
        <f t="shared" si="18"/>
        <v>1216</v>
      </c>
      <c r="C1232" s="106" t="s">
        <v>1259</v>
      </c>
      <c r="D1232" s="107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108" t="s">
        <v>44</v>
      </c>
      <c r="F1232" s="109">
        <v>0</v>
      </c>
      <c r="G1232" s="110">
        <f>VLOOKUP(C1232,'[8]Resumen Peso'!$B$1:$D$65536,3,0)*$C$14</f>
        <v>24244.11093589295</v>
      </c>
      <c r="H1232" s="117"/>
      <c r="I1232" s="112"/>
      <c r="J1232" s="113">
        <f>+VLOOKUP(C1232,'[8]Resumen Peso'!$B$1:$D$65536,3,0)</f>
        <v>15052.908814561035</v>
      </c>
      <c r="N1232" s="83"/>
      <c r="O1232" s="83"/>
      <c r="P1232" s="83"/>
      <c r="Q1232" s="83"/>
      <c r="R1232" s="83"/>
    </row>
    <row r="1233" spans="1:18" x14ac:dyDescent="0.2">
      <c r="A1233" s="104"/>
      <c r="B1233" s="105">
        <f t="shared" si="18"/>
        <v>1217</v>
      </c>
      <c r="C1233" s="106" t="s">
        <v>1260</v>
      </c>
      <c r="D1233" s="107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108" t="s">
        <v>44</v>
      </c>
      <c r="F1233" s="109">
        <v>0</v>
      </c>
      <c r="G1233" s="110">
        <f>VLOOKUP(C1233,'[8]Resumen Peso'!$B$1:$D$65536,3,0)*$C$14</f>
        <v>27027.994354395705</v>
      </c>
      <c r="H1233" s="117"/>
      <c r="I1233" s="112"/>
      <c r="J1233" s="113">
        <f>+VLOOKUP(C1233,'[8]Resumen Peso'!$B$1:$D$65536,3,0)</f>
        <v>16781.392212442624</v>
      </c>
      <c r="N1233" s="83"/>
      <c r="O1233" s="83"/>
      <c r="P1233" s="83"/>
      <c r="Q1233" s="83"/>
      <c r="R1233" s="83"/>
    </row>
    <row r="1234" spans="1:18" x14ac:dyDescent="0.2">
      <c r="A1234" s="104"/>
      <c r="B1234" s="105">
        <f t="shared" ref="B1234:B1297" si="19">1+B1233</f>
        <v>1218</v>
      </c>
      <c r="C1234" s="106" t="s">
        <v>1261</v>
      </c>
      <c r="D1234" s="107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108" t="s">
        <v>44</v>
      </c>
      <c r="F1234" s="109">
        <v>0</v>
      </c>
      <c r="G1234" s="110">
        <f>VLOOKUP(C1234,'[8]Resumen Peso'!$B$1:$D$65536,3,0)*$C$14</f>
        <v>29811.877772898464</v>
      </c>
      <c r="H1234" s="117"/>
      <c r="I1234" s="112"/>
      <c r="J1234" s="113">
        <f>+VLOOKUP(C1234,'[8]Resumen Peso'!$B$1:$D$65536,3,0)</f>
        <v>18509.875610324216</v>
      </c>
      <c r="N1234" s="83"/>
      <c r="O1234" s="83"/>
      <c r="P1234" s="83"/>
      <c r="Q1234" s="83"/>
      <c r="R1234" s="83"/>
    </row>
    <row r="1235" spans="1:18" x14ac:dyDescent="0.2">
      <c r="A1235" s="104"/>
      <c r="B1235" s="105">
        <f t="shared" si="19"/>
        <v>1219</v>
      </c>
      <c r="C1235" s="106" t="s">
        <v>1262</v>
      </c>
      <c r="D1235" s="107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108" t="s">
        <v>44</v>
      </c>
      <c r="F1235" s="109">
        <v>0</v>
      </c>
      <c r="G1235" s="110">
        <f>VLOOKUP(C1235,'[8]Resumen Peso'!$B$1:$D$65536,3,0)*$C$14</f>
        <v>7476.9098796284916</v>
      </c>
      <c r="H1235" s="117"/>
      <c r="I1235" s="112"/>
      <c r="J1235" s="113">
        <f>+VLOOKUP(C1235,'[8]Resumen Peso'!$B$1:$D$65536,3,0)</f>
        <v>4642.3332631311787</v>
      </c>
      <c r="N1235" s="83"/>
      <c r="O1235" s="83"/>
      <c r="P1235" s="83"/>
      <c r="Q1235" s="83"/>
      <c r="R1235" s="83"/>
    </row>
    <row r="1236" spans="1:18" x14ac:dyDescent="0.2">
      <c r="A1236" s="104"/>
      <c r="B1236" s="105">
        <f t="shared" si="19"/>
        <v>1220</v>
      </c>
      <c r="C1236" s="106" t="s">
        <v>1263</v>
      </c>
      <c r="D1236" s="107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108" t="s">
        <v>44</v>
      </c>
      <c r="F1236" s="109">
        <v>0</v>
      </c>
      <c r="G1236" s="110">
        <f>VLOOKUP(C1236,'[8]Resumen Peso'!$B$1:$D$65536,3,0)*$C$14</f>
        <v>8554.662655070435</v>
      </c>
      <c r="H1236" s="117"/>
      <c r="I1236" s="112"/>
      <c r="J1236" s="113">
        <f>+VLOOKUP(C1236,'[8]Resumen Peso'!$B$1:$D$65536,3,0)</f>
        <v>5311.4984181771142</v>
      </c>
      <c r="N1236" s="83"/>
      <c r="O1236" s="83"/>
      <c r="P1236" s="83"/>
      <c r="Q1236" s="83"/>
      <c r="R1236" s="83"/>
    </row>
    <row r="1237" spans="1:18" x14ac:dyDescent="0.2">
      <c r="A1237" s="104"/>
      <c r="B1237" s="105">
        <f t="shared" si="19"/>
        <v>1221</v>
      </c>
      <c r="C1237" s="106" t="s">
        <v>1264</v>
      </c>
      <c r="D1237" s="107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108" t="s">
        <v>44</v>
      </c>
      <c r="F1237" s="109">
        <v>0</v>
      </c>
      <c r="G1237" s="110">
        <f>VLOOKUP(C1237,'[8]Resumen Peso'!$B$1:$D$65536,3,0)*$C$14</f>
        <v>9622.7926378745069</v>
      </c>
      <c r="H1237" s="117"/>
      <c r="I1237" s="112"/>
      <c r="J1237" s="113">
        <f>+VLOOKUP(C1237,'[8]Resumen Peso'!$B$1:$D$65536,3,0)</f>
        <v>5974.6888843387114</v>
      </c>
      <c r="N1237" s="83"/>
      <c r="O1237" s="83"/>
      <c r="P1237" s="83"/>
      <c r="Q1237" s="83"/>
      <c r="R1237" s="83"/>
    </row>
    <row r="1238" spans="1:18" x14ac:dyDescent="0.2">
      <c r="A1238" s="104"/>
      <c r="B1238" s="105">
        <f t="shared" si="19"/>
        <v>1222</v>
      </c>
      <c r="C1238" s="106" t="s">
        <v>1265</v>
      </c>
      <c r="D1238" s="107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108" t="s">
        <v>44</v>
      </c>
      <c r="F1238" s="109">
        <v>0</v>
      </c>
      <c r="G1238" s="110">
        <f>VLOOKUP(C1238,'[8]Resumen Peso'!$B$1:$D$65536,3,0)*$C$14</f>
        <v>10681.299828040703</v>
      </c>
      <c r="H1238" s="117"/>
      <c r="I1238" s="112"/>
      <c r="J1238" s="113">
        <f>+VLOOKUP(C1238,'[8]Resumen Peso'!$B$1:$D$65536,3,0)</f>
        <v>6631.9046616159703</v>
      </c>
      <c r="N1238" s="83"/>
      <c r="O1238" s="83"/>
      <c r="P1238" s="83"/>
      <c r="Q1238" s="83"/>
      <c r="R1238" s="83"/>
    </row>
    <row r="1239" spans="1:18" x14ac:dyDescent="0.2">
      <c r="A1239" s="104"/>
      <c r="B1239" s="105">
        <f t="shared" si="19"/>
        <v>1223</v>
      </c>
      <c r="C1239" s="106" t="s">
        <v>1266</v>
      </c>
      <c r="D1239" s="107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108" t="s">
        <v>44</v>
      </c>
      <c r="F1239" s="109">
        <v>0</v>
      </c>
      <c r="G1239" s="110">
        <f>VLOOKUP(C1239,'[8]Resumen Peso'!$B$1:$D$65536,3,0)*$C$14</f>
        <v>11739.807018206897</v>
      </c>
      <c r="H1239" s="117"/>
      <c r="I1239" s="112"/>
      <c r="J1239" s="113">
        <f>+VLOOKUP(C1239,'[8]Resumen Peso'!$B$1:$D$65536,3,0)</f>
        <v>7289.1204388932274</v>
      </c>
      <c r="N1239" s="83"/>
      <c r="O1239" s="83"/>
      <c r="P1239" s="83"/>
      <c r="Q1239" s="83"/>
      <c r="R1239" s="83"/>
    </row>
    <row r="1240" spans="1:18" x14ac:dyDescent="0.2">
      <c r="A1240" s="104"/>
      <c r="B1240" s="105">
        <f t="shared" si="19"/>
        <v>1224</v>
      </c>
      <c r="C1240" s="106" t="s">
        <v>1267</v>
      </c>
      <c r="D1240" s="107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108" t="s">
        <v>44</v>
      </c>
      <c r="F1240" s="109">
        <v>0</v>
      </c>
      <c r="G1240" s="110">
        <f>VLOOKUP(C1240,'[8]Resumen Peso'!$B$1:$D$65536,3,0)*$C$14</f>
        <v>13161.266701088443</v>
      </c>
      <c r="H1240" s="117"/>
      <c r="I1240" s="112"/>
      <c r="J1240" s="113">
        <f>+VLOOKUP(C1240,'[8]Resumen Peso'!$B$1:$D$65536,3,0)</f>
        <v>8171.6895315099737</v>
      </c>
      <c r="N1240" s="83"/>
      <c r="O1240" s="83"/>
      <c r="P1240" s="83"/>
      <c r="Q1240" s="83"/>
      <c r="R1240" s="83"/>
    </row>
    <row r="1241" spans="1:18" x14ac:dyDescent="0.2">
      <c r="A1241" s="104"/>
      <c r="B1241" s="105">
        <f t="shared" si="19"/>
        <v>1225</v>
      </c>
      <c r="C1241" s="106" t="s">
        <v>1268</v>
      </c>
      <c r="D1241" s="107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108" t="s">
        <v>44</v>
      </c>
      <c r="F1241" s="109">
        <v>0</v>
      </c>
      <c r="G1241" s="110">
        <f>VLOOKUP(C1241,'[8]Resumen Peso'!$B$1:$D$65536,3,0)*$C$14</f>
        <v>14607.3992242935</v>
      </c>
      <c r="H1241" s="117"/>
      <c r="I1241" s="112"/>
      <c r="J1241" s="113">
        <f>+VLOOKUP(C1241,'[8]Resumen Peso'!$B$1:$D$65536,3,0)</f>
        <v>9069.5777264261633</v>
      </c>
      <c r="N1241" s="83"/>
      <c r="O1241" s="83"/>
      <c r="P1241" s="83"/>
      <c r="Q1241" s="83"/>
      <c r="R1241" s="83"/>
    </row>
    <row r="1242" spans="1:18" x14ac:dyDescent="0.2">
      <c r="A1242" s="104"/>
      <c r="B1242" s="105">
        <f t="shared" si="19"/>
        <v>1226</v>
      </c>
      <c r="C1242" s="106" t="s">
        <v>1269</v>
      </c>
      <c r="D1242" s="107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108" t="s">
        <v>44</v>
      </c>
      <c r="F1242" s="109">
        <v>0</v>
      </c>
      <c r="G1242" s="110">
        <f>VLOOKUP(C1242,'[8]Resumen Peso'!$B$1:$D$65536,3,0)*$C$14</f>
        <v>16053.531747498555</v>
      </c>
      <c r="H1242" s="117"/>
      <c r="I1242" s="112"/>
      <c r="J1242" s="113">
        <f>+VLOOKUP(C1242,'[8]Resumen Peso'!$B$1:$D$65536,3,0)</f>
        <v>9967.4659213423529</v>
      </c>
      <c r="N1242" s="83"/>
      <c r="O1242" s="83"/>
      <c r="P1242" s="83"/>
      <c r="Q1242" s="83"/>
      <c r="R1242" s="83"/>
    </row>
    <row r="1243" spans="1:18" x14ac:dyDescent="0.2">
      <c r="A1243" s="104"/>
      <c r="B1243" s="105">
        <f t="shared" si="19"/>
        <v>1227</v>
      </c>
      <c r="C1243" s="106" t="s">
        <v>1270</v>
      </c>
      <c r="D1243" s="107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108" t="s">
        <v>44</v>
      </c>
      <c r="F1243" s="109">
        <v>0</v>
      </c>
      <c r="G1243" s="110">
        <f>VLOOKUP(C1243,'[8]Resumen Peso'!$B$1:$D$65536,3,0)*$C$14</f>
        <v>17761.019857624673</v>
      </c>
      <c r="H1243" s="117"/>
      <c r="I1243" s="112"/>
      <c r="J1243" s="113">
        <f>+VLOOKUP(C1243,'[8]Resumen Peso'!$B$1:$D$65536,3,0)</f>
        <v>11027.627000939761</v>
      </c>
      <c r="N1243" s="83"/>
      <c r="O1243" s="83"/>
      <c r="P1243" s="83"/>
      <c r="Q1243" s="83"/>
      <c r="R1243" s="83"/>
    </row>
    <row r="1244" spans="1:18" x14ac:dyDescent="0.2">
      <c r="A1244" s="104"/>
      <c r="B1244" s="105">
        <f t="shared" si="19"/>
        <v>1228</v>
      </c>
      <c r="C1244" s="106" t="s">
        <v>1271</v>
      </c>
      <c r="D1244" s="107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108" t="s">
        <v>44</v>
      </c>
      <c r="F1244" s="109">
        <v>0</v>
      </c>
      <c r="G1244" s="110">
        <f>VLOOKUP(C1244,'[8]Resumen Peso'!$B$1:$D$65536,3,0)*$C$14</f>
        <v>19778.418549693401</v>
      </c>
      <c r="H1244" s="117"/>
      <c r="I1244" s="112"/>
      <c r="J1244" s="113">
        <f>+VLOOKUP(C1244,'[8]Resumen Peso'!$B$1:$D$65536,3,0)</f>
        <v>12280.208241581026</v>
      </c>
      <c r="N1244" s="83"/>
      <c r="O1244" s="83"/>
      <c r="P1244" s="83"/>
      <c r="Q1244" s="83"/>
      <c r="R1244" s="83"/>
    </row>
    <row r="1245" spans="1:18" x14ac:dyDescent="0.2">
      <c r="A1245" s="104"/>
      <c r="B1245" s="105">
        <f t="shared" si="19"/>
        <v>1229</v>
      </c>
      <c r="C1245" s="106" t="s">
        <v>1272</v>
      </c>
      <c r="D1245" s="107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108" t="s">
        <v>44</v>
      </c>
      <c r="F1245" s="109">
        <v>0</v>
      </c>
      <c r="G1245" s="110">
        <f>VLOOKUP(C1245,'[8]Resumen Peso'!$B$1:$D$65536,3,0)*$C$14</f>
        <v>22151.82877565661</v>
      </c>
      <c r="H1245" s="117"/>
      <c r="I1245" s="112"/>
      <c r="J1245" s="113">
        <f>+VLOOKUP(C1245,'[8]Resumen Peso'!$B$1:$D$65536,3,0)</f>
        <v>13753.83323057075</v>
      </c>
      <c r="N1245" s="83"/>
      <c r="O1245" s="83"/>
      <c r="P1245" s="83"/>
      <c r="Q1245" s="83"/>
      <c r="R1245" s="83"/>
    </row>
    <row r="1246" spans="1:18" x14ac:dyDescent="0.2">
      <c r="A1246" s="104"/>
      <c r="B1246" s="105">
        <f t="shared" si="19"/>
        <v>1230</v>
      </c>
      <c r="C1246" s="106" t="s">
        <v>1273</v>
      </c>
      <c r="D1246" s="107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108" t="s">
        <v>44</v>
      </c>
      <c r="F1246" s="109">
        <v>0</v>
      </c>
      <c r="G1246" s="110">
        <f>VLOOKUP(C1246,'[8]Resumen Peso'!$B$1:$D$65536,3,0)*$C$14</f>
        <v>22868.46021496765</v>
      </c>
      <c r="H1246" s="117"/>
      <c r="I1246" s="112"/>
      <c r="J1246" s="113">
        <f>+VLOOKUP(C1246,'[8]Resumen Peso'!$B$1:$D$65536,3,0)</f>
        <v>14198.782015787954</v>
      </c>
      <c r="N1246" s="83"/>
      <c r="O1246" s="83"/>
      <c r="P1246" s="83"/>
      <c r="Q1246" s="83"/>
      <c r="R1246" s="83"/>
    </row>
    <row r="1247" spans="1:18" x14ac:dyDescent="0.2">
      <c r="A1247" s="104"/>
      <c r="B1247" s="105">
        <f t="shared" si="19"/>
        <v>1231</v>
      </c>
      <c r="C1247" s="106" t="s">
        <v>1274</v>
      </c>
      <c r="D1247" s="107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108" t="s">
        <v>44</v>
      </c>
      <c r="F1247" s="109">
        <v>0</v>
      </c>
      <c r="G1247" s="110">
        <f>VLOOKUP(C1247,'[8]Resumen Peso'!$B$1:$D$65536,3,0)*$C$14</f>
        <v>25494.381510554791</v>
      </c>
      <c r="H1247" s="117"/>
      <c r="I1247" s="112"/>
      <c r="J1247" s="113">
        <f>+VLOOKUP(C1247,'[8]Resumen Peso'!$B$1:$D$65536,3,0)</f>
        <v>15829.188423397942</v>
      </c>
      <c r="N1247" s="83"/>
      <c r="O1247" s="83"/>
      <c r="P1247" s="83"/>
      <c r="Q1247" s="83"/>
      <c r="R1247" s="83"/>
    </row>
    <row r="1248" spans="1:18" x14ac:dyDescent="0.2">
      <c r="A1248" s="104"/>
      <c r="B1248" s="105">
        <f t="shared" si="19"/>
        <v>1232</v>
      </c>
      <c r="C1248" s="106" t="s">
        <v>1275</v>
      </c>
      <c r="D1248" s="107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108" t="s">
        <v>44</v>
      </c>
      <c r="F1248" s="109">
        <v>0</v>
      </c>
      <c r="G1248" s="110">
        <f>VLOOKUP(C1248,'[8]Resumen Peso'!$B$1:$D$65536,3,0)*$C$14</f>
        <v>28120.302806141935</v>
      </c>
      <c r="H1248" s="117"/>
      <c r="I1248" s="112"/>
      <c r="J1248" s="113">
        <f>+VLOOKUP(C1248,'[8]Resumen Peso'!$B$1:$D$65536,3,0)</f>
        <v>17459.594831007929</v>
      </c>
      <c r="N1248" s="83"/>
      <c r="O1248" s="83"/>
      <c r="P1248" s="83"/>
      <c r="Q1248" s="83"/>
      <c r="R1248" s="83"/>
    </row>
    <row r="1249" spans="1:18" x14ac:dyDescent="0.2">
      <c r="A1249" s="104"/>
      <c r="B1249" s="105">
        <f t="shared" si="19"/>
        <v>1233</v>
      </c>
      <c r="C1249" s="106" t="s">
        <v>1276</v>
      </c>
      <c r="D1249" s="107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108" t="s">
        <v>44</v>
      </c>
      <c r="F1249" s="109">
        <v>0</v>
      </c>
      <c r="G1249" s="110">
        <f>VLOOKUP(C1249,'[8]Resumen Peso'!$B$1:$D$65536,3,0)*$C$14</f>
        <v>13144.079150853035</v>
      </c>
      <c r="H1249" s="117"/>
      <c r="I1249" s="112"/>
      <c r="J1249" s="113">
        <f>+VLOOKUP(C1249,'[8]Resumen Peso'!$B$1:$D$65536,3,0)</f>
        <v>8161.0179656553455</v>
      </c>
      <c r="N1249" s="83"/>
      <c r="O1249" s="83"/>
      <c r="P1249" s="83"/>
      <c r="Q1249" s="83"/>
      <c r="R1249" s="83"/>
    </row>
    <row r="1250" spans="1:18" x14ac:dyDescent="0.2">
      <c r="A1250" s="104"/>
      <c r="B1250" s="105">
        <f t="shared" si="19"/>
        <v>1234</v>
      </c>
      <c r="C1250" s="106" t="s">
        <v>1277</v>
      </c>
      <c r="D1250" s="107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108" t="s">
        <v>44</v>
      </c>
      <c r="F1250" s="109">
        <v>0</v>
      </c>
      <c r="G1250" s="110">
        <f>VLOOKUP(C1250,'[8]Resumen Peso'!$B$1:$D$65536,3,0)*$C$14</f>
        <v>15038.721190615635</v>
      </c>
      <c r="H1250" s="117"/>
      <c r="I1250" s="112"/>
      <c r="J1250" s="113">
        <f>+VLOOKUP(C1250,'[8]Resumen Peso'!$B$1:$D$65536,3,0)</f>
        <v>9337.3809156597199</v>
      </c>
      <c r="N1250" s="83"/>
      <c r="O1250" s="83"/>
      <c r="P1250" s="83"/>
      <c r="Q1250" s="83"/>
      <c r="R1250" s="83"/>
    </row>
    <row r="1251" spans="1:18" x14ac:dyDescent="0.2">
      <c r="A1251" s="104"/>
      <c r="B1251" s="105">
        <f t="shared" si="19"/>
        <v>1235</v>
      </c>
      <c r="C1251" s="106" t="s">
        <v>1278</v>
      </c>
      <c r="D1251" s="107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108" t="s">
        <v>44</v>
      </c>
      <c r="F1251" s="109">
        <v>0</v>
      </c>
      <c r="G1251" s="110">
        <f>VLOOKUP(C1251,'[8]Resumen Peso'!$B$1:$D$65536,3,0)*$C$14</f>
        <v>16916.446783594638</v>
      </c>
      <c r="H1251" s="117"/>
      <c r="I1251" s="112"/>
      <c r="J1251" s="113">
        <f>+VLOOKUP(C1251,'[8]Resumen Peso'!$B$1:$D$65536,3,0)</f>
        <v>10503.240625039054</v>
      </c>
      <c r="N1251" s="83"/>
      <c r="O1251" s="83"/>
      <c r="P1251" s="83"/>
      <c r="Q1251" s="83"/>
      <c r="R1251" s="83"/>
    </row>
    <row r="1252" spans="1:18" x14ac:dyDescent="0.2">
      <c r="A1252" s="104"/>
      <c r="B1252" s="105">
        <f t="shared" si="19"/>
        <v>1236</v>
      </c>
      <c r="C1252" s="106" t="s">
        <v>1279</v>
      </c>
      <c r="D1252" s="107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108" t="s">
        <v>44</v>
      </c>
      <c r="F1252" s="109">
        <v>0</v>
      </c>
      <c r="G1252" s="110">
        <f>VLOOKUP(C1252,'[8]Resumen Peso'!$B$1:$D$65536,3,0)*$C$14</f>
        <v>18777.255929790052</v>
      </c>
      <c r="H1252" s="117"/>
      <c r="I1252" s="112"/>
      <c r="J1252" s="113">
        <f>+VLOOKUP(C1252,'[8]Resumen Peso'!$B$1:$D$65536,3,0)</f>
        <v>11658.597093793351</v>
      </c>
      <c r="N1252" s="83"/>
      <c r="O1252" s="83"/>
      <c r="P1252" s="83"/>
      <c r="Q1252" s="83"/>
      <c r="R1252" s="83"/>
    </row>
    <row r="1253" spans="1:18" x14ac:dyDescent="0.2">
      <c r="A1253" s="104"/>
      <c r="B1253" s="105">
        <f t="shared" si="19"/>
        <v>1237</v>
      </c>
      <c r="C1253" s="106" t="s">
        <v>1280</v>
      </c>
      <c r="D1253" s="107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108" t="s">
        <v>44</v>
      </c>
      <c r="F1253" s="109">
        <v>0</v>
      </c>
      <c r="G1253" s="110">
        <f>VLOOKUP(C1253,'[8]Resumen Peso'!$B$1:$D$65536,3,0)*$C$14</f>
        <v>20638.065075985458</v>
      </c>
      <c r="H1253" s="117"/>
      <c r="I1253" s="112"/>
      <c r="J1253" s="113">
        <f>+VLOOKUP(C1253,'[8]Resumen Peso'!$B$1:$D$65536,3,0)</f>
        <v>12813.953562547646</v>
      </c>
      <c r="N1253" s="83"/>
      <c r="O1253" s="83"/>
      <c r="P1253" s="83"/>
      <c r="Q1253" s="83"/>
      <c r="R1253" s="83"/>
    </row>
    <row r="1254" spans="1:18" x14ac:dyDescent="0.2">
      <c r="A1254" s="104"/>
      <c r="B1254" s="105">
        <f t="shared" si="19"/>
        <v>1238</v>
      </c>
      <c r="C1254" s="106" t="s">
        <v>1281</v>
      </c>
      <c r="D1254" s="107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108" t="s">
        <v>44</v>
      </c>
      <c r="F1254" s="109">
        <v>0</v>
      </c>
      <c r="G1254" s="110">
        <f>VLOOKUP(C1254,'[8]Resumen Peso'!$B$1:$D$65536,3,0)*$C$14</f>
        <v>23136.928761964497</v>
      </c>
      <c r="H1254" s="117"/>
      <c r="I1254" s="112"/>
      <c r="J1254" s="113">
        <f>+VLOOKUP(C1254,'[8]Resumen Peso'!$B$1:$D$65536,3,0)</f>
        <v>14365.471261197166</v>
      </c>
      <c r="N1254" s="83"/>
      <c r="O1254" s="83"/>
      <c r="P1254" s="83"/>
      <c r="Q1254" s="83"/>
      <c r="R1254" s="83"/>
    </row>
    <row r="1255" spans="1:18" x14ac:dyDescent="0.2">
      <c r="A1255" s="104"/>
      <c r="B1255" s="105">
        <f t="shared" si="19"/>
        <v>1239</v>
      </c>
      <c r="C1255" s="106" t="s">
        <v>1282</v>
      </c>
      <c r="D1255" s="107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108" t="s">
        <v>44</v>
      </c>
      <c r="F1255" s="109">
        <v>0</v>
      </c>
      <c r="G1255" s="110">
        <f>VLOOKUP(C1255,'[8]Resumen Peso'!$B$1:$D$65536,3,0)*$C$14</f>
        <v>25679.166217496662</v>
      </c>
      <c r="H1255" s="117"/>
      <c r="I1255" s="112"/>
      <c r="J1255" s="113">
        <f>+VLOOKUP(C1255,'[8]Resumen Peso'!$B$1:$D$65536,3,0)</f>
        <v>15943.919268809284</v>
      </c>
      <c r="N1255" s="83"/>
      <c r="O1255" s="83"/>
      <c r="P1255" s="83"/>
      <c r="Q1255" s="83"/>
      <c r="R1255" s="83"/>
    </row>
    <row r="1256" spans="1:18" x14ac:dyDescent="0.2">
      <c r="A1256" s="104"/>
      <c r="B1256" s="105">
        <f t="shared" si="19"/>
        <v>1240</v>
      </c>
      <c r="C1256" s="106" t="s">
        <v>1283</v>
      </c>
      <c r="D1256" s="107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108" t="s">
        <v>44</v>
      </c>
      <c r="F1256" s="109">
        <v>0</v>
      </c>
      <c r="G1256" s="110">
        <f>VLOOKUP(C1256,'[8]Resumen Peso'!$B$1:$D$65536,3,0)*$C$14</f>
        <v>28221.403673028832</v>
      </c>
      <c r="H1256" s="117"/>
      <c r="I1256" s="112"/>
      <c r="J1256" s="113">
        <f>+VLOOKUP(C1256,'[8]Resumen Peso'!$B$1:$D$65536,3,0)</f>
        <v>17522.367276421402</v>
      </c>
      <c r="N1256" s="83"/>
      <c r="O1256" s="83"/>
      <c r="P1256" s="83"/>
      <c r="Q1256" s="83"/>
      <c r="R1256" s="83"/>
    </row>
    <row r="1257" spans="1:18" x14ac:dyDescent="0.2">
      <c r="A1257" s="104"/>
      <c r="B1257" s="105">
        <f t="shared" si="19"/>
        <v>1241</v>
      </c>
      <c r="C1257" s="106" t="s">
        <v>1284</v>
      </c>
      <c r="D1257" s="107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108" t="s">
        <v>44</v>
      </c>
      <c r="F1257" s="109">
        <v>0</v>
      </c>
      <c r="G1257" s="110">
        <f>VLOOKUP(C1257,'[8]Resumen Peso'!$B$1:$D$65536,3,0)*$C$14</f>
        <v>31223.092770524454</v>
      </c>
      <c r="H1257" s="117"/>
      <c r="I1257" s="112"/>
      <c r="J1257" s="113">
        <f>+VLOOKUP(C1257,'[8]Resumen Peso'!$B$1:$D$65536,3,0)</f>
        <v>19386.083887591059</v>
      </c>
      <c r="N1257" s="83"/>
      <c r="O1257" s="83"/>
      <c r="P1257" s="83"/>
      <c r="Q1257" s="83"/>
      <c r="R1257" s="83"/>
    </row>
    <row r="1258" spans="1:18" x14ac:dyDescent="0.2">
      <c r="A1258" s="104"/>
      <c r="B1258" s="105">
        <f t="shared" si="19"/>
        <v>1242</v>
      </c>
      <c r="C1258" s="106" t="s">
        <v>1285</v>
      </c>
      <c r="D1258" s="107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108" t="s">
        <v>44</v>
      </c>
      <c r="F1258" s="109">
        <v>0</v>
      </c>
      <c r="G1258" s="110">
        <f>VLOOKUP(C1258,'[8]Resumen Peso'!$B$1:$D$65536,3,0)*$C$14</f>
        <v>34769.591058490478</v>
      </c>
      <c r="H1258" s="117"/>
      <c r="I1258" s="112"/>
      <c r="J1258" s="113">
        <f>+VLOOKUP(C1258,'[8]Resumen Peso'!$B$1:$D$65536,3,0)</f>
        <v>21588.066689967771</v>
      </c>
      <c r="N1258" s="83"/>
      <c r="O1258" s="83"/>
      <c r="P1258" s="83"/>
      <c r="Q1258" s="83"/>
      <c r="R1258" s="83"/>
    </row>
    <row r="1259" spans="1:18" x14ac:dyDescent="0.2">
      <c r="A1259" s="104"/>
      <c r="B1259" s="105">
        <f t="shared" si="19"/>
        <v>1243</v>
      </c>
      <c r="C1259" s="106" t="s">
        <v>1286</v>
      </c>
      <c r="D1259" s="107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108" t="s">
        <v>44</v>
      </c>
      <c r="F1259" s="109">
        <v>0</v>
      </c>
      <c r="G1259" s="110">
        <f>VLOOKUP(C1259,'[8]Resumen Peso'!$B$1:$D$65536,3,0)*$C$14</f>
        <v>38941.941985509344</v>
      </c>
      <c r="H1259" s="117"/>
      <c r="I1259" s="112"/>
      <c r="J1259" s="113">
        <f>+VLOOKUP(C1259,'[8]Resumen Peso'!$B$1:$D$65536,3,0)</f>
        <v>24178.634692763906</v>
      </c>
      <c r="N1259" s="83"/>
      <c r="O1259" s="83"/>
      <c r="P1259" s="83"/>
      <c r="Q1259" s="83"/>
      <c r="R1259" s="83"/>
    </row>
    <row r="1260" spans="1:18" x14ac:dyDescent="0.2">
      <c r="A1260" s="104"/>
      <c r="B1260" s="105">
        <f t="shared" si="19"/>
        <v>1244</v>
      </c>
      <c r="C1260" s="106" t="s">
        <v>1287</v>
      </c>
      <c r="D1260" s="107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108" t="s">
        <v>44</v>
      </c>
      <c r="F1260" s="109">
        <v>0</v>
      </c>
      <c r="G1260" s="110">
        <f>VLOOKUP(C1260,'[8]Resumen Peso'!$B$1:$D$65536,3,0)*$C$14</f>
        <v>40201.74857833163</v>
      </c>
      <c r="H1260" s="117"/>
      <c r="I1260" s="112"/>
      <c r="J1260" s="113">
        <f>+VLOOKUP(C1260,'[8]Resumen Peso'!$B$1:$D$65536,3,0)</f>
        <v>24960.835113141507</v>
      </c>
      <c r="N1260" s="83"/>
      <c r="O1260" s="83"/>
      <c r="P1260" s="83"/>
      <c r="Q1260" s="83"/>
      <c r="R1260" s="83"/>
    </row>
    <row r="1261" spans="1:18" x14ac:dyDescent="0.2">
      <c r="A1261" s="104"/>
      <c r="B1261" s="105">
        <f t="shared" si="19"/>
        <v>1245</v>
      </c>
      <c r="C1261" s="106" t="s">
        <v>1288</v>
      </c>
      <c r="D1261" s="107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108" t="s">
        <v>44</v>
      </c>
      <c r="F1261" s="109">
        <v>0</v>
      </c>
      <c r="G1261" s="110">
        <f>VLOOKUP(C1261,'[8]Resumen Peso'!$B$1:$D$65536,3,0)*$C$14</f>
        <v>44818.002874394231</v>
      </c>
      <c r="H1261" s="117"/>
      <c r="I1261" s="112"/>
      <c r="J1261" s="113">
        <f>+VLOOKUP(C1261,'[8]Resumen Peso'!$B$1:$D$65536,3,0)</f>
        <v>27827.017963368457</v>
      </c>
      <c r="N1261" s="83"/>
      <c r="O1261" s="83"/>
      <c r="P1261" s="83"/>
      <c r="Q1261" s="83"/>
      <c r="R1261" s="83"/>
    </row>
    <row r="1262" spans="1:18" x14ac:dyDescent="0.2">
      <c r="A1262" s="104"/>
      <c r="B1262" s="105">
        <f t="shared" si="19"/>
        <v>1246</v>
      </c>
      <c r="C1262" s="106" t="s">
        <v>1289</v>
      </c>
      <c r="D1262" s="107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108" t="s">
        <v>44</v>
      </c>
      <c r="F1262" s="109">
        <v>0</v>
      </c>
      <c r="G1262" s="110">
        <f>VLOOKUP(C1262,'[8]Resumen Peso'!$B$1:$D$65536,3,0)*$C$14</f>
        <v>49434.257170456833</v>
      </c>
      <c r="H1262" s="117"/>
      <c r="I1262" s="112"/>
      <c r="J1262" s="113">
        <f>+VLOOKUP(C1262,'[8]Resumen Peso'!$B$1:$D$65536,3,0)</f>
        <v>30693.200813595406</v>
      </c>
      <c r="N1262" s="83"/>
      <c r="O1262" s="83"/>
      <c r="P1262" s="83"/>
      <c r="Q1262" s="83"/>
      <c r="R1262" s="83"/>
    </row>
    <row r="1263" spans="1:18" x14ac:dyDescent="0.2">
      <c r="A1263" s="104"/>
      <c r="B1263" s="105">
        <f t="shared" si="19"/>
        <v>1247</v>
      </c>
      <c r="C1263" s="106" t="s">
        <v>1290</v>
      </c>
      <c r="D1263" s="107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108" t="s">
        <v>44</v>
      </c>
      <c r="F1263" s="109">
        <v>0</v>
      </c>
      <c r="G1263" s="110">
        <f>VLOOKUP(C1263,'[8]Resumen Peso'!$B$1:$D$65536,3,0)*$C$14</f>
        <v>12262.371860180123</v>
      </c>
      <c r="H1263" s="117"/>
      <c r="I1263" s="112"/>
      <c r="J1263" s="113">
        <f>+VLOOKUP(C1263,'[8]Resumen Peso'!$B$1:$D$65536,3,0)</f>
        <v>7613.5753523655467</v>
      </c>
      <c r="N1263" s="83"/>
      <c r="O1263" s="83"/>
      <c r="P1263" s="83"/>
      <c r="Q1263" s="83"/>
      <c r="R1263" s="83"/>
    </row>
    <row r="1264" spans="1:18" x14ac:dyDescent="0.2">
      <c r="A1264" s="104"/>
      <c r="B1264" s="105">
        <f t="shared" si="19"/>
        <v>1248</v>
      </c>
      <c r="C1264" s="106" t="s">
        <v>1291</v>
      </c>
      <c r="D1264" s="107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108" t="s">
        <v>44</v>
      </c>
      <c r="F1264" s="109">
        <v>0</v>
      </c>
      <c r="G1264" s="110">
        <f>VLOOKUP(C1264,'[8]Resumen Peso'!$B$1:$D$65536,3,0)*$C$14</f>
        <v>14029.920957143022</v>
      </c>
      <c r="H1264" s="117"/>
      <c r="I1264" s="112"/>
      <c r="J1264" s="113">
        <f>+VLOOKUP(C1264,'[8]Resumen Peso'!$B$1:$D$65536,3,0)</f>
        <v>8711.0276554092288</v>
      </c>
      <c r="N1264" s="83"/>
      <c r="O1264" s="83"/>
      <c r="P1264" s="83"/>
      <c r="Q1264" s="83"/>
      <c r="R1264" s="83"/>
    </row>
    <row r="1265" spans="1:18" x14ac:dyDescent="0.2">
      <c r="A1265" s="104"/>
      <c r="B1265" s="105">
        <f t="shared" si="19"/>
        <v>1249</v>
      </c>
      <c r="C1265" s="106" t="s">
        <v>1292</v>
      </c>
      <c r="D1265" s="107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108" t="s">
        <v>44</v>
      </c>
      <c r="F1265" s="109">
        <v>0</v>
      </c>
      <c r="G1265" s="110">
        <f>VLOOKUP(C1265,'[8]Resumen Peso'!$B$1:$D$65536,3,0)*$C$14</f>
        <v>15781.688365740183</v>
      </c>
      <c r="H1265" s="117"/>
      <c r="I1265" s="112"/>
      <c r="J1265" s="113">
        <f>+VLOOKUP(C1265,'[8]Resumen Peso'!$B$1:$D$65536,3,0)</f>
        <v>9798.6812771757359</v>
      </c>
      <c r="N1265" s="83"/>
      <c r="O1265" s="83"/>
      <c r="P1265" s="83"/>
      <c r="Q1265" s="83"/>
      <c r="R1265" s="83"/>
    </row>
    <row r="1266" spans="1:18" x14ac:dyDescent="0.2">
      <c r="A1266" s="104"/>
      <c r="B1266" s="105">
        <f t="shared" si="19"/>
        <v>1250</v>
      </c>
      <c r="C1266" s="106" t="s">
        <v>1293</v>
      </c>
      <c r="D1266" s="107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108" t="s">
        <v>44</v>
      </c>
      <c r="F1266" s="109">
        <v>0</v>
      </c>
      <c r="G1266" s="110">
        <f>VLOOKUP(C1266,'[8]Resumen Peso'!$B$1:$D$65536,3,0)*$C$14</f>
        <v>17517.674085971605</v>
      </c>
      <c r="H1266" s="117"/>
      <c r="I1266" s="112"/>
      <c r="J1266" s="113">
        <f>+VLOOKUP(C1266,'[8]Resumen Peso'!$B$1:$D$65536,3,0)</f>
        <v>10876.536217665067</v>
      </c>
      <c r="N1266" s="83"/>
      <c r="O1266" s="83"/>
      <c r="P1266" s="83"/>
      <c r="Q1266" s="83"/>
      <c r="R1266" s="83"/>
    </row>
    <row r="1267" spans="1:18" x14ac:dyDescent="0.2">
      <c r="A1267" s="104"/>
      <c r="B1267" s="105">
        <f t="shared" si="19"/>
        <v>1251</v>
      </c>
      <c r="C1267" s="106" t="s">
        <v>1294</v>
      </c>
      <c r="D1267" s="107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108" t="s">
        <v>44</v>
      </c>
      <c r="F1267" s="109">
        <v>0</v>
      </c>
      <c r="G1267" s="110">
        <f>VLOOKUP(C1267,'[8]Resumen Peso'!$B$1:$D$65536,3,0)*$C$14</f>
        <v>19253.659806203024</v>
      </c>
      <c r="H1267" s="117"/>
      <c r="I1267" s="112"/>
      <c r="J1267" s="113">
        <f>+VLOOKUP(C1267,'[8]Resumen Peso'!$B$1:$D$65536,3,0)</f>
        <v>11954.391158154398</v>
      </c>
      <c r="N1267" s="83"/>
      <c r="O1267" s="83"/>
      <c r="P1267" s="83"/>
      <c r="Q1267" s="83"/>
      <c r="R1267" s="83"/>
    </row>
    <row r="1268" spans="1:18" x14ac:dyDescent="0.2">
      <c r="A1268" s="104"/>
      <c r="B1268" s="105">
        <f t="shared" si="19"/>
        <v>1252</v>
      </c>
      <c r="C1268" s="106" t="s">
        <v>1295</v>
      </c>
      <c r="D1268" s="107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108" t="s">
        <v>44</v>
      </c>
      <c r="F1268" s="109">
        <v>0</v>
      </c>
      <c r="G1268" s="110">
        <f>VLOOKUP(C1268,'[8]Resumen Peso'!$B$1:$D$65536,3,0)*$C$14</f>
        <v>21584.899248213431</v>
      </c>
      <c r="H1268" s="117"/>
      <c r="I1268" s="112"/>
      <c r="J1268" s="113">
        <f>+VLOOKUP(C1268,'[8]Resumen Peso'!$B$1:$D$65536,3,0)</f>
        <v>13401.832759056242</v>
      </c>
      <c r="N1268" s="83"/>
      <c r="O1268" s="83"/>
      <c r="P1268" s="83"/>
      <c r="Q1268" s="83"/>
      <c r="R1268" s="83"/>
    </row>
    <row r="1269" spans="1:18" x14ac:dyDescent="0.2">
      <c r="A1269" s="104"/>
      <c r="B1269" s="105">
        <f t="shared" si="19"/>
        <v>1253</v>
      </c>
      <c r="C1269" s="106" t="s">
        <v>1296</v>
      </c>
      <c r="D1269" s="107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108" t="s">
        <v>44</v>
      </c>
      <c r="F1269" s="109">
        <v>0</v>
      </c>
      <c r="G1269" s="110">
        <f>VLOOKUP(C1269,'[8]Resumen Peso'!$B$1:$D$65536,3,0)*$C$14</f>
        <v>23956.602939193595</v>
      </c>
      <c r="H1269" s="117"/>
      <c r="I1269" s="112"/>
      <c r="J1269" s="113">
        <f>+VLOOKUP(C1269,'[8]Resumen Peso'!$B$1:$D$65536,3,0)</f>
        <v>14874.398178752766</v>
      </c>
      <c r="N1269" s="83"/>
      <c r="O1269" s="83"/>
      <c r="P1269" s="83"/>
      <c r="Q1269" s="83"/>
      <c r="R1269" s="83"/>
    </row>
    <row r="1270" spans="1:18" x14ac:dyDescent="0.2">
      <c r="A1270" s="104"/>
      <c r="B1270" s="105">
        <f t="shared" si="19"/>
        <v>1254</v>
      </c>
      <c r="C1270" s="106" t="s">
        <v>1297</v>
      </c>
      <c r="D1270" s="107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108" t="s">
        <v>44</v>
      </c>
      <c r="F1270" s="109">
        <v>0</v>
      </c>
      <c r="G1270" s="110">
        <f>VLOOKUP(C1270,'[8]Resumen Peso'!$B$1:$D$65536,3,0)*$C$14</f>
        <v>26328.306630173764</v>
      </c>
      <c r="H1270" s="117"/>
      <c r="I1270" s="112"/>
      <c r="J1270" s="113">
        <f>+VLOOKUP(C1270,'[8]Resumen Peso'!$B$1:$D$65536,3,0)</f>
        <v>16346.963598449291</v>
      </c>
      <c r="N1270" s="83"/>
      <c r="O1270" s="83"/>
      <c r="P1270" s="83"/>
      <c r="Q1270" s="83"/>
      <c r="R1270" s="83"/>
    </row>
    <row r="1271" spans="1:18" x14ac:dyDescent="0.2">
      <c r="A1271" s="104"/>
      <c r="B1271" s="105">
        <f t="shared" si="19"/>
        <v>1255</v>
      </c>
      <c r="C1271" s="106" t="s">
        <v>1298</v>
      </c>
      <c r="D1271" s="107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108" t="s">
        <v>44</v>
      </c>
      <c r="F1271" s="109">
        <v>0</v>
      </c>
      <c r="G1271" s="110">
        <f>VLOOKUP(C1271,'[8]Resumen Peso'!$B$1:$D$65536,3,0)*$C$14</f>
        <v>29128.641860941985</v>
      </c>
      <c r="H1271" s="117"/>
      <c r="I1271" s="112"/>
      <c r="J1271" s="113">
        <f>+VLOOKUP(C1271,'[8]Resumen Peso'!$B$1:$D$65536,3,0)</f>
        <v>18085.661750360061</v>
      </c>
      <c r="N1271" s="83"/>
      <c r="O1271" s="83"/>
      <c r="P1271" s="83"/>
      <c r="Q1271" s="83"/>
      <c r="R1271" s="83"/>
    </row>
    <row r="1272" spans="1:18" x14ac:dyDescent="0.2">
      <c r="A1272" s="104"/>
      <c r="B1272" s="105">
        <f t="shared" si="19"/>
        <v>1256</v>
      </c>
      <c r="C1272" s="106" t="s">
        <v>1299</v>
      </c>
      <c r="D1272" s="107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108" t="s">
        <v>44</v>
      </c>
      <c r="F1272" s="109">
        <v>0</v>
      </c>
      <c r="G1272" s="110">
        <f>VLOOKUP(C1272,'[8]Resumen Peso'!$B$1:$D$65536,3,0)*$C$14</f>
        <v>32437.240379668132</v>
      </c>
      <c r="H1272" s="117"/>
      <c r="I1272" s="112"/>
      <c r="J1272" s="113">
        <f>+VLOOKUP(C1272,'[8]Resumen Peso'!$B$1:$D$65536,3,0)</f>
        <v>20139.935134031246</v>
      </c>
      <c r="N1272" s="83"/>
      <c r="O1272" s="83"/>
      <c r="P1272" s="83"/>
      <c r="Q1272" s="83"/>
      <c r="R1272" s="83"/>
    </row>
    <row r="1273" spans="1:18" x14ac:dyDescent="0.2">
      <c r="A1273" s="104"/>
      <c r="B1273" s="105">
        <f t="shared" si="19"/>
        <v>1257</v>
      </c>
      <c r="C1273" s="106" t="s">
        <v>1300</v>
      </c>
      <c r="D1273" s="107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108" t="s">
        <v>44</v>
      </c>
      <c r="F1273" s="109">
        <v>0</v>
      </c>
      <c r="G1273" s="110">
        <f>VLOOKUP(C1273,'[8]Resumen Peso'!$B$1:$D$65536,3,0)*$C$14</f>
        <v>36329.709225228311</v>
      </c>
      <c r="H1273" s="117"/>
      <c r="I1273" s="112"/>
      <c r="J1273" s="113">
        <f>+VLOOKUP(C1273,'[8]Resumen Peso'!$B$1:$D$65536,3,0)</f>
        <v>22556.727350114998</v>
      </c>
      <c r="N1273" s="83"/>
      <c r="O1273" s="83"/>
      <c r="P1273" s="83"/>
      <c r="Q1273" s="83"/>
      <c r="R1273" s="83"/>
    </row>
    <row r="1274" spans="1:18" x14ac:dyDescent="0.2">
      <c r="A1274" s="104"/>
      <c r="B1274" s="105">
        <f t="shared" si="19"/>
        <v>1258</v>
      </c>
      <c r="C1274" s="106" t="s">
        <v>1301</v>
      </c>
      <c r="D1274" s="107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108" t="s">
        <v>44</v>
      </c>
      <c r="F1274" s="109">
        <v>0</v>
      </c>
      <c r="G1274" s="110">
        <f>VLOOKUP(C1274,'[8]Resumen Peso'!$B$1:$D$65536,3,0)*$C$14</f>
        <v>37505.007755904822</v>
      </c>
      <c r="H1274" s="117"/>
      <c r="I1274" s="112"/>
      <c r="J1274" s="113">
        <f>+VLOOKUP(C1274,'[8]Resumen Peso'!$B$1:$D$65536,3,0)</f>
        <v>23286.457619826349</v>
      </c>
      <c r="N1274" s="83"/>
      <c r="O1274" s="83"/>
      <c r="P1274" s="83"/>
      <c r="Q1274" s="83"/>
      <c r="R1274" s="83"/>
    </row>
    <row r="1275" spans="1:18" x14ac:dyDescent="0.2">
      <c r="A1275" s="104"/>
      <c r="B1275" s="105">
        <f t="shared" si="19"/>
        <v>1259</v>
      </c>
      <c r="C1275" s="106" t="s">
        <v>1302</v>
      </c>
      <c r="D1275" s="107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108" t="s">
        <v>44</v>
      </c>
      <c r="F1275" s="109">
        <v>0</v>
      </c>
      <c r="G1275" s="110">
        <f>VLOOKUP(C1275,'[8]Resumen Peso'!$B$1:$D$65536,3,0)*$C$14</f>
        <v>41811.60284939222</v>
      </c>
      <c r="H1275" s="117"/>
      <c r="I1275" s="112"/>
      <c r="J1275" s="113">
        <f>+VLOOKUP(C1275,'[8]Resumen Peso'!$B$1:$D$65536,3,0)</f>
        <v>25960.376387766275</v>
      </c>
      <c r="N1275" s="83"/>
      <c r="O1275" s="83"/>
      <c r="P1275" s="83"/>
      <c r="Q1275" s="83"/>
      <c r="R1275" s="83"/>
    </row>
    <row r="1276" spans="1:18" x14ac:dyDescent="0.2">
      <c r="A1276" s="104"/>
      <c r="B1276" s="105">
        <f t="shared" si="19"/>
        <v>1260</v>
      </c>
      <c r="C1276" s="106" t="s">
        <v>1303</v>
      </c>
      <c r="D1276" s="107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108" t="s">
        <v>44</v>
      </c>
      <c r="F1276" s="109">
        <v>0</v>
      </c>
      <c r="G1276" s="110">
        <f>VLOOKUP(C1276,'[8]Resumen Peso'!$B$1:$D$65536,3,0)*$C$14</f>
        <v>46118.197942879618</v>
      </c>
      <c r="H1276" s="117"/>
      <c r="I1276" s="112"/>
      <c r="J1276" s="113">
        <f>+VLOOKUP(C1276,'[8]Resumen Peso'!$B$1:$D$65536,3,0)</f>
        <v>28634.295155706201</v>
      </c>
      <c r="N1276" s="83"/>
      <c r="O1276" s="83"/>
      <c r="P1276" s="83"/>
      <c r="Q1276" s="83"/>
      <c r="R1276" s="83"/>
    </row>
    <row r="1277" spans="1:18" x14ac:dyDescent="0.2">
      <c r="A1277" s="104"/>
      <c r="B1277" s="105">
        <f t="shared" si="19"/>
        <v>1261</v>
      </c>
      <c r="C1277" s="106" t="s">
        <v>1304</v>
      </c>
      <c r="D1277" s="107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108" t="s">
        <v>44</v>
      </c>
      <c r="F1277" s="109">
        <v>0</v>
      </c>
      <c r="G1277" s="110">
        <f>VLOOKUP(C1277,'[8]Resumen Peso'!$B$1:$D$65536,3,0)*$C$14</f>
        <v>10879.226144507031</v>
      </c>
      <c r="H1277" s="117"/>
      <c r="I1277" s="112"/>
      <c r="J1277" s="113">
        <f>+VLOOKUP(C1277,'[8]Resumen Peso'!$B$1:$D$65536,3,0)</f>
        <v>6754.7949916283887</v>
      </c>
      <c r="N1277" s="83"/>
      <c r="O1277" s="83"/>
      <c r="P1277" s="83"/>
      <c r="Q1277" s="83"/>
      <c r="R1277" s="83"/>
    </row>
    <row r="1278" spans="1:18" x14ac:dyDescent="0.2">
      <c r="A1278" s="104"/>
      <c r="B1278" s="105">
        <f t="shared" si="19"/>
        <v>1262</v>
      </c>
      <c r="C1278" s="106" t="s">
        <v>1305</v>
      </c>
      <c r="D1278" s="107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108" t="s">
        <v>44</v>
      </c>
      <c r="F1278" s="109">
        <v>0</v>
      </c>
      <c r="G1278" s="110">
        <f>VLOOKUP(C1278,'[8]Resumen Peso'!$B$1:$D$65536,3,0)*$C$14</f>
        <v>12447.402886057593</v>
      </c>
      <c r="H1278" s="117"/>
      <c r="I1278" s="112"/>
      <c r="J1278" s="113">
        <f>+VLOOKUP(C1278,'[8]Resumen Peso'!$B$1:$D$65536,3,0)</f>
        <v>7728.4591345658137</v>
      </c>
      <c r="N1278" s="83"/>
      <c r="O1278" s="83"/>
      <c r="P1278" s="83"/>
      <c r="Q1278" s="83"/>
      <c r="R1278" s="83"/>
    </row>
    <row r="1279" spans="1:18" x14ac:dyDescent="0.2">
      <c r="A1279" s="104"/>
      <c r="B1279" s="105">
        <f t="shared" si="19"/>
        <v>1263</v>
      </c>
      <c r="C1279" s="106" t="s">
        <v>1306</v>
      </c>
      <c r="D1279" s="107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108" t="s">
        <v>44</v>
      </c>
      <c r="F1279" s="109">
        <v>0</v>
      </c>
      <c r="G1279" s="110">
        <f>VLOOKUP(C1279,'[8]Resumen Peso'!$B$1:$D$65536,3,0)*$C$14</f>
        <v>14001.578049558595</v>
      </c>
      <c r="H1279" s="117"/>
      <c r="I1279" s="112"/>
      <c r="J1279" s="113">
        <f>+VLOOKUP(C1279,'[8]Resumen Peso'!$B$1:$D$65536,3,0)</f>
        <v>8693.4298476555832</v>
      </c>
      <c r="N1279" s="83"/>
      <c r="O1279" s="83"/>
      <c r="P1279" s="83"/>
      <c r="Q1279" s="83"/>
      <c r="R1279" s="83"/>
    </row>
    <row r="1280" spans="1:18" x14ac:dyDescent="0.2">
      <c r="A1280" s="104"/>
      <c r="B1280" s="105">
        <f t="shared" si="19"/>
        <v>1264</v>
      </c>
      <c r="C1280" s="106" t="s">
        <v>1307</v>
      </c>
      <c r="D1280" s="107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108" t="s">
        <v>44</v>
      </c>
      <c r="F1280" s="109">
        <v>0</v>
      </c>
      <c r="G1280" s="110">
        <f>VLOOKUP(C1280,'[8]Resumen Peso'!$B$1:$D$65536,3,0)*$C$14</f>
        <v>15541.751635010041</v>
      </c>
      <c r="H1280" s="117"/>
      <c r="I1280" s="112"/>
      <c r="J1280" s="113">
        <f>+VLOOKUP(C1280,'[8]Resumen Peso'!$B$1:$D$65536,3,0)</f>
        <v>9649.7071308976974</v>
      </c>
      <c r="N1280" s="83"/>
      <c r="O1280" s="83"/>
      <c r="P1280" s="83"/>
      <c r="Q1280" s="83"/>
      <c r="R1280" s="83"/>
    </row>
    <row r="1281" spans="1:18" x14ac:dyDescent="0.2">
      <c r="A1281" s="104"/>
      <c r="B1281" s="105">
        <f t="shared" si="19"/>
        <v>1265</v>
      </c>
      <c r="C1281" s="106" t="s">
        <v>1308</v>
      </c>
      <c r="D1281" s="107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108" t="s">
        <v>44</v>
      </c>
      <c r="F1281" s="109">
        <v>0</v>
      </c>
      <c r="G1281" s="110">
        <f>VLOOKUP(C1281,'[8]Resumen Peso'!$B$1:$D$65536,3,0)*$C$14</f>
        <v>17081.925220461486</v>
      </c>
      <c r="H1281" s="117"/>
      <c r="I1281" s="112"/>
      <c r="J1281" s="113">
        <f>+VLOOKUP(C1281,'[8]Resumen Peso'!$B$1:$D$65536,3,0)</f>
        <v>10605.984414139812</v>
      </c>
      <c r="N1281" s="83"/>
      <c r="O1281" s="83"/>
      <c r="P1281" s="83"/>
      <c r="Q1281" s="83"/>
      <c r="R1281" s="83"/>
    </row>
    <row r="1282" spans="1:18" x14ac:dyDescent="0.2">
      <c r="A1282" s="104"/>
      <c r="B1282" s="105">
        <f t="shared" si="19"/>
        <v>1266</v>
      </c>
      <c r="C1282" s="106" t="s">
        <v>1309</v>
      </c>
      <c r="D1282" s="107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108" t="s">
        <v>44</v>
      </c>
      <c r="F1282" s="109">
        <v>0</v>
      </c>
      <c r="G1282" s="110">
        <f>VLOOKUP(C1282,'[8]Resumen Peso'!$B$1:$D$65536,3,0)*$C$14</f>
        <v>19150.210326786186</v>
      </c>
      <c r="H1282" s="117"/>
      <c r="I1282" s="112"/>
      <c r="J1282" s="113">
        <f>+VLOOKUP(C1282,'[8]Resumen Peso'!$B$1:$D$65536,3,0)</f>
        <v>11890.1604843758</v>
      </c>
      <c r="N1282" s="83"/>
      <c r="O1282" s="83"/>
      <c r="P1282" s="83"/>
      <c r="Q1282" s="83"/>
      <c r="R1282" s="83"/>
    </row>
    <row r="1283" spans="1:18" x14ac:dyDescent="0.2">
      <c r="A1283" s="104"/>
      <c r="B1283" s="105">
        <f t="shared" si="19"/>
        <v>1267</v>
      </c>
      <c r="C1283" s="106" t="s">
        <v>1310</v>
      </c>
      <c r="D1283" s="107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108" t="s">
        <v>44</v>
      </c>
      <c r="F1283" s="109">
        <v>0</v>
      </c>
      <c r="G1283" s="110">
        <f>VLOOKUP(C1283,'[8]Resumen Peso'!$B$1:$D$65536,3,0)*$C$14</f>
        <v>21254.395479229948</v>
      </c>
      <c r="H1283" s="117"/>
      <c r="I1283" s="112"/>
      <c r="J1283" s="113">
        <f>+VLOOKUP(C1283,'[8]Resumen Peso'!$B$1:$D$65536,3,0)</f>
        <v>13196.626508741176</v>
      </c>
      <c r="N1283" s="83"/>
      <c r="O1283" s="83"/>
      <c r="P1283" s="83"/>
      <c r="Q1283" s="83"/>
      <c r="R1283" s="83"/>
    </row>
    <row r="1284" spans="1:18" x14ac:dyDescent="0.2">
      <c r="A1284" s="104"/>
      <c r="B1284" s="105">
        <f t="shared" si="19"/>
        <v>1268</v>
      </c>
      <c r="C1284" s="106" t="s">
        <v>1311</v>
      </c>
      <c r="D1284" s="107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108" t="s">
        <v>44</v>
      </c>
      <c r="F1284" s="109">
        <v>0</v>
      </c>
      <c r="G1284" s="110">
        <f>VLOOKUP(C1284,'[8]Resumen Peso'!$B$1:$D$65536,3,0)*$C$14</f>
        <v>23358.580631673714</v>
      </c>
      <c r="H1284" s="117"/>
      <c r="I1284" s="112"/>
      <c r="J1284" s="113">
        <f>+VLOOKUP(C1284,'[8]Resumen Peso'!$B$1:$D$65536,3,0)</f>
        <v>14503.092533106552</v>
      </c>
      <c r="N1284" s="83"/>
      <c r="O1284" s="83"/>
      <c r="P1284" s="83"/>
      <c r="Q1284" s="83"/>
      <c r="R1284" s="83"/>
    </row>
    <row r="1285" spans="1:18" x14ac:dyDescent="0.2">
      <c r="A1285" s="104"/>
      <c r="B1285" s="105">
        <f t="shared" si="19"/>
        <v>1269</v>
      </c>
      <c r="C1285" s="106" t="s">
        <v>1312</v>
      </c>
      <c r="D1285" s="107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108" t="s">
        <v>44</v>
      </c>
      <c r="F1285" s="109">
        <v>0</v>
      </c>
      <c r="G1285" s="110">
        <f>VLOOKUP(C1285,'[8]Resumen Peso'!$B$1:$D$65536,3,0)*$C$14</f>
        <v>25843.049428031863</v>
      </c>
      <c r="H1285" s="117"/>
      <c r="I1285" s="112"/>
      <c r="J1285" s="113">
        <f>+VLOOKUP(C1285,'[8]Resumen Peso'!$B$1:$D$65536,3,0)</f>
        <v>16045.672598966326</v>
      </c>
      <c r="N1285" s="83"/>
      <c r="O1285" s="83"/>
      <c r="P1285" s="83"/>
      <c r="Q1285" s="83"/>
      <c r="R1285" s="83"/>
    </row>
    <row r="1286" spans="1:18" x14ac:dyDescent="0.2">
      <c r="A1286" s="104"/>
      <c r="B1286" s="105">
        <f t="shared" si="19"/>
        <v>1270</v>
      </c>
      <c r="C1286" s="106" t="s">
        <v>1313</v>
      </c>
      <c r="D1286" s="107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108" t="s">
        <v>44</v>
      </c>
      <c r="F1286" s="109">
        <v>0</v>
      </c>
      <c r="G1286" s="110">
        <f>VLOOKUP(C1286,'[8]Resumen Peso'!$B$1:$D$65536,3,0)*$C$14</f>
        <v>28778.451478877352</v>
      </c>
      <c r="H1286" s="117"/>
      <c r="I1286" s="112"/>
      <c r="J1286" s="113">
        <f>+VLOOKUP(C1286,'[8]Resumen Peso'!$B$1:$D$65536,3,0)</f>
        <v>17868.232292835553</v>
      </c>
      <c r="N1286" s="83"/>
      <c r="O1286" s="83"/>
      <c r="P1286" s="83"/>
      <c r="Q1286" s="83"/>
      <c r="R1286" s="83"/>
    </row>
    <row r="1287" spans="1:18" x14ac:dyDescent="0.2">
      <c r="A1287" s="104"/>
      <c r="B1287" s="105">
        <f t="shared" si="19"/>
        <v>1271</v>
      </c>
      <c r="C1287" s="106" t="s">
        <v>1314</v>
      </c>
      <c r="D1287" s="107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108" t="s">
        <v>44</v>
      </c>
      <c r="F1287" s="109">
        <v>0</v>
      </c>
      <c r="G1287" s="110">
        <f>VLOOKUP(C1287,'[8]Resumen Peso'!$B$1:$D$65536,3,0)*$C$14</f>
        <v>32231.865656342641</v>
      </c>
      <c r="H1287" s="117"/>
      <c r="I1287" s="112"/>
      <c r="J1287" s="113">
        <f>+VLOOKUP(C1287,'[8]Resumen Peso'!$B$1:$D$65536,3,0)</f>
        <v>20012.420167975823</v>
      </c>
      <c r="N1287" s="83"/>
      <c r="O1287" s="83"/>
      <c r="P1287" s="83"/>
      <c r="Q1287" s="83"/>
      <c r="R1287" s="83"/>
    </row>
    <row r="1288" spans="1:18" x14ac:dyDescent="0.2">
      <c r="A1288" s="104"/>
      <c r="B1288" s="105">
        <f t="shared" si="19"/>
        <v>1272</v>
      </c>
      <c r="C1288" s="106" t="s">
        <v>1315</v>
      </c>
      <c r="D1288" s="107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108" t="s">
        <v>44</v>
      </c>
      <c r="F1288" s="109">
        <v>0</v>
      </c>
      <c r="G1288" s="110">
        <f>VLOOKUP(C1288,'[8]Resumen Peso'!$B$1:$D$65536,3,0)*$C$14</f>
        <v>33274.5952887768</v>
      </c>
      <c r="H1288" s="117"/>
      <c r="I1288" s="112"/>
      <c r="J1288" s="113">
        <f>+VLOOKUP(C1288,'[8]Resumen Peso'!$B$1:$D$65536,3,0)</f>
        <v>20659.839828642132</v>
      </c>
      <c r="N1288" s="83"/>
      <c r="O1288" s="83"/>
      <c r="P1288" s="83"/>
      <c r="Q1288" s="83"/>
      <c r="R1288" s="83"/>
    </row>
    <row r="1289" spans="1:18" x14ac:dyDescent="0.2">
      <c r="A1289" s="104"/>
      <c r="B1289" s="105">
        <f t="shared" si="19"/>
        <v>1273</v>
      </c>
      <c r="C1289" s="106" t="s">
        <v>1316</v>
      </c>
      <c r="D1289" s="107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108" t="s">
        <v>44</v>
      </c>
      <c r="F1289" s="109">
        <v>0</v>
      </c>
      <c r="G1289" s="110">
        <f>VLOOKUP(C1289,'[8]Resumen Peso'!$B$1:$D$65536,3,0)*$C$14</f>
        <v>37095.423956272905</v>
      </c>
      <c r="H1289" s="117"/>
      <c r="I1289" s="112"/>
      <c r="J1289" s="113">
        <f>+VLOOKUP(C1289,'[8]Resumen Peso'!$B$1:$D$65536,3,0)</f>
        <v>23032.151425465028</v>
      </c>
      <c r="N1289" s="83"/>
      <c r="O1289" s="83"/>
      <c r="P1289" s="83"/>
      <c r="Q1289" s="83"/>
      <c r="R1289" s="83"/>
    </row>
    <row r="1290" spans="1:18" x14ac:dyDescent="0.2">
      <c r="A1290" s="104"/>
      <c r="B1290" s="105">
        <f t="shared" si="19"/>
        <v>1274</v>
      </c>
      <c r="C1290" s="106" t="s">
        <v>1317</v>
      </c>
      <c r="D1290" s="107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108" t="s">
        <v>44</v>
      </c>
      <c r="F1290" s="109">
        <v>0</v>
      </c>
      <c r="G1290" s="110">
        <f>VLOOKUP(C1290,'[8]Resumen Peso'!$B$1:$D$65536,3,0)*$C$14</f>
        <v>40916.252623769018</v>
      </c>
      <c r="H1290" s="117"/>
      <c r="I1290" s="112"/>
      <c r="J1290" s="113">
        <f>+VLOOKUP(C1290,'[8]Resumen Peso'!$B$1:$D$65536,3,0)</f>
        <v>25404.463022287924</v>
      </c>
      <c r="N1290" s="83"/>
      <c r="O1290" s="83"/>
      <c r="P1290" s="83"/>
      <c r="Q1290" s="83"/>
      <c r="R1290" s="83"/>
    </row>
    <row r="1291" spans="1:18" x14ac:dyDescent="0.2">
      <c r="A1291" s="104"/>
      <c r="B1291" s="105">
        <f t="shared" si="19"/>
        <v>1275</v>
      </c>
      <c r="C1291" s="106" t="s">
        <v>1318</v>
      </c>
      <c r="D1291" s="107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108" t="s">
        <v>44</v>
      </c>
      <c r="F1291" s="109">
        <v>0</v>
      </c>
      <c r="G1291" s="110">
        <f>VLOOKUP(C1291,'[8]Resumen Peso'!$B$1:$D$65536,3,0)*$C$14</f>
        <v>10009.609830572994</v>
      </c>
      <c r="H1291" s="117"/>
      <c r="I1291" s="112"/>
      <c r="J1291" s="113">
        <f>+VLOOKUP(C1291,'[8]Resumen Peso'!$B$1:$D$65536,3,0)</f>
        <v>6214.8595362958586</v>
      </c>
      <c r="N1291" s="83"/>
      <c r="O1291" s="83"/>
      <c r="P1291" s="83"/>
      <c r="Q1291" s="83"/>
      <c r="R1291" s="83"/>
    </row>
    <row r="1292" spans="1:18" x14ac:dyDescent="0.2">
      <c r="A1292" s="104"/>
      <c r="B1292" s="105">
        <f t="shared" si="19"/>
        <v>1276</v>
      </c>
      <c r="C1292" s="106" t="s">
        <v>1319</v>
      </c>
      <c r="D1292" s="107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108" t="s">
        <v>44</v>
      </c>
      <c r="F1292" s="109">
        <v>0</v>
      </c>
      <c r="G1292" s="110">
        <f>VLOOKUP(C1292,'[8]Resumen Peso'!$B$1:$D$65536,3,0)*$C$14</f>
        <v>11452.436472817748</v>
      </c>
      <c r="H1292" s="117"/>
      <c r="I1292" s="112"/>
      <c r="J1292" s="113">
        <f>+VLOOKUP(C1292,'[8]Resumen Peso'!$B$1:$D$65536,3,0)</f>
        <v>7110.6951451312971</v>
      </c>
      <c r="N1292" s="83"/>
      <c r="O1292" s="83"/>
      <c r="P1292" s="83"/>
      <c r="Q1292" s="83"/>
      <c r="R1292" s="83"/>
    </row>
    <row r="1293" spans="1:18" x14ac:dyDescent="0.2">
      <c r="A1293" s="104"/>
      <c r="B1293" s="105">
        <f t="shared" si="19"/>
        <v>1277</v>
      </c>
      <c r="C1293" s="106" t="s">
        <v>1320</v>
      </c>
      <c r="D1293" s="107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108" t="s">
        <v>44</v>
      </c>
      <c r="F1293" s="109">
        <v>0</v>
      </c>
      <c r="G1293" s="110">
        <f>VLOOKUP(C1293,'[8]Resumen Peso'!$B$1:$D$65536,3,0)*$C$14</f>
        <v>12882.380734328177</v>
      </c>
      <c r="H1293" s="117"/>
      <c r="I1293" s="112"/>
      <c r="J1293" s="113">
        <f>+VLOOKUP(C1293,'[8]Resumen Peso'!$B$1:$D$65536,3,0)</f>
        <v>7998.5322217449911</v>
      </c>
      <c r="N1293" s="83"/>
      <c r="O1293" s="83"/>
      <c r="P1293" s="83"/>
      <c r="Q1293" s="83"/>
      <c r="R1293" s="83"/>
    </row>
    <row r="1294" spans="1:18" x14ac:dyDescent="0.2">
      <c r="A1294" s="104"/>
      <c r="B1294" s="105">
        <f t="shared" si="19"/>
        <v>1278</v>
      </c>
      <c r="C1294" s="106" t="s">
        <v>1321</v>
      </c>
      <c r="D1294" s="107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108" t="s">
        <v>44</v>
      </c>
      <c r="F1294" s="109">
        <v>0</v>
      </c>
      <c r="G1294" s="110">
        <f>VLOOKUP(C1294,'[8]Resumen Peso'!$B$1:$D$65536,3,0)*$C$14</f>
        <v>14299.442615104277</v>
      </c>
      <c r="H1294" s="117"/>
      <c r="I1294" s="112"/>
      <c r="J1294" s="113">
        <f>+VLOOKUP(C1294,'[8]Resumen Peso'!$B$1:$D$65536,3,0)</f>
        <v>8878.3707661369408</v>
      </c>
      <c r="N1294" s="83"/>
      <c r="O1294" s="83"/>
      <c r="P1294" s="83"/>
      <c r="Q1294" s="83"/>
      <c r="R1294" s="83"/>
    </row>
    <row r="1295" spans="1:18" x14ac:dyDescent="0.2">
      <c r="A1295" s="104"/>
      <c r="B1295" s="105">
        <f t="shared" si="19"/>
        <v>1279</v>
      </c>
      <c r="C1295" s="106" t="s">
        <v>1322</v>
      </c>
      <c r="D1295" s="107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108" t="s">
        <v>44</v>
      </c>
      <c r="F1295" s="109">
        <v>0</v>
      </c>
      <c r="G1295" s="110">
        <f>VLOOKUP(C1295,'[8]Resumen Peso'!$B$1:$D$65536,3,0)*$C$14</f>
        <v>15716.504495880376</v>
      </c>
      <c r="H1295" s="117"/>
      <c r="I1295" s="112"/>
      <c r="J1295" s="113">
        <f>+VLOOKUP(C1295,'[8]Resumen Peso'!$B$1:$D$65536,3,0)</f>
        <v>9758.2093105288895</v>
      </c>
      <c r="N1295" s="83"/>
      <c r="O1295" s="83"/>
      <c r="P1295" s="83"/>
      <c r="Q1295" s="83"/>
      <c r="R1295" s="83"/>
    </row>
    <row r="1296" spans="1:18" x14ac:dyDescent="0.2">
      <c r="A1296" s="104"/>
      <c r="B1296" s="105">
        <f t="shared" si="19"/>
        <v>1280</v>
      </c>
      <c r="C1296" s="106" t="s">
        <v>1323</v>
      </c>
      <c r="D1296" s="107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108" t="s">
        <v>44</v>
      </c>
      <c r="F1296" s="109">
        <v>0</v>
      </c>
      <c r="G1296" s="110">
        <f>VLOOKUP(C1296,'[8]Resumen Peso'!$B$1:$D$65536,3,0)*$C$14</f>
        <v>17619.464013193865</v>
      </c>
      <c r="H1296" s="117"/>
      <c r="I1296" s="112"/>
      <c r="J1296" s="113">
        <f>+VLOOKUP(C1296,'[8]Resumen Peso'!$B$1:$D$65536,3,0)</f>
        <v>10939.736493260616</v>
      </c>
      <c r="N1296" s="83"/>
      <c r="O1296" s="83"/>
      <c r="P1296" s="83"/>
      <c r="Q1296" s="83"/>
      <c r="R1296" s="83"/>
    </row>
    <row r="1297" spans="1:18" x14ac:dyDescent="0.2">
      <c r="A1297" s="104"/>
      <c r="B1297" s="105">
        <f t="shared" si="19"/>
        <v>1281</v>
      </c>
      <c r="C1297" s="106" t="s">
        <v>1324</v>
      </c>
      <c r="D1297" s="107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108" t="s">
        <v>44</v>
      </c>
      <c r="F1297" s="109">
        <v>0</v>
      </c>
      <c r="G1297" s="110">
        <f>VLOOKUP(C1297,'[8]Resumen Peso'!$B$1:$D$65536,3,0)*$C$14</f>
        <v>19555.45395471017</v>
      </c>
      <c r="H1297" s="117"/>
      <c r="I1297" s="112"/>
      <c r="J1297" s="113">
        <f>+VLOOKUP(C1297,'[8]Resumen Peso'!$B$1:$D$65536,3,0)</f>
        <v>12141.771912608896</v>
      </c>
      <c r="N1297" s="83"/>
      <c r="O1297" s="83"/>
      <c r="P1297" s="83"/>
      <c r="Q1297" s="83"/>
      <c r="R1297" s="83"/>
    </row>
    <row r="1298" spans="1:18" x14ac:dyDescent="0.2">
      <c r="A1298" s="104"/>
      <c r="B1298" s="105">
        <f t="shared" ref="B1298:B1361" si="20">1+B1297</f>
        <v>1282</v>
      </c>
      <c r="C1298" s="106" t="s">
        <v>1325</v>
      </c>
      <c r="D1298" s="107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108" t="s">
        <v>44</v>
      </c>
      <c r="F1298" s="109">
        <v>0</v>
      </c>
      <c r="G1298" s="110">
        <f>VLOOKUP(C1298,'[8]Resumen Peso'!$B$1:$D$65536,3,0)*$C$14</f>
        <v>21491.443896226476</v>
      </c>
      <c r="H1298" s="117"/>
      <c r="I1298" s="112"/>
      <c r="J1298" s="113">
        <f>+VLOOKUP(C1298,'[8]Resumen Peso'!$B$1:$D$65536,3,0)</f>
        <v>13343.807331957176</v>
      </c>
      <c r="N1298" s="83"/>
      <c r="O1298" s="83"/>
      <c r="P1298" s="83"/>
      <c r="Q1298" s="83"/>
      <c r="R1298" s="83"/>
    </row>
    <row r="1299" spans="1:18" x14ac:dyDescent="0.2">
      <c r="A1299" s="104"/>
      <c r="B1299" s="105">
        <f t="shared" si="20"/>
        <v>1283</v>
      </c>
      <c r="C1299" s="106" t="s">
        <v>1326</v>
      </c>
      <c r="D1299" s="107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108" t="s">
        <v>44</v>
      </c>
      <c r="F1299" s="109">
        <v>0</v>
      </c>
      <c r="G1299" s="110">
        <f>VLOOKUP(C1299,'[8]Resumen Peso'!$B$1:$D$65536,3,0)*$C$14</f>
        <v>23777.32001990046</v>
      </c>
      <c r="H1299" s="117"/>
      <c r="I1299" s="112"/>
      <c r="J1299" s="113">
        <f>+VLOOKUP(C1299,'[8]Resumen Peso'!$B$1:$D$65536,3,0)</f>
        <v>14763.083334365856</v>
      </c>
      <c r="N1299" s="83"/>
      <c r="O1299" s="83"/>
      <c r="P1299" s="83"/>
      <c r="Q1299" s="83"/>
      <c r="R1299" s="83"/>
    </row>
    <row r="1300" spans="1:18" x14ac:dyDescent="0.2">
      <c r="A1300" s="104"/>
      <c r="B1300" s="105">
        <f t="shared" si="20"/>
        <v>1284</v>
      </c>
      <c r="C1300" s="106" t="s">
        <v>1327</v>
      </c>
      <c r="D1300" s="107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108" t="s">
        <v>44</v>
      </c>
      <c r="F1300" s="109">
        <v>0</v>
      </c>
      <c r="G1300" s="110">
        <f>VLOOKUP(C1300,'[8]Resumen Peso'!$B$1:$D$65536,3,0)*$C$14</f>
        <v>26478.084654677572</v>
      </c>
      <c r="H1300" s="117"/>
      <c r="I1300" s="112"/>
      <c r="J1300" s="113">
        <f>+VLOOKUP(C1300,'[8]Resumen Peso'!$B$1:$D$65536,3,0)</f>
        <v>16439.959169672446</v>
      </c>
      <c r="N1300" s="83"/>
      <c r="O1300" s="83"/>
      <c r="P1300" s="83"/>
      <c r="Q1300" s="83"/>
      <c r="R1300" s="83"/>
    </row>
    <row r="1301" spans="1:18" x14ac:dyDescent="0.2">
      <c r="A1301" s="104"/>
      <c r="B1301" s="105">
        <f t="shared" si="20"/>
        <v>1285</v>
      </c>
      <c r="C1301" s="106" t="s">
        <v>1328</v>
      </c>
      <c r="D1301" s="107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108" t="s">
        <v>44</v>
      </c>
      <c r="F1301" s="109">
        <v>0</v>
      </c>
      <c r="G1301" s="110">
        <f>VLOOKUP(C1301,'[8]Resumen Peso'!$B$1:$D$65536,3,0)*$C$14</f>
        <v>29655.454813238881</v>
      </c>
      <c r="H1301" s="117"/>
      <c r="I1301" s="112"/>
      <c r="J1301" s="113">
        <f>+VLOOKUP(C1301,'[8]Resumen Peso'!$B$1:$D$65536,3,0)</f>
        <v>18412.75427003314</v>
      </c>
      <c r="N1301" s="83"/>
      <c r="O1301" s="83"/>
      <c r="P1301" s="83"/>
      <c r="Q1301" s="83"/>
      <c r="R1301" s="83"/>
    </row>
    <row r="1302" spans="1:18" x14ac:dyDescent="0.2">
      <c r="A1302" s="104"/>
      <c r="B1302" s="105">
        <f t="shared" si="20"/>
        <v>1286</v>
      </c>
      <c r="C1302" s="106" t="s">
        <v>1329</v>
      </c>
      <c r="D1302" s="107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108" t="s">
        <v>44</v>
      </c>
      <c r="F1302" s="109">
        <v>0</v>
      </c>
      <c r="G1302" s="110">
        <f>VLOOKUP(C1302,'[8]Resumen Peso'!$B$1:$D$65536,3,0)*$C$14</f>
        <v>30614.835254531812</v>
      </c>
      <c r="H1302" s="117"/>
      <c r="I1302" s="112"/>
      <c r="J1302" s="113">
        <f>+VLOOKUP(C1302,'[8]Resumen Peso'!$B$1:$D$65536,3,0)</f>
        <v>19008.423310627881</v>
      </c>
      <c r="N1302" s="83"/>
      <c r="O1302" s="83"/>
      <c r="P1302" s="83"/>
      <c r="Q1302" s="83"/>
      <c r="R1302" s="83"/>
    </row>
    <row r="1303" spans="1:18" x14ac:dyDescent="0.2">
      <c r="A1303" s="104"/>
      <c r="B1303" s="105">
        <f t="shared" si="20"/>
        <v>1287</v>
      </c>
      <c r="C1303" s="106" t="s">
        <v>1330</v>
      </c>
      <c r="D1303" s="107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108" t="s">
        <v>44</v>
      </c>
      <c r="F1303" s="109">
        <v>0</v>
      </c>
      <c r="G1303" s="110">
        <f>VLOOKUP(C1303,'[8]Resumen Peso'!$B$1:$D$65536,3,0)*$C$14</f>
        <v>34130.251119879387</v>
      </c>
      <c r="H1303" s="117"/>
      <c r="I1303" s="112"/>
      <c r="J1303" s="113">
        <f>+VLOOKUP(C1303,'[8]Resumen Peso'!$B$1:$D$65536,3,0)</f>
        <v>21191.107369707781</v>
      </c>
      <c r="N1303" s="83"/>
      <c r="O1303" s="83"/>
      <c r="P1303" s="83"/>
      <c r="Q1303" s="83"/>
      <c r="R1303" s="83"/>
    </row>
    <row r="1304" spans="1:18" x14ac:dyDescent="0.2">
      <c r="A1304" s="104"/>
      <c r="B1304" s="105">
        <f t="shared" si="20"/>
        <v>1288</v>
      </c>
      <c r="C1304" s="106" t="s">
        <v>1331</v>
      </c>
      <c r="D1304" s="107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108" t="s">
        <v>44</v>
      </c>
      <c r="F1304" s="109">
        <v>0</v>
      </c>
      <c r="G1304" s="110">
        <f>VLOOKUP(C1304,'[8]Resumen Peso'!$B$1:$D$65536,3,0)*$C$14</f>
        <v>37645.666985226962</v>
      </c>
      <c r="H1304" s="117"/>
      <c r="I1304" s="112"/>
      <c r="J1304" s="113">
        <f>+VLOOKUP(C1304,'[8]Resumen Peso'!$B$1:$D$65536,3,0)</f>
        <v>23373.791428787681</v>
      </c>
      <c r="N1304" s="83"/>
      <c r="O1304" s="83"/>
      <c r="P1304" s="83"/>
      <c r="Q1304" s="83"/>
      <c r="R1304" s="83"/>
    </row>
    <row r="1305" spans="1:18" x14ac:dyDescent="0.2">
      <c r="A1305" s="104"/>
      <c r="B1305" s="105">
        <f t="shared" si="20"/>
        <v>1289</v>
      </c>
      <c r="C1305" s="106" t="s">
        <v>1332</v>
      </c>
      <c r="D1305" s="107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108" t="s">
        <v>44</v>
      </c>
      <c r="F1305" s="109">
        <v>0</v>
      </c>
      <c r="G1305" s="110">
        <f>VLOOKUP(C1305,'[8]Resumen Peso'!$B$1:$D$65536,3,0)*$C$14</f>
        <v>8435.1502579813096</v>
      </c>
      <c r="H1305" s="117"/>
      <c r="I1305" s="112"/>
      <c r="J1305" s="113">
        <f>+VLOOKUP(C1305,'[8]Resumen Peso'!$B$1:$D$65536,3,0)</f>
        <v>5237.2944508569999</v>
      </c>
      <c r="N1305" s="83"/>
      <c r="O1305" s="83"/>
      <c r="P1305" s="83"/>
      <c r="Q1305" s="83"/>
      <c r="R1305" s="83"/>
    </row>
    <row r="1306" spans="1:18" x14ac:dyDescent="0.2">
      <c r="A1306" s="104"/>
      <c r="B1306" s="105">
        <f t="shared" si="20"/>
        <v>1290</v>
      </c>
      <c r="C1306" s="106" t="s">
        <v>1333</v>
      </c>
      <c r="D1306" s="107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108" t="s">
        <v>44</v>
      </c>
      <c r="F1306" s="109">
        <v>0</v>
      </c>
      <c r="G1306" s="110">
        <f>VLOOKUP(C1306,'[8]Resumen Peso'!$B$1:$D$65536,3,0)*$C$14</f>
        <v>9651.0277726452823</v>
      </c>
      <c r="H1306" s="117"/>
      <c r="I1306" s="112"/>
      <c r="J1306" s="113">
        <f>+VLOOKUP(C1306,'[8]Resumen Peso'!$B$1:$D$65536,3,0)</f>
        <v>5992.2197771066576</v>
      </c>
      <c r="N1306" s="83"/>
      <c r="O1306" s="83"/>
      <c r="P1306" s="83"/>
      <c r="Q1306" s="83"/>
      <c r="R1306" s="83"/>
    </row>
    <row r="1307" spans="1:18" x14ac:dyDescent="0.2">
      <c r="A1307" s="104"/>
      <c r="B1307" s="105">
        <f t="shared" si="20"/>
        <v>1291</v>
      </c>
      <c r="C1307" s="106" t="s">
        <v>1334</v>
      </c>
      <c r="D1307" s="107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108" t="s">
        <v>44</v>
      </c>
      <c r="F1307" s="109">
        <v>0</v>
      </c>
      <c r="G1307" s="110">
        <f>VLOOKUP(C1307,'[8]Resumen Peso'!$B$1:$D$65536,3,0)*$C$14</f>
        <v>10856.049238071184</v>
      </c>
      <c r="H1307" s="117"/>
      <c r="I1307" s="112"/>
      <c r="J1307" s="113">
        <f>+VLOOKUP(C1307,'[8]Resumen Peso'!$B$1:$D$65536,3,0)</f>
        <v>6740.4046986576577</v>
      </c>
      <c r="N1307" s="83"/>
      <c r="O1307" s="83"/>
      <c r="P1307" s="83"/>
      <c r="Q1307" s="83"/>
      <c r="R1307" s="83"/>
    </row>
    <row r="1308" spans="1:18" x14ac:dyDescent="0.2">
      <c r="A1308" s="104"/>
      <c r="B1308" s="105">
        <f t="shared" si="20"/>
        <v>1292</v>
      </c>
      <c r="C1308" s="106" t="s">
        <v>1335</v>
      </c>
      <c r="D1308" s="107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108" t="s">
        <v>44</v>
      </c>
      <c r="F1308" s="109">
        <v>0</v>
      </c>
      <c r="G1308" s="110">
        <f>VLOOKUP(C1308,'[8]Resumen Peso'!$B$1:$D$65536,3,0)*$C$14</f>
        <v>12050.214654259016</v>
      </c>
      <c r="H1308" s="117"/>
      <c r="I1308" s="112"/>
      <c r="J1308" s="113">
        <f>+VLOOKUP(C1308,'[8]Resumen Peso'!$B$1:$D$65536,3,0)</f>
        <v>7481.8492155100012</v>
      </c>
      <c r="N1308" s="83"/>
      <c r="O1308" s="83"/>
      <c r="P1308" s="83"/>
      <c r="Q1308" s="83"/>
      <c r="R1308" s="83"/>
    </row>
    <row r="1309" spans="1:18" x14ac:dyDescent="0.2">
      <c r="A1309" s="104"/>
      <c r="B1309" s="105">
        <f t="shared" si="20"/>
        <v>1293</v>
      </c>
      <c r="C1309" s="106" t="s">
        <v>1336</v>
      </c>
      <c r="D1309" s="107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108" t="s">
        <v>44</v>
      </c>
      <c r="F1309" s="109">
        <v>0</v>
      </c>
      <c r="G1309" s="110">
        <f>VLOOKUP(C1309,'[8]Resumen Peso'!$B$1:$D$65536,3,0)*$C$14</f>
        <v>13244.380070446845</v>
      </c>
      <c r="H1309" s="117"/>
      <c r="I1309" s="112"/>
      <c r="J1309" s="113">
        <f>+VLOOKUP(C1309,'[8]Resumen Peso'!$B$1:$D$65536,3,0)</f>
        <v>8223.2937323623428</v>
      </c>
      <c r="N1309" s="83"/>
      <c r="O1309" s="83"/>
      <c r="P1309" s="83"/>
      <c r="Q1309" s="83"/>
      <c r="R1309" s="83"/>
    </row>
    <row r="1310" spans="1:18" x14ac:dyDescent="0.2">
      <c r="A1310" s="104"/>
      <c r="B1310" s="105">
        <f t="shared" si="20"/>
        <v>1294</v>
      </c>
      <c r="C1310" s="106" t="s">
        <v>1337</v>
      </c>
      <c r="D1310" s="107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108" t="s">
        <v>44</v>
      </c>
      <c r="F1310" s="109">
        <v>0</v>
      </c>
      <c r="G1310" s="110">
        <f>VLOOKUP(C1310,'[8]Resumen Peso'!$B$1:$D$65536,3,0)*$C$14</f>
        <v>14848.013951796243</v>
      </c>
      <c r="H1310" s="117"/>
      <c r="I1310" s="112"/>
      <c r="J1310" s="113">
        <f>+VLOOKUP(C1310,'[8]Resumen Peso'!$B$1:$D$65536,3,0)</f>
        <v>9218.9728336386543</v>
      </c>
      <c r="N1310" s="83"/>
      <c r="O1310" s="83"/>
      <c r="P1310" s="83"/>
      <c r="Q1310" s="83"/>
      <c r="R1310" s="83"/>
    </row>
    <row r="1311" spans="1:18" x14ac:dyDescent="0.2">
      <c r="A1311" s="104"/>
      <c r="B1311" s="105">
        <f t="shared" si="20"/>
        <v>1295</v>
      </c>
      <c r="C1311" s="106" t="s">
        <v>1338</v>
      </c>
      <c r="D1311" s="107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108" t="s">
        <v>44</v>
      </c>
      <c r="F1311" s="109">
        <v>0</v>
      </c>
      <c r="G1311" s="110">
        <f>VLOOKUP(C1311,'[8]Resumen Peso'!$B$1:$D$65536,3,0)*$C$14</f>
        <v>16479.482743392058</v>
      </c>
      <c r="H1311" s="117"/>
      <c r="I1311" s="112"/>
      <c r="J1311" s="113">
        <f>+VLOOKUP(C1311,'[8]Resumen Peso'!$B$1:$D$65536,3,0)</f>
        <v>10231.934332562325</v>
      </c>
      <c r="N1311" s="83"/>
      <c r="O1311" s="83"/>
      <c r="P1311" s="83"/>
      <c r="Q1311" s="83"/>
      <c r="R1311" s="83"/>
    </row>
    <row r="1312" spans="1:18" x14ac:dyDescent="0.2">
      <c r="A1312" s="104"/>
      <c r="B1312" s="105">
        <f t="shared" si="20"/>
        <v>1296</v>
      </c>
      <c r="C1312" s="106" t="s">
        <v>1339</v>
      </c>
      <c r="D1312" s="107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108" t="s">
        <v>44</v>
      </c>
      <c r="F1312" s="109">
        <v>0</v>
      </c>
      <c r="G1312" s="110">
        <f>VLOOKUP(C1312,'[8]Resumen Peso'!$B$1:$D$65536,3,0)*$C$14</f>
        <v>18110.951534987871</v>
      </c>
      <c r="H1312" s="117"/>
      <c r="I1312" s="112"/>
      <c r="J1312" s="113">
        <f>+VLOOKUP(C1312,'[8]Resumen Peso'!$B$1:$D$65536,3,0)</f>
        <v>11244.895831485996</v>
      </c>
      <c r="N1312" s="83"/>
      <c r="O1312" s="83"/>
      <c r="P1312" s="83"/>
      <c r="Q1312" s="83"/>
      <c r="R1312" s="83"/>
    </row>
    <row r="1313" spans="1:18" x14ac:dyDescent="0.2">
      <c r="A1313" s="104"/>
      <c r="B1313" s="105">
        <f t="shared" si="20"/>
        <v>1297</v>
      </c>
      <c r="C1313" s="106" t="s">
        <v>1340</v>
      </c>
      <c r="D1313" s="107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108" t="s">
        <v>44</v>
      </c>
      <c r="F1313" s="109">
        <v>0</v>
      </c>
      <c r="G1313" s="110">
        <f>VLOOKUP(C1313,'[8]Resumen Peso'!$B$1:$D$65536,3,0)*$C$14</f>
        <v>20037.271231828458</v>
      </c>
      <c r="H1313" s="117"/>
      <c r="I1313" s="112"/>
      <c r="J1313" s="113">
        <f>+VLOOKUP(C1313,'[8]Resumen Peso'!$B$1:$D$65536,3,0)</f>
        <v>12440.927099487872</v>
      </c>
      <c r="N1313" s="83"/>
      <c r="O1313" s="83"/>
      <c r="P1313" s="83"/>
      <c r="Q1313" s="83"/>
      <c r="R1313" s="83"/>
    </row>
    <row r="1314" spans="1:18" x14ac:dyDescent="0.2">
      <c r="A1314" s="104"/>
      <c r="B1314" s="105">
        <f t="shared" si="20"/>
        <v>1298</v>
      </c>
      <c r="C1314" s="106" t="s">
        <v>1341</v>
      </c>
      <c r="D1314" s="107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108" t="s">
        <v>44</v>
      </c>
      <c r="F1314" s="109">
        <v>0</v>
      </c>
      <c r="G1314" s="110">
        <f>VLOOKUP(C1314,'[8]Resumen Peso'!$B$1:$D$65536,3,0)*$C$14</f>
        <v>22313.21963455285</v>
      </c>
      <c r="H1314" s="117"/>
      <c r="I1314" s="112"/>
      <c r="J1314" s="113">
        <f>+VLOOKUP(C1314,'[8]Resumen Peso'!$B$1:$D$65536,3,0)</f>
        <v>13854.039086289389</v>
      </c>
      <c r="N1314" s="83"/>
      <c r="O1314" s="83"/>
      <c r="P1314" s="83"/>
      <c r="Q1314" s="83"/>
      <c r="R1314" s="83"/>
    </row>
    <row r="1315" spans="1:18" x14ac:dyDescent="0.2">
      <c r="A1315" s="104"/>
      <c r="B1315" s="105">
        <f t="shared" si="20"/>
        <v>1299</v>
      </c>
      <c r="C1315" s="106" t="s">
        <v>1342</v>
      </c>
      <c r="D1315" s="107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108" t="s">
        <v>44</v>
      </c>
      <c r="F1315" s="109">
        <v>0</v>
      </c>
      <c r="G1315" s="110">
        <f>VLOOKUP(C1315,'[8]Resumen Peso'!$B$1:$D$65536,3,0)*$C$14</f>
        <v>24990.805990699191</v>
      </c>
      <c r="H1315" s="117"/>
      <c r="I1315" s="112"/>
      <c r="J1315" s="113">
        <f>+VLOOKUP(C1315,'[8]Resumen Peso'!$B$1:$D$65536,3,0)</f>
        <v>15516.523776644117</v>
      </c>
      <c r="N1315" s="83"/>
      <c r="O1315" s="83"/>
      <c r="P1315" s="83"/>
      <c r="Q1315" s="83"/>
      <c r="R1315" s="83"/>
    </row>
    <row r="1316" spans="1:18" x14ac:dyDescent="0.2">
      <c r="A1316" s="104"/>
      <c r="B1316" s="105">
        <f t="shared" si="20"/>
        <v>1300</v>
      </c>
      <c r="C1316" s="106" t="s">
        <v>1343</v>
      </c>
      <c r="D1316" s="107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108" t="s">
        <v>44</v>
      </c>
      <c r="F1316" s="109">
        <v>0</v>
      </c>
      <c r="G1316" s="110">
        <f>VLOOKUP(C1316,'[8]Resumen Peso'!$B$1:$D$65536,3,0)*$C$14</f>
        <v>25799.280877717942</v>
      </c>
      <c r="H1316" s="117"/>
      <c r="I1316" s="112"/>
      <c r="J1316" s="113">
        <f>+VLOOKUP(C1316,'[8]Resumen Peso'!$B$1:$D$65536,3,0)</f>
        <v>16018.497174857639</v>
      </c>
      <c r="N1316" s="83"/>
      <c r="O1316" s="83"/>
      <c r="P1316" s="83"/>
      <c r="Q1316" s="83"/>
      <c r="R1316" s="83"/>
    </row>
    <row r="1317" spans="1:18" x14ac:dyDescent="0.2">
      <c r="A1317" s="104"/>
      <c r="B1317" s="105">
        <f t="shared" si="20"/>
        <v>1301</v>
      </c>
      <c r="C1317" s="106" t="s">
        <v>1344</v>
      </c>
      <c r="D1317" s="107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108" t="s">
        <v>44</v>
      </c>
      <c r="F1317" s="109">
        <v>0</v>
      </c>
      <c r="G1317" s="110">
        <f>VLOOKUP(C1317,'[8]Resumen Peso'!$B$1:$D$65536,3,0)*$C$14</f>
        <v>28761.740108938622</v>
      </c>
      <c r="H1317" s="117"/>
      <c r="I1317" s="112"/>
      <c r="J1317" s="113">
        <f>+VLOOKUP(C1317,'[8]Resumen Peso'!$B$1:$D$65536,3,0)</f>
        <v>17857.856382227023</v>
      </c>
      <c r="N1317" s="83"/>
      <c r="O1317" s="83"/>
      <c r="P1317" s="83"/>
      <c r="Q1317" s="83"/>
      <c r="R1317" s="83"/>
    </row>
    <row r="1318" spans="1:18" x14ac:dyDescent="0.2">
      <c r="A1318" s="104"/>
      <c r="B1318" s="105">
        <f t="shared" si="20"/>
        <v>1302</v>
      </c>
      <c r="C1318" s="106" t="s">
        <v>1345</v>
      </c>
      <c r="D1318" s="107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108" t="s">
        <v>44</v>
      </c>
      <c r="F1318" s="109">
        <v>0</v>
      </c>
      <c r="G1318" s="110">
        <f>VLOOKUP(C1318,'[8]Resumen Peso'!$B$1:$D$65536,3,0)*$C$14</f>
        <v>31724.199340159299</v>
      </c>
      <c r="H1318" s="117"/>
      <c r="I1318" s="112"/>
      <c r="J1318" s="113">
        <f>+VLOOKUP(C1318,'[8]Resumen Peso'!$B$1:$D$65536,3,0)</f>
        <v>19697.215589596406</v>
      </c>
      <c r="N1318" s="83"/>
      <c r="O1318" s="83"/>
      <c r="P1318" s="83"/>
      <c r="Q1318" s="83"/>
      <c r="R1318" s="83"/>
    </row>
    <row r="1319" spans="1:18" x14ac:dyDescent="0.2">
      <c r="A1319" s="104"/>
      <c r="B1319" s="105">
        <f t="shared" si="20"/>
        <v>1303</v>
      </c>
      <c r="C1319" s="106" t="s">
        <v>1346</v>
      </c>
      <c r="D1319" s="107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108" t="s">
        <v>44</v>
      </c>
      <c r="F1319" s="109">
        <v>0</v>
      </c>
      <c r="G1319" s="110">
        <f>VLOOKUP(C1319,'[8]Resumen Peso'!$B$1:$D$65536,3,0)*$C$14</f>
        <v>8125.7191842576176</v>
      </c>
      <c r="H1319" s="117"/>
      <c r="I1319" s="112"/>
      <c r="J1319" s="113">
        <f>+VLOOKUP(C1319,'[8]Resumen Peso'!$B$1:$D$65536,3,0)</f>
        <v>5045.1720113305164</v>
      </c>
      <c r="N1319" s="83"/>
      <c r="O1319" s="83"/>
      <c r="P1319" s="83"/>
      <c r="Q1319" s="83"/>
      <c r="R1319" s="83"/>
    </row>
    <row r="1320" spans="1:18" x14ac:dyDescent="0.2">
      <c r="A1320" s="104"/>
      <c r="B1320" s="105">
        <f t="shared" si="20"/>
        <v>1304</v>
      </c>
      <c r="C1320" s="106" t="s">
        <v>1347</v>
      </c>
      <c r="D1320" s="107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108" t="s">
        <v>44</v>
      </c>
      <c r="F1320" s="109">
        <v>0</v>
      </c>
      <c r="G1320" s="110">
        <f>VLOOKUP(C1320,'[8]Resumen Peso'!$B$1:$D$65536,3,0)*$C$14</f>
        <v>9296.9940216280847</v>
      </c>
      <c r="H1320" s="117"/>
      <c r="I1320" s="112"/>
      <c r="J1320" s="113">
        <f>+VLOOKUP(C1320,'[8]Resumen Peso'!$B$1:$D$65536,3,0)</f>
        <v>5772.4040129637442</v>
      </c>
      <c r="N1320" s="83"/>
      <c r="O1320" s="83"/>
      <c r="P1320" s="83"/>
      <c r="Q1320" s="83"/>
      <c r="R1320" s="83"/>
    </row>
    <row r="1321" spans="1:18" x14ac:dyDescent="0.2">
      <c r="A1321" s="104"/>
      <c r="B1321" s="105">
        <f t="shared" si="20"/>
        <v>1305</v>
      </c>
      <c r="C1321" s="106" t="s">
        <v>1348</v>
      </c>
      <c r="D1321" s="107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108" t="s">
        <v>44</v>
      </c>
      <c r="F1321" s="109">
        <v>0</v>
      </c>
      <c r="G1321" s="110">
        <f>VLOOKUP(C1321,'[8]Resumen Peso'!$B$1:$D$65536,3,0)*$C$14</f>
        <v>10457.811047950601</v>
      </c>
      <c r="H1321" s="117"/>
      <c r="I1321" s="112"/>
      <c r="J1321" s="113">
        <f>+VLOOKUP(C1321,'[8]Resumen Peso'!$B$1:$D$65536,3,0)</f>
        <v>6493.1428717252466</v>
      </c>
      <c r="N1321" s="83"/>
      <c r="O1321" s="83"/>
      <c r="P1321" s="83"/>
      <c r="Q1321" s="83"/>
      <c r="R1321" s="83"/>
    </row>
    <row r="1322" spans="1:18" x14ac:dyDescent="0.2">
      <c r="A1322" s="104"/>
      <c r="B1322" s="105">
        <f t="shared" si="20"/>
        <v>1306</v>
      </c>
      <c r="C1322" s="106" t="s">
        <v>1349</v>
      </c>
      <c r="D1322" s="107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108" t="s">
        <v>44</v>
      </c>
      <c r="F1322" s="109">
        <v>0</v>
      </c>
      <c r="G1322" s="110">
        <f>VLOOKUP(C1322,'[8]Resumen Peso'!$B$1:$D$65536,3,0)*$C$14</f>
        <v>11608.170263225169</v>
      </c>
      <c r="H1322" s="117"/>
      <c r="I1322" s="112"/>
      <c r="J1322" s="113">
        <f>+VLOOKUP(C1322,'[8]Resumen Peso'!$B$1:$D$65536,3,0)</f>
        <v>7207.3885876150243</v>
      </c>
      <c r="N1322" s="83"/>
      <c r="O1322" s="83"/>
      <c r="P1322" s="83"/>
      <c r="Q1322" s="83"/>
      <c r="R1322" s="83"/>
    </row>
    <row r="1323" spans="1:18" x14ac:dyDescent="0.2">
      <c r="A1323" s="104"/>
      <c r="B1323" s="105">
        <f t="shared" si="20"/>
        <v>1307</v>
      </c>
      <c r="C1323" s="106" t="s">
        <v>1350</v>
      </c>
      <c r="D1323" s="107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108" t="s">
        <v>44</v>
      </c>
      <c r="F1323" s="109">
        <v>0</v>
      </c>
      <c r="G1323" s="110">
        <f>VLOOKUP(C1323,'[8]Resumen Peso'!$B$1:$D$65536,3,0)*$C$14</f>
        <v>12758.529478499733</v>
      </c>
      <c r="H1323" s="117"/>
      <c r="I1323" s="112"/>
      <c r="J1323" s="113">
        <f>+VLOOKUP(C1323,'[8]Resumen Peso'!$B$1:$D$65536,3,0)</f>
        <v>7921.6343035048003</v>
      </c>
      <c r="N1323" s="83"/>
      <c r="O1323" s="83"/>
      <c r="P1323" s="83"/>
      <c r="Q1323" s="83"/>
      <c r="R1323" s="83"/>
    </row>
    <row r="1324" spans="1:18" x14ac:dyDescent="0.2">
      <c r="A1324" s="104"/>
      <c r="B1324" s="105">
        <f t="shared" si="20"/>
        <v>1308</v>
      </c>
      <c r="C1324" s="106" t="s">
        <v>1351</v>
      </c>
      <c r="D1324" s="107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108" t="s">
        <v>44</v>
      </c>
      <c r="F1324" s="109">
        <v>0</v>
      </c>
      <c r="G1324" s="110">
        <f>VLOOKUP(C1324,'[8]Resumen Peso'!$B$1:$D$65536,3,0)*$C$14</f>
        <v>14303.336410880904</v>
      </c>
      <c r="H1324" s="117"/>
      <c r="I1324" s="112"/>
      <c r="J1324" s="113">
        <f>+VLOOKUP(C1324,'[8]Resumen Peso'!$B$1:$D$65536,3,0)</f>
        <v>8880.788382230312</v>
      </c>
      <c r="N1324" s="83"/>
      <c r="O1324" s="83"/>
      <c r="P1324" s="83"/>
      <c r="Q1324" s="83"/>
      <c r="R1324" s="83"/>
    </row>
    <row r="1325" spans="1:18" x14ac:dyDescent="0.2">
      <c r="A1325" s="104"/>
      <c r="B1325" s="105">
        <f t="shared" si="20"/>
        <v>1309</v>
      </c>
      <c r="C1325" s="106" t="s">
        <v>1352</v>
      </c>
      <c r="D1325" s="107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108" t="s">
        <v>44</v>
      </c>
      <c r="F1325" s="109">
        <v>0</v>
      </c>
      <c r="G1325" s="110">
        <f>VLOOKUP(C1325,'[8]Resumen Peso'!$B$1:$D$65536,3,0)*$C$14</f>
        <v>15874.957170789015</v>
      </c>
      <c r="H1325" s="117"/>
      <c r="I1325" s="112"/>
      <c r="J1325" s="113">
        <f>+VLOOKUP(C1325,'[8]Resumen Peso'!$B$1:$D$65536,3,0)</f>
        <v>9856.5908792789251</v>
      </c>
      <c r="N1325" s="83"/>
      <c r="O1325" s="83"/>
      <c r="P1325" s="83"/>
      <c r="Q1325" s="83"/>
      <c r="R1325" s="83"/>
    </row>
    <row r="1326" spans="1:18" x14ac:dyDescent="0.2">
      <c r="A1326" s="104"/>
      <c r="B1326" s="105">
        <f t="shared" si="20"/>
        <v>1310</v>
      </c>
      <c r="C1326" s="106" t="s">
        <v>1353</v>
      </c>
      <c r="D1326" s="107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108" t="s">
        <v>44</v>
      </c>
      <c r="F1326" s="109">
        <v>0</v>
      </c>
      <c r="G1326" s="110">
        <f>VLOOKUP(C1326,'[8]Resumen Peso'!$B$1:$D$65536,3,0)*$C$14</f>
        <v>17446.577930697127</v>
      </c>
      <c r="H1326" s="117"/>
      <c r="I1326" s="112"/>
      <c r="J1326" s="113">
        <f>+VLOOKUP(C1326,'[8]Resumen Peso'!$B$1:$D$65536,3,0)</f>
        <v>10832.393376327538</v>
      </c>
      <c r="N1326" s="83"/>
      <c r="O1326" s="83"/>
      <c r="P1326" s="83"/>
      <c r="Q1326" s="83"/>
      <c r="R1326" s="83"/>
    </row>
    <row r="1327" spans="1:18" x14ac:dyDescent="0.2">
      <c r="A1327" s="104"/>
      <c r="B1327" s="105">
        <f t="shared" si="20"/>
        <v>1311</v>
      </c>
      <c r="C1327" s="106" t="s">
        <v>1354</v>
      </c>
      <c r="D1327" s="107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108" t="s">
        <v>44</v>
      </c>
      <c r="F1327" s="109">
        <v>0</v>
      </c>
      <c r="G1327" s="110">
        <f>VLOOKUP(C1327,'[8]Resumen Peso'!$B$1:$D$65536,3,0)*$C$14</f>
        <v>19302.233424304999</v>
      </c>
      <c r="H1327" s="117"/>
      <c r="I1327" s="112"/>
      <c r="J1327" s="113">
        <f>+VLOOKUP(C1327,'[8]Resumen Peso'!$B$1:$D$65536,3,0)</f>
        <v>11984.549997388212</v>
      </c>
      <c r="N1327" s="83"/>
      <c r="O1327" s="83"/>
      <c r="P1327" s="83"/>
      <c r="Q1327" s="83"/>
      <c r="R1327" s="83"/>
    </row>
    <row r="1328" spans="1:18" x14ac:dyDescent="0.2">
      <c r="A1328" s="104"/>
      <c r="B1328" s="105">
        <f t="shared" si="20"/>
        <v>1312</v>
      </c>
      <c r="C1328" s="106" t="s">
        <v>1355</v>
      </c>
      <c r="D1328" s="107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108" t="s">
        <v>44</v>
      </c>
      <c r="F1328" s="109">
        <v>0</v>
      </c>
      <c r="G1328" s="110">
        <f>VLOOKUP(C1328,'[8]Resumen Peso'!$B$1:$D$65536,3,0)*$C$14</f>
        <v>21494.692009248331</v>
      </c>
      <c r="H1328" s="117"/>
      <c r="I1328" s="112"/>
      <c r="J1328" s="113">
        <f>+VLOOKUP(C1328,'[8]Resumen Peso'!$B$1:$D$65536,3,0)</f>
        <v>13345.824050543666</v>
      </c>
      <c r="N1328" s="83"/>
      <c r="O1328" s="83"/>
      <c r="P1328" s="83"/>
      <c r="Q1328" s="83"/>
      <c r="R1328" s="83"/>
    </row>
    <row r="1329" spans="1:18" x14ac:dyDescent="0.2">
      <c r="A1329" s="104"/>
      <c r="B1329" s="105">
        <f t="shared" si="20"/>
        <v>1313</v>
      </c>
      <c r="C1329" s="106" t="s">
        <v>1356</v>
      </c>
      <c r="D1329" s="107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108" t="s">
        <v>44</v>
      </c>
      <c r="F1329" s="109">
        <v>0</v>
      </c>
      <c r="G1329" s="110">
        <f>VLOOKUP(C1329,'[8]Resumen Peso'!$B$1:$D$65536,3,0)*$C$14</f>
        <v>24074.055050358129</v>
      </c>
      <c r="H1329" s="117"/>
      <c r="I1329" s="112"/>
      <c r="J1329" s="113">
        <f>+VLOOKUP(C1329,'[8]Resumen Peso'!$B$1:$D$65536,3,0)</f>
        <v>14947.322936608907</v>
      </c>
      <c r="N1329" s="83"/>
      <c r="O1329" s="83"/>
      <c r="P1329" s="83"/>
      <c r="Q1329" s="83"/>
      <c r="R1329" s="83"/>
    </row>
    <row r="1330" spans="1:18" x14ac:dyDescent="0.2">
      <c r="A1330" s="104"/>
      <c r="B1330" s="105">
        <f t="shared" si="20"/>
        <v>1314</v>
      </c>
      <c r="C1330" s="106" t="s">
        <v>1357</v>
      </c>
      <c r="D1330" s="107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108" t="s">
        <v>44</v>
      </c>
      <c r="F1330" s="109">
        <v>0</v>
      </c>
      <c r="G1330" s="110">
        <f>VLOOKUP(C1330,'[8]Resumen Peso'!$B$1:$D$65536,3,0)*$C$14</f>
        <v>24852.872225929226</v>
      </c>
      <c r="H1330" s="117"/>
      <c r="I1330" s="112"/>
      <c r="J1330" s="113">
        <f>+VLOOKUP(C1330,'[8]Resumen Peso'!$B$1:$D$65536,3,0)</f>
        <v>15430.882179432256</v>
      </c>
      <c r="N1330" s="83"/>
      <c r="O1330" s="83"/>
      <c r="P1330" s="83"/>
      <c r="Q1330" s="83"/>
      <c r="R1330" s="83"/>
    </row>
    <row r="1331" spans="1:18" x14ac:dyDescent="0.2">
      <c r="A1331" s="104"/>
      <c r="B1331" s="105">
        <f t="shared" si="20"/>
        <v>1315</v>
      </c>
      <c r="C1331" s="106" t="s">
        <v>1358</v>
      </c>
      <c r="D1331" s="107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108" t="s">
        <v>44</v>
      </c>
      <c r="F1331" s="109">
        <v>0</v>
      </c>
      <c r="G1331" s="110">
        <f>VLOOKUP(C1331,'[8]Resumen Peso'!$B$1:$D$65536,3,0)*$C$14</f>
        <v>27706.657999921095</v>
      </c>
      <c r="H1331" s="117"/>
      <c r="I1331" s="112"/>
      <c r="J1331" s="113">
        <f>+VLOOKUP(C1331,'[8]Resumen Peso'!$B$1:$D$65536,3,0)</f>
        <v>17202.767201150786</v>
      </c>
      <c r="N1331" s="83"/>
      <c r="O1331" s="83"/>
      <c r="P1331" s="83"/>
      <c r="Q1331" s="83"/>
      <c r="R1331" s="83"/>
    </row>
    <row r="1332" spans="1:18" x14ac:dyDescent="0.2">
      <c r="A1332" s="104"/>
      <c r="B1332" s="105">
        <f t="shared" si="20"/>
        <v>1316</v>
      </c>
      <c r="C1332" s="106" t="s">
        <v>1359</v>
      </c>
      <c r="D1332" s="107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108" t="s">
        <v>44</v>
      </c>
      <c r="F1332" s="109">
        <v>0</v>
      </c>
      <c r="G1332" s="110">
        <f>VLOOKUP(C1332,'[8]Resumen Peso'!$B$1:$D$65536,3,0)*$C$14</f>
        <v>30560.443773912972</v>
      </c>
      <c r="H1332" s="117"/>
      <c r="I1332" s="112"/>
      <c r="J1332" s="113">
        <f>+VLOOKUP(C1332,'[8]Resumen Peso'!$B$1:$D$65536,3,0)</f>
        <v>18974.652222869317</v>
      </c>
      <c r="N1332" s="83"/>
      <c r="O1332" s="83"/>
      <c r="P1332" s="83"/>
      <c r="Q1332" s="83"/>
      <c r="R1332" s="83"/>
    </row>
    <row r="1333" spans="1:18" x14ac:dyDescent="0.2">
      <c r="A1333" s="104"/>
      <c r="B1333" s="105">
        <f t="shared" si="20"/>
        <v>1317</v>
      </c>
      <c r="C1333" s="106" t="s">
        <v>1360</v>
      </c>
      <c r="D1333" s="107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108" t="s">
        <v>44</v>
      </c>
      <c r="F1333" s="109">
        <v>0</v>
      </c>
      <c r="G1333" s="110">
        <f>VLOOKUP(C1333,'[8]Resumen Peso'!$B$1:$D$65536,3,0)*$C$14</f>
        <v>8763.6830557740559</v>
      </c>
      <c r="H1333" s="117"/>
      <c r="I1333" s="112"/>
      <c r="J1333" s="113">
        <f>+VLOOKUP(C1333,'[8]Resumen Peso'!$B$1:$D$65536,3,0)</f>
        <v>5441.2769462697433</v>
      </c>
      <c r="N1333" s="83"/>
      <c r="O1333" s="83"/>
      <c r="P1333" s="83"/>
      <c r="Q1333" s="83"/>
      <c r="R1333" s="83"/>
    </row>
    <row r="1334" spans="1:18" x14ac:dyDescent="0.2">
      <c r="A1334" s="104"/>
      <c r="B1334" s="105">
        <f t="shared" si="20"/>
        <v>1318</v>
      </c>
      <c r="C1334" s="106" t="s">
        <v>1361</v>
      </c>
      <c r="D1334" s="107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108" t="s">
        <v>44</v>
      </c>
      <c r="F1334" s="109">
        <v>0</v>
      </c>
      <c r="G1334" s="110">
        <f>VLOOKUP(C1334,'[8]Resumen Peso'!$B$1:$D$65536,3,0)*$C$14</f>
        <v>10026.916649399145</v>
      </c>
      <c r="H1334" s="117"/>
      <c r="I1334" s="112"/>
      <c r="J1334" s="113">
        <f>+VLOOKUP(C1334,'[8]Resumen Peso'!$B$1:$D$65536,3,0)</f>
        <v>6225.605154741058</v>
      </c>
      <c r="N1334" s="83"/>
      <c r="O1334" s="83"/>
      <c r="P1334" s="83"/>
      <c r="Q1334" s="83"/>
      <c r="R1334" s="83"/>
    </row>
    <row r="1335" spans="1:18" x14ac:dyDescent="0.2">
      <c r="A1335" s="104"/>
      <c r="B1335" s="105">
        <f t="shared" si="20"/>
        <v>1319</v>
      </c>
      <c r="C1335" s="106" t="s">
        <v>1362</v>
      </c>
      <c r="D1335" s="107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108" t="s">
        <v>44</v>
      </c>
      <c r="F1335" s="109">
        <v>0</v>
      </c>
      <c r="G1335" s="110">
        <f>VLOOKUP(C1335,'[8]Resumen Peso'!$B$1:$D$65536,3,0)*$C$14</f>
        <v>11278.871371652582</v>
      </c>
      <c r="H1335" s="117"/>
      <c r="I1335" s="112"/>
      <c r="J1335" s="113">
        <f>+VLOOKUP(C1335,'[8]Resumen Peso'!$B$1:$D$65536,3,0)</f>
        <v>7002.9304327795926</v>
      </c>
      <c r="N1335" s="83"/>
      <c r="O1335" s="83"/>
      <c r="P1335" s="83"/>
      <c r="Q1335" s="83"/>
      <c r="R1335" s="83"/>
    </row>
    <row r="1336" spans="1:18" x14ac:dyDescent="0.2">
      <c r="A1336" s="104"/>
      <c r="B1336" s="105">
        <f t="shared" si="20"/>
        <v>1320</v>
      </c>
      <c r="C1336" s="106" t="s">
        <v>1363</v>
      </c>
      <c r="D1336" s="107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108" t="s">
        <v>44</v>
      </c>
      <c r="F1336" s="109">
        <v>0</v>
      </c>
      <c r="G1336" s="110">
        <f>VLOOKUP(C1336,'[8]Resumen Peso'!$B$1:$D$65536,3,0)*$C$14</f>
        <v>12519.547222534366</v>
      </c>
      <c r="H1336" s="117"/>
      <c r="I1336" s="112"/>
      <c r="J1336" s="113">
        <f>+VLOOKUP(C1336,'[8]Resumen Peso'!$B$1:$D$65536,3,0)</f>
        <v>7773.2527803853482</v>
      </c>
      <c r="N1336" s="83"/>
      <c r="O1336" s="83"/>
      <c r="P1336" s="83"/>
      <c r="Q1336" s="83"/>
      <c r="R1336" s="83"/>
    </row>
    <row r="1337" spans="1:18" x14ac:dyDescent="0.2">
      <c r="A1337" s="104"/>
      <c r="B1337" s="105">
        <f t="shared" si="20"/>
        <v>1321</v>
      </c>
      <c r="C1337" s="106" t="s">
        <v>1364</v>
      </c>
      <c r="D1337" s="107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108" t="s">
        <v>44</v>
      </c>
      <c r="F1337" s="109">
        <v>0</v>
      </c>
      <c r="G1337" s="110">
        <f>VLOOKUP(C1337,'[8]Resumen Peso'!$B$1:$D$65536,3,0)*$C$14</f>
        <v>13760.223073416148</v>
      </c>
      <c r="H1337" s="117"/>
      <c r="I1337" s="112"/>
      <c r="J1337" s="113">
        <f>+VLOOKUP(C1337,'[8]Resumen Peso'!$B$1:$D$65536,3,0)</f>
        <v>8543.5751279911019</v>
      </c>
      <c r="N1337" s="83"/>
      <c r="O1337" s="83"/>
      <c r="P1337" s="83"/>
      <c r="Q1337" s="83"/>
      <c r="R1337" s="83"/>
    </row>
    <row r="1338" spans="1:18" x14ac:dyDescent="0.2">
      <c r="A1338" s="104"/>
      <c r="B1338" s="105">
        <f t="shared" si="20"/>
        <v>1322</v>
      </c>
      <c r="C1338" s="106" t="s">
        <v>1365</v>
      </c>
      <c r="D1338" s="107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108" t="s">
        <v>44</v>
      </c>
      <c r="F1338" s="109">
        <v>0</v>
      </c>
      <c r="G1338" s="110">
        <f>VLOOKUP(C1338,'[8]Resumen Peso'!$B$1:$D$65536,3,0)*$C$14</f>
        <v>15426.315394693927</v>
      </c>
      <c r="H1338" s="117"/>
      <c r="I1338" s="112"/>
      <c r="J1338" s="113">
        <f>+VLOOKUP(C1338,'[8]Resumen Peso'!$B$1:$D$65536,3,0)</f>
        <v>9578.03400566044</v>
      </c>
      <c r="N1338" s="83"/>
      <c r="O1338" s="83"/>
      <c r="P1338" s="83"/>
      <c r="Q1338" s="83"/>
      <c r="R1338" s="83"/>
    </row>
    <row r="1339" spans="1:18" x14ac:dyDescent="0.2">
      <c r="A1339" s="104"/>
      <c r="B1339" s="105">
        <f t="shared" si="20"/>
        <v>1323</v>
      </c>
      <c r="C1339" s="106" t="s">
        <v>1366</v>
      </c>
      <c r="D1339" s="107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108" t="s">
        <v>44</v>
      </c>
      <c r="F1339" s="109">
        <v>0</v>
      </c>
      <c r="G1339" s="110">
        <f>VLOOKUP(C1339,'[8]Resumen Peso'!$B$1:$D$65536,3,0)*$C$14</f>
        <v>17121.326742168621</v>
      </c>
      <c r="H1339" s="117"/>
      <c r="I1339" s="112"/>
      <c r="J1339" s="113">
        <f>+VLOOKUP(C1339,'[8]Resumen Peso'!$B$1:$D$65536,3,0)</f>
        <v>10630.448396959422</v>
      </c>
      <c r="N1339" s="83"/>
      <c r="O1339" s="83"/>
      <c r="P1339" s="83"/>
      <c r="Q1339" s="83"/>
      <c r="R1339" s="83"/>
    </row>
    <row r="1340" spans="1:18" x14ac:dyDescent="0.2">
      <c r="A1340" s="104"/>
      <c r="B1340" s="105">
        <f t="shared" si="20"/>
        <v>1324</v>
      </c>
      <c r="C1340" s="106" t="s">
        <v>1367</v>
      </c>
      <c r="D1340" s="107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108" t="s">
        <v>44</v>
      </c>
      <c r="F1340" s="109">
        <v>0</v>
      </c>
      <c r="G1340" s="110">
        <f>VLOOKUP(C1340,'[8]Resumen Peso'!$B$1:$D$65536,3,0)*$C$14</f>
        <v>18816.338089643312</v>
      </c>
      <c r="H1340" s="117"/>
      <c r="I1340" s="112"/>
      <c r="J1340" s="113">
        <f>+VLOOKUP(C1340,'[8]Resumen Peso'!$B$1:$D$65536,3,0)</f>
        <v>11682.862788258404</v>
      </c>
      <c r="N1340" s="83"/>
      <c r="O1340" s="83"/>
      <c r="P1340" s="83"/>
      <c r="Q1340" s="83"/>
      <c r="R1340" s="83"/>
    </row>
    <row r="1341" spans="1:18" x14ac:dyDescent="0.2">
      <c r="A1341" s="104"/>
      <c r="B1341" s="105">
        <f t="shared" si="20"/>
        <v>1325</v>
      </c>
      <c r="C1341" s="106" t="s">
        <v>1368</v>
      </c>
      <c r="D1341" s="107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108" t="s">
        <v>44</v>
      </c>
      <c r="F1341" s="109">
        <v>0</v>
      </c>
      <c r="G1341" s="110">
        <f>VLOOKUP(C1341,'[8]Resumen Peso'!$B$1:$D$65536,3,0)*$C$14</f>
        <v>20817.684215188889</v>
      </c>
      <c r="H1341" s="117"/>
      <c r="I1341" s="112"/>
      <c r="J1341" s="113">
        <f>+VLOOKUP(C1341,'[8]Resumen Peso'!$B$1:$D$65536,3,0)</f>
        <v>12925.477162275787</v>
      </c>
      <c r="N1341" s="83"/>
      <c r="O1341" s="83"/>
      <c r="P1341" s="83"/>
      <c r="Q1341" s="83"/>
      <c r="R1341" s="83"/>
    </row>
    <row r="1342" spans="1:18" x14ac:dyDescent="0.2">
      <c r="A1342" s="104"/>
      <c r="B1342" s="105">
        <f t="shared" si="20"/>
        <v>1326</v>
      </c>
      <c r="C1342" s="106" t="s">
        <v>1369</v>
      </c>
      <c r="D1342" s="107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108" t="s">
        <v>44</v>
      </c>
      <c r="F1342" s="109">
        <v>0</v>
      </c>
      <c r="G1342" s="110">
        <f>VLOOKUP(C1342,'[8]Resumen Peso'!$B$1:$D$65536,3,0)*$C$14</f>
        <v>23182.276408896312</v>
      </c>
      <c r="H1342" s="117"/>
      <c r="I1342" s="112"/>
      <c r="J1342" s="113">
        <f>+VLOOKUP(C1342,'[8]Resumen Peso'!$B$1:$D$65536,3,0)</f>
        <v>14393.627129483059</v>
      </c>
      <c r="N1342" s="83"/>
      <c r="O1342" s="83"/>
      <c r="P1342" s="83"/>
      <c r="Q1342" s="83"/>
      <c r="R1342" s="83"/>
    </row>
    <row r="1343" spans="1:18" x14ac:dyDescent="0.2">
      <c r="A1343" s="104"/>
      <c r="B1343" s="105">
        <f t="shared" si="20"/>
        <v>1327</v>
      </c>
      <c r="C1343" s="106" t="s">
        <v>1370</v>
      </c>
      <c r="D1343" s="107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108" t="s">
        <v>44</v>
      </c>
      <c r="F1343" s="109">
        <v>0</v>
      </c>
      <c r="G1343" s="110">
        <f>VLOOKUP(C1343,'[8]Resumen Peso'!$B$1:$D$65536,3,0)*$C$14</f>
        <v>25964.149577963875</v>
      </c>
      <c r="H1343" s="117"/>
      <c r="I1343" s="112"/>
      <c r="J1343" s="113">
        <f>+VLOOKUP(C1343,'[8]Resumen Peso'!$B$1:$D$65536,3,0)</f>
        <v>16120.862385021028</v>
      </c>
      <c r="N1343" s="83"/>
      <c r="O1343" s="83"/>
      <c r="P1343" s="83"/>
      <c r="Q1343" s="83"/>
      <c r="R1343" s="83"/>
    </row>
    <row r="1344" spans="1:18" x14ac:dyDescent="0.2">
      <c r="A1344" s="104"/>
      <c r="B1344" s="105">
        <f t="shared" si="20"/>
        <v>1328</v>
      </c>
      <c r="C1344" s="106" t="s">
        <v>1371</v>
      </c>
      <c r="D1344" s="107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108" t="s">
        <v>44</v>
      </c>
      <c r="F1344" s="109">
        <v>0</v>
      </c>
      <c r="G1344" s="110">
        <f>VLOOKUP(C1344,'[8]Resumen Peso'!$B$1:$D$65536,3,0)*$C$14</f>
        <v>26804.112999087411</v>
      </c>
      <c r="H1344" s="117"/>
      <c r="I1344" s="112"/>
      <c r="J1344" s="113">
        <f>+VLOOKUP(C1344,'[8]Resumen Peso'!$B$1:$D$65536,3,0)</f>
        <v>16642.386676803584</v>
      </c>
      <c r="N1344" s="83"/>
      <c r="O1344" s="83"/>
      <c r="P1344" s="83"/>
      <c r="Q1344" s="83"/>
      <c r="R1344" s="83"/>
    </row>
    <row r="1345" spans="1:18" x14ac:dyDescent="0.2">
      <c r="A1345" s="104"/>
      <c r="B1345" s="105">
        <f t="shared" si="20"/>
        <v>1329</v>
      </c>
      <c r="C1345" s="106" t="s">
        <v>1372</v>
      </c>
      <c r="D1345" s="107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108" t="s">
        <v>44</v>
      </c>
      <c r="F1345" s="109">
        <v>0</v>
      </c>
      <c r="G1345" s="110">
        <f>VLOOKUP(C1345,'[8]Resumen Peso'!$B$1:$D$65536,3,0)*$C$14</f>
        <v>29881.954291067348</v>
      </c>
      <c r="H1345" s="117"/>
      <c r="I1345" s="112"/>
      <c r="J1345" s="113">
        <f>+VLOOKUP(C1345,'[8]Resumen Peso'!$B$1:$D$65536,3,0)</f>
        <v>18553.385369903663</v>
      </c>
      <c r="N1345" s="83"/>
      <c r="O1345" s="83"/>
      <c r="P1345" s="83"/>
      <c r="Q1345" s="83"/>
      <c r="R1345" s="83"/>
    </row>
    <row r="1346" spans="1:18" x14ac:dyDescent="0.2">
      <c r="A1346" s="104"/>
      <c r="B1346" s="105">
        <f t="shared" si="20"/>
        <v>1330</v>
      </c>
      <c r="C1346" s="106" t="s">
        <v>1373</v>
      </c>
      <c r="D1346" s="107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108" t="s">
        <v>44</v>
      </c>
      <c r="F1346" s="109">
        <v>0</v>
      </c>
      <c r="G1346" s="110">
        <f>VLOOKUP(C1346,'[8]Resumen Peso'!$B$1:$D$65536,3,0)*$C$14</f>
        <v>32959.795583047286</v>
      </c>
      <c r="H1346" s="117"/>
      <c r="I1346" s="112"/>
      <c r="J1346" s="113">
        <f>+VLOOKUP(C1346,'[8]Resumen Peso'!$B$1:$D$65536,3,0)</f>
        <v>20464.384063003741</v>
      </c>
      <c r="N1346" s="83"/>
      <c r="O1346" s="83"/>
      <c r="P1346" s="83"/>
      <c r="Q1346" s="83"/>
      <c r="R1346" s="83"/>
    </row>
    <row r="1347" spans="1:18" x14ac:dyDescent="0.2">
      <c r="A1347" s="104"/>
      <c r="B1347" s="105">
        <f t="shared" si="20"/>
        <v>1331</v>
      </c>
      <c r="C1347" s="106" t="s">
        <v>1374</v>
      </c>
      <c r="D1347" s="107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108" t="s">
        <v>44</v>
      </c>
      <c r="F1347" s="109">
        <v>0</v>
      </c>
      <c r="G1347" s="110">
        <f>VLOOKUP(C1347,'[8]Resumen Peso'!$B$1:$D$65536,3,0)*$C$14</f>
        <v>6360.1183192868712</v>
      </c>
      <c r="H1347" s="117"/>
      <c r="I1347" s="112"/>
      <c r="J1347" s="113">
        <f>+VLOOKUP(C1347,'[8]Resumen Peso'!$B$1:$D$65536,3,0)</f>
        <v>3948.9293446643051</v>
      </c>
      <c r="N1347" s="83"/>
      <c r="O1347" s="83"/>
      <c r="P1347" s="83"/>
      <c r="Q1347" s="83"/>
      <c r="R1347" s="83"/>
    </row>
    <row r="1348" spans="1:18" x14ac:dyDescent="0.2">
      <c r="A1348" s="104"/>
      <c r="B1348" s="105">
        <f t="shared" si="20"/>
        <v>1332</v>
      </c>
      <c r="C1348" s="106" t="s">
        <v>1375</v>
      </c>
      <c r="D1348" s="107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108" t="s">
        <v>44</v>
      </c>
      <c r="F1348" s="109">
        <v>0</v>
      </c>
      <c r="G1348" s="110">
        <f>VLOOKUP(C1348,'[8]Resumen Peso'!$B$1:$D$65536,3,0)*$C$14</f>
        <v>7276.8921310759688</v>
      </c>
      <c r="H1348" s="117"/>
      <c r="I1348" s="112"/>
      <c r="J1348" s="113">
        <f>+VLOOKUP(C1348,'[8]Resumen Peso'!$B$1:$D$65536,3,0)</f>
        <v>4518.1443853366372</v>
      </c>
      <c r="N1348" s="83"/>
      <c r="O1348" s="83"/>
      <c r="P1348" s="83"/>
      <c r="Q1348" s="83"/>
      <c r="R1348" s="83"/>
    </row>
    <row r="1349" spans="1:18" x14ac:dyDescent="0.2">
      <c r="A1349" s="104"/>
      <c r="B1349" s="105">
        <f t="shared" si="20"/>
        <v>1333</v>
      </c>
      <c r="C1349" s="106" t="s">
        <v>1376</v>
      </c>
      <c r="D1349" s="107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108" t="s">
        <v>44</v>
      </c>
      <c r="F1349" s="109">
        <v>0</v>
      </c>
      <c r="G1349" s="110">
        <f>VLOOKUP(C1349,'[8]Resumen Peso'!$B$1:$D$65536,3,0)*$C$14</f>
        <v>8185.4804624026647</v>
      </c>
      <c r="H1349" s="117"/>
      <c r="I1349" s="112"/>
      <c r="J1349" s="113">
        <f>+VLOOKUP(C1349,'[8]Resumen Peso'!$B$1:$D$65536,3,0)</f>
        <v>5082.2771488601093</v>
      </c>
      <c r="N1349" s="83"/>
      <c r="O1349" s="83"/>
      <c r="P1349" s="83"/>
      <c r="Q1349" s="83"/>
      <c r="R1349" s="83"/>
    </row>
    <row r="1350" spans="1:18" x14ac:dyDescent="0.2">
      <c r="A1350" s="104"/>
      <c r="B1350" s="105">
        <f t="shared" si="20"/>
        <v>1334</v>
      </c>
      <c r="C1350" s="106" t="s">
        <v>1377</v>
      </c>
      <c r="D1350" s="107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108" t="s">
        <v>44</v>
      </c>
      <c r="F1350" s="109">
        <v>0</v>
      </c>
      <c r="G1350" s="110">
        <f>VLOOKUP(C1350,'[8]Resumen Peso'!$B$1:$D$65536,3,0)*$C$14</f>
        <v>9085.8833132669588</v>
      </c>
      <c r="H1350" s="117"/>
      <c r="I1350" s="112"/>
      <c r="J1350" s="113">
        <f>+VLOOKUP(C1350,'[8]Resumen Peso'!$B$1:$D$65536,3,0)</f>
        <v>5641.327635234722</v>
      </c>
      <c r="N1350" s="83"/>
      <c r="O1350" s="83"/>
      <c r="P1350" s="83"/>
      <c r="Q1350" s="83"/>
      <c r="R1350" s="83"/>
    </row>
    <row r="1351" spans="1:18" x14ac:dyDescent="0.2">
      <c r="A1351" s="104"/>
      <c r="B1351" s="105">
        <f t="shared" si="20"/>
        <v>1335</v>
      </c>
      <c r="C1351" s="106" t="s">
        <v>1378</v>
      </c>
      <c r="D1351" s="107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108" t="s">
        <v>44</v>
      </c>
      <c r="F1351" s="109">
        <v>0</v>
      </c>
      <c r="G1351" s="110">
        <f>VLOOKUP(C1351,'[8]Resumen Peso'!$B$1:$D$65536,3,0)*$C$14</f>
        <v>9986.2861641312502</v>
      </c>
      <c r="H1351" s="117"/>
      <c r="I1351" s="112"/>
      <c r="J1351" s="113">
        <f>+VLOOKUP(C1351,'[8]Resumen Peso'!$B$1:$D$65536,3,0)</f>
        <v>6200.378121609333</v>
      </c>
      <c r="N1351" s="83"/>
      <c r="O1351" s="83"/>
      <c r="P1351" s="83"/>
      <c r="Q1351" s="83"/>
      <c r="R1351" s="83"/>
    </row>
    <row r="1352" spans="1:18" x14ac:dyDescent="0.2">
      <c r="A1352" s="104"/>
      <c r="B1352" s="105">
        <f t="shared" si="20"/>
        <v>1336</v>
      </c>
      <c r="C1352" s="106" t="s">
        <v>1379</v>
      </c>
      <c r="D1352" s="107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108" t="s">
        <v>44</v>
      </c>
      <c r="F1352" s="109">
        <v>0</v>
      </c>
      <c r="G1352" s="110">
        <f>VLOOKUP(C1352,'[8]Resumen Peso'!$B$1:$D$65536,3,0)*$C$14</f>
        <v>11195.428967076448</v>
      </c>
      <c r="H1352" s="117"/>
      <c r="I1352" s="112"/>
      <c r="J1352" s="113">
        <f>+VLOOKUP(C1352,'[8]Resumen Peso'!$B$1:$D$65536,3,0)</f>
        <v>6951.1219374846514</v>
      </c>
      <c r="N1352" s="83"/>
      <c r="O1352" s="83"/>
      <c r="P1352" s="83"/>
      <c r="Q1352" s="83"/>
      <c r="R1352" s="83"/>
    </row>
    <row r="1353" spans="1:18" x14ac:dyDescent="0.2">
      <c r="A1353" s="104"/>
      <c r="B1353" s="105">
        <f t="shared" si="20"/>
        <v>1337</v>
      </c>
      <c r="C1353" s="106" t="s">
        <v>1380</v>
      </c>
      <c r="D1353" s="107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108" t="s">
        <v>44</v>
      </c>
      <c r="F1353" s="109">
        <v>0</v>
      </c>
      <c r="G1353" s="110">
        <f>VLOOKUP(C1353,'[8]Resumen Peso'!$B$1:$D$65536,3,0)*$C$14</f>
        <v>12425.559341927246</v>
      </c>
      <c r="H1353" s="117"/>
      <c r="I1353" s="112"/>
      <c r="J1353" s="113">
        <f>+VLOOKUP(C1353,'[8]Resumen Peso'!$B$1:$D$65536,3,0)</f>
        <v>7714.8967119696463</v>
      </c>
      <c r="N1353" s="83"/>
      <c r="O1353" s="83"/>
      <c r="P1353" s="83"/>
      <c r="Q1353" s="83"/>
      <c r="R1353" s="83"/>
    </row>
    <row r="1354" spans="1:18" x14ac:dyDescent="0.2">
      <c r="A1354" s="104"/>
      <c r="B1354" s="105">
        <f t="shared" si="20"/>
        <v>1338</v>
      </c>
      <c r="C1354" s="106" t="s">
        <v>1381</v>
      </c>
      <c r="D1354" s="107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108" t="s">
        <v>44</v>
      </c>
      <c r="F1354" s="109">
        <v>0</v>
      </c>
      <c r="G1354" s="110">
        <f>VLOOKUP(C1354,'[8]Resumen Peso'!$B$1:$D$65536,3,0)*$C$14</f>
        <v>13655.689716778043</v>
      </c>
      <c r="H1354" s="117"/>
      <c r="I1354" s="112"/>
      <c r="J1354" s="113">
        <f>+VLOOKUP(C1354,'[8]Resumen Peso'!$B$1:$D$65536,3,0)</f>
        <v>8478.6714864546411</v>
      </c>
      <c r="N1354" s="83"/>
      <c r="O1354" s="83"/>
      <c r="P1354" s="83"/>
      <c r="Q1354" s="83"/>
      <c r="R1354" s="83"/>
    </row>
    <row r="1355" spans="1:18" x14ac:dyDescent="0.2">
      <c r="A1355" s="104"/>
      <c r="B1355" s="105">
        <f t="shared" si="20"/>
        <v>1339</v>
      </c>
      <c r="C1355" s="106" t="s">
        <v>1382</v>
      </c>
      <c r="D1355" s="107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108" t="s">
        <v>44</v>
      </c>
      <c r="F1355" s="109">
        <v>0</v>
      </c>
      <c r="G1355" s="110">
        <f>VLOOKUP(C1355,'[8]Resumen Peso'!$B$1:$D$65536,3,0)*$C$14</f>
        <v>15108.138199374604</v>
      </c>
      <c r="H1355" s="117"/>
      <c r="I1355" s="112"/>
      <c r="J1355" s="113">
        <f>+VLOOKUP(C1355,'[8]Resumen Peso'!$B$1:$D$65536,3,0)</f>
        <v>9380.4811929101979</v>
      </c>
      <c r="N1355" s="83"/>
      <c r="O1355" s="83"/>
      <c r="P1355" s="83"/>
      <c r="Q1355" s="83"/>
      <c r="R1355" s="83"/>
    </row>
    <row r="1356" spans="1:18" x14ac:dyDescent="0.2">
      <c r="A1356" s="104"/>
      <c r="B1356" s="105">
        <f t="shared" si="20"/>
        <v>1340</v>
      </c>
      <c r="C1356" s="106" t="s">
        <v>1383</v>
      </c>
      <c r="D1356" s="107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108" t="s">
        <v>44</v>
      </c>
      <c r="F1356" s="109">
        <v>0</v>
      </c>
      <c r="G1356" s="110">
        <f>VLOOKUP(C1356,'[8]Resumen Peso'!$B$1:$D$65536,3,0)*$C$14</f>
        <v>16824.207348969492</v>
      </c>
      <c r="H1356" s="117"/>
      <c r="I1356" s="112"/>
      <c r="J1356" s="113">
        <f>+VLOOKUP(C1356,'[8]Resumen Peso'!$B$1:$D$65536,3,0)</f>
        <v>10445.970148006902</v>
      </c>
      <c r="N1356" s="83"/>
      <c r="O1356" s="83"/>
      <c r="P1356" s="83"/>
      <c r="Q1356" s="83"/>
      <c r="R1356" s="83"/>
    </row>
    <row r="1357" spans="1:18" x14ac:dyDescent="0.2">
      <c r="A1357" s="104"/>
      <c r="B1357" s="105">
        <f t="shared" si="20"/>
        <v>1341</v>
      </c>
      <c r="C1357" s="106" t="s">
        <v>1384</v>
      </c>
      <c r="D1357" s="107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108" t="s">
        <v>44</v>
      </c>
      <c r="F1357" s="109">
        <v>0</v>
      </c>
      <c r="G1357" s="110">
        <f>VLOOKUP(C1357,'[8]Resumen Peso'!$B$1:$D$65536,3,0)*$C$14</f>
        <v>18843.112230845833</v>
      </c>
      <c r="H1357" s="117"/>
      <c r="I1357" s="112"/>
      <c r="J1357" s="113">
        <f>+VLOOKUP(C1357,'[8]Resumen Peso'!$B$1:$D$65536,3,0)</f>
        <v>11699.486565767731</v>
      </c>
      <c r="N1357" s="83"/>
      <c r="O1357" s="83"/>
      <c r="P1357" s="83"/>
      <c r="Q1357" s="83"/>
      <c r="R1357" s="83"/>
    </row>
    <row r="1358" spans="1:18" x14ac:dyDescent="0.2">
      <c r="A1358" s="104"/>
      <c r="B1358" s="105">
        <f t="shared" si="20"/>
        <v>1342</v>
      </c>
      <c r="C1358" s="106" t="s">
        <v>1385</v>
      </c>
      <c r="D1358" s="107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108" t="s">
        <v>44</v>
      </c>
      <c r="F1358" s="109">
        <v>0</v>
      </c>
      <c r="G1358" s="110">
        <f>VLOOKUP(C1358,'[8]Resumen Peso'!$B$1:$D$65536,3,0)*$C$14</f>
        <v>19452.703735721039</v>
      </c>
      <c r="H1358" s="117"/>
      <c r="I1358" s="112"/>
      <c r="J1358" s="113">
        <f>+VLOOKUP(C1358,'[8]Resumen Peso'!$B$1:$D$65536,3,0)</f>
        <v>12077.975402140462</v>
      </c>
      <c r="N1358" s="83"/>
      <c r="O1358" s="83"/>
      <c r="P1358" s="83"/>
      <c r="Q1358" s="83"/>
      <c r="R1358" s="83"/>
    </row>
    <row r="1359" spans="1:18" x14ac:dyDescent="0.2">
      <c r="A1359" s="104"/>
      <c r="B1359" s="105">
        <f t="shared" si="20"/>
        <v>1343</v>
      </c>
      <c r="C1359" s="106" t="s">
        <v>1386</v>
      </c>
      <c r="D1359" s="107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108" t="s">
        <v>44</v>
      </c>
      <c r="F1359" s="109">
        <v>0</v>
      </c>
      <c r="G1359" s="110">
        <f>VLOOKUP(C1359,'[8]Resumen Peso'!$B$1:$D$65536,3,0)*$C$14</f>
        <v>21686.403272821673</v>
      </c>
      <c r="H1359" s="117"/>
      <c r="I1359" s="112"/>
      <c r="J1359" s="113">
        <f>+VLOOKUP(C1359,'[8]Resumen Peso'!$B$1:$D$65536,3,0)</f>
        <v>13464.855520780895</v>
      </c>
      <c r="N1359" s="83"/>
      <c r="O1359" s="83"/>
      <c r="P1359" s="83"/>
      <c r="Q1359" s="83"/>
      <c r="R1359" s="83"/>
    </row>
    <row r="1360" spans="1:18" x14ac:dyDescent="0.2">
      <c r="A1360" s="104"/>
      <c r="B1360" s="105">
        <f t="shared" si="20"/>
        <v>1344</v>
      </c>
      <c r="C1360" s="106" t="s">
        <v>1387</v>
      </c>
      <c r="D1360" s="107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108" t="s">
        <v>44</v>
      </c>
      <c r="F1360" s="109">
        <v>0</v>
      </c>
      <c r="G1360" s="110">
        <f>VLOOKUP(C1360,'[8]Resumen Peso'!$B$1:$D$65536,3,0)*$C$14</f>
        <v>23920.102809922304</v>
      </c>
      <c r="H1360" s="117"/>
      <c r="I1360" s="112"/>
      <c r="J1360" s="113">
        <f>+VLOOKUP(C1360,'[8]Resumen Peso'!$B$1:$D$65536,3,0)</f>
        <v>14851.735639421328</v>
      </c>
      <c r="N1360" s="83"/>
      <c r="O1360" s="83"/>
      <c r="P1360" s="83"/>
      <c r="Q1360" s="83"/>
      <c r="R1360" s="83"/>
    </row>
    <row r="1361" spans="1:18" x14ac:dyDescent="0.2">
      <c r="A1361" s="104"/>
      <c r="B1361" s="105">
        <f t="shared" si="20"/>
        <v>1345</v>
      </c>
      <c r="C1361" s="106" t="s">
        <v>1388</v>
      </c>
      <c r="D1361" s="107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108" t="s">
        <v>44</v>
      </c>
      <c r="F1361" s="109">
        <v>0</v>
      </c>
      <c r="G1361" s="110">
        <f>VLOOKUP(C1361,'[8]Resumen Peso'!$B$1:$D$65536,3,0)*$C$14</f>
        <v>6400.050718440034</v>
      </c>
      <c r="H1361" s="117"/>
      <c r="I1361" s="112"/>
      <c r="J1361" s="113">
        <f>+VLOOKUP(C1361,'[8]Resumen Peso'!$B$1:$D$65536,3,0)</f>
        <v>3973.7229436042153</v>
      </c>
      <c r="N1361" s="83"/>
      <c r="O1361" s="83"/>
      <c r="P1361" s="83"/>
      <c r="Q1361" s="83"/>
      <c r="R1361" s="83"/>
    </row>
    <row r="1362" spans="1:18" x14ac:dyDescent="0.2">
      <c r="A1362" s="104"/>
      <c r="B1362" s="105">
        <f t="shared" ref="B1362:B1425" si="21">1+B1361</f>
        <v>1346</v>
      </c>
      <c r="C1362" s="106" t="s">
        <v>1389</v>
      </c>
      <c r="D1362" s="107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108" t="s">
        <v>44</v>
      </c>
      <c r="F1362" s="109">
        <v>0</v>
      </c>
      <c r="G1362" s="110">
        <f>VLOOKUP(C1362,'[8]Resumen Peso'!$B$1:$D$65536,3,0)*$C$14</f>
        <v>7322.5805517286872</v>
      </c>
      <c r="H1362" s="117"/>
      <c r="I1362" s="112"/>
      <c r="J1362" s="113">
        <f>+VLOOKUP(C1362,'[8]Resumen Peso'!$B$1:$D$65536,3,0)</f>
        <v>4546.5118363759939</v>
      </c>
      <c r="N1362" s="83"/>
      <c r="O1362" s="83"/>
      <c r="P1362" s="83"/>
      <c r="Q1362" s="83"/>
      <c r="R1362" s="83"/>
    </row>
    <row r="1363" spans="1:18" x14ac:dyDescent="0.2">
      <c r="A1363" s="104"/>
      <c r="B1363" s="105">
        <f t="shared" si="21"/>
        <v>1347</v>
      </c>
      <c r="C1363" s="106" t="s">
        <v>1390</v>
      </c>
      <c r="D1363" s="107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108" t="s">
        <v>44</v>
      </c>
      <c r="F1363" s="109">
        <v>0</v>
      </c>
      <c r="G1363" s="110">
        <f>VLOOKUP(C1363,'[8]Resumen Peso'!$B$1:$D$65536,3,0)*$C$14</f>
        <v>8236.8735115058353</v>
      </c>
      <c r="H1363" s="117"/>
      <c r="I1363" s="112"/>
      <c r="J1363" s="113">
        <f>+VLOOKUP(C1363,'[8]Resumen Peso'!$B$1:$D$65536,3,0)</f>
        <v>5114.1865426051672</v>
      </c>
      <c r="N1363" s="83"/>
      <c r="O1363" s="83"/>
      <c r="P1363" s="83"/>
      <c r="Q1363" s="83"/>
      <c r="R1363" s="83"/>
    </row>
    <row r="1364" spans="1:18" x14ac:dyDescent="0.2">
      <c r="A1364" s="104"/>
      <c r="B1364" s="105">
        <f t="shared" si="21"/>
        <v>1348</v>
      </c>
      <c r="C1364" s="106" t="s">
        <v>1391</v>
      </c>
      <c r="D1364" s="107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108" t="s">
        <v>44</v>
      </c>
      <c r="F1364" s="109">
        <v>0</v>
      </c>
      <c r="G1364" s="110">
        <f>VLOOKUP(C1364,'[8]Resumen Peso'!$B$1:$D$65536,3,0)*$C$14</f>
        <v>9142.9295977714773</v>
      </c>
      <c r="H1364" s="117"/>
      <c r="I1364" s="112"/>
      <c r="J1364" s="113">
        <f>+VLOOKUP(C1364,'[8]Resumen Peso'!$B$1:$D$65536,3,0)</f>
        <v>5676.7470622917363</v>
      </c>
      <c r="N1364" s="83"/>
      <c r="O1364" s="83"/>
      <c r="P1364" s="83"/>
      <c r="Q1364" s="83"/>
      <c r="R1364" s="83"/>
    </row>
    <row r="1365" spans="1:18" x14ac:dyDescent="0.2">
      <c r="A1365" s="104"/>
      <c r="B1365" s="105">
        <f t="shared" si="21"/>
        <v>1349</v>
      </c>
      <c r="C1365" s="106" t="s">
        <v>1392</v>
      </c>
      <c r="D1365" s="107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108" t="s">
        <v>44</v>
      </c>
      <c r="F1365" s="109">
        <v>0</v>
      </c>
      <c r="G1365" s="110">
        <f>VLOOKUP(C1365,'[8]Resumen Peso'!$B$1:$D$65536,3,0)*$C$14</f>
        <v>10048.985684037118</v>
      </c>
      <c r="H1365" s="117"/>
      <c r="I1365" s="112"/>
      <c r="J1365" s="113">
        <f>+VLOOKUP(C1365,'[8]Resumen Peso'!$B$1:$D$65536,3,0)</f>
        <v>6239.3075819783035</v>
      </c>
      <c r="N1365" s="83"/>
      <c r="O1365" s="83"/>
      <c r="P1365" s="83"/>
      <c r="Q1365" s="83"/>
      <c r="R1365" s="83"/>
    </row>
    <row r="1366" spans="1:18" x14ac:dyDescent="0.2">
      <c r="A1366" s="104"/>
      <c r="B1366" s="105">
        <f t="shared" si="21"/>
        <v>1350</v>
      </c>
      <c r="C1366" s="106" t="s">
        <v>1393</v>
      </c>
      <c r="D1366" s="107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108" t="s">
        <v>44</v>
      </c>
      <c r="F1366" s="109">
        <v>0</v>
      </c>
      <c r="G1366" s="110">
        <f>VLOOKUP(C1366,'[8]Resumen Peso'!$B$1:$D$65536,3,0)*$C$14</f>
        <v>11265.720165409737</v>
      </c>
      <c r="H1366" s="117"/>
      <c r="I1366" s="112"/>
      <c r="J1366" s="113">
        <f>+VLOOKUP(C1366,'[8]Resumen Peso'!$B$1:$D$65536,3,0)</f>
        <v>6994.7649896788544</v>
      </c>
      <c r="N1366" s="83"/>
      <c r="O1366" s="83"/>
      <c r="P1366" s="83"/>
      <c r="Q1366" s="83"/>
      <c r="R1366" s="83"/>
    </row>
    <row r="1367" spans="1:18" x14ac:dyDescent="0.2">
      <c r="A1367" s="104"/>
      <c r="B1367" s="105">
        <f t="shared" si="21"/>
        <v>1351</v>
      </c>
      <c r="C1367" s="106" t="s">
        <v>1394</v>
      </c>
      <c r="D1367" s="107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108" t="s">
        <v>44</v>
      </c>
      <c r="F1367" s="109">
        <v>0</v>
      </c>
      <c r="G1367" s="110">
        <f>VLOOKUP(C1367,'[8]Resumen Peso'!$B$1:$D$65536,3,0)*$C$14</f>
        <v>12503.573990465857</v>
      </c>
      <c r="H1367" s="117"/>
      <c r="I1367" s="112"/>
      <c r="J1367" s="113">
        <f>+VLOOKUP(C1367,'[8]Resumen Peso'!$B$1:$D$65536,3,0)</f>
        <v>7763.3351716746438</v>
      </c>
      <c r="N1367" s="83"/>
      <c r="O1367" s="83"/>
      <c r="P1367" s="83"/>
      <c r="Q1367" s="83"/>
      <c r="R1367" s="83"/>
    </row>
    <row r="1368" spans="1:18" x14ac:dyDescent="0.2">
      <c r="A1368" s="104"/>
      <c r="B1368" s="105">
        <f t="shared" si="21"/>
        <v>1352</v>
      </c>
      <c r="C1368" s="106" t="s">
        <v>1395</v>
      </c>
      <c r="D1368" s="107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108" t="s">
        <v>44</v>
      </c>
      <c r="F1368" s="109">
        <v>0</v>
      </c>
      <c r="G1368" s="110">
        <f>VLOOKUP(C1368,'[8]Resumen Peso'!$B$1:$D$65536,3,0)*$C$14</f>
        <v>13741.427815521978</v>
      </c>
      <c r="H1368" s="117"/>
      <c r="I1368" s="112"/>
      <c r="J1368" s="113">
        <f>+VLOOKUP(C1368,'[8]Resumen Peso'!$B$1:$D$65536,3,0)</f>
        <v>8531.9053536704341</v>
      </c>
      <c r="N1368" s="83"/>
      <c r="O1368" s="83"/>
      <c r="P1368" s="83"/>
      <c r="Q1368" s="83"/>
      <c r="R1368" s="83"/>
    </row>
    <row r="1369" spans="1:18" x14ac:dyDescent="0.2">
      <c r="A1369" s="104"/>
      <c r="B1369" s="105">
        <f t="shared" si="21"/>
        <v>1353</v>
      </c>
      <c r="C1369" s="106" t="s">
        <v>1396</v>
      </c>
      <c r="D1369" s="107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108" t="s">
        <v>44</v>
      </c>
      <c r="F1369" s="109">
        <v>0</v>
      </c>
      <c r="G1369" s="110">
        <f>VLOOKUP(C1369,'[8]Resumen Peso'!$B$1:$D$65536,3,0)*$C$14</f>
        <v>15202.995586415511</v>
      </c>
      <c r="H1369" s="117"/>
      <c r="I1369" s="112"/>
      <c r="J1369" s="113">
        <f>+VLOOKUP(C1369,'[8]Resumen Peso'!$B$1:$D$65536,3,0)</f>
        <v>9439.3771285578259</v>
      </c>
      <c r="N1369" s="83"/>
      <c r="O1369" s="83"/>
      <c r="P1369" s="83"/>
      <c r="Q1369" s="83"/>
      <c r="R1369" s="83"/>
    </row>
    <row r="1370" spans="1:18" x14ac:dyDescent="0.2">
      <c r="A1370" s="104"/>
      <c r="B1370" s="105">
        <f t="shared" si="21"/>
        <v>1354</v>
      </c>
      <c r="C1370" s="106" t="s">
        <v>1397</v>
      </c>
      <c r="D1370" s="107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108" t="s">
        <v>44</v>
      </c>
      <c r="F1370" s="109">
        <v>0</v>
      </c>
      <c r="G1370" s="110">
        <f>VLOOKUP(C1370,'[8]Resumen Peso'!$B$1:$D$65536,3,0)*$C$14</f>
        <v>16929.839183090771</v>
      </c>
      <c r="H1370" s="117"/>
      <c r="I1370" s="112"/>
      <c r="J1370" s="113">
        <f>+VLOOKUP(C1370,'[8]Resumen Peso'!$B$1:$D$65536,3,0)</f>
        <v>10511.555822447468</v>
      </c>
      <c r="N1370" s="83"/>
      <c r="O1370" s="83"/>
      <c r="P1370" s="83"/>
      <c r="Q1370" s="83"/>
      <c r="R1370" s="83"/>
    </row>
    <row r="1371" spans="1:18" x14ac:dyDescent="0.2">
      <c r="A1371" s="104"/>
      <c r="B1371" s="105">
        <f t="shared" si="21"/>
        <v>1355</v>
      </c>
      <c r="C1371" s="106" t="s">
        <v>1398</v>
      </c>
      <c r="D1371" s="107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108" t="s">
        <v>44</v>
      </c>
      <c r="F1371" s="109">
        <v>0</v>
      </c>
      <c r="G1371" s="110">
        <f>VLOOKUP(C1371,'[8]Resumen Peso'!$B$1:$D$65536,3,0)*$C$14</f>
        <v>18961.419885061667</v>
      </c>
      <c r="H1371" s="117"/>
      <c r="I1371" s="112"/>
      <c r="J1371" s="113">
        <f>+VLOOKUP(C1371,'[8]Resumen Peso'!$B$1:$D$65536,3,0)</f>
        <v>11772.942521141165</v>
      </c>
      <c r="N1371" s="83"/>
      <c r="O1371" s="83"/>
      <c r="P1371" s="83"/>
      <c r="Q1371" s="83"/>
      <c r="R1371" s="83"/>
    </row>
    <row r="1372" spans="1:18" x14ac:dyDescent="0.2">
      <c r="A1372" s="104"/>
      <c r="B1372" s="105">
        <f t="shared" si="21"/>
        <v>1356</v>
      </c>
      <c r="C1372" s="106" t="s">
        <v>1399</v>
      </c>
      <c r="D1372" s="107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108" t="s">
        <v>44</v>
      </c>
      <c r="F1372" s="109">
        <v>0</v>
      </c>
      <c r="G1372" s="110">
        <f>VLOOKUP(C1372,'[8]Resumen Peso'!$B$1:$D$65536,3,0)*$C$14</f>
        <v>19574.838748182588</v>
      </c>
      <c r="H1372" s="117"/>
      <c r="I1372" s="112"/>
      <c r="J1372" s="113">
        <f>+VLOOKUP(C1372,'[8]Resumen Peso'!$B$1:$D$65536,3,0)</f>
        <v>12153.807723255903</v>
      </c>
      <c r="N1372" s="83"/>
      <c r="O1372" s="83"/>
      <c r="P1372" s="83"/>
      <c r="Q1372" s="83"/>
      <c r="R1372" s="83"/>
    </row>
    <row r="1373" spans="1:18" x14ac:dyDescent="0.2">
      <c r="A1373" s="104"/>
      <c r="B1373" s="105">
        <f t="shared" si="21"/>
        <v>1357</v>
      </c>
      <c r="C1373" s="106" t="s">
        <v>1400</v>
      </c>
      <c r="D1373" s="107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108" t="s">
        <v>44</v>
      </c>
      <c r="F1373" s="109">
        <v>0</v>
      </c>
      <c r="G1373" s="110">
        <f>VLOOKUP(C1373,'[8]Resumen Peso'!$B$1:$D$65536,3,0)*$C$14</f>
        <v>21822.562707004003</v>
      </c>
      <c r="H1373" s="117"/>
      <c r="I1373" s="112"/>
      <c r="J1373" s="113">
        <f>+VLOOKUP(C1373,'[8]Resumen Peso'!$B$1:$D$65536,3,0)</f>
        <v>13549.395455134785</v>
      </c>
      <c r="N1373" s="83"/>
      <c r="O1373" s="83"/>
      <c r="P1373" s="83"/>
      <c r="Q1373" s="83"/>
      <c r="R1373" s="83"/>
    </row>
    <row r="1374" spans="1:18" x14ac:dyDescent="0.2">
      <c r="A1374" s="104"/>
      <c r="B1374" s="105">
        <f t="shared" si="21"/>
        <v>1358</v>
      </c>
      <c r="C1374" s="106" t="s">
        <v>1401</v>
      </c>
      <c r="D1374" s="107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108" t="s">
        <v>44</v>
      </c>
      <c r="F1374" s="109">
        <v>0</v>
      </c>
      <c r="G1374" s="110">
        <f>VLOOKUP(C1374,'[8]Resumen Peso'!$B$1:$D$65536,3,0)*$C$14</f>
        <v>24070.286665825413</v>
      </c>
      <c r="H1374" s="117"/>
      <c r="I1374" s="112"/>
      <c r="J1374" s="113">
        <f>+VLOOKUP(C1374,'[8]Resumen Peso'!$B$1:$D$65536,3,0)</f>
        <v>14944.983187013668</v>
      </c>
      <c r="N1374" s="83"/>
      <c r="O1374" s="83"/>
      <c r="P1374" s="83"/>
      <c r="Q1374" s="83"/>
      <c r="R1374" s="83"/>
    </row>
    <row r="1375" spans="1:18" x14ac:dyDescent="0.2">
      <c r="A1375" s="104"/>
      <c r="B1375" s="105">
        <f t="shared" si="21"/>
        <v>1359</v>
      </c>
      <c r="C1375" s="106" t="s">
        <v>1402</v>
      </c>
      <c r="D1375" s="107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108" t="s">
        <v>44</v>
      </c>
      <c r="F1375" s="109">
        <v>0</v>
      </c>
      <c r="G1375" s="110">
        <f>VLOOKUP(C1375,'[8]Resumen Peso'!$B$1:$D$65536,3,0)*$C$14</f>
        <v>6681.4231841578148</v>
      </c>
      <c r="H1375" s="117"/>
      <c r="I1375" s="112"/>
      <c r="J1375" s="113">
        <f>+VLOOKUP(C1375,'[8]Resumen Peso'!$B$1:$D$65536,3,0)</f>
        <v>4148.4240939403744</v>
      </c>
      <c r="N1375" s="83"/>
      <c r="O1375" s="83"/>
      <c r="P1375" s="83"/>
      <c r="Q1375" s="83"/>
      <c r="R1375" s="83"/>
    </row>
    <row r="1376" spans="1:18" x14ac:dyDescent="0.2">
      <c r="A1376" s="104"/>
      <c r="B1376" s="105">
        <f t="shared" si="21"/>
        <v>1360</v>
      </c>
      <c r="C1376" s="106" t="s">
        <v>1403</v>
      </c>
      <c r="D1376" s="107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108" t="s">
        <v>44</v>
      </c>
      <c r="F1376" s="109">
        <v>0</v>
      </c>
      <c r="G1376" s="110">
        <f>VLOOKUP(C1376,'[8]Resumen Peso'!$B$1:$D$65536,3,0)*$C$14</f>
        <v>7644.5112107030864</v>
      </c>
      <c r="H1376" s="117"/>
      <c r="I1376" s="112"/>
      <c r="J1376" s="113">
        <f>+VLOOKUP(C1376,'[8]Resumen Peso'!$B$1:$D$65536,3,0)</f>
        <v>4746.3951345083569</v>
      </c>
      <c r="N1376" s="83"/>
      <c r="O1376" s="83"/>
      <c r="P1376" s="83"/>
      <c r="Q1376" s="83"/>
      <c r="R1376" s="83"/>
    </row>
    <row r="1377" spans="1:18" x14ac:dyDescent="0.2">
      <c r="A1377" s="104"/>
      <c r="B1377" s="105">
        <f t="shared" si="21"/>
        <v>1361</v>
      </c>
      <c r="C1377" s="106" t="s">
        <v>1404</v>
      </c>
      <c r="D1377" s="107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108" t="s">
        <v>44</v>
      </c>
      <c r="F1377" s="109">
        <v>0</v>
      </c>
      <c r="G1377" s="110">
        <f>VLOOKUP(C1377,'[8]Resumen Peso'!$B$1:$D$65536,3,0)*$C$14</f>
        <v>8599.0002370113452</v>
      </c>
      <c r="H1377" s="117"/>
      <c r="I1377" s="112"/>
      <c r="J1377" s="113">
        <f>+VLOOKUP(C1377,'[8]Resumen Peso'!$B$1:$D$65536,3,0)</f>
        <v>5339.0271479284102</v>
      </c>
      <c r="N1377" s="83"/>
      <c r="O1377" s="83"/>
      <c r="P1377" s="83"/>
      <c r="Q1377" s="83"/>
      <c r="R1377" s="83"/>
    </row>
    <row r="1378" spans="1:18" x14ac:dyDescent="0.2">
      <c r="A1378" s="104"/>
      <c r="B1378" s="105">
        <f t="shared" si="21"/>
        <v>1362</v>
      </c>
      <c r="C1378" s="106" t="s">
        <v>1405</v>
      </c>
      <c r="D1378" s="107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108" t="s">
        <v>44</v>
      </c>
      <c r="F1378" s="109">
        <v>0</v>
      </c>
      <c r="G1378" s="110">
        <f>VLOOKUP(C1378,'[8]Resumen Peso'!$B$1:$D$65536,3,0)*$C$14</f>
        <v>9544.8902630825942</v>
      </c>
      <c r="H1378" s="117"/>
      <c r="I1378" s="112"/>
      <c r="J1378" s="113">
        <f>+VLOOKUP(C1378,'[8]Resumen Peso'!$B$1:$D$65536,3,0)</f>
        <v>5926.3201342005359</v>
      </c>
      <c r="N1378" s="83"/>
      <c r="O1378" s="83"/>
      <c r="P1378" s="83"/>
      <c r="Q1378" s="83"/>
      <c r="R1378" s="83"/>
    </row>
    <row r="1379" spans="1:18" x14ac:dyDescent="0.2">
      <c r="A1379" s="104"/>
      <c r="B1379" s="105">
        <f t="shared" si="21"/>
        <v>1363</v>
      </c>
      <c r="C1379" s="106" t="s">
        <v>1406</v>
      </c>
      <c r="D1379" s="107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108" t="s">
        <v>44</v>
      </c>
      <c r="F1379" s="109">
        <v>0</v>
      </c>
      <c r="G1379" s="110">
        <f>VLOOKUP(C1379,'[8]Resumen Peso'!$B$1:$D$65536,3,0)*$C$14</f>
        <v>10490.780289153839</v>
      </c>
      <c r="H1379" s="117"/>
      <c r="I1379" s="112"/>
      <c r="J1379" s="113">
        <f>+VLOOKUP(C1379,'[8]Resumen Peso'!$B$1:$D$65536,3,0)</f>
        <v>6513.6131204726598</v>
      </c>
      <c r="N1379" s="83"/>
      <c r="O1379" s="83"/>
      <c r="P1379" s="83"/>
      <c r="Q1379" s="83"/>
      <c r="R1379" s="83"/>
    </row>
    <row r="1380" spans="1:18" x14ac:dyDescent="0.2">
      <c r="A1380" s="104"/>
      <c r="B1380" s="105">
        <f t="shared" si="21"/>
        <v>1364</v>
      </c>
      <c r="C1380" s="106" t="s">
        <v>1407</v>
      </c>
      <c r="D1380" s="107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108" t="s">
        <v>44</v>
      </c>
      <c r="F1380" s="109">
        <v>0</v>
      </c>
      <c r="G1380" s="110">
        <f>VLOOKUP(C1380,'[8]Resumen Peso'!$B$1:$D$65536,3,0)*$C$14</f>
        <v>11761.007406164683</v>
      </c>
      <c r="H1380" s="117"/>
      <c r="I1380" s="112"/>
      <c r="J1380" s="113">
        <f>+VLOOKUP(C1380,'[8]Resumen Peso'!$B$1:$D$65536,3,0)</f>
        <v>7302.2835327103494</v>
      </c>
      <c r="N1380" s="83"/>
      <c r="O1380" s="83"/>
      <c r="P1380" s="83"/>
      <c r="Q1380" s="83"/>
      <c r="R1380" s="83"/>
    </row>
    <row r="1381" spans="1:18" x14ac:dyDescent="0.2">
      <c r="A1381" s="104"/>
      <c r="B1381" s="105">
        <f t="shared" si="21"/>
        <v>1365</v>
      </c>
      <c r="C1381" s="106" t="s">
        <v>1408</v>
      </c>
      <c r="D1381" s="107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108" t="s">
        <v>44</v>
      </c>
      <c r="F1381" s="109">
        <v>0</v>
      </c>
      <c r="G1381" s="110">
        <f>VLOOKUP(C1381,'[8]Resumen Peso'!$B$1:$D$65536,3,0)*$C$14</f>
        <v>13053.282359783223</v>
      </c>
      <c r="H1381" s="117"/>
      <c r="I1381" s="112"/>
      <c r="J1381" s="113">
        <f>+VLOOKUP(C1381,'[8]Resumen Peso'!$B$1:$D$65536,3,0)</f>
        <v>8104.6432105553267</v>
      </c>
      <c r="N1381" s="83"/>
      <c r="O1381" s="83"/>
      <c r="P1381" s="83"/>
      <c r="Q1381" s="83"/>
      <c r="R1381" s="83"/>
    </row>
    <row r="1382" spans="1:18" x14ac:dyDescent="0.2">
      <c r="A1382" s="104"/>
      <c r="B1382" s="105">
        <f t="shared" si="21"/>
        <v>1366</v>
      </c>
      <c r="C1382" s="106" t="s">
        <v>1409</v>
      </c>
      <c r="D1382" s="107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108" t="s">
        <v>44</v>
      </c>
      <c r="F1382" s="109">
        <v>0</v>
      </c>
      <c r="G1382" s="110">
        <f>VLOOKUP(C1382,'[8]Resumen Peso'!$B$1:$D$65536,3,0)*$C$14</f>
        <v>14345.557313401761</v>
      </c>
      <c r="H1382" s="117"/>
      <c r="I1382" s="112"/>
      <c r="J1382" s="113">
        <f>+VLOOKUP(C1382,'[8]Resumen Peso'!$B$1:$D$65536,3,0)</f>
        <v>8907.0028884003041</v>
      </c>
      <c r="N1382" s="83"/>
      <c r="O1382" s="83"/>
      <c r="P1382" s="83"/>
      <c r="Q1382" s="83"/>
      <c r="R1382" s="83"/>
    </row>
    <row r="1383" spans="1:18" x14ac:dyDescent="0.2">
      <c r="A1383" s="104"/>
      <c r="B1383" s="105">
        <f t="shared" si="21"/>
        <v>1367</v>
      </c>
      <c r="C1383" s="106" t="s">
        <v>1410</v>
      </c>
      <c r="D1383" s="107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108" t="s">
        <v>44</v>
      </c>
      <c r="F1383" s="109">
        <v>0</v>
      </c>
      <c r="G1383" s="110">
        <f>VLOOKUP(C1383,'[8]Resumen Peso'!$B$1:$D$65536,3,0)*$C$14</f>
        <v>15871.381595001543</v>
      </c>
      <c r="H1383" s="117"/>
      <c r="I1383" s="112"/>
      <c r="J1383" s="113">
        <f>+VLOOKUP(C1383,'[8]Resumen Peso'!$B$1:$D$65536,3,0)</f>
        <v>9854.3708425685381</v>
      </c>
      <c r="N1383" s="83"/>
      <c r="O1383" s="83"/>
      <c r="P1383" s="83"/>
      <c r="Q1383" s="83"/>
      <c r="R1383" s="83"/>
    </row>
    <row r="1384" spans="1:18" x14ac:dyDescent="0.2">
      <c r="A1384" s="104"/>
      <c r="B1384" s="105">
        <f t="shared" si="21"/>
        <v>1368</v>
      </c>
      <c r="C1384" s="106" t="s">
        <v>1411</v>
      </c>
      <c r="D1384" s="107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108" t="s">
        <v>44</v>
      </c>
      <c r="F1384" s="109">
        <v>0</v>
      </c>
      <c r="G1384" s="110">
        <f>VLOOKUP(C1384,'[8]Resumen Peso'!$B$1:$D$65536,3,0)*$C$14</f>
        <v>17674.144315146485</v>
      </c>
      <c r="H1384" s="117"/>
      <c r="I1384" s="112"/>
      <c r="J1384" s="113">
        <f>+VLOOKUP(C1384,'[8]Resumen Peso'!$B$1:$D$65536,3,0)</f>
        <v>10973.686907091913</v>
      </c>
      <c r="N1384" s="83"/>
      <c r="O1384" s="83"/>
      <c r="P1384" s="83"/>
      <c r="Q1384" s="83"/>
      <c r="R1384" s="83"/>
    </row>
    <row r="1385" spans="1:18" x14ac:dyDescent="0.2">
      <c r="A1385" s="104"/>
      <c r="B1385" s="105">
        <f t="shared" si="21"/>
        <v>1369</v>
      </c>
      <c r="C1385" s="106" t="s">
        <v>1412</v>
      </c>
      <c r="D1385" s="107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108" t="s">
        <v>44</v>
      </c>
      <c r="F1385" s="109">
        <v>0</v>
      </c>
      <c r="G1385" s="110">
        <f>VLOOKUP(C1385,'[8]Resumen Peso'!$B$1:$D$65536,3,0)*$C$14</f>
        <v>19795.041632964065</v>
      </c>
      <c r="H1385" s="117"/>
      <c r="I1385" s="112"/>
      <c r="J1385" s="113">
        <f>+VLOOKUP(C1385,'[8]Resumen Peso'!$B$1:$D$65536,3,0)</f>
        <v>12290.529335942943</v>
      </c>
      <c r="N1385" s="83"/>
      <c r="O1385" s="83"/>
      <c r="P1385" s="83"/>
      <c r="Q1385" s="83"/>
      <c r="R1385" s="83"/>
    </row>
    <row r="1386" spans="1:18" x14ac:dyDescent="0.2">
      <c r="A1386" s="104"/>
      <c r="B1386" s="105">
        <f t="shared" si="21"/>
        <v>1370</v>
      </c>
      <c r="C1386" s="106" t="s">
        <v>1413</v>
      </c>
      <c r="D1386" s="107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108" t="s">
        <v>44</v>
      </c>
      <c r="F1386" s="109">
        <v>0</v>
      </c>
      <c r="G1386" s="110">
        <f>VLOOKUP(C1386,'[8]Resumen Peso'!$B$1:$D$65536,3,0)*$C$14</f>
        <v>20435.42890393476</v>
      </c>
      <c r="H1386" s="117"/>
      <c r="I1386" s="112"/>
      <c r="J1386" s="113">
        <f>+VLOOKUP(C1386,'[8]Resumen Peso'!$B$1:$D$65536,3,0)</f>
        <v>12688.138933647602</v>
      </c>
      <c r="N1386" s="83"/>
      <c r="O1386" s="83"/>
      <c r="P1386" s="83"/>
      <c r="Q1386" s="83"/>
      <c r="R1386" s="83"/>
    </row>
    <row r="1387" spans="1:18" x14ac:dyDescent="0.2">
      <c r="A1387" s="104"/>
      <c r="B1387" s="105">
        <f t="shared" si="21"/>
        <v>1371</v>
      </c>
      <c r="C1387" s="106" t="s">
        <v>1414</v>
      </c>
      <c r="D1387" s="107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108" t="s">
        <v>44</v>
      </c>
      <c r="F1387" s="109">
        <v>0</v>
      </c>
      <c r="G1387" s="110">
        <f>VLOOKUP(C1387,'[8]Resumen Peso'!$B$1:$D$65536,3,0)*$C$14</f>
        <v>22781.972022223814</v>
      </c>
      <c r="H1387" s="117"/>
      <c r="I1387" s="112"/>
      <c r="J1387" s="113">
        <f>+VLOOKUP(C1387,'[8]Resumen Peso'!$B$1:$D$65536,3,0)</f>
        <v>14145.082423241474</v>
      </c>
      <c r="N1387" s="83"/>
      <c r="O1387" s="83"/>
      <c r="P1387" s="83"/>
      <c r="Q1387" s="83"/>
      <c r="R1387" s="83"/>
    </row>
    <row r="1388" spans="1:18" x14ac:dyDescent="0.2">
      <c r="A1388" s="104"/>
      <c r="B1388" s="105">
        <f t="shared" si="21"/>
        <v>1372</v>
      </c>
      <c r="C1388" s="106" t="s">
        <v>1415</v>
      </c>
      <c r="D1388" s="107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108" t="s">
        <v>44</v>
      </c>
      <c r="F1388" s="109">
        <v>0</v>
      </c>
      <c r="G1388" s="110">
        <f>VLOOKUP(C1388,'[8]Resumen Peso'!$B$1:$D$65536,3,0)*$C$14</f>
        <v>25128.515140512867</v>
      </c>
      <c r="H1388" s="117"/>
      <c r="I1388" s="112"/>
      <c r="J1388" s="113">
        <f>+VLOOKUP(C1388,'[8]Resumen Peso'!$B$1:$D$65536,3,0)</f>
        <v>15602.025912835346</v>
      </c>
      <c r="N1388" s="83"/>
      <c r="O1388" s="83"/>
      <c r="P1388" s="83"/>
      <c r="Q1388" s="83"/>
      <c r="R1388" s="83"/>
    </row>
    <row r="1389" spans="1:18" x14ac:dyDescent="0.2">
      <c r="A1389" s="104"/>
      <c r="B1389" s="105">
        <f t="shared" si="21"/>
        <v>1373</v>
      </c>
      <c r="C1389" s="106" t="s">
        <v>1416</v>
      </c>
      <c r="D1389" s="107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108" t="s">
        <v>44</v>
      </c>
      <c r="F1389" s="109">
        <v>0</v>
      </c>
      <c r="G1389" s="110">
        <f>VLOOKUP(C1389,'[8]Resumen Peso'!$B$1:$D$65536,3,0)*$C$14</f>
        <v>6277.0338343265466</v>
      </c>
      <c r="H1389" s="117"/>
      <c r="I1389" s="112"/>
      <c r="J1389" s="113">
        <f>+VLOOKUP(C1389,'[8]Resumen Peso'!$B$1:$D$65536,3,0)</f>
        <v>3897.3430778253364</v>
      </c>
      <c r="N1389" s="83"/>
      <c r="O1389" s="83"/>
      <c r="P1389" s="83"/>
      <c r="Q1389" s="83"/>
      <c r="R1389" s="83"/>
    </row>
    <row r="1390" spans="1:18" x14ac:dyDescent="0.2">
      <c r="A1390" s="104"/>
      <c r="B1390" s="105">
        <f t="shared" si="21"/>
        <v>1374</v>
      </c>
      <c r="C1390" s="106" t="s">
        <v>1417</v>
      </c>
      <c r="D1390" s="107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108" t="s">
        <v>44</v>
      </c>
      <c r="F1390" s="109">
        <v>0</v>
      </c>
      <c r="G1390" s="110">
        <f>VLOOKUP(C1390,'[8]Resumen Peso'!$B$1:$D$65536,3,0)*$C$14</f>
        <v>7181.8315041393826</v>
      </c>
      <c r="H1390" s="117"/>
      <c r="I1390" s="112"/>
      <c r="J1390" s="113">
        <f>+VLOOKUP(C1390,'[8]Resumen Peso'!$B$1:$D$65536,3,0)</f>
        <v>4459.1222602145745</v>
      </c>
      <c r="N1390" s="83"/>
      <c r="O1390" s="83"/>
      <c r="P1390" s="83"/>
      <c r="Q1390" s="83"/>
      <c r="R1390" s="83"/>
    </row>
    <row r="1391" spans="1:18" x14ac:dyDescent="0.2">
      <c r="A1391" s="104"/>
      <c r="B1391" s="105">
        <f t="shared" si="21"/>
        <v>1375</v>
      </c>
      <c r="C1391" s="106" t="s">
        <v>1418</v>
      </c>
      <c r="D1391" s="107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108" t="s">
        <v>44</v>
      </c>
      <c r="F1391" s="109">
        <v>0</v>
      </c>
      <c r="G1391" s="110">
        <f>VLOOKUP(C1391,'[8]Resumen Peso'!$B$1:$D$65536,3,0)*$C$14</f>
        <v>8078.5506233288879</v>
      </c>
      <c r="H1391" s="117"/>
      <c r="I1391" s="112"/>
      <c r="J1391" s="113">
        <f>+VLOOKUP(C1391,'[8]Resumen Peso'!$B$1:$D$65536,3,0)</f>
        <v>5015.8855570467649</v>
      </c>
      <c r="N1391" s="83"/>
      <c r="O1391" s="83"/>
      <c r="P1391" s="83"/>
      <c r="Q1391" s="83"/>
      <c r="R1391" s="83"/>
    </row>
    <row r="1392" spans="1:18" x14ac:dyDescent="0.2">
      <c r="A1392" s="104"/>
      <c r="B1392" s="105">
        <f t="shared" si="21"/>
        <v>1376</v>
      </c>
      <c r="C1392" s="106" t="s">
        <v>1419</v>
      </c>
      <c r="D1392" s="107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108" t="s">
        <v>44</v>
      </c>
      <c r="F1392" s="109">
        <v>0</v>
      </c>
      <c r="G1392" s="110">
        <f>VLOOKUP(C1392,'[8]Resumen Peso'!$B$1:$D$65536,3,0)*$C$14</f>
        <v>8967.1911918950664</v>
      </c>
      <c r="H1392" s="117"/>
      <c r="I1392" s="112"/>
      <c r="J1392" s="113">
        <f>+VLOOKUP(C1392,'[8]Resumen Peso'!$B$1:$D$65536,3,0)</f>
        <v>5567.6329683219092</v>
      </c>
      <c r="N1392" s="83"/>
      <c r="O1392" s="83"/>
      <c r="P1392" s="83"/>
      <c r="Q1392" s="83"/>
      <c r="R1392" s="83"/>
    </row>
    <row r="1393" spans="1:18" x14ac:dyDescent="0.2">
      <c r="A1393" s="104"/>
      <c r="B1393" s="105">
        <f t="shared" si="21"/>
        <v>1377</v>
      </c>
      <c r="C1393" s="106" t="s">
        <v>1420</v>
      </c>
      <c r="D1393" s="107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108" t="s">
        <v>44</v>
      </c>
      <c r="F1393" s="109">
        <v>0</v>
      </c>
      <c r="G1393" s="110">
        <f>VLOOKUP(C1393,'[8]Resumen Peso'!$B$1:$D$65536,3,0)*$C$14</f>
        <v>9855.8317604612439</v>
      </c>
      <c r="H1393" s="117"/>
      <c r="I1393" s="112"/>
      <c r="J1393" s="113">
        <f>+VLOOKUP(C1393,'[8]Resumen Peso'!$B$1:$D$65536,3,0)</f>
        <v>6119.3803795970534</v>
      </c>
      <c r="N1393" s="83"/>
      <c r="O1393" s="83"/>
      <c r="P1393" s="83"/>
      <c r="Q1393" s="83"/>
      <c r="R1393" s="83"/>
    </row>
    <row r="1394" spans="1:18" x14ac:dyDescent="0.2">
      <c r="A1394" s="104"/>
      <c r="B1394" s="105">
        <f t="shared" si="21"/>
        <v>1378</v>
      </c>
      <c r="C1394" s="106" t="s">
        <v>1421</v>
      </c>
      <c r="D1394" s="107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108" t="s">
        <v>44</v>
      </c>
      <c r="F1394" s="109">
        <v>0</v>
      </c>
      <c r="G1394" s="110">
        <f>VLOOKUP(C1394,'[8]Resumen Peso'!$B$1:$D$65536,3,0)*$C$14</f>
        <v>11049.179101438142</v>
      </c>
      <c r="H1394" s="117"/>
      <c r="I1394" s="112"/>
      <c r="J1394" s="113">
        <f>+VLOOKUP(C1394,'[8]Resumen Peso'!$B$1:$D$65536,3,0)</f>
        <v>6860.3169623128879</v>
      </c>
      <c r="N1394" s="83"/>
      <c r="O1394" s="83"/>
      <c r="P1394" s="83"/>
      <c r="Q1394" s="83"/>
      <c r="R1394" s="83"/>
    </row>
    <row r="1395" spans="1:18" x14ac:dyDescent="0.2">
      <c r="A1395" s="104"/>
      <c r="B1395" s="105">
        <f t="shared" si="21"/>
        <v>1379</v>
      </c>
      <c r="C1395" s="106" t="s">
        <v>1422</v>
      </c>
      <c r="D1395" s="107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108" t="s">
        <v>44</v>
      </c>
      <c r="F1395" s="109">
        <v>0</v>
      </c>
      <c r="G1395" s="110">
        <f>VLOOKUP(C1395,'[8]Resumen Peso'!$B$1:$D$65536,3,0)*$C$14</f>
        <v>12263.239846213253</v>
      </c>
      <c r="H1395" s="117"/>
      <c r="I1395" s="112"/>
      <c r="J1395" s="113">
        <f>+VLOOKUP(C1395,'[8]Resumen Peso'!$B$1:$D$65536,3,0)</f>
        <v>7614.1142755969895</v>
      </c>
      <c r="N1395" s="83"/>
      <c r="O1395" s="83"/>
      <c r="P1395" s="83"/>
      <c r="Q1395" s="83"/>
      <c r="R1395" s="83"/>
    </row>
    <row r="1396" spans="1:18" x14ac:dyDescent="0.2">
      <c r="A1396" s="104"/>
      <c r="B1396" s="105">
        <f t="shared" si="21"/>
        <v>1380</v>
      </c>
      <c r="C1396" s="106" t="s">
        <v>1423</v>
      </c>
      <c r="D1396" s="107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108" t="s">
        <v>44</v>
      </c>
      <c r="F1396" s="109">
        <v>0</v>
      </c>
      <c r="G1396" s="110">
        <f>VLOOKUP(C1396,'[8]Resumen Peso'!$B$1:$D$65536,3,0)*$C$14</f>
        <v>13477.300590988367</v>
      </c>
      <c r="H1396" s="117"/>
      <c r="I1396" s="112"/>
      <c r="J1396" s="113">
        <f>+VLOOKUP(C1396,'[8]Resumen Peso'!$B$1:$D$65536,3,0)</f>
        <v>8367.911588881092</v>
      </c>
      <c r="N1396" s="83"/>
      <c r="O1396" s="83"/>
      <c r="P1396" s="83"/>
      <c r="Q1396" s="83"/>
      <c r="R1396" s="83"/>
    </row>
    <row r="1397" spans="1:18" x14ac:dyDescent="0.2">
      <c r="A1397" s="104"/>
      <c r="B1397" s="105">
        <f t="shared" si="21"/>
        <v>1381</v>
      </c>
      <c r="C1397" s="106" t="s">
        <v>1424</v>
      </c>
      <c r="D1397" s="107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108" t="s">
        <v>44</v>
      </c>
      <c r="F1397" s="109">
        <v>0</v>
      </c>
      <c r="G1397" s="110">
        <f>VLOOKUP(C1397,'[8]Resumen Peso'!$B$1:$D$65536,3,0)*$C$14</f>
        <v>14910.775223091927</v>
      </c>
      <c r="H1397" s="117"/>
      <c r="I1397" s="112"/>
      <c r="J1397" s="113">
        <f>+VLOOKUP(C1397,'[8]Resumen Peso'!$B$1:$D$65536,3,0)</f>
        <v>9257.9406347841759</v>
      </c>
      <c r="N1397" s="83"/>
      <c r="O1397" s="83"/>
      <c r="P1397" s="83"/>
      <c r="Q1397" s="83"/>
      <c r="R1397" s="83"/>
    </row>
    <row r="1398" spans="1:18" x14ac:dyDescent="0.2">
      <c r="A1398" s="104"/>
      <c r="B1398" s="105">
        <f t="shared" si="21"/>
        <v>1382</v>
      </c>
      <c r="C1398" s="106" t="s">
        <v>1425</v>
      </c>
      <c r="D1398" s="107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108" t="s">
        <v>44</v>
      </c>
      <c r="F1398" s="109">
        <v>0</v>
      </c>
      <c r="G1398" s="110">
        <f>VLOOKUP(C1398,'[8]Resumen Peso'!$B$1:$D$65536,3,0)*$C$14</f>
        <v>16604.426751772746</v>
      </c>
      <c r="H1398" s="117"/>
      <c r="I1398" s="112"/>
      <c r="J1398" s="113">
        <f>+VLOOKUP(C1398,'[8]Resumen Peso'!$B$1:$D$65536,3,0)</f>
        <v>10309.510729158324</v>
      </c>
      <c r="N1398" s="83"/>
      <c r="O1398" s="83"/>
      <c r="P1398" s="83"/>
      <c r="Q1398" s="83"/>
      <c r="R1398" s="83"/>
    </row>
    <row r="1399" spans="1:18" x14ac:dyDescent="0.2">
      <c r="A1399" s="104"/>
      <c r="B1399" s="105">
        <f t="shared" si="21"/>
        <v>1383</v>
      </c>
      <c r="C1399" s="106" t="s">
        <v>1426</v>
      </c>
      <c r="D1399" s="107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108" t="s">
        <v>44</v>
      </c>
      <c r="F1399" s="109">
        <v>0</v>
      </c>
      <c r="G1399" s="110">
        <f>VLOOKUP(C1399,'[8]Resumen Peso'!$B$1:$D$65536,3,0)*$C$14</f>
        <v>18596.957961985478</v>
      </c>
      <c r="H1399" s="117"/>
      <c r="I1399" s="112"/>
      <c r="J1399" s="113">
        <f>+VLOOKUP(C1399,'[8]Resumen Peso'!$B$1:$D$65536,3,0)</f>
        <v>11546.652016657325</v>
      </c>
      <c r="N1399" s="83"/>
      <c r="O1399" s="83"/>
      <c r="P1399" s="83"/>
      <c r="Q1399" s="83"/>
      <c r="R1399" s="83"/>
    </row>
    <row r="1400" spans="1:18" x14ac:dyDescent="0.2">
      <c r="A1400" s="104"/>
      <c r="B1400" s="105">
        <f t="shared" si="21"/>
        <v>1384</v>
      </c>
      <c r="C1400" s="106" t="s">
        <v>1427</v>
      </c>
      <c r="D1400" s="107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108" t="s">
        <v>44</v>
      </c>
      <c r="F1400" s="109">
        <v>0</v>
      </c>
      <c r="G1400" s="110">
        <f>VLOOKUP(C1400,'[8]Resumen Peso'!$B$1:$D$65536,3,0)*$C$14</f>
        <v>19198.586156482455</v>
      </c>
      <c r="H1400" s="117"/>
      <c r="I1400" s="112"/>
      <c r="J1400" s="113">
        <f>+VLOOKUP(C1400,'[8]Resumen Peso'!$B$1:$D$65536,3,0)</f>
        <v>11920.196518906916</v>
      </c>
      <c r="N1400" s="83"/>
      <c r="O1400" s="83"/>
      <c r="P1400" s="83"/>
      <c r="Q1400" s="83"/>
      <c r="R1400" s="83"/>
    </row>
    <row r="1401" spans="1:18" x14ac:dyDescent="0.2">
      <c r="A1401" s="104"/>
      <c r="B1401" s="105">
        <f t="shared" si="21"/>
        <v>1385</v>
      </c>
      <c r="C1401" s="106" t="s">
        <v>1428</v>
      </c>
      <c r="D1401" s="107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108" t="s">
        <v>44</v>
      </c>
      <c r="F1401" s="109">
        <v>0</v>
      </c>
      <c r="G1401" s="110">
        <f>VLOOKUP(C1401,'[8]Resumen Peso'!$B$1:$D$65536,3,0)*$C$14</f>
        <v>21403.106083035069</v>
      </c>
      <c r="H1401" s="117"/>
      <c r="I1401" s="112"/>
      <c r="J1401" s="113">
        <f>+VLOOKUP(C1401,'[8]Resumen Peso'!$B$1:$D$65536,3,0)</f>
        <v>13288.95932988508</v>
      </c>
      <c r="N1401" s="83"/>
      <c r="O1401" s="83"/>
      <c r="P1401" s="83"/>
      <c r="Q1401" s="83"/>
      <c r="R1401" s="83"/>
    </row>
    <row r="1402" spans="1:18" x14ac:dyDescent="0.2">
      <c r="A1402" s="104"/>
      <c r="B1402" s="105">
        <f t="shared" si="21"/>
        <v>1386</v>
      </c>
      <c r="C1402" s="106" t="s">
        <v>1429</v>
      </c>
      <c r="D1402" s="107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108" t="s">
        <v>44</v>
      </c>
      <c r="F1402" s="109">
        <v>0</v>
      </c>
      <c r="G1402" s="110">
        <f>VLOOKUP(C1402,'[8]Resumen Peso'!$B$1:$D$65536,3,0)*$C$14</f>
        <v>23607.626009587682</v>
      </c>
      <c r="H1402" s="117"/>
      <c r="I1402" s="112"/>
      <c r="J1402" s="113">
        <f>+VLOOKUP(C1402,'[8]Resumen Peso'!$B$1:$D$65536,3,0)</f>
        <v>14657.722140863243</v>
      </c>
      <c r="N1402" s="83"/>
      <c r="O1402" s="83"/>
      <c r="P1402" s="83"/>
      <c r="Q1402" s="83"/>
      <c r="R1402" s="83"/>
    </row>
    <row r="1403" spans="1:18" x14ac:dyDescent="0.2">
      <c r="A1403" s="104"/>
      <c r="B1403" s="105">
        <f t="shared" si="21"/>
        <v>1387</v>
      </c>
      <c r="C1403" s="106" t="s">
        <v>1430</v>
      </c>
      <c r="D1403" s="107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108" t="s">
        <v>44</v>
      </c>
      <c r="F1403" s="109">
        <v>0</v>
      </c>
      <c r="G1403" s="110">
        <f>VLOOKUP(C1403,'[8]Resumen Peso'!$B$1:$D$65536,3,0)*$C$14</f>
        <v>5877.1623854864083</v>
      </c>
      <c r="H1403" s="117"/>
      <c r="I1403" s="112"/>
      <c r="J1403" s="113">
        <f>+VLOOKUP(C1403,'[8]Resumen Peso'!$B$1:$D$65536,3,0)</f>
        <v>3649.067178046902</v>
      </c>
      <c r="N1403" s="83"/>
      <c r="O1403" s="83"/>
      <c r="P1403" s="83"/>
      <c r="Q1403" s="83"/>
      <c r="R1403" s="83"/>
    </row>
    <row r="1404" spans="1:18" x14ac:dyDescent="0.2">
      <c r="A1404" s="104"/>
      <c r="B1404" s="105">
        <f t="shared" si="21"/>
        <v>1388</v>
      </c>
      <c r="C1404" s="106" t="s">
        <v>1431</v>
      </c>
      <c r="D1404" s="107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108" t="s">
        <v>44</v>
      </c>
      <c r="F1404" s="109">
        <v>0</v>
      </c>
      <c r="G1404" s="110">
        <f>VLOOKUP(C1404,'[8]Resumen Peso'!$B$1:$D$65536,3,0)*$C$14</f>
        <v>6724.3209275385034</v>
      </c>
      <c r="H1404" s="117"/>
      <c r="I1404" s="112"/>
      <c r="J1404" s="113">
        <f>+VLOOKUP(C1404,'[8]Resumen Peso'!$B$1:$D$65536,3,0)</f>
        <v>4175.0588433509602</v>
      </c>
      <c r="N1404" s="83"/>
      <c r="O1404" s="83"/>
      <c r="P1404" s="83"/>
      <c r="Q1404" s="83"/>
      <c r="R1404" s="83"/>
    </row>
    <row r="1405" spans="1:18" x14ac:dyDescent="0.2">
      <c r="A1405" s="104"/>
      <c r="B1405" s="105">
        <f t="shared" si="21"/>
        <v>1389</v>
      </c>
      <c r="C1405" s="106" t="s">
        <v>1432</v>
      </c>
      <c r="D1405" s="107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108" t="s">
        <v>44</v>
      </c>
      <c r="F1405" s="109">
        <v>0</v>
      </c>
      <c r="G1405" s="110">
        <f>VLOOKUP(C1405,'[8]Resumen Peso'!$B$1:$D$65536,3,0)*$C$14</f>
        <v>7563.9155540365618</v>
      </c>
      <c r="H1405" s="117"/>
      <c r="I1405" s="112"/>
      <c r="J1405" s="113">
        <f>+VLOOKUP(C1405,'[8]Resumen Peso'!$B$1:$D$65536,3,0)</f>
        <v>4696.3541545005173</v>
      </c>
      <c r="N1405" s="83"/>
      <c r="O1405" s="83"/>
      <c r="P1405" s="83"/>
      <c r="Q1405" s="83"/>
      <c r="R1405" s="83"/>
    </row>
    <row r="1406" spans="1:18" x14ac:dyDescent="0.2">
      <c r="A1406" s="104"/>
      <c r="B1406" s="105">
        <f t="shared" si="21"/>
        <v>1390</v>
      </c>
      <c r="C1406" s="106" t="s">
        <v>1433</v>
      </c>
      <c r="D1406" s="107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108" t="s">
        <v>44</v>
      </c>
      <c r="F1406" s="109">
        <v>0</v>
      </c>
      <c r="G1406" s="110">
        <f>VLOOKUP(C1406,'[8]Resumen Peso'!$B$1:$D$65536,3,0)*$C$14</f>
        <v>8395.9462649805828</v>
      </c>
      <c r="H1406" s="117"/>
      <c r="I1406" s="112"/>
      <c r="J1406" s="113">
        <f>+VLOOKUP(C1406,'[8]Resumen Peso'!$B$1:$D$65536,3,0)</f>
        <v>5212.9531114955744</v>
      </c>
      <c r="N1406" s="83"/>
      <c r="O1406" s="83"/>
      <c r="P1406" s="83"/>
      <c r="Q1406" s="83"/>
      <c r="R1406" s="83"/>
    </row>
    <row r="1407" spans="1:18" x14ac:dyDescent="0.2">
      <c r="A1407" s="104"/>
      <c r="B1407" s="105">
        <f t="shared" si="21"/>
        <v>1391</v>
      </c>
      <c r="C1407" s="106" t="s">
        <v>1434</v>
      </c>
      <c r="D1407" s="107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108" t="s">
        <v>44</v>
      </c>
      <c r="F1407" s="109">
        <v>0</v>
      </c>
      <c r="G1407" s="110">
        <f>VLOOKUP(C1407,'[8]Resumen Peso'!$B$1:$D$65536,3,0)*$C$14</f>
        <v>9227.9769759246064</v>
      </c>
      <c r="H1407" s="117"/>
      <c r="I1407" s="112"/>
      <c r="J1407" s="113">
        <f>+VLOOKUP(C1407,'[8]Resumen Peso'!$B$1:$D$65536,3,0)</f>
        <v>5729.5520684906314</v>
      </c>
      <c r="N1407" s="83"/>
      <c r="O1407" s="83"/>
      <c r="P1407" s="83"/>
      <c r="Q1407" s="83"/>
      <c r="R1407" s="83"/>
    </row>
    <row r="1408" spans="1:18" x14ac:dyDescent="0.2">
      <c r="A1408" s="104"/>
      <c r="B1408" s="105">
        <f t="shared" si="21"/>
        <v>1392</v>
      </c>
      <c r="C1408" s="106" t="s">
        <v>1435</v>
      </c>
      <c r="D1408" s="107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108" t="s">
        <v>44</v>
      </c>
      <c r="F1408" s="109">
        <v>0</v>
      </c>
      <c r="G1408" s="110">
        <f>VLOOKUP(C1408,'[8]Resumen Peso'!$B$1:$D$65536,3,0)*$C$14</f>
        <v>10345.303453735778</v>
      </c>
      <c r="H1408" s="117"/>
      <c r="I1408" s="112"/>
      <c r="J1408" s="113">
        <f>+VLOOKUP(C1408,'[8]Resumen Peso'!$B$1:$D$65536,3,0)</f>
        <v>6423.2881114851389</v>
      </c>
      <c r="N1408" s="83"/>
      <c r="O1408" s="83"/>
      <c r="P1408" s="83"/>
      <c r="Q1408" s="83"/>
      <c r="R1408" s="83"/>
    </row>
    <row r="1409" spans="1:18" x14ac:dyDescent="0.2">
      <c r="A1409" s="104"/>
      <c r="B1409" s="105">
        <f t="shared" si="21"/>
        <v>1393</v>
      </c>
      <c r="C1409" s="106" t="s">
        <v>1436</v>
      </c>
      <c r="D1409" s="107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108" t="s">
        <v>44</v>
      </c>
      <c r="F1409" s="109">
        <v>0</v>
      </c>
      <c r="G1409" s="110">
        <f>VLOOKUP(C1409,'[8]Resumen Peso'!$B$1:$D$65536,3,0)*$C$14</f>
        <v>11482.0238110275</v>
      </c>
      <c r="H1409" s="117"/>
      <c r="I1409" s="112"/>
      <c r="J1409" s="113">
        <f>+VLOOKUP(C1409,'[8]Resumen Peso'!$B$1:$D$65536,3,0)</f>
        <v>7129.0656065317853</v>
      </c>
      <c r="N1409" s="83"/>
      <c r="O1409" s="83"/>
      <c r="P1409" s="83"/>
      <c r="Q1409" s="83"/>
      <c r="R1409" s="83"/>
    </row>
    <row r="1410" spans="1:18" x14ac:dyDescent="0.2">
      <c r="A1410" s="104"/>
      <c r="B1410" s="105">
        <f t="shared" si="21"/>
        <v>1394</v>
      </c>
      <c r="C1410" s="106" t="s">
        <v>1437</v>
      </c>
      <c r="D1410" s="107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108" t="s">
        <v>44</v>
      </c>
      <c r="F1410" s="109">
        <v>0</v>
      </c>
      <c r="G1410" s="110">
        <f>VLOOKUP(C1410,'[8]Resumen Peso'!$B$1:$D$65536,3,0)*$C$14</f>
        <v>12618.744168319223</v>
      </c>
      <c r="H1410" s="117"/>
      <c r="I1410" s="112"/>
      <c r="J1410" s="113">
        <f>+VLOOKUP(C1410,'[8]Resumen Peso'!$B$1:$D$65536,3,0)</f>
        <v>7834.8431015784317</v>
      </c>
      <c r="N1410" s="83"/>
      <c r="O1410" s="83"/>
      <c r="P1410" s="83"/>
      <c r="Q1410" s="83"/>
      <c r="R1410" s="83"/>
    </row>
    <row r="1411" spans="1:18" x14ac:dyDescent="0.2">
      <c r="A1411" s="104"/>
      <c r="B1411" s="105">
        <f t="shared" si="21"/>
        <v>1395</v>
      </c>
      <c r="C1411" s="106" t="s">
        <v>1438</v>
      </c>
      <c r="D1411" s="107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108" t="s">
        <v>44</v>
      </c>
      <c r="F1411" s="109">
        <v>0</v>
      </c>
      <c r="G1411" s="110">
        <f>VLOOKUP(C1411,'[8]Resumen Peso'!$B$1:$D$65536,3,0)*$C$14</f>
        <v>13960.900895637849</v>
      </c>
      <c r="H1411" s="117"/>
      <c r="I1411" s="112"/>
      <c r="J1411" s="113">
        <f>+VLOOKUP(C1411,'[8]Resumen Peso'!$B$1:$D$65536,3,0)</f>
        <v>8668.1738384571454</v>
      </c>
      <c r="N1411" s="83"/>
      <c r="O1411" s="83"/>
      <c r="P1411" s="83"/>
      <c r="Q1411" s="83"/>
      <c r="R1411" s="83"/>
    </row>
    <row r="1412" spans="1:18" x14ac:dyDescent="0.2">
      <c r="A1412" s="104"/>
      <c r="B1412" s="105">
        <f t="shared" si="21"/>
        <v>1396</v>
      </c>
      <c r="C1412" s="106" t="s">
        <v>1439</v>
      </c>
      <c r="D1412" s="107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108" t="s">
        <v>44</v>
      </c>
      <c r="F1412" s="109">
        <v>0</v>
      </c>
      <c r="G1412" s="110">
        <f>VLOOKUP(C1412,'[8]Resumen Peso'!$B$1:$D$65536,3,0)*$C$14</f>
        <v>15546.660240131236</v>
      </c>
      <c r="H1412" s="117"/>
      <c r="I1412" s="112"/>
      <c r="J1412" s="113">
        <f>+VLOOKUP(C1412,'[8]Resumen Peso'!$B$1:$D$65536,3,0)</f>
        <v>9652.7548312440376</v>
      </c>
      <c r="N1412" s="83"/>
      <c r="O1412" s="83"/>
      <c r="P1412" s="83"/>
      <c r="Q1412" s="83"/>
      <c r="R1412" s="83"/>
    </row>
    <row r="1413" spans="1:18" x14ac:dyDescent="0.2">
      <c r="A1413" s="104"/>
      <c r="B1413" s="105">
        <f t="shared" si="21"/>
        <v>1397</v>
      </c>
      <c r="C1413" s="106" t="s">
        <v>1440</v>
      </c>
      <c r="D1413" s="107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108" t="s">
        <v>44</v>
      </c>
      <c r="F1413" s="109">
        <v>0</v>
      </c>
      <c r="G1413" s="110">
        <f>VLOOKUP(C1413,'[8]Resumen Peso'!$B$1:$D$65536,3,0)*$C$14</f>
        <v>17412.259468946984</v>
      </c>
      <c r="H1413" s="117"/>
      <c r="I1413" s="112"/>
      <c r="J1413" s="113">
        <f>+VLOOKUP(C1413,'[8]Resumen Peso'!$B$1:$D$65536,3,0)</f>
        <v>10811.085410993323</v>
      </c>
      <c r="N1413" s="83"/>
      <c r="O1413" s="83"/>
      <c r="P1413" s="83"/>
      <c r="Q1413" s="83"/>
      <c r="R1413" s="83"/>
    </row>
    <row r="1414" spans="1:18" x14ac:dyDescent="0.2">
      <c r="A1414" s="104"/>
      <c r="B1414" s="105">
        <f t="shared" si="21"/>
        <v>1398</v>
      </c>
      <c r="C1414" s="106" t="s">
        <v>1441</v>
      </c>
      <c r="D1414" s="107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108" t="s">
        <v>44</v>
      </c>
      <c r="F1414" s="109">
        <v>0</v>
      </c>
      <c r="G1414" s="110">
        <f>VLOOKUP(C1414,'[8]Resumen Peso'!$B$1:$D$65536,3,0)*$C$14</f>
        <v>17975.561609427659</v>
      </c>
      <c r="H1414" s="117"/>
      <c r="I1414" s="112"/>
      <c r="J1414" s="113">
        <f>+VLOOKUP(C1414,'[8]Resumen Peso'!$B$1:$D$65536,3,0)</f>
        <v>11160.833676793787</v>
      </c>
      <c r="N1414" s="83"/>
      <c r="O1414" s="83"/>
      <c r="P1414" s="83"/>
      <c r="Q1414" s="83"/>
      <c r="R1414" s="83"/>
    </row>
    <row r="1415" spans="1:18" x14ac:dyDescent="0.2">
      <c r="A1415" s="104"/>
      <c r="B1415" s="105">
        <f t="shared" si="21"/>
        <v>1399</v>
      </c>
      <c r="C1415" s="106" t="s">
        <v>1442</v>
      </c>
      <c r="D1415" s="107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108" t="s">
        <v>44</v>
      </c>
      <c r="F1415" s="109">
        <v>0</v>
      </c>
      <c r="G1415" s="110">
        <f>VLOOKUP(C1415,'[8]Resumen Peso'!$B$1:$D$65536,3,0)*$C$14</f>
        <v>20039.645049529165</v>
      </c>
      <c r="H1415" s="117"/>
      <c r="I1415" s="112"/>
      <c r="J1415" s="113">
        <f>+VLOOKUP(C1415,'[8]Resumen Peso'!$B$1:$D$65536,3,0)</f>
        <v>12442.400977473564</v>
      </c>
      <c r="N1415" s="83"/>
      <c r="O1415" s="83"/>
      <c r="P1415" s="83"/>
      <c r="Q1415" s="83"/>
      <c r="R1415" s="83"/>
    </row>
    <row r="1416" spans="1:18" x14ac:dyDescent="0.2">
      <c r="A1416" s="104"/>
      <c r="B1416" s="105">
        <f t="shared" si="21"/>
        <v>1400</v>
      </c>
      <c r="C1416" s="106" t="s">
        <v>1443</v>
      </c>
      <c r="D1416" s="107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108" t="s">
        <v>44</v>
      </c>
      <c r="F1416" s="109">
        <v>0</v>
      </c>
      <c r="G1416" s="110">
        <f>VLOOKUP(C1416,'[8]Resumen Peso'!$B$1:$D$65536,3,0)*$C$14</f>
        <v>22103.728489630666</v>
      </c>
      <c r="H1416" s="117"/>
      <c r="I1416" s="112"/>
      <c r="J1416" s="113">
        <f>+VLOOKUP(C1416,'[8]Resumen Peso'!$B$1:$D$65536,3,0)</f>
        <v>13723.968278153341</v>
      </c>
      <c r="N1416" s="83"/>
      <c r="O1416" s="83"/>
      <c r="P1416" s="83"/>
      <c r="Q1416" s="83"/>
      <c r="R1416" s="83"/>
    </row>
    <row r="1417" spans="1:18" x14ac:dyDescent="0.2">
      <c r="A1417" s="104"/>
      <c r="B1417" s="105">
        <f t="shared" si="21"/>
        <v>1401</v>
      </c>
      <c r="C1417" s="106" t="s">
        <v>1444</v>
      </c>
      <c r="D1417" s="107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108" t="s">
        <v>44</v>
      </c>
      <c r="F1417" s="109">
        <v>0</v>
      </c>
      <c r="G1417" s="110">
        <f>VLOOKUP(C1417,'[8]Resumen Peso'!$B$1:$D$65536,3,0)*$C$14</f>
        <v>11228.636203474656</v>
      </c>
      <c r="H1417" s="117"/>
      <c r="I1417" s="112"/>
      <c r="J1417" s="113">
        <f>+VLOOKUP(C1417,'[8]Resumen Peso'!$B$1:$D$65536,3,0)</f>
        <v>6971.7399548995836</v>
      </c>
      <c r="N1417" s="83"/>
      <c r="O1417" s="83"/>
      <c r="P1417" s="83"/>
      <c r="Q1417" s="83"/>
      <c r="R1417" s="83"/>
    </row>
    <row r="1418" spans="1:18" x14ac:dyDescent="0.2">
      <c r="A1418" s="104"/>
      <c r="B1418" s="105">
        <f t="shared" si="21"/>
        <v>1402</v>
      </c>
      <c r="C1418" s="106" t="s">
        <v>1445</v>
      </c>
      <c r="D1418" s="107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108" t="s">
        <v>44</v>
      </c>
      <c r="F1418" s="109">
        <v>0</v>
      </c>
      <c r="G1418" s="110">
        <f>VLOOKUP(C1418,'[8]Resumen Peso'!$B$1:$D$65536,3,0)*$C$14</f>
        <v>12847.178358930461</v>
      </c>
      <c r="H1418" s="117"/>
      <c r="I1418" s="112"/>
      <c r="J1418" s="113">
        <f>+VLOOKUP(C1418,'[8]Resumen Peso'!$B$1:$D$65536,3,0)</f>
        <v>7976.675443894118</v>
      </c>
      <c r="N1418" s="83"/>
      <c r="O1418" s="83"/>
      <c r="P1418" s="83"/>
      <c r="Q1418" s="83"/>
      <c r="R1418" s="83"/>
    </row>
    <row r="1419" spans="1:18" x14ac:dyDescent="0.2">
      <c r="A1419" s="104"/>
      <c r="B1419" s="105">
        <f t="shared" si="21"/>
        <v>1403</v>
      </c>
      <c r="C1419" s="106" t="s">
        <v>1446</v>
      </c>
      <c r="D1419" s="107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108" t="s">
        <v>44</v>
      </c>
      <c r="F1419" s="109">
        <v>0</v>
      </c>
      <c r="G1419" s="110">
        <f>VLOOKUP(C1419,'[8]Resumen Peso'!$B$1:$D$65536,3,0)*$C$14</f>
        <v>14451.269245141128</v>
      </c>
      <c r="H1419" s="117"/>
      <c r="I1419" s="112"/>
      <c r="J1419" s="113">
        <f>+VLOOKUP(C1419,'[8]Resumen Peso'!$B$1:$D$65536,3,0)</f>
        <v>8972.6382945940586</v>
      </c>
      <c r="N1419" s="83"/>
      <c r="O1419" s="83"/>
      <c r="P1419" s="83"/>
      <c r="Q1419" s="83"/>
      <c r="R1419" s="83"/>
    </row>
    <row r="1420" spans="1:18" x14ac:dyDescent="0.2">
      <c r="A1420" s="104"/>
      <c r="B1420" s="105">
        <f t="shared" si="21"/>
        <v>1404</v>
      </c>
      <c r="C1420" s="106" t="s">
        <v>1447</v>
      </c>
      <c r="D1420" s="107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108" t="s">
        <v>44</v>
      </c>
      <c r="F1420" s="109">
        <v>0</v>
      </c>
      <c r="G1420" s="110">
        <f>VLOOKUP(C1420,'[8]Resumen Peso'!$B$1:$D$65536,3,0)*$C$14</f>
        <v>16040.908862106653</v>
      </c>
      <c r="H1420" s="117"/>
      <c r="I1420" s="112"/>
      <c r="J1420" s="113">
        <f>+VLOOKUP(C1420,'[8]Resumen Peso'!$B$1:$D$65536,3,0)</f>
        <v>9959.6285069994065</v>
      </c>
      <c r="N1420" s="83"/>
      <c r="O1420" s="83"/>
      <c r="P1420" s="83"/>
      <c r="Q1420" s="83"/>
      <c r="R1420" s="83"/>
    </row>
    <row r="1421" spans="1:18" x14ac:dyDescent="0.2">
      <c r="A1421" s="104"/>
      <c r="B1421" s="105">
        <f t="shared" si="21"/>
        <v>1405</v>
      </c>
      <c r="C1421" s="106" t="s">
        <v>1448</v>
      </c>
      <c r="D1421" s="107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108" t="s">
        <v>44</v>
      </c>
      <c r="F1421" s="109">
        <v>0</v>
      </c>
      <c r="G1421" s="110">
        <f>VLOOKUP(C1421,'[8]Resumen Peso'!$B$1:$D$65536,3,0)*$C$14</f>
        <v>17630.548479072175</v>
      </c>
      <c r="H1421" s="117"/>
      <c r="I1421" s="112"/>
      <c r="J1421" s="113">
        <f>+VLOOKUP(C1421,'[8]Resumen Peso'!$B$1:$D$65536,3,0)</f>
        <v>10946.618719404751</v>
      </c>
      <c r="N1421" s="83"/>
      <c r="O1421" s="83"/>
      <c r="P1421" s="83"/>
      <c r="Q1421" s="83"/>
      <c r="R1421" s="83"/>
    </row>
    <row r="1422" spans="1:18" x14ac:dyDescent="0.2">
      <c r="A1422" s="104"/>
      <c r="B1422" s="105">
        <f t="shared" si="21"/>
        <v>1406</v>
      </c>
      <c r="C1422" s="106" t="s">
        <v>1449</v>
      </c>
      <c r="D1422" s="107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108" t="s">
        <v>44</v>
      </c>
      <c r="F1422" s="109">
        <v>0</v>
      </c>
      <c r="G1422" s="110">
        <f>VLOOKUP(C1422,'[8]Resumen Peso'!$B$1:$D$65536,3,0)*$C$14</f>
        <v>19765.261069425935</v>
      </c>
      <c r="H1422" s="117"/>
      <c r="I1422" s="112"/>
      <c r="J1422" s="113">
        <f>+VLOOKUP(C1422,'[8]Resumen Peso'!$B$1:$D$65536,3,0)</f>
        <v>12272.038903005598</v>
      </c>
      <c r="N1422" s="83"/>
      <c r="O1422" s="83"/>
      <c r="P1422" s="83"/>
      <c r="Q1422" s="83"/>
      <c r="R1422" s="83"/>
    </row>
    <row r="1423" spans="1:18" x14ac:dyDescent="0.2">
      <c r="A1423" s="104"/>
      <c r="B1423" s="105">
        <f t="shared" si="21"/>
        <v>1407</v>
      </c>
      <c r="C1423" s="106" t="s">
        <v>1450</v>
      </c>
      <c r="D1423" s="107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108" t="s">
        <v>44</v>
      </c>
      <c r="F1423" s="109">
        <v>0</v>
      </c>
      <c r="G1423" s="110">
        <f>VLOOKUP(C1423,'[8]Resumen Peso'!$B$1:$D$65536,3,0)*$C$14</f>
        <v>21937.026714124233</v>
      </c>
      <c r="H1423" s="117"/>
      <c r="I1423" s="112"/>
      <c r="J1423" s="113">
        <f>+VLOOKUP(C1423,'[8]Resumen Peso'!$B$1:$D$65536,3,0)</f>
        <v>13620.464931193781</v>
      </c>
      <c r="N1423" s="83"/>
      <c r="O1423" s="83"/>
      <c r="P1423" s="83"/>
      <c r="Q1423" s="83"/>
      <c r="R1423" s="83"/>
    </row>
    <row r="1424" spans="1:18" x14ac:dyDescent="0.2">
      <c r="A1424" s="104"/>
      <c r="B1424" s="105">
        <f t="shared" si="21"/>
        <v>1408</v>
      </c>
      <c r="C1424" s="106" t="s">
        <v>1451</v>
      </c>
      <c r="D1424" s="107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108" t="s">
        <v>44</v>
      </c>
      <c r="F1424" s="109">
        <v>0</v>
      </c>
      <c r="G1424" s="110">
        <f>VLOOKUP(C1424,'[8]Resumen Peso'!$B$1:$D$65536,3,0)*$C$14</f>
        <v>24108.792358822528</v>
      </c>
      <c r="H1424" s="117"/>
      <c r="I1424" s="112"/>
      <c r="J1424" s="113">
        <f>+VLOOKUP(C1424,'[8]Resumen Peso'!$B$1:$D$65536,3,0)</f>
        <v>14968.890959381964</v>
      </c>
      <c r="N1424" s="83"/>
      <c r="O1424" s="83"/>
      <c r="P1424" s="83"/>
      <c r="Q1424" s="83"/>
      <c r="R1424" s="83"/>
    </row>
    <row r="1425" spans="1:18" x14ac:dyDescent="0.2">
      <c r="A1425" s="104"/>
      <c r="B1425" s="105">
        <f t="shared" si="21"/>
        <v>1409</v>
      </c>
      <c r="C1425" s="106" t="s">
        <v>1452</v>
      </c>
      <c r="D1425" s="107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108" t="s">
        <v>44</v>
      </c>
      <c r="F1425" s="109">
        <v>0</v>
      </c>
      <c r="G1425" s="110">
        <f>VLOOKUP(C1425,'[8]Resumen Peso'!$B$1:$D$65536,3,0)*$C$14</f>
        <v>26673.055285489936</v>
      </c>
      <c r="H1425" s="117"/>
      <c r="I1425" s="112"/>
      <c r="J1425" s="113">
        <f>+VLOOKUP(C1425,'[8]Resumen Peso'!$B$1:$D$65536,3,0)</f>
        <v>16561.014346119067</v>
      </c>
      <c r="N1425" s="83"/>
      <c r="O1425" s="83"/>
      <c r="P1425" s="83"/>
      <c r="Q1425" s="83"/>
      <c r="R1425" s="83"/>
    </row>
    <row r="1426" spans="1:18" x14ac:dyDescent="0.2">
      <c r="A1426" s="104"/>
      <c r="B1426" s="105">
        <f t="shared" ref="B1426:B1489" si="22">1+B1425</f>
        <v>1410</v>
      </c>
      <c r="C1426" s="106" t="s">
        <v>1453</v>
      </c>
      <c r="D1426" s="107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108" t="s">
        <v>44</v>
      </c>
      <c r="F1426" s="109">
        <v>0</v>
      </c>
      <c r="G1426" s="110">
        <f>VLOOKUP(C1426,'[8]Resumen Peso'!$B$1:$D$65536,3,0)*$C$14</f>
        <v>29702.73417092421</v>
      </c>
      <c r="H1426" s="117"/>
      <c r="I1426" s="112"/>
      <c r="J1426" s="113">
        <f>+VLOOKUP(C1426,'[8]Resumen Peso'!$B$1:$D$65536,3,0)</f>
        <v>18442.109516836379</v>
      </c>
      <c r="N1426" s="83"/>
      <c r="O1426" s="83"/>
      <c r="P1426" s="83"/>
      <c r="Q1426" s="83"/>
      <c r="R1426" s="83"/>
    </row>
    <row r="1427" spans="1:18" x14ac:dyDescent="0.2">
      <c r="A1427" s="104"/>
      <c r="B1427" s="105">
        <f t="shared" si="22"/>
        <v>1411</v>
      </c>
      <c r="C1427" s="106" t="s">
        <v>1454</v>
      </c>
      <c r="D1427" s="107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108" t="s">
        <v>44</v>
      </c>
      <c r="F1427" s="109">
        <v>0</v>
      </c>
      <c r="G1427" s="110">
        <f>VLOOKUP(C1427,'[8]Resumen Peso'!$B$1:$D$65536,3,0)*$C$14</f>
        <v>33267.062271435112</v>
      </c>
      <c r="H1427" s="117"/>
      <c r="I1427" s="112"/>
      <c r="J1427" s="113">
        <f>+VLOOKUP(C1427,'[8]Resumen Peso'!$B$1:$D$65536,3,0)</f>
        <v>20655.162658856745</v>
      </c>
      <c r="N1427" s="83"/>
      <c r="O1427" s="83"/>
      <c r="P1427" s="83"/>
      <c r="Q1427" s="83"/>
      <c r="R1427" s="83"/>
    </row>
    <row r="1428" spans="1:18" x14ac:dyDescent="0.2">
      <c r="A1428" s="104"/>
      <c r="B1428" s="105">
        <f t="shared" si="22"/>
        <v>1412</v>
      </c>
      <c r="C1428" s="106" t="s">
        <v>1455</v>
      </c>
      <c r="D1428" s="107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108" t="s">
        <v>44</v>
      </c>
      <c r="F1428" s="109">
        <v>0</v>
      </c>
      <c r="G1428" s="110">
        <f>VLOOKUP(C1428,'[8]Resumen Peso'!$B$1:$D$65536,3,0)*$C$14</f>
        <v>34343.281438650214</v>
      </c>
      <c r="H1428" s="117"/>
      <c r="I1428" s="112"/>
      <c r="J1428" s="113">
        <f>+VLOOKUP(C1428,'[8]Resumen Peso'!$B$1:$D$65536,3,0)</f>
        <v>21323.375612980279</v>
      </c>
      <c r="N1428" s="83"/>
      <c r="O1428" s="83"/>
      <c r="P1428" s="83"/>
      <c r="Q1428" s="83"/>
      <c r="R1428" s="83"/>
    </row>
    <row r="1429" spans="1:18" x14ac:dyDescent="0.2">
      <c r="A1429" s="104"/>
      <c r="B1429" s="105">
        <f t="shared" si="22"/>
        <v>1413</v>
      </c>
      <c r="C1429" s="106" t="s">
        <v>1456</v>
      </c>
      <c r="D1429" s="107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108" t="s">
        <v>44</v>
      </c>
      <c r="F1429" s="109">
        <v>0</v>
      </c>
      <c r="G1429" s="110">
        <f>VLOOKUP(C1429,'[8]Resumen Peso'!$B$1:$D$65536,3,0)*$C$14</f>
        <v>38286.824346321308</v>
      </c>
      <c r="H1429" s="117"/>
      <c r="I1429" s="112"/>
      <c r="J1429" s="113">
        <f>+VLOOKUP(C1429,'[8]Resumen Peso'!$B$1:$D$65536,3,0)</f>
        <v>23771.879167202093</v>
      </c>
      <c r="N1429" s="83"/>
      <c r="O1429" s="83"/>
      <c r="P1429" s="83"/>
      <c r="Q1429" s="83"/>
      <c r="R1429" s="83"/>
    </row>
    <row r="1430" spans="1:18" x14ac:dyDescent="0.2">
      <c r="A1430" s="104"/>
      <c r="B1430" s="105">
        <f t="shared" si="22"/>
        <v>1414</v>
      </c>
      <c r="C1430" s="106" t="s">
        <v>1457</v>
      </c>
      <c r="D1430" s="107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108" t="s">
        <v>44</v>
      </c>
      <c r="F1430" s="109">
        <v>0</v>
      </c>
      <c r="G1430" s="110">
        <f>VLOOKUP(C1430,'[8]Resumen Peso'!$B$1:$D$65536,3,0)*$C$14</f>
        <v>42230.367253992394</v>
      </c>
      <c r="H1430" s="117"/>
      <c r="I1430" s="112"/>
      <c r="J1430" s="113">
        <f>+VLOOKUP(C1430,'[8]Resumen Peso'!$B$1:$D$65536,3,0)</f>
        <v>26220.382721423906</v>
      </c>
      <c r="N1430" s="83"/>
      <c r="O1430" s="83"/>
      <c r="P1430" s="83"/>
      <c r="Q1430" s="83"/>
      <c r="R1430" s="83"/>
    </row>
    <row r="1431" spans="1:18" x14ac:dyDescent="0.2">
      <c r="A1431" s="104"/>
      <c r="B1431" s="105">
        <f t="shared" si="22"/>
        <v>1415</v>
      </c>
      <c r="C1431" s="106" t="s">
        <v>1458</v>
      </c>
      <c r="D1431" s="107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108" t="s">
        <v>44</v>
      </c>
      <c r="F1431" s="109">
        <v>0</v>
      </c>
      <c r="G1431" s="110">
        <f>VLOOKUP(C1431,'[8]Resumen Peso'!$B$1:$D$65536,3,0)*$C$14</f>
        <v>6730.601230476751</v>
      </c>
      <c r="H1431" s="117"/>
      <c r="I1431" s="112"/>
      <c r="J1431" s="113">
        <f>+VLOOKUP(C1431,'[8]Resumen Peso'!$B$1:$D$65536,3,0)</f>
        <v>4178.9582161803964</v>
      </c>
      <c r="N1431" s="83"/>
      <c r="O1431" s="83"/>
      <c r="P1431" s="83"/>
      <c r="Q1431" s="83"/>
      <c r="R1431" s="83"/>
    </row>
    <row r="1432" spans="1:18" x14ac:dyDescent="0.2">
      <c r="A1432" s="104"/>
      <c r="B1432" s="105">
        <f t="shared" si="22"/>
        <v>1416</v>
      </c>
      <c r="C1432" s="106" t="s">
        <v>1459</v>
      </c>
      <c r="D1432" s="107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108" t="s">
        <v>44</v>
      </c>
      <c r="F1432" s="109">
        <v>0</v>
      </c>
      <c r="G1432" s="110">
        <f>VLOOKUP(C1432,'[8]Resumen Peso'!$B$1:$D$65536,3,0)*$C$14</f>
        <v>7700.7779844193456</v>
      </c>
      <c r="H1432" s="117"/>
      <c r="I1432" s="112"/>
      <c r="J1432" s="113">
        <f>+VLOOKUP(C1432,'[8]Resumen Peso'!$B$1:$D$65536,3,0)</f>
        <v>4781.3305716658588</v>
      </c>
      <c r="N1432" s="83"/>
      <c r="O1432" s="83"/>
      <c r="P1432" s="83"/>
      <c r="Q1432" s="83"/>
      <c r="R1432" s="83"/>
    </row>
    <row r="1433" spans="1:18" x14ac:dyDescent="0.2">
      <c r="A1433" s="104"/>
      <c r="B1433" s="105">
        <f t="shared" si="22"/>
        <v>1417</v>
      </c>
      <c r="C1433" s="106" t="s">
        <v>1460</v>
      </c>
      <c r="D1433" s="107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108" t="s">
        <v>44</v>
      </c>
      <c r="F1433" s="109">
        <v>0</v>
      </c>
      <c r="G1433" s="110">
        <f>VLOOKUP(C1433,'[8]Resumen Peso'!$B$1:$D$65536,3,0)*$C$14</f>
        <v>8662.292445916024</v>
      </c>
      <c r="H1433" s="117"/>
      <c r="I1433" s="112"/>
      <c r="J1433" s="113">
        <f>+VLOOKUP(C1433,'[8]Resumen Peso'!$B$1:$D$65536,3,0)</f>
        <v>5378.3246025487724</v>
      </c>
      <c r="N1433" s="83"/>
      <c r="O1433" s="83"/>
      <c r="P1433" s="83"/>
      <c r="Q1433" s="83"/>
      <c r="R1433" s="83"/>
    </row>
    <row r="1434" spans="1:18" x14ac:dyDescent="0.2">
      <c r="A1434" s="104"/>
      <c r="B1434" s="105">
        <f t="shared" si="22"/>
        <v>1418</v>
      </c>
      <c r="C1434" s="106" t="s">
        <v>1461</v>
      </c>
      <c r="D1434" s="107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108" t="s">
        <v>44</v>
      </c>
      <c r="F1434" s="109">
        <v>0</v>
      </c>
      <c r="G1434" s="110">
        <f>VLOOKUP(C1434,'[8]Resumen Peso'!$B$1:$D$65536,3,0)*$C$14</f>
        <v>9615.1446149667881</v>
      </c>
      <c r="H1434" s="117"/>
      <c r="I1434" s="112"/>
      <c r="J1434" s="113">
        <f>+VLOOKUP(C1434,'[8]Resumen Peso'!$B$1:$D$65536,3,0)</f>
        <v>5969.9403088291383</v>
      </c>
      <c r="N1434" s="83"/>
      <c r="O1434" s="83"/>
      <c r="P1434" s="83"/>
      <c r="Q1434" s="83"/>
      <c r="R1434" s="83"/>
    </row>
    <row r="1435" spans="1:18" x14ac:dyDescent="0.2">
      <c r="A1435" s="104"/>
      <c r="B1435" s="105">
        <f t="shared" si="22"/>
        <v>1419</v>
      </c>
      <c r="C1435" s="106" t="s">
        <v>1462</v>
      </c>
      <c r="D1435" s="107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108" t="s">
        <v>44</v>
      </c>
      <c r="F1435" s="109">
        <v>0</v>
      </c>
      <c r="G1435" s="110">
        <f>VLOOKUP(C1435,'[8]Resumen Peso'!$B$1:$D$65536,3,0)*$C$14</f>
        <v>10567.996784017549</v>
      </c>
      <c r="H1435" s="117"/>
      <c r="I1435" s="112"/>
      <c r="J1435" s="113">
        <f>+VLOOKUP(C1435,'[8]Resumen Peso'!$B$1:$D$65536,3,0)</f>
        <v>6561.5560151095024</v>
      </c>
      <c r="N1435" s="83"/>
      <c r="O1435" s="83"/>
      <c r="P1435" s="83"/>
      <c r="Q1435" s="83"/>
      <c r="R1435" s="83"/>
    </row>
    <row r="1436" spans="1:18" x14ac:dyDescent="0.2">
      <c r="A1436" s="104"/>
      <c r="B1436" s="105">
        <f t="shared" si="22"/>
        <v>1420</v>
      </c>
      <c r="C1436" s="106" t="s">
        <v>1463</v>
      </c>
      <c r="D1436" s="107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108" t="s">
        <v>44</v>
      </c>
      <c r="F1436" s="109">
        <v>0</v>
      </c>
      <c r="G1436" s="110">
        <f>VLOOKUP(C1436,'[8]Resumen Peso'!$B$1:$D$65536,3,0)*$C$14</f>
        <v>11847.573299543374</v>
      </c>
      <c r="H1436" s="117"/>
      <c r="I1436" s="112"/>
      <c r="J1436" s="113">
        <f>+VLOOKUP(C1436,'[8]Resumen Peso'!$B$1:$D$65536,3,0)</f>
        <v>7356.0313687488024</v>
      </c>
      <c r="N1436" s="83"/>
      <c r="O1436" s="83"/>
      <c r="P1436" s="83"/>
      <c r="Q1436" s="83"/>
      <c r="R1436" s="83"/>
    </row>
    <row r="1437" spans="1:18" x14ac:dyDescent="0.2">
      <c r="A1437" s="104"/>
      <c r="B1437" s="105">
        <f t="shared" si="22"/>
        <v>1421</v>
      </c>
      <c r="C1437" s="106" t="s">
        <v>1464</v>
      </c>
      <c r="D1437" s="107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108" t="s">
        <v>44</v>
      </c>
      <c r="F1437" s="109">
        <v>0</v>
      </c>
      <c r="G1437" s="110">
        <f>VLOOKUP(C1437,'[8]Resumen Peso'!$B$1:$D$65536,3,0)*$C$14</f>
        <v>13149.359932900525</v>
      </c>
      <c r="H1437" s="117"/>
      <c r="I1437" s="112"/>
      <c r="J1437" s="113">
        <f>+VLOOKUP(C1437,'[8]Resumen Peso'!$B$1:$D$65536,3,0)</f>
        <v>8164.296746669037</v>
      </c>
      <c r="N1437" s="83"/>
      <c r="O1437" s="83"/>
      <c r="P1437" s="83"/>
      <c r="Q1437" s="83"/>
      <c r="R1437" s="83"/>
    </row>
    <row r="1438" spans="1:18" x14ac:dyDescent="0.2">
      <c r="A1438" s="104"/>
      <c r="B1438" s="105">
        <f t="shared" si="22"/>
        <v>1422</v>
      </c>
      <c r="C1438" s="106" t="s">
        <v>1465</v>
      </c>
      <c r="D1438" s="107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108" t="s">
        <v>44</v>
      </c>
      <c r="F1438" s="109">
        <v>0</v>
      </c>
      <c r="G1438" s="110">
        <f>VLOOKUP(C1438,'[8]Resumen Peso'!$B$1:$D$65536,3,0)*$C$14</f>
        <v>14451.146566257676</v>
      </c>
      <c r="H1438" s="117"/>
      <c r="I1438" s="112"/>
      <c r="J1438" s="113">
        <f>+VLOOKUP(C1438,'[8]Resumen Peso'!$B$1:$D$65536,3,0)</f>
        <v>8972.5621245892708</v>
      </c>
      <c r="N1438" s="83"/>
      <c r="O1438" s="83"/>
      <c r="P1438" s="83"/>
      <c r="Q1438" s="83"/>
      <c r="R1438" s="83"/>
    </row>
    <row r="1439" spans="1:18" x14ac:dyDescent="0.2">
      <c r="A1439" s="104"/>
      <c r="B1439" s="105">
        <f t="shared" si="22"/>
        <v>1423</v>
      </c>
      <c r="C1439" s="106" t="s">
        <v>1466</v>
      </c>
      <c r="D1439" s="107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108" t="s">
        <v>44</v>
      </c>
      <c r="F1439" s="109">
        <v>0</v>
      </c>
      <c r="G1439" s="110">
        <f>VLOOKUP(C1439,'[8]Resumen Peso'!$B$1:$D$65536,3,0)*$C$14</f>
        <v>15988.201547534289</v>
      </c>
      <c r="H1439" s="117"/>
      <c r="I1439" s="112"/>
      <c r="J1439" s="113">
        <f>+VLOOKUP(C1439,'[8]Resumen Peso'!$B$1:$D$65536,3,0)</f>
        <v>9926.9030999009101</v>
      </c>
      <c r="N1439" s="83"/>
      <c r="O1439" s="83"/>
      <c r="P1439" s="83"/>
      <c r="Q1439" s="83"/>
      <c r="R1439" s="83"/>
    </row>
    <row r="1440" spans="1:18" x14ac:dyDescent="0.2">
      <c r="A1440" s="104"/>
      <c r="B1440" s="105">
        <f t="shared" si="22"/>
        <v>1424</v>
      </c>
      <c r="C1440" s="106" t="s">
        <v>1467</v>
      </c>
      <c r="D1440" s="107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108" t="s">
        <v>44</v>
      </c>
      <c r="F1440" s="109">
        <v>0</v>
      </c>
      <c r="G1440" s="110">
        <f>VLOOKUP(C1440,'[8]Resumen Peso'!$B$1:$D$65536,3,0)*$C$14</f>
        <v>17804.233349147315</v>
      </c>
      <c r="H1440" s="117"/>
      <c r="I1440" s="112"/>
      <c r="J1440" s="113">
        <f>+VLOOKUP(C1440,'[8]Resumen Peso'!$B$1:$D$65536,3,0)</f>
        <v>11054.457794989878</v>
      </c>
      <c r="N1440" s="83"/>
      <c r="O1440" s="83"/>
      <c r="P1440" s="83"/>
      <c r="Q1440" s="83"/>
      <c r="R1440" s="83"/>
    </row>
    <row r="1441" spans="1:18" x14ac:dyDescent="0.2">
      <c r="A1441" s="104"/>
      <c r="B1441" s="105">
        <f t="shared" si="22"/>
        <v>1425</v>
      </c>
      <c r="C1441" s="106" t="s">
        <v>1468</v>
      </c>
      <c r="D1441" s="107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108" t="s">
        <v>44</v>
      </c>
      <c r="F1441" s="109">
        <v>0</v>
      </c>
      <c r="G1441" s="110">
        <f>VLOOKUP(C1441,'[8]Resumen Peso'!$B$1:$D$65536,3,0)*$C$14</f>
        <v>19940.741351044991</v>
      </c>
      <c r="H1441" s="117"/>
      <c r="I1441" s="112"/>
      <c r="J1441" s="113">
        <f>+VLOOKUP(C1441,'[8]Resumen Peso'!$B$1:$D$65536,3,0)</f>
        <v>12380.992730388663</v>
      </c>
      <c r="N1441" s="83"/>
      <c r="O1441" s="83"/>
      <c r="P1441" s="83"/>
      <c r="Q1441" s="83"/>
      <c r="R1441" s="83"/>
    </row>
    <row r="1442" spans="1:18" x14ac:dyDescent="0.2">
      <c r="A1442" s="104"/>
      <c r="B1442" s="105">
        <f t="shared" si="22"/>
        <v>1426</v>
      </c>
      <c r="C1442" s="106" t="s">
        <v>1469</v>
      </c>
      <c r="D1442" s="107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108" t="s">
        <v>44</v>
      </c>
      <c r="F1442" s="109">
        <v>0</v>
      </c>
      <c r="G1442" s="110">
        <f>VLOOKUP(C1442,'[8]Resumen Peso'!$B$1:$D$65536,3,0)*$C$14</f>
        <v>20585.842137984648</v>
      </c>
      <c r="H1442" s="117"/>
      <c r="I1442" s="112"/>
      <c r="J1442" s="113">
        <f>+VLOOKUP(C1442,'[8]Resumen Peso'!$B$1:$D$65536,3,0)</f>
        <v>12781.528899674531</v>
      </c>
      <c r="N1442" s="83"/>
      <c r="O1442" s="83"/>
      <c r="P1442" s="83"/>
      <c r="Q1442" s="83"/>
      <c r="R1442" s="83"/>
    </row>
    <row r="1443" spans="1:18" x14ac:dyDescent="0.2">
      <c r="A1443" s="104"/>
      <c r="B1443" s="105">
        <f t="shared" si="22"/>
        <v>1427</v>
      </c>
      <c r="C1443" s="106" t="s">
        <v>1470</v>
      </c>
      <c r="D1443" s="107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108" t="s">
        <v>44</v>
      </c>
      <c r="F1443" s="109">
        <v>0</v>
      </c>
      <c r="G1443" s="110">
        <f>VLOOKUP(C1443,'[8]Resumen Peso'!$B$1:$D$65536,3,0)*$C$14</f>
        <v>22949.656787050884</v>
      </c>
      <c r="H1443" s="117"/>
      <c r="I1443" s="112"/>
      <c r="J1443" s="113">
        <f>+VLOOKUP(C1443,'[8]Resumen Peso'!$B$1:$D$65536,3,0)</f>
        <v>14249.196097741951</v>
      </c>
      <c r="N1443" s="83"/>
      <c r="O1443" s="83"/>
      <c r="P1443" s="83"/>
      <c r="Q1443" s="83"/>
      <c r="R1443" s="83"/>
    </row>
    <row r="1444" spans="1:18" x14ac:dyDescent="0.2">
      <c r="A1444" s="104"/>
      <c r="B1444" s="105">
        <f t="shared" si="22"/>
        <v>1428</v>
      </c>
      <c r="C1444" s="106" t="s">
        <v>1471</v>
      </c>
      <c r="D1444" s="107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108" t="s">
        <v>44</v>
      </c>
      <c r="F1444" s="109">
        <v>0</v>
      </c>
      <c r="G1444" s="110">
        <f>VLOOKUP(C1444,'[8]Resumen Peso'!$B$1:$D$65536,3,0)*$C$14</f>
        <v>25313.471436117125</v>
      </c>
      <c r="H1444" s="117"/>
      <c r="I1444" s="112"/>
      <c r="J1444" s="113">
        <f>+VLOOKUP(C1444,'[8]Resumen Peso'!$B$1:$D$65536,3,0)</f>
        <v>15716.863295809371</v>
      </c>
      <c r="N1444" s="83"/>
      <c r="O1444" s="83"/>
      <c r="P1444" s="83"/>
      <c r="Q1444" s="83"/>
      <c r="R1444" s="83"/>
    </row>
    <row r="1445" spans="1:18" x14ac:dyDescent="0.2">
      <c r="A1445" s="104"/>
      <c r="B1445" s="105">
        <f t="shared" si="22"/>
        <v>1429</v>
      </c>
      <c r="C1445" s="106" t="s">
        <v>1472</v>
      </c>
      <c r="D1445" s="107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108" t="s">
        <v>44</v>
      </c>
      <c r="F1445" s="109">
        <v>0</v>
      </c>
      <c r="G1445" s="110">
        <f>VLOOKUP(C1445,'[8]Resumen Peso'!$B$1:$D$65536,3,0)*$C$14</f>
        <v>6796.9628925726238</v>
      </c>
      <c r="H1445" s="117"/>
      <c r="I1445" s="112"/>
      <c r="J1445" s="113">
        <f>+VLOOKUP(C1445,'[8]Resumen Peso'!$B$1:$D$65536,3,0)</f>
        <v>4220.1614614119208</v>
      </c>
      <c r="N1445" s="83"/>
      <c r="O1445" s="83"/>
      <c r="P1445" s="83"/>
      <c r="Q1445" s="83"/>
      <c r="R1445" s="83"/>
    </row>
    <row r="1446" spans="1:18" x14ac:dyDescent="0.2">
      <c r="A1446" s="104"/>
      <c r="B1446" s="105">
        <f t="shared" si="22"/>
        <v>1430</v>
      </c>
      <c r="C1446" s="106" t="s">
        <v>1473</v>
      </c>
      <c r="D1446" s="107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108" t="s">
        <v>44</v>
      </c>
      <c r="F1446" s="109">
        <v>0</v>
      </c>
      <c r="G1446" s="110">
        <f>VLOOKUP(C1446,'[8]Resumen Peso'!$B$1:$D$65536,3,0)*$C$14</f>
        <v>7776.7052915020113</v>
      </c>
      <c r="H1446" s="117"/>
      <c r="I1446" s="112"/>
      <c r="J1446" s="113">
        <f>+VLOOKUP(C1446,'[8]Resumen Peso'!$B$1:$D$65536,3,0)</f>
        <v>4828.473023417243</v>
      </c>
      <c r="N1446" s="83"/>
      <c r="O1446" s="83"/>
      <c r="P1446" s="83"/>
      <c r="Q1446" s="83"/>
      <c r="R1446" s="83"/>
    </row>
    <row r="1447" spans="1:18" x14ac:dyDescent="0.2">
      <c r="A1447" s="104"/>
      <c r="B1447" s="105">
        <f t="shared" si="22"/>
        <v>1431</v>
      </c>
      <c r="C1447" s="106" t="s">
        <v>1474</v>
      </c>
      <c r="D1447" s="107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108" t="s">
        <v>44</v>
      </c>
      <c r="F1447" s="109">
        <v>0</v>
      </c>
      <c r="G1447" s="110">
        <f>VLOOKUP(C1447,'[8]Resumen Peso'!$B$1:$D$65536,3,0)*$C$14</f>
        <v>8747.6999904409568</v>
      </c>
      <c r="H1447" s="117"/>
      <c r="I1447" s="112"/>
      <c r="J1447" s="113">
        <f>+VLOOKUP(C1447,'[8]Resumen Peso'!$B$1:$D$65536,3,0)</f>
        <v>5431.353232190374</v>
      </c>
      <c r="N1447" s="83"/>
      <c r="O1447" s="83"/>
      <c r="P1447" s="83"/>
      <c r="Q1447" s="83"/>
      <c r="R1447" s="83"/>
    </row>
    <row r="1448" spans="1:18" x14ac:dyDescent="0.2">
      <c r="A1448" s="104"/>
      <c r="B1448" s="105">
        <f t="shared" si="22"/>
        <v>1432</v>
      </c>
      <c r="C1448" s="106" t="s">
        <v>1475</v>
      </c>
      <c r="D1448" s="107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108" t="s">
        <v>44</v>
      </c>
      <c r="F1448" s="109">
        <v>0</v>
      </c>
      <c r="G1448" s="110">
        <f>VLOOKUP(C1448,'[8]Resumen Peso'!$B$1:$D$65536,3,0)*$C$14</f>
        <v>9709.946989389462</v>
      </c>
      <c r="H1448" s="117"/>
      <c r="I1448" s="112"/>
      <c r="J1448" s="113">
        <f>+VLOOKUP(C1448,'[8]Resumen Peso'!$B$1:$D$65536,3,0)</f>
        <v>6028.8020877313156</v>
      </c>
      <c r="N1448" s="83"/>
      <c r="O1448" s="83"/>
      <c r="P1448" s="83"/>
      <c r="Q1448" s="83"/>
      <c r="R1448" s="83"/>
    </row>
    <row r="1449" spans="1:18" x14ac:dyDescent="0.2">
      <c r="A1449" s="104"/>
      <c r="B1449" s="105">
        <f t="shared" si="22"/>
        <v>1433</v>
      </c>
      <c r="C1449" s="106" t="s">
        <v>1476</v>
      </c>
      <c r="D1449" s="107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108" t="s">
        <v>44</v>
      </c>
      <c r="F1449" s="109">
        <v>0</v>
      </c>
      <c r="G1449" s="110">
        <f>VLOOKUP(C1449,'[8]Resumen Peso'!$B$1:$D$65536,3,0)*$C$14</f>
        <v>10672.193988337967</v>
      </c>
      <c r="H1449" s="117"/>
      <c r="I1449" s="112"/>
      <c r="J1449" s="113">
        <f>+VLOOKUP(C1449,'[8]Resumen Peso'!$B$1:$D$65536,3,0)</f>
        <v>6626.2509432722563</v>
      </c>
      <c r="N1449" s="83"/>
      <c r="O1449" s="83"/>
      <c r="P1449" s="83"/>
      <c r="Q1449" s="83"/>
      <c r="R1449" s="83"/>
    </row>
    <row r="1450" spans="1:18" x14ac:dyDescent="0.2">
      <c r="A1450" s="104"/>
      <c r="B1450" s="105">
        <f t="shared" si="22"/>
        <v>1434</v>
      </c>
      <c r="C1450" s="106" t="s">
        <v>1477</v>
      </c>
      <c r="D1450" s="107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108" t="s">
        <v>44</v>
      </c>
      <c r="F1450" s="109">
        <v>0</v>
      </c>
      <c r="G1450" s="110">
        <f>VLOOKUP(C1450,'[8]Resumen Peso'!$B$1:$D$65536,3,0)*$C$14</f>
        <v>11964.386735525923</v>
      </c>
      <c r="H1450" s="117"/>
      <c r="I1450" s="112"/>
      <c r="J1450" s="113">
        <f>+VLOOKUP(C1450,'[8]Resumen Peso'!$B$1:$D$65536,3,0)</f>
        <v>7428.559580024953</v>
      </c>
      <c r="N1450" s="83"/>
      <c r="O1450" s="83"/>
      <c r="P1450" s="83"/>
      <c r="Q1450" s="83"/>
      <c r="R1450" s="83"/>
    </row>
    <row r="1451" spans="1:18" x14ac:dyDescent="0.2">
      <c r="A1451" s="104"/>
      <c r="B1451" s="105">
        <f t="shared" si="22"/>
        <v>1435</v>
      </c>
      <c r="C1451" s="106" t="s">
        <v>1478</v>
      </c>
      <c r="D1451" s="107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108" t="s">
        <v>44</v>
      </c>
      <c r="F1451" s="109">
        <v>0</v>
      </c>
      <c r="G1451" s="110">
        <f>VLOOKUP(C1451,'[8]Resumen Peso'!$B$1:$D$65536,3,0)*$C$14</f>
        <v>13279.008585489371</v>
      </c>
      <c r="H1451" s="117"/>
      <c r="I1451" s="112"/>
      <c r="J1451" s="113">
        <f>+VLOOKUP(C1451,'[8]Resumen Peso'!$B$1:$D$65536,3,0)</f>
        <v>8244.7942064649869</v>
      </c>
      <c r="N1451" s="83"/>
      <c r="O1451" s="83"/>
      <c r="P1451" s="83"/>
      <c r="Q1451" s="83"/>
      <c r="R1451" s="83"/>
    </row>
    <row r="1452" spans="1:18" x14ac:dyDescent="0.2">
      <c r="A1452" s="104"/>
      <c r="B1452" s="105">
        <f t="shared" si="22"/>
        <v>1436</v>
      </c>
      <c r="C1452" s="106" t="s">
        <v>1479</v>
      </c>
      <c r="D1452" s="107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108" t="s">
        <v>44</v>
      </c>
      <c r="F1452" s="109">
        <v>0</v>
      </c>
      <c r="G1452" s="110">
        <f>VLOOKUP(C1452,'[8]Resumen Peso'!$B$1:$D$65536,3,0)*$C$14</f>
        <v>14593.630435452818</v>
      </c>
      <c r="H1452" s="117"/>
      <c r="I1452" s="112"/>
      <c r="J1452" s="113">
        <f>+VLOOKUP(C1452,'[8]Resumen Peso'!$B$1:$D$65536,3,0)</f>
        <v>9061.02883290502</v>
      </c>
      <c r="N1452" s="83"/>
      <c r="O1452" s="83"/>
      <c r="P1452" s="83"/>
      <c r="Q1452" s="83"/>
      <c r="R1452" s="83"/>
    </row>
    <row r="1453" spans="1:18" x14ac:dyDescent="0.2">
      <c r="A1453" s="104"/>
      <c r="B1453" s="105">
        <f t="shared" si="22"/>
        <v>1437</v>
      </c>
      <c r="C1453" s="106" t="s">
        <v>1480</v>
      </c>
      <c r="D1453" s="107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108" t="s">
        <v>44</v>
      </c>
      <c r="F1453" s="109">
        <v>0</v>
      </c>
      <c r="G1453" s="110">
        <f>VLOOKUP(C1453,'[8]Resumen Peso'!$B$1:$D$65536,3,0)*$C$14</f>
        <v>16145.840307027842</v>
      </c>
      <c r="H1453" s="117"/>
      <c r="I1453" s="112"/>
      <c r="J1453" s="113">
        <f>+VLOOKUP(C1453,'[8]Resumen Peso'!$B$1:$D$65536,3,0)</f>
        <v>10024.779317287126</v>
      </c>
      <c r="N1453" s="83"/>
      <c r="O1453" s="83"/>
      <c r="P1453" s="83"/>
      <c r="Q1453" s="83"/>
      <c r="R1453" s="83"/>
    </row>
    <row r="1454" spans="1:18" x14ac:dyDescent="0.2">
      <c r="A1454" s="104"/>
      <c r="B1454" s="105">
        <f t="shared" si="22"/>
        <v>1438</v>
      </c>
      <c r="C1454" s="106" t="s">
        <v>1481</v>
      </c>
      <c r="D1454" s="107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108" t="s">
        <v>44</v>
      </c>
      <c r="F1454" s="109">
        <v>0</v>
      </c>
      <c r="G1454" s="110">
        <f>VLOOKUP(C1454,'[8]Resumen Peso'!$B$1:$D$65536,3,0)*$C$14</f>
        <v>17979.777624752609</v>
      </c>
      <c r="H1454" s="117"/>
      <c r="I1454" s="112"/>
      <c r="J1454" s="113">
        <f>+VLOOKUP(C1454,'[8]Resumen Peso'!$B$1:$D$65536,3,0)</f>
        <v>11163.451355553592</v>
      </c>
      <c r="N1454" s="83"/>
      <c r="O1454" s="83"/>
      <c r="P1454" s="83"/>
      <c r="Q1454" s="83"/>
      <c r="R1454" s="83"/>
    </row>
    <row r="1455" spans="1:18" x14ac:dyDescent="0.2">
      <c r="A1455" s="104"/>
      <c r="B1455" s="105">
        <f t="shared" si="22"/>
        <v>1439</v>
      </c>
      <c r="C1455" s="106" t="s">
        <v>1482</v>
      </c>
      <c r="D1455" s="107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108" t="s">
        <v>44</v>
      </c>
      <c r="F1455" s="109">
        <v>0</v>
      </c>
      <c r="G1455" s="110">
        <f>VLOOKUP(C1455,'[8]Resumen Peso'!$B$1:$D$65536,3,0)*$C$14</f>
        <v>20137.350939722925</v>
      </c>
      <c r="H1455" s="117"/>
      <c r="I1455" s="112"/>
      <c r="J1455" s="113">
        <f>+VLOOKUP(C1455,'[8]Resumen Peso'!$B$1:$D$65536,3,0)</f>
        <v>12503.065518220024</v>
      </c>
      <c r="N1455" s="83"/>
      <c r="O1455" s="83"/>
      <c r="P1455" s="83"/>
      <c r="Q1455" s="83"/>
      <c r="R1455" s="83"/>
    </row>
    <row r="1456" spans="1:18" x14ac:dyDescent="0.2">
      <c r="A1456" s="104"/>
      <c r="B1456" s="105">
        <f t="shared" si="22"/>
        <v>1440</v>
      </c>
      <c r="C1456" s="106" t="s">
        <v>1483</v>
      </c>
      <c r="D1456" s="107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108" t="s">
        <v>44</v>
      </c>
      <c r="F1456" s="109">
        <v>0</v>
      </c>
      <c r="G1456" s="110">
        <f>VLOOKUP(C1456,'[8]Resumen Peso'!$B$1:$D$65536,3,0)*$C$14</f>
        <v>20788.812222400582</v>
      </c>
      <c r="H1456" s="117"/>
      <c r="I1456" s="112"/>
      <c r="J1456" s="113">
        <f>+VLOOKUP(C1456,'[8]Resumen Peso'!$B$1:$D$65536,3,0)</f>
        <v>12907.550851185797</v>
      </c>
      <c r="N1456" s="83"/>
      <c r="O1456" s="83"/>
      <c r="P1456" s="83"/>
      <c r="Q1456" s="83"/>
      <c r="R1456" s="83"/>
    </row>
    <row r="1457" spans="1:18" x14ac:dyDescent="0.2">
      <c r="A1457" s="104"/>
      <c r="B1457" s="105">
        <f t="shared" si="22"/>
        <v>1441</v>
      </c>
      <c r="C1457" s="106" t="s">
        <v>1484</v>
      </c>
      <c r="D1457" s="107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108" t="s">
        <v>44</v>
      </c>
      <c r="F1457" s="109">
        <v>0</v>
      </c>
      <c r="G1457" s="110">
        <f>VLOOKUP(C1457,'[8]Resumen Peso'!$B$1:$D$65536,3,0)*$C$14</f>
        <v>23175.933358306109</v>
      </c>
      <c r="H1457" s="117"/>
      <c r="I1457" s="112"/>
      <c r="J1457" s="113">
        <f>+VLOOKUP(C1457,'[8]Resumen Peso'!$B$1:$D$65536,3,0)</f>
        <v>14389.68879730858</v>
      </c>
      <c r="N1457" s="83"/>
      <c r="O1457" s="83"/>
      <c r="P1457" s="83"/>
      <c r="Q1457" s="83"/>
      <c r="R1457" s="83"/>
    </row>
    <row r="1458" spans="1:18" x14ac:dyDescent="0.2">
      <c r="A1458" s="104"/>
      <c r="B1458" s="105">
        <f t="shared" si="22"/>
        <v>1442</v>
      </c>
      <c r="C1458" s="106" t="s">
        <v>1485</v>
      </c>
      <c r="D1458" s="107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108" t="s">
        <v>44</v>
      </c>
      <c r="F1458" s="109">
        <v>0</v>
      </c>
      <c r="G1458" s="110">
        <f>VLOOKUP(C1458,'[8]Resumen Peso'!$B$1:$D$65536,3,0)*$C$14</f>
        <v>25563.054494211639</v>
      </c>
      <c r="H1458" s="117"/>
      <c r="I1458" s="112"/>
      <c r="J1458" s="113">
        <f>+VLOOKUP(C1458,'[8]Resumen Peso'!$B$1:$D$65536,3,0)</f>
        <v>15871.826743431362</v>
      </c>
      <c r="N1458" s="83"/>
      <c r="O1458" s="83"/>
      <c r="P1458" s="83"/>
      <c r="Q1458" s="83"/>
      <c r="R1458" s="83"/>
    </row>
    <row r="1459" spans="1:18" x14ac:dyDescent="0.2">
      <c r="A1459" s="104"/>
      <c r="B1459" s="105">
        <f t="shared" si="22"/>
        <v>1443</v>
      </c>
      <c r="C1459" s="106" t="s">
        <v>1486</v>
      </c>
      <c r="D1459" s="107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108" t="s">
        <v>44</v>
      </c>
      <c r="F1459" s="109">
        <v>0</v>
      </c>
      <c r="G1459" s="110">
        <f>VLOOKUP(C1459,'[8]Resumen Peso'!$B$1:$D$65536,3,0)*$C$14</f>
        <v>6363.547990816126</v>
      </c>
      <c r="H1459" s="117"/>
      <c r="I1459" s="112"/>
      <c r="J1459" s="113">
        <f>+VLOOKUP(C1459,'[8]Resumen Peso'!$B$1:$D$65536,3,0)</f>
        <v>3951.0587909834662</v>
      </c>
      <c r="N1459" s="83"/>
      <c r="O1459" s="83"/>
      <c r="P1459" s="83"/>
      <c r="Q1459" s="83"/>
      <c r="R1459" s="83"/>
    </row>
    <row r="1460" spans="1:18" x14ac:dyDescent="0.2">
      <c r="A1460" s="104"/>
      <c r="B1460" s="105">
        <f t="shared" si="22"/>
        <v>1444</v>
      </c>
      <c r="C1460" s="106" t="s">
        <v>1487</v>
      </c>
      <c r="D1460" s="107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108" t="s">
        <v>44</v>
      </c>
      <c r="F1460" s="109">
        <v>0</v>
      </c>
      <c r="G1460" s="110">
        <f>VLOOKUP(C1460,'[8]Resumen Peso'!$B$1:$D$65536,3,0)*$C$14</f>
        <v>7280.8161696725047</v>
      </c>
      <c r="H1460" s="117"/>
      <c r="I1460" s="112"/>
      <c r="J1460" s="113">
        <f>+VLOOKUP(C1460,'[8]Resumen Peso'!$B$1:$D$65536,3,0)</f>
        <v>4520.5807788729753</v>
      </c>
      <c r="N1460" s="83"/>
      <c r="O1460" s="83"/>
      <c r="P1460" s="83"/>
      <c r="Q1460" s="83"/>
      <c r="R1460" s="83"/>
    </row>
    <row r="1461" spans="1:18" x14ac:dyDescent="0.2">
      <c r="A1461" s="104"/>
      <c r="B1461" s="105">
        <f t="shared" si="22"/>
        <v>1445</v>
      </c>
      <c r="C1461" s="106" t="s">
        <v>1488</v>
      </c>
      <c r="D1461" s="107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108" t="s">
        <v>44</v>
      </c>
      <c r="F1461" s="109">
        <v>0</v>
      </c>
      <c r="G1461" s="110">
        <f>VLOOKUP(C1461,'[8]Resumen Peso'!$B$1:$D$65536,3,0)*$C$14</f>
        <v>8189.894454074808</v>
      </c>
      <c r="H1461" s="117"/>
      <c r="I1461" s="112"/>
      <c r="J1461" s="113">
        <f>+VLOOKUP(C1461,'[8]Resumen Peso'!$B$1:$D$65536,3,0)</f>
        <v>5085.0177490134702</v>
      </c>
      <c r="N1461" s="83"/>
      <c r="O1461" s="83"/>
      <c r="P1461" s="83"/>
      <c r="Q1461" s="83"/>
      <c r="R1461" s="83"/>
    </row>
    <row r="1462" spans="1:18" x14ac:dyDescent="0.2">
      <c r="A1462" s="104"/>
      <c r="B1462" s="105">
        <f t="shared" si="22"/>
        <v>1446</v>
      </c>
      <c r="C1462" s="106" t="s">
        <v>1489</v>
      </c>
      <c r="D1462" s="107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108" t="s">
        <v>44</v>
      </c>
      <c r="F1462" s="109">
        <v>0</v>
      </c>
      <c r="G1462" s="110">
        <f>VLOOKUP(C1462,'[8]Resumen Peso'!$B$1:$D$65536,3,0)*$C$14</f>
        <v>9090.7828440230369</v>
      </c>
      <c r="H1462" s="117"/>
      <c r="I1462" s="112"/>
      <c r="J1462" s="113">
        <f>+VLOOKUP(C1462,'[8]Resumen Peso'!$B$1:$D$65536,3,0)</f>
        <v>5644.3697014049521</v>
      </c>
      <c r="N1462" s="83"/>
      <c r="O1462" s="83"/>
      <c r="P1462" s="83"/>
      <c r="Q1462" s="83"/>
      <c r="R1462" s="83"/>
    </row>
    <row r="1463" spans="1:18" x14ac:dyDescent="0.2">
      <c r="A1463" s="104"/>
      <c r="B1463" s="105">
        <f t="shared" si="22"/>
        <v>1447</v>
      </c>
      <c r="C1463" s="106" t="s">
        <v>1490</v>
      </c>
      <c r="D1463" s="107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108" t="s">
        <v>44</v>
      </c>
      <c r="F1463" s="109">
        <v>0</v>
      </c>
      <c r="G1463" s="110">
        <f>VLOOKUP(C1463,'[8]Resumen Peso'!$B$1:$D$65536,3,0)*$C$14</f>
        <v>9991.6712339712649</v>
      </c>
      <c r="H1463" s="117"/>
      <c r="I1463" s="112"/>
      <c r="J1463" s="113">
        <f>+VLOOKUP(C1463,'[8]Resumen Peso'!$B$1:$D$65536,3,0)</f>
        <v>6203.7216537964332</v>
      </c>
      <c r="N1463" s="83"/>
      <c r="O1463" s="83"/>
      <c r="P1463" s="83"/>
      <c r="Q1463" s="83"/>
      <c r="R1463" s="83"/>
    </row>
    <row r="1464" spans="1:18" x14ac:dyDescent="0.2">
      <c r="A1464" s="104"/>
      <c r="B1464" s="105">
        <f t="shared" si="22"/>
        <v>1448</v>
      </c>
      <c r="C1464" s="106" t="s">
        <v>1491</v>
      </c>
      <c r="D1464" s="107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108" t="s">
        <v>44</v>
      </c>
      <c r="F1464" s="109">
        <v>0</v>
      </c>
      <c r="G1464" s="110">
        <f>VLOOKUP(C1464,'[8]Resumen Peso'!$B$1:$D$65536,3,0)*$C$14</f>
        <v>11201.466062938289</v>
      </c>
      <c r="H1464" s="117"/>
      <c r="I1464" s="112"/>
      <c r="J1464" s="113">
        <f>+VLOOKUP(C1464,'[8]Resumen Peso'!$B$1:$D$65536,3,0)</f>
        <v>6954.8703056452059</v>
      </c>
      <c r="N1464" s="83"/>
      <c r="O1464" s="83"/>
      <c r="P1464" s="83"/>
      <c r="Q1464" s="83"/>
      <c r="R1464" s="83"/>
    </row>
    <row r="1465" spans="1:18" x14ac:dyDescent="0.2">
      <c r="A1465" s="104"/>
      <c r="B1465" s="105">
        <f t="shared" si="22"/>
        <v>1449</v>
      </c>
      <c r="C1465" s="106" t="s">
        <v>1492</v>
      </c>
      <c r="D1465" s="107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108" t="s">
        <v>44</v>
      </c>
      <c r="F1465" s="109">
        <v>0</v>
      </c>
      <c r="G1465" s="110">
        <f>VLOOKUP(C1465,'[8]Resumen Peso'!$B$1:$D$65536,3,0)*$C$14</f>
        <v>12432.259781285558</v>
      </c>
      <c r="H1465" s="117"/>
      <c r="I1465" s="112"/>
      <c r="J1465" s="113">
        <f>+VLOOKUP(C1465,'[8]Resumen Peso'!$B$1:$D$65536,3,0)</f>
        <v>7719.056943002448</v>
      </c>
      <c r="N1465" s="83"/>
      <c r="O1465" s="83"/>
      <c r="P1465" s="83"/>
      <c r="Q1465" s="83"/>
      <c r="R1465" s="83"/>
    </row>
    <row r="1466" spans="1:18" x14ac:dyDescent="0.2">
      <c r="A1466" s="104"/>
      <c r="B1466" s="105">
        <f t="shared" si="22"/>
        <v>1450</v>
      </c>
      <c r="C1466" s="106" t="s">
        <v>1493</v>
      </c>
      <c r="D1466" s="107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108" t="s">
        <v>44</v>
      </c>
      <c r="F1466" s="109">
        <v>0</v>
      </c>
      <c r="G1466" s="110">
        <f>VLOOKUP(C1466,'[8]Resumen Peso'!$B$1:$D$65536,3,0)*$C$14</f>
        <v>13663.05349963283</v>
      </c>
      <c r="H1466" s="117"/>
      <c r="I1466" s="112"/>
      <c r="J1466" s="113">
        <f>+VLOOKUP(C1466,'[8]Resumen Peso'!$B$1:$D$65536,3,0)</f>
        <v>8483.2435803596909</v>
      </c>
      <c r="N1466" s="83"/>
      <c r="O1466" s="83"/>
      <c r="P1466" s="83"/>
      <c r="Q1466" s="83"/>
      <c r="R1466" s="83"/>
    </row>
    <row r="1467" spans="1:18" x14ac:dyDescent="0.2">
      <c r="A1467" s="104"/>
      <c r="B1467" s="105">
        <f t="shared" si="22"/>
        <v>1451</v>
      </c>
      <c r="C1467" s="106" t="s">
        <v>1494</v>
      </c>
      <c r="D1467" s="107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108" t="s">
        <v>44</v>
      </c>
      <c r="F1467" s="109">
        <v>0</v>
      </c>
      <c r="G1467" s="110">
        <f>VLOOKUP(C1467,'[8]Resumen Peso'!$B$1:$D$65536,3,0)*$C$14</f>
        <v>15116.285209986861</v>
      </c>
      <c r="H1467" s="117"/>
      <c r="I1467" s="112"/>
      <c r="J1467" s="113">
        <f>+VLOOKUP(C1467,'[8]Resumen Peso'!$B$1:$D$65536,3,0)</f>
        <v>9385.5395845411331</v>
      </c>
      <c r="N1467" s="83"/>
      <c r="O1467" s="83"/>
      <c r="P1467" s="83"/>
      <c r="Q1467" s="83"/>
      <c r="R1467" s="83"/>
    </row>
    <row r="1468" spans="1:18" x14ac:dyDescent="0.2">
      <c r="A1468" s="104"/>
      <c r="B1468" s="105">
        <f t="shared" si="22"/>
        <v>1452</v>
      </c>
      <c r="C1468" s="106" t="s">
        <v>1495</v>
      </c>
      <c r="D1468" s="107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108" t="s">
        <v>44</v>
      </c>
      <c r="F1468" s="109">
        <v>0</v>
      </c>
      <c r="G1468" s="110">
        <f>VLOOKUP(C1468,'[8]Resumen Peso'!$B$1:$D$65536,3,0)*$C$14</f>
        <v>16833.27974386065</v>
      </c>
      <c r="H1468" s="117"/>
      <c r="I1468" s="112"/>
      <c r="J1468" s="113">
        <f>+VLOOKUP(C1468,'[8]Resumen Peso'!$B$1:$D$65536,3,0)</f>
        <v>10451.603100825316</v>
      </c>
      <c r="N1468" s="83"/>
      <c r="O1468" s="83"/>
      <c r="P1468" s="83"/>
      <c r="Q1468" s="83"/>
      <c r="R1468" s="83"/>
    </row>
    <row r="1469" spans="1:18" x14ac:dyDescent="0.2">
      <c r="A1469" s="104"/>
      <c r="B1469" s="105">
        <f t="shared" si="22"/>
        <v>1453</v>
      </c>
      <c r="C1469" s="106" t="s">
        <v>1496</v>
      </c>
      <c r="D1469" s="107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108" t="s">
        <v>44</v>
      </c>
      <c r="F1469" s="109">
        <v>0</v>
      </c>
      <c r="G1469" s="110">
        <f>VLOOKUP(C1469,'[8]Resumen Peso'!$B$1:$D$65536,3,0)*$C$14</f>
        <v>18853.273313123929</v>
      </c>
      <c r="H1469" s="117"/>
      <c r="I1469" s="112"/>
      <c r="J1469" s="113">
        <f>+VLOOKUP(C1469,'[8]Resumen Peso'!$B$1:$D$65536,3,0)</f>
        <v>11705.795472924356</v>
      </c>
      <c r="N1469" s="83"/>
      <c r="O1469" s="83"/>
      <c r="P1469" s="83"/>
      <c r="Q1469" s="83"/>
      <c r="R1469" s="83"/>
    </row>
    <row r="1470" spans="1:18" x14ac:dyDescent="0.2">
      <c r="A1470" s="104"/>
      <c r="B1470" s="105">
        <f t="shared" si="22"/>
        <v>1454</v>
      </c>
      <c r="C1470" s="106" t="s">
        <v>1497</v>
      </c>
      <c r="D1470" s="107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108" t="s">
        <v>44</v>
      </c>
      <c r="F1470" s="109">
        <v>0</v>
      </c>
      <c r="G1470" s="110">
        <f>VLOOKUP(C1470,'[8]Resumen Peso'!$B$1:$D$65536,3,0)*$C$14</f>
        <v>19463.193538083229</v>
      </c>
      <c r="H1470" s="117"/>
      <c r="I1470" s="112"/>
      <c r="J1470" s="113">
        <f>+VLOOKUP(C1470,'[8]Resumen Peso'!$B$1:$D$65536,3,0)</f>
        <v>12084.488408076557</v>
      </c>
      <c r="N1470" s="83"/>
      <c r="O1470" s="83"/>
      <c r="P1470" s="83"/>
      <c r="Q1470" s="83"/>
      <c r="R1470" s="83"/>
    </row>
    <row r="1471" spans="1:18" x14ac:dyDescent="0.2">
      <c r="A1471" s="104"/>
      <c r="B1471" s="105">
        <f t="shared" si="22"/>
        <v>1455</v>
      </c>
      <c r="C1471" s="106" t="s">
        <v>1498</v>
      </c>
      <c r="D1471" s="107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108" t="s">
        <v>44</v>
      </c>
      <c r="F1471" s="109">
        <v>0</v>
      </c>
      <c r="G1471" s="110">
        <f>VLOOKUP(C1471,'[8]Resumen Peso'!$B$1:$D$65536,3,0)*$C$14</f>
        <v>21698.097589836376</v>
      </c>
      <c r="H1471" s="117"/>
      <c r="I1471" s="112"/>
      <c r="J1471" s="113">
        <f>+VLOOKUP(C1471,'[8]Resumen Peso'!$B$1:$D$65536,3,0)</f>
        <v>13472.116396963831</v>
      </c>
      <c r="N1471" s="83"/>
      <c r="O1471" s="83"/>
      <c r="P1471" s="83"/>
      <c r="Q1471" s="83"/>
      <c r="R1471" s="83"/>
    </row>
    <row r="1472" spans="1:18" x14ac:dyDescent="0.2">
      <c r="A1472" s="104"/>
      <c r="B1472" s="105">
        <f t="shared" si="22"/>
        <v>1456</v>
      </c>
      <c r="C1472" s="106" t="s">
        <v>1499</v>
      </c>
      <c r="D1472" s="107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108" t="s">
        <v>44</v>
      </c>
      <c r="F1472" s="109">
        <v>0</v>
      </c>
      <c r="G1472" s="110">
        <f>VLOOKUP(C1472,'[8]Resumen Peso'!$B$1:$D$65536,3,0)*$C$14</f>
        <v>23933.001641589522</v>
      </c>
      <c r="H1472" s="117"/>
      <c r="I1472" s="112"/>
      <c r="J1472" s="113">
        <f>+VLOOKUP(C1472,'[8]Resumen Peso'!$B$1:$D$65536,3,0)</f>
        <v>14859.744385851105</v>
      </c>
      <c r="N1472" s="83"/>
      <c r="O1472" s="83"/>
      <c r="P1472" s="83"/>
      <c r="Q1472" s="83"/>
      <c r="R1472" s="83"/>
    </row>
    <row r="1473" spans="1:18" x14ac:dyDescent="0.2">
      <c r="A1473" s="104"/>
      <c r="B1473" s="105">
        <f t="shared" si="22"/>
        <v>1457</v>
      </c>
      <c r="C1473" s="106" t="s">
        <v>1500</v>
      </c>
      <c r="D1473" s="107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108" t="s">
        <v>44</v>
      </c>
      <c r="F1473" s="109">
        <v>0</v>
      </c>
      <c r="G1473" s="110">
        <f>VLOOKUP(C1473,'[8]Resumen Peso'!$B$1:$D$65536,3,0)*$C$14</f>
        <v>8514.4463431998247</v>
      </c>
      <c r="H1473" s="117"/>
      <c r="I1473" s="112"/>
      <c r="J1473" s="113">
        <f>+VLOOKUP(C1473,'[8]Resumen Peso'!$B$1:$D$65536,3,0)</f>
        <v>5286.5285408717755</v>
      </c>
      <c r="N1473" s="83"/>
      <c r="O1473" s="83"/>
      <c r="P1473" s="83"/>
      <c r="Q1473" s="83"/>
      <c r="R1473" s="83"/>
    </row>
    <row r="1474" spans="1:18" x14ac:dyDescent="0.2">
      <c r="A1474" s="104"/>
      <c r="B1474" s="105">
        <f t="shared" si="22"/>
        <v>1458</v>
      </c>
      <c r="C1474" s="106" t="s">
        <v>1501</v>
      </c>
      <c r="D1474" s="107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108" t="s">
        <v>44</v>
      </c>
      <c r="F1474" s="109">
        <v>0</v>
      </c>
      <c r="G1474" s="110">
        <f>VLOOKUP(C1474,'[8]Resumen Peso'!$B$1:$D$65536,3,0)*$C$14</f>
        <v>9741.753924201601</v>
      </c>
      <c r="H1474" s="117"/>
      <c r="I1474" s="112"/>
      <c r="J1474" s="113">
        <f>+VLOOKUP(C1474,'[8]Resumen Peso'!$B$1:$D$65536,3,0)</f>
        <v>6048.5506728893288</v>
      </c>
      <c r="N1474" s="83"/>
      <c r="O1474" s="83"/>
      <c r="P1474" s="83"/>
      <c r="Q1474" s="83"/>
      <c r="R1474" s="83"/>
    </row>
    <row r="1475" spans="1:18" x14ac:dyDescent="0.2">
      <c r="A1475" s="104"/>
      <c r="B1475" s="105">
        <f t="shared" si="22"/>
        <v>1459</v>
      </c>
      <c r="C1475" s="106" t="s">
        <v>1502</v>
      </c>
      <c r="D1475" s="107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108" t="s">
        <v>44</v>
      </c>
      <c r="F1475" s="109">
        <v>0</v>
      </c>
      <c r="G1475" s="110">
        <f>VLOOKUP(C1475,'[8]Resumen Peso'!$B$1:$D$65536,3,0)*$C$14</f>
        <v>10958.103401801574</v>
      </c>
      <c r="H1475" s="117"/>
      <c r="I1475" s="112"/>
      <c r="J1475" s="113">
        <f>+VLOOKUP(C1475,'[8]Resumen Peso'!$B$1:$D$65536,3,0)</f>
        <v>6803.7690358710106</v>
      </c>
      <c r="N1475" s="83"/>
      <c r="O1475" s="83"/>
      <c r="P1475" s="83"/>
      <c r="Q1475" s="83"/>
      <c r="R1475" s="83"/>
    </row>
    <row r="1476" spans="1:18" x14ac:dyDescent="0.2">
      <c r="A1476" s="104"/>
      <c r="B1476" s="105">
        <f t="shared" si="22"/>
        <v>1460</v>
      </c>
      <c r="C1476" s="106" t="s">
        <v>1503</v>
      </c>
      <c r="D1476" s="107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108" t="s">
        <v>44</v>
      </c>
      <c r="F1476" s="109">
        <v>0</v>
      </c>
      <c r="G1476" s="110">
        <f>VLOOKUP(C1476,'[8]Resumen Peso'!$B$1:$D$65536,3,0)*$C$14</f>
        <v>12163.49477599975</v>
      </c>
      <c r="H1476" s="117"/>
      <c r="I1476" s="112"/>
      <c r="J1476" s="113">
        <f>+VLOOKUP(C1476,'[8]Resumen Peso'!$B$1:$D$65536,3,0)</f>
        <v>7552.1836298168228</v>
      </c>
      <c r="N1476" s="83"/>
      <c r="O1476" s="83"/>
      <c r="P1476" s="83"/>
      <c r="Q1476" s="83"/>
      <c r="R1476" s="83"/>
    </row>
    <row r="1477" spans="1:18" x14ac:dyDescent="0.2">
      <c r="A1477" s="104"/>
      <c r="B1477" s="105">
        <f t="shared" si="22"/>
        <v>1461</v>
      </c>
      <c r="C1477" s="106" t="s">
        <v>1504</v>
      </c>
      <c r="D1477" s="107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108" t="s">
        <v>44</v>
      </c>
      <c r="F1477" s="109">
        <v>0</v>
      </c>
      <c r="G1477" s="110">
        <f>VLOOKUP(C1477,'[8]Resumen Peso'!$B$1:$D$65536,3,0)*$C$14</f>
        <v>13368.886150197921</v>
      </c>
      <c r="H1477" s="117"/>
      <c r="I1477" s="112"/>
      <c r="J1477" s="113">
        <f>+VLOOKUP(C1477,'[8]Resumen Peso'!$B$1:$D$65536,3,0)</f>
        <v>8300.5982237626322</v>
      </c>
      <c r="N1477" s="83"/>
      <c r="O1477" s="83"/>
      <c r="P1477" s="83"/>
      <c r="Q1477" s="83"/>
      <c r="R1477" s="83"/>
    </row>
    <row r="1478" spans="1:18" x14ac:dyDescent="0.2">
      <c r="A1478" s="104"/>
      <c r="B1478" s="105">
        <f t="shared" si="22"/>
        <v>1462</v>
      </c>
      <c r="C1478" s="106" t="s">
        <v>1505</v>
      </c>
      <c r="D1478" s="107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108" t="s">
        <v>44</v>
      </c>
      <c r="F1478" s="109">
        <v>0</v>
      </c>
      <c r="G1478" s="110">
        <f>VLOOKUP(C1478,'[8]Resumen Peso'!$B$1:$D$65536,3,0)*$C$14</f>
        <v>14987.595268505245</v>
      </c>
      <c r="H1478" s="117"/>
      <c r="I1478" s="112"/>
      <c r="J1478" s="113">
        <f>+VLOOKUP(C1478,'[8]Resumen Peso'!$B$1:$D$65536,3,0)</f>
        <v>9305.6373782034261</v>
      </c>
      <c r="N1478" s="83"/>
      <c r="O1478" s="83"/>
      <c r="P1478" s="83"/>
      <c r="Q1478" s="83"/>
      <c r="R1478" s="83"/>
    </row>
    <row r="1479" spans="1:18" x14ac:dyDescent="0.2">
      <c r="A1479" s="104"/>
      <c r="B1479" s="105">
        <f t="shared" si="22"/>
        <v>1463</v>
      </c>
      <c r="C1479" s="106" t="s">
        <v>1506</v>
      </c>
      <c r="D1479" s="107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108" t="s">
        <v>44</v>
      </c>
      <c r="F1479" s="109">
        <v>0</v>
      </c>
      <c r="G1479" s="110">
        <f>VLOOKUP(C1479,'[8]Resumen Peso'!$B$1:$D$65536,3,0)*$C$14</f>
        <v>16634.40096393479</v>
      </c>
      <c r="H1479" s="117"/>
      <c r="I1479" s="112"/>
      <c r="J1479" s="113">
        <f>+VLOOKUP(C1479,'[8]Resumen Peso'!$B$1:$D$65536,3,0)</f>
        <v>10328.121396452194</v>
      </c>
      <c r="N1479" s="83"/>
      <c r="O1479" s="83"/>
      <c r="P1479" s="83"/>
      <c r="Q1479" s="83"/>
      <c r="R1479" s="83"/>
    </row>
    <row r="1480" spans="1:18" x14ac:dyDescent="0.2">
      <c r="A1480" s="104"/>
      <c r="B1480" s="105">
        <f t="shared" si="22"/>
        <v>1464</v>
      </c>
      <c r="C1480" s="106" t="s">
        <v>1507</v>
      </c>
      <c r="D1480" s="107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108" t="s">
        <v>44</v>
      </c>
      <c r="F1480" s="109">
        <v>0</v>
      </c>
      <c r="G1480" s="110">
        <f>VLOOKUP(C1480,'[8]Resumen Peso'!$B$1:$D$65536,3,0)*$C$14</f>
        <v>18281.206659364336</v>
      </c>
      <c r="H1480" s="117"/>
      <c r="I1480" s="112"/>
      <c r="J1480" s="113">
        <f>+VLOOKUP(C1480,'[8]Resumen Peso'!$B$1:$D$65536,3,0)</f>
        <v>11350.605414700962</v>
      </c>
      <c r="N1480" s="83"/>
      <c r="O1480" s="83"/>
      <c r="P1480" s="83"/>
      <c r="Q1480" s="83"/>
      <c r="R1480" s="83"/>
    </row>
    <row r="1481" spans="1:18" x14ac:dyDescent="0.2">
      <c r="A1481" s="104"/>
      <c r="B1481" s="105">
        <f t="shared" si="22"/>
        <v>1465</v>
      </c>
      <c r="C1481" s="106" t="s">
        <v>1508</v>
      </c>
      <c r="D1481" s="107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108" t="s">
        <v>44</v>
      </c>
      <c r="F1481" s="109">
        <v>0</v>
      </c>
      <c r="G1481" s="110">
        <f>VLOOKUP(C1481,'[8]Resumen Peso'!$B$1:$D$65536,3,0)*$C$14</f>
        <v>20225.635056840601</v>
      </c>
      <c r="H1481" s="117"/>
      <c r="I1481" s="112"/>
      <c r="J1481" s="113">
        <f>+VLOOKUP(C1481,'[8]Resumen Peso'!$B$1:$D$65536,3,0)</f>
        <v>12557.880180975051</v>
      </c>
      <c r="N1481" s="83"/>
      <c r="O1481" s="83"/>
      <c r="P1481" s="83"/>
      <c r="Q1481" s="83"/>
      <c r="R1481" s="83"/>
    </row>
    <row r="1482" spans="1:18" x14ac:dyDescent="0.2">
      <c r="A1482" s="104"/>
      <c r="B1482" s="105">
        <f t="shared" si="22"/>
        <v>1466</v>
      </c>
      <c r="C1482" s="106" t="s">
        <v>1509</v>
      </c>
      <c r="D1482" s="107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108" t="s">
        <v>44</v>
      </c>
      <c r="F1482" s="109">
        <v>0</v>
      </c>
      <c r="G1482" s="110">
        <f>VLOOKUP(C1482,'[8]Resumen Peso'!$B$1:$D$65536,3,0)*$C$14</f>
        <v>22522.978905167707</v>
      </c>
      <c r="H1482" s="117"/>
      <c r="I1482" s="112"/>
      <c r="J1482" s="113">
        <f>+VLOOKUP(C1482,'[8]Resumen Peso'!$B$1:$D$65536,3,0)</f>
        <v>13984.276370796271</v>
      </c>
      <c r="N1482" s="83"/>
      <c r="O1482" s="83"/>
      <c r="P1482" s="83"/>
      <c r="Q1482" s="83"/>
      <c r="R1482" s="83"/>
    </row>
    <row r="1483" spans="1:18" x14ac:dyDescent="0.2">
      <c r="A1483" s="104"/>
      <c r="B1483" s="105">
        <f t="shared" si="22"/>
        <v>1467</v>
      </c>
      <c r="C1483" s="106" t="s">
        <v>1510</v>
      </c>
      <c r="D1483" s="107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108" t="s">
        <v>44</v>
      </c>
      <c r="F1483" s="109">
        <v>0</v>
      </c>
      <c r="G1483" s="110">
        <f>VLOOKUP(C1483,'[8]Resumen Peso'!$B$1:$D$65536,3,0)*$C$14</f>
        <v>25225.736373787837</v>
      </c>
      <c r="H1483" s="117"/>
      <c r="I1483" s="112"/>
      <c r="J1483" s="113">
        <f>+VLOOKUP(C1483,'[8]Resumen Peso'!$B$1:$D$65536,3,0)</f>
        <v>15662.389535291826</v>
      </c>
      <c r="N1483" s="83"/>
      <c r="O1483" s="83"/>
      <c r="P1483" s="83"/>
      <c r="Q1483" s="83"/>
      <c r="R1483" s="83"/>
    </row>
    <row r="1484" spans="1:18" x14ac:dyDescent="0.2">
      <c r="A1484" s="104"/>
      <c r="B1484" s="105">
        <f t="shared" si="22"/>
        <v>1468</v>
      </c>
      <c r="C1484" s="106" t="s">
        <v>1511</v>
      </c>
      <c r="D1484" s="107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108" t="s">
        <v>44</v>
      </c>
      <c r="F1484" s="109">
        <v>0</v>
      </c>
      <c r="G1484" s="110">
        <f>VLOOKUP(C1484,'[8]Resumen Peso'!$B$1:$D$65536,3,0)*$C$14</f>
        <v>26041.811468458771</v>
      </c>
      <c r="H1484" s="117"/>
      <c r="I1484" s="112"/>
      <c r="J1484" s="113">
        <f>+VLOOKUP(C1484,'[8]Resumen Peso'!$B$1:$D$65536,3,0)</f>
        <v>16169.081821034884</v>
      </c>
      <c r="N1484" s="83"/>
      <c r="O1484" s="83"/>
      <c r="P1484" s="83"/>
      <c r="Q1484" s="83"/>
      <c r="R1484" s="83"/>
    </row>
    <row r="1485" spans="1:18" x14ac:dyDescent="0.2">
      <c r="A1485" s="104"/>
      <c r="B1485" s="105">
        <f t="shared" si="22"/>
        <v>1469</v>
      </c>
      <c r="C1485" s="106" t="s">
        <v>1512</v>
      </c>
      <c r="D1485" s="107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108" t="s">
        <v>44</v>
      </c>
      <c r="F1485" s="109">
        <v>0</v>
      </c>
      <c r="G1485" s="110">
        <f>VLOOKUP(C1485,'[8]Resumen Peso'!$B$1:$D$65536,3,0)*$C$14</f>
        <v>29032.119808761174</v>
      </c>
      <c r="H1485" s="117"/>
      <c r="I1485" s="112"/>
      <c r="J1485" s="113">
        <f>+VLOOKUP(C1485,'[8]Resumen Peso'!$B$1:$D$65536,3,0)</f>
        <v>18025.732241956393</v>
      </c>
      <c r="N1485" s="83"/>
      <c r="O1485" s="83"/>
      <c r="P1485" s="83"/>
      <c r="Q1485" s="83"/>
      <c r="R1485" s="83"/>
    </row>
    <row r="1486" spans="1:18" x14ac:dyDescent="0.2">
      <c r="A1486" s="104"/>
      <c r="B1486" s="105">
        <f t="shared" si="22"/>
        <v>1470</v>
      </c>
      <c r="C1486" s="106" t="s">
        <v>1513</v>
      </c>
      <c r="D1486" s="107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108" t="s">
        <v>44</v>
      </c>
      <c r="F1486" s="109">
        <v>0</v>
      </c>
      <c r="G1486" s="110">
        <f>VLOOKUP(C1486,'[8]Resumen Peso'!$B$1:$D$65536,3,0)*$C$14</f>
        <v>32022.428149063577</v>
      </c>
      <c r="H1486" s="117"/>
      <c r="I1486" s="112"/>
      <c r="J1486" s="113">
        <f>+VLOOKUP(C1486,'[8]Resumen Peso'!$B$1:$D$65536,3,0)</f>
        <v>19882.382662877902</v>
      </c>
      <c r="N1486" s="83"/>
      <c r="O1486" s="83"/>
      <c r="P1486" s="83"/>
      <c r="Q1486" s="83"/>
      <c r="R1486" s="83"/>
    </row>
    <row r="1487" spans="1:18" x14ac:dyDescent="0.2">
      <c r="A1487" s="104"/>
      <c r="B1487" s="105">
        <f t="shared" si="22"/>
        <v>1471</v>
      </c>
      <c r="C1487" s="106" t="s">
        <v>1514</v>
      </c>
      <c r="D1487" s="107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108" t="s">
        <v>44</v>
      </c>
      <c r="F1487" s="109">
        <v>0</v>
      </c>
      <c r="G1487" s="110">
        <f>VLOOKUP(C1487,'[8]Resumen Peso'!$B$1:$D$65536,3,0)*$C$14</f>
        <v>7871.3910851671553</v>
      </c>
      <c r="H1487" s="117"/>
      <c r="I1487" s="112"/>
      <c r="J1487" s="113">
        <f>+VLOOKUP(C1487,'[8]Resumen Peso'!$B$1:$D$65536,3,0)</f>
        <v>4887.2624185757031</v>
      </c>
      <c r="N1487" s="83"/>
      <c r="O1487" s="83"/>
      <c r="P1487" s="83"/>
      <c r="Q1487" s="83"/>
      <c r="R1487" s="83"/>
    </row>
    <row r="1488" spans="1:18" x14ac:dyDescent="0.2">
      <c r="A1488" s="104"/>
      <c r="B1488" s="105">
        <f t="shared" si="22"/>
        <v>1472</v>
      </c>
      <c r="C1488" s="106" t="s">
        <v>1515</v>
      </c>
      <c r="D1488" s="107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108" t="s">
        <v>44</v>
      </c>
      <c r="F1488" s="109">
        <v>0</v>
      </c>
      <c r="G1488" s="110">
        <f>VLOOKUP(C1488,'[8]Resumen Peso'!$B$1:$D$65536,3,0)*$C$14</f>
        <v>9006.0060163624203</v>
      </c>
      <c r="H1488" s="117"/>
      <c r="I1488" s="112"/>
      <c r="J1488" s="113">
        <f>+VLOOKUP(C1488,'[8]Resumen Peso'!$B$1:$D$65536,3,0)</f>
        <v>5591.7326771091375</v>
      </c>
      <c r="N1488" s="83"/>
      <c r="O1488" s="83"/>
      <c r="P1488" s="83"/>
      <c r="Q1488" s="83"/>
      <c r="R1488" s="83"/>
    </row>
    <row r="1489" spans="1:18" x14ac:dyDescent="0.2">
      <c r="A1489" s="104"/>
      <c r="B1489" s="105">
        <f t="shared" si="22"/>
        <v>1473</v>
      </c>
      <c r="C1489" s="106" t="s">
        <v>1516</v>
      </c>
      <c r="D1489" s="107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108" t="s">
        <v>44</v>
      </c>
      <c r="F1489" s="109">
        <v>0</v>
      </c>
      <c r="G1489" s="110">
        <f>VLOOKUP(C1489,'[8]Resumen Peso'!$B$1:$D$65536,3,0)*$C$14</f>
        <v>10130.490457100586</v>
      </c>
      <c r="H1489" s="117"/>
      <c r="I1489" s="112"/>
      <c r="J1489" s="113">
        <f>+VLOOKUP(C1489,'[8]Resumen Peso'!$B$1:$D$65536,3,0)</f>
        <v>6289.9130226199522</v>
      </c>
      <c r="N1489" s="83"/>
      <c r="O1489" s="83"/>
      <c r="P1489" s="83"/>
      <c r="Q1489" s="83"/>
      <c r="R1489" s="83"/>
    </row>
    <row r="1490" spans="1:18" x14ac:dyDescent="0.2">
      <c r="A1490" s="104"/>
      <c r="B1490" s="105">
        <f t="shared" ref="B1490:B1553" si="23">1+B1489</f>
        <v>1474</v>
      </c>
      <c r="C1490" s="106" t="s">
        <v>1517</v>
      </c>
      <c r="D1490" s="107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108" t="s">
        <v>44</v>
      </c>
      <c r="F1490" s="109">
        <v>0</v>
      </c>
      <c r="G1490" s="110">
        <f>VLOOKUP(C1490,'[8]Resumen Peso'!$B$1:$D$65536,3,0)*$C$14</f>
        <v>11244.84440738165</v>
      </c>
      <c r="H1490" s="117"/>
      <c r="I1490" s="112"/>
      <c r="J1490" s="113">
        <f>+VLOOKUP(C1490,'[8]Resumen Peso'!$B$1:$D$65536,3,0)</f>
        <v>6981.8034551081473</v>
      </c>
      <c r="N1490" s="83"/>
      <c r="O1490" s="83"/>
      <c r="P1490" s="83"/>
      <c r="Q1490" s="83"/>
      <c r="R1490" s="83"/>
    </row>
    <row r="1491" spans="1:18" x14ac:dyDescent="0.2">
      <c r="A1491" s="104"/>
      <c r="B1491" s="105">
        <f t="shared" si="23"/>
        <v>1475</v>
      </c>
      <c r="C1491" s="106" t="s">
        <v>1518</v>
      </c>
      <c r="D1491" s="107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108" t="s">
        <v>44</v>
      </c>
      <c r="F1491" s="109">
        <v>0</v>
      </c>
      <c r="G1491" s="110">
        <f>VLOOKUP(C1491,'[8]Resumen Peso'!$B$1:$D$65536,3,0)*$C$14</f>
        <v>12359.198357662714</v>
      </c>
      <c r="H1491" s="117"/>
      <c r="I1491" s="112"/>
      <c r="J1491" s="113">
        <f>+VLOOKUP(C1491,'[8]Resumen Peso'!$B$1:$D$65536,3,0)</f>
        <v>7673.6938875963415</v>
      </c>
      <c r="N1491" s="83"/>
      <c r="O1491" s="83"/>
      <c r="P1491" s="83"/>
      <c r="Q1491" s="83"/>
      <c r="R1491" s="83"/>
    </row>
    <row r="1492" spans="1:18" x14ac:dyDescent="0.2">
      <c r="A1492" s="104"/>
      <c r="B1492" s="105">
        <f t="shared" si="23"/>
        <v>1476</v>
      </c>
      <c r="C1492" s="106" t="s">
        <v>1519</v>
      </c>
      <c r="D1492" s="107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108" t="s">
        <v>44</v>
      </c>
      <c r="F1492" s="109">
        <v>0</v>
      </c>
      <c r="G1492" s="110">
        <f>VLOOKUP(C1492,'[8]Resumen Peso'!$B$1:$D$65536,3,0)*$C$14</f>
        <v>13855.6541470047</v>
      </c>
      <c r="H1492" s="117"/>
      <c r="I1492" s="112"/>
      <c r="J1492" s="113">
        <f>+VLOOKUP(C1492,'[8]Resumen Peso'!$B$1:$D$65536,3,0)</f>
        <v>8602.8272594717164</v>
      </c>
      <c r="N1492" s="83"/>
      <c r="O1492" s="83"/>
      <c r="P1492" s="83"/>
      <c r="Q1492" s="83"/>
      <c r="R1492" s="83"/>
    </row>
    <row r="1493" spans="1:18" x14ac:dyDescent="0.2">
      <c r="A1493" s="104"/>
      <c r="B1493" s="105">
        <f t="shared" si="23"/>
        <v>1477</v>
      </c>
      <c r="C1493" s="106" t="s">
        <v>1520</v>
      </c>
      <c r="D1493" s="107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108" t="s">
        <v>44</v>
      </c>
      <c r="F1493" s="109">
        <v>0</v>
      </c>
      <c r="G1493" s="110">
        <f>VLOOKUP(C1493,'[8]Resumen Peso'!$B$1:$D$65536,3,0)*$C$14</f>
        <v>15378.08451387869</v>
      </c>
      <c r="H1493" s="117"/>
      <c r="I1493" s="112"/>
      <c r="J1493" s="113">
        <f>+VLOOKUP(C1493,'[8]Resumen Peso'!$B$1:$D$65536,3,0)</f>
        <v>9548.0879683370877</v>
      </c>
      <c r="N1493" s="83"/>
      <c r="O1493" s="83"/>
      <c r="P1493" s="83"/>
      <c r="Q1493" s="83"/>
      <c r="R1493" s="83"/>
    </row>
    <row r="1494" spans="1:18" x14ac:dyDescent="0.2">
      <c r="A1494" s="104"/>
      <c r="B1494" s="105">
        <f t="shared" si="23"/>
        <v>1478</v>
      </c>
      <c r="C1494" s="106" t="s">
        <v>1521</v>
      </c>
      <c r="D1494" s="107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108" t="s">
        <v>44</v>
      </c>
      <c r="F1494" s="109">
        <v>0</v>
      </c>
      <c r="G1494" s="110">
        <f>VLOOKUP(C1494,'[8]Resumen Peso'!$B$1:$D$65536,3,0)*$C$14</f>
        <v>16900.514880752678</v>
      </c>
      <c r="H1494" s="117"/>
      <c r="I1494" s="112"/>
      <c r="J1494" s="113">
        <f>+VLOOKUP(C1494,'[8]Resumen Peso'!$B$1:$D$65536,3,0)</f>
        <v>10493.348677202459</v>
      </c>
      <c r="N1494" s="83"/>
      <c r="O1494" s="83"/>
      <c r="P1494" s="83"/>
      <c r="Q1494" s="83"/>
      <c r="R1494" s="83"/>
    </row>
    <row r="1495" spans="1:18" x14ac:dyDescent="0.2">
      <c r="A1495" s="104"/>
      <c r="B1495" s="105">
        <f t="shared" si="23"/>
        <v>1479</v>
      </c>
      <c r="C1495" s="106" t="s">
        <v>1522</v>
      </c>
      <c r="D1495" s="107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108" t="s">
        <v>44</v>
      </c>
      <c r="F1495" s="109">
        <v>0</v>
      </c>
      <c r="G1495" s="110">
        <f>VLOOKUP(C1495,'[8]Resumen Peso'!$B$1:$D$65536,3,0)*$C$14</f>
        <v>18698.089935748991</v>
      </c>
      <c r="H1495" s="117"/>
      <c r="I1495" s="112"/>
      <c r="J1495" s="113">
        <f>+VLOOKUP(C1495,'[8]Resumen Peso'!$B$1:$D$65536,3,0)</f>
        <v>11609.443775997321</v>
      </c>
      <c r="N1495" s="83"/>
      <c r="O1495" s="83"/>
      <c r="P1495" s="83"/>
      <c r="Q1495" s="83"/>
      <c r="R1495" s="83"/>
    </row>
    <row r="1496" spans="1:18" x14ac:dyDescent="0.2">
      <c r="A1496" s="104"/>
      <c r="B1496" s="105">
        <f t="shared" si="23"/>
        <v>1480</v>
      </c>
      <c r="C1496" s="106" t="s">
        <v>1523</v>
      </c>
      <c r="D1496" s="107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108" t="s">
        <v>44</v>
      </c>
      <c r="F1496" s="109">
        <v>0</v>
      </c>
      <c r="G1496" s="110">
        <f>VLOOKUP(C1496,'[8]Resumen Peso'!$B$1:$D$65536,3,0)*$C$14</f>
        <v>20821.926431791748</v>
      </c>
      <c r="H1496" s="117"/>
      <c r="I1496" s="112"/>
      <c r="J1496" s="113">
        <f>+VLOOKUP(C1496,'[8]Resumen Peso'!$B$1:$D$65536,3,0)</f>
        <v>12928.111109128418</v>
      </c>
      <c r="N1496" s="83"/>
      <c r="O1496" s="83"/>
      <c r="P1496" s="83"/>
      <c r="Q1496" s="83"/>
      <c r="R1496" s="83"/>
    </row>
    <row r="1497" spans="1:18" x14ac:dyDescent="0.2">
      <c r="A1497" s="104"/>
      <c r="B1497" s="105">
        <f t="shared" si="23"/>
        <v>1481</v>
      </c>
      <c r="C1497" s="106" t="s">
        <v>1524</v>
      </c>
      <c r="D1497" s="107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108" t="s">
        <v>44</v>
      </c>
      <c r="F1497" s="109">
        <v>0</v>
      </c>
      <c r="G1497" s="110">
        <f>VLOOKUP(C1497,'[8]Resumen Peso'!$B$1:$D$65536,3,0)*$C$14</f>
        <v>23320.557603606758</v>
      </c>
      <c r="H1497" s="117"/>
      <c r="I1497" s="112"/>
      <c r="J1497" s="113">
        <f>+VLOOKUP(C1497,'[8]Resumen Peso'!$B$1:$D$65536,3,0)</f>
        <v>14479.484442223829</v>
      </c>
      <c r="N1497" s="83"/>
      <c r="O1497" s="83"/>
      <c r="P1497" s="83"/>
      <c r="Q1497" s="83"/>
      <c r="R1497" s="83"/>
    </row>
    <row r="1498" spans="1:18" x14ac:dyDescent="0.2">
      <c r="A1498" s="104"/>
      <c r="B1498" s="105">
        <f t="shared" si="23"/>
        <v>1482</v>
      </c>
      <c r="C1498" s="106" t="s">
        <v>1525</v>
      </c>
      <c r="D1498" s="107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108" t="s">
        <v>44</v>
      </c>
      <c r="F1498" s="109">
        <v>0</v>
      </c>
      <c r="G1498" s="110">
        <f>VLOOKUP(C1498,'[8]Resumen Peso'!$B$1:$D$65536,3,0)*$C$14</f>
        <v>24074.998464009866</v>
      </c>
      <c r="H1498" s="117"/>
      <c r="I1498" s="112"/>
      <c r="J1498" s="113">
        <f>+VLOOKUP(C1498,'[8]Resumen Peso'!$B$1:$D$65536,3,0)</f>
        <v>14947.908692040877</v>
      </c>
      <c r="N1498" s="83"/>
      <c r="O1498" s="83"/>
      <c r="P1498" s="83"/>
      <c r="Q1498" s="83"/>
      <c r="R1498" s="83"/>
    </row>
    <row r="1499" spans="1:18" x14ac:dyDescent="0.2">
      <c r="A1499" s="104"/>
      <c r="B1499" s="105">
        <f t="shared" si="23"/>
        <v>1483</v>
      </c>
      <c r="C1499" s="106" t="s">
        <v>1526</v>
      </c>
      <c r="D1499" s="107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108" t="s">
        <v>44</v>
      </c>
      <c r="F1499" s="109">
        <v>0</v>
      </c>
      <c r="G1499" s="110">
        <f>VLOOKUP(C1499,'[8]Resumen Peso'!$B$1:$D$65536,3,0)*$C$14</f>
        <v>26839.463170579558</v>
      </c>
      <c r="H1499" s="117"/>
      <c r="I1499" s="112"/>
      <c r="J1499" s="113">
        <f>+VLOOKUP(C1499,'[8]Resumen Peso'!$B$1:$D$65536,3,0)</f>
        <v>16664.335219666529</v>
      </c>
      <c r="N1499" s="83"/>
      <c r="O1499" s="83"/>
      <c r="P1499" s="83"/>
      <c r="Q1499" s="83"/>
      <c r="R1499" s="83"/>
    </row>
    <row r="1500" spans="1:18" x14ac:dyDescent="0.2">
      <c r="A1500" s="104"/>
      <c r="B1500" s="105">
        <f t="shared" si="23"/>
        <v>1484</v>
      </c>
      <c r="C1500" s="106" t="s">
        <v>1527</v>
      </c>
      <c r="D1500" s="107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108" t="s">
        <v>44</v>
      </c>
      <c r="F1500" s="109">
        <v>0</v>
      </c>
      <c r="G1500" s="110">
        <f>VLOOKUP(C1500,'[8]Resumen Peso'!$B$1:$D$65536,3,0)*$C$14</f>
        <v>29603.927877149254</v>
      </c>
      <c r="H1500" s="117"/>
      <c r="I1500" s="112"/>
      <c r="J1500" s="113">
        <f>+VLOOKUP(C1500,'[8]Resumen Peso'!$B$1:$D$65536,3,0)</f>
        <v>18380.761747292181</v>
      </c>
      <c r="N1500" s="83"/>
      <c r="O1500" s="83"/>
      <c r="P1500" s="83"/>
      <c r="Q1500" s="83"/>
      <c r="R1500" s="83"/>
    </row>
    <row r="1501" spans="1:18" x14ac:dyDescent="0.2">
      <c r="A1501" s="104"/>
      <c r="B1501" s="105">
        <f t="shared" si="23"/>
        <v>1485</v>
      </c>
      <c r="C1501" s="106" t="s">
        <v>1528</v>
      </c>
      <c r="D1501" s="107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108" t="s">
        <v>44</v>
      </c>
      <c r="F1501" s="109">
        <v>0</v>
      </c>
      <c r="G1501" s="110">
        <f>VLOOKUP(C1501,'[8]Resumen Peso'!$B$1:$D$65536,3,0)*$C$14</f>
        <v>5853.6470559462605</v>
      </c>
      <c r="H1501" s="117"/>
      <c r="I1501" s="112"/>
      <c r="J1501" s="113">
        <f>+VLOOKUP(C1501,'[8]Resumen Peso'!$B$1:$D$65536,3,0)</f>
        <v>3634.4667617953764</v>
      </c>
      <c r="N1501" s="83"/>
      <c r="O1501" s="83"/>
      <c r="P1501" s="83"/>
      <c r="Q1501" s="83"/>
      <c r="R1501" s="83"/>
    </row>
    <row r="1502" spans="1:18" x14ac:dyDescent="0.2">
      <c r="A1502" s="104"/>
      <c r="B1502" s="105">
        <f t="shared" si="23"/>
        <v>1486</v>
      </c>
      <c r="C1502" s="106" t="s">
        <v>1529</v>
      </c>
      <c r="D1502" s="107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108" t="s">
        <v>44</v>
      </c>
      <c r="F1502" s="109">
        <v>0</v>
      </c>
      <c r="G1502" s="110">
        <f>VLOOKUP(C1502,'[8]Resumen Peso'!$B$1:$D$65536,3,0)*$C$14</f>
        <v>6697.4160009475227</v>
      </c>
      <c r="H1502" s="117"/>
      <c r="I1502" s="112"/>
      <c r="J1502" s="113">
        <f>+VLOOKUP(C1502,'[8]Resumen Peso'!$B$1:$D$65536,3,0)</f>
        <v>4158.3538625947094</v>
      </c>
      <c r="N1502" s="83"/>
      <c r="O1502" s="83"/>
      <c r="P1502" s="83"/>
      <c r="Q1502" s="83"/>
      <c r="R1502" s="83"/>
    </row>
    <row r="1503" spans="1:18" x14ac:dyDescent="0.2">
      <c r="A1503" s="104"/>
      <c r="B1503" s="105">
        <f t="shared" si="23"/>
        <v>1487</v>
      </c>
      <c r="C1503" s="106" t="s">
        <v>1530</v>
      </c>
      <c r="D1503" s="107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108" t="s">
        <v>44</v>
      </c>
      <c r="F1503" s="109">
        <v>0</v>
      </c>
      <c r="G1503" s="110">
        <f>VLOOKUP(C1503,'[8]Resumen Peso'!$B$1:$D$65536,3,0)*$C$14</f>
        <v>7533.6512946541316</v>
      </c>
      <c r="H1503" s="117"/>
      <c r="I1503" s="112"/>
      <c r="J1503" s="113">
        <f>+VLOOKUP(C1503,'[8]Resumen Peso'!$B$1:$D$65536,3,0)</f>
        <v>4677.5633999940492</v>
      </c>
      <c r="N1503" s="83"/>
      <c r="O1503" s="83"/>
      <c r="P1503" s="83"/>
      <c r="Q1503" s="83"/>
      <c r="R1503" s="83"/>
    </row>
    <row r="1504" spans="1:18" x14ac:dyDescent="0.2">
      <c r="A1504" s="104"/>
      <c r="B1504" s="105">
        <f t="shared" si="23"/>
        <v>1488</v>
      </c>
      <c r="C1504" s="106" t="s">
        <v>1531</v>
      </c>
      <c r="D1504" s="107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108" t="s">
        <v>44</v>
      </c>
      <c r="F1504" s="109">
        <v>0</v>
      </c>
      <c r="G1504" s="110">
        <f>VLOOKUP(C1504,'[8]Resumen Peso'!$B$1:$D$65536,3,0)*$C$14</f>
        <v>8362.3529370660854</v>
      </c>
      <c r="H1504" s="117"/>
      <c r="I1504" s="112"/>
      <c r="J1504" s="113">
        <f>+VLOOKUP(C1504,'[8]Resumen Peso'!$B$1:$D$65536,3,0)</f>
        <v>5192.0953739933948</v>
      </c>
      <c r="N1504" s="83"/>
      <c r="O1504" s="83"/>
      <c r="P1504" s="83"/>
      <c r="Q1504" s="83"/>
      <c r="R1504" s="83"/>
    </row>
    <row r="1505" spans="1:18" x14ac:dyDescent="0.2">
      <c r="A1505" s="104"/>
      <c r="B1505" s="105">
        <f t="shared" si="23"/>
        <v>1489</v>
      </c>
      <c r="C1505" s="106" t="s">
        <v>1532</v>
      </c>
      <c r="D1505" s="107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108" t="s">
        <v>44</v>
      </c>
      <c r="F1505" s="109">
        <v>0</v>
      </c>
      <c r="G1505" s="110">
        <f>VLOOKUP(C1505,'[8]Resumen Peso'!$B$1:$D$65536,3,0)*$C$14</f>
        <v>9191.0545794780392</v>
      </c>
      <c r="H1505" s="117"/>
      <c r="I1505" s="112"/>
      <c r="J1505" s="113">
        <f>+VLOOKUP(C1505,'[8]Resumen Peso'!$B$1:$D$65536,3,0)</f>
        <v>5706.6273479927395</v>
      </c>
      <c r="N1505" s="83"/>
      <c r="O1505" s="83"/>
      <c r="P1505" s="83"/>
      <c r="Q1505" s="83"/>
      <c r="R1505" s="83"/>
    </row>
    <row r="1506" spans="1:18" x14ac:dyDescent="0.2">
      <c r="A1506" s="104"/>
      <c r="B1506" s="105">
        <f t="shared" si="23"/>
        <v>1490</v>
      </c>
      <c r="C1506" s="106" t="s">
        <v>1533</v>
      </c>
      <c r="D1506" s="107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108" t="s">
        <v>44</v>
      </c>
      <c r="F1506" s="109">
        <v>0</v>
      </c>
      <c r="G1506" s="110">
        <f>VLOOKUP(C1506,'[8]Resumen Peso'!$B$1:$D$65536,3,0)*$C$14</f>
        <v>10303.910481421759</v>
      </c>
      <c r="H1506" s="117"/>
      <c r="I1506" s="112"/>
      <c r="J1506" s="113">
        <f>+VLOOKUP(C1506,'[8]Resumen Peso'!$B$1:$D$65536,3,0)</f>
        <v>6397.5876583130612</v>
      </c>
      <c r="N1506" s="83"/>
      <c r="O1506" s="83"/>
      <c r="P1506" s="83"/>
      <c r="Q1506" s="83"/>
      <c r="R1506" s="83"/>
    </row>
    <row r="1507" spans="1:18" x14ac:dyDescent="0.2">
      <c r="A1507" s="104"/>
      <c r="B1507" s="105">
        <f t="shared" si="23"/>
        <v>1491</v>
      </c>
      <c r="C1507" s="106" t="s">
        <v>1534</v>
      </c>
      <c r="D1507" s="107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108" t="s">
        <v>44</v>
      </c>
      <c r="F1507" s="109">
        <v>0</v>
      </c>
      <c r="G1507" s="110">
        <f>VLOOKUP(C1507,'[8]Resumen Peso'!$B$1:$D$65536,3,0)*$C$14</f>
        <v>11436.082665284972</v>
      </c>
      <c r="H1507" s="117"/>
      <c r="I1507" s="112"/>
      <c r="J1507" s="113">
        <f>+VLOOKUP(C1507,'[8]Resumen Peso'!$B$1:$D$65536,3,0)</f>
        <v>7100.5412411909665</v>
      </c>
      <c r="N1507" s="83"/>
      <c r="O1507" s="83"/>
      <c r="P1507" s="83"/>
      <c r="Q1507" s="83"/>
      <c r="R1507" s="83"/>
    </row>
    <row r="1508" spans="1:18" x14ac:dyDescent="0.2">
      <c r="A1508" s="104"/>
      <c r="B1508" s="105">
        <f t="shared" si="23"/>
        <v>1492</v>
      </c>
      <c r="C1508" s="106" t="s">
        <v>1535</v>
      </c>
      <c r="D1508" s="107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108" t="s">
        <v>44</v>
      </c>
      <c r="F1508" s="109">
        <v>0</v>
      </c>
      <c r="G1508" s="110">
        <f>VLOOKUP(C1508,'[8]Resumen Peso'!$B$1:$D$65536,3,0)*$C$14</f>
        <v>12568.254849148183</v>
      </c>
      <c r="H1508" s="117"/>
      <c r="I1508" s="112"/>
      <c r="J1508" s="113">
        <f>+VLOOKUP(C1508,'[8]Resumen Peso'!$B$1:$D$65536,3,0)</f>
        <v>7803.4948240688718</v>
      </c>
      <c r="N1508" s="83"/>
      <c r="O1508" s="83"/>
      <c r="P1508" s="83"/>
      <c r="Q1508" s="83"/>
      <c r="R1508" s="83"/>
    </row>
    <row r="1509" spans="1:18" x14ac:dyDescent="0.2">
      <c r="A1509" s="104"/>
      <c r="B1509" s="105">
        <f t="shared" si="23"/>
        <v>1493</v>
      </c>
      <c r="C1509" s="106" t="s">
        <v>1536</v>
      </c>
      <c r="D1509" s="107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108" t="s">
        <v>44</v>
      </c>
      <c r="F1509" s="109">
        <v>0</v>
      </c>
      <c r="G1509" s="110">
        <f>VLOOKUP(C1509,'[8]Resumen Peso'!$B$1:$D$65536,3,0)*$C$14</f>
        <v>13905.041424058674</v>
      </c>
      <c r="H1509" s="117"/>
      <c r="I1509" s="112"/>
      <c r="J1509" s="113">
        <f>+VLOOKUP(C1509,'[8]Resumen Peso'!$B$1:$D$65536,3,0)</f>
        <v>8633.4912908341666</v>
      </c>
      <c r="N1509" s="83"/>
      <c r="O1509" s="83"/>
      <c r="P1509" s="83"/>
      <c r="Q1509" s="83"/>
      <c r="R1509" s="83"/>
    </row>
    <row r="1510" spans="1:18" x14ac:dyDescent="0.2">
      <c r="A1510" s="104"/>
      <c r="B1510" s="105">
        <f t="shared" si="23"/>
        <v>1494</v>
      </c>
      <c r="C1510" s="106" t="s">
        <v>1537</v>
      </c>
      <c r="D1510" s="107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108" t="s">
        <v>44</v>
      </c>
      <c r="F1510" s="109">
        <v>0</v>
      </c>
      <c r="G1510" s="110">
        <f>VLOOKUP(C1510,'[8]Resumen Peso'!$B$1:$D$65536,3,0)*$C$14</f>
        <v>15484.455928795851</v>
      </c>
      <c r="H1510" s="117"/>
      <c r="I1510" s="112"/>
      <c r="J1510" s="113">
        <f>+VLOOKUP(C1510,'[8]Resumen Peso'!$B$1:$D$65536,3,0)</f>
        <v>9614.132840572569</v>
      </c>
      <c r="N1510" s="83"/>
      <c r="O1510" s="83"/>
      <c r="P1510" s="83"/>
      <c r="Q1510" s="83"/>
      <c r="R1510" s="83"/>
    </row>
    <row r="1511" spans="1:18" x14ac:dyDescent="0.2">
      <c r="A1511" s="104"/>
      <c r="B1511" s="105">
        <f t="shared" si="23"/>
        <v>1495</v>
      </c>
      <c r="C1511" s="106" t="s">
        <v>1538</v>
      </c>
      <c r="D1511" s="107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108" t="s">
        <v>44</v>
      </c>
      <c r="F1511" s="109">
        <v>0</v>
      </c>
      <c r="G1511" s="110">
        <f>VLOOKUP(C1511,'[8]Resumen Peso'!$B$1:$D$65536,3,0)*$C$14</f>
        <v>17342.590640251354</v>
      </c>
      <c r="H1511" s="117"/>
      <c r="I1511" s="112"/>
      <c r="J1511" s="113">
        <f>+VLOOKUP(C1511,'[8]Resumen Peso'!$B$1:$D$65536,3,0)</f>
        <v>10767.828781441278</v>
      </c>
      <c r="N1511" s="83"/>
      <c r="O1511" s="83"/>
      <c r="P1511" s="83"/>
      <c r="Q1511" s="83"/>
      <c r="R1511" s="83"/>
    </row>
    <row r="1512" spans="1:18" x14ac:dyDescent="0.2">
      <c r="A1512" s="104"/>
      <c r="B1512" s="105">
        <f t="shared" si="23"/>
        <v>1496</v>
      </c>
      <c r="C1512" s="106" t="s">
        <v>1539</v>
      </c>
      <c r="D1512" s="107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108" t="s">
        <v>44</v>
      </c>
      <c r="F1512" s="109">
        <v>0</v>
      </c>
      <c r="G1512" s="110">
        <f>VLOOKUP(C1512,'[8]Resumen Peso'!$B$1:$D$65536,3,0)*$C$14</f>
        <v>17903.638931919413</v>
      </c>
      <c r="H1512" s="117"/>
      <c r="I1512" s="112"/>
      <c r="J1512" s="113">
        <f>+VLOOKUP(C1512,'[8]Resumen Peso'!$B$1:$D$65536,3,0)</f>
        <v>11116.177656653743</v>
      </c>
      <c r="N1512" s="83"/>
      <c r="O1512" s="83"/>
      <c r="P1512" s="83"/>
      <c r="Q1512" s="83"/>
      <c r="R1512" s="83"/>
    </row>
    <row r="1513" spans="1:18" x14ac:dyDescent="0.2">
      <c r="A1513" s="104"/>
      <c r="B1513" s="105">
        <f t="shared" si="23"/>
        <v>1497</v>
      </c>
      <c r="C1513" s="106" t="s">
        <v>1540</v>
      </c>
      <c r="D1513" s="107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108" t="s">
        <v>44</v>
      </c>
      <c r="F1513" s="109">
        <v>0</v>
      </c>
      <c r="G1513" s="110">
        <f>VLOOKUP(C1513,'[8]Resumen Peso'!$B$1:$D$65536,3,0)*$C$14</f>
        <v>19959.463692217854</v>
      </c>
      <c r="H1513" s="117"/>
      <c r="I1513" s="112"/>
      <c r="J1513" s="113">
        <f>+VLOOKUP(C1513,'[8]Resumen Peso'!$B$1:$D$65536,3,0)</f>
        <v>12392.617231498041</v>
      </c>
      <c r="N1513" s="83"/>
      <c r="O1513" s="83"/>
      <c r="P1513" s="83"/>
      <c r="Q1513" s="83"/>
      <c r="R1513" s="83"/>
    </row>
    <row r="1514" spans="1:18" x14ac:dyDescent="0.2">
      <c r="A1514" s="104"/>
      <c r="B1514" s="105">
        <f t="shared" si="23"/>
        <v>1498</v>
      </c>
      <c r="C1514" s="106" t="s">
        <v>1541</v>
      </c>
      <c r="D1514" s="107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108" t="s">
        <v>44</v>
      </c>
      <c r="F1514" s="109">
        <v>0</v>
      </c>
      <c r="G1514" s="110">
        <f>VLOOKUP(C1514,'[8]Resumen Peso'!$B$1:$D$65536,3,0)*$C$14</f>
        <v>22015.288452516292</v>
      </c>
      <c r="H1514" s="117"/>
      <c r="I1514" s="112"/>
      <c r="J1514" s="113">
        <f>+VLOOKUP(C1514,'[8]Resumen Peso'!$B$1:$D$65536,3,0)</f>
        <v>13669.05680634234</v>
      </c>
      <c r="N1514" s="83"/>
      <c r="O1514" s="83"/>
      <c r="P1514" s="83"/>
      <c r="Q1514" s="83"/>
      <c r="R1514" s="83"/>
    </row>
    <row r="1515" spans="1:18" x14ac:dyDescent="0.2">
      <c r="A1515" s="104"/>
      <c r="B1515" s="105">
        <f t="shared" si="23"/>
        <v>1499</v>
      </c>
      <c r="C1515" s="106" t="s">
        <v>1542</v>
      </c>
      <c r="D1515" s="107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108" t="s">
        <v>44</v>
      </c>
      <c r="F1515" s="109">
        <v>0</v>
      </c>
      <c r="G1515" s="110">
        <f>VLOOKUP(C1515,'[8]Resumen Peso'!$B$1:$D$65536,3,0)*$C$14</f>
        <v>5419.7134941422364</v>
      </c>
      <c r="H1515" s="117"/>
      <c r="I1515" s="112"/>
      <c r="J1515" s="113">
        <f>+VLOOKUP(C1515,'[8]Resumen Peso'!$B$1:$D$65536,3,0)</f>
        <v>3365.0420608984996</v>
      </c>
      <c r="N1515" s="83"/>
      <c r="O1515" s="83"/>
      <c r="P1515" s="83"/>
      <c r="Q1515" s="83"/>
      <c r="R1515" s="83"/>
    </row>
    <row r="1516" spans="1:18" x14ac:dyDescent="0.2">
      <c r="A1516" s="104"/>
      <c r="B1516" s="105">
        <f t="shared" si="23"/>
        <v>1500</v>
      </c>
      <c r="C1516" s="106" t="s">
        <v>1543</v>
      </c>
      <c r="D1516" s="107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108" t="s">
        <v>44</v>
      </c>
      <c r="F1516" s="109">
        <v>0</v>
      </c>
      <c r="G1516" s="110">
        <f>VLOOKUP(C1516,'[8]Resumen Peso'!$B$1:$D$65536,3,0)*$C$14</f>
        <v>6200.9334572618382</v>
      </c>
      <c r="H1516" s="117"/>
      <c r="I1516" s="112"/>
      <c r="J1516" s="113">
        <f>+VLOOKUP(C1516,'[8]Resumen Peso'!$B$1:$D$65536,3,0)</f>
        <v>3850.0931687757607</v>
      </c>
      <c r="N1516" s="83"/>
      <c r="O1516" s="83"/>
      <c r="P1516" s="83"/>
      <c r="Q1516" s="83"/>
      <c r="R1516" s="83"/>
    </row>
    <row r="1517" spans="1:18" x14ac:dyDescent="0.2">
      <c r="A1517" s="104"/>
      <c r="B1517" s="105">
        <f t="shared" si="23"/>
        <v>1501</v>
      </c>
      <c r="C1517" s="106" t="s">
        <v>1544</v>
      </c>
      <c r="D1517" s="107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108" t="s">
        <v>44</v>
      </c>
      <c r="F1517" s="109">
        <v>0</v>
      </c>
      <c r="G1517" s="110">
        <f>VLOOKUP(C1517,'[8]Resumen Peso'!$B$1:$D$65536,3,0)*$C$14</f>
        <v>6975.1782421393</v>
      </c>
      <c r="H1517" s="117"/>
      <c r="I1517" s="112"/>
      <c r="J1517" s="113">
        <f>+VLOOKUP(C1517,'[8]Resumen Peso'!$B$1:$D$65536,3,0)</f>
        <v>4330.813463189832</v>
      </c>
      <c r="N1517" s="83"/>
      <c r="O1517" s="83"/>
      <c r="P1517" s="83"/>
      <c r="Q1517" s="83"/>
      <c r="R1517" s="83"/>
    </row>
    <row r="1518" spans="1:18" x14ac:dyDescent="0.2">
      <c r="A1518" s="104"/>
      <c r="B1518" s="105">
        <f t="shared" si="23"/>
        <v>1502</v>
      </c>
      <c r="C1518" s="106" t="s">
        <v>1545</v>
      </c>
      <c r="D1518" s="107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108" t="s">
        <v>44</v>
      </c>
      <c r="F1518" s="109">
        <v>0</v>
      </c>
      <c r="G1518" s="110">
        <f>VLOOKUP(C1518,'[8]Resumen Peso'!$B$1:$D$65536,3,0)*$C$14</f>
        <v>7742.4478487746237</v>
      </c>
      <c r="H1518" s="117"/>
      <c r="I1518" s="112"/>
      <c r="J1518" s="113">
        <f>+VLOOKUP(C1518,'[8]Resumen Peso'!$B$1:$D$65536,3,0)</f>
        <v>4807.202944140714</v>
      </c>
      <c r="N1518" s="83"/>
      <c r="O1518" s="83"/>
      <c r="P1518" s="83"/>
      <c r="Q1518" s="83"/>
      <c r="R1518" s="83"/>
    </row>
    <row r="1519" spans="1:18" x14ac:dyDescent="0.2">
      <c r="A1519" s="104"/>
      <c r="B1519" s="105">
        <f t="shared" si="23"/>
        <v>1503</v>
      </c>
      <c r="C1519" s="106" t="s">
        <v>1546</v>
      </c>
      <c r="D1519" s="107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108" t="s">
        <v>44</v>
      </c>
      <c r="F1519" s="109">
        <v>0</v>
      </c>
      <c r="G1519" s="110">
        <f>VLOOKUP(C1519,'[8]Resumen Peso'!$B$1:$D$65536,3,0)*$C$14</f>
        <v>8509.7174554099456</v>
      </c>
      <c r="H1519" s="117"/>
      <c r="I1519" s="112"/>
      <c r="J1519" s="113">
        <f>+VLOOKUP(C1519,'[8]Resumen Peso'!$B$1:$D$65536,3,0)</f>
        <v>5283.592425091595</v>
      </c>
      <c r="N1519" s="83"/>
      <c r="O1519" s="83"/>
      <c r="P1519" s="83"/>
      <c r="Q1519" s="83"/>
      <c r="R1519" s="83"/>
    </row>
    <row r="1520" spans="1:18" x14ac:dyDescent="0.2">
      <c r="A1520" s="104"/>
      <c r="B1520" s="105">
        <f t="shared" si="23"/>
        <v>1504</v>
      </c>
      <c r="C1520" s="106" t="s">
        <v>1547</v>
      </c>
      <c r="D1520" s="107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108" t="s">
        <v>44</v>
      </c>
      <c r="F1520" s="109">
        <v>0</v>
      </c>
      <c r="G1520" s="110">
        <f>VLOOKUP(C1520,'[8]Resumen Peso'!$B$1:$D$65536,3,0)*$C$14</f>
        <v>9540.0768349822793</v>
      </c>
      <c r="H1520" s="117"/>
      <c r="I1520" s="112"/>
      <c r="J1520" s="113">
        <f>+VLOOKUP(C1520,'[8]Resumen Peso'!$B$1:$D$65536,3,0)</f>
        <v>5923.3315282470703</v>
      </c>
      <c r="N1520" s="83"/>
      <c r="O1520" s="83"/>
      <c r="P1520" s="83"/>
      <c r="Q1520" s="83"/>
      <c r="R1520" s="83"/>
    </row>
    <row r="1521" spans="1:18" x14ac:dyDescent="0.2">
      <c r="A1521" s="104"/>
      <c r="B1521" s="105">
        <f t="shared" si="23"/>
        <v>1505</v>
      </c>
      <c r="C1521" s="106" t="s">
        <v>1548</v>
      </c>
      <c r="D1521" s="107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108" t="s">
        <v>44</v>
      </c>
      <c r="F1521" s="109">
        <v>0</v>
      </c>
      <c r="G1521" s="110">
        <f>VLOOKUP(C1521,'[8]Resumen Peso'!$B$1:$D$65536,3,0)*$C$14</f>
        <v>10588.320571567458</v>
      </c>
      <c r="H1521" s="117"/>
      <c r="I1521" s="112"/>
      <c r="J1521" s="113">
        <f>+VLOOKUP(C1521,'[8]Resumen Peso'!$B$1:$D$65536,3,0)</f>
        <v>6574.1748371221647</v>
      </c>
      <c r="N1521" s="83"/>
      <c r="O1521" s="83"/>
      <c r="P1521" s="83"/>
      <c r="Q1521" s="83"/>
      <c r="R1521" s="83"/>
    </row>
    <row r="1522" spans="1:18" x14ac:dyDescent="0.2">
      <c r="A1522" s="104"/>
      <c r="B1522" s="105">
        <f t="shared" si="23"/>
        <v>1506</v>
      </c>
      <c r="C1522" s="106" t="s">
        <v>1549</v>
      </c>
      <c r="D1522" s="107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108" t="s">
        <v>44</v>
      </c>
      <c r="F1522" s="109">
        <v>0</v>
      </c>
      <c r="G1522" s="110">
        <f>VLOOKUP(C1522,'[8]Resumen Peso'!$B$1:$D$65536,3,0)*$C$14</f>
        <v>11636.564308152636</v>
      </c>
      <c r="H1522" s="117"/>
      <c r="I1522" s="112"/>
      <c r="J1522" s="113">
        <f>+VLOOKUP(C1522,'[8]Resumen Peso'!$B$1:$D$65536,3,0)</f>
        <v>7225.0181459972591</v>
      </c>
      <c r="N1522" s="83"/>
      <c r="O1522" s="83"/>
      <c r="P1522" s="83"/>
      <c r="Q1522" s="83"/>
      <c r="R1522" s="83"/>
    </row>
    <row r="1523" spans="1:18" x14ac:dyDescent="0.2">
      <c r="A1523" s="104"/>
      <c r="B1523" s="105">
        <f t="shared" si="23"/>
        <v>1507</v>
      </c>
      <c r="C1523" s="106" t="s">
        <v>1550</v>
      </c>
      <c r="D1523" s="107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108" t="s">
        <v>44</v>
      </c>
      <c r="F1523" s="109">
        <v>0</v>
      </c>
      <c r="G1523" s="110">
        <f>VLOOKUP(C1523,'[8]Resumen Peso'!$B$1:$D$65536,3,0)*$C$14</f>
        <v>12874.254276404301</v>
      </c>
      <c r="H1523" s="117"/>
      <c r="I1523" s="112"/>
      <c r="J1523" s="113">
        <f>+VLOOKUP(C1523,'[8]Resumen Peso'!$B$1:$D$65536,3,0)</f>
        <v>7993.4865910581439</v>
      </c>
      <c r="N1523" s="83"/>
      <c r="O1523" s="83"/>
      <c r="P1523" s="83"/>
      <c r="Q1523" s="83"/>
      <c r="R1523" s="83"/>
    </row>
    <row r="1524" spans="1:18" x14ac:dyDescent="0.2">
      <c r="A1524" s="104"/>
      <c r="B1524" s="105">
        <f t="shared" si="23"/>
        <v>1508</v>
      </c>
      <c r="C1524" s="106" t="s">
        <v>1551</v>
      </c>
      <c r="D1524" s="107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108" t="s">
        <v>44</v>
      </c>
      <c r="F1524" s="109">
        <v>0</v>
      </c>
      <c r="G1524" s="110">
        <f>VLOOKUP(C1524,'[8]Resumen Peso'!$B$1:$D$65536,3,0)*$C$14</f>
        <v>14336.586053902338</v>
      </c>
      <c r="H1524" s="117"/>
      <c r="I1524" s="112"/>
      <c r="J1524" s="113">
        <f>+VLOOKUP(C1524,'[8]Resumen Peso'!$B$1:$D$65536,3,0)</f>
        <v>8901.4327294634113</v>
      </c>
      <c r="N1524" s="83"/>
      <c r="O1524" s="83"/>
      <c r="P1524" s="83"/>
      <c r="Q1524" s="83"/>
      <c r="R1524" s="83"/>
    </row>
    <row r="1525" spans="1:18" x14ac:dyDescent="0.2">
      <c r="A1525" s="104"/>
      <c r="B1525" s="105">
        <f t="shared" si="23"/>
        <v>1509</v>
      </c>
      <c r="C1525" s="106" t="s">
        <v>1552</v>
      </c>
      <c r="D1525" s="107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108" t="s">
        <v>44</v>
      </c>
      <c r="F1525" s="109">
        <v>0</v>
      </c>
      <c r="G1525" s="110">
        <f>VLOOKUP(C1525,'[8]Resumen Peso'!$B$1:$D$65536,3,0)*$C$14</f>
        <v>16056.976380370619</v>
      </c>
      <c r="H1525" s="117"/>
      <c r="I1525" s="112"/>
      <c r="J1525" s="113">
        <f>+VLOOKUP(C1525,'[8]Resumen Peso'!$B$1:$D$65536,3,0)</f>
        <v>9969.6046569990212</v>
      </c>
      <c r="N1525" s="83"/>
      <c r="O1525" s="83"/>
      <c r="P1525" s="83"/>
      <c r="Q1525" s="83"/>
      <c r="R1525" s="83"/>
    </row>
    <row r="1526" spans="1:18" x14ac:dyDescent="0.2">
      <c r="A1526" s="104"/>
      <c r="B1526" s="105">
        <f t="shared" si="23"/>
        <v>1510</v>
      </c>
      <c r="C1526" s="106" t="s">
        <v>1553</v>
      </c>
      <c r="D1526" s="107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108" t="s">
        <v>44</v>
      </c>
      <c r="F1526" s="109">
        <v>0</v>
      </c>
      <c r="G1526" s="110">
        <f>VLOOKUP(C1526,'[8]Resumen Peso'!$B$1:$D$65536,3,0)*$C$14</f>
        <v>16576.43390286166</v>
      </c>
      <c r="H1526" s="117"/>
      <c r="I1526" s="112"/>
      <c r="J1526" s="113">
        <f>+VLOOKUP(C1526,'[8]Resumen Peso'!$B$1:$D$65536,3,0)</f>
        <v>10292.130269085666</v>
      </c>
      <c r="N1526" s="83"/>
      <c r="O1526" s="83"/>
      <c r="P1526" s="83"/>
      <c r="Q1526" s="83"/>
      <c r="R1526" s="83"/>
    </row>
    <row r="1527" spans="1:18" x14ac:dyDescent="0.2">
      <c r="A1527" s="104"/>
      <c r="B1527" s="105">
        <f t="shared" si="23"/>
        <v>1511</v>
      </c>
      <c r="C1527" s="106" t="s">
        <v>1554</v>
      </c>
      <c r="D1527" s="107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108" t="s">
        <v>44</v>
      </c>
      <c r="F1527" s="109">
        <v>0</v>
      </c>
      <c r="G1527" s="110">
        <f>VLOOKUP(C1527,'[8]Resumen Peso'!$B$1:$D$65536,3,0)*$C$14</f>
        <v>18479.859423480109</v>
      </c>
      <c r="H1527" s="117"/>
      <c r="I1527" s="112"/>
      <c r="J1527" s="113">
        <f>+VLOOKUP(C1527,'[8]Resumen Peso'!$B$1:$D$65536,3,0)</f>
        <v>11473.946788278336</v>
      </c>
      <c r="N1527" s="83"/>
      <c r="O1527" s="83"/>
      <c r="P1527" s="83"/>
      <c r="Q1527" s="83"/>
      <c r="R1527" s="83"/>
    </row>
    <row r="1528" spans="1:18" x14ac:dyDescent="0.2">
      <c r="A1528" s="104"/>
      <c r="B1528" s="105">
        <f t="shared" si="23"/>
        <v>1512</v>
      </c>
      <c r="C1528" s="106" t="s">
        <v>1555</v>
      </c>
      <c r="D1528" s="107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108" t="s">
        <v>44</v>
      </c>
      <c r="F1528" s="109">
        <v>0</v>
      </c>
      <c r="G1528" s="110">
        <f>VLOOKUP(C1528,'[8]Resumen Peso'!$B$1:$D$65536,3,0)*$C$14</f>
        <v>20383.284944098563</v>
      </c>
      <c r="H1528" s="117"/>
      <c r="I1528" s="112"/>
      <c r="J1528" s="113">
        <f>+VLOOKUP(C1528,'[8]Resumen Peso'!$B$1:$D$65536,3,0)</f>
        <v>12655.763307471005</v>
      </c>
      <c r="N1528" s="83"/>
      <c r="O1528" s="83"/>
      <c r="P1528" s="83"/>
      <c r="Q1528" s="83"/>
      <c r="R1528" s="83"/>
    </row>
    <row r="1529" spans="1:18" x14ac:dyDescent="0.2">
      <c r="A1529" s="104"/>
      <c r="B1529" s="105">
        <f t="shared" si="23"/>
        <v>1513</v>
      </c>
      <c r="C1529" s="106" t="s">
        <v>1556</v>
      </c>
      <c r="D1529" s="107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108" t="s">
        <v>44</v>
      </c>
      <c r="F1529" s="109">
        <v>0</v>
      </c>
      <c r="G1529" s="110">
        <f>VLOOKUP(C1529,'[8]Resumen Peso'!$B$1:$D$65536,3,0)*$C$14</f>
        <v>5157.3301630605747</v>
      </c>
      <c r="H1529" s="117"/>
      <c r="I1529" s="112"/>
      <c r="J1529" s="113">
        <f>+VLOOKUP(C1529,'[8]Resumen Peso'!$B$1:$D$65536,3,0)</f>
        <v>3202.1310608755753</v>
      </c>
      <c r="N1529" s="83"/>
      <c r="O1529" s="83"/>
      <c r="P1529" s="83"/>
      <c r="Q1529" s="83"/>
      <c r="R1529" s="83"/>
    </row>
    <row r="1530" spans="1:18" x14ac:dyDescent="0.2">
      <c r="A1530" s="104"/>
      <c r="B1530" s="105">
        <f t="shared" si="23"/>
        <v>1514</v>
      </c>
      <c r="C1530" s="106" t="s">
        <v>1557</v>
      </c>
      <c r="D1530" s="107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108" t="s">
        <v>44</v>
      </c>
      <c r="F1530" s="109">
        <v>0</v>
      </c>
      <c r="G1530" s="110">
        <f>VLOOKUP(C1530,'[8]Resumen Peso'!$B$1:$D$65536,3,0)*$C$14</f>
        <v>5900.7291054837206</v>
      </c>
      <c r="H1530" s="117"/>
      <c r="I1530" s="112"/>
      <c r="J1530" s="113">
        <f>+VLOOKUP(C1530,'[8]Resumen Peso'!$B$1:$D$65536,3,0)</f>
        <v>3663.6995020828654</v>
      </c>
      <c r="N1530" s="83"/>
      <c r="O1530" s="83"/>
      <c r="P1530" s="83"/>
      <c r="Q1530" s="83"/>
      <c r="R1530" s="83"/>
    </row>
    <row r="1531" spans="1:18" x14ac:dyDescent="0.2">
      <c r="A1531" s="104"/>
      <c r="B1531" s="105">
        <f t="shared" si="23"/>
        <v>1515</v>
      </c>
      <c r="C1531" s="106" t="s">
        <v>1558</v>
      </c>
      <c r="D1531" s="107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108" t="s">
        <v>44</v>
      </c>
      <c r="F1531" s="109">
        <v>0</v>
      </c>
      <c r="G1531" s="110">
        <f>VLOOKUP(C1531,'[8]Resumen Peso'!$B$1:$D$65536,3,0)*$C$14</f>
        <v>6637.4905573495171</v>
      </c>
      <c r="H1531" s="117"/>
      <c r="I1531" s="112"/>
      <c r="J1531" s="113">
        <f>+VLOOKUP(C1531,'[8]Resumen Peso'!$B$1:$D$65536,3,0)</f>
        <v>4121.1467964936619</v>
      </c>
      <c r="N1531" s="83"/>
      <c r="O1531" s="83"/>
      <c r="P1531" s="83"/>
      <c r="Q1531" s="83"/>
      <c r="R1531" s="83"/>
    </row>
    <row r="1532" spans="1:18" x14ac:dyDescent="0.2">
      <c r="A1532" s="104"/>
      <c r="B1532" s="105">
        <f t="shared" si="23"/>
        <v>1516</v>
      </c>
      <c r="C1532" s="106" t="s">
        <v>1559</v>
      </c>
      <c r="D1532" s="107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108" t="s">
        <v>44</v>
      </c>
      <c r="F1532" s="109">
        <v>0</v>
      </c>
      <c r="G1532" s="110">
        <f>VLOOKUP(C1532,'[8]Resumen Peso'!$B$1:$D$65536,3,0)*$C$14</f>
        <v>7367.6145186579643</v>
      </c>
      <c r="H1532" s="117"/>
      <c r="I1532" s="112"/>
      <c r="J1532" s="113">
        <f>+VLOOKUP(C1532,'[8]Resumen Peso'!$B$1:$D$65536,3,0)</f>
        <v>4574.4729441079653</v>
      </c>
      <c r="N1532" s="83"/>
      <c r="O1532" s="83"/>
      <c r="P1532" s="83"/>
      <c r="Q1532" s="83"/>
      <c r="R1532" s="83"/>
    </row>
    <row r="1533" spans="1:18" x14ac:dyDescent="0.2">
      <c r="A1533" s="104"/>
      <c r="B1533" s="105">
        <f t="shared" si="23"/>
        <v>1517</v>
      </c>
      <c r="C1533" s="106" t="s">
        <v>1560</v>
      </c>
      <c r="D1533" s="107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108" t="s">
        <v>44</v>
      </c>
      <c r="F1533" s="109">
        <v>0</v>
      </c>
      <c r="G1533" s="110">
        <f>VLOOKUP(C1533,'[8]Resumen Peso'!$B$1:$D$65536,3,0)*$C$14</f>
        <v>8097.7384799664114</v>
      </c>
      <c r="H1533" s="117"/>
      <c r="I1533" s="112"/>
      <c r="J1533" s="113">
        <f>+VLOOKUP(C1533,'[8]Resumen Peso'!$B$1:$D$65536,3,0)</f>
        <v>5027.7990917222678</v>
      </c>
      <c r="N1533" s="83"/>
      <c r="O1533" s="83"/>
      <c r="P1533" s="83"/>
      <c r="Q1533" s="83"/>
      <c r="R1533" s="83"/>
    </row>
    <row r="1534" spans="1:18" x14ac:dyDescent="0.2">
      <c r="A1534" s="104"/>
      <c r="B1534" s="105">
        <f t="shared" si="23"/>
        <v>1518</v>
      </c>
      <c r="C1534" s="106" t="s">
        <v>1561</v>
      </c>
      <c r="D1534" s="107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108" t="s">
        <v>44</v>
      </c>
      <c r="F1534" s="109">
        <v>0</v>
      </c>
      <c r="G1534" s="110">
        <f>VLOOKUP(C1534,'[8]Resumen Peso'!$B$1:$D$65536,3,0)*$C$14</f>
        <v>9078.2153101169661</v>
      </c>
      <c r="H1534" s="117"/>
      <c r="I1534" s="112"/>
      <c r="J1534" s="113">
        <f>+VLOOKUP(C1534,'[8]Resumen Peso'!$B$1:$D$65536,3,0)</f>
        <v>5636.5666542067183</v>
      </c>
      <c r="N1534" s="83"/>
      <c r="O1534" s="83"/>
      <c r="P1534" s="83"/>
      <c r="Q1534" s="83"/>
      <c r="R1534" s="83"/>
    </row>
    <row r="1535" spans="1:18" x14ac:dyDescent="0.2">
      <c r="A1535" s="104"/>
      <c r="B1535" s="105">
        <f t="shared" si="23"/>
        <v>1519</v>
      </c>
      <c r="C1535" s="106" t="s">
        <v>1562</v>
      </c>
      <c r="D1535" s="107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108" t="s">
        <v>44</v>
      </c>
      <c r="F1535" s="109">
        <v>0</v>
      </c>
      <c r="G1535" s="110">
        <f>VLOOKUP(C1535,'[8]Resumen Peso'!$B$1:$D$65536,3,0)*$C$14</f>
        <v>10075.710666056568</v>
      </c>
      <c r="H1535" s="117"/>
      <c r="I1535" s="112"/>
      <c r="J1535" s="113">
        <f>+VLOOKUP(C1535,'[8]Resumen Peso'!$B$1:$D$65536,3,0)</f>
        <v>6255.900837077379</v>
      </c>
      <c r="N1535" s="83"/>
      <c r="O1535" s="83"/>
      <c r="P1535" s="83"/>
      <c r="Q1535" s="83"/>
      <c r="R1535" s="83"/>
    </row>
    <row r="1536" spans="1:18" x14ac:dyDescent="0.2">
      <c r="A1536" s="104"/>
      <c r="B1536" s="105">
        <f t="shared" si="23"/>
        <v>1520</v>
      </c>
      <c r="C1536" s="106" t="s">
        <v>1563</v>
      </c>
      <c r="D1536" s="107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108" t="s">
        <v>44</v>
      </c>
      <c r="F1536" s="109">
        <v>0</v>
      </c>
      <c r="G1536" s="110">
        <f>VLOOKUP(C1536,'[8]Resumen Peso'!$B$1:$D$65536,3,0)*$C$14</f>
        <v>11073.206021996168</v>
      </c>
      <c r="H1536" s="117"/>
      <c r="I1536" s="112"/>
      <c r="J1536" s="113">
        <f>+VLOOKUP(C1536,'[8]Resumen Peso'!$B$1:$D$65536,3,0)</f>
        <v>6875.2350199480397</v>
      </c>
      <c r="N1536" s="83"/>
      <c r="O1536" s="83"/>
      <c r="P1536" s="83"/>
      <c r="Q1536" s="83"/>
      <c r="R1536" s="83"/>
    </row>
    <row r="1537" spans="1:18" x14ac:dyDescent="0.2">
      <c r="A1537" s="104"/>
      <c r="B1537" s="105">
        <f t="shared" si="23"/>
        <v>1521</v>
      </c>
      <c r="C1537" s="106" t="s">
        <v>1564</v>
      </c>
      <c r="D1537" s="107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108" t="s">
        <v>44</v>
      </c>
      <c r="F1537" s="109">
        <v>0</v>
      </c>
      <c r="G1537" s="110">
        <f>VLOOKUP(C1537,'[8]Resumen Peso'!$B$1:$D$65536,3,0)*$C$14</f>
        <v>12250.975993172853</v>
      </c>
      <c r="H1537" s="117"/>
      <c r="I1537" s="112"/>
      <c r="J1537" s="113">
        <f>+VLOOKUP(C1537,'[8]Resumen Peso'!$B$1:$D$65536,3,0)</f>
        <v>7606.4997805956891</v>
      </c>
      <c r="N1537" s="83"/>
      <c r="O1537" s="83"/>
      <c r="P1537" s="83"/>
      <c r="Q1537" s="83"/>
      <c r="R1537" s="83"/>
    </row>
    <row r="1538" spans="1:18" x14ac:dyDescent="0.2">
      <c r="A1538" s="104"/>
      <c r="B1538" s="105">
        <f t="shared" si="23"/>
        <v>1522</v>
      </c>
      <c r="C1538" s="106" t="s">
        <v>1565</v>
      </c>
      <c r="D1538" s="107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108" t="s">
        <v>44</v>
      </c>
      <c r="F1538" s="109">
        <v>0</v>
      </c>
      <c r="G1538" s="110">
        <f>VLOOKUP(C1538,'[8]Resumen Peso'!$B$1:$D$65536,3,0)*$C$14</f>
        <v>13642.512241840594</v>
      </c>
      <c r="H1538" s="117"/>
      <c r="I1538" s="112"/>
      <c r="J1538" s="113">
        <f>+VLOOKUP(C1538,'[8]Resumen Peso'!$B$1:$D$65536,3,0)</f>
        <v>8470.4897334027719</v>
      </c>
      <c r="N1538" s="83"/>
      <c r="O1538" s="83"/>
      <c r="P1538" s="83"/>
      <c r="Q1538" s="83"/>
      <c r="R1538" s="83"/>
    </row>
    <row r="1539" spans="1:18" x14ac:dyDescent="0.2">
      <c r="A1539" s="104"/>
      <c r="B1539" s="105">
        <f t="shared" si="23"/>
        <v>1523</v>
      </c>
      <c r="C1539" s="106" t="s">
        <v>1566</v>
      </c>
      <c r="D1539" s="107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108" t="s">
        <v>44</v>
      </c>
      <c r="F1539" s="109">
        <v>0</v>
      </c>
      <c r="G1539" s="110">
        <f>VLOOKUP(C1539,'[8]Resumen Peso'!$B$1:$D$65536,3,0)*$C$14</f>
        <v>15279.613710861466</v>
      </c>
      <c r="H1539" s="117"/>
      <c r="I1539" s="112"/>
      <c r="J1539" s="113">
        <f>+VLOOKUP(C1539,'[8]Resumen Peso'!$B$1:$D$65536,3,0)</f>
        <v>9486.9485014111051</v>
      </c>
      <c r="N1539" s="83"/>
      <c r="O1539" s="83"/>
      <c r="P1539" s="83"/>
      <c r="Q1539" s="83"/>
      <c r="R1539" s="83"/>
    </row>
    <row r="1540" spans="1:18" x14ac:dyDescent="0.2">
      <c r="A1540" s="104"/>
      <c r="B1540" s="105">
        <f t="shared" si="23"/>
        <v>1524</v>
      </c>
      <c r="C1540" s="106" t="s">
        <v>1567</v>
      </c>
      <c r="D1540" s="107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108" t="s">
        <v>44</v>
      </c>
      <c r="F1540" s="109">
        <v>0</v>
      </c>
      <c r="G1540" s="110">
        <f>VLOOKUP(C1540,'[8]Resumen Peso'!$B$1:$D$65536,3,0)*$C$14</f>
        <v>15773.922856920073</v>
      </c>
      <c r="H1540" s="117"/>
      <c r="I1540" s="112"/>
      <c r="J1540" s="113">
        <f>+VLOOKUP(C1540,'[8]Resumen Peso'!$B$1:$D$65536,3,0)</f>
        <v>9793.8597559214868</v>
      </c>
      <c r="N1540" s="83"/>
      <c r="O1540" s="83"/>
      <c r="P1540" s="83"/>
      <c r="Q1540" s="83"/>
      <c r="R1540" s="83"/>
    </row>
    <row r="1541" spans="1:18" x14ac:dyDescent="0.2">
      <c r="A1541" s="104"/>
      <c r="B1541" s="105">
        <f t="shared" si="23"/>
        <v>1525</v>
      </c>
      <c r="C1541" s="106" t="s">
        <v>1568</v>
      </c>
      <c r="D1541" s="107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108" t="s">
        <v>44</v>
      </c>
      <c r="F1541" s="109">
        <v>0</v>
      </c>
      <c r="G1541" s="110">
        <f>VLOOKUP(C1541,'[8]Resumen Peso'!$B$1:$D$65536,3,0)*$C$14</f>
        <v>17585.198279732525</v>
      </c>
      <c r="H1541" s="117"/>
      <c r="I1541" s="112"/>
      <c r="J1541" s="113">
        <f>+VLOOKUP(C1541,'[8]Resumen Peso'!$B$1:$D$65536,3,0)</f>
        <v>10918.461266356173</v>
      </c>
      <c r="N1541" s="83"/>
      <c r="O1541" s="83"/>
      <c r="P1541" s="83"/>
      <c r="Q1541" s="83"/>
      <c r="R1541" s="83"/>
    </row>
    <row r="1542" spans="1:18" x14ac:dyDescent="0.2">
      <c r="A1542" s="104"/>
      <c r="B1542" s="105">
        <f t="shared" si="23"/>
        <v>1526</v>
      </c>
      <c r="C1542" s="106" t="s">
        <v>1569</v>
      </c>
      <c r="D1542" s="107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108" t="s">
        <v>44</v>
      </c>
      <c r="F1542" s="109">
        <v>0</v>
      </c>
      <c r="G1542" s="110">
        <f>VLOOKUP(C1542,'[8]Resumen Peso'!$B$1:$D$65536,3,0)*$C$14</f>
        <v>19396.473702544976</v>
      </c>
      <c r="H1542" s="117"/>
      <c r="I1542" s="112"/>
      <c r="J1542" s="113">
        <f>+VLOOKUP(C1542,'[8]Resumen Peso'!$B$1:$D$65536,3,0)</f>
        <v>12043.062776790859</v>
      </c>
      <c r="N1542" s="83"/>
      <c r="O1542" s="83"/>
      <c r="P1542" s="83"/>
      <c r="Q1542" s="83"/>
      <c r="R1542" s="83"/>
    </row>
    <row r="1543" spans="1:18" x14ac:dyDescent="0.2">
      <c r="A1543" s="104"/>
      <c r="B1543" s="105">
        <f t="shared" si="23"/>
        <v>1527</v>
      </c>
      <c r="C1543" s="106" t="s">
        <v>1570</v>
      </c>
      <c r="D1543" s="107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108" t="s">
        <v>44</v>
      </c>
      <c r="F1543" s="109">
        <v>0</v>
      </c>
      <c r="G1543" s="110">
        <f>VLOOKUP(C1543,'[8]Resumen Peso'!$B$1:$D$65536,3,0)*$C$14</f>
        <v>7796.8161337025895</v>
      </c>
      <c r="H1543" s="117"/>
      <c r="I1543" s="112"/>
      <c r="J1543" s="113">
        <f>+VLOOKUP(C1543,'[8]Resumen Peso'!$B$1:$D$65536,3,0)</f>
        <v>4840.9596299432487</v>
      </c>
      <c r="N1543" s="83"/>
      <c r="O1543" s="83"/>
      <c r="P1543" s="83"/>
      <c r="Q1543" s="83"/>
      <c r="R1543" s="83"/>
    </row>
    <row r="1544" spans="1:18" x14ac:dyDescent="0.2">
      <c r="A1544" s="104"/>
      <c r="B1544" s="105">
        <f t="shared" si="23"/>
        <v>1528</v>
      </c>
      <c r="C1544" s="106" t="s">
        <v>1571</v>
      </c>
      <c r="D1544" s="107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108" t="s">
        <v>44</v>
      </c>
      <c r="F1544" s="109">
        <v>0</v>
      </c>
      <c r="G1544" s="110">
        <f>VLOOKUP(C1544,'[8]Resumen Peso'!$B$1:$D$65536,3,0)*$C$14</f>
        <v>8920.6815223444046</v>
      </c>
      <c r="H1544" s="117"/>
      <c r="I1544" s="112"/>
      <c r="J1544" s="113">
        <f>+VLOOKUP(C1544,'[8]Resumen Peso'!$B$1:$D$65536,3,0)</f>
        <v>5538.7556126377713</v>
      </c>
      <c r="N1544" s="83"/>
      <c r="O1544" s="83"/>
      <c r="P1544" s="83"/>
      <c r="Q1544" s="83"/>
      <c r="R1544" s="83"/>
    </row>
    <row r="1545" spans="1:18" x14ac:dyDescent="0.2">
      <c r="A1545" s="104"/>
      <c r="B1545" s="105">
        <f t="shared" si="23"/>
        <v>1529</v>
      </c>
      <c r="C1545" s="106" t="s">
        <v>1572</v>
      </c>
      <c r="D1545" s="107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108" t="s">
        <v>44</v>
      </c>
      <c r="F1545" s="109">
        <v>0</v>
      </c>
      <c r="G1545" s="110">
        <f>VLOOKUP(C1545,'[8]Resumen Peso'!$B$1:$D$65536,3,0)*$C$14</f>
        <v>10034.512398587631</v>
      </c>
      <c r="H1545" s="117"/>
      <c r="I1545" s="112"/>
      <c r="J1545" s="113">
        <f>+VLOOKUP(C1545,'[8]Resumen Peso'!$B$1:$D$65536,3,0)</f>
        <v>6230.3212740582348</v>
      </c>
      <c r="N1545" s="83"/>
      <c r="O1545" s="83"/>
      <c r="P1545" s="83"/>
      <c r="Q1545" s="83"/>
      <c r="R1545" s="83"/>
    </row>
    <row r="1546" spans="1:18" x14ac:dyDescent="0.2">
      <c r="A1546" s="104"/>
      <c r="B1546" s="105">
        <f t="shared" si="23"/>
        <v>1530</v>
      </c>
      <c r="C1546" s="106" t="s">
        <v>1573</v>
      </c>
      <c r="D1546" s="107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108" t="s">
        <v>44</v>
      </c>
      <c r="F1546" s="109">
        <v>0</v>
      </c>
      <c r="G1546" s="110">
        <f>VLOOKUP(C1546,'[8]Resumen Peso'!$B$1:$D$65536,3,0)*$C$14</f>
        <v>11138.308762432271</v>
      </c>
      <c r="H1546" s="117"/>
      <c r="I1546" s="112"/>
      <c r="J1546" s="113">
        <f>+VLOOKUP(C1546,'[8]Resumen Peso'!$B$1:$D$65536,3,0)</f>
        <v>6915.6566142046413</v>
      </c>
      <c r="N1546" s="83"/>
      <c r="O1546" s="83"/>
      <c r="P1546" s="83"/>
      <c r="Q1546" s="83"/>
      <c r="R1546" s="83"/>
    </row>
    <row r="1547" spans="1:18" x14ac:dyDescent="0.2">
      <c r="A1547" s="104"/>
      <c r="B1547" s="105">
        <f t="shared" si="23"/>
        <v>1531</v>
      </c>
      <c r="C1547" s="106" t="s">
        <v>1574</v>
      </c>
      <c r="D1547" s="107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108" t="s">
        <v>44</v>
      </c>
      <c r="F1547" s="109">
        <v>0</v>
      </c>
      <c r="G1547" s="110">
        <f>VLOOKUP(C1547,'[8]Resumen Peso'!$B$1:$D$65536,3,0)*$C$14</f>
        <v>12242.105126276909</v>
      </c>
      <c r="H1547" s="117"/>
      <c r="I1547" s="112"/>
      <c r="J1547" s="113">
        <f>+VLOOKUP(C1547,'[8]Resumen Peso'!$B$1:$D$65536,3,0)</f>
        <v>7600.9919543510459</v>
      </c>
      <c r="N1547" s="83"/>
      <c r="O1547" s="83"/>
      <c r="P1547" s="83"/>
      <c r="Q1547" s="83"/>
      <c r="R1547" s="83"/>
    </row>
    <row r="1548" spans="1:18" x14ac:dyDescent="0.2">
      <c r="A1548" s="104"/>
      <c r="B1548" s="105">
        <f t="shared" si="23"/>
        <v>1532</v>
      </c>
      <c r="C1548" s="106" t="s">
        <v>1575</v>
      </c>
      <c r="D1548" s="107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108" t="s">
        <v>44</v>
      </c>
      <c r="F1548" s="109">
        <v>0</v>
      </c>
      <c r="G1548" s="110">
        <f>VLOOKUP(C1548,'[8]Resumen Peso'!$B$1:$D$65536,3,0)*$C$14</f>
        <v>13724.383228771479</v>
      </c>
      <c r="H1548" s="117"/>
      <c r="I1548" s="112"/>
      <c r="J1548" s="113">
        <f>+VLOOKUP(C1548,'[8]Resumen Peso'!$B$1:$D$65536,3,0)</f>
        <v>8521.322552312382</v>
      </c>
      <c r="N1548" s="83"/>
      <c r="O1548" s="83"/>
      <c r="P1548" s="83"/>
      <c r="Q1548" s="83"/>
      <c r="R1548" s="83"/>
    </row>
    <row r="1549" spans="1:18" x14ac:dyDescent="0.2">
      <c r="A1549" s="104"/>
      <c r="B1549" s="105">
        <f t="shared" si="23"/>
        <v>1533</v>
      </c>
      <c r="C1549" s="106" t="s">
        <v>1576</v>
      </c>
      <c r="D1549" s="107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108" t="s">
        <v>44</v>
      </c>
      <c r="F1549" s="109">
        <v>0</v>
      </c>
      <c r="G1549" s="110">
        <f>VLOOKUP(C1549,'[8]Resumen Peso'!$B$1:$D$65536,3,0)*$C$14</f>
        <v>15232.389821056024</v>
      </c>
      <c r="H1549" s="117"/>
      <c r="I1549" s="112"/>
      <c r="J1549" s="113">
        <f>+VLOOKUP(C1549,'[8]Resumen Peso'!$B$1:$D$65536,3,0)</f>
        <v>9457.6276940204007</v>
      </c>
      <c r="N1549" s="83"/>
      <c r="O1549" s="83"/>
      <c r="P1549" s="83"/>
      <c r="Q1549" s="83"/>
      <c r="R1549" s="83"/>
    </row>
    <row r="1550" spans="1:18" x14ac:dyDescent="0.2">
      <c r="A1550" s="104"/>
      <c r="B1550" s="105">
        <f t="shared" si="23"/>
        <v>1534</v>
      </c>
      <c r="C1550" s="106" t="s">
        <v>1577</v>
      </c>
      <c r="D1550" s="107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108" t="s">
        <v>44</v>
      </c>
      <c r="F1550" s="109">
        <v>0</v>
      </c>
      <c r="G1550" s="110">
        <f>VLOOKUP(C1550,'[8]Resumen Peso'!$B$1:$D$65536,3,0)*$C$14</f>
        <v>16740.396413340568</v>
      </c>
      <c r="H1550" s="117"/>
      <c r="I1550" s="112"/>
      <c r="J1550" s="113">
        <f>+VLOOKUP(C1550,'[8]Resumen Peso'!$B$1:$D$65536,3,0)</f>
        <v>10393.932835728419</v>
      </c>
      <c r="N1550" s="83"/>
      <c r="O1550" s="83"/>
      <c r="P1550" s="83"/>
      <c r="Q1550" s="83"/>
      <c r="R1550" s="83"/>
    </row>
    <row r="1551" spans="1:18" x14ac:dyDescent="0.2">
      <c r="A1551" s="104"/>
      <c r="B1551" s="105">
        <f t="shared" si="23"/>
        <v>1535</v>
      </c>
      <c r="C1551" s="106" t="s">
        <v>1578</v>
      </c>
      <c r="D1551" s="107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108" t="s">
        <v>44</v>
      </c>
      <c r="F1551" s="109">
        <v>0</v>
      </c>
      <c r="G1551" s="110">
        <f>VLOOKUP(C1551,'[8]Resumen Peso'!$B$1:$D$65536,3,0)*$C$14</f>
        <v>18520.940924303453</v>
      </c>
      <c r="H1551" s="117"/>
      <c r="I1551" s="112"/>
      <c r="J1551" s="113">
        <f>+VLOOKUP(C1551,'[8]Resumen Peso'!$B$1:$D$65536,3,0)</f>
        <v>11499.453852137854</v>
      </c>
      <c r="N1551" s="83"/>
      <c r="O1551" s="83"/>
      <c r="P1551" s="83"/>
      <c r="Q1551" s="83"/>
      <c r="R1551" s="83"/>
    </row>
    <row r="1552" spans="1:18" x14ac:dyDescent="0.2">
      <c r="A1552" s="104"/>
      <c r="B1552" s="105">
        <f t="shared" si="23"/>
        <v>1536</v>
      </c>
      <c r="C1552" s="106" t="s">
        <v>1579</v>
      </c>
      <c r="D1552" s="107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108" t="s">
        <v>44</v>
      </c>
      <c r="F1552" s="109">
        <v>0</v>
      </c>
      <c r="G1552" s="110">
        <f>VLOOKUP(C1552,'[8]Resumen Peso'!$B$1:$D$65536,3,0)*$C$14</f>
        <v>20624.655817709856</v>
      </c>
      <c r="H1552" s="117"/>
      <c r="I1552" s="112"/>
      <c r="J1552" s="113">
        <f>+VLOOKUP(C1552,'[8]Resumen Peso'!$B$1:$D$65536,3,0)</f>
        <v>12805.627897703624</v>
      </c>
      <c r="N1552" s="83"/>
      <c r="O1552" s="83"/>
      <c r="P1552" s="83"/>
      <c r="Q1552" s="83"/>
      <c r="R1552" s="83"/>
    </row>
    <row r="1553" spans="1:18" x14ac:dyDescent="0.2">
      <c r="A1553" s="104"/>
      <c r="B1553" s="105">
        <f t="shared" si="23"/>
        <v>1537</v>
      </c>
      <c r="C1553" s="106" t="s">
        <v>1580</v>
      </c>
      <c r="D1553" s="107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108" t="s">
        <v>44</v>
      </c>
      <c r="F1553" s="109">
        <v>0</v>
      </c>
      <c r="G1553" s="110">
        <f>VLOOKUP(C1553,'[8]Resumen Peso'!$B$1:$D$65536,3,0)*$C$14</f>
        <v>23099.614515835045</v>
      </c>
      <c r="H1553" s="117"/>
      <c r="I1553" s="112"/>
      <c r="J1553" s="113">
        <f>+VLOOKUP(C1553,'[8]Resumen Peso'!$B$1:$D$65536,3,0)</f>
        <v>14342.30324542806</v>
      </c>
      <c r="N1553" s="83"/>
      <c r="O1553" s="83"/>
      <c r="P1553" s="83"/>
      <c r="Q1553" s="83"/>
      <c r="R1553" s="83"/>
    </row>
    <row r="1554" spans="1:18" x14ac:dyDescent="0.2">
      <c r="A1554" s="104"/>
      <c r="B1554" s="105">
        <f t="shared" ref="B1554:B1617" si="24">1+B1553</f>
        <v>1538</v>
      </c>
      <c r="C1554" s="106" t="s">
        <v>1581</v>
      </c>
      <c r="D1554" s="107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108" t="s">
        <v>44</v>
      </c>
      <c r="F1554" s="109">
        <v>0</v>
      </c>
      <c r="G1554" s="110">
        <f>VLOOKUP(C1554,'[8]Resumen Peso'!$B$1:$D$65536,3,0)*$C$14</f>
        <v>23846.907670078122</v>
      </c>
      <c r="H1554" s="117"/>
      <c r="I1554" s="112"/>
      <c r="J1554" s="113">
        <f>+VLOOKUP(C1554,'[8]Resumen Peso'!$B$1:$D$65536,3,0)</f>
        <v>14806.289561045554</v>
      </c>
      <c r="N1554" s="83"/>
      <c r="O1554" s="83"/>
      <c r="P1554" s="83"/>
      <c r="Q1554" s="83"/>
      <c r="R1554" s="83"/>
    </row>
    <row r="1555" spans="1:18" x14ac:dyDescent="0.2">
      <c r="A1555" s="104"/>
      <c r="B1555" s="105">
        <f t="shared" si="24"/>
        <v>1539</v>
      </c>
      <c r="C1555" s="106" t="s">
        <v>1582</v>
      </c>
      <c r="D1555" s="107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108" t="s">
        <v>44</v>
      </c>
      <c r="F1555" s="109">
        <v>0</v>
      </c>
      <c r="G1555" s="110">
        <f>VLOOKUP(C1555,'[8]Resumen Peso'!$B$1:$D$65536,3,0)*$C$14</f>
        <v>26585.181349028007</v>
      </c>
      <c r="H1555" s="117"/>
      <c r="I1555" s="112"/>
      <c r="J1555" s="113">
        <f>+VLOOKUP(C1555,'[8]Resumen Peso'!$B$1:$D$65536,3,0)</f>
        <v>16506.454360139971</v>
      </c>
      <c r="N1555" s="83"/>
      <c r="O1555" s="83"/>
      <c r="P1555" s="83"/>
      <c r="Q1555" s="83"/>
      <c r="R1555" s="83"/>
    </row>
    <row r="1556" spans="1:18" x14ac:dyDescent="0.2">
      <c r="A1556" s="104"/>
      <c r="B1556" s="105">
        <f t="shared" si="24"/>
        <v>1540</v>
      </c>
      <c r="C1556" s="106" t="s">
        <v>1583</v>
      </c>
      <c r="D1556" s="107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108" t="s">
        <v>44</v>
      </c>
      <c r="F1556" s="109">
        <v>0</v>
      </c>
      <c r="G1556" s="110">
        <f>VLOOKUP(C1556,'[8]Resumen Peso'!$B$1:$D$65536,3,0)*$C$14</f>
        <v>29323.455027977892</v>
      </c>
      <c r="H1556" s="117"/>
      <c r="I1556" s="112"/>
      <c r="J1556" s="113">
        <f>+VLOOKUP(C1556,'[8]Resumen Peso'!$B$1:$D$65536,3,0)</f>
        <v>18206.619159234389</v>
      </c>
      <c r="N1556" s="83"/>
      <c r="O1556" s="83"/>
      <c r="P1556" s="83"/>
      <c r="Q1556" s="83"/>
      <c r="R1556" s="83"/>
    </row>
    <row r="1557" spans="1:18" x14ac:dyDescent="0.2">
      <c r="A1557" s="104"/>
      <c r="B1557" s="105">
        <f t="shared" si="24"/>
        <v>1541</v>
      </c>
      <c r="C1557" s="106" t="s">
        <v>1584</v>
      </c>
      <c r="D1557" s="107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108" t="s">
        <v>44</v>
      </c>
      <c r="F1557" s="109">
        <v>0</v>
      </c>
      <c r="G1557" s="110">
        <f>VLOOKUP(C1557,'[8]Resumen Peso'!$B$1:$D$65536,3,0)*$C$14</f>
        <v>7157.363494621788</v>
      </c>
      <c r="H1557" s="117"/>
      <c r="I1557" s="112"/>
      <c r="J1557" s="113">
        <f>+VLOOKUP(C1557,'[8]Resumen Peso'!$B$1:$D$65536,3,0)</f>
        <v>4443.9303351686913</v>
      </c>
      <c r="N1557" s="83"/>
      <c r="O1557" s="83"/>
      <c r="P1557" s="83"/>
      <c r="Q1557" s="83"/>
      <c r="R1557" s="83"/>
    </row>
    <row r="1558" spans="1:18" x14ac:dyDescent="0.2">
      <c r="A1558" s="104"/>
      <c r="B1558" s="105">
        <f t="shared" si="24"/>
        <v>1542</v>
      </c>
      <c r="C1558" s="106" t="s">
        <v>1585</v>
      </c>
      <c r="D1558" s="107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108" t="s">
        <v>44</v>
      </c>
      <c r="F1558" s="109">
        <v>0</v>
      </c>
      <c r="G1558" s="110">
        <f>VLOOKUP(C1558,'[8]Resumen Peso'!$B$1:$D$65536,3,0)*$C$14</f>
        <v>8189.0555298825866</v>
      </c>
      <c r="H1558" s="117"/>
      <c r="I1558" s="112"/>
      <c r="J1558" s="113">
        <f>+VLOOKUP(C1558,'[8]Resumen Peso'!$B$1:$D$65536,3,0)</f>
        <v>5084.496869967782</v>
      </c>
      <c r="N1558" s="83"/>
      <c r="O1558" s="83"/>
      <c r="P1558" s="83"/>
      <c r="Q1558" s="83"/>
      <c r="R1558" s="83"/>
    </row>
    <row r="1559" spans="1:18" x14ac:dyDescent="0.2">
      <c r="A1559" s="104"/>
      <c r="B1559" s="105">
        <f t="shared" si="24"/>
        <v>1543</v>
      </c>
      <c r="C1559" s="106" t="s">
        <v>1586</v>
      </c>
      <c r="D1559" s="107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108" t="s">
        <v>44</v>
      </c>
      <c r="F1559" s="109">
        <v>0</v>
      </c>
      <c r="G1559" s="110">
        <f>VLOOKUP(C1559,'[8]Resumen Peso'!$B$1:$D$65536,3,0)*$C$14</f>
        <v>9211.5360291142697</v>
      </c>
      <c r="H1559" s="117"/>
      <c r="I1559" s="112"/>
      <c r="J1559" s="113">
        <f>+VLOOKUP(C1559,'[8]Resumen Peso'!$B$1:$D$65536,3,0)</f>
        <v>5719.3440607061666</v>
      </c>
      <c r="N1559" s="83"/>
      <c r="O1559" s="83"/>
      <c r="P1559" s="83"/>
      <c r="Q1559" s="83"/>
      <c r="R1559" s="83"/>
    </row>
    <row r="1560" spans="1:18" x14ac:dyDescent="0.2">
      <c r="A1560" s="104"/>
      <c r="B1560" s="105">
        <f t="shared" si="24"/>
        <v>1544</v>
      </c>
      <c r="C1560" s="106" t="s">
        <v>1587</v>
      </c>
      <c r="D1560" s="107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108" t="s">
        <v>44</v>
      </c>
      <c r="F1560" s="109">
        <v>0</v>
      </c>
      <c r="G1560" s="110">
        <f>VLOOKUP(C1560,'[8]Resumen Peso'!$B$1:$D$65536,3,0)*$C$14</f>
        <v>10224.80499231684</v>
      </c>
      <c r="H1560" s="117"/>
      <c r="I1560" s="112"/>
      <c r="J1560" s="113">
        <f>+VLOOKUP(C1560,'[8]Resumen Peso'!$B$1:$D$65536,3,0)</f>
        <v>6348.4719073838451</v>
      </c>
      <c r="N1560" s="83"/>
      <c r="O1560" s="83"/>
      <c r="P1560" s="83"/>
      <c r="Q1560" s="83"/>
      <c r="R1560" s="83"/>
    </row>
    <row r="1561" spans="1:18" x14ac:dyDescent="0.2">
      <c r="A1561" s="104"/>
      <c r="B1561" s="105">
        <f t="shared" si="24"/>
        <v>1545</v>
      </c>
      <c r="C1561" s="106" t="s">
        <v>1588</v>
      </c>
      <c r="D1561" s="107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108" t="s">
        <v>44</v>
      </c>
      <c r="F1561" s="109">
        <v>0</v>
      </c>
      <c r="G1561" s="110">
        <f>VLOOKUP(C1561,'[8]Resumen Peso'!$B$1:$D$65536,3,0)*$C$14</f>
        <v>11238.07395551941</v>
      </c>
      <c r="H1561" s="117"/>
      <c r="I1561" s="112"/>
      <c r="J1561" s="113">
        <f>+VLOOKUP(C1561,'[8]Resumen Peso'!$B$1:$D$65536,3,0)</f>
        <v>6977.5997540615235</v>
      </c>
      <c r="N1561" s="83"/>
      <c r="O1561" s="83"/>
      <c r="P1561" s="83"/>
      <c r="Q1561" s="83"/>
      <c r="R1561" s="83"/>
    </row>
    <row r="1562" spans="1:18" x14ac:dyDescent="0.2">
      <c r="A1562" s="104"/>
      <c r="B1562" s="105">
        <f t="shared" si="24"/>
        <v>1546</v>
      </c>
      <c r="C1562" s="106" t="s">
        <v>1589</v>
      </c>
      <c r="D1562" s="107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108" t="s">
        <v>44</v>
      </c>
      <c r="F1562" s="109">
        <v>0</v>
      </c>
      <c r="G1562" s="110">
        <f>VLOOKUP(C1562,'[8]Resumen Peso'!$B$1:$D$65536,3,0)*$C$14</f>
        <v>12598.783634668112</v>
      </c>
      <c r="H1562" s="117"/>
      <c r="I1562" s="112"/>
      <c r="J1562" s="113">
        <f>+VLOOKUP(C1562,'[8]Resumen Peso'!$B$1:$D$65536,3,0)</f>
        <v>7822.4498200209173</v>
      </c>
      <c r="N1562" s="83"/>
      <c r="O1562" s="83"/>
      <c r="P1562" s="83"/>
      <c r="Q1562" s="83"/>
      <c r="R1562" s="83"/>
    </row>
    <row r="1563" spans="1:18" x14ac:dyDescent="0.2">
      <c r="A1563" s="104"/>
      <c r="B1563" s="105">
        <f t="shared" si="24"/>
        <v>1547</v>
      </c>
      <c r="C1563" s="106" t="s">
        <v>1590</v>
      </c>
      <c r="D1563" s="107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108" t="s">
        <v>44</v>
      </c>
      <c r="F1563" s="109">
        <v>0</v>
      </c>
      <c r="G1563" s="110">
        <f>VLOOKUP(C1563,'[8]Resumen Peso'!$B$1:$D$65536,3,0)*$C$14</f>
        <v>13983.111692195464</v>
      </c>
      <c r="H1563" s="117"/>
      <c r="I1563" s="112"/>
      <c r="J1563" s="113">
        <f>+VLOOKUP(C1563,'[8]Resumen Peso'!$B$1:$D$65536,3,0)</f>
        <v>8681.9642841519617</v>
      </c>
      <c r="N1563" s="83"/>
      <c r="O1563" s="83"/>
      <c r="P1563" s="83"/>
      <c r="Q1563" s="83"/>
      <c r="R1563" s="83"/>
    </row>
    <row r="1564" spans="1:18" x14ac:dyDescent="0.2">
      <c r="A1564" s="104"/>
      <c r="B1564" s="105">
        <f t="shared" si="24"/>
        <v>1548</v>
      </c>
      <c r="C1564" s="106" t="s">
        <v>1591</v>
      </c>
      <c r="D1564" s="107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108" t="s">
        <v>44</v>
      </c>
      <c r="F1564" s="109">
        <v>0</v>
      </c>
      <c r="G1564" s="110">
        <f>VLOOKUP(C1564,'[8]Resumen Peso'!$B$1:$D$65536,3,0)*$C$14</f>
        <v>15367.439749722813</v>
      </c>
      <c r="H1564" s="117"/>
      <c r="I1564" s="112"/>
      <c r="J1564" s="113">
        <f>+VLOOKUP(C1564,'[8]Resumen Peso'!$B$1:$D$65536,3,0)</f>
        <v>9541.4787482830052</v>
      </c>
      <c r="N1564" s="83"/>
      <c r="O1564" s="83"/>
      <c r="P1564" s="83"/>
      <c r="Q1564" s="83"/>
      <c r="R1564" s="83"/>
    </row>
    <row r="1565" spans="1:18" x14ac:dyDescent="0.2">
      <c r="A1565" s="104"/>
      <c r="B1565" s="105">
        <f t="shared" si="24"/>
        <v>1549</v>
      </c>
      <c r="C1565" s="106" t="s">
        <v>1592</v>
      </c>
      <c r="D1565" s="107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108" t="s">
        <v>44</v>
      </c>
      <c r="F1565" s="109">
        <v>0</v>
      </c>
      <c r="G1565" s="110">
        <f>VLOOKUP(C1565,'[8]Resumen Peso'!$B$1:$D$65536,3,0)*$C$14</f>
        <v>17001.953641646927</v>
      </c>
      <c r="H1565" s="117"/>
      <c r="I1565" s="112"/>
      <c r="J1565" s="113">
        <f>+VLOOKUP(C1565,'[8]Resumen Peso'!$B$1:$D$65536,3,0)</f>
        <v>10556.330917386098</v>
      </c>
      <c r="N1565" s="83"/>
      <c r="O1565" s="83"/>
      <c r="P1565" s="83"/>
      <c r="Q1565" s="83"/>
      <c r="R1565" s="83"/>
    </row>
    <row r="1566" spans="1:18" x14ac:dyDescent="0.2">
      <c r="A1566" s="104"/>
      <c r="B1566" s="105">
        <f t="shared" si="24"/>
        <v>1550</v>
      </c>
      <c r="C1566" s="106" t="s">
        <v>1593</v>
      </c>
      <c r="D1566" s="107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108" t="s">
        <v>44</v>
      </c>
      <c r="F1566" s="109">
        <v>0</v>
      </c>
      <c r="G1566" s="110">
        <f>VLOOKUP(C1566,'[8]Resumen Peso'!$B$1:$D$65536,3,0)*$C$14</f>
        <v>18933.133231232659</v>
      </c>
      <c r="H1566" s="117"/>
      <c r="I1566" s="112"/>
      <c r="J1566" s="113">
        <f>+VLOOKUP(C1566,'[8]Resumen Peso'!$B$1:$D$65536,3,0)</f>
        <v>11755.379640741758</v>
      </c>
      <c r="N1566" s="83"/>
      <c r="O1566" s="83"/>
      <c r="P1566" s="83"/>
      <c r="Q1566" s="83"/>
      <c r="R1566" s="83"/>
    </row>
    <row r="1567" spans="1:18" x14ac:dyDescent="0.2">
      <c r="A1567" s="104"/>
      <c r="B1567" s="105">
        <f t="shared" si="24"/>
        <v>1551</v>
      </c>
      <c r="C1567" s="106" t="s">
        <v>1594</v>
      </c>
      <c r="D1567" s="107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108" t="s">
        <v>44</v>
      </c>
      <c r="F1567" s="109">
        <v>0</v>
      </c>
      <c r="G1567" s="110">
        <f>VLOOKUP(C1567,'[8]Resumen Peso'!$B$1:$D$65536,3,0)*$C$14</f>
        <v>21205.109218980582</v>
      </c>
      <c r="H1567" s="117"/>
      <c r="I1567" s="112"/>
      <c r="J1567" s="113">
        <f>+VLOOKUP(C1567,'[8]Resumen Peso'!$B$1:$D$65536,3,0)</f>
        <v>13166.02519763077</v>
      </c>
      <c r="N1567" s="83"/>
      <c r="O1567" s="83"/>
      <c r="P1567" s="83"/>
      <c r="Q1567" s="83"/>
      <c r="R1567" s="83"/>
    </row>
    <row r="1568" spans="1:18" x14ac:dyDescent="0.2">
      <c r="A1568" s="104"/>
      <c r="B1568" s="105">
        <f t="shared" si="24"/>
        <v>1552</v>
      </c>
      <c r="C1568" s="106" t="s">
        <v>1595</v>
      </c>
      <c r="D1568" s="107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108" t="s">
        <v>44</v>
      </c>
      <c r="F1568" s="109">
        <v>0</v>
      </c>
      <c r="G1568" s="110">
        <f>VLOOKUP(C1568,'[8]Resumen Peso'!$B$1:$D$65536,3,0)*$C$14</f>
        <v>21891.11343534783</v>
      </c>
      <c r="H1568" s="117"/>
      <c r="I1568" s="112"/>
      <c r="J1568" s="113">
        <f>+VLOOKUP(C1568,'[8]Resumen Peso'!$B$1:$D$65536,3,0)</f>
        <v>13591.957868153764</v>
      </c>
      <c r="N1568" s="83"/>
      <c r="O1568" s="83"/>
      <c r="P1568" s="83"/>
      <c r="Q1568" s="83"/>
      <c r="R1568" s="83"/>
    </row>
    <row r="1569" spans="1:18" x14ac:dyDescent="0.2">
      <c r="A1569" s="104"/>
      <c r="B1569" s="105">
        <f t="shared" si="24"/>
        <v>1553</v>
      </c>
      <c r="C1569" s="106" t="s">
        <v>1596</v>
      </c>
      <c r="D1569" s="107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108" t="s">
        <v>44</v>
      </c>
      <c r="F1569" s="109">
        <v>0</v>
      </c>
      <c r="G1569" s="110">
        <f>VLOOKUP(C1569,'[8]Resumen Peso'!$B$1:$D$65536,3,0)*$C$14</f>
        <v>24404.808735058898</v>
      </c>
      <c r="H1569" s="117"/>
      <c r="I1569" s="112"/>
      <c r="J1569" s="113">
        <f>+VLOOKUP(C1569,'[8]Resumen Peso'!$B$1:$D$65536,3,0)</f>
        <v>15152.684356916125</v>
      </c>
      <c r="N1569" s="83"/>
      <c r="O1569" s="83"/>
      <c r="P1569" s="83"/>
      <c r="Q1569" s="83"/>
      <c r="R1569" s="83"/>
    </row>
    <row r="1570" spans="1:18" x14ac:dyDescent="0.2">
      <c r="A1570" s="104"/>
      <c r="B1570" s="105">
        <f t="shared" si="24"/>
        <v>1554</v>
      </c>
      <c r="C1570" s="106" t="s">
        <v>1597</v>
      </c>
      <c r="D1570" s="107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108" t="s">
        <v>44</v>
      </c>
      <c r="F1570" s="109">
        <v>0</v>
      </c>
      <c r="G1570" s="110">
        <f>VLOOKUP(C1570,'[8]Resumen Peso'!$B$1:$D$65536,3,0)*$C$14</f>
        <v>26918.504034769965</v>
      </c>
      <c r="H1570" s="117"/>
      <c r="I1570" s="112"/>
      <c r="J1570" s="113">
        <f>+VLOOKUP(C1570,'[8]Resumen Peso'!$B$1:$D$65536,3,0)</f>
        <v>16713.410845678485</v>
      </c>
      <c r="N1570" s="83"/>
      <c r="O1570" s="83"/>
      <c r="P1570" s="83"/>
      <c r="Q1570" s="83"/>
      <c r="R1570" s="83"/>
    </row>
    <row r="1571" spans="1:18" x14ac:dyDescent="0.2">
      <c r="A1571" s="104"/>
      <c r="B1571" s="105">
        <f t="shared" si="24"/>
        <v>1555</v>
      </c>
      <c r="C1571" s="106" t="s">
        <v>1598</v>
      </c>
      <c r="D1571" s="107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108" t="s">
        <v>44</v>
      </c>
      <c r="F1571" s="109">
        <v>0</v>
      </c>
      <c r="G1571" s="110">
        <f>VLOOKUP(C1571,'[8]Resumen Peso'!$B$1:$D$65536,3,0)*$C$14</f>
        <v>6765.3050148844668</v>
      </c>
      <c r="H1571" s="117"/>
      <c r="I1571" s="112"/>
      <c r="J1571" s="113">
        <f>+VLOOKUP(C1571,'[8]Resumen Peso'!$B$1:$D$65536,3,0)</f>
        <v>4200.5054242257174</v>
      </c>
      <c r="N1571" s="83"/>
      <c r="O1571" s="83"/>
      <c r="P1571" s="83"/>
      <c r="Q1571" s="83"/>
      <c r="R1571" s="83"/>
    </row>
    <row r="1572" spans="1:18" x14ac:dyDescent="0.2">
      <c r="A1572" s="104"/>
      <c r="B1572" s="105">
        <f t="shared" si="24"/>
        <v>1556</v>
      </c>
      <c r="C1572" s="106" t="s">
        <v>1599</v>
      </c>
      <c r="D1572" s="107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108" t="s">
        <v>44</v>
      </c>
      <c r="F1572" s="109">
        <v>0</v>
      </c>
      <c r="G1572" s="110">
        <f>VLOOKUP(C1572,'[8]Resumen Peso'!$B$1:$D$65536,3,0)*$C$14</f>
        <v>7740.4841161290733</v>
      </c>
      <c r="H1572" s="117"/>
      <c r="I1572" s="112"/>
      <c r="J1572" s="113">
        <f>+VLOOKUP(C1572,'[8]Resumen Peso'!$B$1:$D$65536,3,0)</f>
        <v>4805.9836835735678</v>
      </c>
      <c r="N1572" s="83"/>
      <c r="O1572" s="83"/>
      <c r="P1572" s="83"/>
      <c r="Q1572" s="83"/>
      <c r="R1572" s="83"/>
    </row>
    <row r="1573" spans="1:18" x14ac:dyDescent="0.2">
      <c r="A1573" s="104"/>
      <c r="B1573" s="105">
        <f t="shared" si="24"/>
        <v>1557</v>
      </c>
      <c r="C1573" s="106" t="s">
        <v>1600</v>
      </c>
      <c r="D1573" s="107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108" t="s">
        <v>44</v>
      </c>
      <c r="F1573" s="109">
        <v>0</v>
      </c>
      <c r="G1573" s="110">
        <f>VLOOKUP(C1573,'[8]Resumen Peso'!$B$1:$D$65536,3,0)*$C$14</f>
        <v>8706.9562611125693</v>
      </c>
      <c r="H1573" s="117"/>
      <c r="I1573" s="112"/>
      <c r="J1573" s="113">
        <f>+VLOOKUP(C1573,'[8]Resumen Peso'!$B$1:$D$65536,3,0)</f>
        <v>5406.0558870343848</v>
      </c>
      <c r="N1573" s="83"/>
      <c r="O1573" s="83"/>
      <c r="P1573" s="83"/>
      <c r="Q1573" s="83"/>
      <c r="R1573" s="83"/>
    </row>
    <row r="1574" spans="1:18" x14ac:dyDescent="0.2">
      <c r="A1574" s="104"/>
      <c r="B1574" s="105">
        <f t="shared" si="24"/>
        <v>1558</v>
      </c>
      <c r="C1574" s="106" t="s">
        <v>1601</v>
      </c>
      <c r="D1574" s="107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108" t="s">
        <v>44</v>
      </c>
      <c r="F1574" s="109">
        <v>0</v>
      </c>
      <c r="G1574" s="110">
        <f>VLOOKUP(C1574,'[8]Resumen Peso'!$B$1:$D$65536,3,0)*$C$14</f>
        <v>9664.7214498349531</v>
      </c>
      <c r="H1574" s="117"/>
      <c r="I1574" s="112"/>
      <c r="J1574" s="113">
        <f>+VLOOKUP(C1574,'[8]Resumen Peso'!$B$1:$D$65536,3,0)</f>
        <v>6000.7220346081676</v>
      </c>
      <c r="N1574" s="83"/>
      <c r="O1574" s="83"/>
      <c r="P1574" s="83"/>
      <c r="Q1574" s="83"/>
      <c r="R1574" s="83"/>
    </row>
    <row r="1575" spans="1:18" x14ac:dyDescent="0.2">
      <c r="A1575" s="104"/>
      <c r="B1575" s="105">
        <f t="shared" si="24"/>
        <v>1559</v>
      </c>
      <c r="C1575" s="106" t="s">
        <v>1602</v>
      </c>
      <c r="D1575" s="107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108" t="s">
        <v>44</v>
      </c>
      <c r="F1575" s="109">
        <v>0</v>
      </c>
      <c r="G1575" s="110">
        <f>VLOOKUP(C1575,'[8]Resumen Peso'!$B$1:$D$65536,3,0)*$C$14</f>
        <v>10622.486638557335</v>
      </c>
      <c r="H1575" s="117"/>
      <c r="I1575" s="112"/>
      <c r="J1575" s="113">
        <f>+VLOOKUP(C1575,'[8]Resumen Peso'!$B$1:$D$65536,3,0)</f>
        <v>6595.3881821819496</v>
      </c>
      <c r="N1575" s="83"/>
      <c r="O1575" s="83"/>
      <c r="P1575" s="83"/>
      <c r="Q1575" s="83"/>
      <c r="R1575" s="83"/>
    </row>
    <row r="1576" spans="1:18" x14ac:dyDescent="0.2">
      <c r="A1576" s="104"/>
      <c r="B1576" s="105">
        <f t="shared" si="24"/>
        <v>1560</v>
      </c>
      <c r="C1576" s="106" t="s">
        <v>1603</v>
      </c>
      <c r="D1576" s="107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108" t="s">
        <v>44</v>
      </c>
      <c r="F1576" s="109">
        <v>0</v>
      </c>
      <c r="G1576" s="110">
        <f>VLOOKUP(C1576,'[8]Resumen Peso'!$B$1:$D$65536,3,0)*$C$14</f>
        <v>11908.660803536361</v>
      </c>
      <c r="H1576" s="117"/>
      <c r="I1576" s="112"/>
      <c r="J1576" s="113">
        <f>+VLOOKUP(C1576,'[8]Resumen Peso'!$B$1:$D$65536,3,0)</f>
        <v>7393.9599457028953</v>
      </c>
      <c r="N1576" s="83"/>
      <c r="O1576" s="83"/>
      <c r="P1576" s="83"/>
      <c r="Q1576" s="83"/>
      <c r="R1576" s="83"/>
    </row>
    <row r="1577" spans="1:18" x14ac:dyDescent="0.2">
      <c r="A1577" s="104"/>
      <c r="B1577" s="105">
        <f t="shared" si="24"/>
        <v>1561</v>
      </c>
      <c r="C1577" s="106" t="s">
        <v>1604</v>
      </c>
      <c r="D1577" s="107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108" t="s">
        <v>44</v>
      </c>
      <c r="F1577" s="109">
        <v>0</v>
      </c>
      <c r="G1577" s="110">
        <f>VLOOKUP(C1577,'[8]Resumen Peso'!$B$1:$D$65536,3,0)*$C$14</f>
        <v>13217.159604368881</v>
      </c>
      <c r="H1577" s="117"/>
      <c r="I1577" s="112"/>
      <c r="J1577" s="113">
        <f>+VLOOKUP(C1577,'[8]Resumen Peso'!$B$1:$D$65536,3,0)</f>
        <v>8206.3928365181964</v>
      </c>
      <c r="N1577" s="83"/>
      <c r="O1577" s="83"/>
      <c r="P1577" s="83"/>
      <c r="Q1577" s="83"/>
      <c r="R1577" s="83"/>
    </row>
    <row r="1578" spans="1:18" x14ac:dyDescent="0.2">
      <c r="A1578" s="104"/>
      <c r="B1578" s="105">
        <f t="shared" si="24"/>
        <v>1562</v>
      </c>
      <c r="C1578" s="106" t="s">
        <v>1605</v>
      </c>
      <c r="D1578" s="107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108" t="s">
        <v>44</v>
      </c>
      <c r="F1578" s="109">
        <v>0</v>
      </c>
      <c r="G1578" s="110">
        <f>VLOOKUP(C1578,'[8]Resumen Peso'!$B$1:$D$65536,3,0)*$C$14</f>
        <v>14525.6584052014</v>
      </c>
      <c r="H1578" s="117"/>
      <c r="I1578" s="112"/>
      <c r="J1578" s="113">
        <f>+VLOOKUP(C1578,'[8]Resumen Peso'!$B$1:$D$65536,3,0)</f>
        <v>9018.8257273334984</v>
      </c>
      <c r="N1578" s="83"/>
      <c r="O1578" s="83"/>
      <c r="P1578" s="83"/>
      <c r="Q1578" s="83"/>
      <c r="R1578" s="83"/>
    </row>
    <row r="1579" spans="1:18" x14ac:dyDescent="0.2">
      <c r="A1579" s="104"/>
      <c r="B1579" s="105">
        <f t="shared" si="24"/>
        <v>1563</v>
      </c>
      <c r="C1579" s="106" t="s">
        <v>1606</v>
      </c>
      <c r="D1579" s="107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108" t="s">
        <v>44</v>
      </c>
      <c r="F1579" s="109">
        <v>0</v>
      </c>
      <c r="G1579" s="110">
        <f>VLOOKUP(C1579,'[8]Resumen Peso'!$B$1:$D$65536,3,0)*$C$14</f>
        <v>16070.638625675288</v>
      </c>
      <c r="H1579" s="117"/>
      <c r="I1579" s="112"/>
      <c r="J1579" s="113">
        <f>+VLOOKUP(C1579,'[8]Resumen Peso'!$B$1:$D$65536,3,0)</f>
        <v>9978.0873987797841</v>
      </c>
      <c r="N1579" s="83"/>
      <c r="O1579" s="83"/>
      <c r="P1579" s="83"/>
      <c r="Q1579" s="83"/>
      <c r="R1579" s="83"/>
    </row>
    <row r="1580" spans="1:18" x14ac:dyDescent="0.2">
      <c r="A1580" s="104"/>
      <c r="B1580" s="105">
        <f t="shared" si="24"/>
        <v>1564</v>
      </c>
      <c r="C1580" s="106" t="s">
        <v>1607</v>
      </c>
      <c r="D1580" s="107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108" t="s">
        <v>44</v>
      </c>
      <c r="F1580" s="109">
        <v>0</v>
      </c>
      <c r="G1580" s="110">
        <f>VLOOKUP(C1580,'[8]Resumen Peso'!$B$1:$D$65536,3,0)*$C$14</f>
        <v>17896.034104315466</v>
      </c>
      <c r="H1580" s="117"/>
      <c r="I1580" s="112"/>
      <c r="J1580" s="113">
        <f>+VLOOKUP(C1580,'[8]Resumen Peso'!$B$1:$D$65536,3,0)</f>
        <v>11111.455900645638</v>
      </c>
      <c r="N1580" s="83"/>
      <c r="O1580" s="83"/>
      <c r="P1580" s="83"/>
      <c r="Q1580" s="83"/>
      <c r="R1580" s="83"/>
    </row>
    <row r="1581" spans="1:18" x14ac:dyDescent="0.2">
      <c r="A1581" s="104"/>
      <c r="B1581" s="105">
        <f t="shared" si="24"/>
        <v>1565</v>
      </c>
      <c r="C1581" s="106" t="s">
        <v>1608</v>
      </c>
      <c r="D1581" s="107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108" t="s">
        <v>44</v>
      </c>
      <c r="F1581" s="109">
        <v>0</v>
      </c>
      <c r="G1581" s="110">
        <f>VLOOKUP(C1581,'[8]Resumen Peso'!$B$1:$D$65536,3,0)*$C$14</f>
        <v>20043.558196833321</v>
      </c>
      <c r="H1581" s="117"/>
      <c r="I1581" s="112"/>
      <c r="J1581" s="113">
        <f>+VLOOKUP(C1581,'[8]Resumen Peso'!$B$1:$D$65536,3,0)</f>
        <v>12444.830608723116</v>
      </c>
      <c r="N1581" s="83"/>
      <c r="O1581" s="83"/>
      <c r="P1581" s="83"/>
      <c r="Q1581" s="83"/>
      <c r="R1581" s="83"/>
    </row>
    <row r="1582" spans="1:18" x14ac:dyDescent="0.2">
      <c r="A1582" s="104"/>
      <c r="B1582" s="105">
        <f t="shared" si="24"/>
        <v>1566</v>
      </c>
      <c r="C1582" s="106" t="s">
        <v>1609</v>
      </c>
      <c r="D1582" s="107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108" t="s">
        <v>44</v>
      </c>
      <c r="F1582" s="109">
        <v>0</v>
      </c>
      <c r="G1582" s="110">
        <f>VLOOKUP(C1582,'[8]Resumen Peso'!$B$1:$D$65536,3,0)*$C$14</f>
        <v>20691.985200534982</v>
      </c>
      <c r="H1582" s="117"/>
      <c r="I1582" s="112"/>
      <c r="J1582" s="113">
        <f>+VLOOKUP(C1582,'[8]Resumen Peso'!$B$1:$D$65536,3,0)</f>
        <v>12847.431990371208</v>
      </c>
      <c r="N1582" s="83"/>
      <c r="O1582" s="83"/>
      <c r="P1582" s="83"/>
      <c r="Q1582" s="83"/>
      <c r="R1582" s="83"/>
    </row>
    <row r="1583" spans="1:18" x14ac:dyDescent="0.2">
      <c r="A1583" s="104"/>
      <c r="B1583" s="105">
        <f t="shared" si="24"/>
        <v>1567</v>
      </c>
      <c r="C1583" s="106" t="s">
        <v>1610</v>
      </c>
      <c r="D1583" s="107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108" t="s">
        <v>44</v>
      </c>
      <c r="F1583" s="109">
        <v>0</v>
      </c>
      <c r="G1583" s="110">
        <f>VLOOKUP(C1583,'[8]Resumen Peso'!$B$1:$D$65536,3,0)*$C$14</f>
        <v>23067.987960462633</v>
      </c>
      <c r="H1583" s="117"/>
      <c r="I1583" s="112"/>
      <c r="J1583" s="113">
        <f>+VLOOKUP(C1583,'[8]Resumen Peso'!$B$1:$D$65536,3,0)</f>
        <v>14322.666655932228</v>
      </c>
      <c r="N1583" s="83"/>
      <c r="O1583" s="83"/>
      <c r="P1583" s="83"/>
      <c r="Q1583" s="83"/>
      <c r="R1583" s="83"/>
    </row>
    <row r="1584" spans="1:18" x14ac:dyDescent="0.2">
      <c r="A1584" s="104"/>
      <c r="B1584" s="105">
        <f t="shared" si="24"/>
        <v>1568</v>
      </c>
      <c r="C1584" s="106" t="s">
        <v>1611</v>
      </c>
      <c r="D1584" s="107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108" t="s">
        <v>44</v>
      </c>
      <c r="F1584" s="109">
        <v>0</v>
      </c>
      <c r="G1584" s="110">
        <f>VLOOKUP(C1584,'[8]Resumen Peso'!$B$1:$D$65536,3,0)*$C$14</f>
        <v>25443.990720390284</v>
      </c>
      <c r="H1584" s="117"/>
      <c r="I1584" s="112"/>
      <c r="J1584" s="113">
        <f>+VLOOKUP(C1584,'[8]Resumen Peso'!$B$1:$D$65536,3,0)</f>
        <v>15797.901321493247</v>
      </c>
      <c r="N1584" s="83"/>
      <c r="O1584" s="83"/>
      <c r="P1584" s="83"/>
      <c r="Q1584" s="83"/>
      <c r="R1584" s="83"/>
    </row>
    <row r="1585" spans="1:18" x14ac:dyDescent="0.2">
      <c r="A1585" s="104"/>
      <c r="B1585" s="105">
        <f t="shared" si="24"/>
        <v>1569</v>
      </c>
      <c r="C1585" s="106" t="s">
        <v>1612</v>
      </c>
      <c r="D1585" s="107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108" t="s">
        <v>44</v>
      </c>
      <c r="F1585" s="109">
        <v>0</v>
      </c>
      <c r="G1585" s="110">
        <f>VLOOKUP(C1585,'[8]Resumen Peso'!$B$1:$D$65536,3,0)*$C$14</f>
        <v>6342.3892658041104</v>
      </c>
      <c r="H1585" s="117"/>
      <c r="I1585" s="112"/>
      <c r="J1585" s="113">
        <f>+VLOOKUP(C1585,'[8]Resumen Peso'!$B$1:$D$65536,3,0)</f>
        <v>3937.921565243144</v>
      </c>
      <c r="N1585" s="83"/>
      <c r="O1585" s="83"/>
      <c r="P1585" s="83"/>
      <c r="Q1585" s="83"/>
      <c r="R1585" s="83"/>
    </row>
    <row r="1586" spans="1:18" x14ac:dyDescent="0.2">
      <c r="A1586" s="104"/>
      <c r="B1586" s="105">
        <f t="shared" si="24"/>
        <v>1570</v>
      </c>
      <c r="C1586" s="106" t="s">
        <v>1613</v>
      </c>
      <c r="D1586" s="107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108" t="s">
        <v>44</v>
      </c>
      <c r="F1586" s="109">
        <v>0</v>
      </c>
      <c r="G1586" s="110">
        <f>VLOOKUP(C1586,'[8]Resumen Peso'!$B$1:$D$65536,3,0)*$C$14</f>
        <v>7256.6075383524503</v>
      </c>
      <c r="H1586" s="117"/>
      <c r="I1586" s="112"/>
      <c r="J1586" s="113">
        <f>+VLOOKUP(C1586,'[8]Resumen Peso'!$B$1:$D$65536,3,0)</f>
        <v>4505.5498989718853</v>
      </c>
      <c r="N1586" s="83"/>
      <c r="O1586" s="83"/>
      <c r="P1586" s="83"/>
      <c r="Q1586" s="83"/>
      <c r="R1586" s="83"/>
    </row>
    <row r="1587" spans="1:18" x14ac:dyDescent="0.2">
      <c r="A1587" s="104"/>
      <c r="B1587" s="105">
        <f t="shared" si="24"/>
        <v>1571</v>
      </c>
      <c r="C1587" s="106" t="s">
        <v>1614</v>
      </c>
      <c r="D1587" s="107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108" t="s">
        <v>44</v>
      </c>
      <c r="F1587" s="109">
        <v>0</v>
      </c>
      <c r="G1587" s="110">
        <f>VLOOKUP(C1587,'[8]Resumen Peso'!$B$1:$D$65536,3,0)*$C$14</f>
        <v>8162.6631477530373</v>
      </c>
      <c r="H1587" s="117"/>
      <c r="I1587" s="112"/>
      <c r="J1587" s="113">
        <f>+VLOOKUP(C1587,'[8]Resumen Peso'!$B$1:$D$65536,3,0)</f>
        <v>5068.1101225780485</v>
      </c>
      <c r="N1587" s="83"/>
      <c r="O1587" s="83"/>
      <c r="P1587" s="83"/>
      <c r="Q1587" s="83"/>
      <c r="R1587" s="83"/>
    </row>
    <row r="1588" spans="1:18" x14ac:dyDescent="0.2">
      <c r="A1588" s="104"/>
      <c r="B1588" s="105">
        <f t="shared" si="24"/>
        <v>1572</v>
      </c>
      <c r="C1588" s="106" t="s">
        <v>1615</v>
      </c>
      <c r="D1588" s="107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108" t="s">
        <v>44</v>
      </c>
      <c r="F1588" s="109">
        <v>0</v>
      </c>
      <c r="G1588" s="110">
        <f>VLOOKUP(C1588,'[8]Resumen Peso'!$B$1:$D$65536,3,0)*$C$14</f>
        <v>9060.5560940058713</v>
      </c>
      <c r="H1588" s="117"/>
      <c r="I1588" s="112"/>
      <c r="J1588" s="113">
        <f>+VLOOKUP(C1588,'[8]Resumen Peso'!$B$1:$D$65536,3,0)</f>
        <v>5625.6022360616344</v>
      </c>
      <c r="N1588" s="83"/>
      <c r="O1588" s="83"/>
      <c r="P1588" s="83"/>
      <c r="Q1588" s="83"/>
      <c r="R1588" s="83"/>
    </row>
    <row r="1589" spans="1:18" x14ac:dyDescent="0.2">
      <c r="A1589" s="104"/>
      <c r="B1589" s="105">
        <f t="shared" si="24"/>
        <v>1573</v>
      </c>
      <c r="C1589" s="106" t="s">
        <v>1616</v>
      </c>
      <c r="D1589" s="107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108" t="s">
        <v>44</v>
      </c>
      <c r="F1589" s="109">
        <v>0</v>
      </c>
      <c r="G1589" s="110">
        <f>VLOOKUP(C1589,'[8]Resumen Peso'!$B$1:$D$65536,3,0)*$C$14</f>
        <v>9958.4490402587053</v>
      </c>
      <c r="H1589" s="117"/>
      <c r="I1589" s="112"/>
      <c r="J1589" s="113">
        <f>+VLOOKUP(C1589,'[8]Resumen Peso'!$B$1:$D$65536,3,0)</f>
        <v>6183.0943495452193</v>
      </c>
      <c r="N1589" s="83"/>
      <c r="O1589" s="83"/>
      <c r="P1589" s="83"/>
      <c r="Q1589" s="83"/>
      <c r="R1589" s="83"/>
    </row>
    <row r="1590" spans="1:18" x14ac:dyDescent="0.2">
      <c r="A1590" s="104"/>
      <c r="B1590" s="105">
        <f t="shared" si="24"/>
        <v>1574</v>
      </c>
      <c r="C1590" s="106" t="s">
        <v>1617</v>
      </c>
      <c r="D1590" s="107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108" t="s">
        <v>44</v>
      </c>
      <c r="F1590" s="109">
        <v>0</v>
      </c>
      <c r="G1590" s="110">
        <f>VLOOKUP(C1590,'[8]Resumen Peso'!$B$1:$D$65536,3,0)*$C$14</f>
        <v>11164.221315118488</v>
      </c>
      <c r="H1590" s="117"/>
      <c r="I1590" s="112"/>
      <c r="J1590" s="113">
        <f>+VLOOKUP(C1590,'[8]Resumen Peso'!$B$1:$D$65536,3,0)</f>
        <v>6931.7454406322031</v>
      </c>
      <c r="N1590" s="83"/>
      <c r="O1590" s="83"/>
      <c r="P1590" s="83"/>
      <c r="Q1590" s="83"/>
      <c r="R1590" s="83"/>
    </row>
    <row r="1591" spans="1:18" x14ac:dyDescent="0.2">
      <c r="A1591" s="104"/>
      <c r="B1591" s="105">
        <f t="shared" si="24"/>
        <v>1575</v>
      </c>
      <c r="C1591" s="106" t="s">
        <v>1618</v>
      </c>
      <c r="D1591" s="107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108" t="s">
        <v>44</v>
      </c>
      <c r="F1591" s="109">
        <v>0</v>
      </c>
      <c r="G1591" s="110">
        <f>VLOOKUP(C1591,'[8]Resumen Peso'!$B$1:$D$65536,3,0)*$C$14</f>
        <v>12390.92265828911</v>
      </c>
      <c r="H1591" s="117"/>
      <c r="I1591" s="112"/>
      <c r="J1591" s="113">
        <f>+VLOOKUP(C1591,'[8]Resumen Peso'!$B$1:$D$65536,3,0)</f>
        <v>7693.3911660734775</v>
      </c>
      <c r="N1591" s="83"/>
      <c r="O1591" s="83"/>
      <c r="P1591" s="83"/>
      <c r="Q1591" s="83"/>
      <c r="R1591" s="83"/>
    </row>
    <row r="1592" spans="1:18" x14ac:dyDescent="0.2">
      <c r="A1592" s="104"/>
      <c r="B1592" s="105">
        <f t="shared" si="24"/>
        <v>1576</v>
      </c>
      <c r="C1592" s="106" t="s">
        <v>1619</v>
      </c>
      <c r="D1592" s="107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108" t="s">
        <v>44</v>
      </c>
      <c r="F1592" s="109">
        <v>0</v>
      </c>
      <c r="G1592" s="110">
        <f>VLOOKUP(C1592,'[8]Resumen Peso'!$B$1:$D$65536,3,0)*$C$14</f>
        <v>13617.624001459732</v>
      </c>
      <c r="H1592" s="117"/>
      <c r="I1592" s="112"/>
      <c r="J1592" s="113">
        <f>+VLOOKUP(C1592,'[8]Resumen Peso'!$B$1:$D$65536,3,0)</f>
        <v>8455.0368915147519</v>
      </c>
      <c r="N1592" s="83"/>
      <c r="O1592" s="83"/>
      <c r="P1592" s="83"/>
      <c r="Q1592" s="83"/>
      <c r="R1592" s="83"/>
    </row>
    <row r="1593" spans="1:18" x14ac:dyDescent="0.2">
      <c r="A1593" s="104"/>
      <c r="B1593" s="105">
        <f t="shared" si="24"/>
        <v>1577</v>
      </c>
      <c r="C1593" s="106" t="s">
        <v>1620</v>
      </c>
      <c r="D1593" s="107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108" t="s">
        <v>44</v>
      </c>
      <c r="F1593" s="109">
        <v>0</v>
      </c>
      <c r="G1593" s="110">
        <f>VLOOKUP(C1593,'[8]Resumen Peso'!$B$1:$D$65536,3,0)*$C$14</f>
        <v>15066.023732832464</v>
      </c>
      <c r="H1593" s="117"/>
      <c r="I1593" s="112"/>
      <c r="J1593" s="113">
        <f>+VLOOKUP(C1593,'[8]Resumen Peso'!$B$1:$D$65536,3,0)</f>
        <v>9354.3327716994136</v>
      </c>
      <c r="N1593" s="83"/>
      <c r="O1593" s="83"/>
      <c r="P1593" s="83"/>
      <c r="Q1593" s="83"/>
      <c r="R1593" s="83"/>
    </row>
    <row r="1594" spans="1:18" x14ac:dyDescent="0.2">
      <c r="A1594" s="104"/>
      <c r="B1594" s="105">
        <f t="shared" si="24"/>
        <v>1578</v>
      </c>
      <c r="C1594" s="106" t="s">
        <v>1621</v>
      </c>
      <c r="D1594" s="107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108" t="s">
        <v>44</v>
      </c>
      <c r="F1594" s="109">
        <v>0</v>
      </c>
      <c r="G1594" s="110">
        <f>VLOOKUP(C1594,'[8]Resumen Peso'!$B$1:$D$65536,3,0)*$C$14</f>
        <v>16777.309279323457</v>
      </c>
      <c r="H1594" s="117"/>
      <c r="I1594" s="112"/>
      <c r="J1594" s="113">
        <f>+VLOOKUP(C1594,'[8]Resumen Peso'!$B$1:$D$65536,3,0)</f>
        <v>10416.851638863489</v>
      </c>
      <c r="N1594" s="83"/>
      <c r="O1594" s="83"/>
      <c r="P1594" s="83"/>
      <c r="Q1594" s="83"/>
      <c r="R1594" s="83"/>
    </row>
    <row r="1595" spans="1:18" x14ac:dyDescent="0.2">
      <c r="A1595" s="104"/>
      <c r="B1595" s="105">
        <f t="shared" si="24"/>
        <v>1579</v>
      </c>
      <c r="C1595" s="106" t="s">
        <v>1622</v>
      </c>
      <c r="D1595" s="107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108" t="s">
        <v>44</v>
      </c>
      <c r="F1595" s="109">
        <v>0</v>
      </c>
      <c r="G1595" s="110">
        <f>VLOOKUP(C1595,'[8]Resumen Peso'!$B$1:$D$65536,3,0)*$C$14</f>
        <v>18790.586392842273</v>
      </c>
      <c r="H1595" s="117"/>
      <c r="I1595" s="112"/>
      <c r="J1595" s="113">
        <f>+VLOOKUP(C1595,'[8]Resumen Peso'!$B$1:$D$65536,3,0)</f>
        <v>11666.873835527109</v>
      </c>
      <c r="N1595" s="83"/>
      <c r="O1595" s="83"/>
      <c r="P1595" s="83"/>
      <c r="Q1595" s="83"/>
      <c r="R1595" s="83"/>
    </row>
    <row r="1596" spans="1:18" x14ac:dyDescent="0.2">
      <c r="A1596" s="104"/>
      <c r="B1596" s="105">
        <f t="shared" si="24"/>
        <v>1580</v>
      </c>
      <c r="C1596" s="106" t="s">
        <v>1623</v>
      </c>
      <c r="D1596" s="107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108" t="s">
        <v>44</v>
      </c>
      <c r="F1596" s="109">
        <v>0</v>
      </c>
      <c r="G1596" s="110">
        <f>VLOOKUP(C1596,'[8]Resumen Peso'!$B$1:$D$65536,3,0)*$C$14</f>
        <v>19398.478639959994</v>
      </c>
      <c r="H1596" s="117"/>
      <c r="I1596" s="112"/>
      <c r="J1596" s="113">
        <f>+VLOOKUP(C1596,'[8]Resumen Peso'!$B$1:$D$65536,3,0)</f>
        <v>12044.307620958047</v>
      </c>
      <c r="N1596" s="83"/>
      <c r="O1596" s="83"/>
      <c r="P1596" s="83"/>
      <c r="Q1596" s="83"/>
      <c r="R1596" s="83"/>
    </row>
    <row r="1597" spans="1:18" x14ac:dyDescent="0.2">
      <c r="A1597" s="104"/>
      <c r="B1597" s="105">
        <f t="shared" si="24"/>
        <v>1581</v>
      </c>
      <c r="C1597" s="106" t="s">
        <v>1624</v>
      </c>
      <c r="D1597" s="107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108" t="s">
        <v>44</v>
      </c>
      <c r="F1597" s="109">
        <v>0</v>
      </c>
      <c r="G1597" s="110">
        <f>VLOOKUP(C1597,'[8]Resumen Peso'!$B$1:$D$65536,3,0)*$C$14</f>
        <v>21625.951661047933</v>
      </c>
      <c r="H1597" s="117"/>
      <c r="I1597" s="112"/>
      <c r="J1597" s="113">
        <f>+VLOOKUP(C1597,'[8]Resumen Peso'!$B$1:$D$65536,3,0)</f>
        <v>13427.321762495036</v>
      </c>
      <c r="N1597" s="83"/>
      <c r="O1597" s="83"/>
      <c r="P1597" s="83"/>
      <c r="Q1597" s="83"/>
      <c r="R1597" s="83"/>
    </row>
    <row r="1598" spans="1:18" x14ac:dyDescent="0.2">
      <c r="A1598" s="104"/>
      <c r="B1598" s="105">
        <f t="shared" si="24"/>
        <v>1582</v>
      </c>
      <c r="C1598" s="106" t="s">
        <v>1625</v>
      </c>
      <c r="D1598" s="107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108" t="s">
        <v>44</v>
      </c>
      <c r="F1598" s="109">
        <v>0</v>
      </c>
      <c r="G1598" s="110">
        <f>VLOOKUP(C1598,'[8]Resumen Peso'!$B$1:$D$65536,3,0)*$C$14</f>
        <v>23853.424682135868</v>
      </c>
      <c r="H1598" s="117"/>
      <c r="I1598" s="112"/>
      <c r="J1598" s="113">
        <f>+VLOOKUP(C1598,'[8]Resumen Peso'!$B$1:$D$65536,3,0)</f>
        <v>14810.335904032025</v>
      </c>
      <c r="N1598" s="83"/>
      <c r="O1598" s="83"/>
      <c r="P1598" s="83"/>
      <c r="Q1598" s="83"/>
      <c r="R1598" s="83"/>
    </row>
    <row r="1599" spans="1:18" x14ac:dyDescent="0.2">
      <c r="A1599" s="104"/>
      <c r="B1599" s="105">
        <f t="shared" si="24"/>
        <v>1583</v>
      </c>
      <c r="C1599" s="106" t="s">
        <v>1626</v>
      </c>
      <c r="D1599" s="107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108" t="s">
        <v>44</v>
      </c>
      <c r="F1599" s="109">
        <v>0</v>
      </c>
      <c r="G1599" s="110">
        <f>VLOOKUP(C1599,'[8]Resumen Peso'!$B$1:$D$65536,3,0)*$C$14</f>
        <v>5887.4506278858607</v>
      </c>
      <c r="H1599" s="117"/>
      <c r="I1599" s="112"/>
      <c r="J1599" s="113">
        <f>+VLOOKUP(C1599,'[8]Resumen Peso'!$B$1:$D$65536,3,0)</f>
        <v>3655.4550375609324</v>
      </c>
      <c r="N1599" s="83"/>
      <c r="O1599" s="83"/>
      <c r="P1599" s="83"/>
      <c r="Q1599" s="83"/>
      <c r="R1599" s="83"/>
    </row>
    <row r="1600" spans="1:18" x14ac:dyDescent="0.2">
      <c r="A1600" s="104"/>
      <c r="B1600" s="105">
        <f t="shared" si="24"/>
        <v>1584</v>
      </c>
      <c r="C1600" s="106" t="s">
        <v>1627</v>
      </c>
      <c r="D1600" s="107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108" t="s">
        <v>44</v>
      </c>
      <c r="F1600" s="109">
        <v>0</v>
      </c>
      <c r="G1600" s="110">
        <f>VLOOKUP(C1600,'[8]Resumen Peso'!$B$1:$D$65536,3,0)*$C$14</f>
        <v>6736.0921598333725</v>
      </c>
      <c r="H1600" s="117"/>
      <c r="I1600" s="112"/>
      <c r="J1600" s="113">
        <f>+VLOOKUP(C1600,'[8]Resumen Peso'!$B$1:$D$65536,3,0)</f>
        <v>4182.3674754075537</v>
      </c>
      <c r="N1600" s="83"/>
      <c r="O1600" s="83"/>
      <c r="P1600" s="83"/>
      <c r="Q1600" s="83"/>
      <c r="R1600" s="83"/>
    </row>
    <row r="1601" spans="1:18" x14ac:dyDescent="0.2">
      <c r="A1601" s="104"/>
      <c r="B1601" s="105">
        <f t="shared" si="24"/>
        <v>1585</v>
      </c>
      <c r="C1601" s="106" t="s">
        <v>1628</v>
      </c>
      <c r="D1601" s="107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108" t="s">
        <v>44</v>
      </c>
      <c r="F1601" s="109">
        <v>0</v>
      </c>
      <c r="G1601" s="110">
        <f>VLOOKUP(C1601,'[8]Resumen Peso'!$B$1:$D$65536,3,0)*$C$14</f>
        <v>7577.1565352456373</v>
      </c>
      <c r="H1601" s="117"/>
      <c r="I1601" s="112"/>
      <c r="J1601" s="113">
        <f>+VLOOKUP(C1601,'[8]Resumen Peso'!$B$1:$D$65536,3,0)</f>
        <v>4704.5753379162579</v>
      </c>
      <c r="N1601" s="83"/>
      <c r="O1601" s="83"/>
      <c r="P1601" s="83"/>
      <c r="Q1601" s="83"/>
      <c r="R1601" s="83"/>
    </row>
    <row r="1602" spans="1:18" x14ac:dyDescent="0.2">
      <c r="A1602" s="104"/>
      <c r="B1602" s="105">
        <f t="shared" si="24"/>
        <v>1586</v>
      </c>
      <c r="C1602" s="106" t="s">
        <v>1629</v>
      </c>
      <c r="D1602" s="107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108" t="s">
        <v>44</v>
      </c>
      <c r="F1602" s="109">
        <v>0</v>
      </c>
      <c r="G1602" s="110">
        <f>VLOOKUP(C1602,'[8]Resumen Peso'!$B$1:$D$65536,3,0)*$C$14</f>
        <v>8410.6437541226587</v>
      </c>
      <c r="H1602" s="117"/>
      <c r="I1602" s="112"/>
      <c r="J1602" s="113">
        <f>+VLOOKUP(C1602,'[8]Resumen Peso'!$B$1:$D$65536,3,0)</f>
        <v>5222.0786250870469</v>
      </c>
      <c r="N1602" s="83"/>
      <c r="O1602" s="83"/>
      <c r="P1602" s="83"/>
      <c r="Q1602" s="83"/>
      <c r="R1602" s="83"/>
    </row>
    <row r="1603" spans="1:18" x14ac:dyDescent="0.2">
      <c r="A1603" s="104"/>
      <c r="B1603" s="105">
        <f t="shared" si="24"/>
        <v>1587</v>
      </c>
      <c r="C1603" s="106" t="s">
        <v>1630</v>
      </c>
      <c r="D1603" s="107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108" t="s">
        <v>44</v>
      </c>
      <c r="F1603" s="109">
        <v>0</v>
      </c>
      <c r="G1603" s="110">
        <f>VLOOKUP(C1603,'[8]Resumen Peso'!$B$1:$D$65536,3,0)*$C$14</f>
        <v>9244.1309729996774</v>
      </c>
      <c r="H1603" s="117"/>
      <c r="I1603" s="112"/>
      <c r="J1603" s="113">
        <f>+VLOOKUP(C1603,'[8]Resumen Peso'!$B$1:$D$65536,3,0)</f>
        <v>5739.5819122578341</v>
      </c>
      <c r="N1603" s="83"/>
      <c r="O1603" s="83"/>
      <c r="P1603" s="83"/>
      <c r="Q1603" s="83"/>
      <c r="R1603" s="83"/>
    </row>
    <row r="1604" spans="1:18" x14ac:dyDescent="0.2">
      <c r="A1604" s="104"/>
      <c r="B1604" s="105">
        <f t="shared" si="24"/>
        <v>1588</v>
      </c>
      <c r="C1604" s="106" t="s">
        <v>1631</v>
      </c>
      <c r="D1604" s="107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108" t="s">
        <v>44</v>
      </c>
      <c r="F1604" s="109">
        <v>0</v>
      </c>
      <c r="G1604" s="110">
        <f>VLOOKUP(C1604,'[8]Resumen Peso'!$B$1:$D$65536,3,0)*$C$14</f>
        <v>10363.413382073093</v>
      </c>
      <c r="H1604" s="117"/>
      <c r="I1604" s="112"/>
      <c r="J1604" s="113">
        <f>+VLOOKUP(C1604,'[8]Resumen Peso'!$B$1:$D$65536,3,0)</f>
        <v>6434.5323720241486</v>
      </c>
      <c r="N1604" s="83"/>
      <c r="O1604" s="83"/>
      <c r="P1604" s="83"/>
      <c r="Q1604" s="83"/>
      <c r="R1604" s="83"/>
    </row>
    <row r="1605" spans="1:18" x14ac:dyDescent="0.2">
      <c r="A1605" s="104"/>
      <c r="B1605" s="105">
        <f t="shared" si="24"/>
        <v>1589</v>
      </c>
      <c r="C1605" s="106" t="s">
        <v>1632</v>
      </c>
      <c r="D1605" s="107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108" t="s">
        <v>44</v>
      </c>
      <c r="F1605" s="109">
        <v>0</v>
      </c>
      <c r="G1605" s="110">
        <f>VLOOKUP(C1605,'[8]Resumen Peso'!$B$1:$D$65536,3,0)*$C$14</f>
        <v>11502.123620502878</v>
      </c>
      <c r="H1605" s="117"/>
      <c r="I1605" s="112"/>
      <c r="J1605" s="113">
        <f>+VLOOKUP(C1605,'[8]Resumen Peso'!$B$1:$D$65536,3,0)</f>
        <v>7141.5453629568792</v>
      </c>
      <c r="N1605" s="83"/>
      <c r="O1605" s="83"/>
      <c r="P1605" s="83"/>
      <c r="Q1605" s="83"/>
      <c r="R1605" s="83"/>
    </row>
    <row r="1606" spans="1:18" x14ac:dyDescent="0.2">
      <c r="A1606" s="104"/>
      <c r="B1606" s="105">
        <f t="shared" si="24"/>
        <v>1590</v>
      </c>
      <c r="C1606" s="106" t="s">
        <v>1633</v>
      </c>
      <c r="D1606" s="107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108" t="s">
        <v>44</v>
      </c>
      <c r="F1606" s="109">
        <v>0</v>
      </c>
      <c r="G1606" s="110">
        <f>VLOOKUP(C1606,'[8]Resumen Peso'!$B$1:$D$65536,3,0)*$C$14</f>
        <v>12640.833858932661</v>
      </c>
      <c r="H1606" s="117"/>
      <c r="I1606" s="112"/>
      <c r="J1606" s="113">
        <f>+VLOOKUP(C1606,'[8]Resumen Peso'!$B$1:$D$65536,3,0)</f>
        <v>7848.5583538896099</v>
      </c>
      <c r="N1606" s="83"/>
      <c r="O1606" s="83"/>
      <c r="P1606" s="83"/>
      <c r="Q1606" s="83"/>
      <c r="R1606" s="83"/>
    </row>
    <row r="1607" spans="1:18" x14ac:dyDescent="0.2">
      <c r="A1607" s="104"/>
      <c r="B1607" s="105">
        <f t="shared" si="24"/>
        <v>1591</v>
      </c>
      <c r="C1607" s="106" t="s">
        <v>1634</v>
      </c>
      <c r="D1607" s="107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108" t="s">
        <v>44</v>
      </c>
      <c r="F1607" s="109">
        <v>0</v>
      </c>
      <c r="G1607" s="110">
        <f>VLOOKUP(C1607,'[8]Resumen Peso'!$B$1:$D$65536,3,0)*$C$14</f>
        <v>13985.340093180486</v>
      </c>
      <c r="H1607" s="117"/>
      <c r="I1607" s="112"/>
      <c r="J1607" s="113">
        <f>+VLOOKUP(C1607,'[8]Resumen Peso'!$B$1:$D$65536,3,0)</f>
        <v>8683.3478744563672</v>
      </c>
      <c r="N1607" s="83"/>
      <c r="O1607" s="83"/>
      <c r="P1607" s="83"/>
      <c r="Q1607" s="83"/>
      <c r="R1607" s="83"/>
    </row>
    <row r="1608" spans="1:18" x14ac:dyDescent="0.2">
      <c r="A1608" s="104"/>
      <c r="B1608" s="105">
        <f t="shared" si="24"/>
        <v>1592</v>
      </c>
      <c r="C1608" s="106" t="s">
        <v>1635</v>
      </c>
      <c r="D1608" s="107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108" t="s">
        <v>44</v>
      </c>
      <c r="F1608" s="109">
        <v>0</v>
      </c>
      <c r="G1608" s="110">
        <f>VLOOKUP(C1608,'[8]Resumen Peso'!$B$1:$D$65536,3,0)*$C$14</f>
        <v>15573.875382160899</v>
      </c>
      <c r="H1608" s="117"/>
      <c r="I1608" s="112"/>
      <c r="J1608" s="113">
        <f>+VLOOKUP(C1608,'[8]Resumen Peso'!$B$1:$D$65536,3,0)</f>
        <v>9669.6524214436158</v>
      </c>
      <c r="N1608" s="83"/>
      <c r="O1608" s="83"/>
      <c r="P1608" s="83"/>
      <c r="Q1608" s="83"/>
      <c r="R1608" s="83"/>
    </row>
    <row r="1609" spans="1:18" x14ac:dyDescent="0.2">
      <c r="A1609" s="104"/>
      <c r="B1609" s="105">
        <f t="shared" si="24"/>
        <v>1593</v>
      </c>
      <c r="C1609" s="106" t="s">
        <v>1636</v>
      </c>
      <c r="D1609" s="107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108" t="s">
        <v>44</v>
      </c>
      <c r="F1609" s="109">
        <v>0</v>
      </c>
      <c r="G1609" s="110">
        <f>VLOOKUP(C1609,'[8]Resumen Peso'!$B$1:$D$65536,3,0)*$C$14</f>
        <v>17442.740428020206</v>
      </c>
      <c r="H1609" s="117"/>
      <c r="I1609" s="112"/>
      <c r="J1609" s="113">
        <f>+VLOOKUP(C1609,'[8]Resumen Peso'!$B$1:$D$65536,3,0)</f>
        <v>10830.01071201685</v>
      </c>
      <c r="N1609" s="83"/>
      <c r="O1609" s="83"/>
      <c r="P1609" s="83"/>
      <c r="Q1609" s="83"/>
      <c r="R1609" s="83"/>
    </row>
    <row r="1610" spans="1:18" x14ac:dyDescent="0.2">
      <c r="A1610" s="104"/>
      <c r="B1610" s="105">
        <f t="shared" si="24"/>
        <v>1594</v>
      </c>
      <c r="C1610" s="106" t="s">
        <v>1637</v>
      </c>
      <c r="D1610" s="107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108" t="s">
        <v>44</v>
      </c>
      <c r="F1610" s="109">
        <v>0</v>
      </c>
      <c r="G1610" s="110">
        <f>VLOOKUP(C1610,'[8]Resumen Peso'!$B$1:$D$65536,3,0)*$C$14</f>
        <v>18007.02865474204</v>
      </c>
      <c r="H1610" s="117"/>
      <c r="I1610" s="112"/>
      <c r="J1610" s="113">
        <f>+VLOOKUP(C1610,'[8]Resumen Peso'!$B$1:$D$65536,3,0)</f>
        <v>11180.371228203016</v>
      </c>
      <c r="N1610" s="83"/>
      <c r="O1610" s="83"/>
      <c r="P1610" s="83"/>
      <c r="Q1610" s="83"/>
      <c r="R1610" s="83"/>
    </row>
    <row r="1611" spans="1:18" x14ac:dyDescent="0.2">
      <c r="A1611" s="104"/>
      <c r="B1611" s="105">
        <f t="shared" si="24"/>
        <v>1595</v>
      </c>
      <c r="C1611" s="106" t="s">
        <v>1638</v>
      </c>
      <c r="D1611" s="107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108" t="s">
        <v>44</v>
      </c>
      <c r="F1611" s="109">
        <v>0</v>
      </c>
      <c r="G1611" s="110">
        <f>VLOOKUP(C1611,'[8]Resumen Peso'!$B$1:$D$65536,3,0)*$C$14</f>
        <v>20074.725367605395</v>
      </c>
      <c r="H1611" s="117"/>
      <c r="I1611" s="112"/>
      <c r="J1611" s="113">
        <f>+VLOOKUP(C1611,'[8]Resumen Peso'!$B$1:$D$65536,3,0)</f>
        <v>12464.18197124082</v>
      </c>
      <c r="N1611" s="83"/>
      <c r="O1611" s="83"/>
      <c r="P1611" s="83"/>
      <c r="Q1611" s="83"/>
      <c r="R1611" s="83"/>
    </row>
    <row r="1612" spans="1:18" x14ac:dyDescent="0.2">
      <c r="A1612" s="104"/>
      <c r="B1612" s="105">
        <f t="shared" si="24"/>
        <v>1596</v>
      </c>
      <c r="C1612" s="106" t="s">
        <v>1639</v>
      </c>
      <c r="D1612" s="107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108" t="s">
        <v>44</v>
      </c>
      <c r="F1612" s="109">
        <v>0</v>
      </c>
      <c r="G1612" s="110">
        <f>VLOOKUP(C1612,'[8]Resumen Peso'!$B$1:$D$65536,3,0)*$C$14</f>
        <v>22142.42208046875</v>
      </c>
      <c r="H1612" s="117"/>
      <c r="I1612" s="112"/>
      <c r="J1612" s="113">
        <f>+VLOOKUP(C1612,'[8]Resumen Peso'!$B$1:$D$65536,3,0)</f>
        <v>13747.992714278624</v>
      </c>
      <c r="N1612" s="83"/>
      <c r="O1612" s="83"/>
      <c r="P1612" s="83"/>
      <c r="Q1612" s="83"/>
      <c r="R1612" s="83"/>
    </row>
    <row r="1613" spans="1:18" x14ac:dyDescent="0.2">
      <c r="A1613" s="104"/>
      <c r="B1613" s="105">
        <f t="shared" si="24"/>
        <v>1597</v>
      </c>
      <c r="C1613" s="106" t="s">
        <v>1640</v>
      </c>
      <c r="D1613" s="107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108" t="s">
        <v>44</v>
      </c>
      <c r="F1613" s="109">
        <v>0</v>
      </c>
      <c r="G1613" s="110">
        <f>VLOOKUP(C1613,'[8]Resumen Peso'!$B$1:$D$65536,3,0)*$C$14</f>
        <v>5612.7870513593216</v>
      </c>
      <c r="H1613" s="117"/>
      <c r="I1613" s="112"/>
      <c r="J1613" s="113">
        <f>+VLOOKUP(C1613,'[8]Resumen Peso'!$B$1:$D$65536,3,0)</f>
        <v>3484.9193646683384</v>
      </c>
      <c r="N1613" s="83"/>
      <c r="O1613" s="83"/>
      <c r="P1613" s="83"/>
      <c r="Q1613" s="83"/>
      <c r="R1613" s="83"/>
    </row>
    <row r="1614" spans="1:18" x14ac:dyDescent="0.2">
      <c r="A1614" s="104"/>
      <c r="B1614" s="105">
        <f t="shared" si="24"/>
        <v>1598</v>
      </c>
      <c r="C1614" s="106" t="s">
        <v>1641</v>
      </c>
      <c r="D1614" s="107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108" t="s">
        <v>44</v>
      </c>
      <c r="F1614" s="109">
        <v>0</v>
      </c>
      <c r="G1614" s="110">
        <f>VLOOKUP(C1614,'[8]Resumen Peso'!$B$1:$D$65536,3,0)*$C$14</f>
        <v>6421.8374371408445</v>
      </c>
      <c r="H1614" s="117"/>
      <c r="I1614" s="112"/>
      <c r="J1614" s="113">
        <f>+VLOOKUP(C1614,'[8]Resumen Peso'!$B$1:$D$65536,3,0)</f>
        <v>3987.2500838998103</v>
      </c>
      <c r="N1614" s="83"/>
      <c r="O1614" s="83"/>
      <c r="P1614" s="83"/>
      <c r="Q1614" s="83"/>
      <c r="R1614" s="83"/>
    </row>
    <row r="1615" spans="1:18" x14ac:dyDescent="0.2">
      <c r="A1615" s="104"/>
      <c r="B1615" s="105">
        <f t="shared" si="24"/>
        <v>1599</v>
      </c>
      <c r="C1615" s="106" t="s">
        <v>1642</v>
      </c>
      <c r="D1615" s="107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108" t="s">
        <v>44</v>
      </c>
      <c r="F1615" s="109">
        <v>0</v>
      </c>
      <c r="G1615" s="110">
        <f>VLOOKUP(C1615,'[8]Resumen Peso'!$B$1:$D$65536,3,0)*$C$14</f>
        <v>7223.664158763605</v>
      </c>
      <c r="H1615" s="117"/>
      <c r="I1615" s="112"/>
      <c r="J1615" s="113">
        <f>+VLOOKUP(C1615,'[8]Resumen Peso'!$B$1:$D$65536,3,0)</f>
        <v>4485.0957074238586</v>
      </c>
      <c r="N1615" s="83"/>
      <c r="O1615" s="83"/>
      <c r="P1615" s="83"/>
      <c r="Q1615" s="83"/>
      <c r="R1615" s="83"/>
    </row>
    <row r="1616" spans="1:18" x14ac:dyDescent="0.2">
      <c r="A1616" s="104"/>
      <c r="B1616" s="105">
        <f t="shared" si="24"/>
        <v>1600</v>
      </c>
      <c r="C1616" s="106" t="s">
        <v>1643</v>
      </c>
      <c r="D1616" s="107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108" t="s">
        <v>44</v>
      </c>
      <c r="F1616" s="109">
        <v>0</v>
      </c>
      <c r="G1616" s="110">
        <f>VLOOKUP(C1616,'[8]Resumen Peso'!$B$1:$D$65536,3,0)*$C$14</f>
        <v>8018.2672162276021</v>
      </c>
      <c r="H1616" s="117"/>
      <c r="I1616" s="112"/>
      <c r="J1616" s="113">
        <f>+VLOOKUP(C1616,'[8]Resumen Peso'!$B$1:$D$65536,3,0)</f>
        <v>4978.4562352404837</v>
      </c>
      <c r="N1616" s="83"/>
      <c r="O1616" s="83"/>
      <c r="P1616" s="83"/>
      <c r="Q1616" s="83"/>
      <c r="R1616" s="83"/>
    </row>
    <row r="1617" spans="1:18" x14ac:dyDescent="0.2">
      <c r="A1617" s="104"/>
      <c r="B1617" s="105">
        <f t="shared" si="24"/>
        <v>1601</v>
      </c>
      <c r="C1617" s="106" t="s">
        <v>1644</v>
      </c>
      <c r="D1617" s="107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108" t="s">
        <v>44</v>
      </c>
      <c r="F1617" s="109">
        <v>0</v>
      </c>
      <c r="G1617" s="110">
        <f>VLOOKUP(C1617,'[8]Resumen Peso'!$B$1:$D$65536,3,0)*$C$14</f>
        <v>8812.8702736915966</v>
      </c>
      <c r="H1617" s="117"/>
      <c r="I1617" s="112"/>
      <c r="J1617" s="113">
        <f>+VLOOKUP(C1617,'[8]Resumen Peso'!$B$1:$D$65536,3,0)</f>
        <v>5471.816763057107</v>
      </c>
      <c r="N1617" s="83"/>
      <c r="O1617" s="83"/>
      <c r="P1617" s="83"/>
      <c r="Q1617" s="83"/>
      <c r="R1617" s="83"/>
    </row>
    <row r="1618" spans="1:18" x14ac:dyDescent="0.2">
      <c r="A1618" s="104"/>
      <c r="B1618" s="105">
        <f t="shared" ref="B1618:B1681" si="25">1+B1617</f>
        <v>1602</v>
      </c>
      <c r="C1618" s="106" t="s">
        <v>1645</v>
      </c>
      <c r="D1618" s="107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108" t="s">
        <v>44</v>
      </c>
      <c r="F1618" s="109">
        <v>0</v>
      </c>
      <c r="G1618" s="110">
        <f>VLOOKUP(C1618,'[8]Resumen Peso'!$B$1:$D$65536,3,0)*$C$14</f>
        <v>9879.9354958958393</v>
      </c>
      <c r="H1618" s="117"/>
      <c r="I1618" s="112"/>
      <c r="J1618" s="113">
        <f>+VLOOKUP(C1618,'[8]Resumen Peso'!$B$1:$D$65536,3,0)</f>
        <v>6134.3461307663447</v>
      </c>
      <c r="N1618" s="83"/>
      <c r="O1618" s="83"/>
      <c r="P1618" s="83"/>
      <c r="Q1618" s="83"/>
      <c r="R1618" s="83"/>
    </row>
    <row r="1619" spans="1:18" x14ac:dyDescent="0.2">
      <c r="A1619" s="104"/>
      <c r="B1619" s="105">
        <f t="shared" si="25"/>
        <v>1603</v>
      </c>
      <c r="C1619" s="106" t="s">
        <v>1646</v>
      </c>
      <c r="D1619" s="107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108" t="s">
        <v>44</v>
      </c>
      <c r="F1619" s="109">
        <v>0</v>
      </c>
      <c r="G1619" s="110">
        <f>VLOOKUP(C1619,'[8]Resumen Peso'!$B$1:$D$65536,3,0)*$C$14</f>
        <v>10965.522193003151</v>
      </c>
      <c r="H1619" s="117"/>
      <c r="I1619" s="112"/>
      <c r="J1619" s="113">
        <f>+VLOOKUP(C1619,'[8]Resumen Peso'!$B$1:$D$65536,3,0)</f>
        <v>6808.3752838694172</v>
      </c>
      <c r="N1619" s="83"/>
      <c r="O1619" s="83"/>
      <c r="P1619" s="83"/>
      <c r="Q1619" s="83"/>
      <c r="R1619" s="83"/>
    </row>
    <row r="1620" spans="1:18" x14ac:dyDescent="0.2">
      <c r="A1620" s="104"/>
      <c r="B1620" s="105">
        <f t="shared" si="25"/>
        <v>1604</v>
      </c>
      <c r="C1620" s="106" t="s">
        <v>1647</v>
      </c>
      <c r="D1620" s="107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108" t="s">
        <v>44</v>
      </c>
      <c r="F1620" s="109">
        <v>0</v>
      </c>
      <c r="G1620" s="110">
        <f>VLOOKUP(C1620,'[8]Resumen Peso'!$B$1:$D$65536,3,0)*$C$14</f>
        <v>12051.108890110465</v>
      </c>
      <c r="H1620" s="117"/>
      <c r="I1620" s="112"/>
      <c r="J1620" s="113">
        <f>+VLOOKUP(C1620,'[8]Resumen Peso'!$B$1:$D$65536,3,0)</f>
        <v>7482.4044369724897</v>
      </c>
      <c r="N1620" s="83"/>
      <c r="O1620" s="83"/>
      <c r="P1620" s="83"/>
      <c r="Q1620" s="83"/>
      <c r="R1620" s="83"/>
    </row>
    <row r="1621" spans="1:18" x14ac:dyDescent="0.2">
      <c r="A1621" s="104"/>
      <c r="B1621" s="105">
        <f t="shared" si="25"/>
        <v>1605</v>
      </c>
      <c r="C1621" s="106" t="s">
        <v>1648</v>
      </c>
      <c r="D1621" s="107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108" t="s">
        <v>44</v>
      </c>
      <c r="F1621" s="109">
        <v>0</v>
      </c>
      <c r="G1621" s="110">
        <f>VLOOKUP(C1621,'[8]Resumen Peso'!$B$1:$D$65536,3,0)*$C$14</f>
        <v>13332.890710294987</v>
      </c>
      <c r="H1621" s="117"/>
      <c r="I1621" s="112"/>
      <c r="J1621" s="113">
        <f>+VLOOKUP(C1621,'[8]Resumen Peso'!$B$1:$D$65536,3,0)</f>
        <v>8278.249040654553</v>
      </c>
      <c r="N1621" s="83"/>
      <c r="O1621" s="83"/>
      <c r="P1621" s="83"/>
      <c r="Q1621" s="83"/>
      <c r="R1621" s="83"/>
    </row>
    <row r="1622" spans="1:18" x14ac:dyDescent="0.2">
      <c r="A1622" s="104"/>
      <c r="B1622" s="105">
        <f t="shared" si="25"/>
        <v>1606</v>
      </c>
      <c r="C1622" s="106" t="s">
        <v>1649</v>
      </c>
      <c r="D1622" s="107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108" t="s">
        <v>44</v>
      </c>
      <c r="F1622" s="109">
        <v>0</v>
      </c>
      <c r="G1622" s="110">
        <f>VLOOKUP(C1622,'[8]Resumen Peso'!$B$1:$D$65536,3,0)*$C$14</f>
        <v>14847.317049326268</v>
      </c>
      <c r="H1622" s="117"/>
      <c r="I1622" s="112"/>
      <c r="J1622" s="113">
        <f>+VLOOKUP(C1622,'[8]Resumen Peso'!$B$1:$D$65536,3,0)</f>
        <v>9218.5401343591911</v>
      </c>
      <c r="N1622" s="83"/>
      <c r="O1622" s="83"/>
      <c r="P1622" s="83"/>
      <c r="Q1622" s="83"/>
      <c r="R1622" s="83"/>
    </row>
    <row r="1623" spans="1:18" x14ac:dyDescent="0.2">
      <c r="A1623" s="104"/>
      <c r="B1623" s="105">
        <f t="shared" si="25"/>
        <v>1607</v>
      </c>
      <c r="C1623" s="106" t="s">
        <v>1650</v>
      </c>
      <c r="D1623" s="107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108" t="s">
        <v>44</v>
      </c>
      <c r="F1623" s="109">
        <v>0</v>
      </c>
      <c r="G1623" s="110">
        <f>VLOOKUP(C1623,'[8]Resumen Peso'!$B$1:$D$65536,3,0)*$C$14</f>
        <v>16628.99509524542</v>
      </c>
      <c r="H1623" s="117"/>
      <c r="I1623" s="112"/>
      <c r="J1623" s="113">
        <f>+VLOOKUP(C1623,'[8]Resumen Peso'!$B$1:$D$65536,3,0)</f>
        <v>10324.764950482295</v>
      </c>
      <c r="N1623" s="83"/>
      <c r="O1623" s="83"/>
      <c r="P1623" s="83"/>
      <c r="Q1623" s="83"/>
      <c r="R1623" s="83"/>
    </row>
    <row r="1624" spans="1:18" x14ac:dyDescent="0.2">
      <c r="A1624" s="104"/>
      <c r="B1624" s="105">
        <f t="shared" si="25"/>
        <v>1608</v>
      </c>
      <c r="C1624" s="106" t="s">
        <v>1651</v>
      </c>
      <c r="D1624" s="107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108" t="s">
        <v>44</v>
      </c>
      <c r="F1624" s="109">
        <v>0</v>
      </c>
      <c r="G1624" s="110">
        <f>VLOOKUP(C1624,'[8]Resumen Peso'!$B$1:$D$65536,3,0)*$C$14</f>
        <v>17166.957933893656</v>
      </c>
      <c r="H1624" s="117"/>
      <c r="I1624" s="112"/>
      <c r="J1624" s="113">
        <f>+VLOOKUP(C1624,'[8]Resumen Peso'!$B$1:$D$65536,3,0)</f>
        <v>10658.78031517053</v>
      </c>
      <c r="N1624" s="83"/>
      <c r="O1624" s="83"/>
      <c r="P1624" s="83"/>
      <c r="Q1624" s="83"/>
      <c r="R1624" s="83"/>
    </row>
    <row r="1625" spans="1:18" x14ac:dyDescent="0.2">
      <c r="A1625" s="104"/>
      <c r="B1625" s="105">
        <f t="shared" si="25"/>
        <v>1609</v>
      </c>
      <c r="C1625" s="106" t="s">
        <v>1652</v>
      </c>
      <c r="D1625" s="107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108" t="s">
        <v>44</v>
      </c>
      <c r="F1625" s="109">
        <v>0</v>
      </c>
      <c r="G1625" s="110">
        <f>VLOOKUP(C1625,'[8]Resumen Peso'!$B$1:$D$65536,3,0)*$C$14</f>
        <v>19138.191676581555</v>
      </c>
      <c r="H1625" s="117"/>
      <c r="I1625" s="112"/>
      <c r="J1625" s="113">
        <f>+VLOOKUP(C1625,'[8]Resumen Peso'!$B$1:$D$65536,3,0)</f>
        <v>11882.698233188996</v>
      </c>
      <c r="N1625" s="83"/>
      <c r="O1625" s="83"/>
      <c r="P1625" s="83"/>
      <c r="Q1625" s="83"/>
      <c r="R1625" s="83"/>
    </row>
    <row r="1626" spans="1:18" x14ac:dyDescent="0.2">
      <c r="A1626" s="104"/>
      <c r="B1626" s="105">
        <f t="shared" si="25"/>
        <v>1610</v>
      </c>
      <c r="C1626" s="106" t="s">
        <v>1653</v>
      </c>
      <c r="D1626" s="107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108" t="s">
        <v>44</v>
      </c>
      <c r="F1626" s="109">
        <v>0</v>
      </c>
      <c r="G1626" s="110">
        <f>VLOOKUP(C1626,'[8]Resumen Peso'!$B$1:$D$65536,3,0)*$C$14</f>
        <v>21109.425419269457</v>
      </c>
      <c r="H1626" s="117"/>
      <c r="I1626" s="112"/>
      <c r="J1626" s="113">
        <f>+VLOOKUP(C1626,'[8]Resumen Peso'!$B$1:$D$65536,3,0)</f>
        <v>13106.616151207461</v>
      </c>
      <c r="N1626" s="83"/>
      <c r="O1626" s="83"/>
      <c r="P1626" s="83"/>
      <c r="Q1626" s="83"/>
      <c r="R1626" s="83"/>
    </row>
    <row r="1627" spans="1:18" x14ac:dyDescent="0.2">
      <c r="A1627" s="104"/>
      <c r="B1627" s="105">
        <f t="shared" si="25"/>
        <v>1611</v>
      </c>
      <c r="C1627" s="106" t="s">
        <v>1654</v>
      </c>
      <c r="D1627" s="107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108" t="s">
        <v>44</v>
      </c>
      <c r="F1627" s="109">
        <v>0</v>
      </c>
      <c r="G1627" s="110">
        <f>VLOOKUP(C1627,'[8]Resumen Peso'!$B$1:$D$65536,3,0)*$C$14</f>
        <v>7877.1977642122329</v>
      </c>
      <c r="H1627" s="117"/>
      <c r="I1627" s="112"/>
      <c r="J1627" s="113">
        <f>+VLOOKUP(C1627,'[8]Resumen Peso'!$B$1:$D$65536,3,0)</f>
        <v>4890.867723402599</v>
      </c>
      <c r="N1627" s="83"/>
      <c r="O1627" s="83"/>
      <c r="P1627" s="83"/>
      <c r="Q1627" s="83"/>
      <c r="R1627" s="83"/>
    </row>
    <row r="1628" spans="1:18" x14ac:dyDescent="0.2">
      <c r="A1628" s="104"/>
      <c r="B1628" s="105">
        <f t="shared" si="25"/>
        <v>1612</v>
      </c>
      <c r="C1628" s="106" t="s">
        <v>1655</v>
      </c>
      <c r="D1628" s="107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108" t="s">
        <v>44</v>
      </c>
      <c r="F1628" s="109">
        <v>0</v>
      </c>
      <c r="G1628" s="110">
        <f>VLOOKUP(C1628,'[8]Resumen Peso'!$B$1:$D$65536,3,0)*$C$14</f>
        <v>9012.6496941887708</v>
      </c>
      <c r="H1628" s="117"/>
      <c r="I1628" s="112"/>
      <c r="J1628" s="113">
        <f>+VLOOKUP(C1628,'[8]Resumen Peso'!$B$1:$D$65536,3,0)</f>
        <v>5595.8576655146853</v>
      </c>
      <c r="N1628" s="83"/>
      <c r="O1628" s="83"/>
      <c r="P1628" s="83"/>
      <c r="Q1628" s="83"/>
      <c r="R1628" s="83"/>
    </row>
    <row r="1629" spans="1:18" x14ac:dyDescent="0.2">
      <c r="A1629" s="104"/>
      <c r="B1629" s="105">
        <f t="shared" si="25"/>
        <v>1613</v>
      </c>
      <c r="C1629" s="106" t="s">
        <v>1656</v>
      </c>
      <c r="D1629" s="107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108" t="s">
        <v>44</v>
      </c>
      <c r="F1629" s="109">
        <v>0</v>
      </c>
      <c r="G1629" s="110">
        <f>VLOOKUP(C1629,'[8]Resumen Peso'!$B$1:$D$65536,3,0)*$C$14</f>
        <v>10137.963660504804</v>
      </c>
      <c r="H1629" s="117"/>
      <c r="I1629" s="112"/>
      <c r="J1629" s="113">
        <f>+VLOOKUP(C1629,'[8]Resumen Peso'!$B$1:$D$65536,3,0)</f>
        <v>6294.5530545721995</v>
      </c>
      <c r="N1629" s="83"/>
      <c r="O1629" s="83"/>
      <c r="P1629" s="83"/>
      <c r="Q1629" s="83"/>
      <c r="R1629" s="83"/>
    </row>
    <row r="1630" spans="1:18" x14ac:dyDescent="0.2">
      <c r="A1630" s="104"/>
      <c r="B1630" s="105">
        <f t="shared" si="25"/>
        <v>1614</v>
      </c>
      <c r="C1630" s="106" t="s">
        <v>1657</v>
      </c>
      <c r="D1630" s="107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108" t="s">
        <v>44</v>
      </c>
      <c r="F1630" s="109">
        <v>0</v>
      </c>
      <c r="G1630" s="110">
        <f>VLOOKUP(C1630,'[8]Resumen Peso'!$B$1:$D$65536,3,0)*$C$14</f>
        <v>11253.139663160335</v>
      </c>
      <c r="H1630" s="117"/>
      <c r="I1630" s="112"/>
      <c r="J1630" s="113">
        <f>+VLOOKUP(C1630,'[8]Resumen Peso'!$B$1:$D$65536,3,0)</f>
        <v>6986.9538905751424</v>
      </c>
      <c r="N1630" s="83"/>
      <c r="O1630" s="83"/>
      <c r="P1630" s="83"/>
      <c r="Q1630" s="83"/>
      <c r="R1630" s="83"/>
    </row>
    <row r="1631" spans="1:18" x14ac:dyDescent="0.2">
      <c r="A1631" s="104"/>
      <c r="B1631" s="105">
        <f t="shared" si="25"/>
        <v>1615</v>
      </c>
      <c r="C1631" s="106" t="s">
        <v>1658</v>
      </c>
      <c r="D1631" s="107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108" t="s">
        <v>44</v>
      </c>
      <c r="F1631" s="109">
        <v>0</v>
      </c>
      <c r="G1631" s="110">
        <f>VLOOKUP(C1631,'[8]Resumen Peso'!$B$1:$D$65536,3,0)*$C$14</f>
        <v>12368.31566581586</v>
      </c>
      <c r="H1631" s="117"/>
      <c r="I1631" s="112"/>
      <c r="J1631" s="113">
        <f>+VLOOKUP(C1631,'[8]Resumen Peso'!$B$1:$D$65536,3,0)</f>
        <v>7679.3547265780835</v>
      </c>
      <c r="N1631" s="83"/>
      <c r="O1631" s="83"/>
      <c r="P1631" s="83"/>
      <c r="Q1631" s="83"/>
      <c r="R1631" s="83"/>
    </row>
    <row r="1632" spans="1:18" x14ac:dyDescent="0.2">
      <c r="A1632" s="104"/>
      <c r="B1632" s="105">
        <f t="shared" si="25"/>
        <v>1616</v>
      </c>
      <c r="C1632" s="106" t="s">
        <v>1659</v>
      </c>
      <c r="D1632" s="107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108" t="s">
        <v>44</v>
      </c>
      <c r="F1632" s="109">
        <v>0</v>
      </c>
      <c r="G1632" s="110">
        <f>VLOOKUP(C1632,'[8]Resumen Peso'!$B$1:$D$65536,3,0)*$C$14</f>
        <v>13865.875381818312</v>
      </c>
      <c r="H1632" s="117"/>
      <c r="I1632" s="112"/>
      <c r="J1632" s="113">
        <f>+VLOOKUP(C1632,'[8]Resumen Peso'!$B$1:$D$65536,3,0)</f>
        <v>8609.1735146933806</v>
      </c>
      <c r="N1632" s="83"/>
      <c r="O1632" s="83"/>
      <c r="P1632" s="83"/>
      <c r="Q1632" s="83"/>
      <c r="R1632" s="83"/>
    </row>
    <row r="1633" spans="1:18" x14ac:dyDescent="0.2">
      <c r="A1633" s="104"/>
      <c r="B1633" s="105">
        <f t="shared" si="25"/>
        <v>1617</v>
      </c>
      <c r="C1633" s="106" t="s">
        <v>1660</v>
      </c>
      <c r="D1633" s="107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108" t="s">
        <v>44</v>
      </c>
      <c r="F1633" s="109">
        <v>0</v>
      </c>
      <c r="G1633" s="110">
        <f>VLOOKUP(C1633,'[8]Resumen Peso'!$B$1:$D$65536,3,0)*$C$14</f>
        <v>15389.428836646293</v>
      </c>
      <c r="H1633" s="117"/>
      <c r="I1633" s="112"/>
      <c r="J1633" s="113">
        <f>+VLOOKUP(C1633,'[8]Resumen Peso'!$B$1:$D$65536,3,0)</f>
        <v>9555.1315368405994</v>
      </c>
      <c r="N1633" s="83"/>
      <c r="O1633" s="83"/>
      <c r="P1633" s="83"/>
      <c r="Q1633" s="83"/>
      <c r="R1633" s="83"/>
    </row>
    <row r="1634" spans="1:18" x14ac:dyDescent="0.2">
      <c r="A1634" s="104"/>
      <c r="B1634" s="105">
        <f t="shared" si="25"/>
        <v>1618</v>
      </c>
      <c r="C1634" s="106" t="s">
        <v>1661</v>
      </c>
      <c r="D1634" s="107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108" t="s">
        <v>44</v>
      </c>
      <c r="F1634" s="109">
        <v>0</v>
      </c>
      <c r="G1634" s="110">
        <f>VLOOKUP(C1634,'[8]Resumen Peso'!$B$1:$D$65536,3,0)*$C$14</f>
        <v>16912.982291474276</v>
      </c>
      <c r="H1634" s="117"/>
      <c r="I1634" s="112"/>
      <c r="J1634" s="113">
        <f>+VLOOKUP(C1634,'[8]Resumen Peso'!$B$1:$D$65536,3,0)</f>
        <v>10501.089558987818</v>
      </c>
      <c r="N1634" s="83"/>
      <c r="O1634" s="83"/>
      <c r="P1634" s="83"/>
      <c r="Q1634" s="83"/>
      <c r="R1634" s="83"/>
    </row>
    <row r="1635" spans="1:18" x14ac:dyDescent="0.2">
      <c r="A1635" s="104"/>
      <c r="B1635" s="105">
        <f t="shared" si="25"/>
        <v>1619</v>
      </c>
      <c r="C1635" s="106" t="s">
        <v>1662</v>
      </c>
      <c r="D1635" s="107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108" t="s">
        <v>44</v>
      </c>
      <c r="F1635" s="109">
        <v>0</v>
      </c>
      <c r="G1635" s="110">
        <f>VLOOKUP(C1635,'[8]Resumen Peso'!$B$1:$D$65536,3,0)*$C$14</f>
        <v>18711.883407047539</v>
      </c>
      <c r="H1635" s="117"/>
      <c r="I1635" s="112"/>
      <c r="J1635" s="113">
        <f>+VLOOKUP(C1635,'[8]Resumen Peso'!$B$1:$D$65536,3,0)</f>
        <v>11618.007994592192</v>
      </c>
      <c r="N1635" s="83"/>
      <c r="O1635" s="83"/>
      <c r="P1635" s="83"/>
      <c r="Q1635" s="83"/>
      <c r="R1635" s="83"/>
    </row>
    <row r="1636" spans="1:18" x14ac:dyDescent="0.2">
      <c r="A1636" s="104"/>
      <c r="B1636" s="105">
        <f t="shared" si="25"/>
        <v>1620</v>
      </c>
      <c r="C1636" s="106" t="s">
        <v>1663</v>
      </c>
      <c r="D1636" s="107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108" t="s">
        <v>44</v>
      </c>
      <c r="F1636" s="109">
        <v>0</v>
      </c>
      <c r="G1636" s="110">
        <f>VLOOKUP(C1636,'[8]Resumen Peso'!$B$1:$D$65536,3,0)*$C$14</f>
        <v>20837.286644819083</v>
      </c>
      <c r="H1636" s="117"/>
      <c r="I1636" s="112"/>
      <c r="J1636" s="113">
        <f>+VLOOKUP(C1636,'[8]Resumen Peso'!$B$1:$D$65536,3,0)</f>
        <v>12937.648100882172</v>
      </c>
      <c r="N1636" s="83"/>
      <c r="O1636" s="83"/>
      <c r="P1636" s="83"/>
      <c r="Q1636" s="83"/>
      <c r="R1636" s="83"/>
    </row>
    <row r="1637" spans="1:18" x14ac:dyDescent="0.2">
      <c r="A1637" s="104"/>
      <c r="B1637" s="105">
        <f t="shared" si="25"/>
        <v>1621</v>
      </c>
      <c r="C1637" s="106" t="s">
        <v>1664</v>
      </c>
      <c r="D1637" s="107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108" t="s">
        <v>44</v>
      </c>
      <c r="F1637" s="109">
        <v>0</v>
      </c>
      <c r="G1637" s="110">
        <f>VLOOKUP(C1637,'[8]Resumen Peso'!$B$1:$D$65536,3,0)*$C$14</f>
        <v>23337.761042197377</v>
      </c>
      <c r="H1637" s="117"/>
      <c r="I1637" s="112"/>
      <c r="J1637" s="113">
        <f>+VLOOKUP(C1637,'[8]Resumen Peso'!$B$1:$D$65536,3,0)</f>
        <v>14490.165872988035</v>
      </c>
      <c r="N1637" s="83"/>
      <c r="O1637" s="83"/>
      <c r="P1637" s="83"/>
      <c r="Q1637" s="83"/>
      <c r="R1637" s="83"/>
    </row>
    <row r="1638" spans="1:18" x14ac:dyDescent="0.2">
      <c r="A1638" s="104"/>
      <c r="B1638" s="105">
        <f t="shared" si="25"/>
        <v>1622</v>
      </c>
      <c r="C1638" s="106" t="s">
        <v>1665</v>
      </c>
      <c r="D1638" s="107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108" t="s">
        <v>44</v>
      </c>
      <c r="F1638" s="109">
        <v>0</v>
      </c>
      <c r="G1638" s="110">
        <f>VLOOKUP(C1638,'[8]Resumen Peso'!$B$1:$D$65536,3,0)*$C$14</f>
        <v>24092.758449199104</v>
      </c>
      <c r="H1638" s="117"/>
      <c r="I1638" s="112"/>
      <c r="J1638" s="113">
        <f>+VLOOKUP(C1638,'[8]Resumen Peso'!$B$1:$D$65536,3,0)</f>
        <v>14958.935676627298</v>
      </c>
      <c r="N1638" s="83"/>
      <c r="O1638" s="83"/>
      <c r="P1638" s="83"/>
      <c r="Q1638" s="83"/>
      <c r="R1638" s="83"/>
    </row>
    <row r="1639" spans="1:18" x14ac:dyDescent="0.2">
      <c r="A1639" s="104"/>
      <c r="B1639" s="105">
        <f t="shared" si="25"/>
        <v>1623</v>
      </c>
      <c r="C1639" s="106" t="s">
        <v>1666</v>
      </c>
      <c r="D1639" s="107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108" t="s">
        <v>44</v>
      </c>
      <c r="F1639" s="109">
        <v>0</v>
      </c>
      <c r="G1639" s="110">
        <f>VLOOKUP(C1639,'[8]Resumen Peso'!$B$1:$D$65536,3,0)*$C$14</f>
        <v>26859.262485171799</v>
      </c>
      <c r="H1639" s="117"/>
      <c r="I1639" s="112"/>
      <c r="J1639" s="113">
        <f>+VLOOKUP(C1639,'[8]Resumen Peso'!$B$1:$D$65536,3,0)</f>
        <v>16676.62840203712</v>
      </c>
      <c r="N1639" s="83"/>
      <c r="O1639" s="83"/>
      <c r="P1639" s="83"/>
      <c r="Q1639" s="83"/>
      <c r="R1639" s="83"/>
    </row>
    <row r="1640" spans="1:18" x14ac:dyDescent="0.2">
      <c r="A1640" s="104"/>
      <c r="B1640" s="105">
        <f t="shared" si="25"/>
        <v>1624</v>
      </c>
      <c r="C1640" s="106" t="s">
        <v>1667</v>
      </c>
      <c r="D1640" s="107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108" t="s">
        <v>44</v>
      </c>
      <c r="F1640" s="109">
        <v>0</v>
      </c>
      <c r="G1640" s="110">
        <f>VLOOKUP(C1640,'[8]Resumen Peso'!$B$1:$D$65536,3,0)*$C$14</f>
        <v>29625.766521144491</v>
      </c>
      <c r="H1640" s="117"/>
      <c r="I1640" s="112"/>
      <c r="J1640" s="113">
        <f>+VLOOKUP(C1640,'[8]Resumen Peso'!$B$1:$D$65536,3,0)</f>
        <v>18394.321127446943</v>
      </c>
      <c r="N1640" s="83"/>
      <c r="O1640" s="83"/>
      <c r="P1640" s="83"/>
      <c r="Q1640" s="83"/>
      <c r="R1640" s="83"/>
    </row>
    <row r="1641" spans="1:18" x14ac:dyDescent="0.2">
      <c r="A1641" s="104"/>
      <c r="B1641" s="105">
        <f t="shared" si="25"/>
        <v>1625</v>
      </c>
      <c r="C1641" s="106" t="s">
        <v>1668</v>
      </c>
      <c r="D1641" s="107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108" t="s">
        <v>44</v>
      </c>
      <c r="F1641" s="109">
        <v>0</v>
      </c>
      <c r="G1641" s="110">
        <f>VLOOKUP(C1641,'[8]Resumen Peso'!$B$1:$D$65536,3,0)*$C$14</f>
        <v>7766.3525436738792</v>
      </c>
      <c r="H1641" s="117"/>
      <c r="I1641" s="112"/>
      <c r="J1641" s="113">
        <f>+VLOOKUP(C1641,'[8]Resumen Peso'!$B$1:$D$65536,3,0)</f>
        <v>4822.045113173428</v>
      </c>
      <c r="N1641" s="83"/>
      <c r="O1641" s="83"/>
      <c r="P1641" s="83"/>
      <c r="Q1641" s="83"/>
      <c r="R1641" s="83"/>
    </row>
    <row r="1642" spans="1:18" x14ac:dyDescent="0.2">
      <c r="A1642" s="104"/>
      <c r="B1642" s="105">
        <f t="shared" si="25"/>
        <v>1626</v>
      </c>
      <c r="C1642" s="106" t="s">
        <v>1669</v>
      </c>
      <c r="D1642" s="107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108" t="s">
        <v>44</v>
      </c>
      <c r="F1642" s="109">
        <v>0</v>
      </c>
      <c r="G1642" s="110">
        <f>VLOOKUP(C1642,'[8]Resumen Peso'!$B$1:$D$65536,3,0)*$C$14</f>
        <v>8885.8267842034475</v>
      </c>
      <c r="H1642" s="117"/>
      <c r="I1642" s="112"/>
      <c r="J1642" s="113">
        <f>+VLOOKUP(C1642,'[8]Resumen Peso'!$B$1:$D$65536,3,0)</f>
        <v>5517.1146790362645</v>
      </c>
      <c r="N1642" s="83"/>
      <c r="O1642" s="83"/>
      <c r="P1642" s="83"/>
      <c r="Q1642" s="83"/>
      <c r="R1642" s="83"/>
    </row>
    <row r="1643" spans="1:18" x14ac:dyDescent="0.2">
      <c r="A1643" s="104"/>
      <c r="B1643" s="105">
        <f t="shared" si="25"/>
        <v>1627</v>
      </c>
      <c r="C1643" s="106" t="s">
        <v>1670</v>
      </c>
      <c r="D1643" s="107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108" t="s">
        <v>44</v>
      </c>
      <c r="F1643" s="109">
        <v>0</v>
      </c>
      <c r="G1643" s="110">
        <f>VLOOKUP(C1643,'[8]Resumen Peso'!$B$1:$D$65536,3,0)*$C$14</f>
        <v>9995.3057190140007</v>
      </c>
      <c r="H1643" s="117"/>
      <c r="I1643" s="112"/>
      <c r="J1643" s="113">
        <f>+VLOOKUP(C1643,'[8]Resumen Peso'!$B$1:$D$65536,3,0)</f>
        <v>6205.9782666324681</v>
      </c>
      <c r="N1643" s="83"/>
      <c r="O1643" s="83"/>
      <c r="P1643" s="83"/>
      <c r="Q1643" s="83"/>
      <c r="R1643" s="83"/>
    </row>
    <row r="1644" spans="1:18" x14ac:dyDescent="0.2">
      <c r="A1644" s="104"/>
      <c r="B1644" s="105">
        <f t="shared" si="25"/>
        <v>1628</v>
      </c>
      <c r="C1644" s="106" t="s">
        <v>1671</v>
      </c>
      <c r="D1644" s="107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108" t="s">
        <v>44</v>
      </c>
      <c r="F1644" s="109">
        <v>0</v>
      </c>
      <c r="G1644" s="110">
        <f>VLOOKUP(C1644,'[8]Resumen Peso'!$B$1:$D$65536,3,0)*$C$14</f>
        <v>11094.789348105543</v>
      </c>
      <c r="H1644" s="117"/>
      <c r="I1644" s="112"/>
      <c r="J1644" s="113">
        <f>+VLOOKUP(C1644,'[8]Resumen Peso'!$B$1:$D$65536,3,0)</f>
        <v>6888.6358759620407</v>
      </c>
      <c r="N1644" s="83"/>
      <c r="O1644" s="83"/>
      <c r="P1644" s="83"/>
      <c r="Q1644" s="83"/>
      <c r="R1644" s="83"/>
    </row>
    <row r="1645" spans="1:18" x14ac:dyDescent="0.2">
      <c r="A1645" s="104"/>
      <c r="B1645" s="105">
        <f t="shared" si="25"/>
        <v>1629</v>
      </c>
      <c r="C1645" s="106" t="s">
        <v>1672</v>
      </c>
      <c r="D1645" s="107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108" t="s">
        <v>44</v>
      </c>
      <c r="F1645" s="109">
        <v>0</v>
      </c>
      <c r="G1645" s="110">
        <f>VLOOKUP(C1645,'[8]Resumen Peso'!$B$1:$D$65536,3,0)*$C$14</f>
        <v>12194.272977197081</v>
      </c>
      <c r="H1645" s="117"/>
      <c r="I1645" s="112"/>
      <c r="J1645" s="113">
        <f>+VLOOKUP(C1645,'[8]Resumen Peso'!$B$1:$D$65536,3,0)</f>
        <v>7571.2934852916105</v>
      </c>
      <c r="N1645" s="83"/>
      <c r="O1645" s="83"/>
      <c r="P1645" s="83"/>
      <c r="Q1645" s="83"/>
      <c r="R1645" s="83"/>
    </row>
    <row r="1646" spans="1:18" x14ac:dyDescent="0.2">
      <c r="A1646" s="104"/>
      <c r="B1646" s="105">
        <f t="shared" si="25"/>
        <v>1630</v>
      </c>
      <c r="C1646" s="106" t="s">
        <v>1673</v>
      </c>
      <c r="D1646" s="107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108" t="s">
        <v>44</v>
      </c>
      <c r="F1646" s="109">
        <v>0</v>
      </c>
      <c r="G1646" s="110">
        <f>VLOOKUP(C1646,'[8]Resumen Peso'!$B$1:$D$65536,3,0)*$C$14</f>
        <v>13670.759547398393</v>
      </c>
      <c r="H1646" s="117"/>
      <c r="I1646" s="112"/>
      <c r="J1646" s="113">
        <f>+VLOOKUP(C1646,'[8]Resumen Peso'!$B$1:$D$65536,3,0)</f>
        <v>8488.0281828820262</v>
      </c>
      <c r="N1646" s="83"/>
      <c r="O1646" s="83"/>
      <c r="P1646" s="83"/>
      <c r="Q1646" s="83"/>
      <c r="R1646" s="83"/>
    </row>
    <row r="1647" spans="1:18" x14ac:dyDescent="0.2">
      <c r="A1647" s="104"/>
      <c r="B1647" s="105">
        <f t="shared" si="25"/>
        <v>1631</v>
      </c>
      <c r="C1647" s="106" t="s">
        <v>1674</v>
      </c>
      <c r="D1647" s="107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108" t="s">
        <v>44</v>
      </c>
      <c r="F1647" s="109">
        <v>0</v>
      </c>
      <c r="G1647" s="110">
        <f>VLOOKUP(C1647,'[8]Resumen Peso'!$B$1:$D$65536,3,0)*$C$14</f>
        <v>15172.874081463255</v>
      </c>
      <c r="H1647" s="117"/>
      <c r="I1647" s="112"/>
      <c r="J1647" s="113">
        <f>+VLOOKUP(C1647,'[8]Resumen Peso'!$B$1:$D$65536,3,0)</f>
        <v>9420.6750087480868</v>
      </c>
      <c r="N1647" s="83"/>
      <c r="O1647" s="83"/>
      <c r="P1647" s="83"/>
      <c r="Q1647" s="83"/>
      <c r="R1647" s="83"/>
    </row>
    <row r="1648" spans="1:18" x14ac:dyDescent="0.2">
      <c r="A1648" s="104"/>
      <c r="B1648" s="105">
        <f t="shared" si="25"/>
        <v>1632</v>
      </c>
      <c r="C1648" s="106" t="s">
        <v>1675</v>
      </c>
      <c r="D1648" s="107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108" t="s">
        <v>44</v>
      </c>
      <c r="F1648" s="109">
        <v>0</v>
      </c>
      <c r="G1648" s="110">
        <f>VLOOKUP(C1648,'[8]Resumen Peso'!$B$1:$D$65536,3,0)*$C$14</f>
        <v>16674.988615528116</v>
      </c>
      <c r="H1648" s="117"/>
      <c r="I1648" s="112"/>
      <c r="J1648" s="113">
        <f>+VLOOKUP(C1648,'[8]Resumen Peso'!$B$1:$D$65536,3,0)</f>
        <v>10353.321834614148</v>
      </c>
      <c r="N1648" s="83"/>
      <c r="O1648" s="83"/>
      <c r="P1648" s="83"/>
      <c r="Q1648" s="83"/>
      <c r="R1648" s="83"/>
    </row>
    <row r="1649" spans="1:18" x14ac:dyDescent="0.2">
      <c r="A1649" s="104"/>
      <c r="B1649" s="105">
        <f t="shared" si="25"/>
        <v>1633</v>
      </c>
      <c r="C1649" s="106" t="s">
        <v>1676</v>
      </c>
      <c r="D1649" s="107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108" t="s">
        <v>44</v>
      </c>
      <c r="F1649" s="109">
        <v>0</v>
      </c>
      <c r="G1649" s="110">
        <f>VLOOKUP(C1649,'[8]Resumen Peso'!$B$1:$D$65536,3,0)*$C$14</f>
        <v>18448.576212658521</v>
      </c>
      <c r="H1649" s="117"/>
      <c r="I1649" s="112"/>
      <c r="J1649" s="113">
        <f>+VLOOKUP(C1649,'[8]Resumen Peso'!$B$1:$D$65536,3,0)</f>
        <v>11454.52337773673</v>
      </c>
      <c r="N1649" s="83"/>
      <c r="O1649" s="83"/>
      <c r="P1649" s="83"/>
      <c r="Q1649" s="83"/>
      <c r="R1649" s="83"/>
    </row>
    <row r="1650" spans="1:18" x14ac:dyDescent="0.2">
      <c r="A1650" s="104"/>
      <c r="B1650" s="105">
        <f t="shared" si="25"/>
        <v>1634</v>
      </c>
      <c r="C1650" s="106" t="s">
        <v>1677</v>
      </c>
      <c r="D1650" s="107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108" t="s">
        <v>44</v>
      </c>
      <c r="F1650" s="109">
        <v>0</v>
      </c>
      <c r="G1650" s="110">
        <f>VLOOKUP(C1650,'[8]Resumen Peso'!$B$1:$D$65536,3,0)*$C$14</f>
        <v>20544.071506301247</v>
      </c>
      <c r="H1650" s="117"/>
      <c r="I1650" s="112"/>
      <c r="J1650" s="113">
        <f>+VLOOKUP(C1650,'[8]Resumen Peso'!$B$1:$D$65536,3,0)</f>
        <v>12755.59396184491</v>
      </c>
      <c r="N1650" s="83"/>
      <c r="O1650" s="83"/>
      <c r="P1650" s="83"/>
      <c r="Q1650" s="83"/>
      <c r="R1650" s="83"/>
    </row>
    <row r="1651" spans="1:18" x14ac:dyDescent="0.2">
      <c r="A1651" s="104"/>
      <c r="B1651" s="105">
        <f t="shared" si="25"/>
        <v>1635</v>
      </c>
      <c r="C1651" s="106" t="s">
        <v>1678</v>
      </c>
      <c r="D1651" s="107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108" t="s">
        <v>44</v>
      </c>
      <c r="F1651" s="109">
        <v>0</v>
      </c>
      <c r="G1651" s="110">
        <f>VLOOKUP(C1651,'[8]Resumen Peso'!$B$1:$D$65536,3,0)*$C$14</f>
        <v>23009.360087057401</v>
      </c>
      <c r="H1651" s="117"/>
      <c r="I1651" s="112"/>
      <c r="J1651" s="113">
        <f>+VLOOKUP(C1651,'[8]Resumen Peso'!$B$1:$D$65536,3,0)</f>
        <v>14286.265237266301</v>
      </c>
      <c r="N1651" s="83"/>
      <c r="O1651" s="83"/>
      <c r="P1651" s="83"/>
      <c r="Q1651" s="83"/>
      <c r="R1651" s="83"/>
    </row>
    <row r="1652" spans="1:18" x14ac:dyDescent="0.2">
      <c r="A1652" s="104"/>
      <c r="B1652" s="105">
        <f t="shared" si="25"/>
        <v>1636</v>
      </c>
      <c r="C1652" s="106" t="s">
        <v>1679</v>
      </c>
      <c r="D1652" s="107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108" t="s">
        <v>44</v>
      </c>
      <c r="F1652" s="109">
        <v>0</v>
      </c>
      <c r="G1652" s="110">
        <f>VLOOKUP(C1652,'[8]Resumen Peso'!$B$1:$D$65536,3,0)*$C$14</f>
        <v>23753.733429945205</v>
      </c>
      <c r="H1652" s="117"/>
      <c r="I1652" s="112"/>
      <c r="J1652" s="113">
        <f>+VLOOKUP(C1652,'[8]Resumen Peso'!$B$1:$D$65536,3,0)</f>
        <v>14748.438673285824</v>
      </c>
      <c r="N1652" s="83"/>
      <c r="O1652" s="83"/>
      <c r="P1652" s="83"/>
      <c r="Q1652" s="83"/>
      <c r="R1652" s="83"/>
    </row>
    <row r="1653" spans="1:18" x14ac:dyDescent="0.2">
      <c r="A1653" s="104"/>
      <c r="B1653" s="105">
        <f t="shared" si="25"/>
        <v>1637</v>
      </c>
      <c r="C1653" s="106" t="s">
        <v>1680</v>
      </c>
      <c r="D1653" s="107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108" t="s">
        <v>44</v>
      </c>
      <c r="F1653" s="109">
        <v>0</v>
      </c>
      <c r="G1653" s="110">
        <f>VLOOKUP(C1653,'[8]Resumen Peso'!$B$1:$D$65536,3,0)*$C$14</f>
        <v>26481.308171622306</v>
      </c>
      <c r="H1653" s="117"/>
      <c r="I1653" s="112"/>
      <c r="J1653" s="113">
        <f>+VLOOKUP(C1653,'[8]Resumen Peso'!$B$1:$D$65536,3,0)</f>
        <v>16441.960616818087</v>
      </c>
      <c r="N1653" s="83"/>
      <c r="O1653" s="83"/>
      <c r="P1653" s="83"/>
      <c r="Q1653" s="83"/>
      <c r="R1653" s="83"/>
    </row>
    <row r="1654" spans="1:18" x14ac:dyDescent="0.2">
      <c r="A1654" s="104"/>
      <c r="B1654" s="105">
        <f t="shared" si="25"/>
        <v>1638</v>
      </c>
      <c r="C1654" s="106" t="s">
        <v>1681</v>
      </c>
      <c r="D1654" s="107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108" t="s">
        <v>44</v>
      </c>
      <c r="F1654" s="109">
        <v>0</v>
      </c>
      <c r="G1654" s="110">
        <f>VLOOKUP(C1654,'[8]Resumen Peso'!$B$1:$D$65536,3,0)*$C$14</f>
        <v>29208.8829132994</v>
      </c>
      <c r="H1654" s="117"/>
      <c r="I1654" s="112"/>
      <c r="J1654" s="113">
        <f>+VLOOKUP(C1654,'[8]Resumen Peso'!$B$1:$D$65536,3,0)</f>
        <v>18135.482560350349</v>
      </c>
      <c r="N1654" s="83"/>
      <c r="O1654" s="83"/>
      <c r="P1654" s="83"/>
      <c r="Q1654" s="83"/>
      <c r="R1654" s="83"/>
    </row>
    <row r="1655" spans="1:18" x14ac:dyDescent="0.2">
      <c r="A1655" s="104"/>
      <c r="B1655" s="105">
        <f t="shared" si="25"/>
        <v>1639</v>
      </c>
      <c r="C1655" s="106" t="s">
        <v>1682</v>
      </c>
      <c r="D1655" s="107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108" t="s">
        <v>44</v>
      </c>
      <c r="F1655" s="109">
        <v>0</v>
      </c>
      <c r="G1655" s="110">
        <f>VLOOKUP(C1655,'[8]Resumen Peso'!$B$1:$D$65536,3,0)*$C$14</f>
        <v>7355.5345784343681</v>
      </c>
      <c r="H1655" s="117"/>
      <c r="I1655" s="112"/>
      <c r="J1655" s="113">
        <f>+VLOOKUP(C1655,'[8]Resumen Peso'!$B$1:$D$65536,3,0)</f>
        <v>4566.9726386048278</v>
      </c>
      <c r="N1655" s="83"/>
      <c r="O1655" s="83"/>
      <c r="P1655" s="83"/>
      <c r="Q1655" s="83"/>
      <c r="R1655" s="83"/>
    </row>
    <row r="1656" spans="1:18" x14ac:dyDescent="0.2">
      <c r="A1656" s="104"/>
      <c r="B1656" s="105">
        <f t="shared" si="25"/>
        <v>1640</v>
      </c>
      <c r="C1656" s="106" t="s">
        <v>1683</v>
      </c>
      <c r="D1656" s="107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108" t="s">
        <v>44</v>
      </c>
      <c r="F1656" s="109">
        <v>0</v>
      </c>
      <c r="G1656" s="110">
        <f>VLOOKUP(C1656,'[8]Resumen Peso'!$B$1:$D$65536,3,0)*$C$14</f>
        <v>8415.791814965447</v>
      </c>
      <c r="H1656" s="117"/>
      <c r="I1656" s="112"/>
      <c r="J1656" s="113">
        <f>+VLOOKUP(C1656,'[8]Resumen Peso'!$B$1:$D$65536,3,0)</f>
        <v>5225.2750009262445</v>
      </c>
      <c r="N1656" s="83"/>
      <c r="O1656" s="83"/>
      <c r="P1656" s="83"/>
      <c r="Q1656" s="83"/>
      <c r="R1656" s="83"/>
    </row>
    <row r="1657" spans="1:18" x14ac:dyDescent="0.2">
      <c r="A1657" s="104"/>
      <c r="B1657" s="105">
        <f t="shared" si="25"/>
        <v>1641</v>
      </c>
      <c r="C1657" s="106" t="s">
        <v>1684</v>
      </c>
      <c r="D1657" s="107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108" t="s">
        <v>44</v>
      </c>
      <c r="F1657" s="109">
        <v>0</v>
      </c>
      <c r="G1657" s="110">
        <f>VLOOKUP(C1657,'[8]Resumen Peso'!$B$1:$D$65536,3,0)*$C$14</f>
        <v>9466.5824690275003</v>
      </c>
      <c r="H1657" s="117"/>
      <c r="I1657" s="112"/>
      <c r="J1657" s="113">
        <f>+VLOOKUP(C1657,'[8]Resumen Peso'!$B$1:$D$65536,3,0)</f>
        <v>5877.6996635840769</v>
      </c>
      <c r="N1657" s="83"/>
      <c r="O1657" s="83"/>
      <c r="P1657" s="83"/>
      <c r="Q1657" s="83"/>
      <c r="R1657" s="83"/>
    </row>
    <row r="1658" spans="1:18" x14ac:dyDescent="0.2">
      <c r="A1658" s="104"/>
      <c r="B1658" s="105">
        <f t="shared" si="25"/>
        <v>1642</v>
      </c>
      <c r="C1658" s="106" t="s">
        <v>1685</v>
      </c>
      <c r="D1658" s="107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108" t="s">
        <v>44</v>
      </c>
      <c r="F1658" s="109">
        <v>0</v>
      </c>
      <c r="G1658" s="110">
        <f>VLOOKUP(C1658,'[8]Resumen Peso'!$B$1:$D$65536,3,0)*$C$14</f>
        <v>10507.906540620526</v>
      </c>
      <c r="H1658" s="117"/>
      <c r="I1658" s="112"/>
      <c r="J1658" s="113">
        <f>+VLOOKUP(C1658,'[8]Resumen Peso'!$B$1:$D$65536,3,0)</f>
        <v>6524.246626578326</v>
      </c>
      <c r="N1658" s="83"/>
      <c r="O1658" s="83"/>
      <c r="P1658" s="83"/>
      <c r="Q1658" s="83"/>
      <c r="R1658" s="83"/>
    </row>
    <row r="1659" spans="1:18" x14ac:dyDescent="0.2">
      <c r="A1659" s="104"/>
      <c r="B1659" s="105">
        <f t="shared" si="25"/>
        <v>1643</v>
      </c>
      <c r="C1659" s="106" t="s">
        <v>1686</v>
      </c>
      <c r="D1659" s="107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108" t="s">
        <v>44</v>
      </c>
      <c r="F1659" s="109">
        <v>0</v>
      </c>
      <c r="G1659" s="110">
        <f>VLOOKUP(C1659,'[8]Resumen Peso'!$B$1:$D$65536,3,0)*$C$14</f>
        <v>11549.230612213551</v>
      </c>
      <c r="H1659" s="117"/>
      <c r="I1659" s="112"/>
      <c r="J1659" s="113">
        <f>+VLOOKUP(C1659,'[8]Resumen Peso'!$B$1:$D$65536,3,0)</f>
        <v>7170.7935895725741</v>
      </c>
      <c r="N1659" s="83"/>
      <c r="O1659" s="83"/>
      <c r="P1659" s="83"/>
      <c r="Q1659" s="83"/>
      <c r="R1659" s="83"/>
    </row>
    <row r="1660" spans="1:18" x14ac:dyDescent="0.2">
      <c r="A1660" s="104"/>
      <c r="B1660" s="105">
        <f t="shared" si="25"/>
        <v>1644</v>
      </c>
      <c r="C1660" s="106" t="s">
        <v>1687</v>
      </c>
      <c r="D1660" s="107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108" t="s">
        <v>44</v>
      </c>
      <c r="F1660" s="109">
        <v>0</v>
      </c>
      <c r="G1660" s="110">
        <f>VLOOKUP(C1660,'[8]Resumen Peso'!$B$1:$D$65536,3,0)*$C$14</f>
        <v>12947.615241373354</v>
      </c>
      <c r="H1660" s="117"/>
      <c r="I1660" s="112"/>
      <c r="J1660" s="113">
        <f>+VLOOKUP(C1660,'[8]Resumen Peso'!$B$1:$D$65536,3,0)</f>
        <v>8039.0356284778863</v>
      </c>
      <c r="N1660" s="83"/>
      <c r="O1660" s="83"/>
      <c r="P1660" s="83"/>
      <c r="Q1660" s="83"/>
      <c r="R1660" s="83"/>
    </row>
    <row r="1661" spans="1:18" x14ac:dyDescent="0.2">
      <c r="A1661" s="104"/>
      <c r="B1661" s="105">
        <f t="shared" si="25"/>
        <v>1645</v>
      </c>
      <c r="C1661" s="106" t="s">
        <v>1688</v>
      </c>
      <c r="D1661" s="107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108" t="s">
        <v>44</v>
      </c>
      <c r="F1661" s="109">
        <v>0</v>
      </c>
      <c r="G1661" s="110">
        <f>VLOOKUP(C1661,'[8]Resumen Peso'!$B$1:$D$65536,3,0)*$C$14</f>
        <v>14370.272187983745</v>
      </c>
      <c r="H1661" s="117"/>
      <c r="I1661" s="112"/>
      <c r="J1661" s="113">
        <f>+VLOOKUP(C1661,'[8]Resumen Peso'!$B$1:$D$65536,3,0)</f>
        <v>8922.3480893206288</v>
      </c>
      <c r="N1661" s="83"/>
      <c r="O1661" s="83"/>
      <c r="P1661" s="83"/>
      <c r="Q1661" s="83"/>
      <c r="R1661" s="83"/>
    </row>
    <row r="1662" spans="1:18" x14ac:dyDescent="0.2">
      <c r="A1662" s="104"/>
      <c r="B1662" s="105">
        <f t="shared" si="25"/>
        <v>1646</v>
      </c>
      <c r="C1662" s="106" t="s">
        <v>1689</v>
      </c>
      <c r="D1662" s="107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108" t="s">
        <v>44</v>
      </c>
      <c r="F1662" s="109">
        <v>0</v>
      </c>
      <c r="G1662" s="110">
        <f>VLOOKUP(C1662,'[8]Resumen Peso'!$B$1:$D$65536,3,0)*$C$14</f>
        <v>15792.929134594136</v>
      </c>
      <c r="H1662" s="117"/>
      <c r="I1662" s="112"/>
      <c r="J1662" s="113">
        <f>+VLOOKUP(C1662,'[8]Resumen Peso'!$B$1:$D$65536,3,0)</f>
        <v>9805.6605501633712</v>
      </c>
      <c r="N1662" s="83"/>
      <c r="O1662" s="83"/>
      <c r="P1662" s="83"/>
      <c r="Q1662" s="83"/>
      <c r="R1662" s="83"/>
    </row>
    <row r="1663" spans="1:18" x14ac:dyDescent="0.2">
      <c r="A1663" s="104"/>
      <c r="B1663" s="105">
        <f t="shared" si="25"/>
        <v>1647</v>
      </c>
      <c r="C1663" s="106" t="s">
        <v>1690</v>
      </c>
      <c r="D1663" s="107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108" t="s">
        <v>44</v>
      </c>
      <c r="F1663" s="109">
        <v>0</v>
      </c>
      <c r="G1663" s="110">
        <f>VLOOKUP(C1663,'[8]Resumen Peso'!$B$1:$D$65536,3,0)*$C$14</f>
        <v>17472.698991191934</v>
      </c>
      <c r="H1663" s="117"/>
      <c r="I1663" s="112"/>
      <c r="J1663" s="113">
        <f>+VLOOKUP(C1663,'[8]Resumen Peso'!$B$1:$D$65536,3,0)</f>
        <v>10848.61166302024</v>
      </c>
      <c r="N1663" s="83"/>
      <c r="O1663" s="83"/>
      <c r="P1663" s="83"/>
      <c r="Q1663" s="83"/>
      <c r="R1663" s="83"/>
    </row>
    <row r="1664" spans="1:18" x14ac:dyDescent="0.2">
      <c r="A1664" s="104"/>
      <c r="B1664" s="105">
        <f t="shared" si="25"/>
        <v>1648</v>
      </c>
      <c r="C1664" s="106" t="s">
        <v>1691</v>
      </c>
      <c r="D1664" s="107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108" t="s">
        <v>44</v>
      </c>
      <c r="F1664" s="109">
        <v>0</v>
      </c>
      <c r="G1664" s="110">
        <f>VLOOKUP(C1664,'[8]Resumen Peso'!$B$1:$D$65536,3,0)*$C$14</f>
        <v>19457.348542529991</v>
      </c>
      <c r="H1664" s="117"/>
      <c r="I1664" s="112"/>
      <c r="J1664" s="113">
        <f>+VLOOKUP(C1664,'[8]Resumen Peso'!$B$1:$D$65536,3,0)</f>
        <v>12080.859312940132</v>
      </c>
      <c r="N1664" s="83"/>
      <c r="O1664" s="83"/>
      <c r="P1664" s="83"/>
      <c r="Q1664" s="83"/>
      <c r="R1664" s="83"/>
    </row>
    <row r="1665" spans="1:18" x14ac:dyDescent="0.2">
      <c r="A1665" s="104"/>
      <c r="B1665" s="105">
        <f t="shared" si="25"/>
        <v>1649</v>
      </c>
      <c r="C1665" s="106" t="s">
        <v>1692</v>
      </c>
      <c r="D1665" s="107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108" t="s">
        <v>44</v>
      </c>
      <c r="F1665" s="109">
        <v>0</v>
      </c>
      <c r="G1665" s="110">
        <f>VLOOKUP(C1665,'[8]Resumen Peso'!$B$1:$D$65536,3,0)*$C$14</f>
        <v>21792.230367633594</v>
      </c>
      <c r="H1665" s="117"/>
      <c r="I1665" s="112"/>
      <c r="J1665" s="113">
        <f>+VLOOKUP(C1665,'[8]Resumen Peso'!$B$1:$D$65536,3,0)</f>
        <v>13530.56243049295</v>
      </c>
      <c r="N1665" s="83"/>
      <c r="O1665" s="83"/>
      <c r="P1665" s="83"/>
      <c r="Q1665" s="83"/>
      <c r="R1665" s="83"/>
    </row>
    <row r="1666" spans="1:18" x14ac:dyDescent="0.2">
      <c r="A1666" s="104"/>
      <c r="B1666" s="105">
        <f t="shared" si="25"/>
        <v>1650</v>
      </c>
      <c r="C1666" s="106" t="s">
        <v>1693</v>
      </c>
      <c r="D1666" s="107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108" t="s">
        <v>44</v>
      </c>
      <c r="F1666" s="109">
        <v>0</v>
      </c>
      <c r="G1666" s="110">
        <f>VLOOKUP(C1666,'[8]Resumen Peso'!$B$1:$D$65536,3,0)*$C$14</f>
        <v>22497.228477375076</v>
      </c>
      <c r="H1666" s="117"/>
      <c r="I1666" s="112"/>
      <c r="J1666" s="113">
        <f>+VLOOKUP(C1666,'[8]Resumen Peso'!$B$1:$D$65536,3,0)</f>
        <v>13968.288205978706</v>
      </c>
      <c r="N1666" s="83"/>
      <c r="O1666" s="83"/>
      <c r="P1666" s="83"/>
      <c r="Q1666" s="83"/>
      <c r="R1666" s="83"/>
    </row>
    <row r="1667" spans="1:18" x14ac:dyDescent="0.2">
      <c r="A1667" s="104"/>
      <c r="B1667" s="105">
        <f t="shared" si="25"/>
        <v>1651</v>
      </c>
      <c r="C1667" s="106" t="s">
        <v>1694</v>
      </c>
      <c r="D1667" s="107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108" t="s">
        <v>44</v>
      </c>
      <c r="F1667" s="109">
        <v>0</v>
      </c>
      <c r="G1667" s="110">
        <f>VLOOKUP(C1667,'[8]Resumen Peso'!$B$1:$D$65536,3,0)*$C$14</f>
        <v>25080.522271321159</v>
      </c>
      <c r="H1667" s="117"/>
      <c r="I1667" s="112"/>
      <c r="J1667" s="113">
        <f>+VLOOKUP(C1667,'[8]Resumen Peso'!$B$1:$D$65536,3,0)</f>
        <v>15572.227654379829</v>
      </c>
      <c r="N1667" s="83"/>
      <c r="O1667" s="83"/>
      <c r="P1667" s="83"/>
      <c r="Q1667" s="83"/>
      <c r="R1667" s="83"/>
    </row>
    <row r="1668" spans="1:18" x14ac:dyDescent="0.2">
      <c r="A1668" s="104"/>
      <c r="B1668" s="105">
        <f t="shared" si="25"/>
        <v>1652</v>
      </c>
      <c r="C1668" s="106" t="s">
        <v>1695</v>
      </c>
      <c r="D1668" s="107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108" t="s">
        <v>44</v>
      </c>
      <c r="F1668" s="109">
        <v>0</v>
      </c>
      <c r="G1668" s="110">
        <f>VLOOKUP(C1668,'[8]Resumen Peso'!$B$1:$D$65536,3,0)*$C$14</f>
        <v>27663.816065267234</v>
      </c>
      <c r="H1668" s="117"/>
      <c r="I1668" s="112"/>
      <c r="J1668" s="113">
        <f>+VLOOKUP(C1668,'[8]Resumen Peso'!$B$1:$D$65536,3,0)</f>
        <v>17176.16710278095</v>
      </c>
      <c r="N1668" s="83"/>
      <c r="O1668" s="83"/>
      <c r="P1668" s="83"/>
      <c r="Q1668" s="83"/>
      <c r="R1668" s="83"/>
    </row>
    <row r="1669" spans="1:18" x14ac:dyDescent="0.2">
      <c r="A1669" s="104"/>
      <c r="B1669" s="105">
        <f t="shared" si="25"/>
        <v>1653</v>
      </c>
      <c r="C1669" s="106" t="s">
        <v>1696</v>
      </c>
      <c r="D1669" s="107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108" t="s">
        <v>44</v>
      </c>
      <c r="F1669" s="109">
        <v>0</v>
      </c>
      <c r="G1669" s="110">
        <f>VLOOKUP(C1669,'[8]Resumen Peso'!$B$1:$D$65536,3,0)*$C$14</f>
        <v>5752.1684442362121</v>
      </c>
      <c r="H1669" s="117"/>
      <c r="I1669" s="112"/>
      <c r="J1669" s="113">
        <f>+VLOOKUP(C1669,'[8]Resumen Peso'!$B$1:$D$65536,3,0)</f>
        <v>3571.4597786670283</v>
      </c>
      <c r="N1669" s="83"/>
      <c r="O1669" s="83"/>
      <c r="P1669" s="83"/>
      <c r="Q1669" s="83"/>
      <c r="R1669" s="83"/>
    </row>
    <row r="1670" spans="1:18" x14ac:dyDescent="0.2">
      <c r="A1670" s="104"/>
      <c r="B1670" s="105">
        <f t="shared" si="25"/>
        <v>1654</v>
      </c>
      <c r="C1670" s="106" t="s">
        <v>1697</v>
      </c>
      <c r="D1670" s="107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108" t="s">
        <v>44</v>
      </c>
      <c r="F1670" s="109">
        <v>0</v>
      </c>
      <c r="G1670" s="110">
        <f>VLOOKUP(C1670,'[8]Resumen Peso'!$B$1:$D$65536,3,0)*$C$14</f>
        <v>6581.3098416035937</v>
      </c>
      <c r="H1670" s="117"/>
      <c r="I1670" s="112"/>
      <c r="J1670" s="113">
        <f>+VLOOKUP(C1670,'[8]Resumen Peso'!$B$1:$D$65536,3,0)</f>
        <v>4086.2647918082216</v>
      </c>
      <c r="N1670" s="83"/>
      <c r="O1670" s="83"/>
      <c r="P1670" s="83"/>
      <c r="Q1670" s="83"/>
      <c r="R1670" s="83"/>
    </row>
    <row r="1671" spans="1:18" x14ac:dyDescent="0.2">
      <c r="A1671" s="104"/>
      <c r="B1671" s="105">
        <f t="shared" si="25"/>
        <v>1655</v>
      </c>
      <c r="C1671" s="106" t="s">
        <v>1698</v>
      </c>
      <c r="D1671" s="107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108" t="s">
        <v>44</v>
      </c>
      <c r="F1671" s="109">
        <v>0</v>
      </c>
      <c r="G1671" s="110">
        <f>VLOOKUP(C1671,'[8]Resumen Peso'!$B$1:$D$65536,3,0)*$C$14</f>
        <v>7403.0481907801959</v>
      </c>
      <c r="H1671" s="117"/>
      <c r="I1671" s="112"/>
      <c r="J1671" s="113">
        <f>+VLOOKUP(C1671,'[8]Resumen Peso'!$B$1:$D$65536,3,0)</f>
        <v>4596.4733316177972</v>
      </c>
      <c r="N1671" s="83"/>
      <c r="O1671" s="83"/>
      <c r="P1671" s="83"/>
      <c r="Q1671" s="83"/>
      <c r="R1671" s="83"/>
    </row>
    <row r="1672" spans="1:18" x14ac:dyDescent="0.2">
      <c r="A1672" s="104"/>
      <c r="B1672" s="105">
        <f t="shared" si="25"/>
        <v>1656</v>
      </c>
      <c r="C1672" s="106" t="s">
        <v>1699</v>
      </c>
      <c r="D1672" s="107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108" t="s">
        <v>44</v>
      </c>
      <c r="F1672" s="109">
        <v>0</v>
      </c>
      <c r="G1672" s="110">
        <f>VLOOKUP(C1672,'[8]Resumen Peso'!$B$1:$D$65536,3,0)*$C$14</f>
        <v>8217.3834917660188</v>
      </c>
      <c r="H1672" s="117"/>
      <c r="I1672" s="112"/>
      <c r="J1672" s="113">
        <f>+VLOOKUP(C1672,'[8]Resumen Peso'!$B$1:$D$65536,3,0)</f>
        <v>5102.0853980957554</v>
      </c>
      <c r="N1672" s="83"/>
      <c r="O1672" s="83"/>
      <c r="P1672" s="83"/>
      <c r="Q1672" s="83"/>
      <c r="R1672" s="83"/>
    </row>
    <row r="1673" spans="1:18" x14ac:dyDescent="0.2">
      <c r="A1673" s="104"/>
      <c r="B1673" s="105">
        <f t="shared" si="25"/>
        <v>1657</v>
      </c>
      <c r="C1673" s="106" t="s">
        <v>1700</v>
      </c>
      <c r="D1673" s="107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108" t="s">
        <v>44</v>
      </c>
      <c r="F1673" s="109">
        <v>0</v>
      </c>
      <c r="G1673" s="110">
        <f>VLOOKUP(C1673,'[8]Resumen Peso'!$B$1:$D$65536,3,0)*$C$14</f>
        <v>9031.7187927518389</v>
      </c>
      <c r="H1673" s="117"/>
      <c r="I1673" s="112"/>
      <c r="J1673" s="113">
        <f>+VLOOKUP(C1673,'[8]Resumen Peso'!$B$1:$D$65536,3,0)</f>
        <v>5607.6974645737128</v>
      </c>
      <c r="N1673" s="83"/>
      <c r="O1673" s="83"/>
      <c r="P1673" s="83"/>
      <c r="Q1673" s="83"/>
      <c r="R1673" s="83"/>
    </row>
    <row r="1674" spans="1:18" x14ac:dyDescent="0.2">
      <c r="A1674" s="104"/>
      <c r="B1674" s="105">
        <f t="shared" si="25"/>
        <v>1658</v>
      </c>
      <c r="C1674" s="106" t="s">
        <v>1701</v>
      </c>
      <c r="D1674" s="107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108" t="s">
        <v>44</v>
      </c>
      <c r="F1674" s="109">
        <v>0</v>
      </c>
      <c r="G1674" s="110">
        <f>VLOOKUP(C1674,'[8]Resumen Peso'!$B$1:$D$65536,3,0)*$C$14</f>
        <v>10125.282265397507</v>
      </c>
      <c r="H1674" s="117"/>
      <c r="I1674" s="112"/>
      <c r="J1674" s="113">
        <f>+VLOOKUP(C1674,'[8]Resumen Peso'!$B$1:$D$65536,3,0)</f>
        <v>6286.67931217363</v>
      </c>
      <c r="N1674" s="83"/>
      <c r="O1674" s="83"/>
      <c r="P1674" s="83"/>
      <c r="Q1674" s="83"/>
      <c r="R1674" s="83"/>
    </row>
    <row r="1675" spans="1:18" x14ac:dyDescent="0.2">
      <c r="A1675" s="104"/>
      <c r="B1675" s="105">
        <f t="shared" si="25"/>
        <v>1659</v>
      </c>
      <c r="C1675" s="106" t="s">
        <v>1702</v>
      </c>
      <c r="D1675" s="107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108" t="s">
        <v>44</v>
      </c>
      <c r="F1675" s="109">
        <v>0</v>
      </c>
      <c r="G1675" s="110">
        <f>VLOOKUP(C1675,'[8]Resumen Peso'!$B$1:$D$65536,3,0)*$C$14</f>
        <v>11237.827153604338</v>
      </c>
      <c r="H1675" s="117"/>
      <c r="I1675" s="112"/>
      <c r="J1675" s="113">
        <f>+VLOOKUP(C1675,'[8]Resumen Peso'!$B$1:$D$65536,3,0)</f>
        <v>6977.446517395816</v>
      </c>
      <c r="N1675" s="83"/>
      <c r="O1675" s="83"/>
      <c r="P1675" s="83"/>
      <c r="Q1675" s="83"/>
      <c r="R1675" s="83"/>
    </row>
    <row r="1676" spans="1:18" x14ac:dyDescent="0.2">
      <c r="A1676" s="104"/>
      <c r="B1676" s="105">
        <f t="shared" si="25"/>
        <v>1660</v>
      </c>
      <c r="C1676" s="106" t="s">
        <v>1703</v>
      </c>
      <c r="D1676" s="107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108" t="s">
        <v>44</v>
      </c>
      <c r="F1676" s="109">
        <v>0</v>
      </c>
      <c r="G1676" s="110">
        <f>VLOOKUP(C1676,'[8]Resumen Peso'!$B$1:$D$65536,3,0)*$C$14</f>
        <v>12350.372041811166</v>
      </c>
      <c r="H1676" s="117"/>
      <c r="I1676" s="112"/>
      <c r="J1676" s="113">
        <f>+VLOOKUP(C1676,'[8]Resumen Peso'!$B$1:$D$65536,3,0)</f>
        <v>7668.2137226180021</v>
      </c>
      <c r="N1676" s="83"/>
      <c r="O1676" s="83"/>
      <c r="P1676" s="83"/>
      <c r="Q1676" s="83"/>
      <c r="R1676" s="83"/>
    </row>
    <row r="1677" spans="1:18" x14ac:dyDescent="0.2">
      <c r="A1677" s="104"/>
      <c r="B1677" s="105">
        <f t="shared" si="25"/>
        <v>1661</v>
      </c>
      <c r="C1677" s="106" t="s">
        <v>1704</v>
      </c>
      <c r="D1677" s="107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108" t="s">
        <v>44</v>
      </c>
      <c r="F1677" s="109">
        <v>0</v>
      </c>
      <c r="G1677" s="110">
        <f>VLOOKUP(C1677,'[8]Resumen Peso'!$B$1:$D$65536,3,0)*$C$14</f>
        <v>13663.984133450287</v>
      </c>
      <c r="H1677" s="117"/>
      <c r="I1677" s="112"/>
      <c r="J1677" s="113">
        <f>+VLOOKUP(C1677,'[8]Resumen Peso'!$B$1:$D$65536,3,0)</f>
        <v>8483.8214009294352</v>
      </c>
      <c r="N1677" s="83"/>
      <c r="O1677" s="83"/>
      <c r="P1677" s="83"/>
      <c r="Q1677" s="83"/>
      <c r="R1677" s="83"/>
    </row>
    <row r="1678" spans="1:18" x14ac:dyDescent="0.2">
      <c r="A1678" s="104"/>
      <c r="B1678" s="105">
        <f t="shared" si="25"/>
        <v>1662</v>
      </c>
      <c r="C1678" s="106" t="s">
        <v>1705</v>
      </c>
      <c r="D1678" s="107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108" t="s">
        <v>44</v>
      </c>
      <c r="F1678" s="109">
        <v>0</v>
      </c>
      <c r="G1678" s="110">
        <f>VLOOKUP(C1678,'[8]Resumen Peso'!$B$1:$D$65536,3,0)*$C$14</f>
        <v>15216.017965980274</v>
      </c>
      <c r="H1678" s="117"/>
      <c r="I1678" s="112"/>
      <c r="J1678" s="113">
        <f>+VLOOKUP(C1678,'[8]Resumen Peso'!$B$1:$D$65536,3,0)</f>
        <v>9447.4625845539358</v>
      </c>
      <c r="N1678" s="83"/>
      <c r="O1678" s="83"/>
      <c r="P1678" s="83"/>
      <c r="Q1678" s="83"/>
      <c r="R1678" s="83"/>
    </row>
    <row r="1679" spans="1:18" x14ac:dyDescent="0.2">
      <c r="A1679" s="104"/>
      <c r="B1679" s="105">
        <f t="shared" si="25"/>
        <v>1663</v>
      </c>
      <c r="C1679" s="106" t="s">
        <v>1706</v>
      </c>
      <c r="D1679" s="107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108" t="s">
        <v>44</v>
      </c>
      <c r="F1679" s="109">
        <v>0</v>
      </c>
      <c r="G1679" s="110">
        <f>VLOOKUP(C1679,'[8]Resumen Peso'!$B$1:$D$65536,3,0)*$C$14</f>
        <v>17041.940121897907</v>
      </c>
      <c r="H1679" s="117"/>
      <c r="I1679" s="112"/>
      <c r="J1679" s="113">
        <f>+VLOOKUP(C1679,'[8]Resumen Peso'!$B$1:$D$65536,3,0)</f>
        <v>10581.158094700409</v>
      </c>
      <c r="N1679" s="83"/>
      <c r="O1679" s="83"/>
      <c r="P1679" s="83"/>
      <c r="Q1679" s="83"/>
      <c r="R1679" s="83"/>
    </row>
    <row r="1680" spans="1:18" x14ac:dyDescent="0.2">
      <c r="A1680" s="104"/>
      <c r="B1680" s="105">
        <f t="shared" si="25"/>
        <v>1664</v>
      </c>
      <c r="C1680" s="106" t="s">
        <v>1707</v>
      </c>
      <c r="D1680" s="107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108" t="s">
        <v>44</v>
      </c>
      <c r="F1680" s="109">
        <v>0</v>
      </c>
      <c r="G1680" s="110">
        <f>VLOOKUP(C1680,'[8]Resumen Peso'!$B$1:$D$65536,3,0)*$C$14</f>
        <v>17593.262100859269</v>
      </c>
      <c r="H1680" s="117"/>
      <c r="I1680" s="112"/>
      <c r="J1680" s="113">
        <f>+VLOOKUP(C1680,'[8]Resumen Peso'!$B$1:$D$65536,3,0)</f>
        <v>10923.468006526551</v>
      </c>
      <c r="N1680" s="83"/>
      <c r="O1680" s="83"/>
      <c r="P1680" s="83"/>
      <c r="Q1680" s="83"/>
      <c r="R1680" s="83"/>
    </row>
    <row r="1681" spans="1:18" x14ac:dyDescent="0.2">
      <c r="A1681" s="104"/>
      <c r="B1681" s="105">
        <f t="shared" si="25"/>
        <v>1665</v>
      </c>
      <c r="C1681" s="106" t="s">
        <v>1708</v>
      </c>
      <c r="D1681" s="107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108" t="s">
        <v>44</v>
      </c>
      <c r="F1681" s="109">
        <v>0</v>
      </c>
      <c r="G1681" s="110">
        <f>VLOOKUP(C1681,'[8]Resumen Peso'!$B$1:$D$65536,3,0)*$C$14</f>
        <v>19613.44715814857</v>
      </c>
      <c r="H1681" s="117"/>
      <c r="I1681" s="112"/>
      <c r="J1681" s="113">
        <f>+VLOOKUP(C1681,'[8]Resumen Peso'!$B$1:$D$65536,3,0)</f>
        <v>12177.779271490022</v>
      </c>
      <c r="N1681" s="83"/>
      <c r="O1681" s="83"/>
      <c r="P1681" s="83"/>
      <c r="Q1681" s="83"/>
      <c r="R1681" s="83"/>
    </row>
    <row r="1682" spans="1:18" x14ac:dyDescent="0.2">
      <c r="A1682" s="104"/>
      <c r="B1682" s="105">
        <f t="shared" ref="B1682:B1745" si="26">1+B1681</f>
        <v>1666</v>
      </c>
      <c r="C1682" s="106" t="s">
        <v>1709</v>
      </c>
      <c r="D1682" s="107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108" t="s">
        <v>44</v>
      </c>
      <c r="F1682" s="109">
        <v>0</v>
      </c>
      <c r="G1682" s="110">
        <f>VLOOKUP(C1682,'[8]Resumen Peso'!$B$1:$D$65536,3,0)*$C$14</f>
        <v>21633.632215437872</v>
      </c>
      <c r="H1682" s="117"/>
      <c r="I1682" s="112"/>
      <c r="J1682" s="113">
        <f>+VLOOKUP(C1682,'[8]Resumen Peso'!$B$1:$D$65536,3,0)</f>
        <v>13432.090536453494</v>
      </c>
      <c r="N1682" s="83"/>
      <c r="O1682" s="83"/>
      <c r="P1682" s="83"/>
      <c r="Q1682" s="83"/>
      <c r="R1682" s="83"/>
    </row>
    <row r="1683" spans="1:18" x14ac:dyDescent="0.2">
      <c r="A1683" s="104"/>
      <c r="B1683" s="105">
        <f t="shared" si="26"/>
        <v>1667</v>
      </c>
      <c r="C1683" s="106" t="s">
        <v>1710</v>
      </c>
      <c r="D1683" s="107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108" t="s">
        <v>44</v>
      </c>
      <c r="F1683" s="109">
        <v>0</v>
      </c>
      <c r="G1683" s="110">
        <f>VLOOKUP(C1683,'[8]Resumen Peso'!$B$1:$D$65536,3,0)*$C$14</f>
        <v>5687.2063058862741</v>
      </c>
      <c r="H1683" s="117"/>
      <c r="I1683" s="112"/>
      <c r="J1683" s="113">
        <f>+VLOOKUP(C1683,'[8]Resumen Peso'!$B$1:$D$65536,3,0)</f>
        <v>3531.1254827398143</v>
      </c>
      <c r="N1683" s="83"/>
      <c r="O1683" s="83"/>
      <c r="P1683" s="83"/>
      <c r="Q1683" s="83"/>
      <c r="R1683" s="83"/>
    </row>
    <row r="1684" spans="1:18" x14ac:dyDescent="0.2">
      <c r="A1684" s="104"/>
      <c r="B1684" s="105">
        <f t="shared" si="26"/>
        <v>1668</v>
      </c>
      <c r="C1684" s="106" t="s">
        <v>1711</v>
      </c>
      <c r="D1684" s="107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108" t="s">
        <v>44</v>
      </c>
      <c r="F1684" s="109">
        <v>0</v>
      </c>
      <c r="G1684" s="110">
        <f>VLOOKUP(C1684,'[8]Resumen Peso'!$B$1:$D$65536,3,0)*$C$14</f>
        <v>6506.9837914194304</v>
      </c>
      <c r="H1684" s="117"/>
      <c r="I1684" s="112"/>
      <c r="J1684" s="113">
        <f>+VLOOKUP(C1684,'[8]Resumen Peso'!$B$1:$D$65536,3,0)</f>
        <v>4040.1165433149226</v>
      </c>
      <c r="N1684" s="83"/>
      <c r="O1684" s="83"/>
      <c r="P1684" s="83"/>
      <c r="Q1684" s="83"/>
      <c r="R1684" s="83"/>
    </row>
    <row r="1685" spans="1:18" x14ac:dyDescent="0.2">
      <c r="A1685" s="104"/>
      <c r="B1685" s="105">
        <f t="shared" si="26"/>
        <v>1669</v>
      </c>
      <c r="C1685" s="106" t="s">
        <v>1712</v>
      </c>
      <c r="D1685" s="107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108" t="s">
        <v>44</v>
      </c>
      <c r="F1685" s="109">
        <v>0</v>
      </c>
      <c r="G1685" s="110">
        <f>VLOOKUP(C1685,'[8]Resumen Peso'!$B$1:$D$65536,3,0)*$C$14</f>
        <v>7319.4418351174691</v>
      </c>
      <c r="H1685" s="117"/>
      <c r="I1685" s="112"/>
      <c r="J1685" s="113">
        <f>+VLOOKUP(C1685,'[8]Resumen Peso'!$B$1:$D$65536,3,0)</f>
        <v>4544.5630408491816</v>
      </c>
      <c r="N1685" s="83"/>
      <c r="O1685" s="83"/>
      <c r="P1685" s="83"/>
      <c r="Q1685" s="83"/>
      <c r="R1685" s="83"/>
    </row>
    <row r="1686" spans="1:18" x14ac:dyDescent="0.2">
      <c r="A1686" s="104"/>
      <c r="B1686" s="105">
        <f t="shared" si="26"/>
        <v>1670</v>
      </c>
      <c r="C1686" s="106" t="s">
        <v>1713</v>
      </c>
      <c r="D1686" s="107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108" t="s">
        <v>44</v>
      </c>
      <c r="F1686" s="109">
        <v>0</v>
      </c>
      <c r="G1686" s="110">
        <f>VLOOKUP(C1686,'[8]Resumen Peso'!$B$1:$D$65536,3,0)*$C$14</f>
        <v>8124.5804369803918</v>
      </c>
      <c r="H1686" s="117"/>
      <c r="I1686" s="112"/>
      <c r="J1686" s="113">
        <f>+VLOOKUP(C1686,'[8]Resumen Peso'!$B$1:$D$65536,3,0)</f>
        <v>5044.464975342592</v>
      </c>
      <c r="N1686" s="83"/>
      <c r="O1686" s="83"/>
      <c r="P1686" s="83"/>
      <c r="Q1686" s="83"/>
      <c r="R1686" s="83"/>
    </row>
    <row r="1687" spans="1:18" x14ac:dyDescent="0.2">
      <c r="A1687" s="104"/>
      <c r="B1687" s="105">
        <f t="shared" si="26"/>
        <v>1671</v>
      </c>
      <c r="C1687" s="106" t="s">
        <v>1714</v>
      </c>
      <c r="D1687" s="107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108" t="s">
        <v>44</v>
      </c>
      <c r="F1687" s="109">
        <v>0</v>
      </c>
      <c r="G1687" s="110">
        <f>VLOOKUP(C1687,'[8]Resumen Peso'!$B$1:$D$65536,3,0)*$C$14</f>
        <v>8929.7190388433119</v>
      </c>
      <c r="H1687" s="117"/>
      <c r="I1687" s="112"/>
      <c r="J1687" s="113">
        <f>+VLOOKUP(C1687,'[8]Resumen Peso'!$B$1:$D$65536,3,0)</f>
        <v>5544.3669098360015</v>
      </c>
      <c r="N1687" s="83"/>
      <c r="O1687" s="83"/>
      <c r="P1687" s="83"/>
      <c r="Q1687" s="83"/>
      <c r="R1687" s="83"/>
    </row>
    <row r="1688" spans="1:18" x14ac:dyDescent="0.2">
      <c r="A1688" s="104"/>
      <c r="B1688" s="105">
        <f t="shared" si="26"/>
        <v>1672</v>
      </c>
      <c r="C1688" s="106" t="s">
        <v>1715</v>
      </c>
      <c r="D1688" s="107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108" t="s">
        <v>44</v>
      </c>
      <c r="F1688" s="109">
        <v>0</v>
      </c>
      <c r="G1688" s="110">
        <f>VLOOKUP(C1688,'[8]Resumen Peso'!$B$1:$D$65536,3,0)*$C$14</f>
        <v>10010.932347843194</v>
      </c>
      <c r="H1688" s="117"/>
      <c r="I1688" s="112"/>
      <c r="J1688" s="113">
        <f>+VLOOKUP(C1688,'[8]Resumen Peso'!$B$1:$D$65536,3,0)</f>
        <v>6215.6806731041606</v>
      </c>
      <c r="N1688" s="83"/>
      <c r="O1688" s="83"/>
      <c r="P1688" s="83"/>
      <c r="Q1688" s="83"/>
      <c r="R1688" s="83"/>
    </row>
    <row r="1689" spans="1:18" x14ac:dyDescent="0.2">
      <c r="A1689" s="104"/>
      <c r="B1689" s="105">
        <f t="shared" si="26"/>
        <v>1673</v>
      </c>
      <c r="C1689" s="106" t="s">
        <v>1716</v>
      </c>
      <c r="D1689" s="107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108" t="s">
        <v>44</v>
      </c>
      <c r="F1689" s="109">
        <v>0</v>
      </c>
      <c r="G1689" s="110">
        <f>VLOOKUP(C1689,'[8]Resumen Peso'!$B$1:$D$65536,3,0)*$C$14</f>
        <v>11110.912705708319</v>
      </c>
      <c r="H1689" s="117"/>
      <c r="I1689" s="112"/>
      <c r="J1689" s="113">
        <f>+VLOOKUP(C1689,'[8]Resumen Peso'!$B$1:$D$65536,3,0)</f>
        <v>6898.6466960090575</v>
      </c>
      <c r="N1689" s="83"/>
      <c r="O1689" s="83"/>
      <c r="P1689" s="83"/>
      <c r="Q1689" s="83"/>
      <c r="R1689" s="83"/>
    </row>
    <row r="1690" spans="1:18" x14ac:dyDescent="0.2">
      <c r="A1690" s="104"/>
      <c r="B1690" s="105">
        <f t="shared" si="26"/>
        <v>1674</v>
      </c>
      <c r="C1690" s="106" t="s">
        <v>1717</v>
      </c>
      <c r="D1690" s="107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108" t="s">
        <v>44</v>
      </c>
      <c r="F1690" s="109">
        <v>0</v>
      </c>
      <c r="G1690" s="110">
        <f>VLOOKUP(C1690,'[8]Resumen Peso'!$B$1:$D$65536,3,0)*$C$14</f>
        <v>12210.893063573441</v>
      </c>
      <c r="H1690" s="117"/>
      <c r="I1690" s="112"/>
      <c r="J1690" s="113">
        <f>+VLOOKUP(C1690,'[8]Resumen Peso'!$B$1:$D$65536,3,0)</f>
        <v>7581.6127189139543</v>
      </c>
      <c r="N1690" s="83"/>
      <c r="O1690" s="83"/>
      <c r="P1690" s="83"/>
      <c r="Q1690" s="83"/>
      <c r="R1690" s="83"/>
    </row>
    <row r="1691" spans="1:18" x14ac:dyDescent="0.2">
      <c r="A1691" s="104"/>
      <c r="B1691" s="105">
        <f t="shared" si="26"/>
        <v>1675</v>
      </c>
      <c r="C1691" s="106" t="s">
        <v>1718</v>
      </c>
      <c r="D1691" s="107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108" t="s">
        <v>44</v>
      </c>
      <c r="F1691" s="109">
        <v>0</v>
      </c>
      <c r="G1691" s="110">
        <f>VLOOKUP(C1691,'[8]Resumen Peso'!$B$1:$D$65536,3,0)*$C$14</f>
        <v>13509.6698715691</v>
      </c>
      <c r="H1691" s="117"/>
      <c r="I1691" s="112"/>
      <c r="J1691" s="113">
        <f>+VLOOKUP(C1691,'[8]Resumen Peso'!$B$1:$D$65536,3,0)</f>
        <v>8388.0093285038456</v>
      </c>
      <c r="N1691" s="83"/>
      <c r="O1691" s="83"/>
      <c r="P1691" s="83"/>
      <c r="Q1691" s="83"/>
      <c r="R1691" s="83"/>
    </row>
    <row r="1692" spans="1:18" x14ac:dyDescent="0.2">
      <c r="A1692" s="104"/>
      <c r="B1692" s="105">
        <f t="shared" si="26"/>
        <v>1676</v>
      </c>
      <c r="C1692" s="106" t="s">
        <v>1719</v>
      </c>
      <c r="D1692" s="107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108" t="s">
        <v>44</v>
      </c>
      <c r="F1692" s="109">
        <v>0</v>
      </c>
      <c r="G1692" s="110">
        <f>VLOOKUP(C1692,'[8]Resumen Peso'!$B$1:$D$65536,3,0)*$C$14</f>
        <v>15044.175803529064</v>
      </c>
      <c r="H1692" s="117"/>
      <c r="I1692" s="112"/>
      <c r="J1692" s="113">
        <f>+VLOOKUP(C1692,'[8]Resumen Peso'!$B$1:$D$65536,3,0)</f>
        <v>9340.7676263962639</v>
      </c>
      <c r="N1692" s="83"/>
      <c r="O1692" s="83"/>
      <c r="P1692" s="83"/>
      <c r="Q1692" s="83"/>
      <c r="R1692" s="83"/>
    </row>
    <row r="1693" spans="1:18" x14ac:dyDescent="0.2">
      <c r="A1693" s="104"/>
      <c r="B1693" s="105">
        <f t="shared" si="26"/>
        <v>1677</v>
      </c>
      <c r="C1693" s="106" t="s">
        <v>1720</v>
      </c>
      <c r="D1693" s="107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108" t="s">
        <v>44</v>
      </c>
      <c r="F1693" s="109">
        <v>0</v>
      </c>
      <c r="G1693" s="110">
        <f>VLOOKUP(C1693,'[8]Resumen Peso'!$B$1:$D$65536,3,0)*$C$14</f>
        <v>16849.476899952555</v>
      </c>
      <c r="H1693" s="117"/>
      <c r="I1693" s="112"/>
      <c r="J1693" s="113">
        <f>+VLOOKUP(C1693,'[8]Resumen Peso'!$B$1:$D$65536,3,0)</f>
        <v>10461.659741563817</v>
      </c>
      <c r="N1693" s="83"/>
      <c r="O1693" s="83"/>
      <c r="P1693" s="83"/>
      <c r="Q1693" s="83"/>
      <c r="R1693" s="83"/>
    </row>
    <row r="1694" spans="1:18" x14ac:dyDescent="0.2">
      <c r="A1694" s="104"/>
      <c r="B1694" s="105">
        <f t="shared" si="26"/>
        <v>1678</v>
      </c>
      <c r="C1694" s="106" t="s">
        <v>1721</v>
      </c>
      <c r="D1694" s="107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108" t="s">
        <v>44</v>
      </c>
      <c r="F1694" s="109">
        <v>0</v>
      </c>
      <c r="G1694" s="110">
        <f>VLOOKUP(C1694,'[8]Resumen Peso'!$B$1:$D$65536,3,0)*$C$14</f>
        <v>17394.572521841819</v>
      </c>
      <c r="H1694" s="117"/>
      <c r="I1694" s="112"/>
      <c r="J1694" s="113">
        <f>+VLOOKUP(C1694,'[8]Resumen Peso'!$B$1:$D$65536,3,0)</f>
        <v>10800.103774971032</v>
      </c>
      <c r="N1694" s="83"/>
      <c r="O1694" s="83"/>
      <c r="P1694" s="83"/>
      <c r="Q1694" s="83"/>
      <c r="R1694" s="83"/>
    </row>
    <row r="1695" spans="1:18" x14ac:dyDescent="0.2">
      <c r="A1695" s="104"/>
      <c r="B1695" s="105">
        <f t="shared" si="26"/>
        <v>1679</v>
      </c>
      <c r="C1695" s="106" t="s">
        <v>1722</v>
      </c>
      <c r="D1695" s="107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108" t="s">
        <v>44</v>
      </c>
      <c r="F1695" s="109">
        <v>0</v>
      </c>
      <c r="G1695" s="110">
        <f>VLOOKUP(C1695,'[8]Resumen Peso'!$B$1:$D$65536,3,0)*$C$14</f>
        <v>19391.942610748963</v>
      </c>
      <c r="H1695" s="117"/>
      <c r="I1695" s="112"/>
      <c r="J1695" s="113">
        <f>+VLOOKUP(C1695,'[8]Resumen Peso'!$B$1:$D$65536,3,0)</f>
        <v>12040.249470424784</v>
      </c>
      <c r="N1695" s="83"/>
      <c r="O1695" s="83"/>
      <c r="P1695" s="83"/>
      <c r="Q1695" s="83"/>
      <c r="R1695" s="83"/>
    </row>
    <row r="1696" spans="1:18" x14ac:dyDescent="0.2">
      <c r="A1696" s="104"/>
      <c r="B1696" s="105">
        <f t="shared" si="26"/>
        <v>1680</v>
      </c>
      <c r="C1696" s="106" t="s">
        <v>1723</v>
      </c>
      <c r="D1696" s="107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108" t="s">
        <v>44</v>
      </c>
      <c r="F1696" s="109">
        <v>0</v>
      </c>
      <c r="G1696" s="110">
        <f>VLOOKUP(C1696,'[8]Resumen Peso'!$B$1:$D$65536,3,0)*$C$14</f>
        <v>21389.312699656104</v>
      </c>
      <c r="H1696" s="117"/>
      <c r="I1696" s="112"/>
      <c r="J1696" s="113">
        <f>+VLOOKUP(C1696,'[8]Resumen Peso'!$B$1:$D$65536,3,0)</f>
        <v>13280.395165878535</v>
      </c>
      <c r="N1696" s="83"/>
      <c r="O1696" s="83"/>
      <c r="P1696" s="83"/>
      <c r="Q1696" s="83"/>
      <c r="R1696" s="83"/>
    </row>
    <row r="1697" spans="1:18" x14ac:dyDescent="0.2">
      <c r="A1697" s="104"/>
      <c r="B1697" s="105">
        <f t="shared" si="26"/>
        <v>1681</v>
      </c>
      <c r="C1697" s="106" t="s">
        <v>1724</v>
      </c>
      <c r="D1697" s="107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108" t="s">
        <v>44</v>
      </c>
      <c r="F1697" s="109">
        <v>0</v>
      </c>
      <c r="G1697" s="110">
        <f>VLOOKUP(C1697,'[8]Resumen Peso'!$B$1:$D$65536,3,0)*$C$14</f>
        <v>4954.0834360068347</v>
      </c>
      <c r="H1697" s="117"/>
      <c r="I1697" s="112"/>
      <c r="J1697" s="113">
        <f>+VLOOKUP(C1697,'[8]Resumen Peso'!$B$1:$D$65536,3,0)</f>
        <v>3075.9373449134669</v>
      </c>
      <c r="N1697" s="83"/>
      <c r="O1697" s="83"/>
      <c r="P1697" s="83"/>
      <c r="Q1697" s="83"/>
      <c r="R1697" s="83"/>
    </row>
    <row r="1698" spans="1:18" x14ac:dyDescent="0.2">
      <c r="A1698" s="104"/>
      <c r="B1698" s="105">
        <f t="shared" si="26"/>
        <v>1682</v>
      </c>
      <c r="C1698" s="106" t="s">
        <v>1725</v>
      </c>
      <c r="D1698" s="107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108" t="s">
        <v>44</v>
      </c>
      <c r="F1698" s="109">
        <v>0</v>
      </c>
      <c r="G1698" s="110">
        <f>VLOOKUP(C1698,'[8]Resumen Peso'!$B$1:$D$65536,3,0)*$C$14</f>
        <v>5668.1855529087206</v>
      </c>
      <c r="H1698" s="117"/>
      <c r="I1698" s="112"/>
      <c r="J1698" s="113">
        <f>+VLOOKUP(C1698,'[8]Resumen Peso'!$B$1:$D$65536,3,0)</f>
        <v>3519.3157009370298</v>
      </c>
      <c r="N1698" s="83"/>
      <c r="O1698" s="83"/>
      <c r="P1698" s="83"/>
      <c r="Q1698" s="83"/>
      <c r="R1698" s="83"/>
    </row>
    <row r="1699" spans="1:18" x14ac:dyDescent="0.2">
      <c r="A1699" s="104"/>
      <c r="B1699" s="105">
        <f t="shared" si="26"/>
        <v>1683</v>
      </c>
      <c r="C1699" s="106" t="s">
        <v>1726</v>
      </c>
      <c r="D1699" s="107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108" t="s">
        <v>44</v>
      </c>
      <c r="F1699" s="109">
        <v>0</v>
      </c>
      <c r="G1699" s="110">
        <f>VLOOKUP(C1699,'[8]Resumen Peso'!$B$1:$D$65536,3,0)*$C$14</f>
        <v>6375.9117580525544</v>
      </c>
      <c r="H1699" s="117"/>
      <c r="I1699" s="112"/>
      <c r="J1699" s="113">
        <f>+VLOOKUP(C1699,'[8]Resumen Peso'!$B$1:$D$65536,3,0)</f>
        <v>3958.7353216389533</v>
      </c>
      <c r="N1699" s="83"/>
      <c r="O1699" s="83"/>
      <c r="P1699" s="83"/>
      <c r="Q1699" s="83"/>
      <c r="R1699" s="83"/>
    </row>
    <row r="1700" spans="1:18" x14ac:dyDescent="0.2">
      <c r="A1700" s="104"/>
      <c r="B1700" s="105">
        <f t="shared" si="26"/>
        <v>1684</v>
      </c>
      <c r="C1700" s="106" t="s">
        <v>1727</v>
      </c>
      <c r="D1700" s="107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108" t="s">
        <v>44</v>
      </c>
      <c r="F1700" s="109">
        <v>0</v>
      </c>
      <c r="G1700" s="110">
        <f>VLOOKUP(C1700,'[8]Resumen Peso'!$B$1:$D$65536,3,0)*$C$14</f>
        <v>7077.2620514383352</v>
      </c>
      <c r="H1700" s="117"/>
      <c r="I1700" s="112"/>
      <c r="J1700" s="113">
        <f>+VLOOKUP(C1700,'[8]Resumen Peso'!$B$1:$D$65536,3,0)</f>
        <v>4394.1962070192385</v>
      </c>
      <c r="N1700" s="83"/>
      <c r="O1700" s="83"/>
      <c r="P1700" s="83"/>
      <c r="Q1700" s="83"/>
      <c r="R1700" s="83"/>
    </row>
    <row r="1701" spans="1:18" x14ac:dyDescent="0.2">
      <c r="A1701" s="104"/>
      <c r="B1701" s="105">
        <f t="shared" si="26"/>
        <v>1685</v>
      </c>
      <c r="C1701" s="106" t="s">
        <v>1728</v>
      </c>
      <c r="D1701" s="107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108" t="s">
        <v>44</v>
      </c>
      <c r="F1701" s="109">
        <v>0</v>
      </c>
      <c r="G1701" s="110">
        <f>VLOOKUP(C1701,'[8]Resumen Peso'!$B$1:$D$65536,3,0)*$C$14</f>
        <v>7778.612344824116</v>
      </c>
      <c r="H1701" s="117"/>
      <c r="I1701" s="112"/>
      <c r="J1701" s="113">
        <f>+VLOOKUP(C1701,'[8]Resumen Peso'!$B$1:$D$65536,3,0)</f>
        <v>4829.6570923995232</v>
      </c>
      <c r="N1701" s="83"/>
      <c r="O1701" s="83"/>
      <c r="P1701" s="83"/>
      <c r="Q1701" s="83"/>
      <c r="R1701" s="83"/>
    </row>
    <row r="1702" spans="1:18" x14ac:dyDescent="0.2">
      <c r="A1702" s="104"/>
      <c r="B1702" s="105">
        <f t="shared" si="26"/>
        <v>1686</v>
      </c>
      <c r="C1702" s="106" t="s">
        <v>1729</v>
      </c>
      <c r="D1702" s="107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108" t="s">
        <v>44</v>
      </c>
      <c r="F1702" s="109">
        <v>0</v>
      </c>
      <c r="G1702" s="110">
        <f>VLOOKUP(C1702,'[8]Resumen Peso'!$B$1:$D$65536,3,0)*$C$14</f>
        <v>8720.449277900123</v>
      </c>
      <c r="H1702" s="117"/>
      <c r="I1702" s="112"/>
      <c r="J1702" s="113">
        <f>+VLOOKUP(C1702,'[8]Resumen Peso'!$B$1:$D$65536,3,0)</f>
        <v>5414.4335566413856</v>
      </c>
      <c r="N1702" s="83"/>
      <c r="O1702" s="83"/>
      <c r="P1702" s="83"/>
      <c r="Q1702" s="83"/>
      <c r="R1702" s="83"/>
    </row>
    <row r="1703" spans="1:18" x14ac:dyDescent="0.2">
      <c r="A1703" s="104"/>
      <c r="B1703" s="105">
        <f t="shared" si="26"/>
        <v>1687</v>
      </c>
      <c r="C1703" s="106" t="s">
        <v>1730</v>
      </c>
      <c r="D1703" s="107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108" t="s">
        <v>44</v>
      </c>
      <c r="F1703" s="109">
        <v>0</v>
      </c>
      <c r="G1703" s="110">
        <f>VLOOKUP(C1703,'[8]Resumen Peso'!$B$1:$D$65536,3,0)*$C$14</f>
        <v>9678.6340487237758</v>
      </c>
      <c r="H1703" s="117"/>
      <c r="I1703" s="112"/>
      <c r="J1703" s="113">
        <f>+VLOOKUP(C1703,'[8]Resumen Peso'!$B$1:$D$65536,3,0)</f>
        <v>6009.3602182479308</v>
      </c>
      <c r="N1703" s="83"/>
      <c r="O1703" s="83"/>
      <c r="P1703" s="83"/>
      <c r="Q1703" s="83"/>
      <c r="R1703" s="83"/>
    </row>
    <row r="1704" spans="1:18" x14ac:dyDescent="0.2">
      <c r="A1704" s="104"/>
      <c r="B1704" s="105">
        <f t="shared" si="26"/>
        <v>1688</v>
      </c>
      <c r="C1704" s="106" t="s">
        <v>1731</v>
      </c>
      <c r="D1704" s="107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108" t="s">
        <v>44</v>
      </c>
      <c r="F1704" s="109">
        <v>0</v>
      </c>
      <c r="G1704" s="110">
        <f>VLOOKUP(C1704,'[8]Resumen Peso'!$B$1:$D$65536,3,0)*$C$14</f>
        <v>10636.81881954743</v>
      </c>
      <c r="H1704" s="117"/>
      <c r="I1704" s="112"/>
      <c r="J1704" s="113">
        <f>+VLOOKUP(C1704,'[8]Resumen Peso'!$B$1:$D$65536,3,0)</f>
        <v>6604.286879854476</v>
      </c>
      <c r="N1704" s="83"/>
      <c r="O1704" s="83"/>
      <c r="P1704" s="83"/>
      <c r="Q1704" s="83"/>
      <c r="R1704" s="83"/>
    </row>
    <row r="1705" spans="1:18" x14ac:dyDescent="0.2">
      <c r="A1705" s="104"/>
      <c r="B1705" s="105">
        <f t="shared" si="26"/>
        <v>1689</v>
      </c>
      <c r="C1705" s="106" t="s">
        <v>1732</v>
      </c>
      <c r="D1705" s="107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108" t="s">
        <v>44</v>
      </c>
      <c r="F1705" s="109">
        <v>0</v>
      </c>
      <c r="G1705" s="110">
        <f>VLOOKUP(C1705,'[8]Resumen Peso'!$B$1:$D$65536,3,0)*$C$14</f>
        <v>11768.17371077085</v>
      </c>
      <c r="H1705" s="117"/>
      <c r="I1705" s="112"/>
      <c r="J1705" s="113">
        <f>+VLOOKUP(C1705,'[8]Resumen Peso'!$B$1:$D$65536,3,0)</f>
        <v>7306.7330144859134</v>
      </c>
      <c r="N1705" s="83"/>
      <c r="O1705" s="83"/>
      <c r="P1705" s="83"/>
      <c r="Q1705" s="83"/>
      <c r="R1705" s="83"/>
    </row>
    <row r="1706" spans="1:18" x14ac:dyDescent="0.2">
      <c r="A1706" s="104"/>
      <c r="B1706" s="105">
        <f t="shared" si="26"/>
        <v>1690</v>
      </c>
      <c r="C1706" s="106" t="s">
        <v>1733</v>
      </c>
      <c r="D1706" s="107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108" t="s">
        <v>44</v>
      </c>
      <c r="F1706" s="109">
        <v>0</v>
      </c>
      <c r="G1706" s="110">
        <f>VLOOKUP(C1706,'[8]Resumen Peso'!$B$1:$D$65536,3,0)*$C$14</f>
        <v>13104.870501971993</v>
      </c>
      <c r="H1706" s="117"/>
      <c r="I1706" s="112"/>
      <c r="J1706" s="113">
        <f>+VLOOKUP(C1706,'[8]Resumen Peso'!$B$1:$D$65536,3,0)</f>
        <v>8136.6737355076984</v>
      </c>
      <c r="N1706" s="83"/>
      <c r="O1706" s="83"/>
      <c r="P1706" s="83"/>
      <c r="Q1706" s="83"/>
      <c r="R1706" s="83"/>
    </row>
    <row r="1707" spans="1:18" x14ac:dyDescent="0.2">
      <c r="A1707" s="104"/>
      <c r="B1707" s="105">
        <f t="shared" si="26"/>
        <v>1691</v>
      </c>
      <c r="C1707" s="106" t="s">
        <v>1734</v>
      </c>
      <c r="D1707" s="107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108" t="s">
        <v>44</v>
      </c>
      <c r="F1707" s="109">
        <v>0</v>
      </c>
      <c r="G1707" s="110">
        <f>VLOOKUP(C1707,'[8]Resumen Peso'!$B$1:$D$65536,3,0)*$C$14</f>
        <v>14677.454962208634</v>
      </c>
      <c r="H1707" s="117"/>
      <c r="I1707" s="112"/>
      <c r="J1707" s="113">
        <f>+VLOOKUP(C1707,'[8]Resumen Peso'!$B$1:$D$65536,3,0)</f>
        <v>9113.0745837686227</v>
      </c>
      <c r="N1707" s="83"/>
      <c r="O1707" s="83"/>
      <c r="P1707" s="83"/>
      <c r="Q1707" s="83"/>
      <c r="R1707" s="83"/>
    </row>
    <row r="1708" spans="1:18" x14ac:dyDescent="0.2">
      <c r="A1708" s="104"/>
      <c r="B1708" s="105">
        <f t="shared" si="26"/>
        <v>1692</v>
      </c>
      <c r="C1708" s="106" t="s">
        <v>1735</v>
      </c>
      <c r="D1708" s="107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108" t="s">
        <v>44</v>
      </c>
      <c r="F1708" s="109">
        <v>0</v>
      </c>
      <c r="G1708" s="110">
        <f>VLOOKUP(C1708,'[8]Resumen Peso'!$B$1:$D$65536,3,0)*$C$14</f>
        <v>15152.283735106583</v>
      </c>
      <c r="H1708" s="117"/>
      <c r="I1708" s="112"/>
      <c r="J1708" s="113">
        <f>+VLOOKUP(C1708,'[8]Resumen Peso'!$B$1:$D$65536,3,0)</f>
        <v>9407.8906832272714</v>
      </c>
      <c r="N1708" s="83"/>
      <c r="O1708" s="83"/>
      <c r="P1708" s="83"/>
      <c r="Q1708" s="83"/>
      <c r="R1708" s="83"/>
    </row>
    <row r="1709" spans="1:18" x14ac:dyDescent="0.2">
      <c r="A1709" s="104"/>
      <c r="B1709" s="105">
        <f t="shared" si="26"/>
        <v>1693</v>
      </c>
      <c r="C1709" s="106" t="s">
        <v>1736</v>
      </c>
      <c r="D1709" s="107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108" t="s">
        <v>44</v>
      </c>
      <c r="F1709" s="109">
        <v>0</v>
      </c>
      <c r="G1709" s="110">
        <f>VLOOKUP(C1709,'[8]Resumen Peso'!$B$1:$D$65536,3,0)*$C$14</f>
        <v>16892.178077041899</v>
      </c>
      <c r="H1709" s="117"/>
      <c r="I1709" s="112"/>
      <c r="J1709" s="113">
        <f>+VLOOKUP(C1709,'[8]Resumen Peso'!$B$1:$D$65536,3,0)</f>
        <v>10488.172445069422</v>
      </c>
      <c r="N1709" s="83"/>
      <c r="O1709" s="83"/>
      <c r="P1709" s="83"/>
      <c r="Q1709" s="83"/>
      <c r="R1709" s="83"/>
    </row>
    <row r="1710" spans="1:18" x14ac:dyDescent="0.2">
      <c r="A1710" s="104"/>
      <c r="B1710" s="105">
        <f t="shared" si="26"/>
        <v>1694</v>
      </c>
      <c r="C1710" s="106" t="s">
        <v>1737</v>
      </c>
      <c r="D1710" s="107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108" t="s">
        <v>44</v>
      </c>
      <c r="F1710" s="109">
        <v>0</v>
      </c>
      <c r="G1710" s="110">
        <f>VLOOKUP(C1710,'[8]Resumen Peso'!$B$1:$D$65536,3,0)*$C$14</f>
        <v>18632.072418977212</v>
      </c>
      <c r="H1710" s="117"/>
      <c r="I1710" s="112"/>
      <c r="J1710" s="113">
        <f>+VLOOKUP(C1710,'[8]Resumen Peso'!$B$1:$D$65536,3,0)</f>
        <v>11568.454206911572</v>
      </c>
      <c r="N1710" s="83"/>
      <c r="O1710" s="83"/>
      <c r="P1710" s="83"/>
      <c r="Q1710" s="83"/>
      <c r="R1710" s="83"/>
    </row>
    <row r="1711" spans="1:18" x14ac:dyDescent="0.2">
      <c r="A1711" s="104"/>
      <c r="B1711" s="105">
        <f t="shared" si="26"/>
        <v>1695</v>
      </c>
      <c r="C1711" s="106" t="s">
        <v>1738</v>
      </c>
      <c r="D1711" s="107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108" t="s">
        <v>44</v>
      </c>
      <c r="F1711" s="109">
        <v>0</v>
      </c>
      <c r="G1711" s="110">
        <f>VLOOKUP(C1711,'[8]Resumen Peso'!$B$1:$D$65536,3,0)*$C$14</f>
        <v>5015.1945818453341</v>
      </c>
      <c r="H1711" s="117"/>
      <c r="I1711" s="112"/>
      <c r="J1711" s="113">
        <f>+VLOOKUP(C1711,'[8]Resumen Peso'!$B$1:$D$65536,3,0)</f>
        <v>3113.8806008362226</v>
      </c>
      <c r="N1711" s="83"/>
      <c r="O1711" s="83"/>
      <c r="P1711" s="83"/>
      <c r="Q1711" s="83"/>
      <c r="R1711" s="83"/>
    </row>
    <row r="1712" spans="1:18" x14ac:dyDescent="0.2">
      <c r="A1712" s="104"/>
      <c r="B1712" s="105">
        <f t="shared" si="26"/>
        <v>1696</v>
      </c>
      <c r="C1712" s="106" t="s">
        <v>1739</v>
      </c>
      <c r="D1712" s="107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108" t="s">
        <v>44</v>
      </c>
      <c r="F1712" s="109">
        <v>0</v>
      </c>
      <c r="G1712" s="110">
        <f>VLOOKUP(C1712,'[8]Resumen Peso'!$B$1:$D$65536,3,0)*$C$14</f>
        <v>5738.1055125617786</v>
      </c>
      <c r="H1712" s="117"/>
      <c r="I1712" s="112"/>
      <c r="J1712" s="113">
        <f>+VLOOKUP(C1712,'[8]Resumen Peso'!$B$1:$D$65536,3,0)</f>
        <v>3562.7282550108134</v>
      </c>
      <c r="N1712" s="83"/>
      <c r="O1712" s="83"/>
      <c r="P1712" s="83"/>
      <c r="Q1712" s="83"/>
      <c r="R1712" s="83"/>
    </row>
    <row r="1713" spans="1:18" x14ac:dyDescent="0.2">
      <c r="A1713" s="104"/>
      <c r="B1713" s="105">
        <f t="shared" si="26"/>
        <v>1697</v>
      </c>
      <c r="C1713" s="106" t="s">
        <v>1740</v>
      </c>
      <c r="D1713" s="107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108" t="s">
        <v>44</v>
      </c>
      <c r="F1713" s="109">
        <v>0</v>
      </c>
      <c r="G1713" s="110">
        <f>VLOOKUP(C1713,'[8]Resumen Peso'!$B$1:$D$65536,3,0)*$C$14</f>
        <v>6454.5618813968258</v>
      </c>
      <c r="H1713" s="117"/>
      <c r="I1713" s="112"/>
      <c r="J1713" s="113">
        <f>+VLOOKUP(C1713,'[8]Resumen Peso'!$B$1:$D$65536,3,0)</f>
        <v>4007.5683408445593</v>
      </c>
      <c r="N1713" s="83"/>
      <c r="O1713" s="83"/>
      <c r="P1713" s="83"/>
      <c r="Q1713" s="83"/>
      <c r="R1713" s="83"/>
    </row>
    <row r="1714" spans="1:18" x14ac:dyDescent="0.2">
      <c r="A1714" s="104"/>
      <c r="B1714" s="105">
        <f t="shared" si="26"/>
        <v>1698</v>
      </c>
      <c r="C1714" s="106" t="s">
        <v>1741</v>
      </c>
      <c r="D1714" s="107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108" t="s">
        <v>44</v>
      </c>
      <c r="F1714" s="109">
        <v>0</v>
      </c>
      <c r="G1714" s="110">
        <f>VLOOKUP(C1714,'[8]Resumen Peso'!$B$1:$D$65536,3,0)*$C$14</f>
        <v>7164.5636883504776</v>
      </c>
      <c r="H1714" s="117"/>
      <c r="I1714" s="112"/>
      <c r="J1714" s="113">
        <f>+VLOOKUP(C1714,'[8]Resumen Peso'!$B$1:$D$65536,3,0)</f>
        <v>4448.4008583374616</v>
      </c>
      <c r="N1714" s="83"/>
      <c r="O1714" s="83"/>
      <c r="P1714" s="83"/>
      <c r="Q1714" s="83"/>
      <c r="R1714" s="83"/>
    </row>
    <row r="1715" spans="1:18" x14ac:dyDescent="0.2">
      <c r="A1715" s="104"/>
      <c r="B1715" s="105">
        <f t="shared" si="26"/>
        <v>1699</v>
      </c>
      <c r="C1715" s="106" t="s">
        <v>1742</v>
      </c>
      <c r="D1715" s="107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108" t="s">
        <v>44</v>
      </c>
      <c r="F1715" s="109">
        <v>0</v>
      </c>
      <c r="G1715" s="110">
        <f>VLOOKUP(C1715,'[8]Resumen Peso'!$B$1:$D$65536,3,0)*$C$14</f>
        <v>7874.5654953041276</v>
      </c>
      <c r="H1715" s="117"/>
      <c r="I1715" s="112"/>
      <c r="J1715" s="113">
        <f>+VLOOKUP(C1715,'[8]Resumen Peso'!$B$1:$D$65536,3,0)</f>
        <v>4889.2333758303621</v>
      </c>
      <c r="N1715" s="83"/>
      <c r="O1715" s="83"/>
      <c r="P1715" s="83"/>
      <c r="Q1715" s="83"/>
      <c r="R1715" s="83"/>
    </row>
    <row r="1716" spans="1:18" x14ac:dyDescent="0.2">
      <c r="A1716" s="104"/>
      <c r="B1716" s="105">
        <f t="shared" si="26"/>
        <v>1700</v>
      </c>
      <c r="C1716" s="106" t="s">
        <v>1743</v>
      </c>
      <c r="D1716" s="107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108" t="s">
        <v>44</v>
      </c>
      <c r="F1716" s="109">
        <v>0</v>
      </c>
      <c r="G1716" s="110">
        <f>VLOOKUP(C1716,'[8]Resumen Peso'!$B$1:$D$65536,3,0)*$C$14</f>
        <v>8828.0204673003045</v>
      </c>
      <c r="H1716" s="117"/>
      <c r="I1716" s="112"/>
      <c r="J1716" s="113">
        <f>+VLOOKUP(C1716,'[8]Resumen Peso'!$B$1:$D$65536,3,0)</f>
        <v>5481.2233560032391</v>
      </c>
      <c r="N1716" s="83"/>
      <c r="O1716" s="83"/>
      <c r="P1716" s="83"/>
      <c r="Q1716" s="83"/>
      <c r="R1716" s="83"/>
    </row>
    <row r="1717" spans="1:18" x14ac:dyDescent="0.2">
      <c r="A1717" s="104"/>
      <c r="B1717" s="105">
        <f t="shared" si="26"/>
        <v>1701</v>
      </c>
      <c r="C1717" s="106" t="s">
        <v>1744</v>
      </c>
      <c r="D1717" s="107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108" t="s">
        <v>44</v>
      </c>
      <c r="F1717" s="109">
        <v>0</v>
      </c>
      <c r="G1717" s="110">
        <f>VLOOKUP(C1717,'[8]Resumen Peso'!$B$1:$D$65536,3,0)*$C$14</f>
        <v>9798.0249359603822</v>
      </c>
      <c r="H1717" s="117"/>
      <c r="I1717" s="112"/>
      <c r="J1717" s="113">
        <f>+VLOOKUP(C1717,'[8]Resumen Peso'!$B$1:$D$65536,3,0)</f>
        <v>6083.4887414020413</v>
      </c>
      <c r="N1717" s="83"/>
      <c r="O1717" s="83"/>
      <c r="P1717" s="83"/>
      <c r="Q1717" s="83"/>
      <c r="R1717" s="83"/>
    </row>
    <row r="1718" spans="1:18" x14ac:dyDescent="0.2">
      <c r="A1718" s="104"/>
      <c r="B1718" s="105">
        <f t="shared" si="26"/>
        <v>1702</v>
      </c>
      <c r="C1718" s="106" t="s">
        <v>1745</v>
      </c>
      <c r="D1718" s="107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108" t="s">
        <v>44</v>
      </c>
      <c r="F1718" s="109">
        <v>0</v>
      </c>
      <c r="G1718" s="110">
        <f>VLOOKUP(C1718,'[8]Resumen Peso'!$B$1:$D$65536,3,0)*$C$14</f>
        <v>10768.02940462046</v>
      </c>
      <c r="H1718" s="117"/>
      <c r="I1718" s="112"/>
      <c r="J1718" s="113">
        <f>+VLOOKUP(C1718,'[8]Resumen Peso'!$B$1:$D$65536,3,0)</f>
        <v>6685.7541268008436</v>
      </c>
      <c r="N1718" s="83"/>
      <c r="O1718" s="83"/>
      <c r="P1718" s="83"/>
      <c r="Q1718" s="83"/>
      <c r="R1718" s="83"/>
    </row>
    <row r="1719" spans="1:18" x14ac:dyDescent="0.2">
      <c r="A1719" s="104"/>
      <c r="B1719" s="105">
        <f t="shared" si="26"/>
        <v>1703</v>
      </c>
      <c r="C1719" s="106" t="s">
        <v>1746</v>
      </c>
      <c r="D1719" s="107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108" t="s">
        <v>44</v>
      </c>
      <c r="F1719" s="109">
        <v>0</v>
      </c>
      <c r="G1719" s="110">
        <f>VLOOKUP(C1719,'[8]Resumen Peso'!$B$1:$D$65536,3,0)*$C$14</f>
        <v>11913.340135434742</v>
      </c>
      <c r="H1719" s="117"/>
      <c r="I1719" s="112"/>
      <c r="J1719" s="113">
        <f>+VLOOKUP(C1719,'[8]Resumen Peso'!$B$1:$D$65536,3,0)</f>
        <v>7396.8652927608118</v>
      </c>
      <c r="N1719" s="83"/>
      <c r="O1719" s="83"/>
      <c r="P1719" s="83"/>
      <c r="Q1719" s="83"/>
      <c r="R1719" s="83"/>
    </row>
    <row r="1720" spans="1:18" x14ac:dyDescent="0.2">
      <c r="A1720" s="104"/>
      <c r="B1720" s="105">
        <f t="shared" si="26"/>
        <v>1704</v>
      </c>
      <c r="C1720" s="106" t="s">
        <v>1747</v>
      </c>
      <c r="D1720" s="107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108" t="s">
        <v>44</v>
      </c>
      <c r="F1720" s="109">
        <v>0</v>
      </c>
      <c r="G1720" s="110">
        <f>VLOOKUP(C1720,'[8]Resumen Peso'!$B$1:$D$65536,3,0)*$C$14</f>
        <v>13266.525763290359</v>
      </c>
      <c r="H1720" s="117"/>
      <c r="I1720" s="112"/>
      <c r="J1720" s="113">
        <f>+VLOOKUP(C1720,'[8]Resumen Peso'!$B$1:$D$65536,3,0)</f>
        <v>8237.0437558583653</v>
      </c>
      <c r="N1720" s="83"/>
      <c r="O1720" s="83"/>
      <c r="P1720" s="83"/>
      <c r="Q1720" s="83"/>
      <c r="R1720" s="83"/>
    </row>
    <row r="1721" spans="1:18" x14ac:dyDescent="0.2">
      <c r="A1721" s="104"/>
      <c r="B1721" s="105">
        <f t="shared" si="26"/>
        <v>1705</v>
      </c>
      <c r="C1721" s="106" t="s">
        <v>1748</v>
      </c>
      <c r="D1721" s="107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108" t="s">
        <v>44</v>
      </c>
      <c r="F1721" s="109">
        <v>0</v>
      </c>
      <c r="G1721" s="110">
        <f>VLOOKUP(C1721,'[8]Resumen Peso'!$B$1:$D$65536,3,0)*$C$14</f>
        <v>14858.508854885205</v>
      </c>
      <c r="H1721" s="117"/>
      <c r="I1721" s="112"/>
      <c r="J1721" s="113">
        <f>+VLOOKUP(C1721,'[8]Resumen Peso'!$B$1:$D$65536,3,0)</f>
        <v>9225.4890065613708</v>
      </c>
      <c r="N1721" s="83"/>
      <c r="O1721" s="83"/>
      <c r="P1721" s="83"/>
      <c r="Q1721" s="83"/>
      <c r="R1721" s="83"/>
    </row>
    <row r="1722" spans="1:18" x14ac:dyDescent="0.2">
      <c r="A1722" s="104"/>
      <c r="B1722" s="105">
        <f t="shared" si="26"/>
        <v>1706</v>
      </c>
      <c r="C1722" s="106" t="s">
        <v>1749</v>
      </c>
      <c r="D1722" s="107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108" t="s">
        <v>44</v>
      </c>
      <c r="F1722" s="109">
        <v>0</v>
      </c>
      <c r="G1722" s="110">
        <f>VLOOKUP(C1722,'[8]Resumen Peso'!$B$1:$D$65536,3,0)*$C$14</f>
        <v>15339.194882866503</v>
      </c>
      <c r="H1722" s="117"/>
      <c r="I1722" s="112"/>
      <c r="J1722" s="113">
        <f>+VLOOKUP(C1722,'[8]Resumen Peso'!$B$1:$D$65536,3,0)</f>
        <v>9523.941812967385</v>
      </c>
      <c r="N1722" s="83"/>
      <c r="O1722" s="83"/>
      <c r="P1722" s="83"/>
      <c r="Q1722" s="83"/>
      <c r="R1722" s="83"/>
    </row>
    <row r="1723" spans="1:18" x14ac:dyDescent="0.2">
      <c r="A1723" s="104"/>
      <c r="B1723" s="105">
        <f t="shared" si="26"/>
        <v>1707</v>
      </c>
      <c r="C1723" s="106" t="s">
        <v>1750</v>
      </c>
      <c r="D1723" s="107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108" t="s">
        <v>44</v>
      </c>
      <c r="F1723" s="109">
        <v>0</v>
      </c>
      <c r="G1723" s="110">
        <f>VLOOKUP(C1723,'[8]Resumen Peso'!$B$1:$D$65536,3,0)*$C$14</f>
        <v>17100.551708881274</v>
      </c>
      <c r="H1723" s="117"/>
      <c r="I1723" s="112"/>
      <c r="J1723" s="113">
        <f>+VLOOKUP(C1723,'[8]Resumen Peso'!$B$1:$D$65536,3,0)</f>
        <v>10617.549401301432</v>
      </c>
      <c r="N1723" s="83"/>
      <c r="O1723" s="83"/>
      <c r="P1723" s="83"/>
      <c r="Q1723" s="83"/>
      <c r="R1723" s="83"/>
    </row>
    <row r="1724" spans="1:18" x14ac:dyDescent="0.2">
      <c r="A1724" s="104"/>
      <c r="B1724" s="105">
        <f t="shared" si="26"/>
        <v>1708</v>
      </c>
      <c r="C1724" s="106" t="s">
        <v>1751</v>
      </c>
      <c r="D1724" s="107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108" t="s">
        <v>44</v>
      </c>
      <c r="F1724" s="109">
        <v>0</v>
      </c>
      <c r="G1724" s="110">
        <f>VLOOKUP(C1724,'[8]Resumen Peso'!$B$1:$D$65536,3,0)*$C$14</f>
        <v>18861.908534896043</v>
      </c>
      <c r="H1724" s="117"/>
      <c r="I1724" s="112"/>
      <c r="J1724" s="113">
        <f>+VLOOKUP(C1724,'[8]Resumen Peso'!$B$1:$D$65536,3,0)</f>
        <v>11711.156989635479</v>
      </c>
      <c r="N1724" s="83"/>
      <c r="O1724" s="83"/>
      <c r="P1724" s="83"/>
      <c r="Q1724" s="83"/>
      <c r="R1724" s="83"/>
    </row>
    <row r="1725" spans="1:18" x14ac:dyDescent="0.2">
      <c r="A1725" s="104"/>
      <c r="B1725" s="105">
        <f t="shared" si="26"/>
        <v>1709</v>
      </c>
      <c r="C1725" s="106" t="s">
        <v>1752</v>
      </c>
      <c r="D1725" s="107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108" t="s">
        <v>44</v>
      </c>
      <c r="F1725" s="109">
        <v>0</v>
      </c>
      <c r="G1725" s="110">
        <f>VLOOKUP(C1725,'[8]Resumen Peso'!$B$1:$D$65536,3,0)*$C$14</f>
        <v>6513.9862945524128</v>
      </c>
      <c r="H1725" s="117"/>
      <c r="I1725" s="112"/>
      <c r="J1725" s="113">
        <f>+VLOOKUP(C1725,'[8]Resumen Peso'!$B$1:$D$65536,3,0)</f>
        <v>4044.4643225101745</v>
      </c>
      <c r="N1725" s="83"/>
      <c r="O1725" s="83"/>
      <c r="P1725" s="83"/>
      <c r="Q1725" s="83"/>
      <c r="R1725" s="83"/>
    </row>
    <row r="1726" spans="1:18" x14ac:dyDescent="0.2">
      <c r="A1726" s="104"/>
      <c r="B1726" s="105">
        <f t="shared" si="26"/>
        <v>1710</v>
      </c>
      <c r="C1726" s="106" t="s">
        <v>1753</v>
      </c>
      <c r="D1726" s="107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108" t="s">
        <v>44</v>
      </c>
      <c r="F1726" s="109">
        <v>0</v>
      </c>
      <c r="G1726" s="110">
        <f>VLOOKUP(C1726,'[8]Resumen Peso'!$B$1:$D$65536,3,0)*$C$14</f>
        <v>7452.9392739473551</v>
      </c>
      <c r="H1726" s="117"/>
      <c r="I1726" s="112"/>
      <c r="J1726" s="113">
        <f>+VLOOKUP(C1726,'[8]Resumen Peso'!$B$1:$D$65536,3,0)</f>
        <v>4627.4501707999298</v>
      </c>
      <c r="N1726" s="83"/>
      <c r="O1726" s="83"/>
      <c r="P1726" s="83"/>
      <c r="Q1726" s="83"/>
      <c r="R1726" s="83"/>
    </row>
    <row r="1727" spans="1:18" x14ac:dyDescent="0.2">
      <c r="A1727" s="104"/>
      <c r="B1727" s="105">
        <f t="shared" si="26"/>
        <v>1711</v>
      </c>
      <c r="C1727" s="106" t="s">
        <v>1754</v>
      </c>
      <c r="D1727" s="107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108" t="s">
        <v>44</v>
      </c>
      <c r="F1727" s="109">
        <v>0</v>
      </c>
      <c r="G1727" s="110">
        <f>VLOOKUP(C1727,'[8]Resumen Peso'!$B$1:$D$65536,3,0)*$C$14</f>
        <v>8383.5087445976988</v>
      </c>
      <c r="H1727" s="117"/>
      <c r="I1727" s="112"/>
      <c r="J1727" s="113">
        <f>+VLOOKUP(C1727,'[8]Resumen Peso'!$B$1:$D$65536,3,0)</f>
        <v>5205.2307883013827</v>
      </c>
      <c r="N1727" s="83"/>
      <c r="O1727" s="83"/>
      <c r="P1727" s="83"/>
      <c r="Q1727" s="83"/>
      <c r="R1727" s="83"/>
    </row>
    <row r="1728" spans="1:18" x14ac:dyDescent="0.2">
      <c r="A1728" s="104"/>
      <c r="B1728" s="105">
        <f t="shared" si="26"/>
        <v>1712</v>
      </c>
      <c r="C1728" s="106" t="s">
        <v>1755</v>
      </c>
      <c r="D1728" s="107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108" t="s">
        <v>44</v>
      </c>
      <c r="F1728" s="109">
        <v>0</v>
      </c>
      <c r="G1728" s="110">
        <f>VLOOKUP(C1728,'[8]Resumen Peso'!$B$1:$D$65536,3,0)*$C$14</f>
        <v>9305.6947065034474</v>
      </c>
      <c r="H1728" s="117"/>
      <c r="I1728" s="112"/>
      <c r="J1728" s="113">
        <f>+VLOOKUP(C1728,'[8]Resumen Peso'!$B$1:$D$65536,3,0)</f>
        <v>5777.8061750145353</v>
      </c>
      <c r="N1728" s="83"/>
      <c r="O1728" s="83"/>
      <c r="P1728" s="83"/>
      <c r="Q1728" s="83"/>
      <c r="R1728" s="83"/>
    </row>
    <row r="1729" spans="1:18" x14ac:dyDescent="0.2">
      <c r="A1729" s="104"/>
      <c r="B1729" s="105">
        <f t="shared" si="26"/>
        <v>1713</v>
      </c>
      <c r="C1729" s="106" t="s">
        <v>1756</v>
      </c>
      <c r="D1729" s="107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108" t="s">
        <v>44</v>
      </c>
      <c r="F1729" s="109">
        <v>0</v>
      </c>
      <c r="G1729" s="110">
        <f>VLOOKUP(C1729,'[8]Resumen Peso'!$B$1:$D$65536,3,0)*$C$14</f>
        <v>10227.880668409192</v>
      </c>
      <c r="H1729" s="117"/>
      <c r="I1729" s="112"/>
      <c r="J1729" s="113">
        <f>+VLOOKUP(C1729,'[8]Resumen Peso'!$B$1:$D$65536,3,0)</f>
        <v>6350.3815617276869</v>
      </c>
      <c r="N1729" s="83"/>
      <c r="O1729" s="83"/>
      <c r="P1729" s="83"/>
      <c r="Q1729" s="83"/>
      <c r="R1729" s="83"/>
    </row>
    <row r="1730" spans="1:18" x14ac:dyDescent="0.2">
      <c r="A1730" s="104"/>
      <c r="B1730" s="105">
        <f t="shared" si="26"/>
        <v>1714</v>
      </c>
      <c r="C1730" s="106" t="s">
        <v>1757</v>
      </c>
      <c r="D1730" s="107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108" t="s">
        <v>44</v>
      </c>
      <c r="F1730" s="109">
        <v>0</v>
      </c>
      <c r="G1730" s="110">
        <f>VLOOKUP(C1730,'[8]Resumen Peso'!$B$1:$D$65536,3,0)*$C$14</f>
        <v>11466.275813143677</v>
      </c>
      <c r="H1730" s="117"/>
      <c r="I1730" s="112"/>
      <c r="J1730" s="113">
        <f>+VLOOKUP(C1730,'[8]Resumen Peso'!$B$1:$D$65536,3,0)</f>
        <v>7119.2878433139913</v>
      </c>
      <c r="N1730" s="83"/>
      <c r="O1730" s="83"/>
      <c r="P1730" s="83"/>
      <c r="Q1730" s="83"/>
      <c r="R1730" s="83"/>
    </row>
    <row r="1731" spans="1:18" x14ac:dyDescent="0.2">
      <c r="A1731" s="104"/>
      <c r="B1731" s="105">
        <f t="shared" si="26"/>
        <v>1715</v>
      </c>
      <c r="C1731" s="106" t="s">
        <v>1758</v>
      </c>
      <c r="D1731" s="107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108" t="s">
        <v>44</v>
      </c>
      <c r="F1731" s="109">
        <v>0</v>
      </c>
      <c r="G1731" s="110">
        <f>VLOOKUP(C1731,'[8]Resumen Peso'!$B$1:$D$65536,3,0)*$C$14</f>
        <v>12726.166274299308</v>
      </c>
      <c r="H1731" s="117"/>
      <c r="I1731" s="112"/>
      <c r="J1731" s="113">
        <f>+VLOOKUP(C1731,'[8]Resumen Peso'!$B$1:$D$65536,3,0)</f>
        <v>7901.5403366414994</v>
      </c>
      <c r="N1731" s="83"/>
      <c r="O1731" s="83"/>
      <c r="P1731" s="83"/>
      <c r="Q1731" s="83"/>
      <c r="R1731" s="83"/>
    </row>
    <row r="1732" spans="1:18" x14ac:dyDescent="0.2">
      <c r="A1732" s="104"/>
      <c r="B1732" s="105">
        <f t="shared" si="26"/>
        <v>1716</v>
      </c>
      <c r="C1732" s="106" t="s">
        <v>1759</v>
      </c>
      <c r="D1732" s="107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108" t="s">
        <v>44</v>
      </c>
      <c r="F1732" s="109">
        <v>0</v>
      </c>
      <c r="G1732" s="110">
        <f>VLOOKUP(C1732,'[8]Resumen Peso'!$B$1:$D$65536,3,0)*$C$14</f>
        <v>13986.05673545494</v>
      </c>
      <c r="H1732" s="117"/>
      <c r="I1732" s="112"/>
      <c r="J1732" s="113">
        <f>+VLOOKUP(C1732,'[8]Resumen Peso'!$B$1:$D$65536,3,0)</f>
        <v>8683.7928299690084</v>
      </c>
      <c r="N1732" s="83"/>
      <c r="O1732" s="83"/>
      <c r="P1732" s="83"/>
      <c r="Q1732" s="83"/>
      <c r="R1732" s="83"/>
    </row>
    <row r="1733" spans="1:18" x14ac:dyDescent="0.2">
      <c r="A1733" s="104"/>
      <c r="B1733" s="105">
        <f t="shared" si="26"/>
        <v>1717</v>
      </c>
      <c r="C1733" s="106" t="s">
        <v>1760</v>
      </c>
      <c r="D1733" s="107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108" t="s">
        <v>44</v>
      </c>
      <c r="F1733" s="109">
        <v>0</v>
      </c>
      <c r="G1733" s="110">
        <f>VLOOKUP(C1733,'[8]Resumen Peso'!$B$1:$D$65536,3,0)*$C$14</f>
        <v>15473.643763590333</v>
      </c>
      <c r="H1733" s="117"/>
      <c r="I1733" s="112"/>
      <c r="J1733" s="113">
        <f>+VLOOKUP(C1733,'[8]Resumen Peso'!$B$1:$D$65536,3,0)</f>
        <v>9607.4196829997054</v>
      </c>
      <c r="N1733" s="83"/>
      <c r="O1733" s="83"/>
      <c r="P1733" s="83"/>
      <c r="Q1733" s="83"/>
      <c r="R1733" s="83"/>
    </row>
    <row r="1734" spans="1:18" x14ac:dyDescent="0.2">
      <c r="A1734" s="104"/>
      <c r="B1734" s="105">
        <f t="shared" si="26"/>
        <v>1718</v>
      </c>
      <c r="C1734" s="106" t="s">
        <v>1761</v>
      </c>
      <c r="D1734" s="107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108" t="s">
        <v>44</v>
      </c>
      <c r="F1734" s="109">
        <v>0</v>
      </c>
      <c r="G1734" s="110">
        <f>VLOOKUP(C1734,'[8]Resumen Peso'!$B$1:$D$65536,3,0)*$C$14</f>
        <v>17231.229135401263</v>
      </c>
      <c r="H1734" s="117"/>
      <c r="I1734" s="112"/>
      <c r="J1734" s="113">
        <f>+VLOOKUP(C1734,'[8]Resumen Peso'!$B$1:$D$65536,3,0)</f>
        <v>10698.68561581259</v>
      </c>
      <c r="N1734" s="83"/>
      <c r="O1734" s="83"/>
      <c r="P1734" s="83"/>
      <c r="Q1734" s="83"/>
      <c r="R1734" s="83"/>
    </row>
    <row r="1735" spans="1:18" x14ac:dyDescent="0.2">
      <c r="A1735" s="104"/>
      <c r="B1735" s="105">
        <f t="shared" si="26"/>
        <v>1719</v>
      </c>
      <c r="C1735" s="106" t="s">
        <v>1762</v>
      </c>
      <c r="D1735" s="107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108" t="s">
        <v>44</v>
      </c>
      <c r="F1735" s="109">
        <v>0</v>
      </c>
      <c r="G1735" s="110">
        <f>VLOOKUP(C1735,'[8]Resumen Peso'!$B$1:$D$65536,3,0)*$C$14</f>
        <v>19298.976631649417</v>
      </c>
      <c r="H1735" s="117"/>
      <c r="I1735" s="112"/>
      <c r="J1735" s="113">
        <f>+VLOOKUP(C1735,'[8]Resumen Peso'!$B$1:$D$65536,3,0)</f>
        <v>11982.527889710102</v>
      </c>
      <c r="N1735" s="83"/>
      <c r="O1735" s="83"/>
      <c r="P1735" s="83"/>
      <c r="Q1735" s="83"/>
      <c r="R1735" s="83"/>
    </row>
    <row r="1736" spans="1:18" x14ac:dyDescent="0.2">
      <c r="A1736" s="104"/>
      <c r="B1736" s="105">
        <f t="shared" si="26"/>
        <v>1720</v>
      </c>
      <c r="C1736" s="106" t="s">
        <v>1763</v>
      </c>
      <c r="D1736" s="107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108" t="s">
        <v>44</v>
      </c>
      <c r="F1736" s="109">
        <v>0</v>
      </c>
      <c r="G1736" s="110">
        <f>VLOOKUP(C1736,'[8]Resumen Peso'!$B$1:$D$65536,3,0)*$C$14</f>
        <v>19923.315756912409</v>
      </c>
      <c r="H1736" s="117"/>
      <c r="I1736" s="112"/>
      <c r="J1736" s="113">
        <f>+VLOOKUP(C1736,'[8]Resumen Peso'!$B$1:$D$65536,3,0)</f>
        <v>12370.173365627837</v>
      </c>
      <c r="N1736" s="83"/>
      <c r="O1736" s="83"/>
      <c r="P1736" s="83"/>
      <c r="Q1736" s="83"/>
      <c r="R1736" s="83"/>
    </row>
    <row r="1737" spans="1:18" x14ac:dyDescent="0.2">
      <c r="A1737" s="104"/>
      <c r="B1737" s="105">
        <f t="shared" si="26"/>
        <v>1721</v>
      </c>
      <c r="C1737" s="106" t="s">
        <v>1764</v>
      </c>
      <c r="D1737" s="107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108" t="s">
        <v>44</v>
      </c>
      <c r="F1737" s="109">
        <v>0</v>
      </c>
      <c r="G1737" s="110">
        <f>VLOOKUP(C1737,'[8]Resumen Peso'!$B$1:$D$65536,3,0)*$C$14</f>
        <v>22211.054355532226</v>
      </c>
      <c r="H1737" s="117"/>
      <c r="I1737" s="112"/>
      <c r="J1737" s="113">
        <f>+VLOOKUP(C1737,'[8]Resumen Peso'!$B$1:$D$65536,3,0)</f>
        <v>13790.605758782427</v>
      </c>
      <c r="N1737" s="83"/>
      <c r="O1737" s="83"/>
      <c r="P1737" s="83"/>
      <c r="Q1737" s="83"/>
      <c r="R1737" s="83"/>
    </row>
    <row r="1738" spans="1:18" x14ac:dyDescent="0.2">
      <c r="A1738" s="104"/>
      <c r="B1738" s="105">
        <f t="shared" si="26"/>
        <v>1722</v>
      </c>
      <c r="C1738" s="106" t="s">
        <v>1765</v>
      </c>
      <c r="D1738" s="107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108" t="s">
        <v>44</v>
      </c>
      <c r="F1738" s="109">
        <v>0</v>
      </c>
      <c r="G1738" s="110">
        <f>VLOOKUP(C1738,'[8]Resumen Peso'!$B$1:$D$65536,3,0)*$C$14</f>
        <v>24498.792954152046</v>
      </c>
      <c r="H1738" s="117"/>
      <c r="I1738" s="112"/>
      <c r="J1738" s="113">
        <f>+VLOOKUP(C1738,'[8]Resumen Peso'!$B$1:$D$65536,3,0)</f>
        <v>15211.038151937017</v>
      </c>
      <c r="N1738" s="83"/>
      <c r="O1738" s="83"/>
      <c r="P1738" s="83"/>
      <c r="Q1738" s="83"/>
      <c r="R1738" s="83"/>
    </row>
    <row r="1739" spans="1:18" x14ac:dyDescent="0.2">
      <c r="A1739" s="104"/>
      <c r="B1739" s="105">
        <f t="shared" si="26"/>
        <v>1723</v>
      </c>
      <c r="C1739" s="106" t="s">
        <v>1766</v>
      </c>
      <c r="D1739" s="107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108" t="s">
        <v>44</v>
      </c>
      <c r="F1739" s="109">
        <v>0</v>
      </c>
      <c r="G1739" s="110">
        <f>VLOOKUP(C1739,'[8]Resumen Peso'!$B$1:$D$65536,3,0)*$C$14</f>
        <v>3548.3232159411309</v>
      </c>
      <c r="H1739" s="117"/>
      <c r="I1739" s="112"/>
      <c r="J1739" s="113">
        <f>+VLOOKUP(C1739,'[8]Resumen Peso'!$B$1:$D$65536,3,0)</f>
        <v>2203.1158806106387</v>
      </c>
      <c r="N1739" s="83"/>
      <c r="O1739" s="83"/>
      <c r="P1739" s="83"/>
      <c r="Q1739" s="83"/>
      <c r="R1739" s="83"/>
    </row>
    <row r="1740" spans="1:18" x14ac:dyDescent="0.2">
      <c r="A1740" s="104"/>
      <c r="B1740" s="105">
        <f t="shared" si="26"/>
        <v>1724</v>
      </c>
      <c r="C1740" s="106" t="s">
        <v>1767</v>
      </c>
      <c r="D1740" s="107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108" t="s">
        <v>44</v>
      </c>
      <c r="F1740" s="109">
        <v>0</v>
      </c>
      <c r="G1740" s="110">
        <f>VLOOKUP(C1740,'[8]Resumen Peso'!$B$1:$D$65536,3,0)*$C$14</f>
        <v>4059.7932290497624</v>
      </c>
      <c r="H1740" s="117"/>
      <c r="I1740" s="112"/>
      <c r="J1740" s="113">
        <f>+VLOOKUP(C1740,'[8]Resumen Peso'!$B$1:$D$65536,3,0)</f>
        <v>2520.6821336716316</v>
      </c>
      <c r="N1740" s="83"/>
      <c r="O1740" s="83"/>
      <c r="P1740" s="83"/>
      <c r="Q1740" s="83"/>
      <c r="R1740" s="83"/>
    </row>
    <row r="1741" spans="1:18" x14ac:dyDescent="0.2">
      <c r="A1741" s="104"/>
      <c r="B1741" s="105">
        <f t="shared" si="26"/>
        <v>1725</v>
      </c>
      <c r="C1741" s="106" t="s">
        <v>1768</v>
      </c>
      <c r="D1741" s="107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108" t="s">
        <v>44</v>
      </c>
      <c r="F1741" s="109">
        <v>0</v>
      </c>
      <c r="G1741" s="110">
        <f>VLOOKUP(C1741,'[8]Resumen Peso'!$B$1:$D$65536,3,0)*$C$14</f>
        <v>4566.6965456127809</v>
      </c>
      <c r="H1741" s="117"/>
      <c r="I1741" s="112"/>
      <c r="J1741" s="113">
        <f>+VLOOKUP(C1741,'[8]Resumen Peso'!$B$1:$D$65536,3,0)</f>
        <v>2835.4129737588655</v>
      </c>
      <c r="N1741" s="83"/>
      <c r="O1741" s="83"/>
      <c r="P1741" s="83"/>
      <c r="Q1741" s="83"/>
      <c r="R1741" s="83"/>
    </row>
    <row r="1742" spans="1:18" x14ac:dyDescent="0.2">
      <c r="A1742" s="104"/>
      <c r="B1742" s="105">
        <f t="shared" si="26"/>
        <v>1726</v>
      </c>
      <c r="C1742" s="106" t="s">
        <v>1769</v>
      </c>
      <c r="D1742" s="107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108" t="s">
        <v>44</v>
      </c>
      <c r="F1742" s="109">
        <v>0</v>
      </c>
      <c r="G1742" s="110">
        <f>VLOOKUP(C1742,'[8]Resumen Peso'!$B$1:$D$65536,3,0)*$C$14</f>
        <v>5069.0331656301869</v>
      </c>
      <c r="H1742" s="117"/>
      <c r="I1742" s="112"/>
      <c r="J1742" s="113">
        <f>+VLOOKUP(C1742,'[8]Resumen Peso'!$B$1:$D$65536,3,0)</f>
        <v>3147.3084008723408</v>
      </c>
      <c r="N1742" s="83"/>
      <c r="O1742" s="83"/>
      <c r="P1742" s="83"/>
      <c r="Q1742" s="83"/>
      <c r="R1742" s="83"/>
    </row>
    <row r="1743" spans="1:18" x14ac:dyDescent="0.2">
      <c r="A1743" s="104"/>
      <c r="B1743" s="105">
        <f t="shared" si="26"/>
        <v>1727</v>
      </c>
      <c r="C1743" s="106" t="s">
        <v>1770</v>
      </c>
      <c r="D1743" s="107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108" t="s">
        <v>44</v>
      </c>
      <c r="F1743" s="109">
        <v>0</v>
      </c>
      <c r="G1743" s="110">
        <f>VLOOKUP(C1743,'[8]Resumen Peso'!$B$1:$D$65536,3,0)*$C$14</f>
        <v>5571.3697856475919</v>
      </c>
      <c r="H1743" s="117"/>
      <c r="I1743" s="112"/>
      <c r="J1743" s="113">
        <f>+VLOOKUP(C1743,'[8]Resumen Peso'!$B$1:$D$65536,3,0)</f>
        <v>3459.2038279858157</v>
      </c>
      <c r="N1743" s="83"/>
      <c r="O1743" s="83"/>
      <c r="P1743" s="83"/>
      <c r="Q1743" s="83"/>
      <c r="R1743" s="83"/>
    </row>
    <row r="1744" spans="1:18" x14ac:dyDescent="0.2">
      <c r="A1744" s="104"/>
      <c r="B1744" s="105">
        <f t="shared" si="26"/>
        <v>1728</v>
      </c>
      <c r="C1744" s="106" t="s">
        <v>1771</v>
      </c>
      <c r="D1744" s="107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108" t="s">
        <v>44</v>
      </c>
      <c r="F1744" s="109">
        <v>0</v>
      </c>
      <c r="G1744" s="110">
        <f>VLOOKUP(C1744,'[8]Resumen Peso'!$B$1:$D$65536,3,0)*$C$14</f>
        <v>6245.9530659724214</v>
      </c>
      <c r="H1744" s="117"/>
      <c r="I1744" s="112"/>
      <c r="J1744" s="113">
        <f>+VLOOKUP(C1744,'[8]Resumen Peso'!$B$1:$D$65536,3,0)</f>
        <v>3878.0453616435284</v>
      </c>
      <c r="N1744" s="83"/>
      <c r="O1744" s="83"/>
      <c r="P1744" s="83"/>
      <c r="Q1744" s="83"/>
      <c r="R1744" s="83"/>
    </row>
    <row r="1745" spans="1:18" x14ac:dyDescent="0.2">
      <c r="A1745" s="104"/>
      <c r="B1745" s="105">
        <f t="shared" si="26"/>
        <v>1729</v>
      </c>
      <c r="C1745" s="106" t="s">
        <v>1772</v>
      </c>
      <c r="D1745" s="107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108" t="s">
        <v>44</v>
      </c>
      <c r="F1745" s="109">
        <v>0</v>
      </c>
      <c r="G1745" s="110">
        <f>VLOOKUP(C1745,'[8]Resumen Peso'!$B$1:$D$65536,3,0)*$C$14</f>
        <v>6932.2453562402015</v>
      </c>
      <c r="H1745" s="117"/>
      <c r="I1745" s="112"/>
      <c r="J1745" s="113">
        <f>+VLOOKUP(C1745,'[8]Resumen Peso'!$B$1:$D$65536,3,0)</f>
        <v>4304.156894165958</v>
      </c>
      <c r="N1745" s="83"/>
      <c r="O1745" s="83"/>
      <c r="P1745" s="83"/>
      <c r="Q1745" s="83"/>
      <c r="R1745" s="83"/>
    </row>
    <row r="1746" spans="1:18" x14ac:dyDescent="0.2">
      <c r="A1746" s="104"/>
      <c r="B1746" s="105">
        <f t="shared" ref="B1746:B1809" si="27">1+B1745</f>
        <v>1730</v>
      </c>
      <c r="C1746" s="106" t="s">
        <v>1773</v>
      </c>
      <c r="D1746" s="107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108" t="s">
        <v>44</v>
      </c>
      <c r="F1746" s="109">
        <v>0</v>
      </c>
      <c r="G1746" s="110">
        <f>VLOOKUP(C1746,'[8]Resumen Peso'!$B$1:$D$65536,3,0)*$C$14</f>
        <v>7618.5376465079817</v>
      </c>
      <c r="H1746" s="117"/>
      <c r="I1746" s="112"/>
      <c r="J1746" s="113">
        <f>+VLOOKUP(C1746,'[8]Resumen Peso'!$B$1:$D$65536,3,0)</f>
        <v>4730.268426688388</v>
      </c>
      <c r="N1746" s="83"/>
      <c r="O1746" s="83"/>
      <c r="P1746" s="83"/>
      <c r="Q1746" s="83"/>
      <c r="R1746" s="83"/>
    </row>
    <row r="1747" spans="1:18" x14ac:dyDescent="0.2">
      <c r="A1747" s="104"/>
      <c r="B1747" s="105">
        <f t="shared" si="27"/>
        <v>1731</v>
      </c>
      <c r="C1747" s="106" t="s">
        <v>1774</v>
      </c>
      <c r="D1747" s="107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108" t="s">
        <v>44</v>
      </c>
      <c r="F1747" s="109">
        <v>0</v>
      </c>
      <c r="G1747" s="110">
        <f>VLOOKUP(C1747,'[8]Resumen Peso'!$B$1:$D$65536,3,0)*$C$14</f>
        <v>8428.8616706896119</v>
      </c>
      <c r="H1747" s="117"/>
      <c r="I1747" s="112"/>
      <c r="J1747" s="113">
        <f>+VLOOKUP(C1747,'[8]Resumen Peso'!$B$1:$D$65536,3,0)</f>
        <v>5233.3899343612356</v>
      </c>
      <c r="N1747" s="83"/>
      <c r="O1747" s="83"/>
      <c r="P1747" s="83"/>
      <c r="Q1747" s="83"/>
      <c r="R1747" s="83"/>
    </row>
    <row r="1748" spans="1:18" x14ac:dyDescent="0.2">
      <c r="A1748" s="104"/>
      <c r="B1748" s="105">
        <f t="shared" si="27"/>
        <v>1732</v>
      </c>
      <c r="C1748" s="106" t="s">
        <v>1775</v>
      </c>
      <c r="D1748" s="107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108" t="s">
        <v>44</v>
      </c>
      <c r="F1748" s="109">
        <v>0</v>
      </c>
      <c r="G1748" s="110">
        <f>VLOOKUP(C1748,'[8]Resumen Peso'!$B$1:$D$65536,3,0)*$C$14</f>
        <v>9386.2602123492325</v>
      </c>
      <c r="H1748" s="117"/>
      <c r="I1748" s="112"/>
      <c r="J1748" s="113">
        <f>+VLOOKUP(C1748,'[8]Resumen Peso'!$B$1:$D$65536,3,0)</f>
        <v>5827.8284347007075</v>
      </c>
      <c r="N1748" s="83"/>
      <c r="O1748" s="83"/>
      <c r="P1748" s="83"/>
      <c r="Q1748" s="83"/>
      <c r="R1748" s="83"/>
    </row>
    <row r="1749" spans="1:18" x14ac:dyDescent="0.2">
      <c r="A1749" s="104"/>
      <c r="B1749" s="105">
        <f t="shared" si="27"/>
        <v>1733</v>
      </c>
      <c r="C1749" s="106" t="s">
        <v>1776</v>
      </c>
      <c r="D1749" s="107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108" t="s">
        <v>44</v>
      </c>
      <c r="F1749" s="109">
        <v>0</v>
      </c>
      <c r="G1749" s="110">
        <f>VLOOKUP(C1749,'[8]Resumen Peso'!$B$1:$D$65536,3,0)*$C$14</f>
        <v>10512.611437831143</v>
      </c>
      <c r="H1749" s="117"/>
      <c r="I1749" s="112"/>
      <c r="J1749" s="113">
        <f>+VLOOKUP(C1749,'[8]Resumen Peso'!$B$1:$D$65536,3,0)</f>
        <v>6527.1678468647933</v>
      </c>
      <c r="N1749" s="83"/>
      <c r="O1749" s="83"/>
      <c r="P1749" s="83"/>
      <c r="Q1749" s="83"/>
      <c r="R1749" s="83"/>
    </row>
    <row r="1750" spans="1:18" x14ac:dyDescent="0.2">
      <c r="A1750" s="104"/>
      <c r="B1750" s="105">
        <f t="shared" si="27"/>
        <v>1734</v>
      </c>
      <c r="C1750" s="106" t="s">
        <v>1777</v>
      </c>
      <c r="D1750" s="107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108" t="s">
        <v>44</v>
      </c>
      <c r="F1750" s="109">
        <v>0</v>
      </c>
      <c r="G1750" s="110">
        <f>VLOOKUP(C1750,'[8]Resumen Peso'!$B$1:$D$65536,3,0)*$C$14</f>
        <v>10852.703804105191</v>
      </c>
      <c r="H1750" s="117"/>
      <c r="I1750" s="112"/>
      <c r="J1750" s="113">
        <f>+VLOOKUP(C1750,'[8]Resumen Peso'!$B$1:$D$65536,3,0)</f>
        <v>6738.3275545393026</v>
      </c>
      <c r="N1750" s="83"/>
      <c r="O1750" s="83"/>
      <c r="P1750" s="83"/>
      <c r="Q1750" s="83"/>
      <c r="R1750" s="83"/>
    </row>
    <row r="1751" spans="1:18" x14ac:dyDescent="0.2">
      <c r="A1751" s="104"/>
      <c r="B1751" s="105">
        <f t="shared" si="27"/>
        <v>1735</v>
      </c>
      <c r="C1751" s="106" t="s">
        <v>1778</v>
      </c>
      <c r="D1751" s="107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108" t="s">
        <v>44</v>
      </c>
      <c r="F1751" s="109">
        <v>0</v>
      </c>
      <c r="G1751" s="110">
        <f>VLOOKUP(C1751,'[8]Resumen Peso'!$B$1:$D$65536,3,0)*$C$14</f>
        <v>12098.889413718161</v>
      </c>
      <c r="H1751" s="117"/>
      <c r="I1751" s="112"/>
      <c r="J1751" s="113">
        <f>+VLOOKUP(C1751,'[8]Resumen Peso'!$B$1:$D$65536,3,0)</f>
        <v>7512.0708523292114</v>
      </c>
      <c r="N1751" s="83"/>
      <c r="O1751" s="83"/>
      <c r="P1751" s="83"/>
      <c r="Q1751" s="83"/>
      <c r="R1751" s="83"/>
    </row>
    <row r="1752" spans="1:18" x14ac:dyDescent="0.2">
      <c r="A1752" s="104"/>
      <c r="B1752" s="105">
        <f t="shared" si="27"/>
        <v>1736</v>
      </c>
      <c r="C1752" s="106" t="s">
        <v>1779</v>
      </c>
      <c r="D1752" s="107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108" t="s">
        <v>44</v>
      </c>
      <c r="F1752" s="109">
        <v>0</v>
      </c>
      <c r="G1752" s="110">
        <f>VLOOKUP(C1752,'[8]Resumen Peso'!$B$1:$D$65536,3,0)*$C$14</f>
        <v>13345.075023331132</v>
      </c>
      <c r="H1752" s="117"/>
      <c r="I1752" s="112"/>
      <c r="J1752" s="113">
        <f>+VLOOKUP(C1752,'[8]Resumen Peso'!$B$1:$D$65536,3,0)</f>
        <v>8285.8141501191203</v>
      </c>
      <c r="N1752" s="83"/>
      <c r="O1752" s="83"/>
      <c r="P1752" s="83"/>
      <c r="Q1752" s="83"/>
      <c r="R1752" s="83"/>
    </row>
    <row r="1753" spans="1:18" x14ac:dyDescent="0.2">
      <c r="A1753" s="104"/>
      <c r="B1753" s="105">
        <f t="shared" si="27"/>
        <v>1737</v>
      </c>
      <c r="C1753" s="106" t="s">
        <v>1780</v>
      </c>
      <c r="D1753" s="107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108" t="s">
        <v>44</v>
      </c>
      <c r="F1753" s="109">
        <v>0</v>
      </c>
      <c r="G1753" s="110">
        <f>VLOOKUP(C1753,'[8]Resumen Peso'!$B$1:$D$65536,3,0)*$C$14</f>
        <v>4409.0790177529179</v>
      </c>
      <c r="H1753" s="117"/>
      <c r="I1753" s="112"/>
      <c r="J1753" s="113">
        <f>+VLOOKUP(C1753,'[8]Resumen Peso'!$B$1:$D$65536,3,0)</f>
        <v>2737.5499388666085</v>
      </c>
      <c r="N1753" s="83"/>
      <c r="O1753" s="83"/>
      <c r="P1753" s="83"/>
      <c r="Q1753" s="83"/>
      <c r="R1753" s="83"/>
    </row>
    <row r="1754" spans="1:18" x14ac:dyDescent="0.2">
      <c r="A1754" s="104"/>
      <c r="B1754" s="105">
        <f t="shared" si="27"/>
        <v>1738</v>
      </c>
      <c r="C1754" s="106" t="s">
        <v>1781</v>
      </c>
      <c r="D1754" s="107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108" t="s">
        <v>44</v>
      </c>
      <c r="F1754" s="109">
        <v>0</v>
      </c>
      <c r="G1754" s="110">
        <f>VLOOKUP(C1754,'[8]Resumen Peso'!$B$1:$D$65536,3,0)*$C$14</f>
        <v>5044.6219392308167</v>
      </c>
      <c r="H1754" s="117"/>
      <c r="I1754" s="112"/>
      <c r="J1754" s="113">
        <f>+VLOOKUP(C1754,'[8]Resumen Peso'!$B$1:$D$65536,3,0)</f>
        <v>3132.1517318563901</v>
      </c>
      <c r="N1754" s="83"/>
      <c r="O1754" s="83"/>
      <c r="P1754" s="83"/>
      <c r="Q1754" s="83"/>
      <c r="R1754" s="83"/>
    </row>
    <row r="1755" spans="1:18" x14ac:dyDescent="0.2">
      <c r="A1755" s="104"/>
      <c r="B1755" s="105">
        <f t="shared" si="27"/>
        <v>1739</v>
      </c>
      <c r="C1755" s="106" t="s">
        <v>1782</v>
      </c>
      <c r="D1755" s="107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108" t="s">
        <v>44</v>
      </c>
      <c r="F1755" s="109">
        <v>0</v>
      </c>
      <c r="G1755" s="110">
        <f>VLOOKUP(C1755,'[8]Resumen Peso'!$B$1:$D$65536,3,0)*$C$14</f>
        <v>5674.4903703383761</v>
      </c>
      <c r="H1755" s="117"/>
      <c r="I1755" s="112"/>
      <c r="J1755" s="113">
        <f>+VLOOKUP(C1755,'[8]Resumen Peso'!$B$1:$D$65536,3,0)</f>
        <v>3523.2302945516199</v>
      </c>
      <c r="N1755" s="83"/>
      <c r="O1755" s="83"/>
      <c r="P1755" s="83"/>
      <c r="Q1755" s="83"/>
      <c r="R1755" s="83"/>
    </row>
    <row r="1756" spans="1:18" x14ac:dyDescent="0.2">
      <c r="A1756" s="104"/>
      <c r="B1756" s="105">
        <f t="shared" si="27"/>
        <v>1740</v>
      </c>
      <c r="C1756" s="106" t="s">
        <v>1783</v>
      </c>
      <c r="D1756" s="107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108" t="s">
        <v>44</v>
      </c>
      <c r="F1756" s="109">
        <v>0</v>
      </c>
      <c r="G1756" s="110">
        <f>VLOOKUP(C1756,'[8]Resumen Peso'!$B$1:$D$65536,3,0)*$C$14</f>
        <v>6298.684311075599</v>
      </c>
      <c r="H1756" s="117"/>
      <c r="I1756" s="112"/>
      <c r="J1756" s="113">
        <f>+VLOOKUP(C1756,'[8]Resumen Peso'!$B$1:$D$65536,3,0)</f>
        <v>3910.7856269522986</v>
      </c>
      <c r="N1756" s="83"/>
      <c r="O1756" s="83"/>
      <c r="P1756" s="83"/>
      <c r="Q1756" s="83"/>
      <c r="R1756" s="83"/>
    </row>
    <row r="1757" spans="1:18" x14ac:dyDescent="0.2">
      <c r="A1757" s="104"/>
      <c r="B1757" s="105">
        <f t="shared" si="27"/>
        <v>1741</v>
      </c>
      <c r="C1757" s="106" t="s">
        <v>1784</v>
      </c>
      <c r="D1757" s="107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108" t="s">
        <v>44</v>
      </c>
      <c r="F1757" s="109">
        <v>0</v>
      </c>
      <c r="G1757" s="110">
        <f>VLOOKUP(C1757,'[8]Resumen Peso'!$B$1:$D$65536,3,0)*$C$14</f>
        <v>6922.8782518128191</v>
      </c>
      <c r="H1757" s="117"/>
      <c r="I1757" s="112"/>
      <c r="J1757" s="113">
        <f>+VLOOKUP(C1757,'[8]Resumen Peso'!$B$1:$D$65536,3,0)</f>
        <v>4298.3409593529759</v>
      </c>
      <c r="N1757" s="83"/>
      <c r="O1757" s="83"/>
      <c r="P1757" s="83"/>
      <c r="Q1757" s="83"/>
      <c r="R1757" s="83"/>
    </row>
    <row r="1758" spans="1:18" x14ac:dyDescent="0.2">
      <c r="A1758" s="104"/>
      <c r="B1758" s="105">
        <f t="shared" si="27"/>
        <v>1742</v>
      </c>
      <c r="C1758" s="106" t="s">
        <v>1785</v>
      </c>
      <c r="D1758" s="107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108" t="s">
        <v>44</v>
      </c>
      <c r="F1758" s="109">
        <v>0</v>
      </c>
      <c r="G1758" s="110">
        <f>VLOOKUP(C1758,'[8]Resumen Peso'!$B$1:$D$65536,3,0)*$C$14</f>
        <v>7761.1026203384636</v>
      </c>
      <c r="H1758" s="117"/>
      <c r="I1758" s="112"/>
      <c r="J1758" s="113">
        <f>+VLOOKUP(C1758,'[8]Resumen Peso'!$B$1:$D$65536,3,0)</f>
        <v>4818.7854920035525</v>
      </c>
      <c r="N1758" s="83"/>
      <c r="O1758" s="83"/>
      <c r="P1758" s="83"/>
      <c r="Q1758" s="83"/>
      <c r="R1758" s="83"/>
    </row>
    <row r="1759" spans="1:18" x14ac:dyDescent="0.2">
      <c r="A1759" s="104"/>
      <c r="B1759" s="105">
        <f t="shared" si="27"/>
        <v>1743</v>
      </c>
      <c r="C1759" s="106" t="s">
        <v>1786</v>
      </c>
      <c r="D1759" s="107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108" t="s">
        <v>44</v>
      </c>
      <c r="F1759" s="109">
        <v>0</v>
      </c>
      <c r="G1759" s="110">
        <f>VLOOKUP(C1759,'[8]Resumen Peso'!$B$1:$D$65536,3,0)*$C$14</f>
        <v>8613.8763821736557</v>
      </c>
      <c r="H1759" s="117"/>
      <c r="I1759" s="112"/>
      <c r="J1759" s="113">
        <f>+VLOOKUP(C1759,'[8]Resumen Peso'!$B$1:$D$65536,3,0)</f>
        <v>5348.2635871293587</v>
      </c>
      <c r="N1759" s="83"/>
      <c r="O1759" s="83"/>
      <c r="P1759" s="83"/>
      <c r="Q1759" s="83"/>
      <c r="R1759" s="83"/>
    </row>
    <row r="1760" spans="1:18" x14ac:dyDescent="0.2">
      <c r="A1760" s="104"/>
      <c r="B1760" s="105">
        <f t="shared" si="27"/>
        <v>1744</v>
      </c>
      <c r="C1760" s="106" t="s">
        <v>1787</v>
      </c>
      <c r="D1760" s="107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108" t="s">
        <v>44</v>
      </c>
      <c r="F1760" s="109">
        <v>0</v>
      </c>
      <c r="G1760" s="110">
        <f>VLOOKUP(C1760,'[8]Resumen Peso'!$B$1:$D$65536,3,0)*$C$14</f>
        <v>9466.6501440088468</v>
      </c>
      <c r="H1760" s="117"/>
      <c r="I1760" s="112"/>
      <c r="J1760" s="113">
        <f>+VLOOKUP(C1760,'[8]Resumen Peso'!$B$1:$D$65536,3,0)</f>
        <v>5877.741682255165</v>
      </c>
      <c r="N1760" s="83"/>
      <c r="O1760" s="83"/>
      <c r="P1760" s="83"/>
      <c r="Q1760" s="83"/>
      <c r="R1760" s="83"/>
    </row>
    <row r="1761" spans="1:18" x14ac:dyDescent="0.2">
      <c r="A1761" s="104"/>
      <c r="B1761" s="105">
        <f t="shared" si="27"/>
        <v>1745</v>
      </c>
      <c r="C1761" s="106" t="s">
        <v>1788</v>
      </c>
      <c r="D1761" s="107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108" t="s">
        <v>44</v>
      </c>
      <c r="F1761" s="109">
        <v>0</v>
      </c>
      <c r="G1761" s="110">
        <f>VLOOKUP(C1761,'[8]Resumen Peso'!$B$1:$D$65536,3,0)*$C$14</f>
        <v>10473.543382073891</v>
      </c>
      <c r="H1761" s="117"/>
      <c r="I1761" s="112"/>
      <c r="J1761" s="113">
        <f>+VLOOKUP(C1761,'[8]Resumen Peso'!$B$1:$D$65536,3,0)</f>
        <v>6502.9109094818905</v>
      </c>
      <c r="N1761" s="83"/>
      <c r="O1761" s="83"/>
      <c r="P1761" s="83"/>
      <c r="Q1761" s="83"/>
      <c r="R1761" s="83"/>
    </row>
    <row r="1762" spans="1:18" x14ac:dyDescent="0.2">
      <c r="A1762" s="104"/>
      <c r="B1762" s="105">
        <f t="shared" si="27"/>
        <v>1746</v>
      </c>
      <c r="C1762" s="106" t="s">
        <v>1789</v>
      </c>
      <c r="D1762" s="107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108" t="s">
        <v>44</v>
      </c>
      <c r="F1762" s="109">
        <v>0</v>
      </c>
      <c r="G1762" s="110">
        <f>VLOOKUP(C1762,'[8]Resumen Peso'!$B$1:$D$65536,3,0)*$C$14</f>
        <v>11663.18862146313</v>
      </c>
      <c r="H1762" s="117"/>
      <c r="I1762" s="112"/>
      <c r="J1762" s="113">
        <f>+VLOOKUP(C1762,'[8]Resumen Peso'!$B$1:$D$65536,3,0)</f>
        <v>7241.5488969731523</v>
      </c>
      <c r="N1762" s="83"/>
      <c r="O1762" s="83"/>
      <c r="P1762" s="83"/>
      <c r="Q1762" s="83"/>
      <c r="R1762" s="83"/>
    </row>
    <row r="1763" spans="1:18" x14ac:dyDescent="0.2">
      <c r="A1763" s="104"/>
      <c r="B1763" s="105">
        <f t="shared" si="27"/>
        <v>1747</v>
      </c>
      <c r="C1763" s="106" t="s">
        <v>1790</v>
      </c>
      <c r="D1763" s="107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108" t="s">
        <v>44</v>
      </c>
      <c r="F1763" s="109">
        <v>0</v>
      </c>
      <c r="G1763" s="110">
        <f>VLOOKUP(C1763,'[8]Resumen Peso'!$B$1:$D$65536,3,0)*$C$14</f>
        <v>13062.771256038708</v>
      </c>
      <c r="H1763" s="117"/>
      <c r="I1763" s="112"/>
      <c r="J1763" s="113">
        <f>+VLOOKUP(C1763,'[8]Resumen Peso'!$B$1:$D$65536,3,0)</f>
        <v>8110.5347646099317</v>
      </c>
      <c r="N1763" s="83"/>
      <c r="O1763" s="83"/>
      <c r="P1763" s="83"/>
      <c r="Q1763" s="83"/>
      <c r="R1763" s="83"/>
    </row>
    <row r="1764" spans="1:18" x14ac:dyDescent="0.2">
      <c r="A1764" s="104"/>
      <c r="B1764" s="105">
        <f t="shared" si="27"/>
        <v>1748</v>
      </c>
      <c r="C1764" s="106" t="s">
        <v>1791</v>
      </c>
      <c r="D1764" s="107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108" t="s">
        <v>44</v>
      </c>
      <c r="F1764" s="109">
        <v>0</v>
      </c>
      <c r="G1764" s="110">
        <f>VLOOKUP(C1764,'[8]Resumen Peso'!$B$1:$D$65536,3,0)*$C$14</f>
        <v>13485.363569360177</v>
      </c>
      <c r="H1764" s="117"/>
      <c r="I1764" s="112"/>
      <c r="J1764" s="113">
        <f>+VLOOKUP(C1764,'[8]Resumen Peso'!$B$1:$D$65536,3,0)</f>
        <v>8372.9178057939571</v>
      </c>
      <c r="N1764" s="83"/>
      <c r="O1764" s="83"/>
      <c r="P1764" s="83"/>
      <c r="Q1764" s="83"/>
      <c r="R1764" s="83"/>
    </row>
    <row r="1765" spans="1:18" x14ac:dyDescent="0.2">
      <c r="A1765" s="104"/>
      <c r="B1765" s="105">
        <f t="shared" si="27"/>
        <v>1749</v>
      </c>
      <c r="C1765" s="106" t="s">
        <v>1792</v>
      </c>
      <c r="D1765" s="107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108" t="s">
        <v>44</v>
      </c>
      <c r="F1765" s="109">
        <v>0</v>
      </c>
      <c r="G1765" s="110">
        <f>VLOOKUP(C1765,'[8]Resumen Peso'!$B$1:$D$65536,3,0)*$C$14</f>
        <v>15033.850133065973</v>
      </c>
      <c r="H1765" s="117"/>
      <c r="I1765" s="112"/>
      <c r="J1765" s="113">
        <f>+VLOOKUP(C1765,'[8]Resumen Peso'!$B$1:$D$65536,3,0)</f>
        <v>9334.356528198392</v>
      </c>
      <c r="N1765" s="83"/>
      <c r="O1765" s="83"/>
      <c r="P1765" s="83"/>
      <c r="Q1765" s="83"/>
      <c r="R1765" s="83"/>
    </row>
    <row r="1766" spans="1:18" x14ac:dyDescent="0.2">
      <c r="A1766" s="104"/>
      <c r="B1766" s="105">
        <f t="shared" si="27"/>
        <v>1750</v>
      </c>
      <c r="C1766" s="106" t="s">
        <v>1793</v>
      </c>
      <c r="D1766" s="107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108" t="s">
        <v>44</v>
      </c>
      <c r="F1766" s="109">
        <v>0</v>
      </c>
      <c r="G1766" s="110">
        <f>VLOOKUP(C1766,'[8]Resumen Peso'!$B$1:$D$65536,3,0)*$C$14</f>
        <v>16582.33669677177</v>
      </c>
      <c r="H1766" s="117"/>
      <c r="I1766" s="112"/>
      <c r="J1766" s="113">
        <f>+VLOOKUP(C1766,'[8]Resumen Peso'!$B$1:$D$65536,3,0)</f>
        <v>10295.795250602827</v>
      </c>
      <c r="N1766" s="83"/>
      <c r="O1766" s="83"/>
      <c r="P1766" s="83"/>
      <c r="Q1766" s="83"/>
      <c r="R1766" s="83"/>
    </row>
    <row r="1767" spans="1:18" x14ac:dyDescent="0.2">
      <c r="A1767" s="104"/>
      <c r="B1767" s="105">
        <f t="shared" si="27"/>
        <v>1751</v>
      </c>
      <c r="C1767" s="106" t="s">
        <v>1794</v>
      </c>
      <c r="D1767" s="107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108" t="s">
        <v>44</v>
      </c>
      <c r="F1767" s="109">
        <v>0</v>
      </c>
      <c r="G1767" s="110">
        <f>VLOOKUP(C1767,'[8]Resumen Peso'!$B$1:$D$65536,3,0)*$C$14</f>
        <v>4442.1764733111604</v>
      </c>
      <c r="H1767" s="117"/>
      <c r="I1767" s="112"/>
      <c r="J1767" s="113">
        <f>+VLOOKUP(C1767,'[8]Resumen Peso'!$B$1:$D$65536,3,0)</f>
        <v>2758.0997945338095</v>
      </c>
      <c r="N1767" s="83"/>
      <c r="O1767" s="83"/>
      <c r="P1767" s="83"/>
      <c r="Q1767" s="83"/>
      <c r="R1767" s="83"/>
    </row>
    <row r="1768" spans="1:18" x14ac:dyDescent="0.2">
      <c r="A1768" s="104"/>
      <c r="B1768" s="105">
        <f t="shared" si="27"/>
        <v>1752</v>
      </c>
      <c r="C1768" s="106" t="s">
        <v>1795</v>
      </c>
      <c r="D1768" s="107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108" t="s">
        <v>44</v>
      </c>
      <c r="F1768" s="109">
        <v>0</v>
      </c>
      <c r="G1768" s="110">
        <f>VLOOKUP(C1768,'[8]Resumen Peso'!$B$1:$D$65536,3,0)*$C$14</f>
        <v>5082.4901991938505</v>
      </c>
      <c r="H1768" s="117"/>
      <c r="I1768" s="112"/>
      <c r="J1768" s="113">
        <f>+VLOOKUP(C1768,'[8]Resumen Peso'!$B$1:$D$65536,3,0)</f>
        <v>3155.6637288810252</v>
      </c>
      <c r="N1768" s="83"/>
      <c r="O1768" s="83"/>
      <c r="P1768" s="83"/>
      <c r="Q1768" s="83"/>
      <c r="R1768" s="83"/>
    </row>
    <row r="1769" spans="1:18" x14ac:dyDescent="0.2">
      <c r="A1769" s="104"/>
      <c r="B1769" s="105">
        <f t="shared" si="27"/>
        <v>1753</v>
      </c>
      <c r="C1769" s="106" t="s">
        <v>1796</v>
      </c>
      <c r="D1769" s="107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108" t="s">
        <v>44</v>
      </c>
      <c r="F1769" s="109">
        <v>0</v>
      </c>
      <c r="G1769" s="110">
        <f>VLOOKUP(C1769,'[8]Resumen Peso'!$B$1:$D$65536,3,0)*$C$14</f>
        <v>5717.0868382383023</v>
      </c>
      <c r="H1769" s="117"/>
      <c r="I1769" s="112"/>
      <c r="J1769" s="113">
        <f>+VLOOKUP(C1769,'[8]Resumen Peso'!$B$1:$D$65536,3,0)</f>
        <v>3549.6779852429981</v>
      </c>
      <c r="N1769" s="83"/>
      <c r="O1769" s="83"/>
      <c r="P1769" s="83"/>
      <c r="Q1769" s="83"/>
      <c r="R1769" s="83"/>
    </row>
    <row r="1770" spans="1:18" x14ac:dyDescent="0.2">
      <c r="A1770" s="104"/>
      <c r="B1770" s="105">
        <f t="shared" si="27"/>
        <v>1754</v>
      </c>
      <c r="C1770" s="106" t="s">
        <v>1797</v>
      </c>
      <c r="D1770" s="107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108" t="s">
        <v>44</v>
      </c>
      <c r="F1770" s="109">
        <v>0</v>
      </c>
      <c r="G1770" s="110">
        <f>VLOOKUP(C1770,'[8]Resumen Peso'!$B$1:$D$65536,3,0)*$C$14</f>
        <v>6345.966390444516</v>
      </c>
      <c r="H1770" s="117"/>
      <c r="I1770" s="112"/>
      <c r="J1770" s="113">
        <f>+VLOOKUP(C1770,'[8]Resumen Peso'!$B$1:$D$65536,3,0)</f>
        <v>3940.1425636197282</v>
      </c>
      <c r="N1770" s="83"/>
      <c r="O1770" s="83"/>
      <c r="P1770" s="83"/>
      <c r="Q1770" s="83"/>
      <c r="R1770" s="83"/>
    </row>
    <row r="1771" spans="1:18" x14ac:dyDescent="0.2">
      <c r="A1771" s="104"/>
      <c r="B1771" s="105">
        <f t="shared" si="27"/>
        <v>1755</v>
      </c>
      <c r="C1771" s="106" t="s">
        <v>1798</v>
      </c>
      <c r="D1771" s="107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108" t="s">
        <v>44</v>
      </c>
      <c r="F1771" s="109">
        <v>0</v>
      </c>
      <c r="G1771" s="110">
        <f>VLOOKUP(C1771,'[8]Resumen Peso'!$B$1:$D$65536,3,0)*$C$14</f>
        <v>6974.8459426507279</v>
      </c>
      <c r="H1771" s="117"/>
      <c r="I1771" s="112"/>
      <c r="J1771" s="113">
        <f>+VLOOKUP(C1771,'[8]Resumen Peso'!$B$1:$D$65536,3,0)</f>
        <v>4330.6071419964574</v>
      </c>
      <c r="N1771" s="83"/>
      <c r="O1771" s="83"/>
      <c r="P1771" s="83"/>
      <c r="Q1771" s="83"/>
      <c r="R1771" s="83"/>
    </row>
    <row r="1772" spans="1:18" x14ac:dyDescent="0.2">
      <c r="A1772" s="104"/>
      <c r="B1772" s="105">
        <f t="shared" si="27"/>
        <v>1756</v>
      </c>
      <c r="C1772" s="106" t="s">
        <v>1799</v>
      </c>
      <c r="D1772" s="107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108" t="s">
        <v>44</v>
      </c>
      <c r="F1772" s="109">
        <v>0</v>
      </c>
      <c r="G1772" s="110">
        <f>VLOOKUP(C1772,'[8]Resumen Peso'!$B$1:$D$65536,3,0)*$C$14</f>
        <v>7819.3625762216143</v>
      </c>
      <c r="H1772" s="117"/>
      <c r="I1772" s="112"/>
      <c r="J1772" s="113">
        <f>+VLOOKUP(C1772,'[8]Resumen Peso'!$B$1:$D$65536,3,0)</f>
        <v>4854.9584746205828</v>
      </c>
      <c r="N1772" s="83"/>
      <c r="O1772" s="83"/>
      <c r="P1772" s="83"/>
      <c r="Q1772" s="83"/>
      <c r="R1772" s="83"/>
    </row>
    <row r="1773" spans="1:18" x14ac:dyDescent="0.2">
      <c r="A1773" s="104"/>
      <c r="B1773" s="105">
        <f t="shared" si="27"/>
        <v>1757</v>
      </c>
      <c r="C1773" s="106" t="s">
        <v>1800</v>
      </c>
      <c r="D1773" s="107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108" t="s">
        <v>44</v>
      </c>
      <c r="F1773" s="109">
        <v>0</v>
      </c>
      <c r="G1773" s="110">
        <f>VLOOKUP(C1773,'[8]Resumen Peso'!$B$1:$D$65536,3,0)*$C$14</f>
        <v>8678.5378204457429</v>
      </c>
      <c r="H1773" s="117"/>
      <c r="I1773" s="112"/>
      <c r="J1773" s="113">
        <f>+VLOOKUP(C1773,'[8]Resumen Peso'!$B$1:$D$65536,3,0)</f>
        <v>5388.4111815988708</v>
      </c>
      <c r="N1773" s="83"/>
      <c r="O1773" s="83"/>
      <c r="P1773" s="83"/>
      <c r="Q1773" s="83"/>
      <c r="R1773" s="83"/>
    </row>
    <row r="1774" spans="1:18" x14ac:dyDescent="0.2">
      <c r="A1774" s="104"/>
      <c r="B1774" s="105">
        <f t="shared" si="27"/>
        <v>1758</v>
      </c>
      <c r="C1774" s="106" t="s">
        <v>1801</v>
      </c>
      <c r="D1774" s="107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108" t="s">
        <v>44</v>
      </c>
      <c r="F1774" s="109">
        <v>0</v>
      </c>
      <c r="G1774" s="110">
        <f>VLOOKUP(C1774,'[8]Resumen Peso'!$B$1:$D$65536,3,0)*$C$14</f>
        <v>9537.7130646698697</v>
      </c>
      <c r="H1774" s="117"/>
      <c r="I1774" s="112"/>
      <c r="J1774" s="113">
        <f>+VLOOKUP(C1774,'[8]Resumen Peso'!$B$1:$D$65536,3,0)</f>
        <v>5921.8638885771588</v>
      </c>
      <c r="N1774" s="83"/>
      <c r="O1774" s="83"/>
      <c r="P1774" s="83"/>
      <c r="Q1774" s="83"/>
      <c r="R1774" s="83"/>
    </row>
    <row r="1775" spans="1:18" x14ac:dyDescent="0.2">
      <c r="A1775" s="104"/>
      <c r="B1775" s="105">
        <f t="shared" si="27"/>
        <v>1759</v>
      </c>
      <c r="C1775" s="106" t="s">
        <v>1802</v>
      </c>
      <c r="D1775" s="107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108" t="s">
        <v>44</v>
      </c>
      <c r="F1775" s="109">
        <v>0</v>
      </c>
      <c r="G1775" s="110">
        <f>VLOOKUP(C1775,'[8]Resumen Peso'!$B$1:$D$65536,3,0)*$C$14</f>
        <v>10552.164707577414</v>
      </c>
      <c r="H1775" s="117"/>
      <c r="I1775" s="112"/>
      <c r="J1775" s="113">
        <f>+VLOOKUP(C1775,'[8]Resumen Peso'!$B$1:$D$65536,3,0)</f>
        <v>6551.7260484166145</v>
      </c>
      <c r="N1775" s="83"/>
      <c r="O1775" s="83"/>
      <c r="P1775" s="83"/>
      <c r="Q1775" s="83"/>
      <c r="R1775" s="83"/>
    </row>
    <row r="1776" spans="1:18" x14ac:dyDescent="0.2">
      <c r="A1776" s="104"/>
      <c r="B1776" s="105">
        <f t="shared" si="27"/>
        <v>1760</v>
      </c>
      <c r="C1776" s="106" t="s">
        <v>1803</v>
      </c>
      <c r="D1776" s="107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108" t="s">
        <v>44</v>
      </c>
      <c r="F1776" s="109">
        <v>0</v>
      </c>
      <c r="G1776" s="110">
        <f>VLOOKUP(C1776,'[8]Resumen Peso'!$B$1:$D$65536,3,0)*$C$14</f>
        <v>11750.740208883535</v>
      </c>
      <c r="H1776" s="117"/>
      <c r="I1776" s="112"/>
      <c r="J1776" s="113">
        <f>+VLOOKUP(C1776,'[8]Resumen Peso'!$B$1:$D$65536,3,0)</f>
        <v>7295.9087398848715</v>
      </c>
      <c r="N1776" s="83"/>
      <c r="O1776" s="83"/>
      <c r="P1776" s="83"/>
      <c r="Q1776" s="83"/>
      <c r="R1776" s="83"/>
    </row>
    <row r="1777" spans="1:18" x14ac:dyDescent="0.2">
      <c r="A1777" s="104"/>
      <c r="B1777" s="105">
        <f t="shared" si="27"/>
        <v>1761</v>
      </c>
      <c r="C1777" s="106" t="s">
        <v>1804</v>
      </c>
      <c r="D1777" s="107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108" t="s">
        <v>44</v>
      </c>
      <c r="F1777" s="109">
        <v>0</v>
      </c>
      <c r="G1777" s="110">
        <f>VLOOKUP(C1777,'[8]Resumen Peso'!$B$1:$D$65536,3,0)*$C$14</f>
        <v>13160.829033949562</v>
      </c>
      <c r="H1777" s="117"/>
      <c r="I1777" s="112"/>
      <c r="J1777" s="113">
        <f>+VLOOKUP(C1777,'[8]Resumen Peso'!$B$1:$D$65536,3,0)</f>
        <v>8171.4177886710568</v>
      </c>
      <c r="N1777" s="83"/>
      <c r="O1777" s="83"/>
      <c r="P1777" s="83"/>
      <c r="Q1777" s="83"/>
      <c r="R1777" s="83"/>
    </row>
    <row r="1778" spans="1:18" x14ac:dyDescent="0.2">
      <c r="A1778" s="104"/>
      <c r="B1778" s="105">
        <f t="shared" si="27"/>
        <v>1762</v>
      </c>
      <c r="C1778" s="106" t="s">
        <v>1805</v>
      </c>
      <c r="D1778" s="107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108" t="s">
        <v>44</v>
      </c>
      <c r="F1778" s="109">
        <v>0</v>
      </c>
      <c r="G1778" s="110">
        <f>VLOOKUP(C1778,'[8]Resumen Peso'!$B$1:$D$65536,3,0)*$C$14</f>
        <v>13586.593603938038</v>
      </c>
      <c r="H1778" s="117"/>
      <c r="I1778" s="112"/>
      <c r="J1778" s="113">
        <f>+VLOOKUP(C1778,'[8]Resumen Peso'!$B$1:$D$65536,3,0)</f>
        <v>8435.7704500433047</v>
      </c>
      <c r="N1778" s="83"/>
      <c r="O1778" s="83"/>
      <c r="P1778" s="83"/>
      <c r="Q1778" s="83"/>
      <c r="R1778" s="83"/>
    </row>
    <row r="1779" spans="1:18" x14ac:dyDescent="0.2">
      <c r="A1779" s="104"/>
      <c r="B1779" s="105">
        <f t="shared" si="27"/>
        <v>1763</v>
      </c>
      <c r="C1779" s="106" t="s">
        <v>1806</v>
      </c>
      <c r="D1779" s="107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108" t="s">
        <v>44</v>
      </c>
      <c r="F1779" s="109">
        <v>0</v>
      </c>
      <c r="G1779" s="110">
        <f>VLOOKUP(C1779,'[8]Resumen Peso'!$B$1:$D$65536,3,0)*$C$14</f>
        <v>15146.704129250877</v>
      </c>
      <c r="H1779" s="117"/>
      <c r="I1779" s="112"/>
      <c r="J1779" s="113">
        <f>+VLOOKUP(C1779,'[8]Resumen Peso'!$B$1:$D$65536,3,0)</f>
        <v>9404.4263657115989</v>
      </c>
      <c r="N1779" s="83"/>
      <c r="O1779" s="83"/>
      <c r="P1779" s="83"/>
      <c r="Q1779" s="83"/>
      <c r="R1779" s="83"/>
    </row>
    <row r="1780" spans="1:18" x14ac:dyDescent="0.2">
      <c r="A1780" s="104"/>
      <c r="B1780" s="105">
        <f t="shared" si="27"/>
        <v>1764</v>
      </c>
      <c r="C1780" s="106" t="s">
        <v>1807</v>
      </c>
      <c r="D1780" s="107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108" t="s">
        <v>44</v>
      </c>
      <c r="F1780" s="109">
        <v>0</v>
      </c>
      <c r="G1780" s="110">
        <f>VLOOKUP(C1780,'[8]Resumen Peso'!$B$1:$D$65536,3,0)*$C$14</f>
        <v>16706.814654563717</v>
      </c>
      <c r="H1780" s="117"/>
      <c r="I1780" s="112"/>
      <c r="J1780" s="113">
        <f>+VLOOKUP(C1780,'[8]Resumen Peso'!$B$1:$D$65536,3,0)</f>
        <v>10373.082281379893</v>
      </c>
      <c r="N1780" s="83"/>
      <c r="O1780" s="83"/>
      <c r="P1780" s="83"/>
      <c r="Q1780" s="83"/>
      <c r="R1780" s="83"/>
    </row>
    <row r="1781" spans="1:18" x14ac:dyDescent="0.2">
      <c r="A1781" s="104"/>
      <c r="B1781" s="105">
        <f t="shared" si="27"/>
        <v>1765</v>
      </c>
      <c r="C1781" s="106" t="s">
        <v>1808</v>
      </c>
      <c r="D1781" s="107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108" t="s">
        <v>44</v>
      </c>
      <c r="F1781" s="109">
        <v>0</v>
      </c>
      <c r="G1781" s="110">
        <f>VLOOKUP(C1781,'[8]Resumen Peso'!$B$1:$D$65536,3,0)*$C$14</f>
        <v>3830.1697876927437</v>
      </c>
      <c r="H1781" s="117"/>
      <c r="I1781" s="112"/>
      <c r="J1781" s="113">
        <f>+VLOOKUP(C1781,'[8]Resumen Peso'!$B$1:$D$65536,3,0)</f>
        <v>2378.1113983053115</v>
      </c>
      <c r="N1781" s="83"/>
      <c r="O1781" s="83"/>
      <c r="P1781" s="83"/>
      <c r="Q1781" s="83"/>
      <c r="R1781" s="83"/>
    </row>
    <row r="1782" spans="1:18" x14ac:dyDescent="0.2">
      <c r="A1782" s="104"/>
      <c r="B1782" s="105">
        <f t="shared" si="27"/>
        <v>1766</v>
      </c>
      <c r="C1782" s="106" t="s">
        <v>1809</v>
      </c>
      <c r="D1782" s="107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108" t="s">
        <v>44</v>
      </c>
      <c r="F1782" s="109">
        <v>0</v>
      </c>
      <c r="G1782" s="110">
        <f>VLOOKUP(C1782,'[8]Resumen Peso'!$B$1:$D$65536,3,0)*$C$14</f>
        <v>4382.2663336664727</v>
      </c>
      <c r="H1782" s="117"/>
      <c r="I1782" s="112"/>
      <c r="J1782" s="113">
        <f>+VLOOKUP(C1782,'[8]Resumen Peso'!$B$1:$D$65536,3,0)</f>
        <v>2720.9022304934647</v>
      </c>
      <c r="N1782" s="83"/>
      <c r="O1782" s="83"/>
      <c r="P1782" s="83"/>
      <c r="Q1782" s="83"/>
      <c r="R1782" s="83"/>
    </row>
    <row r="1783" spans="1:18" x14ac:dyDescent="0.2">
      <c r="A1783" s="104"/>
      <c r="B1783" s="105">
        <f t="shared" si="27"/>
        <v>1767</v>
      </c>
      <c r="C1783" s="106" t="s">
        <v>3</v>
      </c>
      <c r="D1783" s="107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108" t="s">
        <v>44</v>
      </c>
      <c r="F1783" s="109">
        <v>0</v>
      </c>
      <c r="G1783" s="110">
        <f>VLOOKUP(C1783,'[8]Resumen Peso'!$B$1:$D$65536,3,0)*$C$14</f>
        <v>4929.433446194008</v>
      </c>
      <c r="H1783" s="117"/>
      <c r="I1783" s="112"/>
      <c r="J1783" s="113">
        <f>+VLOOKUP(C1783,'[8]Resumen Peso'!$B$1:$D$65536,3,0)</f>
        <v>3060.6324302513663</v>
      </c>
      <c r="N1783" s="83"/>
      <c r="O1783" s="83"/>
      <c r="P1783" s="83"/>
      <c r="Q1783" s="83"/>
      <c r="R1783" s="83"/>
    </row>
    <row r="1784" spans="1:18" x14ac:dyDescent="0.2">
      <c r="A1784" s="104"/>
      <c r="B1784" s="105">
        <f t="shared" si="27"/>
        <v>1768</v>
      </c>
      <c r="C1784" s="106" t="s">
        <v>1810</v>
      </c>
      <c r="D1784" s="107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108" t="s">
        <v>44</v>
      </c>
      <c r="F1784" s="109">
        <v>0</v>
      </c>
      <c r="G1784" s="110">
        <f>VLOOKUP(C1784,'[8]Resumen Peso'!$B$1:$D$65536,3,0)*$C$14</f>
        <v>5471.6711252753485</v>
      </c>
      <c r="H1784" s="117"/>
      <c r="I1784" s="112"/>
      <c r="J1784" s="113">
        <f>+VLOOKUP(C1784,'[8]Resumen Peso'!$B$1:$D$65536,3,0)</f>
        <v>3397.3019975790166</v>
      </c>
      <c r="N1784" s="83"/>
      <c r="O1784" s="83"/>
      <c r="P1784" s="83"/>
      <c r="Q1784" s="83"/>
      <c r="R1784" s="83"/>
    </row>
    <row r="1785" spans="1:18" x14ac:dyDescent="0.2">
      <c r="A1785" s="104"/>
      <c r="B1785" s="105">
        <f t="shared" si="27"/>
        <v>1769</v>
      </c>
      <c r="C1785" s="106" t="s">
        <v>4</v>
      </c>
      <c r="D1785" s="107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108" t="s">
        <v>44</v>
      </c>
      <c r="F1785" s="109">
        <v>0</v>
      </c>
      <c r="G1785" s="110">
        <f>VLOOKUP(C1785,'[8]Resumen Peso'!$B$1:$D$65536,3,0)*$C$14</f>
        <v>6013.908804356689</v>
      </c>
      <c r="H1785" s="117"/>
      <c r="I1785" s="112"/>
      <c r="J1785" s="113">
        <f>+VLOOKUP(C1785,'[8]Resumen Peso'!$B$1:$D$65536,3,0)</f>
        <v>3733.9715649066666</v>
      </c>
      <c r="N1785" s="83"/>
      <c r="O1785" s="83"/>
      <c r="P1785" s="83"/>
      <c r="Q1785" s="83"/>
      <c r="R1785" s="83"/>
    </row>
    <row r="1786" spans="1:18" x14ac:dyDescent="0.2">
      <c r="A1786" s="104"/>
      <c r="B1786" s="105">
        <f t="shared" si="27"/>
        <v>1770</v>
      </c>
      <c r="C1786" s="106" t="s">
        <v>1811</v>
      </c>
      <c r="D1786" s="107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108" t="s">
        <v>44</v>
      </c>
      <c r="F1786" s="109">
        <v>0</v>
      </c>
      <c r="G1786" s="110">
        <f>VLOOKUP(C1786,'[8]Resumen Peso'!$B$1:$D$65536,3,0)*$C$14</f>
        <v>6742.0748541615749</v>
      </c>
      <c r="H1786" s="117"/>
      <c r="I1786" s="112"/>
      <c r="J1786" s="113">
        <f>+VLOOKUP(C1786,'[8]Resumen Peso'!$B$1:$D$65536,3,0)</f>
        <v>4186.0820662385377</v>
      </c>
      <c r="N1786" s="83"/>
      <c r="O1786" s="83"/>
      <c r="P1786" s="83"/>
      <c r="Q1786" s="83"/>
      <c r="R1786" s="83"/>
    </row>
    <row r="1787" spans="1:18" x14ac:dyDescent="0.2">
      <c r="A1787" s="104"/>
      <c r="B1787" s="105">
        <f t="shared" si="27"/>
        <v>1771</v>
      </c>
      <c r="C1787" s="106" t="s">
        <v>5</v>
      </c>
      <c r="D1787" s="107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108" t="s">
        <v>44</v>
      </c>
      <c r="F1787" s="109">
        <v>0</v>
      </c>
      <c r="G1787" s="110">
        <f>VLOOKUP(C1787,'[8]Resumen Peso'!$B$1:$D$65536,3,0)*$C$14</f>
        <v>7482.8799713225035</v>
      </c>
      <c r="H1787" s="117"/>
      <c r="I1787" s="112"/>
      <c r="J1787" s="113">
        <f>+VLOOKUP(C1787,'[8]Resumen Peso'!$B$1:$D$65536,3,0)</f>
        <v>4646.0400291215738</v>
      </c>
      <c r="N1787" s="83"/>
      <c r="O1787" s="83"/>
      <c r="P1787" s="83"/>
      <c r="Q1787" s="83"/>
      <c r="R1787" s="83"/>
    </row>
    <row r="1788" spans="1:18" x14ac:dyDescent="0.2">
      <c r="A1788" s="104"/>
      <c r="B1788" s="105">
        <f t="shared" si="27"/>
        <v>1772</v>
      </c>
      <c r="C1788" s="106" t="s">
        <v>1812</v>
      </c>
      <c r="D1788" s="107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108" t="s">
        <v>44</v>
      </c>
      <c r="F1788" s="109">
        <v>0</v>
      </c>
      <c r="G1788" s="110">
        <f>VLOOKUP(C1788,'[8]Resumen Peso'!$B$1:$D$65536,3,0)*$C$14</f>
        <v>8223.6850884834312</v>
      </c>
      <c r="H1788" s="117"/>
      <c r="I1788" s="112"/>
      <c r="J1788" s="113">
        <f>+VLOOKUP(C1788,'[8]Resumen Peso'!$B$1:$D$65536,3,0)</f>
        <v>5105.9979920046098</v>
      </c>
      <c r="N1788" s="83"/>
      <c r="O1788" s="83"/>
      <c r="P1788" s="83"/>
      <c r="Q1788" s="83"/>
      <c r="R1788" s="83"/>
    </row>
    <row r="1789" spans="1:18" x14ac:dyDescent="0.2">
      <c r="A1789" s="104"/>
      <c r="B1789" s="105">
        <f t="shared" si="27"/>
        <v>1773</v>
      </c>
      <c r="C1789" s="106" t="s">
        <v>1813</v>
      </c>
      <c r="D1789" s="107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108" t="s">
        <v>44</v>
      </c>
      <c r="F1789" s="109">
        <v>0</v>
      </c>
      <c r="G1789" s="110">
        <f>VLOOKUP(C1789,'[8]Resumen Peso'!$B$1:$D$65536,3,0)*$C$14</f>
        <v>9098.3738940912626</v>
      </c>
      <c r="H1789" s="117"/>
      <c r="I1789" s="112"/>
      <c r="J1789" s="113">
        <f>+VLOOKUP(C1789,'[8]Resumen Peso'!$B$1:$D$65536,3,0)</f>
        <v>5649.0829030886889</v>
      </c>
      <c r="N1789" s="83"/>
      <c r="O1789" s="83"/>
      <c r="P1789" s="83"/>
      <c r="Q1789" s="83"/>
      <c r="R1789" s="83"/>
    </row>
    <row r="1790" spans="1:18" x14ac:dyDescent="0.2">
      <c r="A1790" s="104"/>
      <c r="B1790" s="105">
        <f t="shared" si="27"/>
        <v>1774</v>
      </c>
      <c r="C1790" s="106" t="s">
        <v>1814</v>
      </c>
      <c r="D1790" s="107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108" t="s">
        <v>44</v>
      </c>
      <c r="F1790" s="109">
        <v>0</v>
      </c>
      <c r="G1790" s="110">
        <f>VLOOKUP(C1790,'[8]Resumen Peso'!$B$1:$D$65536,3,0)*$C$14</f>
        <v>10131.819481170671</v>
      </c>
      <c r="H1790" s="117"/>
      <c r="I1790" s="112"/>
      <c r="J1790" s="113">
        <f>+VLOOKUP(C1790,'[8]Resumen Peso'!$B$1:$D$65536,3,0)</f>
        <v>6290.7381994306115</v>
      </c>
      <c r="N1790" s="83"/>
      <c r="O1790" s="83"/>
      <c r="P1790" s="83"/>
      <c r="Q1790" s="83"/>
      <c r="R1790" s="83"/>
    </row>
    <row r="1791" spans="1:18" x14ac:dyDescent="0.2">
      <c r="A1791" s="104"/>
      <c r="B1791" s="105">
        <f t="shared" si="27"/>
        <v>1775</v>
      </c>
      <c r="C1791" s="106" t="s">
        <v>6</v>
      </c>
      <c r="D1791" s="107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108" t="s">
        <v>44</v>
      </c>
      <c r="F1791" s="109">
        <v>0</v>
      </c>
      <c r="G1791" s="110">
        <f>VLOOKUP(C1791,'[8]Resumen Peso'!$B$1:$D$65536,3,0)*$C$14</f>
        <v>11347.637818911153</v>
      </c>
      <c r="H1791" s="117"/>
      <c r="I1791" s="112"/>
      <c r="J1791" s="113">
        <f>+VLOOKUP(C1791,'[8]Resumen Peso'!$B$1:$D$65536,3,0)</f>
        <v>7045.626783362286</v>
      </c>
      <c r="N1791" s="83"/>
      <c r="O1791" s="83"/>
      <c r="P1791" s="83"/>
      <c r="Q1791" s="83"/>
      <c r="R1791" s="83"/>
    </row>
    <row r="1792" spans="1:18" x14ac:dyDescent="0.2">
      <c r="A1792" s="104"/>
      <c r="B1792" s="105">
        <f t="shared" si="27"/>
        <v>1776</v>
      </c>
      <c r="C1792" s="106" t="s">
        <v>1815</v>
      </c>
      <c r="D1792" s="107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108" t="s">
        <v>44</v>
      </c>
      <c r="F1792" s="109">
        <v>0</v>
      </c>
      <c r="G1792" s="110">
        <f>VLOOKUP(C1792,'[8]Resumen Peso'!$B$1:$D$65536,3,0)*$C$14</f>
        <v>11714.744034172407</v>
      </c>
      <c r="H1792" s="117"/>
      <c r="I1792" s="112"/>
      <c r="J1792" s="113">
        <f>+VLOOKUP(C1792,'[8]Resumen Peso'!$B$1:$D$65536,3,0)</f>
        <v>7273.5591005422539</v>
      </c>
      <c r="N1792" s="83"/>
      <c r="O1792" s="83"/>
      <c r="P1792" s="83"/>
      <c r="Q1792" s="83"/>
      <c r="R1792" s="83"/>
    </row>
    <row r="1793" spans="1:18" x14ac:dyDescent="0.2">
      <c r="A1793" s="104"/>
      <c r="B1793" s="105">
        <f t="shared" si="27"/>
        <v>1777</v>
      </c>
      <c r="C1793" s="106" t="s">
        <v>7</v>
      </c>
      <c r="D1793" s="107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108" t="s">
        <v>44</v>
      </c>
      <c r="F1793" s="109">
        <v>0</v>
      </c>
      <c r="G1793" s="110">
        <f>VLOOKUP(C1793,'[8]Resumen Peso'!$B$1:$D$65536,3,0)*$C$14</f>
        <v>13059.915311228993</v>
      </c>
      <c r="H1793" s="117"/>
      <c r="I1793" s="112"/>
      <c r="J1793" s="113">
        <f>+VLOOKUP(C1793,'[8]Resumen Peso'!$B$1:$D$65536,3,0)</f>
        <v>8108.7615390660576</v>
      </c>
      <c r="N1793" s="83"/>
      <c r="O1793" s="83"/>
      <c r="P1793" s="83"/>
      <c r="Q1793" s="83"/>
      <c r="R1793" s="83"/>
    </row>
    <row r="1794" spans="1:18" x14ac:dyDescent="0.2">
      <c r="A1794" s="104"/>
      <c r="B1794" s="105">
        <f t="shared" si="27"/>
        <v>1778</v>
      </c>
      <c r="C1794" s="106" t="s">
        <v>1816</v>
      </c>
      <c r="D1794" s="107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108" t="s">
        <v>44</v>
      </c>
      <c r="F1794" s="109">
        <v>0</v>
      </c>
      <c r="G1794" s="110">
        <f>VLOOKUP(C1794,'[8]Resumen Peso'!$B$1:$D$65536,3,0)*$C$14</f>
        <v>14405.08658828558</v>
      </c>
      <c r="H1794" s="117"/>
      <c r="I1794" s="112"/>
      <c r="J1794" s="113">
        <f>+VLOOKUP(C1794,'[8]Resumen Peso'!$B$1:$D$65536,3,0)</f>
        <v>8943.9639775898613</v>
      </c>
      <c r="N1794" s="83"/>
      <c r="O1794" s="83"/>
      <c r="P1794" s="83"/>
      <c r="Q1794" s="83"/>
      <c r="R1794" s="83"/>
    </row>
    <row r="1795" spans="1:18" x14ac:dyDescent="0.2">
      <c r="A1795" s="104"/>
      <c r="B1795" s="105">
        <f t="shared" si="27"/>
        <v>1779</v>
      </c>
      <c r="C1795" s="106" t="s">
        <v>1817</v>
      </c>
      <c r="D1795" s="107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108" t="s">
        <v>44</v>
      </c>
      <c r="F1795" s="109">
        <v>0</v>
      </c>
      <c r="G1795" s="110">
        <f>VLOOKUP(C1795,'[8]Resumen Peso'!$B$1:$D$65536,3,0)*$C$14</f>
        <v>5814.0933996978511</v>
      </c>
      <c r="H1795" s="117"/>
      <c r="I1795" s="112"/>
      <c r="J1795" s="113">
        <f>+VLOOKUP(C1795,'[8]Resumen Peso'!$B$1:$D$65536,3,0)</f>
        <v>3609.9083202685179</v>
      </c>
      <c r="N1795" s="83"/>
      <c r="O1795" s="83"/>
      <c r="P1795" s="83"/>
      <c r="Q1795" s="83"/>
      <c r="R1795" s="83"/>
    </row>
    <row r="1796" spans="1:18" x14ac:dyDescent="0.2">
      <c r="A1796" s="104"/>
      <c r="B1796" s="105">
        <f t="shared" si="27"/>
        <v>1780</v>
      </c>
      <c r="C1796" s="106" t="s">
        <v>1818</v>
      </c>
      <c r="D1796" s="107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108" t="s">
        <v>44</v>
      </c>
      <c r="F1796" s="109">
        <v>0</v>
      </c>
      <c r="G1796" s="110">
        <f>VLOOKUP(C1796,'[8]Resumen Peso'!$B$1:$D$65536,3,0)*$C$14</f>
        <v>6652.160916771415</v>
      </c>
      <c r="H1796" s="117"/>
      <c r="I1796" s="112"/>
      <c r="J1796" s="113">
        <f>+VLOOKUP(C1796,'[8]Resumen Peso'!$B$1:$D$65536,3,0)</f>
        <v>4130.2554655324484</v>
      </c>
      <c r="N1796" s="83"/>
      <c r="O1796" s="83"/>
      <c r="P1796" s="83"/>
      <c r="Q1796" s="83"/>
      <c r="R1796" s="83"/>
    </row>
    <row r="1797" spans="1:18" x14ac:dyDescent="0.2">
      <c r="A1797" s="104"/>
      <c r="B1797" s="105">
        <f t="shared" si="27"/>
        <v>1781</v>
      </c>
      <c r="C1797" s="106" t="s">
        <v>1819</v>
      </c>
      <c r="D1797" s="107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108" t="s">
        <v>44</v>
      </c>
      <c r="F1797" s="109">
        <v>0</v>
      </c>
      <c r="G1797" s="110">
        <f>VLOOKUP(C1797,'[8]Resumen Peso'!$B$1:$D$65536,3,0)*$C$14</f>
        <v>7482.7456881568223</v>
      </c>
      <c r="H1797" s="117"/>
      <c r="I1797" s="112"/>
      <c r="J1797" s="113">
        <f>+VLOOKUP(C1797,'[8]Resumen Peso'!$B$1:$D$65536,3,0)</f>
        <v>4645.9566541422364</v>
      </c>
      <c r="N1797" s="83"/>
      <c r="O1797" s="83"/>
      <c r="P1797" s="83"/>
      <c r="Q1797" s="83"/>
      <c r="R1797" s="83"/>
    </row>
    <row r="1798" spans="1:18" x14ac:dyDescent="0.2">
      <c r="A1798" s="104"/>
      <c r="B1798" s="105">
        <f t="shared" si="27"/>
        <v>1782</v>
      </c>
      <c r="C1798" s="106" t="s">
        <v>1820</v>
      </c>
      <c r="D1798" s="107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108" t="s">
        <v>44</v>
      </c>
      <c r="F1798" s="109">
        <v>0</v>
      </c>
      <c r="G1798" s="110">
        <f>VLOOKUP(C1798,'[8]Resumen Peso'!$B$1:$D$65536,3,0)*$C$14</f>
        <v>8305.8477138540729</v>
      </c>
      <c r="H1798" s="117"/>
      <c r="I1798" s="112"/>
      <c r="J1798" s="113">
        <f>+VLOOKUP(C1798,'[8]Resumen Peso'!$B$1:$D$65536,3,0)</f>
        <v>5157.0118860978828</v>
      </c>
      <c r="N1798" s="83"/>
      <c r="O1798" s="83"/>
      <c r="P1798" s="83"/>
      <c r="Q1798" s="83"/>
      <c r="R1798" s="83"/>
    </row>
    <row r="1799" spans="1:18" x14ac:dyDescent="0.2">
      <c r="A1799" s="104"/>
      <c r="B1799" s="105">
        <f t="shared" si="27"/>
        <v>1783</v>
      </c>
      <c r="C1799" s="106" t="s">
        <v>1821</v>
      </c>
      <c r="D1799" s="107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108" t="s">
        <v>44</v>
      </c>
      <c r="F1799" s="109">
        <v>0</v>
      </c>
      <c r="G1799" s="110">
        <f>VLOOKUP(C1799,'[8]Resumen Peso'!$B$1:$D$65536,3,0)*$C$14</f>
        <v>9128.9497395513226</v>
      </c>
      <c r="H1799" s="117"/>
      <c r="I1799" s="112"/>
      <c r="J1799" s="113">
        <f>+VLOOKUP(C1799,'[8]Resumen Peso'!$B$1:$D$65536,3,0)</f>
        <v>5668.0671180535282</v>
      </c>
      <c r="N1799" s="83"/>
      <c r="O1799" s="83"/>
      <c r="P1799" s="83"/>
      <c r="Q1799" s="83"/>
      <c r="R1799" s="83"/>
    </row>
    <row r="1800" spans="1:18" x14ac:dyDescent="0.2">
      <c r="A1800" s="104"/>
      <c r="B1800" s="105">
        <f t="shared" si="27"/>
        <v>1784</v>
      </c>
      <c r="C1800" s="106" t="s">
        <v>1822</v>
      </c>
      <c r="D1800" s="107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108" t="s">
        <v>44</v>
      </c>
      <c r="F1800" s="109">
        <v>0</v>
      </c>
      <c r="G1800" s="110">
        <f>VLOOKUP(C1800,'[8]Resumen Peso'!$B$1:$D$65536,3,0)*$C$14</f>
        <v>10234.285967114474</v>
      </c>
      <c r="H1800" s="117"/>
      <c r="I1800" s="112"/>
      <c r="J1800" s="113">
        <f>+VLOOKUP(C1800,'[8]Resumen Peso'!$B$1:$D$65536,3,0)</f>
        <v>6354.3585430901121</v>
      </c>
      <c r="N1800" s="83"/>
      <c r="O1800" s="83"/>
      <c r="P1800" s="83"/>
      <c r="Q1800" s="83"/>
      <c r="R1800" s="83"/>
    </row>
    <row r="1801" spans="1:18" x14ac:dyDescent="0.2">
      <c r="A1801" s="104"/>
      <c r="B1801" s="105">
        <f t="shared" si="27"/>
        <v>1785</v>
      </c>
      <c r="C1801" s="106" t="s">
        <v>1823</v>
      </c>
      <c r="D1801" s="107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108" t="s">
        <v>44</v>
      </c>
      <c r="F1801" s="109">
        <v>0</v>
      </c>
      <c r="G1801" s="110">
        <f>VLOOKUP(C1801,'[8]Resumen Peso'!$B$1:$D$65536,3,0)*$C$14</f>
        <v>11358.807954622056</v>
      </c>
      <c r="H1801" s="117"/>
      <c r="I1801" s="112"/>
      <c r="J1801" s="113">
        <f>+VLOOKUP(C1801,'[8]Resumen Peso'!$B$1:$D$65536,3,0)</f>
        <v>7052.5622009879153</v>
      </c>
      <c r="N1801" s="83"/>
      <c r="O1801" s="83"/>
      <c r="P1801" s="83"/>
      <c r="Q1801" s="83"/>
      <c r="R1801" s="83"/>
    </row>
    <row r="1802" spans="1:18" x14ac:dyDescent="0.2">
      <c r="A1802" s="104"/>
      <c r="B1802" s="105">
        <f t="shared" si="27"/>
        <v>1786</v>
      </c>
      <c r="C1802" s="106" t="s">
        <v>1824</v>
      </c>
      <c r="D1802" s="107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108" t="s">
        <v>44</v>
      </c>
      <c r="F1802" s="109">
        <v>0</v>
      </c>
      <c r="G1802" s="110">
        <f>VLOOKUP(C1802,'[8]Resumen Peso'!$B$1:$D$65536,3,0)*$C$14</f>
        <v>12483.32994212964</v>
      </c>
      <c r="H1802" s="117"/>
      <c r="I1802" s="112"/>
      <c r="J1802" s="113">
        <f>+VLOOKUP(C1802,'[8]Resumen Peso'!$B$1:$D$65536,3,0)</f>
        <v>7750.7658588857184</v>
      </c>
      <c r="N1802" s="83"/>
      <c r="O1802" s="83"/>
      <c r="P1802" s="83"/>
      <c r="Q1802" s="83"/>
      <c r="R1802" s="83"/>
    </row>
    <row r="1803" spans="1:18" x14ac:dyDescent="0.2">
      <c r="A1803" s="104"/>
      <c r="B1803" s="105">
        <f t="shared" si="27"/>
        <v>1787</v>
      </c>
      <c r="C1803" s="106" t="s">
        <v>1825</v>
      </c>
      <c r="D1803" s="107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108" t="s">
        <v>44</v>
      </c>
      <c r="F1803" s="109">
        <v>0</v>
      </c>
      <c r="G1803" s="110">
        <f>VLOOKUP(C1803,'[8]Resumen Peso'!$B$1:$D$65536,3,0)*$C$14</f>
        <v>13811.083721561323</v>
      </c>
      <c r="H1803" s="117"/>
      <c r="I1803" s="112"/>
      <c r="J1803" s="113">
        <f>+VLOOKUP(C1803,'[8]Resumen Peso'!$B$1:$D$65536,3,0)</f>
        <v>8575.1539596835992</v>
      </c>
      <c r="N1803" s="83"/>
      <c r="O1803" s="83"/>
      <c r="P1803" s="83"/>
      <c r="Q1803" s="83"/>
      <c r="R1803" s="83"/>
    </row>
    <row r="1804" spans="1:18" x14ac:dyDescent="0.2">
      <c r="A1804" s="104"/>
      <c r="B1804" s="105">
        <f t="shared" si="27"/>
        <v>1788</v>
      </c>
      <c r="C1804" s="106" t="s">
        <v>1826</v>
      </c>
      <c r="D1804" s="107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108" t="s">
        <v>44</v>
      </c>
      <c r="F1804" s="109">
        <v>0</v>
      </c>
      <c r="G1804" s="110">
        <f>VLOOKUP(C1804,'[8]Resumen Peso'!$B$1:$D$65536,3,0)*$C$14</f>
        <v>15379.825970558264</v>
      </c>
      <c r="H1804" s="117"/>
      <c r="I1804" s="112"/>
      <c r="J1804" s="113">
        <f>+VLOOKUP(C1804,'[8]Resumen Peso'!$B$1:$D$65536,3,0)</f>
        <v>9549.1692201376372</v>
      </c>
      <c r="N1804" s="83"/>
      <c r="O1804" s="83"/>
      <c r="P1804" s="83"/>
      <c r="Q1804" s="83"/>
      <c r="R1804" s="83"/>
    </row>
    <row r="1805" spans="1:18" x14ac:dyDescent="0.2">
      <c r="A1805" s="104"/>
      <c r="B1805" s="105">
        <f t="shared" si="27"/>
        <v>1789</v>
      </c>
      <c r="C1805" s="106" t="s">
        <v>1827</v>
      </c>
      <c r="D1805" s="107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108" t="s">
        <v>44</v>
      </c>
      <c r="F1805" s="109">
        <v>0</v>
      </c>
      <c r="G1805" s="110">
        <f>VLOOKUP(C1805,'[8]Resumen Peso'!$B$1:$D$65536,3,0)*$C$14</f>
        <v>17225.405087025258</v>
      </c>
      <c r="H1805" s="117"/>
      <c r="I1805" s="112"/>
      <c r="J1805" s="113">
        <f>+VLOOKUP(C1805,'[8]Resumen Peso'!$B$1:$D$65536,3,0)</f>
        <v>10695.069526554154</v>
      </c>
      <c r="N1805" s="83"/>
      <c r="O1805" s="83"/>
      <c r="P1805" s="83"/>
      <c r="Q1805" s="83"/>
      <c r="R1805" s="83"/>
    </row>
    <row r="1806" spans="1:18" x14ac:dyDescent="0.2">
      <c r="A1806" s="104"/>
      <c r="B1806" s="105">
        <f t="shared" si="27"/>
        <v>1790</v>
      </c>
      <c r="C1806" s="106" t="s">
        <v>1828</v>
      </c>
      <c r="D1806" s="107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108" t="s">
        <v>44</v>
      </c>
      <c r="F1806" s="109">
        <v>0</v>
      </c>
      <c r="G1806" s="110">
        <f>VLOOKUP(C1806,'[8]Resumen Peso'!$B$1:$D$65536,3,0)*$C$14</f>
        <v>17782.662321416494</v>
      </c>
      <c r="H1806" s="117"/>
      <c r="I1806" s="112"/>
      <c r="J1806" s="113">
        <f>+VLOOKUP(C1806,'[8]Resumen Peso'!$B$1:$D$65536,3,0)</f>
        <v>11041.064574907401</v>
      </c>
      <c r="N1806" s="83"/>
      <c r="O1806" s="83"/>
      <c r="P1806" s="83"/>
      <c r="Q1806" s="83"/>
      <c r="R1806" s="83"/>
    </row>
    <row r="1807" spans="1:18" x14ac:dyDescent="0.2">
      <c r="A1807" s="104"/>
      <c r="B1807" s="105">
        <f t="shared" si="27"/>
        <v>1791</v>
      </c>
      <c r="C1807" s="106" t="s">
        <v>1829</v>
      </c>
      <c r="D1807" s="107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108" t="s">
        <v>44</v>
      </c>
      <c r="F1807" s="109">
        <v>0</v>
      </c>
      <c r="G1807" s="110">
        <f>VLOOKUP(C1807,'[8]Resumen Peso'!$B$1:$D$65536,3,0)*$C$14</f>
        <v>19824.595676049601</v>
      </c>
      <c r="H1807" s="117"/>
      <c r="I1807" s="112"/>
      <c r="J1807" s="113">
        <f>+VLOOKUP(C1807,'[8]Resumen Peso'!$B$1:$D$65536,3,0)</f>
        <v>12308.879124757414</v>
      </c>
      <c r="N1807" s="83"/>
      <c r="O1807" s="83"/>
      <c r="P1807" s="83"/>
      <c r="Q1807" s="83"/>
      <c r="R1807" s="83"/>
    </row>
    <row r="1808" spans="1:18" x14ac:dyDescent="0.2">
      <c r="A1808" s="104"/>
      <c r="B1808" s="105">
        <f t="shared" si="27"/>
        <v>1792</v>
      </c>
      <c r="C1808" s="106" t="s">
        <v>1830</v>
      </c>
      <c r="D1808" s="107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108" t="s">
        <v>44</v>
      </c>
      <c r="F1808" s="109">
        <v>0</v>
      </c>
      <c r="G1808" s="110">
        <f>VLOOKUP(C1808,'[8]Resumen Peso'!$B$1:$D$65536,3,0)*$C$14</f>
        <v>21866.529030682708</v>
      </c>
      <c r="H1808" s="117"/>
      <c r="I1808" s="112"/>
      <c r="J1808" s="113">
        <f>+VLOOKUP(C1808,'[8]Resumen Peso'!$B$1:$D$65536,3,0)</f>
        <v>13576.693674607426</v>
      </c>
      <c r="N1808" s="83"/>
      <c r="O1808" s="83"/>
      <c r="P1808" s="83"/>
      <c r="Q1808" s="83"/>
      <c r="R1808" s="83"/>
    </row>
    <row r="1809" spans="1:18" x14ac:dyDescent="0.2">
      <c r="A1809" s="104"/>
      <c r="B1809" s="105">
        <f t="shared" si="27"/>
        <v>1793</v>
      </c>
      <c r="C1809" s="106" t="s">
        <v>1831</v>
      </c>
      <c r="D1809" s="107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108" t="s">
        <v>44</v>
      </c>
      <c r="F1809" s="109">
        <v>0</v>
      </c>
      <c r="G1809" s="110">
        <f>VLOOKUP(C1809,'[8]Resumen Peso'!$B$1:$D$65536,3,0)*$C$14</f>
        <v>4862.5757779135738</v>
      </c>
      <c r="H1809" s="117"/>
      <c r="I1809" s="112"/>
      <c r="J1809" s="113">
        <f>+VLOOKUP(C1809,'[8]Resumen Peso'!$B$1:$D$65536,3,0)</f>
        <v>3019.121220092301</v>
      </c>
      <c r="N1809" s="83"/>
      <c r="O1809" s="83"/>
      <c r="P1809" s="83"/>
      <c r="Q1809" s="83"/>
      <c r="R1809" s="83"/>
    </row>
    <row r="1810" spans="1:18" x14ac:dyDescent="0.2">
      <c r="A1810" s="104"/>
      <c r="B1810" s="105">
        <f t="shared" ref="B1810:B1873" si="28">1+B1809</f>
        <v>1794</v>
      </c>
      <c r="C1810" s="106" t="s">
        <v>1832</v>
      </c>
      <c r="D1810" s="107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108" t="s">
        <v>44</v>
      </c>
      <c r="F1810" s="109">
        <v>0</v>
      </c>
      <c r="G1810" s="110">
        <f>VLOOKUP(C1810,'[8]Resumen Peso'!$B$1:$D$65536,3,0)*$C$14</f>
        <v>5563.4876017569713</v>
      </c>
      <c r="H1810" s="117"/>
      <c r="I1810" s="112"/>
      <c r="J1810" s="113">
        <f>+VLOOKUP(C1810,'[8]Resumen Peso'!$B$1:$D$65536,3,0)</f>
        <v>3454.3098644299298</v>
      </c>
      <c r="N1810" s="83"/>
      <c r="O1810" s="83"/>
      <c r="P1810" s="83"/>
      <c r="Q1810" s="83"/>
      <c r="R1810" s="83"/>
    </row>
    <row r="1811" spans="1:18" x14ac:dyDescent="0.2">
      <c r="A1811" s="104"/>
      <c r="B1811" s="105">
        <f t="shared" si="28"/>
        <v>1795</v>
      </c>
      <c r="C1811" s="106" t="s">
        <v>8</v>
      </c>
      <c r="D1811" s="107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108" t="s">
        <v>44</v>
      </c>
      <c r="F1811" s="109">
        <v>0</v>
      </c>
      <c r="G1811" s="110">
        <f>VLOOKUP(C1811,'[8]Resumen Peso'!$B$1:$D$65536,3,0)*$C$14</f>
        <v>6258.1412843160533</v>
      </c>
      <c r="H1811" s="117"/>
      <c r="I1811" s="112"/>
      <c r="J1811" s="113">
        <f>+VLOOKUP(C1811,'[8]Resumen Peso'!$B$1:$D$65536,3,0)</f>
        <v>3885.6128958716872</v>
      </c>
      <c r="N1811" s="83"/>
      <c r="O1811" s="83"/>
      <c r="P1811" s="83"/>
      <c r="Q1811" s="83"/>
      <c r="R1811" s="83"/>
    </row>
    <row r="1812" spans="1:18" x14ac:dyDescent="0.2">
      <c r="A1812" s="104"/>
      <c r="B1812" s="105">
        <f t="shared" si="28"/>
        <v>1796</v>
      </c>
      <c r="C1812" s="106" t="s">
        <v>1833</v>
      </c>
      <c r="D1812" s="107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108" t="s">
        <v>44</v>
      </c>
      <c r="F1812" s="109">
        <v>0</v>
      </c>
      <c r="G1812" s="110">
        <f>VLOOKUP(C1812,'[8]Resumen Peso'!$B$1:$D$65536,3,0)*$C$14</f>
        <v>6946.5368255908197</v>
      </c>
      <c r="H1812" s="117"/>
      <c r="I1812" s="112"/>
      <c r="J1812" s="113">
        <f>+VLOOKUP(C1812,'[8]Resumen Peso'!$B$1:$D$65536,3,0)</f>
        <v>4313.0303144175732</v>
      </c>
      <c r="N1812" s="83"/>
      <c r="O1812" s="83"/>
      <c r="P1812" s="83"/>
      <c r="Q1812" s="83"/>
      <c r="R1812" s="83"/>
    </row>
    <row r="1813" spans="1:18" x14ac:dyDescent="0.2">
      <c r="A1813" s="104"/>
      <c r="B1813" s="105">
        <f t="shared" si="28"/>
        <v>1797</v>
      </c>
      <c r="C1813" s="106" t="s">
        <v>9</v>
      </c>
      <c r="D1813" s="107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108" t="s">
        <v>44</v>
      </c>
      <c r="F1813" s="109">
        <v>0</v>
      </c>
      <c r="G1813" s="110">
        <f>VLOOKUP(C1813,'[8]Resumen Peso'!$B$1:$D$65536,3,0)*$C$14</f>
        <v>7634.9323668655852</v>
      </c>
      <c r="H1813" s="117"/>
      <c r="I1813" s="112"/>
      <c r="J1813" s="113">
        <f>+VLOOKUP(C1813,'[8]Resumen Peso'!$B$1:$D$65536,3,0)</f>
        <v>4740.4477329634583</v>
      </c>
      <c r="N1813" s="83"/>
      <c r="O1813" s="83"/>
      <c r="P1813" s="83"/>
      <c r="Q1813" s="83"/>
      <c r="R1813" s="83"/>
    </row>
    <row r="1814" spans="1:18" x14ac:dyDescent="0.2">
      <c r="A1814" s="104"/>
      <c r="B1814" s="105">
        <f t="shared" si="28"/>
        <v>1798</v>
      </c>
      <c r="C1814" s="106" t="s">
        <v>1834</v>
      </c>
      <c r="D1814" s="107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108" t="s">
        <v>44</v>
      </c>
      <c r="F1814" s="109">
        <v>0</v>
      </c>
      <c r="G1814" s="110">
        <f>VLOOKUP(C1814,'[8]Resumen Peso'!$B$1:$D$65536,3,0)*$C$14</f>
        <v>8559.3724811021839</v>
      </c>
      <c r="H1814" s="117"/>
      <c r="I1814" s="112"/>
      <c r="J1814" s="113">
        <f>+VLOOKUP(C1814,'[8]Resumen Peso'!$B$1:$D$65536,3,0)</f>
        <v>5314.4226987158318</v>
      </c>
      <c r="N1814" s="83"/>
      <c r="O1814" s="83"/>
      <c r="P1814" s="83"/>
      <c r="Q1814" s="83"/>
      <c r="R1814" s="83"/>
    </row>
    <row r="1815" spans="1:18" x14ac:dyDescent="0.2">
      <c r="A1815" s="104"/>
      <c r="B1815" s="105">
        <f t="shared" si="28"/>
        <v>1799</v>
      </c>
      <c r="C1815" s="106" t="s">
        <v>10</v>
      </c>
      <c r="D1815" s="107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108" t="s">
        <v>44</v>
      </c>
      <c r="F1815" s="109">
        <v>0</v>
      </c>
      <c r="G1815" s="110">
        <f>VLOOKUP(C1815,'[8]Resumen Peso'!$B$1:$D$65536,3,0)*$C$14</f>
        <v>9499.8584695917689</v>
      </c>
      <c r="H1815" s="117"/>
      <c r="I1815" s="112"/>
      <c r="J1815" s="113">
        <f>+VLOOKUP(C1815,'[8]Resumen Peso'!$B$1:$D$65536,3,0)</f>
        <v>5898.3603759332209</v>
      </c>
      <c r="N1815" s="83"/>
      <c r="O1815" s="83"/>
      <c r="P1815" s="83"/>
      <c r="Q1815" s="83"/>
      <c r="R1815" s="83"/>
    </row>
    <row r="1816" spans="1:18" x14ac:dyDescent="0.2">
      <c r="A1816" s="104"/>
      <c r="B1816" s="105">
        <f t="shared" si="28"/>
        <v>1800</v>
      </c>
      <c r="C1816" s="106" t="s">
        <v>1835</v>
      </c>
      <c r="D1816" s="107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108" t="s">
        <v>44</v>
      </c>
      <c r="F1816" s="109">
        <v>0</v>
      </c>
      <c r="G1816" s="110">
        <f>VLOOKUP(C1816,'[8]Resumen Peso'!$B$1:$D$65536,3,0)*$C$14</f>
        <v>10440.344458081354</v>
      </c>
      <c r="H1816" s="117"/>
      <c r="I1816" s="112"/>
      <c r="J1816" s="113">
        <f>+VLOOKUP(C1816,'[8]Resumen Peso'!$B$1:$D$65536,3,0)</f>
        <v>6482.29805315061</v>
      </c>
      <c r="N1816" s="83"/>
      <c r="O1816" s="83"/>
      <c r="P1816" s="83"/>
      <c r="Q1816" s="83"/>
      <c r="R1816" s="83"/>
    </row>
    <row r="1817" spans="1:18" x14ac:dyDescent="0.2">
      <c r="A1817" s="104"/>
      <c r="B1817" s="105">
        <f t="shared" si="28"/>
        <v>1801</v>
      </c>
      <c r="C1817" s="106" t="s">
        <v>1836</v>
      </c>
      <c r="D1817" s="107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108" t="s">
        <v>44</v>
      </c>
      <c r="F1817" s="109">
        <v>0</v>
      </c>
      <c r="G1817" s="110">
        <f>VLOOKUP(C1817,'[8]Resumen Peso'!$B$1:$D$65536,3,0)*$C$14</f>
        <v>11550.801914308877</v>
      </c>
      <c r="H1817" s="117"/>
      <c r="I1817" s="112"/>
      <c r="J1817" s="113">
        <f>+VLOOKUP(C1817,'[8]Resumen Peso'!$B$1:$D$65536,3,0)</f>
        <v>7171.7691942141964</v>
      </c>
      <c r="N1817" s="83"/>
      <c r="O1817" s="83"/>
      <c r="P1817" s="83"/>
      <c r="Q1817" s="83"/>
      <c r="R1817" s="83"/>
    </row>
    <row r="1818" spans="1:18" x14ac:dyDescent="0.2">
      <c r="A1818" s="104"/>
      <c r="B1818" s="105">
        <f t="shared" si="28"/>
        <v>1802</v>
      </c>
      <c r="C1818" s="106" t="s">
        <v>1837</v>
      </c>
      <c r="D1818" s="107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108" t="s">
        <v>44</v>
      </c>
      <c r="F1818" s="109">
        <v>0</v>
      </c>
      <c r="G1818" s="110">
        <f>VLOOKUP(C1818,'[8]Resumen Peso'!$B$1:$D$65536,3,0)*$C$14</f>
        <v>12862.808367827256</v>
      </c>
      <c r="H1818" s="117"/>
      <c r="I1818" s="112"/>
      <c r="J1818" s="113">
        <f>+VLOOKUP(C1818,'[8]Resumen Peso'!$B$1:$D$65536,3,0)</f>
        <v>7986.3799490135816</v>
      </c>
      <c r="N1818" s="83"/>
      <c r="O1818" s="83"/>
      <c r="P1818" s="83"/>
      <c r="Q1818" s="83"/>
      <c r="R1818" s="83"/>
    </row>
    <row r="1819" spans="1:18" x14ac:dyDescent="0.2">
      <c r="A1819" s="104"/>
      <c r="B1819" s="105">
        <f t="shared" si="28"/>
        <v>1803</v>
      </c>
      <c r="C1819" s="106" t="s">
        <v>11</v>
      </c>
      <c r="D1819" s="107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108" t="s">
        <v>44</v>
      </c>
      <c r="F1819" s="109">
        <v>0</v>
      </c>
      <c r="G1819" s="110">
        <f>VLOOKUP(C1819,'[8]Resumen Peso'!$B$1:$D$65536,3,0)*$C$14</f>
        <v>14406.345371966529</v>
      </c>
      <c r="H1819" s="117"/>
      <c r="I1819" s="112"/>
      <c r="J1819" s="113">
        <f>+VLOOKUP(C1819,'[8]Resumen Peso'!$B$1:$D$65536,3,0)</f>
        <v>8944.7455428952126</v>
      </c>
      <c r="N1819" s="83"/>
      <c r="O1819" s="83"/>
      <c r="P1819" s="83"/>
      <c r="Q1819" s="83"/>
      <c r="R1819" s="83"/>
    </row>
    <row r="1820" spans="1:18" x14ac:dyDescent="0.2">
      <c r="A1820" s="104"/>
      <c r="B1820" s="105">
        <f t="shared" si="28"/>
        <v>1804</v>
      </c>
      <c r="C1820" s="106" t="s">
        <v>1838</v>
      </c>
      <c r="D1820" s="107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108" t="s">
        <v>44</v>
      </c>
      <c r="F1820" s="109">
        <v>0</v>
      </c>
      <c r="G1820" s="110">
        <f>VLOOKUP(C1820,'[8]Resumen Peso'!$B$1:$D$65536,3,0)*$C$14</f>
        <v>14872.403507558009</v>
      </c>
      <c r="H1820" s="117"/>
      <c r="I1820" s="112"/>
      <c r="J1820" s="113">
        <f>+VLOOKUP(C1820,'[8]Resumen Peso'!$B$1:$D$65536,3,0)</f>
        <v>9234.1160475878187</v>
      </c>
      <c r="N1820" s="83"/>
      <c r="O1820" s="83"/>
      <c r="P1820" s="83"/>
      <c r="Q1820" s="83"/>
      <c r="R1820" s="83"/>
    </row>
    <row r="1821" spans="1:18" x14ac:dyDescent="0.2">
      <c r="A1821" s="104"/>
      <c r="B1821" s="105">
        <f t="shared" si="28"/>
        <v>1805</v>
      </c>
      <c r="C1821" s="106" t="s">
        <v>12</v>
      </c>
      <c r="D1821" s="107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108" t="s">
        <v>44</v>
      </c>
      <c r="F1821" s="109">
        <v>0</v>
      </c>
      <c r="G1821" s="110">
        <f>VLOOKUP(C1821,'[8]Resumen Peso'!$B$1:$D$65536,3,0)*$C$14</f>
        <v>16580.159986129333</v>
      </c>
      <c r="H1821" s="117"/>
      <c r="I1821" s="112"/>
      <c r="J1821" s="113">
        <f>+VLOOKUP(C1821,'[8]Resumen Peso'!$B$1:$D$65536,3,0)</f>
        <v>10294.443754278505</v>
      </c>
      <c r="N1821" s="83"/>
      <c r="O1821" s="83"/>
      <c r="P1821" s="83"/>
      <c r="Q1821" s="83"/>
      <c r="R1821" s="83"/>
    </row>
    <row r="1822" spans="1:18" x14ac:dyDescent="0.2">
      <c r="A1822" s="104"/>
      <c r="B1822" s="105">
        <f t="shared" si="28"/>
        <v>1806</v>
      </c>
      <c r="C1822" s="106" t="s">
        <v>13</v>
      </c>
      <c r="D1822" s="107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108" t="s">
        <v>44</v>
      </c>
      <c r="F1822" s="109">
        <v>0</v>
      </c>
      <c r="G1822" s="110">
        <f>VLOOKUP(C1822,'[8]Resumen Peso'!$B$1:$D$65536,3,0)*$C$14</f>
        <v>18287.916464700655</v>
      </c>
      <c r="H1822" s="117"/>
      <c r="I1822" s="112"/>
      <c r="J1822" s="113">
        <f>+VLOOKUP(C1822,'[8]Resumen Peso'!$B$1:$D$65536,3,0)</f>
        <v>11354.771460969192</v>
      </c>
      <c r="N1822" s="83"/>
      <c r="O1822" s="83"/>
      <c r="P1822" s="83"/>
      <c r="Q1822" s="83"/>
      <c r="R1822" s="83"/>
    </row>
    <row r="1823" spans="1:18" x14ac:dyDescent="0.2">
      <c r="A1823" s="104"/>
      <c r="B1823" s="105">
        <f t="shared" si="28"/>
        <v>1807</v>
      </c>
      <c r="C1823" s="106" t="s">
        <v>1839</v>
      </c>
      <c r="D1823" s="107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108" t="s">
        <v>44</v>
      </c>
      <c r="F1823" s="109">
        <v>0</v>
      </c>
      <c r="G1823" s="110">
        <f>VLOOKUP(C1823,'[8]Resumen Peso'!$B$1:$D$65536,3,0)*$C$14</f>
        <v>4696.4528948250208</v>
      </c>
      <c r="H1823" s="117"/>
      <c r="I1823" s="112"/>
      <c r="J1823" s="113">
        <f>+VLOOKUP(C1823,'[8]Resumen Peso'!$B$1:$D$65536,3,0)</f>
        <v>2915.977301234801</v>
      </c>
      <c r="N1823" s="83"/>
      <c r="O1823" s="83"/>
      <c r="P1823" s="83"/>
      <c r="Q1823" s="83"/>
      <c r="R1823" s="83"/>
    </row>
    <row r="1824" spans="1:18" x14ac:dyDescent="0.2">
      <c r="A1824" s="104"/>
      <c r="B1824" s="105">
        <f t="shared" si="28"/>
        <v>1808</v>
      </c>
      <c r="C1824" s="106" t="s">
        <v>1840</v>
      </c>
      <c r="D1824" s="107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108" t="s">
        <v>44</v>
      </c>
      <c r="F1824" s="109">
        <v>0</v>
      </c>
      <c r="G1824" s="110">
        <f>VLOOKUP(C1824,'[8]Resumen Peso'!$B$1:$D$65536,3,0)*$C$14</f>
        <v>5373.4190778628608</v>
      </c>
      <c r="H1824" s="117"/>
      <c r="I1824" s="112"/>
      <c r="J1824" s="113">
        <f>+VLOOKUP(C1824,'[8]Resumen Peso'!$B$1:$D$65536,3,0)</f>
        <v>3336.2983536650422</v>
      </c>
      <c r="N1824" s="83"/>
      <c r="O1824" s="83"/>
      <c r="P1824" s="83"/>
      <c r="Q1824" s="83"/>
      <c r="R1824" s="83"/>
    </row>
    <row r="1825" spans="1:18" x14ac:dyDescent="0.2">
      <c r="A1825" s="104"/>
      <c r="B1825" s="105">
        <f t="shared" si="28"/>
        <v>1809</v>
      </c>
      <c r="C1825" s="106" t="s">
        <v>1841</v>
      </c>
      <c r="D1825" s="107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108" t="s">
        <v>44</v>
      </c>
      <c r="F1825" s="109">
        <v>0</v>
      </c>
      <c r="G1825" s="110">
        <f>VLOOKUP(C1825,'[8]Resumen Peso'!$B$1:$D$65536,3,0)*$C$14</f>
        <v>6044.3409199807211</v>
      </c>
      <c r="H1825" s="117"/>
      <c r="I1825" s="112"/>
      <c r="J1825" s="113">
        <f>+VLOOKUP(C1825,'[8]Resumen Peso'!$B$1:$D$65536,3,0)</f>
        <v>3752.8665395557282</v>
      </c>
      <c r="N1825" s="83"/>
      <c r="O1825" s="83"/>
      <c r="P1825" s="83"/>
      <c r="Q1825" s="83"/>
      <c r="R1825" s="83"/>
    </row>
    <row r="1826" spans="1:18" x14ac:dyDescent="0.2">
      <c r="A1826" s="104"/>
      <c r="B1826" s="105">
        <f t="shared" si="28"/>
        <v>1810</v>
      </c>
      <c r="C1826" s="106" t="s">
        <v>1842</v>
      </c>
      <c r="D1826" s="107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108" t="s">
        <v>44</v>
      </c>
      <c r="F1826" s="109">
        <v>0</v>
      </c>
      <c r="G1826" s="110">
        <f>VLOOKUP(C1826,'[8]Resumen Peso'!$B$1:$D$65536,3,0)*$C$14</f>
        <v>6709.2184211786016</v>
      </c>
      <c r="H1826" s="117"/>
      <c r="I1826" s="112"/>
      <c r="J1826" s="113">
        <f>+VLOOKUP(C1826,'[8]Resumen Peso'!$B$1:$D$65536,3,0)</f>
        <v>4165.6818589068589</v>
      </c>
      <c r="N1826" s="83"/>
      <c r="O1826" s="83"/>
      <c r="P1826" s="83"/>
      <c r="Q1826" s="83"/>
      <c r="R1826" s="83"/>
    </row>
    <row r="1827" spans="1:18" x14ac:dyDescent="0.2">
      <c r="A1827" s="104"/>
      <c r="B1827" s="105">
        <f t="shared" si="28"/>
        <v>1811</v>
      </c>
      <c r="C1827" s="106" t="s">
        <v>1843</v>
      </c>
      <c r="D1827" s="107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108" t="s">
        <v>44</v>
      </c>
      <c r="F1827" s="109">
        <v>0</v>
      </c>
      <c r="G1827" s="110">
        <f>VLOOKUP(C1827,'[8]Resumen Peso'!$B$1:$D$65536,3,0)*$C$14</f>
        <v>7374.0959223764803</v>
      </c>
      <c r="H1827" s="117"/>
      <c r="I1827" s="112"/>
      <c r="J1827" s="113">
        <f>+VLOOKUP(C1827,'[8]Resumen Peso'!$B$1:$D$65536,3,0)</f>
        <v>4578.4971782579887</v>
      </c>
      <c r="N1827" s="83"/>
      <c r="O1827" s="83"/>
      <c r="P1827" s="83"/>
      <c r="Q1827" s="83"/>
      <c r="R1827" s="83"/>
    </row>
    <row r="1828" spans="1:18" x14ac:dyDescent="0.2">
      <c r="A1828" s="104"/>
      <c r="B1828" s="105">
        <f t="shared" si="28"/>
        <v>1812</v>
      </c>
      <c r="C1828" s="106" t="s">
        <v>1844</v>
      </c>
      <c r="D1828" s="107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108" t="s">
        <v>44</v>
      </c>
      <c r="F1828" s="109">
        <v>0</v>
      </c>
      <c r="G1828" s="110">
        <f>VLOOKUP(C1828,'[8]Resumen Peso'!$B$1:$D$65536,3,0)*$C$14</f>
        <v>8266.9538743941939</v>
      </c>
      <c r="H1828" s="117"/>
      <c r="I1828" s="112"/>
      <c r="J1828" s="113">
        <f>+VLOOKUP(C1828,'[8]Resumen Peso'!$B$1:$D$65536,3,0)</f>
        <v>5132.863117748082</v>
      </c>
      <c r="N1828" s="83"/>
      <c r="O1828" s="83"/>
      <c r="P1828" s="83"/>
      <c r="Q1828" s="83"/>
      <c r="R1828" s="83"/>
    </row>
    <row r="1829" spans="1:18" x14ac:dyDescent="0.2">
      <c r="A1829" s="104"/>
      <c r="B1829" s="105">
        <f t="shared" si="28"/>
        <v>1813</v>
      </c>
      <c r="C1829" s="106" t="s">
        <v>1845</v>
      </c>
      <c r="D1829" s="107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108" t="s">
        <v>44</v>
      </c>
      <c r="F1829" s="109">
        <v>0</v>
      </c>
      <c r="G1829" s="110">
        <f>VLOOKUP(C1829,'[8]Resumen Peso'!$B$1:$D$65536,3,0)*$C$14</f>
        <v>9175.309516530735</v>
      </c>
      <c r="H1829" s="117"/>
      <c r="I1829" s="112"/>
      <c r="J1829" s="113">
        <f>+VLOOKUP(C1829,'[8]Resumen Peso'!$B$1:$D$65536,3,0)</f>
        <v>5696.8514070455958</v>
      </c>
      <c r="N1829" s="83"/>
      <c r="O1829" s="83"/>
      <c r="P1829" s="83"/>
      <c r="Q1829" s="83"/>
      <c r="R1829" s="83"/>
    </row>
    <row r="1830" spans="1:18" x14ac:dyDescent="0.2">
      <c r="A1830" s="104"/>
      <c r="B1830" s="105">
        <f t="shared" si="28"/>
        <v>1814</v>
      </c>
      <c r="C1830" s="106" t="s">
        <v>1846</v>
      </c>
      <c r="D1830" s="107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108" t="s">
        <v>44</v>
      </c>
      <c r="F1830" s="109">
        <v>0</v>
      </c>
      <c r="G1830" s="110">
        <f>VLOOKUP(C1830,'[8]Resumen Peso'!$B$1:$D$65536,3,0)*$C$14</f>
        <v>10083.665158667278</v>
      </c>
      <c r="H1830" s="117"/>
      <c r="I1830" s="112"/>
      <c r="J1830" s="113">
        <f>+VLOOKUP(C1830,'[8]Resumen Peso'!$B$1:$D$65536,3,0)</f>
        <v>6260.8396963431096</v>
      </c>
      <c r="N1830" s="83"/>
      <c r="O1830" s="83"/>
      <c r="P1830" s="83"/>
      <c r="Q1830" s="83"/>
      <c r="R1830" s="83"/>
    </row>
    <row r="1831" spans="1:18" x14ac:dyDescent="0.2">
      <c r="A1831" s="104"/>
      <c r="B1831" s="105">
        <f t="shared" si="28"/>
        <v>1815</v>
      </c>
      <c r="C1831" s="106" t="s">
        <v>1847</v>
      </c>
      <c r="D1831" s="107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108" t="s">
        <v>44</v>
      </c>
      <c r="F1831" s="109">
        <v>0</v>
      </c>
      <c r="G1831" s="110">
        <f>VLOOKUP(C1831,'[8]Resumen Peso'!$B$1:$D$65536,3,0)*$C$14</f>
        <v>11156.18543867359</v>
      </c>
      <c r="H1831" s="117"/>
      <c r="I1831" s="112"/>
      <c r="J1831" s="113">
        <f>+VLOOKUP(C1831,'[8]Resumen Peso'!$B$1:$D$65536,3,0)</f>
        <v>6926.7560510154844</v>
      </c>
      <c r="N1831" s="83"/>
      <c r="O1831" s="83"/>
      <c r="P1831" s="83"/>
      <c r="Q1831" s="83"/>
      <c r="R1831" s="83"/>
    </row>
    <row r="1832" spans="1:18" x14ac:dyDescent="0.2">
      <c r="A1832" s="104"/>
      <c r="B1832" s="105">
        <f t="shared" si="28"/>
        <v>1816</v>
      </c>
      <c r="C1832" s="106" t="s">
        <v>1848</v>
      </c>
      <c r="D1832" s="107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108" t="s">
        <v>44</v>
      </c>
      <c r="F1832" s="109">
        <v>0</v>
      </c>
      <c r="G1832" s="110">
        <f>VLOOKUP(C1832,'[8]Resumen Peso'!$B$1:$D$65536,3,0)*$C$14</f>
        <v>12423.369085382617</v>
      </c>
      <c r="H1832" s="117"/>
      <c r="I1832" s="112"/>
      <c r="J1832" s="113">
        <f>+VLOOKUP(C1832,'[8]Resumen Peso'!$B$1:$D$65536,3,0)</f>
        <v>7713.5368051397372</v>
      </c>
      <c r="N1832" s="83"/>
      <c r="O1832" s="83"/>
      <c r="P1832" s="83"/>
      <c r="Q1832" s="83"/>
      <c r="R1832" s="83"/>
    </row>
    <row r="1833" spans="1:18" x14ac:dyDescent="0.2">
      <c r="A1833" s="104"/>
      <c r="B1833" s="105">
        <f t="shared" si="28"/>
        <v>1817</v>
      </c>
      <c r="C1833" s="106" t="s">
        <v>1849</v>
      </c>
      <c r="D1833" s="107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108" t="s">
        <v>44</v>
      </c>
      <c r="F1833" s="109">
        <v>0</v>
      </c>
      <c r="G1833" s="110">
        <f>VLOOKUP(C1833,'[8]Resumen Peso'!$B$1:$D$65536,3,0)*$C$14</f>
        <v>13914.173375628534</v>
      </c>
      <c r="H1833" s="117"/>
      <c r="I1833" s="112"/>
      <c r="J1833" s="113">
        <f>+VLOOKUP(C1833,'[8]Resumen Peso'!$B$1:$D$65536,3,0)</f>
        <v>8639.1612217565071</v>
      </c>
      <c r="N1833" s="83"/>
      <c r="O1833" s="83"/>
      <c r="P1833" s="83"/>
      <c r="Q1833" s="83"/>
      <c r="R1833" s="83"/>
    </row>
    <row r="1834" spans="1:18" x14ac:dyDescent="0.2">
      <c r="A1834" s="104"/>
      <c r="B1834" s="105">
        <f t="shared" si="28"/>
        <v>1818</v>
      </c>
      <c r="C1834" s="106" t="s">
        <v>1850</v>
      </c>
      <c r="D1834" s="107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108" t="s">
        <v>44</v>
      </c>
      <c r="F1834" s="109">
        <v>0</v>
      </c>
      <c r="G1834" s="110">
        <f>VLOOKUP(C1834,'[8]Resumen Peso'!$B$1:$D$65536,3,0)*$C$14</f>
        <v>14364.309307699199</v>
      </c>
      <c r="H1834" s="117"/>
      <c r="I1834" s="112"/>
      <c r="J1834" s="113">
        <f>+VLOOKUP(C1834,'[8]Resumen Peso'!$B$1:$D$65536,3,0)</f>
        <v>8918.6458008171339</v>
      </c>
      <c r="N1834" s="83"/>
      <c r="O1834" s="83"/>
      <c r="P1834" s="83"/>
      <c r="Q1834" s="83"/>
      <c r="R1834" s="83"/>
    </row>
    <row r="1835" spans="1:18" x14ac:dyDescent="0.2">
      <c r="A1835" s="104"/>
      <c r="B1835" s="105">
        <f t="shared" si="28"/>
        <v>1819</v>
      </c>
      <c r="C1835" s="106" t="s">
        <v>1851</v>
      </c>
      <c r="D1835" s="107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108" t="s">
        <v>44</v>
      </c>
      <c r="F1835" s="109">
        <v>0</v>
      </c>
      <c r="G1835" s="110">
        <f>VLOOKUP(C1835,'[8]Resumen Peso'!$B$1:$D$65536,3,0)*$C$14</f>
        <v>16013.722751058192</v>
      </c>
      <c r="H1835" s="117"/>
      <c r="I1835" s="112"/>
      <c r="J1835" s="113">
        <f>+VLOOKUP(C1835,'[8]Resumen Peso'!$B$1:$D$65536,3,0)</f>
        <v>9942.7489418251207</v>
      </c>
      <c r="N1835" s="83"/>
      <c r="O1835" s="83"/>
      <c r="P1835" s="83"/>
      <c r="Q1835" s="83"/>
      <c r="R1835" s="83"/>
    </row>
    <row r="1836" spans="1:18" x14ac:dyDescent="0.2">
      <c r="A1836" s="104"/>
      <c r="B1836" s="105">
        <f t="shared" si="28"/>
        <v>1820</v>
      </c>
      <c r="C1836" s="106" t="s">
        <v>1852</v>
      </c>
      <c r="D1836" s="107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108" t="s">
        <v>44</v>
      </c>
      <c r="F1836" s="109">
        <v>0</v>
      </c>
      <c r="G1836" s="110">
        <f>VLOOKUP(C1836,'[8]Resumen Peso'!$B$1:$D$65536,3,0)*$C$14</f>
        <v>17663.136194417184</v>
      </c>
      <c r="H1836" s="117"/>
      <c r="I1836" s="112"/>
      <c r="J1836" s="113">
        <f>+VLOOKUP(C1836,'[8]Resumen Peso'!$B$1:$D$65536,3,0)</f>
        <v>10966.852082833107</v>
      </c>
      <c r="N1836" s="83"/>
      <c r="O1836" s="83"/>
      <c r="P1836" s="83"/>
      <c r="Q1836" s="83"/>
      <c r="R1836" s="83"/>
    </row>
    <row r="1837" spans="1:18" x14ac:dyDescent="0.2">
      <c r="A1837" s="104"/>
      <c r="B1837" s="105">
        <f t="shared" si="28"/>
        <v>1821</v>
      </c>
      <c r="C1837" s="106" t="s">
        <v>1853</v>
      </c>
      <c r="D1837" s="107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108" t="s">
        <v>44</v>
      </c>
      <c r="F1837" s="109">
        <v>0</v>
      </c>
      <c r="G1837" s="110">
        <f>VLOOKUP(C1837,'[8]Resumen Peso'!$B$1:$D$65536,3,0)*$C$14</f>
        <v>4811.7393102935303</v>
      </c>
      <c r="H1837" s="117"/>
      <c r="I1837" s="112"/>
      <c r="J1837" s="113">
        <f>+VLOOKUP(C1837,'[8]Resumen Peso'!$B$1:$D$65536,3,0)</f>
        <v>2987.5574018288735</v>
      </c>
      <c r="N1837" s="83"/>
      <c r="O1837" s="83"/>
      <c r="P1837" s="83"/>
      <c r="Q1837" s="83"/>
      <c r="R1837" s="83"/>
    </row>
    <row r="1838" spans="1:18" x14ac:dyDescent="0.2">
      <c r="A1838" s="104"/>
      <c r="B1838" s="105">
        <f t="shared" si="28"/>
        <v>1822</v>
      </c>
      <c r="C1838" s="106" t="s">
        <v>1854</v>
      </c>
      <c r="D1838" s="107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108" t="s">
        <v>44</v>
      </c>
      <c r="F1838" s="109">
        <v>0</v>
      </c>
      <c r="G1838" s="110">
        <f>VLOOKUP(C1838,'[8]Resumen Peso'!$B$1:$D$65536,3,0)*$C$14</f>
        <v>5505.3233550205259</v>
      </c>
      <c r="H1838" s="117"/>
      <c r="I1838" s="112"/>
      <c r="J1838" s="113">
        <f>+VLOOKUP(C1838,'[8]Resumen Peso'!$B$1:$D$65536,3,0)</f>
        <v>3418.1963065969994</v>
      </c>
      <c r="N1838" s="83"/>
      <c r="O1838" s="83"/>
      <c r="P1838" s="83"/>
      <c r="Q1838" s="83"/>
      <c r="R1838" s="83"/>
    </row>
    <row r="1839" spans="1:18" x14ac:dyDescent="0.2">
      <c r="A1839" s="104"/>
      <c r="B1839" s="105">
        <f t="shared" si="28"/>
        <v>1823</v>
      </c>
      <c r="C1839" s="106" t="s">
        <v>1855</v>
      </c>
      <c r="D1839" s="107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108" t="s">
        <v>44</v>
      </c>
      <c r="F1839" s="109">
        <v>0</v>
      </c>
      <c r="G1839" s="110">
        <f>VLOOKUP(C1839,'[8]Resumen Peso'!$B$1:$D$65536,3,0)*$C$14</f>
        <v>6192.7146850624586</v>
      </c>
      <c r="H1839" s="117"/>
      <c r="I1839" s="112"/>
      <c r="J1839" s="113">
        <f>+VLOOKUP(C1839,'[8]Resumen Peso'!$B$1:$D$65536,3,0)</f>
        <v>3844.9902211439812</v>
      </c>
      <c r="N1839" s="83"/>
      <c r="O1839" s="83"/>
      <c r="P1839" s="83"/>
      <c r="Q1839" s="83"/>
      <c r="R1839" s="83"/>
    </row>
    <row r="1840" spans="1:18" x14ac:dyDescent="0.2">
      <c r="A1840" s="104"/>
      <c r="B1840" s="105">
        <f t="shared" si="28"/>
        <v>1824</v>
      </c>
      <c r="C1840" s="106" t="s">
        <v>1856</v>
      </c>
      <c r="D1840" s="107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108" t="s">
        <v>44</v>
      </c>
      <c r="F1840" s="109">
        <v>0</v>
      </c>
      <c r="G1840" s="110">
        <f>VLOOKUP(C1840,'[8]Resumen Peso'!$B$1:$D$65536,3,0)*$C$14</f>
        <v>6873.91330041933</v>
      </c>
      <c r="H1840" s="117"/>
      <c r="I1840" s="112"/>
      <c r="J1840" s="113">
        <f>+VLOOKUP(C1840,'[8]Resumen Peso'!$B$1:$D$65536,3,0)</f>
        <v>4267.9391454698198</v>
      </c>
      <c r="N1840" s="83"/>
      <c r="O1840" s="83"/>
      <c r="P1840" s="83"/>
      <c r="Q1840" s="83"/>
      <c r="R1840" s="83"/>
    </row>
    <row r="1841" spans="1:18" x14ac:dyDescent="0.2">
      <c r="A1841" s="104"/>
      <c r="B1841" s="105">
        <f t="shared" si="28"/>
        <v>1825</v>
      </c>
      <c r="C1841" s="106" t="s">
        <v>1857</v>
      </c>
      <c r="D1841" s="107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108" t="s">
        <v>44</v>
      </c>
      <c r="F1841" s="109">
        <v>0</v>
      </c>
      <c r="G1841" s="110">
        <f>VLOOKUP(C1841,'[8]Resumen Peso'!$B$1:$D$65536,3,0)*$C$14</f>
        <v>7555.1119157761996</v>
      </c>
      <c r="H1841" s="117"/>
      <c r="I1841" s="112"/>
      <c r="J1841" s="113">
        <f>+VLOOKUP(C1841,'[8]Resumen Peso'!$B$1:$D$65536,3,0)</f>
        <v>4690.8880697956574</v>
      </c>
      <c r="N1841" s="83"/>
      <c r="O1841" s="83"/>
      <c r="P1841" s="83"/>
      <c r="Q1841" s="83"/>
      <c r="R1841" s="83"/>
    </row>
    <row r="1842" spans="1:18" x14ac:dyDescent="0.2">
      <c r="A1842" s="104"/>
      <c r="B1842" s="105">
        <f t="shared" si="28"/>
        <v>1826</v>
      </c>
      <c r="C1842" s="106" t="s">
        <v>1858</v>
      </c>
      <c r="D1842" s="107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108" t="s">
        <v>44</v>
      </c>
      <c r="F1842" s="109">
        <v>0</v>
      </c>
      <c r="G1842" s="110">
        <f>VLOOKUP(C1842,'[8]Resumen Peso'!$B$1:$D$65536,3,0)*$C$14</f>
        <v>8469.8873436242557</v>
      </c>
      <c r="H1842" s="117"/>
      <c r="I1842" s="112"/>
      <c r="J1842" s="113">
        <f>+VLOOKUP(C1842,'[8]Resumen Peso'!$B$1:$D$65536,3,0)</f>
        <v>5258.8623352826035</v>
      </c>
      <c r="N1842" s="83"/>
      <c r="O1842" s="83"/>
      <c r="P1842" s="83"/>
      <c r="Q1842" s="83"/>
      <c r="R1842" s="83"/>
    </row>
    <row r="1843" spans="1:18" x14ac:dyDescent="0.2">
      <c r="A1843" s="104"/>
      <c r="B1843" s="105">
        <f t="shared" si="28"/>
        <v>1827</v>
      </c>
      <c r="C1843" s="106" t="s">
        <v>1859</v>
      </c>
      <c r="D1843" s="107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108" t="s">
        <v>44</v>
      </c>
      <c r="F1843" s="109">
        <v>0</v>
      </c>
      <c r="G1843" s="110">
        <f>VLOOKUP(C1843,'[8]Resumen Peso'!$B$1:$D$65536,3,0)*$C$14</f>
        <v>9400.5408919248111</v>
      </c>
      <c r="H1843" s="117"/>
      <c r="I1843" s="112"/>
      <c r="J1843" s="113">
        <f>+VLOOKUP(C1843,'[8]Resumen Peso'!$B$1:$D$65536,3,0)</f>
        <v>5836.6951556965632</v>
      </c>
      <c r="N1843" s="83"/>
      <c r="O1843" s="83"/>
      <c r="P1843" s="83"/>
      <c r="Q1843" s="83"/>
      <c r="R1843" s="83"/>
    </row>
    <row r="1844" spans="1:18" x14ac:dyDescent="0.2">
      <c r="A1844" s="104"/>
      <c r="B1844" s="105">
        <f t="shared" si="28"/>
        <v>1828</v>
      </c>
      <c r="C1844" s="106" t="s">
        <v>1860</v>
      </c>
      <c r="D1844" s="107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108" t="s">
        <v>44</v>
      </c>
      <c r="F1844" s="109">
        <v>0</v>
      </c>
      <c r="G1844" s="110">
        <f>VLOOKUP(C1844,'[8]Resumen Peso'!$B$1:$D$65536,3,0)*$C$14</f>
        <v>10331.194440225367</v>
      </c>
      <c r="H1844" s="117"/>
      <c r="I1844" s="112"/>
      <c r="J1844" s="113">
        <f>+VLOOKUP(C1844,'[8]Resumen Peso'!$B$1:$D$65536,3,0)</f>
        <v>6414.527976110523</v>
      </c>
      <c r="N1844" s="83"/>
      <c r="O1844" s="83"/>
      <c r="P1844" s="83"/>
      <c r="Q1844" s="83"/>
      <c r="R1844" s="83"/>
    </row>
    <row r="1845" spans="1:18" x14ac:dyDescent="0.2">
      <c r="A1845" s="104"/>
      <c r="B1845" s="105">
        <f t="shared" si="28"/>
        <v>1829</v>
      </c>
      <c r="C1845" s="106" t="s">
        <v>1861</v>
      </c>
      <c r="D1845" s="107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108" t="s">
        <v>44</v>
      </c>
      <c r="F1845" s="109">
        <v>0</v>
      </c>
      <c r="G1845" s="110">
        <f>VLOOKUP(C1845,'[8]Resumen Peso'!$B$1:$D$65536,3,0)*$C$14</f>
        <v>11430.042466164243</v>
      </c>
      <c r="H1845" s="117"/>
      <c r="I1845" s="112"/>
      <c r="J1845" s="113">
        <f>+VLOOKUP(C1845,'[8]Resumen Peso'!$B$1:$D$65536,3,0)</f>
        <v>7096.7909462502057</v>
      </c>
      <c r="N1845" s="83"/>
      <c r="O1845" s="83"/>
      <c r="P1845" s="83"/>
      <c r="Q1845" s="83"/>
      <c r="R1845" s="83"/>
    </row>
    <row r="1846" spans="1:18" x14ac:dyDescent="0.2">
      <c r="A1846" s="104"/>
      <c r="B1846" s="105">
        <f t="shared" si="28"/>
        <v>1830</v>
      </c>
      <c r="C1846" s="106" t="s">
        <v>1862</v>
      </c>
      <c r="D1846" s="107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108" t="s">
        <v>44</v>
      </c>
      <c r="F1846" s="109">
        <v>0</v>
      </c>
      <c r="G1846" s="110">
        <f>VLOOKUP(C1846,'[8]Resumen Peso'!$B$1:$D$65536,3,0)*$C$14</f>
        <v>12728.332367666195</v>
      </c>
      <c r="H1846" s="117"/>
      <c r="I1846" s="112"/>
      <c r="J1846" s="113">
        <f>+VLOOKUP(C1846,'[8]Resumen Peso'!$B$1:$D$65536,3,0)</f>
        <v>7902.885240813147</v>
      </c>
      <c r="N1846" s="83"/>
      <c r="O1846" s="83"/>
      <c r="P1846" s="83"/>
      <c r="Q1846" s="83"/>
      <c r="R1846" s="83"/>
    </row>
    <row r="1847" spans="1:18" x14ac:dyDescent="0.2">
      <c r="A1847" s="104"/>
      <c r="B1847" s="105">
        <f t="shared" si="28"/>
        <v>1831</v>
      </c>
      <c r="C1847" s="106" t="s">
        <v>1863</v>
      </c>
      <c r="D1847" s="107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108" t="s">
        <v>44</v>
      </c>
      <c r="F1847" s="109">
        <v>0</v>
      </c>
      <c r="G1847" s="110">
        <f>VLOOKUP(C1847,'[8]Resumen Peso'!$B$1:$D$65536,3,0)*$C$14</f>
        <v>14255.732251786139</v>
      </c>
      <c r="H1847" s="117"/>
      <c r="I1847" s="112"/>
      <c r="J1847" s="113">
        <f>+VLOOKUP(C1847,'[8]Resumen Peso'!$B$1:$D$65536,3,0)</f>
        <v>8851.2314697107249</v>
      </c>
      <c r="N1847" s="83"/>
      <c r="O1847" s="83"/>
      <c r="P1847" s="83"/>
      <c r="Q1847" s="83"/>
      <c r="R1847" s="83"/>
    </row>
    <row r="1848" spans="1:18" x14ac:dyDescent="0.2">
      <c r="A1848" s="104"/>
      <c r="B1848" s="105">
        <f t="shared" si="28"/>
        <v>1832</v>
      </c>
      <c r="C1848" s="106" t="s">
        <v>1864</v>
      </c>
      <c r="D1848" s="107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108" t="s">
        <v>44</v>
      </c>
      <c r="F1848" s="109">
        <v>0</v>
      </c>
      <c r="G1848" s="110">
        <f>VLOOKUP(C1848,'[8]Resumen Peso'!$B$1:$D$65536,3,0)*$C$14</f>
        <v>14716.917918463789</v>
      </c>
      <c r="H1848" s="117"/>
      <c r="I1848" s="112"/>
      <c r="J1848" s="113">
        <f>+VLOOKUP(C1848,'[8]Resumen Peso'!$B$1:$D$65536,3,0)</f>
        <v>9137.5767106411076</v>
      </c>
      <c r="N1848" s="83"/>
      <c r="O1848" s="83"/>
      <c r="P1848" s="83"/>
      <c r="Q1848" s="83"/>
      <c r="R1848" s="83"/>
    </row>
    <row r="1849" spans="1:18" x14ac:dyDescent="0.2">
      <c r="A1849" s="104"/>
      <c r="B1849" s="105">
        <f t="shared" si="28"/>
        <v>1833</v>
      </c>
      <c r="C1849" s="106" t="s">
        <v>1865</v>
      </c>
      <c r="D1849" s="107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108" t="s">
        <v>44</v>
      </c>
      <c r="F1849" s="109">
        <v>0</v>
      </c>
      <c r="G1849" s="110">
        <f>VLOOKUP(C1849,'[8]Resumen Peso'!$B$1:$D$65536,3,0)*$C$14</f>
        <v>16406.820421921726</v>
      </c>
      <c r="H1849" s="117"/>
      <c r="I1849" s="112"/>
      <c r="J1849" s="113">
        <f>+VLOOKUP(C1849,'[8]Resumen Peso'!$B$1:$D$65536,3,0)</f>
        <v>10186.819075408146</v>
      </c>
      <c r="N1849" s="83"/>
      <c r="O1849" s="83"/>
      <c r="P1849" s="83"/>
      <c r="Q1849" s="83"/>
      <c r="R1849" s="83"/>
    </row>
    <row r="1850" spans="1:18" x14ac:dyDescent="0.2">
      <c r="A1850" s="104"/>
      <c r="B1850" s="105">
        <f t="shared" si="28"/>
        <v>1834</v>
      </c>
      <c r="C1850" s="106" t="s">
        <v>1866</v>
      </c>
      <c r="D1850" s="107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108" t="s">
        <v>44</v>
      </c>
      <c r="F1850" s="109">
        <v>0</v>
      </c>
      <c r="G1850" s="110">
        <f>VLOOKUP(C1850,'[8]Resumen Peso'!$B$1:$D$65536,3,0)*$C$14</f>
        <v>18096.722925379661</v>
      </c>
      <c r="H1850" s="117"/>
      <c r="I1850" s="112"/>
      <c r="J1850" s="113">
        <f>+VLOOKUP(C1850,'[8]Resumen Peso'!$B$1:$D$65536,3,0)</f>
        <v>11236.061440175185</v>
      </c>
      <c r="N1850" s="83"/>
      <c r="O1850" s="83"/>
      <c r="P1850" s="83"/>
      <c r="Q1850" s="83"/>
      <c r="R1850" s="83"/>
    </row>
    <row r="1851" spans="1:18" x14ac:dyDescent="0.2">
      <c r="A1851" s="104"/>
      <c r="B1851" s="105">
        <f t="shared" si="28"/>
        <v>1835</v>
      </c>
      <c r="C1851" s="106" t="s">
        <v>1867</v>
      </c>
      <c r="D1851" s="107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108" t="s">
        <v>44</v>
      </c>
      <c r="F1851" s="109">
        <v>0</v>
      </c>
      <c r="G1851" s="110">
        <f>VLOOKUP(C1851,'[8]Resumen Peso'!$B$1:$D$65536,3,0)*$C$14</f>
        <v>4154.5768400755278</v>
      </c>
      <c r="H1851" s="117"/>
      <c r="I1851" s="112"/>
      <c r="J1851" s="113">
        <f>+VLOOKUP(C1851,'[8]Resumen Peso'!$B$1:$D$65536,3,0)</f>
        <v>2579.5322625816329</v>
      </c>
      <c r="N1851" s="83"/>
      <c r="O1851" s="83"/>
      <c r="P1851" s="83"/>
      <c r="Q1851" s="83"/>
      <c r="R1851" s="83"/>
    </row>
    <row r="1852" spans="1:18" x14ac:dyDescent="0.2">
      <c r="A1852" s="104"/>
      <c r="B1852" s="105">
        <f t="shared" si="28"/>
        <v>1836</v>
      </c>
      <c r="C1852" s="106" t="s">
        <v>1868</v>
      </c>
      <c r="D1852" s="107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108" t="s">
        <v>44</v>
      </c>
      <c r="F1852" s="109">
        <v>0</v>
      </c>
      <c r="G1852" s="110">
        <f>VLOOKUP(C1852,'[8]Resumen Peso'!$B$1:$D$65536,3,0)*$C$14</f>
        <v>4753.4347629692975</v>
      </c>
      <c r="H1852" s="117"/>
      <c r="I1852" s="112"/>
      <c r="J1852" s="113">
        <f>+VLOOKUP(C1852,'[8]Resumen Peso'!$B$1:$D$65536,3,0)</f>
        <v>2951.35673286367</v>
      </c>
      <c r="N1852" s="83"/>
      <c r="O1852" s="83"/>
      <c r="P1852" s="83"/>
      <c r="Q1852" s="83"/>
      <c r="R1852" s="83"/>
    </row>
    <row r="1853" spans="1:18" x14ac:dyDescent="0.2">
      <c r="A1853" s="104"/>
      <c r="B1853" s="105">
        <f t="shared" si="28"/>
        <v>1837</v>
      </c>
      <c r="C1853" s="106" t="s">
        <v>1869</v>
      </c>
      <c r="D1853" s="107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108" t="s">
        <v>44</v>
      </c>
      <c r="F1853" s="109">
        <v>0</v>
      </c>
      <c r="G1853" s="110">
        <f>VLOOKUP(C1853,'[8]Resumen Peso'!$B$1:$D$65536,3,0)*$C$14</f>
        <v>5346.9457401229438</v>
      </c>
      <c r="H1853" s="117"/>
      <c r="I1853" s="112"/>
      <c r="J1853" s="113">
        <f>+VLOOKUP(C1853,'[8]Resumen Peso'!$B$1:$D$65536,3,0)</f>
        <v>3319.8613418039031</v>
      </c>
      <c r="N1853" s="83"/>
      <c r="O1853" s="83"/>
      <c r="P1853" s="83"/>
      <c r="Q1853" s="83"/>
      <c r="R1853" s="83"/>
    </row>
    <row r="1854" spans="1:18" x14ac:dyDescent="0.2">
      <c r="A1854" s="104"/>
      <c r="B1854" s="105">
        <f t="shared" si="28"/>
        <v>1838</v>
      </c>
      <c r="C1854" s="106" t="s">
        <v>1870</v>
      </c>
      <c r="D1854" s="107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108" t="s">
        <v>44</v>
      </c>
      <c r="F1854" s="109">
        <v>0</v>
      </c>
      <c r="G1854" s="110">
        <f>VLOOKUP(C1854,'[8]Resumen Peso'!$B$1:$D$65536,3,0)*$C$14</f>
        <v>5935.1097715364685</v>
      </c>
      <c r="H1854" s="117"/>
      <c r="I1854" s="112"/>
      <c r="J1854" s="113">
        <f>+VLOOKUP(C1854,'[8]Resumen Peso'!$B$1:$D$65536,3,0)</f>
        <v>3685.0460894023327</v>
      </c>
      <c r="N1854" s="83"/>
      <c r="O1854" s="83"/>
      <c r="P1854" s="83"/>
      <c r="Q1854" s="83"/>
      <c r="R1854" s="83"/>
    </row>
    <row r="1855" spans="1:18" x14ac:dyDescent="0.2">
      <c r="A1855" s="104"/>
      <c r="B1855" s="105">
        <f t="shared" si="28"/>
        <v>1839</v>
      </c>
      <c r="C1855" s="106" t="s">
        <v>1871</v>
      </c>
      <c r="D1855" s="107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108" t="s">
        <v>44</v>
      </c>
      <c r="F1855" s="109">
        <v>0</v>
      </c>
      <c r="G1855" s="110">
        <f>VLOOKUP(C1855,'[8]Resumen Peso'!$B$1:$D$65536,3,0)*$C$14</f>
        <v>6523.2738029499915</v>
      </c>
      <c r="H1855" s="117"/>
      <c r="I1855" s="112"/>
      <c r="J1855" s="113">
        <f>+VLOOKUP(C1855,'[8]Resumen Peso'!$B$1:$D$65536,3,0)</f>
        <v>4050.2308370007618</v>
      </c>
      <c r="N1855" s="83"/>
      <c r="O1855" s="83"/>
      <c r="P1855" s="83"/>
      <c r="Q1855" s="83"/>
      <c r="R1855" s="83"/>
    </row>
    <row r="1856" spans="1:18" x14ac:dyDescent="0.2">
      <c r="A1856" s="104"/>
      <c r="B1856" s="105">
        <f t="shared" si="28"/>
        <v>1840</v>
      </c>
      <c r="C1856" s="106" t="s">
        <v>1872</v>
      </c>
      <c r="D1856" s="107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108" t="s">
        <v>44</v>
      </c>
      <c r="F1856" s="109">
        <v>0</v>
      </c>
      <c r="G1856" s="110">
        <f>VLOOKUP(C1856,'[8]Resumen Peso'!$B$1:$D$65536,3,0)*$C$14</f>
        <v>7313.1139337894738</v>
      </c>
      <c r="H1856" s="117"/>
      <c r="I1856" s="112"/>
      <c r="J1856" s="113">
        <f>+VLOOKUP(C1856,'[8]Resumen Peso'!$B$1:$D$65536,3,0)</f>
        <v>4540.634114689351</v>
      </c>
      <c r="N1856" s="83"/>
      <c r="O1856" s="83"/>
      <c r="P1856" s="83"/>
      <c r="Q1856" s="83"/>
      <c r="R1856" s="83"/>
    </row>
    <row r="1857" spans="1:18" x14ac:dyDescent="0.2">
      <c r="A1857" s="104"/>
      <c r="B1857" s="105">
        <f t="shared" si="28"/>
        <v>1841</v>
      </c>
      <c r="C1857" s="106" t="s">
        <v>1873</v>
      </c>
      <c r="D1857" s="107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108" t="s">
        <v>44</v>
      </c>
      <c r="F1857" s="109">
        <v>0</v>
      </c>
      <c r="G1857" s="110">
        <f>VLOOKUP(C1857,'[8]Resumen Peso'!$B$1:$D$65536,3,0)*$C$14</f>
        <v>8116.6636335066287</v>
      </c>
      <c r="H1857" s="117"/>
      <c r="I1857" s="112"/>
      <c r="J1857" s="113">
        <f>+VLOOKUP(C1857,'[8]Resumen Peso'!$B$1:$D$65536,3,0)</f>
        <v>5039.5495168583248</v>
      </c>
      <c r="N1857" s="83"/>
      <c r="O1857" s="83"/>
      <c r="P1857" s="83"/>
      <c r="Q1857" s="83"/>
      <c r="R1857" s="83"/>
    </row>
    <row r="1858" spans="1:18" x14ac:dyDescent="0.2">
      <c r="A1858" s="104"/>
      <c r="B1858" s="105">
        <f t="shared" si="28"/>
        <v>1842</v>
      </c>
      <c r="C1858" s="106" t="s">
        <v>1874</v>
      </c>
      <c r="D1858" s="107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108" t="s">
        <v>44</v>
      </c>
      <c r="F1858" s="109">
        <v>0</v>
      </c>
      <c r="G1858" s="110">
        <f>VLOOKUP(C1858,'[8]Resumen Peso'!$B$1:$D$65536,3,0)*$C$14</f>
        <v>8920.2133332237845</v>
      </c>
      <c r="H1858" s="117"/>
      <c r="I1858" s="112"/>
      <c r="J1858" s="113">
        <f>+VLOOKUP(C1858,'[8]Resumen Peso'!$B$1:$D$65536,3,0)</f>
        <v>5538.4649190272985</v>
      </c>
      <c r="N1858" s="83"/>
      <c r="O1858" s="83"/>
      <c r="P1858" s="83"/>
      <c r="Q1858" s="83"/>
      <c r="R1858" s="83"/>
    </row>
    <row r="1859" spans="1:18" x14ac:dyDescent="0.2">
      <c r="A1859" s="104"/>
      <c r="B1859" s="105">
        <f t="shared" si="28"/>
        <v>1843</v>
      </c>
      <c r="C1859" s="106" t="s">
        <v>1875</v>
      </c>
      <c r="D1859" s="107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108" t="s">
        <v>44</v>
      </c>
      <c r="F1859" s="109">
        <v>0</v>
      </c>
      <c r="G1859" s="110">
        <f>VLOOKUP(C1859,'[8]Resumen Peso'!$B$1:$D$65536,3,0)*$C$14</f>
        <v>9868.9863786716433</v>
      </c>
      <c r="H1859" s="117"/>
      <c r="I1859" s="112"/>
      <c r="J1859" s="113">
        <f>+VLOOKUP(C1859,'[8]Resumen Peso'!$B$1:$D$65536,3,0)</f>
        <v>6127.5479411519027</v>
      </c>
      <c r="N1859" s="83"/>
      <c r="O1859" s="83"/>
      <c r="P1859" s="83"/>
      <c r="Q1859" s="83"/>
      <c r="R1859" s="83"/>
    </row>
    <row r="1860" spans="1:18" x14ac:dyDescent="0.2">
      <c r="A1860" s="104"/>
      <c r="B1860" s="105">
        <f t="shared" si="28"/>
        <v>1844</v>
      </c>
      <c r="C1860" s="106" t="s">
        <v>1876</v>
      </c>
      <c r="D1860" s="107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108" t="s">
        <v>44</v>
      </c>
      <c r="F1860" s="109">
        <v>0</v>
      </c>
      <c r="G1860" s="110">
        <f>VLOOKUP(C1860,'[8]Resumen Peso'!$B$1:$D$65536,3,0)*$C$14</f>
        <v>10989.962559767977</v>
      </c>
      <c r="H1860" s="117"/>
      <c r="I1860" s="112"/>
      <c r="J1860" s="113">
        <f>+VLOOKUP(C1860,'[8]Resumen Peso'!$B$1:$D$65536,3,0)</f>
        <v>6823.5500458261722</v>
      </c>
      <c r="N1860" s="83"/>
      <c r="O1860" s="83"/>
      <c r="P1860" s="83"/>
      <c r="Q1860" s="83"/>
      <c r="R1860" s="83"/>
    </row>
    <row r="1861" spans="1:18" x14ac:dyDescent="0.2">
      <c r="A1861" s="104"/>
      <c r="B1861" s="105">
        <f t="shared" si="28"/>
        <v>1845</v>
      </c>
      <c r="C1861" s="106" t="s">
        <v>1877</v>
      </c>
      <c r="D1861" s="107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108" t="s">
        <v>44</v>
      </c>
      <c r="F1861" s="109">
        <v>0</v>
      </c>
      <c r="G1861" s="110">
        <f>VLOOKUP(C1861,'[8]Resumen Peso'!$B$1:$D$65536,3,0)*$C$14</f>
        <v>12308.758066940136</v>
      </c>
      <c r="H1861" s="117"/>
      <c r="I1861" s="112"/>
      <c r="J1861" s="113">
        <f>+VLOOKUP(C1861,'[8]Resumen Peso'!$B$1:$D$65536,3,0)</f>
        <v>7642.3760513253137</v>
      </c>
      <c r="N1861" s="83"/>
      <c r="O1861" s="83"/>
      <c r="P1861" s="83"/>
      <c r="Q1861" s="83"/>
      <c r="R1861" s="83"/>
    </row>
    <row r="1862" spans="1:18" x14ac:dyDescent="0.2">
      <c r="A1862" s="104"/>
      <c r="B1862" s="105">
        <f t="shared" si="28"/>
        <v>1846</v>
      </c>
      <c r="C1862" s="106" t="s">
        <v>1878</v>
      </c>
      <c r="D1862" s="107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108" t="s">
        <v>44</v>
      </c>
      <c r="F1862" s="109">
        <v>0</v>
      </c>
      <c r="G1862" s="110">
        <f>VLOOKUP(C1862,'[8]Resumen Peso'!$B$1:$D$65536,3,0)*$C$14</f>
        <v>12706.957380368205</v>
      </c>
      <c r="H1862" s="117"/>
      <c r="I1862" s="112"/>
      <c r="J1862" s="113">
        <f>+VLOOKUP(C1862,'[8]Resumen Peso'!$B$1:$D$65536,3,0)</f>
        <v>7889.6137401357319</v>
      </c>
      <c r="N1862" s="83"/>
      <c r="O1862" s="83"/>
      <c r="P1862" s="83"/>
      <c r="Q1862" s="83"/>
      <c r="R1862" s="83"/>
    </row>
    <row r="1863" spans="1:18" x14ac:dyDescent="0.2">
      <c r="A1863" s="104"/>
      <c r="B1863" s="105">
        <f t="shared" si="28"/>
        <v>1847</v>
      </c>
      <c r="C1863" s="106" t="s">
        <v>1879</v>
      </c>
      <c r="D1863" s="107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108" t="s">
        <v>44</v>
      </c>
      <c r="F1863" s="109">
        <v>0</v>
      </c>
      <c r="G1863" s="110">
        <f>VLOOKUP(C1863,'[8]Resumen Peso'!$B$1:$D$65536,3,0)*$C$14</f>
        <v>14166.061739540919</v>
      </c>
      <c r="H1863" s="117"/>
      <c r="I1863" s="112"/>
      <c r="J1863" s="113">
        <f>+VLOOKUP(C1863,'[8]Resumen Peso'!$B$1:$D$65536,3,0)</f>
        <v>8795.5560090699346</v>
      </c>
      <c r="N1863" s="83"/>
      <c r="O1863" s="83"/>
      <c r="P1863" s="83"/>
      <c r="Q1863" s="83"/>
      <c r="R1863" s="83"/>
    </row>
    <row r="1864" spans="1:18" x14ac:dyDescent="0.2">
      <c r="A1864" s="104"/>
      <c r="B1864" s="105">
        <f t="shared" si="28"/>
        <v>1848</v>
      </c>
      <c r="C1864" s="106" t="s">
        <v>1880</v>
      </c>
      <c r="D1864" s="107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108" t="s">
        <v>44</v>
      </c>
      <c r="F1864" s="109">
        <v>0</v>
      </c>
      <c r="G1864" s="110">
        <f>VLOOKUP(C1864,'[8]Resumen Peso'!$B$1:$D$65536,3,0)*$C$14</f>
        <v>15625.166098713633</v>
      </c>
      <c r="H1864" s="117"/>
      <c r="I1864" s="112"/>
      <c r="J1864" s="113">
        <f>+VLOOKUP(C1864,'[8]Resumen Peso'!$B$1:$D$65536,3,0)</f>
        <v>9701.4982780041373</v>
      </c>
      <c r="N1864" s="83"/>
      <c r="O1864" s="83"/>
      <c r="P1864" s="83"/>
      <c r="Q1864" s="83"/>
      <c r="R1864" s="83"/>
    </row>
    <row r="1865" spans="1:18" x14ac:dyDescent="0.2">
      <c r="A1865" s="104"/>
      <c r="B1865" s="105">
        <f t="shared" si="28"/>
        <v>1849</v>
      </c>
      <c r="C1865" s="106" t="s">
        <v>1881</v>
      </c>
      <c r="D1865" s="107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108" t="s">
        <v>44</v>
      </c>
      <c r="F1865" s="109">
        <v>0</v>
      </c>
      <c r="G1865" s="110">
        <f>VLOOKUP(C1865,'[8]Resumen Peso'!$B$1:$D$65536,3,0)*$C$14</f>
        <v>3862.1445019100111</v>
      </c>
      <c r="H1865" s="117"/>
      <c r="I1865" s="112"/>
      <c r="J1865" s="113">
        <f>+VLOOKUP(C1865,'[8]Resumen Peso'!$B$1:$D$65536,3,0)</f>
        <v>2397.9641558989752</v>
      </c>
      <c r="N1865" s="83"/>
      <c r="O1865" s="83"/>
      <c r="P1865" s="83"/>
      <c r="Q1865" s="83"/>
      <c r="R1865" s="83"/>
    </row>
    <row r="1866" spans="1:18" x14ac:dyDescent="0.2">
      <c r="A1866" s="104"/>
      <c r="B1866" s="105">
        <f t="shared" si="28"/>
        <v>1850</v>
      </c>
      <c r="C1866" s="106" t="s">
        <v>1882</v>
      </c>
      <c r="D1866" s="107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108" t="s">
        <v>44</v>
      </c>
      <c r="F1866" s="109">
        <v>0</v>
      </c>
      <c r="G1866" s="110">
        <f>VLOOKUP(C1866,'[8]Resumen Peso'!$B$1:$D$65536,3,0)*$C$14</f>
        <v>4418.8500156988421</v>
      </c>
      <c r="H1866" s="117"/>
      <c r="I1866" s="112"/>
      <c r="J1866" s="113">
        <f>+VLOOKUP(C1866,'[8]Resumen Peso'!$B$1:$D$65536,3,0)</f>
        <v>2743.6166468393681</v>
      </c>
      <c r="N1866" s="83"/>
      <c r="O1866" s="83"/>
      <c r="P1866" s="83"/>
      <c r="Q1866" s="83"/>
      <c r="R1866" s="83"/>
    </row>
    <row r="1867" spans="1:18" x14ac:dyDescent="0.2">
      <c r="A1867" s="104"/>
      <c r="B1867" s="105">
        <f t="shared" si="28"/>
        <v>1851</v>
      </c>
      <c r="C1867" s="106" t="s">
        <v>1883</v>
      </c>
      <c r="D1867" s="107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108" t="s">
        <v>44</v>
      </c>
      <c r="F1867" s="109">
        <v>0</v>
      </c>
      <c r="G1867" s="110">
        <f>VLOOKUP(C1867,'[8]Resumen Peso'!$B$1:$D$65536,3,0)*$C$14</f>
        <v>4970.5849445431286</v>
      </c>
      <c r="H1867" s="117"/>
      <c r="I1867" s="112"/>
      <c r="J1867" s="113">
        <f>+VLOOKUP(C1867,'[8]Resumen Peso'!$B$1:$D$65536,3,0)</f>
        <v>3086.1829548249357</v>
      </c>
      <c r="N1867" s="83"/>
      <c r="O1867" s="83"/>
      <c r="P1867" s="83"/>
      <c r="Q1867" s="83"/>
      <c r="R1867" s="83"/>
    </row>
    <row r="1868" spans="1:18" x14ac:dyDescent="0.2">
      <c r="A1868" s="104"/>
      <c r="B1868" s="105">
        <f t="shared" si="28"/>
        <v>1852</v>
      </c>
      <c r="C1868" s="106" t="s">
        <v>1884</v>
      </c>
      <c r="D1868" s="107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108" t="s">
        <v>44</v>
      </c>
      <c r="F1868" s="109">
        <v>0</v>
      </c>
      <c r="G1868" s="110">
        <f>VLOOKUP(C1868,'[8]Resumen Peso'!$B$1:$D$65536,3,0)*$C$14</f>
        <v>5517.3492884428733</v>
      </c>
      <c r="H1868" s="117"/>
      <c r="I1868" s="112"/>
      <c r="J1868" s="113">
        <f>+VLOOKUP(C1868,'[8]Resumen Peso'!$B$1:$D$65536,3,0)</f>
        <v>3425.6630798556789</v>
      </c>
      <c r="N1868" s="83"/>
      <c r="O1868" s="83"/>
      <c r="P1868" s="83"/>
      <c r="Q1868" s="83"/>
      <c r="R1868" s="83"/>
    </row>
    <row r="1869" spans="1:18" x14ac:dyDescent="0.2">
      <c r="A1869" s="104"/>
      <c r="B1869" s="105">
        <f t="shared" si="28"/>
        <v>1853</v>
      </c>
      <c r="C1869" s="106" t="s">
        <v>1885</v>
      </c>
      <c r="D1869" s="107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108" t="s">
        <v>44</v>
      </c>
      <c r="F1869" s="109">
        <v>0</v>
      </c>
      <c r="G1869" s="110">
        <f>VLOOKUP(C1869,'[8]Resumen Peso'!$B$1:$D$65536,3,0)*$C$14</f>
        <v>6064.1136323426163</v>
      </c>
      <c r="H1869" s="117"/>
      <c r="I1869" s="112"/>
      <c r="J1869" s="113">
        <f>+VLOOKUP(C1869,'[8]Resumen Peso'!$B$1:$D$65536,3,0)</f>
        <v>3765.1432048864212</v>
      </c>
      <c r="N1869" s="83"/>
      <c r="O1869" s="83"/>
      <c r="P1869" s="83"/>
      <c r="Q1869" s="83"/>
      <c r="R1869" s="83"/>
    </row>
    <row r="1870" spans="1:18" x14ac:dyDescent="0.2">
      <c r="A1870" s="104"/>
      <c r="B1870" s="105">
        <f t="shared" si="28"/>
        <v>1854</v>
      </c>
      <c r="C1870" s="106" t="s">
        <v>1886</v>
      </c>
      <c r="D1870" s="107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108" t="s">
        <v>44</v>
      </c>
      <c r="F1870" s="109">
        <v>0</v>
      </c>
      <c r="G1870" s="110">
        <f>VLOOKUP(C1870,'[8]Resumen Peso'!$B$1:$D$65536,3,0)*$C$14</f>
        <v>6798.3584991806392</v>
      </c>
      <c r="H1870" s="117"/>
      <c r="I1870" s="112"/>
      <c r="J1870" s="113">
        <f>+VLOOKUP(C1870,'[8]Resumen Peso'!$B$1:$D$65536,3,0)</f>
        <v>4221.0279786072515</v>
      </c>
      <c r="N1870" s="83"/>
      <c r="O1870" s="83"/>
      <c r="P1870" s="83"/>
      <c r="Q1870" s="83"/>
      <c r="R1870" s="83"/>
    </row>
    <row r="1871" spans="1:18" x14ac:dyDescent="0.2">
      <c r="A1871" s="104"/>
      <c r="B1871" s="105">
        <f t="shared" si="28"/>
        <v>1855</v>
      </c>
      <c r="C1871" s="106" t="s">
        <v>1887</v>
      </c>
      <c r="D1871" s="107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108" t="s">
        <v>44</v>
      </c>
      <c r="F1871" s="109">
        <v>0</v>
      </c>
      <c r="G1871" s="110">
        <f>VLOOKUP(C1871,'[8]Resumen Peso'!$B$1:$D$65536,3,0)*$C$14</f>
        <v>7545.3479458164702</v>
      </c>
      <c r="H1871" s="117"/>
      <c r="I1871" s="112"/>
      <c r="J1871" s="113">
        <f>+VLOOKUP(C1871,'[8]Resumen Peso'!$B$1:$D$65536,3,0)</f>
        <v>4684.8257254242526</v>
      </c>
      <c r="N1871" s="83"/>
      <c r="O1871" s="83"/>
      <c r="P1871" s="83"/>
      <c r="Q1871" s="83"/>
      <c r="R1871" s="83"/>
    </row>
    <row r="1872" spans="1:18" x14ac:dyDescent="0.2">
      <c r="A1872" s="104"/>
      <c r="B1872" s="105">
        <f t="shared" si="28"/>
        <v>1856</v>
      </c>
      <c r="C1872" s="106" t="s">
        <v>1888</v>
      </c>
      <c r="D1872" s="107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108" t="s">
        <v>44</v>
      </c>
      <c r="F1872" s="109">
        <v>0</v>
      </c>
      <c r="G1872" s="110">
        <f>VLOOKUP(C1872,'[8]Resumen Peso'!$B$1:$D$65536,3,0)*$C$14</f>
        <v>8292.3373924523003</v>
      </c>
      <c r="H1872" s="117"/>
      <c r="I1872" s="112"/>
      <c r="J1872" s="113">
        <f>+VLOOKUP(C1872,'[8]Resumen Peso'!$B$1:$D$65536,3,0)</f>
        <v>5148.6234722412537</v>
      </c>
      <c r="N1872" s="83"/>
      <c r="O1872" s="83"/>
      <c r="P1872" s="83"/>
      <c r="Q1872" s="83"/>
      <c r="R1872" s="83"/>
    </row>
    <row r="1873" spans="1:18" x14ac:dyDescent="0.2">
      <c r="A1873" s="104"/>
      <c r="B1873" s="105">
        <f t="shared" si="28"/>
        <v>1857</v>
      </c>
      <c r="C1873" s="106" t="s">
        <v>1889</v>
      </c>
      <c r="D1873" s="107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108" t="s">
        <v>44</v>
      </c>
      <c r="F1873" s="109">
        <v>0</v>
      </c>
      <c r="G1873" s="110">
        <f>VLOOKUP(C1873,'[8]Resumen Peso'!$B$1:$D$65536,3,0)*$C$14</f>
        <v>9174.3282045346805</v>
      </c>
      <c r="H1873" s="117"/>
      <c r="I1873" s="112"/>
      <c r="J1873" s="113">
        <f>+VLOOKUP(C1873,'[8]Resumen Peso'!$B$1:$D$65536,3,0)</f>
        <v>5696.2421209375461</v>
      </c>
      <c r="N1873" s="83"/>
      <c r="O1873" s="83"/>
      <c r="P1873" s="83"/>
      <c r="Q1873" s="83"/>
      <c r="R1873" s="83"/>
    </row>
    <row r="1874" spans="1:18" x14ac:dyDescent="0.2">
      <c r="A1874" s="104"/>
      <c r="B1874" s="105">
        <f t="shared" ref="B1874:B1937" si="29">1+B1873</f>
        <v>1858</v>
      </c>
      <c r="C1874" s="106" t="s">
        <v>1890</v>
      </c>
      <c r="D1874" s="107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108" t="s">
        <v>44</v>
      </c>
      <c r="F1874" s="109">
        <v>0</v>
      </c>
      <c r="G1874" s="110">
        <f>VLOOKUP(C1874,'[8]Resumen Peso'!$B$1:$D$65536,3,0)*$C$14</f>
        <v>10216.4011186355</v>
      </c>
      <c r="H1874" s="117"/>
      <c r="I1874" s="112"/>
      <c r="J1874" s="113">
        <f>+VLOOKUP(C1874,'[8]Resumen Peso'!$B$1:$D$65536,3,0)</f>
        <v>6343.2540322244386</v>
      </c>
      <c r="N1874" s="83"/>
      <c r="O1874" s="83"/>
      <c r="P1874" s="83"/>
      <c r="Q1874" s="83"/>
      <c r="R1874" s="83"/>
    </row>
    <row r="1875" spans="1:18" x14ac:dyDescent="0.2">
      <c r="A1875" s="104"/>
      <c r="B1875" s="105">
        <f t="shared" si="29"/>
        <v>1859</v>
      </c>
      <c r="C1875" s="106" t="s">
        <v>1891</v>
      </c>
      <c r="D1875" s="107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108" t="s">
        <v>44</v>
      </c>
      <c r="F1875" s="109">
        <v>0</v>
      </c>
      <c r="G1875" s="110">
        <f>VLOOKUP(C1875,'[8]Resumen Peso'!$B$1:$D$65536,3,0)*$C$14</f>
        <v>11442.369252871762</v>
      </c>
      <c r="H1875" s="117"/>
      <c r="I1875" s="112"/>
      <c r="J1875" s="113">
        <f>+VLOOKUP(C1875,'[8]Resumen Peso'!$B$1:$D$65536,3,0)</f>
        <v>7104.444516091372</v>
      </c>
      <c r="N1875" s="83"/>
      <c r="O1875" s="83"/>
      <c r="P1875" s="83"/>
      <c r="Q1875" s="83"/>
      <c r="R1875" s="83"/>
    </row>
    <row r="1876" spans="1:18" x14ac:dyDescent="0.2">
      <c r="A1876" s="104"/>
      <c r="B1876" s="105">
        <f t="shared" si="29"/>
        <v>1860</v>
      </c>
      <c r="C1876" s="106" t="s">
        <v>1892</v>
      </c>
      <c r="D1876" s="107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108" t="s">
        <v>44</v>
      </c>
      <c r="F1876" s="109">
        <v>0</v>
      </c>
      <c r="G1876" s="110">
        <f>VLOOKUP(C1876,'[8]Resumen Peso'!$B$1:$D$65536,3,0)*$C$14</f>
        <v>11812.54011460328</v>
      </c>
      <c r="H1876" s="117"/>
      <c r="I1876" s="112"/>
      <c r="J1876" s="113">
        <f>+VLOOKUP(C1876,'[8]Resumen Peso'!$B$1:$D$65536,3,0)</f>
        <v>7334.2796394409588</v>
      </c>
      <c r="N1876" s="83"/>
      <c r="O1876" s="83"/>
      <c r="P1876" s="83"/>
      <c r="Q1876" s="83"/>
      <c r="R1876" s="83"/>
    </row>
    <row r="1877" spans="1:18" x14ac:dyDescent="0.2">
      <c r="A1877" s="104"/>
      <c r="B1877" s="105">
        <f t="shared" si="29"/>
        <v>1861</v>
      </c>
      <c r="C1877" s="106" t="s">
        <v>1893</v>
      </c>
      <c r="D1877" s="107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108" t="s">
        <v>44</v>
      </c>
      <c r="F1877" s="109">
        <v>0</v>
      </c>
      <c r="G1877" s="110">
        <f>VLOOKUP(C1877,'[8]Resumen Peso'!$B$1:$D$65536,3,0)*$C$14</f>
        <v>13168.94104192116</v>
      </c>
      <c r="H1877" s="117"/>
      <c r="I1877" s="112"/>
      <c r="J1877" s="113">
        <f>+VLOOKUP(C1877,'[8]Resumen Peso'!$B$1:$D$65536,3,0)</f>
        <v>8176.4544475373004</v>
      </c>
      <c r="N1877" s="83"/>
      <c r="O1877" s="83"/>
      <c r="P1877" s="83"/>
      <c r="Q1877" s="83"/>
      <c r="R1877" s="83"/>
    </row>
    <row r="1878" spans="1:18" x14ac:dyDescent="0.2">
      <c r="A1878" s="104"/>
      <c r="B1878" s="105">
        <f t="shared" si="29"/>
        <v>1862</v>
      </c>
      <c r="C1878" s="106" t="s">
        <v>1894</v>
      </c>
      <c r="D1878" s="107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108" t="s">
        <v>44</v>
      </c>
      <c r="F1878" s="109">
        <v>0</v>
      </c>
      <c r="G1878" s="110">
        <f>VLOOKUP(C1878,'[8]Resumen Peso'!$B$1:$D$65536,3,0)*$C$14</f>
        <v>14525.34196923904</v>
      </c>
      <c r="H1878" s="117"/>
      <c r="I1878" s="112"/>
      <c r="J1878" s="113">
        <f>+VLOOKUP(C1878,'[8]Resumen Peso'!$B$1:$D$65536,3,0)</f>
        <v>9018.629255633643</v>
      </c>
      <c r="N1878" s="83"/>
      <c r="O1878" s="83"/>
      <c r="P1878" s="83"/>
      <c r="Q1878" s="83"/>
      <c r="R1878" s="83"/>
    </row>
    <row r="1879" spans="1:18" x14ac:dyDescent="0.2">
      <c r="A1879" s="104"/>
      <c r="B1879" s="105">
        <f t="shared" si="29"/>
        <v>1863</v>
      </c>
      <c r="C1879" s="106" t="s">
        <v>1895</v>
      </c>
      <c r="D1879" s="107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108" t="s">
        <v>44</v>
      </c>
      <c r="F1879" s="109">
        <v>0</v>
      </c>
      <c r="G1879" s="110">
        <f>VLOOKUP(C1879,'[8]Resumen Peso'!$B$1:$D$65536,3,0)*$C$14</f>
        <v>6270.7870279233966</v>
      </c>
      <c r="H1879" s="117"/>
      <c r="I1879" s="112"/>
      <c r="J1879" s="113">
        <f>+VLOOKUP(C1879,'[8]Resumen Peso'!$B$1:$D$65536,3,0)</f>
        <v>3893.4645026357794</v>
      </c>
      <c r="N1879" s="83"/>
      <c r="O1879" s="83"/>
      <c r="P1879" s="83"/>
      <c r="Q1879" s="83"/>
      <c r="R1879" s="83"/>
    </row>
    <row r="1880" spans="1:18" x14ac:dyDescent="0.2">
      <c r="A1880" s="104"/>
      <c r="B1880" s="105">
        <f t="shared" si="29"/>
        <v>1864</v>
      </c>
      <c r="C1880" s="106" t="s">
        <v>1896</v>
      </c>
      <c r="D1880" s="107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108" t="s">
        <v>44</v>
      </c>
      <c r="F1880" s="109">
        <v>0</v>
      </c>
      <c r="G1880" s="110">
        <f>VLOOKUP(C1880,'[8]Resumen Peso'!$B$1:$D$65536,3,0)*$C$14</f>
        <v>7174.6842571736161</v>
      </c>
      <c r="H1880" s="117"/>
      <c r="I1880" s="112"/>
      <c r="J1880" s="113">
        <f>+VLOOKUP(C1880,'[8]Resumen Peso'!$B$1:$D$65536,3,0)</f>
        <v>4454.6846111238192</v>
      </c>
      <c r="N1880" s="83"/>
      <c r="O1880" s="83"/>
      <c r="P1880" s="83"/>
      <c r="Q1880" s="83"/>
      <c r="R1880" s="83"/>
    </row>
    <row r="1881" spans="1:18" x14ac:dyDescent="0.2">
      <c r="A1881" s="104"/>
      <c r="B1881" s="105">
        <f t="shared" si="29"/>
        <v>1865</v>
      </c>
      <c r="C1881" s="106" t="s">
        <v>1897</v>
      </c>
      <c r="D1881" s="107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108" t="s">
        <v>44</v>
      </c>
      <c r="F1881" s="109">
        <v>0</v>
      </c>
      <c r="G1881" s="110">
        <f>VLOOKUP(C1881,'[8]Resumen Peso'!$B$1:$D$65536,3,0)*$C$14</f>
        <v>8070.5109754483874</v>
      </c>
      <c r="H1881" s="117"/>
      <c r="I1881" s="112"/>
      <c r="J1881" s="113">
        <f>+VLOOKUP(C1881,'[8]Resumen Peso'!$B$1:$D$65536,3,0)</f>
        <v>5010.8938257860736</v>
      </c>
      <c r="N1881" s="83"/>
      <c r="O1881" s="83"/>
      <c r="P1881" s="83"/>
      <c r="Q1881" s="83"/>
      <c r="R1881" s="83"/>
    </row>
    <row r="1882" spans="1:18" x14ac:dyDescent="0.2">
      <c r="A1882" s="104"/>
      <c r="B1882" s="105">
        <f t="shared" si="29"/>
        <v>1866</v>
      </c>
      <c r="C1882" s="106" t="s">
        <v>1898</v>
      </c>
      <c r="D1882" s="107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108" t="s">
        <v>44</v>
      </c>
      <c r="F1882" s="109">
        <v>0</v>
      </c>
      <c r="G1882" s="110">
        <f>VLOOKUP(C1882,'[8]Resumen Peso'!$B$1:$D$65536,3,0)*$C$14</f>
        <v>8958.2671827477097</v>
      </c>
      <c r="H1882" s="117"/>
      <c r="I1882" s="112"/>
      <c r="J1882" s="113">
        <f>+VLOOKUP(C1882,'[8]Resumen Peso'!$B$1:$D$65536,3,0)</f>
        <v>5562.0921466225418</v>
      </c>
      <c r="N1882" s="83"/>
      <c r="O1882" s="83"/>
      <c r="P1882" s="83"/>
      <c r="Q1882" s="83"/>
      <c r="R1882" s="83"/>
    </row>
    <row r="1883" spans="1:18" x14ac:dyDescent="0.2">
      <c r="A1883" s="104"/>
      <c r="B1883" s="105">
        <f t="shared" si="29"/>
        <v>1867</v>
      </c>
      <c r="C1883" s="106" t="s">
        <v>1899</v>
      </c>
      <c r="D1883" s="107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108" t="s">
        <v>44</v>
      </c>
      <c r="F1883" s="109">
        <v>0</v>
      </c>
      <c r="G1883" s="110">
        <f>VLOOKUP(C1883,'[8]Resumen Peso'!$B$1:$D$65536,3,0)*$C$14</f>
        <v>9846.0233900470321</v>
      </c>
      <c r="H1883" s="117"/>
      <c r="I1883" s="112"/>
      <c r="J1883" s="113">
        <f>+VLOOKUP(C1883,'[8]Resumen Peso'!$B$1:$D$65536,3,0)</f>
        <v>6113.29046745901</v>
      </c>
      <c r="N1883" s="83"/>
      <c r="O1883" s="83"/>
      <c r="P1883" s="83"/>
      <c r="Q1883" s="83"/>
      <c r="R1883" s="83"/>
    </row>
    <row r="1884" spans="1:18" x14ac:dyDescent="0.2">
      <c r="A1884" s="104"/>
      <c r="B1884" s="105">
        <f t="shared" si="29"/>
        <v>1868</v>
      </c>
      <c r="C1884" s="106" t="s">
        <v>1900</v>
      </c>
      <c r="D1884" s="107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108" t="s">
        <v>44</v>
      </c>
      <c r="F1884" s="109">
        <v>0</v>
      </c>
      <c r="G1884" s="110">
        <f>VLOOKUP(C1884,'[8]Resumen Peso'!$B$1:$D$65536,3,0)*$C$14</f>
        <v>11038.183130318317</v>
      </c>
      <c r="H1884" s="117"/>
      <c r="I1884" s="112"/>
      <c r="J1884" s="113">
        <f>+VLOOKUP(C1884,'[8]Resumen Peso'!$B$1:$D$65536,3,0)</f>
        <v>6853.4896816164774</v>
      </c>
      <c r="N1884" s="83"/>
      <c r="O1884" s="83"/>
      <c r="P1884" s="83"/>
      <c r="Q1884" s="83"/>
      <c r="R1884" s="83"/>
    </row>
    <row r="1885" spans="1:18" x14ac:dyDescent="0.2">
      <c r="A1885" s="104"/>
      <c r="B1885" s="105">
        <f t="shared" si="29"/>
        <v>1869</v>
      </c>
      <c r="C1885" s="106" t="s">
        <v>1901</v>
      </c>
      <c r="D1885" s="107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108" t="s">
        <v>44</v>
      </c>
      <c r="F1885" s="109">
        <v>0</v>
      </c>
      <c r="G1885" s="110">
        <f>VLOOKUP(C1885,'[8]Resumen Peso'!$B$1:$D$65536,3,0)*$C$14</f>
        <v>12251.035660730653</v>
      </c>
      <c r="H1885" s="117"/>
      <c r="I1885" s="112"/>
      <c r="J1885" s="113">
        <f>+VLOOKUP(C1885,'[8]Resumen Peso'!$B$1:$D$65536,3,0)</f>
        <v>7606.5368275432602</v>
      </c>
      <c r="N1885" s="83"/>
      <c r="O1885" s="83"/>
      <c r="P1885" s="83"/>
      <c r="Q1885" s="83"/>
      <c r="R1885" s="83"/>
    </row>
    <row r="1886" spans="1:18" x14ac:dyDescent="0.2">
      <c r="A1886" s="104"/>
      <c r="B1886" s="105">
        <f t="shared" si="29"/>
        <v>1870</v>
      </c>
      <c r="C1886" s="106" t="s">
        <v>1902</v>
      </c>
      <c r="D1886" s="107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108" t="s">
        <v>44</v>
      </c>
      <c r="F1886" s="109">
        <v>0</v>
      </c>
      <c r="G1886" s="110">
        <f>VLOOKUP(C1886,'[8]Resumen Peso'!$B$1:$D$65536,3,0)*$C$14</f>
        <v>13463.888191142985</v>
      </c>
      <c r="H1886" s="117"/>
      <c r="I1886" s="112"/>
      <c r="J1886" s="113">
        <f>+VLOOKUP(C1886,'[8]Resumen Peso'!$B$1:$D$65536,3,0)</f>
        <v>8359.5839734700421</v>
      </c>
      <c r="N1886" s="83"/>
      <c r="O1886" s="83"/>
      <c r="P1886" s="83"/>
      <c r="Q1886" s="83"/>
      <c r="R1886" s="83"/>
    </row>
    <row r="1887" spans="1:18" x14ac:dyDescent="0.2">
      <c r="A1887" s="104"/>
      <c r="B1887" s="105">
        <f t="shared" si="29"/>
        <v>1871</v>
      </c>
      <c r="C1887" s="106" t="s">
        <v>1903</v>
      </c>
      <c r="D1887" s="107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108" t="s">
        <v>44</v>
      </c>
      <c r="F1887" s="109">
        <v>0</v>
      </c>
      <c r="G1887" s="110">
        <f>VLOOKUP(C1887,'[8]Resumen Peso'!$B$1:$D$65536,3,0)*$C$14</f>
        <v>14895.936251597115</v>
      </c>
      <c r="H1887" s="117"/>
      <c r="I1887" s="112"/>
      <c r="J1887" s="113">
        <f>+VLOOKUP(C1887,'[8]Resumen Peso'!$B$1:$D$65536,3,0)</f>
        <v>9248.7272763152305</v>
      </c>
      <c r="N1887" s="83"/>
      <c r="O1887" s="83"/>
      <c r="P1887" s="83"/>
      <c r="Q1887" s="83"/>
      <c r="R1887" s="83"/>
    </row>
    <row r="1888" spans="1:18" x14ac:dyDescent="0.2">
      <c r="A1888" s="104"/>
      <c r="B1888" s="105">
        <f t="shared" si="29"/>
        <v>1872</v>
      </c>
      <c r="C1888" s="106" t="s">
        <v>1904</v>
      </c>
      <c r="D1888" s="107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108" t="s">
        <v>44</v>
      </c>
      <c r="F1888" s="109">
        <v>0</v>
      </c>
      <c r="G1888" s="110">
        <f>VLOOKUP(C1888,'[8]Resumen Peso'!$B$1:$D$65536,3,0)*$C$14</f>
        <v>16587.902284629305</v>
      </c>
      <c r="H1888" s="117"/>
      <c r="I1888" s="112"/>
      <c r="J1888" s="113">
        <f>+VLOOKUP(C1888,'[8]Resumen Peso'!$B$1:$D$65536,3,0)</f>
        <v>10299.250864493575</v>
      </c>
      <c r="N1888" s="83"/>
      <c r="O1888" s="83"/>
      <c r="P1888" s="83"/>
      <c r="Q1888" s="83"/>
      <c r="R1888" s="83"/>
    </row>
    <row r="1889" spans="1:18" x14ac:dyDescent="0.2">
      <c r="A1889" s="104"/>
      <c r="B1889" s="105">
        <f t="shared" si="29"/>
        <v>1873</v>
      </c>
      <c r="C1889" s="106" t="s">
        <v>1905</v>
      </c>
      <c r="D1889" s="107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108" t="s">
        <v>44</v>
      </c>
      <c r="F1889" s="109">
        <v>0</v>
      </c>
      <c r="G1889" s="110">
        <f>VLOOKUP(C1889,'[8]Resumen Peso'!$B$1:$D$65536,3,0)*$C$14</f>
        <v>18578.450558784822</v>
      </c>
      <c r="H1889" s="117"/>
      <c r="I1889" s="112"/>
      <c r="J1889" s="113">
        <f>+VLOOKUP(C1889,'[8]Resumen Peso'!$B$1:$D$65536,3,0)</f>
        <v>11535.160968232805</v>
      </c>
      <c r="N1889" s="83"/>
      <c r="O1889" s="83"/>
      <c r="P1889" s="83"/>
      <c r="Q1889" s="83"/>
      <c r="R1889" s="83"/>
    </row>
    <row r="1890" spans="1:18" x14ac:dyDescent="0.2">
      <c r="A1890" s="104"/>
      <c r="B1890" s="105">
        <f t="shared" si="29"/>
        <v>1874</v>
      </c>
      <c r="C1890" s="106" t="s">
        <v>1906</v>
      </c>
      <c r="D1890" s="107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108" t="s">
        <v>44</v>
      </c>
      <c r="F1890" s="109">
        <v>0</v>
      </c>
      <c r="G1890" s="110">
        <f>VLOOKUP(C1890,'[8]Resumen Peso'!$B$1:$D$65536,3,0)*$C$14</f>
        <v>19179.480022263793</v>
      </c>
      <c r="H1890" s="117"/>
      <c r="I1890" s="112"/>
      <c r="J1890" s="113">
        <f>+VLOOKUP(C1890,'[8]Resumen Peso'!$B$1:$D$65536,3,0)</f>
        <v>11908.333724806</v>
      </c>
      <c r="N1890" s="83"/>
      <c r="O1890" s="83"/>
      <c r="P1890" s="83"/>
      <c r="Q1890" s="83"/>
      <c r="R1890" s="83"/>
    </row>
    <row r="1891" spans="1:18" x14ac:dyDescent="0.2">
      <c r="A1891" s="104"/>
      <c r="B1891" s="105">
        <f t="shared" si="29"/>
        <v>1875</v>
      </c>
      <c r="C1891" s="106" t="s">
        <v>1907</v>
      </c>
      <c r="D1891" s="107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108" t="s">
        <v>44</v>
      </c>
      <c r="F1891" s="109">
        <v>0</v>
      </c>
      <c r="G1891" s="110">
        <f>VLOOKUP(C1891,'[8]Resumen Peso'!$B$1:$D$65536,3,0)*$C$14</f>
        <v>21381.806044887173</v>
      </c>
      <c r="H1891" s="117"/>
      <c r="I1891" s="112"/>
      <c r="J1891" s="113">
        <f>+VLOOKUP(C1891,'[8]Resumen Peso'!$B$1:$D$65536,3,0)</f>
        <v>13275.734364332218</v>
      </c>
      <c r="N1891" s="83"/>
      <c r="O1891" s="83"/>
      <c r="P1891" s="83"/>
      <c r="Q1891" s="83"/>
      <c r="R1891" s="83"/>
    </row>
    <row r="1892" spans="1:18" x14ac:dyDescent="0.2">
      <c r="A1892" s="104"/>
      <c r="B1892" s="105">
        <f t="shared" si="29"/>
        <v>1876</v>
      </c>
      <c r="C1892" s="106" t="s">
        <v>1908</v>
      </c>
      <c r="D1892" s="107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108" t="s">
        <v>44</v>
      </c>
      <c r="F1892" s="109">
        <v>0</v>
      </c>
      <c r="G1892" s="110">
        <f>VLOOKUP(C1892,'[8]Resumen Peso'!$B$1:$D$65536,3,0)*$C$14</f>
        <v>23584.132067510553</v>
      </c>
      <c r="H1892" s="117"/>
      <c r="I1892" s="112"/>
      <c r="J1892" s="113">
        <f>+VLOOKUP(C1892,'[8]Resumen Peso'!$B$1:$D$65536,3,0)</f>
        <v>14643.135003858437</v>
      </c>
      <c r="N1892" s="83"/>
      <c r="O1892" s="83"/>
      <c r="P1892" s="83"/>
      <c r="Q1892" s="83"/>
      <c r="R1892" s="83"/>
    </row>
    <row r="1893" spans="1:18" x14ac:dyDescent="0.2">
      <c r="A1893" s="104"/>
      <c r="B1893" s="105">
        <f t="shared" si="29"/>
        <v>1877</v>
      </c>
      <c r="C1893" s="106" t="s">
        <v>1909</v>
      </c>
      <c r="D1893" s="107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108" t="s">
        <v>44</v>
      </c>
      <c r="F1893" s="109">
        <v>0</v>
      </c>
      <c r="G1893" s="110">
        <f>VLOOKUP(C1893,'[8]Resumen Peso'!$B$1:$D$65536,3,0)*$C$14</f>
        <v>5260.0940053454133</v>
      </c>
      <c r="H1893" s="117"/>
      <c r="I1893" s="112"/>
      <c r="J1893" s="113">
        <f>+VLOOKUP(C1893,'[8]Resumen Peso'!$B$1:$D$65536,3,0)</f>
        <v>3265.9360299024024</v>
      </c>
      <c r="N1893" s="83"/>
      <c r="O1893" s="83"/>
      <c r="P1893" s="83"/>
      <c r="Q1893" s="83"/>
      <c r="R1893" s="83"/>
    </row>
    <row r="1894" spans="1:18" x14ac:dyDescent="0.2">
      <c r="A1894" s="104"/>
      <c r="B1894" s="105">
        <f t="shared" si="29"/>
        <v>1878</v>
      </c>
      <c r="C1894" s="106" t="s">
        <v>1910</v>
      </c>
      <c r="D1894" s="107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108" t="s">
        <v>44</v>
      </c>
      <c r="F1894" s="109">
        <v>0</v>
      </c>
      <c r="G1894" s="110">
        <f>VLOOKUP(C1894,'[8]Resumen Peso'!$B$1:$D$65536,3,0)*$C$14</f>
        <v>6018.3057538636713</v>
      </c>
      <c r="H1894" s="117"/>
      <c r="I1894" s="112"/>
      <c r="J1894" s="113">
        <f>+VLOOKUP(C1894,'[8]Resumen Peso'!$B$1:$D$65536,3,0)</f>
        <v>3736.7015837622084</v>
      </c>
      <c r="N1894" s="83"/>
      <c r="O1894" s="83"/>
      <c r="P1894" s="83"/>
      <c r="Q1894" s="83"/>
      <c r="R1894" s="83"/>
    </row>
    <row r="1895" spans="1:18" x14ac:dyDescent="0.2">
      <c r="A1895" s="104"/>
      <c r="B1895" s="105">
        <f t="shared" si="29"/>
        <v>1879</v>
      </c>
      <c r="C1895" s="106" t="s">
        <v>1911</v>
      </c>
      <c r="D1895" s="107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108" t="s">
        <v>44</v>
      </c>
      <c r="F1895" s="109">
        <v>0</v>
      </c>
      <c r="G1895" s="110">
        <f>VLOOKUP(C1895,'[8]Resumen Peso'!$B$1:$D$65536,3,0)*$C$14</f>
        <v>6769.7477546273021</v>
      </c>
      <c r="H1895" s="117"/>
      <c r="I1895" s="112"/>
      <c r="J1895" s="113">
        <f>+VLOOKUP(C1895,'[8]Resumen Peso'!$B$1:$D$65536,3,0)</f>
        <v>4203.2638737482657</v>
      </c>
      <c r="N1895" s="83"/>
      <c r="O1895" s="83"/>
      <c r="P1895" s="83"/>
      <c r="Q1895" s="83"/>
      <c r="R1895" s="83"/>
    </row>
    <row r="1896" spans="1:18" x14ac:dyDescent="0.2">
      <c r="A1896" s="104"/>
      <c r="B1896" s="105">
        <f t="shared" si="29"/>
        <v>1880</v>
      </c>
      <c r="C1896" s="106" t="s">
        <v>1912</v>
      </c>
      <c r="D1896" s="107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108" t="s">
        <v>44</v>
      </c>
      <c r="F1896" s="109">
        <v>0</v>
      </c>
      <c r="G1896" s="110">
        <f>VLOOKUP(C1896,'[8]Resumen Peso'!$B$1:$D$65536,3,0)*$C$14</f>
        <v>7514.4200076363059</v>
      </c>
      <c r="H1896" s="117"/>
      <c r="I1896" s="112"/>
      <c r="J1896" s="113">
        <f>+VLOOKUP(C1896,'[8]Resumen Peso'!$B$1:$D$65536,3,0)</f>
        <v>4665.6228998605757</v>
      </c>
      <c r="N1896" s="83"/>
      <c r="O1896" s="83"/>
      <c r="P1896" s="83"/>
      <c r="Q1896" s="83"/>
      <c r="R1896" s="83"/>
    </row>
    <row r="1897" spans="1:18" x14ac:dyDescent="0.2">
      <c r="A1897" s="104"/>
      <c r="B1897" s="105">
        <f t="shared" si="29"/>
        <v>1881</v>
      </c>
      <c r="C1897" s="106" t="s">
        <v>1913</v>
      </c>
      <c r="D1897" s="107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108" t="s">
        <v>44</v>
      </c>
      <c r="F1897" s="109">
        <v>0</v>
      </c>
      <c r="G1897" s="110">
        <f>VLOOKUP(C1897,'[8]Resumen Peso'!$B$1:$D$65536,3,0)*$C$14</f>
        <v>8259.0922606453078</v>
      </c>
      <c r="H1897" s="117"/>
      <c r="I1897" s="112"/>
      <c r="J1897" s="113">
        <f>+VLOOKUP(C1897,'[8]Resumen Peso'!$B$1:$D$65536,3,0)</f>
        <v>5127.9819259728838</v>
      </c>
      <c r="N1897" s="83"/>
      <c r="O1897" s="83"/>
      <c r="P1897" s="83"/>
      <c r="Q1897" s="83"/>
      <c r="R1897" s="83"/>
    </row>
    <row r="1898" spans="1:18" x14ac:dyDescent="0.2">
      <c r="A1898" s="104"/>
      <c r="B1898" s="105">
        <f t="shared" si="29"/>
        <v>1882</v>
      </c>
      <c r="C1898" s="106" t="s">
        <v>1914</v>
      </c>
      <c r="D1898" s="107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108" t="s">
        <v>44</v>
      </c>
      <c r="F1898" s="109">
        <v>0</v>
      </c>
      <c r="G1898" s="110">
        <f>VLOOKUP(C1898,'[8]Resumen Peso'!$B$1:$D$65536,3,0)*$C$14</f>
        <v>9259.105859463345</v>
      </c>
      <c r="H1898" s="117"/>
      <c r="I1898" s="112"/>
      <c r="J1898" s="113">
        <f>+VLOOKUP(C1898,'[8]Resumen Peso'!$B$1:$D$65536,3,0)</f>
        <v>5748.8796588752311</v>
      </c>
      <c r="N1898" s="83"/>
      <c r="O1898" s="83"/>
      <c r="P1898" s="83"/>
      <c r="Q1898" s="83"/>
      <c r="R1898" s="83"/>
    </row>
    <row r="1899" spans="1:18" x14ac:dyDescent="0.2">
      <c r="A1899" s="104"/>
      <c r="B1899" s="105">
        <f t="shared" si="29"/>
        <v>1883</v>
      </c>
      <c r="C1899" s="106" t="s">
        <v>1915</v>
      </c>
      <c r="D1899" s="107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108" t="s">
        <v>44</v>
      </c>
      <c r="F1899" s="109">
        <v>0</v>
      </c>
      <c r="G1899" s="110">
        <f>VLOOKUP(C1899,'[8]Resumen Peso'!$B$1:$D$65536,3,0)*$C$14</f>
        <v>10276.477091524244</v>
      </c>
      <c r="H1899" s="117"/>
      <c r="I1899" s="112"/>
      <c r="J1899" s="113">
        <f>+VLOOKUP(C1899,'[8]Resumen Peso'!$B$1:$D$65536,3,0)</f>
        <v>6380.5545603498676</v>
      </c>
      <c r="N1899" s="83"/>
      <c r="O1899" s="83"/>
      <c r="P1899" s="83"/>
      <c r="Q1899" s="83"/>
      <c r="R1899" s="83"/>
    </row>
    <row r="1900" spans="1:18" x14ac:dyDescent="0.2">
      <c r="A1900" s="104"/>
      <c r="B1900" s="105">
        <f t="shared" si="29"/>
        <v>1884</v>
      </c>
      <c r="C1900" s="106" t="s">
        <v>1916</v>
      </c>
      <c r="D1900" s="107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108" t="s">
        <v>44</v>
      </c>
      <c r="F1900" s="109">
        <v>0</v>
      </c>
      <c r="G1900" s="110">
        <f>VLOOKUP(C1900,'[8]Resumen Peso'!$B$1:$D$65536,3,0)*$C$14</f>
        <v>11293.848323585144</v>
      </c>
      <c r="H1900" s="117"/>
      <c r="I1900" s="112"/>
      <c r="J1900" s="113">
        <f>+VLOOKUP(C1900,'[8]Resumen Peso'!$B$1:$D$65536,3,0)</f>
        <v>7012.2294618245041</v>
      </c>
      <c r="N1900" s="83"/>
      <c r="O1900" s="83"/>
      <c r="P1900" s="83"/>
      <c r="Q1900" s="83"/>
      <c r="R1900" s="83"/>
    </row>
    <row r="1901" spans="1:18" x14ac:dyDescent="0.2">
      <c r="A1901" s="104"/>
      <c r="B1901" s="105">
        <f t="shared" si="29"/>
        <v>1885</v>
      </c>
      <c r="C1901" s="106" t="s">
        <v>1917</v>
      </c>
      <c r="D1901" s="107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108" t="s">
        <v>44</v>
      </c>
      <c r="F1901" s="109">
        <v>0</v>
      </c>
      <c r="G1901" s="110">
        <f>VLOOKUP(C1901,'[8]Resumen Peso'!$B$1:$D$65536,3,0)*$C$14</f>
        <v>12495.086283767598</v>
      </c>
      <c r="H1901" s="117"/>
      <c r="I1901" s="112"/>
      <c r="J1901" s="113">
        <f>+VLOOKUP(C1901,'[8]Resumen Peso'!$B$1:$D$65536,3,0)</f>
        <v>7758.0652454929223</v>
      </c>
      <c r="N1901" s="83"/>
      <c r="O1901" s="83"/>
      <c r="P1901" s="83"/>
      <c r="Q1901" s="83"/>
      <c r="R1901" s="83"/>
    </row>
    <row r="1902" spans="1:18" x14ac:dyDescent="0.2">
      <c r="A1902" s="104"/>
      <c r="B1902" s="105">
        <f t="shared" si="29"/>
        <v>1886</v>
      </c>
      <c r="C1902" s="106" t="s">
        <v>1918</v>
      </c>
      <c r="D1902" s="107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108" t="s">
        <v>44</v>
      </c>
      <c r="F1902" s="109">
        <v>0</v>
      </c>
      <c r="G1902" s="110">
        <f>VLOOKUP(C1902,'[8]Resumen Peso'!$B$1:$D$65536,3,0)*$C$14</f>
        <v>13914.34998192383</v>
      </c>
      <c r="H1902" s="117"/>
      <c r="I1902" s="112"/>
      <c r="J1902" s="113">
        <f>+VLOOKUP(C1902,'[8]Resumen Peso'!$B$1:$D$65536,3,0)</f>
        <v>8639.2708747137222</v>
      </c>
      <c r="N1902" s="83"/>
      <c r="O1902" s="83"/>
      <c r="P1902" s="83"/>
      <c r="Q1902" s="83"/>
      <c r="R1902" s="83"/>
    </row>
    <row r="1903" spans="1:18" x14ac:dyDescent="0.2">
      <c r="A1903" s="104"/>
      <c r="B1903" s="105">
        <f t="shared" si="29"/>
        <v>1887</v>
      </c>
      <c r="C1903" s="106" t="s">
        <v>1919</v>
      </c>
      <c r="D1903" s="107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108" t="s">
        <v>44</v>
      </c>
      <c r="F1903" s="109">
        <v>0</v>
      </c>
      <c r="G1903" s="110">
        <f>VLOOKUP(C1903,'[8]Resumen Peso'!$B$1:$D$65536,3,0)*$C$14</f>
        <v>15584.071979754692</v>
      </c>
      <c r="H1903" s="117"/>
      <c r="I1903" s="112"/>
      <c r="J1903" s="113">
        <f>+VLOOKUP(C1903,'[8]Resumen Peso'!$B$1:$D$65536,3,0)</f>
        <v>9675.98337967937</v>
      </c>
      <c r="N1903" s="83"/>
      <c r="O1903" s="83"/>
      <c r="P1903" s="83"/>
      <c r="Q1903" s="83"/>
      <c r="R1903" s="83"/>
    </row>
    <row r="1904" spans="1:18" x14ac:dyDescent="0.2">
      <c r="A1904" s="104"/>
      <c r="B1904" s="105">
        <f t="shared" si="29"/>
        <v>1888</v>
      </c>
      <c r="C1904" s="106" t="s">
        <v>1920</v>
      </c>
      <c r="D1904" s="107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108" t="s">
        <v>44</v>
      </c>
      <c r="F1904" s="109">
        <v>0</v>
      </c>
      <c r="G1904" s="110">
        <f>VLOOKUP(C1904,'[8]Resumen Peso'!$B$1:$D$65536,3,0)*$C$14</f>
        <v>16088.230622649735</v>
      </c>
      <c r="H1904" s="117"/>
      <c r="I1904" s="112"/>
      <c r="J1904" s="113">
        <f>+VLOOKUP(C1904,'[8]Resumen Peso'!$B$1:$D$65536,3,0)</f>
        <v>9989.0100812828714</v>
      </c>
      <c r="N1904" s="83"/>
      <c r="O1904" s="83"/>
      <c r="P1904" s="83"/>
      <c r="Q1904" s="83"/>
      <c r="R1904" s="83"/>
    </row>
    <row r="1905" spans="1:18" x14ac:dyDescent="0.2">
      <c r="A1905" s="104"/>
      <c r="B1905" s="105">
        <f t="shared" si="29"/>
        <v>1889</v>
      </c>
      <c r="C1905" s="106" t="s">
        <v>1921</v>
      </c>
      <c r="D1905" s="107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108" t="s">
        <v>44</v>
      </c>
      <c r="F1905" s="109">
        <v>0</v>
      </c>
      <c r="G1905" s="110">
        <f>VLOOKUP(C1905,'[8]Resumen Peso'!$B$1:$D$65536,3,0)*$C$14</f>
        <v>17935.597126699817</v>
      </c>
      <c r="H1905" s="117"/>
      <c r="I1905" s="112"/>
      <c r="J1905" s="113">
        <f>+VLOOKUP(C1905,'[8]Resumen Peso'!$B$1:$D$65536,3,0)</f>
        <v>11136.020157505987</v>
      </c>
      <c r="N1905" s="83"/>
      <c r="O1905" s="83"/>
      <c r="P1905" s="83"/>
      <c r="Q1905" s="83"/>
      <c r="R1905" s="83"/>
    </row>
    <row r="1906" spans="1:18" x14ac:dyDescent="0.2">
      <c r="A1906" s="104"/>
      <c r="B1906" s="105">
        <f t="shared" si="29"/>
        <v>1890</v>
      </c>
      <c r="C1906" s="106" t="s">
        <v>1922</v>
      </c>
      <c r="D1906" s="107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108" t="s">
        <v>44</v>
      </c>
      <c r="F1906" s="109">
        <v>0</v>
      </c>
      <c r="G1906" s="110">
        <f>VLOOKUP(C1906,'[8]Resumen Peso'!$B$1:$D$65536,3,0)*$C$14</f>
        <v>19782.963630749895</v>
      </c>
      <c r="H1906" s="117"/>
      <c r="I1906" s="112"/>
      <c r="J1906" s="113">
        <f>+VLOOKUP(C1906,'[8]Resumen Peso'!$B$1:$D$65536,3,0)</f>
        <v>12283.030233729103</v>
      </c>
      <c r="N1906" s="83"/>
      <c r="O1906" s="83"/>
      <c r="P1906" s="83"/>
      <c r="Q1906" s="83"/>
      <c r="R1906" s="83"/>
    </row>
    <row r="1907" spans="1:18" x14ac:dyDescent="0.2">
      <c r="A1907" s="104"/>
      <c r="B1907" s="105">
        <f t="shared" si="29"/>
        <v>1891</v>
      </c>
      <c r="C1907" s="106" t="s">
        <v>1923</v>
      </c>
      <c r="D1907" s="107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108" t="s">
        <v>44</v>
      </c>
      <c r="F1907" s="109">
        <v>0</v>
      </c>
      <c r="G1907" s="110">
        <f>VLOOKUP(C1907,'[8]Resumen Peso'!$B$1:$D$65536,3,0)*$C$14</f>
        <v>4789.9458372235104</v>
      </c>
      <c r="H1907" s="117"/>
      <c r="I1907" s="112"/>
      <c r="J1907" s="113">
        <f>+VLOOKUP(C1907,'[8]Resumen Peso'!$B$1:$D$65536,3,0)</f>
        <v>2974.0260678177788</v>
      </c>
      <c r="N1907" s="83"/>
      <c r="O1907" s="83"/>
      <c r="P1907" s="83"/>
      <c r="Q1907" s="83"/>
      <c r="R1907" s="83"/>
    </row>
    <row r="1908" spans="1:18" x14ac:dyDescent="0.2">
      <c r="A1908" s="104"/>
      <c r="B1908" s="105">
        <f t="shared" si="29"/>
        <v>1892</v>
      </c>
      <c r="C1908" s="106" t="s">
        <v>1924</v>
      </c>
      <c r="D1908" s="107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108" t="s">
        <v>44</v>
      </c>
      <c r="F1908" s="109">
        <v>0</v>
      </c>
      <c r="G1908" s="110">
        <f>VLOOKUP(C1908,'[8]Resumen Peso'!$B$1:$D$65536,3,0)*$C$14</f>
        <v>5480.3884804268992</v>
      </c>
      <c r="H1908" s="117"/>
      <c r="I1908" s="112"/>
      <c r="J1908" s="113">
        <f>+VLOOKUP(C1908,'[8]Resumen Peso'!$B$1:$D$65536,3,0)</f>
        <v>3402.7145100257467</v>
      </c>
      <c r="N1908" s="83"/>
      <c r="O1908" s="83"/>
      <c r="P1908" s="83"/>
      <c r="Q1908" s="83"/>
      <c r="R1908" s="83"/>
    </row>
    <row r="1909" spans="1:18" x14ac:dyDescent="0.2">
      <c r="A1909" s="104"/>
      <c r="B1909" s="105">
        <f t="shared" si="29"/>
        <v>1893</v>
      </c>
      <c r="C1909" s="106" t="s">
        <v>1925</v>
      </c>
      <c r="D1909" s="107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108" t="s">
        <v>44</v>
      </c>
      <c r="F1909" s="109">
        <v>0</v>
      </c>
      <c r="G1909" s="110">
        <f>VLOOKUP(C1909,'[8]Resumen Peso'!$B$1:$D$65536,3,0)*$C$14</f>
        <v>6164.6664571731144</v>
      </c>
      <c r="H1909" s="117"/>
      <c r="I1909" s="112"/>
      <c r="J1909" s="113">
        <f>+VLOOKUP(C1909,'[8]Resumen Peso'!$B$1:$D$65536,3,0)</f>
        <v>3827.5753768568579</v>
      </c>
      <c r="N1909" s="83"/>
      <c r="O1909" s="83"/>
      <c r="P1909" s="83"/>
      <c r="Q1909" s="83"/>
      <c r="R1909" s="83"/>
    </row>
    <row r="1910" spans="1:18" x14ac:dyDescent="0.2">
      <c r="A1910" s="104"/>
      <c r="B1910" s="105">
        <f t="shared" si="29"/>
        <v>1894</v>
      </c>
      <c r="C1910" s="106" t="s">
        <v>1926</v>
      </c>
      <c r="D1910" s="107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108" t="s">
        <v>44</v>
      </c>
      <c r="F1910" s="109">
        <v>0</v>
      </c>
      <c r="G1910" s="110">
        <f>VLOOKUP(C1910,'[8]Resumen Peso'!$B$1:$D$65536,3,0)*$C$14</f>
        <v>6842.779767462157</v>
      </c>
      <c r="H1910" s="117"/>
      <c r="I1910" s="112"/>
      <c r="J1910" s="113">
        <f>+VLOOKUP(C1910,'[8]Resumen Peso'!$B$1:$D$65536,3,0)</f>
        <v>4248.6086683111125</v>
      </c>
      <c r="N1910" s="83"/>
      <c r="O1910" s="83"/>
      <c r="P1910" s="83"/>
      <c r="Q1910" s="83"/>
      <c r="R1910" s="83"/>
    </row>
    <row r="1911" spans="1:18" x14ac:dyDescent="0.2">
      <c r="A1911" s="104"/>
      <c r="B1911" s="105">
        <f t="shared" si="29"/>
        <v>1895</v>
      </c>
      <c r="C1911" s="106" t="s">
        <v>1927</v>
      </c>
      <c r="D1911" s="107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108" t="s">
        <v>44</v>
      </c>
      <c r="F1911" s="109">
        <v>0</v>
      </c>
      <c r="G1911" s="110">
        <f>VLOOKUP(C1911,'[8]Resumen Peso'!$B$1:$D$65536,3,0)*$C$14</f>
        <v>7520.8930777511996</v>
      </c>
      <c r="H1911" s="117"/>
      <c r="I1911" s="112"/>
      <c r="J1911" s="113">
        <f>+VLOOKUP(C1911,'[8]Resumen Peso'!$B$1:$D$65536,3,0)</f>
        <v>4669.6419597653667</v>
      </c>
      <c r="N1911" s="83"/>
      <c r="O1911" s="83"/>
      <c r="P1911" s="83"/>
      <c r="Q1911" s="83"/>
      <c r="R1911" s="83"/>
    </row>
    <row r="1912" spans="1:18" x14ac:dyDescent="0.2">
      <c r="A1912" s="104"/>
      <c r="B1912" s="105">
        <f t="shared" si="29"/>
        <v>1896</v>
      </c>
      <c r="C1912" s="106" t="s">
        <v>1928</v>
      </c>
      <c r="D1912" s="107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108" t="s">
        <v>44</v>
      </c>
      <c r="F1912" s="109">
        <v>0</v>
      </c>
      <c r="G1912" s="110">
        <f>VLOOKUP(C1912,'[8]Resumen Peso'!$B$1:$D$65536,3,0)*$C$14</f>
        <v>8431.5252774718992</v>
      </c>
      <c r="H1912" s="117"/>
      <c r="I1912" s="112"/>
      <c r="J1912" s="113">
        <f>+VLOOKUP(C1912,'[8]Resumen Peso'!$B$1:$D$65536,3,0)</f>
        <v>5235.0437392839085</v>
      </c>
      <c r="N1912" s="83"/>
      <c r="O1912" s="83"/>
      <c r="P1912" s="83"/>
      <c r="Q1912" s="83"/>
      <c r="R1912" s="83"/>
    </row>
    <row r="1913" spans="1:18" x14ac:dyDescent="0.2">
      <c r="A1913" s="104"/>
      <c r="B1913" s="105">
        <f t="shared" si="29"/>
        <v>1897</v>
      </c>
      <c r="C1913" s="106" t="s">
        <v>1929</v>
      </c>
      <c r="D1913" s="107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108" t="s">
        <v>44</v>
      </c>
      <c r="F1913" s="109">
        <v>0</v>
      </c>
      <c r="G1913" s="110">
        <f>VLOOKUP(C1913,'[8]Resumen Peso'!$B$1:$D$65536,3,0)*$C$14</f>
        <v>9357.9636819887874</v>
      </c>
      <c r="H1913" s="117"/>
      <c r="I1913" s="112"/>
      <c r="J1913" s="113">
        <f>+VLOOKUP(C1913,'[8]Resumen Peso'!$B$1:$D$65536,3,0)</f>
        <v>5810.2594220687106</v>
      </c>
      <c r="N1913" s="83"/>
      <c r="O1913" s="83"/>
      <c r="P1913" s="83"/>
      <c r="Q1913" s="83"/>
      <c r="R1913" s="83"/>
    </row>
    <row r="1914" spans="1:18" x14ac:dyDescent="0.2">
      <c r="A1914" s="104"/>
      <c r="B1914" s="105">
        <f t="shared" si="29"/>
        <v>1898</v>
      </c>
      <c r="C1914" s="106" t="s">
        <v>1930</v>
      </c>
      <c r="D1914" s="107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108" t="s">
        <v>44</v>
      </c>
      <c r="F1914" s="109">
        <v>0</v>
      </c>
      <c r="G1914" s="110">
        <f>VLOOKUP(C1914,'[8]Resumen Peso'!$B$1:$D$65536,3,0)*$C$14</f>
        <v>10284.402086505677</v>
      </c>
      <c r="H1914" s="117"/>
      <c r="I1914" s="112"/>
      <c r="J1914" s="113">
        <f>+VLOOKUP(C1914,'[8]Resumen Peso'!$B$1:$D$65536,3,0)</f>
        <v>6385.4751048535127</v>
      </c>
      <c r="N1914" s="83"/>
      <c r="O1914" s="83"/>
      <c r="P1914" s="83"/>
      <c r="Q1914" s="83"/>
      <c r="R1914" s="83"/>
    </row>
    <row r="1915" spans="1:18" x14ac:dyDescent="0.2">
      <c r="A1915" s="104"/>
      <c r="B1915" s="105">
        <f t="shared" si="29"/>
        <v>1899</v>
      </c>
      <c r="C1915" s="106" t="s">
        <v>1931</v>
      </c>
      <c r="D1915" s="107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108" t="s">
        <v>44</v>
      </c>
      <c r="F1915" s="109">
        <v>0</v>
      </c>
      <c r="G1915" s="110">
        <f>VLOOKUP(C1915,'[8]Resumen Peso'!$B$1:$D$65536,3,0)*$C$14</f>
        <v>11378.273177220712</v>
      </c>
      <c r="H1915" s="117"/>
      <c r="I1915" s="112"/>
      <c r="J1915" s="113">
        <f>+VLOOKUP(C1915,'[8]Resumen Peso'!$B$1:$D$65536,3,0)</f>
        <v>7064.6479492179687</v>
      </c>
      <c r="N1915" s="83"/>
      <c r="O1915" s="83"/>
      <c r="P1915" s="83"/>
      <c r="Q1915" s="83"/>
      <c r="R1915" s="83"/>
    </row>
    <row r="1916" spans="1:18" x14ac:dyDescent="0.2">
      <c r="A1916" s="104"/>
      <c r="B1916" s="105">
        <f t="shared" si="29"/>
        <v>1900</v>
      </c>
      <c r="C1916" s="106" t="s">
        <v>1932</v>
      </c>
      <c r="D1916" s="107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108" t="s">
        <v>44</v>
      </c>
      <c r="F1916" s="109">
        <v>0</v>
      </c>
      <c r="G1916" s="110">
        <f>VLOOKUP(C1916,'[8]Resumen Peso'!$B$1:$D$65536,3,0)*$C$14</f>
        <v>12670.68282541282</v>
      </c>
      <c r="H1916" s="117"/>
      <c r="I1916" s="112"/>
      <c r="J1916" s="113">
        <f>+VLOOKUP(C1916,'[8]Resumen Peso'!$B$1:$D$65536,3,0)</f>
        <v>7867.0912574810345</v>
      </c>
      <c r="N1916" s="83"/>
      <c r="O1916" s="83"/>
      <c r="P1916" s="83"/>
      <c r="Q1916" s="83"/>
      <c r="R1916" s="83"/>
    </row>
    <row r="1917" spans="1:18" x14ac:dyDescent="0.2">
      <c r="A1917" s="104"/>
      <c r="B1917" s="105">
        <f t="shared" si="29"/>
        <v>1901</v>
      </c>
      <c r="C1917" s="106" t="s">
        <v>1933</v>
      </c>
      <c r="D1917" s="107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108" t="s">
        <v>44</v>
      </c>
      <c r="F1917" s="109">
        <v>0</v>
      </c>
      <c r="G1917" s="110">
        <f>VLOOKUP(C1917,'[8]Resumen Peso'!$B$1:$D$65536,3,0)*$C$14</f>
        <v>14191.164764462361</v>
      </c>
      <c r="H1917" s="117"/>
      <c r="I1917" s="112"/>
      <c r="J1917" s="113">
        <f>+VLOOKUP(C1917,'[8]Resumen Peso'!$B$1:$D$65536,3,0)</f>
        <v>8811.1422083787602</v>
      </c>
      <c r="N1917" s="83"/>
      <c r="O1917" s="83"/>
      <c r="P1917" s="83"/>
      <c r="Q1917" s="83"/>
      <c r="R1917" s="83"/>
    </row>
    <row r="1918" spans="1:18" x14ac:dyDescent="0.2">
      <c r="A1918" s="104"/>
      <c r="B1918" s="105">
        <f t="shared" si="29"/>
        <v>1902</v>
      </c>
      <c r="C1918" s="106" t="s">
        <v>1934</v>
      </c>
      <c r="D1918" s="107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108" t="s">
        <v>44</v>
      </c>
      <c r="F1918" s="109">
        <v>0</v>
      </c>
      <c r="G1918" s="110">
        <f>VLOOKUP(C1918,'[8]Resumen Peso'!$B$1:$D$65536,3,0)*$C$14</f>
        <v>14650.261615275542</v>
      </c>
      <c r="H1918" s="117"/>
      <c r="I1918" s="112"/>
      <c r="J1918" s="113">
        <f>+VLOOKUP(C1918,'[8]Resumen Peso'!$B$1:$D$65536,3,0)</f>
        <v>9096.1905259110699</v>
      </c>
      <c r="N1918" s="83"/>
      <c r="O1918" s="83"/>
      <c r="P1918" s="83"/>
      <c r="Q1918" s="83"/>
      <c r="R1918" s="83"/>
    </row>
    <row r="1919" spans="1:18" x14ac:dyDescent="0.2">
      <c r="A1919" s="104"/>
      <c r="B1919" s="105">
        <f t="shared" si="29"/>
        <v>1903</v>
      </c>
      <c r="C1919" s="106" t="s">
        <v>1935</v>
      </c>
      <c r="D1919" s="107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108" t="s">
        <v>44</v>
      </c>
      <c r="F1919" s="109">
        <v>0</v>
      </c>
      <c r="G1919" s="110">
        <f>VLOOKUP(C1919,'[8]Resumen Peso'!$B$1:$D$65536,3,0)*$C$14</f>
        <v>16332.510161957125</v>
      </c>
      <c r="H1919" s="117"/>
      <c r="I1919" s="112"/>
      <c r="J1919" s="113">
        <f>+VLOOKUP(C1919,'[8]Resumen Peso'!$B$1:$D$65536,3,0)</f>
        <v>10140.680630893054</v>
      </c>
      <c r="N1919" s="83"/>
      <c r="O1919" s="83"/>
      <c r="P1919" s="83"/>
      <c r="Q1919" s="83"/>
      <c r="R1919" s="83"/>
    </row>
    <row r="1920" spans="1:18" x14ac:dyDescent="0.2">
      <c r="A1920" s="104"/>
      <c r="B1920" s="105">
        <f t="shared" si="29"/>
        <v>1904</v>
      </c>
      <c r="C1920" s="106" t="s">
        <v>1936</v>
      </c>
      <c r="D1920" s="107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108" t="s">
        <v>44</v>
      </c>
      <c r="F1920" s="109">
        <v>0</v>
      </c>
      <c r="G1920" s="110">
        <f>VLOOKUP(C1920,'[8]Resumen Peso'!$B$1:$D$65536,3,0)*$C$14</f>
        <v>18014.758708638707</v>
      </c>
      <c r="H1920" s="117"/>
      <c r="I1920" s="112"/>
      <c r="J1920" s="113">
        <f>+VLOOKUP(C1920,'[8]Resumen Peso'!$B$1:$D$65536,3,0)</f>
        <v>11185.170735875037</v>
      </c>
      <c r="N1920" s="83"/>
      <c r="O1920" s="83"/>
      <c r="P1920" s="83"/>
      <c r="Q1920" s="83"/>
      <c r="R1920" s="83"/>
    </row>
    <row r="1921" spans="1:18" x14ac:dyDescent="0.2">
      <c r="A1921" s="104"/>
      <c r="B1921" s="105">
        <f t="shared" si="29"/>
        <v>1905</v>
      </c>
      <c r="C1921" s="106" t="s">
        <v>1937</v>
      </c>
      <c r="D1921" s="107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108" t="s">
        <v>44</v>
      </c>
      <c r="F1921" s="109">
        <v>0</v>
      </c>
      <c r="G1921" s="110">
        <f>VLOOKUP(C1921,'[8]Resumen Peso'!$B$1:$D$65536,3,0)*$C$14</f>
        <v>3138.6358335680147</v>
      </c>
      <c r="H1921" s="117"/>
      <c r="I1921" s="112"/>
      <c r="J1921" s="113">
        <f>+VLOOKUP(C1921,'[8]Resumen Peso'!$B$1:$D$65536,3,0)</f>
        <v>1948.7453728347232</v>
      </c>
      <c r="N1921" s="83"/>
      <c r="O1921" s="83"/>
      <c r="P1921" s="83"/>
      <c r="Q1921" s="83"/>
      <c r="R1921" s="83"/>
    </row>
    <row r="1922" spans="1:18" x14ac:dyDescent="0.2">
      <c r="A1922" s="104"/>
      <c r="B1922" s="105">
        <f t="shared" si="29"/>
        <v>1906</v>
      </c>
      <c r="C1922" s="106" t="s">
        <v>1938</v>
      </c>
      <c r="D1922" s="107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108" t="s">
        <v>44</v>
      </c>
      <c r="F1922" s="109">
        <v>0</v>
      </c>
      <c r="G1922" s="110">
        <f>VLOOKUP(C1922,'[8]Resumen Peso'!$B$1:$D$65536,3,0)*$C$14</f>
        <v>3591.0518095778193</v>
      </c>
      <c r="H1922" s="117"/>
      <c r="I1922" s="112"/>
      <c r="J1922" s="113">
        <f>+VLOOKUP(C1922,'[8]Resumen Peso'!$B$1:$D$65536,3,0)</f>
        <v>2229.6456067568456</v>
      </c>
      <c r="N1922" s="83"/>
      <c r="O1922" s="83"/>
      <c r="P1922" s="83"/>
      <c r="Q1922" s="83"/>
      <c r="R1922" s="83"/>
    </row>
    <row r="1923" spans="1:18" x14ac:dyDescent="0.2">
      <c r="A1923" s="104"/>
      <c r="B1923" s="105">
        <f t="shared" si="29"/>
        <v>1907</v>
      </c>
      <c r="C1923" s="106" t="s">
        <v>1939</v>
      </c>
      <c r="D1923" s="107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108" t="s">
        <v>44</v>
      </c>
      <c r="F1923" s="109">
        <v>0</v>
      </c>
      <c r="G1923" s="110">
        <f>VLOOKUP(C1923,'[8]Resumen Peso'!$B$1:$D$65536,3,0)*$C$14</f>
        <v>4039.4283572303921</v>
      </c>
      <c r="H1923" s="117"/>
      <c r="I1923" s="112"/>
      <c r="J1923" s="113">
        <f>+VLOOKUP(C1923,'[8]Resumen Peso'!$B$1:$D$65536,3,0)</f>
        <v>2508.0378028760915</v>
      </c>
      <c r="N1923" s="83"/>
      <c r="O1923" s="83"/>
      <c r="P1923" s="83"/>
      <c r="Q1923" s="83"/>
      <c r="R1923" s="83"/>
    </row>
    <row r="1924" spans="1:18" x14ac:dyDescent="0.2">
      <c r="A1924" s="104"/>
      <c r="B1924" s="105">
        <f t="shared" si="29"/>
        <v>1908</v>
      </c>
      <c r="C1924" s="106" t="s">
        <v>1940</v>
      </c>
      <c r="D1924" s="107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108" t="s">
        <v>44</v>
      </c>
      <c r="F1924" s="109">
        <v>0</v>
      </c>
      <c r="G1924" s="110">
        <f>VLOOKUP(C1924,'[8]Resumen Peso'!$B$1:$D$65536,3,0)*$C$14</f>
        <v>4483.7654765257357</v>
      </c>
      <c r="H1924" s="117"/>
      <c r="I1924" s="112"/>
      <c r="J1924" s="113">
        <f>+VLOOKUP(C1924,'[8]Resumen Peso'!$B$1:$D$65536,3,0)</f>
        <v>2783.9219611924618</v>
      </c>
      <c r="N1924" s="83"/>
      <c r="O1924" s="83"/>
      <c r="P1924" s="83"/>
      <c r="Q1924" s="83"/>
      <c r="R1924" s="83"/>
    </row>
    <row r="1925" spans="1:18" x14ac:dyDescent="0.2">
      <c r="A1925" s="104"/>
      <c r="B1925" s="105">
        <f t="shared" si="29"/>
        <v>1909</v>
      </c>
      <c r="C1925" s="106" t="s">
        <v>1941</v>
      </c>
      <c r="D1925" s="107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108" t="s">
        <v>44</v>
      </c>
      <c r="F1925" s="109">
        <v>0</v>
      </c>
      <c r="G1925" s="110">
        <f>VLOOKUP(C1925,'[8]Resumen Peso'!$B$1:$D$65536,3,0)*$C$14</f>
        <v>4928.1025958210785</v>
      </c>
      <c r="H1925" s="117"/>
      <c r="I1925" s="112"/>
      <c r="J1925" s="113">
        <f>+VLOOKUP(C1925,'[8]Resumen Peso'!$B$1:$D$65536,3,0)</f>
        <v>3059.8061195088317</v>
      </c>
      <c r="N1925" s="83"/>
      <c r="O1925" s="83"/>
      <c r="P1925" s="83"/>
      <c r="Q1925" s="83"/>
      <c r="R1925" s="83"/>
    </row>
    <row r="1926" spans="1:18" x14ac:dyDescent="0.2">
      <c r="A1926" s="104"/>
      <c r="B1926" s="105">
        <f t="shared" si="29"/>
        <v>1910</v>
      </c>
      <c r="C1926" s="106" t="s">
        <v>1942</v>
      </c>
      <c r="D1926" s="107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108" t="s">
        <v>44</v>
      </c>
      <c r="F1926" s="109">
        <v>0</v>
      </c>
      <c r="G1926" s="110">
        <f>VLOOKUP(C1926,'[8]Resumen Peso'!$B$1:$D$65536,3,0)*$C$14</f>
        <v>5524.7988738944377</v>
      </c>
      <c r="H1926" s="117"/>
      <c r="I1926" s="112"/>
      <c r="J1926" s="113">
        <f>+VLOOKUP(C1926,'[8]Resumen Peso'!$B$1:$D$65536,3,0)</f>
        <v>3430.2884476740824</v>
      </c>
      <c r="N1926" s="83"/>
      <c r="O1926" s="83"/>
      <c r="P1926" s="83"/>
      <c r="Q1926" s="83"/>
      <c r="R1926" s="83"/>
    </row>
    <row r="1927" spans="1:18" x14ac:dyDescent="0.2">
      <c r="A1927" s="104"/>
      <c r="B1927" s="105">
        <f t="shared" si="29"/>
        <v>1911</v>
      </c>
      <c r="C1927" s="106" t="s">
        <v>1943</v>
      </c>
      <c r="D1927" s="107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108" t="s">
        <v>44</v>
      </c>
      <c r="F1927" s="109">
        <v>0</v>
      </c>
      <c r="G1927" s="110">
        <f>VLOOKUP(C1927,'[8]Resumen Peso'!$B$1:$D$65536,3,0)*$C$14</f>
        <v>6131.8522462757355</v>
      </c>
      <c r="H1927" s="117"/>
      <c r="I1927" s="112"/>
      <c r="J1927" s="113">
        <f>+VLOOKUP(C1927,'[8]Resumen Peso'!$B$1:$D$65536,3,0)</f>
        <v>3807.2013847659068</v>
      </c>
      <c r="N1927" s="83"/>
      <c r="O1927" s="83"/>
      <c r="P1927" s="83"/>
      <c r="Q1927" s="83"/>
      <c r="R1927" s="83"/>
    </row>
    <row r="1928" spans="1:18" x14ac:dyDescent="0.2">
      <c r="A1928" s="104"/>
      <c r="B1928" s="105">
        <f t="shared" si="29"/>
        <v>1912</v>
      </c>
      <c r="C1928" s="106" t="s">
        <v>1944</v>
      </c>
      <c r="D1928" s="107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108" t="s">
        <v>44</v>
      </c>
      <c r="F1928" s="109">
        <v>0</v>
      </c>
      <c r="G1928" s="110">
        <f>VLOOKUP(C1928,'[8]Resumen Peso'!$B$1:$D$65536,3,0)*$C$14</f>
        <v>6738.9056186570333</v>
      </c>
      <c r="H1928" s="117"/>
      <c r="I1928" s="112"/>
      <c r="J1928" s="113">
        <f>+VLOOKUP(C1928,'[8]Resumen Peso'!$B$1:$D$65536,3,0)</f>
        <v>4184.1143218577317</v>
      </c>
      <c r="N1928" s="83"/>
      <c r="O1928" s="83"/>
      <c r="P1928" s="83"/>
      <c r="Q1928" s="83"/>
      <c r="R1928" s="83"/>
    </row>
    <row r="1929" spans="1:18" x14ac:dyDescent="0.2">
      <c r="A1929" s="104"/>
      <c r="B1929" s="105">
        <f t="shared" si="29"/>
        <v>1913</v>
      </c>
      <c r="C1929" s="106" t="s">
        <v>1945</v>
      </c>
      <c r="D1929" s="107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108" t="s">
        <v>44</v>
      </c>
      <c r="F1929" s="109">
        <v>0</v>
      </c>
      <c r="G1929" s="110">
        <f>VLOOKUP(C1929,'[8]Resumen Peso'!$B$1:$D$65536,3,0)*$C$14</f>
        <v>7455.6700914286967</v>
      </c>
      <c r="H1929" s="117"/>
      <c r="I1929" s="112"/>
      <c r="J1929" s="113">
        <f>+VLOOKUP(C1929,'[8]Resumen Peso'!$B$1:$D$65536,3,0)</f>
        <v>4629.1457061257879</v>
      </c>
      <c r="N1929" s="83"/>
      <c r="O1929" s="83"/>
      <c r="P1929" s="83"/>
      <c r="Q1929" s="83"/>
      <c r="R1929" s="83"/>
    </row>
    <row r="1930" spans="1:18" x14ac:dyDescent="0.2">
      <c r="A1930" s="104"/>
      <c r="B1930" s="105">
        <f t="shared" si="29"/>
        <v>1914</v>
      </c>
      <c r="C1930" s="106" t="s">
        <v>1946</v>
      </c>
      <c r="D1930" s="107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108" t="s">
        <v>44</v>
      </c>
      <c r="F1930" s="109">
        <v>0</v>
      </c>
      <c r="G1930" s="110">
        <f>VLOOKUP(C1930,'[8]Resumen Peso'!$B$1:$D$65536,3,0)*$C$14</f>
        <v>8302.5279414573452</v>
      </c>
      <c r="H1930" s="117"/>
      <c r="I1930" s="112"/>
      <c r="J1930" s="113">
        <f>+VLOOKUP(C1930,'[8]Resumen Peso'!$B$1:$D$65536,3,0)</f>
        <v>5154.9506749730381</v>
      </c>
      <c r="N1930" s="83"/>
      <c r="O1930" s="83"/>
      <c r="P1930" s="83"/>
      <c r="Q1930" s="83"/>
      <c r="R1930" s="83"/>
    </row>
    <row r="1931" spans="1:18" x14ac:dyDescent="0.2">
      <c r="A1931" s="104"/>
      <c r="B1931" s="105">
        <f t="shared" si="29"/>
        <v>1915</v>
      </c>
      <c r="C1931" s="106" t="s">
        <v>1947</v>
      </c>
      <c r="D1931" s="107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108" t="s">
        <v>44</v>
      </c>
      <c r="F1931" s="109">
        <v>0</v>
      </c>
      <c r="G1931" s="110">
        <f>VLOOKUP(C1931,'[8]Resumen Peso'!$B$1:$D$65536,3,0)*$C$14</f>
        <v>9298.8312944322279</v>
      </c>
      <c r="H1931" s="117"/>
      <c r="I1931" s="112"/>
      <c r="J1931" s="113">
        <f>+VLOOKUP(C1931,'[8]Resumen Peso'!$B$1:$D$65536,3,0)</f>
        <v>5773.5447559698032</v>
      </c>
      <c r="N1931" s="83"/>
      <c r="O1931" s="83"/>
      <c r="P1931" s="83"/>
      <c r="Q1931" s="83"/>
      <c r="R1931" s="83"/>
    </row>
    <row r="1932" spans="1:18" x14ac:dyDescent="0.2">
      <c r="A1932" s="104"/>
      <c r="B1932" s="105">
        <f t="shared" si="29"/>
        <v>1916</v>
      </c>
      <c r="C1932" s="106" t="s">
        <v>1948</v>
      </c>
      <c r="D1932" s="107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108" t="s">
        <v>44</v>
      </c>
      <c r="F1932" s="109">
        <v>0</v>
      </c>
      <c r="G1932" s="110">
        <f>VLOOKUP(C1932,'[8]Resumen Peso'!$B$1:$D$65536,3,0)*$C$14</f>
        <v>9599.6567893350511</v>
      </c>
      <c r="H1932" s="117"/>
      <c r="I1932" s="112"/>
      <c r="J1932" s="113">
        <f>+VLOOKUP(C1932,'[8]Resumen Peso'!$B$1:$D$65536,3,0)</f>
        <v>5960.3240837761005</v>
      </c>
      <c r="N1932" s="83"/>
      <c r="O1932" s="83"/>
      <c r="P1932" s="83"/>
      <c r="Q1932" s="83"/>
      <c r="R1932" s="83"/>
    </row>
    <row r="1933" spans="1:18" x14ac:dyDescent="0.2">
      <c r="A1933" s="104"/>
      <c r="B1933" s="105">
        <f t="shared" si="29"/>
        <v>1917</v>
      </c>
      <c r="C1933" s="106" t="s">
        <v>1949</v>
      </c>
      <c r="D1933" s="107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108" t="s">
        <v>44</v>
      </c>
      <c r="F1933" s="109">
        <v>0</v>
      </c>
      <c r="G1933" s="110">
        <f>VLOOKUP(C1933,'[8]Resumen Peso'!$B$1:$D$65536,3,0)*$C$14</f>
        <v>10701.95851653852</v>
      </c>
      <c r="H1933" s="117"/>
      <c r="I1933" s="112"/>
      <c r="J1933" s="113">
        <f>+VLOOKUP(C1933,'[8]Resumen Peso'!$B$1:$D$65536,3,0)</f>
        <v>6644.7314200402461</v>
      </c>
      <c r="N1933" s="83"/>
      <c r="O1933" s="83"/>
      <c r="P1933" s="83"/>
      <c r="Q1933" s="83"/>
      <c r="R1933" s="83"/>
    </row>
    <row r="1934" spans="1:18" x14ac:dyDescent="0.2">
      <c r="A1934" s="104"/>
      <c r="B1934" s="105">
        <f t="shared" si="29"/>
        <v>1918</v>
      </c>
      <c r="C1934" s="106" t="s">
        <v>1950</v>
      </c>
      <c r="D1934" s="107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108" t="s">
        <v>44</v>
      </c>
      <c r="F1934" s="109">
        <v>0</v>
      </c>
      <c r="G1934" s="110">
        <f>VLOOKUP(C1934,'[8]Resumen Peso'!$B$1:$D$65536,3,0)*$C$14</f>
        <v>11804.260243741986</v>
      </c>
      <c r="H1934" s="117"/>
      <c r="I1934" s="112"/>
      <c r="J1934" s="113">
        <f>+VLOOKUP(C1934,'[8]Resumen Peso'!$B$1:$D$65536,3,0)</f>
        <v>7329.1387563043918</v>
      </c>
      <c r="N1934" s="83"/>
      <c r="O1934" s="83"/>
      <c r="P1934" s="83"/>
      <c r="Q1934" s="83"/>
      <c r="R1934" s="83"/>
    </row>
    <row r="1935" spans="1:18" x14ac:dyDescent="0.2">
      <c r="A1935" s="104"/>
      <c r="B1935" s="105">
        <f t="shared" si="29"/>
        <v>1919</v>
      </c>
      <c r="C1935" s="106" t="s">
        <v>1951</v>
      </c>
      <c r="D1935" s="107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108" t="s">
        <v>44</v>
      </c>
      <c r="F1935" s="109">
        <v>0</v>
      </c>
      <c r="G1935" s="110">
        <f>VLOOKUP(C1935,'[8]Resumen Peso'!$B$1:$D$65536,3,0)*$C$14</f>
        <v>4022.4428776508339</v>
      </c>
      <c r="H1935" s="117"/>
      <c r="I1935" s="112"/>
      <c r="J1935" s="113">
        <f>+VLOOKUP(C1935,'[8]Resumen Peso'!$B$1:$D$65536,3,0)</f>
        <v>2497.4917005274115</v>
      </c>
      <c r="N1935" s="83"/>
      <c r="O1935" s="83"/>
      <c r="P1935" s="83"/>
      <c r="Q1935" s="83"/>
      <c r="R1935" s="83"/>
    </row>
    <row r="1936" spans="1:18" x14ac:dyDescent="0.2">
      <c r="A1936" s="104"/>
      <c r="B1936" s="105">
        <f t="shared" si="29"/>
        <v>1920</v>
      </c>
      <c r="C1936" s="106" t="s">
        <v>1952</v>
      </c>
      <c r="D1936" s="107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108" t="s">
        <v>44</v>
      </c>
      <c r="F1936" s="109">
        <v>0</v>
      </c>
      <c r="G1936" s="110">
        <f>VLOOKUP(C1936,'[8]Resumen Peso'!$B$1:$D$65536,3,0)*$C$14</f>
        <v>4602.2544636185212</v>
      </c>
      <c r="H1936" s="117"/>
      <c r="I1936" s="112"/>
      <c r="J1936" s="113">
        <f>+VLOOKUP(C1936,'[8]Resumen Peso'!$B$1:$D$65536,3,0)</f>
        <v>2857.4905042070382</v>
      </c>
      <c r="N1936" s="83"/>
      <c r="O1936" s="83"/>
      <c r="P1936" s="83"/>
      <c r="Q1936" s="83"/>
      <c r="R1936" s="83"/>
    </row>
    <row r="1937" spans="1:18" x14ac:dyDescent="0.2">
      <c r="A1937" s="104"/>
      <c r="B1937" s="105">
        <f t="shared" si="29"/>
        <v>1921</v>
      </c>
      <c r="C1937" s="106" t="s">
        <v>1953</v>
      </c>
      <c r="D1937" s="107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108" t="s">
        <v>44</v>
      </c>
      <c r="F1937" s="109">
        <v>0</v>
      </c>
      <c r="G1937" s="110">
        <f>VLOOKUP(C1937,'[8]Resumen Peso'!$B$1:$D$65536,3,0)*$C$14</f>
        <v>5176.8891604257833</v>
      </c>
      <c r="H1937" s="117"/>
      <c r="I1937" s="112"/>
      <c r="J1937" s="113">
        <f>+VLOOKUP(C1937,'[8]Resumen Peso'!$B$1:$D$65536,3,0)</f>
        <v>3214.2750328538114</v>
      </c>
      <c r="N1937" s="83"/>
      <c r="O1937" s="83"/>
      <c r="P1937" s="83"/>
      <c r="Q1937" s="83"/>
      <c r="R1937" s="83"/>
    </row>
    <row r="1938" spans="1:18" x14ac:dyDescent="0.2">
      <c r="A1938" s="104"/>
      <c r="B1938" s="105">
        <f t="shared" ref="B1938:B2001" si="30">1+B1937</f>
        <v>1922</v>
      </c>
      <c r="C1938" s="106" t="s">
        <v>1954</v>
      </c>
      <c r="D1938" s="107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108" t="s">
        <v>44</v>
      </c>
      <c r="F1938" s="109">
        <v>0</v>
      </c>
      <c r="G1938" s="110">
        <f>VLOOKUP(C1938,'[8]Resumen Peso'!$B$1:$D$65536,3,0)*$C$14</f>
        <v>5746.3469680726203</v>
      </c>
      <c r="H1938" s="117"/>
      <c r="I1938" s="112"/>
      <c r="J1938" s="113">
        <f>+VLOOKUP(C1938,'[8]Resumen Peso'!$B$1:$D$65536,3,0)</f>
        <v>3567.8452864677311</v>
      </c>
      <c r="N1938" s="83"/>
      <c r="O1938" s="83"/>
      <c r="P1938" s="83"/>
      <c r="Q1938" s="83"/>
      <c r="R1938" s="83"/>
    </row>
    <row r="1939" spans="1:18" x14ac:dyDescent="0.2">
      <c r="A1939" s="104"/>
      <c r="B1939" s="105">
        <f t="shared" si="30"/>
        <v>1923</v>
      </c>
      <c r="C1939" s="106" t="s">
        <v>1955</v>
      </c>
      <c r="D1939" s="107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108" t="s">
        <v>44</v>
      </c>
      <c r="F1939" s="109">
        <v>0</v>
      </c>
      <c r="G1939" s="110">
        <f>VLOOKUP(C1939,'[8]Resumen Peso'!$B$1:$D$65536,3,0)*$C$14</f>
        <v>6315.8047757194563</v>
      </c>
      <c r="H1939" s="117"/>
      <c r="I1939" s="112"/>
      <c r="J1939" s="113">
        <f>+VLOOKUP(C1939,'[8]Resumen Peso'!$B$1:$D$65536,3,0)</f>
        <v>3921.4155400816499</v>
      </c>
      <c r="N1939" s="83"/>
      <c r="O1939" s="83"/>
      <c r="P1939" s="83"/>
      <c r="Q1939" s="83"/>
      <c r="R1939" s="83"/>
    </row>
    <row r="1940" spans="1:18" x14ac:dyDescent="0.2">
      <c r="A1940" s="104"/>
      <c r="B1940" s="105">
        <f t="shared" si="30"/>
        <v>1924</v>
      </c>
      <c r="C1940" s="106" t="s">
        <v>1956</v>
      </c>
      <c r="D1940" s="107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108" t="s">
        <v>44</v>
      </c>
      <c r="F1940" s="109">
        <v>0</v>
      </c>
      <c r="G1940" s="110">
        <f>VLOOKUP(C1940,'[8]Resumen Peso'!$B$1:$D$65536,3,0)*$C$14</f>
        <v>7080.5244887192321</v>
      </c>
      <c r="H1940" s="117"/>
      <c r="I1940" s="112"/>
      <c r="J1940" s="113">
        <f>+VLOOKUP(C1940,'[8]Resumen Peso'!$B$1:$D$65536,3,0)</f>
        <v>4396.2218193847493</v>
      </c>
      <c r="N1940" s="83"/>
      <c r="O1940" s="83"/>
      <c r="P1940" s="83"/>
      <c r="Q1940" s="83"/>
      <c r="R1940" s="83"/>
    </row>
    <row r="1941" spans="1:18" x14ac:dyDescent="0.2">
      <c r="A1941" s="104"/>
      <c r="B1941" s="105">
        <f t="shared" si="30"/>
        <v>1925</v>
      </c>
      <c r="C1941" s="106" t="s">
        <v>1957</v>
      </c>
      <c r="D1941" s="107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108" t="s">
        <v>44</v>
      </c>
      <c r="F1941" s="109">
        <v>0</v>
      </c>
      <c r="G1941" s="110">
        <f>VLOOKUP(C1941,'[8]Resumen Peso'!$B$1:$D$65536,3,0)*$C$14</f>
        <v>7858.5177455263392</v>
      </c>
      <c r="H1941" s="117"/>
      <c r="I1941" s="112"/>
      <c r="J1941" s="113">
        <f>+VLOOKUP(C1941,'[8]Resumen Peso'!$B$1:$D$65536,3,0)</f>
        <v>4879.2694998720854</v>
      </c>
      <c r="N1941" s="83"/>
      <c r="O1941" s="83"/>
      <c r="P1941" s="83"/>
      <c r="Q1941" s="83"/>
      <c r="R1941" s="83"/>
    </row>
    <row r="1942" spans="1:18" x14ac:dyDescent="0.2">
      <c r="A1942" s="104"/>
      <c r="B1942" s="105">
        <f t="shared" si="30"/>
        <v>1926</v>
      </c>
      <c r="C1942" s="106" t="s">
        <v>1958</v>
      </c>
      <c r="D1942" s="107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108" t="s">
        <v>44</v>
      </c>
      <c r="F1942" s="109">
        <v>0</v>
      </c>
      <c r="G1942" s="110">
        <f>VLOOKUP(C1942,'[8]Resumen Peso'!$B$1:$D$65536,3,0)*$C$14</f>
        <v>8636.5110023334455</v>
      </c>
      <c r="H1942" s="117"/>
      <c r="I1942" s="112"/>
      <c r="J1942" s="113">
        <f>+VLOOKUP(C1942,'[8]Resumen Peso'!$B$1:$D$65536,3,0)</f>
        <v>5362.3171803594214</v>
      </c>
      <c r="N1942" s="83"/>
      <c r="O1942" s="83"/>
      <c r="P1942" s="83"/>
      <c r="Q1942" s="83"/>
      <c r="R1942" s="83"/>
    </row>
    <row r="1943" spans="1:18" x14ac:dyDescent="0.2">
      <c r="A1943" s="104"/>
      <c r="B1943" s="105">
        <f t="shared" si="30"/>
        <v>1927</v>
      </c>
      <c r="C1943" s="106" t="s">
        <v>1959</v>
      </c>
      <c r="D1943" s="107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108" t="s">
        <v>44</v>
      </c>
      <c r="F1943" s="109">
        <v>0</v>
      </c>
      <c r="G1943" s="110">
        <f>VLOOKUP(C1943,'[8]Resumen Peso'!$B$1:$D$65536,3,0)*$C$14</f>
        <v>9555.1088586435108</v>
      </c>
      <c r="H1943" s="117"/>
      <c r="I1943" s="112"/>
      <c r="J1943" s="113">
        <f>+VLOOKUP(C1943,'[8]Resumen Peso'!$B$1:$D$65536,3,0)</f>
        <v>5932.6647507384696</v>
      </c>
      <c r="N1943" s="83"/>
      <c r="O1943" s="83"/>
      <c r="P1943" s="83"/>
      <c r="Q1943" s="83"/>
      <c r="R1943" s="83"/>
    </row>
    <row r="1944" spans="1:18" x14ac:dyDescent="0.2">
      <c r="A1944" s="104"/>
      <c r="B1944" s="105">
        <f t="shared" si="30"/>
        <v>1928</v>
      </c>
      <c r="C1944" s="106" t="s">
        <v>1960</v>
      </c>
      <c r="D1944" s="107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108" t="s">
        <v>44</v>
      </c>
      <c r="F1944" s="109">
        <v>0</v>
      </c>
      <c r="G1944" s="110">
        <f>VLOOKUP(C1944,'[8]Resumen Peso'!$B$1:$D$65536,3,0)*$C$14</f>
        <v>10640.433027442663</v>
      </c>
      <c r="H1944" s="117"/>
      <c r="I1944" s="112"/>
      <c r="J1944" s="113">
        <f>+VLOOKUP(C1944,'[8]Resumen Peso'!$B$1:$D$65536,3,0)</f>
        <v>6606.5309028268039</v>
      </c>
      <c r="N1944" s="83"/>
      <c r="O1944" s="83"/>
      <c r="P1944" s="83"/>
      <c r="Q1944" s="83"/>
      <c r="R1944" s="83"/>
    </row>
    <row r="1945" spans="1:18" x14ac:dyDescent="0.2">
      <c r="A1945" s="104"/>
      <c r="B1945" s="105">
        <f t="shared" si="30"/>
        <v>1929</v>
      </c>
      <c r="C1945" s="106" t="s">
        <v>1961</v>
      </c>
      <c r="D1945" s="107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108" t="s">
        <v>44</v>
      </c>
      <c r="F1945" s="109">
        <v>0</v>
      </c>
      <c r="G1945" s="110">
        <f>VLOOKUP(C1945,'[8]Resumen Peso'!$B$1:$D$65536,3,0)*$C$14</f>
        <v>11917.284990735783</v>
      </c>
      <c r="H1945" s="117"/>
      <c r="I1945" s="112"/>
      <c r="J1945" s="113">
        <f>+VLOOKUP(C1945,'[8]Resumen Peso'!$B$1:$D$65536,3,0)</f>
        <v>7399.3146111660208</v>
      </c>
      <c r="N1945" s="83"/>
      <c r="O1945" s="83"/>
      <c r="P1945" s="83"/>
      <c r="Q1945" s="83"/>
      <c r="R1945" s="83"/>
    </row>
    <row r="1946" spans="1:18" x14ac:dyDescent="0.2">
      <c r="A1946" s="104"/>
      <c r="B1946" s="105">
        <f t="shared" si="30"/>
        <v>1930</v>
      </c>
      <c r="C1946" s="106" t="s">
        <v>1962</v>
      </c>
      <c r="D1946" s="107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108" t="s">
        <v>44</v>
      </c>
      <c r="F1946" s="109">
        <v>0</v>
      </c>
      <c r="G1946" s="110">
        <f>VLOOKUP(C1946,'[8]Resumen Peso'!$B$1:$D$65536,3,0)*$C$14</f>
        <v>12302.819800619112</v>
      </c>
      <c r="H1946" s="117"/>
      <c r="I1946" s="112"/>
      <c r="J1946" s="113">
        <f>+VLOOKUP(C1946,'[8]Resumen Peso'!$B$1:$D$65536,3,0)</f>
        <v>7638.6890453681435</v>
      </c>
      <c r="N1946" s="83"/>
      <c r="O1946" s="83"/>
      <c r="P1946" s="83"/>
      <c r="Q1946" s="83"/>
      <c r="R1946" s="83"/>
    </row>
    <row r="1947" spans="1:18" x14ac:dyDescent="0.2">
      <c r="A1947" s="104"/>
      <c r="B1947" s="105">
        <f t="shared" si="30"/>
        <v>1931</v>
      </c>
      <c r="C1947" s="106" t="s">
        <v>1963</v>
      </c>
      <c r="D1947" s="107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108" t="s">
        <v>44</v>
      </c>
      <c r="F1947" s="109">
        <v>0</v>
      </c>
      <c r="G1947" s="110">
        <f>VLOOKUP(C1947,'[8]Resumen Peso'!$B$1:$D$65536,3,0)*$C$14</f>
        <v>13715.518172373591</v>
      </c>
      <c r="H1947" s="117"/>
      <c r="I1947" s="112"/>
      <c r="J1947" s="113">
        <f>+VLOOKUP(C1947,'[8]Resumen Peso'!$B$1:$D$65536,3,0)</f>
        <v>8515.8183337437495</v>
      </c>
      <c r="N1947" s="83"/>
      <c r="O1947" s="83"/>
      <c r="P1947" s="83"/>
      <c r="Q1947" s="83"/>
      <c r="R1947" s="83"/>
    </row>
    <row r="1948" spans="1:18" x14ac:dyDescent="0.2">
      <c r="A1948" s="104"/>
      <c r="B1948" s="105">
        <f t="shared" si="30"/>
        <v>1932</v>
      </c>
      <c r="C1948" s="106" t="s">
        <v>1964</v>
      </c>
      <c r="D1948" s="107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108" t="s">
        <v>44</v>
      </c>
      <c r="F1948" s="109">
        <v>0</v>
      </c>
      <c r="G1948" s="110">
        <f>VLOOKUP(C1948,'[8]Resumen Peso'!$B$1:$D$65536,3,0)*$C$14</f>
        <v>15128.216544128072</v>
      </c>
      <c r="H1948" s="117"/>
      <c r="I1948" s="112"/>
      <c r="J1948" s="113">
        <f>+VLOOKUP(C1948,'[8]Resumen Peso'!$B$1:$D$65536,3,0)</f>
        <v>9392.9476221193563</v>
      </c>
      <c r="N1948" s="83"/>
      <c r="O1948" s="83"/>
      <c r="P1948" s="83"/>
      <c r="Q1948" s="83"/>
      <c r="R1948" s="83"/>
    </row>
    <row r="1949" spans="1:18" x14ac:dyDescent="0.2">
      <c r="A1949" s="104"/>
      <c r="B1949" s="105">
        <f t="shared" si="30"/>
        <v>1933</v>
      </c>
      <c r="C1949" s="106" t="s">
        <v>1965</v>
      </c>
      <c r="D1949" s="107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108" t="s">
        <v>44</v>
      </c>
      <c r="F1949" s="109">
        <v>0</v>
      </c>
      <c r="G1949" s="110">
        <f>VLOOKUP(C1949,'[8]Resumen Peso'!$B$1:$D$65536,3,0)*$C$14</f>
        <v>3454.4655013876309</v>
      </c>
      <c r="H1949" s="117"/>
      <c r="I1949" s="112"/>
      <c r="J1949" s="113">
        <f>+VLOOKUP(C1949,'[8]Resumen Peso'!$B$1:$D$65536,3,0)</f>
        <v>2144.8406309034917</v>
      </c>
      <c r="N1949" s="83"/>
      <c r="O1949" s="83"/>
      <c r="P1949" s="83"/>
      <c r="Q1949" s="83"/>
      <c r="R1949" s="83"/>
    </row>
    <row r="1950" spans="1:18" x14ac:dyDescent="0.2">
      <c r="A1950" s="104"/>
      <c r="B1950" s="105">
        <f t="shared" si="30"/>
        <v>1934</v>
      </c>
      <c r="C1950" s="106" t="s">
        <v>1966</v>
      </c>
      <c r="D1950" s="107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108" t="s">
        <v>44</v>
      </c>
      <c r="F1950" s="109">
        <v>0</v>
      </c>
      <c r="G1950" s="110">
        <f>VLOOKUP(C1950,'[8]Resumen Peso'!$B$1:$D$65536,3,0)*$C$14</f>
        <v>3952.4064745606224</v>
      </c>
      <c r="H1950" s="117"/>
      <c r="I1950" s="112"/>
      <c r="J1950" s="113">
        <f>+VLOOKUP(C1950,'[8]Resumen Peso'!$B$1:$D$65536,3,0)</f>
        <v>2454.0068479706615</v>
      </c>
      <c r="N1950" s="83"/>
      <c r="O1950" s="83"/>
      <c r="P1950" s="83"/>
      <c r="Q1950" s="83"/>
      <c r="R1950" s="83"/>
    </row>
    <row r="1951" spans="1:18" x14ac:dyDescent="0.2">
      <c r="A1951" s="104"/>
      <c r="B1951" s="105">
        <f t="shared" si="30"/>
        <v>1935</v>
      </c>
      <c r="C1951" s="106" t="s">
        <v>1967</v>
      </c>
      <c r="D1951" s="107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108" t="s">
        <v>44</v>
      </c>
      <c r="F1951" s="109">
        <v>0</v>
      </c>
      <c r="G1951" s="110">
        <f>VLOOKUP(C1951,'[8]Resumen Peso'!$B$1:$D$65536,3,0)*$C$14</f>
        <v>4445.9015461874269</v>
      </c>
      <c r="H1951" s="117"/>
      <c r="I1951" s="112"/>
      <c r="J1951" s="113">
        <f>+VLOOKUP(C1951,'[8]Resumen Peso'!$B$1:$D$65536,3,0)</f>
        <v>2760.4126523854461</v>
      </c>
      <c r="N1951" s="83"/>
      <c r="O1951" s="83"/>
      <c r="P1951" s="83"/>
      <c r="Q1951" s="83"/>
      <c r="R1951" s="83"/>
    </row>
    <row r="1952" spans="1:18" x14ac:dyDescent="0.2">
      <c r="A1952" s="104"/>
      <c r="B1952" s="105">
        <f t="shared" si="30"/>
        <v>1936</v>
      </c>
      <c r="C1952" s="106" t="s">
        <v>1968</v>
      </c>
      <c r="D1952" s="107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108" t="s">
        <v>44</v>
      </c>
      <c r="F1952" s="109">
        <v>0</v>
      </c>
      <c r="G1952" s="110">
        <f>VLOOKUP(C1952,'[8]Resumen Peso'!$B$1:$D$65536,3,0)*$C$14</f>
        <v>4934.9507162680447</v>
      </c>
      <c r="H1952" s="117"/>
      <c r="I1952" s="112"/>
      <c r="J1952" s="113">
        <f>+VLOOKUP(C1952,'[8]Resumen Peso'!$B$1:$D$65536,3,0)</f>
        <v>3064.0580441478455</v>
      </c>
      <c r="N1952" s="83"/>
      <c r="O1952" s="83"/>
      <c r="P1952" s="83"/>
      <c r="Q1952" s="83"/>
      <c r="R1952" s="83"/>
    </row>
    <row r="1953" spans="1:18" x14ac:dyDescent="0.2">
      <c r="A1953" s="104"/>
      <c r="B1953" s="105">
        <f t="shared" si="30"/>
        <v>1937</v>
      </c>
      <c r="C1953" s="106" t="s">
        <v>1969</v>
      </c>
      <c r="D1953" s="107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108" t="s">
        <v>44</v>
      </c>
      <c r="F1953" s="109">
        <v>0</v>
      </c>
      <c r="G1953" s="110">
        <f>VLOOKUP(C1953,'[8]Resumen Peso'!$B$1:$D$65536,3,0)*$C$14</f>
        <v>5423.9998863486608</v>
      </c>
      <c r="H1953" s="117"/>
      <c r="I1953" s="112"/>
      <c r="J1953" s="113">
        <f>+VLOOKUP(C1953,'[8]Resumen Peso'!$B$1:$D$65536,3,0)</f>
        <v>3367.703435910244</v>
      </c>
      <c r="N1953" s="83"/>
      <c r="O1953" s="83"/>
      <c r="P1953" s="83"/>
      <c r="Q1953" s="83"/>
      <c r="R1953" s="83"/>
    </row>
    <row r="1954" spans="1:18" x14ac:dyDescent="0.2">
      <c r="A1954" s="104"/>
      <c r="B1954" s="105">
        <f t="shared" si="30"/>
        <v>1938</v>
      </c>
      <c r="C1954" s="106" t="s">
        <v>1970</v>
      </c>
      <c r="D1954" s="107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108" t="s">
        <v>44</v>
      </c>
      <c r="F1954" s="109">
        <v>0</v>
      </c>
      <c r="G1954" s="110">
        <f>VLOOKUP(C1954,'[8]Resumen Peso'!$B$1:$D$65536,3,0)*$C$14</f>
        <v>6080.7395709483753</v>
      </c>
      <c r="H1954" s="117"/>
      <c r="I1954" s="112"/>
      <c r="J1954" s="113">
        <f>+VLOOKUP(C1954,'[8]Resumen Peso'!$B$1:$D$65536,3,0)</f>
        <v>3775.4660720953175</v>
      </c>
      <c r="N1954" s="83"/>
      <c r="O1954" s="83"/>
      <c r="P1954" s="83"/>
      <c r="Q1954" s="83"/>
      <c r="R1954" s="83"/>
    </row>
    <row r="1955" spans="1:18" x14ac:dyDescent="0.2">
      <c r="A1955" s="104"/>
      <c r="B1955" s="105">
        <f t="shared" si="30"/>
        <v>1939</v>
      </c>
      <c r="C1955" s="106" t="s">
        <v>1971</v>
      </c>
      <c r="D1955" s="107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108" t="s">
        <v>44</v>
      </c>
      <c r="F1955" s="109">
        <v>0</v>
      </c>
      <c r="G1955" s="110">
        <f>VLOOKUP(C1955,'[8]Resumen Peso'!$B$1:$D$65536,3,0)*$C$14</f>
        <v>6748.8785471125138</v>
      </c>
      <c r="H1955" s="117"/>
      <c r="I1955" s="112"/>
      <c r="J1955" s="113">
        <f>+VLOOKUP(C1955,'[8]Resumen Peso'!$B$1:$D$65536,3,0)</f>
        <v>4190.3064063211068</v>
      </c>
      <c r="N1955" s="83"/>
      <c r="O1955" s="83"/>
      <c r="P1955" s="83"/>
      <c r="Q1955" s="83"/>
      <c r="R1955" s="83"/>
    </row>
    <row r="1956" spans="1:18" x14ac:dyDescent="0.2">
      <c r="A1956" s="104"/>
      <c r="B1956" s="105">
        <f t="shared" si="30"/>
        <v>1940</v>
      </c>
      <c r="C1956" s="106" t="s">
        <v>1972</v>
      </c>
      <c r="D1956" s="107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108" t="s">
        <v>44</v>
      </c>
      <c r="F1956" s="109">
        <v>0</v>
      </c>
      <c r="G1956" s="110">
        <f>VLOOKUP(C1956,'[8]Resumen Peso'!$B$1:$D$65536,3,0)*$C$14</f>
        <v>7417.0175232766524</v>
      </c>
      <c r="H1956" s="117"/>
      <c r="I1956" s="112"/>
      <c r="J1956" s="113">
        <f>+VLOOKUP(C1956,'[8]Resumen Peso'!$B$1:$D$65536,3,0)</f>
        <v>4605.1467405468966</v>
      </c>
      <c r="N1956" s="83"/>
      <c r="O1956" s="83"/>
      <c r="P1956" s="83"/>
      <c r="Q1956" s="83"/>
      <c r="R1956" s="83"/>
    </row>
    <row r="1957" spans="1:18" x14ac:dyDescent="0.2">
      <c r="A1957" s="104"/>
      <c r="B1957" s="105">
        <f t="shared" si="30"/>
        <v>1941</v>
      </c>
      <c r="C1957" s="106" t="s">
        <v>1973</v>
      </c>
      <c r="D1957" s="107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108" t="s">
        <v>44</v>
      </c>
      <c r="F1957" s="109">
        <v>0</v>
      </c>
      <c r="G1957" s="110">
        <f>VLOOKUP(C1957,'[8]Resumen Peso'!$B$1:$D$65536,3,0)*$C$14</f>
        <v>8205.9074344057299</v>
      </c>
      <c r="H1957" s="117"/>
      <c r="I1957" s="112"/>
      <c r="J1957" s="113">
        <f>+VLOOKUP(C1957,'[8]Resumen Peso'!$B$1:$D$65536,3,0)</f>
        <v>5094.9600369945838</v>
      </c>
      <c r="N1957" s="83"/>
      <c r="O1957" s="83"/>
      <c r="P1957" s="83"/>
      <c r="Q1957" s="83"/>
      <c r="R1957" s="83"/>
    </row>
    <row r="1958" spans="1:18" x14ac:dyDescent="0.2">
      <c r="A1958" s="104"/>
      <c r="B1958" s="105">
        <f t="shared" si="30"/>
        <v>1942</v>
      </c>
      <c r="C1958" s="106" t="s">
        <v>1974</v>
      </c>
      <c r="D1958" s="107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108" t="s">
        <v>44</v>
      </c>
      <c r="F1958" s="109">
        <v>0</v>
      </c>
      <c r="G1958" s="110">
        <f>VLOOKUP(C1958,'[8]Resumen Peso'!$B$1:$D$65536,3,0)*$C$14</f>
        <v>9137.9815527903429</v>
      </c>
      <c r="H1958" s="117"/>
      <c r="I1958" s="112"/>
      <c r="J1958" s="113">
        <f>+VLOOKUP(C1958,'[8]Resumen Peso'!$B$1:$D$65536,3,0)</f>
        <v>5673.6748741587789</v>
      </c>
      <c r="N1958" s="83"/>
      <c r="O1958" s="83"/>
      <c r="P1958" s="83"/>
      <c r="Q1958" s="83"/>
      <c r="R1958" s="83"/>
    </row>
    <row r="1959" spans="1:18" x14ac:dyDescent="0.2">
      <c r="A1959" s="104"/>
      <c r="B1959" s="105">
        <f t="shared" si="30"/>
        <v>1943</v>
      </c>
      <c r="C1959" s="106" t="s">
        <v>1975</v>
      </c>
      <c r="D1959" s="107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108" t="s">
        <v>44</v>
      </c>
      <c r="F1959" s="109">
        <v>0</v>
      </c>
      <c r="G1959" s="110">
        <f>VLOOKUP(C1959,'[8]Resumen Peso'!$B$1:$D$65536,3,0)*$C$14</f>
        <v>10234.539339125186</v>
      </c>
      <c r="H1959" s="117"/>
      <c r="I1959" s="112"/>
      <c r="J1959" s="113">
        <f>+VLOOKUP(C1959,'[8]Resumen Peso'!$B$1:$D$65536,3,0)</f>
        <v>6354.515859057833</v>
      </c>
      <c r="N1959" s="83"/>
      <c r="O1959" s="83"/>
      <c r="P1959" s="83"/>
      <c r="Q1959" s="83"/>
      <c r="R1959" s="83"/>
    </row>
    <row r="1960" spans="1:18" x14ac:dyDescent="0.2">
      <c r="A1960" s="104"/>
      <c r="B1960" s="105">
        <f t="shared" si="30"/>
        <v>1944</v>
      </c>
      <c r="C1960" s="106" t="s">
        <v>1976</v>
      </c>
      <c r="D1960" s="107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108" t="s">
        <v>44</v>
      </c>
      <c r="F1960" s="109">
        <v>0</v>
      </c>
      <c r="G1960" s="110">
        <f>VLOOKUP(C1960,'[8]Resumen Peso'!$B$1:$D$65536,3,0)*$C$14</f>
        <v>10565.635824727438</v>
      </c>
      <c r="H1960" s="117"/>
      <c r="I1960" s="112"/>
      <c r="J1960" s="113">
        <f>+VLOOKUP(C1960,'[8]Resumen Peso'!$B$1:$D$65536,3,0)</f>
        <v>6560.0901207732277</v>
      </c>
      <c r="N1960" s="83"/>
      <c r="O1960" s="83"/>
      <c r="P1960" s="83"/>
      <c r="Q1960" s="83"/>
      <c r="R1960" s="83"/>
    </row>
    <row r="1961" spans="1:18" x14ac:dyDescent="0.2">
      <c r="A1961" s="104"/>
      <c r="B1961" s="105">
        <f t="shared" si="30"/>
        <v>1945</v>
      </c>
      <c r="C1961" s="106" t="s">
        <v>1977</v>
      </c>
      <c r="D1961" s="107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108" t="s">
        <v>44</v>
      </c>
      <c r="F1961" s="109">
        <v>0</v>
      </c>
      <c r="G1961" s="110">
        <f>VLOOKUP(C1961,'[8]Resumen Peso'!$B$1:$D$65536,3,0)*$C$14</f>
        <v>11778.858221546752</v>
      </c>
      <c r="H1961" s="117"/>
      <c r="I1961" s="112"/>
      <c r="J1961" s="113">
        <f>+VLOOKUP(C1961,'[8]Resumen Peso'!$B$1:$D$65536,3,0)</f>
        <v>7313.366912790666</v>
      </c>
      <c r="N1961" s="83"/>
      <c r="O1961" s="83"/>
      <c r="P1961" s="83"/>
      <c r="Q1961" s="83"/>
      <c r="R1961" s="83"/>
    </row>
    <row r="1962" spans="1:18" x14ac:dyDescent="0.2">
      <c r="A1962" s="104"/>
      <c r="B1962" s="105">
        <f t="shared" si="30"/>
        <v>1946</v>
      </c>
      <c r="C1962" s="106" t="s">
        <v>1978</v>
      </c>
      <c r="D1962" s="107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108" t="s">
        <v>44</v>
      </c>
      <c r="F1962" s="109">
        <v>0</v>
      </c>
      <c r="G1962" s="110">
        <f>VLOOKUP(C1962,'[8]Resumen Peso'!$B$1:$D$65536,3,0)*$C$14</f>
        <v>12992.080618366068</v>
      </c>
      <c r="H1962" s="117"/>
      <c r="I1962" s="112"/>
      <c r="J1962" s="113">
        <f>+VLOOKUP(C1962,'[8]Resumen Peso'!$B$1:$D$65536,3,0)</f>
        <v>8066.6437048081043</v>
      </c>
      <c r="N1962" s="83"/>
      <c r="O1962" s="83"/>
      <c r="P1962" s="83"/>
      <c r="Q1962" s="83"/>
      <c r="R1962" s="83"/>
    </row>
    <row r="1963" spans="1:18" x14ac:dyDescent="0.2">
      <c r="A1963" s="104"/>
      <c r="B1963" s="105">
        <f t="shared" si="30"/>
        <v>1947</v>
      </c>
      <c r="C1963" s="106" t="s">
        <v>1979</v>
      </c>
      <c r="D1963" s="107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108" t="s">
        <v>44</v>
      </c>
      <c r="F1963" s="109">
        <v>0</v>
      </c>
      <c r="G1963" s="110">
        <f>VLOOKUP(C1963,'[8]Resumen Peso'!$B$1:$D$65536,3,0)*$C$14</f>
        <v>3197.7494776770345</v>
      </c>
      <c r="H1963" s="117"/>
      <c r="I1963" s="112"/>
      <c r="J1963" s="113">
        <f>+VLOOKUP(C1963,'[8]Resumen Peso'!$B$1:$D$65536,3,0)</f>
        <v>1985.4484013278038</v>
      </c>
      <c r="N1963" s="83"/>
      <c r="O1963" s="83"/>
      <c r="P1963" s="83"/>
      <c r="Q1963" s="83"/>
      <c r="R1963" s="83"/>
    </row>
    <row r="1964" spans="1:18" x14ac:dyDescent="0.2">
      <c r="A1964" s="104"/>
      <c r="B1964" s="105">
        <f t="shared" si="30"/>
        <v>1948</v>
      </c>
      <c r="C1964" s="106" t="s">
        <v>1980</v>
      </c>
      <c r="D1964" s="107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108" t="s">
        <v>44</v>
      </c>
      <c r="F1964" s="109">
        <v>0</v>
      </c>
      <c r="G1964" s="110">
        <f>VLOOKUP(C1964,'[8]Resumen Peso'!$B$1:$D$65536,3,0)*$C$14</f>
        <v>3658.6863393241747</v>
      </c>
      <c r="H1964" s="117"/>
      <c r="I1964" s="112"/>
      <c r="J1964" s="113">
        <f>+VLOOKUP(C1964,'[8]Resumen Peso'!$B$1:$D$65536,3,0)</f>
        <v>2271.6391618795592</v>
      </c>
      <c r="N1964" s="83"/>
      <c r="O1964" s="83"/>
      <c r="P1964" s="83"/>
      <c r="Q1964" s="83"/>
      <c r="R1964" s="83"/>
    </row>
    <row r="1965" spans="1:18" x14ac:dyDescent="0.2">
      <c r="A1965" s="104"/>
      <c r="B1965" s="105">
        <f t="shared" si="30"/>
        <v>1949</v>
      </c>
      <c r="C1965" s="106" t="s">
        <v>1981</v>
      </c>
      <c r="D1965" s="107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108" t="s">
        <v>44</v>
      </c>
      <c r="F1965" s="109">
        <v>0</v>
      </c>
      <c r="G1965" s="110">
        <f>VLOOKUP(C1965,'[8]Resumen Peso'!$B$1:$D$65536,3,0)*$C$14</f>
        <v>4115.5076932780366</v>
      </c>
      <c r="H1965" s="117"/>
      <c r="I1965" s="112"/>
      <c r="J1965" s="113">
        <f>+VLOOKUP(C1965,'[8]Resumen Peso'!$B$1:$D$65536,3,0)</f>
        <v>2555.2746477835312</v>
      </c>
      <c r="N1965" s="83"/>
      <c r="O1965" s="83"/>
      <c r="P1965" s="83"/>
      <c r="Q1965" s="83"/>
      <c r="R1965" s="83"/>
    </row>
    <row r="1966" spans="1:18" x14ac:dyDescent="0.2">
      <c r="A1966" s="104"/>
      <c r="B1966" s="105">
        <f t="shared" si="30"/>
        <v>1950</v>
      </c>
      <c r="C1966" s="106" t="s">
        <v>1982</v>
      </c>
      <c r="D1966" s="107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108" t="s">
        <v>44</v>
      </c>
      <c r="F1966" s="109">
        <v>0</v>
      </c>
      <c r="G1966" s="110">
        <f>VLOOKUP(C1966,'[8]Resumen Peso'!$B$1:$D$65536,3,0)*$C$14</f>
        <v>4568.2135395386213</v>
      </c>
      <c r="H1966" s="117"/>
      <c r="I1966" s="112"/>
      <c r="J1966" s="113">
        <f>+VLOOKUP(C1966,'[8]Resumen Peso'!$B$1:$D$65536,3,0)</f>
        <v>2836.3548590397199</v>
      </c>
      <c r="N1966" s="83"/>
      <c r="O1966" s="83"/>
      <c r="P1966" s="83"/>
      <c r="Q1966" s="83"/>
      <c r="R1966" s="83"/>
    </row>
    <row r="1967" spans="1:18" x14ac:dyDescent="0.2">
      <c r="A1967" s="104"/>
      <c r="B1967" s="105">
        <f t="shared" si="30"/>
        <v>1951</v>
      </c>
      <c r="C1967" s="106" t="s">
        <v>1983</v>
      </c>
      <c r="D1967" s="107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108" t="s">
        <v>44</v>
      </c>
      <c r="F1967" s="109">
        <v>0</v>
      </c>
      <c r="G1967" s="110">
        <f>VLOOKUP(C1967,'[8]Resumen Peso'!$B$1:$D$65536,3,0)*$C$14</f>
        <v>5020.919385799205</v>
      </c>
      <c r="H1967" s="117"/>
      <c r="I1967" s="112"/>
      <c r="J1967" s="113">
        <f>+VLOOKUP(C1967,'[8]Resumen Peso'!$B$1:$D$65536,3,0)</f>
        <v>3117.4350702959082</v>
      </c>
      <c r="N1967" s="83"/>
      <c r="O1967" s="83"/>
      <c r="P1967" s="83"/>
      <c r="Q1967" s="83"/>
      <c r="R1967" s="83"/>
    </row>
    <row r="1968" spans="1:18" x14ac:dyDescent="0.2">
      <c r="A1968" s="104"/>
      <c r="B1968" s="105">
        <f t="shared" si="30"/>
        <v>1952</v>
      </c>
      <c r="C1968" s="106" t="s">
        <v>1984</v>
      </c>
      <c r="D1968" s="107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108" t="s">
        <v>44</v>
      </c>
      <c r="F1968" s="109">
        <v>0</v>
      </c>
      <c r="G1968" s="110">
        <f>VLOOKUP(C1968,'[8]Resumen Peso'!$B$1:$D$65536,3,0)*$C$14</f>
        <v>5628.8539512348498</v>
      </c>
      <c r="H1968" s="117"/>
      <c r="I1968" s="112"/>
      <c r="J1968" s="113">
        <f>+VLOOKUP(C1968,'[8]Resumen Peso'!$B$1:$D$65536,3,0)</f>
        <v>3494.8951307171956</v>
      </c>
      <c r="N1968" s="83"/>
      <c r="O1968" s="83"/>
      <c r="P1968" s="83"/>
      <c r="Q1968" s="83"/>
      <c r="R1968" s="83"/>
    </row>
    <row r="1969" spans="1:18" x14ac:dyDescent="0.2">
      <c r="A1969" s="104"/>
      <c r="B1969" s="105">
        <f t="shared" si="30"/>
        <v>1953</v>
      </c>
      <c r="C1969" s="106" t="s">
        <v>1985</v>
      </c>
      <c r="D1969" s="107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108" t="s">
        <v>44</v>
      </c>
      <c r="F1969" s="109">
        <v>0</v>
      </c>
      <c r="G1969" s="110">
        <f>VLOOKUP(C1969,'[8]Resumen Peso'!$B$1:$D$65536,3,0)*$C$14</f>
        <v>6247.34067839606</v>
      </c>
      <c r="H1969" s="117"/>
      <c r="I1969" s="112"/>
      <c r="J1969" s="113">
        <f>+VLOOKUP(C1969,'[8]Resumen Peso'!$B$1:$D$65536,3,0)</f>
        <v>3878.9069153354003</v>
      </c>
      <c r="N1969" s="83"/>
      <c r="O1969" s="83"/>
      <c r="P1969" s="83"/>
      <c r="Q1969" s="83"/>
      <c r="R1969" s="83"/>
    </row>
    <row r="1970" spans="1:18" x14ac:dyDescent="0.2">
      <c r="A1970" s="104"/>
      <c r="B1970" s="105">
        <f t="shared" si="30"/>
        <v>1954</v>
      </c>
      <c r="C1970" s="106" t="s">
        <v>1986</v>
      </c>
      <c r="D1970" s="107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108" t="s">
        <v>44</v>
      </c>
      <c r="F1970" s="109">
        <v>0</v>
      </c>
      <c r="G1970" s="110">
        <f>VLOOKUP(C1970,'[8]Resumen Peso'!$B$1:$D$65536,3,0)*$C$14</f>
        <v>6865.8274055572692</v>
      </c>
      <c r="H1970" s="117"/>
      <c r="I1970" s="112"/>
      <c r="J1970" s="113">
        <f>+VLOOKUP(C1970,'[8]Resumen Peso'!$B$1:$D$65536,3,0)</f>
        <v>4262.918699953605</v>
      </c>
      <c r="N1970" s="83"/>
      <c r="O1970" s="83"/>
      <c r="P1970" s="83"/>
      <c r="Q1970" s="83"/>
      <c r="R1970" s="83"/>
    </row>
    <row r="1971" spans="1:18" x14ac:dyDescent="0.2">
      <c r="A1971" s="104"/>
      <c r="B1971" s="105">
        <f t="shared" si="30"/>
        <v>1955</v>
      </c>
      <c r="C1971" s="106" t="s">
        <v>1987</v>
      </c>
      <c r="D1971" s="107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108" t="s">
        <v>44</v>
      </c>
      <c r="F1971" s="109">
        <v>0</v>
      </c>
      <c r="G1971" s="110">
        <f>VLOOKUP(C1971,'[8]Resumen Peso'!$B$1:$D$65536,3,0)*$C$14</f>
        <v>7596.0915521363431</v>
      </c>
      <c r="H1971" s="117"/>
      <c r="I1971" s="112"/>
      <c r="J1971" s="113">
        <f>+VLOOKUP(C1971,'[8]Resumen Peso'!$B$1:$D$65536,3,0)</f>
        <v>4716.3318871009915</v>
      </c>
      <c r="N1971" s="83"/>
      <c r="O1971" s="83"/>
      <c r="P1971" s="83"/>
      <c r="Q1971" s="83"/>
      <c r="R1971" s="83"/>
    </row>
    <row r="1972" spans="1:18" x14ac:dyDescent="0.2">
      <c r="A1972" s="104"/>
      <c r="B1972" s="105">
        <f t="shared" si="30"/>
        <v>1956</v>
      </c>
      <c r="C1972" s="106" t="s">
        <v>1988</v>
      </c>
      <c r="D1972" s="107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108" t="s">
        <v>44</v>
      </c>
      <c r="F1972" s="109">
        <v>0</v>
      </c>
      <c r="G1972" s="110">
        <f>VLOOKUP(C1972,'[8]Resumen Peso'!$B$1:$D$65536,3,0)*$C$14</f>
        <v>8458.899278548266</v>
      </c>
      <c r="H1972" s="117"/>
      <c r="I1972" s="112"/>
      <c r="J1972" s="113">
        <f>+VLOOKUP(C1972,'[8]Resumen Peso'!$B$1:$D$65536,3,0)</f>
        <v>5252.0399633641327</v>
      </c>
      <c r="N1972" s="83"/>
      <c r="O1972" s="83"/>
      <c r="P1972" s="83"/>
      <c r="Q1972" s="83"/>
      <c r="R1972" s="83"/>
    </row>
    <row r="1973" spans="1:18" x14ac:dyDescent="0.2">
      <c r="A1973" s="104"/>
      <c r="B1973" s="105">
        <f t="shared" si="30"/>
        <v>1957</v>
      </c>
      <c r="C1973" s="106" t="s">
        <v>1989</v>
      </c>
      <c r="D1973" s="107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108" t="s">
        <v>44</v>
      </c>
      <c r="F1973" s="109">
        <v>0</v>
      </c>
      <c r="G1973" s="110">
        <f>VLOOKUP(C1973,'[8]Resumen Peso'!$B$1:$D$65536,3,0)*$C$14</f>
        <v>9473.9671919740595</v>
      </c>
      <c r="H1973" s="117"/>
      <c r="I1973" s="112"/>
      <c r="J1973" s="113">
        <f>+VLOOKUP(C1973,'[8]Resumen Peso'!$B$1:$D$65536,3,0)</f>
        <v>5882.2847589678295</v>
      </c>
      <c r="N1973" s="83"/>
      <c r="O1973" s="83"/>
      <c r="P1973" s="83"/>
      <c r="Q1973" s="83"/>
      <c r="R1973" s="83"/>
    </row>
    <row r="1974" spans="1:18" x14ac:dyDescent="0.2">
      <c r="A1974" s="104"/>
      <c r="B1974" s="105">
        <f t="shared" si="30"/>
        <v>1958</v>
      </c>
      <c r="C1974" s="106" t="s">
        <v>1990</v>
      </c>
      <c r="D1974" s="107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108" t="s">
        <v>44</v>
      </c>
      <c r="F1974" s="109">
        <v>0</v>
      </c>
      <c r="G1974" s="110">
        <f>VLOOKUP(C1974,'[8]Resumen Peso'!$B$1:$D$65536,3,0)*$C$14</f>
        <v>9780.4584895336975</v>
      </c>
      <c r="H1974" s="117"/>
      <c r="I1974" s="112"/>
      <c r="J1974" s="113">
        <f>+VLOOKUP(C1974,'[8]Resumen Peso'!$B$1:$D$65536,3,0)</f>
        <v>6072.5819229604012</v>
      </c>
      <c r="N1974" s="83"/>
      <c r="O1974" s="83"/>
      <c r="P1974" s="83"/>
      <c r="Q1974" s="83"/>
      <c r="R1974" s="83"/>
    </row>
    <row r="1975" spans="1:18" x14ac:dyDescent="0.2">
      <c r="A1975" s="104"/>
      <c r="B1975" s="105">
        <f t="shared" si="30"/>
        <v>1959</v>
      </c>
      <c r="C1975" s="106" t="s">
        <v>1991</v>
      </c>
      <c r="D1975" s="107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108" t="s">
        <v>44</v>
      </c>
      <c r="F1975" s="109">
        <v>0</v>
      </c>
      <c r="G1975" s="110">
        <f>VLOOKUP(C1975,'[8]Resumen Peso'!$B$1:$D$65536,3,0)*$C$14</f>
        <v>10903.521170048714</v>
      </c>
      <c r="H1975" s="117"/>
      <c r="I1975" s="112"/>
      <c r="J1975" s="113">
        <f>+VLOOKUP(C1975,'[8]Resumen Peso'!$B$1:$D$65536,3,0)</f>
        <v>6769.8795127763669</v>
      </c>
      <c r="N1975" s="83"/>
      <c r="O1975" s="83"/>
      <c r="P1975" s="83"/>
      <c r="Q1975" s="83"/>
      <c r="R1975" s="83"/>
    </row>
    <row r="1976" spans="1:18" x14ac:dyDescent="0.2">
      <c r="A1976" s="104"/>
      <c r="B1976" s="105">
        <f t="shared" si="30"/>
        <v>1960</v>
      </c>
      <c r="C1976" s="106" t="s">
        <v>1992</v>
      </c>
      <c r="D1976" s="107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108" t="s">
        <v>44</v>
      </c>
      <c r="F1976" s="109">
        <v>0</v>
      </c>
      <c r="G1976" s="110">
        <f>VLOOKUP(C1976,'[8]Resumen Peso'!$B$1:$D$65536,3,0)*$C$14</f>
        <v>12026.583850563731</v>
      </c>
      <c r="H1976" s="117"/>
      <c r="I1976" s="112"/>
      <c r="J1976" s="113">
        <f>+VLOOKUP(C1976,'[8]Resumen Peso'!$B$1:$D$65536,3,0)</f>
        <v>7467.1771025923326</v>
      </c>
      <c r="N1976" s="83"/>
      <c r="O1976" s="83"/>
      <c r="P1976" s="83"/>
      <c r="Q1976" s="83"/>
      <c r="R1976" s="83"/>
    </row>
    <row r="1977" spans="1:18" x14ac:dyDescent="0.2">
      <c r="A1977" s="104"/>
      <c r="B1977" s="105">
        <f t="shared" si="30"/>
        <v>1961</v>
      </c>
      <c r="C1977" s="106" t="s">
        <v>1993</v>
      </c>
      <c r="D1977" s="107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108" t="s">
        <v>44</v>
      </c>
      <c r="F1977" s="109">
        <v>0</v>
      </c>
      <c r="G1977" s="110">
        <f>VLOOKUP(C1977,'[8]Resumen Peso'!$B$1:$D$65536,3,0)*$C$14</f>
        <v>5184.8002597095283</v>
      </c>
      <c r="H1977" s="117"/>
      <c r="I1977" s="112"/>
      <c r="J1977" s="113">
        <f>+VLOOKUP(C1977,'[8]Resumen Peso'!$B$1:$D$65536,3,0)</f>
        <v>3219.1869496675909</v>
      </c>
      <c r="N1977" s="83"/>
      <c r="O1977" s="83"/>
      <c r="P1977" s="83"/>
      <c r="Q1977" s="83"/>
      <c r="R1977" s="83"/>
    </row>
    <row r="1978" spans="1:18" x14ac:dyDescent="0.2">
      <c r="A1978" s="104"/>
      <c r="B1978" s="105">
        <f t="shared" si="30"/>
        <v>1962</v>
      </c>
      <c r="C1978" s="106" t="s">
        <v>1994</v>
      </c>
      <c r="D1978" s="107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108" t="s">
        <v>44</v>
      </c>
      <c r="F1978" s="109">
        <v>0</v>
      </c>
      <c r="G1978" s="110">
        <f>VLOOKUP(C1978,'[8]Resumen Peso'!$B$1:$D$65536,3,0)*$C$14</f>
        <v>5932.1588557036939</v>
      </c>
      <c r="H1978" s="117"/>
      <c r="I1978" s="112"/>
      <c r="J1978" s="113">
        <f>+VLOOKUP(C1978,'[8]Resumen Peso'!$B$1:$D$65536,3,0)</f>
        <v>3683.2138973674237</v>
      </c>
      <c r="N1978" s="83"/>
      <c r="O1978" s="83"/>
      <c r="P1978" s="83"/>
      <c r="Q1978" s="83"/>
      <c r="R1978" s="83"/>
    </row>
    <row r="1979" spans="1:18" x14ac:dyDescent="0.2">
      <c r="A1979" s="104"/>
      <c r="B1979" s="105">
        <f t="shared" si="30"/>
        <v>1963</v>
      </c>
      <c r="C1979" s="106" t="s">
        <v>1995</v>
      </c>
      <c r="D1979" s="107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108" t="s">
        <v>44</v>
      </c>
      <c r="F1979" s="109">
        <v>0</v>
      </c>
      <c r="G1979" s="110">
        <f>VLOOKUP(C1979,'[8]Resumen Peso'!$B$1:$D$65536,3,0)*$C$14</f>
        <v>6672.8446070907694</v>
      </c>
      <c r="H1979" s="117"/>
      <c r="I1979" s="112"/>
      <c r="J1979" s="113">
        <f>+VLOOKUP(C1979,'[8]Resumen Peso'!$B$1:$D$65536,3,0)</f>
        <v>4143.0977473199364</v>
      </c>
      <c r="N1979" s="83"/>
      <c r="O1979" s="83"/>
      <c r="P1979" s="83"/>
      <c r="Q1979" s="83"/>
      <c r="R1979" s="83"/>
    </row>
    <row r="1980" spans="1:18" x14ac:dyDescent="0.2">
      <c r="A1980" s="104"/>
      <c r="B1980" s="105">
        <f t="shared" si="30"/>
        <v>1964</v>
      </c>
      <c r="C1980" s="106" t="s">
        <v>1996</v>
      </c>
      <c r="D1980" s="107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108" t="s">
        <v>44</v>
      </c>
      <c r="F1980" s="109">
        <v>0</v>
      </c>
      <c r="G1980" s="110">
        <f>VLOOKUP(C1980,'[8]Resumen Peso'!$B$1:$D$65536,3,0)*$C$14</f>
        <v>7406.8575138707547</v>
      </c>
      <c r="H1980" s="117"/>
      <c r="I1980" s="112"/>
      <c r="J1980" s="113">
        <f>+VLOOKUP(C1980,'[8]Resumen Peso'!$B$1:$D$65536,3,0)</f>
        <v>4598.8384995251299</v>
      </c>
      <c r="N1980" s="83"/>
      <c r="O1980" s="83"/>
      <c r="P1980" s="83"/>
      <c r="Q1980" s="83"/>
      <c r="R1980" s="83"/>
    </row>
    <row r="1981" spans="1:18" x14ac:dyDescent="0.2">
      <c r="A1981" s="104"/>
      <c r="B1981" s="105">
        <f t="shared" si="30"/>
        <v>1965</v>
      </c>
      <c r="C1981" s="106" t="s">
        <v>1997</v>
      </c>
      <c r="D1981" s="107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108" t="s">
        <v>44</v>
      </c>
      <c r="F1981" s="109">
        <v>0</v>
      </c>
      <c r="G1981" s="110">
        <f>VLOOKUP(C1981,'[8]Resumen Peso'!$B$1:$D$65536,3,0)*$C$14</f>
        <v>8140.8704206507391</v>
      </c>
      <c r="H1981" s="117"/>
      <c r="I1981" s="112"/>
      <c r="J1981" s="113">
        <f>+VLOOKUP(C1981,'[8]Resumen Peso'!$B$1:$D$65536,3,0)</f>
        <v>5054.5792517303225</v>
      </c>
      <c r="N1981" s="83"/>
      <c r="O1981" s="83"/>
      <c r="P1981" s="83"/>
      <c r="Q1981" s="83"/>
      <c r="R1981" s="83"/>
    </row>
    <row r="1982" spans="1:18" x14ac:dyDescent="0.2">
      <c r="A1982" s="104"/>
      <c r="B1982" s="105">
        <f t="shared" si="30"/>
        <v>1966</v>
      </c>
      <c r="C1982" s="106" t="s">
        <v>1998</v>
      </c>
      <c r="D1982" s="107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108" t="s">
        <v>44</v>
      </c>
      <c r="F1982" s="109">
        <v>0</v>
      </c>
      <c r="G1982" s="110">
        <f>VLOOKUP(C1982,'[8]Resumen Peso'!$B$1:$D$65536,3,0)*$C$14</f>
        <v>9126.5696803209739</v>
      </c>
      <c r="H1982" s="117"/>
      <c r="I1982" s="112"/>
      <c r="J1982" s="113">
        <f>+VLOOKUP(C1982,'[8]Resumen Peso'!$B$1:$D$65536,3,0)</f>
        <v>5666.589364768929</v>
      </c>
      <c r="N1982" s="83"/>
      <c r="O1982" s="83"/>
      <c r="P1982" s="83"/>
      <c r="Q1982" s="83"/>
      <c r="R1982" s="83"/>
    </row>
    <row r="1983" spans="1:18" x14ac:dyDescent="0.2">
      <c r="A1983" s="104"/>
      <c r="B1983" s="105">
        <f t="shared" si="30"/>
        <v>1967</v>
      </c>
      <c r="C1983" s="106" t="s">
        <v>1999</v>
      </c>
      <c r="D1983" s="107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108" t="s">
        <v>44</v>
      </c>
      <c r="F1983" s="109">
        <v>0</v>
      </c>
      <c r="G1983" s="110">
        <f>VLOOKUP(C1983,'[8]Resumen Peso'!$B$1:$D$65536,3,0)*$C$14</f>
        <v>10129.378113563787</v>
      </c>
      <c r="H1983" s="117"/>
      <c r="I1983" s="112"/>
      <c r="J1983" s="113">
        <f>+VLOOKUP(C1983,'[8]Resumen Peso'!$B$1:$D$65536,3,0)</f>
        <v>6289.2223804316636</v>
      </c>
      <c r="N1983" s="83"/>
      <c r="O1983" s="83"/>
      <c r="P1983" s="83"/>
      <c r="Q1983" s="83"/>
      <c r="R1983" s="83"/>
    </row>
    <row r="1984" spans="1:18" x14ac:dyDescent="0.2">
      <c r="A1984" s="104"/>
      <c r="B1984" s="105">
        <f t="shared" si="30"/>
        <v>1968</v>
      </c>
      <c r="C1984" s="106" t="s">
        <v>2000</v>
      </c>
      <c r="D1984" s="107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108" t="s">
        <v>44</v>
      </c>
      <c r="F1984" s="109">
        <v>0</v>
      </c>
      <c r="G1984" s="110">
        <f>VLOOKUP(C1984,'[8]Resumen Peso'!$B$1:$D$65536,3,0)*$C$14</f>
        <v>11132.186546806603</v>
      </c>
      <c r="H1984" s="117"/>
      <c r="I1984" s="112"/>
      <c r="J1984" s="113">
        <f>+VLOOKUP(C1984,'[8]Resumen Peso'!$B$1:$D$65536,3,0)</f>
        <v>6911.8553960943982</v>
      </c>
      <c r="N1984" s="83"/>
      <c r="O1984" s="83"/>
      <c r="P1984" s="83"/>
      <c r="Q1984" s="83"/>
      <c r="R1984" s="83"/>
    </row>
    <row r="1985" spans="1:18" x14ac:dyDescent="0.2">
      <c r="A1985" s="104"/>
      <c r="B1985" s="105">
        <f t="shared" si="30"/>
        <v>1969</v>
      </c>
      <c r="C1985" s="106" t="s">
        <v>2001</v>
      </c>
      <c r="D1985" s="107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108" t="s">
        <v>44</v>
      </c>
      <c r="F1985" s="109">
        <v>0</v>
      </c>
      <c r="G1985" s="110">
        <f>VLOOKUP(C1985,'[8]Resumen Peso'!$B$1:$D$65536,3,0)*$C$14</f>
        <v>12316.229813257303</v>
      </c>
      <c r="H1985" s="117"/>
      <c r="I1985" s="112"/>
      <c r="J1985" s="113">
        <f>+VLOOKUP(C1985,'[8]Resumen Peso'!$B$1:$D$65536,3,0)</f>
        <v>7647.0151785878179</v>
      </c>
      <c r="N1985" s="83"/>
      <c r="O1985" s="83"/>
      <c r="P1985" s="83"/>
      <c r="Q1985" s="83"/>
      <c r="R1985" s="83"/>
    </row>
    <row r="1986" spans="1:18" x14ac:dyDescent="0.2">
      <c r="A1986" s="104"/>
      <c r="B1986" s="105">
        <f t="shared" si="30"/>
        <v>1970</v>
      </c>
      <c r="C1986" s="106" t="s">
        <v>2002</v>
      </c>
      <c r="D1986" s="107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108" t="s">
        <v>44</v>
      </c>
      <c r="F1986" s="109">
        <v>0</v>
      </c>
      <c r="G1986" s="110">
        <f>VLOOKUP(C1986,'[8]Resumen Peso'!$B$1:$D$65536,3,0)*$C$14</f>
        <v>13715.177965765371</v>
      </c>
      <c r="H1986" s="117"/>
      <c r="I1986" s="112"/>
      <c r="J1986" s="113">
        <f>+VLOOKUP(C1986,'[8]Resumen Peso'!$B$1:$D$65536,3,0)</f>
        <v>8515.6071031044739</v>
      </c>
      <c r="N1986" s="83"/>
      <c r="O1986" s="83"/>
      <c r="P1986" s="83"/>
      <c r="Q1986" s="83"/>
      <c r="R1986" s="83"/>
    </row>
    <row r="1987" spans="1:18" x14ac:dyDescent="0.2">
      <c r="A1987" s="104"/>
      <c r="B1987" s="105">
        <f t="shared" si="30"/>
        <v>1971</v>
      </c>
      <c r="C1987" s="106" t="s">
        <v>2003</v>
      </c>
      <c r="D1987" s="107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108" t="s">
        <v>44</v>
      </c>
      <c r="F1987" s="109">
        <v>0</v>
      </c>
      <c r="G1987" s="110">
        <f>VLOOKUP(C1987,'[8]Resumen Peso'!$B$1:$D$65536,3,0)*$C$14</f>
        <v>15360.999321657218</v>
      </c>
      <c r="H1987" s="117"/>
      <c r="I1987" s="112"/>
      <c r="J1987" s="113">
        <f>+VLOOKUP(C1987,'[8]Resumen Peso'!$B$1:$D$65536,3,0)</f>
        <v>9537.4799554770125</v>
      </c>
      <c r="N1987" s="83"/>
      <c r="O1987" s="83"/>
      <c r="P1987" s="83"/>
      <c r="Q1987" s="83"/>
      <c r="R1987" s="83"/>
    </row>
    <row r="1988" spans="1:18" x14ac:dyDescent="0.2">
      <c r="A1988" s="104"/>
      <c r="B1988" s="105">
        <f t="shared" si="30"/>
        <v>1972</v>
      </c>
      <c r="C1988" s="106" t="s">
        <v>2004</v>
      </c>
      <c r="D1988" s="107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108" t="s">
        <v>44</v>
      </c>
      <c r="F1988" s="109">
        <v>0</v>
      </c>
      <c r="G1988" s="110">
        <f>VLOOKUP(C1988,'[8]Resumen Peso'!$B$1:$D$65536,3,0)*$C$14</f>
        <v>15857.941364890792</v>
      </c>
      <c r="H1988" s="117"/>
      <c r="I1988" s="112"/>
      <c r="J1988" s="113">
        <f>+VLOOKUP(C1988,'[8]Resumen Peso'!$B$1:$D$65536,3,0)</f>
        <v>9846.025947643795</v>
      </c>
      <c r="N1988" s="83"/>
      <c r="O1988" s="83"/>
      <c r="P1988" s="83"/>
      <c r="Q1988" s="83"/>
      <c r="R1988" s="83"/>
    </row>
    <row r="1989" spans="1:18" x14ac:dyDescent="0.2">
      <c r="A1989" s="104"/>
      <c r="B1989" s="105">
        <f t="shared" si="30"/>
        <v>1973</v>
      </c>
      <c r="C1989" s="106" t="s">
        <v>2005</v>
      </c>
      <c r="D1989" s="107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108" t="s">
        <v>44</v>
      </c>
      <c r="F1989" s="109">
        <v>0</v>
      </c>
      <c r="G1989" s="110">
        <f>VLOOKUP(C1989,'[8]Resumen Peso'!$B$1:$D$65536,3,0)*$C$14</f>
        <v>17678.864397871563</v>
      </c>
      <c r="H1989" s="117"/>
      <c r="I1989" s="112"/>
      <c r="J1989" s="113">
        <f>+VLOOKUP(C1989,'[8]Resumen Peso'!$B$1:$D$65536,3,0)</f>
        <v>10976.617555901666</v>
      </c>
      <c r="N1989" s="83"/>
      <c r="O1989" s="83"/>
      <c r="P1989" s="83"/>
      <c r="Q1989" s="83"/>
      <c r="R1989" s="83"/>
    </row>
    <row r="1990" spans="1:18" x14ac:dyDescent="0.2">
      <c r="A1990" s="104"/>
      <c r="B1990" s="105">
        <f t="shared" si="30"/>
        <v>1974</v>
      </c>
      <c r="C1990" s="106" t="s">
        <v>2006</v>
      </c>
      <c r="D1990" s="107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108" t="s">
        <v>44</v>
      </c>
      <c r="F1990" s="109">
        <v>0</v>
      </c>
      <c r="G1990" s="110">
        <f>VLOOKUP(C1990,'[8]Resumen Peso'!$B$1:$D$65536,3,0)*$C$14</f>
        <v>19499.787430852335</v>
      </c>
      <c r="H1990" s="117"/>
      <c r="I1990" s="112"/>
      <c r="J1990" s="113">
        <f>+VLOOKUP(C1990,'[8]Resumen Peso'!$B$1:$D$65536,3,0)</f>
        <v>12107.209164159538</v>
      </c>
      <c r="N1990" s="83"/>
      <c r="O1990" s="83"/>
      <c r="P1990" s="83"/>
      <c r="Q1990" s="83"/>
      <c r="R1990" s="83"/>
    </row>
    <row r="1991" spans="1:18" x14ac:dyDescent="0.2">
      <c r="A1991" s="104"/>
      <c r="B1991" s="105">
        <f t="shared" si="30"/>
        <v>1975</v>
      </c>
      <c r="C1991" s="106" t="s">
        <v>2007</v>
      </c>
      <c r="D1991" s="107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108" t="s">
        <v>44</v>
      </c>
      <c r="F1991" s="109">
        <v>0</v>
      </c>
      <c r="G1991" s="110">
        <f>VLOOKUP(C1991,'[8]Resumen Peso'!$B$1:$D$65536,3,0)*$C$14</f>
        <v>4319.3080646077296</v>
      </c>
      <c r="H1991" s="117"/>
      <c r="I1991" s="112"/>
      <c r="J1991" s="113">
        <f>+VLOOKUP(C1991,'[8]Resumen Peso'!$B$1:$D$65536,3,0)</f>
        <v>2681.8121155467952</v>
      </c>
      <c r="N1991" s="83"/>
      <c r="O1991" s="83"/>
      <c r="P1991" s="83"/>
      <c r="Q1991" s="83"/>
      <c r="R1991" s="83"/>
    </row>
    <row r="1992" spans="1:18" x14ac:dyDescent="0.2">
      <c r="A1992" s="104"/>
      <c r="B1992" s="105">
        <f t="shared" si="30"/>
        <v>1976</v>
      </c>
      <c r="C1992" s="106" t="s">
        <v>2008</v>
      </c>
      <c r="D1992" s="107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108" t="s">
        <v>44</v>
      </c>
      <c r="F1992" s="109">
        <v>0</v>
      </c>
      <c r="G1992" s="110">
        <f>VLOOKUP(C1992,'[8]Resumen Peso'!$B$1:$D$65536,3,0)*$C$14</f>
        <v>4941.911028875511</v>
      </c>
      <c r="H1992" s="117"/>
      <c r="I1992" s="112"/>
      <c r="J1992" s="113">
        <f>+VLOOKUP(C1992,'[8]Resumen Peso'!$B$1:$D$65536,3,0)</f>
        <v>3068.3796276976846</v>
      </c>
      <c r="N1992" s="83"/>
      <c r="O1992" s="83"/>
      <c r="P1992" s="83"/>
      <c r="Q1992" s="83"/>
      <c r="R1992" s="83"/>
    </row>
    <row r="1993" spans="1:18" x14ac:dyDescent="0.2">
      <c r="A1993" s="104"/>
      <c r="B1993" s="105">
        <f t="shared" si="30"/>
        <v>1977</v>
      </c>
      <c r="C1993" s="106" t="s">
        <v>2009</v>
      </c>
      <c r="D1993" s="107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108" t="s">
        <v>44</v>
      </c>
      <c r="F1993" s="109">
        <v>0</v>
      </c>
      <c r="G1993" s="110">
        <f>VLOOKUP(C1993,'[8]Resumen Peso'!$B$1:$D$65536,3,0)*$C$14</f>
        <v>5558.9550381051858</v>
      </c>
      <c r="H1993" s="117"/>
      <c r="I1993" s="112"/>
      <c r="J1993" s="113">
        <f>+VLOOKUP(C1993,'[8]Resumen Peso'!$B$1:$D$65536,3,0)</f>
        <v>3451.4956442043695</v>
      </c>
      <c r="N1993" s="83"/>
      <c r="O1993" s="83"/>
      <c r="P1993" s="83"/>
      <c r="Q1993" s="83"/>
      <c r="R1993" s="83"/>
    </row>
    <row r="1994" spans="1:18" x14ac:dyDescent="0.2">
      <c r="A1994" s="104"/>
      <c r="B1994" s="105">
        <f t="shared" si="30"/>
        <v>1978</v>
      </c>
      <c r="C1994" s="106" t="s">
        <v>2010</v>
      </c>
      <c r="D1994" s="107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108" t="s">
        <v>44</v>
      </c>
      <c r="F1994" s="109">
        <v>0</v>
      </c>
      <c r="G1994" s="110">
        <f>VLOOKUP(C1994,'[8]Resumen Peso'!$B$1:$D$65536,3,0)*$C$14</f>
        <v>6170.440092296757</v>
      </c>
      <c r="H1994" s="117"/>
      <c r="I1994" s="112"/>
      <c r="J1994" s="113">
        <f>+VLOOKUP(C1994,'[8]Resumen Peso'!$B$1:$D$65536,3,0)</f>
        <v>3831.1601650668504</v>
      </c>
      <c r="N1994" s="83"/>
      <c r="O1994" s="83"/>
      <c r="P1994" s="83"/>
      <c r="Q1994" s="83"/>
      <c r="R1994" s="83"/>
    </row>
    <row r="1995" spans="1:18" x14ac:dyDescent="0.2">
      <c r="A1995" s="104"/>
      <c r="B1995" s="105">
        <f t="shared" si="30"/>
        <v>1979</v>
      </c>
      <c r="C1995" s="106" t="s">
        <v>2011</v>
      </c>
      <c r="D1995" s="107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108" t="s">
        <v>44</v>
      </c>
      <c r="F1995" s="109">
        <v>0</v>
      </c>
      <c r="G1995" s="110">
        <f>VLOOKUP(C1995,'[8]Resumen Peso'!$B$1:$D$65536,3,0)*$C$14</f>
        <v>6781.9251464883264</v>
      </c>
      <c r="H1995" s="117"/>
      <c r="I1995" s="112"/>
      <c r="J1995" s="113">
        <f>+VLOOKUP(C1995,'[8]Resumen Peso'!$B$1:$D$65536,3,0)</f>
        <v>4210.8246859293304</v>
      </c>
      <c r="N1995" s="83"/>
      <c r="O1995" s="83"/>
      <c r="P1995" s="83"/>
      <c r="Q1995" s="83"/>
      <c r="R1995" s="83"/>
    </row>
    <row r="1996" spans="1:18" x14ac:dyDescent="0.2">
      <c r="A1996" s="104"/>
      <c r="B1996" s="105">
        <f t="shared" si="30"/>
        <v>1980</v>
      </c>
      <c r="C1996" s="106" t="s">
        <v>2012</v>
      </c>
      <c r="D1996" s="107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108" t="s">
        <v>44</v>
      </c>
      <c r="F1996" s="109">
        <v>0</v>
      </c>
      <c r="G1996" s="110">
        <f>VLOOKUP(C1996,'[8]Resumen Peso'!$B$1:$D$65536,3,0)*$C$14</f>
        <v>7603.082866807149</v>
      </c>
      <c r="H1996" s="117"/>
      <c r="I1996" s="112"/>
      <c r="J1996" s="113">
        <f>+VLOOKUP(C1996,'[8]Resumen Peso'!$B$1:$D$65536,3,0)</f>
        <v>4720.6727194999121</v>
      </c>
      <c r="N1996" s="83"/>
      <c r="O1996" s="83"/>
      <c r="P1996" s="83"/>
      <c r="Q1996" s="83"/>
      <c r="R1996" s="83"/>
    </row>
    <row r="1997" spans="1:18" x14ac:dyDescent="0.2">
      <c r="A1997" s="104"/>
      <c r="B1997" s="105">
        <f t="shared" si="30"/>
        <v>1981</v>
      </c>
      <c r="C1997" s="106" t="s">
        <v>2013</v>
      </c>
      <c r="D1997" s="107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108" t="s">
        <v>44</v>
      </c>
      <c r="F1997" s="109">
        <v>0</v>
      </c>
      <c r="G1997" s="110">
        <f>VLOOKUP(C1997,'[8]Resumen Peso'!$B$1:$D$65536,3,0)*$C$14</f>
        <v>8438.4937478436732</v>
      </c>
      <c r="H1997" s="117"/>
      <c r="I1997" s="112"/>
      <c r="J1997" s="113">
        <f>+VLOOKUP(C1997,'[8]Resumen Peso'!$B$1:$D$65536,3,0)</f>
        <v>5239.3703879022332</v>
      </c>
      <c r="N1997" s="83"/>
      <c r="O1997" s="83"/>
      <c r="P1997" s="83"/>
      <c r="Q1997" s="83"/>
      <c r="R1997" s="83"/>
    </row>
    <row r="1998" spans="1:18" x14ac:dyDescent="0.2">
      <c r="A1998" s="104"/>
      <c r="B1998" s="105">
        <f t="shared" si="30"/>
        <v>1982</v>
      </c>
      <c r="C1998" s="106" t="s">
        <v>2014</v>
      </c>
      <c r="D1998" s="107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108" t="s">
        <v>44</v>
      </c>
      <c r="F1998" s="109">
        <v>0</v>
      </c>
      <c r="G1998" s="110">
        <f>VLOOKUP(C1998,'[8]Resumen Peso'!$B$1:$D$65536,3,0)*$C$14</f>
        <v>9273.9046288801965</v>
      </c>
      <c r="H1998" s="117"/>
      <c r="I1998" s="112"/>
      <c r="J1998" s="113">
        <f>+VLOOKUP(C1998,'[8]Resumen Peso'!$B$1:$D$65536,3,0)</f>
        <v>5758.0680563045544</v>
      </c>
      <c r="N1998" s="83"/>
      <c r="O1998" s="83"/>
      <c r="P1998" s="83"/>
      <c r="Q1998" s="83"/>
      <c r="R1998" s="83"/>
    </row>
    <row r="1999" spans="1:18" x14ac:dyDescent="0.2">
      <c r="A1999" s="104"/>
      <c r="B1999" s="105">
        <f t="shared" si="30"/>
        <v>1983</v>
      </c>
      <c r="C1999" s="106" t="s">
        <v>2015</v>
      </c>
      <c r="D1999" s="107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108" t="s">
        <v>44</v>
      </c>
      <c r="F1999" s="109">
        <v>0</v>
      </c>
      <c r="G1999" s="110">
        <f>VLOOKUP(C1999,'[8]Resumen Peso'!$B$1:$D$65536,3,0)*$C$14</f>
        <v>10260.297040053141</v>
      </c>
      <c r="H1999" s="117"/>
      <c r="I1999" s="112"/>
      <c r="J1999" s="113">
        <f>+VLOOKUP(C1999,'[8]Resumen Peso'!$B$1:$D$65536,3,0)</f>
        <v>6370.5085396872228</v>
      </c>
      <c r="N1999" s="83"/>
      <c r="O1999" s="83"/>
      <c r="P1999" s="83"/>
      <c r="Q1999" s="83"/>
      <c r="R1999" s="83"/>
    </row>
    <row r="2000" spans="1:18" x14ac:dyDescent="0.2">
      <c r="A2000" s="104"/>
      <c r="B2000" s="105">
        <f t="shared" si="30"/>
        <v>1984</v>
      </c>
      <c r="C2000" s="106" t="s">
        <v>2016</v>
      </c>
      <c r="D2000" s="107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108" t="s">
        <v>44</v>
      </c>
      <c r="F2000" s="109">
        <v>0</v>
      </c>
      <c r="G2000" s="110">
        <f>VLOOKUP(C2000,'[8]Resumen Peso'!$B$1:$D$65536,3,0)*$C$14</f>
        <v>11425.720534580334</v>
      </c>
      <c r="H2000" s="117"/>
      <c r="I2000" s="112"/>
      <c r="J2000" s="113">
        <f>+VLOOKUP(C2000,'[8]Resumen Peso'!$B$1:$D$65536,3,0)</f>
        <v>7094.1075052196247</v>
      </c>
      <c r="N2000" s="83"/>
      <c r="O2000" s="83"/>
      <c r="P2000" s="83"/>
      <c r="Q2000" s="83"/>
      <c r="R2000" s="83"/>
    </row>
    <row r="2001" spans="1:18" x14ac:dyDescent="0.2">
      <c r="A2001" s="104"/>
      <c r="B2001" s="105">
        <f t="shared" si="30"/>
        <v>1985</v>
      </c>
      <c r="C2001" s="106" t="s">
        <v>2017</v>
      </c>
      <c r="D2001" s="107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108" t="s">
        <v>44</v>
      </c>
      <c r="F2001" s="109">
        <v>0</v>
      </c>
      <c r="G2001" s="110">
        <f>VLOOKUP(C2001,'[8]Resumen Peso'!$B$1:$D$65536,3,0)*$C$14</f>
        <v>12796.806998729977</v>
      </c>
      <c r="H2001" s="117"/>
      <c r="I2001" s="112"/>
      <c r="J2001" s="113">
        <f>+VLOOKUP(C2001,'[8]Resumen Peso'!$B$1:$D$65536,3,0)</f>
        <v>7945.4004058459805</v>
      </c>
      <c r="N2001" s="83"/>
      <c r="O2001" s="83"/>
      <c r="P2001" s="83"/>
      <c r="Q2001" s="83"/>
      <c r="R2001" s="83"/>
    </row>
    <row r="2002" spans="1:18" x14ac:dyDescent="0.2">
      <c r="A2002" s="104"/>
      <c r="B2002" s="105">
        <f t="shared" ref="B2002:B2019" si="31">1+B2001</f>
        <v>1986</v>
      </c>
      <c r="C2002" s="106" t="s">
        <v>2018</v>
      </c>
      <c r="D2002" s="107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108" t="s">
        <v>44</v>
      </c>
      <c r="F2002" s="109">
        <v>0</v>
      </c>
      <c r="G2002" s="110">
        <f>VLOOKUP(C2002,'[8]Resumen Peso'!$B$1:$D$65536,3,0)*$C$14</f>
        <v>13210.795130859424</v>
      </c>
      <c r="H2002" s="117"/>
      <c r="I2002" s="112"/>
      <c r="J2002" s="113">
        <f>+VLOOKUP(C2002,'[8]Resumen Peso'!$B$1:$D$65536,3,0)</f>
        <v>8202.4412030826024</v>
      </c>
      <c r="N2002" s="83"/>
      <c r="O2002" s="83"/>
      <c r="P2002" s="83"/>
      <c r="Q2002" s="83"/>
      <c r="R2002" s="83"/>
    </row>
    <row r="2003" spans="1:18" x14ac:dyDescent="0.2">
      <c r="A2003" s="104"/>
      <c r="B2003" s="105">
        <f t="shared" si="31"/>
        <v>1987</v>
      </c>
      <c r="C2003" s="106" t="s">
        <v>2019</v>
      </c>
      <c r="D2003" s="107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108" t="s">
        <v>44</v>
      </c>
      <c r="F2003" s="109">
        <v>0</v>
      </c>
      <c r="G2003" s="110">
        <f>VLOOKUP(C2003,'[8]Resumen Peso'!$B$1:$D$65536,3,0)*$C$14</f>
        <v>14727.75376907405</v>
      </c>
      <c r="H2003" s="117"/>
      <c r="I2003" s="112"/>
      <c r="J2003" s="113">
        <f>+VLOOKUP(C2003,'[8]Resumen Peso'!$B$1:$D$65536,3,0)</f>
        <v>9144.3045742280956</v>
      </c>
      <c r="N2003" s="83"/>
      <c r="O2003" s="83"/>
      <c r="P2003" s="83"/>
      <c r="Q2003" s="83"/>
      <c r="R2003" s="83"/>
    </row>
    <row r="2004" spans="1:18" x14ac:dyDescent="0.2">
      <c r="A2004" s="104"/>
      <c r="B2004" s="105">
        <f t="shared" si="31"/>
        <v>1988</v>
      </c>
      <c r="C2004" s="106" t="s">
        <v>2020</v>
      </c>
      <c r="D2004" s="107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108" t="s">
        <v>44</v>
      </c>
      <c r="F2004" s="109">
        <v>0</v>
      </c>
      <c r="G2004" s="110">
        <f>VLOOKUP(C2004,'[8]Resumen Peso'!$B$1:$D$65536,3,0)*$C$14</f>
        <v>16244.712407288676</v>
      </c>
      <c r="H2004" s="117"/>
      <c r="I2004" s="112"/>
      <c r="J2004" s="113">
        <f>+VLOOKUP(C2004,'[8]Resumen Peso'!$B$1:$D$65536,3,0)</f>
        <v>10086.167945373589</v>
      </c>
      <c r="N2004" s="83"/>
      <c r="O2004" s="83"/>
      <c r="P2004" s="83"/>
      <c r="Q2004" s="83"/>
      <c r="R2004" s="83"/>
    </row>
    <row r="2005" spans="1:18" x14ac:dyDescent="0.2">
      <c r="A2005" s="104"/>
      <c r="B2005" s="105">
        <f t="shared" si="31"/>
        <v>1989</v>
      </c>
      <c r="C2005" s="106" t="s">
        <v>2021</v>
      </c>
      <c r="D2005" s="107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108" t="s">
        <v>44</v>
      </c>
      <c r="F2005" s="109">
        <v>0</v>
      </c>
      <c r="G2005" s="110">
        <f>VLOOKUP(C2005,'[8]Resumen Peso'!$B$1:$D$65536,3,0)*$C$14</f>
        <v>3915.9328907068257</v>
      </c>
      <c r="H2005" s="117"/>
      <c r="I2005" s="112"/>
      <c r="J2005" s="113">
        <f>+VLOOKUP(C2005,'[8]Resumen Peso'!$B$1:$D$65536,3,0)</f>
        <v>2431.3607904046316</v>
      </c>
      <c r="N2005" s="83"/>
      <c r="O2005" s="83"/>
      <c r="P2005" s="83"/>
      <c r="Q2005" s="83"/>
      <c r="R2005" s="83"/>
    </row>
    <row r="2006" spans="1:18" x14ac:dyDescent="0.2">
      <c r="A2006" s="104"/>
      <c r="B2006" s="105">
        <f t="shared" si="31"/>
        <v>1990</v>
      </c>
      <c r="C2006" s="106" t="s">
        <v>2022</v>
      </c>
      <c r="D2006" s="107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108" t="s">
        <v>44</v>
      </c>
      <c r="F2006" s="109">
        <v>0</v>
      </c>
      <c r="G2006" s="110">
        <f>VLOOKUP(C2006,'[8]Resumen Peso'!$B$1:$D$65536,3,0)*$C$14</f>
        <v>4480.3916857636659</v>
      </c>
      <c r="H2006" s="117"/>
      <c r="I2006" s="112"/>
      <c r="J2006" s="113">
        <f>+VLOOKUP(C2006,'[8]Resumen Peso'!$B$1:$D$65536,3,0)</f>
        <v>2781.8272106431373</v>
      </c>
      <c r="N2006" s="83"/>
      <c r="O2006" s="83"/>
      <c r="P2006" s="83"/>
      <c r="Q2006" s="83"/>
      <c r="R2006" s="83"/>
    </row>
    <row r="2007" spans="1:18" x14ac:dyDescent="0.2">
      <c r="A2007" s="104"/>
      <c r="B2007" s="105">
        <f t="shared" si="31"/>
        <v>1991</v>
      </c>
      <c r="C2007" s="106" t="s">
        <v>2023</v>
      </c>
      <c r="D2007" s="107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108" t="s">
        <v>44</v>
      </c>
      <c r="F2007" s="109">
        <v>0</v>
      </c>
      <c r="G2007" s="110">
        <f>VLOOKUP(C2007,'[8]Resumen Peso'!$B$1:$D$65536,3,0)*$C$14</f>
        <v>5039.8106701503548</v>
      </c>
      <c r="H2007" s="117"/>
      <c r="I2007" s="112"/>
      <c r="J2007" s="113">
        <f>+VLOOKUP(C2007,'[8]Resumen Peso'!$B$1:$D$65536,3,0)</f>
        <v>3129.1644664152273</v>
      </c>
      <c r="N2007" s="83"/>
      <c r="O2007" s="83"/>
      <c r="P2007" s="83"/>
      <c r="Q2007" s="83"/>
      <c r="R2007" s="83"/>
    </row>
    <row r="2008" spans="1:18" x14ac:dyDescent="0.2">
      <c r="A2008" s="104"/>
      <c r="B2008" s="105">
        <f t="shared" si="31"/>
        <v>1992</v>
      </c>
      <c r="C2008" s="106" t="s">
        <v>2024</v>
      </c>
      <c r="D2008" s="107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108" t="s">
        <v>44</v>
      </c>
      <c r="F2008" s="109">
        <v>0</v>
      </c>
      <c r="G2008" s="110">
        <f>VLOOKUP(C2008,'[8]Resumen Peso'!$B$1:$D$65536,3,0)*$C$14</f>
        <v>5594.1898438668941</v>
      </c>
      <c r="H2008" s="117"/>
      <c r="I2008" s="112"/>
      <c r="J2008" s="113">
        <f>+VLOOKUP(C2008,'[8]Resumen Peso'!$B$1:$D$65536,3,0)</f>
        <v>3473.3725577209025</v>
      </c>
      <c r="N2008" s="83"/>
      <c r="O2008" s="83"/>
      <c r="P2008" s="83"/>
      <c r="Q2008" s="83"/>
      <c r="R2008" s="83"/>
    </row>
    <row r="2009" spans="1:18" x14ac:dyDescent="0.2">
      <c r="A2009" s="104"/>
      <c r="B2009" s="105">
        <f t="shared" si="31"/>
        <v>1993</v>
      </c>
      <c r="C2009" s="106" t="s">
        <v>2025</v>
      </c>
      <c r="D2009" s="107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108" t="s">
        <v>44</v>
      </c>
      <c r="F2009" s="109">
        <v>0</v>
      </c>
      <c r="G2009" s="110">
        <f>VLOOKUP(C2009,'[8]Resumen Peso'!$B$1:$D$65536,3,0)*$C$14</f>
        <v>6148.5690175834325</v>
      </c>
      <c r="H2009" s="117"/>
      <c r="I2009" s="112"/>
      <c r="J2009" s="113">
        <f>+VLOOKUP(C2009,'[8]Resumen Peso'!$B$1:$D$65536,3,0)</f>
        <v>3817.5806490265772</v>
      </c>
      <c r="N2009" s="83"/>
      <c r="O2009" s="83"/>
      <c r="P2009" s="83"/>
      <c r="Q2009" s="83"/>
      <c r="R2009" s="83"/>
    </row>
    <row r="2010" spans="1:18" x14ac:dyDescent="0.2">
      <c r="A2010" s="104"/>
      <c r="B2010" s="105">
        <f t="shared" si="31"/>
        <v>1994</v>
      </c>
      <c r="C2010" s="106" t="s">
        <v>2026</v>
      </c>
      <c r="D2010" s="107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108" t="s">
        <v>44</v>
      </c>
      <c r="F2010" s="109">
        <v>0</v>
      </c>
      <c r="G2010" s="110">
        <f>VLOOKUP(C2010,'[8]Resumen Peso'!$B$1:$D$65536,3,0)*$C$14</f>
        <v>6893.0397701567035</v>
      </c>
      <c r="J2010" s="113">
        <f>+VLOOKUP(C2010,'[8]Resumen Peso'!$B$1:$D$65536,3,0)</f>
        <v>4279.8145656765018</v>
      </c>
    </row>
    <row r="2011" spans="1:18" x14ac:dyDescent="0.2">
      <c r="A2011" s="104"/>
      <c r="B2011" s="105">
        <f t="shared" si="31"/>
        <v>1995</v>
      </c>
      <c r="C2011" s="106" t="s">
        <v>2027</v>
      </c>
      <c r="D2011" s="107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108" t="s">
        <v>44</v>
      </c>
      <c r="F2011" s="109">
        <v>0</v>
      </c>
      <c r="G2011" s="110">
        <f>VLOOKUP(C2011,'[8]Resumen Peso'!$B$1:$D$65536,3,0)*$C$14</f>
        <v>7650.4325972882389</v>
      </c>
      <c r="J2011" s="113">
        <f>+VLOOKUP(C2011,'[8]Resumen Peso'!$B$1:$D$65536,3,0)</f>
        <v>4750.071660018315</v>
      </c>
    </row>
    <row r="2012" spans="1:18" x14ac:dyDescent="0.2">
      <c r="A2012" s="104"/>
      <c r="B2012" s="105">
        <f t="shared" si="31"/>
        <v>1996</v>
      </c>
      <c r="C2012" s="106" t="s">
        <v>2028</v>
      </c>
      <c r="D2012" s="107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108" t="s">
        <v>44</v>
      </c>
      <c r="F2012" s="109">
        <v>0</v>
      </c>
      <c r="G2012" s="110">
        <f>VLOOKUP(C2012,'[8]Resumen Peso'!$B$1:$D$65536,3,0)*$C$14</f>
        <v>8407.8254244197742</v>
      </c>
      <c r="J2012" s="113">
        <f>+VLOOKUP(C2012,'[8]Resumen Peso'!$B$1:$D$65536,3,0)</f>
        <v>5220.3287543601282</v>
      </c>
    </row>
    <row r="2013" spans="1:18" x14ac:dyDescent="0.2">
      <c r="A2013" s="104"/>
      <c r="B2013" s="105">
        <f t="shared" si="31"/>
        <v>1997</v>
      </c>
      <c r="C2013" s="106" t="s">
        <v>2029</v>
      </c>
      <c r="D2013" s="107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108" t="s">
        <v>44</v>
      </c>
      <c r="F2013" s="109">
        <v>0</v>
      </c>
      <c r="G2013" s="110">
        <f>VLOOKUP(C2013,'[8]Resumen Peso'!$B$1:$D$65536,3,0)*$C$14</f>
        <v>9302.0997915819917</v>
      </c>
      <c r="J2013" s="113">
        <f>+VLOOKUP(C2013,'[8]Resumen Peso'!$B$1:$D$65536,3,0)</f>
        <v>5775.5741308429897</v>
      </c>
    </row>
    <row r="2014" spans="1:18" x14ac:dyDescent="0.2">
      <c r="A2014" s="104"/>
      <c r="B2014" s="105">
        <f t="shared" si="31"/>
        <v>1998</v>
      </c>
      <c r="C2014" s="106" t="s">
        <v>2030</v>
      </c>
      <c r="D2014" s="107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108" t="s">
        <v>44</v>
      </c>
      <c r="F2014" s="109">
        <v>0</v>
      </c>
      <c r="G2014" s="110">
        <f>VLOOKUP(C2014,'[8]Resumen Peso'!$B$1:$D$65536,3,0)*$C$14</f>
        <v>10358.685736728276</v>
      </c>
      <c r="J2014" s="113">
        <f>+VLOOKUP(C2014,'[8]Resumen Peso'!$B$1:$D$65536,3,0)</f>
        <v>6431.5970276647986</v>
      </c>
    </row>
    <row r="2015" spans="1:18" x14ac:dyDescent="0.2">
      <c r="A2015" s="104"/>
      <c r="B2015" s="105">
        <f t="shared" si="31"/>
        <v>1999</v>
      </c>
      <c r="C2015" s="106" t="s">
        <v>2031</v>
      </c>
      <c r="D2015" s="107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108" t="s">
        <v>44</v>
      </c>
      <c r="F2015" s="109">
        <v>0</v>
      </c>
      <c r="G2015" s="110">
        <f>VLOOKUP(C2015,'[8]Resumen Peso'!$B$1:$D$65536,3,0)*$C$14</f>
        <v>11601.72802513567</v>
      </c>
      <c r="J2015" s="113">
        <f>+VLOOKUP(C2015,'[8]Resumen Peso'!$B$1:$D$65536,3,0)</f>
        <v>7203.3886709845747</v>
      </c>
    </row>
    <row r="2016" spans="1:18" x14ac:dyDescent="0.2">
      <c r="A2016" s="104"/>
      <c r="B2016" s="105">
        <f t="shared" si="31"/>
        <v>2000</v>
      </c>
      <c r="C2016" s="106" t="s">
        <v>2032</v>
      </c>
      <c r="D2016" s="107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108" t="s">
        <v>44</v>
      </c>
      <c r="F2016" s="109">
        <v>0</v>
      </c>
      <c r="G2016" s="110">
        <f>VLOOKUP(C2016,'[8]Resumen Peso'!$B$1:$D$65536,3,0)*$C$14</f>
        <v>11977.054285434544</v>
      </c>
      <c r="J2016" s="113">
        <f>+VLOOKUP(C2016,'[8]Resumen Peso'!$B$1:$D$65536,3,0)</f>
        <v>7436.4247260879529</v>
      </c>
    </row>
    <row r="2017" spans="1:18" x14ac:dyDescent="0.2">
      <c r="A2017" s="104"/>
      <c r="B2017" s="105">
        <f t="shared" si="31"/>
        <v>2001</v>
      </c>
      <c r="C2017" s="106" t="s">
        <v>2033</v>
      </c>
      <c r="D2017" s="107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108" t="s">
        <v>44</v>
      </c>
      <c r="F2017" s="109">
        <v>0</v>
      </c>
      <c r="G2017" s="110">
        <f>VLOOKUP(C2017,'[8]Resumen Peso'!$B$1:$D$65536,3,0)*$C$14</f>
        <v>13352.345914642745</v>
      </c>
      <c r="J2017" s="113">
        <f>+VLOOKUP(C2017,'[8]Resumen Peso'!$B$1:$D$65536,3,0)</f>
        <v>8290.3285686599247</v>
      </c>
    </row>
    <row r="2018" spans="1:18" x14ac:dyDescent="0.2">
      <c r="A2018" s="104"/>
      <c r="B2018" s="105">
        <f t="shared" si="31"/>
        <v>2002</v>
      </c>
      <c r="C2018" s="106" t="s">
        <v>2034</v>
      </c>
      <c r="D2018" s="107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108" t="s">
        <v>44</v>
      </c>
      <c r="F2018" s="109">
        <v>0</v>
      </c>
      <c r="G2018" s="110">
        <f>VLOOKUP(C2018,'[8]Resumen Peso'!$B$1:$D$65536,3,0)*$C$14</f>
        <v>14727.637543850948</v>
      </c>
      <c r="J2018" s="113">
        <f>+VLOOKUP(C2018,'[8]Resumen Peso'!$B$1:$D$65536,3,0)</f>
        <v>9144.2324112318965</v>
      </c>
    </row>
    <row r="2019" spans="1:18" x14ac:dyDescent="0.2">
      <c r="A2019" s="104"/>
      <c r="B2019" s="105">
        <f t="shared" si="31"/>
        <v>2003</v>
      </c>
      <c r="C2019" s="106" t="s">
        <v>2035</v>
      </c>
      <c r="D2019" s="107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108" t="s">
        <v>44</v>
      </c>
      <c r="F2019" s="109">
        <v>0</v>
      </c>
      <c r="G2019" s="110">
        <f>VLOOKUP(C2019,'[8]Resumen Peso'!$B$1:$D$65536,3,0)*$C$14</f>
        <v>23593.305878059065</v>
      </c>
      <c r="J2019" s="113">
        <f>+VLOOKUP(C2019,'[8]Resumen Peso'!$B$1:$D$65536,3,0)</f>
        <v>14648.830924572294</v>
      </c>
    </row>
    <row r="2020" spans="1:18" x14ac:dyDescent="0.2">
      <c r="A2020" s="104"/>
    </row>
    <row r="2021" spans="1:18" x14ac:dyDescent="0.2">
      <c r="A2021" s="104"/>
    </row>
    <row r="2022" spans="1:18" ht="15.75" x14ac:dyDescent="0.25">
      <c r="A2022" s="104"/>
      <c r="B2022" s="89" t="s">
        <v>2036</v>
      </c>
      <c r="D2022" s="96"/>
      <c r="E2022" s="97"/>
      <c r="F2022" s="97"/>
      <c r="G2022" s="98"/>
      <c r="H2022" s="98"/>
      <c r="I2022" s="98"/>
      <c r="J2022" s="99"/>
      <c r="M2022" s="83"/>
      <c r="N2022" s="83"/>
      <c r="O2022" s="83"/>
      <c r="P2022" s="83"/>
      <c r="Q2022" s="83"/>
      <c r="R2022" s="83"/>
    </row>
    <row r="2023" spans="1:18" ht="15.75" x14ac:dyDescent="0.25">
      <c r="A2023" s="104"/>
      <c r="B2023" s="89"/>
      <c r="D2023" s="96"/>
      <c r="E2023" s="97"/>
      <c r="F2023" s="97"/>
      <c r="G2023" s="98"/>
      <c r="H2023" s="98"/>
      <c r="I2023" s="98"/>
      <c r="J2023" s="99"/>
      <c r="M2023" s="83"/>
      <c r="N2023" s="83"/>
      <c r="O2023" s="83"/>
      <c r="P2023" s="83"/>
      <c r="Q2023" s="83"/>
      <c r="R2023" s="83"/>
    </row>
    <row r="2024" spans="1:18" ht="33.75" x14ac:dyDescent="0.2">
      <c r="A2024" s="104"/>
      <c r="B2024" s="100" t="s">
        <v>38</v>
      </c>
      <c r="C2024" s="100" t="s">
        <v>39</v>
      </c>
      <c r="D2024" s="100" t="s">
        <v>16</v>
      </c>
      <c r="E2024" s="100" t="s">
        <v>40</v>
      </c>
      <c r="F2024" s="101" t="s">
        <v>41</v>
      </c>
      <c r="G2024" s="101" t="s">
        <v>15</v>
      </c>
      <c r="H2024" s="102"/>
      <c r="I2024" s="103"/>
      <c r="J2024" s="101" t="s">
        <v>42</v>
      </c>
      <c r="M2024" s="83"/>
      <c r="N2024" s="83"/>
      <c r="O2024" s="83"/>
      <c r="P2024" s="83"/>
      <c r="Q2024" s="83"/>
      <c r="R2024" s="83"/>
    </row>
    <row r="2025" spans="1:18" x14ac:dyDescent="0.2">
      <c r="A2025" s="104"/>
      <c r="B2025" s="105">
        <v>1</v>
      </c>
      <c r="C2025" s="120" t="s">
        <v>2037</v>
      </c>
      <c r="D2025" s="106" t="str">
        <f>VLOOKUP(C2025,[9]Resumen!$C$1:$J$65536,8,0)</f>
        <v>1 Poste autosoportable de acero (25/750) de suspensión (2°) Tipo SCU1-25</v>
      </c>
      <c r="E2025" s="108" t="s">
        <v>44</v>
      </c>
      <c r="F2025" s="109">
        <f t="shared" ref="F2025:F2088" si="32">IF(MID(C2025,1,2)="EA",0,1)</f>
        <v>0</v>
      </c>
      <c r="G2025" s="110">
        <f>VLOOKUP(C2025,'[10]Estructuras de Acero y Concreto'!$C$1:$L$65536,7,0)</f>
        <v>3870.8425946897246</v>
      </c>
      <c r="H2025" s="121"/>
      <c r="J2025" s="113">
        <f>VLOOKUP(C2025,'[10]Estructuras de Acero y Concreto'!$C$1:$L$65536,10,0)</f>
        <v>1415</v>
      </c>
      <c r="M2025" s="83"/>
      <c r="N2025" s="83"/>
      <c r="O2025" s="83"/>
      <c r="P2025" s="83"/>
      <c r="Q2025" s="83"/>
      <c r="R2025" s="83"/>
    </row>
    <row r="2026" spans="1:18" x14ac:dyDescent="0.2">
      <c r="A2026" s="104"/>
      <c r="B2026" s="105">
        <f>1+B2025</f>
        <v>2</v>
      </c>
      <c r="C2026" s="120" t="s">
        <v>2038</v>
      </c>
      <c r="D2026" s="106" t="str">
        <f>VLOOKUP(C2026,[9]Resumen!$C$1:$J$65536,8,0)</f>
        <v>1 Poste autosoportable de acero (25/3300) de suspensión (25°) Tipo SCU11-25</v>
      </c>
      <c r="E2026" s="108" t="s">
        <v>44</v>
      </c>
      <c r="F2026" s="109">
        <f t="shared" si="32"/>
        <v>0</v>
      </c>
      <c r="G2026" s="110">
        <f>VLOOKUP(C2026,'[10]Estructuras de Acero y Concreto'!$C$1:$L$65536,7,0)</f>
        <v>10140.786924745447</v>
      </c>
      <c r="J2026" s="113">
        <f>VLOOKUP(C2026,'[10]Estructuras de Acero y Concreto'!$C$1:$L$65536,10,0)</f>
        <v>3707</v>
      </c>
      <c r="M2026" s="83"/>
      <c r="N2026" s="83"/>
      <c r="O2026" s="83"/>
      <c r="P2026" s="83"/>
      <c r="Q2026" s="83"/>
      <c r="R2026" s="83"/>
    </row>
    <row r="2027" spans="1:18" x14ac:dyDescent="0.2">
      <c r="A2027" s="104"/>
      <c r="B2027" s="105">
        <f t="shared" ref="B2027:B2090" si="33">1+B2026</f>
        <v>3</v>
      </c>
      <c r="C2027" s="120" t="s">
        <v>2039</v>
      </c>
      <c r="D2027" s="106" t="str">
        <f>VLOOKUP(C2027,[9]Resumen!$C$1:$J$65536,8,0)</f>
        <v>1 Poste autosoportable de acero (25/5450) de ángulo medio (50°) Tipo ACU1-25</v>
      </c>
      <c r="E2027" s="108" t="s">
        <v>44</v>
      </c>
      <c r="F2027" s="109">
        <f t="shared" si="32"/>
        <v>0</v>
      </c>
      <c r="G2027" s="110">
        <f>VLOOKUP(C2027,'[10]Estructuras de Acero y Concreto'!$C$1:$L$65536,7,0)</f>
        <v>14049.927608711254</v>
      </c>
      <c r="J2027" s="113">
        <f>VLOOKUP(C2027,'[10]Estructuras de Acero y Concreto'!$C$1:$L$65536,10,0)</f>
        <v>5136</v>
      </c>
      <c r="M2027" s="83"/>
      <c r="N2027" s="83"/>
      <c r="O2027" s="83"/>
      <c r="P2027" s="83"/>
      <c r="Q2027" s="83"/>
      <c r="R2027" s="83"/>
    </row>
    <row r="2028" spans="1:18" x14ac:dyDescent="0.2">
      <c r="A2028" s="104"/>
      <c r="B2028" s="105">
        <f t="shared" si="33"/>
        <v>4</v>
      </c>
      <c r="C2028" s="120" t="s">
        <v>2040</v>
      </c>
      <c r="D2028" s="106" t="str">
        <f>VLOOKUP(C2028,[9]Resumen!$C$1:$J$65536,8,0)</f>
        <v>1 Poste autosoportable de acero (23/8500) de ángulo mayor y terminal (90°) Tipo ACTU1-23</v>
      </c>
      <c r="E2028" s="108" t="s">
        <v>44</v>
      </c>
      <c r="F2028" s="109">
        <f t="shared" si="32"/>
        <v>0</v>
      </c>
      <c r="G2028" s="110">
        <f>VLOOKUP(C2028,'[10]Estructuras de Acero y Concreto'!$C$1:$L$65536,7,0)</f>
        <v>17247.818063264109</v>
      </c>
      <c r="J2028" s="113">
        <f>VLOOKUP(C2028,'[10]Estructuras de Acero y Concreto'!$C$1:$L$65536,10,0)</f>
        <v>6305</v>
      </c>
      <c r="M2028" s="83"/>
      <c r="N2028" s="83"/>
      <c r="O2028" s="83"/>
      <c r="P2028" s="83"/>
      <c r="Q2028" s="83"/>
      <c r="R2028" s="83"/>
    </row>
    <row r="2029" spans="1:18" x14ac:dyDescent="0.2">
      <c r="A2029" s="104"/>
      <c r="B2029" s="105">
        <f t="shared" si="33"/>
        <v>5</v>
      </c>
      <c r="C2029" s="120" t="s">
        <v>2041</v>
      </c>
      <c r="D2029" s="106" t="str">
        <f>VLOOKUP(C2029,[9]Resumen!$C$1:$J$65536,8,0)</f>
        <v>1 Poste autosoportable de acero (25/850) de suspensión (2°) Tipo SCU1-25</v>
      </c>
      <c r="E2029" s="108" t="s">
        <v>44</v>
      </c>
      <c r="F2029" s="109">
        <f t="shared" si="32"/>
        <v>0</v>
      </c>
      <c r="G2029" s="110">
        <f>VLOOKUP(C2029,'[10]Estructuras de Acero y Concreto'!$C$1:$L$65536,7,0)</f>
        <v>4199.1119313418567</v>
      </c>
      <c r="J2029" s="113">
        <f>VLOOKUP(C2029,'[10]Estructuras de Acero y Concreto'!$C$1:$L$65536,10,0)</f>
        <v>1535</v>
      </c>
      <c r="M2029" s="83"/>
      <c r="N2029" s="83"/>
      <c r="O2029" s="83"/>
      <c r="P2029" s="83"/>
      <c r="Q2029" s="83"/>
      <c r="R2029" s="83"/>
    </row>
    <row r="2030" spans="1:18" x14ac:dyDescent="0.2">
      <c r="A2030" s="104"/>
      <c r="B2030" s="105">
        <f t="shared" si="33"/>
        <v>6</v>
      </c>
      <c r="C2030" s="120" t="s">
        <v>2042</v>
      </c>
      <c r="D2030" s="106" t="str">
        <f>VLOOKUP(C2030,[9]Resumen!$C$1:$J$65536,8,0)</f>
        <v>1 Poste autosoportable de acero (25/4000) de suspensión (25°) Tipo SCU11-25</v>
      </c>
      <c r="E2030" s="108" t="s">
        <v>44</v>
      </c>
      <c r="F2030" s="109">
        <f t="shared" si="32"/>
        <v>0</v>
      </c>
      <c r="G2030" s="110">
        <f>VLOOKUP(C2030,'[10]Estructuras de Acero y Concreto'!$C$1:$L$65536,7,0)</f>
        <v>11492.162360630058</v>
      </c>
      <c r="J2030" s="113">
        <f>VLOOKUP(C2030,'[10]Estructuras de Acero y Concreto'!$C$1:$L$65536,10,0)</f>
        <v>4201</v>
      </c>
      <c r="M2030" s="83"/>
      <c r="N2030" s="83"/>
      <c r="O2030" s="83"/>
      <c r="P2030" s="83"/>
      <c r="Q2030" s="83"/>
      <c r="R2030" s="83"/>
    </row>
    <row r="2031" spans="1:18" x14ac:dyDescent="0.2">
      <c r="A2031" s="104"/>
      <c r="B2031" s="105">
        <f t="shared" si="33"/>
        <v>7</v>
      </c>
      <c r="C2031" s="120" t="s">
        <v>2043</v>
      </c>
      <c r="D2031" s="106" t="str">
        <f>VLOOKUP(C2031,[9]Resumen!$C$1:$J$65536,8,0)</f>
        <v>1 Poste autosoportable de acero (25/6650) de ángulo medio (50°) Tipo ACU1-25</v>
      </c>
      <c r="E2031" s="108" t="s">
        <v>44</v>
      </c>
      <c r="F2031" s="109">
        <f t="shared" si="32"/>
        <v>0</v>
      </c>
      <c r="G2031" s="110">
        <f>VLOOKUP(C2031,'[10]Estructuras de Acero y Concreto'!$C$1:$L$65536,7,0)</f>
        <v>15992.187850569704</v>
      </c>
      <c r="J2031" s="113">
        <f>VLOOKUP(C2031,'[10]Estructuras de Acero y Concreto'!$C$1:$L$65536,10,0)</f>
        <v>5846</v>
      </c>
      <c r="M2031" s="83"/>
      <c r="N2031" s="83"/>
      <c r="O2031" s="83"/>
      <c r="P2031" s="83"/>
      <c r="Q2031" s="83"/>
      <c r="R2031" s="83"/>
    </row>
    <row r="2032" spans="1:18" x14ac:dyDescent="0.2">
      <c r="A2032" s="104"/>
      <c r="B2032" s="105">
        <f t="shared" si="33"/>
        <v>8</v>
      </c>
      <c r="C2032" s="120" t="s">
        <v>2044</v>
      </c>
      <c r="D2032" s="106" t="str">
        <f>VLOOKUP(C2032,[9]Resumen!$C$1:$J$65536,8,0)</f>
        <v>1 Poste autosoportable de acero (23/1045) de ángulo mayor y terminal (90°) Tipo ACTU1-23</v>
      </c>
      <c r="E2032" s="108" t="s">
        <v>44</v>
      </c>
      <c r="F2032" s="109">
        <f t="shared" si="32"/>
        <v>0</v>
      </c>
      <c r="G2032" s="110">
        <f>VLOOKUP(C2032,'[10]Estructuras de Acero y Concreto'!$C$1:$L$65536,7,0)</f>
        <v>19723.515977182269</v>
      </c>
      <c r="J2032" s="113">
        <f>VLOOKUP(C2032,'[10]Estructuras de Acero y Concreto'!$C$1:$L$65536,10,0)</f>
        <v>7210</v>
      </c>
      <c r="M2032" s="83"/>
      <c r="N2032" s="83"/>
      <c r="O2032" s="83"/>
      <c r="P2032" s="83"/>
      <c r="Q2032" s="83"/>
      <c r="R2032" s="83"/>
    </row>
    <row r="2033" spans="1:18" x14ac:dyDescent="0.2">
      <c r="A2033" s="104"/>
      <c r="B2033" s="105">
        <f t="shared" si="33"/>
        <v>9</v>
      </c>
      <c r="C2033" s="120" t="s">
        <v>2045</v>
      </c>
      <c r="D2033" s="106" t="str">
        <f>VLOOKUP(C2033,[9]Resumen!$C$1:$J$65536,8,0)</f>
        <v>1 Poste autosoportable de acero (25/700) de suspensión (2°) Tipo SCU1-25</v>
      </c>
      <c r="E2033" s="108" t="s">
        <v>44</v>
      </c>
      <c r="F2033" s="109">
        <f t="shared" si="32"/>
        <v>0</v>
      </c>
      <c r="G2033" s="110">
        <f>VLOOKUP(C2033,'[10]Estructuras de Acero y Concreto'!$C$1:$L$65536,7,0)</f>
        <v>3701.2367707527897</v>
      </c>
      <c r="J2033" s="113">
        <f>VLOOKUP(C2033,'[10]Estructuras de Acero y Concreto'!$C$1:$L$65536,10,0)</f>
        <v>1353</v>
      </c>
      <c r="M2033" s="83"/>
      <c r="N2033" s="83"/>
      <c r="O2033" s="83"/>
      <c r="P2033" s="83"/>
      <c r="Q2033" s="83"/>
      <c r="R2033" s="83"/>
    </row>
    <row r="2034" spans="1:18" x14ac:dyDescent="0.2">
      <c r="A2034" s="104"/>
      <c r="B2034" s="105">
        <f t="shared" si="33"/>
        <v>10</v>
      </c>
      <c r="C2034" s="120" t="s">
        <v>2046</v>
      </c>
      <c r="D2034" s="106" t="str">
        <f>VLOOKUP(C2034,[9]Resumen!$C$1:$J$65536,8,0)</f>
        <v>1 Poste autosoportable de acero (25/3200) de suspensión (25°) Tipo SCU11-25</v>
      </c>
      <c r="E2034" s="108" t="s">
        <v>44</v>
      </c>
      <c r="F2034" s="109">
        <f t="shared" si="32"/>
        <v>0</v>
      </c>
      <c r="G2034" s="110">
        <f>VLOOKUP(C2034,'[10]Estructuras de Acero y Concreto'!$C$1:$L$65536,7,0)</f>
        <v>9941.0897449487347</v>
      </c>
      <c r="J2034" s="113">
        <f>VLOOKUP(C2034,'[10]Estructuras de Acero y Concreto'!$C$1:$L$65536,10,0)</f>
        <v>3634</v>
      </c>
      <c r="M2034" s="83"/>
      <c r="N2034" s="83"/>
      <c r="O2034" s="83"/>
      <c r="P2034" s="83"/>
      <c r="Q2034" s="83"/>
      <c r="R2034" s="83"/>
    </row>
    <row r="2035" spans="1:18" x14ac:dyDescent="0.2">
      <c r="A2035" s="104"/>
      <c r="B2035" s="105">
        <f t="shared" si="33"/>
        <v>11</v>
      </c>
      <c r="C2035" s="120" t="s">
        <v>2047</v>
      </c>
      <c r="D2035" s="106" t="str">
        <f>VLOOKUP(C2035,[9]Resumen!$C$1:$J$65536,8,0)</f>
        <v>1 Poste autosoportable de acero (25/5800) de ángulo medio (50°) Tipo ACU1-25</v>
      </c>
      <c r="E2035" s="108" t="s">
        <v>44</v>
      </c>
      <c r="F2035" s="109">
        <f t="shared" si="32"/>
        <v>0</v>
      </c>
      <c r="G2035" s="110">
        <f>VLOOKUP(C2035,'[10]Estructuras de Acero y Concreto'!$C$1:$L$65536,7,0)</f>
        <v>14632.605681268789</v>
      </c>
      <c r="J2035" s="113">
        <f>VLOOKUP(C2035,'[10]Estructuras de Acero y Concreto'!$C$1:$L$65536,10,0)</f>
        <v>5349</v>
      </c>
      <c r="M2035" s="83"/>
      <c r="N2035" s="83"/>
      <c r="O2035" s="83"/>
      <c r="P2035" s="83"/>
      <c r="Q2035" s="83"/>
      <c r="R2035" s="83"/>
    </row>
    <row r="2036" spans="1:18" x14ac:dyDescent="0.2">
      <c r="A2036" s="104"/>
      <c r="B2036" s="105">
        <f t="shared" si="33"/>
        <v>12</v>
      </c>
      <c r="C2036" s="120" t="s">
        <v>2048</v>
      </c>
      <c r="D2036" s="106" t="str">
        <f>VLOOKUP(C2036,[9]Resumen!$C$1:$J$65536,8,0)</f>
        <v>1 Poste autosoportable de acero (23/9400) de ángulo mayor y terminal (90°) Tipo ACTU1-23</v>
      </c>
      <c r="E2036" s="108" t="s">
        <v>44</v>
      </c>
      <c r="F2036" s="109">
        <f t="shared" si="32"/>
        <v>0</v>
      </c>
      <c r="G2036" s="110">
        <f>VLOOKUP(C2036,'[10]Estructuras de Acero y Concreto'!$C$1:$L$65536,7,0)</f>
        <v>18413.17420837918</v>
      </c>
      <c r="J2036" s="113">
        <f>VLOOKUP(C2036,'[10]Estructuras de Acero y Concreto'!$C$1:$L$65536,10,0)</f>
        <v>6731</v>
      </c>
      <c r="M2036" s="83"/>
      <c r="N2036" s="83"/>
      <c r="O2036" s="83"/>
      <c r="P2036" s="83"/>
      <c r="Q2036" s="83"/>
      <c r="R2036" s="83"/>
    </row>
    <row r="2037" spans="1:18" x14ac:dyDescent="0.2">
      <c r="A2037" s="104"/>
      <c r="B2037" s="105">
        <f t="shared" si="33"/>
        <v>13</v>
      </c>
      <c r="C2037" s="120" t="s">
        <v>2049</v>
      </c>
      <c r="D2037" s="106" t="str">
        <f>VLOOKUP(C2037,[9]Resumen!$C$1:$J$65536,8,0)</f>
        <v>1 Poste autosoportable de acero (25/900) de suspensión (2°) Tipo SCU1-25</v>
      </c>
      <c r="E2037" s="108" t="s">
        <v>44</v>
      </c>
      <c r="F2037" s="109">
        <f t="shared" si="32"/>
        <v>0</v>
      </c>
      <c r="G2037" s="110">
        <f>VLOOKUP(C2037,'[10]Estructuras de Acero y Concreto'!$C$1:$L$65536,7,0)</f>
        <v>4357.7754440570543</v>
      </c>
      <c r="J2037" s="113">
        <f>VLOOKUP(C2037,'[10]Estructuras de Acero y Concreto'!$C$1:$L$65536,10,0)</f>
        <v>1593</v>
      </c>
      <c r="M2037" s="83"/>
      <c r="N2037" s="83"/>
      <c r="O2037" s="83"/>
      <c r="P2037" s="83"/>
      <c r="Q2037" s="83"/>
      <c r="R2037" s="83"/>
    </row>
    <row r="2038" spans="1:18" x14ac:dyDescent="0.2">
      <c r="A2038" s="104"/>
      <c r="B2038" s="105">
        <f t="shared" si="33"/>
        <v>14</v>
      </c>
      <c r="C2038" s="120" t="s">
        <v>2050</v>
      </c>
      <c r="D2038" s="106" t="str">
        <f>VLOOKUP(C2038,[9]Resumen!$C$1:$J$65536,8,0)</f>
        <v>1 Poste autosoportable de acero (25/4650) de suspensión (25°) Tipo SCU11-25</v>
      </c>
      <c r="E2038" s="108" t="s">
        <v>44</v>
      </c>
      <c r="F2038" s="109">
        <f t="shared" si="32"/>
        <v>0</v>
      </c>
      <c r="G2038" s="110">
        <f>VLOOKUP(C2038,'[10]Estructuras de Acero y Concreto'!$C$1:$L$65536,7,0)</f>
        <v>12673.931972577735</v>
      </c>
      <c r="J2038" s="113">
        <f>VLOOKUP(C2038,'[10]Estructuras de Acero y Concreto'!$C$1:$L$65536,10,0)</f>
        <v>4633</v>
      </c>
      <c r="M2038" s="83"/>
      <c r="N2038" s="83"/>
      <c r="O2038" s="83"/>
      <c r="P2038" s="83"/>
      <c r="Q2038" s="83"/>
      <c r="R2038" s="83"/>
    </row>
    <row r="2039" spans="1:18" x14ac:dyDescent="0.2">
      <c r="A2039" s="104"/>
      <c r="B2039" s="105">
        <f t="shared" si="33"/>
        <v>15</v>
      </c>
      <c r="C2039" s="120" t="s">
        <v>2051</v>
      </c>
      <c r="D2039" s="106" t="str">
        <f>VLOOKUP(C2039,[9]Resumen!$C$1:$J$65536,8,0)</f>
        <v>1 Poste autosoportable de acero (25/7800) de ángulo medio (50°) Tipo ACU1-25</v>
      </c>
      <c r="E2039" s="108" t="s">
        <v>44</v>
      </c>
      <c r="F2039" s="109">
        <f t="shared" si="32"/>
        <v>0</v>
      </c>
      <c r="G2039" s="110">
        <f>VLOOKUP(C2039,'[10]Estructuras de Acero y Concreto'!$C$1:$L$65536,7,0)</f>
        <v>17737.486490436873</v>
      </c>
      <c r="J2039" s="113">
        <f>VLOOKUP(C2039,'[10]Estructuras de Acero y Concreto'!$C$1:$L$65536,10,0)</f>
        <v>6484</v>
      </c>
      <c r="M2039" s="83"/>
      <c r="N2039" s="83"/>
      <c r="O2039" s="83"/>
      <c r="P2039" s="83"/>
      <c r="Q2039" s="83"/>
      <c r="R2039" s="83"/>
    </row>
    <row r="2040" spans="1:18" x14ac:dyDescent="0.2">
      <c r="A2040" s="104"/>
      <c r="B2040" s="105">
        <f t="shared" si="33"/>
        <v>16</v>
      </c>
      <c r="C2040" s="120" t="s">
        <v>2052</v>
      </c>
      <c r="D2040" s="106" t="str">
        <f>VLOOKUP(C2040,[9]Resumen!$C$1:$J$65536,8,0)</f>
        <v>1 Poste autosoportable de acero (23/1230) de ángulo mayor y terminal (90°) Tipo ACTU1-23</v>
      </c>
      <c r="E2040" s="108" t="s">
        <v>44</v>
      </c>
      <c r="F2040" s="109">
        <f t="shared" si="32"/>
        <v>0</v>
      </c>
      <c r="G2040" s="110">
        <f>VLOOKUP(C2040,'[10]Estructuras de Acero y Concreto'!$C$1:$L$65536,7,0)</f>
        <v>21928.391688362426</v>
      </c>
      <c r="J2040" s="113">
        <f>VLOOKUP(C2040,'[10]Estructuras de Acero y Concreto'!$C$1:$L$65536,10,0)</f>
        <v>8016</v>
      </c>
      <c r="M2040" s="83"/>
      <c r="N2040" s="83"/>
      <c r="O2040" s="83"/>
      <c r="P2040" s="83"/>
      <c r="Q2040" s="83"/>
      <c r="R2040" s="83"/>
    </row>
    <row r="2041" spans="1:18" x14ac:dyDescent="0.2">
      <c r="A2041" s="104"/>
      <c r="B2041" s="105">
        <f t="shared" si="33"/>
        <v>17</v>
      </c>
      <c r="C2041" s="120" t="s">
        <v>2053</v>
      </c>
      <c r="D2041" s="106" t="str">
        <f>VLOOKUP(C2041,[9]Resumen!$C$1:$J$65536,8,0)</f>
        <v>1 Poste autosoportable de acero (29/1250) de suspensión (2°) Tipo SCU2-29</v>
      </c>
      <c r="E2041" s="108" t="s">
        <v>44</v>
      </c>
      <c r="F2041" s="109">
        <f t="shared" si="32"/>
        <v>0</v>
      </c>
      <c r="G2041" s="110">
        <f>VLOOKUP(C2041,'[10]Estructuras de Acero y Concreto'!$C$1:$L$65536,7,0)</f>
        <v>6264.4731744448545</v>
      </c>
      <c r="J2041" s="113">
        <f>VLOOKUP(C2041,'[10]Estructuras de Acero y Concreto'!$C$1:$L$65536,10,0)</f>
        <v>2290</v>
      </c>
      <c r="M2041" s="83"/>
      <c r="N2041" s="83"/>
      <c r="O2041" s="83"/>
      <c r="P2041" s="83"/>
      <c r="Q2041" s="83"/>
      <c r="R2041" s="83"/>
    </row>
    <row r="2042" spans="1:18" x14ac:dyDescent="0.2">
      <c r="A2042" s="104"/>
      <c r="B2042" s="105">
        <f t="shared" si="33"/>
        <v>18</v>
      </c>
      <c r="C2042" s="120" t="s">
        <v>2054</v>
      </c>
      <c r="D2042" s="106" t="str">
        <f>VLOOKUP(C2042,[9]Resumen!$C$1:$J$65536,8,0)</f>
        <v>1 Poste autosoportable de acero (26/5950) de suspensión (25°) Tipo SCU21-26</v>
      </c>
      <c r="E2042" s="108" t="s">
        <v>44</v>
      </c>
      <c r="F2042" s="109">
        <f t="shared" si="32"/>
        <v>0</v>
      </c>
      <c r="G2042" s="110">
        <f>VLOOKUP(C2042,'[10]Estructuras de Acero y Concreto'!$C$1:$L$65536,7,0)</f>
        <v>15475.163645342594</v>
      </c>
      <c r="J2042" s="113">
        <f>VLOOKUP(C2042,'[10]Estructuras de Acero y Concreto'!$C$1:$L$65536,10,0)</f>
        <v>5657</v>
      </c>
      <c r="M2042" s="83"/>
      <c r="N2042" s="83"/>
      <c r="O2042" s="83"/>
      <c r="P2042" s="83"/>
      <c r="Q2042" s="83"/>
      <c r="R2042" s="83"/>
    </row>
    <row r="2043" spans="1:18" x14ac:dyDescent="0.2">
      <c r="A2043" s="104"/>
      <c r="B2043" s="105">
        <f t="shared" si="33"/>
        <v>19</v>
      </c>
      <c r="C2043" s="120" t="s">
        <v>2055</v>
      </c>
      <c r="D2043" s="106" t="str">
        <f>VLOOKUP(C2043,[9]Resumen!$C$1:$J$65536,8,0)</f>
        <v>2 Postes autosoportables de acero (26/5500) de ángulo medio (50°) Tipo ACU2-26</v>
      </c>
      <c r="E2043" s="108" t="s">
        <v>44</v>
      </c>
      <c r="F2043" s="109">
        <f t="shared" si="32"/>
        <v>0</v>
      </c>
      <c r="G2043" s="110">
        <f>VLOOKUP(C2043,'[10]Estructuras de Acero y Concreto'!$C$1:$L$65536,7,0)</f>
        <v>29407.461408420168</v>
      </c>
      <c r="J2043" s="113">
        <f>VLOOKUP(C2043,'[10]Estructuras de Acero y Concreto'!$C$1:$L$65536,10,0)</f>
        <v>10750</v>
      </c>
      <c r="M2043" s="83"/>
      <c r="N2043" s="83"/>
      <c r="O2043" s="83"/>
      <c r="P2043" s="83"/>
      <c r="Q2043" s="83"/>
      <c r="R2043" s="83"/>
    </row>
    <row r="2044" spans="1:18" x14ac:dyDescent="0.2">
      <c r="A2044" s="104"/>
      <c r="B2044" s="105">
        <f t="shared" si="33"/>
        <v>20</v>
      </c>
      <c r="C2044" s="120" t="s">
        <v>2056</v>
      </c>
      <c r="D2044" s="106" t="str">
        <f>VLOOKUP(C2044,[9]Resumen!$C$1:$J$65536,8,0)</f>
        <v>2 Postes autosoportables de acero (26/8900) de ángulo mayor y terminal (90°) Tipo ATCU2-26</v>
      </c>
      <c r="E2044" s="108" t="s">
        <v>44</v>
      </c>
      <c r="F2044" s="109">
        <f t="shared" si="32"/>
        <v>0</v>
      </c>
      <c r="G2044" s="110">
        <f>VLOOKUP(C2044,'[10]Estructuras de Acero y Concreto'!$C$1:$L$65536,7,0)</f>
        <v>40207.522584275321</v>
      </c>
      <c r="J2044" s="113">
        <f>VLOOKUP(C2044,'[10]Estructuras de Acero y Concreto'!$C$1:$L$65536,10,0)</f>
        <v>14698</v>
      </c>
      <c r="M2044" s="83"/>
      <c r="N2044" s="83"/>
      <c r="O2044" s="83"/>
      <c r="P2044" s="83"/>
      <c r="Q2044" s="83"/>
      <c r="R2044" s="83"/>
    </row>
    <row r="2045" spans="1:18" x14ac:dyDescent="0.2">
      <c r="A2045" s="104"/>
      <c r="B2045" s="105">
        <f t="shared" si="33"/>
        <v>21</v>
      </c>
      <c r="C2045" s="120" t="s">
        <v>2057</v>
      </c>
      <c r="D2045" s="106" t="str">
        <f>VLOOKUP(C2045,[9]Resumen!$C$1:$J$65536,8,0)</f>
        <v>1 Poste autosoportable de acero (29/1450) de suspensión (2°) Tipo SCU2-29</v>
      </c>
      <c r="E2045" s="108" t="s">
        <v>44</v>
      </c>
      <c r="F2045" s="109">
        <f t="shared" si="32"/>
        <v>0</v>
      </c>
      <c r="G2045" s="110">
        <f>VLOOKUP(C2045,'[10]Estructuras de Acero y Concreto'!$C$1:$L$65536,7,0)</f>
        <v>6899.1272253056432</v>
      </c>
      <c r="J2045" s="113">
        <f>VLOOKUP(C2045,'[10]Estructuras de Acero y Concreto'!$C$1:$L$65536,10,0)</f>
        <v>2522</v>
      </c>
      <c r="M2045" s="83"/>
      <c r="N2045" s="83"/>
      <c r="O2045" s="83"/>
      <c r="P2045" s="83"/>
      <c r="Q2045" s="83"/>
      <c r="R2045" s="83"/>
    </row>
    <row r="2046" spans="1:18" x14ac:dyDescent="0.2">
      <c r="A2046" s="104"/>
      <c r="B2046" s="105">
        <f t="shared" si="33"/>
        <v>22</v>
      </c>
      <c r="C2046" s="120" t="s">
        <v>2058</v>
      </c>
      <c r="D2046" s="106" t="str">
        <f>VLOOKUP(C2046,[9]Resumen!$C$1:$J$65536,8,0)</f>
        <v>1 Poste autosoportable de acero (26/7250) de suspensión (25°) Tipo SCU21-26</v>
      </c>
      <c r="E2046" s="108" t="s">
        <v>44</v>
      </c>
      <c r="F2046" s="109">
        <f t="shared" si="32"/>
        <v>0</v>
      </c>
      <c r="G2046" s="110">
        <f>VLOOKUP(C2046,'[10]Estructuras de Acero y Concreto'!$C$1:$L$65536,7,0)</f>
        <v>17595.236444554281</v>
      </c>
      <c r="J2046" s="113">
        <f>VLOOKUP(C2046,'[10]Estructuras de Acero y Concreto'!$C$1:$L$65536,10,0)</f>
        <v>6432</v>
      </c>
      <c r="M2046" s="83"/>
      <c r="N2046" s="83"/>
      <c r="O2046" s="83"/>
      <c r="P2046" s="83"/>
      <c r="Q2046" s="83"/>
      <c r="R2046" s="83"/>
    </row>
    <row r="2047" spans="1:18" x14ac:dyDescent="0.2">
      <c r="A2047" s="104"/>
      <c r="B2047" s="105">
        <f t="shared" si="33"/>
        <v>23</v>
      </c>
      <c r="C2047" s="120" t="s">
        <v>2059</v>
      </c>
      <c r="D2047" s="106" t="str">
        <f>VLOOKUP(C2047,[9]Resumen!$C$1:$J$65536,8,0)</f>
        <v>2 Postes autosoportables de acero (26/6750) de ángulo medio (50°) Tipo ACU2-26</v>
      </c>
      <c r="E2047" s="108" t="s">
        <v>44</v>
      </c>
      <c r="F2047" s="109">
        <f t="shared" si="32"/>
        <v>0</v>
      </c>
      <c r="G2047" s="110">
        <f>VLOOKUP(C2047,'[10]Estructuras de Acero y Concreto'!$C$1:$L$65536,7,0)</f>
        <v>33592.895450734854</v>
      </c>
      <c r="J2047" s="113">
        <f>VLOOKUP(C2047,'[10]Estructuras de Acero y Concreto'!$C$1:$L$65536,10,0)</f>
        <v>12280</v>
      </c>
      <c r="M2047" s="83"/>
      <c r="N2047" s="83"/>
      <c r="O2047" s="83"/>
      <c r="P2047" s="83"/>
      <c r="Q2047" s="83"/>
      <c r="R2047" s="83"/>
    </row>
    <row r="2048" spans="1:18" x14ac:dyDescent="0.2">
      <c r="A2048" s="104"/>
      <c r="B2048" s="105">
        <f t="shared" si="33"/>
        <v>24</v>
      </c>
      <c r="C2048" s="120" t="s">
        <v>2060</v>
      </c>
      <c r="D2048" s="106" t="str">
        <f>VLOOKUP(C2048,[9]Resumen!$C$1:$J$65536,8,0)</f>
        <v>2 Postes autosoportables de acero (26/1090) de ángulo mayor y terminal (90°) Tipo ATCU2-26</v>
      </c>
      <c r="E2048" s="108" t="s">
        <v>44</v>
      </c>
      <c r="F2048" s="109">
        <f t="shared" si="32"/>
        <v>0</v>
      </c>
      <c r="G2048" s="110">
        <f>VLOOKUP(C2048,'[10]Estructuras de Acero y Concreto'!$C$1:$L$65536,7,0)</f>
        <v>45875.63979713546</v>
      </c>
      <c r="J2048" s="113">
        <f>VLOOKUP(C2048,'[10]Estructuras de Acero y Concreto'!$C$1:$L$65536,10,0)</f>
        <v>16770</v>
      </c>
      <c r="M2048" s="83"/>
      <c r="N2048" s="83"/>
      <c r="O2048" s="83"/>
      <c r="P2048" s="83"/>
      <c r="Q2048" s="83"/>
      <c r="R2048" s="83"/>
    </row>
    <row r="2049" spans="1:18" x14ac:dyDescent="0.2">
      <c r="A2049" s="104"/>
      <c r="B2049" s="105">
        <f t="shared" si="33"/>
        <v>25</v>
      </c>
      <c r="C2049" s="120" t="s">
        <v>2061</v>
      </c>
      <c r="D2049" s="106" t="str">
        <f>VLOOKUP(C2049,[9]Resumen!$C$1:$J$65536,8,0)</f>
        <v>1 Poste autosoportable de acero (29/1250) de suspensión (2°) Tipo SCU2-29</v>
      </c>
      <c r="E2049" s="108" t="s">
        <v>44</v>
      </c>
      <c r="F2049" s="109">
        <f t="shared" si="32"/>
        <v>0</v>
      </c>
      <c r="G2049" s="110">
        <f>VLOOKUP(C2049,'[10]Estructuras de Acero y Concreto'!$C$1:$L$65536,7,0)</f>
        <v>6264.4731744448545</v>
      </c>
      <c r="J2049" s="113">
        <f>VLOOKUP(C2049,'[10]Estructuras de Acero y Concreto'!$C$1:$L$65536,10,0)</f>
        <v>2290</v>
      </c>
      <c r="M2049" s="83"/>
      <c r="N2049" s="83"/>
      <c r="O2049" s="83"/>
      <c r="P2049" s="83"/>
      <c r="Q2049" s="83"/>
      <c r="R2049" s="83"/>
    </row>
    <row r="2050" spans="1:18" x14ac:dyDescent="0.2">
      <c r="A2050" s="104"/>
      <c r="B2050" s="105">
        <f t="shared" si="33"/>
        <v>26</v>
      </c>
      <c r="C2050" s="120" t="s">
        <v>2062</v>
      </c>
      <c r="D2050" s="106" t="str">
        <f>VLOOKUP(C2050,[9]Resumen!$C$1:$J$65536,8,0)</f>
        <v>1 Poste autosoportable de acero (29/5450) de suspensión (25°) Tipo SCU21-29</v>
      </c>
      <c r="E2050" s="108" t="s">
        <v>44</v>
      </c>
      <c r="F2050" s="109">
        <f t="shared" si="32"/>
        <v>0</v>
      </c>
      <c r="G2050" s="110">
        <f>VLOOKUP(C2050,'[10]Estructuras de Acero y Concreto'!$C$1:$L$65536,7,0)</f>
        <v>16314.986031610966</v>
      </c>
      <c r="J2050" s="113">
        <f>VLOOKUP(C2050,'[10]Estructuras de Acero y Concreto'!$C$1:$L$65536,10,0)</f>
        <v>5964</v>
      </c>
      <c r="M2050" s="83"/>
      <c r="N2050" s="83"/>
      <c r="O2050" s="83"/>
      <c r="P2050" s="83"/>
      <c r="Q2050" s="83"/>
      <c r="R2050" s="83"/>
    </row>
    <row r="2051" spans="1:18" x14ac:dyDescent="0.2">
      <c r="A2051" s="104"/>
      <c r="B2051" s="105">
        <f t="shared" si="33"/>
        <v>27</v>
      </c>
      <c r="C2051" s="120" t="s">
        <v>2063</v>
      </c>
      <c r="D2051" s="106" t="str">
        <f>VLOOKUP(C2051,[9]Resumen!$C$1:$J$65536,8,0)</f>
        <v>2 Postes autosoportables de acero (31/5400) de ángulo medio (50°) Tipo ACU2-31</v>
      </c>
      <c r="E2051" s="108" t="s">
        <v>44</v>
      </c>
      <c r="F2051" s="109">
        <f t="shared" si="32"/>
        <v>0</v>
      </c>
      <c r="G2051" s="110">
        <f>VLOOKUP(C2051,'[10]Estructuras de Acero y Concreto'!$C$1:$L$65536,7,0)</f>
        <v>34681.655417297756</v>
      </c>
      <c r="J2051" s="113">
        <f>VLOOKUP(C2051,'[10]Estructuras de Acero y Concreto'!$C$1:$L$65536,10,0)</f>
        <v>12678</v>
      </c>
      <c r="M2051" s="83"/>
      <c r="N2051" s="83"/>
      <c r="O2051" s="83"/>
      <c r="P2051" s="83"/>
      <c r="Q2051" s="83"/>
      <c r="R2051" s="83"/>
    </row>
    <row r="2052" spans="1:18" x14ac:dyDescent="0.2">
      <c r="A2052" s="104"/>
      <c r="B2052" s="105">
        <f t="shared" si="33"/>
        <v>28</v>
      </c>
      <c r="C2052" s="120" t="s">
        <v>2064</v>
      </c>
      <c r="D2052" s="106" t="str">
        <f>VLOOKUP(C2052,[9]Resumen!$C$1:$J$65536,8,0)</f>
        <v>2 Postes autosoportables de acero (29/8750) de ángulo mayor y terminal (90°) Tipo ATCU2-29</v>
      </c>
      <c r="E2052" s="108" t="s">
        <v>44</v>
      </c>
      <c r="F2052" s="109">
        <f t="shared" si="32"/>
        <v>0</v>
      </c>
      <c r="G2052" s="110">
        <f>VLOOKUP(C2052,'[10]Estructuras de Acero y Concreto'!$C$1:$L$65536,7,0)</f>
        <v>44387.485470979133</v>
      </c>
      <c r="J2052" s="113">
        <f>VLOOKUP(C2052,'[10]Estructuras de Acero y Concreto'!$C$1:$L$65536,10,0)</f>
        <v>16226</v>
      </c>
      <c r="M2052" s="83"/>
      <c r="N2052" s="83"/>
      <c r="O2052" s="83"/>
      <c r="P2052" s="83"/>
      <c r="Q2052" s="83"/>
      <c r="R2052" s="83"/>
    </row>
    <row r="2053" spans="1:18" x14ac:dyDescent="0.2">
      <c r="A2053" s="104"/>
      <c r="B2053" s="105">
        <f t="shared" si="33"/>
        <v>29</v>
      </c>
      <c r="C2053" s="120" t="s">
        <v>2065</v>
      </c>
      <c r="D2053" s="106" t="str">
        <f>VLOOKUP(C2053,[9]Resumen!$C$1:$J$65536,8,0)</f>
        <v>1 Poste autosoportable de acero (29/1600) de suspensión (2°) Tipo SCU2-29</v>
      </c>
      <c r="E2053" s="108" t="s">
        <v>44</v>
      </c>
      <c r="F2053" s="109">
        <f t="shared" si="32"/>
        <v>0</v>
      </c>
      <c r="G2053" s="110">
        <f>VLOOKUP(C2053,'[10]Estructuras de Acero y Concreto'!$C$1:$L$65536,7,0)</f>
        <v>7355.9687188131938</v>
      </c>
      <c r="J2053" s="113">
        <f>VLOOKUP(C2053,'[10]Estructuras de Acero y Concreto'!$C$1:$L$65536,10,0)</f>
        <v>2689</v>
      </c>
      <c r="M2053" s="83"/>
      <c r="N2053" s="83"/>
      <c r="O2053" s="83"/>
      <c r="P2053" s="83"/>
      <c r="Q2053" s="83"/>
      <c r="R2053" s="83"/>
    </row>
    <row r="2054" spans="1:18" x14ac:dyDescent="0.2">
      <c r="A2054" s="104"/>
      <c r="B2054" s="105">
        <f t="shared" si="33"/>
        <v>30</v>
      </c>
      <c r="C2054" s="120" t="s">
        <v>2066</v>
      </c>
      <c r="D2054" s="106" t="str">
        <f>VLOOKUP(C2054,[9]Resumen!$C$1:$J$65536,8,0)</f>
        <v>1 Poste autosoportable de acero (26/8450) de suspensión (25°) Tipo SCU21-26</v>
      </c>
      <c r="E2054" s="108" t="s">
        <v>44</v>
      </c>
      <c r="F2054" s="109">
        <f t="shared" si="32"/>
        <v>0</v>
      </c>
      <c r="G2054" s="110">
        <f>VLOOKUP(C2054,'[10]Estructuras de Acero y Concreto'!$C$1:$L$65536,7,0)</f>
        <v>19439.015885417088</v>
      </c>
      <c r="J2054" s="113">
        <f>VLOOKUP(C2054,'[10]Estructuras de Acero y Concreto'!$C$1:$L$65536,10,0)</f>
        <v>7106</v>
      </c>
      <c r="M2054" s="83"/>
      <c r="N2054" s="83"/>
      <c r="O2054" s="83"/>
      <c r="P2054" s="83"/>
      <c r="Q2054" s="83"/>
      <c r="R2054" s="83"/>
    </row>
    <row r="2055" spans="1:18" x14ac:dyDescent="0.2">
      <c r="A2055" s="104"/>
      <c r="B2055" s="105">
        <f t="shared" si="33"/>
        <v>31</v>
      </c>
      <c r="C2055" s="120" t="s">
        <v>2067</v>
      </c>
      <c r="D2055" s="106" t="str">
        <f>VLOOKUP(C2055,[9]Resumen!$C$1:$J$65536,8,0)</f>
        <v>2 Postes autosoportables de acero (26/7900) de ángulo medio (50°) Tipo ACU2-26</v>
      </c>
      <c r="E2055" s="108" t="s">
        <v>44</v>
      </c>
      <c r="F2055" s="109">
        <f t="shared" si="32"/>
        <v>0</v>
      </c>
      <c r="G2055" s="110">
        <f>VLOOKUP(C2055,'[10]Estructuras de Acero y Concreto'!$C$1:$L$65536,7,0)</f>
        <v>37214.800465130051</v>
      </c>
      <c r="J2055" s="113">
        <f>VLOOKUP(C2055,'[10]Estructuras de Acero y Concreto'!$C$1:$L$65536,10,0)</f>
        <v>13604</v>
      </c>
      <c r="M2055" s="83"/>
      <c r="N2055" s="83"/>
      <c r="O2055" s="83"/>
      <c r="P2055" s="83"/>
      <c r="Q2055" s="83"/>
      <c r="R2055" s="83"/>
    </row>
    <row r="2056" spans="1:18" x14ac:dyDescent="0.2">
      <c r="A2056" s="104"/>
      <c r="B2056" s="105">
        <f t="shared" si="33"/>
        <v>32</v>
      </c>
      <c r="C2056" s="120" t="s">
        <v>2068</v>
      </c>
      <c r="D2056" s="106" t="str">
        <f>VLOOKUP(C2056,[9]Resumen!$C$1:$J$65536,8,0)</f>
        <v>2 Postes autosoportables de acero (26/12850) de ángulo mayor y terminal (90°) Tipo ATCU2-26</v>
      </c>
      <c r="E2056" s="108" t="s">
        <v>44</v>
      </c>
      <c r="F2056" s="109">
        <f t="shared" si="32"/>
        <v>0</v>
      </c>
      <c r="G2056" s="110">
        <f>VLOOKUP(C2056,'[10]Estructuras de Acero y Concreto'!$C$1:$L$65536,7,0)</f>
        <v>51051.353005017416</v>
      </c>
      <c r="J2056" s="113">
        <f>VLOOKUP(C2056,'[10]Estructuras de Acero y Concreto'!$C$1:$L$65536,10,0)</f>
        <v>18662</v>
      </c>
      <c r="M2056" s="83"/>
      <c r="N2056" s="83"/>
      <c r="O2056" s="83"/>
      <c r="P2056" s="83"/>
      <c r="Q2056" s="83"/>
      <c r="R2056" s="83"/>
    </row>
    <row r="2057" spans="1:18" x14ac:dyDescent="0.2">
      <c r="A2057" s="104"/>
      <c r="B2057" s="105">
        <f t="shared" si="33"/>
        <v>33</v>
      </c>
      <c r="C2057" s="120" t="s">
        <v>2069</v>
      </c>
      <c r="D2057" s="106" t="str">
        <f>VLOOKUP(C2057,[9]Resumen!$C$1:$J$65536,8,0)</f>
        <v>1 Poste autosoportable de acero (25/1000) de suspensión (2°) Tipo SCU1-25</v>
      </c>
      <c r="E2057" s="108" t="s">
        <v>44</v>
      </c>
      <c r="F2057" s="109">
        <f t="shared" si="32"/>
        <v>0</v>
      </c>
      <c r="G2057" s="110">
        <f>VLOOKUP(C2057,'[10]Estructuras de Acero y Concreto'!$C$1:$L$65536,7,0)</f>
        <v>4666.8957360711447</v>
      </c>
      <c r="J2057" s="113">
        <f>VLOOKUP(C2057,'[10]Estructuras de Acero y Concreto'!$C$1:$L$65536,10,0)</f>
        <v>1706</v>
      </c>
      <c r="M2057" s="83"/>
      <c r="N2057" s="83"/>
      <c r="O2057" s="83"/>
      <c r="P2057" s="83"/>
      <c r="Q2057" s="83"/>
      <c r="R2057" s="83"/>
    </row>
    <row r="2058" spans="1:18" x14ac:dyDescent="0.2">
      <c r="A2058" s="104"/>
      <c r="B2058" s="105">
        <f t="shared" si="33"/>
        <v>34</v>
      </c>
      <c r="C2058" s="120" t="s">
        <v>2070</v>
      </c>
      <c r="D2058" s="106" t="str">
        <f>VLOOKUP(C2058,[9]Resumen!$C$1:$J$65536,8,0)</f>
        <v>1 Poste autosoportable de acero (25/3750) de suspensión (25°) Tipo SCU11-25</v>
      </c>
      <c r="E2058" s="108" t="s">
        <v>44</v>
      </c>
      <c r="F2058" s="109">
        <f t="shared" si="32"/>
        <v>0</v>
      </c>
      <c r="G2058" s="110">
        <f>VLOOKUP(C2058,'[10]Estructuras de Acero y Concreto'!$C$1:$L$65536,7,0)</f>
        <v>11018.907400289901</v>
      </c>
      <c r="J2058" s="113">
        <f>VLOOKUP(C2058,'[10]Estructuras de Acero y Concreto'!$C$1:$L$65536,10,0)</f>
        <v>4028</v>
      </c>
      <c r="M2058" s="83"/>
      <c r="N2058" s="83"/>
      <c r="O2058" s="83"/>
      <c r="P2058" s="83"/>
      <c r="Q2058" s="83"/>
      <c r="R2058" s="83"/>
    </row>
    <row r="2059" spans="1:18" x14ac:dyDescent="0.2">
      <c r="A2059" s="104"/>
      <c r="B2059" s="105">
        <f t="shared" si="33"/>
        <v>35</v>
      </c>
      <c r="C2059" s="120" t="s">
        <v>2071</v>
      </c>
      <c r="D2059" s="106" t="str">
        <f>VLOOKUP(C2059,[9]Resumen!$C$1:$J$65536,8,0)</f>
        <v>1 Poste autosoportable de acero (25/6100) de ángulo medio (50°) Tipo ACU1-25</v>
      </c>
      <c r="E2059" s="108" t="s">
        <v>44</v>
      </c>
      <c r="F2059" s="109">
        <f t="shared" si="32"/>
        <v>0</v>
      </c>
      <c r="G2059" s="110">
        <f>VLOOKUP(C2059,'[10]Estructuras de Acero y Concreto'!$C$1:$L$65536,7,0)</f>
        <v>15119.538530636119</v>
      </c>
      <c r="J2059" s="113">
        <f>VLOOKUP(C2059,'[10]Estructuras de Acero y Concreto'!$C$1:$L$65536,10,0)</f>
        <v>5527</v>
      </c>
      <c r="M2059" s="83"/>
      <c r="N2059" s="83"/>
      <c r="O2059" s="83"/>
      <c r="P2059" s="83"/>
      <c r="Q2059" s="83"/>
      <c r="R2059" s="83"/>
    </row>
    <row r="2060" spans="1:18" x14ac:dyDescent="0.2">
      <c r="A2060" s="104"/>
      <c r="B2060" s="105">
        <f t="shared" si="33"/>
        <v>36</v>
      </c>
      <c r="C2060" s="120" t="s">
        <v>2072</v>
      </c>
      <c r="D2060" s="106" t="str">
        <f>VLOOKUP(C2060,[9]Resumen!$C$1:$J$65536,8,0)</f>
        <v>1 Poste autosoportable de acero (23/9500) de ángulo mayor y terminal (90°) Tipo ACTU1-23</v>
      </c>
      <c r="E2060" s="108" t="s">
        <v>44</v>
      </c>
      <c r="F2060" s="109">
        <f t="shared" si="32"/>
        <v>0</v>
      </c>
      <c r="G2060" s="110">
        <f>VLOOKUP(C2060,'[10]Estructuras de Acero y Concreto'!$C$1:$L$65536,7,0)</f>
        <v>18539.010787429161</v>
      </c>
      <c r="J2060" s="113">
        <f>VLOOKUP(C2060,'[10]Estructuras de Acero y Concreto'!$C$1:$L$65536,10,0)</f>
        <v>6777</v>
      </c>
      <c r="M2060" s="83"/>
      <c r="N2060" s="83"/>
      <c r="O2060" s="83"/>
      <c r="P2060" s="83"/>
      <c r="Q2060" s="83"/>
      <c r="R2060" s="83"/>
    </row>
    <row r="2061" spans="1:18" x14ac:dyDescent="0.2">
      <c r="A2061" s="104"/>
      <c r="B2061" s="105">
        <f t="shared" si="33"/>
        <v>37</v>
      </c>
      <c r="C2061" s="120" t="s">
        <v>2073</v>
      </c>
      <c r="D2061" s="106" t="str">
        <f>VLOOKUP(C2061,[9]Resumen!$C$1:$J$65536,8,0)</f>
        <v>1 Poste autosoportable de acero (25/1100) de suspensión (2°) Tipo SCU1-25</v>
      </c>
      <c r="E2061" s="108" t="s">
        <v>44</v>
      </c>
      <c r="F2061" s="109">
        <f t="shared" si="32"/>
        <v>0</v>
      </c>
      <c r="G2061" s="110">
        <f>VLOOKUP(C2061,'[10]Estructuras de Acero y Concreto'!$C$1:$L$65536,7,0)</f>
        <v>4965.0737168634987</v>
      </c>
      <c r="J2061" s="113">
        <f>VLOOKUP(C2061,'[10]Estructuras de Acero y Concreto'!$C$1:$L$65536,10,0)</f>
        <v>1815</v>
      </c>
      <c r="M2061" s="83"/>
      <c r="N2061" s="83"/>
      <c r="O2061" s="83"/>
      <c r="P2061" s="83"/>
      <c r="Q2061" s="83"/>
      <c r="R2061" s="83"/>
    </row>
    <row r="2062" spans="1:18" x14ac:dyDescent="0.2">
      <c r="A2062" s="104"/>
      <c r="B2062" s="105">
        <f t="shared" si="33"/>
        <v>38</v>
      </c>
      <c r="C2062" s="120" t="s">
        <v>2074</v>
      </c>
      <c r="D2062" s="106" t="str">
        <f>VLOOKUP(C2062,[9]Resumen!$C$1:$J$65536,8,0)</f>
        <v>1 Poste autosoportable de acero (25/4350) de suspensión (25°) Tipo SCU11-25</v>
      </c>
      <c r="E2062" s="108" t="s">
        <v>44</v>
      </c>
      <c r="F2062" s="109">
        <f t="shared" si="32"/>
        <v>0</v>
      </c>
      <c r="G2062" s="110">
        <f>VLOOKUP(C2062,'[10]Estructuras de Acero y Concreto'!$C$1:$L$65536,7,0)</f>
        <v>12135.023144907151</v>
      </c>
      <c r="J2062" s="113">
        <f>VLOOKUP(C2062,'[10]Estructuras de Acero y Concreto'!$C$1:$L$65536,10,0)</f>
        <v>4436</v>
      </c>
      <c r="M2062" s="83"/>
      <c r="N2062" s="83"/>
      <c r="O2062" s="83"/>
      <c r="P2062" s="83"/>
      <c r="Q2062" s="83"/>
      <c r="R2062" s="83"/>
    </row>
    <row r="2063" spans="1:18" x14ac:dyDescent="0.2">
      <c r="A2063" s="104"/>
      <c r="B2063" s="105">
        <f t="shared" si="33"/>
        <v>39</v>
      </c>
      <c r="C2063" s="120" t="s">
        <v>2075</v>
      </c>
      <c r="D2063" s="106" t="str">
        <f>VLOOKUP(C2063,[9]Resumen!$C$1:$J$65536,8,0)</f>
        <v>1 Poste autosoportable de acero (25/7100) de ángulo medio (50°) Tipo ACU1-25</v>
      </c>
      <c r="E2063" s="108" t="s">
        <v>44</v>
      </c>
      <c r="F2063" s="109">
        <f t="shared" si="32"/>
        <v>0</v>
      </c>
      <c r="G2063" s="110">
        <f>VLOOKUP(C2063,'[10]Estructuras de Acero y Concreto'!$C$1:$L$65536,7,0)</f>
        <v>16687.02461315005</v>
      </c>
      <c r="J2063" s="113">
        <f>VLOOKUP(C2063,'[10]Estructuras de Acero y Concreto'!$C$1:$L$65536,10,0)</f>
        <v>6100</v>
      </c>
      <c r="M2063" s="83"/>
      <c r="N2063" s="83"/>
      <c r="O2063" s="83"/>
      <c r="P2063" s="83"/>
      <c r="Q2063" s="83"/>
      <c r="R2063" s="83"/>
    </row>
    <row r="2064" spans="1:18" x14ac:dyDescent="0.2">
      <c r="A2064" s="104"/>
      <c r="B2064" s="105">
        <f t="shared" si="33"/>
        <v>40</v>
      </c>
      <c r="C2064" s="120" t="s">
        <v>2076</v>
      </c>
      <c r="D2064" s="106" t="str">
        <f>VLOOKUP(C2064,[9]Resumen!$C$1:$J$65536,8,0)</f>
        <v>1 Poste autosoportable de acero (23/1110) de ángulo mayor y terminal (90°) Tipo ACTU1-23</v>
      </c>
      <c r="E2064" s="108" t="s">
        <v>44</v>
      </c>
      <c r="F2064" s="109">
        <f t="shared" si="32"/>
        <v>0</v>
      </c>
      <c r="G2064" s="110">
        <f>VLOOKUP(C2064,'[10]Estructuras de Acero y Concreto'!$C$1:$L$65536,7,0)</f>
        <v>20514.097962952823</v>
      </c>
      <c r="J2064" s="113">
        <f>VLOOKUP(C2064,'[10]Estructuras de Acero y Concreto'!$C$1:$L$65536,10,0)</f>
        <v>7499</v>
      </c>
      <c r="M2064" s="83"/>
      <c r="N2064" s="83"/>
      <c r="O2064" s="83"/>
      <c r="P2064" s="83"/>
      <c r="Q2064" s="83"/>
      <c r="R2064" s="83"/>
    </row>
    <row r="2065" spans="1:18" x14ac:dyDescent="0.2">
      <c r="A2065" s="104"/>
      <c r="B2065" s="105">
        <f t="shared" si="33"/>
        <v>41</v>
      </c>
      <c r="C2065" s="120" t="s">
        <v>2077</v>
      </c>
      <c r="D2065" s="106" t="str">
        <f>VLOOKUP(C2065,[9]Resumen!$C$1:$J$65536,8,0)</f>
        <v>1 Poste autosoportable de acero (25/1200) de suspensión (2°) Tipo SCU1-25</v>
      </c>
      <c r="E2065" s="108" t="s">
        <v>44</v>
      </c>
      <c r="F2065" s="109">
        <f t="shared" si="32"/>
        <v>0</v>
      </c>
      <c r="G2065" s="110">
        <f>VLOOKUP(C2065,'[10]Estructuras de Acero y Concreto'!$C$1:$L$65536,7,0)</f>
        <v>5255.0449642395479</v>
      </c>
      <c r="J2065" s="113">
        <f>VLOOKUP(C2065,'[10]Estructuras de Acero y Concreto'!$C$1:$L$65536,10,0)</f>
        <v>1921</v>
      </c>
      <c r="M2065" s="83"/>
      <c r="N2065" s="83"/>
      <c r="O2065" s="83"/>
      <c r="P2065" s="83"/>
      <c r="Q2065" s="83"/>
      <c r="R2065" s="83"/>
    </row>
    <row r="2066" spans="1:18" x14ac:dyDescent="0.2">
      <c r="A2066" s="104"/>
      <c r="B2066" s="105">
        <f t="shared" si="33"/>
        <v>42</v>
      </c>
      <c r="C2066" s="120" t="s">
        <v>2078</v>
      </c>
      <c r="D2066" s="106" t="str">
        <f>VLOOKUP(C2066,[9]Resumen!$C$1:$J$65536,8,0)</f>
        <v>1 Poste autosoportable de acero (25/4900) de suspensión (25°) Tipo SCU11-25</v>
      </c>
      <c r="E2066" s="108" t="s">
        <v>44</v>
      </c>
      <c r="F2066" s="109">
        <f t="shared" si="32"/>
        <v>0</v>
      </c>
      <c r="G2066" s="110">
        <f>VLOOKUP(C2066,'[10]Estructuras de Acero y Concreto'!$C$1:$L$65536,7,0)</f>
        <v>13111.624421447243</v>
      </c>
      <c r="J2066" s="113">
        <f>VLOOKUP(C2066,'[10]Estructuras de Acero y Concreto'!$C$1:$L$65536,10,0)</f>
        <v>4793</v>
      </c>
      <c r="M2066" s="83"/>
      <c r="N2066" s="83"/>
      <c r="O2066" s="83"/>
      <c r="P2066" s="83"/>
      <c r="Q2066" s="83"/>
      <c r="R2066" s="83"/>
    </row>
    <row r="2067" spans="1:18" x14ac:dyDescent="0.2">
      <c r="A2067" s="104"/>
      <c r="B2067" s="105">
        <f t="shared" si="33"/>
        <v>43</v>
      </c>
      <c r="C2067" s="120" t="s">
        <v>2079</v>
      </c>
      <c r="D2067" s="106" t="str">
        <f>VLOOKUP(C2067,[9]Resumen!$C$1:$J$65536,8,0)</f>
        <v>1 Poste autosoportable de acero (25/8050) de ángulo medio (50°) Tipo ACU1-25</v>
      </c>
      <c r="E2067" s="108" t="s">
        <v>44</v>
      </c>
      <c r="F2067" s="109">
        <f t="shared" si="32"/>
        <v>0</v>
      </c>
      <c r="G2067" s="110">
        <f>VLOOKUP(C2067,'[10]Estructuras de Acero y Concreto'!$C$1:$L$65536,7,0)</f>
        <v>18106.78949417052</v>
      </c>
      <c r="J2067" s="113">
        <f>VLOOKUP(C2067,'[10]Estructuras de Acero y Concreto'!$C$1:$L$65536,10,0)</f>
        <v>6619</v>
      </c>
      <c r="M2067" s="83"/>
      <c r="N2067" s="83"/>
      <c r="O2067" s="83"/>
      <c r="P2067" s="83"/>
      <c r="Q2067" s="83"/>
      <c r="R2067" s="83"/>
    </row>
    <row r="2068" spans="1:18" x14ac:dyDescent="0.2">
      <c r="A2068" s="104"/>
      <c r="B2068" s="105">
        <f t="shared" si="33"/>
        <v>44</v>
      </c>
      <c r="C2068" s="120" t="s">
        <v>2080</v>
      </c>
      <c r="D2068" s="106" t="str">
        <f>VLOOKUP(C2068,[9]Resumen!$C$1:$J$65536,8,0)</f>
        <v>1 Poste autosoportable de acero (23/1260) de ángulo mayor y terminal (90°) Tipo ACTU1-23</v>
      </c>
      <c r="E2068" s="108" t="s">
        <v>44</v>
      </c>
      <c r="F2068" s="109">
        <f t="shared" si="32"/>
        <v>0</v>
      </c>
      <c r="G2068" s="110">
        <f>VLOOKUP(C2068,'[10]Estructuras de Acero y Concreto'!$C$1:$L$65536,7,0)</f>
        <v>22275.810069652598</v>
      </c>
      <c r="J2068" s="113">
        <f>VLOOKUP(C2068,'[10]Estructuras de Acero y Concreto'!$C$1:$L$65536,10,0)</f>
        <v>8143</v>
      </c>
      <c r="M2068" s="83"/>
      <c r="N2068" s="83"/>
      <c r="O2068" s="83"/>
      <c r="P2068" s="83"/>
      <c r="Q2068" s="83"/>
      <c r="R2068" s="83"/>
    </row>
    <row r="2069" spans="1:18" x14ac:dyDescent="0.2">
      <c r="A2069" s="104"/>
      <c r="B2069" s="105">
        <f t="shared" si="33"/>
        <v>45</v>
      </c>
      <c r="C2069" s="120" t="s">
        <v>2081</v>
      </c>
      <c r="D2069" s="106" t="str">
        <f>VLOOKUP(C2069,[9]Resumen!$C$1:$J$65536,8,0)</f>
        <v>1 Poste autosoportable de acero (29/1600) de suspensión (2°) Tipo SCU2-29</v>
      </c>
      <c r="E2069" s="108" t="s">
        <v>44</v>
      </c>
      <c r="F2069" s="109">
        <f t="shared" si="32"/>
        <v>0</v>
      </c>
      <c r="G2069" s="110">
        <f>VLOOKUP(C2069,'[10]Estructuras de Acero y Concreto'!$C$1:$L$65536,7,0)</f>
        <v>7355.9687188131938</v>
      </c>
      <c r="J2069" s="113">
        <f>VLOOKUP(C2069,'[10]Estructuras de Acero y Concreto'!$C$1:$L$65536,10,0)</f>
        <v>2689</v>
      </c>
      <c r="M2069" s="83"/>
      <c r="N2069" s="83"/>
      <c r="O2069" s="83"/>
      <c r="P2069" s="83"/>
      <c r="Q2069" s="83"/>
      <c r="R2069" s="83"/>
    </row>
    <row r="2070" spans="1:18" x14ac:dyDescent="0.2">
      <c r="A2070" s="104"/>
      <c r="B2070" s="105">
        <f t="shared" si="33"/>
        <v>46</v>
      </c>
      <c r="C2070" s="120" t="s">
        <v>2082</v>
      </c>
      <c r="D2070" s="106" t="str">
        <f>VLOOKUP(C2070,[9]Resumen!$C$1:$J$65536,8,0)</f>
        <v>1 Poste autosoportable de acero (26/6200) de suspensión (25°) Tipo SCU21-26</v>
      </c>
      <c r="E2070" s="108" t="s">
        <v>44</v>
      </c>
      <c r="F2070" s="109">
        <f t="shared" si="32"/>
        <v>0</v>
      </c>
      <c r="G2070" s="110">
        <f>VLOOKUP(C2070,'[10]Estructuras de Acero y Concreto'!$C$1:$L$65536,7,0)</f>
        <v>15893.707049574065</v>
      </c>
      <c r="J2070" s="113">
        <f>VLOOKUP(C2070,'[10]Estructuras de Acero y Concreto'!$C$1:$L$65536,10,0)</f>
        <v>5810</v>
      </c>
      <c r="M2070" s="83"/>
      <c r="N2070" s="83"/>
      <c r="O2070" s="83"/>
      <c r="P2070" s="83"/>
      <c r="Q2070" s="83"/>
      <c r="R2070" s="83"/>
    </row>
    <row r="2071" spans="1:18" x14ac:dyDescent="0.2">
      <c r="A2071" s="104"/>
      <c r="B2071" s="105">
        <f t="shared" si="33"/>
        <v>47</v>
      </c>
      <c r="C2071" s="120" t="s">
        <v>2083</v>
      </c>
      <c r="D2071" s="106" t="str">
        <f>VLOOKUP(C2071,[9]Resumen!$C$1:$J$65536,8,0)</f>
        <v>2 Postes autosoportables de acero (26/6150) de ángulo medio (50°) Tipo ACU2-26</v>
      </c>
      <c r="E2071" s="108" t="s">
        <v>44</v>
      </c>
      <c r="F2071" s="109">
        <f t="shared" si="32"/>
        <v>0</v>
      </c>
      <c r="G2071" s="110">
        <f>VLOOKUP(C2071,'[10]Estructuras de Acero y Concreto'!$C$1:$L$65536,7,0)</f>
        <v>31623.279430822062</v>
      </c>
      <c r="J2071" s="113">
        <f>VLOOKUP(C2071,'[10]Estructuras de Acero y Concreto'!$C$1:$L$65536,10,0)</f>
        <v>11560</v>
      </c>
      <c r="M2071" s="83"/>
      <c r="N2071" s="83"/>
      <c r="O2071" s="83"/>
      <c r="P2071" s="83"/>
      <c r="Q2071" s="83"/>
      <c r="R2071" s="83"/>
    </row>
    <row r="2072" spans="1:18" x14ac:dyDescent="0.2">
      <c r="A2072" s="104"/>
      <c r="B2072" s="105">
        <f t="shared" si="33"/>
        <v>48</v>
      </c>
      <c r="C2072" s="120" t="s">
        <v>2084</v>
      </c>
      <c r="D2072" s="106" t="str">
        <f>VLOOKUP(C2072,[9]Resumen!$C$1:$J$65536,8,0)</f>
        <v>2 Postes autosoportables de acero (26/9800) de ángulo mayor y terminal (90°) Tipo ATCU2-26</v>
      </c>
      <c r="E2072" s="108" t="s">
        <v>44</v>
      </c>
      <c r="F2072" s="109">
        <f t="shared" si="32"/>
        <v>0</v>
      </c>
      <c r="G2072" s="110">
        <f>VLOOKUP(C2072,'[10]Estructuras de Acero y Concreto'!$C$1:$L$65536,7,0)</f>
        <v>42806.321499438032</v>
      </c>
      <c r="J2072" s="113">
        <f>VLOOKUP(C2072,'[10]Estructuras de Acero y Concreto'!$C$1:$L$65536,10,0)</f>
        <v>15648</v>
      </c>
      <c r="M2072" s="83"/>
      <c r="N2072" s="83"/>
      <c r="O2072" s="83"/>
      <c r="P2072" s="83"/>
      <c r="Q2072" s="83"/>
      <c r="R2072" s="83"/>
    </row>
    <row r="2073" spans="1:18" x14ac:dyDescent="0.2">
      <c r="A2073" s="104"/>
      <c r="B2073" s="105">
        <f t="shared" si="33"/>
        <v>49</v>
      </c>
      <c r="C2073" s="120" t="s">
        <v>2085</v>
      </c>
      <c r="D2073" s="106" t="str">
        <f>VLOOKUP(C2073,[9]Resumen!$C$1:$J$65536,8,0)</f>
        <v>1 Poste autosoportable de acero (29/1800) de suspensión (2°) Tipo SCU2-29</v>
      </c>
      <c r="E2073" s="108" t="s">
        <v>44</v>
      </c>
      <c r="F2073" s="109">
        <f t="shared" si="32"/>
        <v>0</v>
      </c>
      <c r="G2073" s="110">
        <f>VLOOKUP(C2073,'[10]Estructuras de Acero y Concreto'!$C$1:$L$65536,7,0)</f>
        <v>7941.3823691761627</v>
      </c>
      <c r="J2073" s="113">
        <f>VLOOKUP(C2073,'[10]Estructuras de Acero y Concreto'!$C$1:$L$65536,10,0)</f>
        <v>2903</v>
      </c>
      <c r="M2073" s="83"/>
      <c r="N2073" s="83"/>
      <c r="O2073" s="83"/>
      <c r="P2073" s="83"/>
      <c r="Q2073" s="83"/>
      <c r="R2073" s="83"/>
    </row>
    <row r="2074" spans="1:18" x14ac:dyDescent="0.2">
      <c r="A2074" s="104"/>
      <c r="B2074" s="105">
        <f t="shared" si="33"/>
        <v>50</v>
      </c>
      <c r="C2074" s="120" t="s">
        <v>2086</v>
      </c>
      <c r="D2074" s="106" t="str">
        <f>VLOOKUP(C2074,[9]Resumen!$C$1:$J$65536,8,0)</f>
        <v>1 Poste autosoportable de acero (26/7300) de suspensión (25°) Tipo SCU21-26</v>
      </c>
      <c r="E2074" s="108" t="s">
        <v>44</v>
      </c>
      <c r="F2074" s="109">
        <f t="shared" si="32"/>
        <v>0</v>
      </c>
      <c r="G2074" s="110">
        <f>VLOOKUP(C2074,'[10]Estructuras de Acero y Concreto'!$C$1:$L$65536,7,0)</f>
        <v>17674.568200911879</v>
      </c>
      <c r="J2074" s="113">
        <f>VLOOKUP(C2074,'[10]Estructuras de Acero y Concreto'!$C$1:$L$65536,10,0)</f>
        <v>6461</v>
      </c>
      <c r="M2074" s="83"/>
      <c r="N2074" s="83"/>
      <c r="O2074" s="83"/>
      <c r="P2074" s="83"/>
      <c r="Q2074" s="83"/>
      <c r="R2074" s="83"/>
    </row>
    <row r="2075" spans="1:18" x14ac:dyDescent="0.2">
      <c r="A2075" s="104"/>
      <c r="B2075" s="105">
        <f t="shared" si="33"/>
        <v>51</v>
      </c>
      <c r="C2075" s="120" t="s">
        <v>2087</v>
      </c>
      <c r="D2075" s="106" t="str">
        <f>VLOOKUP(C2075,[9]Resumen!$C$1:$J$65536,8,0)</f>
        <v>2 Postes autosoportables de acero (26/7150) de ángulo medio (50°) Tipo ACU2-26</v>
      </c>
      <c r="E2075" s="108" t="s">
        <v>44</v>
      </c>
      <c r="F2075" s="109">
        <f t="shared" si="32"/>
        <v>0</v>
      </c>
      <c r="G2075" s="110">
        <f>VLOOKUP(C2075,'[10]Estructuras de Acero y Concreto'!$C$1:$L$65536,7,0)</f>
        <v>34878.617019289035</v>
      </c>
      <c r="J2075" s="113">
        <f>VLOOKUP(C2075,'[10]Estructuras de Acero y Concreto'!$C$1:$L$65536,10,0)</f>
        <v>12750</v>
      </c>
      <c r="M2075" s="83"/>
      <c r="N2075" s="83"/>
      <c r="O2075" s="83"/>
      <c r="P2075" s="83"/>
      <c r="Q2075" s="83"/>
      <c r="R2075" s="83"/>
    </row>
    <row r="2076" spans="1:18" x14ac:dyDescent="0.2">
      <c r="A2076" s="104"/>
      <c r="B2076" s="105">
        <f t="shared" si="33"/>
        <v>52</v>
      </c>
      <c r="C2076" s="120" t="s">
        <v>2088</v>
      </c>
      <c r="D2076" s="106" t="str">
        <f>VLOOKUP(C2076,[9]Resumen!$C$1:$J$65536,8,0)</f>
        <v>2 Postes autosoportables de acero (26/1150) de ángulo mayor y terminal (90°) Tipo ATCU2-26</v>
      </c>
      <c r="E2076" s="108" t="s">
        <v>44</v>
      </c>
      <c r="F2076" s="109">
        <f t="shared" si="32"/>
        <v>0</v>
      </c>
      <c r="G2076" s="110">
        <f>VLOOKUP(C2076,'[10]Estructuras de Acero y Concreto'!$C$1:$L$65536,7,0)</f>
        <v>47500.573013563517</v>
      </c>
      <c r="J2076" s="113">
        <f>VLOOKUP(C2076,'[10]Estructuras de Acero y Concreto'!$C$1:$L$65536,10,0)</f>
        <v>17364</v>
      </c>
      <c r="M2076" s="83"/>
      <c r="N2076" s="83"/>
      <c r="O2076" s="83"/>
      <c r="P2076" s="83"/>
      <c r="Q2076" s="83"/>
      <c r="R2076" s="83"/>
    </row>
    <row r="2077" spans="1:18" x14ac:dyDescent="0.2">
      <c r="A2077" s="104"/>
      <c r="B2077" s="105">
        <f t="shared" si="33"/>
        <v>53</v>
      </c>
      <c r="C2077" s="120" t="s">
        <v>2089</v>
      </c>
      <c r="D2077" s="106" t="str">
        <f>VLOOKUP(C2077,[9]Resumen!$C$1:$J$65536,8,0)</f>
        <v>1 Poste autosoportable de acero (29/2000) de suspensión (2°) Tipo SCU2-29</v>
      </c>
      <c r="E2077" s="108" t="s">
        <v>44</v>
      </c>
      <c r="F2077" s="109">
        <f t="shared" si="32"/>
        <v>0</v>
      </c>
      <c r="G2077" s="110">
        <f>VLOOKUP(C2077,'[10]Estructuras de Acero y Concreto'!$C$1:$L$65536,7,0)</f>
        <v>8502.1758192902216</v>
      </c>
      <c r="J2077" s="113">
        <f>VLOOKUP(C2077,'[10]Estructuras de Acero y Concreto'!$C$1:$L$65536,10,0)</f>
        <v>3108</v>
      </c>
      <c r="M2077" s="83"/>
      <c r="N2077" s="83"/>
      <c r="O2077" s="83"/>
      <c r="P2077" s="83"/>
      <c r="Q2077" s="83"/>
      <c r="R2077" s="83"/>
    </row>
    <row r="2078" spans="1:18" x14ac:dyDescent="0.2">
      <c r="A2078" s="104"/>
      <c r="B2078" s="105">
        <f t="shared" si="33"/>
        <v>54</v>
      </c>
      <c r="C2078" s="120" t="s">
        <v>2090</v>
      </c>
      <c r="D2078" s="106" t="str">
        <f>VLOOKUP(C2078,[9]Resumen!$C$1:$J$65536,8,0)</f>
        <v>1 Poste autosoportable de acero (26/8300) de suspensión (25°) Tipo SCU21-26</v>
      </c>
      <c r="E2078" s="108" t="s">
        <v>44</v>
      </c>
      <c r="F2078" s="109">
        <f t="shared" si="32"/>
        <v>0</v>
      </c>
      <c r="G2078" s="110">
        <f>VLOOKUP(C2078,'[10]Estructuras de Acero y Concreto'!$C$1:$L$65536,7,0)</f>
        <v>19211.96292756603</v>
      </c>
      <c r="J2078" s="113">
        <f>VLOOKUP(C2078,'[10]Estructuras de Acero y Concreto'!$C$1:$L$65536,10,0)</f>
        <v>7023</v>
      </c>
      <c r="M2078" s="83"/>
      <c r="N2078" s="83"/>
      <c r="O2078" s="83"/>
      <c r="P2078" s="83"/>
      <c r="Q2078" s="83"/>
      <c r="R2078" s="83"/>
    </row>
    <row r="2079" spans="1:18" x14ac:dyDescent="0.2">
      <c r="A2079" s="104"/>
      <c r="B2079" s="105">
        <f t="shared" si="33"/>
        <v>55</v>
      </c>
      <c r="C2079" s="120" t="s">
        <v>2091</v>
      </c>
      <c r="D2079" s="106" t="str">
        <f>VLOOKUP(C2079,[9]Resumen!$C$1:$J$65536,8,0)</f>
        <v>2 Postes autosoportables de acero (26/8150) de ángulo medio (50°) Tipo ACU2-26</v>
      </c>
      <c r="E2079" s="108" t="s">
        <v>44</v>
      </c>
      <c r="F2079" s="109">
        <f t="shared" si="32"/>
        <v>0</v>
      </c>
      <c r="G2079" s="110">
        <f>VLOOKUP(C2079,'[10]Estructuras de Acero y Concreto'!$C$1:$L$65536,7,0)</f>
        <v>37975.291095040819</v>
      </c>
      <c r="J2079" s="113">
        <f>VLOOKUP(C2079,'[10]Estructuras de Acero y Concreto'!$C$1:$L$65536,10,0)</f>
        <v>13882</v>
      </c>
      <c r="M2079" s="83"/>
      <c r="N2079" s="83"/>
      <c r="O2079" s="83"/>
      <c r="P2079" s="83"/>
      <c r="Q2079" s="83"/>
      <c r="R2079" s="83"/>
    </row>
    <row r="2080" spans="1:18" x14ac:dyDescent="0.2">
      <c r="A2080" s="104"/>
      <c r="B2080" s="105">
        <f t="shared" si="33"/>
        <v>56</v>
      </c>
      <c r="C2080" s="120" t="s">
        <v>2092</v>
      </c>
      <c r="D2080" s="106" t="str">
        <f>VLOOKUP(C2080,[9]Resumen!$C$1:$J$65536,8,0)</f>
        <v>2 Postes autosoportables de acero (26/13050) de ángulo mayor y terminal (90°) Tipo ATCU2-26</v>
      </c>
      <c r="E2080" s="108" t="s">
        <v>44</v>
      </c>
      <c r="F2080" s="109">
        <f t="shared" si="32"/>
        <v>0</v>
      </c>
      <c r="G2080" s="110">
        <f>VLOOKUP(C2080,'[10]Estructuras de Acero y Concreto'!$C$1:$L$65536,7,0)</f>
        <v>51565.641632439081</v>
      </c>
      <c r="J2080" s="113">
        <f>VLOOKUP(C2080,'[10]Estructuras de Acero y Concreto'!$C$1:$L$65536,10,0)</f>
        <v>18850</v>
      </c>
      <c r="M2080" s="83"/>
      <c r="N2080" s="83"/>
      <c r="O2080" s="83"/>
      <c r="P2080" s="83"/>
      <c r="Q2080" s="83"/>
      <c r="R2080" s="83"/>
    </row>
    <row r="2081" spans="1:18" x14ac:dyDescent="0.2">
      <c r="A2081" s="104"/>
      <c r="B2081" s="105">
        <f t="shared" si="33"/>
        <v>57</v>
      </c>
      <c r="C2081" s="120" t="s">
        <v>2093</v>
      </c>
      <c r="D2081" s="106" t="str">
        <f>VLOOKUP(C2081,[9]Resumen!$C$1:$J$65536,8,0)</f>
        <v>1 Poste autosoportable de acero (25/1000) de suspensión (2°) Tipo SCU1-25</v>
      </c>
      <c r="E2081" s="108" t="s">
        <v>44</v>
      </c>
      <c r="F2081" s="109">
        <f t="shared" si="32"/>
        <v>0</v>
      </c>
      <c r="G2081" s="110">
        <f>VLOOKUP(C2081,'[10]Estructuras de Acero y Concreto'!$C$1:$L$65536,7,0)</f>
        <v>4666.8957360711447</v>
      </c>
      <c r="J2081" s="113">
        <f>VLOOKUP(C2081,'[10]Estructuras de Acero y Concreto'!$C$1:$L$65536,10,0)</f>
        <v>1706</v>
      </c>
      <c r="M2081" s="83"/>
      <c r="N2081" s="83"/>
      <c r="O2081" s="83"/>
      <c r="P2081" s="83"/>
      <c r="Q2081" s="83"/>
      <c r="R2081" s="83"/>
    </row>
    <row r="2082" spans="1:18" x14ac:dyDescent="0.2">
      <c r="A2082" s="104"/>
      <c r="B2082" s="105">
        <f t="shared" si="33"/>
        <v>58</v>
      </c>
      <c r="C2082" s="120" t="s">
        <v>2094</v>
      </c>
      <c r="D2082" s="106" t="str">
        <f>VLOOKUP(C2082,[9]Resumen!$C$1:$J$65536,8,0)</f>
        <v>1 Poste autosoportable de acero (25/4350) de suspensión (25°) Tipo SCU11-25</v>
      </c>
      <c r="E2082" s="108" t="s">
        <v>44</v>
      </c>
      <c r="F2082" s="109">
        <f t="shared" si="32"/>
        <v>0</v>
      </c>
      <c r="G2082" s="110">
        <f>VLOOKUP(C2082,'[10]Estructuras de Acero y Concreto'!$C$1:$L$65536,7,0)</f>
        <v>12135.023144907151</v>
      </c>
      <c r="J2082" s="113">
        <f>VLOOKUP(C2082,'[10]Estructuras de Acero y Concreto'!$C$1:$L$65536,10,0)</f>
        <v>4436</v>
      </c>
      <c r="M2082" s="83"/>
      <c r="N2082" s="83"/>
      <c r="O2082" s="83"/>
      <c r="P2082" s="83"/>
      <c r="Q2082" s="83"/>
      <c r="R2082" s="83"/>
    </row>
    <row r="2083" spans="1:18" x14ac:dyDescent="0.2">
      <c r="A2083" s="104"/>
      <c r="B2083" s="105">
        <f t="shared" si="33"/>
        <v>59</v>
      </c>
      <c r="C2083" s="120" t="s">
        <v>2095</v>
      </c>
      <c r="D2083" s="106" t="str">
        <f>VLOOKUP(C2083,[9]Resumen!$C$1:$J$65536,8,0)</f>
        <v>1 Poste autosoportable de acero (25/7250) de ángulo medio (50°) Tipo ACU1-25</v>
      </c>
      <c r="E2083" s="108" t="s">
        <v>44</v>
      </c>
      <c r="F2083" s="109">
        <f t="shared" si="32"/>
        <v>0</v>
      </c>
      <c r="G2083" s="110">
        <f>VLOOKUP(C2083,'[10]Estructuras de Acero y Concreto'!$C$1:$L$65536,7,0)</f>
        <v>16914.077571001104</v>
      </c>
      <c r="J2083" s="113">
        <f>VLOOKUP(C2083,'[10]Estructuras de Acero y Concreto'!$C$1:$L$65536,10,0)</f>
        <v>6183</v>
      </c>
      <c r="M2083" s="83"/>
      <c r="N2083" s="83"/>
      <c r="O2083" s="83"/>
      <c r="P2083" s="83"/>
      <c r="Q2083" s="83"/>
      <c r="R2083" s="83"/>
    </row>
    <row r="2084" spans="1:18" x14ac:dyDescent="0.2">
      <c r="A2084" s="104"/>
      <c r="B2084" s="105">
        <f t="shared" si="33"/>
        <v>60</v>
      </c>
      <c r="C2084" s="120" t="s">
        <v>2096</v>
      </c>
      <c r="D2084" s="106" t="str">
        <f>VLOOKUP(C2084,[9]Resumen!$C$1:$J$65536,8,0)</f>
        <v>1 Poste autosoportable de acero (23/1140) de ángulo mayor y terminal (90°) Tipo ACTU1-23</v>
      </c>
      <c r="E2084" s="108" t="s">
        <v>44</v>
      </c>
      <c r="F2084" s="109">
        <f t="shared" si="32"/>
        <v>0</v>
      </c>
      <c r="G2084" s="110">
        <f>VLOOKUP(C2084,'[10]Estructuras de Acero y Concreto'!$C$1:$L$65536,7,0)</f>
        <v>20872.458655464732</v>
      </c>
      <c r="J2084" s="113">
        <f>VLOOKUP(C2084,'[10]Estructuras de Acero y Concreto'!$C$1:$L$65536,10,0)</f>
        <v>7630</v>
      </c>
      <c r="M2084" s="83"/>
      <c r="N2084" s="83"/>
      <c r="O2084" s="83"/>
      <c r="P2084" s="83"/>
      <c r="Q2084" s="83"/>
      <c r="R2084" s="83"/>
    </row>
    <row r="2085" spans="1:18" x14ac:dyDescent="0.2">
      <c r="A2085" s="104"/>
      <c r="B2085" s="105">
        <f t="shared" si="33"/>
        <v>61</v>
      </c>
      <c r="C2085" s="120" t="s">
        <v>2097</v>
      </c>
      <c r="D2085" s="106" t="str">
        <f>VLOOKUP(C2085,[9]Resumen!$C$1:$J$65536,8,0)</f>
        <v>1 Poste autosoportable de acero (25/1100) de suspensión (2°) Tipo SCU1-25</v>
      </c>
      <c r="E2085" s="108" t="s">
        <v>44</v>
      </c>
      <c r="F2085" s="109">
        <f t="shared" si="32"/>
        <v>0</v>
      </c>
      <c r="G2085" s="110">
        <f>VLOOKUP(C2085,'[10]Estructuras de Acero y Concreto'!$C$1:$L$65536,7,0)</f>
        <v>4965.0737168634987</v>
      </c>
      <c r="J2085" s="113">
        <f>VLOOKUP(C2085,'[10]Estructuras de Acero y Concreto'!$C$1:$L$65536,10,0)</f>
        <v>1815</v>
      </c>
      <c r="M2085" s="83"/>
      <c r="N2085" s="83"/>
      <c r="O2085" s="83"/>
      <c r="P2085" s="83"/>
      <c r="Q2085" s="83"/>
      <c r="R2085" s="83"/>
    </row>
    <row r="2086" spans="1:18" x14ac:dyDescent="0.2">
      <c r="A2086" s="104"/>
      <c r="B2086" s="105">
        <f t="shared" si="33"/>
        <v>62</v>
      </c>
      <c r="C2086" s="120" t="s">
        <v>2098</v>
      </c>
      <c r="D2086" s="106" t="str">
        <f>VLOOKUP(C2086,[9]Resumen!$C$1:$J$65536,8,0)</f>
        <v>1 Poste autosoportable de acero (25/5050) de suspensión (25°) Tipo SCU11-25</v>
      </c>
      <c r="E2086" s="108" t="s">
        <v>44</v>
      </c>
      <c r="F2086" s="109">
        <f t="shared" si="32"/>
        <v>0</v>
      </c>
      <c r="G2086" s="110">
        <f>VLOOKUP(C2086,'[10]Estructuras de Acero y Concreto'!$C$1:$L$65536,7,0)</f>
        <v>13371.504312963516</v>
      </c>
      <c r="J2086" s="113">
        <f>VLOOKUP(C2086,'[10]Estructuras de Acero y Concreto'!$C$1:$L$65536,10,0)</f>
        <v>4888</v>
      </c>
      <c r="M2086" s="83"/>
      <c r="N2086" s="83"/>
      <c r="O2086" s="83"/>
      <c r="P2086" s="83"/>
      <c r="Q2086" s="83"/>
      <c r="R2086" s="83"/>
    </row>
    <row r="2087" spans="1:18" x14ac:dyDescent="0.2">
      <c r="A2087" s="104"/>
      <c r="B2087" s="105">
        <f t="shared" si="33"/>
        <v>63</v>
      </c>
      <c r="C2087" s="120" t="s">
        <v>2099</v>
      </c>
      <c r="D2087" s="106" t="str">
        <f>VLOOKUP(C2087,[9]Resumen!$C$1:$J$65536,8,0)</f>
        <v>1 Poste autosoportable de acero (25/8500) de ángulo medio (50°) Tipo ACU1-25</v>
      </c>
      <c r="E2087" s="108" t="s">
        <v>44</v>
      </c>
      <c r="F2087" s="109">
        <f t="shared" si="32"/>
        <v>0</v>
      </c>
      <c r="G2087" s="110">
        <f>VLOOKUP(C2087,'[10]Estructuras de Acero y Concreto'!$C$1:$L$65536,7,0)</f>
        <v>18757.857011863918</v>
      </c>
      <c r="J2087" s="113">
        <f>VLOOKUP(C2087,'[10]Estructuras de Acero y Concreto'!$C$1:$L$65536,10,0)</f>
        <v>6857</v>
      </c>
      <c r="M2087" s="83"/>
      <c r="N2087" s="83"/>
      <c r="O2087" s="83"/>
      <c r="P2087" s="83"/>
      <c r="Q2087" s="83"/>
      <c r="R2087" s="83"/>
    </row>
    <row r="2088" spans="1:18" x14ac:dyDescent="0.2">
      <c r="A2088" s="104"/>
      <c r="B2088" s="105">
        <f t="shared" si="33"/>
        <v>64</v>
      </c>
      <c r="C2088" s="120" t="s">
        <v>2100</v>
      </c>
      <c r="D2088" s="106" t="str">
        <f>VLOOKUP(C2088,[9]Resumen!$C$1:$J$65536,8,0)</f>
        <v>1 Poste autosoportable de acero (23/1340) de ángulo mayor y terminal (90°) Tipo ACTU1-23</v>
      </c>
      <c r="E2088" s="108" t="s">
        <v>44</v>
      </c>
      <c r="F2088" s="109">
        <f t="shared" si="32"/>
        <v>0</v>
      </c>
      <c r="G2088" s="110">
        <f>VLOOKUP(C2088,'[10]Estructuras de Acero y Concreto'!$C$1:$L$65536,7,0)</f>
        <v>23184.021901056829</v>
      </c>
      <c r="J2088" s="113">
        <f>VLOOKUP(C2088,'[10]Estructuras de Acero y Concreto'!$C$1:$L$65536,10,0)</f>
        <v>8475</v>
      </c>
      <c r="M2088" s="83"/>
      <c r="N2088" s="83"/>
      <c r="O2088" s="83"/>
      <c r="P2088" s="83"/>
      <c r="Q2088" s="83"/>
      <c r="R2088" s="83"/>
    </row>
    <row r="2089" spans="1:18" x14ac:dyDescent="0.2">
      <c r="A2089" s="104"/>
      <c r="B2089" s="105">
        <f t="shared" si="33"/>
        <v>65</v>
      </c>
      <c r="C2089" s="120" t="s">
        <v>2101</v>
      </c>
      <c r="D2089" s="106" t="str">
        <f>VLOOKUP(C2089,[9]Resumen!$C$1:$J$65536,8,0)</f>
        <v>1 Poste autosoportable de acero (25/1200) de suspensión (2°) Tipo SCU1-25</v>
      </c>
      <c r="E2089" s="108" t="s">
        <v>44</v>
      </c>
      <c r="F2089" s="109">
        <f t="shared" ref="F2089:F2152" si="34">IF(MID(C2089,1,2)="EA",0,1)</f>
        <v>0</v>
      </c>
      <c r="G2089" s="110">
        <f>VLOOKUP(C2089,'[10]Estructuras de Acero y Concreto'!$C$1:$L$65536,7,0)</f>
        <v>5255.0449642395479</v>
      </c>
      <c r="J2089" s="113">
        <f>VLOOKUP(C2089,'[10]Estructuras de Acero y Concreto'!$C$1:$L$65536,10,0)</f>
        <v>1921</v>
      </c>
      <c r="M2089" s="83"/>
      <c r="N2089" s="83"/>
      <c r="O2089" s="83"/>
      <c r="P2089" s="83"/>
      <c r="Q2089" s="83"/>
      <c r="R2089" s="83"/>
    </row>
    <row r="2090" spans="1:18" x14ac:dyDescent="0.2">
      <c r="A2090" s="104"/>
      <c r="B2090" s="105">
        <f t="shared" si="33"/>
        <v>66</v>
      </c>
      <c r="C2090" s="120" t="s">
        <v>2102</v>
      </c>
      <c r="D2090" s="106" t="str">
        <f>VLOOKUP(C2090,[9]Resumen!$C$1:$J$65536,8,0)</f>
        <v>1 Poste autosoportable de acero (25/5700) de suspensión (25°) Tipo SCU11-25</v>
      </c>
      <c r="E2090" s="108" t="s">
        <v>44</v>
      </c>
      <c r="F2090" s="109">
        <f t="shared" si="34"/>
        <v>0</v>
      </c>
      <c r="G2090" s="110">
        <f>VLOOKUP(C2090,'[10]Estructuras de Acero y Concreto'!$C$1:$L$65536,7,0)</f>
        <v>14465.735435137289</v>
      </c>
      <c r="J2090" s="113">
        <f>VLOOKUP(C2090,'[10]Estructuras de Acero y Concreto'!$C$1:$L$65536,10,0)</f>
        <v>5288</v>
      </c>
      <c r="M2090" s="83"/>
      <c r="N2090" s="83"/>
      <c r="O2090" s="83"/>
      <c r="P2090" s="83"/>
      <c r="Q2090" s="83"/>
      <c r="R2090" s="83"/>
    </row>
    <row r="2091" spans="1:18" x14ac:dyDescent="0.2">
      <c r="A2091" s="104"/>
      <c r="B2091" s="105">
        <f t="shared" ref="B2091:B2154" si="35">1+B2090</f>
        <v>67</v>
      </c>
      <c r="C2091" s="120" t="s">
        <v>2103</v>
      </c>
      <c r="D2091" s="106" t="str">
        <f>VLOOKUP(C2091,[9]Resumen!$C$1:$J$65536,8,0)</f>
        <v>1 Poste autosoportable de acero (25/9550) de ángulo medio (50°) Tipo ACU1-25</v>
      </c>
      <c r="E2091" s="108" t="s">
        <v>44</v>
      </c>
      <c r="F2091" s="109">
        <f t="shared" si="34"/>
        <v>0</v>
      </c>
      <c r="G2091" s="110">
        <f>VLOOKUP(C2091,'[10]Estructuras de Acero y Concreto'!$C$1:$L$65536,7,0)</f>
        <v>20232.333448993075</v>
      </c>
      <c r="J2091" s="113">
        <f>VLOOKUP(C2091,'[10]Estructuras de Acero y Concreto'!$C$1:$L$65536,10,0)</f>
        <v>7396</v>
      </c>
      <c r="M2091" s="83"/>
      <c r="N2091" s="83"/>
      <c r="O2091" s="83"/>
      <c r="P2091" s="83"/>
      <c r="Q2091" s="83"/>
      <c r="R2091" s="83"/>
    </row>
    <row r="2092" spans="1:18" x14ac:dyDescent="0.2">
      <c r="A2092" s="104"/>
      <c r="B2092" s="105">
        <f t="shared" si="35"/>
        <v>68</v>
      </c>
      <c r="C2092" s="120" t="s">
        <v>2104</v>
      </c>
      <c r="D2092" s="106" t="str">
        <f>VLOOKUP(C2092,[9]Resumen!$C$1:$J$65536,8,0)</f>
        <v>1 Poste autosoportable de acero (23/1515) de ángulo mayor y terminal (90°) Tipo ACTU1-23</v>
      </c>
      <c r="E2092" s="108" t="s">
        <v>44</v>
      </c>
      <c r="F2092" s="109">
        <f t="shared" si="34"/>
        <v>0</v>
      </c>
      <c r="G2092" s="110">
        <f>VLOOKUP(C2092,'[10]Estructuras de Acero y Concreto'!$C$1:$L$65536,7,0)</f>
        <v>25109.868676082671</v>
      </c>
      <c r="J2092" s="113">
        <f>VLOOKUP(C2092,'[10]Estructuras de Acero y Concreto'!$C$1:$L$65536,10,0)</f>
        <v>9179</v>
      </c>
      <c r="M2092" s="83"/>
      <c r="N2092" s="83"/>
      <c r="O2092" s="83"/>
      <c r="P2092" s="83"/>
      <c r="Q2092" s="83"/>
      <c r="R2092" s="83"/>
    </row>
    <row r="2093" spans="1:18" x14ac:dyDescent="0.2">
      <c r="A2093" s="104"/>
      <c r="B2093" s="105">
        <f t="shared" si="35"/>
        <v>69</v>
      </c>
      <c r="C2093" s="120" t="s">
        <v>2105</v>
      </c>
      <c r="D2093" s="106" t="str">
        <f>VLOOKUP(C2093,[9]Resumen!$C$1:$J$65536,8,0)</f>
        <v>1 Poste autosoportable de acero (29/1650) de suspensión (2°) Tipo SCU2-29</v>
      </c>
      <c r="E2093" s="108" t="s">
        <v>44</v>
      </c>
      <c r="F2093" s="109">
        <f t="shared" si="34"/>
        <v>0</v>
      </c>
      <c r="G2093" s="110">
        <f>VLOOKUP(C2093,'[10]Estructuras de Acero y Concreto'!$C$1:$L$65536,7,0)</f>
        <v>7503.6899203066532</v>
      </c>
      <c r="J2093" s="113">
        <f>VLOOKUP(C2093,'[10]Estructuras de Acero y Concreto'!$C$1:$L$65536,10,0)</f>
        <v>2743</v>
      </c>
      <c r="M2093" s="83"/>
      <c r="N2093" s="83"/>
      <c r="O2093" s="83"/>
      <c r="P2093" s="83"/>
      <c r="Q2093" s="83"/>
      <c r="R2093" s="83"/>
    </row>
    <row r="2094" spans="1:18" x14ac:dyDescent="0.2">
      <c r="A2094" s="104"/>
      <c r="B2094" s="105">
        <f t="shared" si="35"/>
        <v>70</v>
      </c>
      <c r="C2094" s="120" t="s">
        <v>2106</v>
      </c>
      <c r="D2094" s="106" t="str">
        <f>VLOOKUP(C2094,[9]Resumen!$C$1:$J$65536,8,0)</f>
        <v>1 Poste autosoportable de acero (26/7250) de suspensión (25°) Tipo SCU21-26</v>
      </c>
      <c r="E2094" s="108" t="s">
        <v>44</v>
      </c>
      <c r="F2094" s="109">
        <f t="shared" si="34"/>
        <v>0</v>
      </c>
      <c r="G2094" s="110">
        <f>VLOOKUP(C2094,'[10]Estructuras de Acero y Concreto'!$C$1:$L$65536,7,0)</f>
        <v>17595.236444554281</v>
      </c>
      <c r="J2094" s="113">
        <f>VLOOKUP(C2094,'[10]Estructuras de Acero y Concreto'!$C$1:$L$65536,10,0)</f>
        <v>6432</v>
      </c>
      <c r="M2094" s="83"/>
      <c r="N2094" s="83"/>
      <c r="O2094" s="83"/>
      <c r="P2094" s="83"/>
      <c r="Q2094" s="83"/>
      <c r="R2094" s="83"/>
    </row>
    <row r="2095" spans="1:18" x14ac:dyDescent="0.2">
      <c r="A2095" s="104"/>
      <c r="B2095" s="105">
        <f t="shared" si="35"/>
        <v>71</v>
      </c>
      <c r="C2095" s="120" t="s">
        <v>2107</v>
      </c>
      <c r="D2095" s="106" t="str">
        <f>VLOOKUP(C2095,[9]Resumen!$C$1:$J$65536,8,0)</f>
        <v>2 Postes autosoportables de acero (26/7350) de ángulo medio (50°) Tipo ACU2-26</v>
      </c>
      <c r="E2095" s="108" t="s">
        <v>44</v>
      </c>
      <c r="F2095" s="109">
        <f t="shared" si="34"/>
        <v>0</v>
      </c>
      <c r="G2095" s="110">
        <f>VLOOKUP(C2095,'[10]Estructuras de Acero y Concreto'!$C$1:$L$65536,7,0)</f>
        <v>35507.799914538962</v>
      </c>
      <c r="J2095" s="113">
        <f>VLOOKUP(C2095,'[10]Estructuras de Acero y Concreto'!$C$1:$L$65536,10,0)</f>
        <v>12980</v>
      </c>
      <c r="M2095" s="83"/>
      <c r="N2095" s="83"/>
      <c r="O2095" s="83"/>
      <c r="P2095" s="83"/>
      <c r="Q2095" s="83"/>
      <c r="R2095" s="83"/>
    </row>
    <row r="2096" spans="1:18" x14ac:dyDescent="0.2">
      <c r="A2096" s="104"/>
      <c r="B2096" s="105">
        <f t="shared" si="35"/>
        <v>72</v>
      </c>
      <c r="C2096" s="120" t="s">
        <v>2108</v>
      </c>
      <c r="D2096" s="106" t="str">
        <f>VLOOKUP(C2096,[9]Resumen!$C$1:$J$65536,8,0)</f>
        <v>2 Postes autosoportables de acero (26/1180) de ángulo mayor y terminal (90°) Tipo ATCU2-26</v>
      </c>
      <c r="E2096" s="108" t="s">
        <v>44</v>
      </c>
      <c r="F2096" s="109">
        <f t="shared" si="34"/>
        <v>0</v>
      </c>
      <c r="G2096" s="110">
        <f>VLOOKUP(C2096,'[10]Estructuras de Acero y Concreto'!$C$1:$L$65536,7,0)</f>
        <v>48299.361732750374</v>
      </c>
      <c r="J2096" s="113">
        <f>VLOOKUP(C2096,'[10]Estructuras de Acero y Concreto'!$C$1:$L$65536,10,0)</f>
        <v>17656</v>
      </c>
      <c r="M2096" s="83"/>
      <c r="N2096" s="83"/>
      <c r="O2096" s="83"/>
      <c r="P2096" s="83"/>
      <c r="Q2096" s="83"/>
      <c r="R2096" s="83"/>
    </row>
    <row r="2097" spans="1:18" x14ac:dyDescent="0.2">
      <c r="A2097" s="104"/>
      <c r="B2097" s="105">
        <f t="shared" si="35"/>
        <v>73</v>
      </c>
      <c r="C2097" s="120" t="s">
        <v>2109</v>
      </c>
      <c r="D2097" s="106" t="str">
        <f>VLOOKUP(C2097,[9]Resumen!$C$1:$J$65536,8,0)</f>
        <v>1 Poste autosoportable de acero (29/1850) de suspensión (2°) Tipo SCU2-29</v>
      </c>
      <c r="E2097" s="108" t="s">
        <v>44</v>
      </c>
      <c r="F2097" s="109">
        <f t="shared" si="34"/>
        <v>0</v>
      </c>
      <c r="G2097" s="110">
        <f>VLOOKUP(C2097,'[10]Estructuras de Acero y Concreto'!$C$1:$L$65536,7,0)</f>
        <v>8083.6324150587534</v>
      </c>
      <c r="J2097" s="113">
        <f>VLOOKUP(C2097,'[10]Estructuras de Acero y Concreto'!$C$1:$L$65536,10,0)</f>
        <v>2955</v>
      </c>
      <c r="M2097" s="83"/>
      <c r="N2097" s="83"/>
      <c r="O2097" s="83"/>
      <c r="P2097" s="83"/>
      <c r="Q2097" s="83"/>
      <c r="R2097" s="83"/>
    </row>
    <row r="2098" spans="1:18" x14ac:dyDescent="0.2">
      <c r="A2098" s="104"/>
      <c r="B2098" s="105">
        <f t="shared" si="35"/>
        <v>74</v>
      </c>
      <c r="C2098" s="120" t="s">
        <v>2110</v>
      </c>
      <c r="D2098" s="106" t="str">
        <f>VLOOKUP(C2098,[9]Resumen!$C$1:$J$65536,8,0)</f>
        <v>1 Poste autosoportable de acero (26/8550) de suspensión (25°) Tipo SCU21-26</v>
      </c>
      <c r="E2098" s="108" t="s">
        <v>44</v>
      </c>
      <c r="F2098" s="109">
        <f t="shared" si="34"/>
        <v>0</v>
      </c>
      <c r="G2098" s="110">
        <f>VLOOKUP(C2098,'[10]Estructuras de Acero y Concreto'!$C$1:$L$65536,7,0)</f>
        <v>19586.737086910551</v>
      </c>
      <c r="J2098" s="113">
        <f>VLOOKUP(C2098,'[10]Estructuras de Acero y Concreto'!$C$1:$L$65536,10,0)</f>
        <v>7160</v>
      </c>
      <c r="M2098" s="83"/>
      <c r="N2098" s="83"/>
      <c r="O2098" s="83"/>
      <c r="P2098" s="83"/>
      <c r="Q2098" s="83"/>
      <c r="R2098" s="83"/>
    </row>
    <row r="2099" spans="1:18" x14ac:dyDescent="0.2">
      <c r="A2099" s="104"/>
      <c r="B2099" s="105">
        <f t="shared" si="35"/>
        <v>75</v>
      </c>
      <c r="C2099" s="120" t="s">
        <v>2111</v>
      </c>
      <c r="D2099" s="106" t="str">
        <f>VLOOKUP(C2099,[9]Resumen!$C$1:$J$65536,8,0)</f>
        <v>2 Postes autosoportables de acero (26/8550) de ángulo medio (50°) Tipo ACU2-26</v>
      </c>
      <c r="E2099" s="108" t="s">
        <v>44</v>
      </c>
      <c r="F2099" s="109">
        <f t="shared" si="34"/>
        <v>0</v>
      </c>
      <c r="G2099" s="110">
        <f>VLOOKUP(C2099,'[10]Estructuras de Acero y Concreto'!$C$1:$L$65536,7,0)</f>
        <v>39173.474173821101</v>
      </c>
      <c r="J2099" s="113">
        <f>VLOOKUP(C2099,'[10]Estructuras de Acero y Concreto'!$C$1:$L$65536,10,0)</f>
        <v>14320</v>
      </c>
      <c r="M2099" s="83"/>
      <c r="N2099" s="83"/>
      <c r="O2099" s="83"/>
      <c r="P2099" s="83"/>
      <c r="Q2099" s="83"/>
      <c r="R2099" s="83"/>
    </row>
    <row r="2100" spans="1:18" x14ac:dyDescent="0.2">
      <c r="A2100" s="104"/>
      <c r="B2100" s="105">
        <f t="shared" si="35"/>
        <v>76</v>
      </c>
      <c r="C2100" s="120" t="s">
        <v>2112</v>
      </c>
      <c r="D2100" s="106" t="str">
        <f>VLOOKUP(C2100,[9]Resumen!$C$1:$J$65536,8,0)</f>
        <v>2 Postes autosoportables de acero (26/1385) de ángulo mayor y terminal (90°) Tipo ATCU2-26</v>
      </c>
      <c r="E2100" s="108" t="s">
        <v>44</v>
      </c>
      <c r="F2100" s="109">
        <f t="shared" si="34"/>
        <v>0</v>
      </c>
      <c r="G2100" s="110">
        <f>VLOOKUP(C2100,'[10]Estructuras de Acero y Concreto'!$C$1:$L$65536,7,0)</f>
        <v>53600.911519682304</v>
      </c>
      <c r="J2100" s="113">
        <f>VLOOKUP(C2100,'[10]Estructuras de Acero y Concreto'!$C$1:$L$65536,10,0)</f>
        <v>19594</v>
      </c>
      <c r="M2100" s="83"/>
      <c r="N2100" s="83"/>
      <c r="O2100" s="83"/>
      <c r="P2100" s="83"/>
      <c r="Q2100" s="83"/>
      <c r="R2100" s="83"/>
    </row>
    <row r="2101" spans="1:18" x14ac:dyDescent="0.2">
      <c r="A2101" s="104"/>
      <c r="B2101" s="105">
        <f t="shared" si="35"/>
        <v>77</v>
      </c>
      <c r="C2101" s="120" t="s">
        <v>2113</v>
      </c>
      <c r="D2101" s="106" t="str">
        <f>VLOOKUP(C2101,[9]Resumen!$C$1:$J$65536,8,0)</f>
        <v>1 Poste autosoportable de acero (29/2000) de suspensión (2°) Tipo SCU2-29</v>
      </c>
      <c r="E2101" s="108" t="s">
        <v>44</v>
      </c>
      <c r="F2101" s="109">
        <f t="shared" si="34"/>
        <v>0</v>
      </c>
      <c r="G2101" s="110">
        <f>VLOOKUP(C2101,'[10]Estructuras de Acero y Concreto'!$C$1:$L$65536,7,0)</f>
        <v>8502.1758192902216</v>
      </c>
      <c r="J2101" s="113">
        <f>VLOOKUP(C2101,'[10]Estructuras de Acero y Concreto'!$C$1:$L$65536,10,0)</f>
        <v>3108</v>
      </c>
      <c r="M2101" s="83"/>
      <c r="N2101" s="83"/>
      <c r="O2101" s="83"/>
      <c r="P2101" s="83"/>
      <c r="Q2101" s="83"/>
      <c r="R2101" s="83"/>
    </row>
    <row r="2102" spans="1:18" x14ac:dyDescent="0.2">
      <c r="A2102" s="104"/>
      <c r="B2102" s="105">
        <f t="shared" si="35"/>
        <v>78</v>
      </c>
      <c r="C2102" s="120" t="s">
        <v>2114</v>
      </c>
      <c r="D2102" s="106" t="str">
        <f>VLOOKUP(C2102,[9]Resumen!$C$1:$J$65536,8,0)</f>
        <v>1 Poste autosoportable de acero (26/9800) de suspensión (25°) Tipo SCU21-26</v>
      </c>
      <c r="E2102" s="108" t="s">
        <v>44</v>
      </c>
      <c r="F2102" s="109">
        <f t="shared" si="34"/>
        <v>0</v>
      </c>
      <c r="G2102" s="110">
        <f>VLOOKUP(C2102,'[10]Estructuras de Acero y Concreto'!$C$1:$L$65536,7,0)</f>
        <v>21403.160749719016</v>
      </c>
      <c r="J2102" s="113">
        <f>VLOOKUP(C2102,'[10]Estructuras de Acero y Concreto'!$C$1:$L$65536,10,0)</f>
        <v>7824</v>
      </c>
      <c r="M2102" s="83"/>
      <c r="N2102" s="83"/>
      <c r="O2102" s="83"/>
      <c r="P2102" s="83"/>
      <c r="Q2102" s="83"/>
      <c r="R2102" s="83"/>
    </row>
    <row r="2103" spans="1:18" x14ac:dyDescent="0.2">
      <c r="A2103" s="104"/>
      <c r="B2103" s="105">
        <f t="shared" si="35"/>
        <v>79</v>
      </c>
      <c r="C2103" s="120" t="s">
        <v>2115</v>
      </c>
      <c r="D2103" s="106" t="str">
        <f>VLOOKUP(C2103,[9]Resumen!$C$1:$J$65536,8,0)</f>
        <v>2 Postes autosoportables de acero (26/9750) de ángulo medio (50°) Tipo ACU2-26</v>
      </c>
      <c r="E2103" s="108" t="s">
        <v>44</v>
      </c>
      <c r="F2103" s="109">
        <f t="shared" si="34"/>
        <v>0</v>
      </c>
      <c r="G2103" s="110">
        <f>VLOOKUP(C2103,'[10]Estructuras de Acero y Concreto'!$C$1:$L$65536,7,0)</f>
        <v>42664.071453555436</v>
      </c>
      <c r="J2103" s="113">
        <f>VLOOKUP(C2103,'[10]Estructuras de Acero y Concreto'!$C$1:$L$65536,10,0)</f>
        <v>15596</v>
      </c>
      <c r="M2103" s="83"/>
      <c r="N2103" s="83"/>
      <c r="O2103" s="83"/>
      <c r="P2103" s="83"/>
      <c r="Q2103" s="83"/>
      <c r="R2103" s="83"/>
    </row>
    <row r="2104" spans="1:18" x14ac:dyDescent="0.2">
      <c r="A2104" s="104"/>
      <c r="B2104" s="105">
        <f t="shared" si="35"/>
        <v>80</v>
      </c>
      <c r="C2104" s="120" t="s">
        <v>2116</v>
      </c>
      <c r="D2104" s="106" t="str">
        <f>VLOOKUP(C2104,[9]Resumen!$C$1:$J$65536,8,0)</f>
        <v>2 Postes autosoportables de acero (26/15800) de ángulo mayor y terminal (90°) Tipo ATCU2-26</v>
      </c>
      <c r="E2104" s="108" t="s">
        <v>44</v>
      </c>
      <c r="F2104" s="109">
        <f t="shared" si="34"/>
        <v>0</v>
      </c>
      <c r="G2104" s="110">
        <f>VLOOKUP(C2104,'[10]Estructuras de Acero y Concreto'!$C$1:$L$65536,7,0)</f>
        <v>58393.643834803435</v>
      </c>
      <c r="J2104" s="113">
        <f>VLOOKUP(C2104,'[10]Estructuras de Acero y Concreto'!$C$1:$L$65536,10,0)</f>
        <v>21346</v>
      </c>
      <c r="M2104" s="83"/>
      <c r="N2104" s="83"/>
      <c r="O2104" s="83"/>
      <c r="P2104" s="83"/>
      <c r="Q2104" s="83"/>
      <c r="R2104" s="83"/>
    </row>
    <row r="2105" spans="1:18" x14ac:dyDescent="0.2">
      <c r="A2105" s="104"/>
      <c r="B2105" s="105">
        <f t="shared" si="35"/>
        <v>81</v>
      </c>
      <c r="C2105" s="120" t="s">
        <v>2117</v>
      </c>
      <c r="D2105" s="106" t="str">
        <f>VLOOKUP(C2105,[9]Resumen!$C$1:$J$65536,8,0)</f>
        <v>1 Poste autosoportable de acero (25/850) de suspensión (2°) Tipo SCU1-25</v>
      </c>
      <c r="E2105" s="108" t="s">
        <v>44</v>
      </c>
      <c r="F2105" s="109">
        <f t="shared" si="34"/>
        <v>0</v>
      </c>
      <c r="G2105" s="110">
        <f>VLOOKUP(C2105,'[10]Estructuras de Acero y Concreto'!$C$1:$L$65536,7,0)</f>
        <v>4199.1119313418567</v>
      </c>
      <c r="J2105" s="113">
        <f>VLOOKUP(C2105,'[10]Estructuras de Acero y Concreto'!$C$1:$L$65536,10,0)</f>
        <v>1535</v>
      </c>
      <c r="M2105" s="83"/>
      <c r="N2105" s="83"/>
      <c r="O2105" s="83"/>
      <c r="P2105" s="83"/>
      <c r="Q2105" s="83"/>
      <c r="R2105" s="83"/>
    </row>
    <row r="2106" spans="1:18" x14ac:dyDescent="0.2">
      <c r="A2106" s="104"/>
      <c r="B2106" s="105">
        <f t="shared" si="35"/>
        <v>82</v>
      </c>
      <c r="C2106" s="120" t="s">
        <v>2118</v>
      </c>
      <c r="D2106" s="106" t="str">
        <f>VLOOKUP(C2106,[9]Resumen!$C$1:$J$65536,8,0)</f>
        <v>1 Poste autosoportable de acero (25/4050) de suspensión (25°) Tipo SCU11-25</v>
      </c>
      <c r="E2106" s="108" t="s">
        <v>44</v>
      </c>
      <c r="F2106" s="109">
        <f t="shared" si="34"/>
        <v>0</v>
      </c>
      <c r="G2106" s="110">
        <f>VLOOKUP(C2106,'[10]Estructuras de Acero y Concreto'!$C$1:$L$65536,7,0)</f>
        <v>11585.172006014829</v>
      </c>
      <c r="J2106" s="113">
        <f>VLOOKUP(C2106,'[10]Estructuras de Acero y Concreto'!$C$1:$L$65536,10,0)</f>
        <v>4235</v>
      </c>
      <c r="M2106" s="83"/>
      <c r="N2106" s="83"/>
      <c r="O2106" s="83"/>
      <c r="P2106" s="83"/>
      <c r="Q2106" s="83"/>
      <c r="R2106" s="83"/>
    </row>
    <row r="2107" spans="1:18" x14ac:dyDescent="0.2">
      <c r="A2107" s="104"/>
      <c r="B2107" s="105">
        <f t="shared" si="35"/>
        <v>83</v>
      </c>
      <c r="C2107" s="120" t="s">
        <v>2119</v>
      </c>
      <c r="D2107" s="106" t="str">
        <f>VLOOKUP(C2107,[9]Resumen!$C$1:$J$65536,8,0)</f>
        <v>1 Poste autosoportable de acero (25/6850) de ángulo medio (50°) Tipo ACU1-25</v>
      </c>
      <c r="E2107" s="108" t="s">
        <v>44</v>
      </c>
      <c r="F2107" s="109">
        <f t="shared" si="34"/>
        <v>0</v>
      </c>
      <c r="G2107" s="110">
        <f>VLOOKUP(C2107,'[10]Estructuras de Acero y Concreto'!$C$1:$L$65536,7,0)</f>
        <v>16301.308142583794</v>
      </c>
      <c r="J2107" s="113">
        <f>VLOOKUP(C2107,'[10]Estructuras de Acero y Concreto'!$C$1:$L$65536,10,0)</f>
        <v>5959</v>
      </c>
      <c r="M2107" s="83"/>
      <c r="N2107" s="83"/>
      <c r="O2107" s="83"/>
      <c r="P2107" s="83"/>
      <c r="Q2107" s="83"/>
      <c r="R2107" s="83"/>
    </row>
    <row r="2108" spans="1:18" x14ac:dyDescent="0.2">
      <c r="A2108" s="104"/>
      <c r="B2108" s="105">
        <f t="shared" si="35"/>
        <v>84</v>
      </c>
      <c r="C2108" s="120" t="s">
        <v>2120</v>
      </c>
      <c r="D2108" s="106" t="str">
        <f>VLOOKUP(C2108,[9]Resumen!$C$1:$J$65536,8,0)</f>
        <v>1 Poste autosoportable de acero (23/1085) de ángulo mayor y terminal (90°) Tipo ACTU1-23</v>
      </c>
      <c r="E2108" s="108" t="s">
        <v>44</v>
      </c>
      <c r="F2108" s="109">
        <f t="shared" si="34"/>
        <v>0</v>
      </c>
      <c r="G2108" s="110">
        <f>VLOOKUP(C2108,'[10]Estructuras de Acero y Concreto'!$C$1:$L$65536,7,0)</f>
        <v>20213.184404355034</v>
      </c>
      <c r="J2108" s="113">
        <f>VLOOKUP(C2108,'[10]Estructuras de Acero y Concreto'!$C$1:$L$65536,10,0)</f>
        <v>7389</v>
      </c>
      <c r="M2108" s="83"/>
      <c r="N2108" s="83"/>
      <c r="O2108" s="83"/>
      <c r="P2108" s="83"/>
      <c r="Q2108" s="83"/>
      <c r="R2108" s="83"/>
    </row>
    <row r="2109" spans="1:18" x14ac:dyDescent="0.2">
      <c r="A2109" s="104"/>
      <c r="B2109" s="105">
        <f t="shared" si="35"/>
        <v>85</v>
      </c>
      <c r="C2109" s="120" t="s">
        <v>2121</v>
      </c>
      <c r="D2109" s="106" t="str">
        <f>VLOOKUP(C2109,[9]Resumen!$C$1:$J$65536,8,0)</f>
        <v>1 Poste autosoportable de acero (25/950) de suspensión (2°) Tipo SCU1-25</v>
      </c>
      <c r="E2109" s="108" t="s">
        <v>44</v>
      </c>
      <c r="F2109" s="109">
        <f t="shared" si="34"/>
        <v>0</v>
      </c>
      <c r="G2109" s="110">
        <f>VLOOKUP(C2109,'[10]Estructuras de Acero y Concreto'!$C$1:$L$65536,7,0)</f>
        <v>4513.7033789668167</v>
      </c>
      <c r="J2109" s="113">
        <f>VLOOKUP(C2109,'[10]Estructuras de Acero y Concreto'!$C$1:$L$65536,10,0)</f>
        <v>1650</v>
      </c>
      <c r="M2109" s="83"/>
      <c r="N2109" s="83"/>
      <c r="O2109" s="83"/>
      <c r="P2109" s="83"/>
      <c r="Q2109" s="83"/>
      <c r="R2109" s="83"/>
    </row>
    <row r="2110" spans="1:18" x14ac:dyDescent="0.2">
      <c r="A2110" s="104"/>
      <c r="B2110" s="105">
        <f t="shared" si="35"/>
        <v>86</v>
      </c>
      <c r="C2110" s="120" t="s">
        <v>2122</v>
      </c>
      <c r="D2110" s="106" t="str">
        <f>VLOOKUP(C2110,[9]Resumen!$C$1:$J$65536,8,0)</f>
        <v>1 Poste autosoportable de acero (25/4750) de suspensión (25°) Tipo SCU11-25</v>
      </c>
      <c r="E2110" s="108" t="s">
        <v>44</v>
      </c>
      <c r="F2110" s="109">
        <f t="shared" si="34"/>
        <v>0</v>
      </c>
      <c r="G2110" s="110">
        <f>VLOOKUP(C2110,'[10]Estructuras de Acero y Concreto'!$C$1:$L$65536,7,0)</f>
        <v>12849.008952125538</v>
      </c>
      <c r="J2110" s="113">
        <f>VLOOKUP(C2110,'[10]Estructuras de Acero y Concreto'!$C$1:$L$65536,10,0)</f>
        <v>4697</v>
      </c>
      <c r="M2110" s="83"/>
      <c r="N2110" s="83"/>
      <c r="O2110" s="83"/>
      <c r="P2110" s="83"/>
      <c r="Q2110" s="83"/>
      <c r="R2110" s="83"/>
    </row>
    <row r="2111" spans="1:18" x14ac:dyDescent="0.2">
      <c r="A2111" s="104"/>
      <c r="B2111" s="105">
        <f t="shared" si="35"/>
        <v>87</v>
      </c>
      <c r="C2111" s="120" t="s">
        <v>2123</v>
      </c>
      <c r="D2111" s="106" t="str">
        <f>VLOOKUP(C2111,[9]Resumen!$C$1:$J$65536,8,0)</f>
        <v>1 Poste autosoportable de acero (25/8100) de ángulo medio (50°) Tipo ACU1-25</v>
      </c>
      <c r="E2111" s="108" t="s">
        <v>44</v>
      </c>
      <c r="F2111" s="109">
        <f t="shared" si="34"/>
        <v>0</v>
      </c>
      <c r="G2111" s="110">
        <f>VLOOKUP(C2111,'[10]Estructuras de Acero y Concreto'!$C$1:$L$65536,7,0)</f>
        <v>18177.914517111814</v>
      </c>
      <c r="J2111" s="113">
        <f>VLOOKUP(C2111,'[10]Estructuras de Acero y Concreto'!$C$1:$L$65536,10,0)</f>
        <v>6645</v>
      </c>
      <c r="M2111" s="83"/>
      <c r="N2111" s="83"/>
      <c r="O2111" s="83"/>
      <c r="P2111" s="83"/>
      <c r="Q2111" s="83"/>
      <c r="R2111" s="83"/>
    </row>
    <row r="2112" spans="1:18" x14ac:dyDescent="0.2">
      <c r="A2112" s="104"/>
      <c r="B2112" s="105">
        <f t="shared" si="35"/>
        <v>88</v>
      </c>
      <c r="C2112" s="120" t="s">
        <v>2124</v>
      </c>
      <c r="D2112" s="106" t="str">
        <f>VLOOKUP(C2112,[9]Resumen!$C$1:$J$65536,8,0)</f>
        <v>1 Poste autosoportable de acero (23/1285) de ángulo mayor y terminal (90°) Tipo ACTU1-23</v>
      </c>
      <c r="E2112" s="108" t="s">
        <v>44</v>
      </c>
      <c r="F2112" s="109">
        <f t="shared" si="34"/>
        <v>0</v>
      </c>
      <c r="G2112" s="110">
        <f>VLOOKUP(C2112,'[10]Estructuras de Acero y Concreto'!$C$1:$L$65536,7,0)</f>
        <v>22563.045739223213</v>
      </c>
      <c r="J2112" s="113">
        <f>VLOOKUP(C2112,'[10]Estructuras de Acero y Concreto'!$C$1:$L$65536,10,0)</f>
        <v>8248</v>
      </c>
      <c r="M2112" s="83"/>
      <c r="N2112" s="83"/>
      <c r="O2112" s="83"/>
      <c r="P2112" s="83"/>
      <c r="Q2112" s="83"/>
      <c r="R2112" s="83"/>
    </row>
    <row r="2113" spans="1:18" x14ac:dyDescent="0.2">
      <c r="A2113" s="104"/>
      <c r="B2113" s="105">
        <f t="shared" si="35"/>
        <v>89</v>
      </c>
      <c r="C2113" s="120" t="s">
        <v>2125</v>
      </c>
      <c r="D2113" s="106" t="str">
        <f>VLOOKUP(C2113,[9]Resumen!$C$1:$J$65536,8,0)</f>
        <v>1 Poste autosoportable de acero (25/1000) de suspensión (2°) Tipo SCU1-25</v>
      </c>
      <c r="E2113" s="108" t="s">
        <v>44</v>
      </c>
      <c r="F2113" s="109">
        <f t="shared" si="34"/>
        <v>0</v>
      </c>
      <c r="G2113" s="110">
        <f>VLOOKUP(C2113,'[10]Estructuras de Acero y Concreto'!$C$1:$L$65536,7,0)</f>
        <v>4666.8957360711447</v>
      </c>
      <c r="J2113" s="113">
        <f>VLOOKUP(C2113,'[10]Estructuras de Acero y Concreto'!$C$1:$L$65536,10,0)</f>
        <v>1706</v>
      </c>
      <c r="M2113" s="83"/>
      <c r="N2113" s="83"/>
      <c r="O2113" s="83"/>
      <c r="P2113" s="83"/>
      <c r="Q2113" s="83"/>
      <c r="R2113" s="83"/>
    </row>
    <row r="2114" spans="1:18" x14ac:dyDescent="0.2">
      <c r="A2114" s="104"/>
      <c r="B2114" s="105">
        <f t="shared" si="35"/>
        <v>90</v>
      </c>
      <c r="C2114" s="120" t="s">
        <v>2126</v>
      </c>
      <c r="D2114" s="106" t="str">
        <f>VLOOKUP(C2114,[9]Resumen!$C$1:$J$65536,8,0)</f>
        <v>1 Poste autosoportable de acero (25/5450) de suspensión (25°) Tipo SCU11-25</v>
      </c>
      <c r="E2114" s="108" t="s">
        <v>44</v>
      </c>
      <c r="F2114" s="109">
        <f t="shared" si="34"/>
        <v>0</v>
      </c>
      <c r="G2114" s="110">
        <f>VLOOKUP(C2114,'[10]Estructuras de Acero y Concreto'!$C$1:$L$65536,7,0)</f>
        <v>14049.927608711254</v>
      </c>
      <c r="J2114" s="113">
        <f>VLOOKUP(C2114,'[10]Estructuras de Acero y Concreto'!$C$1:$L$65536,10,0)</f>
        <v>5136</v>
      </c>
      <c r="M2114" s="83"/>
      <c r="N2114" s="83"/>
      <c r="O2114" s="83"/>
      <c r="P2114" s="83"/>
      <c r="Q2114" s="83"/>
      <c r="R2114" s="83"/>
    </row>
    <row r="2115" spans="1:18" x14ac:dyDescent="0.2">
      <c r="A2115" s="104"/>
      <c r="B2115" s="105">
        <f t="shared" si="35"/>
        <v>91</v>
      </c>
      <c r="C2115" s="120" t="s">
        <v>2127</v>
      </c>
      <c r="D2115" s="106" t="str">
        <f>VLOOKUP(C2115,[9]Resumen!$C$1:$J$65536,8,0)</f>
        <v>1 Poste autosoportable de acero (25/9250) de ángulo medio (50°) Tipo ACU1-25</v>
      </c>
      <c r="E2115" s="108" t="s">
        <v>44</v>
      </c>
      <c r="F2115" s="109">
        <f t="shared" si="34"/>
        <v>0</v>
      </c>
      <c r="G2115" s="110">
        <f>VLOOKUP(C2115,'[10]Estructuras de Acero y Concreto'!$C$1:$L$65536,7,0)</f>
        <v>19816.525622567042</v>
      </c>
      <c r="J2115" s="113">
        <f>VLOOKUP(C2115,'[10]Estructuras de Acero y Concreto'!$C$1:$L$65536,10,0)</f>
        <v>7244</v>
      </c>
      <c r="M2115" s="83"/>
      <c r="N2115" s="83"/>
      <c r="O2115" s="83"/>
      <c r="P2115" s="83"/>
      <c r="Q2115" s="83"/>
      <c r="R2115" s="83"/>
    </row>
    <row r="2116" spans="1:18" x14ac:dyDescent="0.2">
      <c r="A2116" s="104"/>
      <c r="B2116" s="105">
        <f t="shared" si="35"/>
        <v>92</v>
      </c>
      <c r="C2116" s="120" t="s">
        <v>2128</v>
      </c>
      <c r="D2116" s="106" t="str">
        <f>VLOOKUP(C2116,[9]Resumen!$C$1:$J$65536,8,0)</f>
        <v>1 Poste autosoportable de acero (23/1475) de ángulo mayor y terminal (90°) Tipo ACTU1-23</v>
      </c>
      <c r="E2116" s="108" t="s">
        <v>44</v>
      </c>
      <c r="F2116" s="109">
        <f t="shared" si="34"/>
        <v>0</v>
      </c>
      <c r="G2116" s="110">
        <f>VLOOKUP(C2116,'[10]Estructuras de Acero y Concreto'!$C$1:$L$65536,7,0)</f>
        <v>24677.647382824031</v>
      </c>
      <c r="J2116" s="113">
        <f>VLOOKUP(C2116,'[10]Estructuras de Acero y Concreto'!$C$1:$L$65536,10,0)</f>
        <v>9021</v>
      </c>
      <c r="M2116" s="83"/>
      <c r="N2116" s="83"/>
      <c r="O2116" s="83"/>
      <c r="P2116" s="83"/>
      <c r="Q2116" s="83"/>
      <c r="R2116" s="83"/>
    </row>
    <row r="2117" spans="1:18" x14ac:dyDescent="0.2">
      <c r="A2117" s="104"/>
      <c r="B2117" s="105">
        <f t="shared" si="35"/>
        <v>93</v>
      </c>
      <c r="C2117" s="120" t="s">
        <v>2129</v>
      </c>
      <c r="D2117" s="106" t="str">
        <f>VLOOKUP(C2117,[9]Resumen!$C$1:$J$65536,8,0)</f>
        <v>1 Poste autosoportable de acero (29/1350) de suspensión (2°) Tipo SCU2-29</v>
      </c>
      <c r="E2117" s="108" t="s">
        <v>44</v>
      </c>
      <c r="F2117" s="109">
        <f t="shared" si="34"/>
        <v>0</v>
      </c>
      <c r="G2117" s="110">
        <f>VLOOKUP(C2117,'[10]Estructuras de Acero y Concreto'!$C$1:$L$65536,7,0)</f>
        <v>6587.2713554861184</v>
      </c>
      <c r="J2117" s="113">
        <f>VLOOKUP(C2117,'[10]Estructuras de Acero y Concreto'!$C$1:$L$65536,10,0)</f>
        <v>2408</v>
      </c>
      <c r="M2117" s="83"/>
      <c r="N2117" s="83"/>
      <c r="O2117" s="83"/>
      <c r="P2117" s="83"/>
      <c r="Q2117" s="83"/>
      <c r="R2117" s="83"/>
    </row>
    <row r="2118" spans="1:18" x14ac:dyDescent="0.2">
      <c r="A2118" s="104"/>
      <c r="B2118" s="105">
        <f t="shared" si="35"/>
        <v>94</v>
      </c>
      <c r="C2118" s="120" t="s">
        <v>2130</v>
      </c>
      <c r="D2118" s="106" t="str">
        <f>VLOOKUP(C2118,[9]Resumen!$C$1:$J$65536,8,0)</f>
        <v>1 Poste autosoportable de acero (26/6750) de suspensión (25°) Tipo SCU21-26</v>
      </c>
      <c r="E2118" s="108" t="s">
        <v>44</v>
      </c>
      <c r="F2118" s="109">
        <f t="shared" si="34"/>
        <v>0</v>
      </c>
      <c r="G2118" s="110">
        <f>VLOOKUP(C2118,'[10]Estructuras de Acero y Concreto'!$C$1:$L$65536,7,0)</f>
        <v>16796.447725367427</v>
      </c>
      <c r="J2118" s="113">
        <f>VLOOKUP(C2118,'[10]Estructuras de Acero y Concreto'!$C$1:$L$65536,10,0)</f>
        <v>6140</v>
      </c>
      <c r="M2118" s="83"/>
      <c r="N2118" s="83"/>
      <c r="O2118" s="83"/>
      <c r="P2118" s="83"/>
      <c r="Q2118" s="83"/>
      <c r="R2118" s="83"/>
    </row>
    <row r="2119" spans="1:18" x14ac:dyDescent="0.2">
      <c r="A2119" s="104"/>
      <c r="B2119" s="105">
        <f t="shared" si="35"/>
        <v>95</v>
      </c>
      <c r="C2119" s="120" t="s">
        <v>2131</v>
      </c>
      <c r="D2119" s="106" t="str">
        <f>VLOOKUP(C2119,[9]Resumen!$C$1:$J$65536,8,0)</f>
        <v>2 Postes autosoportables de acero (26/6900) de ángulo medio (50°) Tipo ACU2-26</v>
      </c>
      <c r="E2119" s="108" t="s">
        <v>44</v>
      </c>
      <c r="F2119" s="109">
        <f t="shared" si="34"/>
        <v>0</v>
      </c>
      <c r="G2119" s="110">
        <f>VLOOKUP(C2119,'[10]Estructuras de Acero y Concreto'!$C$1:$L$65536,7,0)</f>
        <v>34079.828300102185</v>
      </c>
      <c r="J2119" s="113">
        <f>VLOOKUP(C2119,'[10]Estructuras de Acero y Concreto'!$C$1:$L$65536,10,0)</f>
        <v>12458</v>
      </c>
      <c r="M2119" s="83"/>
      <c r="N2119" s="83"/>
      <c r="O2119" s="83"/>
      <c r="P2119" s="83"/>
      <c r="Q2119" s="83"/>
      <c r="R2119" s="83"/>
    </row>
    <row r="2120" spans="1:18" x14ac:dyDescent="0.2">
      <c r="A2120" s="104"/>
      <c r="B2120" s="105">
        <f t="shared" si="35"/>
        <v>96</v>
      </c>
      <c r="C2120" s="120" t="s">
        <v>2132</v>
      </c>
      <c r="D2120" s="106" t="str">
        <f>VLOOKUP(C2120,[9]Resumen!$C$1:$J$65536,8,0)</f>
        <v>2 Postes autosoportables de acero (26/1120) de ángulo mayor y terminal (90°) Tipo ATCU2-26</v>
      </c>
      <c r="E2120" s="108" t="s">
        <v>44</v>
      </c>
      <c r="F2120" s="109">
        <f t="shared" si="34"/>
        <v>0</v>
      </c>
      <c r="G2120" s="110">
        <f>VLOOKUP(C2120,'[10]Estructuras de Acero y Concreto'!$C$1:$L$65536,7,0)</f>
        <v>46690.841983154925</v>
      </c>
      <c r="J2120" s="113">
        <f>VLOOKUP(C2120,'[10]Estructuras de Acero y Concreto'!$C$1:$L$65536,10,0)</f>
        <v>17068</v>
      </c>
      <c r="M2120" s="83"/>
      <c r="N2120" s="83"/>
      <c r="O2120" s="83"/>
      <c r="P2120" s="83"/>
      <c r="Q2120" s="83"/>
      <c r="R2120" s="83"/>
    </row>
    <row r="2121" spans="1:18" x14ac:dyDescent="0.2">
      <c r="A2121" s="104"/>
      <c r="B2121" s="105">
        <f t="shared" si="35"/>
        <v>97</v>
      </c>
      <c r="C2121" s="120" t="s">
        <v>2133</v>
      </c>
      <c r="D2121" s="106" t="str">
        <f>VLOOKUP(C2121,[9]Resumen!$C$1:$J$65536,8,0)</f>
        <v>1 Poste autosoportable de acero (29/1550) de suspensión (2°) Tipo SCU2-29</v>
      </c>
      <c r="E2121" s="108" t="s">
        <v>44</v>
      </c>
      <c r="F2121" s="109">
        <f t="shared" si="34"/>
        <v>0</v>
      </c>
      <c r="G2121" s="110">
        <f>VLOOKUP(C2121,'[10]Estructuras de Acero y Concreto'!$C$1:$L$65536,7,0)</f>
        <v>7205.5119395142992</v>
      </c>
      <c r="J2121" s="113">
        <f>VLOOKUP(C2121,'[10]Estructuras de Acero y Concreto'!$C$1:$L$65536,10,0)</f>
        <v>2634</v>
      </c>
      <c r="M2121" s="83"/>
      <c r="N2121" s="83"/>
      <c r="O2121" s="83"/>
      <c r="P2121" s="83"/>
      <c r="Q2121" s="83"/>
      <c r="R2121" s="83"/>
    </row>
    <row r="2122" spans="1:18" x14ac:dyDescent="0.2">
      <c r="A2122" s="104"/>
      <c r="B2122" s="105">
        <f t="shared" si="35"/>
        <v>98</v>
      </c>
      <c r="C2122" s="120" t="s">
        <v>2134</v>
      </c>
      <c r="D2122" s="106" t="str">
        <f>VLOOKUP(C2122,[9]Resumen!$C$1:$J$65536,8,0)</f>
        <v>1 Poste autosoportable de acero (26/8050) de suspensión (25°) Tipo SCU21-26</v>
      </c>
      <c r="E2122" s="108" t="s">
        <v>44</v>
      </c>
      <c r="F2122" s="109">
        <f t="shared" si="34"/>
        <v>0</v>
      </c>
      <c r="G2122" s="110">
        <f>VLOOKUP(C2122,'[10]Estructuras de Acero y Concreto'!$C$1:$L$65536,7,0)</f>
        <v>18834.453190416079</v>
      </c>
      <c r="J2122" s="113">
        <f>VLOOKUP(C2122,'[10]Estructuras de Acero y Concreto'!$C$1:$L$65536,10,0)</f>
        <v>6885</v>
      </c>
      <c r="M2122" s="83"/>
      <c r="N2122" s="83"/>
      <c r="O2122" s="83"/>
      <c r="P2122" s="83"/>
      <c r="Q2122" s="83"/>
      <c r="R2122" s="83"/>
    </row>
    <row r="2123" spans="1:18" x14ac:dyDescent="0.2">
      <c r="A2123" s="104"/>
      <c r="B2123" s="105">
        <f t="shared" si="35"/>
        <v>99</v>
      </c>
      <c r="C2123" s="120" t="s">
        <v>2135</v>
      </c>
      <c r="D2123" s="106" t="str">
        <f>VLOOKUP(C2123,[9]Resumen!$C$1:$J$65536,8,0)</f>
        <v>2 Postes autosoportables de acero (26/8150) de ángulo medio (50°) Tipo ACU2-26</v>
      </c>
      <c r="E2123" s="108" t="s">
        <v>44</v>
      </c>
      <c r="F2123" s="109">
        <f t="shared" si="34"/>
        <v>0</v>
      </c>
      <c r="G2123" s="110">
        <f>VLOOKUP(C2123,'[10]Estructuras de Acero y Concreto'!$C$1:$L$65536,7,0)</f>
        <v>37975.291095040819</v>
      </c>
      <c r="J2123" s="113">
        <f>VLOOKUP(C2123,'[10]Estructuras de Acero y Concreto'!$C$1:$L$65536,10,0)</f>
        <v>13882</v>
      </c>
      <c r="M2123" s="83"/>
      <c r="N2123" s="83"/>
      <c r="O2123" s="83"/>
      <c r="P2123" s="83"/>
      <c r="Q2123" s="83"/>
      <c r="R2123" s="83"/>
    </row>
    <row r="2124" spans="1:18" x14ac:dyDescent="0.2">
      <c r="A2124" s="104"/>
      <c r="B2124" s="105">
        <f t="shared" si="35"/>
        <v>100</v>
      </c>
      <c r="C2124" s="120" t="s">
        <v>2136</v>
      </c>
      <c r="D2124" s="106" t="str">
        <f>VLOOKUP(C2124,[9]Resumen!$C$1:$J$65536,8,0)</f>
        <v>2 Postes autosoportables de acero (26/1330) de ángulo mayor y terminal (90°) Tipo ATCU2-26</v>
      </c>
      <c r="E2124" s="108" t="s">
        <v>44</v>
      </c>
      <c r="F2124" s="109">
        <f t="shared" si="34"/>
        <v>0</v>
      </c>
      <c r="G2124" s="110">
        <f>VLOOKUP(C2124,'[10]Estructuras de Acero y Concreto'!$C$1:$L$65536,7,0)</f>
        <v>52205.766838910749</v>
      </c>
      <c r="J2124" s="113">
        <f>VLOOKUP(C2124,'[10]Estructuras de Acero y Concreto'!$C$1:$L$65536,10,0)</f>
        <v>19084</v>
      </c>
      <c r="M2124" s="83"/>
      <c r="N2124" s="83"/>
      <c r="O2124" s="83"/>
      <c r="P2124" s="83"/>
      <c r="Q2124" s="83"/>
      <c r="R2124" s="83"/>
    </row>
    <row r="2125" spans="1:18" x14ac:dyDescent="0.2">
      <c r="A2125" s="104"/>
      <c r="B2125" s="105">
        <f t="shared" si="35"/>
        <v>101</v>
      </c>
      <c r="C2125" s="120" t="s">
        <v>2137</v>
      </c>
      <c r="D2125" s="106" t="str">
        <f>VLOOKUP(C2125,[9]Resumen!$C$1:$J$65536,8,0)</f>
        <v>1 Poste autosoportable de acero (29/1700) de suspensión (2°) Tipo SCU2-29</v>
      </c>
      <c r="E2125" s="108" t="s">
        <v>44</v>
      </c>
      <c r="F2125" s="109">
        <f t="shared" si="34"/>
        <v>0</v>
      </c>
      <c r="G2125" s="110">
        <f>VLOOKUP(C2125,'[10]Estructuras de Acero y Concreto'!$C$1:$L$65536,7,0)</f>
        <v>7651.4111218001126</v>
      </c>
      <c r="J2125" s="113">
        <f>VLOOKUP(C2125,'[10]Estructuras de Acero y Concreto'!$C$1:$L$65536,10,0)</f>
        <v>2797</v>
      </c>
      <c r="M2125" s="83"/>
      <c r="N2125" s="83"/>
      <c r="O2125" s="83"/>
      <c r="P2125" s="83"/>
      <c r="Q2125" s="83"/>
      <c r="R2125" s="83"/>
    </row>
    <row r="2126" spans="1:18" x14ac:dyDescent="0.2">
      <c r="A2126" s="104"/>
      <c r="B2126" s="105">
        <f t="shared" si="35"/>
        <v>102</v>
      </c>
      <c r="C2126" s="120" t="s">
        <v>2138</v>
      </c>
      <c r="D2126" s="106" t="str">
        <f>VLOOKUP(C2126,[9]Resumen!$C$1:$J$65536,8,0)</f>
        <v>1 Poste autosoportable de acero (26/9350) de suspensión (25°) Tipo SCU21-26</v>
      </c>
      <c r="E2126" s="108" t="s">
        <v>44</v>
      </c>
      <c r="F2126" s="109">
        <f t="shared" si="34"/>
        <v>0</v>
      </c>
      <c r="G2126" s="110">
        <f>VLOOKUP(C2126,'[10]Estructuras de Acero y Concreto'!$C$1:$L$65536,7,0)</f>
        <v>20760.299965441922</v>
      </c>
      <c r="J2126" s="113">
        <f>VLOOKUP(C2126,'[10]Estructuras de Acero y Concreto'!$C$1:$L$65536,10,0)</f>
        <v>7589</v>
      </c>
      <c r="M2126" s="83"/>
      <c r="N2126" s="83"/>
      <c r="O2126" s="83"/>
      <c r="P2126" s="83"/>
      <c r="Q2126" s="83"/>
      <c r="R2126" s="83"/>
    </row>
    <row r="2127" spans="1:18" x14ac:dyDescent="0.2">
      <c r="A2127" s="104"/>
      <c r="B2127" s="105">
        <f t="shared" si="35"/>
        <v>103</v>
      </c>
      <c r="C2127" s="120" t="s">
        <v>2139</v>
      </c>
      <c r="D2127" s="106" t="str">
        <f>VLOOKUP(C2127,[9]Resumen!$C$1:$J$65536,8,0)</f>
        <v>2 Postes autosoportables de acero (26/9350) de ángulo medio (50°) Tipo ACU2-26</v>
      </c>
      <c r="E2127" s="108" t="s">
        <v>44</v>
      </c>
      <c r="F2127" s="109">
        <f t="shared" si="34"/>
        <v>0</v>
      </c>
      <c r="G2127" s="110">
        <f>VLOOKUP(C2127,'[10]Estructuras de Acero y Concreto'!$C$1:$L$65536,7,0)</f>
        <v>41520.599930883844</v>
      </c>
      <c r="J2127" s="113">
        <f>VLOOKUP(C2127,'[10]Estructuras de Acero y Concreto'!$C$1:$L$65536,10,0)</f>
        <v>15178</v>
      </c>
      <c r="M2127" s="83"/>
      <c r="N2127" s="83"/>
      <c r="O2127" s="83"/>
      <c r="P2127" s="83"/>
      <c r="Q2127" s="83"/>
      <c r="R2127" s="83"/>
    </row>
    <row r="2128" spans="1:18" x14ac:dyDescent="0.2">
      <c r="A2128" s="104"/>
      <c r="B2128" s="105">
        <f t="shared" si="35"/>
        <v>104</v>
      </c>
      <c r="C2128" s="120" t="s">
        <v>2140</v>
      </c>
      <c r="D2128" s="106" t="str">
        <f>VLOOKUP(C2128,[9]Resumen!$C$1:$J$65536,8,0)</f>
        <v>2 Postes autosoportables de acero (26/15250) de ángulo mayor y terminal (90°) Tipo ATCU2-26</v>
      </c>
      <c r="E2128" s="108" t="s">
        <v>44</v>
      </c>
      <c r="F2128" s="109">
        <f t="shared" si="34"/>
        <v>0</v>
      </c>
      <c r="G2128" s="110">
        <f>VLOOKUP(C2128,'[10]Estructuras de Acero y Concreto'!$C$1:$L$65536,7,0)</f>
        <v>57064.153021362305</v>
      </c>
      <c r="J2128" s="113">
        <f>VLOOKUP(C2128,'[10]Estructuras de Acero y Concreto'!$C$1:$L$65536,10,0)</f>
        <v>20860</v>
      </c>
      <c r="M2128" s="83"/>
      <c r="N2128" s="83"/>
      <c r="O2128" s="83"/>
      <c r="P2128" s="83"/>
      <c r="Q2128" s="83"/>
      <c r="R2128" s="83"/>
    </row>
    <row r="2129" spans="1:18" x14ac:dyDescent="0.2">
      <c r="A2129" s="104"/>
      <c r="B2129" s="105">
        <f t="shared" si="35"/>
        <v>105</v>
      </c>
      <c r="C2129" s="120" t="s">
        <v>2141</v>
      </c>
      <c r="D2129" s="106" t="str">
        <f>VLOOKUP(C2129,[9]Resumen!$C$1:$J$65536,8,0)</f>
        <v>1 Poste de concreto (21/500) de suspensión (2°) Tipo SU1-21</v>
      </c>
      <c r="E2129" s="108" t="s">
        <v>44</v>
      </c>
      <c r="F2129" s="109">
        <f t="shared" si="34"/>
        <v>1</v>
      </c>
      <c r="G2129" s="110">
        <f>VLOOKUP(C2129,'[10]Estructuras de Acero y Concreto'!$C$1:$L$65536,7,0)</f>
        <v>2675.335345120337</v>
      </c>
      <c r="J2129" s="113">
        <f>VLOOKUP(C2129,'[10]Estructuras de Acero y Concreto'!$C$1:$L$65536,10,0)</f>
        <v>4812.5</v>
      </c>
      <c r="M2129" s="83"/>
      <c r="N2129" s="83"/>
      <c r="O2129" s="83"/>
      <c r="P2129" s="83"/>
      <c r="Q2129" s="83"/>
      <c r="R2129" s="83"/>
    </row>
    <row r="2130" spans="1:18" x14ac:dyDescent="0.2">
      <c r="A2130" s="104"/>
      <c r="B2130" s="105">
        <f t="shared" si="35"/>
        <v>106</v>
      </c>
      <c r="C2130" s="120" t="s">
        <v>2142</v>
      </c>
      <c r="D2130" s="106" t="str">
        <f>VLOOKUP(C2130,[9]Resumen!$C$1:$J$65536,8,0)</f>
        <v>1 Poste autosoportable de acero (21/1950) de suspensión (25°) Tipo SU11-21</v>
      </c>
      <c r="E2130" s="108" t="s">
        <v>44</v>
      </c>
      <c r="F2130" s="109">
        <f t="shared" si="34"/>
        <v>0</v>
      </c>
      <c r="G2130" s="110">
        <f>VLOOKUP(C2130,'[10]Estructuras de Acero y Concreto'!$C$1:$L$65536,7,0)</f>
        <v>6042.8913722046655</v>
      </c>
      <c r="J2130" s="113">
        <f>VLOOKUP(C2130,'[10]Estructuras de Acero y Concreto'!$C$1:$L$65536,10,0)</f>
        <v>2209</v>
      </c>
      <c r="M2130" s="83"/>
      <c r="N2130" s="83"/>
      <c r="O2130" s="83"/>
      <c r="P2130" s="83"/>
      <c r="Q2130" s="83"/>
      <c r="R2130" s="83"/>
    </row>
    <row r="2131" spans="1:18" x14ac:dyDescent="0.2">
      <c r="A2131" s="104"/>
      <c r="B2131" s="105">
        <f t="shared" si="35"/>
        <v>107</v>
      </c>
      <c r="C2131" s="120" t="s">
        <v>2143</v>
      </c>
      <c r="D2131" s="106" t="str">
        <f>VLOOKUP(C2131,[9]Resumen!$C$1:$J$65536,8,0)</f>
        <v>1 Poste autosoportable de acero (21/3250) de ángulo medio (50°) Tipo AU1-21</v>
      </c>
      <c r="E2131" s="108" t="s">
        <v>44</v>
      </c>
      <c r="F2131" s="109">
        <f t="shared" si="34"/>
        <v>0</v>
      </c>
      <c r="G2131" s="110">
        <f>VLOOKUP(C2131,'[10]Estructuras de Acero y Concreto'!$C$1:$L$65536,7,0)</f>
        <v>8422.8440629326233</v>
      </c>
      <c r="J2131" s="113">
        <f>VLOOKUP(C2131,'[10]Estructuras de Acero y Concreto'!$C$1:$L$65536,10,0)</f>
        <v>3079</v>
      </c>
      <c r="M2131" s="83"/>
      <c r="N2131" s="83"/>
      <c r="O2131" s="83"/>
      <c r="P2131" s="83"/>
      <c r="Q2131" s="83"/>
      <c r="R2131" s="83"/>
    </row>
    <row r="2132" spans="1:18" x14ac:dyDescent="0.2">
      <c r="A2132" s="104"/>
      <c r="B2132" s="105">
        <f t="shared" si="35"/>
        <v>108</v>
      </c>
      <c r="C2132" s="120" t="s">
        <v>2144</v>
      </c>
      <c r="D2132" s="106" t="str">
        <f>VLOOKUP(C2132,[9]Resumen!$C$1:$J$65536,8,0)</f>
        <v>1 Poste autosoportable de acero (19/5250) de ángulo mayor y terminal (90°) Tipo ATU1-19</v>
      </c>
      <c r="E2132" s="108" t="s">
        <v>44</v>
      </c>
      <c r="F2132" s="109">
        <f t="shared" si="34"/>
        <v>0</v>
      </c>
      <c r="G2132" s="110">
        <f>VLOOKUP(C2132,'[10]Estructuras de Acero y Concreto'!$C$1:$L$65536,7,0)</f>
        <v>10400.666816261719</v>
      </c>
      <c r="J2132" s="113">
        <f>VLOOKUP(C2132,'[10]Estructuras de Acero y Concreto'!$C$1:$L$65536,10,0)</f>
        <v>3802</v>
      </c>
      <c r="M2132" s="83"/>
      <c r="N2132" s="83"/>
      <c r="O2132" s="83"/>
      <c r="P2132" s="83"/>
      <c r="Q2132" s="83"/>
      <c r="R2132" s="83"/>
    </row>
    <row r="2133" spans="1:18" x14ac:dyDescent="0.2">
      <c r="A2133" s="104"/>
      <c r="B2133" s="105">
        <f t="shared" si="35"/>
        <v>109</v>
      </c>
      <c r="C2133" s="120" t="s">
        <v>2145</v>
      </c>
      <c r="D2133" s="106" t="str">
        <f>VLOOKUP(C2133,[9]Resumen!$C$1:$J$65536,8,0)</f>
        <v>1 Poste de concreto (21/600) de suspensión (2°) Tipo SU1-21</v>
      </c>
      <c r="E2133" s="108" t="s">
        <v>44</v>
      </c>
      <c r="F2133" s="109">
        <f t="shared" si="34"/>
        <v>1</v>
      </c>
      <c r="G2133" s="110">
        <f>VLOOKUP(C2133,'[10]Estructuras de Acero y Concreto'!$C$1:$L$65536,7,0)</f>
        <v>2636.1078437327128</v>
      </c>
      <c r="J2133" s="113">
        <f>VLOOKUP(C2133,'[10]Estructuras de Acero y Concreto'!$C$1:$L$65536,10,0)</f>
        <v>4774</v>
      </c>
      <c r="M2133" s="83"/>
      <c r="N2133" s="83"/>
      <c r="O2133" s="83"/>
      <c r="P2133" s="83"/>
      <c r="Q2133" s="83"/>
      <c r="R2133" s="83"/>
    </row>
    <row r="2134" spans="1:18" x14ac:dyDescent="0.2">
      <c r="A2134" s="104"/>
      <c r="B2134" s="105">
        <f t="shared" si="35"/>
        <v>110</v>
      </c>
      <c r="C2134" s="120" t="s">
        <v>2146</v>
      </c>
      <c r="D2134" s="106" t="str">
        <f>VLOOKUP(C2134,[9]Resumen!$C$1:$J$65536,8,0)</f>
        <v>1 Poste autosoportable de acero (21/2300) de suspensión (25°) Tipo SU11-21</v>
      </c>
      <c r="E2134" s="108" t="s">
        <v>44</v>
      </c>
      <c r="F2134" s="109">
        <f t="shared" si="34"/>
        <v>0</v>
      </c>
      <c r="G2134" s="110">
        <f>VLOOKUP(C2134,'[10]Estructuras de Acero y Concreto'!$C$1:$L$65536,7,0)</f>
        <v>6729.5214013687082</v>
      </c>
      <c r="J2134" s="113">
        <f>VLOOKUP(C2134,'[10]Estructuras de Acero y Concreto'!$C$1:$L$65536,10,0)</f>
        <v>2460</v>
      </c>
      <c r="M2134" s="83"/>
      <c r="N2134" s="83"/>
      <c r="O2134" s="83"/>
      <c r="P2134" s="83"/>
      <c r="Q2134" s="83"/>
      <c r="R2134" s="83"/>
    </row>
    <row r="2135" spans="1:18" x14ac:dyDescent="0.2">
      <c r="A2135" s="104"/>
      <c r="B2135" s="105">
        <f t="shared" si="35"/>
        <v>111</v>
      </c>
      <c r="C2135" s="120" t="s">
        <v>2147</v>
      </c>
      <c r="D2135" s="106" t="str">
        <f>VLOOKUP(C2135,[9]Resumen!$C$1:$J$65536,8,0)</f>
        <v>1 Poste autosoportable de acero (21/3900) de ángulo medio (50°) Tipo AU1-21</v>
      </c>
      <c r="E2135" s="108" t="s">
        <v>44</v>
      </c>
      <c r="F2135" s="109">
        <f t="shared" si="34"/>
        <v>0</v>
      </c>
      <c r="G2135" s="110">
        <f>VLOOKUP(C2135,'[10]Estructuras de Acero y Concreto'!$C$1:$L$65536,7,0)</f>
        <v>9484.248251441184</v>
      </c>
      <c r="J2135" s="113">
        <f>VLOOKUP(C2135,'[10]Estructuras de Acero y Concreto'!$C$1:$L$65536,10,0)</f>
        <v>3467</v>
      </c>
      <c r="M2135" s="83"/>
      <c r="N2135" s="83"/>
      <c r="O2135" s="83"/>
      <c r="P2135" s="83"/>
      <c r="Q2135" s="83"/>
      <c r="R2135" s="83"/>
    </row>
    <row r="2136" spans="1:18" x14ac:dyDescent="0.2">
      <c r="A2136" s="104"/>
      <c r="B2136" s="105">
        <f t="shared" si="35"/>
        <v>112</v>
      </c>
      <c r="C2136" s="120" t="s">
        <v>2148</v>
      </c>
      <c r="D2136" s="106" t="str">
        <f>VLOOKUP(C2136,[9]Resumen!$C$1:$J$65536,8,0)</f>
        <v>1 Poste autosoportable de acero (19/6350) de ángulo mayor y terminal (90°) Tipo ATU1-19</v>
      </c>
      <c r="E2136" s="108" t="s">
        <v>44</v>
      </c>
      <c r="F2136" s="109">
        <f t="shared" si="34"/>
        <v>0</v>
      </c>
      <c r="G2136" s="110">
        <f>VLOOKUP(C2136,'[10]Estructuras de Acero y Concreto'!$C$1:$L$65536,7,0)</f>
        <v>11768.455718978938</v>
      </c>
      <c r="J2136" s="113">
        <f>VLOOKUP(C2136,'[10]Estructuras de Acero y Concreto'!$C$1:$L$65536,10,0)</f>
        <v>4302</v>
      </c>
      <c r="M2136" s="83"/>
      <c r="N2136" s="83"/>
      <c r="O2136" s="83"/>
      <c r="P2136" s="83"/>
      <c r="Q2136" s="83"/>
      <c r="R2136" s="83"/>
    </row>
    <row r="2137" spans="1:18" x14ac:dyDescent="0.2">
      <c r="A2137" s="104"/>
      <c r="B2137" s="105">
        <f t="shared" si="35"/>
        <v>113</v>
      </c>
      <c r="C2137" s="120" t="s">
        <v>2149</v>
      </c>
      <c r="D2137" s="106" t="str">
        <f>VLOOKUP(C2137,[9]Resumen!$C$1:$J$65536,8,0)</f>
        <v>1 Poste de concreto (21/500) de suspensión (0°) Tipo SU1-21</v>
      </c>
      <c r="E2137" s="108" t="s">
        <v>44</v>
      </c>
      <c r="F2137" s="109">
        <f t="shared" si="34"/>
        <v>1</v>
      </c>
      <c r="G2137" s="110">
        <f>VLOOKUP(C2137,'[10]Estructuras de Acero y Concreto'!$C$1:$L$65536,7,0)</f>
        <v>2675.335345120337</v>
      </c>
      <c r="J2137" s="113">
        <f>VLOOKUP(C2137,'[10]Estructuras de Acero y Concreto'!$C$1:$L$65536,10,0)</f>
        <v>4812.5</v>
      </c>
      <c r="M2137" s="83"/>
      <c r="N2137" s="83"/>
      <c r="O2137" s="83"/>
      <c r="P2137" s="83"/>
      <c r="Q2137" s="83"/>
      <c r="R2137" s="83"/>
    </row>
    <row r="2138" spans="1:18" x14ac:dyDescent="0.2">
      <c r="A2138" s="104"/>
      <c r="B2138" s="105">
        <f t="shared" si="35"/>
        <v>114</v>
      </c>
      <c r="C2138" s="120" t="s">
        <v>2150</v>
      </c>
      <c r="D2138" s="106" t="str">
        <f>VLOOKUP(C2138,[9]Resumen!$C$1:$J$65536,8,0)</f>
        <v>1 Poste autosoportable de acero (21/2950) de suspensión (25°) Tipo SU11-21</v>
      </c>
      <c r="E2138" s="108" t="s">
        <v>44</v>
      </c>
      <c r="F2138" s="109">
        <f t="shared" si="34"/>
        <v>0</v>
      </c>
      <c r="G2138" s="110">
        <f>VLOOKUP(C2138,'[10]Estructuras de Acero y Concreto'!$C$1:$L$65536,7,0)</f>
        <v>7908.5554355109489</v>
      </c>
      <c r="J2138" s="113">
        <f>VLOOKUP(C2138,'[10]Estructuras de Acero y Concreto'!$C$1:$L$65536,10,0)</f>
        <v>2891</v>
      </c>
      <c r="M2138" s="83"/>
      <c r="N2138" s="83"/>
      <c r="O2138" s="83"/>
      <c r="P2138" s="83"/>
      <c r="Q2138" s="83"/>
      <c r="R2138" s="83"/>
    </row>
    <row r="2139" spans="1:18" x14ac:dyDescent="0.2">
      <c r="A2139" s="104"/>
      <c r="B2139" s="105">
        <f t="shared" si="35"/>
        <v>115</v>
      </c>
      <c r="C2139" s="120" t="s">
        <v>2151</v>
      </c>
      <c r="D2139" s="106" t="str">
        <f>VLOOKUP(C2139,[9]Resumen!$C$1:$J$65536,8,0)</f>
        <v>1 Poste autosoportable de acero (21/5050) de ángulo medio (50°) Tipo AU1-21</v>
      </c>
      <c r="E2139" s="108" t="s">
        <v>44</v>
      </c>
      <c r="F2139" s="109">
        <f t="shared" si="34"/>
        <v>0</v>
      </c>
      <c r="G2139" s="110">
        <f>VLOOKUP(C2139,'[10]Estructuras de Acero y Concreto'!$C$1:$L$65536,7,0)</f>
        <v>11218.604580086616</v>
      </c>
      <c r="J2139" s="113">
        <f>VLOOKUP(C2139,'[10]Estructuras de Acero y Concreto'!$C$1:$L$65536,10,0)</f>
        <v>4101</v>
      </c>
      <c r="M2139" s="83"/>
      <c r="N2139" s="83"/>
      <c r="O2139" s="83"/>
      <c r="P2139" s="83"/>
      <c r="Q2139" s="83"/>
      <c r="R2139" s="83"/>
    </row>
    <row r="2140" spans="1:18" x14ac:dyDescent="0.2">
      <c r="A2140" s="104"/>
      <c r="B2140" s="105">
        <f t="shared" si="35"/>
        <v>116</v>
      </c>
      <c r="C2140" s="120" t="s">
        <v>2152</v>
      </c>
      <c r="D2140" s="106" t="str">
        <f>VLOOKUP(C2140,[9]Resumen!$C$1:$J$65536,8,0)</f>
        <v>1 Poste autosoportable de acero (19/8300) de ángulo mayor y terminal (90°) Tipo ATU1-19</v>
      </c>
      <c r="E2140" s="108" t="s">
        <v>44</v>
      </c>
      <c r="F2140" s="109">
        <f t="shared" si="34"/>
        <v>0</v>
      </c>
      <c r="G2140" s="110">
        <f>VLOOKUP(C2140,'[10]Estructuras de Acero y Concreto'!$C$1:$L$65536,7,0)</f>
        <v>14006.158363824303</v>
      </c>
      <c r="J2140" s="113">
        <f>VLOOKUP(C2140,'[10]Estructuras de Acero y Concreto'!$C$1:$L$65536,10,0)</f>
        <v>5120</v>
      </c>
      <c r="M2140" s="83"/>
      <c r="N2140" s="83"/>
      <c r="O2140" s="83"/>
      <c r="P2140" s="83"/>
      <c r="Q2140" s="83"/>
      <c r="R2140" s="83"/>
    </row>
    <row r="2141" spans="1:18" x14ac:dyDescent="0.2">
      <c r="A2141" s="104"/>
      <c r="B2141" s="105">
        <f t="shared" si="35"/>
        <v>117</v>
      </c>
      <c r="C2141" s="120" t="s">
        <v>2153</v>
      </c>
      <c r="D2141" s="106" t="str">
        <f>VLOOKUP(C2141,[9]Resumen!$C$1:$J$65536,8,0)</f>
        <v>1 Poste autosoportable de acero (21/800) de suspensión (2°) Tipo SU2-21</v>
      </c>
      <c r="E2141" s="108" t="s">
        <v>44</v>
      </c>
      <c r="F2141" s="109">
        <f t="shared" si="34"/>
        <v>0</v>
      </c>
      <c r="G2141" s="110">
        <f>VLOOKUP(C2141,'[10]Estructuras de Acero y Concreto'!$C$1:$L$65536,7,0)</f>
        <v>3386.6453231278297</v>
      </c>
      <c r="J2141" s="113">
        <f>VLOOKUP(C2141,'[10]Estructuras de Acero y Concreto'!$C$1:$L$65536,10,0)</f>
        <v>1238</v>
      </c>
      <c r="M2141" s="83"/>
      <c r="N2141" s="83"/>
      <c r="O2141" s="83"/>
      <c r="P2141" s="83"/>
      <c r="Q2141" s="83"/>
      <c r="R2141" s="83"/>
    </row>
    <row r="2142" spans="1:18" x14ac:dyDescent="0.2">
      <c r="A2142" s="104"/>
      <c r="B2142" s="105">
        <f t="shared" si="35"/>
        <v>118</v>
      </c>
      <c r="C2142" s="120" t="s">
        <v>2154</v>
      </c>
      <c r="D2142" s="106" t="str">
        <f>VLOOKUP(C2142,[9]Resumen!$C$1:$J$65536,8,0)</f>
        <v>1 Poste autosoportable de acero (21/3550) de suspensión (25°) Tipo SU21-21</v>
      </c>
      <c r="E2142" s="108" t="s">
        <v>44</v>
      </c>
      <c r="F2142" s="109">
        <f t="shared" si="34"/>
        <v>0</v>
      </c>
      <c r="G2142" s="110">
        <f>VLOOKUP(C2142,'[10]Estructuras de Acero y Concreto'!$C$1:$L$65536,7,0)</f>
        <v>8920.7192235216899</v>
      </c>
      <c r="J2142" s="113">
        <f>VLOOKUP(C2142,'[10]Estructuras de Acero y Concreto'!$C$1:$L$65536,10,0)</f>
        <v>3261</v>
      </c>
      <c r="M2142" s="83"/>
      <c r="N2142" s="83"/>
      <c r="O2142" s="83"/>
      <c r="P2142" s="83"/>
      <c r="Q2142" s="83"/>
      <c r="R2142" s="83"/>
    </row>
    <row r="2143" spans="1:18" x14ac:dyDescent="0.2">
      <c r="A2143" s="104"/>
      <c r="B2143" s="105">
        <f t="shared" si="35"/>
        <v>119</v>
      </c>
      <c r="C2143" s="120" t="s">
        <v>2155</v>
      </c>
      <c r="D2143" s="106" t="str">
        <f>VLOOKUP(C2143,[9]Resumen!$C$1:$J$65536,8,0)</f>
        <v>2 Postes autosoportables de acero (21/3250) de ángulo medio (50°) Tipo AU2-21</v>
      </c>
      <c r="E2143" s="108" t="s">
        <v>44</v>
      </c>
      <c r="F2143" s="109">
        <f t="shared" si="34"/>
        <v>0</v>
      </c>
      <c r="G2143" s="110">
        <f>VLOOKUP(C2143,'[10]Estructuras de Acero y Concreto'!$C$1:$L$65536,7,0)</f>
        <v>16845.688125865247</v>
      </c>
      <c r="J2143" s="113">
        <f>VLOOKUP(C2143,'[10]Estructuras de Acero y Concreto'!$C$1:$L$65536,10,0)</f>
        <v>6158</v>
      </c>
      <c r="M2143" s="83"/>
      <c r="N2143" s="83"/>
      <c r="O2143" s="83"/>
      <c r="P2143" s="83"/>
      <c r="Q2143" s="83"/>
      <c r="R2143" s="83"/>
    </row>
    <row r="2144" spans="1:18" x14ac:dyDescent="0.2">
      <c r="A2144" s="104"/>
      <c r="B2144" s="105">
        <f t="shared" si="35"/>
        <v>120</v>
      </c>
      <c r="C2144" s="120" t="s">
        <v>2156</v>
      </c>
      <c r="D2144" s="106" t="str">
        <f>VLOOKUP(C2144,[9]Resumen!$C$1:$J$65536,8,0)</f>
        <v>2 Postes autosoportables de acero (19/5250) de ángulo mayor y terminal (90°) Tipo ATU2-19</v>
      </c>
      <c r="E2144" s="108" t="s">
        <v>44</v>
      </c>
      <c r="F2144" s="109">
        <f t="shared" si="34"/>
        <v>0</v>
      </c>
      <c r="G2144" s="110">
        <f>VLOOKUP(C2144,'[10]Estructuras de Acero y Concreto'!$C$1:$L$65536,7,0)</f>
        <v>20801.333632523438</v>
      </c>
      <c r="J2144" s="113">
        <f>VLOOKUP(C2144,'[10]Estructuras de Acero y Concreto'!$C$1:$L$65536,10,0)</f>
        <v>7604</v>
      </c>
      <c r="M2144" s="83"/>
      <c r="N2144" s="83"/>
      <c r="O2144" s="83"/>
      <c r="P2144" s="83"/>
      <c r="Q2144" s="83"/>
      <c r="R2144" s="83"/>
    </row>
    <row r="2145" spans="1:18" x14ac:dyDescent="0.2">
      <c r="A2145" s="104"/>
      <c r="B2145" s="105">
        <f t="shared" si="35"/>
        <v>121</v>
      </c>
      <c r="C2145" s="120" t="s">
        <v>2157</v>
      </c>
      <c r="D2145" s="106" t="str">
        <f>VLOOKUP(C2145,[9]Resumen!$C$1:$J$65536,8,0)</f>
        <v>1 Poste autosoportable de acero (21/900) de suspensión (2°) Tipo SU2-21</v>
      </c>
      <c r="E2145" s="108" t="s">
        <v>44</v>
      </c>
      <c r="F2145" s="109">
        <f t="shared" si="34"/>
        <v>0</v>
      </c>
      <c r="G2145" s="110">
        <f>VLOOKUP(C2145,'[10]Estructuras de Acero y Concreto'!$C$1:$L$65536,7,0)</f>
        <v>3657.4675258658385</v>
      </c>
      <c r="J2145" s="113">
        <f>VLOOKUP(C2145,'[10]Estructuras de Acero y Concreto'!$C$1:$L$65536,10,0)</f>
        <v>1337</v>
      </c>
      <c r="M2145" s="83"/>
      <c r="N2145" s="83"/>
      <c r="O2145" s="83"/>
      <c r="P2145" s="83"/>
      <c r="Q2145" s="83"/>
      <c r="R2145" s="83"/>
    </row>
    <row r="2146" spans="1:18" x14ac:dyDescent="0.2">
      <c r="A2146" s="104"/>
      <c r="B2146" s="105">
        <f t="shared" si="35"/>
        <v>122</v>
      </c>
      <c r="C2146" s="120" t="s">
        <v>2158</v>
      </c>
      <c r="D2146" s="106" t="str">
        <f>VLOOKUP(C2146,[9]Resumen!$C$1:$J$65536,8,0)</f>
        <v>1 Poste autosoportable de acero (21/4250) de suspensión (25°) Tipo SU21-21</v>
      </c>
      <c r="E2146" s="108" t="s">
        <v>44</v>
      </c>
      <c r="F2146" s="109">
        <f t="shared" si="34"/>
        <v>0</v>
      </c>
      <c r="G2146" s="110">
        <f>VLOOKUP(C2146,'[10]Estructuras de Acero y Concreto'!$C$1:$L$65536,7,0)</f>
        <v>10028.628234722637</v>
      </c>
      <c r="J2146" s="113">
        <f>VLOOKUP(C2146,'[10]Estructuras de Acero y Concreto'!$C$1:$L$65536,10,0)</f>
        <v>3666</v>
      </c>
      <c r="M2146" s="83"/>
      <c r="N2146" s="83"/>
      <c r="O2146" s="83"/>
      <c r="P2146" s="83"/>
      <c r="Q2146" s="83"/>
      <c r="R2146" s="83"/>
    </row>
    <row r="2147" spans="1:18" x14ac:dyDescent="0.2">
      <c r="A2147" s="104"/>
      <c r="B2147" s="105">
        <f t="shared" si="35"/>
        <v>123</v>
      </c>
      <c r="C2147" s="120" t="s">
        <v>2159</v>
      </c>
      <c r="D2147" s="106" t="str">
        <f>VLOOKUP(C2147,[9]Resumen!$C$1:$J$65536,8,0)</f>
        <v>2 Postes autosoportables de acero (21/3900) de ángulo medio (50°) Tipo AU2-21</v>
      </c>
      <c r="E2147" s="108" t="s">
        <v>44</v>
      </c>
      <c r="F2147" s="109">
        <f t="shared" si="34"/>
        <v>0</v>
      </c>
      <c r="G2147" s="110">
        <f>VLOOKUP(C2147,'[10]Estructuras de Acero y Concreto'!$C$1:$L$65536,7,0)</f>
        <v>18968.496502882368</v>
      </c>
      <c r="J2147" s="113">
        <f>VLOOKUP(C2147,'[10]Estructuras de Acero y Concreto'!$C$1:$L$65536,10,0)</f>
        <v>6934</v>
      </c>
      <c r="M2147" s="83"/>
      <c r="N2147" s="83"/>
      <c r="O2147" s="83"/>
      <c r="P2147" s="83"/>
      <c r="Q2147" s="83"/>
      <c r="R2147" s="83"/>
    </row>
    <row r="2148" spans="1:18" x14ac:dyDescent="0.2">
      <c r="A2148" s="104"/>
      <c r="B2148" s="105">
        <f t="shared" si="35"/>
        <v>124</v>
      </c>
      <c r="C2148" s="120" t="s">
        <v>2160</v>
      </c>
      <c r="D2148" s="106" t="str">
        <f>VLOOKUP(C2148,[9]Resumen!$C$1:$J$65536,8,0)</f>
        <v>2 Postes autosoportables de acero (19/6350) de ángulo mayor y terminal (90°) Tipo ATU2-19</v>
      </c>
      <c r="E2148" s="108" t="s">
        <v>44</v>
      </c>
      <c r="F2148" s="109">
        <f t="shared" si="34"/>
        <v>0</v>
      </c>
      <c r="G2148" s="110">
        <f>VLOOKUP(C2148,'[10]Estructuras de Acero y Concreto'!$C$1:$L$65536,7,0)</f>
        <v>23536.911437957875</v>
      </c>
      <c r="J2148" s="113">
        <f>VLOOKUP(C2148,'[10]Estructuras de Acero y Concreto'!$C$1:$L$65536,10,0)</f>
        <v>8604</v>
      </c>
      <c r="M2148" s="83"/>
      <c r="N2148" s="83"/>
      <c r="O2148" s="83"/>
      <c r="P2148" s="83"/>
      <c r="Q2148" s="83"/>
      <c r="R2148" s="83"/>
    </row>
    <row r="2149" spans="1:18" x14ac:dyDescent="0.2">
      <c r="A2149" s="104"/>
      <c r="B2149" s="105">
        <f t="shared" si="35"/>
        <v>125</v>
      </c>
      <c r="C2149" s="120" t="s">
        <v>2161</v>
      </c>
      <c r="D2149" s="106" t="str">
        <f>VLOOKUP(C2149,[9]Resumen!$C$1:$J$65536,8,0)</f>
        <v>1 Poste autosoportable de acero (21/1100) de suspensión (2°) Tipo SU2-21</v>
      </c>
      <c r="E2149" s="108" t="s">
        <v>44</v>
      </c>
      <c r="F2149" s="109">
        <f t="shared" si="34"/>
        <v>0</v>
      </c>
      <c r="G2149" s="110">
        <f>VLOOKUP(C2149,'[10]Estructuras de Acero y Concreto'!$C$1:$L$65536,7,0)</f>
        <v>4166.2849976766429</v>
      </c>
      <c r="J2149" s="113">
        <f>VLOOKUP(C2149,'[10]Estructuras de Acero y Concreto'!$C$1:$L$65536,10,0)</f>
        <v>1523</v>
      </c>
      <c r="M2149" s="83"/>
      <c r="N2149" s="83"/>
      <c r="O2149" s="83"/>
      <c r="P2149" s="83"/>
      <c r="Q2149" s="83"/>
      <c r="R2149" s="83"/>
    </row>
    <row r="2150" spans="1:18" x14ac:dyDescent="0.2">
      <c r="A2150" s="104"/>
      <c r="B2150" s="105">
        <f t="shared" si="35"/>
        <v>126</v>
      </c>
      <c r="C2150" s="120" t="s">
        <v>2162</v>
      </c>
      <c r="D2150" s="106" t="str">
        <f>VLOOKUP(C2150,[9]Resumen!$C$1:$J$65536,8,0)</f>
        <v>1 Poste autosoportable de acero (21/5450) de suspensión (25°) Tipo SU21-21</v>
      </c>
      <c r="E2150" s="108" t="s">
        <v>44</v>
      </c>
      <c r="F2150" s="109">
        <f t="shared" si="34"/>
        <v>0</v>
      </c>
      <c r="G2150" s="110">
        <f>VLOOKUP(C2150,'[10]Estructuras de Acero y Concreto'!$C$1:$L$65536,7,0)</f>
        <v>11787.604763616977</v>
      </c>
      <c r="J2150" s="113">
        <f>VLOOKUP(C2150,'[10]Estructuras de Acero y Concreto'!$C$1:$L$65536,10,0)</f>
        <v>4309</v>
      </c>
      <c r="M2150" s="83"/>
      <c r="N2150" s="83"/>
      <c r="O2150" s="83"/>
      <c r="P2150" s="83"/>
      <c r="Q2150" s="83"/>
      <c r="R2150" s="83"/>
    </row>
    <row r="2151" spans="1:18" x14ac:dyDescent="0.2">
      <c r="A2151" s="104"/>
      <c r="B2151" s="105">
        <f t="shared" si="35"/>
        <v>127</v>
      </c>
      <c r="C2151" s="120" t="s">
        <v>2163</v>
      </c>
      <c r="D2151" s="106" t="str">
        <f>VLOOKUP(C2151,[9]Resumen!$C$1:$J$65536,8,0)</f>
        <v>2 Postes autosoportables de acero (21/5050) de ángulo medio (50°) Tipo AU2-21</v>
      </c>
      <c r="E2151" s="108" t="s">
        <v>44</v>
      </c>
      <c r="F2151" s="109">
        <f t="shared" si="34"/>
        <v>0</v>
      </c>
      <c r="G2151" s="110">
        <f>VLOOKUP(C2151,'[10]Estructuras de Acero y Concreto'!$C$1:$L$65536,7,0)</f>
        <v>22437.209160173232</v>
      </c>
      <c r="J2151" s="113">
        <f>VLOOKUP(C2151,'[10]Estructuras de Acero y Concreto'!$C$1:$L$65536,10,0)</f>
        <v>8202</v>
      </c>
      <c r="M2151" s="83"/>
      <c r="N2151" s="83"/>
      <c r="O2151" s="83"/>
      <c r="P2151" s="83"/>
      <c r="Q2151" s="83"/>
      <c r="R2151" s="83"/>
    </row>
    <row r="2152" spans="1:18" x14ac:dyDescent="0.2">
      <c r="A2152" s="104"/>
      <c r="B2152" s="105">
        <f t="shared" si="35"/>
        <v>128</v>
      </c>
      <c r="C2152" s="120" t="s">
        <v>2164</v>
      </c>
      <c r="D2152" s="106" t="str">
        <f>VLOOKUP(C2152,[9]Resumen!$C$1:$J$65536,8,0)</f>
        <v>2 Postes autosoportables de acero (19/8300) de ángulo mayor y terminal (90°) Tipo ATU2-19</v>
      </c>
      <c r="E2152" s="108" t="s">
        <v>44</v>
      </c>
      <c r="F2152" s="109">
        <f t="shared" si="34"/>
        <v>0</v>
      </c>
      <c r="G2152" s="110">
        <f>VLOOKUP(C2152,'[10]Estructuras de Acero y Concreto'!$C$1:$L$65536,7,0)</f>
        <v>28012.316727648606</v>
      </c>
      <c r="J2152" s="113">
        <f>VLOOKUP(C2152,'[10]Estructuras de Acero y Concreto'!$C$1:$L$65536,10,0)</f>
        <v>10240</v>
      </c>
      <c r="M2152" s="83"/>
      <c r="N2152" s="83"/>
      <c r="O2152" s="83"/>
      <c r="P2152" s="83"/>
      <c r="Q2152" s="83"/>
      <c r="R2152" s="83"/>
    </row>
    <row r="2153" spans="1:18" x14ac:dyDescent="0.2">
      <c r="A2153" s="104"/>
      <c r="B2153" s="105">
        <f t="shared" si="35"/>
        <v>129</v>
      </c>
      <c r="C2153" s="120" t="s">
        <v>2165</v>
      </c>
      <c r="D2153" s="106" t="str">
        <f>VLOOKUP(C2153,[9]Resumen!$C$1:$J$65536,8,0)</f>
        <v>1 Poste de concreto (25/700) de suspensión (2°) Tipo SU1-25</v>
      </c>
      <c r="E2153" s="108" t="s">
        <v>44</v>
      </c>
      <c r="F2153" s="109">
        <f t="shared" ref="F2153:F2216" si="36">IF(MID(C2153,1,2)="EA",0,1)</f>
        <v>1</v>
      </c>
      <c r="G2153" s="110">
        <f>VLOOKUP(C2153,'[10]Estructuras de Acero y Concreto'!$C$1:$L$65536,7,0)</f>
        <v>3859.8021077986095</v>
      </c>
      <c r="J2153" s="113">
        <f>VLOOKUP(C2153,'[10]Estructuras de Acero y Concreto'!$C$1:$L$65536,10,0)</f>
        <v>5975</v>
      </c>
      <c r="M2153" s="83"/>
      <c r="N2153" s="83"/>
      <c r="O2153" s="83"/>
      <c r="P2153" s="83"/>
      <c r="Q2153" s="83"/>
      <c r="R2153" s="83"/>
    </row>
    <row r="2154" spans="1:18" x14ac:dyDescent="0.2">
      <c r="A2154" s="104"/>
      <c r="B2154" s="105">
        <f t="shared" si="35"/>
        <v>130</v>
      </c>
      <c r="C2154" s="120" t="s">
        <v>2166</v>
      </c>
      <c r="D2154" s="106" t="str">
        <f>VLOOKUP(C2154,[9]Resumen!$C$1:$J$65536,8,0)</f>
        <v>1 Poste autosoportable de acero (25/2350) de suspensión (25°) Tipo SU11-25</v>
      </c>
      <c r="E2154" s="108" t="s">
        <v>44</v>
      </c>
      <c r="F2154" s="109">
        <f t="shared" si="36"/>
        <v>0</v>
      </c>
      <c r="G2154" s="110">
        <f>VLOOKUP(C2154,'[10]Estructuras de Acero y Concreto'!$C$1:$L$65536,7,0)</f>
        <v>8132.8728155565732</v>
      </c>
      <c r="J2154" s="113">
        <f>VLOOKUP(C2154,'[10]Estructuras de Acero y Concreto'!$C$1:$L$65536,10,0)</f>
        <v>2973</v>
      </c>
      <c r="M2154" s="83"/>
      <c r="N2154" s="83"/>
      <c r="O2154" s="83"/>
      <c r="P2154" s="83"/>
      <c r="Q2154" s="83"/>
      <c r="R2154" s="83"/>
    </row>
    <row r="2155" spans="1:18" x14ac:dyDescent="0.2">
      <c r="A2155" s="104"/>
      <c r="B2155" s="105">
        <f t="shared" ref="B2155:B2218" si="37">1+B2154</f>
        <v>131</v>
      </c>
      <c r="C2155" s="120" t="s">
        <v>2167</v>
      </c>
      <c r="D2155" s="106" t="str">
        <f>VLOOKUP(C2155,[9]Resumen!$C$1:$J$65536,8,0)</f>
        <v>1 Poste autosoportable de acero (25/3900) de ángulo medio (50°) Tipo AU1-25</v>
      </c>
      <c r="E2155" s="108" t="s">
        <v>44</v>
      </c>
      <c r="F2155" s="109">
        <f t="shared" si="36"/>
        <v>0</v>
      </c>
      <c r="G2155" s="110">
        <f>VLOOKUP(C2155,'[10]Estructuras de Acero y Concreto'!$C$1:$L$65536,7,0)</f>
        <v>11303.407492055083</v>
      </c>
      <c r="J2155" s="113">
        <f>VLOOKUP(C2155,'[10]Estructuras de Acero y Concreto'!$C$1:$L$65536,10,0)</f>
        <v>4132</v>
      </c>
      <c r="M2155" s="83"/>
      <c r="N2155" s="83"/>
      <c r="O2155" s="83"/>
      <c r="P2155" s="83"/>
      <c r="Q2155" s="83"/>
      <c r="R2155" s="83"/>
    </row>
    <row r="2156" spans="1:18" x14ac:dyDescent="0.2">
      <c r="A2156" s="104"/>
      <c r="B2156" s="105">
        <f t="shared" si="37"/>
        <v>132</v>
      </c>
      <c r="C2156" s="120" t="s">
        <v>2168</v>
      </c>
      <c r="D2156" s="106" t="str">
        <f>VLOOKUP(C2156,[9]Resumen!$C$1:$J$65536,8,0)</f>
        <v>1 Poste autosoportable de acero (25/6100) de ángulo mayor y terminal (90°) Tipo ATU1-25</v>
      </c>
      <c r="E2156" s="108" t="s">
        <v>44</v>
      </c>
      <c r="F2156" s="109">
        <f t="shared" si="36"/>
        <v>0</v>
      </c>
      <c r="G2156" s="110">
        <f>VLOOKUP(C2156,'[10]Estructuras de Acero y Concreto'!$C$1:$L$65536,7,0)</f>
        <v>15119.538530636119</v>
      </c>
      <c r="J2156" s="113">
        <f>VLOOKUP(C2156,'[10]Estructuras de Acero y Concreto'!$C$1:$L$65536,10,0)</f>
        <v>5527</v>
      </c>
      <c r="M2156" s="83"/>
      <c r="N2156" s="83"/>
      <c r="O2156" s="83"/>
      <c r="P2156" s="83"/>
      <c r="Q2156" s="83"/>
      <c r="R2156" s="83"/>
    </row>
    <row r="2157" spans="1:18" x14ac:dyDescent="0.2">
      <c r="A2157" s="104"/>
      <c r="B2157" s="105">
        <f t="shared" si="37"/>
        <v>133</v>
      </c>
      <c r="C2157" s="120" t="s">
        <v>2169</v>
      </c>
      <c r="D2157" s="106" t="str">
        <f>VLOOKUP(C2157,[9]Resumen!$C$1:$J$65536,8,0)</f>
        <v>1 Poste de concreto (25/800) de suspensión (2°) Tipo SU1-25</v>
      </c>
      <c r="E2157" s="108" t="s">
        <v>44</v>
      </c>
      <c r="F2157" s="109">
        <f t="shared" si="36"/>
        <v>1</v>
      </c>
      <c r="G2157" s="110">
        <f>VLOOKUP(C2157,'[10]Estructuras de Acero y Concreto'!$C$1:$L$65536,7,0)</f>
        <v>4029.9577631683051</v>
      </c>
      <c r="J2157" s="113">
        <f>VLOOKUP(C2157,'[10]Estructuras de Acero y Concreto'!$C$1:$L$65536,10,0)</f>
        <v>6142</v>
      </c>
      <c r="M2157" s="83"/>
      <c r="N2157" s="83"/>
      <c r="O2157" s="83"/>
      <c r="P2157" s="83"/>
      <c r="Q2157" s="83"/>
      <c r="R2157" s="83"/>
    </row>
    <row r="2158" spans="1:18" x14ac:dyDescent="0.2">
      <c r="A2158" s="104"/>
      <c r="B2158" s="105">
        <f t="shared" si="37"/>
        <v>134</v>
      </c>
      <c r="C2158" s="120" t="s">
        <v>2170</v>
      </c>
      <c r="D2158" s="106" t="str">
        <f>VLOOKUP(C2158,[9]Resumen!$C$1:$J$65536,8,0)</f>
        <v>1 Poste autosoportable de acero (25/2650) de suspensión (25°) Tipo SU11-25</v>
      </c>
      <c r="E2158" s="108" t="s">
        <v>44</v>
      </c>
      <c r="F2158" s="109">
        <f t="shared" si="36"/>
        <v>0</v>
      </c>
      <c r="G2158" s="110">
        <f>VLOOKUP(C2158,'[10]Estructuras de Acero y Concreto'!$C$1:$L$65536,7,0)</f>
        <v>8794.882644471707</v>
      </c>
      <c r="J2158" s="113">
        <f>VLOOKUP(C2158,'[10]Estructuras de Acero y Concreto'!$C$1:$L$65536,10,0)</f>
        <v>3215</v>
      </c>
      <c r="M2158" s="83"/>
      <c r="N2158" s="83"/>
      <c r="O2158" s="83"/>
      <c r="P2158" s="83"/>
      <c r="Q2158" s="83"/>
      <c r="R2158" s="83"/>
    </row>
    <row r="2159" spans="1:18" x14ac:dyDescent="0.2">
      <c r="A2159" s="104"/>
      <c r="B2159" s="105">
        <f t="shared" si="37"/>
        <v>135</v>
      </c>
      <c r="C2159" s="120" t="s">
        <v>2171</v>
      </c>
      <c r="D2159" s="106" t="str">
        <f>VLOOKUP(C2159,[9]Resumen!$C$1:$J$65536,8,0)</f>
        <v>1 Poste autosoportable de acero (25/4400) de ángulo medio (50°) Tipo AU1-25</v>
      </c>
      <c r="E2159" s="108" t="s">
        <v>44</v>
      </c>
      <c r="F2159" s="109">
        <f t="shared" si="36"/>
        <v>0</v>
      </c>
      <c r="G2159" s="110">
        <f>VLOOKUP(C2159,'[10]Estructuras de Acero y Concreto'!$C$1:$L$65536,7,0)</f>
        <v>12225.297212486486</v>
      </c>
      <c r="J2159" s="113">
        <f>VLOOKUP(C2159,'[10]Estructuras de Acero y Concreto'!$C$1:$L$65536,10,0)</f>
        <v>4469</v>
      </c>
      <c r="M2159" s="83"/>
      <c r="N2159" s="83"/>
      <c r="O2159" s="83"/>
      <c r="P2159" s="83"/>
      <c r="Q2159" s="83"/>
      <c r="R2159" s="83"/>
    </row>
    <row r="2160" spans="1:18" x14ac:dyDescent="0.2">
      <c r="A2160" s="104"/>
      <c r="B2160" s="105">
        <f t="shared" si="37"/>
        <v>136</v>
      </c>
      <c r="C2160" s="120" t="s">
        <v>2172</v>
      </c>
      <c r="D2160" s="106" t="str">
        <f>VLOOKUP(C2160,[9]Resumen!$C$1:$J$65536,8,0)</f>
        <v>1 Poste autosoportable de acero (25/7000) de ángulo mayor y terminal (90°) Tipo ATU1-25</v>
      </c>
      <c r="E2160" s="108" t="s">
        <v>44</v>
      </c>
      <c r="F2160" s="109">
        <f t="shared" si="36"/>
        <v>0</v>
      </c>
      <c r="G2160" s="110">
        <f>VLOOKUP(C2160,'[10]Estructuras de Acero y Concreto'!$C$1:$L$65536,7,0)</f>
        <v>16533.83225604572</v>
      </c>
      <c r="J2160" s="113">
        <f>VLOOKUP(C2160,'[10]Estructuras de Acero y Concreto'!$C$1:$L$65536,10,0)</f>
        <v>6044</v>
      </c>
      <c r="M2160" s="83"/>
      <c r="N2160" s="83"/>
      <c r="O2160" s="83"/>
      <c r="P2160" s="83"/>
      <c r="Q2160" s="83"/>
      <c r="R2160" s="83"/>
    </row>
    <row r="2161" spans="1:18" x14ac:dyDescent="0.2">
      <c r="A2161" s="104"/>
      <c r="B2161" s="105">
        <f t="shared" si="37"/>
        <v>137</v>
      </c>
      <c r="C2161" s="120" t="s">
        <v>2173</v>
      </c>
      <c r="D2161" s="106" t="str">
        <f>VLOOKUP(C2161,[9]Resumen!$C$1:$J$65536,8,0)</f>
        <v>1 Poste de concreto (25/900) de suspensión (2°) Tipo SU1-25</v>
      </c>
      <c r="E2161" s="108" t="s">
        <v>44</v>
      </c>
      <c r="F2161" s="109">
        <f t="shared" si="36"/>
        <v>1</v>
      </c>
      <c r="G2161" s="110">
        <f>VLOOKUP(C2161,'[10]Estructuras de Acero y Concreto'!$C$1:$L$65536,7,0)</f>
        <v>4151.2064038209628</v>
      </c>
      <c r="J2161" s="113">
        <f>VLOOKUP(C2161,'[10]Estructuras de Acero y Concreto'!$C$1:$L$65536,10,0)</f>
        <v>6261</v>
      </c>
      <c r="M2161" s="83"/>
      <c r="N2161" s="83"/>
      <c r="O2161" s="83"/>
      <c r="P2161" s="83"/>
      <c r="Q2161" s="83"/>
      <c r="R2161" s="83"/>
    </row>
    <row r="2162" spans="1:18" x14ac:dyDescent="0.2">
      <c r="A2162" s="104"/>
      <c r="B2162" s="105">
        <f t="shared" si="37"/>
        <v>138</v>
      </c>
      <c r="C2162" s="120" t="s">
        <v>2174</v>
      </c>
      <c r="D2162" s="106" t="str">
        <f>VLOOKUP(C2162,[9]Resumen!$C$1:$J$65536,8,0)</f>
        <v>1 Poste autosoportable de acero (25/3200) de suspensión (25°) Tipo SU11-25</v>
      </c>
      <c r="E2162" s="108" t="s">
        <v>44</v>
      </c>
      <c r="F2162" s="109">
        <f t="shared" si="36"/>
        <v>0</v>
      </c>
      <c r="G2162" s="110">
        <f>VLOOKUP(C2162,'[10]Estructuras de Acero y Concreto'!$C$1:$L$65536,7,0)</f>
        <v>9941.0897449487347</v>
      </c>
      <c r="J2162" s="113">
        <f>VLOOKUP(C2162,'[10]Estructuras de Acero y Concreto'!$C$1:$L$65536,10,0)</f>
        <v>3634</v>
      </c>
      <c r="M2162" s="83"/>
      <c r="N2162" s="83"/>
      <c r="O2162" s="83"/>
      <c r="P2162" s="83"/>
      <c r="Q2162" s="83"/>
      <c r="R2162" s="83"/>
    </row>
    <row r="2163" spans="1:18" x14ac:dyDescent="0.2">
      <c r="A2163" s="104"/>
      <c r="B2163" s="105">
        <f t="shared" si="37"/>
        <v>139</v>
      </c>
      <c r="C2163" s="120" t="s">
        <v>2175</v>
      </c>
      <c r="D2163" s="106" t="str">
        <f>VLOOKUP(C2163,[9]Resumen!$C$1:$J$65536,8,0)</f>
        <v>1 Poste autosoportable de acero (25/5350) de ángulo medio (50°) Tipo AU1-25</v>
      </c>
      <c r="E2163" s="108" t="s">
        <v>44</v>
      </c>
      <c r="F2163" s="109">
        <f t="shared" si="36"/>
        <v>0</v>
      </c>
      <c r="G2163" s="110">
        <f>VLOOKUP(C2163,'[10]Estructuras de Acero y Concreto'!$C$1:$L$65536,7,0)</f>
        <v>13883.057362579753</v>
      </c>
      <c r="J2163" s="113">
        <f>VLOOKUP(C2163,'[10]Estructuras de Acero y Concreto'!$C$1:$L$65536,10,0)</f>
        <v>5075</v>
      </c>
      <c r="M2163" s="83"/>
      <c r="N2163" s="83"/>
      <c r="O2163" s="83"/>
      <c r="P2163" s="83"/>
      <c r="Q2163" s="83"/>
      <c r="R2163" s="83"/>
    </row>
    <row r="2164" spans="1:18" x14ac:dyDescent="0.2">
      <c r="A2164" s="104"/>
      <c r="B2164" s="105">
        <f t="shared" si="37"/>
        <v>140</v>
      </c>
      <c r="C2164" s="120" t="s">
        <v>2176</v>
      </c>
      <c r="D2164" s="106" t="str">
        <f>VLOOKUP(C2164,[9]Resumen!$C$1:$J$65536,8,0)</f>
        <v>1 Poste autosoportable de acero (25/8500) de ángulo mayor y terminal (90°) Tipo ATU1-25</v>
      </c>
      <c r="E2164" s="108" t="s">
        <v>44</v>
      </c>
      <c r="F2164" s="109">
        <f t="shared" si="36"/>
        <v>0</v>
      </c>
      <c r="G2164" s="110">
        <f>VLOOKUP(C2164,'[10]Estructuras de Acero y Concreto'!$C$1:$L$65536,7,0)</f>
        <v>18757.857011863918</v>
      </c>
      <c r="J2164" s="113">
        <f>VLOOKUP(C2164,'[10]Estructuras de Acero y Concreto'!$C$1:$L$65536,10,0)</f>
        <v>6857</v>
      </c>
      <c r="M2164" s="83"/>
      <c r="N2164" s="83"/>
      <c r="O2164" s="83"/>
      <c r="P2164" s="83"/>
      <c r="Q2164" s="83"/>
      <c r="R2164" s="83"/>
    </row>
    <row r="2165" spans="1:18" x14ac:dyDescent="0.2">
      <c r="A2165" s="104"/>
      <c r="B2165" s="105">
        <f t="shared" si="37"/>
        <v>141</v>
      </c>
      <c r="C2165" s="120" t="s">
        <v>2177</v>
      </c>
      <c r="D2165" s="106" t="str">
        <f>VLOOKUP(C2165,[9]Resumen!$C$1:$J$65536,8,0)</f>
        <v>1 Poste autosoportable de acero (25/1100) de suspensión (2°) Tipo SU2-25</v>
      </c>
      <c r="E2165" s="108" t="s">
        <v>44</v>
      </c>
      <c r="F2165" s="109">
        <f t="shared" si="36"/>
        <v>0</v>
      </c>
      <c r="G2165" s="110">
        <f>VLOOKUP(C2165,'[10]Estructuras de Acero y Concreto'!$C$1:$L$65536,7,0)</f>
        <v>4965.0737168634987</v>
      </c>
      <c r="J2165" s="113">
        <f>VLOOKUP(C2165,'[10]Estructuras de Acero y Concreto'!$C$1:$L$65536,10,0)</f>
        <v>1815</v>
      </c>
      <c r="M2165" s="83"/>
      <c r="N2165" s="83"/>
      <c r="O2165" s="83"/>
      <c r="P2165" s="83"/>
      <c r="Q2165" s="83"/>
      <c r="R2165" s="83"/>
    </row>
    <row r="2166" spans="1:18" x14ac:dyDescent="0.2">
      <c r="A2166" s="104"/>
      <c r="B2166" s="105">
        <f t="shared" si="37"/>
        <v>142</v>
      </c>
      <c r="C2166" s="120" t="s">
        <v>2178</v>
      </c>
      <c r="D2166" s="106" t="str">
        <f>VLOOKUP(C2166,[9]Resumen!$C$1:$J$65536,8,0)</f>
        <v>1 Poste autosoportable de acero (25/3850) de suspensión (25°) Tipo SU21-25</v>
      </c>
      <c r="E2166" s="108" t="s">
        <v>44</v>
      </c>
      <c r="F2166" s="109">
        <f t="shared" si="36"/>
        <v>0</v>
      </c>
      <c r="G2166" s="110">
        <f>VLOOKUP(C2166,'[10]Estructuras de Acero y Concreto'!$C$1:$L$65536,7,0)</f>
        <v>11210.397846670312</v>
      </c>
      <c r="J2166" s="113">
        <f>VLOOKUP(C2166,'[10]Estructuras de Acero y Concreto'!$C$1:$L$65536,10,0)</f>
        <v>4098</v>
      </c>
      <c r="M2166" s="83"/>
      <c r="N2166" s="83"/>
      <c r="O2166" s="83"/>
      <c r="P2166" s="83"/>
      <c r="Q2166" s="83"/>
      <c r="R2166" s="83"/>
    </row>
    <row r="2167" spans="1:18" x14ac:dyDescent="0.2">
      <c r="A2167" s="104"/>
      <c r="B2167" s="105">
        <f t="shared" si="37"/>
        <v>143</v>
      </c>
      <c r="C2167" s="120" t="s">
        <v>2179</v>
      </c>
      <c r="D2167" s="106" t="str">
        <f>VLOOKUP(C2167,[9]Resumen!$C$1:$J$65536,8,0)</f>
        <v>2 Postes autosoportables de acero (25/3900) de ángulo medio (50°) Tipo AU2-25</v>
      </c>
      <c r="E2167" s="108" t="s">
        <v>44</v>
      </c>
      <c r="F2167" s="109">
        <f t="shared" si="36"/>
        <v>0</v>
      </c>
      <c r="G2167" s="110">
        <f>VLOOKUP(C2167,'[10]Estructuras de Acero y Concreto'!$C$1:$L$65536,7,0)</f>
        <v>22606.814984110166</v>
      </c>
      <c r="J2167" s="113">
        <f>VLOOKUP(C2167,'[10]Estructuras de Acero y Concreto'!$C$1:$L$65536,10,0)</f>
        <v>8264</v>
      </c>
      <c r="M2167" s="83"/>
      <c r="N2167" s="83"/>
      <c r="O2167" s="83"/>
      <c r="P2167" s="83"/>
      <c r="Q2167" s="83"/>
      <c r="R2167" s="83"/>
    </row>
    <row r="2168" spans="1:18" x14ac:dyDescent="0.2">
      <c r="A2168" s="104"/>
      <c r="B2168" s="105">
        <f t="shared" si="37"/>
        <v>144</v>
      </c>
      <c r="C2168" s="120" t="s">
        <v>2180</v>
      </c>
      <c r="D2168" s="106" t="str">
        <f>VLOOKUP(C2168,[9]Resumen!$C$1:$J$65536,8,0)</f>
        <v>2 Postes autosoportables de acero (25/6100) de ángulo mayor y terminal (90°) Tipo ATU2-25</v>
      </c>
      <c r="E2168" s="108" t="s">
        <v>44</v>
      </c>
      <c r="F2168" s="109">
        <f t="shared" si="36"/>
        <v>0</v>
      </c>
      <c r="G2168" s="110">
        <f>VLOOKUP(C2168,'[10]Estructuras de Acero y Concreto'!$C$1:$L$65536,7,0)</f>
        <v>30239.077061272237</v>
      </c>
      <c r="J2168" s="113">
        <f>VLOOKUP(C2168,'[10]Estructuras de Acero y Concreto'!$C$1:$L$65536,10,0)</f>
        <v>11054</v>
      </c>
      <c r="M2168" s="83"/>
      <c r="N2168" s="83"/>
      <c r="O2168" s="83"/>
      <c r="P2168" s="83"/>
      <c r="Q2168" s="83"/>
      <c r="R2168" s="83"/>
    </row>
    <row r="2169" spans="1:18" x14ac:dyDescent="0.2">
      <c r="A2169" s="104"/>
      <c r="B2169" s="105">
        <f t="shared" si="37"/>
        <v>145</v>
      </c>
      <c r="C2169" s="120" t="s">
        <v>2181</v>
      </c>
      <c r="D2169" s="106" t="str">
        <f>VLOOKUP(C2169,[9]Resumen!$C$1:$J$65536,8,0)</f>
        <v>1 Poste autosoportable de acero (25/1200) de suspensión (2°) Tipo SU2-25</v>
      </c>
      <c r="E2169" s="108" t="s">
        <v>44</v>
      </c>
      <c r="F2169" s="109">
        <f t="shared" si="36"/>
        <v>0</v>
      </c>
      <c r="G2169" s="110">
        <f>VLOOKUP(C2169,'[10]Estructuras de Acero y Concreto'!$C$1:$L$65536,7,0)</f>
        <v>5255.0449642395479</v>
      </c>
      <c r="J2169" s="113">
        <f>VLOOKUP(C2169,'[10]Estructuras de Acero y Concreto'!$C$1:$L$65536,10,0)</f>
        <v>1921</v>
      </c>
      <c r="M2169" s="83"/>
      <c r="N2169" s="83"/>
      <c r="O2169" s="83"/>
      <c r="P2169" s="83"/>
      <c r="Q2169" s="83"/>
      <c r="R2169" s="83"/>
    </row>
    <row r="2170" spans="1:18" x14ac:dyDescent="0.2">
      <c r="A2170" s="104"/>
      <c r="B2170" s="105">
        <f t="shared" si="37"/>
        <v>146</v>
      </c>
      <c r="C2170" s="120" t="s">
        <v>2182</v>
      </c>
      <c r="D2170" s="106" t="str">
        <f>VLOOKUP(C2170,[9]Resumen!$C$1:$J$65536,8,0)</f>
        <v>1 Poste autosoportable de acero (25/4450) de suspensión (25°) Tipo SU21-25</v>
      </c>
      <c r="E2170" s="108" t="s">
        <v>44</v>
      </c>
      <c r="F2170" s="109">
        <f t="shared" si="36"/>
        <v>0</v>
      </c>
      <c r="G2170" s="110">
        <f>VLOOKUP(C2170,'[10]Estructuras de Acero y Concreto'!$C$1:$L$65536,7,0)</f>
        <v>12315.571280065822</v>
      </c>
      <c r="J2170" s="113">
        <f>VLOOKUP(C2170,'[10]Estructuras de Acero y Concreto'!$C$1:$L$65536,10,0)</f>
        <v>4502</v>
      </c>
      <c r="M2170" s="83"/>
      <c r="N2170" s="83"/>
      <c r="O2170" s="83"/>
      <c r="P2170" s="83"/>
      <c r="Q2170" s="83"/>
      <c r="R2170" s="83"/>
    </row>
    <row r="2171" spans="1:18" x14ac:dyDescent="0.2">
      <c r="A2171" s="104"/>
      <c r="B2171" s="105">
        <f t="shared" si="37"/>
        <v>147</v>
      </c>
      <c r="C2171" s="120" t="s">
        <v>2183</v>
      </c>
      <c r="D2171" s="106" t="str">
        <f>VLOOKUP(C2171,[9]Resumen!$C$1:$J$65536,8,0)</f>
        <v>2 Postes autosoportables de acero (25/4400) de ángulo medio (50°) Tipo AU2-25</v>
      </c>
      <c r="E2171" s="108" t="s">
        <v>44</v>
      </c>
      <c r="F2171" s="109">
        <f t="shared" si="36"/>
        <v>0</v>
      </c>
      <c r="G2171" s="110">
        <f>VLOOKUP(C2171,'[10]Estructuras de Acero y Concreto'!$C$1:$L$65536,7,0)</f>
        <v>24450.594424972973</v>
      </c>
      <c r="J2171" s="113">
        <f>VLOOKUP(C2171,'[10]Estructuras de Acero y Concreto'!$C$1:$L$65536,10,0)</f>
        <v>8938</v>
      </c>
      <c r="M2171" s="83"/>
      <c r="N2171" s="83"/>
      <c r="O2171" s="83"/>
      <c r="P2171" s="83"/>
      <c r="Q2171" s="83"/>
      <c r="R2171" s="83"/>
    </row>
    <row r="2172" spans="1:18" x14ac:dyDescent="0.2">
      <c r="A2172" s="104"/>
      <c r="B2172" s="105">
        <f t="shared" si="37"/>
        <v>148</v>
      </c>
      <c r="C2172" s="120" t="s">
        <v>2184</v>
      </c>
      <c r="D2172" s="106" t="str">
        <f>VLOOKUP(C2172,[9]Resumen!$C$1:$J$65536,8,0)</f>
        <v>2 Postes autosoportables de acero (25/7000) de ángulo mayor y terminal (90°) Tipo ATU2-25</v>
      </c>
      <c r="E2172" s="108" t="s">
        <v>44</v>
      </c>
      <c r="F2172" s="109">
        <f t="shared" si="36"/>
        <v>0</v>
      </c>
      <c r="G2172" s="110">
        <f>VLOOKUP(C2172,'[10]Estructuras de Acero y Concreto'!$C$1:$L$65536,7,0)</f>
        <v>33067.66451209144</v>
      </c>
      <c r="J2172" s="113">
        <f>VLOOKUP(C2172,'[10]Estructuras de Acero y Concreto'!$C$1:$L$65536,10,0)</f>
        <v>12088</v>
      </c>
      <c r="M2172" s="83"/>
      <c r="N2172" s="83"/>
      <c r="O2172" s="83"/>
      <c r="P2172" s="83"/>
      <c r="Q2172" s="83"/>
      <c r="R2172" s="83"/>
    </row>
    <row r="2173" spans="1:18" x14ac:dyDescent="0.2">
      <c r="A2173" s="104"/>
      <c r="B2173" s="105">
        <f t="shared" si="37"/>
        <v>149</v>
      </c>
      <c r="C2173" s="120" t="s">
        <v>2185</v>
      </c>
      <c r="D2173" s="106" t="str">
        <f>VLOOKUP(C2173,[9]Resumen!$C$1:$J$65536,8,0)</f>
        <v>1 Poste autosoportable de acero (25/1400) de suspensión (2°) Tipo SU2-25</v>
      </c>
      <c r="E2173" s="108" t="s">
        <v>44</v>
      </c>
      <c r="F2173" s="109">
        <f t="shared" si="36"/>
        <v>0</v>
      </c>
      <c r="G2173" s="110">
        <f>VLOOKUP(C2173,'[10]Estructuras de Acero y Concreto'!$C$1:$L$65536,7,0)</f>
        <v>5807.6316809373038</v>
      </c>
      <c r="J2173" s="113">
        <f>VLOOKUP(C2173,'[10]Estructuras de Acero y Concreto'!$C$1:$L$65536,10,0)</f>
        <v>2123</v>
      </c>
      <c r="M2173" s="83"/>
      <c r="N2173" s="83"/>
      <c r="O2173" s="83"/>
      <c r="P2173" s="83"/>
      <c r="Q2173" s="83"/>
      <c r="R2173" s="83"/>
    </row>
    <row r="2174" spans="1:18" x14ac:dyDescent="0.2">
      <c r="A2174" s="104"/>
      <c r="B2174" s="105">
        <f t="shared" si="37"/>
        <v>150</v>
      </c>
      <c r="C2174" s="120" t="s">
        <v>2186</v>
      </c>
      <c r="D2174" s="106" t="str">
        <f>VLOOKUP(C2174,[9]Resumen!$C$1:$J$65536,8,0)</f>
        <v>1 Poste autosoportable de acero (25/5450) de suspensión (25°) Tipo SU21-25</v>
      </c>
      <c r="E2174" s="108" t="s">
        <v>44</v>
      </c>
      <c r="F2174" s="109">
        <f t="shared" si="36"/>
        <v>0</v>
      </c>
      <c r="G2174" s="110">
        <f>VLOOKUP(C2174,'[10]Estructuras de Acero y Concreto'!$C$1:$L$65536,7,0)</f>
        <v>14049.927608711254</v>
      </c>
      <c r="J2174" s="113">
        <f>VLOOKUP(C2174,'[10]Estructuras de Acero y Concreto'!$C$1:$L$65536,10,0)</f>
        <v>5136</v>
      </c>
      <c r="M2174" s="83"/>
      <c r="N2174" s="83"/>
      <c r="O2174" s="83"/>
      <c r="P2174" s="83"/>
      <c r="Q2174" s="83"/>
      <c r="R2174" s="83"/>
    </row>
    <row r="2175" spans="1:18" x14ac:dyDescent="0.2">
      <c r="A2175" s="104"/>
      <c r="B2175" s="105">
        <f t="shared" si="37"/>
        <v>151</v>
      </c>
      <c r="C2175" s="120" t="s">
        <v>2187</v>
      </c>
      <c r="D2175" s="106" t="str">
        <f>VLOOKUP(C2175,[9]Resumen!$C$1:$J$65536,8,0)</f>
        <v>2 Postes autosoportables de acero (25/5350) de ángulo medio (50°) Tipo AU2-25</v>
      </c>
      <c r="E2175" s="108" t="s">
        <v>44</v>
      </c>
      <c r="F2175" s="109">
        <f t="shared" si="36"/>
        <v>0</v>
      </c>
      <c r="G2175" s="110">
        <f>VLOOKUP(C2175,'[10]Estructuras de Acero y Concreto'!$C$1:$L$65536,7,0)</f>
        <v>27766.114725159507</v>
      </c>
      <c r="J2175" s="113">
        <f>VLOOKUP(C2175,'[10]Estructuras de Acero y Concreto'!$C$1:$L$65536,10,0)</f>
        <v>10150</v>
      </c>
      <c r="M2175" s="83"/>
      <c r="N2175" s="83"/>
      <c r="O2175" s="83"/>
      <c r="P2175" s="83"/>
      <c r="Q2175" s="83"/>
      <c r="R2175" s="83"/>
    </row>
    <row r="2176" spans="1:18" x14ac:dyDescent="0.2">
      <c r="A2176" s="104"/>
      <c r="B2176" s="105">
        <f t="shared" si="37"/>
        <v>152</v>
      </c>
      <c r="C2176" s="120" t="s">
        <v>2188</v>
      </c>
      <c r="D2176" s="106" t="str">
        <f>VLOOKUP(C2176,[9]Resumen!$C$1:$J$65536,8,0)</f>
        <v>2 Postes autosoportables de acero (25/8500) de ángulo mayor y terminal (90°) Tipo ATU2-25</v>
      </c>
      <c r="E2176" s="108" t="s">
        <v>44</v>
      </c>
      <c r="F2176" s="109">
        <f t="shared" si="36"/>
        <v>0</v>
      </c>
      <c r="G2176" s="110">
        <f>VLOOKUP(C2176,'[10]Estructuras de Acero y Concreto'!$C$1:$L$65536,7,0)</f>
        <v>37515.714023727836</v>
      </c>
      <c r="J2176" s="113">
        <f>VLOOKUP(C2176,'[10]Estructuras de Acero y Concreto'!$C$1:$L$65536,10,0)</f>
        <v>13714</v>
      </c>
      <c r="M2176" s="83"/>
      <c r="N2176" s="83"/>
      <c r="O2176" s="83"/>
      <c r="P2176" s="83"/>
      <c r="Q2176" s="83"/>
      <c r="R2176" s="83"/>
    </row>
    <row r="2177" spans="1:18" x14ac:dyDescent="0.2">
      <c r="A2177" s="104"/>
      <c r="B2177" s="105">
        <f t="shared" si="37"/>
        <v>153</v>
      </c>
      <c r="C2177" s="120" t="s">
        <v>2189</v>
      </c>
      <c r="D2177" s="106" t="str">
        <f>VLOOKUP(C2177,[9]Resumen!$C$1:$J$65536,8,0)</f>
        <v>1 Poste de concreto (25/600) de suspensión (2°) Tipo SU1-25</v>
      </c>
      <c r="E2177" s="108" t="s">
        <v>44</v>
      </c>
      <c r="F2177" s="109">
        <f t="shared" si="36"/>
        <v>1</v>
      </c>
      <c r="G2177" s="110">
        <f>VLOOKUP(C2177,'[10]Estructuras de Acero y Concreto'!$C$1:$L$65536,7,0)</f>
        <v>3891.3878881366968</v>
      </c>
      <c r="J2177" s="113">
        <f>VLOOKUP(C2177,'[10]Estructuras de Acero y Concreto'!$C$1:$L$65536,10,0)</f>
        <v>6006</v>
      </c>
      <c r="M2177" s="83"/>
      <c r="N2177" s="83"/>
      <c r="O2177" s="83"/>
      <c r="P2177" s="83"/>
      <c r="Q2177" s="83"/>
      <c r="R2177" s="83"/>
    </row>
    <row r="2178" spans="1:18" x14ac:dyDescent="0.2">
      <c r="A2178" s="104"/>
      <c r="B2178" s="105">
        <f t="shared" si="37"/>
        <v>154</v>
      </c>
      <c r="C2178" s="120" t="s">
        <v>2190</v>
      </c>
      <c r="D2178" s="106" t="str">
        <f>VLOOKUP(C2178,[9]Resumen!$C$1:$J$65536,8,0)</f>
        <v>1 Poste autosoportable de acero (25/2450) de suspensión (25°) Tipo SU11-25</v>
      </c>
      <c r="E2178" s="108" t="s">
        <v>44</v>
      </c>
      <c r="F2178" s="109">
        <f t="shared" si="36"/>
        <v>0</v>
      </c>
      <c r="G2178" s="110">
        <f>VLOOKUP(C2178,'[10]Estructuras de Acero y Concreto'!$C$1:$L$65536,7,0)</f>
        <v>8357.1901956021957</v>
      </c>
      <c r="J2178" s="113">
        <f>VLOOKUP(C2178,'[10]Estructuras de Acero y Concreto'!$C$1:$L$65536,10,0)</f>
        <v>3055</v>
      </c>
      <c r="M2178" s="83"/>
      <c r="N2178" s="83"/>
      <c r="O2178" s="83"/>
      <c r="P2178" s="83"/>
      <c r="Q2178" s="83"/>
      <c r="R2178" s="83"/>
    </row>
    <row r="2179" spans="1:18" x14ac:dyDescent="0.2">
      <c r="A2179" s="104"/>
      <c r="B2179" s="105">
        <f t="shared" si="37"/>
        <v>155</v>
      </c>
      <c r="C2179" s="120" t="s">
        <v>2191</v>
      </c>
      <c r="D2179" s="106" t="str">
        <f>VLOOKUP(C2179,[9]Resumen!$C$1:$J$65536,8,0)</f>
        <v>1 Poste autosoportable de acero (25/4200) de ángulo medio (50°) Tipo AU1-25</v>
      </c>
      <c r="E2179" s="108" t="s">
        <v>44</v>
      </c>
      <c r="F2179" s="109">
        <f t="shared" si="36"/>
        <v>0</v>
      </c>
      <c r="G2179" s="110">
        <f>VLOOKUP(C2179,'[10]Estructuras de Acero y Concreto'!$C$1:$L$65536,7,0)</f>
        <v>11861.465364363707</v>
      </c>
      <c r="J2179" s="113">
        <f>VLOOKUP(C2179,'[10]Estructuras de Acero y Concreto'!$C$1:$L$65536,10,0)</f>
        <v>4336</v>
      </c>
      <c r="M2179" s="83"/>
      <c r="N2179" s="83"/>
      <c r="O2179" s="83"/>
      <c r="P2179" s="83"/>
      <c r="Q2179" s="83"/>
      <c r="R2179" s="83"/>
    </row>
    <row r="2180" spans="1:18" x14ac:dyDescent="0.2">
      <c r="A2180" s="104"/>
      <c r="B2180" s="105">
        <f t="shared" si="37"/>
        <v>156</v>
      </c>
      <c r="C2180" s="120" t="s">
        <v>2192</v>
      </c>
      <c r="D2180" s="106" t="str">
        <f>VLOOKUP(C2180,[9]Resumen!$C$1:$J$65536,8,0)</f>
        <v>1 Poste autosoportable de acero (25/6750) de ángulo mayor y terminal (90°) Tipo ATU1-25</v>
      </c>
      <c r="E2180" s="108" t="s">
        <v>44</v>
      </c>
      <c r="F2180" s="109">
        <f t="shared" si="36"/>
        <v>0</v>
      </c>
      <c r="G2180" s="110">
        <f>VLOOKUP(C2180,'[10]Estructuras de Acero y Concreto'!$C$1:$L$65536,7,0)</f>
        <v>16148.115785479466</v>
      </c>
      <c r="J2180" s="113">
        <f>VLOOKUP(C2180,'[10]Estructuras de Acero y Concreto'!$C$1:$L$65536,10,0)</f>
        <v>5903</v>
      </c>
      <c r="M2180" s="83"/>
      <c r="N2180" s="83"/>
      <c r="O2180" s="83"/>
      <c r="P2180" s="83"/>
      <c r="Q2180" s="83"/>
      <c r="R2180" s="83"/>
    </row>
    <row r="2181" spans="1:18" x14ac:dyDescent="0.2">
      <c r="A2181" s="104"/>
      <c r="B2181" s="105">
        <f t="shared" si="37"/>
        <v>157</v>
      </c>
      <c r="C2181" s="120" t="s">
        <v>2193</v>
      </c>
      <c r="D2181" s="106" t="str">
        <f>VLOOKUP(C2181,[9]Resumen!$C$1:$J$65536,8,0)</f>
        <v>1 Poste de concreto (25/700) de suspensión (2°) Tipo SU1-25</v>
      </c>
      <c r="E2181" s="108" t="s">
        <v>44</v>
      </c>
      <c r="F2181" s="109">
        <f t="shared" si="36"/>
        <v>1</v>
      </c>
      <c r="G2181" s="110">
        <f>VLOOKUP(C2181,'[10]Estructuras de Acero y Concreto'!$C$1:$L$65536,7,0)</f>
        <v>3859.8021077986095</v>
      </c>
      <c r="J2181" s="113">
        <f>VLOOKUP(C2181,'[10]Estructuras de Acero y Concreto'!$C$1:$L$65536,10,0)</f>
        <v>5975</v>
      </c>
      <c r="M2181" s="83"/>
      <c r="N2181" s="83"/>
      <c r="O2181" s="83"/>
      <c r="P2181" s="83"/>
      <c r="Q2181" s="83"/>
      <c r="R2181" s="83"/>
    </row>
    <row r="2182" spans="1:18" x14ac:dyDescent="0.2">
      <c r="A2182" s="104"/>
      <c r="B2182" s="105">
        <f t="shared" si="37"/>
        <v>158</v>
      </c>
      <c r="C2182" s="120" t="s">
        <v>2194</v>
      </c>
      <c r="D2182" s="106" t="str">
        <f>VLOOKUP(C2182,[9]Resumen!$C$1:$J$65536,8,0)</f>
        <v>1 Poste autosoportable de acero (25/2800) de suspensión (25°) Tipo SU11-25</v>
      </c>
      <c r="E2182" s="108" t="s">
        <v>44</v>
      </c>
      <c r="F2182" s="109">
        <f t="shared" si="36"/>
        <v>0</v>
      </c>
      <c r="G2182" s="110">
        <f>VLOOKUP(C2182,'[10]Estructuras de Acero y Concreto'!$C$1:$L$65536,7,0)</f>
        <v>9114.9452477075356</v>
      </c>
      <c r="J2182" s="113">
        <f>VLOOKUP(C2182,'[10]Estructuras de Acero y Concreto'!$C$1:$L$65536,10,0)</f>
        <v>3332</v>
      </c>
      <c r="M2182" s="83"/>
      <c r="N2182" s="83"/>
      <c r="O2182" s="83"/>
      <c r="P2182" s="83"/>
      <c r="Q2182" s="83"/>
      <c r="R2182" s="83"/>
    </row>
    <row r="2183" spans="1:18" x14ac:dyDescent="0.2">
      <c r="A2183" s="104"/>
      <c r="B2183" s="105">
        <f t="shared" si="37"/>
        <v>159</v>
      </c>
      <c r="C2183" s="120" t="s">
        <v>2195</v>
      </c>
      <c r="D2183" s="106" t="str">
        <f>VLOOKUP(C2183,[9]Resumen!$C$1:$J$65536,8,0)</f>
        <v>1 Poste autosoportable de acero (25/4850) de ángulo medio (50°) Tipo AU1-25</v>
      </c>
      <c r="E2183" s="108" t="s">
        <v>44</v>
      </c>
      <c r="F2183" s="109">
        <f t="shared" si="36"/>
        <v>0</v>
      </c>
      <c r="G2183" s="110">
        <f>VLOOKUP(C2183,'[10]Estructuras de Acero y Concreto'!$C$1:$L$65536,7,0)</f>
        <v>13024.08593167334</v>
      </c>
      <c r="J2183" s="113">
        <f>VLOOKUP(C2183,'[10]Estructuras de Acero y Concreto'!$C$1:$L$65536,10,0)</f>
        <v>4761</v>
      </c>
      <c r="M2183" s="83"/>
      <c r="N2183" s="83"/>
      <c r="O2183" s="83"/>
      <c r="P2183" s="83"/>
      <c r="Q2183" s="83"/>
      <c r="R2183" s="83"/>
    </row>
    <row r="2184" spans="1:18" x14ac:dyDescent="0.2">
      <c r="A2184" s="104"/>
      <c r="B2184" s="105">
        <f t="shared" si="37"/>
        <v>160</v>
      </c>
      <c r="C2184" s="120" t="s">
        <v>2196</v>
      </c>
      <c r="D2184" s="106" t="str">
        <f>VLOOKUP(C2184,[9]Resumen!$C$1:$J$65536,8,0)</f>
        <v>1 Poste autosoportable de acero (25/7800) de ángulo mayor y terminal (90°) Tipo ATU1-25</v>
      </c>
      <c r="E2184" s="108" t="s">
        <v>44</v>
      </c>
      <c r="F2184" s="109">
        <f t="shared" si="36"/>
        <v>0</v>
      </c>
      <c r="G2184" s="110">
        <f>VLOOKUP(C2184,'[10]Estructuras de Acero y Concreto'!$C$1:$L$65536,7,0)</f>
        <v>17737.486490436873</v>
      </c>
      <c r="J2184" s="113">
        <f>VLOOKUP(C2184,'[10]Estructuras de Acero y Concreto'!$C$1:$L$65536,10,0)</f>
        <v>6484</v>
      </c>
      <c r="M2184" s="83"/>
      <c r="N2184" s="83"/>
      <c r="O2184" s="83"/>
      <c r="P2184" s="83"/>
      <c r="Q2184" s="83"/>
      <c r="R2184" s="83"/>
    </row>
    <row r="2185" spans="1:18" x14ac:dyDescent="0.2">
      <c r="A2185" s="104"/>
      <c r="B2185" s="105">
        <f t="shared" si="37"/>
        <v>161</v>
      </c>
      <c r="C2185" s="120" t="s">
        <v>2197</v>
      </c>
      <c r="D2185" s="106" t="str">
        <f>VLOOKUP(C2185,[9]Resumen!$C$1:$J$65536,8,0)</f>
        <v>1 Poste de concreto (25/800) de suspensión (2°) Tipo SU1-25</v>
      </c>
      <c r="E2185" s="108" t="s">
        <v>44</v>
      </c>
      <c r="F2185" s="109">
        <f t="shared" si="36"/>
        <v>1</v>
      </c>
      <c r="G2185" s="110">
        <f>VLOOKUP(C2185,'[10]Estructuras de Acero y Concreto'!$C$1:$L$65536,7,0)</f>
        <v>4029.9577631683051</v>
      </c>
      <c r="J2185" s="113">
        <f>VLOOKUP(C2185,'[10]Estructuras de Acero y Concreto'!$C$1:$L$65536,10,0)</f>
        <v>6142</v>
      </c>
      <c r="M2185" s="83"/>
      <c r="N2185" s="83"/>
      <c r="O2185" s="83"/>
      <c r="P2185" s="83"/>
      <c r="Q2185" s="83"/>
      <c r="R2185" s="83"/>
    </row>
    <row r="2186" spans="1:18" x14ac:dyDescent="0.2">
      <c r="A2186" s="104"/>
      <c r="B2186" s="105">
        <f t="shared" si="37"/>
        <v>162</v>
      </c>
      <c r="C2186" s="120" t="s">
        <v>2198</v>
      </c>
      <c r="D2186" s="106" t="str">
        <f>VLOOKUP(C2186,[9]Resumen!$C$1:$J$65536,8,0)</f>
        <v>1 Poste autosoportable de acero (25/3450) de suspensión (25°) Tipo SU11-25</v>
      </c>
      <c r="E2186" s="108" t="s">
        <v>44</v>
      </c>
      <c r="F2186" s="109">
        <f t="shared" si="36"/>
        <v>0</v>
      </c>
      <c r="G2186" s="110">
        <f>VLOOKUP(C2186,'[10]Estructuras de Acero y Concreto'!$C$1:$L$65536,7,0)</f>
        <v>10438.964905537801</v>
      </c>
      <c r="J2186" s="113">
        <f>VLOOKUP(C2186,'[10]Estructuras de Acero y Concreto'!$C$1:$L$65536,10,0)</f>
        <v>3816</v>
      </c>
      <c r="M2186" s="83"/>
      <c r="N2186" s="83"/>
      <c r="O2186" s="83"/>
      <c r="P2186" s="83"/>
      <c r="Q2186" s="83"/>
      <c r="R2186" s="83"/>
    </row>
    <row r="2187" spans="1:18" x14ac:dyDescent="0.2">
      <c r="A2187" s="104"/>
      <c r="B2187" s="105">
        <f t="shared" si="37"/>
        <v>163</v>
      </c>
      <c r="C2187" s="120" t="s">
        <v>2199</v>
      </c>
      <c r="D2187" s="106" t="str">
        <f>VLOOKUP(C2187,[9]Resumen!$C$1:$J$65536,8,0)</f>
        <v>1 Poste autosoportable de acero (25/6000) de ángulo medio (50°) Tipo AU1-25</v>
      </c>
      <c r="E2187" s="108" t="s">
        <v>44</v>
      </c>
      <c r="F2187" s="109">
        <f t="shared" si="36"/>
        <v>0</v>
      </c>
      <c r="G2187" s="110">
        <f>VLOOKUP(C2187,'[10]Estructuras de Acero y Concreto'!$C$1:$L$65536,7,0)</f>
        <v>14958.139440115487</v>
      </c>
      <c r="J2187" s="113">
        <f>VLOOKUP(C2187,'[10]Estructuras de Acero y Concreto'!$C$1:$L$65536,10,0)</f>
        <v>5468</v>
      </c>
      <c r="M2187" s="83"/>
      <c r="N2187" s="83"/>
      <c r="O2187" s="83"/>
      <c r="P2187" s="83"/>
      <c r="Q2187" s="83"/>
      <c r="R2187" s="83"/>
    </row>
    <row r="2188" spans="1:18" x14ac:dyDescent="0.2">
      <c r="A2188" s="104"/>
      <c r="B2188" s="105">
        <f t="shared" si="37"/>
        <v>164</v>
      </c>
      <c r="C2188" s="120" t="s">
        <v>2200</v>
      </c>
      <c r="D2188" s="106" t="str">
        <f>VLOOKUP(C2188,[9]Resumen!$C$1:$J$65536,8,0)</f>
        <v>1 Poste autosoportable de acero (25/9700) de ángulo mayor y terminal (90°) Tipo ATU1-25</v>
      </c>
      <c r="E2188" s="108" t="s">
        <v>44</v>
      </c>
      <c r="F2188" s="109">
        <f t="shared" si="36"/>
        <v>0</v>
      </c>
      <c r="G2188" s="110">
        <f>VLOOKUP(C2188,'[10]Estructuras de Acero y Concreto'!$C$1:$L$65536,7,0)</f>
        <v>20437.501784400658</v>
      </c>
      <c r="J2188" s="113">
        <f>VLOOKUP(C2188,'[10]Estructuras de Acero y Concreto'!$C$1:$L$65536,10,0)</f>
        <v>7471</v>
      </c>
      <c r="M2188" s="83"/>
      <c r="N2188" s="83"/>
      <c r="O2188" s="83"/>
      <c r="P2188" s="83"/>
      <c r="Q2188" s="83"/>
      <c r="R2188" s="83"/>
    </row>
    <row r="2189" spans="1:18" x14ac:dyDescent="0.2">
      <c r="A2189" s="104"/>
      <c r="B2189" s="105">
        <f t="shared" si="37"/>
        <v>165</v>
      </c>
      <c r="C2189" s="120" t="s">
        <v>2201</v>
      </c>
      <c r="D2189" s="106" t="str">
        <f>VLOOKUP(C2189,[9]Resumen!$C$1:$J$65536,8,0)</f>
        <v>1 Poste autosoportable de acero (25/900) de suspensión (2°) Tipo SU2-25</v>
      </c>
      <c r="E2189" s="108" t="s">
        <v>44</v>
      </c>
      <c r="F2189" s="109">
        <f t="shared" si="36"/>
        <v>0</v>
      </c>
      <c r="G2189" s="110">
        <f>VLOOKUP(C2189,'[10]Estructuras de Acero y Concreto'!$C$1:$L$65536,7,0)</f>
        <v>4357.7754440570543</v>
      </c>
      <c r="J2189" s="113">
        <f>VLOOKUP(C2189,'[10]Estructuras de Acero y Concreto'!$C$1:$L$65536,10,0)</f>
        <v>1593</v>
      </c>
      <c r="M2189" s="83"/>
      <c r="N2189" s="83"/>
      <c r="O2189" s="83"/>
      <c r="P2189" s="83"/>
      <c r="Q2189" s="83"/>
      <c r="R2189" s="83"/>
    </row>
    <row r="2190" spans="1:18" x14ac:dyDescent="0.2">
      <c r="A2190" s="104"/>
      <c r="B2190" s="105">
        <f t="shared" si="37"/>
        <v>166</v>
      </c>
      <c r="C2190" s="120" t="s">
        <v>2202</v>
      </c>
      <c r="D2190" s="106" t="str">
        <f>VLOOKUP(C2190,[9]Resumen!$C$1:$J$65536,8,0)</f>
        <v>1 Poste autosoportable de acero (25/4050) de suspensión (25°) Tipo SU21-25</v>
      </c>
      <c r="E2190" s="108" t="s">
        <v>44</v>
      </c>
      <c r="F2190" s="109">
        <f t="shared" si="36"/>
        <v>0</v>
      </c>
      <c r="G2190" s="110">
        <f>VLOOKUP(C2190,'[10]Estructuras de Acero y Concreto'!$C$1:$L$65536,7,0)</f>
        <v>11585.172006014829</v>
      </c>
      <c r="J2190" s="113">
        <f>VLOOKUP(C2190,'[10]Estructuras de Acero y Concreto'!$C$1:$L$65536,10,0)</f>
        <v>4235</v>
      </c>
      <c r="M2190" s="83"/>
      <c r="N2190" s="83"/>
      <c r="O2190" s="83"/>
      <c r="P2190" s="83"/>
      <c r="Q2190" s="83"/>
      <c r="R2190" s="83"/>
    </row>
    <row r="2191" spans="1:18" x14ac:dyDescent="0.2">
      <c r="A2191" s="104"/>
      <c r="B2191" s="105">
        <f t="shared" si="37"/>
        <v>167</v>
      </c>
      <c r="C2191" s="120" t="s">
        <v>2203</v>
      </c>
      <c r="D2191" s="106" t="str">
        <f>VLOOKUP(C2191,[9]Resumen!$C$1:$J$65536,8,0)</f>
        <v>2 Postes autosoportables de acero (25/4200) de ángulo medio (50°) Tipo AU2-25</v>
      </c>
      <c r="E2191" s="108" t="s">
        <v>44</v>
      </c>
      <c r="F2191" s="109">
        <f t="shared" si="36"/>
        <v>0</v>
      </c>
      <c r="G2191" s="110">
        <f>VLOOKUP(C2191,'[10]Estructuras de Acero y Concreto'!$C$1:$L$65536,7,0)</f>
        <v>23722.930728727413</v>
      </c>
      <c r="J2191" s="113">
        <f>VLOOKUP(C2191,'[10]Estructuras de Acero y Concreto'!$C$1:$L$65536,10,0)</f>
        <v>8672</v>
      </c>
      <c r="M2191" s="83"/>
      <c r="N2191" s="83"/>
      <c r="O2191" s="83"/>
      <c r="P2191" s="83"/>
      <c r="Q2191" s="83"/>
      <c r="R2191" s="83"/>
    </row>
    <row r="2192" spans="1:18" x14ac:dyDescent="0.2">
      <c r="A2192" s="104"/>
      <c r="B2192" s="105">
        <f t="shared" si="37"/>
        <v>168</v>
      </c>
      <c r="C2192" s="120" t="s">
        <v>2204</v>
      </c>
      <c r="D2192" s="106" t="str">
        <f>VLOOKUP(C2192,[9]Resumen!$C$1:$J$65536,8,0)</f>
        <v>2 Postes autosoportables de acero (25/6750) de ángulo mayor y terminal (90°) Tipo ATU2-25</v>
      </c>
      <c r="E2192" s="108" t="s">
        <v>44</v>
      </c>
      <c r="F2192" s="109">
        <f t="shared" si="36"/>
        <v>0</v>
      </c>
      <c r="G2192" s="110">
        <f>VLOOKUP(C2192,'[10]Estructuras de Acero y Concreto'!$C$1:$L$65536,7,0)</f>
        <v>32296.231570958931</v>
      </c>
      <c r="J2192" s="113">
        <f>VLOOKUP(C2192,'[10]Estructuras de Acero y Concreto'!$C$1:$L$65536,10,0)</f>
        <v>11806</v>
      </c>
      <c r="M2192" s="83"/>
      <c r="N2192" s="83"/>
      <c r="O2192" s="83"/>
      <c r="P2192" s="83"/>
      <c r="Q2192" s="83"/>
      <c r="R2192" s="83"/>
    </row>
    <row r="2193" spans="1:18" x14ac:dyDescent="0.2">
      <c r="A2193" s="104"/>
      <c r="B2193" s="105">
        <f t="shared" si="37"/>
        <v>169</v>
      </c>
      <c r="C2193" s="120" t="s">
        <v>2205</v>
      </c>
      <c r="D2193" s="106" t="str">
        <f>VLOOKUP(C2193,[9]Resumen!$C$1:$J$65536,8,0)</f>
        <v>1 Poste autosoportable de acero (25/1000) de suspensión (2°) Tipo SU2-25</v>
      </c>
      <c r="E2193" s="108" t="s">
        <v>44</v>
      </c>
      <c r="F2193" s="109">
        <f t="shared" si="36"/>
        <v>0</v>
      </c>
      <c r="G2193" s="110">
        <f>VLOOKUP(C2193,'[10]Estructuras de Acero y Concreto'!$C$1:$L$65536,7,0)</f>
        <v>4666.8957360711447</v>
      </c>
      <c r="J2193" s="113">
        <f>VLOOKUP(C2193,'[10]Estructuras de Acero y Concreto'!$C$1:$L$65536,10,0)</f>
        <v>1706</v>
      </c>
      <c r="M2193" s="83"/>
      <c r="N2193" s="83"/>
      <c r="O2193" s="83"/>
      <c r="P2193" s="83"/>
      <c r="Q2193" s="83"/>
      <c r="R2193" s="83"/>
    </row>
    <row r="2194" spans="1:18" x14ac:dyDescent="0.2">
      <c r="A2194" s="104"/>
      <c r="B2194" s="105">
        <f t="shared" si="37"/>
        <v>170</v>
      </c>
      <c r="C2194" s="120" t="s">
        <v>2206</v>
      </c>
      <c r="D2194" s="106" t="str">
        <f>VLOOKUP(C2194,[9]Resumen!$C$1:$J$65536,8,0)</f>
        <v>1 Poste autosoportable de acero (25/4750) de suspensión (25°) Tipo SU21-25</v>
      </c>
      <c r="E2194" s="108" t="s">
        <v>44</v>
      </c>
      <c r="F2194" s="109">
        <f t="shared" si="36"/>
        <v>0</v>
      </c>
      <c r="G2194" s="110">
        <f>VLOOKUP(C2194,'[10]Estructuras de Acero y Concreto'!$C$1:$L$65536,7,0)</f>
        <v>12849.008952125538</v>
      </c>
      <c r="J2194" s="113">
        <f>VLOOKUP(C2194,'[10]Estructuras de Acero y Concreto'!$C$1:$L$65536,10,0)</f>
        <v>4697</v>
      </c>
      <c r="M2194" s="83"/>
      <c r="N2194" s="83"/>
      <c r="O2194" s="83"/>
      <c r="P2194" s="83"/>
      <c r="Q2194" s="83"/>
      <c r="R2194" s="83"/>
    </row>
    <row r="2195" spans="1:18" x14ac:dyDescent="0.2">
      <c r="A2195" s="104"/>
      <c r="B2195" s="105">
        <f t="shared" si="37"/>
        <v>171</v>
      </c>
      <c r="C2195" s="120" t="s">
        <v>2207</v>
      </c>
      <c r="D2195" s="106" t="str">
        <f>VLOOKUP(C2195,[9]Resumen!$C$1:$J$65536,8,0)</f>
        <v>2 Postes autosoportables de acero (25/4850) de ángulo medio (50°) Tipo AU2-25</v>
      </c>
      <c r="E2195" s="108" t="s">
        <v>44</v>
      </c>
      <c r="F2195" s="109">
        <f t="shared" si="36"/>
        <v>0</v>
      </c>
      <c r="G2195" s="110">
        <f>VLOOKUP(C2195,'[10]Estructuras de Acero y Concreto'!$C$1:$L$65536,7,0)</f>
        <v>26048.171863346681</v>
      </c>
      <c r="J2195" s="113">
        <f>VLOOKUP(C2195,'[10]Estructuras de Acero y Concreto'!$C$1:$L$65536,10,0)</f>
        <v>9522</v>
      </c>
      <c r="M2195" s="83"/>
      <c r="N2195" s="83"/>
      <c r="O2195" s="83"/>
      <c r="P2195" s="83"/>
      <c r="Q2195" s="83"/>
      <c r="R2195" s="83"/>
    </row>
    <row r="2196" spans="1:18" x14ac:dyDescent="0.2">
      <c r="A2196" s="104"/>
      <c r="B2196" s="105">
        <f t="shared" si="37"/>
        <v>172</v>
      </c>
      <c r="C2196" s="120" t="s">
        <v>2208</v>
      </c>
      <c r="D2196" s="106" t="str">
        <f>VLOOKUP(C2196,[9]Resumen!$C$1:$J$65536,8,0)</f>
        <v>2 Postes autosoportables de acero (25/7800) de ángulo mayor y terminal (90°) Tipo ATU2-25</v>
      </c>
      <c r="E2196" s="108" t="s">
        <v>44</v>
      </c>
      <c r="F2196" s="109">
        <f t="shared" si="36"/>
        <v>0</v>
      </c>
      <c r="G2196" s="110">
        <f>VLOOKUP(C2196,'[10]Estructuras de Acero y Concreto'!$C$1:$L$65536,7,0)</f>
        <v>35474.972980873747</v>
      </c>
      <c r="J2196" s="113">
        <f>VLOOKUP(C2196,'[10]Estructuras de Acero y Concreto'!$C$1:$L$65536,10,0)</f>
        <v>12968</v>
      </c>
      <c r="M2196" s="83"/>
      <c r="N2196" s="83"/>
      <c r="O2196" s="83"/>
      <c r="P2196" s="83"/>
      <c r="Q2196" s="83"/>
      <c r="R2196" s="83"/>
    </row>
    <row r="2197" spans="1:18" x14ac:dyDescent="0.2">
      <c r="A2197" s="104"/>
      <c r="B2197" s="105">
        <f t="shared" si="37"/>
        <v>173</v>
      </c>
      <c r="C2197" s="120" t="s">
        <v>2209</v>
      </c>
      <c r="D2197" s="106" t="str">
        <f>VLOOKUP(C2197,[9]Resumen!$C$1:$J$65536,8,0)</f>
        <v>1 Poste autosoportable de acero (25/1150) de suspensión (2°) Tipo SU2-25</v>
      </c>
      <c r="E2197" s="108" t="s">
        <v>44</v>
      </c>
      <c r="F2197" s="109">
        <f t="shared" si="36"/>
        <v>0</v>
      </c>
      <c r="G2197" s="110">
        <f>VLOOKUP(C2197,'[10]Estructuras de Acero y Concreto'!$C$1:$L$65536,7,0)</f>
        <v>5110.0593405515228</v>
      </c>
      <c r="J2197" s="113">
        <f>VLOOKUP(C2197,'[10]Estructuras de Acero y Concreto'!$C$1:$L$65536,10,0)</f>
        <v>1868</v>
      </c>
      <c r="M2197" s="83"/>
      <c r="N2197" s="83"/>
      <c r="O2197" s="83"/>
      <c r="P2197" s="83"/>
      <c r="Q2197" s="83"/>
      <c r="R2197" s="83"/>
    </row>
    <row r="2198" spans="1:18" x14ac:dyDescent="0.2">
      <c r="A2198" s="104"/>
      <c r="B2198" s="105">
        <f t="shared" si="37"/>
        <v>174</v>
      </c>
      <c r="C2198" s="120" t="s">
        <v>2210</v>
      </c>
      <c r="D2198" s="106" t="str">
        <f>VLOOKUP(C2198,[9]Resumen!$C$1:$J$65536,8,0)</f>
        <v>1 Poste autosoportable de acero (25/5950) de suspensión (25°) Tipo SU21-25</v>
      </c>
      <c r="E2198" s="108" t="s">
        <v>44</v>
      </c>
      <c r="F2198" s="109">
        <f t="shared" si="36"/>
        <v>0</v>
      </c>
      <c r="G2198" s="110">
        <f>VLOOKUP(C2198,'[10]Estructuras de Acero y Concreto'!$C$1:$L$65536,7,0)</f>
        <v>14876.072105952453</v>
      </c>
      <c r="J2198" s="113">
        <f>VLOOKUP(C2198,'[10]Estructuras de Acero y Concreto'!$C$1:$L$65536,10,0)</f>
        <v>5438</v>
      </c>
      <c r="M2198" s="83"/>
      <c r="N2198" s="83"/>
      <c r="O2198" s="83"/>
      <c r="P2198" s="83"/>
      <c r="Q2198" s="83"/>
      <c r="R2198" s="83"/>
    </row>
    <row r="2199" spans="1:18" x14ac:dyDescent="0.2">
      <c r="A2199" s="104"/>
      <c r="B2199" s="105">
        <f t="shared" si="37"/>
        <v>175</v>
      </c>
      <c r="C2199" s="120" t="s">
        <v>2211</v>
      </c>
      <c r="D2199" s="106" t="str">
        <f>VLOOKUP(C2199,[9]Resumen!$C$1:$J$65536,8,0)</f>
        <v>2 Postes autosoportables de acero (25/6000) de ángulo medio (50°) Tipo AU2-25</v>
      </c>
      <c r="E2199" s="108" t="s">
        <v>44</v>
      </c>
      <c r="F2199" s="109">
        <f t="shared" si="36"/>
        <v>0</v>
      </c>
      <c r="G2199" s="110">
        <f>VLOOKUP(C2199,'[10]Estructuras de Acero y Concreto'!$C$1:$L$65536,7,0)</f>
        <v>29916.278880230973</v>
      </c>
      <c r="J2199" s="113">
        <f>VLOOKUP(C2199,'[10]Estructuras de Acero y Concreto'!$C$1:$L$65536,10,0)</f>
        <v>10936</v>
      </c>
      <c r="M2199" s="83"/>
      <c r="N2199" s="83"/>
      <c r="O2199" s="83"/>
      <c r="P2199" s="83"/>
      <c r="Q2199" s="83"/>
      <c r="R2199" s="83"/>
    </row>
    <row r="2200" spans="1:18" x14ac:dyDescent="0.2">
      <c r="A2200" s="104"/>
      <c r="B2200" s="105">
        <f t="shared" si="37"/>
        <v>176</v>
      </c>
      <c r="C2200" s="120" t="s">
        <v>2212</v>
      </c>
      <c r="D2200" s="106" t="str">
        <f>VLOOKUP(C2200,[9]Resumen!$C$1:$J$65536,8,0)</f>
        <v>2 Postes autosoportables de acero (25/9700) de ángulo mayor y terminal (90°) Tipo ATU2-25</v>
      </c>
      <c r="E2200" s="108" t="s">
        <v>44</v>
      </c>
      <c r="F2200" s="109">
        <f t="shared" si="36"/>
        <v>0</v>
      </c>
      <c r="G2200" s="110">
        <f>VLOOKUP(C2200,'[10]Estructuras de Acero y Concreto'!$C$1:$L$65536,7,0)</f>
        <v>40875.003568801316</v>
      </c>
      <c r="J2200" s="113">
        <f>VLOOKUP(C2200,'[10]Estructuras de Acero y Concreto'!$C$1:$L$65536,10,0)</f>
        <v>14942</v>
      </c>
      <c r="M2200" s="83"/>
      <c r="N2200" s="83"/>
      <c r="O2200" s="83"/>
      <c r="P2200" s="83"/>
      <c r="Q2200" s="83"/>
      <c r="R2200" s="83"/>
    </row>
    <row r="2201" spans="1:18" x14ac:dyDescent="0.2">
      <c r="A2201" s="104"/>
      <c r="B2201" s="105">
        <f t="shared" si="37"/>
        <v>177</v>
      </c>
      <c r="C2201" s="120" t="s">
        <v>2213</v>
      </c>
      <c r="D2201" s="106" t="str">
        <f>VLOOKUP(C2201,[9]Resumen!$C$1:$J$65536,8,0)</f>
        <v>1 Poste de concreto (18/300) de suspensión (2°) Tipo SU1-18</v>
      </c>
      <c r="E2201" s="108" t="s">
        <v>44</v>
      </c>
      <c r="F2201" s="109">
        <f t="shared" si="36"/>
        <v>1</v>
      </c>
      <c r="G2201" s="110">
        <f>VLOOKUP(C2201,'[10]Estructuras de Acero y Concreto'!$C$1:$L$65536,7,0)</f>
        <v>1478.8965527977905</v>
      </c>
      <c r="J2201" s="113">
        <f>VLOOKUP(C2201,'[10]Estructuras de Acero y Concreto'!$C$1:$L$65536,10,0)</f>
        <v>3638.25</v>
      </c>
      <c r="M2201" s="83"/>
      <c r="N2201" s="83"/>
      <c r="O2201" s="83"/>
      <c r="P2201" s="83"/>
      <c r="Q2201" s="83"/>
      <c r="R2201" s="83"/>
    </row>
    <row r="2202" spans="1:18" x14ac:dyDescent="0.2">
      <c r="A2202" s="104"/>
      <c r="B2202" s="105">
        <f t="shared" si="37"/>
        <v>178</v>
      </c>
      <c r="C2202" s="120" t="s">
        <v>2214</v>
      </c>
      <c r="D2202" s="106" t="str">
        <f>VLOOKUP(C2202,[9]Resumen!$C$1:$J$65536,8,0)</f>
        <v>1 Poste autosoportable de acero (17/850) de suspensión (25°) Tipo SU11-17</v>
      </c>
      <c r="E2202" s="108" t="s">
        <v>44</v>
      </c>
      <c r="F2202" s="109">
        <f t="shared" si="36"/>
        <v>0</v>
      </c>
      <c r="G2202" s="110">
        <f>VLOOKUP(C2202,'[10]Estructuras de Acero y Concreto'!$C$1:$L$65536,7,0)</f>
        <v>2847.7364954572463</v>
      </c>
      <c r="J2202" s="113">
        <f>VLOOKUP(C2202,'[10]Estructuras de Acero y Concreto'!$C$1:$L$65536,10,0)</f>
        <v>1041</v>
      </c>
      <c r="M2202" s="83"/>
      <c r="N2202" s="83"/>
      <c r="O2202" s="83"/>
      <c r="P2202" s="83"/>
      <c r="Q2202" s="83"/>
      <c r="R2202" s="83"/>
    </row>
    <row r="2203" spans="1:18" x14ac:dyDescent="0.2">
      <c r="A2203" s="104"/>
      <c r="B2203" s="105">
        <f t="shared" si="37"/>
        <v>179</v>
      </c>
      <c r="C2203" s="120" t="s">
        <v>2215</v>
      </c>
      <c r="D2203" s="106" t="str">
        <f>VLOOKUP(C2203,[9]Resumen!$C$1:$J$65536,8,0)</f>
        <v>1 Poste autosoportable de acero (18/1400) de ángulo medio (50°) Tipo AU1-18</v>
      </c>
      <c r="E2203" s="108" t="s">
        <v>44</v>
      </c>
      <c r="F2203" s="109">
        <f t="shared" si="36"/>
        <v>0</v>
      </c>
      <c r="G2203" s="110">
        <f>VLOOKUP(C2203,'[10]Estructuras de Acero y Concreto'!$C$1:$L$65536,7,0)</f>
        <v>4171.7561532875125</v>
      </c>
      <c r="J2203" s="113">
        <f>VLOOKUP(C2203,'[10]Estructuras de Acero y Concreto'!$C$1:$L$65536,10,0)</f>
        <v>1525</v>
      </c>
      <c r="M2203" s="83"/>
      <c r="N2203" s="83"/>
      <c r="O2203" s="83"/>
      <c r="P2203" s="83"/>
      <c r="Q2203" s="83"/>
      <c r="R2203" s="83"/>
    </row>
    <row r="2204" spans="1:18" x14ac:dyDescent="0.2">
      <c r="A2204" s="104"/>
      <c r="B2204" s="105">
        <f t="shared" si="37"/>
        <v>180</v>
      </c>
      <c r="C2204" s="120" t="s">
        <v>2216</v>
      </c>
      <c r="D2204" s="106" t="str">
        <f>VLOOKUP(C2204,[9]Resumen!$C$1:$J$65536,8,0)</f>
        <v>1 Poste autosoportable de acero (17/2150) de ángulo mayor y terminal (90°) Tipo ATU1-17</v>
      </c>
      <c r="E2204" s="108" t="s">
        <v>44</v>
      </c>
      <c r="F2204" s="109">
        <f t="shared" si="36"/>
        <v>0</v>
      </c>
      <c r="G2204" s="110">
        <f>VLOOKUP(C2204,'[10]Estructuras de Acero y Concreto'!$C$1:$L$65536,7,0)</f>
        <v>5203.0689859362947</v>
      </c>
      <c r="J2204" s="113">
        <f>VLOOKUP(C2204,'[10]Estructuras de Acero y Concreto'!$C$1:$L$65536,10,0)</f>
        <v>1902</v>
      </c>
      <c r="M2204" s="83"/>
      <c r="N2204" s="83"/>
      <c r="O2204" s="83"/>
      <c r="P2204" s="83"/>
      <c r="Q2204" s="83"/>
      <c r="R2204" s="83"/>
    </row>
    <row r="2205" spans="1:18" x14ac:dyDescent="0.2">
      <c r="A2205" s="104"/>
      <c r="B2205" s="105">
        <f t="shared" si="37"/>
        <v>181</v>
      </c>
      <c r="C2205" s="120" t="s">
        <v>2217</v>
      </c>
      <c r="D2205" s="106" t="str">
        <f>VLOOKUP(C2205,[9]Resumen!$C$1:$J$65536,8,0)</f>
        <v>1 Poste de concreto (18/400) de suspensión (2°) Tipo SU1-18</v>
      </c>
      <c r="E2205" s="108" t="s">
        <v>44</v>
      </c>
      <c r="F2205" s="109">
        <f t="shared" si="36"/>
        <v>1</v>
      </c>
      <c r="G2205" s="110">
        <f>VLOOKUP(C2205,'[10]Estructuras de Acero y Concreto'!$C$1:$L$65536,7,0)</f>
        <v>1537.737804879227</v>
      </c>
      <c r="J2205" s="113">
        <f>VLOOKUP(C2205,'[10]Estructuras de Acero y Concreto'!$C$1:$L$65536,10,0)</f>
        <v>3696</v>
      </c>
      <c r="M2205" s="83"/>
      <c r="N2205" s="83"/>
      <c r="O2205" s="83"/>
      <c r="P2205" s="83"/>
      <c r="Q2205" s="83"/>
      <c r="R2205" s="83"/>
    </row>
    <row r="2206" spans="1:18" x14ac:dyDescent="0.2">
      <c r="A2206" s="104"/>
      <c r="B2206" s="105">
        <f t="shared" si="37"/>
        <v>182</v>
      </c>
      <c r="C2206" s="120" t="s">
        <v>2218</v>
      </c>
      <c r="D2206" s="106" t="str">
        <f>VLOOKUP(C2206,[9]Resumen!$C$1:$J$65536,8,0)</f>
        <v>1 Poste autosoportable de acero (17/1300) de suspensión (25°) Tipo SU11-17</v>
      </c>
      <c r="E2206" s="108" t="s">
        <v>44</v>
      </c>
      <c r="F2206" s="109">
        <f t="shared" si="36"/>
        <v>0</v>
      </c>
      <c r="G2206" s="110">
        <f>VLOOKUP(C2206,'[10]Estructuras de Acero y Concreto'!$C$1:$L$65536,7,0)</f>
        <v>3753.2127490560442</v>
      </c>
      <c r="J2206" s="113">
        <f>VLOOKUP(C2206,'[10]Estructuras de Acero y Concreto'!$C$1:$L$65536,10,0)</f>
        <v>1372</v>
      </c>
      <c r="M2206" s="83"/>
      <c r="N2206" s="83"/>
      <c r="O2206" s="83"/>
      <c r="P2206" s="83"/>
      <c r="Q2206" s="83"/>
      <c r="R2206" s="83"/>
    </row>
    <row r="2207" spans="1:18" x14ac:dyDescent="0.2">
      <c r="A2207" s="104"/>
      <c r="B2207" s="105">
        <f t="shared" si="37"/>
        <v>183</v>
      </c>
      <c r="C2207" s="120" t="s">
        <v>2219</v>
      </c>
      <c r="D2207" s="106" t="str">
        <f>VLOOKUP(C2207,[9]Resumen!$C$1:$J$65536,8,0)</f>
        <v>1 Poste autosoportable de acero (18/2150) de ángulo medio (50°) Tipo AU1-18</v>
      </c>
      <c r="E2207" s="108" t="s">
        <v>44</v>
      </c>
      <c r="F2207" s="109">
        <f t="shared" si="36"/>
        <v>0</v>
      </c>
      <c r="G2207" s="110">
        <f>VLOOKUP(C2207,'[10]Estructuras de Acero y Concreto'!$C$1:$L$65536,7,0)</f>
        <v>5512.1892779503851</v>
      </c>
      <c r="J2207" s="113">
        <f>VLOOKUP(C2207,'[10]Estructuras de Acero y Concreto'!$C$1:$L$65536,10,0)</f>
        <v>2015</v>
      </c>
      <c r="M2207" s="83"/>
      <c r="N2207" s="83"/>
      <c r="O2207" s="83"/>
      <c r="P2207" s="83"/>
      <c r="Q2207" s="83"/>
      <c r="R2207" s="83"/>
    </row>
    <row r="2208" spans="1:18" x14ac:dyDescent="0.2">
      <c r="A2208" s="104"/>
      <c r="B2208" s="105">
        <f t="shared" si="37"/>
        <v>184</v>
      </c>
      <c r="C2208" s="120" t="s">
        <v>2220</v>
      </c>
      <c r="D2208" s="106" t="str">
        <f>VLOOKUP(C2208,[9]Resumen!$C$1:$J$65536,8,0)</f>
        <v>1 Poste autosoportable de acero (17/3400) de ángulo mayor y terminal (90°) Tipo ATU1-17</v>
      </c>
      <c r="E2208" s="108" t="s">
        <v>44</v>
      </c>
      <c r="F2208" s="109">
        <f t="shared" si="36"/>
        <v>0</v>
      </c>
      <c r="G2208" s="110">
        <f>VLOOKUP(C2208,'[10]Estructuras de Acero y Concreto'!$C$1:$L$65536,7,0)</f>
        <v>7008.5503375230201</v>
      </c>
      <c r="J2208" s="113">
        <f>VLOOKUP(C2208,'[10]Estructuras de Acero y Concreto'!$C$1:$L$65536,10,0)</f>
        <v>2562</v>
      </c>
      <c r="M2208" s="83"/>
      <c r="N2208" s="83"/>
      <c r="O2208" s="83"/>
      <c r="P2208" s="83"/>
      <c r="Q2208" s="83"/>
      <c r="R2208" s="83"/>
    </row>
    <row r="2209" spans="1:18" x14ac:dyDescent="0.2">
      <c r="A2209" s="104"/>
      <c r="B2209" s="105">
        <f t="shared" si="37"/>
        <v>185</v>
      </c>
      <c r="C2209" s="120" t="s">
        <v>2221</v>
      </c>
      <c r="D2209" s="106" t="str">
        <f>VLOOKUP(C2209,[9]Resumen!$C$1:$J$65536,8,0)</f>
        <v>1 Poste de concreto (23/1600) de suspensión (2°) Tipo SU1-23</v>
      </c>
      <c r="E2209" s="108" t="s">
        <v>44</v>
      </c>
      <c r="F2209" s="109">
        <f t="shared" si="36"/>
        <v>1</v>
      </c>
      <c r="G2209" s="110">
        <f>VLOOKUP(C2209,'[10]Estructuras de Acero y Concreto'!$C$1:$L$65536,7,0)</f>
        <v>4300.9841363918931</v>
      </c>
      <c r="J2209" s="113">
        <f>VLOOKUP(C2209,'[10]Estructuras de Acero y Concreto'!$C$1:$L$65536,10,0)</f>
        <v>6408</v>
      </c>
      <c r="M2209" s="83"/>
      <c r="N2209" s="83"/>
      <c r="O2209" s="83"/>
      <c r="P2209" s="83"/>
      <c r="Q2209" s="83"/>
      <c r="R2209" s="83"/>
    </row>
    <row r="2210" spans="1:18" x14ac:dyDescent="0.2">
      <c r="A2210" s="104"/>
      <c r="B2210" s="105">
        <f t="shared" si="37"/>
        <v>186</v>
      </c>
      <c r="C2210" s="120" t="s">
        <v>2222</v>
      </c>
      <c r="D2210" s="106" t="str">
        <f>VLOOKUP(C2210,[9]Resumen!$C$1:$J$65536,8,0)</f>
        <v>1 Poste autosoportable de acero (19/2700) de suspensión (25°) Tipo SU11-19</v>
      </c>
      <c r="E2210" s="108" t="s">
        <v>44</v>
      </c>
      <c r="F2210" s="109">
        <f t="shared" si="36"/>
        <v>0</v>
      </c>
      <c r="G2210" s="110">
        <f>VLOOKUP(C2210,'[10]Estructuras de Acero y Concreto'!$C$1:$L$65536,7,0)</f>
        <v>6751.4060238121838</v>
      </c>
      <c r="J2210" s="113">
        <f>VLOOKUP(C2210,'[10]Estructuras de Acero y Concreto'!$C$1:$L$65536,10,0)</f>
        <v>2468</v>
      </c>
      <c r="M2210" s="83"/>
      <c r="N2210" s="83"/>
      <c r="O2210" s="83"/>
      <c r="P2210" s="83"/>
      <c r="Q2210" s="83"/>
      <c r="R2210" s="83"/>
    </row>
    <row r="2211" spans="1:18" x14ac:dyDescent="0.2">
      <c r="A2211" s="104"/>
      <c r="B2211" s="105">
        <f t="shared" si="37"/>
        <v>187</v>
      </c>
      <c r="C2211" s="120" t="s">
        <v>2223</v>
      </c>
      <c r="D2211" s="106" t="str">
        <f>VLOOKUP(C2211,[9]Resumen!$C$1:$J$65536,8,0)</f>
        <v>1 Poste autosoportable de acero (22/4300) de ángulo medio (50°) Tipo AU1-22</v>
      </c>
      <c r="E2211" s="108" t="s">
        <v>44</v>
      </c>
      <c r="F2211" s="109">
        <f t="shared" si="36"/>
        <v>0</v>
      </c>
      <c r="G2211" s="110">
        <f>VLOOKUP(C2211,'[10]Estructuras de Acero y Concreto'!$C$1:$L$65536,7,0)</f>
        <v>10537.445706533441</v>
      </c>
      <c r="J2211" s="113">
        <f>VLOOKUP(C2211,'[10]Estructuras de Acero y Concreto'!$C$1:$L$65536,10,0)</f>
        <v>3852</v>
      </c>
      <c r="M2211" s="83"/>
      <c r="N2211" s="83"/>
      <c r="O2211" s="83"/>
      <c r="P2211" s="83"/>
      <c r="Q2211" s="83"/>
      <c r="R2211" s="83"/>
    </row>
    <row r="2212" spans="1:18" x14ac:dyDescent="0.2">
      <c r="A2212" s="104"/>
      <c r="B2212" s="105">
        <f t="shared" si="37"/>
        <v>188</v>
      </c>
      <c r="C2212" s="120" t="s">
        <v>2224</v>
      </c>
      <c r="D2212" s="106" t="str">
        <f>VLOOKUP(C2212,[9]Resumen!$C$1:$J$65536,8,0)</f>
        <v>1 Poste autosoportable de acero (22/6250) de ángulo mayor y terminal (90°) Tipo ATU1-22</v>
      </c>
      <c r="E2212" s="108" t="s">
        <v>44</v>
      </c>
      <c r="F2212" s="109">
        <f t="shared" si="36"/>
        <v>0</v>
      </c>
      <c r="G2212" s="110">
        <f>VLOOKUP(C2212,'[10]Estructuras de Acero y Concreto'!$C$1:$L$65536,7,0)</f>
        <v>13475.456269570022</v>
      </c>
      <c r="J2212" s="113">
        <f>VLOOKUP(C2212,'[10]Estructuras de Acero y Concreto'!$C$1:$L$65536,10,0)</f>
        <v>4926</v>
      </c>
      <c r="M2212" s="83"/>
      <c r="N2212" s="83"/>
      <c r="O2212" s="83"/>
      <c r="P2212" s="83"/>
      <c r="Q2212" s="83"/>
      <c r="R2212" s="83"/>
    </row>
    <row r="2213" spans="1:18" x14ac:dyDescent="0.2">
      <c r="A2213" s="104"/>
      <c r="B2213" s="105">
        <f t="shared" si="37"/>
        <v>189</v>
      </c>
      <c r="C2213" s="120" t="s">
        <v>2225</v>
      </c>
      <c r="D2213" s="106" t="str">
        <f>VLOOKUP(C2213,[9]Resumen!$C$1:$J$65536,8,0)</f>
        <v>1 Poste de concreto (18/600) de suspensión (2°) Tipo SU1-18</v>
      </c>
      <c r="E2213" s="108" t="s">
        <v>44</v>
      </c>
      <c r="F2213" s="109">
        <f t="shared" si="36"/>
        <v>1</v>
      </c>
      <c r="G2213" s="110">
        <f>VLOOKUP(C2213,'[10]Estructuras de Acero y Concreto'!$C$1:$L$65536,7,0)</f>
        <v>1694.6478104297253</v>
      </c>
      <c r="J2213" s="113">
        <f>VLOOKUP(C2213,'[10]Estructuras de Acero y Concreto'!$C$1:$L$65536,10,0)</f>
        <v>3850</v>
      </c>
      <c r="M2213" s="83"/>
      <c r="N2213" s="83"/>
      <c r="O2213" s="83"/>
      <c r="P2213" s="83"/>
      <c r="Q2213" s="83"/>
      <c r="R2213" s="83"/>
    </row>
    <row r="2214" spans="1:18" x14ac:dyDescent="0.2">
      <c r="A2214" s="104"/>
      <c r="B2214" s="105">
        <f t="shared" si="37"/>
        <v>190</v>
      </c>
      <c r="C2214" s="120" t="s">
        <v>2226</v>
      </c>
      <c r="D2214" s="106" t="str">
        <f>VLOOKUP(C2214,[9]Resumen!$C$1:$J$65536,8,0)</f>
        <v>1 Poste autosoportable de acero (17/2300) de suspensión (25°) Tipo SU11-17</v>
      </c>
      <c r="E2214" s="108" t="s">
        <v>44</v>
      </c>
      <c r="F2214" s="109">
        <f t="shared" si="36"/>
        <v>0</v>
      </c>
      <c r="G2214" s="110">
        <f>VLOOKUP(C2214,'[10]Estructuras de Acero y Concreto'!$C$1:$L$65536,7,0)</f>
        <v>5435.5930993982211</v>
      </c>
      <c r="J2214" s="113">
        <f>VLOOKUP(C2214,'[10]Estructuras de Acero y Concreto'!$C$1:$L$65536,10,0)</f>
        <v>1987</v>
      </c>
      <c r="M2214" s="83"/>
      <c r="N2214" s="83"/>
      <c r="O2214" s="83"/>
      <c r="P2214" s="83"/>
      <c r="Q2214" s="83"/>
      <c r="R2214" s="83"/>
    </row>
    <row r="2215" spans="1:18" x14ac:dyDescent="0.2">
      <c r="A2215" s="104"/>
      <c r="B2215" s="105">
        <f t="shared" si="37"/>
        <v>191</v>
      </c>
      <c r="C2215" s="120" t="s">
        <v>2227</v>
      </c>
      <c r="D2215" s="106" t="str">
        <f>VLOOKUP(C2215,[9]Resumen!$C$1:$J$65536,8,0)</f>
        <v>1 Poste autosoportable de acero (18/3950) de ángulo medio (50°) Tipo AU1-18</v>
      </c>
      <c r="E2215" s="108" t="s">
        <v>44</v>
      </c>
      <c r="F2215" s="109">
        <f t="shared" si="36"/>
        <v>0</v>
      </c>
      <c r="G2215" s="110">
        <f>VLOOKUP(C2215,'[10]Estructuras de Acero y Concreto'!$C$1:$L$65536,7,0)</f>
        <v>8184.8487938598273</v>
      </c>
      <c r="J2215" s="113">
        <f>VLOOKUP(C2215,'[10]Estructuras de Acero y Concreto'!$C$1:$L$65536,10,0)</f>
        <v>2992</v>
      </c>
      <c r="M2215" s="83"/>
      <c r="N2215" s="83"/>
      <c r="O2215" s="83"/>
      <c r="P2215" s="83"/>
      <c r="Q2215" s="83"/>
      <c r="R2215" s="83"/>
    </row>
    <row r="2216" spans="1:18" x14ac:dyDescent="0.2">
      <c r="A2216" s="104"/>
      <c r="B2216" s="105">
        <f t="shared" si="37"/>
        <v>192</v>
      </c>
      <c r="C2216" s="120" t="s">
        <v>2228</v>
      </c>
      <c r="D2216" s="106" t="str">
        <f>VLOOKUP(C2216,[9]Resumen!$C$1:$J$65536,8,0)</f>
        <v>1 Poste autosoportable de acero (18/6300) de ángulo mayor y terminal (90°) Tipo ATU1-18</v>
      </c>
      <c r="E2216" s="108" t="s">
        <v>44</v>
      </c>
      <c r="F2216" s="109">
        <f t="shared" si="36"/>
        <v>0</v>
      </c>
      <c r="G2216" s="110">
        <f>VLOOKUP(C2216,'[10]Estructuras de Acero y Concreto'!$C$1:$L$65536,7,0)</f>
        <v>11087.296845425763</v>
      </c>
      <c r="J2216" s="113">
        <f>VLOOKUP(C2216,'[10]Estructuras de Acero y Concreto'!$C$1:$L$65536,10,0)</f>
        <v>4053</v>
      </c>
      <c r="M2216" s="83"/>
      <c r="N2216" s="83"/>
      <c r="O2216" s="83"/>
      <c r="P2216" s="83"/>
      <c r="Q2216" s="83"/>
      <c r="R2216" s="83"/>
    </row>
    <row r="2217" spans="1:18" x14ac:dyDescent="0.2">
      <c r="A2217" s="104"/>
      <c r="B2217" s="105">
        <f t="shared" si="37"/>
        <v>193</v>
      </c>
      <c r="C2217" s="120" t="s">
        <v>2229</v>
      </c>
      <c r="D2217" s="106" t="str">
        <f>VLOOKUP(C2217,[9]Resumen!$C$1:$J$65536,8,0)</f>
        <v>1 Poste de concreto (18/600) de suspensión (2°) Tipo SU1-18</v>
      </c>
      <c r="E2217" s="108" t="s">
        <v>44</v>
      </c>
      <c r="F2217" s="109">
        <f t="shared" ref="F2217:F2280" si="38">IF(MID(C2217,1,2)="EA",0,1)</f>
        <v>1</v>
      </c>
      <c r="G2217" s="110">
        <f>VLOOKUP(C2217,'[10]Estructuras de Acero y Concreto'!$C$1:$L$65536,7,0)</f>
        <v>1694.6478104297253</v>
      </c>
      <c r="J2217" s="113">
        <f>VLOOKUP(C2217,'[10]Estructuras de Acero y Concreto'!$C$1:$L$65536,10,0)</f>
        <v>3850</v>
      </c>
      <c r="M2217" s="83"/>
      <c r="N2217" s="83"/>
      <c r="O2217" s="83"/>
      <c r="P2217" s="83"/>
      <c r="Q2217" s="83"/>
      <c r="R2217" s="83"/>
    </row>
    <row r="2218" spans="1:18" x14ac:dyDescent="0.2">
      <c r="A2218" s="104"/>
      <c r="B2218" s="105">
        <f t="shared" si="37"/>
        <v>194</v>
      </c>
      <c r="C2218" s="120" t="s">
        <v>2230</v>
      </c>
      <c r="D2218" s="106" t="str">
        <f>VLOOKUP(C2218,[9]Resumen!$C$1:$J$65536,8,0)</f>
        <v>1 Poste autosoportable de acero (17/2700) de suspensión (25°) Tipo SU11-17</v>
      </c>
      <c r="E2218" s="108" t="s">
        <v>44</v>
      </c>
      <c r="F2218" s="109">
        <f t="shared" si="38"/>
        <v>0</v>
      </c>
      <c r="G2218" s="110">
        <f>VLOOKUP(C2218,'[10]Estructuras de Acero y Concreto'!$C$1:$L$65536,7,0)</f>
        <v>6034.6846387883616</v>
      </c>
      <c r="J2218" s="113">
        <f>VLOOKUP(C2218,'[10]Estructuras de Acero y Concreto'!$C$1:$L$65536,10,0)</f>
        <v>2206</v>
      </c>
      <c r="M2218" s="83"/>
      <c r="N2218" s="83"/>
      <c r="O2218" s="83"/>
      <c r="P2218" s="83"/>
      <c r="Q2218" s="83"/>
      <c r="R2218" s="83"/>
    </row>
    <row r="2219" spans="1:18" x14ac:dyDescent="0.2">
      <c r="A2219" s="104"/>
      <c r="B2219" s="105">
        <f t="shared" ref="B2219:B2282" si="39">1+B2218</f>
        <v>195</v>
      </c>
      <c r="C2219" s="120" t="s">
        <v>2231</v>
      </c>
      <c r="D2219" s="106" t="str">
        <f>VLOOKUP(C2219,[9]Resumen!$C$1:$J$65536,8,0)</f>
        <v>1 Poste autosoportable de acero (18/4700) de ángulo medio (50°) Tipo AU1-18</v>
      </c>
      <c r="E2219" s="108" t="s">
        <v>44</v>
      </c>
      <c r="F2219" s="109">
        <f t="shared" si="38"/>
        <v>0</v>
      </c>
      <c r="G2219" s="110">
        <f>VLOOKUP(C2219,'[10]Estructuras de Acero y Concreto'!$C$1:$L$65536,7,0)</f>
        <v>9164.1856482053554</v>
      </c>
      <c r="J2219" s="113">
        <f>VLOOKUP(C2219,'[10]Estructuras de Acero y Concreto'!$C$1:$L$65536,10,0)</f>
        <v>3350</v>
      </c>
      <c r="M2219" s="83"/>
      <c r="N2219" s="83"/>
      <c r="O2219" s="83"/>
      <c r="P2219" s="83"/>
      <c r="Q2219" s="83"/>
      <c r="R2219" s="83"/>
    </row>
    <row r="2220" spans="1:18" x14ac:dyDescent="0.2">
      <c r="A2220" s="104"/>
      <c r="B2220" s="105">
        <f t="shared" si="39"/>
        <v>196</v>
      </c>
      <c r="C2220" s="120" t="s">
        <v>2232</v>
      </c>
      <c r="D2220" s="106" t="str">
        <f>VLOOKUP(C2220,[9]Resumen!$C$1:$J$65536,8,0)</f>
        <v>1 Poste autosoportable de acero (18/7600) de ángulo mayor y terminal (90°) Tipo ATU1-18</v>
      </c>
      <c r="E2220" s="108" t="s">
        <v>44</v>
      </c>
      <c r="F2220" s="109">
        <f t="shared" si="38"/>
        <v>0</v>
      </c>
      <c r="G2220" s="110">
        <f>VLOOKUP(C2220,'[10]Estructuras de Acero y Concreto'!$C$1:$L$65536,7,0)</f>
        <v>12526.210771084276</v>
      </c>
      <c r="J2220" s="113">
        <f>VLOOKUP(C2220,'[10]Estructuras de Acero y Concreto'!$C$1:$L$65536,10,0)</f>
        <v>4579</v>
      </c>
      <c r="M2220" s="83"/>
      <c r="N2220" s="83"/>
      <c r="O2220" s="83"/>
      <c r="P2220" s="83"/>
      <c r="Q2220" s="83"/>
      <c r="R2220" s="83"/>
    </row>
    <row r="2221" spans="1:18" x14ac:dyDescent="0.2">
      <c r="A2221" s="104"/>
      <c r="B2221" s="105">
        <f t="shared" si="39"/>
        <v>197</v>
      </c>
      <c r="C2221" s="120" t="s">
        <v>2233</v>
      </c>
      <c r="D2221" s="106" t="str">
        <f>VLOOKUP(C2221,[9]Resumen!$C$1:$J$65536,8,0)</f>
        <v>1 Poste de concreto (18/700) de suspensión (2°) Tipo SU1-18</v>
      </c>
      <c r="E2221" s="108" t="s">
        <v>44</v>
      </c>
      <c r="F2221" s="109">
        <f t="shared" si="38"/>
        <v>1</v>
      </c>
      <c r="G2221" s="110">
        <f>VLOOKUP(C2221,'[10]Estructuras de Acero y Concreto'!$C$1:$L$65536,7,0)</f>
        <v>1748.649305846455</v>
      </c>
      <c r="J2221" s="113">
        <f>VLOOKUP(C2221,'[10]Estructuras de Acero y Concreto'!$C$1:$L$65536,10,0)</f>
        <v>3903</v>
      </c>
      <c r="M2221" s="83"/>
      <c r="N2221" s="83"/>
      <c r="O2221" s="83"/>
      <c r="P2221" s="83"/>
      <c r="Q2221" s="83"/>
      <c r="R2221" s="83"/>
    </row>
    <row r="2222" spans="1:18" x14ac:dyDescent="0.2">
      <c r="A2222" s="104"/>
      <c r="B2222" s="105">
        <f t="shared" si="39"/>
        <v>198</v>
      </c>
      <c r="C2222" s="120" t="s">
        <v>2234</v>
      </c>
      <c r="D2222" s="106" t="str">
        <f>VLOOKUP(C2222,[9]Resumen!$C$1:$J$65536,8,0)</f>
        <v>1 Poste autosoportable de acero (17/3500) de suspensión (25°) Tipo SU11-17</v>
      </c>
      <c r="E2222" s="108" t="s">
        <v>44</v>
      </c>
      <c r="F2222" s="109">
        <f t="shared" si="38"/>
        <v>0</v>
      </c>
      <c r="G2222" s="110">
        <f>VLOOKUP(C2222,'[10]Estructuras de Acero y Concreto'!$C$1:$L$65536,7,0)</f>
        <v>7142.5936499893078</v>
      </c>
      <c r="J2222" s="113">
        <f>VLOOKUP(C2222,'[10]Estructuras de Acero y Concreto'!$C$1:$L$65536,10,0)</f>
        <v>2611</v>
      </c>
      <c r="M2222" s="83"/>
      <c r="N2222" s="83"/>
      <c r="O2222" s="83"/>
      <c r="P2222" s="83"/>
      <c r="Q2222" s="83"/>
      <c r="R2222" s="83"/>
    </row>
    <row r="2223" spans="1:18" x14ac:dyDescent="0.2">
      <c r="A2223" s="104"/>
      <c r="B2223" s="105">
        <f t="shared" si="39"/>
        <v>199</v>
      </c>
      <c r="C2223" s="120" t="s">
        <v>2235</v>
      </c>
      <c r="D2223" s="106" t="str">
        <f>VLOOKUP(C2223,[9]Resumen!$C$1:$J$65536,8,0)</f>
        <v>1 Poste autosoportable de acero (18/6100) de ángulo medio (50°) Tipo AU1-18</v>
      </c>
      <c r="E2223" s="108" t="s">
        <v>44</v>
      </c>
      <c r="F2223" s="109">
        <f t="shared" si="38"/>
        <v>0</v>
      </c>
      <c r="G2223" s="110">
        <f>VLOOKUP(C2223,'[10]Estructuras de Acero y Concreto'!$C$1:$L$65536,7,0)</f>
        <v>10857.50830976927</v>
      </c>
      <c r="J2223" s="113">
        <f>VLOOKUP(C2223,'[10]Estructuras de Acero y Concreto'!$C$1:$L$65536,10,0)</f>
        <v>3969</v>
      </c>
      <c r="M2223" s="83"/>
      <c r="N2223" s="83"/>
      <c r="O2223" s="83"/>
      <c r="P2223" s="83"/>
      <c r="Q2223" s="83"/>
      <c r="R2223" s="83"/>
    </row>
    <row r="2224" spans="1:18" x14ac:dyDescent="0.2">
      <c r="A2224" s="104"/>
      <c r="B2224" s="105">
        <f t="shared" si="39"/>
        <v>200</v>
      </c>
      <c r="C2224" s="120" t="s">
        <v>2236</v>
      </c>
      <c r="D2224" s="106" t="str">
        <f>VLOOKUP(C2224,[9]Resumen!$C$1:$J$65536,8,0)</f>
        <v>1 Poste autosoportable de acero (18/9900) de ángulo mayor y terminal (90°) Tipo ATU1-18</v>
      </c>
      <c r="E2224" s="108" t="s">
        <v>44</v>
      </c>
      <c r="F2224" s="109">
        <f t="shared" si="38"/>
        <v>0</v>
      </c>
      <c r="G2224" s="110">
        <f>VLOOKUP(C2224,'[10]Estructuras de Acero y Concreto'!$C$1:$L$65536,7,0)</f>
        <v>14873.33652814702</v>
      </c>
      <c r="J2224" s="113">
        <f>VLOOKUP(C2224,'[10]Estructuras de Acero y Concreto'!$C$1:$L$65536,10,0)</f>
        <v>5437</v>
      </c>
      <c r="M2224" s="83"/>
      <c r="N2224" s="83"/>
      <c r="O2224" s="83"/>
      <c r="P2224" s="83"/>
      <c r="Q2224" s="83"/>
      <c r="R2224" s="83"/>
    </row>
    <row r="2225" spans="1:18" x14ac:dyDescent="0.2">
      <c r="A2225" s="104"/>
      <c r="B2225" s="105">
        <f t="shared" si="39"/>
        <v>201</v>
      </c>
      <c r="C2225" s="120" t="s">
        <v>2237</v>
      </c>
      <c r="D2225" s="106" t="str">
        <f>VLOOKUP(C2225,[9]Resumen!$C$1:$J$65536,8,0)</f>
        <v>1 Poste de concreto (18/500) de suspensión (2°) Tipo SU2-18</v>
      </c>
      <c r="E2225" s="108" t="s">
        <v>44</v>
      </c>
      <c r="F2225" s="109">
        <f t="shared" si="38"/>
        <v>1</v>
      </c>
      <c r="G2225" s="110">
        <f>VLOOKUP(C2225,'[10]Estructuras de Acero y Concreto'!$C$1:$L$65536,7,0)</f>
        <v>1663.2658093196253</v>
      </c>
      <c r="J2225" s="113">
        <f>VLOOKUP(C2225,'[10]Estructuras de Acero y Concreto'!$C$1:$L$65536,10,0)</f>
        <v>3819.2</v>
      </c>
      <c r="M2225" s="83"/>
      <c r="N2225" s="83"/>
      <c r="O2225" s="83"/>
      <c r="P2225" s="83"/>
      <c r="Q2225" s="83"/>
      <c r="R2225" s="83"/>
    </row>
    <row r="2226" spans="1:18" x14ac:dyDescent="0.2">
      <c r="A2226" s="104"/>
      <c r="B2226" s="105">
        <f t="shared" si="39"/>
        <v>202</v>
      </c>
      <c r="C2226" s="120" t="s">
        <v>2238</v>
      </c>
      <c r="D2226" s="106" t="str">
        <f>VLOOKUP(C2226,[9]Resumen!$C$1:$J$65536,8,0)</f>
        <v>1 Poste autosoportable de acero (18/1550) de suspensión (25°) Tipo SU21-18</v>
      </c>
      <c r="E2226" s="108" t="s">
        <v>44</v>
      </c>
      <c r="F2226" s="109">
        <f t="shared" si="38"/>
        <v>0</v>
      </c>
      <c r="G2226" s="110">
        <f>VLOOKUP(C2226,'[10]Estructuras de Acero y Concreto'!$C$1:$L$65536,7,0)</f>
        <v>4456.2562450526939</v>
      </c>
      <c r="J2226" s="113">
        <f>VLOOKUP(C2226,'[10]Estructuras de Acero y Concreto'!$C$1:$L$65536,10,0)</f>
        <v>1629</v>
      </c>
      <c r="M2226" s="83"/>
      <c r="N2226" s="83"/>
      <c r="O2226" s="83"/>
      <c r="P2226" s="83"/>
      <c r="Q2226" s="83"/>
      <c r="R2226" s="83"/>
    </row>
    <row r="2227" spans="1:18" x14ac:dyDescent="0.2">
      <c r="A2227" s="104"/>
      <c r="B2227" s="105">
        <f t="shared" si="39"/>
        <v>203</v>
      </c>
      <c r="C2227" s="120" t="s">
        <v>2239</v>
      </c>
      <c r="D2227" s="106" t="str">
        <f>VLOOKUP(C2227,[9]Resumen!$C$1:$J$65536,8,0)</f>
        <v>2 Postes autosoportables de acero (18/1400) de ángulo medio (50°) Tipo AU2-18</v>
      </c>
      <c r="E2227" s="108" t="s">
        <v>44</v>
      </c>
      <c r="F2227" s="109">
        <f t="shared" si="38"/>
        <v>0</v>
      </c>
      <c r="G2227" s="110">
        <f>VLOOKUP(C2227,'[10]Estructuras de Acero y Concreto'!$C$1:$L$65536,7,0)</f>
        <v>8343.5123065750249</v>
      </c>
      <c r="J2227" s="113">
        <f>VLOOKUP(C2227,'[10]Estructuras de Acero y Concreto'!$C$1:$L$65536,10,0)</f>
        <v>3050</v>
      </c>
      <c r="M2227" s="83"/>
      <c r="N2227" s="83"/>
      <c r="O2227" s="83"/>
      <c r="P2227" s="83"/>
      <c r="Q2227" s="83"/>
      <c r="R2227" s="83"/>
    </row>
    <row r="2228" spans="1:18" x14ac:dyDescent="0.2">
      <c r="A2228" s="104"/>
      <c r="B2228" s="105">
        <f t="shared" si="39"/>
        <v>204</v>
      </c>
      <c r="C2228" s="120" t="s">
        <v>2240</v>
      </c>
      <c r="D2228" s="106" t="str">
        <f>VLOOKUP(C2228,[9]Resumen!$C$1:$J$65536,8,0)</f>
        <v>2 Postes autosoportables de acero (17/2150) de ángulo mayor y terminal (90°) Tipo ATU2-17</v>
      </c>
      <c r="E2228" s="108" t="s">
        <v>44</v>
      </c>
      <c r="F2228" s="109">
        <f t="shared" si="38"/>
        <v>0</v>
      </c>
      <c r="G2228" s="110">
        <f>VLOOKUP(C2228,'[10]Estructuras de Acero y Concreto'!$C$1:$L$65536,7,0)</f>
        <v>10406.137971872589</v>
      </c>
      <c r="J2228" s="113">
        <f>VLOOKUP(C2228,'[10]Estructuras de Acero y Concreto'!$C$1:$L$65536,10,0)</f>
        <v>3804</v>
      </c>
      <c r="M2228" s="83"/>
      <c r="N2228" s="83"/>
      <c r="O2228" s="83"/>
      <c r="P2228" s="83"/>
      <c r="Q2228" s="83"/>
      <c r="R2228" s="83"/>
    </row>
    <row r="2229" spans="1:18" x14ac:dyDescent="0.2">
      <c r="A2229" s="104"/>
      <c r="B2229" s="105">
        <f t="shared" si="39"/>
        <v>205</v>
      </c>
      <c r="C2229" s="120" t="s">
        <v>2241</v>
      </c>
      <c r="D2229" s="106" t="str">
        <f>VLOOKUP(C2229,[9]Resumen!$C$1:$J$65536,8,0)</f>
        <v>1 Poste de concreto (18/700) de suspensión (2°) Tipo SU2-18</v>
      </c>
      <c r="E2229" s="108" t="s">
        <v>44</v>
      </c>
      <c r="F2229" s="109">
        <f t="shared" si="38"/>
        <v>1</v>
      </c>
      <c r="G2229" s="110">
        <f>VLOOKUP(C2229,'[10]Estructuras de Acero y Concreto'!$C$1:$L$65536,7,0)</f>
        <v>1748.649305846455</v>
      </c>
      <c r="J2229" s="113">
        <f>VLOOKUP(C2229,'[10]Estructuras de Acero y Concreto'!$C$1:$L$65536,10,0)</f>
        <v>3903</v>
      </c>
      <c r="M2229" s="83"/>
      <c r="N2229" s="83"/>
      <c r="O2229" s="83"/>
      <c r="P2229" s="83"/>
      <c r="Q2229" s="83"/>
      <c r="R2229" s="83"/>
    </row>
    <row r="2230" spans="1:18" x14ac:dyDescent="0.2">
      <c r="A2230" s="104"/>
      <c r="B2230" s="105">
        <f t="shared" si="39"/>
        <v>206</v>
      </c>
      <c r="C2230" s="120" t="s">
        <v>2242</v>
      </c>
      <c r="D2230" s="106" t="str">
        <f>VLOOKUP(C2230,[9]Resumen!$C$1:$J$65536,8,0)</f>
        <v>1 Poste autosoportable de acero (18/2400) de suspensión (25°) Tipo SU21-18</v>
      </c>
      <c r="E2230" s="108" t="s">
        <v>44</v>
      </c>
      <c r="F2230" s="109">
        <f t="shared" si="38"/>
        <v>0</v>
      </c>
      <c r="G2230" s="110">
        <f>VLOOKUP(C2230,'[10]Estructuras de Acero y Concreto'!$C$1:$L$65536,7,0)</f>
        <v>5919.790370960116</v>
      </c>
      <c r="J2230" s="113">
        <f>VLOOKUP(C2230,'[10]Estructuras de Acero y Concreto'!$C$1:$L$65536,10,0)</f>
        <v>2164</v>
      </c>
      <c r="M2230" s="83"/>
      <c r="N2230" s="83"/>
      <c r="O2230" s="83"/>
      <c r="P2230" s="83"/>
      <c r="Q2230" s="83"/>
      <c r="R2230" s="83"/>
    </row>
    <row r="2231" spans="1:18" x14ac:dyDescent="0.2">
      <c r="A2231" s="104"/>
      <c r="B2231" s="105">
        <f t="shared" si="39"/>
        <v>207</v>
      </c>
      <c r="C2231" s="120" t="s">
        <v>2243</v>
      </c>
      <c r="D2231" s="106" t="str">
        <f>VLOOKUP(C2231,[9]Resumen!$C$1:$J$65536,8,0)</f>
        <v>2 Postes autosoportables de acero (18/2150) de ángulo medio (50°) Tipo AU2-18</v>
      </c>
      <c r="E2231" s="108" t="s">
        <v>44</v>
      </c>
      <c r="F2231" s="109">
        <f t="shared" si="38"/>
        <v>0</v>
      </c>
      <c r="G2231" s="110">
        <f>VLOOKUP(C2231,'[10]Estructuras de Acero y Concreto'!$C$1:$L$65536,7,0)</f>
        <v>11024.37855590077</v>
      </c>
      <c r="J2231" s="113">
        <f>VLOOKUP(C2231,'[10]Estructuras de Acero y Concreto'!$C$1:$L$65536,10,0)</f>
        <v>4030</v>
      </c>
      <c r="M2231" s="83"/>
      <c r="N2231" s="83"/>
      <c r="O2231" s="83"/>
      <c r="P2231" s="83"/>
      <c r="Q2231" s="83"/>
      <c r="R2231" s="83"/>
    </row>
    <row r="2232" spans="1:18" x14ac:dyDescent="0.2">
      <c r="A2232" s="104"/>
      <c r="B2232" s="105">
        <f t="shared" si="39"/>
        <v>208</v>
      </c>
      <c r="C2232" s="120" t="s">
        <v>2244</v>
      </c>
      <c r="D2232" s="106" t="str">
        <f>VLOOKUP(C2232,[9]Resumen!$C$1:$J$65536,8,0)</f>
        <v>2 Postes autosoportables de acero (17/3400) de ángulo mayor y terminal (90°) Tipo ATU2-17</v>
      </c>
      <c r="E2232" s="108" t="s">
        <v>44</v>
      </c>
      <c r="F2232" s="109">
        <f t="shared" si="38"/>
        <v>0</v>
      </c>
      <c r="G2232" s="110">
        <f>VLOOKUP(C2232,'[10]Estructuras de Acero y Concreto'!$C$1:$L$65536,7,0)</f>
        <v>14017.10067504604</v>
      </c>
      <c r="J2232" s="113">
        <f>VLOOKUP(C2232,'[10]Estructuras de Acero y Concreto'!$C$1:$L$65536,10,0)</f>
        <v>5124</v>
      </c>
      <c r="M2232" s="83"/>
      <c r="N2232" s="83"/>
      <c r="O2232" s="83"/>
      <c r="P2232" s="83"/>
      <c r="Q2232" s="83"/>
      <c r="R2232" s="83"/>
    </row>
    <row r="2233" spans="1:18" x14ac:dyDescent="0.2">
      <c r="A2233" s="104"/>
      <c r="B2233" s="105">
        <f t="shared" si="39"/>
        <v>209</v>
      </c>
      <c r="C2233" s="120" t="s">
        <v>2245</v>
      </c>
      <c r="D2233" s="106" t="str">
        <f>VLOOKUP(C2233,[9]Resumen!$C$1:$J$65536,8,0)</f>
        <v>1 Poste de concreto (25/3400) de suspensión (2°) Tipo SU2-25</v>
      </c>
      <c r="E2233" s="108" t="s">
        <v>44</v>
      </c>
      <c r="F2233" s="109">
        <f t="shared" si="38"/>
        <v>1</v>
      </c>
      <c r="G2233" s="110">
        <f>VLOOKUP(C2233,'[10]Estructuras de Acero y Concreto'!$C$1:$L$65536,7,0)</f>
        <v>5769.2134740429801</v>
      </c>
      <c r="J2233" s="113">
        <f>VLOOKUP(C2233,'[10]Estructuras de Acero y Concreto'!$C$1:$L$65536,10,0)</f>
        <v>7849</v>
      </c>
      <c r="M2233" s="83"/>
      <c r="N2233" s="83"/>
      <c r="O2233" s="83"/>
      <c r="P2233" s="83"/>
      <c r="Q2233" s="83"/>
      <c r="R2233" s="83"/>
    </row>
    <row r="2234" spans="1:18" x14ac:dyDescent="0.2">
      <c r="A2234" s="104"/>
      <c r="B2234" s="105">
        <f t="shared" si="39"/>
        <v>210</v>
      </c>
      <c r="C2234" s="120" t="s">
        <v>2246</v>
      </c>
      <c r="D2234" s="106" t="str">
        <f>VLOOKUP(C2234,[9]Resumen!$C$1:$J$65536,8,0)</f>
        <v>1 Poste autosoportable de acero (21/5850) de suspensión (25°) Tipo SU21-21</v>
      </c>
      <c r="E2234" s="108" t="s">
        <v>44</v>
      </c>
      <c r="F2234" s="109">
        <f t="shared" si="38"/>
        <v>0</v>
      </c>
      <c r="G2234" s="110">
        <f>VLOOKUP(C2234,'[10]Estructuras de Acero y Concreto'!$C$1:$L$65536,7,0)</f>
        <v>12312.835702260389</v>
      </c>
      <c r="J2234" s="113">
        <f>VLOOKUP(C2234,'[10]Estructuras de Acero y Concreto'!$C$1:$L$65536,10,0)</f>
        <v>4501</v>
      </c>
      <c r="M2234" s="83"/>
      <c r="N2234" s="83"/>
      <c r="O2234" s="83"/>
      <c r="P2234" s="83"/>
      <c r="Q2234" s="83"/>
      <c r="R2234" s="83"/>
    </row>
    <row r="2235" spans="1:18" x14ac:dyDescent="0.2">
      <c r="A2235" s="104"/>
      <c r="B2235" s="105">
        <f t="shared" si="39"/>
        <v>211</v>
      </c>
      <c r="C2235" s="120" t="s">
        <v>2247</v>
      </c>
      <c r="D2235" s="106" t="str">
        <f>VLOOKUP(C2235,[9]Resumen!$C$1:$J$65536,8,0)</f>
        <v>2 Postes autosoportables de acero (22/4500) de ángulo medio (50°) Tipo AU2-22</v>
      </c>
      <c r="E2235" s="108" t="s">
        <v>44</v>
      </c>
      <c r="F2235" s="109">
        <f t="shared" si="38"/>
        <v>0</v>
      </c>
      <c r="G2235" s="110">
        <f>VLOOKUP(C2235,'[10]Estructuras de Acero y Concreto'!$C$1:$L$65536,7,0)</f>
        <v>21676.718530262457</v>
      </c>
      <c r="J2235" s="113">
        <f>VLOOKUP(C2235,'[10]Estructuras de Acero y Concreto'!$C$1:$L$65536,10,0)</f>
        <v>7924</v>
      </c>
      <c r="M2235" s="83"/>
      <c r="N2235" s="83"/>
      <c r="O2235" s="83"/>
      <c r="P2235" s="83"/>
      <c r="Q2235" s="83"/>
      <c r="R2235" s="83"/>
    </row>
    <row r="2236" spans="1:18" x14ac:dyDescent="0.2">
      <c r="A2236" s="104"/>
      <c r="B2236" s="105">
        <f t="shared" si="39"/>
        <v>212</v>
      </c>
      <c r="C2236" s="120" t="s">
        <v>2248</v>
      </c>
      <c r="D2236" s="106" t="str">
        <f>VLOOKUP(C2236,[9]Resumen!$C$1:$J$65536,8,0)</f>
        <v>2 Postes autosoportables de acero (22/6550) de ángulo mayor y terminal (90°) Tipo ATU2-22</v>
      </c>
      <c r="E2236" s="108" t="s">
        <v>44</v>
      </c>
      <c r="F2236" s="109">
        <f t="shared" si="38"/>
        <v>0</v>
      </c>
      <c r="G2236" s="110">
        <f>VLOOKUP(C2236,'[10]Estructuras de Acero y Concreto'!$C$1:$L$65536,7,0)</f>
        <v>27716.874324661687</v>
      </c>
      <c r="J2236" s="113">
        <f>VLOOKUP(C2236,'[10]Estructuras de Acero y Concreto'!$C$1:$L$65536,10,0)</f>
        <v>10132</v>
      </c>
      <c r="M2236" s="83"/>
      <c r="N2236" s="83"/>
      <c r="O2236" s="83"/>
      <c r="P2236" s="83"/>
      <c r="Q2236" s="83"/>
      <c r="R2236" s="83"/>
    </row>
    <row r="2237" spans="1:18" x14ac:dyDescent="0.2">
      <c r="A2237" s="104"/>
      <c r="B2237" s="105">
        <f t="shared" si="39"/>
        <v>213</v>
      </c>
      <c r="C2237" s="120" t="s">
        <v>2249</v>
      </c>
      <c r="D2237" s="106" t="str">
        <f>VLOOKUP(C2237,[9]Resumen!$C$1:$J$65536,8,0)</f>
        <v>1 Poste de concreto (18/1000) de suspensión (2°) Tipo SU2-18</v>
      </c>
      <c r="E2237" s="108" t="s">
        <v>44</v>
      </c>
      <c r="F2237" s="109">
        <f t="shared" si="38"/>
        <v>1</v>
      </c>
      <c r="G2237" s="110">
        <f>VLOOKUP(C2237,'[10]Estructuras de Acero y Concreto'!$C$1:$L$65536,7,0)</f>
        <v>1972.8472124784776</v>
      </c>
      <c r="J2237" s="113">
        <f>VLOOKUP(C2237,'[10]Estructuras de Acero y Concreto'!$C$1:$L$65536,10,0)</f>
        <v>4123.04</v>
      </c>
      <c r="M2237" s="83"/>
      <c r="N2237" s="83"/>
      <c r="O2237" s="83"/>
      <c r="P2237" s="83"/>
      <c r="Q2237" s="83"/>
      <c r="R2237" s="83"/>
    </row>
    <row r="2238" spans="1:18" x14ac:dyDescent="0.2">
      <c r="A2238" s="104"/>
      <c r="B2238" s="105">
        <f t="shared" si="39"/>
        <v>214</v>
      </c>
      <c r="C2238" s="120" t="s">
        <v>2250</v>
      </c>
      <c r="D2238" s="106" t="str">
        <f>VLOOKUP(C2238,[9]Resumen!$C$1:$J$65536,8,0)</f>
        <v>1 Poste autosoportable de acero (18/4300) de suspensión (25°) Tipo SU21-18</v>
      </c>
      <c r="E2238" s="108" t="s">
        <v>44</v>
      </c>
      <c r="F2238" s="109">
        <f t="shared" si="38"/>
        <v>0</v>
      </c>
      <c r="G2238" s="110">
        <f>VLOOKUP(C2238,'[10]Estructuras de Acero y Concreto'!$C$1:$L$65536,7,0)</f>
        <v>8649.897020783681</v>
      </c>
      <c r="J2238" s="113">
        <f>VLOOKUP(C2238,'[10]Estructuras de Acero y Concreto'!$C$1:$L$65536,10,0)</f>
        <v>3162</v>
      </c>
      <c r="M2238" s="83"/>
      <c r="N2238" s="83"/>
      <c r="O2238" s="83"/>
      <c r="P2238" s="83"/>
      <c r="Q2238" s="83"/>
      <c r="R2238" s="83"/>
    </row>
    <row r="2239" spans="1:18" x14ac:dyDescent="0.2">
      <c r="A2239" s="104"/>
      <c r="B2239" s="105">
        <f t="shared" si="39"/>
        <v>215</v>
      </c>
      <c r="C2239" s="120" t="s">
        <v>2251</v>
      </c>
      <c r="D2239" s="106" t="str">
        <f>VLOOKUP(C2239,[9]Resumen!$C$1:$J$65536,8,0)</f>
        <v>2 Postes autosoportables de acero (18/3950) de ángulo medio (50°) Tipo AU2-18</v>
      </c>
      <c r="E2239" s="108" t="s">
        <v>44</v>
      </c>
      <c r="F2239" s="109">
        <f t="shared" si="38"/>
        <v>0</v>
      </c>
      <c r="G2239" s="110">
        <f>VLOOKUP(C2239,'[10]Estructuras de Acero y Concreto'!$C$1:$L$65536,7,0)</f>
        <v>16369.697587719655</v>
      </c>
      <c r="J2239" s="113">
        <f>VLOOKUP(C2239,'[10]Estructuras de Acero y Concreto'!$C$1:$L$65536,10,0)</f>
        <v>5984</v>
      </c>
      <c r="M2239" s="83"/>
      <c r="N2239" s="83"/>
      <c r="O2239" s="83"/>
      <c r="P2239" s="83"/>
      <c r="Q2239" s="83"/>
      <c r="R2239" s="83"/>
    </row>
    <row r="2240" spans="1:18" x14ac:dyDescent="0.2">
      <c r="A2240" s="104"/>
      <c r="B2240" s="105">
        <f t="shared" si="39"/>
        <v>216</v>
      </c>
      <c r="C2240" s="120" t="s">
        <v>2252</v>
      </c>
      <c r="D2240" s="106" t="str">
        <f>VLOOKUP(C2240,[9]Resumen!$C$1:$J$65536,8,0)</f>
        <v>2 Postes autosoportables de acero (18/6300) de ángulo mayor y terminal (90°) Tipo ATU2-18</v>
      </c>
      <c r="E2240" s="108" t="s">
        <v>44</v>
      </c>
      <c r="F2240" s="109">
        <f t="shared" si="38"/>
        <v>0</v>
      </c>
      <c r="G2240" s="110">
        <f>VLOOKUP(C2240,'[10]Estructuras de Acero y Concreto'!$C$1:$L$65536,7,0)</f>
        <v>22174.593690851525</v>
      </c>
      <c r="J2240" s="113">
        <f>VLOOKUP(C2240,'[10]Estructuras de Acero y Concreto'!$C$1:$L$65536,10,0)</f>
        <v>8106</v>
      </c>
      <c r="M2240" s="83"/>
      <c r="N2240" s="83"/>
      <c r="O2240" s="83"/>
      <c r="P2240" s="83"/>
      <c r="Q2240" s="83"/>
      <c r="R2240" s="83"/>
    </row>
    <row r="2241" spans="1:18" x14ac:dyDescent="0.2">
      <c r="A2241" s="104"/>
      <c r="B2241" s="105">
        <f t="shared" si="39"/>
        <v>217</v>
      </c>
      <c r="C2241" s="120" t="s">
        <v>2253</v>
      </c>
      <c r="D2241" s="106" t="str">
        <f>VLOOKUP(C2241,[9]Resumen!$C$1:$J$65536,8,0)</f>
        <v>1 Poste de concreto (19/1100) de suspensión (2°) Tipo SU2-19</v>
      </c>
      <c r="E2241" s="108" t="s">
        <v>44</v>
      </c>
      <c r="F2241" s="109">
        <f t="shared" si="38"/>
        <v>1</v>
      </c>
      <c r="G2241" s="110">
        <f>VLOOKUP(C2241,'[10]Estructuras de Acero y Concreto'!$C$1:$L$65536,7,0)</f>
        <v>2375.702794279523</v>
      </c>
      <c r="J2241" s="113">
        <f>VLOOKUP(C2241,'[10]Estructuras de Acero y Concreto'!$C$1:$L$65536,10,0)</f>
        <v>4518.424343909126</v>
      </c>
      <c r="M2241" s="83"/>
      <c r="N2241" s="83"/>
      <c r="O2241" s="83"/>
      <c r="P2241" s="83"/>
      <c r="Q2241" s="83"/>
      <c r="R2241" s="83"/>
    </row>
    <row r="2242" spans="1:18" x14ac:dyDescent="0.2">
      <c r="A2242" s="104"/>
      <c r="B2242" s="105">
        <f t="shared" si="39"/>
        <v>218</v>
      </c>
      <c r="C2242" s="120" t="s">
        <v>2254</v>
      </c>
      <c r="D2242" s="106" t="str">
        <f>VLOOKUP(C2242,[9]Resumen!$C$1:$J$65536,8,0)</f>
        <v>1 Poste autosoportable de acero (18/5100) de suspensión (25°) Tipo SU21-18</v>
      </c>
      <c r="E2242" s="108" t="s">
        <v>44</v>
      </c>
      <c r="F2242" s="109">
        <f t="shared" si="38"/>
        <v>0</v>
      </c>
      <c r="G2242" s="110">
        <f>VLOOKUP(C2242,'[10]Estructuras de Acero y Concreto'!$C$1:$L$65536,7,0)</f>
        <v>9664.7963865998572</v>
      </c>
      <c r="J2242" s="113">
        <f>VLOOKUP(C2242,'[10]Estructuras de Acero y Concreto'!$C$1:$L$65536,10,0)</f>
        <v>3533</v>
      </c>
      <c r="M2242" s="83"/>
      <c r="N2242" s="83"/>
      <c r="O2242" s="83"/>
      <c r="P2242" s="83"/>
      <c r="Q2242" s="83"/>
      <c r="R2242" s="83"/>
    </row>
    <row r="2243" spans="1:18" x14ac:dyDescent="0.2">
      <c r="A2243" s="104"/>
      <c r="B2243" s="105">
        <f t="shared" si="39"/>
        <v>219</v>
      </c>
      <c r="C2243" s="120" t="s">
        <v>2255</v>
      </c>
      <c r="D2243" s="106" t="str">
        <f>VLOOKUP(C2243,[9]Resumen!$C$1:$J$65536,8,0)</f>
        <v>2 Postes autosoportables de acero (18/4700) de ángulo medio (50°) Tipo AU2-18</v>
      </c>
      <c r="E2243" s="108" t="s">
        <v>44</v>
      </c>
      <c r="F2243" s="109">
        <f t="shared" si="38"/>
        <v>0</v>
      </c>
      <c r="G2243" s="110">
        <f>VLOOKUP(C2243,'[10]Estructuras de Acero y Concreto'!$C$1:$L$65536,7,0)</f>
        <v>18328.371296410711</v>
      </c>
      <c r="J2243" s="113">
        <f>VLOOKUP(C2243,'[10]Estructuras de Acero y Concreto'!$C$1:$L$65536,10,0)</f>
        <v>6700</v>
      </c>
      <c r="M2243" s="83"/>
      <c r="N2243" s="83"/>
      <c r="O2243" s="83"/>
      <c r="P2243" s="83"/>
      <c r="Q2243" s="83"/>
      <c r="R2243" s="83"/>
    </row>
    <row r="2244" spans="1:18" x14ac:dyDescent="0.2">
      <c r="A2244" s="104"/>
      <c r="B2244" s="105">
        <f t="shared" si="39"/>
        <v>220</v>
      </c>
      <c r="C2244" s="120" t="s">
        <v>2256</v>
      </c>
      <c r="D2244" s="106" t="str">
        <f>VLOOKUP(C2244,[9]Resumen!$C$1:$J$65536,8,0)</f>
        <v>2 Postes autosoportables de acero (18/7600) de ángulo mayor y terminal (90°) Tipo ATU2-18</v>
      </c>
      <c r="E2244" s="108" t="s">
        <v>44</v>
      </c>
      <c r="F2244" s="109">
        <f t="shared" si="38"/>
        <v>0</v>
      </c>
      <c r="G2244" s="110">
        <f>VLOOKUP(C2244,'[10]Estructuras de Acero y Concreto'!$C$1:$L$65536,7,0)</f>
        <v>25052.421542168551</v>
      </c>
      <c r="J2244" s="113">
        <f>VLOOKUP(C2244,'[10]Estructuras de Acero y Concreto'!$C$1:$L$65536,10,0)</f>
        <v>9158</v>
      </c>
      <c r="M2244" s="83"/>
      <c r="N2244" s="83"/>
      <c r="O2244" s="83"/>
      <c r="P2244" s="83"/>
      <c r="Q2244" s="83"/>
      <c r="R2244" s="83"/>
    </row>
    <row r="2245" spans="1:18" x14ac:dyDescent="0.2">
      <c r="A2245" s="104"/>
      <c r="B2245" s="105">
        <f t="shared" si="39"/>
        <v>221</v>
      </c>
      <c r="C2245" s="120" t="s">
        <v>2257</v>
      </c>
      <c r="D2245" s="106" t="str">
        <f>VLOOKUP(C2245,[9]Resumen!$C$1:$J$65536,8,0)</f>
        <v>1 Poste de concreto (18/1300) de suspensión (2°) Tipo SU2-18</v>
      </c>
      <c r="E2245" s="108" t="s">
        <v>44</v>
      </c>
      <c r="F2245" s="109">
        <f t="shared" si="38"/>
        <v>1</v>
      </c>
      <c r="G2245" s="110">
        <f>VLOOKUP(C2245,'[10]Estructuras de Acero y Concreto'!$C$1:$L$65536,7,0)</f>
        <v>2181.7718659728266</v>
      </c>
      <c r="J2245" s="113">
        <f>VLOOKUP(C2245,'[10]Estructuras de Acero y Concreto'!$C$1:$L$65536,10,0)</f>
        <v>4328.09</v>
      </c>
      <c r="M2245" s="83"/>
      <c r="N2245" s="83"/>
      <c r="O2245" s="83"/>
      <c r="P2245" s="83"/>
      <c r="Q2245" s="83"/>
      <c r="R2245" s="83"/>
    </row>
    <row r="2246" spans="1:18" x14ac:dyDescent="0.2">
      <c r="A2246" s="104"/>
      <c r="B2246" s="105">
        <f t="shared" si="39"/>
        <v>222</v>
      </c>
      <c r="C2246" s="120" t="s">
        <v>2258</v>
      </c>
      <c r="D2246" s="106" t="str">
        <f>VLOOKUP(C2246,[9]Resumen!$C$1:$J$65536,8,0)</f>
        <v>1 Poste autosoportable de acero (18/6600) de suspensión (25°) Tipo SU21-18</v>
      </c>
      <c r="E2246" s="108" t="s">
        <v>44</v>
      </c>
      <c r="F2246" s="109">
        <f t="shared" si="38"/>
        <v>0</v>
      </c>
      <c r="G2246" s="110">
        <f>VLOOKUP(C2246,'[10]Estructuras de Acero y Concreto'!$C$1:$L$65536,7,0)</f>
        <v>11426.508493299632</v>
      </c>
      <c r="J2246" s="113">
        <f>VLOOKUP(C2246,'[10]Estructuras de Acero y Concreto'!$C$1:$L$65536,10,0)</f>
        <v>4177</v>
      </c>
      <c r="M2246" s="83"/>
      <c r="N2246" s="83"/>
      <c r="O2246" s="83"/>
      <c r="P2246" s="83"/>
      <c r="Q2246" s="83"/>
      <c r="R2246" s="83"/>
    </row>
    <row r="2247" spans="1:18" x14ac:dyDescent="0.2">
      <c r="A2247" s="104"/>
      <c r="B2247" s="105">
        <f t="shared" si="39"/>
        <v>223</v>
      </c>
      <c r="C2247" s="120" t="s">
        <v>2259</v>
      </c>
      <c r="D2247" s="106" t="str">
        <f>VLOOKUP(C2247,[9]Resumen!$C$1:$J$65536,8,0)</f>
        <v>2 Postes autosoportables de acero (18/6100) de ángulo medio (50°) Tipo AU2-18</v>
      </c>
      <c r="E2247" s="108" t="s">
        <v>44</v>
      </c>
      <c r="F2247" s="109">
        <f t="shared" si="38"/>
        <v>0</v>
      </c>
      <c r="G2247" s="110">
        <f>VLOOKUP(C2247,'[10]Estructuras de Acero y Concreto'!$C$1:$L$65536,7,0)</f>
        <v>21715.016619538539</v>
      </c>
      <c r="J2247" s="113">
        <f>VLOOKUP(C2247,'[10]Estructuras de Acero y Concreto'!$C$1:$L$65536,10,0)</f>
        <v>7938</v>
      </c>
      <c r="M2247" s="83"/>
      <c r="N2247" s="83"/>
      <c r="O2247" s="83"/>
      <c r="P2247" s="83"/>
      <c r="Q2247" s="83"/>
      <c r="R2247" s="83"/>
    </row>
    <row r="2248" spans="1:18" x14ac:dyDescent="0.2">
      <c r="A2248" s="104"/>
      <c r="B2248" s="105">
        <f t="shared" si="39"/>
        <v>224</v>
      </c>
      <c r="C2248" s="120" t="s">
        <v>2260</v>
      </c>
      <c r="D2248" s="106" t="str">
        <f>VLOOKUP(C2248,[9]Resumen!$C$1:$J$65536,8,0)</f>
        <v>2 Postes autosoportables de acero (18/9900) de ángulo mayor y terminal (90°) Tipo ATU2-18</v>
      </c>
      <c r="E2248" s="108" t="s">
        <v>44</v>
      </c>
      <c r="F2248" s="109">
        <f t="shared" si="38"/>
        <v>0</v>
      </c>
      <c r="G2248" s="110">
        <f>VLOOKUP(C2248,'[10]Estructuras de Acero y Concreto'!$C$1:$L$65536,7,0)</f>
        <v>29746.673056294039</v>
      </c>
      <c r="J2248" s="113">
        <f>VLOOKUP(C2248,'[10]Estructuras de Acero y Concreto'!$C$1:$L$65536,10,0)</f>
        <v>10874</v>
      </c>
      <c r="M2248" s="83"/>
      <c r="N2248" s="83"/>
      <c r="O2248" s="83"/>
      <c r="P2248" s="83"/>
      <c r="Q2248" s="83"/>
      <c r="R2248" s="83"/>
    </row>
    <row r="2249" spans="1:18" x14ac:dyDescent="0.2">
      <c r="A2249" s="104"/>
      <c r="B2249" s="105">
        <f t="shared" si="39"/>
        <v>225</v>
      </c>
      <c r="C2249" s="120" t="s">
        <v>2261</v>
      </c>
      <c r="D2249" s="106" t="str">
        <f>VLOOKUP(C2249,[9]Resumen!$C$1:$J$65536,8,0)</f>
        <v>1 Poste de concreto (18/1400) de suspensión (2°) Tipo SU2-18</v>
      </c>
      <c r="E2249" s="108" t="s">
        <v>44</v>
      </c>
      <c r="F2249" s="109">
        <f t="shared" si="38"/>
        <v>1</v>
      </c>
      <c r="G2249" s="110">
        <f>VLOOKUP(C2249,'[10]Estructuras de Acero y Concreto'!$C$1:$L$65536,7,0)</f>
        <v>2252.8895815148953</v>
      </c>
      <c r="J2249" s="113">
        <f>VLOOKUP(C2249,'[10]Estructuras de Acero y Concreto'!$C$1:$L$65536,10,0)</f>
        <v>4397.8887878787882</v>
      </c>
      <c r="M2249" s="83"/>
      <c r="N2249" s="83"/>
      <c r="O2249" s="83"/>
      <c r="P2249" s="83"/>
      <c r="Q2249" s="83"/>
      <c r="R2249" s="83"/>
    </row>
    <row r="2250" spans="1:18" x14ac:dyDescent="0.2">
      <c r="A2250" s="104"/>
      <c r="B2250" s="105">
        <f t="shared" si="39"/>
        <v>226</v>
      </c>
      <c r="C2250" s="120" t="s">
        <v>2262</v>
      </c>
      <c r="D2250" s="106" t="str">
        <f>VLOOKUP(C2250,[9]Resumen!$C$1:$J$65536,8,0)</f>
        <v>1 Poste autosoportable de acero (18/7950) de suspensión (25°) Tipo SU21-18</v>
      </c>
      <c r="E2250" s="108" t="s">
        <v>44</v>
      </c>
      <c r="F2250" s="109">
        <f t="shared" si="38"/>
        <v>0</v>
      </c>
      <c r="G2250" s="110">
        <f>VLOOKUP(C2250,'[10]Estructuras de Acero y Concreto'!$C$1:$L$65536,7,0)</f>
        <v>12898.249352623357</v>
      </c>
      <c r="J2250" s="113">
        <f>VLOOKUP(C2250,'[10]Estructuras de Acero y Concreto'!$C$1:$L$65536,10,0)</f>
        <v>4715</v>
      </c>
      <c r="M2250" s="83"/>
      <c r="N2250" s="83"/>
      <c r="O2250" s="83"/>
      <c r="P2250" s="83"/>
      <c r="Q2250" s="83"/>
      <c r="R2250" s="83"/>
    </row>
    <row r="2251" spans="1:18" x14ac:dyDescent="0.2">
      <c r="A2251" s="104"/>
      <c r="B2251" s="105">
        <f t="shared" si="39"/>
        <v>227</v>
      </c>
      <c r="C2251" s="120" t="s">
        <v>2263</v>
      </c>
      <c r="D2251" s="106" t="str">
        <f>VLOOKUP(C2251,[9]Resumen!$C$1:$J$65536,8,0)</f>
        <v>2 Postes autosoportables de acero (18/7400) de ángulo medio (50°) Tipo AU2-18</v>
      </c>
      <c r="E2251" s="108" t="s">
        <v>44</v>
      </c>
      <c r="F2251" s="109">
        <f t="shared" si="38"/>
        <v>0</v>
      </c>
      <c r="G2251" s="110">
        <f>VLOOKUP(C2251,'[10]Estructuras de Acero y Concreto'!$C$1:$L$65536,7,0)</f>
        <v>24620.20024890991</v>
      </c>
      <c r="J2251" s="113">
        <f>VLOOKUP(C2251,'[10]Estructuras de Acero y Concreto'!$C$1:$L$65536,10,0)</f>
        <v>9000</v>
      </c>
      <c r="M2251" s="83"/>
      <c r="N2251" s="83"/>
      <c r="O2251" s="83"/>
      <c r="P2251" s="83"/>
      <c r="Q2251" s="83"/>
      <c r="R2251" s="83"/>
    </row>
    <row r="2252" spans="1:18" x14ac:dyDescent="0.2">
      <c r="A2252" s="104"/>
      <c r="B2252" s="105">
        <f t="shared" si="39"/>
        <v>228</v>
      </c>
      <c r="C2252" s="120" t="s">
        <v>2264</v>
      </c>
      <c r="D2252" s="106" t="str">
        <f>VLOOKUP(C2252,[9]Resumen!$C$1:$J$65536,8,0)</f>
        <v>2 Postes autosoportables de acero (18/1210) de ángulo mayor y terminal (90°) Tipo ATU2-18</v>
      </c>
      <c r="E2252" s="108" t="s">
        <v>44</v>
      </c>
      <c r="F2252" s="109">
        <f t="shared" si="38"/>
        <v>0</v>
      </c>
      <c r="G2252" s="110">
        <f>VLOOKUP(C2252,'[10]Estructuras de Acero y Concreto'!$C$1:$L$65536,7,0)</f>
        <v>33893.809009332639</v>
      </c>
      <c r="J2252" s="113">
        <f>VLOOKUP(C2252,'[10]Estructuras de Acero y Concreto'!$C$1:$L$65536,10,0)</f>
        <v>12390</v>
      </c>
      <c r="M2252" s="83"/>
      <c r="N2252" s="83"/>
      <c r="O2252" s="83"/>
      <c r="P2252" s="83"/>
      <c r="Q2252" s="83"/>
      <c r="R2252" s="83"/>
    </row>
    <row r="2253" spans="1:18" x14ac:dyDescent="0.2">
      <c r="A2253" s="104"/>
      <c r="B2253" s="105">
        <f t="shared" si="39"/>
        <v>229</v>
      </c>
      <c r="C2253" s="120" t="s">
        <v>2265</v>
      </c>
      <c r="D2253" s="106" t="str">
        <f>VLOOKUP(C2253,[9]Resumen!$C$1:$J$65536,8,0)</f>
        <v>1 Poste de concreto (21/500) de suspensión (2°) Tipo SU1-21</v>
      </c>
      <c r="E2253" s="108" t="s">
        <v>44</v>
      </c>
      <c r="F2253" s="109">
        <f t="shared" si="38"/>
        <v>1</v>
      </c>
      <c r="G2253" s="110">
        <f>VLOOKUP(C2253,'[10]Estructuras de Acero y Concreto'!$C$1:$L$65536,7,0)</f>
        <v>2675.335345120337</v>
      </c>
      <c r="J2253" s="113">
        <f>VLOOKUP(C2253,'[10]Estructuras de Acero y Concreto'!$C$1:$L$65536,10,0)</f>
        <v>4812.5</v>
      </c>
      <c r="M2253" s="83"/>
      <c r="N2253" s="83"/>
      <c r="O2253" s="83"/>
      <c r="P2253" s="83"/>
      <c r="Q2253" s="83"/>
      <c r="R2253" s="83"/>
    </row>
    <row r="2254" spans="1:18" x14ac:dyDescent="0.2">
      <c r="A2254" s="104"/>
      <c r="B2254" s="105">
        <f t="shared" si="39"/>
        <v>230</v>
      </c>
      <c r="C2254" s="120" t="s">
        <v>2266</v>
      </c>
      <c r="D2254" s="106" t="str">
        <f>VLOOKUP(C2254,[9]Resumen!$C$1:$J$65536,8,0)</f>
        <v>1 Poste autosoportable de acero (21/1300) de suspensión (25°) Tipo SU11-21</v>
      </c>
      <c r="E2254" s="108" t="s">
        <v>44</v>
      </c>
      <c r="F2254" s="109">
        <f t="shared" si="38"/>
        <v>0</v>
      </c>
      <c r="G2254" s="110">
        <f>VLOOKUP(C2254,'[10]Estructuras de Acero y Concreto'!$C$1:$L$65536,7,0)</f>
        <v>4642.2755358222348</v>
      </c>
      <c r="J2254" s="113">
        <f>VLOOKUP(C2254,'[10]Estructuras de Acero y Concreto'!$C$1:$L$65536,10,0)</f>
        <v>1697</v>
      </c>
      <c r="M2254" s="83"/>
      <c r="N2254" s="83"/>
      <c r="O2254" s="83"/>
      <c r="P2254" s="83"/>
      <c r="Q2254" s="83"/>
      <c r="R2254" s="83"/>
    </row>
    <row r="2255" spans="1:18" x14ac:dyDescent="0.2">
      <c r="A2255" s="104"/>
      <c r="B2255" s="105">
        <f t="shared" si="39"/>
        <v>231</v>
      </c>
      <c r="C2255" s="120" t="s">
        <v>2267</v>
      </c>
      <c r="D2255" s="106" t="str">
        <f>VLOOKUP(C2255,[9]Resumen!$C$1:$J$65536,8,0)</f>
        <v>1 Poste autosoportable de acero (21/2150) de ángulo medio (50°) Tipo AU1-21</v>
      </c>
      <c r="E2255" s="108" t="s">
        <v>44</v>
      </c>
      <c r="F2255" s="109">
        <f t="shared" si="38"/>
        <v>0</v>
      </c>
      <c r="G2255" s="110">
        <f>VLOOKUP(C2255,'[10]Estructuras de Acero y Concreto'!$C$1:$L$65536,7,0)</f>
        <v>6439.5501539926581</v>
      </c>
      <c r="J2255" s="113">
        <f>VLOOKUP(C2255,'[10]Estructuras de Acero y Concreto'!$C$1:$L$65536,10,0)</f>
        <v>2354</v>
      </c>
      <c r="M2255" s="83"/>
      <c r="N2255" s="83"/>
      <c r="O2255" s="83"/>
      <c r="P2255" s="83"/>
      <c r="Q2255" s="83"/>
      <c r="R2255" s="83"/>
    </row>
    <row r="2256" spans="1:18" x14ac:dyDescent="0.2">
      <c r="A2256" s="104"/>
      <c r="B2256" s="105">
        <f t="shared" si="39"/>
        <v>232</v>
      </c>
      <c r="C2256" s="120" t="s">
        <v>2268</v>
      </c>
      <c r="D2256" s="106" t="str">
        <f>VLOOKUP(C2256,[9]Resumen!$C$1:$J$65536,8,0)</f>
        <v>1 Poste autosoportable de acero (21/3300) de ángulo mayor y terminal (90°) Tipo ATU1-21</v>
      </c>
      <c r="E2256" s="108" t="s">
        <v>44</v>
      </c>
      <c r="F2256" s="109">
        <f t="shared" si="38"/>
        <v>0</v>
      </c>
      <c r="G2256" s="110">
        <f>VLOOKUP(C2256,'[10]Estructuras de Acero y Concreto'!$C$1:$L$65536,7,0)</f>
        <v>8507.6469749010921</v>
      </c>
      <c r="J2256" s="113">
        <f>VLOOKUP(C2256,'[10]Estructuras de Acero y Concreto'!$C$1:$L$65536,10,0)</f>
        <v>3110</v>
      </c>
      <c r="M2256" s="83"/>
      <c r="N2256" s="83"/>
      <c r="O2256" s="83"/>
      <c r="P2256" s="83"/>
      <c r="Q2256" s="83"/>
      <c r="R2256" s="83"/>
    </row>
    <row r="2257" spans="1:18" x14ac:dyDescent="0.2">
      <c r="A2257" s="104"/>
      <c r="B2257" s="105">
        <f t="shared" si="39"/>
        <v>233</v>
      </c>
      <c r="C2257" s="120" t="s">
        <v>2269</v>
      </c>
      <c r="D2257" s="106" t="str">
        <f>VLOOKUP(C2257,[9]Resumen!$C$1:$J$65536,8,0)</f>
        <v>1 Poste de concreto (21/600) de suspensión (2°) Tipo SU1-21</v>
      </c>
      <c r="E2257" s="108" t="s">
        <v>44</v>
      </c>
      <c r="F2257" s="109">
        <f t="shared" si="38"/>
        <v>1</v>
      </c>
      <c r="G2257" s="110">
        <f>VLOOKUP(C2257,'[10]Estructuras de Acero y Concreto'!$C$1:$L$65536,7,0)</f>
        <v>2636.1078437327128</v>
      </c>
      <c r="J2257" s="113">
        <f>VLOOKUP(C2257,'[10]Estructuras de Acero y Concreto'!$C$1:$L$65536,10,0)</f>
        <v>4774</v>
      </c>
      <c r="M2257" s="83"/>
      <c r="N2257" s="83"/>
      <c r="O2257" s="83"/>
      <c r="P2257" s="83"/>
      <c r="Q2257" s="83"/>
      <c r="R2257" s="83"/>
    </row>
    <row r="2258" spans="1:18" x14ac:dyDescent="0.2">
      <c r="A2258" s="104"/>
      <c r="B2258" s="105">
        <f t="shared" si="39"/>
        <v>234</v>
      </c>
      <c r="C2258" s="120" t="s">
        <v>2270</v>
      </c>
      <c r="D2258" s="106" t="str">
        <f>VLOOKUP(C2258,[9]Resumen!$C$1:$J$65536,8,0)</f>
        <v>1 Poste autosoportable de acero (21/1650) de suspensión (25°) Tipo SU11-21</v>
      </c>
      <c r="E2258" s="108" t="s">
        <v>44</v>
      </c>
      <c r="F2258" s="109">
        <f t="shared" si="38"/>
        <v>0</v>
      </c>
      <c r="G2258" s="110">
        <f>VLOOKUP(C2258,'[10]Estructuras de Acero y Concreto'!$C$1:$L$65536,7,0)</f>
        <v>5421.9152103710485</v>
      </c>
      <c r="J2258" s="113">
        <f>VLOOKUP(C2258,'[10]Estructuras de Acero y Concreto'!$C$1:$L$65536,10,0)</f>
        <v>1982</v>
      </c>
      <c r="M2258" s="83"/>
      <c r="N2258" s="83"/>
      <c r="O2258" s="83"/>
      <c r="P2258" s="83"/>
      <c r="Q2258" s="83"/>
      <c r="R2258" s="83"/>
    </row>
    <row r="2259" spans="1:18" x14ac:dyDescent="0.2">
      <c r="A2259" s="104"/>
      <c r="B2259" s="105">
        <f t="shared" si="39"/>
        <v>235</v>
      </c>
      <c r="C2259" s="120" t="s">
        <v>2271</v>
      </c>
      <c r="D2259" s="106" t="str">
        <f>VLOOKUP(C2259,[9]Resumen!$C$1:$J$65536,8,0)</f>
        <v>1 Poste autosoportable de acero (21/2750) de ángulo medio (50°) Tipo AU1-21</v>
      </c>
      <c r="E2259" s="108" t="s">
        <v>44</v>
      </c>
      <c r="F2259" s="109">
        <f t="shared" si="38"/>
        <v>0</v>
      </c>
      <c r="G2259" s="110">
        <f>VLOOKUP(C2259,'[10]Estructuras de Acero y Concreto'!$C$1:$L$65536,7,0)</f>
        <v>7555.6658986099083</v>
      </c>
      <c r="J2259" s="113">
        <f>VLOOKUP(C2259,'[10]Estructuras de Acero y Concreto'!$C$1:$L$65536,10,0)</f>
        <v>2762</v>
      </c>
      <c r="M2259" s="83"/>
      <c r="N2259" s="83"/>
      <c r="O2259" s="83"/>
      <c r="P2259" s="83"/>
      <c r="Q2259" s="83"/>
      <c r="R2259" s="83"/>
    </row>
    <row r="2260" spans="1:18" x14ac:dyDescent="0.2">
      <c r="A2260" s="104"/>
      <c r="B2260" s="105">
        <f t="shared" si="39"/>
        <v>236</v>
      </c>
      <c r="C2260" s="120" t="s">
        <v>2272</v>
      </c>
      <c r="D2260" s="106" t="str">
        <f>VLOOKUP(C2260,[9]Resumen!$C$1:$J$65536,8,0)</f>
        <v>1 Poste autosoportable de acero (21/4300) de ángulo mayor y terminal (90°) Tipo ATU1-21</v>
      </c>
      <c r="E2260" s="108" t="s">
        <v>44</v>
      </c>
      <c r="F2260" s="109">
        <f t="shared" si="38"/>
        <v>0</v>
      </c>
      <c r="G2260" s="110">
        <f>VLOOKUP(C2260,'[10]Estructuras de Acero y Concreto'!$C$1:$L$65536,7,0)</f>
        <v>10105.2244132748</v>
      </c>
      <c r="J2260" s="113">
        <f>VLOOKUP(C2260,'[10]Estructuras de Acero y Concreto'!$C$1:$L$65536,10,0)</f>
        <v>3694</v>
      </c>
      <c r="M2260" s="83"/>
      <c r="N2260" s="83"/>
      <c r="O2260" s="83"/>
      <c r="P2260" s="83"/>
      <c r="Q2260" s="83"/>
      <c r="R2260" s="83"/>
    </row>
    <row r="2261" spans="1:18" x14ac:dyDescent="0.2">
      <c r="A2261" s="104"/>
      <c r="B2261" s="105">
        <f t="shared" si="39"/>
        <v>237</v>
      </c>
      <c r="C2261" s="120" t="s">
        <v>2273</v>
      </c>
      <c r="D2261" s="106" t="str">
        <f>VLOOKUP(C2261,[9]Resumen!$C$1:$J$65536,8,0)</f>
        <v>1 Poste de concreto (21/700) de suspensión (2°) Tipo SU1-21</v>
      </c>
      <c r="E2261" s="108" t="s">
        <v>44</v>
      </c>
      <c r="F2261" s="109">
        <f t="shared" si="38"/>
        <v>1</v>
      </c>
      <c r="G2261" s="110">
        <f>VLOOKUP(C2261,'[10]Estructuras de Acero y Concreto'!$C$1:$L$65536,7,0)</f>
        <v>2910.7003534460841</v>
      </c>
      <c r="J2261" s="113">
        <f>VLOOKUP(C2261,'[10]Estructuras de Acero y Concreto'!$C$1:$L$65536,10,0)</f>
        <v>5043.5</v>
      </c>
      <c r="M2261" s="83"/>
      <c r="N2261" s="83"/>
      <c r="O2261" s="83"/>
      <c r="P2261" s="83"/>
      <c r="Q2261" s="83"/>
      <c r="R2261" s="83"/>
    </row>
    <row r="2262" spans="1:18" x14ac:dyDescent="0.2">
      <c r="A2262" s="104"/>
      <c r="B2262" s="105">
        <f t="shared" si="39"/>
        <v>238</v>
      </c>
      <c r="C2262" s="120" t="s">
        <v>2274</v>
      </c>
      <c r="D2262" s="106" t="str">
        <f>VLOOKUP(C2262,[9]Resumen!$C$1:$J$65536,8,0)</f>
        <v>1 Poste autosoportable de acero (21/2400) de suspensión (25°) Tipo SU11-21</v>
      </c>
      <c r="E2262" s="108" t="s">
        <v>44</v>
      </c>
      <c r="F2262" s="109">
        <f t="shared" si="38"/>
        <v>0</v>
      </c>
      <c r="G2262" s="110">
        <f>VLOOKUP(C2262,'[10]Estructuras de Acero y Concreto'!$C$1:$L$65536,7,0)</f>
        <v>6918.2762699436844</v>
      </c>
      <c r="J2262" s="113">
        <f>VLOOKUP(C2262,'[10]Estructuras de Acero y Concreto'!$C$1:$L$65536,10,0)</f>
        <v>2529</v>
      </c>
      <c r="M2262" s="83"/>
      <c r="N2262" s="83"/>
      <c r="O2262" s="83"/>
      <c r="P2262" s="83"/>
      <c r="Q2262" s="83"/>
      <c r="R2262" s="83"/>
    </row>
    <row r="2263" spans="1:18" x14ac:dyDescent="0.2">
      <c r="A2263" s="104"/>
      <c r="B2263" s="105">
        <f t="shared" si="39"/>
        <v>239</v>
      </c>
      <c r="C2263" s="120" t="s">
        <v>2275</v>
      </c>
      <c r="D2263" s="106" t="str">
        <f>VLOOKUP(C2263,[9]Resumen!$C$1:$J$65536,8,0)</f>
        <v>1 Poste autosoportable de acero (21/4050) de ángulo medio (50°) Tipo AU1-21</v>
      </c>
      <c r="E2263" s="108" t="s">
        <v>44</v>
      </c>
      <c r="F2263" s="109">
        <f t="shared" si="38"/>
        <v>0</v>
      </c>
      <c r="G2263" s="110">
        <f>VLOOKUP(C2263,'[10]Estructuras de Acero y Concreto'!$C$1:$L$65536,7,0)</f>
        <v>9719.5079427085439</v>
      </c>
      <c r="J2263" s="113">
        <f>VLOOKUP(C2263,'[10]Estructuras de Acero y Concreto'!$C$1:$L$65536,10,0)</f>
        <v>3553</v>
      </c>
      <c r="M2263" s="83"/>
      <c r="N2263" s="83"/>
      <c r="O2263" s="83"/>
      <c r="P2263" s="83"/>
      <c r="Q2263" s="83"/>
      <c r="R2263" s="83"/>
    </row>
    <row r="2264" spans="1:18" x14ac:dyDescent="0.2">
      <c r="A2264" s="104"/>
      <c r="B2264" s="105">
        <f t="shared" si="39"/>
        <v>240</v>
      </c>
      <c r="C2264" s="120" t="s">
        <v>2276</v>
      </c>
      <c r="D2264" s="106" t="str">
        <f>VLOOKUP(C2264,[9]Resumen!$C$1:$J$65536,8,0)</f>
        <v>1 Poste autosoportable de acero (21/6400) de ángulo mayor y terminal (90°) Tipo ATU1-21</v>
      </c>
      <c r="E2264" s="108" t="s">
        <v>44</v>
      </c>
      <c r="F2264" s="109">
        <f t="shared" si="38"/>
        <v>0</v>
      </c>
      <c r="G2264" s="110">
        <f>VLOOKUP(C2264,'[10]Estructuras de Acero y Concreto'!$C$1:$L$65536,7,0)</f>
        <v>13084.268643392899</v>
      </c>
      <c r="J2264" s="113">
        <f>VLOOKUP(C2264,'[10]Estructuras de Acero y Concreto'!$C$1:$L$65536,10,0)</f>
        <v>4783</v>
      </c>
      <c r="M2264" s="83"/>
      <c r="N2264" s="83"/>
      <c r="O2264" s="83"/>
      <c r="P2264" s="83"/>
      <c r="Q2264" s="83"/>
      <c r="R2264" s="83"/>
    </row>
    <row r="2265" spans="1:18" x14ac:dyDescent="0.2">
      <c r="A2265" s="104"/>
      <c r="B2265" s="105">
        <f t="shared" si="39"/>
        <v>241</v>
      </c>
      <c r="C2265" s="120" t="s">
        <v>2277</v>
      </c>
      <c r="D2265" s="106" t="str">
        <f>VLOOKUP(C2265,[9]Resumen!$C$1:$J$65536,8,0)</f>
        <v>1 Poste de concreto (21/700) de suspensión (2°) Tipo SU2-21</v>
      </c>
      <c r="E2265" s="108" t="s">
        <v>44</v>
      </c>
      <c r="F2265" s="109">
        <f t="shared" si="38"/>
        <v>1</v>
      </c>
      <c r="G2265" s="110">
        <f>VLOOKUP(C2265,'[10]Estructuras de Acero y Concreto'!$C$1:$L$65536,7,0)</f>
        <v>2910.7003534460841</v>
      </c>
      <c r="J2265" s="113">
        <f>VLOOKUP(C2265,'[10]Estructuras de Acero y Concreto'!$C$1:$L$65536,10,0)</f>
        <v>5043.5</v>
      </c>
      <c r="M2265" s="83"/>
      <c r="N2265" s="83"/>
      <c r="O2265" s="83"/>
      <c r="P2265" s="83"/>
      <c r="Q2265" s="83"/>
      <c r="R2265" s="83"/>
    </row>
    <row r="2266" spans="1:18" x14ac:dyDescent="0.2">
      <c r="A2266" s="104"/>
      <c r="B2266" s="105">
        <f t="shared" si="39"/>
        <v>242</v>
      </c>
      <c r="C2266" s="120" t="s">
        <v>2278</v>
      </c>
      <c r="D2266" s="106" t="str">
        <f>VLOOKUP(C2266,[9]Resumen!$C$1:$J$65536,8,0)</f>
        <v>1 Poste autosoportable de acero (21/1950) de suspensión (25°) Tipo SU21-21</v>
      </c>
      <c r="E2266" s="108" t="s">
        <v>44</v>
      </c>
      <c r="F2266" s="109">
        <f t="shared" si="38"/>
        <v>0</v>
      </c>
      <c r="G2266" s="110">
        <f>VLOOKUP(C2266,'[10]Estructuras de Acero y Concreto'!$C$1:$L$65536,7,0)</f>
        <v>6042.8913722046655</v>
      </c>
      <c r="J2266" s="113">
        <f>VLOOKUP(C2266,'[10]Estructuras de Acero y Concreto'!$C$1:$L$65536,10,0)</f>
        <v>2209</v>
      </c>
      <c r="M2266" s="83"/>
      <c r="N2266" s="83"/>
      <c r="O2266" s="83"/>
      <c r="P2266" s="83"/>
      <c r="Q2266" s="83"/>
      <c r="R2266" s="83"/>
    </row>
    <row r="2267" spans="1:18" x14ac:dyDescent="0.2">
      <c r="A2267" s="104"/>
      <c r="B2267" s="105">
        <f t="shared" si="39"/>
        <v>243</v>
      </c>
      <c r="C2267" s="120" t="s">
        <v>2279</v>
      </c>
      <c r="D2267" s="106" t="str">
        <f>VLOOKUP(C2267,[9]Resumen!$C$1:$J$65536,8,0)</f>
        <v>2 Postes autosoportables de acero (21/2150) de ángulo medio (50°) Tipo AU2-21</v>
      </c>
      <c r="E2267" s="108" t="s">
        <v>44</v>
      </c>
      <c r="F2267" s="109">
        <f t="shared" si="38"/>
        <v>0</v>
      </c>
      <c r="G2267" s="110">
        <f>VLOOKUP(C2267,'[10]Estructuras de Acero y Concreto'!$C$1:$L$65536,7,0)</f>
        <v>12879.100307985316</v>
      </c>
      <c r="J2267" s="113">
        <f>VLOOKUP(C2267,'[10]Estructuras de Acero y Concreto'!$C$1:$L$65536,10,0)</f>
        <v>4708</v>
      </c>
      <c r="M2267" s="83"/>
      <c r="N2267" s="83"/>
      <c r="O2267" s="83"/>
      <c r="P2267" s="83"/>
      <c r="Q2267" s="83"/>
      <c r="R2267" s="83"/>
    </row>
    <row r="2268" spans="1:18" x14ac:dyDescent="0.2">
      <c r="A2268" s="104"/>
      <c r="B2268" s="105">
        <f t="shared" si="39"/>
        <v>244</v>
      </c>
      <c r="C2268" s="120" t="s">
        <v>2280</v>
      </c>
      <c r="D2268" s="106" t="str">
        <f>VLOOKUP(C2268,[9]Resumen!$C$1:$J$65536,8,0)</f>
        <v>2 Postes autosoportables de acero (21/3300) de ángulo mayor y terminal (90°) Tipo ATU2-21</v>
      </c>
      <c r="E2268" s="108" t="s">
        <v>44</v>
      </c>
      <c r="F2268" s="109">
        <f t="shared" si="38"/>
        <v>0</v>
      </c>
      <c r="G2268" s="110">
        <f>VLOOKUP(C2268,'[10]Estructuras de Acero y Concreto'!$C$1:$L$65536,7,0)</f>
        <v>17015.293949802184</v>
      </c>
      <c r="J2268" s="113">
        <f>VLOOKUP(C2268,'[10]Estructuras de Acero y Concreto'!$C$1:$L$65536,10,0)</f>
        <v>6220</v>
      </c>
      <c r="M2268" s="83"/>
      <c r="N2268" s="83"/>
      <c r="O2268" s="83"/>
      <c r="P2268" s="83"/>
      <c r="Q2268" s="83"/>
      <c r="R2268" s="83"/>
    </row>
    <row r="2269" spans="1:18" x14ac:dyDescent="0.2">
      <c r="A2269" s="104"/>
      <c r="B2269" s="105">
        <f t="shared" si="39"/>
        <v>245</v>
      </c>
      <c r="C2269" s="120" t="s">
        <v>2281</v>
      </c>
      <c r="D2269" s="106" t="str">
        <f>VLOOKUP(C2269,[9]Resumen!$C$1:$J$65536,8,0)</f>
        <v>1 Poste de concreto (21/800) de suspensión (2°) Tipo SU2-21</v>
      </c>
      <c r="E2269" s="108" t="s">
        <v>44</v>
      </c>
      <c r="F2269" s="109">
        <f t="shared" si="38"/>
        <v>1</v>
      </c>
      <c r="G2269" s="110">
        <f>VLOOKUP(C2269,'[10]Estructuras de Acero y Concreto'!$C$1:$L$65536,7,0)</f>
        <v>2782.8288878838284</v>
      </c>
      <c r="J2269" s="113">
        <f>VLOOKUP(C2269,'[10]Estructuras de Acero y Concreto'!$C$1:$L$65536,10,0)</f>
        <v>4918</v>
      </c>
      <c r="M2269" s="83"/>
      <c r="N2269" s="83"/>
      <c r="O2269" s="83"/>
      <c r="P2269" s="83"/>
      <c r="Q2269" s="83"/>
      <c r="R2269" s="83"/>
    </row>
    <row r="2270" spans="1:18" x14ac:dyDescent="0.2">
      <c r="A2270" s="104"/>
      <c r="B2270" s="105">
        <f t="shared" si="39"/>
        <v>246</v>
      </c>
      <c r="C2270" s="120" t="s">
        <v>2282</v>
      </c>
      <c r="D2270" s="106" t="str">
        <f>VLOOKUP(C2270,[9]Resumen!$C$1:$J$65536,8,0)</f>
        <v>1 Poste autosoportable de acero (21/2650) de suspensión (25°) Tipo SU21-21</v>
      </c>
      <c r="E2270" s="108" t="s">
        <v>44</v>
      </c>
      <c r="F2270" s="109">
        <f t="shared" si="38"/>
        <v>0</v>
      </c>
      <c r="G2270" s="110">
        <f>VLOOKUP(C2270,'[10]Estructuras de Acero y Concreto'!$C$1:$L$65536,7,0)</f>
        <v>7377.8533412566694</v>
      </c>
      <c r="J2270" s="113">
        <f>VLOOKUP(C2270,'[10]Estructuras de Acero y Concreto'!$C$1:$L$65536,10,0)</f>
        <v>2697</v>
      </c>
      <c r="M2270" s="83"/>
      <c r="N2270" s="83"/>
      <c r="O2270" s="83"/>
      <c r="P2270" s="83"/>
      <c r="Q2270" s="83"/>
      <c r="R2270" s="83"/>
    </row>
    <row r="2271" spans="1:18" x14ac:dyDescent="0.2">
      <c r="A2271" s="104"/>
      <c r="B2271" s="105">
        <f t="shared" si="39"/>
        <v>247</v>
      </c>
      <c r="C2271" s="120" t="s">
        <v>2283</v>
      </c>
      <c r="D2271" s="106" t="str">
        <f>VLOOKUP(C2271,[9]Resumen!$C$1:$J$65536,8,0)</f>
        <v>2 Postes autosoportables de acero (21/2750) de ángulo medio (50°) Tipo AU2-21</v>
      </c>
      <c r="E2271" s="108" t="s">
        <v>44</v>
      </c>
      <c r="F2271" s="109">
        <f t="shared" si="38"/>
        <v>0</v>
      </c>
      <c r="G2271" s="110">
        <f>VLOOKUP(C2271,'[10]Estructuras de Acero y Concreto'!$C$1:$L$65536,7,0)</f>
        <v>15111.331797219817</v>
      </c>
      <c r="J2271" s="113">
        <f>VLOOKUP(C2271,'[10]Estructuras de Acero y Concreto'!$C$1:$L$65536,10,0)</f>
        <v>5524</v>
      </c>
      <c r="M2271" s="83"/>
      <c r="N2271" s="83"/>
      <c r="O2271" s="83"/>
      <c r="P2271" s="83"/>
      <c r="Q2271" s="83"/>
      <c r="R2271" s="83"/>
    </row>
    <row r="2272" spans="1:18" x14ac:dyDescent="0.2">
      <c r="A2272" s="104"/>
      <c r="B2272" s="105">
        <f t="shared" si="39"/>
        <v>248</v>
      </c>
      <c r="C2272" s="120" t="s">
        <v>2284</v>
      </c>
      <c r="D2272" s="106" t="str">
        <f>VLOOKUP(C2272,[9]Resumen!$C$1:$J$65536,8,0)</f>
        <v>2 Postes autosoportables de acero (21/4300) de ángulo mayor y terminal (90°) Tipo ATU2-21</v>
      </c>
      <c r="E2272" s="108" t="s">
        <v>44</v>
      </c>
      <c r="F2272" s="109">
        <f t="shared" si="38"/>
        <v>0</v>
      </c>
      <c r="G2272" s="110">
        <f>VLOOKUP(C2272,'[10]Estructuras de Acero y Concreto'!$C$1:$L$65536,7,0)</f>
        <v>20210.4488265496</v>
      </c>
      <c r="J2272" s="113">
        <f>VLOOKUP(C2272,'[10]Estructuras de Acero y Concreto'!$C$1:$L$65536,10,0)</f>
        <v>7388</v>
      </c>
      <c r="M2272" s="83"/>
      <c r="N2272" s="83"/>
      <c r="O2272" s="83"/>
      <c r="P2272" s="83"/>
      <c r="Q2272" s="83"/>
      <c r="R2272" s="83"/>
    </row>
    <row r="2273" spans="1:18" x14ac:dyDescent="0.2">
      <c r="A2273" s="104"/>
      <c r="B2273" s="105">
        <f t="shared" si="39"/>
        <v>249</v>
      </c>
      <c r="C2273" s="120" t="s">
        <v>2285</v>
      </c>
      <c r="D2273" s="106" t="str">
        <f>VLOOKUP(C2273,[9]Resumen!$C$1:$J$65536,8,0)</f>
        <v>1 Poste de concreto (21/1100) de suspensión (2°) Tipo SU2-21</v>
      </c>
      <c r="E2273" s="108" t="s">
        <v>44</v>
      </c>
      <c r="F2273" s="109">
        <f t="shared" si="38"/>
        <v>1</v>
      </c>
      <c r="G2273" s="110">
        <f>VLOOKUP(C2273,'[10]Estructuras de Acero y Concreto'!$C$1:$L$65536,7,0)</f>
        <v>2932.5969166819955</v>
      </c>
      <c r="J2273" s="113">
        <f>VLOOKUP(C2273,'[10]Estructuras de Acero y Concreto'!$C$1:$L$65536,10,0)</f>
        <v>5064.9904761904754</v>
      </c>
      <c r="M2273" s="83"/>
      <c r="N2273" s="83"/>
      <c r="O2273" s="83"/>
      <c r="P2273" s="83"/>
      <c r="Q2273" s="83"/>
      <c r="R2273" s="83"/>
    </row>
    <row r="2274" spans="1:18" x14ac:dyDescent="0.2">
      <c r="A2274" s="104"/>
      <c r="B2274" s="105">
        <f t="shared" si="39"/>
        <v>250</v>
      </c>
      <c r="C2274" s="120" t="s">
        <v>2286</v>
      </c>
      <c r="D2274" s="106" t="str">
        <f>VLOOKUP(C2274,[9]Resumen!$C$1:$J$65536,8,0)</f>
        <v>1 Poste autosoportable de acero (21/4050) de suspensión (25°) Tipo SU21-21</v>
      </c>
      <c r="E2274" s="108" t="s">
        <v>44</v>
      </c>
      <c r="F2274" s="109">
        <f t="shared" si="38"/>
        <v>0</v>
      </c>
      <c r="G2274" s="110">
        <f>VLOOKUP(C2274,'[10]Estructuras de Acero y Concreto'!$C$1:$L$65536,7,0)</f>
        <v>9719.5079427085439</v>
      </c>
      <c r="J2274" s="113">
        <f>VLOOKUP(C2274,'[10]Estructuras de Acero y Concreto'!$C$1:$L$65536,10,0)</f>
        <v>3553</v>
      </c>
      <c r="M2274" s="83"/>
      <c r="N2274" s="83"/>
      <c r="O2274" s="83"/>
      <c r="P2274" s="83"/>
      <c r="Q2274" s="83"/>
      <c r="R2274" s="83"/>
    </row>
    <row r="2275" spans="1:18" x14ac:dyDescent="0.2">
      <c r="A2275" s="104"/>
      <c r="B2275" s="105">
        <f t="shared" si="39"/>
        <v>251</v>
      </c>
      <c r="C2275" s="120" t="s">
        <v>2287</v>
      </c>
      <c r="D2275" s="106" t="str">
        <f>VLOOKUP(C2275,[9]Resumen!$C$1:$J$65536,8,0)</f>
        <v>2 Postes autosoportables de acero (21/4050) de ángulo medio (50°) Tipo AU2-21</v>
      </c>
      <c r="E2275" s="108" t="s">
        <v>44</v>
      </c>
      <c r="F2275" s="109">
        <f t="shared" si="38"/>
        <v>0</v>
      </c>
      <c r="G2275" s="110">
        <f>VLOOKUP(C2275,'[10]Estructuras de Acero y Concreto'!$C$1:$L$65536,7,0)</f>
        <v>19439.015885417088</v>
      </c>
      <c r="J2275" s="113">
        <f>VLOOKUP(C2275,'[10]Estructuras de Acero y Concreto'!$C$1:$L$65536,10,0)</f>
        <v>7106</v>
      </c>
      <c r="M2275" s="83"/>
      <c r="N2275" s="83"/>
      <c r="O2275" s="83"/>
      <c r="P2275" s="83"/>
      <c r="Q2275" s="83"/>
      <c r="R2275" s="83"/>
    </row>
    <row r="2276" spans="1:18" x14ac:dyDescent="0.2">
      <c r="A2276" s="104"/>
      <c r="B2276" s="105">
        <f t="shared" si="39"/>
        <v>252</v>
      </c>
      <c r="C2276" s="120" t="s">
        <v>2288</v>
      </c>
      <c r="D2276" s="106" t="str">
        <f>VLOOKUP(C2276,[9]Resumen!$C$1:$J$65536,8,0)</f>
        <v>2 Postes autosoportables de acero (21/6400) de ángulo mayor y terminal (90°) Tipo ATU2-21</v>
      </c>
      <c r="E2276" s="108" t="s">
        <v>44</v>
      </c>
      <c r="F2276" s="109">
        <f t="shared" si="38"/>
        <v>0</v>
      </c>
      <c r="G2276" s="110">
        <f>VLOOKUP(C2276,'[10]Estructuras de Acero y Concreto'!$C$1:$L$65536,7,0)</f>
        <v>26168.537286785799</v>
      </c>
      <c r="J2276" s="113">
        <f>VLOOKUP(C2276,'[10]Estructuras de Acero y Concreto'!$C$1:$L$65536,10,0)</f>
        <v>9566</v>
      </c>
      <c r="M2276" s="83"/>
      <c r="N2276" s="83"/>
      <c r="O2276" s="83"/>
      <c r="P2276" s="83"/>
      <c r="Q2276" s="83"/>
      <c r="R2276" s="83"/>
    </row>
    <row r="2277" spans="1:18" x14ac:dyDescent="0.2">
      <c r="A2277" s="104"/>
      <c r="B2277" s="105">
        <f t="shared" si="39"/>
        <v>253</v>
      </c>
      <c r="C2277" s="120" t="s">
        <v>2289</v>
      </c>
      <c r="D2277" s="106" t="str">
        <f>VLOOKUP(C2277,[9]Resumen!$C$1:$J$65536,8,0)</f>
        <v>1 Poste de concreto (21/400) de suspensión (2°) Tipo SU1-21</v>
      </c>
      <c r="E2277" s="108" t="s">
        <v>44</v>
      </c>
      <c r="F2277" s="109">
        <f t="shared" si="38"/>
        <v>1</v>
      </c>
      <c r="G2277" s="110">
        <f>VLOOKUP(C2277,'[10]Estructuras de Acero y Concreto'!$C$1:$L$65536,7,0)</f>
        <v>2557.6528409574639</v>
      </c>
      <c r="J2277" s="113">
        <f>VLOOKUP(C2277,'[10]Estructuras de Acero y Concreto'!$C$1:$L$65536,10,0)</f>
        <v>4697</v>
      </c>
      <c r="M2277" s="83"/>
      <c r="N2277" s="83"/>
      <c r="O2277" s="83"/>
      <c r="P2277" s="83"/>
      <c r="Q2277" s="83"/>
      <c r="R2277" s="83"/>
    </row>
    <row r="2278" spans="1:18" x14ac:dyDescent="0.2">
      <c r="A2278" s="104"/>
      <c r="B2278" s="105">
        <f t="shared" si="39"/>
        <v>254</v>
      </c>
      <c r="C2278" s="120" t="s">
        <v>2290</v>
      </c>
      <c r="D2278" s="106" t="str">
        <f>VLOOKUP(C2278,[9]Resumen!$C$1:$J$65536,8,0)</f>
        <v>1 Poste autosoportable de acero (21/1300) de suspensión (25°) Tipo SU11-21</v>
      </c>
      <c r="E2278" s="108" t="s">
        <v>44</v>
      </c>
      <c r="F2278" s="109">
        <f t="shared" si="38"/>
        <v>0</v>
      </c>
      <c r="G2278" s="110">
        <f>VLOOKUP(C2278,'[10]Estructuras de Acero y Concreto'!$C$1:$L$65536,7,0)</f>
        <v>4494.5543343287754</v>
      </c>
      <c r="J2278" s="113">
        <f>VLOOKUP(C2278,'[10]Estructuras de Acero y Concreto'!$C$1:$L$65536,10,0)</f>
        <v>1643</v>
      </c>
      <c r="M2278" s="83"/>
      <c r="N2278" s="83"/>
      <c r="O2278" s="83"/>
      <c r="P2278" s="83"/>
      <c r="Q2278" s="83"/>
      <c r="R2278" s="83"/>
    </row>
    <row r="2279" spans="1:18" x14ac:dyDescent="0.2">
      <c r="A2279" s="104"/>
      <c r="B2279" s="105">
        <f t="shared" si="39"/>
        <v>255</v>
      </c>
      <c r="C2279" s="120" t="s">
        <v>2291</v>
      </c>
      <c r="D2279" s="106" t="str">
        <f>VLOOKUP(C2279,[9]Resumen!$C$1:$J$65536,8,0)</f>
        <v>1 Poste autosoportable de acero (21/2150) de ángulo medio (50°) Tipo AU1-21</v>
      </c>
      <c r="E2279" s="108" t="s">
        <v>44</v>
      </c>
      <c r="F2279" s="109">
        <f t="shared" si="38"/>
        <v>0</v>
      </c>
      <c r="G2279" s="110">
        <f>VLOOKUP(C2279,'[10]Estructuras de Acero y Concreto'!$C$1:$L$65536,7,0)</f>
        <v>6234.381818585076</v>
      </c>
      <c r="J2279" s="113">
        <f>VLOOKUP(C2279,'[10]Estructuras de Acero y Concreto'!$C$1:$L$65536,10,0)</f>
        <v>2279</v>
      </c>
      <c r="M2279" s="83"/>
      <c r="N2279" s="83"/>
      <c r="O2279" s="83"/>
      <c r="P2279" s="83"/>
      <c r="Q2279" s="83"/>
      <c r="R2279" s="83"/>
    </row>
    <row r="2280" spans="1:18" x14ac:dyDescent="0.2">
      <c r="A2280" s="104"/>
      <c r="B2280" s="105">
        <f t="shared" si="39"/>
        <v>256</v>
      </c>
      <c r="C2280" s="120" t="s">
        <v>2292</v>
      </c>
      <c r="D2280" s="106" t="str">
        <f>VLOOKUP(C2280,[9]Resumen!$C$1:$J$65536,8,0)</f>
        <v>1 Poste autosoportable de acero (21/3450) de ángulo mayor y terminal (90°) Tipo ATU1-21</v>
      </c>
      <c r="E2280" s="108" t="s">
        <v>44</v>
      </c>
      <c r="F2280" s="109">
        <f t="shared" si="38"/>
        <v>0</v>
      </c>
      <c r="G2280" s="110">
        <f>VLOOKUP(C2280,'[10]Estructuras de Acero y Concreto'!$C$1:$L$65536,7,0)</f>
        <v>8477.5556190413117</v>
      </c>
      <c r="J2280" s="113">
        <f>VLOOKUP(C2280,'[10]Estructuras de Acero y Concreto'!$C$1:$L$65536,10,0)</f>
        <v>3099</v>
      </c>
      <c r="M2280" s="83"/>
      <c r="N2280" s="83"/>
      <c r="O2280" s="83"/>
      <c r="P2280" s="83"/>
      <c r="Q2280" s="83"/>
      <c r="R2280" s="83"/>
    </row>
    <row r="2281" spans="1:18" x14ac:dyDescent="0.2">
      <c r="A2281" s="104"/>
      <c r="B2281" s="105">
        <f t="shared" si="39"/>
        <v>257</v>
      </c>
      <c r="C2281" s="120" t="s">
        <v>2293</v>
      </c>
      <c r="D2281" s="106" t="str">
        <f>VLOOKUP(C2281,[9]Resumen!$C$1:$J$65536,8,0)</f>
        <v>1 Poste de concreto (21/500) de suspensión (2°) Tipo SU1-21</v>
      </c>
      <c r="E2281" s="108" t="s">
        <v>44</v>
      </c>
      <c r="F2281" s="109">
        <f t="shared" ref="F2281:F2344" si="40">IF(MID(C2281,1,2)="EA",0,1)</f>
        <v>1</v>
      </c>
      <c r="G2281" s="110">
        <f>VLOOKUP(C2281,'[10]Estructuras de Acero y Concreto'!$C$1:$L$65536,7,0)</f>
        <v>2675.335345120337</v>
      </c>
      <c r="J2281" s="113">
        <f>VLOOKUP(C2281,'[10]Estructuras de Acero y Concreto'!$C$1:$L$65536,10,0)</f>
        <v>4812.5</v>
      </c>
      <c r="M2281" s="83"/>
      <c r="N2281" s="83"/>
      <c r="O2281" s="83"/>
      <c r="P2281" s="83"/>
      <c r="Q2281" s="83"/>
      <c r="R2281" s="83"/>
    </row>
    <row r="2282" spans="1:18" x14ac:dyDescent="0.2">
      <c r="A2282" s="104"/>
      <c r="B2282" s="105">
        <f t="shared" si="39"/>
        <v>258</v>
      </c>
      <c r="C2282" s="120" t="s">
        <v>2294</v>
      </c>
      <c r="D2282" s="106" t="str">
        <f>VLOOKUP(C2282,[9]Resumen!$C$1:$J$65536,8,0)</f>
        <v>1 Poste autosoportable de acero (21/1650) de suspensión (25°) Tipo SU11-21</v>
      </c>
      <c r="E2282" s="108" t="s">
        <v>44</v>
      </c>
      <c r="F2282" s="109">
        <f t="shared" si="40"/>
        <v>0</v>
      </c>
      <c r="G2282" s="110">
        <f>VLOOKUP(C2282,'[10]Estructuras de Acero y Concreto'!$C$1:$L$65536,7,0)</f>
        <v>5249.5738086286792</v>
      </c>
      <c r="J2282" s="113">
        <f>VLOOKUP(C2282,'[10]Estructuras de Acero y Concreto'!$C$1:$L$65536,10,0)</f>
        <v>1919</v>
      </c>
      <c r="M2282" s="83"/>
      <c r="N2282" s="83"/>
      <c r="O2282" s="83"/>
      <c r="P2282" s="83"/>
      <c r="Q2282" s="83"/>
      <c r="R2282" s="83"/>
    </row>
    <row r="2283" spans="1:18" x14ac:dyDescent="0.2">
      <c r="A2283" s="104"/>
      <c r="B2283" s="105">
        <f t="shared" ref="B2283:B2346" si="41">1+B2282</f>
        <v>259</v>
      </c>
      <c r="C2283" s="120" t="s">
        <v>2295</v>
      </c>
      <c r="D2283" s="106" t="str">
        <f>VLOOKUP(C2283,[9]Resumen!$C$1:$J$65536,8,0)</f>
        <v>1 Poste autosoportable de acero (21/2850) de ángulo medio (50°) Tipo AU1-21</v>
      </c>
      <c r="E2283" s="108" t="s">
        <v>44</v>
      </c>
      <c r="F2283" s="109">
        <f t="shared" si="40"/>
        <v>0</v>
      </c>
      <c r="G2283" s="110">
        <f>VLOOKUP(C2283,'[10]Estructuras de Acero y Concreto'!$C$1:$L$65536,7,0)</f>
        <v>7487.2764534740472</v>
      </c>
      <c r="J2283" s="113">
        <f>VLOOKUP(C2283,'[10]Estructuras de Acero y Concreto'!$C$1:$L$65536,10,0)</f>
        <v>2737</v>
      </c>
      <c r="M2283" s="83"/>
      <c r="N2283" s="83"/>
      <c r="O2283" s="83"/>
      <c r="P2283" s="83"/>
      <c r="Q2283" s="83"/>
      <c r="R2283" s="83"/>
    </row>
    <row r="2284" spans="1:18" x14ac:dyDescent="0.2">
      <c r="A2284" s="104"/>
      <c r="B2284" s="105">
        <f t="shared" si="41"/>
        <v>260</v>
      </c>
      <c r="C2284" s="120" t="s">
        <v>2296</v>
      </c>
      <c r="D2284" s="106" t="str">
        <f>VLOOKUP(C2284,[9]Resumen!$C$1:$J$65536,8,0)</f>
        <v>1 Poste autosoportable de acero (21/4550) de ángulo mayor y terminal (90°) Tipo ATU1-21</v>
      </c>
      <c r="E2284" s="108" t="s">
        <v>44</v>
      </c>
      <c r="F2284" s="109">
        <f t="shared" si="40"/>
        <v>0</v>
      </c>
      <c r="G2284" s="110">
        <f>VLOOKUP(C2284,'[10]Estructuras de Acero y Concreto'!$C$1:$L$65536,7,0)</f>
        <v>10146.258080356316</v>
      </c>
      <c r="J2284" s="113">
        <f>VLOOKUP(C2284,'[10]Estructuras de Acero y Concreto'!$C$1:$L$65536,10,0)</f>
        <v>3709</v>
      </c>
      <c r="M2284" s="83"/>
      <c r="N2284" s="83"/>
      <c r="O2284" s="83"/>
      <c r="P2284" s="83"/>
      <c r="Q2284" s="83"/>
      <c r="R2284" s="83"/>
    </row>
    <row r="2285" spans="1:18" x14ac:dyDescent="0.2">
      <c r="A2285" s="104"/>
      <c r="B2285" s="105">
        <f t="shared" si="41"/>
        <v>261</v>
      </c>
      <c r="C2285" s="120" t="s">
        <v>2297</v>
      </c>
      <c r="D2285" s="106" t="str">
        <f>VLOOKUP(C2285,[9]Resumen!$C$1:$J$65536,8,0)</f>
        <v>1 Poste de concreto (21/600) de suspensión (2°) Tipo SU1-21</v>
      </c>
      <c r="E2285" s="108" t="s">
        <v>44</v>
      </c>
      <c r="F2285" s="109">
        <f t="shared" si="40"/>
        <v>1</v>
      </c>
      <c r="G2285" s="110">
        <f>VLOOKUP(C2285,'[10]Estructuras de Acero y Concreto'!$C$1:$L$65536,7,0)</f>
        <v>2636.1078437327128</v>
      </c>
      <c r="J2285" s="113">
        <f>VLOOKUP(C2285,'[10]Estructuras de Acero y Concreto'!$C$1:$L$65536,10,0)</f>
        <v>4774</v>
      </c>
      <c r="M2285" s="83"/>
      <c r="N2285" s="83"/>
      <c r="O2285" s="83"/>
      <c r="P2285" s="83"/>
      <c r="Q2285" s="83"/>
      <c r="R2285" s="83"/>
    </row>
    <row r="2286" spans="1:18" x14ac:dyDescent="0.2">
      <c r="A2286" s="104"/>
      <c r="B2286" s="105">
        <f t="shared" si="41"/>
        <v>262</v>
      </c>
      <c r="C2286" s="120" t="s">
        <v>2298</v>
      </c>
      <c r="D2286" s="106" t="str">
        <f>VLOOKUP(C2286,[9]Resumen!$C$1:$J$65536,8,0)</f>
        <v>1 Poste autosoportable de acero (21/2500) de suspensión (25°) Tipo SU11-21</v>
      </c>
      <c r="E2286" s="108" t="s">
        <v>44</v>
      </c>
      <c r="F2286" s="109">
        <f t="shared" si="40"/>
        <v>0</v>
      </c>
      <c r="G2286" s="110">
        <f>VLOOKUP(C2286,'[10]Estructuras de Acero y Concreto'!$C$1:$L$65536,7,0)</f>
        <v>6874.5070250567333</v>
      </c>
      <c r="J2286" s="113">
        <f>VLOOKUP(C2286,'[10]Estructuras de Acero y Concreto'!$C$1:$L$65536,10,0)</f>
        <v>2513</v>
      </c>
      <c r="M2286" s="83"/>
      <c r="N2286" s="83"/>
      <c r="O2286" s="83"/>
      <c r="P2286" s="83"/>
      <c r="Q2286" s="83"/>
      <c r="R2286" s="83"/>
    </row>
    <row r="2287" spans="1:18" x14ac:dyDescent="0.2">
      <c r="A2287" s="104"/>
      <c r="B2287" s="105">
        <f t="shared" si="41"/>
        <v>263</v>
      </c>
      <c r="C2287" s="120" t="s">
        <v>2299</v>
      </c>
      <c r="D2287" s="106" t="str">
        <f>VLOOKUP(C2287,[9]Resumen!$C$1:$J$65536,8,0)</f>
        <v>1 Poste autosoportable de acero (21/4350) de ángulo medio (50°) Tipo AU1-21</v>
      </c>
      <c r="E2287" s="108" t="s">
        <v>44</v>
      </c>
      <c r="F2287" s="109">
        <f t="shared" si="40"/>
        <v>0</v>
      </c>
      <c r="G2287" s="110">
        <f>VLOOKUP(C2287,'[10]Estructuras de Acero y Concreto'!$C$1:$L$65536,7,0)</f>
        <v>9856.2868329802677</v>
      </c>
      <c r="J2287" s="113">
        <f>VLOOKUP(C2287,'[10]Estructuras de Acero y Concreto'!$C$1:$L$65536,10,0)</f>
        <v>3603</v>
      </c>
      <c r="M2287" s="83"/>
      <c r="N2287" s="83"/>
      <c r="O2287" s="83"/>
      <c r="P2287" s="83"/>
      <c r="Q2287" s="83"/>
      <c r="R2287" s="83"/>
    </row>
    <row r="2288" spans="1:18" x14ac:dyDescent="0.2">
      <c r="A2288" s="104"/>
      <c r="B2288" s="105">
        <f t="shared" si="41"/>
        <v>264</v>
      </c>
      <c r="C2288" s="120" t="s">
        <v>2300</v>
      </c>
      <c r="D2288" s="106" t="str">
        <f>VLOOKUP(C2288,[9]Resumen!$C$1:$J$65536,8,0)</f>
        <v>1 Poste autosoportable de acero (21/7000) de ángulo mayor y terminal (90°) Tipo ATU1-21</v>
      </c>
      <c r="E2288" s="108" t="s">
        <v>44</v>
      </c>
      <c r="F2288" s="109">
        <f t="shared" si="40"/>
        <v>0</v>
      </c>
      <c r="G2288" s="110">
        <f>VLOOKUP(C2288,'[10]Estructuras de Acero y Concreto'!$C$1:$L$65536,7,0)</f>
        <v>13426.215869072203</v>
      </c>
      <c r="J2288" s="113">
        <f>VLOOKUP(C2288,'[10]Estructuras de Acero y Concreto'!$C$1:$L$65536,10,0)</f>
        <v>4908</v>
      </c>
      <c r="M2288" s="83"/>
      <c r="N2288" s="83"/>
      <c r="O2288" s="83"/>
      <c r="P2288" s="83"/>
      <c r="Q2288" s="83"/>
      <c r="R2288" s="83"/>
    </row>
    <row r="2289" spans="1:18" x14ac:dyDescent="0.2">
      <c r="A2289" s="104"/>
      <c r="B2289" s="105">
        <f t="shared" si="41"/>
        <v>265</v>
      </c>
      <c r="C2289" s="120" t="s">
        <v>2301</v>
      </c>
      <c r="D2289" s="106" t="str">
        <f>VLOOKUP(C2289,[9]Resumen!$C$1:$J$65536,8,0)</f>
        <v>1 Poste de concreto (21/500) de suspensión (2°) Tipo SU2-21</v>
      </c>
      <c r="E2289" s="108" t="s">
        <v>44</v>
      </c>
      <c r="F2289" s="109">
        <f t="shared" si="40"/>
        <v>1</v>
      </c>
      <c r="G2289" s="110">
        <f>VLOOKUP(C2289,'[10]Estructuras de Acero y Concreto'!$C$1:$L$65536,7,0)</f>
        <v>2675.335345120337</v>
      </c>
      <c r="J2289" s="113">
        <f>VLOOKUP(C2289,'[10]Estructuras de Acero y Concreto'!$C$1:$L$65536,10,0)</f>
        <v>4812.5</v>
      </c>
      <c r="M2289" s="83"/>
      <c r="N2289" s="83"/>
      <c r="O2289" s="83"/>
      <c r="P2289" s="83"/>
      <c r="Q2289" s="83"/>
      <c r="R2289" s="83"/>
    </row>
    <row r="2290" spans="1:18" x14ac:dyDescent="0.2">
      <c r="A2290" s="104"/>
      <c r="B2290" s="105">
        <f t="shared" si="41"/>
        <v>266</v>
      </c>
      <c r="C2290" s="120" t="s">
        <v>2302</v>
      </c>
      <c r="D2290" s="106" t="str">
        <f>VLOOKUP(C2290,[9]Resumen!$C$1:$J$65536,8,0)</f>
        <v>1 Poste autosoportable de acero (21/1850) de suspensión (25°) Tipo SU21-21</v>
      </c>
      <c r="E2290" s="108" t="s">
        <v>44</v>
      </c>
      <c r="F2290" s="109">
        <f t="shared" si="40"/>
        <v>0</v>
      </c>
      <c r="G2290" s="110">
        <f>VLOOKUP(C2290,'[10]Estructuras de Acero y Concreto'!$C$1:$L$65536,7,0)</f>
        <v>5654.4393238329758</v>
      </c>
      <c r="J2290" s="113">
        <f>VLOOKUP(C2290,'[10]Estructuras de Acero y Concreto'!$C$1:$L$65536,10,0)</f>
        <v>2067</v>
      </c>
      <c r="M2290" s="83"/>
      <c r="N2290" s="83"/>
      <c r="O2290" s="83"/>
      <c r="P2290" s="83"/>
      <c r="Q2290" s="83"/>
      <c r="R2290" s="83"/>
    </row>
    <row r="2291" spans="1:18" x14ac:dyDescent="0.2">
      <c r="A2291" s="104"/>
      <c r="B2291" s="105">
        <f t="shared" si="41"/>
        <v>267</v>
      </c>
      <c r="C2291" s="120" t="s">
        <v>2303</v>
      </c>
      <c r="D2291" s="106" t="str">
        <f>VLOOKUP(C2291,[9]Resumen!$C$1:$J$65536,8,0)</f>
        <v>2 Postes autosoportables de acero (21/2150) de ángulo medio (50°) Tipo AU2-21</v>
      </c>
      <c r="E2291" s="108" t="s">
        <v>44</v>
      </c>
      <c r="F2291" s="109">
        <f t="shared" si="40"/>
        <v>0</v>
      </c>
      <c r="G2291" s="110">
        <f>VLOOKUP(C2291,'[10]Estructuras de Acero y Concreto'!$C$1:$L$65536,7,0)</f>
        <v>12468.763637170152</v>
      </c>
      <c r="J2291" s="113">
        <f>VLOOKUP(C2291,'[10]Estructuras de Acero y Concreto'!$C$1:$L$65536,10,0)</f>
        <v>4558</v>
      </c>
      <c r="M2291" s="83"/>
      <c r="N2291" s="83"/>
      <c r="O2291" s="83"/>
      <c r="P2291" s="83"/>
      <c r="Q2291" s="83"/>
      <c r="R2291" s="83"/>
    </row>
    <row r="2292" spans="1:18" x14ac:dyDescent="0.2">
      <c r="A2292" s="104"/>
      <c r="B2292" s="105">
        <f t="shared" si="41"/>
        <v>268</v>
      </c>
      <c r="C2292" s="120" t="s">
        <v>2304</v>
      </c>
      <c r="D2292" s="106" t="str">
        <f>VLOOKUP(C2292,[9]Resumen!$C$1:$J$65536,8,0)</f>
        <v>2 Postes autosoportables de acero (21/3450) de ángulo mayor y terminal (90°) Tipo ATU2-21</v>
      </c>
      <c r="E2292" s="108" t="s">
        <v>44</v>
      </c>
      <c r="F2292" s="109">
        <f t="shared" si="40"/>
        <v>0</v>
      </c>
      <c r="G2292" s="110">
        <f>VLOOKUP(C2292,'[10]Estructuras de Acero y Concreto'!$C$1:$L$65536,7,0)</f>
        <v>16955.111238082623</v>
      </c>
      <c r="J2292" s="113">
        <f>VLOOKUP(C2292,'[10]Estructuras de Acero y Concreto'!$C$1:$L$65536,10,0)</f>
        <v>6198</v>
      </c>
      <c r="M2292" s="83"/>
      <c r="N2292" s="83"/>
      <c r="O2292" s="83"/>
      <c r="P2292" s="83"/>
      <c r="Q2292" s="83"/>
      <c r="R2292" s="83"/>
    </row>
    <row r="2293" spans="1:18" x14ac:dyDescent="0.2">
      <c r="A2293" s="104"/>
      <c r="B2293" s="105">
        <f t="shared" si="41"/>
        <v>269</v>
      </c>
      <c r="C2293" s="120" t="s">
        <v>2305</v>
      </c>
      <c r="D2293" s="106" t="str">
        <f>VLOOKUP(C2293,[9]Resumen!$C$1:$J$65536,8,0)</f>
        <v>1 Poste de concreto (21/700) de suspensión (2°) Tipo SU2-21</v>
      </c>
      <c r="E2293" s="108" t="s">
        <v>44</v>
      </c>
      <c r="F2293" s="109">
        <f t="shared" si="40"/>
        <v>1</v>
      </c>
      <c r="G2293" s="110">
        <f>VLOOKUP(C2293,'[10]Estructuras de Acero y Concreto'!$C$1:$L$65536,7,0)</f>
        <v>2910.7003534460841</v>
      </c>
      <c r="J2293" s="113">
        <f>VLOOKUP(C2293,'[10]Estructuras de Acero y Concreto'!$C$1:$L$65536,10,0)</f>
        <v>5043.5</v>
      </c>
      <c r="M2293" s="83"/>
      <c r="N2293" s="83"/>
      <c r="O2293" s="83"/>
      <c r="P2293" s="83"/>
      <c r="Q2293" s="83"/>
      <c r="R2293" s="83"/>
    </row>
    <row r="2294" spans="1:18" x14ac:dyDescent="0.2">
      <c r="A2294" s="104"/>
      <c r="B2294" s="105">
        <f t="shared" si="41"/>
        <v>270</v>
      </c>
      <c r="C2294" s="120" t="s">
        <v>2306</v>
      </c>
      <c r="D2294" s="106" t="str">
        <f>VLOOKUP(C2294,[9]Resumen!$C$1:$J$65536,8,0)</f>
        <v>1 Poste autosoportable de acero (21/2600) de suspensión (25°) Tipo SU21-21</v>
      </c>
      <c r="E2294" s="108" t="s">
        <v>44</v>
      </c>
      <c r="F2294" s="109">
        <f t="shared" si="40"/>
        <v>0</v>
      </c>
      <c r="G2294" s="110">
        <f>VLOOKUP(C2294,'[10]Estructuras de Acero y Concreto'!$C$1:$L$65536,7,0)</f>
        <v>7052.3195824099712</v>
      </c>
      <c r="J2294" s="113">
        <f>VLOOKUP(C2294,'[10]Estructuras de Acero y Concreto'!$C$1:$L$65536,10,0)</f>
        <v>2578</v>
      </c>
      <c r="M2294" s="83"/>
      <c r="N2294" s="83"/>
      <c r="O2294" s="83"/>
      <c r="P2294" s="83"/>
      <c r="Q2294" s="83"/>
      <c r="R2294" s="83"/>
    </row>
    <row r="2295" spans="1:18" x14ac:dyDescent="0.2">
      <c r="A2295" s="104"/>
      <c r="B2295" s="105">
        <f t="shared" si="41"/>
        <v>271</v>
      </c>
      <c r="C2295" s="120" t="s">
        <v>2307</v>
      </c>
      <c r="D2295" s="106" t="str">
        <f>VLOOKUP(C2295,[9]Resumen!$C$1:$J$65536,8,0)</f>
        <v>2 Postes autosoportables de acero (21/2850) de ángulo medio (50°) Tipo AU2-21</v>
      </c>
      <c r="E2295" s="108" t="s">
        <v>44</v>
      </c>
      <c r="F2295" s="109">
        <f t="shared" si="40"/>
        <v>0</v>
      </c>
      <c r="G2295" s="110">
        <f>VLOOKUP(C2295,'[10]Estructuras de Acero y Concreto'!$C$1:$L$65536,7,0)</f>
        <v>14974.552906948094</v>
      </c>
      <c r="J2295" s="113">
        <f>VLOOKUP(C2295,'[10]Estructuras de Acero y Concreto'!$C$1:$L$65536,10,0)</f>
        <v>5474</v>
      </c>
      <c r="M2295" s="83"/>
      <c r="N2295" s="83"/>
      <c r="O2295" s="83"/>
      <c r="P2295" s="83"/>
      <c r="Q2295" s="83"/>
      <c r="R2295" s="83"/>
    </row>
    <row r="2296" spans="1:18" x14ac:dyDescent="0.2">
      <c r="A2296" s="104"/>
      <c r="B2296" s="105">
        <f t="shared" si="41"/>
        <v>272</v>
      </c>
      <c r="C2296" s="120" t="s">
        <v>2308</v>
      </c>
      <c r="D2296" s="106" t="str">
        <f>VLOOKUP(C2296,[9]Resumen!$C$1:$J$65536,8,0)</f>
        <v>2 Postes autosoportables de acero (21/4550) de ángulo mayor y terminal (90°) Tipo ATU2-21</v>
      </c>
      <c r="E2296" s="108" t="s">
        <v>44</v>
      </c>
      <c r="F2296" s="109">
        <f t="shared" si="40"/>
        <v>0</v>
      </c>
      <c r="G2296" s="110">
        <f>VLOOKUP(C2296,'[10]Estructuras de Acero y Concreto'!$C$1:$L$65536,7,0)</f>
        <v>20292.516160712632</v>
      </c>
      <c r="J2296" s="113">
        <f>VLOOKUP(C2296,'[10]Estructuras de Acero y Concreto'!$C$1:$L$65536,10,0)</f>
        <v>7418</v>
      </c>
      <c r="M2296" s="83"/>
      <c r="N2296" s="83"/>
      <c r="O2296" s="83"/>
      <c r="P2296" s="83"/>
      <c r="Q2296" s="83"/>
      <c r="R2296" s="83"/>
    </row>
    <row r="2297" spans="1:18" x14ac:dyDescent="0.2">
      <c r="A2297" s="104"/>
      <c r="B2297" s="105">
        <f t="shared" si="41"/>
        <v>273</v>
      </c>
      <c r="C2297" s="120" t="s">
        <v>2309</v>
      </c>
      <c r="D2297" s="106" t="str">
        <f>VLOOKUP(C2297,[9]Resumen!$C$1:$J$65536,8,0)</f>
        <v>1 Poste de concreto (21/900) de suspensión (2°) Tipo SU2-21</v>
      </c>
      <c r="E2297" s="108" t="s">
        <v>44</v>
      </c>
      <c r="F2297" s="109">
        <f t="shared" si="40"/>
        <v>1</v>
      </c>
      <c r="G2297" s="110">
        <f>VLOOKUP(C2297,'[10]Estructuras de Acero y Concreto'!$C$1:$L$65536,7,0)</f>
        <v>2820.4601186522154</v>
      </c>
      <c r="J2297" s="113">
        <f>VLOOKUP(C2297,'[10]Estructuras de Acero y Concreto'!$C$1:$L$65536,10,0)</f>
        <v>4954.9333333333325</v>
      </c>
      <c r="M2297" s="83"/>
      <c r="N2297" s="83"/>
      <c r="O2297" s="83"/>
      <c r="P2297" s="83"/>
      <c r="Q2297" s="83"/>
      <c r="R2297" s="83"/>
    </row>
    <row r="2298" spans="1:18" x14ac:dyDescent="0.2">
      <c r="A2298" s="104"/>
      <c r="B2298" s="105">
        <f t="shared" si="41"/>
        <v>274</v>
      </c>
      <c r="C2298" s="120" t="s">
        <v>2310</v>
      </c>
      <c r="D2298" s="106" t="str">
        <f>VLOOKUP(C2298,[9]Resumen!$C$1:$J$65536,8,0)</f>
        <v>1 Poste autosoportable de acero (21/4200) de suspensión (25°) Tipo SU21-21</v>
      </c>
      <c r="E2298" s="108" t="s">
        <v>44</v>
      </c>
      <c r="F2298" s="109">
        <f t="shared" si="40"/>
        <v>0</v>
      </c>
      <c r="G2298" s="110">
        <f>VLOOKUP(C2298,'[10]Estructuras de Acero y Concreto'!$C$1:$L$65536,7,0)</f>
        <v>9631.9694529346434</v>
      </c>
      <c r="J2298" s="113">
        <f>VLOOKUP(C2298,'[10]Estructuras de Acero y Concreto'!$C$1:$L$65536,10,0)</f>
        <v>3521</v>
      </c>
      <c r="M2298" s="83"/>
      <c r="N2298" s="83"/>
      <c r="O2298" s="83"/>
      <c r="P2298" s="83"/>
      <c r="Q2298" s="83"/>
      <c r="R2298" s="83"/>
    </row>
    <row r="2299" spans="1:18" x14ac:dyDescent="0.2">
      <c r="A2299" s="104"/>
      <c r="B2299" s="105">
        <f t="shared" si="41"/>
        <v>275</v>
      </c>
      <c r="C2299" s="120" t="s">
        <v>2311</v>
      </c>
      <c r="D2299" s="106" t="str">
        <f>VLOOKUP(C2299,[9]Resumen!$C$1:$J$65536,8,0)</f>
        <v>2 Postes autosoportables de acero (21/4350) de ángulo medio (50°) Tipo AU2-21</v>
      </c>
      <c r="E2299" s="108" t="s">
        <v>44</v>
      </c>
      <c r="F2299" s="109">
        <f t="shared" si="40"/>
        <v>0</v>
      </c>
      <c r="G2299" s="110">
        <f>VLOOKUP(C2299,'[10]Estructuras de Acero y Concreto'!$C$1:$L$65536,7,0)</f>
        <v>19712.573665960535</v>
      </c>
      <c r="J2299" s="113">
        <f>VLOOKUP(C2299,'[10]Estructuras de Acero y Concreto'!$C$1:$L$65536,10,0)</f>
        <v>7206</v>
      </c>
      <c r="M2299" s="83"/>
      <c r="N2299" s="83"/>
      <c r="O2299" s="83"/>
      <c r="P2299" s="83"/>
      <c r="Q2299" s="83"/>
      <c r="R2299" s="83"/>
    </row>
    <row r="2300" spans="1:18" x14ac:dyDescent="0.2">
      <c r="A2300" s="104"/>
      <c r="B2300" s="105">
        <f t="shared" si="41"/>
        <v>276</v>
      </c>
      <c r="C2300" s="120" t="s">
        <v>2312</v>
      </c>
      <c r="D2300" s="106" t="str">
        <f>VLOOKUP(C2300,[9]Resumen!$C$1:$J$65536,8,0)</f>
        <v>2 Postes autosoportables de acero (21/7000) de ángulo mayor y terminal (90°) Tipo ATU2-21</v>
      </c>
      <c r="E2300" s="108" t="s">
        <v>44</v>
      </c>
      <c r="F2300" s="109">
        <f t="shared" si="40"/>
        <v>0</v>
      </c>
      <c r="G2300" s="110">
        <f>VLOOKUP(C2300,'[10]Estructuras de Acero y Concreto'!$C$1:$L$65536,7,0)</f>
        <v>26852.431738144405</v>
      </c>
      <c r="J2300" s="113">
        <f>VLOOKUP(C2300,'[10]Estructuras de Acero y Concreto'!$C$1:$L$65536,10,0)</f>
        <v>9816</v>
      </c>
      <c r="M2300" s="83"/>
      <c r="N2300" s="83"/>
      <c r="O2300" s="83"/>
      <c r="P2300" s="83"/>
      <c r="Q2300" s="83"/>
      <c r="R2300" s="83"/>
    </row>
    <row r="2301" spans="1:18" x14ac:dyDescent="0.2">
      <c r="A2301" s="104"/>
      <c r="B2301" s="105">
        <f t="shared" si="41"/>
        <v>277</v>
      </c>
      <c r="C2301" s="120" t="s">
        <v>2313</v>
      </c>
      <c r="D2301" s="106" t="str">
        <f>VLOOKUP(C2301,[9]Resumen!$C$1:$J$65536,8,0)</f>
        <v>1 Poste de concreto (15/300) de suspensión (3°) Tipo SU1-15</v>
      </c>
      <c r="E2301" s="108" t="s">
        <v>44</v>
      </c>
      <c r="F2301" s="109">
        <f t="shared" si="40"/>
        <v>1</v>
      </c>
      <c r="G2301" s="110">
        <f>VLOOKUP(C2301,'[10]Estructuras de Acero y Concreto'!$C$1:$L$65536,7,0)</f>
        <v>517.82276880099016</v>
      </c>
      <c r="J2301" s="113">
        <f>VLOOKUP(C2301,'[10]Estructuras de Acero y Concreto'!$C$1:$L$65536,10,0)</f>
        <v>2695</v>
      </c>
      <c r="M2301" s="83"/>
      <c r="N2301" s="83"/>
      <c r="O2301" s="83"/>
      <c r="P2301" s="83"/>
    </row>
    <row r="2302" spans="1:18" x14ac:dyDescent="0.2">
      <c r="A2302" s="104"/>
      <c r="B2302" s="105">
        <f t="shared" si="41"/>
        <v>278</v>
      </c>
      <c r="C2302" s="120" t="s">
        <v>2314</v>
      </c>
      <c r="D2302" s="106" t="str">
        <f>VLOOKUP(C2302,[9]Resumen!$C$1:$J$65536,8,0)</f>
        <v>1 Poste autosoportable de acero (15/600) de suspensión (30°) Tipo SU11-15</v>
      </c>
      <c r="E2302" s="108" t="s">
        <v>44</v>
      </c>
      <c r="F2302" s="109">
        <f t="shared" si="40"/>
        <v>0</v>
      </c>
      <c r="G2302" s="110">
        <f>VLOOKUP(C2302,'[10]Estructuras de Acero y Concreto'!$C$1:$L$65536,7,0)</f>
        <v>1925.8467750258419</v>
      </c>
      <c r="H2302" s="117"/>
      <c r="I2302" s="84"/>
      <c r="J2302" s="113">
        <f>VLOOKUP(C2302,'[10]Estructuras de Acero y Concreto'!$C$1:$L$65536,10,0)</f>
        <v>704</v>
      </c>
      <c r="M2302" s="83"/>
      <c r="N2302" s="83"/>
      <c r="O2302" s="83"/>
      <c r="P2302" s="83"/>
      <c r="Q2302" s="83"/>
      <c r="R2302" s="83"/>
    </row>
    <row r="2303" spans="1:18" x14ac:dyDescent="0.2">
      <c r="A2303" s="104"/>
      <c r="B2303" s="105">
        <f t="shared" si="41"/>
        <v>279</v>
      </c>
      <c r="C2303" s="120" t="s">
        <v>2315</v>
      </c>
      <c r="D2303" s="106" t="str">
        <f>VLOOKUP(C2303,[9]Resumen!$C$1:$J$65536,8,0)</f>
        <v>1 Poste autosoportable de acero (15/850) de ángulo mayor (50°) Tipo AU12-15</v>
      </c>
      <c r="E2303" s="108" t="s">
        <v>44</v>
      </c>
      <c r="F2303" s="109">
        <f t="shared" si="40"/>
        <v>0</v>
      </c>
      <c r="G2303" s="110">
        <f>VLOOKUP(C2303,'[10]Estructuras de Acero y Concreto'!$C$1:$L$65536,7,0)</f>
        <v>2415.5152021986055</v>
      </c>
      <c r="H2303" s="117"/>
      <c r="I2303" s="84"/>
      <c r="J2303" s="113">
        <f>VLOOKUP(C2303,'[10]Estructuras de Acero y Concreto'!$C$1:$L$65536,10,0)</f>
        <v>883</v>
      </c>
      <c r="M2303" s="83"/>
      <c r="N2303" s="83"/>
      <c r="O2303" s="83"/>
      <c r="P2303" s="83"/>
      <c r="Q2303" s="83"/>
      <c r="R2303" s="83"/>
    </row>
    <row r="2304" spans="1:18" x14ac:dyDescent="0.2">
      <c r="A2304" s="104"/>
      <c r="B2304" s="105">
        <f t="shared" si="41"/>
        <v>280</v>
      </c>
      <c r="C2304" s="120" t="s">
        <v>2316</v>
      </c>
      <c r="D2304" s="106" t="str">
        <f>VLOOKUP(C2304,[9]Resumen!$C$1:$J$65536,8,0)</f>
        <v>1 Poste autosoportable de acero (15/1300) de retención y terminal (90°) Tipo RTU1-15</v>
      </c>
      <c r="E2304" s="108" t="s">
        <v>44</v>
      </c>
      <c r="F2304" s="109">
        <f t="shared" si="40"/>
        <v>0</v>
      </c>
      <c r="G2304" s="110">
        <f>VLOOKUP(C2304,'[10]Estructuras de Acero y Concreto'!$C$1:$L$65536,7,0)</f>
        <v>3181.4769877202471</v>
      </c>
      <c r="H2304" s="117"/>
      <c r="I2304" s="84"/>
      <c r="J2304" s="113">
        <f>VLOOKUP(C2304,'[10]Estructuras de Acero y Concreto'!$C$1:$L$65536,10,0)</f>
        <v>1163</v>
      </c>
      <c r="M2304" s="83"/>
      <c r="N2304" s="83"/>
      <c r="O2304" s="83"/>
      <c r="P2304" s="83"/>
      <c r="Q2304" s="83"/>
      <c r="R2304" s="83"/>
    </row>
    <row r="2305" spans="1:18" x14ac:dyDescent="0.2">
      <c r="A2305" s="104"/>
      <c r="B2305" s="105">
        <f t="shared" si="41"/>
        <v>281</v>
      </c>
      <c r="C2305" s="120" t="s">
        <v>2317</v>
      </c>
      <c r="D2305" s="106" t="str">
        <f>VLOOKUP(C2305,[9]Resumen!$C$1:$J$65536,8,0)</f>
        <v>1 Poste de concreto (15/300) de suspensión (3°) Tipo SU1-15</v>
      </c>
      <c r="E2305" s="108" t="s">
        <v>44</v>
      </c>
      <c r="F2305" s="109">
        <f t="shared" si="40"/>
        <v>1</v>
      </c>
      <c r="G2305" s="110">
        <f>VLOOKUP(C2305,'[10]Estructuras de Acero y Concreto'!$C$1:$L$65536,7,0)</f>
        <v>517.82276880099016</v>
      </c>
      <c r="H2305" s="117"/>
      <c r="I2305" s="84"/>
      <c r="J2305" s="113">
        <f>VLOOKUP(C2305,'[10]Estructuras de Acero y Concreto'!$C$1:$L$65536,10,0)</f>
        <v>2695</v>
      </c>
      <c r="M2305" s="83"/>
      <c r="N2305" s="83"/>
      <c r="O2305" s="83"/>
      <c r="P2305" s="83"/>
      <c r="Q2305" s="83"/>
      <c r="R2305" s="83"/>
    </row>
    <row r="2306" spans="1:18" x14ac:dyDescent="0.2">
      <c r="A2306" s="104"/>
      <c r="B2306" s="105">
        <f t="shared" si="41"/>
        <v>282</v>
      </c>
      <c r="C2306" s="120" t="s">
        <v>2318</v>
      </c>
      <c r="D2306" s="106" t="str">
        <f>VLOOKUP(C2306,[9]Resumen!$C$1:$J$65536,8,0)</f>
        <v>1 Poste autosoportable de acero (15/800) de suspensión (30°) Tipo SU11-15</v>
      </c>
      <c r="E2306" s="108" t="s">
        <v>44</v>
      </c>
      <c r="F2306" s="109">
        <f t="shared" si="40"/>
        <v>0</v>
      </c>
      <c r="G2306" s="110">
        <f>VLOOKUP(C2306,'[10]Estructuras de Acero y Concreto'!$C$1:$L$65536,7,0)</f>
        <v>2319.7699790084007</v>
      </c>
      <c r="H2306" s="117"/>
      <c r="I2306" s="84"/>
      <c r="J2306" s="113">
        <f>VLOOKUP(C2306,'[10]Estructuras de Acero y Concreto'!$C$1:$L$65536,10,0)</f>
        <v>848</v>
      </c>
      <c r="M2306" s="83"/>
      <c r="N2306" s="83"/>
      <c r="O2306" s="83"/>
      <c r="P2306" s="83"/>
      <c r="Q2306" s="83"/>
      <c r="R2306" s="83"/>
    </row>
    <row r="2307" spans="1:18" x14ac:dyDescent="0.2">
      <c r="A2307" s="104"/>
      <c r="B2307" s="105">
        <f t="shared" si="41"/>
        <v>283</v>
      </c>
      <c r="C2307" s="120" t="s">
        <v>2319</v>
      </c>
      <c r="D2307" s="106" t="str">
        <f>VLOOKUP(C2307,[9]Resumen!$C$1:$J$65536,8,0)</f>
        <v>1 Poste autosoportable de acero (15/1150) de ángulo mayor (50°) Tipo AU12-15</v>
      </c>
      <c r="E2307" s="108" t="s">
        <v>44</v>
      </c>
      <c r="F2307" s="109">
        <f t="shared" si="40"/>
        <v>0</v>
      </c>
      <c r="G2307" s="110">
        <f>VLOOKUP(C2307,'[10]Estructuras de Acero y Concreto'!$C$1:$L$65536,7,0)</f>
        <v>2938.0105630365824</v>
      </c>
      <c r="H2307" s="117"/>
      <c r="I2307" s="84"/>
      <c r="J2307" s="113">
        <f>VLOOKUP(C2307,'[10]Estructuras de Acero y Concreto'!$C$1:$L$65536,10,0)</f>
        <v>1074</v>
      </c>
      <c r="M2307" s="83"/>
      <c r="N2307" s="83"/>
      <c r="O2307" s="83"/>
      <c r="P2307" s="83"/>
      <c r="Q2307" s="83"/>
      <c r="R2307" s="83"/>
    </row>
    <row r="2308" spans="1:18" x14ac:dyDescent="0.2">
      <c r="A2308" s="104"/>
      <c r="B2308" s="105">
        <f t="shared" si="41"/>
        <v>284</v>
      </c>
      <c r="C2308" s="120" t="s">
        <v>2320</v>
      </c>
      <c r="D2308" s="106" t="str">
        <f>VLOOKUP(C2308,[9]Resumen!$C$1:$J$65536,8,0)</f>
        <v>1 Poste autosoportable de acero (15/1750) de retención y terminal (90°) Tipo RTU1-15</v>
      </c>
      <c r="E2308" s="108" t="s">
        <v>44</v>
      </c>
      <c r="F2308" s="109">
        <f t="shared" si="40"/>
        <v>0</v>
      </c>
      <c r="G2308" s="110">
        <f>VLOOKUP(C2308,'[10]Estructuras de Acero y Concreto'!$C$1:$L$65536,7,0)</f>
        <v>3859.9002834679864</v>
      </c>
      <c r="H2308" s="117"/>
      <c r="I2308" s="84"/>
      <c r="J2308" s="113">
        <f>VLOOKUP(C2308,'[10]Estructuras de Acero y Concreto'!$C$1:$L$65536,10,0)</f>
        <v>1411</v>
      </c>
      <c r="M2308" s="83"/>
      <c r="N2308" s="83"/>
      <c r="O2308" s="83"/>
      <c r="P2308" s="83"/>
      <c r="Q2308" s="83"/>
      <c r="R2308" s="83"/>
    </row>
    <row r="2309" spans="1:18" x14ac:dyDescent="0.2">
      <c r="A2309" s="104"/>
      <c r="B2309" s="105">
        <f t="shared" si="41"/>
        <v>285</v>
      </c>
      <c r="C2309" s="120" t="s">
        <v>2321</v>
      </c>
      <c r="D2309" s="106" t="str">
        <f>VLOOKUP(C2309,[9]Resumen!$C$1:$J$65536,8,0)</f>
        <v>1 Poste de concreto (15/300) de suspensión (3°) Tipo SU1-15</v>
      </c>
      <c r="E2309" s="108" t="s">
        <v>44</v>
      </c>
      <c r="F2309" s="109">
        <f t="shared" si="40"/>
        <v>1</v>
      </c>
      <c r="G2309" s="110">
        <f>VLOOKUP(C2309,'[10]Estructuras de Acero y Concreto'!$C$1:$L$65536,7,0)</f>
        <v>517.82276880099016</v>
      </c>
      <c r="H2309" s="117"/>
      <c r="I2309" s="84"/>
      <c r="J2309" s="113">
        <f>VLOOKUP(C2309,'[10]Estructuras de Acero y Concreto'!$C$1:$L$65536,10,0)</f>
        <v>2695</v>
      </c>
      <c r="M2309" s="83"/>
      <c r="N2309" s="83"/>
      <c r="O2309" s="83"/>
      <c r="P2309" s="83"/>
      <c r="Q2309" s="83"/>
      <c r="R2309" s="83"/>
    </row>
    <row r="2310" spans="1:18" x14ac:dyDescent="0.2">
      <c r="A2310" s="104"/>
      <c r="B2310" s="105">
        <f t="shared" si="41"/>
        <v>286</v>
      </c>
      <c r="C2310" s="120" t="s">
        <v>2322</v>
      </c>
      <c r="D2310" s="106" t="str">
        <f>VLOOKUP(C2310,[9]Resumen!$C$1:$J$65536,8,0)</f>
        <v>1 Poste autosoportable de acero (15/950) de suspensión (30°) Tipo SU11-15</v>
      </c>
      <c r="E2310" s="108" t="s">
        <v>44</v>
      </c>
      <c r="F2310" s="109">
        <f t="shared" si="40"/>
        <v>0</v>
      </c>
      <c r="G2310" s="110">
        <f>VLOOKUP(C2310,'[10]Estructuras de Acero y Concreto'!$C$1:$L$65536,7,0)</f>
        <v>2596.0633373572782</v>
      </c>
      <c r="H2310" s="117"/>
      <c r="I2310" s="84"/>
      <c r="J2310" s="113">
        <f>VLOOKUP(C2310,'[10]Estructuras de Acero y Concreto'!$C$1:$L$65536,10,0)</f>
        <v>949</v>
      </c>
      <c r="M2310" s="83"/>
      <c r="N2310" s="83"/>
      <c r="O2310" s="83"/>
      <c r="P2310" s="83"/>
      <c r="Q2310" s="83"/>
      <c r="R2310" s="83"/>
    </row>
    <row r="2311" spans="1:18" x14ac:dyDescent="0.2">
      <c r="A2311" s="104"/>
      <c r="B2311" s="105">
        <f t="shared" si="41"/>
        <v>287</v>
      </c>
      <c r="C2311" s="120" t="s">
        <v>2323</v>
      </c>
      <c r="D2311" s="106" t="str">
        <f>VLOOKUP(C2311,[9]Resumen!$C$1:$J$65536,8,0)</f>
        <v>1 Poste autosoportable de acero (15/1400) de ángulo mayor (50°) Tipo AU12-15</v>
      </c>
      <c r="E2311" s="108" t="s">
        <v>44</v>
      </c>
      <c r="F2311" s="109">
        <f t="shared" si="40"/>
        <v>0</v>
      </c>
      <c r="G2311" s="110">
        <f>VLOOKUP(C2311,'[10]Estructuras de Acero y Concreto'!$C$1:$L$65536,7,0)</f>
        <v>3340.1405004354442</v>
      </c>
      <c r="H2311" s="117"/>
      <c r="I2311" s="84"/>
      <c r="J2311" s="113">
        <f>VLOOKUP(C2311,'[10]Estructuras de Acero y Concreto'!$C$1:$L$65536,10,0)</f>
        <v>1221</v>
      </c>
      <c r="M2311" s="83"/>
      <c r="N2311" s="83"/>
      <c r="O2311" s="83"/>
      <c r="P2311" s="83"/>
      <c r="Q2311" s="83"/>
      <c r="R2311" s="83"/>
    </row>
    <row r="2312" spans="1:18" x14ac:dyDescent="0.2">
      <c r="A2312" s="104"/>
      <c r="B2312" s="105">
        <f t="shared" si="41"/>
        <v>288</v>
      </c>
      <c r="C2312" s="120" t="s">
        <v>2324</v>
      </c>
      <c r="D2312" s="106" t="str">
        <f>VLOOKUP(C2312,[9]Resumen!$C$1:$J$65536,8,0)</f>
        <v>1 Poste autosoportable de acero (15/2150) de retención y terminal (90°) Tipo RTU1-15</v>
      </c>
      <c r="E2312" s="108" t="s">
        <v>44</v>
      </c>
      <c r="F2312" s="109">
        <f t="shared" si="40"/>
        <v>0</v>
      </c>
      <c r="G2312" s="110">
        <f>VLOOKUP(C2312,'[10]Estructuras de Acero y Concreto'!$C$1:$L$65536,7,0)</f>
        <v>4412.4870001657418</v>
      </c>
      <c r="H2312" s="117"/>
      <c r="I2312" s="84"/>
      <c r="J2312" s="113">
        <f>VLOOKUP(C2312,'[10]Estructuras de Acero y Concreto'!$C$1:$L$65536,10,0)</f>
        <v>1613</v>
      </c>
      <c r="M2312" s="83"/>
      <c r="N2312" s="83"/>
      <c r="O2312" s="83"/>
      <c r="P2312" s="83"/>
      <c r="Q2312" s="83"/>
      <c r="R2312" s="83"/>
    </row>
    <row r="2313" spans="1:18" x14ac:dyDescent="0.2">
      <c r="A2313" s="104"/>
      <c r="B2313" s="105">
        <f t="shared" si="41"/>
        <v>289</v>
      </c>
      <c r="C2313" s="120" t="s">
        <v>2325</v>
      </c>
      <c r="D2313" s="106" t="str">
        <f>VLOOKUP(C2313,[9]Resumen!$C$1:$J$65536,8,0)</f>
        <v>1 Poste de concreto (15/400) de suspensión (3°) Tipo SU1-15</v>
      </c>
      <c r="E2313" s="108" t="s">
        <v>44</v>
      </c>
      <c r="F2313" s="109">
        <f t="shared" si="40"/>
        <v>1</v>
      </c>
      <c r="G2313" s="110">
        <f>VLOOKUP(C2313,'[10]Estructuras de Acero y Concreto'!$C$1:$L$65536,7,0)</f>
        <v>596.27777157623927</v>
      </c>
      <c r="H2313" s="117"/>
      <c r="I2313" s="84"/>
      <c r="J2313" s="113">
        <f>VLOOKUP(C2313,'[10]Estructuras de Acero y Concreto'!$C$1:$L$65536,10,0)</f>
        <v>2772</v>
      </c>
      <c r="M2313" s="83"/>
      <c r="N2313" s="83"/>
      <c r="O2313" s="83"/>
      <c r="P2313" s="83"/>
      <c r="Q2313" s="83"/>
      <c r="R2313" s="83"/>
    </row>
    <row r="2314" spans="1:18" x14ac:dyDescent="0.2">
      <c r="A2314" s="104"/>
      <c r="B2314" s="105">
        <f t="shared" si="41"/>
        <v>290</v>
      </c>
      <c r="C2314" s="120" t="s">
        <v>2326</v>
      </c>
      <c r="D2314" s="106" t="str">
        <f>VLOOKUP(C2314,[9]Resumen!$C$1:$J$65536,8,0)</f>
        <v>1 Poste autosoportable de acero (15/1500) de suspensión (30°) Tipo SU11-15</v>
      </c>
      <c r="E2314" s="108" t="s">
        <v>44</v>
      </c>
      <c r="F2314" s="109">
        <f t="shared" si="40"/>
        <v>0</v>
      </c>
      <c r="G2314" s="110">
        <f>VLOOKUP(C2314,'[10]Estructuras de Acero y Concreto'!$C$1:$L$65536,7,0)</f>
        <v>3493.3328575397727</v>
      </c>
      <c r="H2314" s="117"/>
      <c r="I2314" s="84"/>
      <c r="J2314" s="113">
        <f>VLOOKUP(C2314,'[10]Estructuras de Acero y Concreto'!$C$1:$L$65536,10,0)</f>
        <v>1277</v>
      </c>
      <c r="M2314" s="83"/>
      <c r="N2314" s="83"/>
      <c r="O2314" s="83"/>
      <c r="P2314" s="83"/>
      <c r="Q2314" s="83"/>
      <c r="R2314" s="83"/>
    </row>
    <row r="2315" spans="1:18" x14ac:dyDescent="0.2">
      <c r="A2315" s="104"/>
      <c r="B2315" s="105">
        <f t="shared" si="41"/>
        <v>291</v>
      </c>
      <c r="C2315" s="120" t="s">
        <v>2327</v>
      </c>
      <c r="D2315" s="106" t="str">
        <f>VLOOKUP(C2315,[9]Resumen!$C$1:$J$65536,8,0)</f>
        <v>1 Poste autosoportable de acero (15/2150) de ángulo mayor (50°) Tipo AU12-15</v>
      </c>
      <c r="E2315" s="108" t="s">
        <v>44</v>
      </c>
      <c r="F2315" s="109">
        <f t="shared" si="40"/>
        <v>0</v>
      </c>
      <c r="G2315" s="110">
        <f>VLOOKUP(C2315,'[10]Estructuras de Acero y Concreto'!$C$1:$L$65536,7,0)</f>
        <v>4412.4870001657418</v>
      </c>
      <c r="H2315" s="117"/>
      <c r="I2315" s="84"/>
      <c r="J2315" s="113">
        <f>VLOOKUP(C2315,'[10]Estructuras de Acero y Concreto'!$C$1:$L$65536,10,0)</f>
        <v>1613</v>
      </c>
      <c r="M2315" s="83"/>
      <c r="N2315" s="83"/>
      <c r="O2315" s="83"/>
      <c r="P2315" s="83"/>
      <c r="Q2315" s="83"/>
      <c r="R2315" s="83"/>
    </row>
    <row r="2316" spans="1:18" x14ac:dyDescent="0.2">
      <c r="A2316" s="104"/>
      <c r="B2316" s="105">
        <f t="shared" si="41"/>
        <v>292</v>
      </c>
      <c r="C2316" s="120" t="s">
        <v>2328</v>
      </c>
      <c r="D2316" s="106" t="str">
        <f>VLOOKUP(C2316,[9]Resumen!$C$1:$J$65536,8,0)</f>
        <v>1 Poste autosoportable de acero (15/3450) de retención y terminal (90°) Tipo RTU1-15</v>
      </c>
      <c r="E2316" s="108" t="s">
        <v>44</v>
      </c>
      <c r="F2316" s="109">
        <f t="shared" si="40"/>
        <v>0</v>
      </c>
      <c r="G2316" s="110">
        <f>VLOOKUP(C2316,'[10]Estructuras de Acero y Concreto'!$C$1:$L$65536,7,0)</f>
        <v>6001.8577051231487</v>
      </c>
      <c r="H2316" s="117"/>
      <c r="I2316" s="84"/>
      <c r="J2316" s="113">
        <f>VLOOKUP(C2316,'[10]Estructuras de Acero y Concreto'!$C$1:$L$65536,10,0)</f>
        <v>2194</v>
      </c>
      <c r="M2316" s="83"/>
      <c r="N2316" s="83"/>
      <c r="O2316" s="83"/>
      <c r="P2316" s="83"/>
      <c r="Q2316" s="83"/>
      <c r="R2316" s="83"/>
    </row>
    <row r="2317" spans="1:18" x14ac:dyDescent="0.2">
      <c r="A2317" s="104"/>
      <c r="B2317" s="105">
        <f t="shared" si="41"/>
        <v>293</v>
      </c>
      <c r="C2317" s="120" t="s">
        <v>2329</v>
      </c>
      <c r="D2317" s="106" t="str">
        <f>VLOOKUP(C2317,[9]Resumen!$C$1:$J$65536,8,0)</f>
        <v>1 Poste de concreto (15/500) de suspensión (3°) Tipo SU1-15</v>
      </c>
      <c r="E2317" s="108" t="s">
        <v>44</v>
      </c>
      <c r="F2317" s="109">
        <f t="shared" si="40"/>
        <v>1</v>
      </c>
      <c r="G2317" s="110">
        <f>VLOOKUP(C2317,'[10]Estructuras de Acero y Concreto'!$C$1:$L$65536,7,0)</f>
        <v>674.73277435148839</v>
      </c>
      <c r="H2317" s="117"/>
      <c r="I2317" s="84"/>
      <c r="J2317" s="113">
        <f>VLOOKUP(C2317,'[10]Estructuras de Acero y Concreto'!$C$1:$L$65536,10,0)</f>
        <v>2849</v>
      </c>
      <c r="M2317" s="83"/>
      <c r="N2317" s="83"/>
      <c r="O2317" s="83"/>
      <c r="P2317" s="83"/>
      <c r="Q2317" s="83"/>
      <c r="R2317" s="83"/>
    </row>
    <row r="2318" spans="1:18" x14ac:dyDescent="0.2">
      <c r="A2318" s="104"/>
      <c r="B2318" s="105">
        <f t="shared" si="41"/>
        <v>294</v>
      </c>
      <c r="C2318" s="120" t="s">
        <v>2330</v>
      </c>
      <c r="D2318" s="106" t="str">
        <f>VLOOKUP(C2318,[9]Resumen!$C$1:$J$65536,8,0)</f>
        <v>1 Poste autosoportable de acero (15/1800) de suspensión (30°) Tipo SU11-15</v>
      </c>
      <c r="E2318" s="108" t="s">
        <v>44</v>
      </c>
      <c r="F2318" s="109">
        <f t="shared" si="40"/>
        <v>0</v>
      </c>
      <c r="G2318" s="110">
        <f>VLOOKUP(C2318,'[10]Estructuras de Acero y Concreto'!$C$1:$L$65536,7,0)</f>
        <v>3931.0253064092822</v>
      </c>
      <c r="H2318" s="117"/>
      <c r="I2318" s="84"/>
      <c r="J2318" s="113">
        <f>VLOOKUP(C2318,'[10]Estructuras de Acero y Concreto'!$C$1:$L$65536,10,0)</f>
        <v>1437</v>
      </c>
      <c r="M2318" s="83"/>
      <c r="N2318" s="83"/>
      <c r="O2318" s="83"/>
      <c r="P2318" s="83"/>
      <c r="Q2318" s="83"/>
      <c r="R2318" s="83"/>
    </row>
    <row r="2319" spans="1:18" x14ac:dyDescent="0.2">
      <c r="A2319" s="104"/>
      <c r="B2319" s="105">
        <f t="shared" si="41"/>
        <v>295</v>
      </c>
      <c r="C2319" s="120" t="s">
        <v>2331</v>
      </c>
      <c r="D2319" s="106" t="str">
        <f>VLOOKUP(C2319,[9]Resumen!$C$1:$J$65536,8,0)</f>
        <v>1 Poste autosoportable de acero (15/2650) de ángulo mayor (50°) Tipo AU12-15</v>
      </c>
      <c r="E2319" s="108" t="s">
        <v>44</v>
      </c>
      <c r="F2319" s="109">
        <f t="shared" si="40"/>
        <v>0</v>
      </c>
      <c r="G2319" s="110">
        <f>VLOOKUP(C2319,'[10]Estructuras de Acero y Concreto'!$C$1:$L$65536,7,0)</f>
        <v>5055.3477844428344</v>
      </c>
      <c r="H2319" s="117"/>
      <c r="I2319" s="84"/>
      <c r="J2319" s="113">
        <f>VLOOKUP(C2319,'[10]Estructuras de Acero y Concreto'!$C$1:$L$65536,10,0)</f>
        <v>1848</v>
      </c>
      <c r="M2319" s="83"/>
      <c r="N2319" s="83"/>
      <c r="O2319" s="83"/>
      <c r="P2319" s="83"/>
      <c r="Q2319" s="83"/>
      <c r="R2319" s="83"/>
    </row>
    <row r="2320" spans="1:18" x14ac:dyDescent="0.2">
      <c r="A2320" s="104"/>
      <c r="B2320" s="105">
        <f t="shared" si="41"/>
        <v>296</v>
      </c>
      <c r="C2320" s="120" t="s">
        <v>2332</v>
      </c>
      <c r="D2320" s="106" t="str">
        <f>VLOOKUP(C2320,[9]Resumen!$C$1:$J$65536,8,0)</f>
        <v>1 Poste autosoportable de acero (15/4200) de retención y terminal (90°) Tipo RTU1-15</v>
      </c>
      <c r="E2320" s="108" t="s">
        <v>44</v>
      </c>
      <c r="F2320" s="109">
        <f t="shared" si="40"/>
        <v>0</v>
      </c>
      <c r="G2320" s="110">
        <f>VLOOKUP(C2320,'[10]Estructuras de Acero y Concreto'!$C$1:$L$65536,7,0)</f>
        <v>6819.7954689480448</v>
      </c>
      <c r="H2320" s="117"/>
      <c r="I2320" s="84"/>
      <c r="J2320" s="113">
        <f>VLOOKUP(C2320,'[10]Estructuras de Acero y Concreto'!$C$1:$L$65536,10,0)</f>
        <v>2493</v>
      </c>
      <c r="M2320" s="83"/>
      <c r="N2320" s="83"/>
      <c r="O2320" s="83"/>
      <c r="P2320" s="83"/>
      <c r="Q2320" s="83"/>
      <c r="R2320" s="83"/>
    </row>
    <row r="2321" spans="1:18" x14ac:dyDescent="0.2">
      <c r="A2321" s="104"/>
      <c r="B2321" s="105">
        <f t="shared" si="41"/>
        <v>297</v>
      </c>
      <c r="C2321" s="120" t="s">
        <v>2333</v>
      </c>
      <c r="D2321" s="106" t="str">
        <f>VLOOKUP(C2321,[9]Resumen!$C$1:$J$65536,8,0)</f>
        <v>1 Poste de concreto (15/400) de suspensión (3°) Tipo SU2-15</v>
      </c>
      <c r="E2321" s="108" t="s">
        <v>44</v>
      </c>
      <c r="F2321" s="109">
        <f t="shared" si="40"/>
        <v>1</v>
      </c>
      <c r="G2321" s="110">
        <f>VLOOKUP(C2321,'[10]Estructuras de Acero y Concreto'!$C$1:$L$65536,7,0)</f>
        <v>596.27777157623927</v>
      </c>
      <c r="H2321" s="117"/>
      <c r="I2321" s="84"/>
      <c r="J2321" s="113">
        <f>VLOOKUP(C2321,'[10]Estructuras de Acero y Concreto'!$C$1:$L$65536,10,0)</f>
        <v>2772</v>
      </c>
      <c r="M2321" s="83"/>
      <c r="N2321" s="83"/>
      <c r="O2321" s="83"/>
      <c r="P2321" s="83"/>
      <c r="Q2321" s="83"/>
      <c r="R2321" s="83"/>
    </row>
    <row r="2322" spans="1:18" x14ac:dyDescent="0.2">
      <c r="A2322" s="104"/>
      <c r="B2322" s="105">
        <f t="shared" si="41"/>
        <v>298</v>
      </c>
      <c r="C2322" s="120" t="s">
        <v>2334</v>
      </c>
      <c r="D2322" s="106" t="str">
        <f>VLOOKUP(C2322,[9]Resumen!$C$1:$J$65536,8,0)</f>
        <v>2 Postes autosoportables de acero (15/600) de suspensión (30°) Tipo SU21-15</v>
      </c>
      <c r="E2322" s="108" t="s">
        <v>44</v>
      </c>
      <c r="F2322" s="109">
        <f t="shared" si="40"/>
        <v>0</v>
      </c>
      <c r="G2322" s="110">
        <f>VLOOKUP(C2322,'[10]Estructuras de Acero y Concreto'!$C$1:$L$65536,7,0)</f>
        <v>3851.6935500516838</v>
      </c>
      <c r="H2322" s="117"/>
      <c r="I2322" s="84"/>
      <c r="J2322" s="113">
        <f>VLOOKUP(C2322,'[10]Estructuras de Acero y Concreto'!$C$1:$L$65536,10,0)</f>
        <v>1408</v>
      </c>
      <c r="M2322" s="83"/>
      <c r="N2322" s="83"/>
      <c r="O2322" s="83"/>
      <c r="P2322" s="83"/>
      <c r="Q2322" s="83"/>
      <c r="R2322" s="83"/>
    </row>
    <row r="2323" spans="1:18" x14ac:dyDescent="0.2">
      <c r="A2323" s="104"/>
      <c r="B2323" s="105">
        <f t="shared" si="41"/>
        <v>299</v>
      </c>
      <c r="C2323" s="120" t="s">
        <v>2335</v>
      </c>
      <c r="D2323" s="106" t="str">
        <f>VLOOKUP(C2323,[9]Resumen!$C$1:$J$65536,8,0)</f>
        <v>2 Postes autosoportables de acero (15/850) de ángulo mayor (50°) Tipo AU22-15</v>
      </c>
      <c r="E2323" s="108" t="s">
        <v>44</v>
      </c>
      <c r="F2323" s="109">
        <f t="shared" si="40"/>
        <v>0</v>
      </c>
      <c r="G2323" s="110">
        <f>VLOOKUP(C2323,'[10]Estructuras de Acero y Concreto'!$C$1:$L$65536,7,0)</f>
        <v>4831.030404397211</v>
      </c>
      <c r="H2323" s="117"/>
      <c r="I2323" s="84"/>
      <c r="J2323" s="113">
        <f>VLOOKUP(C2323,'[10]Estructuras de Acero y Concreto'!$C$1:$L$65536,10,0)</f>
        <v>1766</v>
      </c>
      <c r="M2323" s="83"/>
      <c r="N2323" s="83"/>
      <c r="O2323" s="83"/>
      <c r="P2323" s="83"/>
      <c r="Q2323" s="83"/>
      <c r="R2323" s="83"/>
    </row>
    <row r="2324" spans="1:18" x14ac:dyDescent="0.2">
      <c r="A2324" s="104"/>
      <c r="B2324" s="105">
        <f t="shared" si="41"/>
        <v>300</v>
      </c>
      <c r="C2324" s="120" t="s">
        <v>2336</v>
      </c>
      <c r="D2324" s="106" t="str">
        <f>VLOOKUP(C2324,[9]Resumen!$C$1:$J$65536,8,0)</f>
        <v>2 Postes autosoportables de acero (15/1300) de retención y terminal (90°) Tipo RTU2-15</v>
      </c>
      <c r="E2324" s="108" t="s">
        <v>44</v>
      </c>
      <c r="F2324" s="109">
        <f t="shared" si="40"/>
        <v>0</v>
      </c>
      <c r="G2324" s="110">
        <f>VLOOKUP(C2324,'[10]Estructuras de Acero y Concreto'!$C$1:$L$65536,7,0)</f>
        <v>6362.9539754404941</v>
      </c>
      <c r="H2324" s="117"/>
      <c r="I2324" s="84"/>
      <c r="J2324" s="113">
        <f>VLOOKUP(C2324,'[10]Estructuras de Acero y Concreto'!$C$1:$L$65536,10,0)</f>
        <v>2326</v>
      </c>
      <c r="M2324" s="83"/>
      <c r="N2324" s="83"/>
      <c r="O2324" s="83"/>
      <c r="P2324" s="83"/>
      <c r="Q2324" s="83"/>
      <c r="R2324" s="83"/>
    </row>
    <row r="2325" spans="1:18" x14ac:dyDescent="0.2">
      <c r="A2325" s="104"/>
      <c r="B2325" s="105">
        <f t="shared" si="41"/>
        <v>301</v>
      </c>
      <c r="C2325" s="120" t="s">
        <v>2337</v>
      </c>
      <c r="D2325" s="106" t="str">
        <f>VLOOKUP(C2325,[9]Resumen!$C$1:$J$65536,8,0)</f>
        <v>1 Poste de concreto (15/400) de suspensión (3°) Tipo SU2-15</v>
      </c>
      <c r="E2325" s="108" t="s">
        <v>44</v>
      </c>
      <c r="F2325" s="109">
        <f t="shared" si="40"/>
        <v>1</v>
      </c>
      <c r="G2325" s="110">
        <f>VLOOKUP(C2325,'[10]Estructuras de Acero y Concreto'!$C$1:$L$65536,7,0)</f>
        <v>596.27777157623927</v>
      </c>
      <c r="H2325" s="117"/>
      <c r="I2325" s="84"/>
      <c r="J2325" s="113">
        <f>VLOOKUP(C2325,'[10]Estructuras de Acero y Concreto'!$C$1:$L$65536,10,0)</f>
        <v>2772</v>
      </c>
      <c r="M2325" s="83"/>
      <c r="N2325" s="83"/>
      <c r="O2325" s="83"/>
      <c r="P2325" s="83"/>
      <c r="Q2325" s="83"/>
      <c r="R2325" s="83"/>
    </row>
    <row r="2326" spans="1:18" x14ac:dyDescent="0.2">
      <c r="A2326" s="104"/>
      <c r="B2326" s="105">
        <f t="shared" si="41"/>
        <v>302</v>
      </c>
      <c r="C2326" s="120" t="s">
        <v>2338</v>
      </c>
      <c r="D2326" s="106" t="str">
        <f>VLOOKUP(C2326,[9]Resumen!$C$1:$J$65536,8,0)</f>
        <v>2 Postes autosoportables de acero (15/750) de suspensión (30°) Tipo SU21-15</v>
      </c>
      <c r="E2326" s="108" t="s">
        <v>44</v>
      </c>
      <c r="F2326" s="109">
        <f t="shared" si="40"/>
        <v>0</v>
      </c>
      <c r="G2326" s="110">
        <f>VLOOKUP(C2326,'[10]Estructuras de Acero y Concreto'!$C$1:$L$65536,7,0)</f>
        <v>4453.5206672472586</v>
      </c>
      <c r="H2326" s="117"/>
      <c r="I2326" s="84"/>
      <c r="J2326" s="113">
        <f>VLOOKUP(C2326,'[10]Estructuras de Acero y Concreto'!$C$1:$L$65536,10,0)</f>
        <v>1628</v>
      </c>
      <c r="M2326" s="83"/>
      <c r="N2326" s="83"/>
      <c r="O2326" s="83"/>
      <c r="P2326" s="83"/>
      <c r="Q2326" s="83"/>
      <c r="R2326" s="83"/>
    </row>
    <row r="2327" spans="1:18" x14ac:dyDescent="0.2">
      <c r="A2327" s="104"/>
      <c r="B2327" s="105">
        <f t="shared" si="41"/>
        <v>303</v>
      </c>
      <c r="C2327" s="120" t="s">
        <v>2339</v>
      </c>
      <c r="D2327" s="106" t="str">
        <f>VLOOKUP(C2327,[9]Resumen!$C$1:$J$65536,8,0)</f>
        <v>2 Postes autosoportables de acero (15/1150) de ángulo mayor (50°) Tipo AU22-15</v>
      </c>
      <c r="E2327" s="108" t="s">
        <v>44</v>
      </c>
      <c r="F2327" s="109">
        <f t="shared" si="40"/>
        <v>0</v>
      </c>
      <c r="G2327" s="110">
        <f>VLOOKUP(C2327,'[10]Estructuras de Acero y Concreto'!$C$1:$L$65536,7,0)</f>
        <v>5876.0211260731649</v>
      </c>
      <c r="H2327" s="117"/>
      <c r="I2327" s="84"/>
      <c r="J2327" s="113">
        <f>VLOOKUP(C2327,'[10]Estructuras de Acero y Concreto'!$C$1:$L$65536,10,0)</f>
        <v>2148</v>
      </c>
      <c r="M2327" s="83"/>
      <c r="N2327" s="83"/>
      <c r="O2327" s="83"/>
      <c r="P2327" s="83"/>
      <c r="Q2327" s="83"/>
      <c r="R2327" s="83"/>
    </row>
    <row r="2328" spans="1:18" x14ac:dyDescent="0.2">
      <c r="A2328" s="104"/>
      <c r="B2328" s="105">
        <f t="shared" si="41"/>
        <v>304</v>
      </c>
      <c r="C2328" s="120" t="s">
        <v>2340</v>
      </c>
      <c r="D2328" s="106" t="str">
        <f>VLOOKUP(C2328,[9]Resumen!$C$1:$J$65536,8,0)</f>
        <v>2 Postes autosoportables de acero (15/1750) de retención y terminal (90°) Tipo RTU2-15</v>
      </c>
      <c r="E2328" s="108" t="s">
        <v>44</v>
      </c>
      <c r="F2328" s="109">
        <f t="shared" si="40"/>
        <v>0</v>
      </c>
      <c r="G2328" s="110">
        <f>VLOOKUP(C2328,'[10]Estructuras de Acero y Concreto'!$C$1:$L$65536,7,0)</f>
        <v>7719.8005669359727</v>
      </c>
      <c r="H2328" s="117"/>
      <c r="I2328" s="84"/>
      <c r="J2328" s="113">
        <f>VLOOKUP(C2328,'[10]Estructuras de Acero y Concreto'!$C$1:$L$65536,10,0)</f>
        <v>2822</v>
      </c>
      <c r="M2328" s="83"/>
      <c r="N2328" s="83"/>
      <c r="O2328" s="83"/>
      <c r="P2328" s="83"/>
      <c r="Q2328" s="83"/>
      <c r="R2328" s="83"/>
    </row>
    <row r="2329" spans="1:18" x14ac:dyDescent="0.2">
      <c r="A2329" s="104"/>
      <c r="B2329" s="105">
        <f t="shared" si="41"/>
        <v>305</v>
      </c>
      <c r="C2329" s="120" t="s">
        <v>2341</v>
      </c>
      <c r="D2329" s="106" t="str">
        <f>VLOOKUP(C2329,[9]Resumen!$C$1:$J$65536,8,0)</f>
        <v>1 Poste de concreto (15/500) de suspensión (3°) Tipo SU2-15</v>
      </c>
      <c r="E2329" s="108" t="s">
        <v>44</v>
      </c>
      <c r="F2329" s="109">
        <f t="shared" si="40"/>
        <v>1</v>
      </c>
      <c r="G2329" s="110">
        <f>VLOOKUP(C2329,'[10]Estructuras de Acero y Concreto'!$C$1:$L$65536,7,0)</f>
        <v>674.73277435148839</v>
      </c>
      <c r="H2329" s="117"/>
      <c r="I2329" s="84"/>
      <c r="J2329" s="113">
        <f>VLOOKUP(C2329,'[10]Estructuras de Acero y Concreto'!$C$1:$L$65536,10,0)</f>
        <v>2849</v>
      </c>
      <c r="M2329" s="83"/>
      <c r="N2329" s="83"/>
      <c r="O2329" s="83"/>
      <c r="P2329" s="83"/>
      <c r="Q2329" s="83"/>
      <c r="R2329" s="83"/>
    </row>
    <row r="2330" spans="1:18" x14ac:dyDescent="0.2">
      <c r="A2330" s="104"/>
      <c r="B2330" s="105">
        <f t="shared" si="41"/>
        <v>306</v>
      </c>
      <c r="C2330" s="120" t="s">
        <v>2342</v>
      </c>
      <c r="D2330" s="106" t="str">
        <f>VLOOKUP(C2330,[9]Resumen!$C$1:$J$65536,8,0)</f>
        <v>2 Postes autosoportables de acero (15/950) de suspensión (30°) Tipo SU21-15</v>
      </c>
      <c r="E2330" s="108" t="s">
        <v>44</v>
      </c>
      <c r="F2330" s="109">
        <f t="shared" si="40"/>
        <v>0</v>
      </c>
      <c r="G2330" s="110">
        <f>VLOOKUP(C2330,'[10]Estructuras de Acero y Concreto'!$C$1:$L$65536,7,0)</f>
        <v>5192.1266747145564</v>
      </c>
      <c r="H2330" s="117"/>
      <c r="I2330" s="84"/>
      <c r="J2330" s="113">
        <f>VLOOKUP(C2330,'[10]Estructuras de Acero y Concreto'!$C$1:$L$65536,10,0)</f>
        <v>1898</v>
      </c>
      <c r="M2330" s="83"/>
      <c r="N2330" s="83"/>
      <c r="O2330" s="83"/>
      <c r="P2330" s="83"/>
      <c r="Q2330" s="83"/>
      <c r="R2330" s="83"/>
    </row>
    <row r="2331" spans="1:18" x14ac:dyDescent="0.2">
      <c r="A2331" s="104"/>
      <c r="B2331" s="105">
        <f t="shared" si="41"/>
        <v>307</v>
      </c>
      <c r="C2331" s="120" t="s">
        <v>2343</v>
      </c>
      <c r="D2331" s="106" t="str">
        <f>VLOOKUP(C2331,[9]Resumen!$C$1:$J$65536,8,0)</f>
        <v>2 Postes autosoportables de acero (15/1400) de ángulo mayor (50°) Tipo AU22-15</v>
      </c>
      <c r="E2331" s="108" t="s">
        <v>44</v>
      </c>
      <c r="F2331" s="109">
        <f t="shared" si="40"/>
        <v>0</v>
      </c>
      <c r="G2331" s="110">
        <f>VLOOKUP(C2331,'[10]Estructuras de Acero y Concreto'!$C$1:$L$65536,7,0)</f>
        <v>6680.2810008708884</v>
      </c>
      <c r="H2331" s="117"/>
      <c r="I2331" s="84"/>
      <c r="J2331" s="113">
        <f>VLOOKUP(C2331,'[10]Estructuras de Acero y Concreto'!$C$1:$L$65536,10,0)</f>
        <v>2442</v>
      </c>
      <c r="M2331" s="83"/>
      <c r="N2331" s="83"/>
      <c r="O2331" s="83"/>
      <c r="P2331" s="83"/>
      <c r="Q2331" s="83"/>
      <c r="R2331" s="83"/>
    </row>
    <row r="2332" spans="1:18" x14ac:dyDescent="0.2">
      <c r="A2332" s="104"/>
      <c r="B2332" s="105">
        <f t="shared" si="41"/>
        <v>308</v>
      </c>
      <c r="C2332" s="120" t="s">
        <v>2344</v>
      </c>
      <c r="D2332" s="106" t="str">
        <f>VLOOKUP(C2332,[9]Resumen!$C$1:$J$65536,8,0)</f>
        <v>2 Postes autosoportables de acero (15/2150) de retención y terminal (90°) Tipo RTU2-15</v>
      </c>
      <c r="E2332" s="108" t="s">
        <v>44</v>
      </c>
      <c r="F2332" s="109">
        <f t="shared" si="40"/>
        <v>0</v>
      </c>
      <c r="G2332" s="110">
        <f>VLOOKUP(C2332,'[10]Estructuras de Acero y Concreto'!$C$1:$L$65536,7,0)</f>
        <v>8824.9740003314837</v>
      </c>
      <c r="H2332" s="117"/>
      <c r="I2332" s="84"/>
      <c r="J2332" s="113">
        <f>VLOOKUP(C2332,'[10]Estructuras de Acero y Concreto'!$C$1:$L$65536,10,0)</f>
        <v>3226</v>
      </c>
      <c r="M2332" s="83"/>
      <c r="N2332" s="83"/>
      <c r="O2332" s="83"/>
      <c r="P2332" s="83"/>
      <c r="Q2332" s="83"/>
      <c r="R2332" s="83"/>
    </row>
    <row r="2333" spans="1:18" x14ac:dyDescent="0.2">
      <c r="A2333" s="104"/>
      <c r="B2333" s="105">
        <f t="shared" si="41"/>
        <v>309</v>
      </c>
      <c r="C2333" s="120" t="s">
        <v>2345</v>
      </c>
      <c r="D2333" s="106" t="str">
        <f>VLOOKUP(C2333,[9]Resumen!$C$1:$J$65536,8,0)</f>
        <v>1 Poste de concreto (15/700) de suspensión (3°) Tipo SU2-15</v>
      </c>
      <c r="E2333" s="108" t="s">
        <v>44</v>
      </c>
      <c r="F2333" s="109">
        <f t="shared" si="40"/>
        <v>1</v>
      </c>
      <c r="G2333" s="110">
        <f>VLOOKUP(C2333,'[10]Estructuras de Acero y Concreto'!$C$1:$L$65536,7,0)</f>
        <v>831.64277990198605</v>
      </c>
      <c r="H2333" s="117"/>
      <c r="I2333" s="84"/>
      <c r="J2333" s="113">
        <f>VLOOKUP(C2333,'[10]Estructuras de Acero y Concreto'!$C$1:$L$65536,10,0)</f>
        <v>3003</v>
      </c>
      <c r="M2333" s="83"/>
      <c r="N2333" s="83"/>
      <c r="O2333" s="83"/>
      <c r="P2333" s="83"/>
      <c r="Q2333" s="83"/>
      <c r="R2333" s="83"/>
    </row>
    <row r="2334" spans="1:18" x14ac:dyDescent="0.2">
      <c r="A2334" s="104"/>
      <c r="B2334" s="105">
        <f t="shared" si="41"/>
        <v>310</v>
      </c>
      <c r="C2334" s="120" t="s">
        <v>2346</v>
      </c>
      <c r="D2334" s="106" t="str">
        <f>VLOOKUP(C2334,[9]Resumen!$C$1:$J$65536,8,0)</f>
        <v>2 Postes autosoportables de acero (15/1450) de suspensión (30°) Tipo SU21-15</v>
      </c>
      <c r="E2334" s="108" t="s">
        <v>44</v>
      </c>
      <c r="F2334" s="109">
        <f t="shared" si="40"/>
        <v>0</v>
      </c>
      <c r="G2334" s="110">
        <f>VLOOKUP(C2334,'[10]Estructuras de Acero y Concreto'!$C$1:$L$65536,7,0)</f>
        <v>6833.4733579752174</v>
      </c>
      <c r="H2334" s="117"/>
      <c r="I2334" s="84"/>
      <c r="J2334" s="113">
        <f>VLOOKUP(C2334,'[10]Estructuras de Acero y Concreto'!$C$1:$L$65536,10,0)</f>
        <v>2498</v>
      </c>
      <c r="M2334" s="83"/>
      <c r="N2334" s="83"/>
      <c r="O2334" s="83"/>
      <c r="P2334" s="83"/>
      <c r="Q2334" s="83"/>
      <c r="R2334" s="83"/>
    </row>
    <row r="2335" spans="1:18" x14ac:dyDescent="0.2">
      <c r="A2335" s="104"/>
      <c r="B2335" s="105">
        <f t="shared" si="41"/>
        <v>311</v>
      </c>
      <c r="C2335" s="120" t="s">
        <v>2347</v>
      </c>
      <c r="D2335" s="106" t="str">
        <f>VLOOKUP(C2335,[9]Resumen!$C$1:$J$65536,8,0)</f>
        <v>2 Postes autosoportables de acero (15/2150) de ángulo mayor (50°) Tipo AU22-15</v>
      </c>
      <c r="E2335" s="108" t="s">
        <v>44</v>
      </c>
      <c r="F2335" s="109">
        <f t="shared" si="40"/>
        <v>0</v>
      </c>
      <c r="G2335" s="110">
        <f>VLOOKUP(C2335,'[10]Estructuras de Acero y Concreto'!$C$1:$L$65536,7,0)</f>
        <v>8824.9740003314837</v>
      </c>
      <c r="H2335" s="117"/>
      <c r="I2335" s="84"/>
      <c r="J2335" s="113">
        <f>VLOOKUP(C2335,'[10]Estructuras de Acero y Concreto'!$C$1:$L$65536,10,0)</f>
        <v>3226</v>
      </c>
      <c r="M2335" s="83"/>
      <c r="N2335" s="83"/>
      <c r="O2335" s="83"/>
      <c r="P2335" s="83"/>
      <c r="Q2335" s="83"/>
      <c r="R2335" s="83"/>
    </row>
    <row r="2336" spans="1:18" x14ac:dyDescent="0.2">
      <c r="A2336" s="104"/>
      <c r="B2336" s="105">
        <f t="shared" si="41"/>
        <v>312</v>
      </c>
      <c r="C2336" s="120" t="s">
        <v>2348</v>
      </c>
      <c r="D2336" s="106" t="str">
        <f>VLOOKUP(C2336,[9]Resumen!$C$1:$J$65536,8,0)</f>
        <v>2 Postes autosoportables de acero (15/3450) de retención y terminal (90°) Tipo RTU2-15</v>
      </c>
      <c r="E2336" s="108" t="s">
        <v>44</v>
      </c>
      <c r="F2336" s="109">
        <f t="shared" si="40"/>
        <v>0</v>
      </c>
      <c r="G2336" s="110">
        <f>VLOOKUP(C2336,'[10]Estructuras de Acero y Concreto'!$C$1:$L$65536,7,0)</f>
        <v>12003.715410246297</v>
      </c>
      <c r="H2336" s="117"/>
      <c r="I2336" s="84"/>
      <c r="J2336" s="113">
        <f>VLOOKUP(C2336,'[10]Estructuras de Acero y Concreto'!$C$1:$L$65536,10,0)</f>
        <v>4388</v>
      </c>
      <c r="M2336" s="83"/>
      <c r="N2336" s="83"/>
      <c r="O2336" s="83"/>
      <c r="P2336" s="83"/>
      <c r="Q2336" s="83"/>
      <c r="R2336" s="83"/>
    </row>
    <row r="2337" spans="1:18" x14ac:dyDescent="0.2">
      <c r="A2337" s="104"/>
      <c r="B2337" s="105">
        <f t="shared" si="41"/>
        <v>313</v>
      </c>
      <c r="C2337" s="120" t="s">
        <v>2349</v>
      </c>
      <c r="D2337" s="106" t="str">
        <f>VLOOKUP(C2337,[9]Resumen!$C$1:$J$65536,8,0)</f>
        <v>1 Poste de concreto (15/800) de suspensión (3°) Tipo SU2-15</v>
      </c>
      <c r="E2337" s="108" t="s">
        <v>44</v>
      </c>
      <c r="F2337" s="109">
        <f t="shared" si="40"/>
        <v>1</v>
      </c>
      <c r="G2337" s="110">
        <f>VLOOKUP(C2337,'[10]Estructuras de Acero y Concreto'!$C$1:$L$65536,7,0)</f>
        <v>910.09778267723516</v>
      </c>
      <c r="H2337" s="117"/>
      <c r="I2337" s="84"/>
      <c r="J2337" s="113">
        <f>VLOOKUP(C2337,'[10]Estructuras de Acero y Concreto'!$C$1:$L$65536,10,0)</f>
        <v>3080</v>
      </c>
      <c r="M2337" s="83"/>
      <c r="N2337" s="83"/>
      <c r="O2337" s="83"/>
      <c r="P2337" s="83"/>
      <c r="Q2337" s="83"/>
      <c r="R2337" s="83"/>
    </row>
    <row r="2338" spans="1:18" x14ac:dyDescent="0.2">
      <c r="A2338" s="104"/>
      <c r="B2338" s="105">
        <f t="shared" si="41"/>
        <v>314</v>
      </c>
      <c r="C2338" s="120" t="s">
        <v>2350</v>
      </c>
      <c r="D2338" s="106" t="str">
        <f>VLOOKUP(C2338,[9]Resumen!$C$1:$J$65536,8,0)</f>
        <v>2 Postes autosoportables de acero (15/1700) de suspensión (30°) Tipo SU21-15</v>
      </c>
      <c r="E2338" s="108" t="s">
        <v>44</v>
      </c>
      <c r="F2338" s="109">
        <f t="shared" si="40"/>
        <v>0</v>
      </c>
      <c r="G2338" s="110">
        <f>VLOOKUP(C2338,'[10]Estructuras de Acero y Concreto'!$C$1:$L$65536,7,0)</f>
        <v>7577.5505210533829</v>
      </c>
      <c r="H2338" s="117"/>
      <c r="I2338" s="84"/>
      <c r="J2338" s="113">
        <f>VLOOKUP(C2338,'[10]Estructuras de Acero y Concreto'!$C$1:$L$65536,10,0)</f>
        <v>2770</v>
      </c>
      <c r="M2338" s="83"/>
      <c r="N2338" s="83"/>
      <c r="O2338" s="83"/>
      <c r="P2338" s="83"/>
      <c r="Q2338" s="83"/>
      <c r="R2338" s="83"/>
    </row>
    <row r="2339" spans="1:18" x14ac:dyDescent="0.2">
      <c r="A2339" s="104"/>
      <c r="B2339" s="105">
        <f t="shared" si="41"/>
        <v>315</v>
      </c>
      <c r="C2339" s="120" t="s">
        <v>2351</v>
      </c>
      <c r="D2339" s="106" t="str">
        <f>VLOOKUP(C2339,[9]Resumen!$C$1:$J$65536,8,0)</f>
        <v>2 Postes autosoportables de acero (15/2650) de ángulo mayor (50°) Tipo AU22-15</v>
      </c>
      <c r="E2339" s="108" t="s">
        <v>44</v>
      </c>
      <c r="F2339" s="109">
        <f t="shared" si="40"/>
        <v>0</v>
      </c>
      <c r="G2339" s="110">
        <f>VLOOKUP(C2339,'[10]Estructuras de Acero y Concreto'!$C$1:$L$65536,7,0)</f>
        <v>10110.695568885669</v>
      </c>
      <c r="H2339" s="117"/>
      <c r="I2339" s="84"/>
      <c r="J2339" s="113">
        <f>VLOOKUP(C2339,'[10]Estructuras de Acero y Concreto'!$C$1:$L$65536,10,0)</f>
        <v>3696</v>
      </c>
      <c r="M2339" s="83"/>
      <c r="N2339" s="83"/>
      <c r="O2339" s="83"/>
      <c r="P2339" s="83"/>
      <c r="Q2339" s="83"/>
      <c r="R2339" s="83"/>
    </row>
    <row r="2340" spans="1:18" x14ac:dyDescent="0.2">
      <c r="A2340" s="104"/>
      <c r="B2340" s="105">
        <f t="shared" si="41"/>
        <v>316</v>
      </c>
      <c r="C2340" s="120" t="s">
        <v>2352</v>
      </c>
      <c r="D2340" s="106" t="str">
        <f>VLOOKUP(C2340,[9]Resumen!$C$1:$J$65536,8,0)</f>
        <v>2 Postes autosoportables de acero (15/4200) de retención y terminal (90°) Tipo RTU2-15</v>
      </c>
      <c r="E2340" s="108" t="s">
        <v>44</v>
      </c>
      <c r="F2340" s="109">
        <f t="shared" si="40"/>
        <v>0</v>
      </c>
      <c r="G2340" s="110">
        <f>VLOOKUP(C2340,'[10]Estructuras de Acero y Concreto'!$C$1:$L$65536,7,0)</f>
        <v>13639.59093789609</v>
      </c>
      <c r="H2340" s="117"/>
      <c r="I2340" s="84"/>
      <c r="J2340" s="113">
        <f>VLOOKUP(C2340,'[10]Estructuras de Acero y Concreto'!$C$1:$L$65536,10,0)</f>
        <v>4986</v>
      </c>
      <c r="M2340" s="83"/>
      <c r="N2340" s="83"/>
      <c r="O2340" s="83"/>
      <c r="P2340" s="83"/>
      <c r="Q2340" s="83"/>
      <c r="R2340" s="83"/>
    </row>
    <row r="2341" spans="1:18" x14ac:dyDescent="0.2">
      <c r="A2341" s="104"/>
      <c r="B2341" s="105">
        <f t="shared" si="41"/>
        <v>317</v>
      </c>
      <c r="C2341" s="120" t="s">
        <v>2353</v>
      </c>
      <c r="D2341" s="106" t="str">
        <f>VLOOKUP(C2341,[9]Resumen!$C$1:$J$65536,8,0)</f>
        <v>1 Poste de concreto (16/300) de suspensión (3°) Tipo SUS1-16</v>
      </c>
      <c r="E2341" s="108" t="s">
        <v>44</v>
      </c>
      <c r="F2341" s="109">
        <f t="shared" si="40"/>
        <v>1</v>
      </c>
      <c r="G2341" s="110">
        <f>VLOOKUP(C2341,'[10]Estructuras de Acero y Concreto'!$C$1:$L$65536,7,0)</f>
        <v>831.64277990198605</v>
      </c>
      <c r="H2341" s="117"/>
      <c r="I2341" s="84"/>
      <c r="J2341" s="113">
        <f>VLOOKUP(C2341,'[10]Estructuras de Acero y Concreto'!$C$1:$L$65536,10,0)</f>
        <v>3003</v>
      </c>
      <c r="M2341" s="83"/>
      <c r="N2341" s="83"/>
      <c r="O2341" s="83"/>
      <c r="P2341" s="83"/>
      <c r="Q2341" s="83"/>
      <c r="R2341" s="83"/>
    </row>
    <row r="2342" spans="1:18" x14ac:dyDescent="0.2">
      <c r="A2342" s="104"/>
      <c r="B2342" s="105">
        <f t="shared" si="41"/>
        <v>318</v>
      </c>
      <c r="C2342" s="120" t="s">
        <v>2354</v>
      </c>
      <c r="D2342" s="106" t="str">
        <f>VLOOKUP(C2342,[9]Resumen!$C$1:$J$65536,8,0)</f>
        <v>1 Poste autosoportable de acero (16/650) de suspensión (30°) Tipo SUS11-16</v>
      </c>
      <c r="E2342" s="108" t="s">
        <v>44</v>
      </c>
      <c r="F2342" s="109">
        <f t="shared" si="40"/>
        <v>0</v>
      </c>
      <c r="G2342" s="110">
        <f>VLOOKUP(C2342,'[10]Estructuras de Acero y Concreto'!$C$1:$L$65536,7,0)</f>
        <v>2161.1064662932031</v>
      </c>
      <c r="H2342" s="117"/>
      <c r="I2342" s="84"/>
      <c r="J2342" s="113">
        <f>VLOOKUP(C2342,'[10]Estructuras de Acero y Concreto'!$C$1:$L$65536,10,0)</f>
        <v>790</v>
      </c>
      <c r="M2342" s="83"/>
      <c r="N2342" s="83"/>
      <c r="O2342" s="83"/>
      <c r="P2342" s="83"/>
      <c r="Q2342" s="83"/>
      <c r="R2342" s="83"/>
    </row>
    <row r="2343" spans="1:18" x14ac:dyDescent="0.2">
      <c r="A2343" s="104"/>
      <c r="B2343" s="105">
        <f t="shared" si="41"/>
        <v>319</v>
      </c>
      <c r="C2343" s="120" t="s">
        <v>2355</v>
      </c>
      <c r="D2343" s="106" t="str">
        <f>VLOOKUP(C2343,[9]Resumen!$C$1:$J$65536,8,0)</f>
        <v>1 Poste autosoportable de acero (16/900) de ángulo mayor (50°) Tipo AUS1-16</v>
      </c>
      <c r="E2343" s="108" t="s">
        <v>44</v>
      </c>
      <c r="F2343" s="109">
        <f t="shared" si="40"/>
        <v>0</v>
      </c>
      <c r="G2343" s="110">
        <f>VLOOKUP(C2343,'[10]Estructuras de Acero y Concreto'!$C$1:$L$65536,7,0)</f>
        <v>2672.6595159094422</v>
      </c>
      <c r="H2343" s="117"/>
      <c r="I2343" s="84"/>
      <c r="J2343" s="113">
        <f>VLOOKUP(C2343,'[10]Estructuras de Acero y Concreto'!$C$1:$L$65536,10,0)</f>
        <v>977</v>
      </c>
      <c r="M2343" s="83"/>
      <c r="N2343" s="83"/>
      <c r="O2343" s="83"/>
      <c r="P2343" s="83"/>
      <c r="Q2343" s="83"/>
      <c r="R2343" s="83"/>
    </row>
    <row r="2344" spans="1:18" x14ac:dyDescent="0.2">
      <c r="A2344" s="104"/>
      <c r="B2344" s="105">
        <f t="shared" si="41"/>
        <v>320</v>
      </c>
      <c r="C2344" s="120" t="s">
        <v>2356</v>
      </c>
      <c r="D2344" s="106" t="str">
        <f>VLOOKUP(C2344,[9]Resumen!$C$1:$J$65536,8,0)</f>
        <v>1 Poste autosoportable de acero (16/1350) de retención y terminal (90°) Tipo RTUS1-16</v>
      </c>
      <c r="E2344" s="108" t="s">
        <v>44</v>
      </c>
      <c r="F2344" s="109">
        <f t="shared" si="40"/>
        <v>0</v>
      </c>
      <c r="G2344" s="110">
        <f>VLOOKUP(C2344,'[10]Estructuras de Acero y Concreto'!$C$1:$L$65536,7,0)</f>
        <v>3476.9193907071658</v>
      </c>
      <c r="H2344" s="117"/>
      <c r="I2344" s="84"/>
      <c r="J2344" s="113">
        <f>VLOOKUP(C2344,'[10]Estructuras de Acero y Concreto'!$C$1:$L$65536,10,0)</f>
        <v>1271</v>
      </c>
      <c r="M2344" s="83"/>
      <c r="N2344" s="83"/>
      <c r="O2344" s="83"/>
      <c r="P2344" s="83"/>
      <c r="Q2344" s="83"/>
      <c r="R2344" s="83"/>
    </row>
    <row r="2345" spans="1:18" x14ac:dyDescent="0.2">
      <c r="A2345" s="104"/>
      <c r="B2345" s="105">
        <f t="shared" si="41"/>
        <v>321</v>
      </c>
      <c r="C2345" s="120" t="s">
        <v>2357</v>
      </c>
      <c r="D2345" s="106" t="str">
        <f>VLOOKUP(C2345,[9]Resumen!$C$1:$J$65536,8,0)</f>
        <v>1 Poste de concreto (16/300) de suspensión (3°) Tipo SUS1-16</v>
      </c>
      <c r="E2345" s="108" t="s">
        <v>44</v>
      </c>
      <c r="F2345" s="109">
        <f t="shared" ref="F2345:F2408" si="42">IF(MID(C2345,1,2)="EA",0,1)</f>
        <v>1</v>
      </c>
      <c r="G2345" s="110">
        <f>VLOOKUP(C2345,'[10]Estructuras de Acero y Concreto'!$C$1:$L$65536,7,0)</f>
        <v>831.64277990198605</v>
      </c>
      <c r="H2345" s="117"/>
      <c r="I2345" s="84"/>
      <c r="J2345" s="113">
        <f>VLOOKUP(C2345,'[10]Estructuras de Acero y Concreto'!$C$1:$L$65536,10,0)</f>
        <v>3003</v>
      </c>
      <c r="M2345" s="83"/>
      <c r="N2345" s="83"/>
      <c r="O2345" s="83"/>
      <c r="P2345" s="83"/>
      <c r="Q2345" s="83"/>
      <c r="R2345" s="83"/>
    </row>
    <row r="2346" spans="1:18" x14ac:dyDescent="0.2">
      <c r="A2346" s="104"/>
      <c r="B2346" s="105">
        <f t="shared" si="41"/>
        <v>322</v>
      </c>
      <c r="C2346" s="120" t="s">
        <v>2358</v>
      </c>
      <c r="D2346" s="106" t="str">
        <f>VLOOKUP(C2346,[9]Resumen!$C$1:$J$65536,8,0)</f>
        <v>1 Poste autosoportable de acero (16/850) de suspensión (30°) Tipo SUS11-16</v>
      </c>
      <c r="E2346" s="108" t="s">
        <v>44</v>
      </c>
      <c r="F2346" s="109">
        <f t="shared" si="42"/>
        <v>0</v>
      </c>
      <c r="G2346" s="110">
        <f>VLOOKUP(C2346,'[10]Estructuras de Acero y Concreto'!$C$1:$L$65536,7,0)</f>
        <v>2574.1787149138027</v>
      </c>
      <c r="H2346" s="117"/>
      <c r="I2346" s="84"/>
      <c r="J2346" s="113">
        <f>VLOOKUP(C2346,'[10]Estructuras de Acero y Concreto'!$C$1:$L$65536,10,0)</f>
        <v>941</v>
      </c>
      <c r="M2346" s="83"/>
      <c r="N2346" s="83"/>
      <c r="O2346" s="83"/>
      <c r="P2346" s="83"/>
      <c r="Q2346" s="83"/>
      <c r="R2346" s="83"/>
    </row>
    <row r="2347" spans="1:18" x14ac:dyDescent="0.2">
      <c r="A2347" s="104"/>
      <c r="B2347" s="105">
        <f t="shared" ref="B2347:B2410" si="43">1+B2346</f>
        <v>323</v>
      </c>
      <c r="C2347" s="120" t="s">
        <v>2359</v>
      </c>
      <c r="D2347" s="106" t="str">
        <f>VLOOKUP(C2347,[9]Resumen!$C$1:$J$65536,8,0)</f>
        <v>1 Poste autosoportable de acero (16/1150) de ángulo mayor (50°) Tipo AUS1-16</v>
      </c>
      <c r="E2347" s="108" t="s">
        <v>44</v>
      </c>
      <c r="F2347" s="109">
        <f t="shared" si="42"/>
        <v>0</v>
      </c>
      <c r="G2347" s="110">
        <f>VLOOKUP(C2347,'[10]Estructuras de Acero y Concreto'!$C$1:$L$65536,7,0)</f>
        <v>3132.2365872224273</v>
      </c>
      <c r="H2347" s="117"/>
      <c r="I2347" s="84"/>
      <c r="J2347" s="113">
        <f>VLOOKUP(C2347,'[10]Estructuras de Acero y Concreto'!$C$1:$L$65536,10,0)</f>
        <v>1145</v>
      </c>
      <c r="M2347" s="83"/>
      <c r="N2347" s="83"/>
      <c r="O2347" s="83"/>
      <c r="P2347" s="83"/>
      <c r="Q2347" s="83"/>
      <c r="R2347" s="83"/>
    </row>
    <row r="2348" spans="1:18" x14ac:dyDescent="0.2">
      <c r="A2348" s="104"/>
      <c r="B2348" s="105">
        <f t="shared" si="43"/>
        <v>324</v>
      </c>
      <c r="C2348" s="120" t="s">
        <v>2360</v>
      </c>
      <c r="D2348" s="106" t="str">
        <f>VLOOKUP(C2348,[9]Resumen!$C$1:$J$65536,8,0)</f>
        <v>1 Poste autosoportable de acero (16/1750) de retención y terminal (90°) Tipo RTUS1-16</v>
      </c>
      <c r="E2348" s="108" t="s">
        <v>44</v>
      </c>
      <c r="F2348" s="109">
        <f t="shared" si="42"/>
        <v>0</v>
      </c>
      <c r="G2348" s="110">
        <f>VLOOKUP(C2348,'[10]Estructuras de Acero y Concreto'!$C$1:$L$65536,7,0)</f>
        <v>4117.044597178824</v>
      </c>
      <c r="H2348" s="117"/>
      <c r="I2348" s="84"/>
      <c r="J2348" s="113">
        <f>VLOOKUP(C2348,'[10]Estructuras de Acero y Concreto'!$C$1:$L$65536,10,0)</f>
        <v>1505</v>
      </c>
      <c r="M2348" s="83"/>
      <c r="N2348" s="83"/>
      <c r="O2348" s="83"/>
      <c r="P2348" s="83"/>
      <c r="Q2348" s="83"/>
      <c r="R2348" s="83"/>
    </row>
    <row r="2349" spans="1:18" x14ac:dyDescent="0.2">
      <c r="A2349" s="104"/>
      <c r="B2349" s="105">
        <f t="shared" si="43"/>
        <v>325</v>
      </c>
      <c r="C2349" s="120" t="s">
        <v>2361</v>
      </c>
      <c r="D2349" s="106" t="str">
        <f>VLOOKUP(C2349,[9]Resumen!$C$1:$J$65536,8,0)</f>
        <v>1 Poste de concreto (16/400) de suspensión (3°) Tipo SUS1-16</v>
      </c>
      <c r="E2349" s="108" t="s">
        <v>44</v>
      </c>
      <c r="F2349" s="109">
        <f t="shared" si="42"/>
        <v>1</v>
      </c>
      <c r="G2349" s="110">
        <f>VLOOKUP(C2349,'[10]Estructuras de Acero y Concreto'!$C$1:$L$65536,7,0)</f>
        <v>910.09778267723516</v>
      </c>
      <c r="H2349" s="117"/>
      <c r="I2349" s="84"/>
      <c r="J2349" s="113">
        <f>VLOOKUP(C2349,'[10]Estructuras de Acero y Concreto'!$C$1:$L$65536,10,0)</f>
        <v>3080</v>
      </c>
      <c r="M2349" s="83"/>
      <c r="N2349" s="83"/>
      <c r="O2349" s="83"/>
      <c r="P2349" s="83"/>
      <c r="Q2349" s="83"/>
      <c r="R2349" s="83"/>
    </row>
    <row r="2350" spans="1:18" x14ac:dyDescent="0.2">
      <c r="A2350" s="104"/>
      <c r="B2350" s="105">
        <f t="shared" si="43"/>
        <v>326</v>
      </c>
      <c r="C2350" s="120" t="s">
        <v>2362</v>
      </c>
      <c r="D2350" s="106" t="str">
        <f>VLOOKUP(C2350,[9]Resumen!$C$1:$J$65536,8,0)</f>
        <v>1 Poste autosoportable de acero (16/950) de suspensión (30°) Tipo SUS11-16</v>
      </c>
      <c r="E2350" s="108" t="s">
        <v>44</v>
      </c>
      <c r="F2350" s="109">
        <f t="shared" si="42"/>
        <v>0</v>
      </c>
      <c r="G2350" s="110">
        <f>VLOOKUP(C2350,'[10]Estructuras de Acero y Concreto'!$C$1:$L$65536,7,0)</f>
        <v>2768.4047390996475</v>
      </c>
      <c r="H2350" s="117"/>
      <c r="I2350" s="84"/>
      <c r="J2350" s="113">
        <f>VLOOKUP(C2350,'[10]Estructuras de Acero y Concreto'!$C$1:$L$65536,10,0)</f>
        <v>1012</v>
      </c>
      <c r="M2350" s="83"/>
      <c r="N2350" s="83"/>
      <c r="O2350" s="83"/>
      <c r="P2350" s="83"/>
      <c r="Q2350" s="83"/>
      <c r="R2350" s="83"/>
    </row>
    <row r="2351" spans="1:18" x14ac:dyDescent="0.2">
      <c r="A2351" s="104"/>
      <c r="B2351" s="105">
        <f t="shared" si="43"/>
        <v>327</v>
      </c>
      <c r="C2351" s="120" t="s">
        <v>2363</v>
      </c>
      <c r="D2351" s="106" t="str">
        <f>VLOOKUP(C2351,[9]Resumen!$C$1:$J$65536,8,0)</f>
        <v>1 Poste autosoportable de acero (16/1350) de ángulo mayor (50°) Tipo AUS1-16</v>
      </c>
      <c r="E2351" s="108" t="s">
        <v>44</v>
      </c>
      <c r="F2351" s="109">
        <f t="shared" si="42"/>
        <v>0</v>
      </c>
      <c r="G2351" s="110">
        <f>VLOOKUP(C2351,'[10]Estructuras de Acero y Concreto'!$C$1:$L$65536,7,0)</f>
        <v>3476.9193907071658</v>
      </c>
      <c r="H2351" s="117"/>
      <c r="I2351" s="84"/>
      <c r="J2351" s="113">
        <f>VLOOKUP(C2351,'[10]Estructuras de Acero y Concreto'!$C$1:$L$65536,10,0)</f>
        <v>1271</v>
      </c>
      <c r="M2351" s="83"/>
      <c r="N2351" s="83"/>
      <c r="O2351" s="83"/>
      <c r="P2351" s="83"/>
      <c r="Q2351" s="83"/>
      <c r="R2351" s="83"/>
    </row>
    <row r="2352" spans="1:18" x14ac:dyDescent="0.2">
      <c r="A2352" s="104"/>
      <c r="B2352" s="105">
        <f t="shared" si="43"/>
        <v>328</v>
      </c>
      <c r="C2352" s="120" t="s">
        <v>2364</v>
      </c>
      <c r="D2352" s="106" t="str">
        <f>VLOOKUP(C2352,[9]Resumen!$C$1:$J$65536,8,0)</f>
        <v>1 Poste autosoportable de acero (16/2100) de retención y terminal (90°) Tipo RTUS1-16</v>
      </c>
      <c r="E2352" s="108" t="s">
        <v>44</v>
      </c>
      <c r="F2352" s="109">
        <f t="shared" si="42"/>
        <v>0</v>
      </c>
      <c r="G2352" s="110">
        <f>VLOOKUP(C2352,'[10]Estructuras de Acero y Concreto'!$C$1:$L$65536,7,0)</f>
        <v>4634.0688024059318</v>
      </c>
      <c r="H2352" s="117"/>
      <c r="I2352" s="84"/>
      <c r="J2352" s="113">
        <f>VLOOKUP(C2352,'[10]Estructuras de Acero y Concreto'!$C$1:$L$65536,10,0)</f>
        <v>1694</v>
      </c>
      <c r="M2352" s="83"/>
      <c r="N2352" s="83"/>
      <c r="O2352" s="83"/>
      <c r="P2352" s="83"/>
      <c r="Q2352" s="83"/>
      <c r="R2352" s="83"/>
    </row>
    <row r="2353" spans="1:18" x14ac:dyDescent="0.2">
      <c r="A2353" s="104"/>
      <c r="B2353" s="105">
        <f t="shared" si="43"/>
        <v>329</v>
      </c>
      <c r="C2353" s="120" t="s">
        <v>2365</v>
      </c>
      <c r="D2353" s="106" t="str">
        <f>VLOOKUP(C2353,[9]Resumen!$C$1:$J$65536,8,0)</f>
        <v>1 Poste de concreto (16/500) de suspensión (3°) Tipo SUS1-16</v>
      </c>
      <c r="E2353" s="108" t="s">
        <v>44</v>
      </c>
      <c r="F2353" s="109">
        <f t="shared" si="42"/>
        <v>1</v>
      </c>
      <c r="G2353" s="110">
        <f>VLOOKUP(C2353,'[10]Estructuras de Acero y Concreto'!$C$1:$L$65536,7,0)</f>
        <v>988.55278545248427</v>
      </c>
      <c r="H2353" s="117"/>
      <c r="I2353" s="84"/>
      <c r="J2353" s="113">
        <f>VLOOKUP(C2353,'[10]Estructuras de Acero y Concreto'!$C$1:$L$65536,10,0)</f>
        <v>3157</v>
      </c>
      <c r="M2353" s="83"/>
      <c r="N2353" s="83"/>
      <c r="O2353" s="83"/>
      <c r="P2353" s="83"/>
      <c r="Q2353" s="83"/>
      <c r="R2353" s="83"/>
    </row>
    <row r="2354" spans="1:18" x14ac:dyDescent="0.2">
      <c r="A2354" s="104"/>
      <c r="B2354" s="105">
        <f t="shared" si="43"/>
        <v>330</v>
      </c>
      <c r="C2354" s="120" t="s">
        <v>2366</v>
      </c>
      <c r="D2354" s="106" t="str">
        <f>VLOOKUP(C2354,[9]Resumen!$C$1:$J$65536,8,0)</f>
        <v>1 Poste autosoportable de acero (16/1450) de suspensión (30°) Tipo SUS11-16</v>
      </c>
      <c r="E2354" s="108" t="s">
        <v>44</v>
      </c>
      <c r="F2354" s="109">
        <f t="shared" si="42"/>
        <v>0</v>
      </c>
      <c r="G2354" s="110">
        <f>VLOOKUP(C2354,'[10]Estructuras de Acero y Concreto'!$C$1:$L$65536,7,0)</f>
        <v>3641.0540590332321</v>
      </c>
      <c r="H2354" s="117"/>
      <c r="I2354" s="84"/>
      <c r="J2354" s="113">
        <f>VLOOKUP(C2354,'[10]Estructuras de Acero y Concreto'!$C$1:$L$65536,10,0)</f>
        <v>1331</v>
      </c>
      <c r="M2354" s="83"/>
      <c r="N2354" s="83"/>
      <c r="O2354" s="83"/>
      <c r="P2354" s="83"/>
      <c r="Q2354" s="83"/>
      <c r="R2354" s="83"/>
    </row>
    <row r="2355" spans="1:18" x14ac:dyDescent="0.2">
      <c r="A2355" s="104"/>
      <c r="B2355" s="105">
        <f t="shared" si="43"/>
        <v>331</v>
      </c>
      <c r="C2355" s="120" t="s">
        <v>2367</v>
      </c>
      <c r="D2355" s="106" t="str">
        <f>VLOOKUP(C2355,[9]Resumen!$C$1:$J$65536,8,0)</f>
        <v>1 Poste autosoportable de acero (16/2050) de ángulo mayor (50°) Tipo AUS1-16</v>
      </c>
      <c r="E2355" s="108" t="s">
        <v>44</v>
      </c>
      <c r="F2355" s="109">
        <f t="shared" si="42"/>
        <v>0</v>
      </c>
      <c r="G2355" s="110">
        <f>VLOOKUP(C2355,'[10]Estructuras de Acero y Concreto'!$C$1:$L$65536,7,0)</f>
        <v>4562.9437794646365</v>
      </c>
      <c r="H2355" s="117"/>
      <c r="I2355" s="84"/>
      <c r="J2355" s="113">
        <f>VLOOKUP(C2355,'[10]Estructuras de Acero y Concreto'!$C$1:$L$65536,10,0)</f>
        <v>1668</v>
      </c>
      <c r="M2355" s="83"/>
      <c r="N2355" s="83"/>
      <c r="O2355" s="83"/>
      <c r="P2355" s="83"/>
      <c r="Q2355" s="83"/>
      <c r="R2355" s="83"/>
    </row>
    <row r="2356" spans="1:18" x14ac:dyDescent="0.2">
      <c r="A2356" s="104"/>
      <c r="B2356" s="105">
        <f t="shared" si="43"/>
        <v>332</v>
      </c>
      <c r="C2356" s="120" t="s">
        <v>2368</v>
      </c>
      <c r="D2356" s="106" t="str">
        <f>VLOOKUP(C2356,[9]Resumen!$C$1:$J$65536,8,0)</f>
        <v>1 Poste autosoportable de acero (16/3200) de retención y terminal (90°) Tipo RTUS1-16</v>
      </c>
      <c r="E2356" s="108" t="s">
        <v>44</v>
      </c>
      <c r="F2356" s="109">
        <f t="shared" si="42"/>
        <v>0</v>
      </c>
      <c r="G2356" s="110">
        <f>VLOOKUP(C2356,'[10]Estructuras de Acero y Concreto'!$C$1:$L$65536,7,0)</f>
        <v>6092.1317727024853</v>
      </c>
      <c r="H2356" s="117"/>
      <c r="I2356" s="84"/>
      <c r="J2356" s="113">
        <f>VLOOKUP(C2356,'[10]Estructuras de Acero y Concreto'!$C$1:$L$65536,10,0)</f>
        <v>2227</v>
      </c>
      <c r="M2356" s="83"/>
      <c r="N2356" s="83"/>
      <c r="O2356" s="83"/>
      <c r="P2356" s="83"/>
      <c r="Q2356" s="83"/>
      <c r="R2356" s="83"/>
    </row>
    <row r="2357" spans="1:18" x14ac:dyDescent="0.2">
      <c r="A2357" s="104"/>
      <c r="B2357" s="105">
        <f t="shared" si="43"/>
        <v>333</v>
      </c>
      <c r="C2357" s="120" t="s">
        <v>2369</v>
      </c>
      <c r="D2357" s="106" t="str">
        <f>VLOOKUP(C2357,[9]Resumen!$C$1:$J$65536,8,0)</f>
        <v>1 Poste de concreto (16/500) de suspensión (3°) Tipo SUS1-16</v>
      </c>
      <c r="E2357" s="108" t="s">
        <v>44</v>
      </c>
      <c r="F2357" s="109">
        <f t="shared" si="42"/>
        <v>1</v>
      </c>
      <c r="G2357" s="110">
        <f>VLOOKUP(C2357,'[10]Estructuras de Acero y Concreto'!$C$1:$L$65536,7,0)</f>
        <v>988.55278545248427</v>
      </c>
      <c r="H2357" s="117"/>
      <c r="I2357" s="84"/>
      <c r="J2357" s="113">
        <f>VLOOKUP(C2357,'[10]Estructuras de Acero y Concreto'!$C$1:$L$65536,10,0)</f>
        <v>3157</v>
      </c>
      <c r="M2357" s="83"/>
      <c r="N2357" s="83"/>
      <c r="O2357" s="83"/>
      <c r="P2357" s="83"/>
      <c r="Q2357" s="83"/>
      <c r="R2357" s="83"/>
    </row>
    <row r="2358" spans="1:18" x14ac:dyDescent="0.2">
      <c r="A2358" s="104"/>
      <c r="B2358" s="105">
        <f t="shared" si="43"/>
        <v>334</v>
      </c>
      <c r="C2358" s="120" t="s">
        <v>2370</v>
      </c>
      <c r="D2358" s="106" t="str">
        <f>VLOOKUP(C2358,[9]Resumen!$C$1:$J$65536,8,0)</f>
        <v>1 Poste autosoportable de acero (16/1700) de suspensión (30°) Tipo SUS11-16</v>
      </c>
      <c r="E2358" s="108" t="s">
        <v>44</v>
      </c>
      <c r="F2358" s="109">
        <f t="shared" si="42"/>
        <v>0</v>
      </c>
      <c r="G2358" s="110">
        <f>VLOOKUP(C2358,'[10]Estructuras de Acero y Concreto'!$C$1:$L$65536,7,0)</f>
        <v>4040.4484186266591</v>
      </c>
      <c r="H2358" s="117"/>
      <c r="I2358" s="84"/>
      <c r="J2358" s="113">
        <f>VLOOKUP(C2358,'[10]Estructuras de Acero y Concreto'!$C$1:$L$65536,10,0)</f>
        <v>1477</v>
      </c>
      <c r="M2358" s="83"/>
      <c r="N2358" s="83"/>
      <c r="O2358" s="83"/>
      <c r="P2358" s="83"/>
      <c r="Q2358" s="83"/>
      <c r="R2358" s="83"/>
    </row>
    <row r="2359" spans="1:18" x14ac:dyDescent="0.2">
      <c r="A2359" s="104"/>
      <c r="B2359" s="105">
        <f t="shared" si="43"/>
        <v>335</v>
      </c>
      <c r="C2359" s="120" t="s">
        <v>2371</v>
      </c>
      <c r="D2359" s="106" t="str">
        <f>VLOOKUP(C2359,[9]Resumen!$C$1:$J$65536,8,0)</f>
        <v>1 Poste autosoportable de acero (16/2400) de ángulo mayor (50°) Tipo AUS1-16</v>
      </c>
      <c r="E2359" s="108" t="s">
        <v>44</v>
      </c>
      <c r="F2359" s="109">
        <f t="shared" si="42"/>
        <v>0</v>
      </c>
      <c r="G2359" s="110">
        <f>VLOOKUP(C2359,'[10]Estructuras de Acero y Concreto'!$C$1:$L$65536,7,0)</f>
        <v>5055.3477844428344</v>
      </c>
      <c r="H2359" s="117"/>
      <c r="I2359" s="84"/>
      <c r="J2359" s="113">
        <f>VLOOKUP(C2359,'[10]Estructuras de Acero y Concreto'!$C$1:$L$65536,10,0)</f>
        <v>1848</v>
      </c>
      <c r="M2359" s="83"/>
      <c r="N2359" s="83"/>
      <c r="O2359" s="83"/>
      <c r="P2359" s="83"/>
      <c r="Q2359" s="83"/>
      <c r="R2359" s="83"/>
    </row>
    <row r="2360" spans="1:18" x14ac:dyDescent="0.2">
      <c r="A2360" s="104"/>
      <c r="B2360" s="105">
        <f t="shared" si="43"/>
        <v>336</v>
      </c>
      <c r="C2360" s="120" t="s">
        <v>2372</v>
      </c>
      <c r="D2360" s="106" t="str">
        <f>VLOOKUP(C2360,[9]Resumen!$C$1:$J$65536,8,0)</f>
        <v>1 Poste autosoportable de acero (16/3800) de retención y terminal (90°) Tipo RTUS1-16</v>
      </c>
      <c r="E2360" s="108" t="s">
        <v>44</v>
      </c>
      <c r="F2360" s="109">
        <f t="shared" si="42"/>
        <v>0</v>
      </c>
      <c r="G2360" s="110">
        <f>VLOOKUP(C2360,'[10]Estructuras de Acero y Concreto'!$C$1:$L$65536,7,0)</f>
        <v>6814.3243133371761</v>
      </c>
      <c r="H2360" s="117"/>
      <c r="I2360" s="84"/>
      <c r="J2360" s="113">
        <f>VLOOKUP(C2360,'[10]Estructuras de Acero y Concreto'!$C$1:$L$65536,10,0)</f>
        <v>2491</v>
      </c>
      <c r="M2360" s="83"/>
      <c r="N2360" s="83"/>
      <c r="O2360" s="83"/>
      <c r="P2360" s="83"/>
      <c r="Q2360" s="83"/>
      <c r="R2360" s="83"/>
    </row>
    <row r="2361" spans="1:18" x14ac:dyDescent="0.2">
      <c r="A2361" s="104"/>
      <c r="B2361" s="105">
        <f t="shared" si="43"/>
        <v>337</v>
      </c>
      <c r="C2361" s="120" t="s">
        <v>2373</v>
      </c>
      <c r="D2361" s="106" t="str">
        <f>VLOOKUP(C2361,[9]Resumen!$C$1:$J$65536,8,0)</f>
        <v>1 Poste de concreto (16/600) de suspensión (3°) Tipo SUS1-16</v>
      </c>
      <c r="E2361" s="108" t="s">
        <v>44</v>
      </c>
      <c r="F2361" s="109">
        <f t="shared" si="42"/>
        <v>1</v>
      </c>
      <c r="G2361" s="110">
        <f>VLOOKUP(C2361,'[10]Estructuras de Acero y Concreto'!$C$1:$L$65536,7,0)</f>
        <v>1067.0077882277328</v>
      </c>
      <c r="H2361" s="117"/>
      <c r="I2361" s="84"/>
      <c r="J2361" s="113">
        <f>VLOOKUP(C2361,'[10]Estructuras de Acero y Concreto'!$C$1:$L$65536,10,0)</f>
        <v>3234</v>
      </c>
      <c r="M2361" s="83"/>
      <c r="N2361" s="83"/>
      <c r="O2361" s="83"/>
      <c r="P2361" s="83"/>
      <c r="Q2361" s="83"/>
      <c r="R2361" s="83"/>
    </row>
    <row r="2362" spans="1:18" x14ac:dyDescent="0.2">
      <c r="A2362" s="104"/>
      <c r="B2362" s="105">
        <f t="shared" si="43"/>
        <v>338</v>
      </c>
      <c r="C2362" s="120" t="s">
        <v>2374</v>
      </c>
      <c r="D2362" s="106" t="str">
        <f>VLOOKUP(C2362,[9]Resumen!$C$1:$J$65536,8,0)</f>
        <v>1 Poste autosoportable de acero (16/1950) de suspensión (30°) Tipo SUS11-16</v>
      </c>
      <c r="E2362" s="108" t="s">
        <v>44</v>
      </c>
      <c r="F2362" s="109">
        <f t="shared" si="42"/>
        <v>0</v>
      </c>
      <c r="G2362" s="110">
        <f>VLOOKUP(C2362,'[10]Estructuras de Acero y Concreto'!$C$1:$L$65536,7,0)</f>
        <v>4415.2225779711771</v>
      </c>
      <c r="H2362" s="117"/>
      <c r="I2362" s="84"/>
      <c r="J2362" s="113">
        <f>VLOOKUP(C2362,'[10]Estructuras de Acero y Concreto'!$C$1:$L$65536,10,0)</f>
        <v>1614</v>
      </c>
      <c r="M2362" s="83"/>
      <c r="N2362" s="83"/>
      <c r="O2362" s="83"/>
      <c r="P2362" s="83"/>
      <c r="Q2362" s="83"/>
      <c r="R2362" s="83"/>
    </row>
    <row r="2363" spans="1:18" x14ac:dyDescent="0.2">
      <c r="A2363" s="104"/>
      <c r="B2363" s="105">
        <f t="shared" si="43"/>
        <v>339</v>
      </c>
      <c r="C2363" s="120" t="s">
        <v>2375</v>
      </c>
      <c r="D2363" s="106" t="str">
        <f>VLOOKUP(C2363,[9]Resumen!$C$1:$J$65536,8,0)</f>
        <v>1 Poste autosoportable de acero (16/2850) de ángulo mayor (50°) Tipo AUS1-16</v>
      </c>
      <c r="E2363" s="108" t="s">
        <v>44</v>
      </c>
      <c r="F2363" s="109">
        <f t="shared" si="42"/>
        <v>0</v>
      </c>
      <c r="G2363" s="110">
        <f>VLOOKUP(C2363,'[10]Estructuras de Acero y Concreto'!$C$1:$L$65536,7,0)</f>
        <v>5651.7037460275415</v>
      </c>
      <c r="H2363" s="117"/>
      <c r="I2363" s="84"/>
      <c r="J2363" s="113">
        <f>VLOOKUP(C2363,'[10]Estructuras de Acero y Concreto'!$C$1:$L$65536,10,0)</f>
        <v>2066</v>
      </c>
      <c r="M2363" s="83"/>
      <c r="N2363" s="83"/>
      <c r="O2363" s="83"/>
      <c r="P2363" s="83"/>
      <c r="Q2363" s="83"/>
      <c r="R2363" s="83"/>
    </row>
    <row r="2364" spans="1:18" x14ac:dyDescent="0.2">
      <c r="A2364" s="104"/>
      <c r="B2364" s="105">
        <f t="shared" si="43"/>
        <v>340</v>
      </c>
      <c r="C2364" s="120" t="s">
        <v>2376</v>
      </c>
      <c r="D2364" s="106" t="str">
        <f>VLOOKUP(C2364,[9]Resumen!$C$1:$J$65536,8,0)</f>
        <v>1 Poste autosoportable de acero (16/4450) de retención y terminal (90°) Tipo RTUS1-16</v>
      </c>
      <c r="E2364" s="108" t="s">
        <v>44</v>
      </c>
      <c r="F2364" s="109">
        <f t="shared" si="42"/>
        <v>0</v>
      </c>
      <c r="G2364" s="110">
        <f>VLOOKUP(C2364,'[10]Estructuras de Acero y Concreto'!$C$1:$L$65536,7,0)</f>
        <v>7550.1947429990387</v>
      </c>
      <c r="H2364" s="117"/>
      <c r="I2364" s="84"/>
      <c r="J2364" s="113">
        <f>VLOOKUP(C2364,'[10]Estructuras de Acero y Concreto'!$C$1:$L$65536,10,0)</f>
        <v>2760</v>
      </c>
      <c r="M2364" s="83"/>
      <c r="N2364" s="83"/>
      <c r="O2364" s="83"/>
      <c r="P2364" s="83"/>
      <c r="Q2364" s="83"/>
      <c r="R2364" s="83"/>
    </row>
    <row r="2365" spans="1:18" x14ac:dyDescent="0.2">
      <c r="A2365" s="104"/>
      <c r="B2365" s="105">
        <f t="shared" si="43"/>
        <v>341</v>
      </c>
      <c r="C2365" s="120" t="s">
        <v>2377</v>
      </c>
      <c r="D2365" s="106" t="str">
        <f>VLOOKUP(C2365,[9]Resumen!$C$1:$J$65536,8,0)</f>
        <v>1 Poste de concreto (16/700) de suspensión (3°) Tipo SUS1-16</v>
      </c>
      <c r="E2365" s="108" t="s">
        <v>44</v>
      </c>
      <c r="F2365" s="109">
        <f t="shared" si="42"/>
        <v>1</v>
      </c>
      <c r="G2365" s="110">
        <f>VLOOKUP(C2365,'[10]Estructuras de Acero y Concreto'!$C$1:$L$65536,7,0)</f>
        <v>1145.4627910029819</v>
      </c>
      <c r="H2365" s="117"/>
      <c r="I2365" s="84"/>
      <c r="J2365" s="113">
        <f>VLOOKUP(C2365,'[10]Estructuras de Acero y Concreto'!$C$1:$L$65536,10,0)</f>
        <v>3311</v>
      </c>
      <c r="M2365" s="83"/>
      <c r="N2365" s="83"/>
      <c r="O2365" s="83"/>
      <c r="P2365" s="83"/>
      <c r="Q2365" s="83"/>
      <c r="R2365" s="83"/>
    </row>
    <row r="2366" spans="1:18" x14ac:dyDescent="0.2">
      <c r="A2366" s="104"/>
      <c r="B2366" s="105">
        <f t="shared" si="43"/>
        <v>342</v>
      </c>
      <c r="C2366" s="120" t="s">
        <v>2378</v>
      </c>
      <c r="D2366" s="106" t="str">
        <f>VLOOKUP(C2366,[9]Resumen!$C$1:$J$65536,8,0)</f>
        <v>1 Poste autosoportable de acero (16/2800) de suspensión (30°) Tipo SUS11-16</v>
      </c>
      <c r="E2366" s="108" t="s">
        <v>44</v>
      </c>
      <c r="F2366" s="109">
        <f t="shared" si="42"/>
        <v>0</v>
      </c>
      <c r="G2366" s="110">
        <f>VLOOKUP(C2366,'[10]Estructuras de Acero y Concreto'!$C$1:$L$65536,7,0)</f>
        <v>5586.0498786971148</v>
      </c>
      <c r="H2366" s="117"/>
      <c r="I2366" s="84"/>
      <c r="J2366" s="113">
        <f>VLOOKUP(C2366,'[10]Estructuras de Acero y Concreto'!$C$1:$L$65536,10,0)</f>
        <v>2042</v>
      </c>
      <c r="M2366" s="83"/>
      <c r="N2366" s="83"/>
      <c r="O2366" s="83"/>
      <c r="P2366" s="83"/>
      <c r="Q2366" s="83"/>
      <c r="R2366" s="83"/>
    </row>
    <row r="2367" spans="1:18" x14ac:dyDescent="0.2">
      <c r="A2367" s="104"/>
      <c r="B2367" s="105">
        <f t="shared" si="43"/>
        <v>343</v>
      </c>
      <c r="C2367" s="120" t="s">
        <v>2379</v>
      </c>
      <c r="D2367" s="106" t="str">
        <f>VLOOKUP(C2367,[9]Resumen!$C$1:$J$65536,8,0)</f>
        <v>1 Poste autosoportable de acero (16/4150) de ángulo mayor (50°) Tipo AUS1-16</v>
      </c>
      <c r="E2367" s="108" t="s">
        <v>44</v>
      </c>
      <c r="F2367" s="109">
        <f t="shared" si="42"/>
        <v>0</v>
      </c>
      <c r="G2367" s="110">
        <f>VLOOKUP(C2367,'[10]Estructuras de Acero y Concreto'!$C$1:$L$65536,7,0)</f>
        <v>7213.7186729306031</v>
      </c>
      <c r="H2367" s="117"/>
      <c r="I2367" s="84"/>
      <c r="J2367" s="113">
        <f>VLOOKUP(C2367,'[10]Estructuras de Acero y Concreto'!$C$1:$L$65536,10,0)</f>
        <v>2637</v>
      </c>
      <c r="M2367" s="83"/>
      <c r="N2367" s="83"/>
      <c r="O2367" s="83"/>
      <c r="P2367" s="83"/>
      <c r="Q2367" s="83"/>
      <c r="R2367" s="83"/>
    </row>
    <row r="2368" spans="1:18" x14ac:dyDescent="0.2">
      <c r="A2368" s="104"/>
      <c r="B2368" s="105">
        <f t="shared" si="43"/>
        <v>344</v>
      </c>
      <c r="C2368" s="120" t="s">
        <v>2380</v>
      </c>
      <c r="D2368" s="106" t="str">
        <f>VLOOKUP(C2368,[9]Resumen!$C$1:$J$65536,8,0)</f>
        <v>1 Poste autosoportable de acero (16/6600) de retención y terminal (90°) Tipo RTUS1-16</v>
      </c>
      <c r="E2368" s="108" t="s">
        <v>44</v>
      </c>
      <c r="F2368" s="109">
        <f t="shared" si="42"/>
        <v>0</v>
      </c>
      <c r="G2368" s="110">
        <f>VLOOKUP(C2368,'[10]Estructuras de Acero y Concreto'!$C$1:$L$65536,7,0)</f>
        <v>9755.0704541791929</v>
      </c>
      <c r="H2368" s="117"/>
      <c r="I2368" s="84"/>
      <c r="J2368" s="113">
        <f>VLOOKUP(C2368,'[10]Estructuras de Acero y Concreto'!$C$1:$L$65536,10,0)</f>
        <v>3566</v>
      </c>
      <c r="M2368" s="83"/>
      <c r="N2368" s="83"/>
      <c r="O2368" s="83"/>
      <c r="P2368" s="83"/>
      <c r="Q2368" s="83"/>
      <c r="R2368" s="83"/>
    </row>
    <row r="2369" spans="1:18" x14ac:dyDescent="0.2">
      <c r="A2369" s="104"/>
      <c r="B2369" s="105">
        <f t="shared" si="43"/>
        <v>345</v>
      </c>
      <c r="C2369" s="120" t="s">
        <v>2381</v>
      </c>
      <c r="D2369" s="106" t="str">
        <f>VLOOKUP(C2369,[9]Resumen!$C$1:$J$65536,8,0)</f>
        <v>1 Poste de concreto (16/500) de suspensión (3°) Tipo SUS2-16</v>
      </c>
      <c r="E2369" s="108" t="s">
        <v>44</v>
      </c>
      <c r="F2369" s="109">
        <f t="shared" si="42"/>
        <v>1</v>
      </c>
      <c r="G2369" s="110">
        <f>VLOOKUP(C2369,'[10]Estructuras de Acero y Concreto'!$C$1:$L$65536,7,0)</f>
        <v>988.55278545248427</v>
      </c>
      <c r="H2369" s="117"/>
      <c r="I2369" s="84"/>
      <c r="J2369" s="113">
        <f>VLOOKUP(C2369,'[10]Estructuras de Acero y Concreto'!$C$1:$L$65536,10,0)</f>
        <v>3157</v>
      </c>
      <c r="M2369" s="83"/>
      <c r="N2369" s="83"/>
      <c r="O2369" s="83"/>
      <c r="P2369" s="83"/>
      <c r="Q2369" s="83"/>
      <c r="R2369" s="83"/>
    </row>
    <row r="2370" spans="1:18" x14ac:dyDescent="0.2">
      <c r="A2370" s="104"/>
      <c r="B2370" s="105">
        <f t="shared" si="43"/>
        <v>346</v>
      </c>
      <c r="C2370" s="120" t="s">
        <v>2382</v>
      </c>
      <c r="D2370" s="106" t="str">
        <f>VLOOKUP(C2370,[9]Resumen!$C$1:$J$65536,8,0)</f>
        <v>2 Postes autosoportables de acero (16/650) de suspensión (30°) Tipo SUS21-16</v>
      </c>
      <c r="E2370" s="108" t="s">
        <v>44</v>
      </c>
      <c r="F2370" s="109">
        <f t="shared" si="42"/>
        <v>0</v>
      </c>
      <c r="G2370" s="110">
        <f>VLOOKUP(C2370,'[10]Estructuras de Acero y Concreto'!$C$1:$L$65536,7,0)</f>
        <v>4322.2129325864062</v>
      </c>
      <c r="H2370" s="117"/>
      <c r="I2370" s="84"/>
      <c r="J2370" s="113">
        <f>VLOOKUP(C2370,'[10]Estructuras de Acero y Concreto'!$C$1:$L$65536,10,0)</f>
        <v>1580</v>
      </c>
      <c r="M2370" s="83"/>
      <c r="N2370" s="83"/>
      <c r="O2370" s="83"/>
      <c r="P2370" s="83"/>
      <c r="Q2370" s="83"/>
      <c r="R2370" s="83"/>
    </row>
    <row r="2371" spans="1:18" x14ac:dyDescent="0.2">
      <c r="A2371" s="104"/>
      <c r="B2371" s="105">
        <f t="shared" si="43"/>
        <v>347</v>
      </c>
      <c r="C2371" s="120" t="s">
        <v>2383</v>
      </c>
      <c r="D2371" s="106" t="str">
        <f>VLOOKUP(C2371,[9]Resumen!$C$1:$J$65536,8,0)</f>
        <v>2 Postes autosoportables de acero (16/900) de ángulo mayor (50°) Tipo AUS2-16</v>
      </c>
      <c r="E2371" s="108" t="s">
        <v>44</v>
      </c>
      <c r="F2371" s="109">
        <f t="shared" si="42"/>
        <v>0</v>
      </c>
      <c r="G2371" s="110">
        <f>VLOOKUP(C2371,'[10]Estructuras de Acero y Concreto'!$C$1:$L$65536,7,0)</f>
        <v>5345.3190318188845</v>
      </c>
      <c r="H2371" s="117"/>
      <c r="I2371" s="84"/>
      <c r="J2371" s="113">
        <f>VLOOKUP(C2371,'[10]Estructuras de Acero y Concreto'!$C$1:$L$65536,10,0)</f>
        <v>1954</v>
      </c>
      <c r="M2371" s="83"/>
      <c r="N2371" s="83"/>
      <c r="O2371" s="83"/>
      <c r="P2371" s="83"/>
      <c r="Q2371" s="83"/>
      <c r="R2371" s="83"/>
    </row>
    <row r="2372" spans="1:18" x14ac:dyDescent="0.2">
      <c r="A2372" s="104"/>
      <c r="B2372" s="105">
        <f t="shared" si="43"/>
        <v>348</v>
      </c>
      <c r="C2372" s="120" t="s">
        <v>2384</v>
      </c>
      <c r="D2372" s="106" t="str">
        <f>VLOOKUP(C2372,[9]Resumen!$C$1:$J$65536,8,0)</f>
        <v>2 Postes autosoportables de acero (16/1350) de retención y terminal (90°) Tipo RTUS2-16</v>
      </c>
      <c r="E2372" s="108" t="s">
        <v>44</v>
      </c>
      <c r="F2372" s="109">
        <f t="shared" si="42"/>
        <v>0</v>
      </c>
      <c r="G2372" s="110">
        <f>VLOOKUP(C2372,'[10]Estructuras de Acero y Concreto'!$C$1:$L$65536,7,0)</f>
        <v>6953.8387814143316</v>
      </c>
      <c r="H2372" s="117"/>
      <c r="I2372" s="84"/>
      <c r="J2372" s="113">
        <f>VLOOKUP(C2372,'[10]Estructuras de Acero y Concreto'!$C$1:$L$65536,10,0)</f>
        <v>2542</v>
      </c>
      <c r="M2372" s="83"/>
      <c r="N2372" s="83"/>
      <c r="O2372" s="83"/>
      <c r="P2372" s="83"/>
      <c r="Q2372" s="83"/>
      <c r="R2372" s="83"/>
    </row>
    <row r="2373" spans="1:18" x14ac:dyDescent="0.2">
      <c r="A2373" s="104"/>
      <c r="B2373" s="105">
        <f t="shared" si="43"/>
        <v>349</v>
      </c>
      <c r="C2373" s="120" t="s">
        <v>2385</v>
      </c>
      <c r="D2373" s="106" t="str">
        <f>VLOOKUP(C2373,[9]Resumen!$C$1:$J$65536,8,0)</f>
        <v>1 Poste de concreto (16/500) de suspensión (3°) Tipo SUS2-16</v>
      </c>
      <c r="E2373" s="108" t="s">
        <v>44</v>
      </c>
      <c r="F2373" s="109">
        <f t="shared" si="42"/>
        <v>1</v>
      </c>
      <c r="G2373" s="110">
        <f>VLOOKUP(C2373,'[10]Estructuras de Acero y Concreto'!$C$1:$L$65536,7,0)</f>
        <v>988.55278545248427</v>
      </c>
      <c r="H2373" s="117"/>
      <c r="I2373" s="84"/>
      <c r="J2373" s="113">
        <f>VLOOKUP(C2373,'[10]Estructuras de Acero y Concreto'!$C$1:$L$65536,10,0)</f>
        <v>3157</v>
      </c>
      <c r="M2373" s="83"/>
      <c r="N2373" s="83"/>
      <c r="O2373" s="83"/>
      <c r="P2373" s="83"/>
      <c r="Q2373" s="83"/>
      <c r="R2373" s="83"/>
    </row>
    <row r="2374" spans="1:18" x14ac:dyDescent="0.2">
      <c r="A2374" s="104"/>
      <c r="B2374" s="105">
        <f t="shared" si="43"/>
        <v>350</v>
      </c>
      <c r="C2374" s="120" t="s">
        <v>2386</v>
      </c>
      <c r="D2374" s="106" t="str">
        <f>VLOOKUP(C2374,[9]Resumen!$C$1:$J$65536,8,0)</f>
        <v>2 Postes autosoportables de acero (16/800) de suspensión (30°) Tipo SUS21-16</v>
      </c>
      <c r="E2374" s="108" t="s">
        <v>44</v>
      </c>
      <c r="F2374" s="109">
        <f t="shared" si="42"/>
        <v>0</v>
      </c>
      <c r="G2374" s="110">
        <f>VLOOKUP(C2374,'[10]Estructuras de Acero y Concreto'!$C$1:$L$65536,7,0)</f>
        <v>4951.3958278363252</v>
      </c>
      <c r="H2374" s="117"/>
      <c r="I2374" s="84"/>
      <c r="J2374" s="113">
        <f>VLOOKUP(C2374,'[10]Estructuras de Acero y Concreto'!$C$1:$L$65536,10,0)</f>
        <v>1810</v>
      </c>
      <c r="M2374" s="83"/>
      <c r="N2374" s="83"/>
      <c r="O2374" s="83"/>
      <c r="P2374" s="83"/>
      <c r="Q2374" s="83"/>
      <c r="R2374" s="83"/>
    </row>
    <row r="2375" spans="1:18" x14ac:dyDescent="0.2">
      <c r="A2375" s="104"/>
      <c r="B2375" s="105">
        <f t="shared" si="43"/>
        <v>351</v>
      </c>
      <c r="C2375" s="120" t="s">
        <v>2387</v>
      </c>
      <c r="D2375" s="106" t="str">
        <f>VLOOKUP(C2375,[9]Resumen!$C$1:$J$65536,8,0)</f>
        <v>2 Postes autosoportables de acero (16/1150) de ángulo mayor (50°) Tipo AUS2-16</v>
      </c>
      <c r="E2375" s="108" t="s">
        <v>44</v>
      </c>
      <c r="F2375" s="109">
        <f t="shared" si="42"/>
        <v>0</v>
      </c>
      <c r="G2375" s="110">
        <f>VLOOKUP(C2375,'[10]Estructuras de Acero y Concreto'!$C$1:$L$65536,7,0)</f>
        <v>6264.4731744448545</v>
      </c>
      <c r="H2375" s="117"/>
      <c r="I2375" s="84"/>
      <c r="J2375" s="113">
        <f>VLOOKUP(C2375,'[10]Estructuras de Acero y Concreto'!$C$1:$L$65536,10,0)</f>
        <v>2290</v>
      </c>
      <c r="M2375" s="83"/>
      <c r="N2375" s="83"/>
      <c r="O2375" s="83"/>
      <c r="P2375" s="83"/>
      <c r="Q2375" s="83"/>
      <c r="R2375" s="83"/>
    </row>
    <row r="2376" spans="1:18" x14ac:dyDescent="0.2">
      <c r="A2376" s="104"/>
      <c r="B2376" s="105">
        <f t="shared" si="43"/>
        <v>352</v>
      </c>
      <c r="C2376" s="120" t="s">
        <v>2388</v>
      </c>
      <c r="D2376" s="106" t="str">
        <f>VLOOKUP(C2376,[9]Resumen!$C$1:$J$65536,8,0)</f>
        <v>2 Postes autosoportables de acero (16/1750) de retención y terminal (90°) Tipo RTUS2-16</v>
      </c>
      <c r="E2376" s="108" t="s">
        <v>44</v>
      </c>
      <c r="F2376" s="109">
        <f t="shared" si="42"/>
        <v>0</v>
      </c>
      <c r="G2376" s="110">
        <f>VLOOKUP(C2376,'[10]Estructuras de Acero y Concreto'!$C$1:$L$65536,7,0)</f>
        <v>8234.089194357648</v>
      </c>
      <c r="H2376" s="117"/>
      <c r="I2376" s="84"/>
      <c r="J2376" s="113">
        <f>VLOOKUP(C2376,'[10]Estructuras de Acero y Concreto'!$C$1:$L$65536,10,0)</f>
        <v>3010</v>
      </c>
      <c r="M2376" s="83"/>
      <c r="N2376" s="83"/>
      <c r="O2376" s="83"/>
      <c r="P2376" s="83"/>
      <c r="Q2376" s="83"/>
      <c r="R2376" s="83"/>
    </row>
    <row r="2377" spans="1:18" x14ac:dyDescent="0.2">
      <c r="A2377" s="104"/>
      <c r="B2377" s="105">
        <f t="shared" si="43"/>
        <v>353</v>
      </c>
      <c r="C2377" s="120" t="s">
        <v>2389</v>
      </c>
      <c r="D2377" s="106" t="str">
        <f>VLOOKUP(C2377,[9]Resumen!$C$1:$J$65536,8,0)</f>
        <v>1 Poste de concreto (16/600) de suspensión (3°) Tipo SUS2-16</v>
      </c>
      <c r="E2377" s="108" t="s">
        <v>44</v>
      </c>
      <c r="F2377" s="109">
        <f t="shared" si="42"/>
        <v>1</v>
      </c>
      <c r="G2377" s="110">
        <f>VLOOKUP(C2377,'[10]Estructuras de Acero y Concreto'!$C$1:$L$65536,7,0)</f>
        <v>1067.0077882277328</v>
      </c>
      <c r="H2377" s="117"/>
      <c r="I2377" s="84"/>
      <c r="J2377" s="113">
        <f>VLOOKUP(C2377,'[10]Estructuras de Acero y Concreto'!$C$1:$L$65536,10,0)</f>
        <v>3234</v>
      </c>
      <c r="M2377" s="83"/>
      <c r="N2377" s="83"/>
      <c r="O2377" s="83"/>
      <c r="P2377" s="83"/>
      <c r="Q2377" s="83"/>
      <c r="R2377" s="83"/>
    </row>
    <row r="2378" spans="1:18" x14ac:dyDescent="0.2">
      <c r="A2378" s="104"/>
      <c r="B2378" s="105">
        <f t="shared" si="43"/>
        <v>354</v>
      </c>
      <c r="C2378" s="120" t="s">
        <v>2390</v>
      </c>
      <c r="D2378" s="106" t="str">
        <f>VLOOKUP(C2378,[9]Resumen!$C$1:$J$65536,8,0)</f>
        <v>2 Postes autosoportables de acero (16/950) de suspensión (30°) Tipo SUS21-16</v>
      </c>
      <c r="E2378" s="108" t="s">
        <v>44</v>
      </c>
      <c r="F2378" s="109">
        <f t="shared" si="42"/>
        <v>0</v>
      </c>
      <c r="G2378" s="110">
        <f>VLOOKUP(C2378,'[10]Estructuras de Acero y Concreto'!$C$1:$L$65536,7,0)</f>
        <v>5536.809478199295</v>
      </c>
      <c r="H2378" s="117"/>
      <c r="I2378" s="84"/>
      <c r="J2378" s="113">
        <f>VLOOKUP(C2378,'[10]Estructuras de Acero y Concreto'!$C$1:$L$65536,10,0)</f>
        <v>2024</v>
      </c>
      <c r="M2378" s="83"/>
      <c r="N2378" s="83"/>
      <c r="O2378" s="83"/>
      <c r="P2378" s="83"/>
      <c r="Q2378" s="83"/>
      <c r="R2378" s="83"/>
    </row>
    <row r="2379" spans="1:18" x14ac:dyDescent="0.2">
      <c r="A2379" s="104"/>
      <c r="B2379" s="105">
        <f t="shared" si="43"/>
        <v>355</v>
      </c>
      <c r="C2379" s="120" t="s">
        <v>2391</v>
      </c>
      <c r="D2379" s="106" t="str">
        <f>VLOOKUP(C2379,[9]Resumen!$C$1:$J$65536,8,0)</f>
        <v>2 Postes autosoportables de acero (16/1350) de ángulo mayor (50°) Tipo AUS2-16</v>
      </c>
      <c r="E2379" s="108" t="s">
        <v>44</v>
      </c>
      <c r="F2379" s="109">
        <f t="shared" si="42"/>
        <v>0</v>
      </c>
      <c r="G2379" s="110">
        <f>VLOOKUP(C2379,'[10]Estructuras de Acero y Concreto'!$C$1:$L$65536,7,0)</f>
        <v>6953.8387814143316</v>
      </c>
      <c r="H2379" s="117"/>
      <c r="I2379" s="84"/>
      <c r="J2379" s="113">
        <f>VLOOKUP(C2379,'[10]Estructuras de Acero y Concreto'!$C$1:$L$65536,10,0)</f>
        <v>2542</v>
      </c>
      <c r="M2379" s="83"/>
      <c r="N2379" s="83"/>
      <c r="O2379" s="83"/>
      <c r="P2379" s="83"/>
      <c r="Q2379" s="83"/>
      <c r="R2379" s="83"/>
    </row>
    <row r="2380" spans="1:18" x14ac:dyDescent="0.2">
      <c r="A2380" s="104"/>
      <c r="B2380" s="105">
        <f t="shared" si="43"/>
        <v>356</v>
      </c>
      <c r="C2380" s="120" t="s">
        <v>2392</v>
      </c>
      <c r="D2380" s="106" t="str">
        <f>VLOOKUP(C2380,[9]Resumen!$C$1:$J$65536,8,0)</f>
        <v>2 Postes autosoportables de acero (16/2100) de retención y terminal (90°) Tipo RTUS2-16</v>
      </c>
      <c r="E2380" s="108" t="s">
        <v>44</v>
      </c>
      <c r="F2380" s="109">
        <f t="shared" si="42"/>
        <v>0</v>
      </c>
      <c r="G2380" s="110">
        <f>VLOOKUP(C2380,'[10]Estructuras de Acero y Concreto'!$C$1:$L$65536,7,0)</f>
        <v>9268.1376048118636</v>
      </c>
      <c r="H2380" s="117"/>
      <c r="I2380" s="84"/>
      <c r="J2380" s="113">
        <f>VLOOKUP(C2380,'[10]Estructuras de Acero y Concreto'!$C$1:$L$65536,10,0)</f>
        <v>3388</v>
      </c>
      <c r="M2380" s="83"/>
      <c r="N2380" s="83"/>
      <c r="O2380" s="83"/>
      <c r="P2380" s="83"/>
      <c r="Q2380" s="83"/>
      <c r="R2380" s="83"/>
    </row>
    <row r="2381" spans="1:18" x14ac:dyDescent="0.2">
      <c r="A2381" s="104"/>
      <c r="B2381" s="105">
        <f t="shared" si="43"/>
        <v>357</v>
      </c>
      <c r="C2381" s="120" t="s">
        <v>2393</v>
      </c>
      <c r="D2381" s="106" t="str">
        <f>VLOOKUP(C2381,[9]Resumen!$C$1:$J$65536,8,0)</f>
        <v>1 Poste de concreto (16/800) de suspensión (3°) Tipo SUS2-16</v>
      </c>
      <c r="E2381" s="108" t="s">
        <v>44</v>
      </c>
      <c r="F2381" s="109">
        <f t="shared" si="42"/>
        <v>1</v>
      </c>
      <c r="G2381" s="110">
        <f>VLOOKUP(C2381,'[10]Estructuras de Acero y Concreto'!$C$1:$L$65536,7,0)</f>
        <v>1223.917793778231</v>
      </c>
      <c r="H2381" s="117"/>
      <c r="I2381" s="84"/>
      <c r="J2381" s="113">
        <f>VLOOKUP(C2381,'[10]Estructuras de Acero y Concreto'!$C$1:$L$65536,10,0)</f>
        <v>3388</v>
      </c>
      <c r="M2381" s="83"/>
      <c r="N2381" s="83"/>
      <c r="O2381" s="83"/>
      <c r="P2381" s="83"/>
      <c r="Q2381" s="83"/>
      <c r="R2381" s="83"/>
    </row>
    <row r="2382" spans="1:18" x14ac:dyDescent="0.2">
      <c r="A2382" s="104"/>
      <c r="B2382" s="105">
        <f t="shared" si="43"/>
        <v>358</v>
      </c>
      <c r="C2382" s="120" t="s">
        <v>2394</v>
      </c>
      <c r="D2382" s="106" t="str">
        <f>VLOOKUP(C2382,[9]Resumen!$C$1:$J$65536,8,0)</f>
        <v>2 Postes autosoportables de acero (16/1400) de suspensión (30°) Tipo SUS21-16</v>
      </c>
      <c r="E2382" s="108" t="s">
        <v>44</v>
      </c>
      <c r="F2382" s="109">
        <f t="shared" si="42"/>
        <v>0</v>
      </c>
      <c r="G2382" s="110">
        <f>VLOOKUP(C2382,'[10]Estructuras de Acero y Concreto'!$C$1:$L$65536,7,0)</f>
        <v>7117.9734497403979</v>
      </c>
      <c r="H2382" s="117"/>
      <c r="I2382" s="84"/>
      <c r="J2382" s="113">
        <f>VLOOKUP(C2382,'[10]Estructuras de Acero y Concreto'!$C$1:$L$65536,10,0)</f>
        <v>2602</v>
      </c>
      <c r="M2382" s="83"/>
      <c r="N2382" s="83"/>
      <c r="O2382" s="83"/>
      <c r="P2382" s="83"/>
      <c r="Q2382" s="83"/>
      <c r="R2382" s="83"/>
    </row>
    <row r="2383" spans="1:18" x14ac:dyDescent="0.2">
      <c r="A2383" s="104"/>
      <c r="B2383" s="105">
        <f t="shared" si="43"/>
        <v>359</v>
      </c>
      <c r="C2383" s="120" t="s">
        <v>2395</v>
      </c>
      <c r="D2383" s="106" t="str">
        <f>VLOOKUP(C2383,[9]Resumen!$C$1:$J$65536,8,0)</f>
        <v>2 Postes autosoportables de acero (16/2050) de ángulo mayor (50°) Tipo AUS2-16</v>
      </c>
      <c r="E2383" s="108" t="s">
        <v>44</v>
      </c>
      <c r="F2383" s="109">
        <f t="shared" si="42"/>
        <v>0</v>
      </c>
      <c r="G2383" s="110">
        <f>VLOOKUP(C2383,'[10]Estructuras de Acero y Concreto'!$C$1:$L$65536,7,0)</f>
        <v>9125.8875589292729</v>
      </c>
      <c r="H2383" s="117"/>
      <c r="I2383" s="84"/>
      <c r="J2383" s="113">
        <f>VLOOKUP(C2383,'[10]Estructuras de Acero y Concreto'!$C$1:$L$65536,10,0)</f>
        <v>3336</v>
      </c>
      <c r="M2383" s="83"/>
      <c r="N2383" s="83"/>
      <c r="O2383" s="83"/>
      <c r="P2383" s="83"/>
      <c r="Q2383" s="83"/>
      <c r="R2383" s="83"/>
    </row>
    <row r="2384" spans="1:18" x14ac:dyDescent="0.2">
      <c r="A2384" s="104"/>
      <c r="B2384" s="105">
        <f t="shared" si="43"/>
        <v>360</v>
      </c>
      <c r="C2384" s="120" t="s">
        <v>2396</v>
      </c>
      <c r="D2384" s="106" t="str">
        <f>VLOOKUP(C2384,[9]Resumen!$C$1:$J$65536,8,0)</f>
        <v>2 Postes autosoportables de acero (16/3200) de retención y terminal (90°) Tipo RTUS2-16</v>
      </c>
      <c r="E2384" s="108" t="s">
        <v>44</v>
      </c>
      <c r="F2384" s="109">
        <f t="shared" si="42"/>
        <v>0</v>
      </c>
      <c r="G2384" s="110">
        <f>VLOOKUP(C2384,'[10]Estructuras de Acero y Concreto'!$C$1:$L$65536,7,0)</f>
        <v>12184.263545404971</v>
      </c>
      <c r="H2384" s="117"/>
      <c r="I2384" s="84"/>
      <c r="J2384" s="113">
        <f>VLOOKUP(C2384,'[10]Estructuras de Acero y Concreto'!$C$1:$L$65536,10,0)</f>
        <v>4454</v>
      </c>
      <c r="M2384" s="83"/>
      <c r="N2384" s="83"/>
      <c r="O2384" s="83"/>
      <c r="P2384" s="83"/>
      <c r="Q2384" s="83"/>
      <c r="R2384" s="83"/>
    </row>
    <row r="2385" spans="1:18" x14ac:dyDescent="0.2">
      <c r="A2385" s="104"/>
      <c r="B2385" s="105">
        <f t="shared" si="43"/>
        <v>361</v>
      </c>
      <c r="C2385" s="120" t="s">
        <v>2397</v>
      </c>
      <c r="D2385" s="106" t="str">
        <f>VLOOKUP(C2385,[9]Resumen!$C$1:$J$65536,8,0)</f>
        <v>1 Poste de concreto (16/900) de suspensión (3°) Tipo SUS2-16</v>
      </c>
      <c r="E2385" s="108" t="s">
        <v>44</v>
      </c>
      <c r="F2385" s="109">
        <f t="shared" si="42"/>
        <v>1</v>
      </c>
      <c r="G2385" s="110">
        <f>VLOOKUP(C2385,'[10]Estructuras de Acero y Concreto'!$C$1:$L$65536,7,0)</f>
        <v>1302.3727965534802</v>
      </c>
      <c r="H2385" s="117"/>
      <c r="I2385" s="84"/>
      <c r="J2385" s="113">
        <f>VLOOKUP(C2385,'[10]Estructuras de Acero y Concreto'!$C$1:$L$65536,10,0)</f>
        <v>3465</v>
      </c>
      <c r="M2385" s="83"/>
      <c r="N2385" s="83"/>
      <c r="O2385" s="83"/>
      <c r="P2385" s="83"/>
      <c r="Q2385" s="83"/>
      <c r="R2385" s="83"/>
    </row>
    <row r="2386" spans="1:18" x14ac:dyDescent="0.2">
      <c r="A2386" s="104"/>
      <c r="B2386" s="105">
        <f t="shared" si="43"/>
        <v>362</v>
      </c>
      <c r="C2386" s="120" t="s">
        <v>2398</v>
      </c>
      <c r="D2386" s="106" t="str">
        <f>VLOOKUP(C2386,[9]Resumen!$C$1:$J$65536,8,0)</f>
        <v>2 Postes autosoportables de acero (16/1600) de suspensión (30°) Tipo SUS21-16</v>
      </c>
      <c r="E2386" s="108" t="s">
        <v>44</v>
      </c>
      <c r="F2386" s="109">
        <f t="shared" si="42"/>
        <v>0</v>
      </c>
      <c r="G2386" s="110">
        <f>VLOOKUP(C2386,'[10]Estructuras de Acero y Concreto'!$C$1:$L$65536,7,0)</f>
        <v>7763.5698118229247</v>
      </c>
      <c r="H2386" s="117"/>
      <c r="I2386" s="84"/>
      <c r="J2386" s="113">
        <f>VLOOKUP(C2386,'[10]Estructuras de Acero y Concreto'!$C$1:$L$65536,10,0)</f>
        <v>2838</v>
      </c>
      <c r="M2386" s="83"/>
      <c r="N2386" s="83"/>
      <c r="O2386" s="83"/>
      <c r="P2386" s="83"/>
      <c r="Q2386" s="83"/>
      <c r="R2386" s="83"/>
    </row>
    <row r="2387" spans="1:18" x14ac:dyDescent="0.2">
      <c r="A2387" s="104"/>
      <c r="B2387" s="105">
        <f t="shared" si="43"/>
        <v>363</v>
      </c>
      <c r="C2387" s="120" t="s">
        <v>2399</v>
      </c>
      <c r="D2387" s="106" t="str">
        <f>VLOOKUP(C2387,[9]Resumen!$C$1:$J$65536,8,0)</f>
        <v>2 Postes autosoportables de acero (16/2400) de ángulo mayor (50°) Tipo AUS2-16</v>
      </c>
      <c r="E2387" s="108" t="s">
        <v>44</v>
      </c>
      <c r="F2387" s="109">
        <f t="shared" si="42"/>
        <v>0</v>
      </c>
      <c r="G2387" s="110">
        <f>VLOOKUP(C2387,'[10]Estructuras de Acero y Concreto'!$C$1:$L$65536,7,0)</f>
        <v>10110.695568885669</v>
      </c>
      <c r="H2387" s="117"/>
      <c r="I2387" s="84"/>
      <c r="J2387" s="113">
        <f>VLOOKUP(C2387,'[10]Estructuras de Acero y Concreto'!$C$1:$L$65536,10,0)</f>
        <v>3696</v>
      </c>
      <c r="M2387" s="83"/>
      <c r="N2387" s="83"/>
      <c r="O2387" s="83"/>
      <c r="P2387" s="83"/>
      <c r="Q2387" s="83"/>
      <c r="R2387" s="83"/>
    </row>
    <row r="2388" spans="1:18" x14ac:dyDescent="0.2">
      <c r="A2388" s="104"/>
      <c r="B2388" s="105">
        <f t="shared" si="43"/>
        <v>364</v>
      </c>
      <c r="C2388" s="120" t="s">
        <v>2400</v>
      </c>
      <c r="D2388" s="106" t="str">
        <f>VLOOKUP(C2388,[9]Resumen!$C$1:$J$65536,8,0)</f>
        <v>2 Postes autosoportables de acero (16/3800) de retención y terminal (90°) Tipo RTUS2-16</v>
      </c>
      <c r="E2388" s="108" t="s">
        <v>44</v>
      </c>
      <c r="F2388" s="109">
        <f t="shared" si="42"/>
        <v>0</v>
      </c>
      <c r="G2388" s="110">
        <f>VLOOKUP(C2388,'[10]Estructuras de Acero y Concreto'!$C$1:$L$65536,7,0)</f>
        <v>13628.648626674352</v>
      </c>
      <c r="H2388" s="117"/>
      <c r="I2388" s="84"/>
      <c r="J2388" s="113">
        <f>VLOOKUP(C2388,'[10]Estructuras de Acero y Concreto'!$C$1:$L$65536,10,0)</f>
        <v>4982</v>
      </c>
      <c r="M2388" s="83"/>
      <c r="N2388" s="83"/>
      <c r="O2388" s="83"/>
      <c r="P2388" s="83"/>
      <c r="Q2388" s="83"/>
      <c r="R2388" s="83"/>
    </row>
    <row r="2389" spans="1:18" x14ac:dyDescent="0.2">
      <c r="A2389" s="104"/>
      <c r="B2389" s="105">
        <f t="shared" si="43"/>
        <v>365</v>
      </c>
      <c r="C2389" s="120" t="s">
        <v>2401</v>
      </c>
      <c r="D2389" s="106" t="str">
        <f>VLOOKUP(C2389,[9]Resumen!$C$1:$J$65536,8,0)</f>
        <v>1 Poste de concreto (16/1000) de suspensión (3°) Tipo SUS2-16</v>
      </c>
      <c r="E2389" s="108" t="s">
        <v>44</v>
      </c>
      <c r="F2389" s="109">
        <f t="shared" si="42"/>
        <v>1</v>
      </c>
      <c r="G2389" s="110">
        <f>VLOOKUP(C2389,'[10]Estructuras de Acero y Concreto'!$C$1:$L$65536,7,0)</f>
        <v>1380.8277993287288</v>
      </c>
      <c r="H2389" s="117"/>
      <c r="I2389" s="84"/>
      <c r="J2389" s="113">
        <f>VLOOKUP(C2389,'[10]Estructuras de Acero y Concreto'!$C$1:$L$65536,10,0)</f>
        <v>3542</v>
      </c>
      <c r="M2389" s="83"/>
      <c r="N2389" s="83"/>
      <c r="O2389" s="83"/>
      <c r="P2389" s="83"/>
      <c r="Q2389" s="83"/>
      <c r="R2389" s="83"/>
    </row>
    <row r="2390" spans="1:18" x14ac:dyDescent="0.2">
      <c r="A2390" s="104"/>
      <c r="B2390" s="105">
        <f t="shared" si="43"/>
        <v>366</v>
      </c>
      <c r="C2390" s="120" t="s">
        <v>2402</v>
      </c>
      <c r="D2390" s="106" t="str">
        <f>VLOOKUP(C2390,[9]Resumen!$C$1:$J$65536,8,0)</f>
        <v>2 Postes autosoportables de acero (16/1900) de suspensión (30°) Tipo SUS21-16</v>
      </c>
      <c r="E2390" s="108" t="s">
        <v>44</v>
      </c>
      <c r="F2390" s="109">
        <f t="shared" si="42"/>
        <v>0</v>
      </c>
      <c r="G2390" s="110">
        <f>VLOOKUP(C2390,'[10]Estructuras de Acero y Concreto'!$C$1:$L$65536,7,0)</f>
        <v>8682.7239544488948</v>
      </c>
      <c r="H2390" s="117"/>
      <c r="I2390" s="84"/>
      <c r="J2390" s="113">
        <f>VLOOKUP(C2390,'[10]Estructuras de Acero y Concreto'!$C$1:$L$65536,10,0)</f>
        <v>3174</v>
      </c>
      <c r="M2390" s="83"/>
      <c r="N2390" s="83"/>
      <c r="O2390" s="83"/>
      <c r="P2390" s="83"/>
      <c r="Q2390" s="83"/>
      <c r="R2390" s="83"/>
    </row>
    <row r="2391" spans="1:18" x14ac:dyDescent="0.2">
      <c r="A2391" s="104"/>
      <c r="B2391" s="105">
        <f t="shared" si="43"/>
        <v>367</v>
      </c>
      <c r="C2391" s="120" t="s">
        <v>2403</v>
      </c>
      <c r="D2391" s="106" t="str">
        <f>VLOOKUP(C2391,[9]Resumen!$C$1:$J$65536,8,0)</f>
        <v>2 Postes autosoportables de acero (16/2850) de ángulo mayor (50°) Tipo AUS2-16</v>
      </c>
      <c r="E2391" s="108" t="s">
        <v>44</v>
      </c>
      <c r="F2391" s="109">
        <f t="shared" si="42"/>
        <v>0</v>
      </c>
      <c r="G2391" s="110">
        <f>VLOOKUP(C2391,'[10]Estructuras de Acero y Concreto'!$C$1:$L$65536,7,0)</f>
        <v>11303.407492055083</v>
      </c>
      <c r="H2391" s="117"/>
      <c r="I2391" s="84"/>
      <c r="J2391" s="113">
        <f>VLOOKUP(C2391,'[10]Estructuras de Acero y Concreto'!$C$1:$L$65536,10,0)</f>
        <v>4132</v>
      </c>
      <c r="M2391" s="83"/>
      <c r="N2391" s="83"/>
      <c r="O2391" s="83"/>
      <c r="P2391" s="83"/>
      <c r="Q2391" s="83"/>
      <c r="R2391" s="83"/>
    </row>
    <row r="2392" spans="1:18" x14ac:dyDescent="0.2">
      <c r="A2392" s="104"/>
      <c r="B2392" s="105">
        <f t="shared" si="43"/>
        <v>368</v>
      </c>
      <c r="C2392" s="120" t="s">
        <v>2404</v>
      </c>
      <c r="D2392" s="106" t="str">
        <f>VLOOKUP(C2392,[9]Resumen!$C$1:$J$65536,8,0)</f>
        <v>2 Postes autosoportables de acero (16/4450) de retención y terminal (90°) Tipo RTUS2-16</v>
      </c>
      <c r="E2392" s="108" t="s">
        <v>44</v>
      </c>
      <c r="F2392" s="109">
        <f t="shared" si="42"/>
        <v>0</v>
      </c>
      <c r="G2392" s="110">
        <f>VLOOKUP(C2392,'[10]Estructuras de Acero y Concreto'!$C$1:$L$65536,7,0)</f>
        <v>15100.389485998077</v>
      </c>
      <c r="H2392" s="117"/>
      <c r="I2392" s="84"/>
      <c r="J2392" s="113">
        <f>VLOOKUP(C2392,'[10]Estructuras de Acero y Concreto'!$C$1:$L$65536,10,0)</f>
        <v>5520</v>
      </c>
      <c r="M2392" s="83"/>
      <c r="N2392" s="83"/>
      <c r="O2392" s="83"/>
      <c r="P2392" s="83"/>
      <c r="Q2392" s="83"/>
      <c r="R2392" s="83"/>
    </row>
    <row r="2393" spans="1:18" x14ac:dyDescent="0.2">
      <c r="A2393" s="104"/>
      <c r="B2393" s="105">
        <f t="shared" si="43"/>
        <v>369</v>
      </c>
      <c r="C2393" s="120" t="s">
        <v>2405</v>
      </c>
      <c r="D2393" s="106" t="str">
        <f>VLOOKUP(C2393,[9]Resumen!$C$1:$J$65536,8,0)</f>
        <v>1 Poste de concreto (16/300) de suspensión (3°) Tipo SUS1-16</v>
      </c>
      <c r="E2393" s="108" t="s">
        <v>44</v>
      </c>
      <c r="F2393" s="109">
        <f t="shared" si="42"/>
        <v>1</v>
      </c>
      <c r="G2393" s="110">
        <f>VLOOKUP(C2393,'[10]Estructuras de Acero y Concreto'!$C$1:$L$65536,7,0)</f>
        <v>831.64277990198605</v>
      </c>
      <c r="H2393" s="117"/>
      <c r="I2393" s="84"/>
      <c r="J2393" s="113">
        <f>VLOOKUP(C2393,'[10]Estructuras de Acero y Concreto'!$C$1:$L$65536,10,0)</f>
        <v>3003</v>
      </c>
      <c r="M2393" s="83"/>
      <c r="N2393" s="83"/>
      <c r="O2393" s="83"/>
      <c r="P2393" s="83"/>
      <c r="Q2393" s="83"/>
      <c r="R2393" s="83"/>
    </row>
    <row r="2394" spans="1:18" x14ac:dyDescent="0.2">
      <c r="A2394" s="104"/>
      <c r="B2394" s="105">
        <f t="shared" si="43"/>
        <v>370</v>
      </c>
      <c r="C2394" s="120" t="s">
        <v>2406</v>
      </c>
      <c r="D2394" s="106" t="str">
        <f>VLOOKUP(C2394,[9]Resumen!$C$1:$J$65536,8,0)</f>
        <v>1 Poste autosoportable de acero (16/600) de suspensión (30°) Tipo SUS11-16</v>
      </c>
      <c r="E2394" s="108" t="s">
        <v>44</v>
      </c>
      <c r="F2394" s="109">
        <f t="shared" si="42"/>
        <v>0</v>
      </c>
      <c r="G2394" s="110">
        <f>VLOOKUP(C2394,'[10]Estructuras de Acero y Concreto'!$C$1:$L$65536,7,0)</f>
        <v>2051.6833540758257</v>
      </c>
      <c r="H2394" s="117"/>
      <c r="I2394" s="84"/>
      <c r="J2394" s="113">
        <f>VLOOKUP(C2394,'[10]Estructuras de Acero y Concreto'!$C$1:$L$65536,10,0)</f>
        <v>750</v>
      </c>
      <c r="M2394" s="83"/>
      <c r="N2394" s="83"/>
      <c r="O2394" s="83"/>
      <c r="P2394" s="83"/>
      <c r="Q2394" s="83"/>
      <c r="R2394" s="83"/>
    </row>
    <row r="2395" spans="1:18" x14ac:dyDescent="0.2">
      <c r="A2395" s="104"/>
      <c r="B2395" s="105">
        <f t="shared" si="43"/>
        <v>371</v>
      </c>
      <c r="C2395" s="120" t="s">
        <v>2407</v>
      </c>
      <c r="D2395" s="106" t="str">
        <f>VLOOKUP(C2395,[9]Resumen!$C$1:$J$65536,8,0)</f>
        <v>1 Poste autosoportable de acero (16/850) de ángulo mayor (50°) Tipo AUS1-16</v>
      </c>
      <c r="E2395" s="108" t="s">
        <v>44</v>
      </c>
      <c r="F2395" s="109">
        <f t="shared" si="42"/>
        <v>0</v>
      </c>
      <c r="G2395" s="110">
        <f>VLOOKUP(C2395,'[10]Estructuras de Acero y Concreto'!$C$1:$L$65536,7,0)</f>
        <v>2574.1787149138027</v>
      </c>
      <c r="H2395" s="117"/>
      <c r="I2395" s="84"/>
      <c r="J2395" s="113">
        <f>VLOOKUP(C2395,'[10]Estructuras de Acero y Concreto'!$C$1:$L$65536,10,0)</f>
        <v>941</v>
      </c>
      <c r="M2395" s="83"/>
      <c r="N2395" s="83"/>
      <c r="O2395" s="83"/>
      <c r="P2395" s="83"/>
      <c r="Q2395" s="83"/>
      <c r="R2395" s="83"/>
    </row>
    <row r="2396" spans="1:18" x14ac:dyDescent="0.2">
      <c r="A2396" s="104"/>
      <c r="B2396" s="105">
        <f t="shared" si="43"/>
        <v>372</v>
      </c>
      <c r="C2396" s="120" t="s">
        <v>2408</v>
      </c>
      <c r="D2396" s="106" t="str">
        <f>VLOOKUP(C2396,[9]Resumen!$C$1:$J$65536,8,0)</f>
        <v>1 Poste autosoportable de acero (16/1250) de retención y terminal (90°) Tipo RTUS1-16</v>
      </c>
      <c r="E2396" s="108" t="s">
        <v>44</v>
      </c>
      <c r="F2396" s="109">
        <f t="shared" si="42"/>
        <v>0</v>
      </c>
      <c r="G2396" s="110">
        <f>VLOOKUP(C2396,'[10]Estructuras de Acero y Concreto'!$C$1:$L$65536,7,0)</f>
        <v>3307.3135667702309</v>
      </c>
      <c r="H2396" s="117"/>
      <c r="I2396" s="84"/>
      <c r="J2396" s="113">
        <f>VLOOKUP(C2396,'[10]Estructuras de Acero y Concreto'!$C$1:$L$65536,10,0)</f>
        <v>1209</v>
      </c>
      <c r="M2396" s="83"/>
      <c r="N2396" s="83"/>
      <c r="O2396" s="83"/>
      <c r="P2396" s="83"/>
      <c r="Q2396" s="83"/>
      <c r="R2396" s="83"/>
    </row>
    <row r="2397" spans="1:18" x14ac:dyDescent="0.2">
      <c r="A2397" s="104"/>
      <c r="B2397" s="105">
        <f t="shared" si="43"/>
        <v>373</v>
      </c>
      <c r="C2397" s="120" t="s">
        <v>2409</v>
      </c>
      <c r="D2397" s="106" t="str">
        <f>VLOOKUP(C2397,[9]Resumen!$C$1:$J$65536,8,0)</f>
        <v>1 Poste de concreto (16/300) de suspensión (3°) Tipo SUS1-16</v>
      </c>
      <c r="E2397" s="108" t="s">
        <v>44</v>
      </c>
      <c r="F2397" s="109">
        <f t="shared" si="42"/>
        <v>1</v>
      </c>
      <c r="G2397" s="110">
        <f>VLOOKUP(C2397,'[10]Estructuras de Acero y Concreto'!$C$1:$L$65536,7,0)</f>
        <v>831.64277990198605</v>
      </c>
      <c r="H2397" s="117"/>
      <c r="I2397" s="84"/>
      <c r="J2397" s="113">
        <f>VLOOKUP(C2397,'[10]Estructuras de Acero y Concreto'!$C$1:$L$65536,10,0)</f>
        <v>3003</v>
      </c>
      <c r="M2397" s="83"/>
      <c r="N2397" s="83"/>
      <c r="O2397" s="83"/>
      <c r="P2397" s="83"/>
      <c r="Q2397" s="83"/>
      <c r="R2397" s="83"/>
    </row>
    <row r="2398" spans="1:18" x14ac:dyDescent="0.2">
      <c r="A2398" s="104"/>
      <c r="B2398" s="105">
        <f t="shared" si="43"/>
        <v>374</v>
      </c>
      <c r="C2398" s="120" t="s">
        <v>2410</v>
      </c>
      <c r="D2398" s="106" t="str">
        <f>VLOOKUP(C2398,[9]Resumen!$C$1:$J$65536,8,0)</f>
        <v>1 Poste autosoportable de acero (16/800) de suspensión (30°) Tipo SUS11-16</v>
      </c>
      <c r="E2398" s="108" t="s">
        <v>44</v>
      </c>
      <c r="F2398" s="109">
        <f t="shared" si="42"/>
        <v>0</v>
      </c>
      <c r="G2398" s="110">
        <f>VLOOKUP(C2398,'[10]Estructuras de Acero y Concreto'!$C$1:$L$65536,7,0)</f>
        <v>2475.6979139181626</v>
      </c>
      <c r="H2398" s="117"/>
      <c r="I2398" s="84"/>
      <c r="J2398" s="113">
        <f>VLOOKUP(C2398,'[10]Estructuras de Acero y Concreto'!$C$1:$L$65536,10,0)</f>
        <v>905</v>
      </c>
      <c r="M2398" s="83"/>
      <c r="N2398" s="83"/>
      <c r="O2398" s="83"/>
      <c r="P2398" s="83"/>
      <c r="Q2398" s="83"/>
      <c r="R2398" s="83"/>
    </row>
    <row r="2399" spans="1:18" x14ac:dyDescent="0.2">
      <c r="A2399" s="104"/>
      <c r="B2399" s="105">
        <f t="shared" si="43"/>
        <v>375</v>
      </c>
      <c r="C2399" s="120" t="s">
        <v>2411</v>
      </c>
      <c r="D2399" s="106" t="str">
        <f>VLOOKUP(C2399,[9]Resumen!$C$1:$J$65536,8,0)</f>
        <v>1 Poste autosoportable de acero (16/1100) de ángulo mayor (50°) Tipo AUS1-16</v>
      </c>
      <c r="E2399" s="108" t="s">
        <v>44</v>
      </c>
      <c r="F2399" s="109">
        <f t="shared" si="42"/>
        <v>0</v>
      </c>
      <c r="G2399" s="110">
        <f>VLOOKUP(C2399,'[10]Estructuras de Acero y Concreto'!$C$1:$L$65536,7,0)</f>
        <v>3044.6980974485255</v>
      </c>
      <c r="H2399" s="117"/>
      <c r="I2399" s="84"/>
      <c r="J2399" s="113">
        <f>VLOOKUP(C2399,'[10]Estructuras de Acero y Concreto'!$C$1:$L$65536,10,0)</f>
        <v>1113</v>
      </c>
      <c r="M2399" s="83"/>
      <c r="N2399" s="83"/>
      <c r="O2399" s="83"/>
      <c r="P2399" s="83"/>
      <c r="Q2399" s="83"/>
      <c r="R2399" s="83"/>
    </row>
    <row r="2400" spans="1:18" x14ac:dyDescent="0.2">
      <c r="A2400" s="104"/>
      <c r="B2400" s="105">
        <f t="shared" si="43"/>
        <v>376</v>
      </c>
      <c r="C2400" s="120" t="s">
        <v>2412</v>
      </c>
      <c r="D2400" s="106" t="str">
        <f>VLOOKUP(C2400,[9]Resumen!$C$1:$J$65536,8,0)</f>
        <v>1 Poste autosoportable de acero (16/1700) de retención y terminal (90°) Tipo RTUS1-16</v>
      </c>
      <c r="E2400" s="108" t="s">
        <v>44</v>
      </c>
      <c r="F2400" s="109">
        <f t="shared" si="42"/>
        <v>0</v>
      </c>
      <c r="G2400" s="110">
        <f>VLOOKUP(C2400,'[10]Estructuras de Acero y Concreto'!$C$1:$L$65536,7,0)</f>
        <v>4040.4484186266591</v>
      </c>
      <c r="H2400" s="117"/>
      <c r="I2400" s="84"/>
      <c r="J2400" s="113">
        <f>VLOOKUP(C2400,'[10]Estructuras de Acero y Concreto'!$C$1:$L$65536,10,0)</f>
        <v>1477</v>
      </c>
      <c r="M2400" s="83"/>
      <c r="N2400" s="83"/>
      <c r="O2400" s="83"/>
      <c r="P2400" s="83"/>
      <c r="Q2400" s="83"/>
      <c r="R2400" s="83"/>
    </row>
    <row r="2401" spans="1:18" x14ac:dyDescent="0.2">
      <c r="A2401" s="104"/>
      <c r="B2401" s="105">
        <f t="shared" si="43"/>
        <v>377</v>
      </c>
      <c r="C2401" s="120" t="s">
        <v>2413</v>
      </c>
      <c r="D2401" s="106" t="str">
        <f>VLOOKUP(C2401,[9]Resumen!$C$1:$J$65536,8,0)</f>
        <v>1 Poste de concreto (16/300) de suspensión (3°) Tipo SUS1-16</v>
      </c>
      <c r="E2401" s="108" t="s">
        <v>44</v>
      </c>
      <c r="F2401" s="109">
        <f t="shared" si="42"/>
        <v>1</v>
      </c>
      <c r="G2401" s="110">
        <f>VLOOKUP(C2401,'[10]Estructuras de Acero y Concreto'!$C$1:$L$65536,7,0)</f>
        <v>831.64277990198605</v>
      </c>
      <c r="H2401" s="117"/>
      <c r="I2401" s="84"/>
      <c r="J2401" s="113">
        <f>VLOOKUP(C2401,'[10]Estructuras de Acero y Concreto'!$C$1:$L$65536,10,0)</f>
        <v>3003</v>
      </c>
      <c r="M2401" s="83"/>
      <c r="N2401" s="83"/>
      <c r="O2401" s="83"/>
      <c r="P2401" s="83"/>
      <c r="Q2401" s="83"/>
      <c r="R2401" s="83"/>
    </row>
    <row r="2402" spans="1:18" x14ac:dyDescent="0.2">
      <c r="A2402" s="104"/>
      <c r="B2402" s="105">
        <f t="shared" si="43"/>
        <v>378</v>
      </c>
      <c r="C2402" s="120" t="s">
        <v>2414</v>
      </c>
      <c r="D2402" s="106" t="str">
        <f>VLOOKUP(C2402,[9]Resumen!$C$1:$J$65536,8,0)</f>
        <v>1 Poste autosoportable de acero (16/950) de suspensión (30°) Tipo SUS11-16</v>
      </c>
      <c r="E2402" s="108" t="s">
        <v>44</v>
      </c>
      <c r="F2402" s="109">
        <f t="shared" si="42"/>
        <v>0</v>
      </c>
      <c r="G2402" s="110">
        <f>VLOOKUP(C2402,'[10]Estructuras de Acero y Concreto'!$C$1:$L$65536,7,0)</f>
        <v>2768.4047390996475</v>
      </c>
      <c r="H2402" s="117"/>
      <c r="I2402" s="84"/>
      <c r="J2402" s="113">
        <f>VLOOKUP(C2402,'[10]Estructuras de Acero y Concreto'!$C$1:$L$65536,10,0)</f>
        <v>1012</v>
      </c>
      <c r="M2402" s="83"/>
      <c r="N2402" s="83"/>
      <c r="O2402" s="83"/>
      <c r="P2402" s="83"/>
      <c r="Q2402" s="83"/>
      <c r="R2402" s="83"/>
    </row>
    <row r="2403" spans="1:18" x14ac:dyDescent="0.2">
      <c r="A2403" s="104"/>
      <c r="B2403" s="105">
        <f t="shared" si="43"/>
        <v>379</v>
      </c>
      <c r="C2403" s="120" t="s">
        <v>2415</v>
      </c>
      <c r="D2403" s="106" t="str">
        <f>VLOOKUP(C2403,[9]Resumen!$C$1:$J$65536,8,0)</f>
        <v>1 Poste autosoportable de acero (16/1350) de ángulo mayor (50°) Tipo AUS1-16</v>
      </c>
      <c r="E2403" s="108" t="s">
        <v>44</v>
      </c>
      <c r="F2403" s="109">
        <f t="shared" si="42"/>
        <v>0</v>
      </c>
      <c r="G2403" s="110">
        <f>VLOOKUP(C2403,'[10]Estructuras de Acero y Concreto'!$C$1:$L$65536,7,0)</f>
        <v>3476.9193907071658</v>
      </c>
      <c r="H2403" s="117"/>
      <c r="I2403" s="84"/>
      <c r="J2403" s="113">
        <f>VLOOKUP(C2403,'[10]Estructuras de Acero y Concreto'!$C$1:$L$65536,10,0)</f>
        <v>1271</v>
      </c>
      <c r="M2403" s="83"/>
      <c r="N2403" s="83"/>
      <c r="O2403" s="83"/>
      <c r="P2403" s="83"/>
      <c r="Q2403" s="83"/>
      <c r="R2403" s="83"/>
    </row>
    <row r="2404" spans="1:18" x14ac:dyDescent="0.2">
      <c r="A2404" s="104"/>
      <c r="B2404" s="105">
        <f t="shared" si="43"/>
        <v>380</v>
      </c>
      <c r="C2404" s="120" t="s">
        <v>2416</v>
      </c>
      <c r="D2404" s="106" t="str">
        <f>VLOOKUP(C2404,[9]Resumen!$C$1:$J$65536,8,0)</f>
        <v>1 Poste autosoportable de acero (16/2100) de retención y terminal (90°) Tipo RTUS1-16</v>
      </c>
      <c r="E2404" s="108" t="s">
        <v>44</v>
      </c>
      <c r="F2404" s="109">
        <f t="shared" si="42"/>
        <v>0</v>
      </c>
      <c r="G2404" s="110">
        <f>VLOOKUP(C2404,'[10]Estructuras de Acero y Concreto'!$C$1:$L$65536,7,0)</f>
        <v>4634.0688024059318</v>
      </c>
      <c r="H2404" s="117"/>
      <c r="I2404" s="84"/>
      <c r="J2404" s="113">
        <f>VLOOKUP(C2404,'[10]Estructuras de Acero y Concreto'!$C$1:$L$65536,10,0)</f>
        <v>1694</v>
      </c>
      <c r="M2404" s="83"/>
      <c r="N2404" s="83"/>
      <c r="O2404" s="83"/>
      <c r="P2404" s="83"/>
      <c r="Q2404" s="83"/>
      <c r="R2404" s="83"/>
    </row>
    <row r="2405" spans="1:18" x14ac:dyDescent="0.2">
      <c r="A2405" s="104"/>
      <c r="B2405" s="105">
        <f t="shared" si="43"/>
        <v>381</v>
      </c>
      <c r="C2405" s="120" t="s">
        <v>2417</v>
      </c>
      <c r="D2405" s="106" t="str">
        <f>VLOOKUP(C2405,[9]Resumen!$C$1:$J$65536,8,0)</f>
        <v>1 Poste de concreto (16/400) de suspensión (3°) Tipo SUS1-16</v>
      </c>
      <c r="E2405" s="108" t="s">
        <v>44</v>
      </c>
      <c r="F2405" s="109">
        <f t="shared" si="42"/>
        <v>1</v>
      </c>
      <c r="G2405" s="110">
        <f>VLOOKUP(C2405,'[10]Estructuras de Acero y Concreto'!$C$1:$L$65536,7,0)</f>
        <v>910.09778267723516</v>
      </c>
      <c r="H2405" s="117"/>
      <c r="I2405" s="84"/>
      <c r="J2405" s="113">
        <f>VLOOKUP(C2405,'[10]Estructuras de Acero y Concreto'!$C$1:$L$65536,10,0)</f>
        <v>3080</v>
      </c>
      <c r="M2405" s="83"/>
      <c r="N2405" s="83"/>
      <c r="O2405" s="83"/>
      <c r="P2405" s="83"/>
      <c r="Q2405" s="83"/>
      <c r="R2405" s="83"/>
    </row>
    <row r="2406" spans="1:18" x14ac:dyDescent="0.2">
      <c r="A2406" s="104"/>
      <c r="B2406" s="105">
        <f t="shared" si="43"/>
        <v>382</v>
      </c>
      <c r="C2406" s="120" t="s">
        <v>2418</v>
      </c>
      <c r="D2406" s="106" t="str">
        <f>VLOOKUP(C2406,[9]Resumen!$C$1:$J$65536,8,0)</f>
        <v>1 Poste autosoportable de acero (16/1450) de suspensión (30°) Tipo SUS11-16</v>
      </c>
      <c r="E2406" s="108" t="s">
        <v>44</v>
      </c>
      <c r="F2406" s="109">
        <f t="shared" si="42"/>
        <v>0</v>
      </c>
      <c r="G2406" s="110">
        <f>VLOOKUP(C2406,'[10]Estructuras de Acero y Concreto'!$C$1:$L$65536,7,0)</f>
        <v>3641.0540590332321</v>
      </c>
      <c r="H2406" s="117"/>
      <c r="I2406" s="84"/>
      <c r="J2406" s="113">
        <f>VLOOKUP(C2406,'[10]Estructuras de Acero y Concreto'!$C$1:$L$65536,10,0)</f>
        <v>1331</v>
      </c>
      <c r="M2406" s="83"/>
      <c r="N2406" s="83"/>
      <c r="O2406" s="83"/>
      <c r="P2406" s="83"/>
      <c r="Q2406" s="83"/>
      <c r="R2406" s="83"/>
    </row>
    <row r="2407" spans="1:18" x14ac:dyDescent="0.2">
      <c r="A2407" s="104"/>
      <c r="B2407" s="105">
        <f t="shared" si="43"/>
        <v>383</v>
      </c>
      <c r="C2407" s="120" t="s">
        <v>2419</v>
      </c>
      <c r="D2407" s="106" t="str">
        <f>VLOOKUP(C2407,[9]Resumen!$C$1:$J$65536,8,0)</f>
        <v>1 Poste autosoportable de acero (16/2100) de ángulo mayor (50°) Tipo AUS1-16</v>
      </c>
      <c r="E2407" s="108" t="s">
        <v>44</v>
      </c>
      <c r="F2407" s="109">
        <f t="shared" si="42"/>
        <v>0</v>
      </c>
      <c r="G2407" s="110">
        <f>VLOOKUP(C2407,'[10]Estructuras de Acero y Concreto'!$C$1:$L$65536,7,0)</f>
        <v>4634.0688024059318</v>
      </c>
      <c r="H2407" s="117"/>
      <c r="I2407" s="84"/>
      <c r="J2407" s="113">
        <f>VLOOKUP(C2407,'[10]Estructuras de Acero y Concreto'!$C$1:$L$65536,10,0)</f>
        <v>1694</v>
      </c>
      <c r="M2407" s="83"/>
      <c r="N2407" s="83"/>
      <c r="O2407" s="83"/>
      <c r="P2407" s="83"/>
      <c r="Q2407" s="83"/>
      <c r="R2407" s="83"/>
    </row>
    <row r="2408" spans="1:18" x14ac:dyDescent="0.2">
      <c r="A2408" s="104"/>
      <c r="B2408" s="105">
        <f t="shared" si="43"/>
        <v>384</v>
      </c>
      <c r="C2408" s="120" t="s">
        <v>2420</v>
      </c>
      <c r="D2408" s="106" t="str">
        <f>VLOOKUP(C2408,[9]Resumen!$C$1:$J$65536,8,0)</f>
        <v>1 Poste autosoportable de acero (16/3350) de retención y terminal (90°) Tipo RTUS1-16</v>
      </c>
      <c r="E2408" s="108" t="s">
        <v>44</v>
      </c>
      <c r="F2408" s="109">
        <f t="shared" si="42"/>
        <v>0</v>
      </c>
      <c r="G2408" s="110">
        <f>VLOOKUP(C2408,'[10]Estructuras de Acero y Concreto'!$C$1:$L$65536,7,0)</f>
        <v>6278.1510634720271</v>
      </c>
      <c r="H2408" s="117"/>
      <c r="I2408" s="84"/>
      <c r="J2408" s="113">
        <f>VLOOKUP(C2408,'[10]Estructuras de Acero y Concreto'!$C$1:$L$65536,10,0)</f>
        <v>2295</v>
      </c>
      <c r="M2408" s="83"/>
      <c r="N2408" s="83"/>
      <c r="O2408" s="83"/>
      <c r="P2408" s="83"/>
      <c r="Q2408" s="83"/>
      <c r="R2408" s="83"/>
    </row>
    <row r="2409" spans="1:18" x14ac:dyDescent="0.2">
      <c r="A2409" s="104"/>
      <c r="B2409" s="105">
        <f t="shared" si="43"/>
        <v>385</v>
      </c>
      <c r="C2409" s="120" t="s">
        <v>2421</v>
      </c>
      <c r="D2409" s="106" t="str">
        <f>VLOOKUP(C2409,[9]Resumen!$C$1:$J$65536,8,0)</f>
        <v>1 Poste de concreto (16/500) de suspensión (3°) Tipo SUS1-16</v>
      </c>
      <c r="E2409" s="108" t="s">
        <v>44</v>
      </c>
      <c r="F2409" s="109">
        <f t="shared" ref="F2409:F2472" si="44">IF(MID(C2409,1,2)="EA",0,1)</f>
        <v>1</v>
      </c>
      <c r="G2409" s="110">
        <f>VLOOKUP(C2409,'[10]Estructuras de Acero y Concreto'!$C$1:$L$65536,7,0)</f>
        <v>988.55278545248427</v>
      </c>
      <c r="H2409" s="117"/>
      <c r="I2409" s="84"/>
      <c r="J2409" s="113">
        <f>VLOOKUP(C2409,'[10]Estructuras de Acero y Concreto'!$C$1:$L$65536,10,0)</f>
        <v>3157</v>
      </c>
      <c r="M2409" s="83"/>
      <c r="N2409" s="83"/>
      <c r="O2409" s="83"/>
      <c r="P2409" s="83"/>
      <c r="Q2409" s="83"/>
      <c r="R2409" s="83"/>
    </row>
    <row r="2410" spans="1:18" x14ac:dyDescent="0.2">
      <c r="A2410" s="104"/>
      <c r="B2410" s="105">
        <f t="shared" si="43"/>
        <v>386</v>
      </c>
      <c r="C2410" s="120" t="s">
        <v>2422</v>
      </c>
      <c r="D2410" s="106" t="str">
        <f>VLOOKUP(C2410,[9]Resumen!$C$1:$J$65536,8,0)</f>
        <v>1 Poste autosoportable de acero (16/1750) de suspensión (30°) Tipo SUS11-16</v>
      </c>
      <c r="E2410" s="108" t="s">
        <v>44</v>
      </c>
      <c r="F2410" s="109">
        <f t="shared" si="44"/>
        <v>0</v>
      </c>
      <c r="G2410" s="110">
        <f>VLOOKUP(C2410,'[10]Estructuras de Acero y Concreto'!$C$1:$L$65536,7,0)</f>
        <v>4117.044597178824</v>
      </c>
      <c r="H2410" s="117"/>
      <c r="I2410" s="84"/>
      <c r="J2410" s="113">
        <f>VLOOKUP(C2410,'[10]Estructuras de Acero y Concreto'!$C$1:$L$65536,10,0)</f>
        <v>1505</v>
      </c>
      <c r="M2410" s="83"/>
      <c r="N2410" s="83"/>
      <c r="O2410" s="83"/>
      <c r="P2410" s="83"/>
      <c r="Q2410" s="83"/>
      <c r="R2410" s="83"/>
    </row>
    <row r="2411" spans="1:18" x14ac:dyDescent="0.2">
      <c r="A2411" s="104"/>
      <c r="B2411" s="105">
        <f t="shared" ref="B2411:B2474" si="45">1+B2410</f>
        <v>387</v>
      </c>
      <c r="C2411" s="120" t="s">
        <v>2423</v>
      </c>
      <c r="D2411" s="106" t="str">
        <f>VLOOKUP(C2411,[9]Resumen!$C$1:$J$65536,8,0)</f>
        <v>1 Poste autosoportable de acero (16/2550) de ángulo mayor (50°) Tipo AUS1-16</v>
      </c>
      <c r="E2411" s="108" t="s">
        <v>44</v>
      </c>
      <c r="F2411" s="109">
        <f t="shared" si="44"/>
        <v>0</v>
      </c>
      <c r="G2411" s="110">
        <f>VLOOKUP(C2411,'[10]Estructuras de Acero y Concreto'!$C$1:$L$65536,7,0)</f>
        <v>5257.7805420449822</v>
      </c>
      <c r="H2411" s="117"/>
      <c r="I2411" s="84"/>
      <c r="J2411" s="113">
        <f>VLOOKUP(C2411,'[10]Estructuras de Acero y Concreto'!$C$1:$L$65536,10,0)</f>
        <v>1922</v>
      </c>
      <c r="M2411" s="83"/>
      <c r="N2411" s="83"/>
      <c r="O2411" s="83"/>
      <c r="P2411" s="83"/>
      <c r="Q2411" s="83"/>
      <c r="R2411" s="83"/>
    </row>
    <row r="2412" spans="1:18" x14ac:dyDescent="0.2">
      <c r="A2412" s="104"/>
      <c r="B2412" s="105">
        <f t="shared" si="45"/>
        <v>388</v>
      </c>
      <c r="C2412" s="120" t="s">
        <v>2424</v>
      </c>
      <c r="D2412" s="106" t="str">
        <f>VLOOKUP(C2412,[9]Resumen!$C$1:$J$65536,8,0)</f>
        <v>1 Poste autosoportable de acero (16/4100) de retención y terminal (90°) Tipo RTUS1-16</v>
      </c>
      <c r="E2412" s="108" t="s">
        <v>44</v>
      </c>
      <c r="F2412" s="109">
        <f t="shared" si="44"/>
        <v>0</v>
      </c>
      <c r="G2412" s="110">
        <f>VLOOKUP(C2412,'[10]Estructuras de Acero y Concreto'!$C$1:$L$65536,7,0)</f>
        <v>7159.0071168219147</v>
      </c>
      <c r="H2412" s="117"/>
      <c r="I2412" s="84"/>
      <c r="J2412" s="113">
        <f>VLOOKUP(C2412,'[10]Estructuras de Acero y Concreto'!$C$1:$L$65536,10,0)</f>
        <v>2617</v>
      </c>
      <c r="M2412" s="83"/>
      <c r="N2412" s="83"/>
      <c r="O2412" s="83"/>
      <c r="P2412" s="83"/>
      <c r="Q2412" s="83"/>
      <c r="R2412" s="83"/>
    </row>
    <row r="2413" spans="1:18" x14ac:dyDescent="0.2">
      <c r="A2413" s="104"/>
      <c r="B2413" s="105">
        <f t="shared" si="45"/>
        <v>389</v>
      </c>
      <c r="C2413" s="120" t="s">
        <v>2425</v>
      </c>
      <c r="D2413" s="106" t="str">
        <f>VLOOKUP(C2413,[9]Resumen!$C$1:$J$65536,8,0)</f>
        <v>1 Poste de concreto (16/400) de suspensión (3°) Tipo SUS2-16</v>
      </c>
      <c r="E2413" s="108" t="s">
        <v>44</v>
      </c>
      <c r="F2413" s="109">
        <f t="shared" si="44"/>
        <v>1</v>
      </c>
      <c r="G2413" s="110">
        <f>VLOOKUP(C2413,'[10]Estructuras de Acero y Concreto'!$C$1:$L$65536,7,0)</f>
        <v>910.09778267723516</v>
      </c>
      <c r="H2413" s="117"/>
      <c r="I2413" s="84"/>
      <c r="J2413" s="113">
        <f>VLOOKUP(C2413,'[10]Estructuras de Acero y Concreto'!$C$1:$L$65536,10,0)</f>
        <v>3080</v>
      </c>
      <c r="M2413" s="83"/>
      <c r="N2413" s="83"/>
      <c r="O2413" s="83"/>
      <c r="P2413" s="83"/>
      <c r="Q2413" s="83"/>
      <c r="R2413" s="83"/>
    </row>
    <row r="2414" spans="1:18" x14ac:dyDescent="0.2">
      <c r="A2414" s="104"/>
      <c r="B2414" s="105">
        <f t="shared" si="45"/>
        <v>390</v>
      </c>
      <c r="C2414" s="120" t="s">
        <v>2426</v>
      </c>
      <c r="D2414" s="106" t="str">
        <f>VLOOKUP(C2414,[9]Resumen!$C$1:$J$65536,8,0)</f>
        <v>2 Postes autosoportables de acero (16/600) de suspensión (30°) Tipo SUS21-16</v>
      </c>
      <c r="E2414" s="108" t="s">
        <v>44</v>
      </c>
      <c r="F2414" s="109">
        <f t="shared" si="44"/>
        <v>0</v>
      </c>
      <c r="G2414" s="110">
        <f>VLOOKUP(C2414,'[10]Estructuras de Acero y Concreto'!$C$1:$L$65536,7,0)</f>
        <v>4103.3667081516514</v>
      </c>
      <c r="H2414" s="117"/>
      <c r="I2414" s="84"/>
      <c r="J2414" s="113">
        <f>VLOOKUP(C2414,'[10]Estructuras de Acero y Concreto'!$C$1:$L$65536,10,0)</f>
        <v>1500</v>
      </c>
      <c r="M2414" s="83"/>
      <c r="N2414" s="83"/>
      <c r="O2414" s="83"/>
      <c r="P2414" s="83"/>
      <c r="Q2414" s="83"/>
      <c r="R2414" s="83"/>
    </row>
    <row r="2415" spans="1:18" x14ac:dyDescent="0.2">
      <c r="A2415" s="104"/>
      <c r="B2415" s="105">
        <f t="shared" si="45"/>
        <v>391</v>
      </c>
      <c r="C2415" s="120" t="s">
        <v>2427</v>
      </c>
      <c r="D2415" s="106" t="str">
        <f>VLOOKUP(C2415,[9]Resumen!$C$1:$J$65536,8,0)</f>
        <v>2 Postes autosoportables de acero (16/850) de ángulo mayor (50°) Tipo AUS2-16</v>
      </c>
      <c r="E2415" s="108" t="s">
        <v>44</v>
      </c>
      <c r="F2415" s="109">
        <f t="shared" si="44"/>
        <v>0</v>
      </c>
      <c r="G2415" s="110">
        <f>VLOOKUP(C2415,'[10]Estructuras de Acero y Concreto'!$C$1:$L$65536,7,0)</f>
        <v>5148.3574298276053</v>
      </c>
      <c r="H2415" s="117"/>
      <c r="I2415" s="84"/>
      <c r="J2415" s="113">
        <f>VLOOKUP(C2415,'[10]Estructuras de Acero y Concreto'!$C$1:$L$65536,10,0)</f>
        <v>1882</v>
      </c>
      <c r="M2415" s="83"/>
      <c r="N2415" s="83"/>
      <c r="O2415" s="83"/>
      <c r="P2415" s="83"/>
      <c r="Q2415" s="83"/>
      <c r="R2415" s="83"/>
    </row>
    <row r="2416" spans="1:18" x14ac:dyDescent="0.2">
      <c r="A2416" s="104"/>
      <c r="B2416" s="105">
        <f t="shared" si="45"/>
        <v>392</v>
      </c>
      <c r="C2416" s="120" t="s">
        <v>2428</v>
      </c>
      <c r="D2416" s="106" t="str">
        <f>VLOOKUP(C2416,[9]Resumen!$C$1:$J$65536,8,0)</f>
        <v>2 Postes autosoportables de acero (16/1250) de retención y terminal (90°) Tipo RTUS2-16</v>
      </c>
      <c r="E2416" s="108" t="s">
        <v>44</v>
      </c>
      <c r="F2416" s="109">
        <f t="shared" si="44"/>
        <v>0</v>
      </c>
      <c r="G2416" s="110">
        <f>VLOOKUP(C2416,'[10]Estructuras de Acero y Concreto'!$C$1:$L$65536,7,0)</f>
        <v>6614.6271335404617</v>
      </c>
      <c r="H2416" s="117"/>
      <c r="I2416" s="84"/>
      <c r="J2416" s="113">
        <f>VLOOKUP(C2416,'[10]Estructuras de Acero y Concreto'!$C$1:$L$65536,10,0)</f>
        <v>2418</v>
      </c>
      <c r="M2416" s="83"/>
      <c r="N2416" s="83"/>
      <c r="O2416" s="83"/>
      <c r="P2416" s="83"/>
      <c r="Q2416" s="83"/>
      <c r="R2416" s="83"/>
    </row>
    <row r="2417" spans="1:18" x14ac:dyDescent="0.2">
      <c r="A2417" s="104"/>
      <c r="B2417" s="105">
        <f t="shared" si="45"/>
        <v>393</v>
      </c>
      <c r="C2417" s="120" t="s">
        <v>2429</v>
      </c>
      <c r="D2417" s="106" t="str">
        <f>VLOOKUP(C2417,[9]Resumen!$C$1:$J$65536,8,0)</f>
        <v>1 Poste de concreto (16/500) de suspensión (3°) Tipo SUS2-16</v>
      </c>
      <c r="E2417" s="108" t="s">
        <v>44</v>
      </c>
      <c r="F2417" s="109">
        <f t="shared" si="44"/>
        <v>1</v>
      </c>
      <c r="G2417" s="110">
        <f>VLOOKUP(C2417,'[10]Estructuras de Acero y Concreto'!$C$1:$L$65536,7,0)</f>
        <v>988.55278545248427</v>
      </c>
      <c r="H2417" s="117"/>
      <c r="I2417" s="84"/>
      <c r="J2417" s="113">
        <f>VLOOKUP(C2417,'[10]Estructuras de Acero y Concreto'!$C$1:$L$65536,10,0)</f>
        <v>3157</v>
      </c>
      <c r="M2417" s="83"/>
      <c r="N2417" s="83"/>
      <c r="O2417" s="83"/>
      <c r="P2417" s="83"/>
      <c r="Q2417" s="83"/>
      <c r="R2417" s="83"/>
    </row>
    <row r="2418" spans="1:18" x14ac:dyDescent="0.2">
      <c r="A2418" s="104"/>
      <c r="B2418" s="105">
        <f t="shared" si="45"/>
        <v>394</v>
      </c>
      <c r="C2418" s="120" t="s">
        <v>2430</v>
      </c>
      <c r="D2418" s="106" t="str">
        <f>VLOOKUP(C2418,[9]Resumen!$C$1:$J$65536,8,0)</f>
        <v>2 Postes autosoportables de acero (16/750) de suspensión (30°) Tipo SUS21-16</v>
      </c>
      <c r="E2418" s="108" t="s">
        <v>44</v>
      </c>
      <c r="F2418" s="109">
        <f t="shared" si="44"/>
        <v>0</v>
      </c>
      <c r="G2418" s="110">
        <f>VLOOKUP(C2418,'[10]Estructuras de Acero y Concreto'!$C$1:$L$65536,7,0)</f>
        <v>4743.4919146233096</v>
      </c>
      <c r="H2418" s="117"/>
      <c r="I2418" s="84"/>
      <c r="J2418" s="113">
        <f>VLOOKUP(C2418,'[10]Estructuras de Acero y Concreto'!$C$1:$L$65536,10,0)</f>
        <v>1734</v>
      </c>
      <c r="M2418" s="83"/>
      <c r="N2418" s="83"/>
      <c r="O2418" s="83"/>
      <c r="P2418" s="83"/>
      <c r="Q2418" s="83"/>
      <c r="R2418" s="83"/>
    </row>
    <row r="2419" spans="1:18" x14ac:dyDescent="0.2">
      <c r="A2419" s="104"/>
      <c r="B2419" s="105">
        <f t="shared" si="45"/>
        <v>395</v>
      </c>
      <c r="C2419" s="120" t="s">
        <v>2431</v>
      </c>
      <c r="D2419" s="106" t="str">
        <f>VLOOKUP(C2419,[9]Resumen!$C$1:$J$65536,8,0)</f>
        <v>2 Postes autosoportables de acero (16/1100) de ángulo mayor (50°) Tipo AUS2-16</v>
      </c>
      <c r="E2419" s="108" t="s">
        <v>44</v>
      </c>
      <c r="F2419" s="109">
        <f t="shared" si="44"/>
        <v>0</v>
      </c>
      <c r="G2419" s="110">
        <f>VLOOKUP(C2419,'[10]Estructuras de Acero y Concreto'!$C$1:$L$65536,7,0)</f>
        <v>6089.3961948970509</v>
      </c>
      <c r="H2419" s="117"/>
      <c r="I2419" s="84"/>
      <c r="J2419" s="113">
        <f>VLOOKUP(C2419,'[10]Estructuras de Acero y Concreto'!$C$1:$L$65536,10,0)</f>
        <v>2226</v>
      </c>
      <c r="M2419" s="83"/>
      <c r="N2419" s="83"/>
      <c r="O2419" s="83"/>
      <c r="P2419" s="83"/>
      <c r="Q2419" s="83"/>
      <c r="R2419" s="83"/>
    </row>
    <row r="2420" spans="1:18" x14ac:dyDescent="0.2">
      <c r="A2420" s="104"/>
      <c r="B2420" s="105">
        <f t="shared" si="45"/>
        <v>396</v>
      </c>
      <c r="C2420" s="120" t="s">
        <v>2432</v>
      </c>
      <c r="D2420" s="106" t="str">
        <f>VLOOKUP(C2420,[9]Resumen!$C$1:$J$65536,8,0)</f>
        <v>2 Postes autosoportables de acero (16/1700) de retención y terminal (90°) Tipo RTUS2-16</v>
      </c>
      <c r="E2420" s="108" t="s">
        <v>44</v>
      </c>
      <c r="F2420" s="109">
        <f t="shared" si="44"/>
        <v>0</v>
      </c>
      <c r="G2420" s="110">
        <f>VLOOKUP(C2420,'[10]Estructuras de Acero y Concreto'!$C$1:$L$65536,7,0)</f>
        <v>8080.8968372533182</v>
      </c>
      <c r="H2420" s="117"/>
      <c r="I2420" s="84"/>
      <c r="J2420" s="113">
        <f>VLOOKUP(C2420,'[10]Estructuras de Acero y Concreto'!$C$1:$L$65536,10,0)</f>
        <v>2954</v>
      </c>
      <c r="M2420" s="83"/>
      <c r="N2420" s="83"/>
      <c r="O2420" s="83"/>
      <c r="P2420" s="83"/>
      <c r="Q2420" s="83"/>
      <c r="R2420" s="83"/>
    </row>
    <row r="2421" spans="1:18" x14ac:dyDescent="0.2">
      <c r="A2421" s="104"/>
      <c r="B2421" s="105">
        <f t="shared" si="45"/>
        <v>397</v>
      </c>
      <c r="C2421" s="120" t="s">
        <v>2433</v>
      </c>
      <c r="D2421" s="106" t="str">
        <f>VLOOKUP(C2421,[9]Resumen!$C$1:$J$65536,8,0)</f>
        <v>1 Poste de concreto (16/500) de suspensión (3°) Tipo SUS2-16</v>
      </c>
      <c r="E2421" s="108" t="s">
        <v>44</v>
      </c>
      <c r="F2421" s="109">
        <f t="shared" si="44"/>
        <v>1</v>
      </c>
      <c r="G2421" s="110">
        <f>VLOOKUP(C2421,'[10]Estructuras de Acero y Concreto'!$C$1:$L$65536,7,0)</f>
        <v>988.55278545248427</v>
      </c>
      <c r="H2421" s="117"/>
      <c r="I2421" s="84"/>
      <c r="J2421" s="113">
        <f>VLOOKUP(C2421,'[10]Estructuras de Acero y Concreto'!$C$1:$L$65536,10,0)</f>
        <v>3157</v>
      </c>
      <c r="M2421" s="83"/>
      <c r="N2421" s="83"/>
      <c r="O2421" s="83"/>
      <c r="P2421" s="83"/>
      <c r="Q2421" s="83"/>
      <c r="R2421" s="83"/>
    </row>
    <row r="2422" spans="1:18" x14ac:dyDescent="0.2">
      <c r="A2422" s="104"/>
      <c r="B2422" s="105">
        <f t="shared" si="45"/>
        <v>398</v>
      </c>
      <c r="C2422" s="120" t="s">
        <v>2434</v>
      </c>
      <c r="D2422" s="106" t="str">
        <f>VLOOKUP(C2422,[9]Resumen!$C$1:$J$65536,8,0)</f>
        <v>2 Postes autosoportables de acero (16/900) de suspensión (30°) Tipo SUS21-16</v>
      </c>
      <c r="E2422" s="108" t="s">
        <v>44</v>
      </c>
      <c r="F2422" s="109">
        <f t="shared" si="44"/>
        <v>0</v>
      </c>
      <c r="G2422" s="110">
        <f>VLOOKUP(C2422,'[10]Estructuras de Acero y Concreto'!$C$1:$L$65536,7,0)</f>
        <v>5345.3190318188845</v>
      </c>
      <c r="H2422" s="117"/>
      <c r="I2422" s="84"/>
      <c r="J2422" s="113">
        <f>VLOOKUP(C2422,'[10]Estructuras de Acero y Concreto'!$C$1:$L$65536,10,0)</f>
        <v>1954</v>
      </c>
      <c r="M2422" s="83"/>
      <c r="N2422" s="83"/>
      <c r="O2422" s="83"/>
      <c r="P2422" s="83"/>
      <c r="Q2422" s="83"/>
      <c r="R2422" s="83"/>
    </row>
    <row r="2423" spans="1:18" x14ac:dyDescent="0.2">
      <c r="A2423" s="104"/>
      <c r="B2423" s="105">
        <f t="shared" si="45"/>
        <v>399</v>
      </c>
      <c r="C2423" s="120" t="s">
        <v>2435</v>
      </c>
      <c r="D2423" s="106" t="str">
        <f>VLOOKUP(C2423,[9]Resumen!$C$1:$J$65536,8,0)</f>
        <v>2 Postes autosoportables de acero (16/1350) de ángulo mayor (50°) Tipo AUS2-16</v>
      </c>
      <c r="E2423" s="108" t="s">
        <v>44</v>
      </c>
      <c r="F2423" s="109">
        <f t="shared" si="44"/>
        <v>0</v>
      </c>
      <c r="G2423" s="110">
        <f>VLOOKUP(C2423,'[10]Estructuras de Acero y Concreto'!$C$1:$L$65536,7,0)</f>
        <v>6953.8387814143316</v>
      </c>
      <c r="H2423" s="117"/>
      <c r="I2423" s="84"/>
      <c r="J2423" s="113">
        <f>VLOOKUP(C2423,'[10]Estructuras de Acero y Concreto'!$C$1:$L$65536,10,0)</f>
        <v>2542</v>
      </c>
      <c r="M2423" s="83"/>
      <c r="N2423" s="83"/>
      <c r="O2423" s="83"/>
      <c r="P2423" s="83"/>
      <c r="Q2423" s="83"/>
      <c r="R2423" s="83"/>
    </row>
    <row r="2424" spans="1:18" x14ac:dyDescent="0.2">
      <c r="A2424" s="104"/>
      <c r="B2424" s="105">
        <f t="shared" si="45"/>
        <v>400</v>
      </c>
      <c r="C2424" s="120" t="s">
        <v>2436</v>
      </c>
      <c r="D2424" s="106" t="str">
        <f>VLOOKUP(C2424,[9]Resumen!$C$1:$J$65536,8,0)</f>
        <v>2 Postes autosoportables de acero (16/2100) de retención y terminal (90°) Tipo RTUS2-16</v>
      </c>
      <c r="E2424" s="108" t="s">
        <v>44</v>
      </c>
      <c r="F2424" s="109">
        <f t="shared" si="44"/>
        <v>0</v>
      </c>
      <c r="G2424" s="110">
        <f>VLOOKUP(C2424,'[10]Estructuras de Acero y Concreto'!$C$1:$L$65536,7,0)</f>
        <v>9268.1376048118636</v>
      </c>
      <c r="H2424" s="117"/>
      <c r="I2424" s="84"/>
      <c r="J2424" s="113">
        <f>VLOOKUP(C2424,'[10]Estructuras de Acero y Concreto'!$C$1:$L$65536,10,0)</f>
        <v>3388</v>
      </c>
      <c r="M2424" s="83"/>
      <c r="N2424" s="83"/>
      <c r="O2424" s="83"/>
      <c r="P2424" s="83"/>
      <c r="Q2424" s="83"/>
      <c r="R2424" s="83"/>
    </row>
    <row r="2425" spans="1:18" x14ac:dyDescent="0.2">
      <c r="A2425" s="104"/>
      <c r="B2425" s="105">
        <f t="shared" si="45"/>
        <v>401</v>
      </c>
      <c r="C2425" s="120" t="s">
        <v>2437</v>
      </c>
      <c r="D2425" s="106" t="str">
        <f>VLOOKUP(C2425,[9]Resumen!$C$1:$J$65536,8,0)</f>
        <v>1 Poste de concreto (16/700) de suspensión (3°) Tipo SUS2-16</v>
      </c>
      <c r="E2425" s="108" t="s">
        <v>44</v>
      </c>
      <c r="F2425" s="109">
        <f t="shared" si="44"/>
        <v>1</v>
      </c>
      <c r="G2425" s="110">
        <f>VLOOKUP(C2425,'[10]Estructuras de Acero y Concreto'!$C$1:$L$65536,7,0)</f>
        <v>1145.4627910029819</v>
      </c>
      <c r="H2425" s="117"/>
      <c r="I2425" s="84"/>
      <c r="J2425" s="113">
        <f>VLOOKUP(C2425,'[10]Estructuras de Acero y Concreto'!$C$1:$L$65536,10,0)</f>
        <v>3311</v>
      </c>
      <c r="M2425" s="83"/>
      <c r="N2425" s="83"/>
      <c r="O2425" s="83"/>
      <c r="P2425" s="83"/>
      <c r="Q2425" s="83"/>
      <c r="R2425" s="83"/>
    </row>
    <row r="2426" spans="1:18" x14ac:dyDescent="0.2">
      <c r="A2426" s="104"/>
      <c r="B2426" s="105">
        <f t="shared" si="45"/>
        <v>402</v>
      </c>
      <c r="C2426" s="120" t="s">
        <v>2438</v>
      </c>
      <c r="D2426" s="106" t="str">
        <f>VLOOKUP(C2426,[9]Resumen!$C$1:$J$65536,8,0)</f>
        <v>2 Postes autosoportables de acero (16/1400) de suspensión (30°) Tipo SUS21-16</v>
      </c>
      <c r="E2426" s="108" t="s">
        <v>44</v>
      </c>
      <c r="F2426" s="109">
        <f t="shared" si="44"/>
        <v>0</v>
      </c>
      <c r="G2426" s="110">
        <f>VLOOKUP(C2426,'[10]Estructuras de Acero y Concreto'!$C$1:$L$65536,7,0)</f>
        <v>7117.9734497403979</v>
      </c>
      <c r="H2426" s="117"/>
      <c r="I2426" s="84"/>
      <c r="J2426" s="113">
        <f>VLOOKUP(C2426,'[10]Estructuras de Acero y Concreto'!$C$1:$L$65536,10,0)</f>
        <v>2602</v>
      </c>
      <c r="M2426" s="83"/>
      <c r="N2426" s="83"/>
      <c r="O2426" s="83"/>
      <c r="P2426" s="83"/>
      <c r="Q2426" s="83"/>
      <c r="R2426" s="83"/>
    </row>
    <row r="2427" spans="1:18" x14ac:dyDescent="0.2">
      <c r="A2427" s="104"/>
      <c r="B2427" s="105">
        <f t="shared" si="45"/>
        <v>403</v>
      </c>
      <c r="C2427" s="120" t="s">
        <v>2439</v>
      </c>
      <c r="D2427" s="106" t="str">
        <f>VLOOKUP(C2427,[9]Resumen!$C$1:$J$65536,8,0)</f>
        <v>2 Postes autosoportables de acero (16/2100) de ángulo mayor (50°) Tipo AUS2-16</v>
      </c>
      <c r="E2427" s="108" t="s">
        <v>44</v>
      </c>
      <c r="F2427" s="109">
        <f t="shared" si="44"/>
        <v>0</v>
      </c>
      <c r="G2427" s="110">
        <f>VLOOKUP(C2427,'[10]Estructuras de Acero y Concreto'!$C$1:$L$65536,7,0)</f>
        <v>9268.1376048118636</v>
      </c>
      <c r="H2427" s="117"/>
      <c r="I2427" s="84"/>
      <c r="J2427" s="113">
        <f>VLOOKUP(C2427,'[10]Estructuras de Acero y Concreto'!$C$1:$L$65536,10,0)</f>
        <v>3388</v>
      </c>
      <c r="M2427" s="83"/>
      <c r="N2427" s="83"/>
      <c r="O2427" s="83"/>
      <c r="P2427" s="83"/>
      <c r="Q2427" s="83"/>
      <c r="R2427" s="83"/>
    </row>
    <row r="2428" spans="1:18" x14ac:dyDescent="0.2">
      <c r="A2428" s="104"/>
      <c r="B2428" s="105">
        <f t="shared" si="45"/>
        <v>404</v>
      </c>
      <c r="C2428" s="120" t="s">
        <v>2440</v>
      </c>
      <c r="D2428" s="106" t="str">
        <f>VLOOKUP(C2428,[9]Resumen!$C$1:$J$65536,8,0)</f>
        <v>2 Postes autosoportables de acero (16/3350) de retención y terminal (90°) Tipo RTUS2-16</v>
      </c>
      <c r="E2428" s="108" t="s">
        <v>44</v>
      </c>
      <c r="F2428" s="109">
        <f t="shared" si="44"/>
        <v>0</v>
      </c>
      <c r="G2428" s="110">
        <f>VLOOKUP(C2428,'[10]Estructuras de Acero y Concreto'!$C$1:$L$65536,7,0)</f>
        <v>12556.302126944054</v>
      </c>
      <c r="H2428" s="117"/>
      <c r="I2428" s="84"/>
      <c r="J2428" s="113">
        <f>VLOOKUP(C2428,'[10]Estructuras de Acero y Concreto'!$C$1:$L$65536,10,0)</f>
        <v>4590</v>
      </c>
      <c r="M2428" s="83"/>
      <c r="N2428" s="83"/>
      <c r="O2428" s="83"/>
      <c r="P2428" s="83"/>
      <c r="Q2428" s="83"/>
      <c r="R2428" s="83"/>
    </row>
    <row r="2429" spans="1:18" x14ac:dyDescent="0.2">
      <c r="A2429" s="104"/>
      <c r="B2429" s="105">
        <f t="shared" si="45"/>
        <v>405</v>
      </c>
      <c r="C2429" s="120" t="s">
        <v>2441</v>
      </c>
      <c r="D2429" s="106" t="str">
        <f>VLOOKUP(C2429,[9]Resumen!$C$1:$J$65536,8,0)</f>
        <v>1 Poste de concreto (16/800) de suspensión (3°) Tipo SUS2-16</v>
      </c>
      <c r="E2429" s="108" t="s">
        <v>44</v>
      </c>
      <c r="F2429" s="109">
        <f t="shared" si="44"/>
        <v>1</v>
      </c>
      <c r="G2429" s="110">
        <f>VLOOKUP(C2429,'[10]Estructuras de Acero y Concreto'!$C$1:$L$65536,7,0)</f>
        <v>1223.917793778231</v>
      </c>
      <c r="H2429" s="117"/>
      <c r="I2429" s="84"/>
      <c r="J2429" s="113">
        <f>VLOOKUP(C2429,'[10]Estructuras de Acero y Concreto'!$C$1:$L$65536,10,0)</f>
        <v>3388</v>
      </c>
      <c r="M2429" s="83"/>
      <c r="N2429" s="83"/>
      <c r="O2429" s="83"/>
      <c r="P2429" s="83"/>
      <c r="Q2429" s="83"/>
      <c r="R2429" s="83"/>
    </row>
    <row r="2430" spans="1:18" x14ac:dyDescent="0.2">
      <c r="A2430" s="104"/>
      <c r="B2430" s="105">
        <f t="shared" si="45"/>
        <v>406</v>
      </c>
      <c r="C2430" s="120" t="s">
        <v>2442</v>
      </c>
      <c r="D2430" s="106" t="str">
        <f>VLOOKUP(C2430,[9]Resumen!$C$1:$J$65536,8,0)</f>
        <v>2 Postes autosoportables de acero (16/1650) de suspensión (30°) Tipo SUS21-16</v>
      </c>
      <c r="E2430" s="108" t="s">
        <v>44</v>
      </c>
      <c r="F2430" s="109">
        <f t="shared" si="44"/>
        <v>0</v>
      </c>
      <c r="G2430" s="110">
        <f>VLOOKUP(C2430,'[10]Estructuras de Acero y Concreto'!$C$1:$L$65536,7,0)</f>
        <v>7922.2333245381224</v>
      </c>
      <c r="H2430" s="117"/>
      <c r="I2430" s="84"/>
      <c r="J2430" s="113">
        <f>VLOOKUP(C2430,'[10]Estructuras de Acero y Concreto'!$C$1:$L$65536,10,0)</f>
        <v>2896</v>
      </c>
      <c r="M2430" s="83"/>
      <c r="N2430" s="83"/>
      <c r="O2430" s="83"/>
      <c r="P2430" s="83"/>
      <c r="Q2430" s="83"/>
      <c r="R2430" s="83"/>
    </row>
    <row r="2431" spans="1:18" x14ac:dyDescent="0.2">
      <c r="A2431" s="104"/>
      <c r="B2431" s="105">
        <f t="shared" si="45"/>
        <v>407</v>
      </c>
      <c r="C2431" s="120" t="s">
        <v>2443</v>
      </c>
      <c r="D2431" s="106" t="str">
        <f>VLOOKUP(C2431,[9]Resumen!$C$1:$J$65536,8,0)</f>
        <v>2 Postes autosoportables de acero (16/2550) de ángulo mayor (50°) Tipo AUS2-16</v>
      </c>
      <c r="E2431" s="108" t="s">
        <v>44</v>
      </c>
      <c r="F2431" s="109">
        <f t="shared" si="44"/>
        <v>0</v>
      </c>
      <c r="G2431" s="110">
        <f>VLOOKUP(C2431,'[10]Estructuras de Acero y Concreto'!$C$1:$L$65536,7,0)</f>
        <v>10515.561084089964</v>
      </c>
      <c r="H2431" s="117"/>
      <c r="I2431" s="84"/>
      <c r="J2431" s="113">
        <f>VLOOKUP(C2431,'[10]Estructuras de Acero y Concreto'!$C$1:$L$65536,10,0)</f>
        <v>3844</v>
      </c>
      <c r="M2431" s="83"/>
      <c r="N2431" s="83"/>
      <c r="O2431" s="83"/>
      <c r="P2431" s="83"/>
      <c r="Q2431" s="83"/>
      <c r="R2431" s="83"/>
    </row>
    <row r="2432" spans="1:18" x14ac:dyDescent="0.2">
      <c r="A2432" s="104"/>
      <c r="B2432" s="105">
        <f t="shared" si="45"/>
        <v>408</v>
      </c>
      <c r="C2432" s="120" t="s">
        <v>2444</v>
      </c>
      <c r="D2432" s="106" t="str">
        <f>VLOOKUP(C2432,[9]Resumen!$C$1:$J$65536,8,0)</f>
        <v>2 Postes autosoportables de acero (16/4100) de retención y terminal (90°) Tipo RTUS2-16</v>
      </c>
      <c r="E2432" s="108" t="s">
        <v>44</v>
      </c>
      <c r="F2432" s="109">
        <f t="shared" si="44"/>
        <v>0</v>
      </c>
      <c r="G2432" s="110">
        <f>VLOOKUP(C2432,'[10]Estructuras de Acero y Concreto'!$C$1:$L$65536,7,0)</f>
        <v>14318.014233643829</v>
      </c>
      <c r="H2432" s="117"/>
      <c r="I2432" s="84"/>
      <c r="J2432" s="113">
        <f>VLOOKUP(C2432,'[10]Estructuras de Acero y Concreto'!$C$1:$L$65536,10,0)</f>
        <v>5234</v>
      </c>
      <c r="M2432" s="83"/>
      <c r="N2432" s="83"/>
      <c r="O2432" s="83"/>
      <c r="P2432" s="83"/>
      <c r="Q2432" s="83"/>
      <c r="R2432" s="83"/>
    </row>
    <row r="2433" spans="1:18" x14ac:dyDescent="0.2">
      <c r="A2433" s="104"/>
      <c r="B2433" s="105">
        <f t="shared" si="45"/>
        <v>409</v>
      </c>
      <c r="C2433" s="106" t="s">
        <v>2445</v>
      </c>
      <c r="D2433" s="106" t="str">
        <f>VLOOKUP(C2433,[9]Resumen!$C$1:$J$65536,8,0)</f>
        <v>1 Poste de concreto (25/600) de suspensión (2°) Tipo SU1-25</v>
      </c>
      <c r="E2433" s="108" t="s">
        <v>44</v>
      </c>
      <c r="F2433" s="109">
        <f t="shared" si="44"/>
        <v>1</v>
      </c>
      <c r="G2433" s="110">
        <f>VLOOKUP(C2433,'[10]Estructuras de Acero y Concreto'!$C$1:$L$65536,7,0)</f>
        <v>3891.3878881366968</v>
      </c>
      <c r="H2433" s="111"/>
      <c r="I2433" s="112"/>
      <c r="J2433" s="113">
        <f>VLOOKUP(C2433,'[10]Estructuras de Acero y Concreto'!$C$1:$L$65536,10,0)</f>
        <v>6006</v>
      </c>
      <c r="M2433" s="83"/>
      <c r="N2433" s="83"/>
      <c r="O2433" s="83"/>
      <c r="P2433" s="83"/>
      <c r="Q2433" s="83"/>
      <c r="R2433" s="83"/>
    </row>
    <row r="2434" spans="1:18" x14ac:dyDescent="0.2">
      <c r="A2434" s="104"/>
      <c r="B2434" s="105">
        <f t="shared" si="45"/>
        <v>410</v>
      </c>
      <c r="C2434" s="106" t="s">
        <v>2446</v>
      </c>
      <c r="D2434" s="106" t="str">
        <f>VLOOKUP(C2434,[9]Resumen!$C$1:$J$65536,8,0)</f>
        <v>1 Poste de concreto (25/700) de suspensión (25°) Tipo SU11-25</v>
      </c>
      <c r="E2434" s="108" t="s">
        <v>44</v>
      </c>
      <c r="F2434" s="109">
        <f t="shared" si="44"/>
        <v>1</v>
      </c>
      <c r="G2434" s="110">
        <f>VLOOKUP(C2434,'[10]Estructuras de Acero y Concreto'!$C$1:$L$65536,7,0)</f>
        <v>3859.8021077986095</v>
      </c>
      <c r="H2434" s="117"/>
      <c r="I2434" s="112"/>
      <c r="J2434" s="113">
        <f>VLOOKUP(C2434,'[10]Estructuras de Acero y Concreto'!$C$1:$L$65536,10,0)</f>
        <v>5975</v>
      </c>
      <c r="M2434" s="83"/>
      <c r="N2434" s="83"/>
      <c r="O2434" s="83"/>
      <c r="P2434" s="83"/>
      <c r="Q2434" s="83"/>
      <c r="R2434" s="83"/>
    </row>
    <row r="2435" spans="1:18" x14ac:dyDescent="0.2">
      <c r="A2435" s="104"/>
      <c r="B2435" s="105">
        <f t="shared" si="45"/>
        <v>411</v>
      </c>
      <c r="C2435" s="106" t="s">
        <v>2447</v>
      </c>
      <c r="D2435" s="106" t="str">
        <f>VLOOKUP(C2435,[9]Resumen!$C$1:$J$65536,8,0)</f>
        <v>1 Poste de concreto (25/700) de ángulo medio (50°) Tipo AU1-25</v>
      </c>
      <c r="E2435" s="108" t="s">
        <v>44</v>
      </c>
      <c r="F2435" s="109">
        <f t="shared" si="44"/>
        <v>1</v>
      </c>
      <c r="G2435" s="110">
        <f>VLOOKUP(C2435,'[10]Estructuras de Acero y Concreto'!$C$1:$L$65536,7,0)</f>
        <v>3859.8021077986095</v>
      </c>
      <c r="H2435" s="117"/>
      <c r="I2435" s="112"/>
      <c r="J2435" s="113">
        <f>VLOOKUP(C2435,'[10]Estructuras de Acero y Concreto'!$C$1:$L$65536,10,0)</f>
        <v>5975</v>
      </c>
      <c r="M2435" s="83"/>
      <c r="N2435" s="83"/>
      <c r="O2435" s="83"/>
      <c r="P2435" s="83"/>
      <c r="Q2435" s="83"/>
      <c r="R2435" s="83"/>
    </row>
    <row r="2436" spans="1:18" x14ac:dyDescent="0.2">
      <c r="A2436" s="104"/>
      <c r="B2436" s="105">
        <f t="shared" si="45"/>
        <v>412</v>
      </c>
      <c r="C2436" s="106" t="s">
        <v>2448</v>
      </c>
      <c r="D2436" s="106" t="str">
        <f>VLOOKUP(C2436,[9]Resumen!$C$1:$J$65536,8,0)</f>
        <v>1 Poste de concreto (25/1000) de ángulo mayor y terminal (90°) Tipo ATU1-25</v>
      </c>
      <c r="E2436" s="108" t="s">
        <v>44</v>
      </c>
      <c r="F2436" s="109">
        <f t="shared" si="44"/>
        <v>1</v>
      </c>
      <c r="G2436" s="110">
        <f>VLOOKUP(C2436,'[10]Estructuras de Acero y Concreto'!$C$1:$L$65536,7,0)</f>
        <v>4272.4550444736215</v>
      </c>
      <c r="H2436" s="117"/>
      <c r="I2436" s="112"/>
      <c r="J2436" s="113">
        <f>VLOOKUP(C2436,'[10]Estructuras de Acero y Concreto'!$C$1:$L$65536,10,0)</f>
        <v>6380</v>
      </c>
      <c r="M2436" s="83"/>
      <c r="N2436" s="83"/>
      <c r="O2436" s="83"/>
      <c r="P2436" s="83"/>
      <c r="Q2436" s="83"/>
      <c r="R2436" s="83"/>
    </row>
    <row r="2437" spans="1:18" x14ac:dyDescent="0.2">
      <c r="A2437" s="104"/>
      <c r="B2437" s="105">
        <f t="shared" si="45"/>
        <v>413</v>
      </c>
      <c r="C2437" s="106" t="s">
        <v>2449</v>
      </c>
      <c r="D2437" s="106" t="str">
        <f>VLOOKUP(C2437,[9]Resumen!$C$1:$J$65536,8,0)</f>
        <v>1 Poste de concreto (25/700) de suspensión (2°) Tipo SU1-25</v>
      </c>
      <c r="E2437" s="108" t="s">
        <v>44</v>
      </c>
      <c r="F2437" s="109">
        <f t="shared" si="44"/>
        <v>1</v>
      </c>
      <c r="G2437" s="110">
        <f>VLOOKUP(C2437,'[10]Estructuras de Acero y Concreto'!$C$1:$L$65536,7,0)</f>
        <v>3859.8021077986095</v>
      </c>
      <c r="H2437" s="117"/>
      <c r="I2437" s="112"/>
      <c r="J2437" s="113">
        <f>VLOOKUP(C2437,'[10]Estructuras de Acero y Concreto'!$C$1:$L$65536,10,0)</f>
        <v>5975</v>
      </c>
      <c r="M2437" s="83"/>
      <c r="N2437" s="83"/>
      <c r="O2437" s="83"/>
      <c r="P2437" s="83"/>
      <c r="Q2437" s="83"/>
      <c r="R2437" s="83"/>
    </row>
    <row r="2438" spans="1:18" x14ac:dyDescent="0.2">
      <c r="A2438" s="104"/>
      <c r="B2438" s="105">
        <f t="shared" si="45"/>
        <v>414</v>
      </c>
      <c r="C2438" s="106" t="s">
        <v>2450</v>
      </c>
      <c r="D2438" s="106" t="str">
        <f>VLOOKUP(C2438,[9]Resumen!$C$1:$J$65536,8,0)</f>
        <v>1 Poste de concreto (25/700) de suspensión (25°) Tipo SU11-25</v>
      </c>
      <c r="E2438" s="108" t="s">
        <v>44</v>
      </c>
      <c r="F2438" s="109">
        <f t="shared" si="44"/>
        <v>1</v>
      </c>
      <c r="G2438" s="110">
        <f>VLOOKUP(C2438,'[10]Estructuras de Acero y Concreto'!$C$1:$L$65536,7,0)</f>
        <v>3859.8021077986095</v>
      </c>
      <c r="H2438" s="117"/>
      <c r="I2438" s="112"/>
      <c r="J2438" s="113">
        <f>VLOOKUP(C2438,'[10]Estructuras de Acero y Concreto'!$C$1:$L$65536,10,0)</f>
        <v>5975</v>
      </c>
      <c r="M2438" s="83"/>
      <c r="N2438" s="83"/>
      <c r="O2438" s="83"/>
      <c r="P2438" s="83"/>
      <c r="Q2438" s="83"/>
      <c r="R2438" s="83"/>
    </row>
    <row r="2439" spans="1:18" x14ac:dyDescent="0.2">
      <c r="A2439" s="104"/>
      <c r="B2439" s="105">
        <f t="shared" si="45"/>
        <v>415</v>
      </c>
      <c r="C2439" s="106" t="s">
        <v>2451</v>
      </c>
      <c r="D2439" s="106" t="str">
        <f>VLOOKUP(C2439,[9]Resumen!$C$1:$J$65536,8,0)</f>
        <v>1 Poste de concreto (25/1000) de ángulo medio (50°) Tipo AU1-25</v>
      </c>
      <c r="E2439" s="108" t="s">
        <v>44</v>
      </c>
      <c r="F2439" s="109">
        <f t="shared" si="44"/>
        <v>1</v>
      </c>
      <c r="G2439" s="110">
        <f>VLOOKUP(C2439,'[10]Estructuras de Acero y Concreto'!$C$1:$L$65536,7,0)</f>
        <v>4272.4550444736215</v>
      </c>
      <c r="H2439" s="117"/>
      <c r="I2439" s="112"/>
      <c r="J2439" s="113">
        <f>VLOOKUP(C2439,'[10]Estructuras de Acero y Concreto'!$C$1:$L$65536,10,0)</f>
        <v>6380</v>
      </c>
      <c r="M2439" s="83"/>
      <c r="N2439" s="83"/>
      <c r="O2439" s="83"/>
      <c r="P2439" s="83"/>
      <c r="Q2439" s="83"/>
      <c r="R2439" s="83"/>
    </row>
    <row r="2440" spans="1:18" x14ac:dyDescent="0.2">
      <c r="A2440" s="104"/>
      <c r="B2440" s="105">
        <f t="shared" si="45"/>
        <v>416</v>
      </c>
      <c r="C2440" s="106" t="s">
        <v>2452</v>
      </c>
      <c r="D2440" s="106" t="str">
        <f>VLOOKUP(C2440,[9]Resumen!$C$1:$J$65536,8,0)</f>
        <v>1 Poste de concreto (25/1000) de ángulo mayor y terminal (90°) Tipo ATU1-25</v>
      </c>
      <c r="E2440" s="108" t="s">
        <v>44</v>
      </c>
      <c r="F2440" s="109">
        <f t="shared" si="44"/>
        <v>1</v>
      </c>
      <c r="G2440" s="110">
        <f>VLOOKUP(C2440,'[10]Estructuras de Acero y Concreto'!$C$1:$L$65536,7,0)</f>
        <v>4272.4550444736215</v>
      </c>
      <c r="H2440" s="117"/>
      <c r="I2440" s="112"/>
      <c r="J2440" s="113">
        <f>VLOOKUP(C2440,'[10]Estructuras de Acero y Concreto'!$C$1:$L$65536,10,0)</f>
        <v>6380</v>
      </c>
      <c r="M2440" s="83"/>
      <c r="N2440" s="83"/>
      <c r="O2440" s="83"/>
      <c r="P2440" s="83"/>
      <c r="Q2440" s="83"/>
      <c r="R2440" s="83"/>
    </row>
    <row r="2441" spans="1:18" x14ac:dyDescent="0.2">
      <c r="A2441" s="104"/>
      <c r="B2441" s="105">
        <f t="shared" si="45"/>
        <v>417</v>
      </c>
      <c r="C2441" s="106" t="s">
        <v>2453</v>
      </c>
      <c r="D2441" s="106" t="str">
        <f>VLOOKUP(C2441,[9]Resumen!$C$1:$J$65536,8,0)</f>
        <v>1 Poste de concreto (25/700) de suspensión (2°) Tipo SU1-25</v>
      </c>
      <c r="E2441" s="108" t="s">
        <v>44</v>
      </c>
      <c r="F2441" s="109">
        <f t="shared" si="44"/>
        <v>1</v>
      </c>
      <c r="G2441" s="110">
        <f>VLOOKUP(C2441,'[10]Estructuras de Acero y Concreto'!$C$1:$L$65536,7,0)</f>
        <v>3859.8021077986095</v>
      </c>
      <c r="H2441" s="117"/>
      <c r="I2441" s="112"/>
      <c r="J2441" s="113">
        <f>VLOOKUP(C2441,'[10]Estructuras de Acero y Concreto'!$C$1:$L$65536,10,0)</f>
        <v>5975</v>
      </c>
      <c r="M2441" s="83"/>
      <c r="N2441" s="83"/>
      <c r="O2441" s="83"/>
      <c r="P2441" s="83"/>
      <c r="Q2441" s="83"/>
      <c r="R2441" s="83"/>
    </row>
    <row r="2442" spans="1:18" x14ac:dyDescent="0.2">
      <c r="A2442" s="104"/>
      <c r="B2442" s="105">
        <f t="shared" si="45"/>
        <v>418</v>
      </c>
      <c r="C2442" s="106" t="s">
        <v>2454</v>
      </c>
      <c r="D2442" s="106" t="str">
        <f>VLOOKUP(C2442,[9]Resumen!$C$1:$J$65536,8,0)</f>
        <v>1 Poste de concreto (25/900) de suspensión (25°) Tipo SU11-25</v>
      </c>
      <c r="E2442" s="108" t="s">
        <v>44</v>
      </c>
      <c r="F2442" s="109">
        <f t="shared" si="44"/>
        <v>1</v>
      </c>
      <c r="G2442" s="110">
        <f>VLOOKUP(C2442,'[10]Estructuras de Acero y Concreto'!$C$1:$L$65536,7,0)</f>
        <v>4151.2064038209628</v>
      </c>
      <c r="H2442" s="117"/>
      <c r="I2442" s="112"/>
      <c r="J2442" s="113">
        <f>VLOOKUP(C2442,'[10]Estructuras de Acero y Concreto'!$C$1:$L$65536,10,0)</f>
        <v>6261</v>
      </c>
      <c r="M2442" s="83"/>
      <c r="N2442" s="83"/>
      <c r="O2442" s="83"/>
      <c r="P2442" s="83"/>
      <c r="Q2442" s="83"/>
      <c r="R2442" s="83"/>
    </row>
    <row r="2443" spans="1:18" s="91" customFormat="1" x14ac:dyDescent="0.2">
      <c r="A2443" s="104"/>
      <c r="B2443" s="105">
        <f t="shared" si="45"/>
        <v>419</v>
      </c>
      <c r="C2443" s="106" t="s">
        <v>2455</v>
      </c>
      <c r="D2443" s="106" t="str">
        <f>VLOOKUP(C2443,[9]Resumen!$C$1:$J$65536,8,0)</f>
        <v>1 Poste de concreto (25/1000) de ángulo medio (50°) Tipo AU1-25</v>
      </c>
      <c r="E2443" s="108" t="s">
        <v>44</v>
      </c>
      <c r="F2443" s="109">
        <f t="shared" si="44"/>
        <v>1</v>
      </c>
      <c r="G2443" s="110">
        <f>VLOOKUP(C2443,'[10]Estructuras de Acero y Concreto'!$C$1:$L$65536,7,0)</f>
        <v>4272.4550444736215</v>
      </c>
      <c r="H2443" s="117"/>
      <c r="I2443" s="112"/>
      <c r="J2443" s="113">
        <f>VLOOKUP(C2443,'[10]Estructuras de Acero y Concreto'!$C$1:$L$65536,10,0)</f>
        <v>6380</v>
      </c>
      <c r="K2443" s="118"/>
      <c r="L2443" s="118"/>
      <c r="M2443" s="118"/>
      <c r="N2443" s="118"/>
      <c r="O2443" s="118"/>
      <c r="P2443" s="118"/>
      <c r="Q2443" s="118"/>
      <c r="R2443" s="118"/>
    </row>
    <row r="2444" spans="1:18" s="91" customFormat="1" x14ac:dyDescent="0.2">
      <c r="A2444" s="104"/>
      <c r="B2444" s="105">
        <f t="shared" si="45"/>
        <v>420</v>
      </c>
      <c r="C2444" s="106" t="s">
        <v>2456</v>
      </c>
      <c r="D2444" s="106" t="str">
        <f>VLOOKUP(C2444,[9]Resumen!$C$1:$J$65536,8,0)</f>
        <v>1 Poste de concreto (25/1100) de ángulo mayor y terminal (90°) Tipo ATU1-25</v>
      </c>
      <c r="E2444" s="108" t="s">
        <v>44</v>
      </c>
      <c r="F2444" s="109">
        <f t="shared" si="44"/>
        <v>1</v>
      </c>
      <c r="G2444" s="110">
        <f>VLOOKUP(C2444,'[10]Estructuras de Acero y Concreto'!$C$1:$L$65536,7,0)</f>
        <v>4496.5394169643369</v>
      </c>
      <c r="H2444" s="117"/>
      <c r="I2444" s="112"/>
      <c r="J2444" s="113">
        <f>VLOOKUP(C2444,'[10]Estructuras de Acero y Concreto'!$C$1:$L$65536,10,0)</f>
        <v>6599.9285714285716</v>
      </c>
      <c r="K2444" s="118"/>
      <c r="L2444" s="118"/>
      <c r="M2444" s="118"/>
      <c r="N2444" s="118"/>
      <c r="O2444" s="118"/>
      <c r="P2444" s="118"/>
      <c r="Q2444" s="118"/>
      <c r="R2444" s="118"/>
    </row>
    <row r="2445" spans="1:18" s="91" customFormat="1" x14ac:dyDescent="0.2">
      <c r="A2445" s="104"/>
      <c r="B2445" s="105">
        <f t="shared" si="45"/>
        <v>421</v>
      </c>
      <c r="C2445" s="106" t="s">
        <v>2457</v>
      </c>
      <c r="D2445" s="106" t="str">
        <f>VLOOKUP(C2445,[9]Resumen!$C$1:$J$65536,8,0)</f>
        <v>1 Poste de concreto (21/400) de suspensión (2°) Tipo SU1-21</v>
      </c>
      <c r="E2445" s="108" t="s">
        <v>44</v>
      </c>
      <c r="F2445" s="109">
        <f t="shared" si="44"/>
        <v>1</v>
      </c>
      <c r="G2445" s="110">
        <f>VLOOKUP(C2445,'[10]Estructuras de Acero y Concreto'!$C$1:$L$65536,7,0)</f>
        <v>2557.6528409574639</v>
      </c>
      <c r="H2445" s="117"/>
      <c r="I2445" s="112"/>
      <c r="J2445" s="113">
        <f>VLOOKUP(C2445,'[10]Estructuras de Acero y Concreto'!$C$1:$L$65536,10,0)</f>
        <v>4697</v>
      </c>
      <c r="K2445" s="118"/>
      <c r="L2445" s="118"/>
      <c r="M2445" s="118"/>
      <c r="N2445" s="118"/>
      <c r="O2445" s="118"/>
      <c r="P2445" s="118"/>
      <c r="Q2445" s="118"/>
      <c r="R2445" s="118"/>
    </row>
    <row r="2446" spans="1:18" s="91" customFormat="1" x14ac:dyDescent="0.2">
      <c r="A2446" s="104"/>
      <c r="B2446" s="105">
        <f t="shared" si="45"/>
        <v>422</v>
      </c>
      <c r="C2446" s="106" t="s">
        <v>2458</v>
      </c>
      <c r="D2446" s="106" t="str">
        <f>VLOOKUP(C2446,[9]Resumen!$C$1:$J$65536,8,0)</f>
        <v>1 Poste de concreto (21/600) de suspensión (25°) Tipo SU11-21</v>
      </c>
      <c r="E2446" s="108" t="s">
        <v>44</v>
      </c>
      <c r="F2446" s="109">
        <f t="shared" si="44"/>
        <v>1</v>
      </c>
      <c r="G2446" s="110">
        <f>VLOOKUP(C2446,'[10]Estructuras de Acero y Concreto'!$C$1:$L$65536,7,0)</f>
        <v>2636.1078437327128</v>
      </c>
      <c r="H2446" s="117"/>
      <c r="I2446" s="112"/>
      <c r="J2446" s="113">
        <f>VLOOKUP(C2446,'[10]Estructuras de Acero y Concreto'!$C$1:$L$65536,10,0)</f>
        <v>4774</v>
      </c>
      <c r="K2446" s="118"/>
      <c r="L2446" s="118"/>
      <c r="M2446" s="118"/>
      <c r="N2446" s="118"/>
      <c r="O2446" s="118"/>
      <c r="P2446" s="118"/>
      <c r="Q2446" s="118"/>
      <c r="R2446" s="118"/>
    </row>
    <row r="2447" spans="1:18" s="91" customFormat="1" x14ac:dyDescent="0.2">
      <c r="A2447" s="104"/>
      <c r="B2447" s="105">
        <f t="shared" si="45"/>
        <v>423</v>
      </c>
      <c r="C2447" s="106" t="s">
        <v>2459</v>
      </c>
      <c r="D2447" s="106" t="str">
        <f>VLOOKUP(C2447,[9]Resumen!$C$1:$J$65536,8,0)</f>
        <v>1 Poste de concreto (21/700) de ángulo medio (50°) Tipo AU1-21</v>
      </c>
      <c r="E2447" s="108" t="s">
        <v>44</v>
      </c>
      <c r="F2447" s="109">
        <f t="shared" si="44"/>
        <v>1</v>
      </c>
      <c r="G2447" s="110">
        <f>VLOOKUP(C2447,'[10]Estructuras de Acero y Concreto'!$C$1:$L$65536,7,0)</f>
        <v>2910.7003534460841</v>
      </c>
      <c r="H2447" s="117"/>
      <c r="I2447" s="112"/>
      <c r="J2447" s="113">
        <f>VLOOKUP(C2447,'[10]Estructuras de Acero y Concreto'!$C$1:$L$65536,10,0)</f>
        <v>5043.5</v>
      </c>
      <c r="K2447" s="118"/>
      <c r="L2447" s="118"/>
      <c r="M2447" s="118"/>
      <c r="N2447" s="118"/>
      <c r="O2447" s="118"/>
      <c r="P2447" s="118"/>
      <c r="Q2447" s="118"/>
      <c r="R2447" s="118"/>
    </row>
    <row r="2448" spans="1:18" s="91" customFormat="1" x14ac:dyDescent="0.2">
      <c r="A2448" s="104"/>
      <c r="B2448" s="105">
        <f t="shared" si="45"/>
        <v>424</v>
      </c>
      <c r="C2448" s="106" t="s">
        <v>2460</v>
      </c>
      <c r="D2448" s="106" t="str">
        <f>VLOOKUP(C2448,[9]Resumen!$C$1:$J$65536,8,0)</f>
        <v>1 Poste de concreto (21/1100) de ángulo mayor y terminal (90°) Tipo ATU1-21</v>
      </c>
      <c r="E2448" s="108" t="s">
        <v>44</v>
      </c>
      <c r="F2448" s="109">
        <f t="shared" si="44"/>
        <v>1</v>
      </c>
      <c r="G2448" s="110">
        <f>VLOOKUP(C2448,'[10]Estructuras de Acero y Concreto'!$C$1:$L$65536,7,0)</f>
        <v>2932.5969166819955</v>
      </c>
      <c r="H2448" s="117"/>
      <c r="I2448" s="112"/>
      <c r="J2448" s="113">
        <f>VLOOKUP(C2448,'[10]Estructuras de Acero y Concreto'!$C$1:$L$65536,10,0)</f>
        <v>5064.9904761904754</v>
      </c>
      <c r="K2448" s="118"/>
      <c r="L2448" s="118"/>
      <c r="M2448" s="118"/>
      <c r="N2448" s="118"/>
      <c r="O2448" s="118"/>
      <c r="P2448" s="118"/>
      <c r="Q2448" s="118"/>
      <c r="R2448" s="118"/>
    </row>
    <row r="2449" spans="1:18" s="91" customFormat="1" x14ac:dyDescent="0.2">
      <c r="A2449" s="104"/>
      <c r="B2449" s="105">
        <f t="shared" si="45"/>
        <v>425</v>
      </c>
      <c r="C2449" s="106" t="s">
        <v>2461</v>
      </c>
      <c r="D2449" s="106" t="str">
        <f>VLOOKUP(C2449,[9]Resumen!$C$1:$J$65536,8,0)</f>
        <v>1 Poste de concreto (21/400) de suspensión (2°) Tipo SU1-21</v>
      </c>
      <c r="E2449" s="108" t="s">
        <v>44</v>
      </c>
      <c r="F2449" s="109">
        <f t="shared" si="44"/>
        <v>1</v>
      </c>
      <c r="G2449" s="110">
        <f>VLOOKUP(C2449,'[10]Estructuras de Acero y Concreto'!$C$1:$L$65536,7,0)</f>
        <v>2557.6528409574639</v>
      </c>
      <c r="H2449" s="117"/>
      <c r="I2449" s="112"/>
      <c r="J2449" s="113">
        <f>VLOOKUP(C2449,'[10]Estructuras de Acero y Concreto'!$C$1:$L$65536,10,0)</f>
        <v>4697</v>
      </c>
      <c r="K2449" s="118"/>
      <c r="L2449" s="118"/>
      <c r="M2449" s="118"/>
      <c r="N2449" s="118"/>
      <c r="O2449" s="118"/>
      <c r="P2449" s="118"/>
      <c r="Q2449" s="118"/>
      <c r="R2449" s="118"/>
    </row>
    <row r="2450" spans="1:18" s="91" customFormat="1" x14ac:dyDescent="0.2">
      <c r="A2450" s="104"/>
      <c r="B2450" s="105">
        <f t="shared" si="45"/>
        <v>426</v>
      </c>
      <c r="C2450" s="106" t="s">
        <v>2462</v>
      </c>
      <c r="D2450" s="106" t="str">
        <f>VLOOKUP(C2450,[9]Resumen!$C$1:$J$65536,8,0)</f>
        <v>1 Poste de concreto (21/1000) de suspensión (25°) Tipo SU11-21</v>
      </c>
      <c r="E2450" s="108" t="s">
        <v>44</v>
      </c>
      <c r="F2450" s="109">
        <f t="shared" si="44"/>
        <v>1</v>
      </c>
      <c r="G2450" s="110">
        <f>VLOOKUP(C2450,'[10]Estructuras de Acero y Concreto'!$C$1:$L$65536,7,0)</f>
        <v>2876.528517667105</v>
      </c>
      <c r="H2450" s="117"/>
      <c r="I2450" s="112"/>
      <c r="J2450" s="113">
        <f>VLOOKUP(C2450,'[10]Estructuras de Acero y Concreto'!$C$1:$L$65536,10,0)</f>
        <v>5009.9619047619035</v>
      </c>
      <c r="K2450" s="118"/>
      <c r="L2450" s="118"/>
      <c r="M2450" s="118"/>
      <c r="N2450" s="118"/>
      <c r="O2450" s="118"/>
      <c r="P2450" s="118"/>
      <c r="Q2450" s="118"/>
      <c r="R2450" s="118"/>
    </row>
    <row r="2451" spans="1:18" s="91" customFormat="1" x14ac:dyDescent="0.2">
      <c r="A2451" s="104"/>
      <c r="B2451" s="105">
        <f t="shared" si="45"/>
        <v>427</v>
      </c>
      <c r="C2451" s="106" t="s">
        <v>2463</v>
      </c>
      <c r="D2451" s="106" t="str">
        <f>VLOOKUP(C2451,[9]Resumen!$C$1:$J$65536,8,0)</f>
        <v>1 Poste de concreto (21/700) de ángulo medio (50°) Tipo AU1-21</v>
      </c>
      <c r="E2451" s="108" t="s">
        <v>44</v>
      </c>
      <c r="F2451" s="109">
        <f t="shared" si="44"/>
        <v>1</v>
      </c>
      <c r="G2451" s="110">
        <f>VLOOKUP(C2451,'[10]Estructuras de Acero y Concreto'!$C$1:$L$65536,7,0)</f>
        <v>2910.7003534460841</v>
      </c>
      <c r="H2451" s="117"/>
      <c r="I2451" s="112"/>
      <c r="J2451" s="113">
        <f>VLOOKUP(C2451,'[10]Estructuras de Acero y Concreto'!$C$1:$L$65536,10,0)</f>
        <v>5043.5</v>
      </c>
      <c r="K2451" s="118"/>
      <c r="L2451" s="118"/>
      <c r="M2451" s="118"/>
      <c r="N2451" s="118"/>
      <c r="O2451" s="118"/>
      <c r="P2451" s="118"/>
      <c r="Q2451" s="118"/>
      <c r="R2451" s="118"/>
    </row>
    <row r="2452" spans="1:18" s="91" customFormat="1" x14ac:dyDescent="0.2">
      <c r="A2452" s="104"/>
      <c r="B2452" s="105">
        <f t="shared" si="45"/>
        <v>428</v>
      </c>
      <c r="C2452" s="106" t="s">
        <v>2464</v>
      </c>
      <c r="D2452" s="106" t="str">
        <f>VLOOKUP(C2452,[9]Resumen!$C$1:$J$65536,8,0)</f>
        <v>1 Poste de concreto (21/1300) de ángulo mayor y terminal (90°) Tipo ATU1-21</v>
      </c>
      <c r="E2452" s="108" t="s">
        <v>44</v>
      </c>
      <c r="F2452" s="109">
        <f t="shared" si="44"/>
        <v>1</v>
      </c>
      <c r="G2452" s="110">
        <f>VLOOKUP(C2452,'[10]Estructuras de Acero y Concreto'!$C$1:$L$65536,7,0)</f>
        <v>3044.7337147117769</v>
      </c>
      <c r="H2452" s="117"/>
      <c r="I2452" s="112"/>
      <c r="J2452" s="113">
        <f>VLOOKUP(C2452,'[10]Estructuras de Acero y Concreto'!$C$1:$L$65536,10,0)</f>
        <v>5175.0476190476184</v>
      </c>
      <c r="K2452" s="118"/>
      <c r="L2452" s="118"/>
      <c r="M2452" s="118"/>
      <c r="N2452" s="118"/>
      <c r="O2452" s="118"/>
      <c r="P2452" s="118"/>
      <c r="Q2452" s="118"/>
      <c r="R2452" s="118"/>
    </row>
    <row r="2453" spans="1:18" s="91" customFormat="1" x14ac:dyDescent="0.2">
      <c r="A2453" s="104"/>
      <c r="B2453" s="105">
        <f t="shared" si="45"/>
        <v>429</v>
      </c>
      <c r="C2453" s="106" t="s">
        <v>2465</v>
      </c>
      <c r="D2453" s="106" t="str">
        <f>VLOOKUP(C2453,[9]Resumen!$C$1:$J$65536,8,0)</f>
        <v>1 Poste de concreto (21/600) de suspensión (2°) Tipo SU1-21</v>
      </c>
      <c r="E2453" s="108" t="s">
        <v>44</v>
      </c>
      <c r="F2453" s="109">
        <f t="shared" si="44"/>
        <v>1</v>
      </c>
      <c r="G2453" s="110">
        <f>VLOOKUP(C2453,'[10]Estructuras de Acero y Concreto'!$C$1:$L$65536,7,0)</f>
        <v>2636.1078437327128</v>
      </c>
      <c r="H2453" s="117"/>
      <c r="I2453" s="112"/>
      <c r="J2453" s="113">
        <f>VLOOKUP(C2453,'[10]Estructuras de Acero y Concreto'!$C$1:$L$65536,10,0)</f>
        <v>4774</v>
      </c>
      <c r="K2453" s="118"/>
      <c r="L2453" s="118"/>
      <c r="M2453" s="118"/>
      <c r="N2453" s="118"/>
      <c r="O2453" s="118"/>
      <c r="P2453" s="118"/>
      <c r="Q2453" s="118"/>
      <c r="R2453" s="118"/>
    </row>
    <row r="2454" spans="1:18" s="91" customFormat="1" x14ac:dyDescent="0.2">
      <c r="A2454" s="104"/>
      <c r="B2454" s="105">
        <f t="shared" si="45"/>
        <v>430</v>
      </c>
      <c r="C2454" s="106" t="s">
        <v>2466</v>
      </c>
      <c r="D2454" s="106" t="str">
        <f>VLOOKUP(C2454,[9]Resumen!$C$1:$J$65536,8,0)</f>
        <v>1 Poste de concreto (21/600) de suspensión (25°) Tipo SU11-21</v>
      </c>
      <c r="E2454" s="108" t="s">
        <v>44</v>
      </c>
      <c r="F2454" s="109">
        <f t="shared" si="44"/>
        <v>1</v>
      </c>
      <c r="G2454" s="110">
        <f>VLOOKUP(C2454,'[10]Estructuras de Acero y Concreto'!$C$1:$L$65536,7,0)</f>
        <v>2636.1078437327128</v>
      </c>
      <c r="H2454" s="117"/>
      <c r="I2454" s="112"/>
      <c r="J2454" s="113">
        <f>VLOOKUP(C2454,'[10]Estructuras de Acero y Concreto'!$C$1:$L$65536,10,0)</f>
        <v>4774</v>
      </c>
      <c r="K2454" s="118"/>
      <c r="L2454" s="118"/>
      <c r="M2454" s="118"/>
      <c r="N2454" s="118"/>
      <c r="O2454" s="118"/>
      <c r="P2454" s="118"/>
      <c r="Q2454" s="118"/>
      <c r="R2454" s="118"/>
    </row>
    <row r="2455" spans="1:18" s="91" customFormat="1" x14ac:dyDescent="0.2">
      <c r="A2455" s="104"/>
      <c r="B2455" s="105">
        <f t="shared" si="45"/>
        <v>431</v>
      </c>
      <c r="C2455" s="106" t="s">
        <v>2467</v>
      </c>
      <c r="D2455" s="106" t="str">
        <f>VLOOKUP(C2455,[9]Resumen!$C$1:$J$65536,8,0)</f>
        <v>1 Poste de concreto (21/800) de ángulo medio (50°) Tipo AU1-21</v>
      </c>
      <c r="E2455" s="108" t="s">
        <v>44</v>
      </c>
      <c r="F2455" s="109">
        <f t="shared" si="44"/>
        <v>1</v>
      </c>
      <c r="G2455" s="110">
        <f>VLOOKUP(C2455,'[10]Estructuras de Acero y Concreto'!$C$1:$L$65536,7,0)</f>
        <v>2782.8288878838284</v>
      </c>
      <c r="H2455" s="117"/>
      <c r="I2455" s="112"/>
      <c r="J2455" s="113">
        <f>VLOOKUP(C2455,'[10]Estructuras de Acero y Concreto'!$C$1:$L$65536,10,0)</f>
        <v>4918</v>
      </c>
      <c r="K2455" s="118"/>
      <c r="L2455" s="118"/>
      <c r="M2455" s="118"/>
      <c r="N2455" s="118"/>
      <c r="O2455" s="118"/>
      <c r="P2455" s="118"/>
      <c r="Q2455" s="118"/>
      <c r="R2455" s="118"/>
    </row>
    <row r="2456" spans="1:18" s="91" customFormat="1" x14ac:dyDescent="0.2">
      <c r="A2456" s="104"/>
      <c r="B2456" s="105">
        <f t="shared" si="45"/>
        <v>432</v>
      </c>
      <c r="C2456" s="106" t="s">
        <v>2468</v>
      </c>
      <c r="D2456" s="106" t="str">
        <f>VLOOKUP(C2456,[9]Resumen!$C$1:$J$65536,8,0)</f>
        <v>1 Poste de concreto (21/900) de ángulo mayor y terminal (90°) Tipo ATU1-21</v>
      </c>
      <c r="E2456" s="108" t="s">
        <v>44</v>
      </c>
      <c r="F2456" s="109">
        <f t="shared" si="44"/>
        <v>1</v>
      </c>
      <c r="G2456" s="110">
        <f>VLOOKUP(C2456,'[10]Estructuras de Acero y Concreto'!$C$1:$L$65536,7,0)</f>
        <v>2820.4601186522154</v>
      </c>
      <c r="H2456" s="117"/>
      <c r="I2456" s="112"/>
      <c r="J2456" s="113">
        <f>VLOOKUP(C2456,'[10]Estructuras de Acero y Concreto'!$C$1:$L$65536,10,0)</f>
        <v>4954.9333333333325</v>
      </c>
      <c r="K2456" s="118"/>
      <c r="L2456" s="118"/>
      <c r="M2456" s="118"/>
      <c r="N2456" s="118"/>
      <c r="O2456" s="118"/>
      <c r="P2456" s="118"/>
      <c r="Q2456" s="118"/>
      <c r="R2456" s="118"/>
    </row>
    <row r="2457" spans="1:18" s="91" customFormat="1" x14ac:dyDescent="0.2">
      <c r="A2457" s="104"/>
      <c r="B2457" s="105">
        <f t="shared" si="45"/>
        <v>433</v>
      </c>
      <c r="C2457" s="106" t="s">
        <v>2469</v>
      </c>
      <c r="D2457" s="106" t="str">
        <f>VLOOKUP(C2457,[9]Resumen!$C$1:$J$65536,8,0)</f>
        <v>1 Poste de concreto (21/600) de suspensión (2°) Tipo SU1-21</v>
      </c>
      <c r="E2457" s="108" t="s">
        <v>44</v>
      </c>
      <c r="F2457" s="109">
        <f t="shared" si="44"/>
        <v>1</v>
      </c>
      <c r="G2457" s="110">
        <f>VLOOKUP(C2457,'[10]Estructuras de Acero y Concreto'!$C$1:$L$65536,7,0)</f>
        <v>2636.1078437327128</v>
      </c>
      <c r="H2457" s="117"/>
      <c r="I2457" s="112"/>
      <c r="J2457" s="113">
        <f>VLOOKUP(C2457,'[10]Estructuras de Acero y Concreto'!$C$1:$L$65536,10,0)</f>
        <v>4774</v>
      </c>
      <c r="K2457" s="118"/>
      <c r="L2457" s="118"/>
      <c r="M2457" s="118"/>
      <c r="N2457" s="118"/>
      <c r="O2457" s="118"/>
      <c r="P2457" s="118"/>
      <c r="Q2457" s="118"/>
      <c r="R2457" s="118"/>
    </row>
    <row r="2458" spans="1:18" s="91" customFormat="1" x14ac:dyDescent="0.2">
      <c r="A2458" s="104"/>
      <c r="B2458" s="105">
        <f t="shared" si="45"/>
        <v>434</v>
      </c>
      <c r="C2458" s="106" t="s">
        <v>2470</v>
      </c>
      <c r="D2458" s="106" t="str">
        <f>VLOOKUP(C2458,[9]Resumen!$C$1:$J$65536,8,0)</f>
        <v>1 Poste de concreto (21/800) de suspensión (25°) Tipo SU11-21</v>
      </c>
      <c r="E2458" s="108" t="s">
        <v>44</v>
      </c>
      <c r="F2458" s="109">
        <f t="shared" si="44"/>
        <v>1</v>
      </c>
      <c r="G2458" s="110">
        <f>VLOOKUP(C2458,'[10]Estructuras de Acero y Concreto'!$C$1:$L$65536,7,0)</f>
        <v>2782.8288878838284</v>
      </c>
      <c r="H2458" s="117"/>
      <c r="I2458" s="112"/>
      <c r="J2458" s="113">
        <f>VLOOKUP(C2458,'[10]Estructuras de Acero y Concreto'!$C$1:$L$65536,10,0)</f>
        <v>4918</v>
      </c>
      <c r="K2458" s="118"/>
      <c r="L2458" s="118"/>
      <c r="M2458" s="118"/>
      <c r="N2458" s="118"/>
      <c r="O2458" s="118"/>
      <c r="P2458" s="118"/>
      <c r="Q2458" s="118"/>
      <c r="R2458" s="118"/>
    </row>
    <row r="2459" spans="1:18" s="91" customFormat="1" x14ac:dyDescent="0.2">
      <c r="A2459" s="104"/>
      <c r="B2459" s="105">
        <f t="shared" si="45"/>
        <v>435</v>
      </c>
      <c r="C2459" s="106" t="s">
        <v>2471</v>
      </c>
      <c r="D2459" s="106" t="str">
        <f>VLOOKUP(C2459,[9]Resumen!$C$1:$J$65536,8,0)</f>
        <v>1 Poste de concreto (21/1100) de ángulo medio (50°) Tipo AU1-21</v>
      </c>
      <c r="E2459" s="108" t="s">
        <v>44</v>
      </c>
      <c r="F2459" s="109">
        <f t="shared" si="44"/>
        <v>1</v>
      </c>
      <c r="G2459" s="110">
        <f>VLOOKUP(C2459,'[10]Estructuras de Acero y Concreto'!$C$1:$L$65536,7,0)</f>
        <v>2932.5969166819955</v>
      </c>
      <c r="H2459" s="117"/>
      <c r="I2459" s="112"/>
      <c r="J2459" s="113">
        <f>VLOOKUP(C2459,'[10]Estructuras de Acero y Concreto'!$C$1:$L$65536,10,0)</f>
        <v>5064.9904761904754</v>
      </c>
      <c r="K2459" s="118"/>
      <c r="L2459" s="118"/>
      <c r="M2459" s="118"/>
      <c r="N2459" s="118"/>
      <c r="O2459" s="118"/>
      <c r="P2459" s="118"/>
      <c r="Q2459" s="118"/>
      <c r="R2459" s="118"/>
    </row>
    <row r="2460" spans="1:18" s="91" customFormat="1" x14ac:dyDescent="0.2">
      <c r="A2460" s="104"/>
      <c r="B2460" s="105">
        <f t="shared" si="45"/>
        <v>436</v>
      </c>
      <c r="C2460" s="106" t="s">
        <v>2472</v>
      </c>
      <c r="D2460" s="106" t="str">
        <f>VLOOKUP(C2460,[9]Resumen!$C$1:$J$65536,8,0)</f>
        <v>1 Poste de concreto (21/1400) de ángulo mayor y terminal (90°) Tipo ATU1-21</v>
      </c>
      <c r="E2460" s="108" t="s">
        <v>44</v>
      </c>
      <c r="F2460" s="109">
        <f t="shared" si="44"/>
        <v>1</v>
      </c>
      <c r="G2460" s="110">
        <f>VLOOKUP(C2460,'[10]Estructuras de Acero y Concreto'!$C$1:$L$65536,7,0)</f>
        <v>3134.0098943844951</v>
      </c>
      <c r="H2460" s="117"/>
      <c r="I2460" s="112"/>
      <c r="J2460" s="113">
        <f>VLOOKUP(C2460,'[10]Estructuras de Acero y Concreto'!$C$1:$L$65536,10,0)</f>
        <v>5262.6681096681095</v>
      </c>
      <c r="K2460" s="118"/>
      <c r="L2460" s="118"/>
      <c r="M2460" s="118"/>
      <c r="N2460" s="118"/>
      <c r="O2460" s="118"/>
      <c r="P2460" s="118"/>
      <c r="Q2460" s="118"/>
      <c r="R2460" s="118"/>
    </row>
    <row r="2461" spans="1:18" s="91" customFormat="1" x14ac:dyDescent="0.2">
      <c r="A2461" s="104"/>
      <c r="B2461" s="105">
        <f t="shared" si="45"/>
        <v>437</v>
      </c>
      <c r="C2461" s="106" t="s">
        <v>2473</v>
      </c>
      <c r="D2461" s="106" t="str">
        <f>VLOOKUP(C2461,[9]Resumen!$C$1:$J$65536,8,0)</f>
        <v>1 Poste de concreto (21/500) de suspensión (2°) Tipo SU1-21</v>
      </c>
      <c r="E2461" s="108" t="s">
        <v>44</v>
      </c>
      <c r="F2461" s="109">
        <f t="shared" si="44"/>
        <v>1</v>
      </c>
      <c r="G2461" s="110">
        <f>VLOOKUP(C2461,'[10]Estructuras de Acero y Concreto'!$C$1:$L$65536,7,0)</f>
        <v>2675.335345120337</v>
      </c>
      <c r="H2461" s="117"/>
      <c r="I2461" s="112"/>
      <c r="J2461" s="113">
        <f>VLOOKUP(C2461,'[10]Estructuras de Acero y Concreto'!$C$1:$L$65536,10,0)</f>
        <v>4812.5</v>
      </c>
      <c r="K2461" s="118"/>
      <c r="L2461" s="118"/>
      <c r="M2461" s="118"/>
      <c r="N2461" s="118"/>
      <c r="O2461" s="118"/>
      <c r="P2461" s="118"/>
      <c r="Q2461" s="118"/>
      <c r="R2461" s="118"/>
    </row>
    <row r="2462" spans="1:18" s="91" customFormat="1" x14ac:dyDescent="0.2">
      <c r="A2462" s="104"/>
      <c r="B2462" s="105">
        <f t="shared" si="45"/>
        <v>438</v>
      </c>
      <c r="C2462" s="106" t="s">
        <v>2474</v>
      </c>
      <c r="D2462" s="106" t="str">
        <f>VLOOKUP(C2462,[9]Resumen!$C$1:$J$65536,8,0)</f>
        <v>1 Poste de concreto (21/700) de suspensión (25°) Tipo SU11-21</v>
      </c>
      <c r="E2462" s="108" t="s">
        <v>44</v>
      </c>
      <c r="F2462" s="109">
        <f t="shared" si="44"/>
        <v>1</v>
      </c>
      <c r="G2462" s="110">
        <f>VLOOKUP(C2462,'[10]Estructuras de Acero y Concreto'!$C$1:$L$65536,7,0)</f>
        <v>2910.7003534460841</v>
      </c>
      <c r="H2462" s="117"/>
      <c r="I2462" s="112"/>
      <c r="J2462" s="113">
        <f>VLOOKUP(C2462,'[10]Estructuras de Acero y Concreto'!$C$1:$L$65536,10,0)</f>
        <v>5043.5</v>
      </c>
      <c r="K2462" s="118"/>
      <c r="L2462" s="118"/>
      <c r="M2462" s="118"/>
      <c r="N2462" s="118"/>
      <c r="O2462" s="118"/>
      <c r="P2462" s="118"/>
      <c r="Q2462" s="118"/>
      <c r="R2462" s="118"/>
    </row>
    <row r="2463" spans="1:18" s="91" customFormat="1" x14ac:dyDescent="0.2">
      <c r="A2463" s="104"/>
      <c r="B2463" s="105">
        <f t="shared" si="45"/>
        <v>439</v>
      </c>
      <c r="C2463" s="106" t="s">
        <v>2475</v>
      </c>
      <c r="D2463" s="106" t="str">
        <f>VLOOKUP(C2463,[9]Resumen!$C$1:$J$65536,8,0)</f>
        <v>2 Poste de concreto (21/900) de ángulo medio (50°) Tipo AU1-21</v>
      </c>
      <c r="E2463" s="108" t="s">
        <v>44</v>
      </c>
      <c r="F2463" s="109">
        <f t="shared" si="44"/>
        <v>1</v>
      </c>
      <c r="G2463" s="110">
        <f>VLOOKUP(C2463,'[10]Estructuras de Acero y Concreto'!$C$1:$L$65536,7,0)</f>
        <v>2820.4601186522154</v>
      </c>
      <c r="H2463" s="117"/>
      <c r="I2463" s="112"/>
      <c r="J2463" s="113">
        <f>VLOOKUP(C2463,'[10]Estructuras de Acero y Concreto'!$C$1:$L$65536,10,0)</f>
        <v>9909.866666666665</v>
      </c>
      <c r="K2463" s="118"/>
      <c r="L2463" s="118"/>
      <c r="M2463" s="118"/>
      <c r="N2463" s="118"/>
      <c r="O2463" s="118"/>
      <c r="P2463" s="118"/>
      <c r="Q2463" s="118"/>
      <c r="R2463" s="118"/>
    </row>
    <row r="2464" spans="1:18" s="91" customFormat="1" x14ac:dyDescent="0.2">
      <c r="A2464" s="104"/>
      <c r="B2464" s="105">
        <f t="shared" si="45"/>
        <v>440</v>
      </c>
      <c r="C2464" s="106" t="s">
        <v>2476</v>
      </c>
      <c r="D2464" s="106" t="str">
        <f>VLOOKUP(C2464,[9]Resumen!$C$1:$J$65536,8,0)</f>
        <v>2 Poste de concreto (21/1100) de ángulo mayor y terminal (90°) Tipo ATU1-21</v>
      </c>
      <c r="E2464" s="108" t="s">
        <v>44</v>
      </c>
      <c r="F2464" s="109">
        <f t="shared" si="44"/>
        <v>1</v>
      </c>
      <c r="G2464" s="110">
        <f>VLOOKUP(C2464,'[10]Estructuras de Acero y Concreto'!$C$1:$L$65536,7,0)</f>
        <v>2932.5969166819955</v>
      </c>
      <c r="H2464" s="117"/>
      <c r="I2464" s="112"/>
      <c r="J2464" s="113">
        <f>VLOOKUP(C2464,'[10]Estructuras de Acero y Concreto'!$C$1:$L$65536,10,0)</f>
        <v>10129.980952380951</v>
      </c>
      <c r="K2464" s="118"/>
      <c r="L2464" s="118"/>
      <c r="M2464" s="118"/>
      <c r="N2464" s="118"/>
      <c r="O2464" s="118"/>
      <c r="P2464" s="118"/>
      <c r="Q2464" s="118"/>
      <c r="R2464" s="118"/>
    </row>
    <row r="2465" spans="1:18" s="91" customFormat="1" x14ac:dyDescent="0.2">
      <c r="A2465" s="104"/>
      <c r="B2465" s="105">
        <f t="shared" si="45"/>
        <v>441</v>
      </c>
      <c r="C2465" s="106" t="s">
        <v>2477</v>
      </c>
      <c r="D2465" s="106" t="str">
        <f>VLOOKUP(C2465,[9]Resumen!$C$1:$J$65536,8,0)</f>
        <v>1 Poste de concreto (21/700) de suspensión (2°) Tipo SU1-21</v>
      </c>
      <c r="E2465" s="108" t="s">
        <v>44</v>
      </c>
      <c r="F2465" s="109">
        <f t="shared" si="44"/>
        <v>1</v>
      </c>
      <c r="G2465" s="110">
        <f>VLOOKUP(C2465,'[10]Estructuras de Acero y Concreto'!$C$1:$L$65536,7,0)</f>
        <v>2910.7003534460841</v>
      </c>
      <c r="H2465" s="117"/>
      <c r="I2465" s="112"/>
      <c r="J2465" s="113">
        <f>VLOOKUP(C2465,'[10]Estructuras de Acero y Concreto'!$C$1:$L$65536,10,0)</f>
        <v>5043.5</v>
      </c>
      <c r="K2465" s="118"/>
      <c r="L2465" s="118"/>
      <c r="M2465" s="118"/>
      <c r="N2465" s="118"/>
      <c r="O2465" s="118"/>
      <c r="P2465" s="118"/>
      <c r="Q2465" s="118"/>
      <c r="R2465" s="118"/>
    </row>
    <row r="2466" spans="1:18" s="91" customFormat="1" x14ac:dyDescent="0.2">
      <c r="A2466" s="104"/>
      <c r="B2466" s="105">
        <f t="shared" si="45"/>
        <v>442</v>
      </c>
      <c r="C2466" s="106" t="s">
        <v>2478</v>
      </c>
      <c r="D2466" s="106" t="str">
        <f>VLOOKUP(C2466,[9]Resumen!$C$1:$J$65536,8,0)</f>
        <v>1 Poste de concreto (21/900) de suspensión (25°) Tipo SU11-21</v>
      </c>
      <c r="E2466" s="108" t="s">
        <v>44</v>
      </c>
      <c r="F2466" s="109">
        <f t="shared" si="44"/>
        <v>1</v>
      </c>
      <c r="G2466" s="110">
        <f>VLOOKUP(C2466,'[10]Estructuras de Acero y Concreto'!$C$1:$L$65536,7,0)</f>
        <v>2820.4601186522154</v>
      </c>
      <c r="H2466" s="117"/>
      <c r="I2466" s="112"/>
      <c r="J2466" s="113">
        <f>VLOOKUP(C2466,'[10]Estructuras de Acero y Concreto'!$C$1:$L$65536,10,0)</f>
        <v>4954.9333333333325</v>
      </c>
      <c r="K2466" s="118"/>
      <c r="L2466" s="118"/>
      <c r="M2466" s="118"/>
      <c r="N2466" s="118"/>
      <c r="O2466" s="118"/>
      <c r="P2466" s="118"/>
      <c r="Q2466" s="118"/>
      <c r="R2466" s="118"/>
    </row>
    <row r="2467" spans="1:18" s="91" customFormat="1" x14ac:dyDescent="0.2">
      <c r="A2467" s="104"/>
      <c r="B2467" s="105">
        <f t="shared" si="45"/>
        <v>443</v>
      </c>
      <c r="C2467" s="106" t="s">
        <v>2479</v>
      </c>
      <c r="D2467" s="106" t="str">
        <f>VLOOKUP(C2467,[9]Resumen!$C$1:$J$65536,8,0)</f>
        <v>2 Poste de concreto (21/900) de ángulo medio (50°) Tipo AU1-21</v>
      </c>
      <c r="E2467" s="108" t="s">
        <v>44</v>
      </c>
      <c r="F2467" s="109">
        <f t="shared" si="44"/>
        <v>1</v>
      </c>
      <c r="G2467" s="110">
        <f>VLOOKUP(C2467,'[10]Estructuras de Acero y Concreto'!$C$1:$L$65536,7,0)</f>
        <v>2820.4601186522154</v>
      </c>
      <c r="H2467" s="117"/>
      <c r="I2467" s="112"/>
      <c r="J2467" s="113">
        <f>VLOOKUP(C2467,'[10]Estructuras de Acero y Concreto'!$C$1:$L$65536,10,0)</f>
        <v>9909.866666666665</v>
      </c>
      <c r="K2467" s="118"/>
      <c r="L2467" s="118"/>
      <c r="M2467" s="118"/>
      <c r="N2467" s="118"/>
      <c r="O2467" s="118"/>
      <c r="P2467" s="118"/>
      <c r="Q2467" s="118"/>
      <c r="R2467" s="118"/>
    </row>
    <row r="2468" spans="1:18" s="91" customFormat="1" x14ac:dyDescent="0.2">
      <c r="A2468" s="104"/>
      <c r="B2468" s="105">
        <f t="shared" si="45"/>
        <v>444</v>
      </c>
      <c r="C2468" s="106" t="s">
        <v>2480</v>
      </c>
      <c r="D2468" s="106" t="str">
        <f>VLOOKUP(C2468,[9]Resumen!$C$1:$J$65536,8,0)</f>
        <v>2 Poste de concreto (21/1300) de ángulo mayor y terminal (90°) Tipo ATU1-21</v>
      </c>
      <c r="E2468" s="108" t="s">
        <v>44</v>
      </c>
      <c r="F2468" s="109">
        <f t="shared" si="44"/>
        <v>1</v>
      </c>
      <c r="G2468" s="110">
        <f>VLOOKUP(C2468,'[10]Estructuras de Acero y Concreto'!$C$1:$L$65536,7,0)</f>
        <v>3044.7337147117769</v>
      </c>
      <c r="H2468" s="117"/>
      <c r="I2468" s="112"/>
      <c r="J2468" s="113">
        <f>VLOOKUP(C2468,'[10]Estructuras de Acero y Concreto'!$C$1:$L$65536,10,0)</f>
        <v>10350.095238095237</v>
      </c>
      <c r="K2468" s="118"/>
      <c r="L2468" s="118"/>
      <c r="M2468" s="118"/>
      <c r="N2468" s="118"/>
      <c r="O2468" s="118"/>
      <c r="P2468" s="118"/>
      <c r="Q2468" s="118"/>
      <c r="R2468" s="118"/>
    </row>
    <row r="2469" spans="1:18" s="91" customFormat="1" x14ac:dyDescent="0.2">
      <c r="A2469" s="104"/>
      <c r="B2469" s="105">
        <f t="shared" si="45"/>
        <v>445</v>
      </c>
      <c r="C2469" s="106" t="s">
        <v>2481</v>
      </c>
      <c r="D2469" s="106" t="str">
        <f>VLOOKUP(C2469,[9]Resumen!$C$1:$J$65536,8,0)</f>
        <v>1 Poste de concreto (21/900) de suspensión (2°) Tipo SU1-21</v>
      </c>
      <c r="E2469" s="108" t="s">
        <v>44</v>
      </c>
      <c r="F2469" s="109">
        <f t="shared" si="44"/>
        <v>1</v>
      </c>
      <c r="G2469" s="110">
        <f>VLOOKUP(C2469,'[10]Estructuras de Acero y Concreto'!$C$1:$L$65536,7,0)</f>
        <v>2820.4601186522154</v>
      </c>
      <c r="H2469" s="117"/>
      <c r="I2469" s="112"/>
      <c r="J2469" s="113">
        <f>VLOOKUP(C2469,'[10]Estructuras de Acero y Concreto'!$C$1:$L$65536,10,0)</f>
        <v>4954.9333333333325</v>
      </c>
      <c r="K2469" s="118"/>
      <c r="L2469" s="118"/>
      <c r="M2469" s="118"/>
      <c r="N2469" s="118"/>
      <c r="O2469" s="118"/>
      <c r="P2469" s="118"/>
      <c r="Q2469" s="118"/>
      <c r="R2469" s="118"/>
    </row>
    <row r="2470" spans="1:18" s="91" customFormat="1" x14ac:dyDescent="0.2">
      <c r="A2470" s="104"/>
      <c r="B2470" s="105">
        <f t="shared" si="45"/>
        <v>446</v>
      </c>
      <c r="C2470" s="106" t="s">
        <v>2482</v>
      </c>
      <c r="D2470" s="106" t="str">
        <f>VLOOKUP(C2470,[9]Resumen!$C$1:$J$65536,8,0)</f>
        <v>1 Poste de concreto (21/1000) de suspensión (25°) Tipo SU11-21</v>
      </c>
      <c r="E2470" s="108" t="s">
        <v>44</v>
      </c>
      <c r="F2470" s="109">
        <f t="shared" si="44"/>
        <v>1</v>
      </c>
      <c r="G2470" s="110">
        <f>VLOOKUP(C2470,'[10]Estructuras de Acero y Concreto'!$C$1:$L$65536,7,0)</f>
        <v>2876.528517667105</v>
      </c>
      <c r="H2470" s="117"/>
      <c r="I2470" s="112"/>
      <c r="J2470" s="113">
        <f>VLOOKUP(C2470,'[10]Estructuras de Acero y Concreto'!$C$1:$L$65536,10,0)</f>
        <v>5009.9619047619035</v>
      </c>
      <c r="K2470" s="118"/>
      <c r="L2470" s="118"/>
      <c r="M2470" s="118"/>
      <c r="N2470" s="118"/>
      <c r="O2470" s="118"/>
      <c r="P2470" s="118"/>
      <c r="Q2470" s="118"/>
      <c r="R2470" s="118"/>
    </row>
    <row r="2471" spans="1:18" x14ac:dyDescent="0.2">
      <c r="A2471" s="104"/>
      <c r="B2471" s="105">
        <f t="shared" si="45"/>
        <v>447</v>
      </c>
      <c r="C2471" s="106" t="s">
        <v>2483</v>
      </c>
      <c r="D2471" s="106" t="str">
        <f>VLOOKUP(C2471,[9]Resumen!$C$1:$J$65536,8,0)</f>
        <v>2 Poste de concreto (21/1000) de ángulo medio (50°) Tipo AU1-21</v>
      </c>
      <c r="E2471" s="108" t="s">
        <v>44</v>
      </c>
      <c r="F2471" s="109">
        <f t="shared" si="44"/>
        <v>1</v>
      </c>
      <c r="G2471" s="110">
        <f>VLOOKUP(C2471,'[10]Estructuras de Acero y Concreto'!$C$1:$L$65536,7,0)</f>
        <v>2876.528517667105</v>
      </c>
      <c r="H2471" s="117"/>
      <c r="I2471" s="112"/>
      <c r="J2471" s="113">
        <f>VLOOKUP(C2471,'[10]Estructuras de Acero y Concreto'!$C$1:$L$65536,10,0)</f>
        <v>10019.923809523807</v>
      </c>
      <c r="M2471" s="83"/>
      <c r="N2471" s="83"/>
      <c r="O2471" s="83"/>
      <c r="P2471" s="83"/>
      <c r="Q2471" s="83"/>
      <c r="R2471" s="83"/>
    </row>
    <row r="2472" spans="1:18" x14ac:dyDescent="0.2">
      <c r="A2472" s="104"/>
      <c r="B2472" s="105">
        <f t="shared" si="45"/>
        <v>448</v>
      </c>
      <c r="C2472" s="106" t="s">
        <v>2484</v>
      </c>
      <c r="D2472" s="106" t="str">
        <f>VLOOKUP(C2472,[9]Resumen!$C$1:$J$65536,8,0)</f>
        <v>2 Poste de concreto (21/1100) de ángulo mayor y terminal (90°) Tipo ATU1-21</v>
      </c>
      <c r="E2472" s="108" t="s">
        <v>44</v>
      </c>
      <c r="F2472" s="109">
        <f t="shared" si="44"/>
        <v>1</v>
      </c>
      <c r="G2472" s="110">
        <f>VLOOKUP(C2472,'[10]Estructuras de Acero y Concreto'!$C$1:$L$65536,7,0)</f>
        <v>2932.5969166819955</v>
      </c>
      <c r="H2472" s="117"/>
      <c r="I2472" s="112"/>
      <c r="J2472" s="113">
        <f>VLOOKUP(C2472,'[10]Estructuras de Acero y Concreto'!$C$1:$L$65536,10,0)</f>
        <v>10129.980952380951</v>
      </c>
      <c r="M2472" s="83"/>
      <c r="N2472" s="83"/>
      <c r="O2472" s="83"/>
      <c r="P2472" s="83"/>
      <c r="Q2472" s="83"/>
      <c r="R2472" s="83"/>
    </row>
    <row r="2473" spans="1:18" x14ac:dyDescent="0.2">
      <c r="A2473" s="104"/>
      <c r="B2473" s="105">
        <f t="shared" si="45"/>
        <v>449</v>
      </c>
      <c r="C2473" s="106" t="s">
        <v>2485</v>
      </c>
      <c r="D2473" s="106" t="str">
        <f>VLOOKUP(C2473,[9]Resumen!$C$1:$J$65536,8,0)</f>
        <v>1 Poste de concreto (15/400) de suspensión (3°) Tipo SU1-15</v>
      </c>
      <c r="E2473" s="108" t="s">
        <v>44</v>
      </c>
      <c r="F2473" s="109">
        <f t="shared" ref="F2473:F2536" si="46">IF(MID(C2473,1,2)="EA",0,1)</f>
        <v>1</v>
      </c>
      <c r="G2473" s="110">
        <f>VLOOKUP(C2473,'[10]Estructuras de Acero y Concreto'!$C$1:$L$65536,7,0)</f>
        <v>596.27777157623927</v>
      </c>
      <c r="H2473" s="117"/>
      <c r="I2473" s="112"/>
      <c r="J2473" s="113">
        <f>VLOOKUP(C2473,'[10]Estructuras de Acero y Concreto'!$C$1:$L$65536,10,0)</f>
        <v>2772</v>
      </c>
      <c r="M2473" s="83"/>
      <c r="N2473" s="83"/>
      <c r="O2473" s="83"/>
      <c r="P2473" s="83"/>
      <c r="Q2473" s="83"/>
      <c r="R2473" s="83"/>
    </row>
    <row r="2474" spans="1:18" x14ac:dyDescent="0.2">
      <c r="A2474" s="104"/>
      <c r="B2474" s="105">
        <f t="shared" si="45"/>
        <v>450</v>
      </c>
      <c r="C2474" s="106" t="s">
        <v>2486</v>
      </c>
      <c r="D2474" s="106" t="str">
        <f>VLOOKUP(C2474,[9]Resumen!$C$1:$J$65536,8,0)</f>
        <v>1 Poste de concreto (15/400) de suspensión (30°) Tipo SU11-15</v>
      </c>
      <c r="E2474" s="108" t="s">
        <v>44</v>
      </c>
      <c r="F2474" s="109">
        <f t="shared" si="46"/>
        <v>1</v>
      </c>
      <c r="G2474" s="110">
        <f>VLOOKUP(C2474,'[10]Estructuras de Acero y Concreto'!$C$1:$L$65536,7,0)</f>
        <v>596.27777157623927</v>
      </c>
      <c r="H2474" s="117"/>
      <c r="I2474" s="112"/>
      <c r="J2474" s="113">
        <f>VLOOKUP(C2474,'[10]Estructuras de Acero y Concreto'!$C$1:$L$65536,10,0)</f>
        <v>2772</v>
      </c>
      <c r="M2474" s="83"/>
      <c r="N2474" s="83"/>
      <c r="O2474" s="83"/>
      <c r="P2474" s="83"/>
      <c r="Q2474" s="83"/>
      <c r="R2474" s="83"/>
    </row>
    <row r="2475" spans="1:18" x14ac:dyDescent="0.2">
      <c r="A2475" s="104"/>
      <c r="B2475" s="105">
        <f t="shared" ref="B2475:B2538" si="47">1+B2474</f>
        <v>451</v>
      </c>
      <c r="C2475" s="106" t="s">
        <v>2487</v>
      </c>
      <c r="D2475" s="106" t="str">
        <f>VLOOKUP(C2475,[9]Resumen!$C$1:$J$65536,8,0)</f>
        <v>1 Poste de concreto (15/400) de ángulo mayor (50°) Tipo AU12-15</v>
      </c>
      <c r="E2475" s="108" t="s">
        <v>44</v>
      </c>
      <c r="F2475" s="109">
        <f t="shared" si="46"/>
        <v>1</v>
      </c>
      <c r="G2475" s="110">
        <f>VLOOKUP(C2475,'[10]Estructuras de Acero y Concreto'!$C$1:$L$65536,7,0)</f>
        <v>596.27777157623927</v>
      </c>
      <c r="H2475" s="117"/>
      <c r="I2475" s="112"/>
      <c r="J2475" s="113">
        <f>VLOOKUP(C2475,'[10]Estructuras de Acero y Concreto'!$C$1:$L$65536,10,0)</f>
        <v>2772</v>
      </c>
      <c r="M2475" s="83"/>
      <c r="N2475" s="83"/>
      <c r="O2475" s="83"/>
      <c r="P2475" s="83"/>
      <c r="Q2475" s="83"/>
      <c r="R2475" s="83"/>
    </row>
    <row r="2476" spans="1:18" x14ac:dyDescent="0.2">
      <c r="A2476" s="104"/>
      <c r="B2476" s="105">
        <f t="shared" si="47"/>
        <v>452</v>
      </c>
      <c r="C2476" s="106" t="s">
        <v>2488</v>
      </c>
      <c r="D2476" s="106" t="str">
        <f>VLOOKUP(C2476,[9]Resumen!$C$1:$J$65536,8,0)</f>
        <v>1 Poste de concreto (15/400) de retención y terminal (90°) Tipo RTU1-15</v>
      </c>
      <c r="E2476" s="108" t="s">
        <v>44</v>
      </c>
      <c r="F2476" s="109">
        <f t="shared" si="46"/>
        <v>1</v>
      </c>
      <c r="G2476" s="110">
        <f>VLOOKUP(C2476,'[10]Estructuras de Acero y Concreto'!$C$1:$L$65536,7,0)</f>
        <v>596.27777157623927</v>
      </c>
      <c r="H2476" s="117"/>
      <c r="I2476" s="112"/>
      <c r="J2476" s="113">
        <f>VLOOKUP(C2476,'[10]Estructuras de Acero y Concreto'!$C$1:$L$65536,10,0)</f>
        <v>2772</v>
      </c>
      <c r="M2476" s="83"/>
      <c r="N2476" s="83"/>
      <c r="O2476" s="83"/>
      <c r="P2476" s="83"/>
      <c r="Q2476" s="83"/>
      <c r="R2476" s="83"/>
    </row>
    <row r="2477" spans="1:18" x14ac:dyDescent="0.2">
      <c r="A2477" s="104"/>
      <c r="B2477" s="105">
        <f t="shared" si="47"/>
        <v>453</v>
      </c>
      <c r="C2477" s="106" t="s">
        <v>2489</v>
      </c>
      <c r="D2477" s="106" t="str">
        <f>VLOOKUP(C2477,[9]Resumen!$C$1:$J$65536,8,0)</f>
        <v>1 Poste de concreto (15/400) de suspensión (3°) Tipo SU1-15</v>
      </c>
      <c r="E2477" s="108" t="s">
        <v>44</v>
      </c>
      <c r="F2477" s="109">
        <f t="shared" si="46"/>
        <v>1</v>
      </c>
      <c r="G2477" s="110">
        <f>VLOOKUP(C2477,'[10]Estructuras de Acero y Concreto'!$C$1:$L$65536,7,0)</f>
        <v>596.27777157623927</v>
      </c>
      <c r="H2477" s="117"/>
      <c r="I2477" s="112"/>
      <c r="J2477" s="113">
        <f>VLOOKUP(C2477,'[10]Estructuras de Acero y Concreto'!$C$1:$L$65536,10,0)</f>
        <v>2772</v>
      </c>
      <c r="M2477" s="83"/>
      <c r="N2477" s="83"/>
      <c r="O2477" s="83"/>
      <c r="P2477" s="83"/>
      <c r="Q2477" s="83"/>
      <c r="R2477" s="83"/>
    </row>
    <row r="2478" spans="1:18" x14ac:dyDescent="0.2">
      <c r="A2478" s="104"/>
      <c r="B2478" s="105">
        <f t="shared" si="47"/>
        <v>454</v>
      </c>
      <c r="C2478" s="106" t="s">
        <v>2490</v>
      </c>
      <c r="D2478" s="106" t="str">
        <f>VLOOKUP(C2478,[9]Resumen!$C$1:$J$65536,8,0)</f>
        <v>1 Poste de concreto (15/500) de suspensión (30°) Tipo SU11-15</v>
      </c>
      <c r="E2478" s="108" t="s">
        <v>44</v>
      </c>
      <c r="F2478" s="109">
        <f t="shared" si="46"/>
        <v>1</v>
      </c>
      <c r="G2478" s="110">
        <f>VLOOKUP(C2478,'[10]Estructuras de Acero y Concreto'!$C$1:$L$65536,7,0)</f>
        <v>674.73277435148839</v>
      </c>
      <c r="H2478" s="117"/>
      <c r="I2478" s="112"/>
      <c r="J2478" s="113">
        <f>VLOOKUP(C2478,'[10]Estructuras de Acero y Concreto'!$C$1:$L$65536,10,0)</f>
        <v>2849</v>
      </c>
      <c r="M2478" s="83"/>
      <c r="N2478" s="83"/>
      <c r="O2478" s="83"/>
      <c r="P2478" s="83"/>
      <c r="Q2478" s="83"/>
      <c r="R2478" s="83"/>
    </row>
    <row r="2479" spans="1:18" x14ac:dyDescent="0.2">
      <c r="A2479" s="104"/>
      <c r="B2479" s="105">
        <f t="shared" si="47"/>
        <v>455</v>
      </c>
      <c r="C2479" s="106" t="s">
        <v>2491</v>
      </c>
      <c r="D2479" s="106" t="str">
        <f>VLOOKUP(C2479,[9]Resumen!$C$1:$J$65536,8,0)</f>
        <v>1 Poste de concreto (15/500) de ángulo mayor (50°) Tipo AU12-15</v>
      </c>
      <c r="E2479" s="108" t="s">
        <v>44</v>
      </c>
      <c r="F2479" s="109">
        <f t="shared" si="46"/>
        <v>1</v>
      </c>
      <c r="G2479" s="110">
        <f>VLOOKUP(C2479,'[10]Estructuras de Acero y Concreto'!$C$1:$L$65536,7,0)</f>
        <v>674.73277435148839</v>
      </c>
      <c r="H2479" s="117"/>
      <c r="I2479" s="112"/>
      <c r="J2479" s="113">
        <f>VLOOKUP(C2479,'[10]Estructuras de Acero y Concreto'!$C$1:$L$65536,10,0)</f>
        <v>2849</v>
      </c>
      <c r="M2479" s="83"/>
      <c r="N2479" s="83"/>
      <c r="O2479" s="83"/>
      <c r="P2479" s="83"/>
      <c r="Q2479" s="83"/>
      <c r="R2479" s="83"/>
    </row>
    <row r="2480" spans="1:18" x14ac:dyDescent="0.2">
      <c r="A2480" s="104"/>
      <c r="B2480" s="105">
        <f t="shared" si="47"/>
        <v>456</v>
      </c>
      <c r="C2480" s="106" t="s">
        <v>2492</v>
      </c>
      <c r="D2480" s="106" t="str">
        <f>VLOOKUP(C2480,[9]Resumen!$C$1:$J$65536,8,0)</f>
        <v>1 Poste de concreto (15/700) de retención y terminal (90°) Tipo RTU1-15</v>
      </c>
      <c r="E2480" s="108" t="s">
        <v>44</v>
      </c>
      <c r="F2480" s="109">
        <f t="shared" si="46"/>
        <v>1</v>
      </c>
      <c r="G2480" s="110">
        <f>VLOOKUP(C2480,'[10]Estructuras de Acero y Concreto'!$C$1:$L$65536,7,0)</f>
        <v>831.64277990198605</v>
      </c>
      <c r="H2480" s="117"/>
      <c r="I2480" s="112"/>
      <c r="J2480" s="113">
        <f>VLOOKUP(C2480,'[10]Estructuras de Acero y Concreto'!$C$1:$L$65536,10,0)</f>
        <v>3003</v>
      </c>
      <c r="M2480" s="83"/>
      <c r="N2480" s="83"/>
      <c r="O2480" s="83"/>
      <c r="P2480" s="83"/>
      <c r="Q2480" s="83"/>
      <c r="R2480" s="83"/>
    </row>
    <row r="2481" spans="1:18" x14ac:dyDescent="0.2">
      <c r="A2481" s="104"/>
      <c r="B2481" s="105">
        <f t="shared" si="47"/>
        <v>457</v>
      </c>
      <c r="C2481" s="106" t="s">
        <v>2493</v>
      </c>
      <c r="D2481" s="106" t="str">
        <f>VLOOKUP(C2481,[9]Resumen!$C$1:$J$65536,8,0)</f>
        <v>1 Poste de concreto (15/400) de suspensión (3°) Tipo SU1-15</v>
      </c>
      <c r="E2481" s="108" t="s">
        <v>44</v>
      </c>
      <c r="F2481" s="109">
        <f t="shared" si="46"/>
        <v>1</v>
      </c>
      <c r="G2481" s="110">
        <f>VLOOKUP(C2481,'[10]Estructuras de Acero y Concreto'!$C$1:$L$65536,7,0)</f>
        <v>596.27777157623927</v>
      </c>
      <c r="H2481" s="117"/>
      <c r="I2481" s="112"/>
      <c r="J2481" s="113">
        <f>VLOOKUP(C2481,'[10]Estructuras de Acero y Concreto'!$C$1:$L$65536,10,0)</f>
        <v>2772</v>
      </c>
      <c r="M2481" s="83"/>
      <c r="N2481" s="83"/>
      <c r="O2481" s="83"/>
      <c r="P2481" s="83"/>
      <c r="Q2481" s="83"/>
      <c r="R2481" s="83"/>
    </row>
    <row r="2482" spans="1:18" x14ac:dyDescent="0.2">
      <c r="A2482" s="104"/>
      <c r="B2482" s="105">
        <f t="shared" si="47"/>
        <v>458</v>
      </c>
      <c r="C2482" s="106" t="s">
        <v>2494</v>
      </c>
      <c r="D2482" s="106" t="str">
        <f>VLOOKUP(C2482,[9]Resumen!$C$1:$J$65536,8,0)</f>
        <v>1 Poste de concreto (15/600) de suspensión (30°) Tipo SU11-15</v>
      </c>
      <c r="E2482" s="108" t="s">
        <v>44</v>
      </c>
      <c r="F2482" s="109">
        <f t="shared" si="46"/>
        <v>1</v>
      </c>
      <c r="G2482" s="110">
        <f>VLOOKUP(C2482,'[10]Estructuras de Acero y Concreto'!$C$1:$L$65536,7,0)</f>
        <v>753.18777712673705</v>
      </c>
      <c r="H2482" s="117"/>
      <c r="I2482" s="112"/>
      <c r="J2482" s="113">
        <f>VLOOKUP(C2482,'[10]Estructuras de Acero y Concreto'!$C$1:$L$65536,10,0)</f>
        <v>2926</v>
      </c>
      <c r="M2482" s="83"/>
      <c r="N2482" s="83"/>
      <c r="O2482" s="83"/>
      <c r="P2482" s="83"/>
      <c r="Q2482" s="83"/>
      <c r="R2482" s="83"/>
    </row>
    <row r="2483" spans="1:18" x14ac:dyDescent="0.2">
      <c r="A2483" s="104"/>
      <c r="B2483" s="105">
        <f t="shared" si="47"/>
        <v>459</v>
      </c>
      <c r="C2483" s="106" t="s">
        <v>2495</v>
      </c>
      <c r="D2483" s="106" t="str">
        <f>VLOOKUP(C2483,[9]Resumen!$C$1:$J$65536,8,0)</f>
        <v>1 Poste de concreto (15/800) de ángulo mayor (50°) Tipo AU12-15</v>
      </c>
      <c r="E2483" s="108" t="s">
        <v>44</v>
      </c>
      <c r="F2483" s="109">
        <f t="shared" si="46"/>
        <v>1</v>
      </c>
      <c r="G2483" s="110">
        <f>VLOOKUP(C2483,'[10]Estructuras de Acero y Concreto'!$C$1:$L$65536,7,0)</f>
        <v>910.09778267723516</v>
      </c>
      <c r="H2483" s="117"/>
      <c r="I2483" s="112"/>
      <c r="J2483" s="113">
        <f>VLOOKUP(C2483,'[10]Estructuras de Acero y Concreto'!$C$1:$L$65536,10,0)</f>
        <v>3080</v>
      </c>
      <c r="M2483" s="83"/>
      <c r="N2483" s="83"/>
      <c r="O2483" s="83"/>
      <c r="P2483" s="83"/>
      <c r="Q2483" s="83"/>
      <c r="R2483" s="83"/>
    </row>
    <row r="2484" spans="1:18" x14ac:dyDescent="0.2">
      <c r="A2484" s="104"/>
      <c r="B2484" s="105">
        <f t="shared" si="47"/>
        <v>460</v>
      </c>
      <c r="C2484" s="106" t="s">
        <v>2496</v>
      </c>
      <c r="D2484" s="106" t="str">
        <f>VLOOKUP(C2484,[9]Resumen!$C$1:$J$65536,8,0)</f>
        <v>1 Poste de concreto (15/1000) de retención y terminal (90°) Tipo RTU1-15</v>
      </c>
      <c r="E2484" s="108" t="s">
        <v>44</v>
      </c>
      <c r="F2484" s="109">
        <f t="shared" si="46"/>
        <v>1</v>
      </c>
      <c r="G2484" s="110">
        <f>VLOOKUP(C2484,'[10]Estructuras de Acero y Concreto'!$C$1:$L$65536,7,0)</f>
        <v>1088.9140552364065</v>
      </c>
      <c r="H2484" s="117"/>
      <c r="I2484" s="112"/>
      <c r="J2484" s="113">
        <f>VLOOKUP(C2484,'[10]Estructuras de Acero y Concreto'!$C$1:$L$65536,10,0)</f>
        <v>3255.5</v>
      </c>
      <c r="M2484" s="83"/>
      <c r="N2484" s="83"/>
      <c r="O2484" s="83"/>
      <c r="P2484" s="83"/>
      <c r="Q2484" s="83"/>
      <c r="R2484" s="83"/>
    </row>
    <row r="2485" spans="1:18" x14ac:dyDescent="0.2">
      <c r="A2485" s="104"/>
      <c r="B2485" s="105">
        <f t="shared" si="47"/>
        <v>461</v>
      </c>
      <c r="C2485" s="106" t="s">
        <v>2497</v>
      </c>
      <c r="D2485" s="106" t="str">
        <f>VLOOKUP(C2485,[9]Resumen!$C$1:$J$65536,8,0)</f>
        <v>1 Poste de concreto (15/400) de suspensión (3°) Tipo SU1-15</v>
      </c>
      <c r="E2485" s="108" t="s">
        <v>44</v>
      </c>
      <c r="F2485" s="109">
        <f t="shared" si="46"/>
        <v>1</v>
      </c>
      <c r="G2485" s="110">
        <f>VLOOKUP(C2485,'[10]Estructuras de Acero y Concreto'!$C$1:$L$65536,7,0)</f>
        <v>596.27777157623927</v>
      </c>
      <c r="H2485" s="117"/>
      <c r="I2485" s="112"/>
      <c r="J2485" s="113">
        <f>VLOOKUP(C2485,'[10]Estructuras de Acero y Concreto'!$C$1:$L$65536,10,0)</f>
        <v>2772</v>
      </c>
      <c r="M2485" s="83"/>
      <c r="N2485" s="83"/>
      <c r="O2485" s="83"/>
      <c r="P2485" s="83"/>
      <c r="Q2485" s="83"/>
      <c r="R2485" s="83"/>
    </row>
    <row r="2486" spans="1:18" x14ac:dyDescent="0.2">
      <c r="A2486" s="104"/>
      <c r="B2486" s="105">
        <f t="shared" si="47"/>
        <v>462</v>
      </c>
      <c r="C2486" s="106" t="s">
        <v>2498</v>
      </c>
      <c r="D2486" s="106" t="str">
        <f>VLOOKUP(C2486,[9]Resumen!$C$1:$J$65536,8,0)</f>
        <v>1 Poste de concreto (15/900) de suspensión (30°) Tipo SU11-15</v>
      </c>
      <c r="E2486" s="108" t="s">
        <v>44</v>
      </c>
      <c r="F2486" s="109">
        <f t="shared" si="46"/>
        <v>1</v>
      </c>
      <c r="G2486" s="110">
        <f>VLOOKUP(C2486,'[10]Estructuras de Acero y Concreto'!$C$1:$L$65536,7,0)</f>
        <v>1032.3653194698311</v>
      </c>
      <c r="H2486" s="117"/>
      <c r="I2486" s="112"/>
      <c r="J2486" s="113">
        <f>VLOOKUP(C2486,'[10]Estructuras de Acero y Concreto'!$C$1:$L$65536,10,0)</f>
        <v>3200</v>
      </c>
      <c r="M2486" s="83"/>
      <c r="N2486" s="83"/>
      <c r="O2486" s="83"/>
      <c r="P2486" s="83"/>
      <c r="Q2486" s="83"/>
      <c r="R2486" s="83"/>
    </row>
    <row r="2487" spans="1:18" x14ac:dyDescent="0.2">
      <c r="A2487" s="104"/>
      <c r="B2487" s="105">
        <f t="shared" si="47"/>
        <v>463</v>
      </c>
      <c r="C2487" s="106" t="s">
        <v>2499</v>
      </c>
      <c r="D2487" s="106" t="str">
        <f>VLOOKUP(C2487,[9]Resumen!$C$1:$J$65536,8,0)</f>
        <v>1 Poste de concreto (15/1000) de ángulo mayor (50°) Tipo AU12-15</v>
      </c>
      <c r="E2487" s="108" t="s">
        <v>44</v>
      </c>
      <c r="F2487" s="109">
        <f t="shared" si="46"/>
        <v>1</v>
      </c>
      <c r="G2487" s="110">
        <f>VLOOKUP(C2487,'[10]Estructuras de Acero y Concreto'!$C$1:$L$65536,7,0)</f>
        <v>1088.9140552364065</v>
      </c>
      <c r="H2487" s="117"/>
      <c r="I2487" s="112"/>
      <c r="J2487" s="113">
        <f>VLOOKUP(C2487,'[10]Estructuras de Acero y Concreto'!$C$1:$L$65536,10,0)</f>
        <v>3255.5</v>
      </c>
      <c r="M2487" s="83"/>
      <c r="N2487" s="83"/>
      <c r="O2487" s="83"/>
      <c r="P2487" s="83"/>
      <c r="Q2487" s="83"/>
      <c r="R2487" s="83"/>
    </row>
    <row r="2488" spans="1:18" x14ac:dyDescent="0.2">
      <c r="A2488" s="104"/>
      <c r="B2488" s="105">
        <f t="shared" si="47"/>
        <v>464</v>
      </c>
      <c r="C2488" s="106" t="s">
        <v>2500</v>
      </c>
      <c r="D2488" s="106" t="str">
        <f>VLOOKUP(C2488,[9]Resumen!$C$1:$J$65536,8,0)</f>
        <v>1 Poste de concreto (15/1300) de retención y terminal (90°) Tipo RTU1-15</v>
      </c>
      <c r="E2488" s="108" t="s">
        <v>44</v>
      </c>
      <c r="F2488" s="109">
        <f t="shared" si="46"/>
        <v>1</v>
      </c>
      <c r="G2488" s="110">
        <f>VLOOKUP(C2488,'[10]Estructuras de Acero y Concreto'!$C$1:$L$65536,7,0)</f>
        <v>1351.3316382386754</v>
      </c>
      <c r="H2488" s="117"/>
      <c r="I2488" s="112"/>
      <c r="J2488" s="113">
        <f>VLOOKUP(C2488,'[10]Estructuras de Acero y Concreto'!$C$1:$L$65536,10,0)</f>
        <v>3513.0508658008657</v>
      </c>
      <c r="M2488" s="83"/>
      <c r="N2488" s="83"/>
      <c r="O2488" s="83"/>
      <c r="P2488" s="83"/>
      <c r="Q2488" s="83"/>
      <c r="R2488" s="83"/>
    </row>
    <row r="2489" spans="1:18" x14ac:dyDescent="0.2">
      <c r="A2489" s="104"/>
      <c r="B2489" s="105">
        <f t="shared" si="47"/>
        <v>465</v>
      </c>
      <c r="C2489" s="106" t="s">
        <v>2501</v>
      </c>
      <c r="D2489" s="106" t="str">
        <f>VLOOKUP(C2489,[9]Resumen!$C$1:$J$65536,8,0)</f>
        <v>1 Poste de concreto (15/400) de suspensión (3°) Tipo SU1-15</v>
      </c>
      <c r="E2489" s="108" t="s">
        <v>44</v>
      </c>
      <c r="F2489" s="109">
        <f t="shared" si="46"/>
        <v>1</v>
      </c>
      <c r="G2489" s="110">
        <f>VLOOKUP(C2489,'[10]Estructuras de Acero y Concreto'!$C$1:$L$65536,7,0)</f>
        <v>596.27777157623927</v>
      </c>
      <c r="H2489" s="117"/>
      <c r="I2489" s="112"/>
      <c r="J2489" s="113">
        <f>VLOOKUP(C2489,'[10]Estructuras de Acero y Concreto'!$C$1:$L$65536,10,0)</f>
        <v>2772</v>
      </c>
      <c r="M2489" s="83"/>
      <c r="N2489" s="83"/>
      <c r="O2489" s="83"/>
      <c r="P2489" s="83"/>
      <c r="Q2489" s="83"/>
      <c r="R2489" s="83"/>
    </row>
    <row r="2490" spans="1:18" x14ac:dyDescent="0.2">
      <c r="A2490" s="104"/>
      <c r="B2490" s="105">
        <f t="shared" si="47"/>
        <v>466</v>
      </c>
      <c r="C2490" s="106" t="s">
        <v>2502</v>
      </c>
      <c r="D2490" s="106" t="str">
        <f>VLOOKUP(C2490,[9]Resumen!$C$1:$J$65536,8,0)</f>
        <v>1 Poste de concreto (15/800) de suspensión (30°) Tipo SU11-15</v>
      </c>
      <c r="E2490" s="108" t="s">
        <v>44</v>
      </c>
      <c r="F2490" s="109">
        <f t="shared" si="46"/>
        <v>1</v>
      </c>
      <c r="G2490" s="110">
        <f>VLOOKUP(C2490,'[10]Estructuras de Acero y Concreto'!$C$1:$L$65536,7,0)</f>
        <v>910.09778267723516</v>
      </c>
      <c r="H2490" s="117"/>
      <c r="I2490" s="112"/>
      <c r="J2490" s="113">
        <f>VLOOKUP(C2490,'[10]Estructuras de Acero y Concreto'!$C$1:$L$65536,10,0)</f>
        <v>3080</v>
      </c>
      <c r="M2490" s="83"/>
      <c r="N2490" s="83"/>
      <c r="O2490" s="83"/>
      <c r="P2490" s="83"/>
      <c r="Q2490" s="83"/>
      <c r="R2490" s="83"/>
    </row>
    <row r="2491" spans="1:18" x14ac:dyDescent="0.2">
      <c r="A2491" s="104"/>
      <c r="B2491" s="105">
        <f t="shared" si="47"/>
        <v>467</v>
      </c>
      <c r="C2491" s="106" t="s">
        <v>2503</v>
      </c>
      <c r="D2491" s="106" t="str">
        <f>VLOOKUP(C2491,[9]Resumen!$C$1:$J$65536,8,0)</f>
        <v>1 Poste de concreto (15/1000) de ángulo mayor (50°) Tipo AU12-15</v>
      </c>
      <c r="E2491" s="108" t="s">
        <v>44</v>
      </c>
      <c r="F2491" s="109">
        <f t="shared" si="46"/>
        <v>1</v>
      </c>
      <c r="G2491" s="110">
        <f>VLOOKUP(C2491,'[10]Estructuras de Acero y Concreto'!$C$1:$L$65536,7,0)</f>
        <v>1088.9140552364065</v>
      </c>
      <c r="H2491" s="117"/>
      <c r="I2491" s="112"/>
      <c r="J2491" s="113">
        <f>VLOOKUP(C2491,'[10]Estructuras de Acero y Concreto'!$C$1:$L$65536,10,0)</f>
        <v>3255.5</v>
      </c>
      <c r="M2491" s="83"/>
      <c r="N2491" s="83"/>
      <c r="O2491" s="83"/>
      <c r="P2491" s="83"/>
      <c r="Q2491" s="83"/>
      <c r="R2491" s="83"/>
    </row>
    <row r="2492" spans="1:18" x14ac:dyDescent="0.2">
      <c r="A2492" s="104"/>
      <c r="B2492" s="105">
        <f t="shared" si="47"/>
        <v>468</v>
      </c>
      <c r="C2492" s="106" t="s">
        <v>2504</v>
      </c>
      <c r="D2492" s="106" t="str">
        <f>VLOOKUP(C2492,[9]Resumen!$C$1:$J$65536,8,0)</f>
        <v>1 Poste de concreto (15/900) de retención y terminal (90°) Tipo RTU1-15</v>
      </c>
      <c r="E2492" s="108" t="s">
        <v>44</v>
      </c>
      <c r="F2492" s="109">
        <f t="shared" si="46"/>
        <v>1</v>
      </c>
      <c r="G2492" s="110">
        <f>VLOOKUP(C2492,'[10]Estructuras de Acero y Concreto'!$C$1:$L$65536,7,0)</f>
        <v>1032.3653194698311</v>
      </c>
      <c r="H2492" s="117"/>
      <c r="I2492" s="112"/>
      <c r="J2492" s="113">
        <f>VLOOKUP(C2492,'[10]Estructuras de Acero y Concreto'!$C$1:$L$65536,10,0)</f>
        <v>3200</v>
      </c>
      <c r="M2492" s="83"/>
      <c r="N2492" s="83"/>
      <c r="O2492" s="83"/>
      <c r="P2492" s="83"/>
      <c r="Q2492" s="83"/>
      <c r="R2492" s="83"/>
    </row>
    <row r="2493" spans="1:18" x14ac:dyDescent="0.2">
      <c r="A2493" s="104"/>
      <c r="B2493" s="105">
        <f t="shared" si="47"/>
        <v>469</v>
      </c>
      <c r="C2493" s="106" t="s">
        <v>2505</v>
      </c>
      <c r="D2493" s="106" t="str">
        <f>VLOOKUP(C2493,[9]Resumen!$C$1:$J$65536,8,0)</f>
        <v>1 Poste de concreto (15/400) de suspensión (3°) Tipo SU2-15</v>
      </c>
      <c r="E2493" s="108" t="s">
        <v>44</v>
      </c>
      <c r="F2493" s="109">
        <f t="shared" si="46"/>
        <v>1</v>
      </c>
      <c r="G2493" s="110">
        <f>VLOOKUP(C2493,'[10]Estructuras de Acero y Concreto'!$C$1:$L$65536,7,0)</f>
        <v>596.27777157623927</v>
      </c>
      <c r="H2493" s="117"/>
      <c r="I2493" s="112"/>
      <c r="J2493" s="113">
        <f>VLOOKUP(C2493,'[10]Estructuras de Acero y Concreto'!$C$1:$L$65536,10,0)</f>
        <v>2772</v>
      </c>
      <c r="M2493" s="83"/>
      <c r="N2493" s="83"/>
      <c r="O2493" s="83"/>
      <c r="P2493" s="83"/>
      <c r="Q2493" s="83"/>
      <c r="R2493" s="83"/>
    </row>
    <row r="2494" spans="1:18" x14ac:dyDescent="0.2">
      <c r="A2494" s="104"/>
      <c r="B2494" s="105">
        <f t="shared" si="47"/>
        <v>470</v>
      </c>
      <c r="C2494" s="106" t="s">
        <v>2506</v>
      </c>
      <c r="D2494" s="106" t="str">
        <f>VLOOKUP(C2494,[9]Resumen!$C$1:$J$65536,8,0)</f>
        <v>2 Poste de concreto (15/400) de suspensión (30°) Tipo SU21-15</v>
      </c>
      <c r="E2494" s="108" t="s">
        <v>44</v>
      </c>
      <c r="F2494" s="109">
        <f t="shared" si="46"/>
        <v>1</v>
      </c>
      <c r="G2494" s="110">
        <f>VLOOKUP(C2494,'[10]Estructuras de Acero y Concreto'!$C$1:$L$65536,7,0)</f>
        <v>596.27777157623927</v>
      </c>
      <c r="H2494" s="117"/>
      <c r="I2494" s="112"/>
      <c r="J2494" s="113">
        <f>VLOOKUP(C2494,'[10]Estructuras de Acero y Concreto'!$C$1:$L$65536,10,0)</f>
        <v>5544</v>
      </c>
      <c r="M2494" s="83"/>
      <c r="N2494" s="83"/>
      <c r="O2494" s="83"/>
      <c r="P2494" s="83"/>
      <c r="Q2494" s="83"/>
      <c r="R2494" s="83"/>
    </row>
    <row r="2495" spans="1:18" x14ac:dyDescent="0.2">
      <c r="A2495" s="104"/>
      <c r="B2495" s="105">
        <f t="shared" si="47"/>
        <v>471</v>
      </c>
      <c r="C2495" s="106" t="s">
        <v>2507</v>
      </c>
      <c r="D2495" s="106" t="str">
        <f>VLOOKUP(C2495,[9]Resumen!$C$1:$J$65536,8,0)</f>
        <v>2 Poste de concreto (15/500) de ángulo mayor (50°) Tipo AU22-15</v>
      </c>
      <c r="E2495" s="108" t="s">
        <v>44</v>
      </c>
      <c r="F2495" s="109">
        <f t="shared" si="46"/>
        <v>1</v>
      </c>
      <c r="G2495" s="110">
        <f>VLOOKUP(C2495,'[10]Estructuras de Acero y Concreto'!$C$1:$L$65536,7,0)</f>
        <v>674.73277435148839</v>
      </c>
      <c r="H2495" s="117"/>
      <c r="I2495" s="112"/>
      <c r="J2495" s="113">
        <f>VLOOKUP(C2495,'[10]Estructuras de Acero y Concreto'!$C$1:$L$65536,10,0)</f>
        <v>5698</v>
      </c>
      <c r="M2495" s="83"/>
      <c r="N2495" s="83"/>
      <c r="O2495" s="83"/>
      <c r="P2495" s="83"/>
      <c r="Q2495" s="83"/>
      <c r="R2495" s="83"/>
    </row>
    <row r="2496" spans="1:18" x14ac:dyDescent="0.2">
      <c r="A2496" s="104"/>
      <c r="B2496" s="105">
        <f t="shared" si="47"/>
        <v>472</v>
      </c>
      <c r="C2496" s="106" t="s">
        <v>2508</v>
      </c>
      <c r="D2496" s="106" t="str">
        <f>VLOOKUP(C2496,[9]Resumen!$C$1:$J$65536,8,0)</f>
        <v>2 Poste de concreto (15/600) de retención y terminal (90°) Tipo RTU2-15</v>
      </c>
      <c r="E2496" s="108" t="s">
        <v>44</v>
      </c>
      <c r="F2496" s="109">
        <f t="shared" si="46"/>
        <v>1</v>
      </c>
      <c r="G2496" s="110">
        <f>VLOOKUP(C2496,'[10]Estructuras de Acero y Concreto'!$C$1:$L$65536,7,0)</f>
        <v>753.18777712673705</v>
      </c>
      <c r="H2496" s="117"/>
      <c r="I2496" s="112"/>
      <c r="J2496" s="113">
        <f>VLOOKUP(C2496,'[10]Estructuras de Acero y Concreto'!$C$1:$L$65536,10,0)</f>
        <v>5852</v>
      </c>
      <c r="M2496" s="83"/>
      <c r="N2496" s="83"/>
      <c r="O2496" s="83"/>
      <c r="P2496" s="83"/>
      <c r="Q2496" s="83"/>
      <c r="R2496" s="83"/>
    </row>
    <row r="2497" spans="1:18" x14ac:dyDescent="0.2">
      <c r="A2497" s="104"/>
      <c r="B2497" s="105">
        <f t="shared" si="47"/>
        <v>473</v>
      </c>
      <c r="C2497" s="106" t="s">
        <v>2509</v>
      </c>
      <c r="D2497" s="106" t="str">
        <f>VLOOKUP(C2497,[9]Resumen!$C$1:$J$65536,8,0)</f>
        <v>1 Poste de concreto (15/500) de suspensión (3°) Tipo SU2-15</v>
      </c>
      <c r="E2497" s="108" t="s">
        <v>44</v>
      </c>
      <c r="F2497" s="109">
        <f t="shared" si="46"/>
        <v>1</v>
      </c>
      <c r="G2497" s="110">
        <f>VLOOKUP(C2497,'[10]Estructuras de Acero y Concreto'!$C$1:$L$65536,7,0)</f>
        <v>674.73277435148839</v>
      </c>
      <c r="H2497" s="117"/>
      <c r="I2497" s="112"/>
      <c r="J2497" s="113">
        <f>VLOOKUP(C2497,'[10]Estructuras de Acero y Concreto'!$C$1:$L$65536,10,0)</f>
        <v>2849</v>
      </c>
      <c r="M2497" s="83"/>
      <c r="N2497" s="83"/>
      <c r="O2497" s="83"/>
      <c r="P2497" s="83"/>
      <c r="Q2497" s="83"/>
      <c r="R2497" s="83"/>
    </row>
    <row r="2498" spans="1:18" x14ac:dyDescent="0.2">
      <c r="A2498" s="104"/>
      <c r="B2498" s="105">
        <f t="shared" si="47"/>
        <v>474</v>
      </c>
      <c r="C2498" s="106" t="s">
        <v>2510</v>
      </c>
      <c r="D2498" s="106" t="str">
        <f>VLOOKUP(C2498,[9]Resumen!$C$1:$J$65536,8,0)</f>
        <v>2 Poste de concreto (15/500) de suspensión (30°) Tipo SU21-15</v>
      </c>
      <c r="E2498" s="108" t="s">
        <v>44</v>
      </c>
      <c r="F2498" s="109">
        <f t="shared" si="46"/>
        <v>1</v>
      </c>
      <c r="G2498" s="110">
        <f>VLOOKUP(C2498,'[10]Estructuras de Acero y Concreto'!$C$1:$L$65536,7,0)</f>
        <v>674.73277435148839</v>
      </c>
      <c r="H2498" s="117"/>
      <c r="I2498" s="112"/>
      <c r="J2498" s="113">
        <f>VLOOKUP(C2498,'[10]Estructuras de Acero y Concreto'!$C$1:$L$65536,10,0)</f>
        <v>5698</v>
      </c>
      <c r="M2498" s="83"/>
      <c r="N2498" s="83"/>
      <c r="O2498" s="83"/>
      <c r="P2498" s="83"/>
      <c r="Q2498" s="83"/>
      <c r="R2498" s="83"/>
    </row>
    <row r="2499" spans="1:18" x14ac:dyDescent="0.2">
      <c r="A2499" s="104"/>
      <c r="B2499" s="105">
        <f t="shared" si="47"/>
        <v>475</v>
      </c>
      <c r="C2499" s="106" t="s">
        <v>2511</v>
      </c>
      <c r="D2499" s="106" t="str">
        <f>VLOOKUP(C2499,[9]Resumen!$C$1:$J$65536,8,0)</f>
        <v>2 Poste de concreto (15/700) de ángulo mayor (50°) Tipo AU22-15</v>
      </c>
      <c r="E2499" s="108" t="s">
        <v>44</v>
      </c>
      <c r="F2499" s="109">
        <f t="shared" si="46"/>
        <v>1</v>
      </c>
      <c r="G2499" s="110">
        <f>VLOOKUP(C2499,'[10]Estructuras de Acero y Concreto'!$C$1:$L$65536,7,0)</f>
        <v>831.64277990198605</v>
      </c>
      <c r="H2499" s="117"/>
      <c r="I2499" s="112"/>
      <c r="J2499" s="113">
        <f>VLOOKUP(C2499,'[10]Estructuras de Acero y Concreto'!$C$1:$L$65536,10,0)</f>
        <v>6006</v>
      </c>
      <c r="M2499" s="83"/>
      <c r="N2499" s="83"/>
      <c r="O2499" s="83"/>
      <c r="P2499" s="83"/>
      <c r="Q2499" s="83"/>
      <c r="R2499" s="83"/>
    </row>
    <row r="2500" spans="1:18" x14ac:dyDescent="0.2">
      <c r="A2500" s="104"/>
      <c r="B2500" s="105">
        <f t="shared" si="47"/>
        <v>476</v>
      </c>
      <c r="C2500" s="106" t="s">
        <v>2512</v>
      </c>
      <c r="D2500" s="106" t="str">
        <f>VLOOKUP(C2500,[9]Resumen!$C$1:$J$65536,8,0)</f>
        <v>2 Poste de concreto (15/900) de retención y terminal (90°) Tipo RTU2-15</v>
      </c>
      <c r="E2500" s="108" t="s">
        <v>44</v>
      </c>
      <c r="F2500" s="109">
        <f t="shared" si="46"/>
        <v>1</v>
      </c>
      <c r="G2500" s="110">
        <f>VLOOKUP(C2500,'[10]Estructuras de Acero y Concreto'!$C$1:$L$65536,7,0)</f>
        <v>1032.3653194698311</v>
      </c>
      <c r="H2500" s="117"/>
      <c r="I2500" s="112"/>
      <c r="J2500" s="113">
        <f>VLOOKUP(C2500,'[10]Estructuras de Acero y Concreto'!$C$1:$L$65536,10,0)</f>
        <v>6400</v>
      </c>
      <c r="M2500" s="83"/>
      <c r="N2500" s="83"/>
      <c r="O2500" s="83"/>
      <c r="P2500" s="83"/>
      <c r="Q2500" s="83"/>
      <c r="R2500" s="83"/>
    </row>
    <row r="2501" spans="1:18" x14ac:dyDescent="0.2">
      <c r="A2501" s="104"/>
      <c r="B2501" s="105">
        <f t="shared" si="47"/>
        <v>477</v>
      </c>
      <c r="C2501" s="106" t="s">
        <v>2513</v>
      </c>
      <c r="D2501" s="106" t="str">
        <f>VLOOKUP(C2501,[9]Resumen!$C$1:$J$65536,8,0)</f>
        <v>1 Poste de concreto (15/500) de suspensión (3°) Tipo SU2-15</v>
      </c>
      <c r="E2501" s="108" t="s">
        <v>44</v>
      </c>
      <c r="F2501" s="109">
        <f t="shared" si="46"/>
        <v>1</v>
      </c>
      <c r="G2501" s="110">
        <f>VLOOKUP(C2501,'[10]Estructuras de Acero y Concreto'!$C$1:$L$65536,7,0)</f>
        <v>674.73277435148839</v>
      </c>
      <c r="H2501" s="117"/>
      <c r="I2501" s="112"/>
      <c r="J2501" s="113">
        <f>VLOOKUP(C2501,'[10]Estructuras de Acero y Concreto'!$C$1:$L$65536,10,0)</f>
        <v>2849</v>
      </c>
      <c r="M2501" s="83"/>
      <c r="N2501" s="83"/>
      <c r="O2501" s="83"/>
      <c r="P2501" s="83"/>
      <c r="Q2501" s="83"/>
      <c r="R2501" s="83"/>
    </row>
    <row r="2502" spans="1:18" x14ac:dyDescent="0.2">
      <c r="A2502" s="104"/>
      <c r="B2502" s="105">
        <f t="shared" si="47"/>
        <v>478</v>
      </c>
      <c r="C2502" s="106" t="s">
        <v>2514</v>
      </c>
      <c r="D2502" s="106" t="str">
        <f>VLOOKUP(C2502,[9]Resumen!$C$1:$J$65536,8,0)</f>
        <v>2 Poste de concreto (15/700) de suspensión (30°) Tipo SU21-15</v>
      </c>
      <c r="E2502" s="108" t="s">
        <v>44</v>
      </c>
      <c r="F2502" s="109">
        <f t="shared" si="46"/>
        <v>1</v>
      </c>
      <c r="G2502" s="110">
        <f>VLOOKUP(C2502,'[10]Estructuras de Acero y Concreto'!$C$1:$L$65536,7,0)</f>
        <v>831.64277990198605</v>
      </c>
      <c r="H2502" s="117"/>
      <c r="I2502" s="112"/>
      <c r="J2502" s="113">
        <f>VLOOKUP(C2502,'[10]Estructuras de Acero y Concreto'!$C$1:$L$65536,10,0)</f>
        <v>6006</v>
      </c>
      <c r="M2502" s="83"/>
      <c r="N2502" s="83"/>
      <c r="O2502" s="83"/>
      <c r="P2502" s="83"/>
      <c r="Q2502" s="83"/>
      <c r="R2502" s="83"/>
    </row>
    <row r="2503" spans="1:18" x14ac:dyDescent="0.2">
      <c r="A2503" s="104"/>
      <c r="B2503" s="105">
        <f t="shared" si="47"/>
        <v>479</v>
      </c>
      <c r="C2503" s="106" t="s">
        <v>2515</v>
      </c>
      <c r="D2503" s="106" t="str">
        <f>VLOOKUP(C2503,[9]Resumen!$C$1:$J$65536,8,0)</f>
        <v>2 Poste de concreto (15/800) de ángulo mayor (50°) Tipo AU22-15</v>
      </c>
      <c r="E2503" s="108" t="s">
        <v>44</v>
      </c>
      <c r="F2503" s="109">
        <f t="shared" si="46"/>
        <v>1</v>
      </c>
      <c r="G2503" s="110">
        <f>VLOOKUP(C2503,'[10]Estructuras de Acero y Concreto'!$C$1:$L$65536,7,0)</f>
        <v>910.09778267723516</v>
      </c>
      <c r="H2503" s="117"/>
      <c r="I2503" s="112"/>
      <c r="J2503" s="113">
        <f>VLOOKUP(C2503,'[10]Estructuras de Acero y Concreto'!$C$1:$L$65536,10,0)</f>
        <v>6160</v>
      </c>
      <c r="M2503" s="83"/>
      <c r="N2503" s="83"/>
      <c r="O2503" s="83"/>
      <c r="P2503" s="83"/>
      <c r="Q2503" s="83"/>
      <c r="R2503" s="83"/>
    </row>
    <row r="2504" spans="1:18" x14ac:dyDescent="0.2">
      <c r="A2504" s="104"/>
      <c r="B2504" s="105">
        <f t="shared" si="47"/>
        <v>480</v>
      </c>
      <c r="C2504" s="106" t="s">
        <v>2516</v>
      </c>
      <c r="D2504" s="106" t="str">
        <f>VLOOKUP(C2504,[9]Resumen!$C$1:$J$65536,8,0)</f>
        <v>2 Poste de concreto (15/1000) de retención y terminal (90°) Tipo RTU2-15</v>
      </c>
      <c r="E2504" s="108" t="s">
        <v>44</v>
      </c>
      <c r="F2504" s="109">
        <f t="shared" si="46"/>
        <v>1</v>
      </c>
      <c r="G2504" s="110">
        <f>VLOOKUP(C2504,'[10]Estructuras de Acero y Concreto'!$C$1:$L$65536,7,0)</f>
        <v>1088.9140552364065</v>
      </c>
      <c r="H2504" s="117"/>
      <c r="I2504" s="112"/>
      <c r="J2504" s="113">
        <f>VLOOKUP(C2504,'[10]Estructuras de Acero y Concreto'!$C$1:$L$65536,10,0)</f>
        <v>6511</v>
      </c>
      <c r="M2504" s="83"/>
      <c r="N2504" s="83"/>
      <c r="O2504" s="83"/>
      <c r="P2504" s="83"/>
      <c r="Q2504" s="83"/>
      <c r="R2504" s="83"/>
    </row>
    <row r="2505" spans="1:18" x14ac:dyDescent="0.2">
      <c r="A2505" s="104"/>
      <c r="B2505" s="105">
        <f t="shared" si="47"/>
        <v>481</v>
      </c>
      <c r="C2505" s="106" t="s">
        <v>2517</v>
      </c>
      <c r="D2505" s="106" t="str">
        <f>VLOOKUP(C2505,[9]Resumen!$C$1:$J$65536,8,0)</f>
        <v>1 Poste de concreto (15/700) de suspensión (3°) Tipo SU2-15</v>
      </c>
      <c r="E2505" s="108" t="s">
        <v>44</v>
      </c>
      <c r="F2505" s="109">
        <f t="shared" si="46"/>
        <v>1</v>
      </c>
      <c r="G2505" s="110">
        <f>VLOOKUP(C2505,'[10]Estructuras de Acero y Concreto'!$C$1:$L$65536,7,0)</f>
        <v>831.64277990198605</v>
      </c>
      <c r="H2505" s="117"/>
      <c r="I2505" s="112"/>
      <c r="J2505" s="113">
        <f>VLOOKUP(C2505,'[10]Estructuras de Acero y Concreto'!$C$1:$L$65536,10,0)</f>
        <v>3003</v>
      </c>
      <c r="M2505" s="83"/>
      <c r="N2505" s="83"/>
      <c r="O2505" s="83"/>
      <c r="P2505" s="83"/>
      <c r="Q2505" s="83"/>
      <c r="R2505" s="83"/>
    </row>
    <row r="2506" spans="1:18" x14ac:dyDescent="0.2">
      <c r="A2506" s="104"/>
      <c r="B2506" s="105">
        <f t="shared" si="47"/>
        <v>482</v>
      </c>
      <c r="C2506" s="106" t="s">
        <v>2518</v>
      </c>
      <c r="D2506" s="106" t="str">
        <f>VLOOKUP(C2506,[9]Resumen!$C$1:$J$65536,8,0)</f>
        <v>2 Poste de concreto (15/900) de suspensión (30°) Tipo SU21-15</v>
      </c>
      <c r="E2506" s="108" t="s">
        <v>44</v>
      </c>
      <c r="F2506" s="109">
        <f t="shared" si="46"/>
        <v>1</v>
      </c>
      <c r="G2506" s="110">
        <f>VLOOKUP(C2506,'[10]Estructuras de Acero y Concreto'!$C$1:$L$65536,7,0)</f>
        <v>1032.3653194698311</v>
      </c>
      <c r="H2506" s="117"/>
      <c r="I2506" s="112"/>
      <c r="J2506" s="113">
        <f>VLOOKUP(C2506,'[10]Estructuras de Acero y Concreto'!$C$1:$L$65536,10,0)</f>
        <v>6400</v>
      </c>
      <c r="M2506" s="83"/>
      <c r="N2506" s="83"/>
      <c r="O2506" s="83"/>
      <c r="P2506" s="83"/>
      <c r="Q2506" s="83"/>
      <c r="R2506" s="83"/>
    </row>
    <row r="2507" spans="1:18" x14ac:dyDescent="0.2">
      <c r="A2507" s="104"/>
      <c r="B2507" s="105">
        <f t="shared" si="47"/>
        <v>483</v>
      </c>
      <c r="C2507" s="106" t="s">
        <v>2519</v>
      </c>
      <c r="D2507" s="106" t="str">
        <f>VLOOKUP(C2507,[9]Resumen!$C$1:$J$65536,8,0)</f>
        <v>2 Poste de concreto (15/1000) de ángulo mayor (50°) Tipo AU22-15</v>
      </c>
      <c r="E2507" s="108" t="s">
        <v>44</v>
      </c>
      <c r="F2507" s="109">
        <f t="shared" si="46"/>
        <v>1</v>
      </c>
      <c r="G2507" s="110">
        <f>VLOOKUP(C2507,'[10]Estructuras de Acero y Concreto'!$C$1:$L$65536,7,0)</f>
        <v>1088.9140552364065</v>
      </c>
      <c r="H2507" s="117"/>
      <c r="I2507" s="112"/>
      <c r="J2507" s="113">
        <f>VLOOKUP(C2507,'[10]Estructuras de Acero y Concreto'!$C$1:$L$65536,10,0)</f>
        <v>6511</v>
      </c>
      <c r="M2507" s="83"/>
      <c r="N2507" s="83"/>
      <c r="O2507" s="83"/>
      <c r="P2507" s="83"/>
      <c r="Q2507" s="83"/>
      <c r="R2507" s="83"/>
    </row>
    <row r="2508" spans="1:18" x14ac:dyDescent="0.2">
      <c r="A2508" s="104"/>
      <c r="B2508" s="105">
        <f t="shared" si="47"/>
        <v>484</v>
      </c>
      <c r="C2508" s="106" t="s">
        <v>2520</v>
      </c>
      <c r="D2508" s="106" t="str">
        <f>VLOOKUP(C2508,[9]Resumen!$C$1:$J$65536,8,0)</f>
        <v>2 Poste de concreto (15/1300) de retención y terminal (90°) Tipo RTU2-15</v>
      </c>
      <c r="E2508" s="108" t="s">
        <v>44</v>
      </c>
      <c r="F2508" s="109">
        <f t="shared" si="46"/>
        <v>1</v>
      </c>
      <c r="G2508" s="110">
        <f>VLOOKUP(C2508,'[10]Estructuras de Acero y Concreto'!$C$1:$L$65536,7,0)</f>
        <v>1351.3316382386754</v>
      </c>
      <c r="H2508" s="117"/>
      <c r="I2508" s="112"/>
      <c r="J2508" s="113">
        <f>VLOOKUP(C2508,'[10]Estructuras de Acero y Concreto'!$C$1:$L$65536,10,0)</f>
        <v>7026.1017316017314</v>
      </c>
      <c r="M2508" s="83"/>
      <c r="N2508" s="83"/>
      <c r="O2508" s="83"/>
      <c r="P2508" s="83"/>
      <c r="Q2508" s="83"/>
      <c r="R2508" s="83"/>
    </row>
    <row r="2509" spans="1:18" x14ac:dyDescent="0.2">
      <c r="A2509" s="104"/>
      <c r="B2509" s="105">
        <f t="shared" si="47"/>
        <v>485</v>
      </c>
      <c r="C2509" s="106" t="s">
        <v>2521</v>
      </c>
      <c r="D2509" s="106" t="str">
        <f>VLOOKUP(C2509,[9]Resumen!$C$1:$J$65536,8,0)</f>
        <v>1 Poste de concreto (15/800) de suspensión (3°) Tipo SU2-15</v>
      </c>
      <c r="E2509" s="108" t="s">
        <v>44</v>
      </c>
      <c r="F2509" s="109">
        <f t="shared" si="46"/>
        <v>1</v>
      </c>
      <c r="G2509" s="110">
        <f>VLOOKUP(C2509,'[10]Estructuras de Acero y Concreto'!$C$1:$L$65536,7,0)</f>
        <v>910.09778267723516</v>
      </c>
      <c r="H2509" s="117"/>
      <c r="I2509" s="112"/>
      <c r="J2509" s="113">
        <f>VLOOKUP(C2509,'[10]Estructuras de Acero y Concreto'!$C$1:$L$65536,10,0)</f>
        <v>3080</v>
      </c>
      <c r="M2509" s="83"/>
      <c r="N2509" s="83"/>
      <c r="O2509" s="83"/>
      <c r="P2509" s="83"/>
      <c r="Q2509" s="83"/>
      <c r="R2509" s="83"/>
    </row>
    <row r="2510" spans="1:18" x14ac:dyDescent="0.2">
      <c r="A2510" s="104"/>
      <c r="B2510" s="105">
        <f t="shared" si="47"/>
        <v>486</v>
      </c>
      <c r="C2510" s="106" t="s">
        <v>2522</v>
      </c>
      <c r="D2510" s="106" t="str">
        <f>VLOOKUP(C2510,[9]Resumen!$C$1:$J$65536,8,0)</f>
        <v>2 Poste de concreto (15/600) de suspensión (30°) Tipo SU21-15</v>
      </c>
      <c r="E2510" s="108" t="s">
        <v>44</v>
      </c>
      <c r="F2510" s="109">
        <f t="shared" si="46"/>
        <v>1</v>
      </c>
      <c r="G2510" s="110">
        <f>VLOOKUP(C2510,'[10]Estructuras de Acero y Concreto'!$C$1:$L$65536,7,0)</f>
        <v>753.18777712673705</v>
      </c>
      <c r="H2510" s="117"/>
      <c r="I2510" s="112"/>
      <c r="J2510" s="113">
        <f>VLOOKUP(C2510,'[10]Estructuras de Acero y Concreto'!$C$1:$L$65536,10,0)</f>
        <v>5852</v>
      </c>
      <c r="M2510" s="83"/>
      <c r="N2510" s="83"/>
      <c r="O2510" s="83"/>
      <c r="P2510" s="83"/>
      <c r="Q2510" s="83"/>
      <c r="R2510" s="83"/>
    </row>
    <row r="2511" spans="1:18" x14ac:dyDescent="0.2">
      <c r="A2511" s="104"/>
      <c r="B2511" s="105">
        <f t="shared" si="47"/>
        <v>487</v>
      </c>
      <c r="C2511" s="106" t="s">
        <v>2523</v>
      </c>
      <c r="D2511" s="106" t="str">
        <f>VLOOKUP(C2511,[9]Resumen!$C$1:$J$65536,8,0)</f>
        <v>2 Poste de concreto (15/400) de ángulo mayor (50°) Tipo AU22-15</v>
      </c>
      <c r="E2511" s="108" t="s">
        <v>44</v>
      </c>
      <c r="F2511" s="109">
        <f t="shared" si="46"/>
        <v>1</v>
      </c>
      <c r="G2511" s="110">
        <f>VLOOKUP(C2511,'[10]Estructuras de Acero y Concreto'!$C$1:$L$65536,7,0)</f>
        <v>596.27777157623927</v>
      </c>
      <c r="H2511" s="117"/>
      <c r="I2511" s="112"/>
      <c r="J2511" s="113">
        <f>VLOOKUP(C2511,'[10]Estructuras de Acero y Concreto'!$C$1:$L$65536,10,0)</f>
        <v>5544</v>
      </c>
      <c r="M2511" s="83"/>
      <c r="N2511" s="83"/>
      <c r="O2511" s="83"/>
      <c r="P2511" s="83"/>
      <c r="Q2511" s="83"/>
      <c r="R2511" s="83"/>
    </row>
    <row r="2512" spans="1:18" x14ac:dyDescent="0.2">
      <c r="A2512" s="104"/>
      <c r="B2512" s="105">
        <f t="shared" si="47"/>
        <v>488</v>
      </c>
      <c r="C2512" s="106" t="s">
        <v>2524</v>
      </c>
      <c r="D2512" s="106" t="str">
        <f>VLOOKUP(C2512,[9]Resumen!$C$1:$J$65536,8,0)</f>
        <v>2 Poste de concreto (15/500) de retención y terminal (90°) Tipo RTU2-15</v>
      </c>
      <c r="E2512" s="108" t="s">
        <v>44</v>
      </c>
      <c r="F2512" s="109">
        <f t="shared" si="46"/>
        <v>1</v>
      </c>
      <c r="G2512" s="110">
        <f>VLOOKUP(C2512,'[10]Estructuras de Acero y Concreto'!$C$1:$L$65536,7,0)</f>
        <v>674.73277435148839</v>
      </c>
      <c r="H2512" s="117"/>
      <c r="I2512" s="112"/>
      <c r="J2512" s="113">
        <f>VLOOKUP(C2512,'[10]Estructuras de Acero y Concreto'!$C$1:$L$65536,10,0)</f>
        <v>5698</v>
      </c>
      <c r="M2512" s="83"/>
      <c r="N2512" s="83"/>
      <c r="O2512" s="83"/>
      <c r="P2512" s="83"/>
      <c r="Q2512" s="83"/>
      <c r="R2512" s="83"/>
    </row>
    <row r="2513" spans="1:18" x14ac:dyDescent="0.2">
      <c r="A2513" s="104"/>
      <c r="B2513" s="105">
        <f t="shared" si="47"/>
        <v>489</v>
      </c>
      <c r="C2513" s="106" t="s">
        <v>2525</v>
      </c>
      <c r="D2513" s="106" t="str">
        <f>VLOOKUP(C2513,[9]Resumen!$C$1:$J$65536,8,0)</f>
        <v>1 Poste de concreto (16/400) de suspensión (3°) Tipo SUS1-16</v>
      </c>
      <c r="E2513" s="108" t="s">
        <v>44</v>
      </c>
      <c r="F2513" s="109">
        <f t="shared" si="46"/>
        <v>1</v>
      </c>
      <c r="G2513" s="110">
        <f>VLOOKUP(C2513,'[10]Estructuras de Acero y Concreto'!$C$1:$L$65536,7,0)</f>
        <v>910.09778267723516</v>
      </c>
      <c r="H2513" s="117"/>
      <c r="I2513" s="112"/>
      <c r="J2513" s="113">
        <f>VLOOKUP(C2513,'[10]Estructuras de Acero y Concreto'!$C$1:$L$65536,10,0)</f>
        <v>3080</v>
      </c>
      <c r="M2513" s="83"/>
      <c r="N2513" s="83"/>
      <c r="O2513" s="83"/>
      <c r="P2513" s="83"/>
      <c r="Q2513" s="83"/>
      <c r="R2513" s="83"/>
    </row>
    <row r="2514" spans="1:18" x14ac:dyDescent="0.2">
      <c r="A2514" s="104"/>
      <c r="B2514" s="105">
        <f t="shared" si="47"/>
        <v>490</v>
      </c>
      <c r="C2514" s="106" t="s">
        <v>2526</v>
      </c>
      <c r="D2514" s="106" t="str">
        <f>VLOOKUP(C2514,[9]Resumen!$C$1:$J$65536,8,0)</f>
        <v>1 Poste de concreto (16/400) de suspensión (30°) Tipo SUS11-16</v>
      </c>
      <c r="E2514" s="108" t="s">
        <v>44</v>
      </c>
      <c r="F2514" s="109">
        <f t="shared" si="46"/>
        <v>1</v>
      </c>
      <c r="G2514" s="110">
        <f>VLOOKUP(C2514,'[10]Estructuras de Acero y Concreto'!$C$1:$L$65536,7,0)</f>
        <v>910.09778267723516</v>
      </c>
      <c r="H2514" s="117"/>
      <c r="I2514" s="112"/>
      <c r="J2514" s="113">
        <f>VLOOKUP(C2514,'[10]Estructuras de Acero y Concreto'!$C$1:$L$65536,10,0)</f>
        <v>3080</v>
      </c>
      <c r="M2514" s="83"/>
      <c r="N2514" s="83"/>
      <c r="O2514" s="83"/>
      <c r="P2514" s="83"/>
      <c r="Q2514" s="83"/>
      <c r="R2514" s="83"/>
    </row>
    <row r="2515" spans="1:18" x14ac:dyDescent="0.2">
      <c r="A2515" s="104"/>
      <c r="B2515" s="105">
        <f t="shared" si="47"/>
        <v>491</v>
      </c>
      <c r="C2515" s="106" t="s">
        <v>2527</v>
      </c>
      <c r="D2515" s="106" t="str">
        <f>VLOOKUP(C2515,[9]Resumen!$C$1:$J$65536,8,0)</f>
        <v>1 Poste de concreto (16/400) de ángulo mayor (50°) Tipo AUS1-16</v>
      </c>
      <c r="E2515" s="108" t="s">
        <v>44</v>
      </c>
      <c r="F2515" s="109">
        <f t="shared" si="46"/>
        <v>1</v>
      </c>
      <c r="G2515" s="110">
        <f>VLOOKUP(C2515,'[10]Estructuras de Acero y Concreto'!$C$1:$L$65536,7,0)</f>
        <v>910.09778267723516</v>
      </c>
      <c r="H2515" s="117"/>
      <c r="I2515" s="112"/>
      <c r="J2515" s="113">
        <f>VLOOKUP(C2515,'[10]Estructuras de Acero y Concreto'!$C$1:$L$65536,10,0)</f>
        <v>3080</v>
      </c>
      <c r="M2515" s="83"/>
      <c r="N2515" s="83"/>
      <c r="O2515" s="83"/>
      <c r="P2515" s="83"/>
      <c r="Q2515" s="83"/>
      <c r="R2515" s="83"/>
    </row>
    <row r="2516" spans="1:18" x14ac:dyDescent="0.2">
      <c r="A2516" s="104"/>
      <c r="B2516" s="105">
        <f t="shared" si="47"/>
        <v>492</v>
      </c>
      <c r="C2516" s="106" t="s">
        <v>2528</v>
      </c>
      <c r="D2516" s="106" t="str">
        <f>VLOOKUP(C2516,[9]Resumen!$C$1:$J$65536,8,0)</f>
        <v>1 Poste de concreto (16/400) de retención y terminal (90°) Tipo RTUS1-16</v>
      </c>
      <c r="E2516" s="108" t="s">
        <v>44</v>
      </c>
      <c r="F2516" s="109">
        <f t="shared" si="46"/>
        <v>1</v>
      </c>
      <c r="G2516" s="110">
        <f>VLOOKUP(C2516,'[10]Estructuras de Acero y Concreto'!$C$1:$L$65536,7,0)</f>
        <v>910.09778267723516</v>
      </c>
      <c r="H2516" s="117"/>
      <c r="I2516" s="112"/>
      <c r="J2516" s="113">
        <f>VLOOKUP(C2516,'[10]Estructuras de Acero y Concreto'!$C$1:$L$65536,10,0)</f>
        <v>3080</v>
      </c>
      <c r="M2516" s="83"/>
      <c r="N2516" s="83"/>
      <c r="O2516" s="83"/>
      <c r="P2516" s="83"/>
      <c r="Q2516" s="83"/>
      <c r="R2516" s="83"/>
    </row>
    <row r="2517" spans="1:18" x14ac:dyDescent="0.2">
      <c r="A2517" s="104"/>
      <c r="B2517" s="105">
        <f t="shared" si="47"/>
        <v>493</v>
      </c>
      <c r="C2517" s="106" t="s">
        <v>2529</v>
      </c>
      <c r="D2517" s="106" t="str">
        <f>VLOOKUP(C2517,[9]Resumen!$C$1:$J$65536,8,0)</f>
        <v>1 Poste de concreto (16/400) de suspensión (3°) Tipo SUS1-16</v>
      </c>
      <c r="E2517" s="108" t="s">
        <v>44</v>
      </c>
      <c r="F2517" s="109">
        <f t="shared" si="46"/>
        <v>1</v>
      </c>
      <c r="G2517" s="110">
        <f>VLOOKUP(C2517,'[10]Estructuras de Acero y Concreto'!$C$1:$L$65536,7,0)</f>
        <v>910.09778267723516</v>
      </c>
      <c r="H2517" s="117"/>
      <c r="I2517" s="112"/>
      <c r="J2517" s="113">
        <f>VLOOKUP(C2517,'[10]Estructuras de Acero y Concreto'!$C$1:$L$65536,10,0)</f>
        <v>3080</v>
      </c>
      <c r="M2517" s="83"/>
      <c r="N2517" s="83"/>
      <c r="O2517" s="83"/>
      <c r="P2517" s="83"/>
      <c r="Q2517" s="83"/>
      <c r="R2517" s="83"/>
    </row>
    <row r="2518" spans="1:18" x14ac:dyDescent="0.2">
      <c r="A2518" s="104"/>
      <c r="B2518" s="105">
        <f t="shared" si="47"/>
        <v>494</v>
      </c>
      <c r="C2518" s="106" t="s">
        <v>2530</v>
      </c>
      <c r="D2518" s="106" t="str">
        <f>VLOOKUP(C2518,[9]Resumen!$C$1:$J$65536,8,0)</f>
        <v>1 Poste de concreto (16/500) de suspensión (30°) Tipo SUS11-16</v>
      </c>
      <c r="E2518" s="108" t="s">
        <v>44</v>
      </c>
      <c r="F2518" s="109">
        <f t="shared" si="46"/>
        <v>1</v>
      </c>
      <c r="G2518" s="110">
        <f>VLOOKUP(C2518,'[10]Estructuras de Acero y Concreto'!$C$1:$L$65536,7,0)</f>
        <v>988.55278545248427</v>
      </c>
      <c r="H2518" s="117"/>
      <c r="I2518" s="112"/>
      <c r="J2518" s="113">
        <f>VLOOKUP(C2518,'[10]Estructuras de Acero y Concreto'!$C$1:$L$65536,10,0)</f>
        <v>3157</v>
      </c>
      <c r="M2518" s="83"/>
      <c r="N2518" s="83"/>
      <c r="O2518" s="83"/>
      <c r="P2518" s="83"/>
      <c r="Q2518" s="83"/>
      <c r="R2518" s="83"/>
    </row>
    <row r="2519" spans="1:18" x14ac:dyDescent="0.2">
      <c r="A2519" s="104"/>
      <c r="B2519" s="105">
        <f t="shared" si="47"/>
        <v>495</v>
      </c>
      <c r="C2519" s="106" t="s">
        <v>2531</v>
      </c>
      <c r="D2519" s="106" t="str">
        <f>VLOOKUP(C2519,[9]Resumen!$C$1:$J$65536,8,0)</f>
        <v>1 Poste de concreto (16/400) de ángulo mayor (50°) Tipo AUS1-16</v>
      </c>
      <c r="E2519" s="108" t="s">
        <v>44</v>
      </c>
      <c r="F2519" s="109">
        <f t="shared" si="46"/>
        <v>1</v>
      </c>
      <c r="G2519" s="110">
        <f>VLOOKUP(C2519,'[10]Estructuras de Acero y Concreto'!$C$1:$L$65536,7,0)</f>
        <v>910.09778267723516</v>
      </c>
      <c r="H2519" s="117"/>
      <c r="I2519" s="112"/>
      <c r="J2519" s="113">
        <f>VLOOKUP(C2519,'[10]Estructuras de Acero y Concreto'!$C$1:$L$65536,10,0)</f>
        <v>3080</v>
      </c>
      <c r="M2519" s="83"/>
      <c r="N2519" s="83"/>
      <c r="O2519" s="83"/>
      <c r="P2519" s="83"/>
      <c r="Q2519" s="83"/>
      <c r="R2519" s="83"/>
    </row>
    <row r="2520" spans="1:18" x14ac:dyDescent="0.2">
      <c r="A2520" s="104"/>
      <c r="B2520" s="105">
        <f t="shared" si="47"/>
        <v>496</v>
      </c>
      <c r="C2520" s="106" t="s">
        <v>2532</v>
      </c>
      <c r="D2520" s="106" t="str">
        <f>VLOOKUP(C2520,[9]Resumen!$C$1:$J$65536,8,0)</f>
        <v>1 Poste de concreto (16/500) de retención y terminal (90°) Tipo RTUS1-16</v>
      </c>
      <c r="E2520" s="108" t="s">
        <v>44</v>
      </c>
      <c r="F2520" s="109">
        <f t="shared" si="46"/>
        <v>1</v>
      </c>
      <c r="G2520" s="110">
        <f>VLOOKUP(C2520,'[10]Estructuras de Acero y Concreto'!$C$1:$L$65536,7,0)</f>
        <v>988.55278545248427</v>
      </c>
      <c r="H2520" s="117"/>
      <c r="I2520" s="112"/>
      <c r="J2520" s="113">
        <f>VLOOKUP(C2520,'[10]Estructuras de Acero y Concreto'!$C$1:$L$65536,10,0)</f>
        <v>3157</v>
      </c>
      <c r="M2520" s="83"/>
      <c r="N2520" s="83"/>
      <c r="O2520" s="83"/>
      <c r="P2520" s="83"/>
      <c r="Q2520" s="83"/>
      <c r="R2520" s="83"/>
    </row>
    <row r="2521" spans="1:18" x14ac:dyDescent="0.2">
      <c r="A2521" s="104"/>
      <c r="B2521" s="105">
        <f t="shared" si="47"/>
        <v>497</v>
      </c>
      <c r="C2521" s="106" t="s">
        <v>2533</v>
      </c>
      <c r="D2521" s="106" t="str">
        <f>VLOOKUP(C2521,[9]Resumen!$C$1:$J$65536,8,0)</f>
        <v>1 Poste de concreto (16/400) de suspensión (3°) Tipo SUS1-16</v>
      </c>
      <c r="E2521" s="108" t="s">
        <v>44</v>
      </c>
      <c r="F2521" s="109">
        <f t="shared" si="46"/>
        <v>1</v>
      </c>
      <c r="G2521" s="110">
        <f>VLOOKUP(C2521,'[10]Estructuras de Acero y Concreto'!$C$1:$L$65536,7,0)</f>
        <v>910.09778267723516</v>
      </c>
      <c r="H2521" s="117"/>
      <c r="I2521" s="112"/>
      <c r="J2521" s="113">
        <f>VLOOKUP(C2521,'[10]Estructuras de Acero y Concreto'!$C$1:$L$65536,10,0)</f>
        <v>3080</v>
      </c>
      <c r="M2521" s="83"/>
      <c r="N2521" s="83"/>
      <c r="O2521" s="83"/>
      <c r="P2521" s="83"/>
      <c r="Q2521" s="83"/>
      <c r="R2521" s="83"/>
    </row>
    <row r="2522" spans="1:18" x14ac:dyDescent="0.2">
      <c r="A2522" s="104"/>
      <c r="B2522" s="105">
        <f t="shared" si="47"/>
        <v>498</v>
      </c>
      <c r="C2522" s="106" t="s">
        <v>2534</v>
      </c>
      <c r="D2522" s="106" t="str">
        <f>VLOOKUP(C2522,[9]Resumen!$C$1:$J$65536,8,0)</f>
        <v>1 Poste de concreto (16/500) de suspensión (30°) Tipo SUS11-16</v>
      </c>
      <c r="E2522" s="108" t="s">
        <v>44</v>
      </c>
      <c r="F2522" s="109">
        <f t="shared" si="46"/>
        <v>1</v>
      </c>
      <c r="G2522" s="110">
        <f>VLOOKUP(C2522,'[10]Estructuras de Acero y Concreto'!$C$1:$L$65536,7,0)</f>
        <v>988.55278545248427</v>
      </c>
      <c r="H2522" s="117"/>
      <c r="I2522" s="112"/>
      <c r="J2522" s="113">
        <f>VLOOKUP(C2522,'[10]Estructuras de Acero y Concreto'!$C$1:$L$65536,10,0)</f>
        <v>3157</v>
      </c>
      <c r="M2522" s="83"/>
      <c r="N2522" s="83"/>
      <c r="O2522" s="83"/>
      <c r="P2522" s="83"/>
      <c r="Q2522" s="83"/>
      <c r="R2522" s="83"/>
    </row>
    <row r="2523" spans="1:18" x14ac:dyDescent="0.2">
      <c r="A2523" s="104"/>
      <c r="B2523" s="105">
        <f t="shared" si="47"/>
        <v>499</v>
      </c>
      <c r="C2523" s="106" t="s">
        <v>2535</v>
      </c>
      <c r="D2523" s="106" t="str">
        <f>VLOOKUP(C2523,[9]Resumen!$C$1:$J$65536,8,0)</f>
        <v>1 Poste de concreto (16/500) de ángulo mayor (50°) Tipo AUS1-16</v>
      </c>
      <c r="E2523" s="108" t="s">
        <v>44</v>
      </c>
      <c r="F2523" s="109">
        <f t="shared" si="46"/>
        <v>1</v>
      </c>
      <c r="G2523" s="110">
        <f>VLOOKUP(C2523,'[10]Estructuras de Acero y Concreto'!$C$1:$L$65536,7,0)</f>
        <v>988.55278545248427</v>
      </c>
      <c r="H2523" s="117"/>
      <c r="I2523" s="112"/>
      <c r="J2523" s="113">
        <f>VLOOKUP(C2523,'[10]Estructuras de Acero y Concreto'!$C$1:$L$65536,10,0)</f>
        <v>3157</v>
      </c>
      <c r="M2523" s="83"/>
      <c r="N2523" s="83"/>
      <c r="O2523" s="83"/>
      <c r="P2523" s="83"/>
      <c r="Q2523" s="83"/>
      <c r="R2523" s="83"/>
    </row>
    <row r="2524" spans="1:18" x14ac:dyDescent="0.2">
      <c r="A2524" s="104"/>
      <c r="B2524" s="105">
        <f t="shared" si="47"/>
        <v>500</v>
      </c>
      <c r="C2524" s="106" t="s">
        <v>2536</v>
      </c>
      <c r="D2524" s="106" t="str">
        <f>VLOOKUP(C2524,[9]Resumen!$C$1:$J$65536,8,0)</f>
        <v>1 Poste de concreto (16/600) de retención y terminal (90°) Tipo RTUS1-16</v>
      </c>
      <c r="E2524" s="108" t="s">
        <v>44</v>
      </c>
      <c r="F2524" s="109">
        <f t="shared" si="46"/>
        <v>1</v>
      </c>
      <c r="G2524" s="110">
        <f>VLOOKUP(C2524,'[10]Estructuras de Acero y Concreto'!$C$1:$L$65536,7,0)</f>
        <v>1067.0077882277328</v>
      </c>
      <c r="H2524" s="117"/>
      <c r="I2524" s="112"/>
      <c r="J2524" s="113">
        <f>VLOOKUP(C2524,'[10]Estructuras de Acero y Concreto'!$C$1:$L$65536,10,0)</f>
        <v>3234</v>
      </c>
      <c r="M2524" s="83"/>
      <c r="N2524" s="83"/>
      <c r="O2524" s="83"/>
      <c r="P2524" s="83"/>
      <c r="Q2524" s="83"/>
      <c r="R2524" s="83"/>
    </row>
    <row r="2525" spans="1:18" x14ac:dyDescent="0.2">
      <c r="A2525" s="104"/>
      <c r="B2525" s="105">
        <f t="shared" si="47"/>
        <v>501</v>
      </c>
      <c r="C2525" s="106" t="s">
        <v>2537</v>
      </c>
      <c r="D2525" s="106" t="str">
        <f>VLOOKUP(C2525,[9]Resumen!$C$1:$J$65536,8,0)</f>
        <v>1 Poste de concreto (16/500) de suspensión (3°) Tipo SUS1-16</v>
      </c>
      <c r="E2525" s="108" t="s">
        <v>44</v>
      </c>
      <c r="F2525" s="109">
        <f t="shared" si="46"/>
        <v>1</v>
      </c>
      <c r="G2525" s="110">
        <f>VLOOKUP(C2525,'[10]Estructuras de Acero y Concreto'!$C$1:$L$65536,7,0)</f>
        <v>988.55278545248427</v>
      </c>
      <c r="H2525" s="117"/>
      <c r="I2525" s="112"/>
      <c r="J2525" s="113">
        <f>VLOOKUP(C2525,'[10]Estructuras de Acero y Concreto'!$C$1:$L$65536,10,0)</f>
        <v>3157</v>
      </c>
      <c r="M2525" s="83"/>
      <c r="N2525" s="83"/>
      <c r="O2525" s="83"/>
      <c r="P2525" s="83"/>
      <c r="Q2525" s="83"/>
      <c r="R2525" s="83"/>
    </row>
    <row r="2526" spans="1:18" x14ac:dyDescent="0.2">
      <c r="A2526" s="104"/>
      <c r="B2526" s="105">
        <f t="shared" si="47"/>
        <v>502</v>
      </c>
      <c r="C2526" s="106" t="s">
        <v>2538</v>
      </c>
      <c r="D2526" s="106" t="str">
        <f>VLOOKUP(C2526,[9]Resumen!$C$1:$J$65536,8,0)</f>
        <v>1 Poste de concreto (16/400) de suspensión (30°) Tipo SUS11-16</v>
      </c>
      <c r="E2526" s="108" t="s">
        <v>44</v>
      </c>
      <c r="F2526" s="109">
        <f t="shared" si="46"/>
        <v>1</v>
      </c>
      <c r="G2526" s="110">
        <f>VLOOKUP(C2526,'[10]Estructuras de Acero y Concreto'!$C$1:$L$65536,7,0)</f>
        <v>910.09778267723516</v>
      </c>
      <c r="H2526" s="117"/>
      <c r="I2526" s="112"/>
      <c r="J2526" s="113">
        <f>VLOOKUP(C2526,'[10]Estructuras de Acero y Concreto'!$C$1:$L$65536,10,0)</f>
        <v>3080</v>
      </c>
      <c r="M2526" s="83"/>
      <c r="N2526" s="83"/>
      <c r="O2526" s="83"/>
      <c r="P2526" s="83"/>
      <c r="Q2526" s="83"/>
      <c r="R2526" s="83"/>
    </row>
    <row r="2527" spans="1:18" x14ac:dyDescent="0.2">
      <c r="A2527" s="104"/>
      <c r="B2527" s="105">
        <f t="shared" si="47"/>
        <v>503</v>
      </c>
      <c r="C2527" s="106" t="s">
        <v>2539</v>
      </c>
      <c r="D2527" s="106" t="str">
        <f>VLOOKUP(C2527,[9]Resumen!$C$1:$J$65536,8,0)</f>
        <v>1 Poste de concreto (16/400) de ángulo mayor (50°) Tipo AUS1-16</v>
      </c>
      <c r="E2527" s="108" t="s">
        <v>44</v>
      </c>
      <c r="F2527" s="109">
        <f t="shared" si="46"/>
        <v>1</v>
      </c>
      <c r="G2527" s="110">
        <f>VLOOKUP(C2527,'[10]Estructuras de Acero y Concreto'!$C$1:$L$65536,7,0)</f>
        <v>910.09778267723516</v>
      </c>
      <c r="H2527" s="117"/>
      <c r="I2527" s="112"/>
      <c r="J2527" s="113">
        <f>VLOOKUP(C2527,'[10]Estructuras de Acero y Concreto'!$C$1:$L$65536,10,0)</f>
        <v>3080</v>
      </c>
      <c r="M2527" s="83"/>
      <c r="N2527" s="83"/>
      <c r="O2527" s="83"/>
      <c r="P2527" s="83"/>
      <c r="Q2527" s="83"/>
      <c r="R2527" s="83"/>
    </row>
    <row r="2528" spans="1:18" x14ac:dyDescent="0.2">
      <c r="A2528" s="104"/>
      <c r="B2528" s="105">
        <f t="shared" si="47"/>
        <v>504</v>
      </c>
      <c r="C2528" s="106" t="s">
        <v>2540</v>
      </c>
      <c r="D2528" s="106" t="str">
        <f>VLOOKUP(C2528,[9]Resumen!$C$1:$J$65536,8,0)</f>
        <v>1 Poste de concreto (16/600) de retención y terminal (90°) Tipo RTUS1-16</v>
      </c>
      <c r="E2528" s="108" t="s">
        <v>44</v>
      </c>
      <c r="F2528" s="109">
        <f t="shared" si="46"/>
        <v>1</v>
      </c>
      <c r="G2528" s="110">
        <f>VLOOKUP(C2528,'[10]Estructuras de Acero y Concreto'!$C$1:$L$65536,7,0)</f>
        <v>1067.0077882277328</v>
      </c>
      <c r="H2528" s="117"/>
      <c r="I2528" s="112"/>
      <c r="J2528" s="113">
        <f>VLOOKUP(C2528,'[10]Estructuras de Acero y Concreto'!$C$1:$L$65536,10,0)</f>
        <v>3234</v>
      </c>
      <c r="M2528" s="83"/>
      <c r="N2528" s="83"/>
      <c r="O2528" s="83"/>
      <c r="P2528" s="83"/>
      <c r="Q2528" s="83"/>
      <c r="R2528" s="83"/>
    </row>
    <row r="2529" spans="1:18" x14ac:dyDescent="0.2">
      <c r="A2529" s="104"/>
      <c r="B2529" s="105">
        <f t="shared" si="47"/>
        <v>505</v>
      </c>
      <c r="C2529" s="106" t="s">
        <v>2541</v>
      </c>
      <c r="D2529" s="106" t="str">
        <f>VLOOKUP(C2529,[9]Resumen!$C$1:$J$65536,8,0)</f>
        <v>1 Poste de concreto (16/500) de suspensión (3°) Tipo SUS1-16</v>
      </c>
      <c r="E2529" s="108" t="s">
        <v>44</v>
      </c>
      <c r="F2529" s="109">
        <f t="shared" si="46"/>
        <v>1</v>
      </c>
      <c r="G2529" s="110">
        <f>VLOOKUP(C2529,'[10]Estructuras de Acero y Concreto'!$C$1:$L$65536,7,0)</f>
        <v>988.55278545248427</v>
      </c>
      <c r="H2529" s="117"/>
      <c r="I2529" s="112"/>
      <c r="J2529" s="113">
        <f>VLOOKUP(C2529,'[10]Estructuras de Acero y Concreto'!$C$1:$L$65536,10,0)</f>
        <v>3157</v>
      </c>
      <c r="M2529" s="83"/>
      <c r="N2529" s="83"/>
      <c r="O2529" s="83"/>
      <c r="P2529" s="83"/>
      <c r="Q2529" s="83"/>
      <c r="R2529" s="83"/>
    </row>
    <row r="2530" spans="1:18" x14ac:dyDescent="0.2">
      <c r="A2530" s="104"/>
      <c r="B2530" s="105">
        <f t="shared" si="47"/>
        <v>506</v>
      </c>
      <c r="C2530" s="106" t="s">
        <v>2542</v>
      </c>
      <c r="D2530" s="106" t="str">
        <f>VLOOKUP(C2530,[9]Resumen!$C$1:$J$65536,8,0)</f>
        <v>1 Poste de concreto (16/700) de suspensión (30°) Tipo SUS11-16</v>
      </c>
      <c r="E2530" s="108" t="s">
        <v>44</v>
      </c>
      <c r="F2530" s="109">
        <f t="shared" si="46"/>
        <v>1</v>
      </c>
      <c r="G2530" s="110">
        <f>VLOOKUP(C2530,'[10]Estructuras de Acero y Concreto'!$C$1:$L$65536,7,0)</f>
        <v>1145.4627910029819</v>
      </c>
      <c r="H2530" s="117"/>
      <c r="I2530" s="112"/>
      <c r="J2530" s="113">
        <f>VLOOKUP(C2530,'[10]Estructuras de Acero y Concreto'!$C$1:$L$65536,10,0)</f>
        <v>3311</v>
      </c>
      <c r="M2530" s="83"/>
      <c r="N2530" s="83"/>
      <c r="O2530" s="83"/>
      <c r="P2530" s="83"/>
      <c r="Q2530" s="83"/>
      <c r="R2530" s="83"/>
    </row>
    <row r="2531" spans="1:18" x14ac:dyDescent="0.2">
      <c r="A2531" s="104"/>
      <c r="B2531" s="105">
        <f t="shared" si="47"/>
        <v>507</v>
      </c>
      <c r="C2531" s="106" t="s">
        <v>2543</v>
      </c>
      <c r="D2531" s="106" t="str">
        <f>VLOOKUP(C2531,[9]Resumen!$C$1:$J$65536,8,0)</f>
        <v>1 Poste de concreto (16/600) de ángulo mayor (50°) Tipo AUS1-16</v>
      </c>
      <c r="E2531" s="108" t="s">
        <v>44</v>
      </c>
      <c r="F2531" s="109">
        <f t="shared" si="46"/>
        <v>1</v>
      </c>
      <c r="G2531" s="110">
        <f>VLOOKUP(C2531,'[10]Estructuras de Acero y Concreto'!$C$1:$L$65536,7,0)</f>
        <v>1067.0077882277328</v>
      </c>
      <c r="H2531" s="117"/>
      <c r="I2531" s="112"/>
      <c r="J2531" s="113">
        <f>VLOOKUP(C2531,'[10]Estructuras de Acero y Concreto'!$C$1:$L$65536,10,0)</f>
        <v>3234</v>
      </c>
      <c r="M2531" s="83"/>
      <c r="N2531" s="83"/>
      <c r="O2531" s="83"/>
      <c r="P2531" s="83"/>
      <c r="Q2531" s="83"/>
      <c r="R2531" s="83"/>
    </row>
    <row r="2532" spans="1:18" x14ac:dyDescent="0.2">
      <c r="A2532" s="104"/>
      <c r="B2532" s="105">
        <f t="shared" si="47"/>
        <v>508</v>
      </c>
      <c r="C2532" s="106" t="s">
        <v>2544</v>
      </c>
      <c r="D2532" s="106" t="str">
        <f>VLOOKUP(C2532,[9]Resumen!$C$1:$J$65536,8,0)</f>
        <v>1 Poste de concreto (16/600) de retención y terminal (90°) Tipo RTUS1-16</v>
      </c>
      <c r="E2532" s="108" t="s">
        <v>44</v>
      </c>
      <c r="F2532" s="109">
        <f t="shared" si="46"/>
        <v>1</v>
      </c>
      <c r="G2532" s="110">
        <f>VLOOKUP(C2532,'[10]Estructuras de Acero y Concreto'!$C$1:$L$65536,7,0)</f>
        <v>1067.0077882277328</v>
      </c>
      <c r="H2532" s="117"/>
      <c r="I2532" s="112"/>
      <c r="J2532" s="113">
        <f>VLOOKUP(C2532,'[10]Estructuras de Acero y Concreto'!$C$1:$L$65536,10,0)</f>
        <v>3234</v>
      </c>
      <c r="M2532" s="83"/>
      <c r="N2532" s="83"/>
      <c r="O2532" s="83"/>
      <c r="P2532" s="83"/>
      <c r="Q2532" s="83"/>
      <c r="R2532" s="83"/>
    </row>
    <row r="2533" spans="1:18" x14ac:dyDescent="0.2">
      <c r="A2533" s="104"/>
      <c r="B2533" s="105">
        <f t="shared" si="47"/>
        <v>509</v>
      </c>
      <c r="C2533" s="106" t="s">
        <v>2545</v>
      </c>
      <c r="D2533" s="106" t="str">
        <f>VLOOKUP(C2533,[9]Resumen!$C$1:$J$65536,8,0)</f>
        <v>1 Poste de concreto (16/400) de suspensión (3°) Tipo SUS2-16</v>
      </c>
      <c r="E2533" s="108" t="s">
        <v>44</v>
      </c>
      <c r="F2533" s="109">
        <f t="shared" si="46"/>
        <v>1</v>
      </c>
      <c r="G2533" s="110">
        <f>VLOOKUP(C2533,'[10]Estructuras de Acero y Concreto'!$C$1:$L$65536,7,0)</f>
        <v>910.09778267723516</v>
      </c>
      <c r="H2533" s="117"/>
      <c r="I2533" s="112"/>
      <c r="J2533" s="113">
        <f>VLOOKUP(C2533,'[10]Estructuras de Acero y Concreto'!$C$1:$L$65536,10,0)</f>
        <v>3080</v>
      </c>
      <c r="M2533" s="83"/>
      <c r="N2533" s="83"/>
      <c r="O2533" s="83"/>
      <c r="P2533" s="83"/>
      <c r="Q2533" s="83"/>
      <c r="R2533" s="83"/>
    </row>
    <row r="2534" spans="1:18" x14ac:dyDescent="0.2">
      <c r="A2534" s="104"/>
      <c r="B2534" s="105">
        <f t="shared" si="47"/>
        <v>510</v>
      </c>
      <c r="C2534" s="106" t="s">
        <v>2546</v>
      </c>
      <c r="D2534" s="106" t="str">
        <f>VLOOKUP(C2534,[9]Resumen!$C$1:$J$65536,8,0)</f>
        <v>2 Poste de concreto (16/400) de suspensión (30°) Tipo SUS21-16</v>
      </c>
      <c r="E2534" s="108" t="s">
        <v>44</v>
      </c>
      <c r="F2534" s="109">
        <f t="shared" si="46"/>
        <v>1</v>
      </c>
      <c r="G2534" s="110">
        <f>VLOOKUP(C2534,'[10]Estructuras de Acero y Concreto'!$C$1:$L$65536,7,0)</f>
        <v>910.09778267723516</v>
      </c>
      <c r="H2534" s="117"/>
      <c r="I2534" s="112"/>
      <c r="J2534" s="113">
        <f>VLOOKUP(C2534,'[10]Estructuras de Acero y Concreto'!$C$1:$L$65536,10,0)</f>
        <v>6160</v>
      </c>
      <c r="M2534" s="83"/>
      <c r="N2534" s="83"/>
      <c r="O2534" s="83"/>
      <c r="P2534" s="83"/>
      <c r="Q2534" s="83"/>
      <c r="R2534" s="83"/>
    </row>
    <row r="2535" spans="1:18" x14ac:dyDescent="0.2">
      <c r="A2535" s="104"/>
      <c r="B2535" s="105">
        <f t="shared" si="47"/>
        <v>511</v>
      </c>
      <c r="C2535" s="106" t="s">
        <v>2547</v>
      </c>
      <c r="D2535" s="106" t="str">
        <f>VLOOKUP(C2535,[9]Resumen!$C$1:$J$65536,8,0)</f>
        <v>2 Poste de concreto (16/400) de ángulo mayor (50°) Tipo AUS2-16</v>
      </c>
      <c r="E2535" s="108" t="s">
        <v>44</v>
      </c>
      <c r="F2535" s="109">
        <f t="shared" si="46"/>
        <v>1</v>
      </c>
      <c r="G2535" s="110">
        <f>VLOOKUP(C2535,'[10]Estructuras de Acero y Concreto'!$C$1:$L$65536,7,0)</f>
        <v>910.09778267723516</v>
      </c>
      <c r="H2535" s="117"/>
      <c r="I2535" s="112"/>
      <c r="J2535" s="113">
        <f>VLOOKUP(C2535,'[10]Estructuras de Acero y Concreto'!$C$1:$L$65536,10,0)</f>
        <v>6160</v>
      </c>
      <c r="M2535" s="83"/>
      <c r="N2535" s="83"/>
      <c r="O2535" s="83"/>
      <c r="P2535" s="83"/>
      <c r="Q2535" s="83"/>
      <c r="R2535" s="83"/>
    </row>
    <row r="2536" spans="1:18" x14ac:dyDescent="0.2">
      <c r="A2536" s="104"/>
      <c r="B2536" s="105">
        <f t="shared" si="47"/>
        <v>512</v>
      </c>
      <c r="C2536" s="106" t="s">
        <v>2548</v>
      </c>
      <c r="D2536" s="106" t="str">
        <f>VLOOKUP(C2536,[9]Resumen!$C$1:$J$65536,8,0)</f>
        <v>2 Poste de concreto (16/400) de retención y terminal (90°) Tipo RTUS2-16</v>
      </c>
      <c r="E2536" s="108" t="s">
        <v>44</v>
      </c>
      <c r="F2536" s="109">
        <f t="shared" si="46"/>
        <v>1</v>
      </c>
      <c r="G2536" s="110">
        <f>VLOOKUP(C2536,'[10]Estructuras de Acero y Concreto'!$C$1:$L$65536,7,0)</f>
        <v>910.09778267723516</v>
      </c>
      <c r="H2536" s="117"/>
      <c r="I2536" s="112"/>
      <c r="J2536" s="113">
        <f>VLOOKUP(C2536,'[10]Estructuras de Acero y Concreto'!$C$1:$L$65536,10,0)</f>
        <v>6160</v>
      </c>
      <c r="M2536" s="83"/>
      <c r="N2536" s="83"/>
      <c r="O2536" s="83"/>
      <c r="P2536" s="83"/>
      <c r="Q2536" s="83"/>
      <c r="R2536" s="83"/>
    </row>
    <row r="2537" spans="1:18" x14ac:dyDescent="0.2">
      <c r="A2537" s="104"/>
      <c r="B2537" s="105">
        <f t="shared" si="47"/>
        <v>513</v>
      </c>
      <c r="C2537" s="106" t="s">
        <v>2549</v>
      </c>
      <c r="D2537" s="106" t="str">
        <f>VLOOKUP(C2537,[9]Resumen!$C$1:$J$65536,8,0)</f>
        <v>1 Poste de concreto (16/500) de suspensión (3°) Tipo SUS2-16</v>
      </c>
      <c r="E2537" s="108" t="s">
        <v>44</v>
      </c>
      <c r="F2537" s="109">
        <f t="shared" ref="F2537:F2596" si="48">IF(MID(C2537,1,2)="EA",0,1)</f>
        <v>1</v>
      </c>
      <c r="G2537" s="110">
        <f>VLOOKUP(C2537,'[10]Estructuras de Acero y Concreto'!$C$1:$L$65536,7,0)</f>
        <v>988.55278545248427</v>
      </c>
      <c r="H2537" s="117"/>
      <c r="I2537" s="112"/>
      <c r="J2537" s="113">
        <f>VLOOKUP(C2537,'[10]Estructuras de Acero y Concreto'!$C$1:$L$65536,10,0)</f>
        <v>3157</v>
      </c>
      <c r="M2537" s="83"/>
      <c r="N2537" s="83"/>
      <c r="O2537" s="83"/>
      <c r="P2537" s="83"/>
      <c r="Q2537" s="83"/>
      <c r="R2537" s="83"/>
    </row>
    <row r="2538" spans="1:18" x14ac:dyDescent="0.2">
      <c r="A2538" s="104"/>
      <c r="B2538" s="105">
        <f t="shared" si="47"/>
        <v>514</v>
      </c>
      <c r="C2538" s="106" t="s">
        <v>2550</v>
      </c>
      <c r="D2538" s="106" t="str">
        <f>VLOOKUP(C2538,[9]Resumen!$C$1:$J$65536,8,0)</f>
        <v>2 Poste de concreto (16/400) de suspensión (30°) Tipo SUS21-16</v>
      </c>
      <c r="E2538" s="108" t="s">
        <v>44</v>
      </c>
      <c r="F2538" s="109">
        <f t="shared" si="48"/>
        <v>1</v>
      </c>
      <c r="G2538" s="110">
        <f>VLOOKUP(C2538,'[10]Estructuras de Acero y Concreto'!$C$1:$L$65536,7,0)</f>
        <v>910.09778267723516</v>
      </c>
      <c r="H2538" s="117"/>
      <c r="I2538" s="112"/>
      <c r="J2538" s="113">
        <f>VLOOKUP(C2538,'[10]Estructuras de Acero y Concreto'!$C$1:$L$65536,10,0)</f>
        <v>6160</v>
      </c>
      <c r="M2538" s="83"/>
      <c r="N2538" s="83"/>
      <c r="O2538" s="83"/>
      <c r="P2538" s="83"/>
      <c r="Q2538" s="83"/>
      <c r="R2538" s="83"/>
    </row>
    <row r="2539" spans="1:18" x14ac:dyDescent="0.2">
      <c r="A2539" s="104"/>
      <c r="B2539" s="105">
        <f t="shared" ref="B2539:B2596" si="49">1+B2538</f>
        <v>515</v>
      </c>
      <c r="C2539" s="106" t="s">
        <v>2551</v>
      </c>
      <c r="D2539" s="106" t="str">
        <f>VLOOKUP(C2539,[9]Resumen!$C$1:$J$65536,8,0)</f>
        <v>2 Poste de concreto (16/600) de ángulo mayor (50°) Tipo AUS2-16</v>
      </c>
      <c r="E2539" s="108" t="s">
        <v>44</v>
      </c>
      <c r="F2539" s="109">
        <f t="shared" si="48"/>
        <v>1</v>
      </c>
      <c r="G2539" s="110">
        <f>VLOOKUP(C2539,'[10]Estructuras de Acero y Concreto'!$C$1:$L$65536,7,0)</f>
        <v>1067.0077882277328</v>
      </c>
      <c r="H2539" s="117"/>
      <c r="I2539" s="112"/>
      <c r="J2539" s="113">
        <f>VLOOKUP(C2539,'[10]Estructuras de Acero y Concreto'!$C$1:$L$65536,10,0)</f>
        <v>6468</v>
      </c>
      <c r="M2539" s="83"/>
      <c r="N2539" s="83"/>
      <c r="O2539" s="83"/>
      <c r="P2539" s="83"/>
      <c r="Q2539" s="83"/>
      <c r="R2539" s="83"/>
    </row>
    <row r="2540" spans="1:18" x14ac:dyDescent="0.2">
      <c r="A2540" s="104"/>
      <c r="B2540" s="105">
        <f t="shared" si="49"/>
        <v>516</v>
      </c>
      <c r="C2540" s="106" t="s">
        <v>2552</v>
      </c>
      <c r="D2540" s="106" t="str">
        <f>VLOOKUP(C2540,[9]Resumen!$C$1:$J$65536,8,0)</f>
        <v>2 Poste de concreto (16/700) de retención y terminal (90°) Tipo RTUS2-16</v>
      </c>
      <c r="E2540" s="108" t="s">
        <v>44</v>
      </c>
      <c r="F2540" s="109">
        <f t="shared" si="48"/>
        <v>1</v>
      </c>
      <c r="G2540" s="110">
        <f>VLOOKUP(C2540,'[10]Estructuras de Acero y Concreto'!$C$1:$L$65536,7,0)</f>
        <v>1145.4627910029819</v>
      </c>
      <c r="H2540" s="117"/>
      <c r="I2540" s="112"/>
      <c r="J2540" s="113">
        <f>VLOOKUP(C2540,'[10]Estructuras de Acero y Concreto'!$C$1:$L$65536,10,0)</f>
        <v>6622</v>
      </c>
      <c r="M2540" s="83"/>
      <c r="N2540" s="83"/>
      <c r="O2540" s="83"/>
      <c r="P2540" s="83"/>
      <c r="Q2540" s="83"/>
      <c r="R2540" s="83"/>
    </row>
    <row r="2541" spans="1:18" x14ac:dyDescent="0.2">
      <c r="A2541" s="104"/>
      <c r="B2541" s="105">
        <f t="shared" si="49"/>
        <v>517</v>
      </c>
      <c r="C2541" s="106" t="s">
        <v>2553</v>
      </c>
      <c r="D2541" s="106" t="str">
        <f>VLOOKUP(C2541,[9]Resumen!$C$1:$J$65536,8,0)</f>
        <v>1 Poste de concreto (16/600) de suspensión (3°) Tipo SUS2-16</v>
      </c>
      <c r="E2541" s="108" t="s">
        <v>44</v>
      </c>
      <c r="F2541" s="109">
        <f t="shared" si="48"/>
        <v>1</v>
      </c>
      <c r="G2541" s="110">
        <f>VLOOKUP(C2541,'[10]Estructuras de Acero y Concreto'!$C$1:$L$65536,7,0)</f>
        <v>1067.0077882277328</v>
      </c>
      <c r="H2541" s="117"/>
      <c r="I2541" s="112"/>
      <c r="J2541" s="113">
        <f>VLOOKUP(C2541,'[10]Estructuras de Acero y Concreto'!$C$1:$L$65536,10,0)</f>
        <v>3234</v>
      </c>
      <c r="M2541" s="83"/>
      <c r="N2541" s="83"/>
      <c r="O2541" s="83"/>
      <c r="P2541" s="83"/>
      <c r="Q2541" s="83"/>
      <c r="R2541" s="83"/>
    </row>
    <row r="2542" spans="1:18" x14ac:dyDescent="0.2">
      <c r="A2542" s="104"/>
      <c r="B2542" s="105">
        <f t="shared" si="49"/>
        <v>518</v>
      </c>
      <c r="C2542" s="106" t="s">
        <v>2554</v>
      </c>
      <c r="D2542" s="106" t="str">
        <f>VLOOKUP(C2542,[9]Resumen!$C$1:$J$65536,8,0)</f>
        <v>2 Poste de concreto (16/600) de suspensión (30°) Tipo SUS21-16</v>
      </c>
      <c r="E2542" s="108" t="s">
        <v>44</v>
      </c>
      <c r="F2542" s="109">
        <f t="shared" si="48"/>
        <v>1</v>
      </c>
      <c r="G2542" s="110">
        <f>VLOOKUP(C2542,'[10]Estructuras de Acero y Concreto'!$C$1:$L$65536,7,0)</f>
        <v>1067.0077882277328</v>
      </c>
      <c r="H2542" s="117"/>
      <c r="I2542" s="112"/>
      <c r="J2542" s="113">
        <f>VLOOKUP(C2542,'[10]Estructuras de Acero y Concreto'!$C$1:$L$65536,10,0)</f>
        <v>6468</v>
      </c>
      <c r="M2542" s="83"/>
      <c r="N2542" s="83"/>
      <c r="O2542" s="83"/>
      <c r="P2542" s="83"/>
      <c r="Q2542" s="83"/>
      <c r="R2542" s="83"/>
    </row>
    <row r="2543" spans="1:18" x14ac:dyDescent="0.2">
      <c r="A2543" s="104"/>
      <c r="B2543" s="105">
        <f t="shared" si="49"/>
        <v>519</v>
      </c>
      <c r="C2543" s="106" t="s">
        <v>2555</v>
      </c>
      <c r="D2543" s="106" t="str">
        <f>VLOOKUP(C2543,[9]Resumen!$C$1:$J$65536,8,0)</f>
        <v>2 Poste de concreto (16/600) de ángulo mayor (50°) Tipo AUS2-16</v>
      </c>
      <c r="E2543" s="108" t="s">
        <v>44</v>
      </c>
      <c r="F2543" s="109">
        <f t="shared" si="48"/>
        <v>1</v>
      </c>
      <c r="G2543" s="110">
        <f>VLOOKUP(C2543,'[10]Estructuras de Acero y Concreto'!$C$1:$L$65536,7,0)</f>
        <v>1067.0077882277328</v>
      </c>
      <c r="H2543" s="117"/>
      <c r="I2543" s="112"/>
      <c r="J2543" s="113">
        <f>VLOOKUP(C2543,'[10]Estructuras de Acero y Concreto'!$C$1:$L$65536,10,0)</f>
        <v>6468</v>
      </c>
      <c r="M2543" s="83"/>
      <c r="N2543" s="83"/>
      <c r="O2543" s="83"/>
      <c r="P2543" s="83"/>
      <c r="Q2543" s="83"/>
      <c r="R2543" s="83"/>
    </row>
    <row r="2544" spans="1:18" x14ac:dyDescent="0.2">
      <c r="A2544" s="104"/>
      <c r="B2544" s="105">
        <f t="shared" si="49"/>
        <v>520</v>
      </c>
      <c r="C2544" s="106" t="s">
        <v>2556</v>
      </c>
      <c r="D2544" s="106" t="str">
        <f>VLOOKUP(C2544,[9]Resumen!$C$1:$J$65536,8,0)</f>
        <v>2 Poste de concreto (16/700) de retención y terminal (90°) Tipo RTUS2-16</v>
      </c>
      <c r="E2544" s="108" t="s">
        <v>44</v>
      </c>
      <c r="F2544" s="109">
        <f t="shared" si="48"/>
        <v>1</v>
      </c>
      <c r="G2544" s="110">
        <f>VLOOKUP(C2544,'[10]Estructuras de Acero y Concreto'!$C$1:$L$65536,7,0)</f>
        <v>1145.4627910029819</v>
      </c>
      <c r="H2544" s="117"/>
      <c r="I2544" s="112"/>
      <c r="J2544" s="113">
        <f>VLOOKUP(C2544,'[10]Estructuras de Acero y Concreto'!$C$1:$L$65536,10,0)</f>
        <v>6622</v>
      </c>
      <c r="M2544" s="83"/>
      <c r="N2544" s="83"/>
      <c r="O2544" s="83"/>
      <c r="P2544" s="83"/>
      <c r="Q2544" s="83"/>
      <c r="R2544" s="83"/>
    </row>
    <row r="2545" spans="1:18" x14ac:dyDescent="0.2">
      <c r="A2545" s="104"/>
      <c r="B2545" s="105">
        <f t="shared" si="49"/>
        <v>521</v>
      </c>
      <c r="C2545" s="106" t="s">
        <v>2557</v>
      </c>
      <c r="D2545" s="106" t="str">
        <f>VLOOKUP(C2545,[9]Resumen!$C$1:$J$65536,8,0)</f>
        <v>1 Poste de concreto (16/800) de suspensión (3°) Tipo SUS2-16</v>
      </c>
      <c r="E2545" s="108" t="s">
        <v>44</v>
      </c>
      <c r="F2545" s="109">
        <f t="shared" si="48"/>
        <v>1</v>
      </c>
      <c r="G2545" s="110">
        <f>VLOOKUP(C2545,'[10]Estructuras de Acero y Concreto'!$C$1:$L$65536,7,0)</f>
        <v>1223.917793778231</v>
      </c>
      <c r="H2545" s="117"/>
      <c r="I2545" s="112"/>
      <c r="J2545" s="113">
        <f>VLOOKUP(C2545,'[10]Estructuras de Acero y Concreto'!$C$1:$L$65536,10,0)</f>
        <v>3388</v>
      </c>
      <c r="M2545" s="83"/>
      <c r="N2545" s="83"/>
      <c r="O2545" s="83"/>
      <c r="P2545" s="83"/>
      <c r="Q2545" s="83"/>
      <c r="R2545" s="83"/>
    </row>
    <row r="2546" spans="1:18" x14ac:dyDescent="0.2">
      <c r="A2546" s="104"/>
      <c r="B2546" s="105">
        <f t="shared" si="49"/>
        <v>522</v>
      </c>
      <c r="C2546" s="106" t="s">
        <v>2558</v>
      </c>
      <c r="D2546" s="106" t="str">
        <f>VLOOKUP(C2546,[9]Resumen!$C$1:$J$65536,8,0)</f>
        <v>2 Poste de concreto (16/700) de suspensión (30°) Tipo SUS21-16</v>
      </c>
      <c r="E2546" s="108" t="s">
        <v>44</v>
      </c>
      <c r="F2546" s="109">
        <f t="shared" si="48"/>
        <v>1</v>
      </c>
      <c r="G2546" s="110">
        <f>VLOOKUP(C2546,'[10]Estructuras de Acero y Concreto'!$C$1:$L$65536,7,0)</f>
        <v>1145.4627910029819</v>
      </c>
      <c r="H2546" s="117"/>
      <c r="I2546" s="112"/>
      <c r="J2546" s="113">
        <f>VLOOKUP(C2546,'[10]Estructuras de Acero y Concreto'!$C$1:$L$65536,10,0)</f>
        <v>6622</v>
      </c>
      <c r="M2546" s="83"/>
      <c r="N2546" s="83"/>
      <c r="O2546" s="83"/>
      <c r="P2546" s="83"/>
      <c r="Q2546" s="83"/>
      <c r="R2546" s="83"/>
    </row>
    <row r="2547" spans="1:18" x14ac:dyDescent="0.2">
      <c r="A2547" s="104"/>
      <c r="B2547" s="105">
        <f t="shared" si="49"/>
        <v>523</v>
      </c>
      <c r="C2547" s="106" t="s">
        <v>2559</v>
      </c>
      <c r="D2547" s="106" t="str">
        <f>VLOOKUP(C2547,[9]Resumen!$C$1:$J$65536,8,0)</f>
        <v>2 Poste de concreto (16/600) de ángulo mayor (50°) Tipo AUS2-16</v>
      </c>
      <c r="E2547" s="108" t="s">
        <v>44</v>
      </c>
      <c r="F2547" s="109">
        <f t="shared" si="48"/>
        <v>1</v>
      </c>
      <c r="G2547" s="110">
        <f>VLOOKUP(C2547,'[10]Estructuras de Acero y Concreto'!$C$1:$L$65536,7,0)</f>
        <v>1067.0077882277328</v>
      </c>
      <c r="H2547" s="117"/>
      <c r="I2547" s="112"/>
      <c r="J2547" s="113">
        <f>VLOOKUP(C2547,'[10]Estructuras de Acero y Concreto'!$C$1:$L$65536,10,0)</f>
        <v>6468</v>
      </c>
      <c r="M2547" s="83"/>
      <c r="N2547" s="83"/>
      <c r="O2547" s="83"/>
      <c r="P2547" s="83"/>
      <c r="Q2547" s="83"/>
      <c r="R2547" s="83"/>
    </row>
    <row r="2548" spans="1:18" x14ac:dyDescent="0.2">
      <c r="A2548" s="104"/>
      <c r="B2548" s="105">
        <f t="shared" si="49"/>
        <v>524</v>
      </c>
      <c r="C2548" s="106" t="s">
        <v>2560</v>
      </c>
      <c r="D2548" s="106" t="str">
        <f>VLOOKUP(C2548,[9]Resumen!$C$1:$J$65536,8,0)</f>
        <v>2 Poste de concreto (16/900) de retención y terminal (90°) Tipo RTUS2-16</v>
      </c>
      <c r="E2548" s="108" t="s">
        <v>44</v>
      </c>
      <c r="F2548" s="109">
        <f t="shared" si="48"/>
        <v>1</v>
      </c>
      <c r="G2548" s="110">
        <f>VLOOKUP(C2548,'[10]Estructuras de Acero y Concreto'!$C$1:$L$65536,7,0)</f>
        <v>1302.3727965534802</v>
      </c>
      <c r="H2548" s="117"/>
      <c r="I2548" s="112"/>
      <c r="J2548" s="113">
        <f>VLOOKUP(C2548,'[10]Estructuras de Acero y Concreto'!$C$1:$L$65536,10,0)</f>
        <v>6930</v>
      </c>
      <c r="M2548" s="83"/>
      <c r="N2548" s="83"/>
      <c r="O2548" s="83"/>
      <c r="P2548" s="83"/>
      <c r="Q2548" s="83"/>
      <c r="R2548" s="83"/>
    </row>
    <row r="2549" spans="1:18" x14ac:dyDescent="0.2">
      <c r="A2549" s="104"/>
      <c r="B2549" s="105">
        <f t="shared" si="49"/>
        <v>525</v>
      </c>
      <c r="C2549" s="106" t="s">
        <v>2561</v>
      </c>
      <c r="D2549" s="106" t="str">
        <f>VLOOKUP(C2549,[9]Resumen!$C$1:$J$65536,8,0)</f>
        <v>1 Poste de concreto (16/900) de suspensión (3°) Tipo SUS2-16</v>
      </c>
      <c r="E2549" s="108" t="s">
        <v>44</v>
      </c>
      <c r="F2549" s="109">
        <f t="shared" si="48"/>
        <v>1</v>
      </c>
      <c r="G2549" s="110">
        <f>VLOOKUP(C2549,'[10]Estructuras de Acero y Concreto'!$C$1:$L$65536,7,0)</f>
        <v>1302.3727965534802</v>
      </c>
      <c r="H2549" s="117"/>
      <c r="I2549" s="112"/>
      <c r="J2549" s="113">
        <f>VLOOKUP(C2549,'[10]Estructuras de Acero y Concreto'!$C$1:$L$65536,10,0)</f>
        <v>3465</v>
      </c>
      <c r="M2549" s="83"/>
      <c r="N2549" s="83"/>
      <c r="O2549" s="83"/>
      <c r="P2549" s="83"/>
      <c r="Q2549" s="83"/>
      <c r="R2549" s="83"/>
    </row>
    <row r="2550" spans="1:18" x14ac:dyDescent="0.2">
      <c r="A2550" s="104"/>
      <c r="B2550" s="105">
        <f t="shared" si="49"/>
        <v>526</v>
      </c>
      <c r="C2550" s="106" t="s">
        <v>2562</v>
      </c>
      <c r="D2550" s="106" t="str">
        <f>VLOOKUP(C2550,[9]Resumen!$C$1:$J$65536,8,0)</f>
        <v>2 Poste de concreto (16/800) de suspensión (30°) Tipo SUS21-16</v>
      </c>
      <c r="E2550" s="108" t="s">
        <v>44</v>
      </c>
      <c r="F2550" s="109">
        <f t="shared" si="48"/>
        <v>1</v>
      </c>
      <c r="G2550" s="110">
        <f>VLOOKUP(C2550,'[10]Estructuras de Acero y Concreto'!$C$1:$L$65536,7,0)</f>
        <v>1223.917793778231</v>
      </c>
      <c r="H2550" s="117"/>
      <c r="I2550" s="112"/>
      <c r="J2550" s="113">
        <f>VLOOKUP(C2550,'[10]Estructuras de Acero y Concreto'!$C$1:$L$65536,10,0)</f>
        <v>6776</v>
      </c>
      <c r="M2550" s="83"/>
      <c r="N2550" s="83"/>
      <c r="O2550" s="83"/>
      <c r="P2550" s="83"/>
      <c r="Q2550" s="83"/>
      <c r="R2550" s="83"/>
    </row>
    <row r="2551" spans="1:18" x14ac:dyDescent="0.2">
      <c r="A2551" s="104"/>
      <c r="B2551" s="105">
        <f t="shared" si="49"/>
        <v>527</v>
      </c>
      <c r="C2551" s="106" t="s">
        <v>2563</v>
      </c>
      <c r="D2551" s="106" t="str">
        <f>VLOOKUP(C2551,[9]Resumen!$C$1:$J$65536,8,0)</f>
        <v>2 Poste de concreto (16/700) de ángulo mayor (50°) Tipo AUS2-16</v>
      </c>
      <c r="E2551" s="108" t="s">
        <v>44</v>
      </c>
      <c r="F2551" s="109">
        <f t="shared" si="48"/>
        <v>1</v>
      </c>
      <c r="G2551" s="110">
        <f>VLOOKUP(C2551,'[10]Estructuras de Acero y Concreto'!$C$1:$L$65536,7,0)</f>
        <v>1145.4627910029819</v>
      </c>
      <c r="H2551" s="117"/>
      <c r="I2551" s="112"/>
      <c r="J2551" s="113">
        <f>VLOOKUP(C2551,'[10]Estructuras de Acero y Concreto'!$C$1:$L$65536,10,0)</f>
        <v>6622</v>
      </c>
      <c r="M2551" s="83"/>
      <c r="N2551" s="83"/>
      <c r="O2551" s="83"/>
      <c r="P2551" s="83"/>
      <c r="Q2551" s="83"/>
      <c r="R2551" s="83"/>
    </row>
    <row r="2552" spans="1:18" x14ac:dyDescent="0.2">
      <c r="A2552" s="104"/>
      <c r="B2552" s="105">
        <f t="shared" si="49"/>
        <v>528</v>
      </c>
      <c r="C2552" s="106" t="s">
        <v>2564</v>
      </c>
      <c r="D2552" s="106" t="str">
        <f>VLOOKUP(C2552,[9]Resumen!$C$1:$J$65536,8,0)</f>
        <v>2 Poste de concreto (16/900) de retención y terminal (90°) Tipo RTUS2-16</v>
      </c>
      <c r="E2552" s="108" t="s">
        <v>44</v>
      </c>
      <c r="F2552" s="109">
        <f t="shared" si="48"/>
        <v>1</v>
      </c>
      <c r="G2552" s="110">
        <f>VLOOKUP(C2552,'[10]Estructuras de Acero y Concreto'!$C$1:$L$65536,7,0)</f>
        <v>1302.3727965534802</v>
      </c>
      <c r="H2552" s="117"/>
      <c r="I2552" s="112"/>
      <c r="J2552" s="113">
        <f>VLOOKUP(C2552,'[10]Estructuras de Acero y Concreto'!$C$1:$L$65536,10,0)</f>
        <v>6930</v>
      </c>
      <c r="M2552" s="83"/>
      <c r="N2552" s="83"/>
      <c r="O2552" s="83"/>
      <c r="P2552" s="83"/>
      <c r="Q2552" s="83"/>
      <c r="R2552" s="83"/>
    </row>
    <row r="2553" spans="1:18" x14ac:dyDescent="0.2">
      <c r="A2553" s="104"/>
      <c r="B2553" s="105">
        <f t="shared" si="49"/>
        <v>529</v>
      </c>
      <c r="C2553" s="106" t="s">
        <v>2565</v>
      </c>
      <c r="D2553" s="106" t="str">
        <f>VLOOKUP(C2553,[9]Resumen!$C$1:$J$65536,8,0)</f>
        <v>1 Poste de concreto (16/300) de suspensión (3°) Tipo SUS1-16</v>
      </c>
      <c r="E2553" s="108" t="s">
        <v>44</v>
      </c>
      <c r="F2553" s="109">
        <f t="shared" si="48"/>
        <v>1</v>
      </c>
      <c r="G2553" s="110">
        <f>VLOOKUP(C2553,'[10]Estructuras de Acero y Concreto'!$C$1:$L$65536,7,0)</f>
        <v>831.64277990198605</v>
      </c>
      <c r="H2553" s="117"/>
      <c r="I2553" s="112"/>
      <c r="J2553" s="113">
        <f>VLOOKUP(C2553,'[10]Estructuras de Acero y Concreto'!$C$1:$L$65536,10,0)</f>
        <v>3003</v>
      </c>
      <c r="M2553" s="83"/>
      <c r="N2553" s="83"/>
      <c r="O2553" s="83"/>
      <c r="P2553" s="83"/>
      <c r="Q2553" s="83"/>
      <c r="R2553" s="83"/>
    </row>
    <row r="2554" spans="1:18" x14ac:dyDescent="0.2">
      <c r="A2554" s="104"/>
      <c r="B2554" s="105">
        <f t="shared" si="49"/>
        <v>530</v>
      </c>
      <c r="C2554" s="106" t="s">
        <v>2566</v>
      </c>
      <c r="D2554" s="106" t="str">
        <f>VLOOKUP(C2554,[9]Resumen!$C$1:$J$65536,8,0)</f>
        <v>1 Poste de concreto (16/300) de suspensión (30°) Tipo SUS11-16</v>
      </c>
      <c r="E2554" s="108" t="s">
        <v>44</v>
      </c>
      <c r="F2554" s="109">
        <f t="shared" si="48"/>
        <v>1</v>
      </c>
      <c r="G2554" s="110">
        <f>VLOOKUP(C2554,'[10]Estructuras de Acero y Concreto'!$C$1:$L$65536,7,0)</f>
        <v>831.64277990198605</v>
      </c>
      <c r="H2554" s="117"/>
      <c r="I2554" s="112"/>
      <c r="J2554" s="113">
        <f>VLOOKUP(C2554,'[10]Estructuras de Acero y Concreto'!$C$1:$L$65536,10,0)</f>
        <v>3003</v>
      </c>
      <c r="M2554" s="83"/>
      <c r="N2554" s="83"/>
      <c r="O2554" s="83"/>
      <c r="P2554" s="83"/>
      <c r="Q2554" s="83"/>
      <c r="R2554" s="83"/>
    </row>
    <row r="2555" spans="1:18" x14ac:dyDescent="0.2">
      <c r="A2555" s="104"/>
      <c r="B2555" s="105">
        <f t="shared" si="49"/>
        <v>531</v>
      </c>
      <c r="C2555" s="106" t="s">
        <v>2567</v>
      </c>
      <c r="D2555" s="106" t="str">
        <f>VLOOKUP(C2555,[9]Resumen!$C$1:$J$65536,8,0)</f>
        <v>1 Poste de concreto (16/400) de ángulo mayor (50°) Tipo AUS1-16</v>
      </c>
      <c r="E2555" s="108" t="s">
        <v>44</v>
      </c>
      <c r="F2555" s="109">
        <f t="shared" si="48"/>
        <v>1</v>
      </c>
      <c r="G2555" s="110">
        <f>VLOOKUP(C2555,'[10]Estructuras de Acero y Concreto'!$C$1:$L$65536,7,0)</f>
        <v>910.09778267723516</v>
      </c>
      <c r="H2555" s="117"/>
      <c r="I2555" s="112"/>
      <c r="J2555" s="113">
        <f>VLOOKUP(C2555,'[10]Estructuras de Acero y Concreto'!$C$1:$L$65536,10,0)</f>
        <v>3080</v>
      </c>
      <c r="M2555" s="83"/>
      <c r="N2555" s="83"/>
      <c r="O2555" s="83"/>
      <c r="P2555" s="83"/>
      <c r="Q2555" s="83"/>
      <c r="R2555" s="83"/>
    </row>
    <row r="2556" spans="1:18" x14ac:dyDescent="0.2">
      <c r="A2556" s="104"/>
      <c r="B2556" s="105">
        <f t="shared" si="49"/>
        <v>532</v>
      </c>
      <c r="C2556" s="106" t="s">
        <v>2568</v>
      </c>
      <c r="D2556" s="106" t="str">
        <f>VLOOKUP(C2556,[9]Resumen!$C$1:$J$65536,8,0)</f>
        <v>1 Poste de concreto (16/300) de retención y terminal (90°) Tipo RTUS1-16</v>
      </c>
      <c r="E2556" s="108" t="s">
        <v>44</v>
      </c>
      <c r="F2556" s="109">
        <f t="shared" si="48"/>
        <v>1</v>
      </c>
      <c r="G2556" s="110">
        <f>VLOOKUP(C2556,'[10]Estructuras de Acero y Concreto'!$C$1:$L$65536,7,0)</f>
        <v>831.64277990198605</v>
      </c>
      <c r="H2556" s="117"/>
      <c r="I2556" s="112"/>
      <c r="J2556" s="113">
        <f>VLOOKUP(C2556,'[10]Estructuras de Acero y Concreto'!$C$1:$L$65536,10,0)</f>
        <v>3003</v>
      </c>
      <c r="M2556" s="83"/>
      <c r="N2556" s="83"/>
      <c r="O2556" s="83"/>
      <c r="P2556" s="83"/>
      <c r="Q2556" s="83"/>
      <c r="R2556" s="83"/>
    </row>
    <row r="2557" spans="1:18" x14ac:dyDescent="0.2">
      <c r="A2557" s="104"/>
      <c r="B2557" s="105">
        <f t="shared" si="49"/>
        <v>533</v>
      </c>
      <c r="C2557" s="106" t="s">
        <v>2569</v>
      </c>
      <c r="D2557" s="106" t="str">
        <f>VLOOKUP(C2557,[9]Resumen!$C$1:$J$65536,8,0)</f>
        <v>1 Poste de concreto (16/300) de suspensión (3°) Tipo SUS1-16</v>
      </c>
      <c r="E2557" s="108" t="s">
        <v>44</v>
      </c>
      <c r="F2557" s="109">
        <f t="shared" si="48"/>
        <v>1</v>
      </c>
      <c r="G2557" s="110">
        <f>VLOOKUP(C2557,'[10]Estructuras de Acero y Concreto'!$C$1:$L$65536,7,0)</f>
        <v>831.64277990198605</v>
      </c>
      <c r="H2557" s="117"/>
      <c r="I2557" s="112"/>
      <c r="J2557" s="113">
        <f>VLOOKUP(C2557,'[10]Estructuras de Acero y Concreto'!$C$1:$L$65536,10,0)</f>
        <v>3003</v>
      </c>
      <c r="M2557" s="83"/>
      <c r="N2557" s="83"/>
      <c r="O2557" s="83"/>
      <c r="P2557" s="83"/>
      <c r="Q2557" s="83"/>
      <c r="R2557" s="83"/>
    </row>
    <row r="2558" spans="1:18" x14ac:dyDescent="0.2">
      <c r="A2558" s="104"/>
      <c r="B2558" s="105">
        <f t="shared" si="49"/>
        <v>534</v>
      </c>
      <c r="C2558" s="106" t="s">
        <v>2570</v>
      </c>
      <c r="D2558" s="106" t="str">
        <f>VLOOKUP(C2558,[9]Resumen!$C$1:$J$65536,8,0)</f>
        <v>1 Poste de concreto (16/400) de suspensión (30°) Tipo SUS11-16</v>
      </c>
      <c r="E2558" s="108" t="s">
        <v>44</v>
      </c>
      <c r="F2558" s="109">
        <f t="shared" si="48"/>
        <v>1</v>
      </c>
      <c r="G2558" s="110">
        <f>VLOOKUP(C2558,'[10]Estructuras de Acero y Concreto'!$C$1:$L$65536,7,0)</f>
        <v>910.09778267723516</v>
      </c>
      <c r="H2558" s="117"/>
      <c r="I2558" s="112"/>
      <c r="J2558" s="113">
        <f>VLOOKUP(C2558,'[10]Estructuras de Acero y Concreto'!$C$1:$L$65536,10,0)</f>
        <v>3080</v>
      </c>
      <c r="M2558" s="83"/>
      <c r="N2558" s="83"/>
      <c r="O2558" s="83"/>
      <c r="P2558" s="83"/>
      <c r="Q2558" s="83"/>
      <c r="R2558" s="83"/>
    </row>
    <row r="2559" spans="1:18" x14ac:dyDescent="0.2">
      <c r="A2559" s="104"/>
      <c r="B2559" s="105">
        <f t="shared" si="49"/>
        <v>535</v>
      </c>
      <c r="C2559" s="106" t="s">
        <v>2571</v>
      </c>
      <c r="D2559" s="106" t="str">
        <f>VLOOKUP(C2559,[9]Resumen!$C$1:$J$65536,8,0)</f>
        <v>1 Poste de concreto (16/400) de ángulo mayor (50°) Tipo AUS1-16</v>
      </c>
      <c r="E2559" s="108" t="s">
        <v>44</v>
      </c>
      <c r="F2559" s="109">
        <f t="shared" si="48"/>
        <v>1</v>
      </c>
      <c r="G2559" s="110">
        <f>VLOOKUP(C2559,'[10]Estructuras de Acero y Concreto'!$C$1:$L$65536,7,0)</f>
        <v>910.09778267723516</v>
      </c>
      <c r="H2559" s="117"/>
      <c r="I2559" s="112"/>
      <c r="J2559" s="113">
        <f>VLOOKUP(C2559,'[10]Estructuras de Acero y Concreto'!$C$1:$L$65536,10,0)</f>
        <v>3080</v>
      </c>
      <c r="M2559" s="83"/>
      <c r="N2559" s="83"/>
      <c r="O2559" s="83"/>
      <c r="P2559" s="83"/>
      <c r="Q2559" s="83"/>
      <c r="R2559" s="83"/>
    </row>
    <row r="2560" spans="1:18" x14ac:dyDescent="0.2">
      <c r="A2560" s="104"/>
      <c r="B2560" s="105">
        <f t="shared" si="49"/>
        <v>536</v>
      </c>
      <c r="C2560" s="106" t="s">
        <v>2572</v>
      </c>
      <c r="D2560" s="106" t="str">
        <f>VLOOKUP(C2560,[9]Resumen!$C$1:$J$65536,8,0)</f>
        <v>1 Poste de concreto (16/500) de retención y terminal (90°) Tipo RTUS1-16</v>
      </c>
      <c r="E2560" s="108" t="s">
        <v>44</v>
      </c>
      <c r="F2560" s="109">
        <f t="shared" si="48"/>
        <v>1</v>
      </c>
      <c r="G2560" s="110">
        <f>VLOOKUP(C2560,'[10]Estructuras de Acero y Concreto'!$C$1:$L$65536,7,0)</f>
        <v>988.55278545248427</v>
      </c>
      <c r="H2560" s="117"/>
      <c r="I2560" s="112"/>
      <c r="J2560" s="113">
        <f>VLOOKUP(C2560,'[10]Estructuras de Acero y Concreto'!$C$1:$L$65536,10,0)</f>
        <v>3157</v>
      </c>
      <c r="M2560" s="83"/>
      <c r="N2560" s="83"/>
      <c r="O2560" s="83"/>
      <c r="P2560" s="83"/>
      <c r="Q2560" s="83"/>
      <c r="R2560" s="83"/>
    </row>
    <row r="2561" spans="1:18" x14ac:dyDescent="0.2">
      <c r="A2561" s="104"/>
      <c r="B2561" s="105">
        <f t="shared" si="49"/>
        <v>537</v>
      </c>
      <c r="C2561" s="106" t="s">
        <v>2573</v>
      </c>
      <c r="D2561" s="106" t="str">
        <f>VLOOKUP(C2561,[9]Resumen!$C$1:$J$65536,8,0)</f>
        <v>1 Poste de concreto (16/300) de suspensión (3°) Tipo SUS1-16</v>
      </c>
      <c r="E2561" s="108" t="s">
        <v>44</v>
      </c>
      <c r="F2561" s="109">
        <f t="shared" si="48"/>
        <v>1</v>
      </c>
      <c r="G2561" s="110">
        <f>VLOOKUP(C2561,'[10]Estructuras de Acero y Concreto'!$C$1:$L$65536,7,0)</f>
        <v>831.64277990198605</v>
      </c>
      <c r="H2561" s="117"/>
      <c r="I2561" s="112"/>
      <c r="J2561" s="113">
        <f>VLOOKUP(C2561,'[10]Estructuras de Acero y Concreto'!$C$1:$L$65536,10,0)</f>
        <v>3003</v>
      </c>
      <c r="M2561" s="83"/>
      <c r="N2561" s="83"/>
      <c r="O2561" s="83"/>
      <c r="P2561" s="83"/>
      <c r="Q2561" s="83"/>
      <c r="R2561" s="83"/>
    </row>
    <row r="2562" spans="1:18" x14ac:dyDescent="0.2">
      <c r="A2562" s="104"/>
      <c r="B2562" s="105">
        <f t="shared" si="49"/>
        <v>538</v>
      </c>
      <c r="C2562" s="106" t="s">
        <v>2574</v>
      </c>
      <c r="D2562" s="106" t="str">
        <f>VLOOKUP(C2562,[9]Resumen!$C$1:$J$65536,8,0)</f>
        <v>1 Poste de concreto (16/500) de suspensión (30°) Tipo SUS11-16</v>
      </c>
      <c r="E2562" s="108" t="s">
        <v>44</v>
      </c>
      <c r="F2562" s="109">
        <f t="shared" si="48"/>
        <v>1</v>
      </c>
      <c r="G2562" s="110">
        <f>VLOOKUP(C2562,'[10]Estructuras de Acero y Concreto'!$C$1:$L$65536,7,0)</f>
        <v>988.55278545248427</v>
      </c>
      <c r="H2562" s="117"/>
      <c r="I2562" s="112"/>
      <c r="J2562" s="113">
        <f>VLOOKUP(C2562,'[10]Estructuras de Acero y Concreto'!$C$1:$L$65536,10,0)</f>
        <v>3157</v>
      </c>
      <c r="M2562" s="83"/>
      <c r="N2562" s="83"/>
      <c r="O2562" s="83"/>
      <c r="P2562" s="83"/>
      <c r="Q2562" s="83"/>
      <c r="R2562" s="83"/>
    </row>
    <row r="2563" spans="1:18" x14ac:dyDescent="0.2">
      <c r="A2563" s="104"/>
      <c r="B2563" s="105">
        <f t="shared" si="49"/>
        <v>539</v>
      </c>
      <c r="C2563" s="106" t="s">
        <v>2575</v>
      </c>
      <c r="D2563" s="106" t="str">
        <f>VLOOKUP(C2563,[9]Resumen!$C$1:$J$65536,8,0)</f>
        <v>1 Poste de concreto (16/500) de ángulo mayor (50°) Tipo AUS1-16</v>
      </c>
      <c r="E2563" s="108" t="s">
        <v>44</v>
      </c>
      <c r="F2563" s="109">
        <f t="shared" si="48"/>
        <v>1</v>
      </c>
      <c r="G2563" s="110">
        <f>VLOOKUP(C2563,'[10]Estructuras de Acero y Concreto'!$C$1:$L$65536,7,0)</f>
        <v>988.55278545248427</v>
      </c>
      <c r="H2563" s="117"/>
      <c r="I2563" s="112"/>
      <c r="J2563" s="113">
        <f>VLOOKUP(C2563,'[10]Estructuras de Acero y Concreto'!$C$1:$L$65536,10,0)</f>
        <v>3157</v>
      </c>
      <c r="M2563" s="83"/>
      <c r="N2563" s="83"/>
      <c r="O2563" s="83"/>
      <c r="P2563" s="83"/>
      <c r="Q2563" s="83"/>
      <c r="R2563" s="83"/>
    </row>
    <row r="2564" spans="1:18" x14ac:dyDescent="0.2">
      <c r="A2564" s="104"/>
      <c r="B2564" s="105">
        <f t="shared" si="49"/>
        <v>540</v>
      </c>
      <c r="C2564" s="106" t="s">
        <v>2576</v>
      </c>
      <c r="D2564" s="106" t="str">
        <f>VLOOKUP(C2564,[9]Resumen!$C$1:$J$65536,8,0)</f>
        <v>1 Poste de concreto (16/600) de retención y terminal (90°) Tipo RTUS1-16</v>
      </c>
      <c r="E2564" s="108" t="s">
        <v>44</v>
      </c>
      <c r="F2564" s="109">
        <f t="shared" si="48"/>
        <v>1</v>
      </c>
      <c r="G2564" s="110">
        <f>VLOOKUP(C2564,'[10]Estructuras de Acero y Concreto'!$C$1:$L$65536,7,0)</f>
        <v>1067.0077882277328</v>
      </c>
      <c r="H2564" s="117"/>
      <c r="I2564" s="112"/>
      <c r="J2564" s="113">
        <f>VLOOKUP(C2564,'[10]Estructuras de Acero y Concreto'!$C$1:$L$65536,10,0)</f>
        <v>3234</v>
      </c>
      <c r="M2564" s="83"/>
      <c r="N2564" s="83"/>
      <c r="O2564" s="83"/>
      <c r="P2564" s="83"/>
      <c r="Q2564" s="83"/>
      <c r="R2564" s="83"/>
    </row>
    <row r="2565" spans="1:18" x14ac:dyDescent="0.2">
      <c r="A2565" s="104"/>
      <c r="B2565" s="105">
        <f t="shared" si="49"/>
        <v>541</v>
      </c>
      <c r="C2565" s="106" t="s">
        <v>2577</v>
      </c>
      <c r="D2565" s="106" t="str">
        <f>VLOOKUP(C2565,[9]Resumen!$C$1:$J$65536,8,0)</f>
        <v>1 Poste de concreto (16/300) de suspensión (3°) Tipo SUS1-16</v>
      </c>
      <c r="E2565" s="108" t="s">
        <v>44</v>
      </c>
      <c r="F2565" s="109">
        <f t="shared" si="48"/>
        <v>1</v>
      </c>
      <c r="G2565" s="110">
        <f>VLOOKUP(C2565,'[10]Estructuras de Acero y Concreto'!$C$1:$L$65536,7,0)</f>
        <v>831.64277990198605</v>
      </c>
      <c r="H2565" s="117"/>
      <c r="I2565" s="112"/>
      <c r="J2565" s="113">
        <f>VLOOKUP(C2565,'[10]Estructuras de Acero y Concreto'!$C$1:$L$65536,10,0)</f>
        <v>3003</v>
      </c>
      <c r="M2565" s="83"/>
      <c r="N2565" s="83"/>
      <c r="O2565" s="83"/>
      <c r="P2565" s="83"/>
      <c r="Q2565" s="83"/>
      <c r="R2565" s="83"/>
    </row>
    <row r="2566" spans="1:18" x14ac:dyDescent="0.2">
      <c r="A2566" s="104"/>
      <c r="B2566" s="105">
        <f t="shared" si="49"/>
        <v>542</v>
      </c>
      <c r="C2566" s="106" t="s">
        <v>2578</v>
      </c>
      <c r="D2566" s="106" t="str">
        <f>VLOOKUP(C2566,[9]Resumen!$C$1:$J$65536,8,0)</f>
        <v>1 Poste de concreto (16/700) de suspensión (30°) Tipo SUS11-16</v>
      </c>
      <c r="E2566" s="108" t="s">
        <v>44</v>
      </c>
      <c r="F2566" s="109">
        <f t="shared" si="48"/>
        <v>1</v>
      </c>
      <c r="G2566" s="110">
        <f>VLOOKUP(C2566,'[10]Estructuras de Acero y Concreto'!$C$1:$L$65536,7,0)</f>
        <v>1145.4627910029819</v>
      </c>
      <c r="H2566" s="117"/>
      <c r="I2566" s="112"/>
      <c r="J2566" s="113">
        <f>VLOOKUP(C2566,'[10]Estructuras de Acero y Concreto'!$C$1:$L$65536,10,0)</f>
        <v>3311</v>
      </c>
      <c r="M2566" s="83"/>
      <c r="N2566" s="83"/>
      <c r="O2566" s="83"/>
      <c r="P2566" s="83"/>
      <c r="Q2566" s="83"/>
      <c r="R2566" s="83"/>
    </row>
    <row r="2567" spans="1:18" x14ac:dyDescent="0.2">
      <c r="A2567" s="104"/>
      <c r="B2567" s="105">
        <f t="shared" si="49"/>
        <v>543</v>
      </c>
      <c r="C2567" s="106" t="s">
        <v>2579</v>
      </c>
      <c r="D2567" s="106" t="str">
        <f>VLOOKUP(C2567,[9]Resumen!$C$1:$J$65536,8,0)</f>
        <v>1 Poste de concreto (16/900) de ángulo mayor (50°) Tipo AUS1-16</v>
      </c>
      <c r="E2567" s="108" t="s">
        <v>44</v>
      </c>
      <c r="F2567" s="109">
        <f t="shared" si="48"/>
        <v>1</v>
      </c>
      <c r="G2567" s="110">
        <f>VLOOKUP(C2567,'[10]Estructuras de Acero y Concreto'!$C$1:$L$65536,7,0)</f>
        <v>1302.3727965534802</v>
      </c>
      <c r="H2567" s="117"/>
      <c r="I2567" s="112"/>
      <c r="J2567" s="113">
        <f>VLOOKUP(C2567,'[10]Estructuras de Acero y Concreto'!$C$1:$L$65536,10,0)</f>
        <v>3465</v>
      </c>
      <c r="M2567" s="83"/>
      <c r="N2567" s="83"/>
      <c r="O2567" s="83"/>
      <c r="P2567" s="83"/>
      <c r="Q2567" s="83"/>
      <c r="R2567" s="83"/>
    </row>
    <row r="2568" spans="1:18" x14ac:dyDescent="0.2">
      <c r="A2568" s="104"/>
      <c r="B2568" s="105">
        <f t="shared" si="49"/>
        <v>544</v>
      </c>
      <c r="C2568" s="106" t="s">
        <v>2580</v>
      </c>
      <c r="D2568" s="106" t="str">
        <f>VLOOKUP(C2568,[9]Resumen!$C$1:$J$65536,8,0)</f>
        <v>1 Poste de concreto (16/600) de retención y terminal (90°) Tipo RTUS1-16</v>
      </c>
      <c r="E2568" s="108" t="s">
        <v>44</v>
      </c>
      <c r="F2568" s="109">
        <f t="shared" si="48"/>
        <v>1</v>
      </c>
      <c r="G2568" s="110">
        <f>VLOOKUP(C2568,'[10]Estructuras de Acero y Concreto'!$C$1:$L$65536,7,0)</f>
        <v>1067.0077882277328</v>
      </c>
      <c r="H2568" s="117"/>
      <c r="I2568" s="112"/>
      <c r="J2568" s="113">
        <f>VLOOKUP(C2568,'[10]Estructuras de Acero y Concreto'!$C$1:$L$65536,10,0)</f>
        <v>3234</v>
      </c>
      <c r="M2568" s="83"/>
      <c r="N2568" s="83"/>
      <c r="O2568" s="83"/>
      <c r="P2568" s="83"/>
      <c r="Q2568" s="83"/>
      <c r="R2568" s="83"/>
    </row>
    <row r="2569" spans="1:18" x14ac:dyDescent="0.2">
      <c r="A2569" s="104"/>
      <c r="B2569" s="105">
        <f t="shared" si="49"/>
        <v>545</v>
      </c>
      <c r="C2569" s="106" t="s">
        <v>2581</v>
      </c>
      <c r="D2569" s="106" t="str">
        <f>VLOOKUP(C2569,[9]Resumen!$C$1:$J$65536,8,0)</f>
        <v>1 Poste de concreto (16/400) de suspensión (3°) Tipo SUS1-16</v>
      </c>
      <c r="E2569" s="108" t="s">
        <v>44</v>
      </c>
      <c r="F2569" s="109">
        <f t="shared" si="48"/>
        <v>1</v>
      </c>
      <c r="G2569" s="110">
        <f>VLOOKUP(C2569,'[10]Estructuras de Acero y Concreto'!$C$1:$L$65536,7,0)</f>
        <v>910.09778267723516</v>
      </c>
      <c r="H2569" s="117"/>
      <c r="I2569" s="112"/>
      <c r="J2569" s="113">
        <f>VLOOKUP(C2569,'[10]Estructuras de Acero y Concreto'!$C$1:$L$65536,10,0)</f>
        <v>3080</v>
      </c>
      <c r="M2569" s="83"/>
      <c r="N2569" s="83"/>
      <c r="O2569" s="83"/>
      <c r="P2569" s="83"/>
      <c r="Q2569" s="83"/>
      <c r="R2569" s="83"/>
    </row>
    <row r="2570" spans="1:18" x14ac:dyDescent="0.2">
      <c r="A2570" s="104"/>
      <c r="B2570" s="105">
        <f t="shared" si="49"/>
        <v>546</v>
      </c>
      <c r="C2570" s="106" t="s">
        <v>2582</v>
      </c>
      <c r="D2570" s="106" t="str">
        <f>VLOOKUP(C2570,[9]Resumen!$C$1:$J$65536,8,0)</f>
        <v>1 Poste de concreto (16/500) de suspensión (30°) Tipo SUS11-16</v>
      </c>
      <c r="E2570" s="108" t="s">
        <v>44</v>
      </c>
      <c r="F2570" s="109">
        <f t="shared" si="48"/>
        <v>1</v>
      </c>
      <c r="G2570" s="110">
        <f>VLOOKUP(C2570,'[10]Estructuras de Acero y Concreto'!$C$1:$L$65536,7,0)</f>
        <v>988.55278545248427</v>
      </c>
      <c r="H2570" s="117"/>
      <c r="I2570" s="112"/>
      <c r="J2570" s="113">
        <f>VLOOKUP(C2570,'[10]Estructuras de Acero y Concreto'!$C$1:$L$65536,10,0)</f>
        <v>3157</v>
      </c>
      <c r="M2570" s="83"/>
      <c r="N2570" s="83"/>
      <c r="O2570" s="83"/>
      <c r="P2570" s="83"/>
      <c r="Q2570" s="83"/>
      <c r="R2570" s="83"/>
    </row>
    <row r="2571" spans="1:18" x14ac:dyDescent="0.2">
      <c r="A2571" s="104"/>
      <c r="B2571" s="105">
        <f t="shared" si="49"/>
        <v>547</v>
      </c>
      <c r="C2571" s="106" t="s">
        <v>2583</v>
      </c>
      <c r="D2571" s="106" t="str">
        <f>VLOOKUP(C2571,[9]Resumen!$C$1:$J$65536,8,0)</f>
        <v>1 Poste de concreto (16/400) de ángulo mayor (50°) Tipo AUS1-16</v>
      </c>
      <c r="E2571" s="108" t="s">
        <v>44</v>
      </c>
      <c r="F2571" s="109">
        <f t="shared" si="48"/>
        <v>1</v>
      </c>
      <c r="G2571" s="110">
        <f>VLOOKUP(C2571,'[10]Estructuras de Acero y Concreto'!$C$1:$L$65536,7,0)</f>
        <v>910.09778267723516</v>
      </c>
      <c r="H2571" s="117"/>
      <c r="I2571" s="112"/>
      <c r="J2571" s="113">
        <f>VLOOKUP(C2571,'[10]Estructuras de Acero y Concreto'!$C$1:$L$65536,10,0)</f>
        <v>3080</v>
      </c>
      <c r="M2571" s="83"/>
      <c r="N2571" s="83"/>
      <c r="O2571" s="83"/>
      <c r="P2571" s="83"/>
      <c r="Q2571" s="83"/>
      <c r="R2571" s="83"/>
    </row>
    <row r="2572" spans="1:18" x14ac:dyDescent="0.2">
      <c r="A2572" s="104"/>
      <c r="B2572" s="105">
        <f t="shared" si="49"/>
        <v>548</v>
      </c>
      <c r="C2572" s="106" t="s">
        <v>2584</v>
      </c>
      <c r="D2572" s="106" t="str">
        <f>VLOOKUP(C2572,[9]Resumen!$C$1:$J$65536,8,0)</f>
        <v>1 Poste de concreto (16/800) de retención y terminal (90°) Tipo RTUS1-16</v>
      </c>
      <c r="E2572" s="108" t="s">
        <v>44</v>
      </c>
      <c r="F2572" s="109">
        <f t="shared" si="48"/>
        <v>1</v>
      </c>
      <c r="G2572" s="110">
        <f>VLOOKUP(C2572,'[10]Estructuras de Acero y Concreto'!$C$1:$L$65536,7,0)</f>
        <v>1223.917793778231</v>
      </c>
      <c r="H2572" s="117"/>
      <c r="I2572" s="112"/>
      <c r="J2572" s="113">
        <f>VLOOKUP(C2572,'[10]Estructuras de Acero y Concreto'!$C$1:$L$65536,10,0)</f>
        <v>3388</v>
      </c>
      <c r="M2572" s="83"/>
      <c r="N2572" s="83"/>
      <c r="O2572" s="83"/>
      <c r="P2572" s="83"/>
      <c r="Q2572" s="83"/>
      <c r="R2572" s="83"/>
    </row>
    <row r="2573" spans="1:18" x14ac:dyDescent="0.2">
      <c r="A2573" s="104"/>
      <c r="B2573" s="105">
        <f t="shared" si="49"/>
        <v>549</v>
      </c>
      <c r="C2573" s="106" t="s">
        <v>2585</v>
      </c>
      <c r="D2573" s="106" t="str">
        <f>VLOOKUP(C2573,[9]Resumen!$C$1:$J$65536,8,0)</f>
        <v>1 Poste de concreto (16/400) de suspensión (3°) Tipo SUS1-16</v>
      </c>
      <c r="E2573" s="108" t="s">
        <v>44</v>
      </c>
      <c r="F2573" s="109">
        <f t="shared" si="48"/>
        <v>1</v>
      </c>
      <c r="G2573" s="110">
        <f>VLOOKUP(C2573,'[10]Estructuras de Acero y Concreto'!$C$1:$L$65536,7,0)</f>
        <v>910.09778267723516</v>
      </c>
      <c r="H2573" s="117"/>
      <c r="I2573" s="112"/>
      <c r="J2573" s="113">
        <f>VLOOKUP(C2573,'[10]Estructuras de Acero y Concreto'!$C$1:$L$65536,10,0)</f>
        <v>3080</v>
      </c>
      <c r="M2573" s="83"/>
      <c r="N2573" s="83"/>
      <c r="O2573" s="83"/>
      <c r="P2573" s="83"/>
      <c r="Q2573" s="83"/>
      <c r="R2573" s="83"/>
    </row>
    <row r="2574" spans="1:18" x14ac:dyDescent="0.2">
      <c r="A2574" s="104"/>
      <c r="B2574" s="105">
        <f t="shared" si="49"/>
        <v>550</v>
      </c>
      <c r="C2574" s="106" t="s">
        <v>2586</v>
      </c>
      <c r="D2574" s="106" t="str">
        <f>VLOOKUP(C2574,[9]Resumen!$C$1:$J$65536,8,0)</f>
        <v>1 Poste de concreto (16/800) de suspensión (30°) Tipo SUS11-16</v>
      </c>
      <c r="E2574" s="108" t="s">
        <v>44</v>
      </c>
      <c r="F2574" s="109">
        <f t="shared" si="48"/>
        <v>1</v>
      </c>
      <c r="G2574" s="110">
        <f>VLOOKUP(C2574,'[10]Estructuras de Acero y Concreto'!$C$1:$L$65536,7,0)</f>
        <v>1223.917793778231</v>
      </c>
      <c r="H2574" s="117"/>
      <c r="I2574" s="112"/>
      <c r="J2574" s="113">
        <f>VLOOKUP(C2574,'[10]Estructuras de Acero y Concreto'!$C$1:$L$65536,10,0)</f>
        <v>3388</v>
      </c>
      <c r="M2574" s="83"/>
      <c r="N2574" s="83"/>
      <c r="O2574" s="83"/>
      <c r="P2574" s="83"/>
      <c r="Q2574" s="83"/>
      <c r="R2574" s="83"/>
    </row>
    <row r="2575" spans="1:18" x14ac:dyDescent="0.2">
      <c r="A2575" s="104"/>
      <c r="B2575" s="105">
        <f t="shared" si="49"/>
        <v>551</v>
      </c>
      <c r="C2575" s="106" t="s">
        <v>2587</v>
      </c>
      <c r="D2575" s="106" t="str">
        <f>VLOOKUP(C2575,[9]Resumen!$C$1:$J$65536,8,0)</f>
        <v>1 Poste de concreto (16/800) de ángulo mayor (50°) Tipo AUS1-16</v>
      </c>
      <c r="E2575" s="108" t="s">
        <v>44</v>
      </c>
      <c r="F2575" s="109">
        <f t="shared" si="48"/>
        <v>1</v>
      </c>
      <c r="G2575" s="110">
        <f>VLOOKUP(C2575,'[10]Estructuras de Acero y Concreto'!$C$1:$L$65536,7,0)</f>
        <v>1223.917793778231</v>
      </c>
      <c r="H2575" s="117"/>
      <c r="I2575" s="112"/>
      <c r="J2575" s="113">
        <f>VLOOKUP(C2575,'[10]Estructuras de Acero y Concreto'!$C$1:$L$65536,10,0)</f>
        <v>3388</v>
      </c>
      <c r="M2575" s="83"/>
      <c r="N2575" s="83"/>
      <c r="O2575" s="83"/>
      <c r="P2575" s="83"/>
      <c r="Q2575" s="83"/>
      <c r="R2575" s="83"/>
    </row>
    <row r="2576" spans="1:18" x14ac:dyDescent="0.2">
      <c r="A2576" s="104"/>
      <c r="B2576" s="105">
        <f t="shared" si="49"/>
        <v>552</v>
      </c>
      <c r="C2576" s="106" t="s">
        <v>2588</v>
      </c>
      <c r="D2576" s="106" t="str">
        <f>VLOOKUP(C2576,[9]Resumen!$C$1:$J$65536,8,0)</f>
        <v>1 Poste de concreto (16/800) de retención y terminal (90°) Tipo RTUS1-16</v>
      </c>
      <c r="E2576" s="108" t="s">
        <v>44</v>
      </c>
      <c r="F2576" s="109">
        <f t="shared" si="48"/>
        <v>1</v>
      </c>
      <c r="G2576" s="110">
        <f>VLOOKUP(C2576,'[10]Estructuras de Acero y Concreto'!$C$1:$L$65536,7,0)</f>
        <v>1223.917793778231</v>
      </c>
      <c r="H2576" s="117"/>
      <c r="I2576" s="112"/>
      <c r="J2576" s="113">
        <f>VLOOKUP(C2576,'[10]Estructuras de Acero y Concreto'!$C$1:$L$65536,10,0)</f>
        <v>3388</v>
      </c>
      <c r="M2576" s="83"/>
      <c r="N2576" s="83"/>
      <c r="O2576" s="83"/>
      <c r="P2576" s="83"/>
      <c r="Q2576" s="83"/>
      <c r="R2576" s="83"/>
    </row>
    <row r="2577" spans="1:18" x14ac:dyDescent="0.2">
      <c r="A2577" s="104"/>
      <c r="B2577" s="105">
        <f t="shared" si="49"/>
        <v>553</v>
      </c>
      <c r="C2577" s="106" t="s">
        <v>2589</v>
      </c>
      <c r="D2577" s="106" t="str">
        <f>VLOOKUP(C2577,[9]Resumen!$C$1:$J$65536,8,0)</f>
        <v>1 Poste de concreto (16/300) de suspensión (3°) Tipo SUS2-16</v>
      </c>
      <c r="E2577" s="108" t="s">
        <v>44</v>
      </c>
      <c r="F2577" s="109">
        <f t="shared" si="48"/>
        <v>1</v>
      </c>
      <c r="G2577" s="110">
        <f>VLOOKUP(C2577,'[10]Estructuras de Acero y Concreto'!$C$1:$L$65536,7,0)</f>
        <v>831.64277990198605</v>
      </c>
      <c r="H2577" s="117"/>
      <c r="I2577" s="112"/>
      <c r="J2577" s="113">
        <f>VLOOKUP(C2577,'[10]Estructuras de Acero y Concreto'!$C$1:$L$65536,10,0)</f>
        <v>3003</v>
      </c>
      <c r="M2577" s="83"/>
      <c r="N2577" s="83"/>
      <c r="O2577" s="83"/>
      <c r="P2577" s="83"/>
      <c r="Q2577" s="83"/>
      <c r="R2577" s="83"/>
    </row>
    <row r="2578" spans="1:18" x14ac:dyDescent="0.2">
      <c r="A2578" s="104"/>
      <c r="B2578" s="105">
        <f t="shared" si="49"/>
        <v>554</v>
      </c>
      <c r="C2578" s="106" t="s">
        <v>2590</v>
      </c>
      <c r="D2578" s="106" t="str">
        <f>VLOOKUP(C2578,[9]Resumen!$C$1:$J$65536,8,0)</f>
        <v>2 Poste de concreto (16/300) de suspensión (30°) Tipo SUS21-16</v>
      </c>
      <c r="E2578" s="108" t="s">
        <v>44</v>
      </c>
      <c r="F2578" s="109">
        <f t="shared" si="48"/>
        <v>1</v>
      </c>
      <c r="G2578" s="110">
        <f>VLOOKUP(C2578,'[10]Estructuras de Acero y Concreto'!$C$1:$L$65536,7,0)</f>
        <v>831.64277990198605</v>
      </c>
      <c r="H2578" s="117"/>
      <c r="I2578" s="112"/>
      <c r="J2578" s="113">
        <f>VLOOKUP(C2578,'[10]Estructuras de Acero y Concreto'!$C$1:$L$65536,10,0)</f>
        <v>6006</v>
      </c>
      <c r="M2578" s="83"/>
      <c r="N2578" s="83"/>
      <c r="O2578" s="83"/>
      <c r="P2578" s="83"/>
      <c r="Q2578" s="83"/>
      <c r="R2578" s="83"/>
    </row>
    <row r="2579" spans="1:18" x14ac:dyDescent="0.2">
      <c r="A2579" s="104"/>
      <c r="B2579" s="105">
        <f t="shared" si="49"/>
        <v>555</v>
      </c>
      <c r="C2579" s="106" t="s">
        <v>2591</v>
      </c>
      <c r="D2579" s="106" t="str">
        <f>VLOOKUP(C2579,[9]Resumen!$C$1:$J$65536,8,0)</f>
        <v>2 Poste de concreto (16/300) de ángulo mayor (50°) Tipo AUS2-16</v>
      </c>
      <c r="E2579" s="108" t="s">
        <v>44</v>
      </c>
      <c r="F2579" s="109">
        <f t="shared" si="48"/>
        <v>1</v>
      </c>
      <c r="G2579" s="110">
        <f>VLOOKUP(C2579,'[10]Estructuras de Acero y Concreto'!$C$1:$L$65536,7,0)</f>
        <v>831.64277990198605</v>
      </c>
      <c r="H2579" s="117"/>
      <c r="I2579" s="112"/>
      <c r="J2579" s="113">
        <f>VLOOKUP(C2579,'[10]Estructuras de Acero y Concreto'!$C$1:$L$65536,10,0)</f>
        <v>6006</v>
      </c>
      <c r="M2579" s="83"/>
      <c r="N2579" s="83"/>
      <c r="O2579" s="83"/>
      <c r="P2579" s="83"/>
      <c r="Q2579" s="83"/>
      <c r="R2579" s="83"/>
    </row>
    <row r="2580" spans="1:18" x14ac:dyDescent="0.2">
      <c r="A2580" s="104"/>
      <c r="B2580" s="105">
        <f t="shared" si="49"/>
        <v>556</v>
      </c>
      <c r="C2580" s="106" t="s">
        <v>2592</v>
      </c>
      <c r="D2580" s="106" t="str">
        <f>VLOOKUP(C2580,[9]Resumen!$C$1:$J$65536,8,0)</f>
        <v>2 Poste de concreto (16/300) de retención y terminal (90°) Tipo RTUS2-16</v>
      </c>
      <c r="E2580" s="108" t="s">
        <v>44</v>
      </c>
      <c r="F2580" s="109">
        <f t="shared" si="48"/>
        <v>1</v>
      </c>
      <c r="G2580" s="110">
        <f>VLOOKUP(C2580,'[10]Estructuras de Acero y Concreto'!$C$1:$L$65536,7,0)</f>
        <v>831.64277990198605</v>
      </c>
      <c r="H2580" s="117"/>
      <c r="I2580" s="112"/>
      <c r="J2580" s="113">
        <f>VLOOKUP(C2580,'[10]Estructuras de Acero y Concreto'!$C$1:$L$65536,10,0)</f>
        <v>6006</v>
      </c>
      <c r="M2580" s="83"/>
      <c r="N2580" s="83"/>
      <c r="O2580" s="83"/>
      <c r="P2580" s="83"/>
      <c r="Q2580" s="83"/>
      <c r="R2580" s="83"/>
    </row>
    <row r="2581" spans="1:18" x14ac:dyDescent="0.2">
      <c r="A2581" s="104"/>
      <c r="B2581" s="105">
        <f t="shared" si="49"/>
        <v>557</v>
      </c>
      <c r="C2581" s="106" t="s">
        <v>2593</v>
      </c>
      <c r="D2581" s="106" t="str">
        <f>VLOOKUP(C2581,[9]Resumen!$C$1:$J$65536,8,0)</f>
        <v>1 Poste de concreto (16/400) de suspensión (3°) Tipo SUS2-16</v>
      </c>
      <c r="E2581" s="108" t="s">
        <v>44</v>
      </c>
      <c r="F2581" s="109">
        <f t="shared" si="48"/>
        <v>1</v>
      </c>
      <c r="G2581" s="110">
        <f>VLOOKUP(C2581,'[10]Estructuras de Acero y Concreto'!$C$1:$L$65536,7,0)</f>
        <v>910.09778267723516</v>
      </c>
      <c r="H2581" s="117"/>
      <c r="I2581" s="112"/>
      <c r="J2581" s="113">
        <f>VLOOKUP(C2581,'[10]Estructuras de Acero y Concreto'!$C$1:$L$65536,10,0)</f>
        <v>3080</v>
      </c>
      <c r="M2581" s="83"/>
      <c r="N2581" s="83"/>
      <c r="O2581" s="83"/>
      <c r="P2581" s="83"/>
      <c r="Q2581" s="83"/>
      <c r="R2581" s="83"/>
    </row>
    <row r="2582" spans="1:18" x14ac:dyDescent="0.2">
      <c r="A2582" s="104"/>
      <c r="B2582" s="105">
        <f t="shared" si="49"/>
        <v>558</v>
      </c>
      <c r="C2582" s="106" t="s">
        <v>2594</v>
      </c>
      <c r="D2582" s="106" t="str">
        <f>VLOOKUP(C2582,[9]Resumen!$C$1:$J$65536,8,0)</f>
        <v>2 Poste de concreto (16/400) de suspensión (30°) Tipo SUS21-16</v>
      </c>
      <c r="E2582" s="108" t="s">
        <v>44</v>
      </c>
      <c r="F2582" s="109">
        <f t="shared" si="48"/>
        <v>1</v>
      </c>
      <c r="G2582" s="110">
        <f>VLOOKUP(C2582,'[10]Estructuras de Acero y Concreto'!$C$1:$L$65536,7,0)</f>
        <v>910.09778267723516</v>
      </c>
      <c r="H2582" s="117"/>
      <c r="I2582" s="112"/>
      <c r="J2582" s="113">
        <f>VLOOKUP(C2582,'[10]Estructuras de Acero y Concreto'!$C$1:$L$65536,10,0)</f>
        <v>6160</v>
      </c>
      <c r="M2582" s="83"/>
      <c r="N2582" s="83"/>
      <c r="O2582" s="83"/>
      <c r="P2582" s="83"/>
      <c r="Q2582" s="83"/>
      <c r="R2582" s="83"/>
    </row>
    <row r="2583" spans="1:18" x14ac:dyDescent="0.2">
      <c r="A2583" s="104"/>
      <c r="B2583" s="105">
        <f t="shared" si="49"/>
        <v>559</v>
      </c>
      <c r="C2583" s="106" t="s">
        <v>2595</v>
      </c>
      <c r="D2583" s="106" t="str">
        <f>VLOOKUP(C2583,[9]Resumen!$C$1:$J$65536,8,0)</f>
        <v>2 Poste de concreto (16/600) de ángulo mayor (50°) Tipo AUS2-16</v>
      </c>
      <c r="E2583" s="108" t="s">
        <v>44</v>
      </c>
      <c r="F2583" s="109">
        <f t="shared" si="48"/>
        <v>1</v>
      </c>
      <c r="G2583" s="110">
        <f>VLOOKUP(C2583,'[10]Estructuras de Acero y Concreto'!$C$1:$L$65536,7,0)</f>
        <v>1067.0077882277328</v>
      </c>
      <c r="H2583" s="117"/>
      <c r="I2583" s="112"/>
      <c r="J2583" s="113">
        <f>VLOOKUP(C2583,'[10]Estructuras de Acero y Concreto'!$C$1:$L$65536,10,0)</f>
        <v>6468</v>
      </c>
      <c r="M2583" s="83"/>
      <c r="N2583" s="83"/>
      <c r="O2583" s="83"/>
      <c r="P2583" s="83"/>
      <c r="Q2583" s="83"/>
      <c r="R2583" s="83"/>
    </row>
    <row r="2584" spans="1:18" x14ac:dyDescent="0.2">
      <c r="A2584" s="104"/>
      <c r="B2584" s="105">
        <f t="shared" si="49"/>
        <v>560</v>
      </c>
      <c r="C2584" s="106" t="s">
        <v>2596</v>
      </c>
      <c r="D2584" s="106" t="str">
        <f>VLOOKUP(C2584,[9]Resumen!$C$1:$J$65536,8,0)</f>
        <v>2 Poste de concreto (16/600) de retención y terminal (90°) Tipo RTUS2-16</v>
      </c>
      <c r="E2584" s="108" t="s">
        <v>44</v>
      </c>
      <c r="F2584" s="109">
        <f t="shared" si="48"/>
        <v>1</v>
      </c>
      <c r="G2584" s="110">
        <f>VLOOKUP(C2584,'[10]Estructuras de Acero y Concreto'!$C$1:$L$65536,7,0)</f>
        <v>1067.0077882277328</v>
      </c>
      <c r="H2584" s="117"/>
      <c r="I2584" s="112"/>
      <c r="J2584" s="113">
        <f>VLOOKUP(C2584,'[10]Estructuras de Acero y Concreto'!$C$1:$L$65536,10,0)</f>
        <v>6468</v>
      </c>
      <c r="M2584" s="83"/>
      <c r="N2584" s="83"/>
      <c r="O2584" s="83"/>
      <c r="P2584" s="83"/>
      <c r="Q2584" s="83"/>
      <c r="R2584" s="83"/>
    </row>
    <row r="2585" spans="1:18" x14ac:dyDescent="0.2">
      <c r="A2585" s="104"/>
      <c r="B2585" s="105">
        <f t="shared" si="49"/>
        <v>561</v>
      </c>
      <c r="C2585" s="106" t="s">
        <v>2597</v>
      </c>
      <c r="D2585" s="106" t="str">
        <f>VLOOKUP(C2585,[9]Resumen!$C$1:$J$65536,8,0)</f>
        <v>1 Poste de concreto (16/500) de suspensión (3°) Tipo SUS2-16</v>
      </c>
      <c r="E2585" s="108" t="s">
        <v>44</v>
      </c>
      <c r="F2585" s="109">
        <f t="shared" si="48"/>
        <v>1</v>
      </c>
      <c r="G2585" s="110">
        <f>VLOOKUP(C2585,'[10]Estructuras de Acero y Concreto'!$C$1:$L$65536,7,0)</f>
        <v>988.55278545248427</v>
      </c>
      <c r="H2585" s="117"/>
      <c r="I2585" s="112"/>
      <c r="J2585" s="113">
        <f>VLOOKUP(C2585,'[10]Estructuras de Acero y Concreto'!$C$1:$L$65536,10,0)</f>
        <v>3157</v>
      </c>
      <c r="M2585" s="83"/>
      <c r="N2585" s="83"/>
      <c r="O2585" s="83"/>
      <c r="P2585" s="83"/>
      <c r="Q2585" s="83"/>
      <c r="R2585" s="83"/>
    </row>
    <row r="2586" spans="1:18" x14ac:dyDescent="0.2">
      <c r="A2586" s="104"/>
      <c r="B2586" s="105">
        <f t="shared" si="49"/>
        <v>562</v>
      </c>
      <c r="C2586" s="106" t="s">
        <v>2598</v>
      </c>
      <c r="D2586" s="106" t="str">
        <f>VLOOKUP(C2586,[9]Resumen!$C$1:$J$65536,8,0)</f>
        <v>2 Poste de concreto (16/500) de suspensión (30°) Tipo SUS21-16</v>
      </c>
      <c r="E2586" s="108" t="s">
        <v>44</v>
      </c>
      <c r="F2586" s="109">
        <f t="shared" si="48"/>
        <v>1</v>
      </c>
      <c r="G2586" s="110">
        <f>VLOOKUP(C2586,'[10]Estructuras de Acero y Concreto'!$C$1:$L$65536,7,0)</f>
        <v>988.55278545248427</v>
      </c>
      <c r="H2586" s="117"/>
      <c r="I2586" s="112"/>
      <c r="J2586" s="113">
        <f>VLOOKUP(C2586,'[10]Estructuras de Acero y Concreto'!$C$1:$L$65536,10,0)</f>
        <v>6314</v>
      </c>
      <c r="M2586" s="83"/>
      <c r="N2586" s="83"/>
      <c r="O2586" s="83"/>
      <c r="P2586" s="83"/>
      <c r="Q2586" s="83"/>
      <c r="R2586" s="83"/>
    </row>
    <row r="2587" spans="1:18" x14ac:dyDescent="0.2">
      <c r="A2587" s="104"/>
      <c r="B2587" s="105">
        <f t="shared" si="49"/>
        <v>563</v>
      </c>
      <c r="C2587" s="106" t="s">
        <v>2599</v>
      </c>
      <c r="D2587" s="106" t="str">
        <f>VLOOKUP(C2587,[9]Resumen!$C$1:$J$65536,8,0)</f>
        <v>2 Poste de concreto (16/600) de ángulo mayor (50°) Tipo AUS2-16</v>
      </c>
      <c r="E2587" s="108" t="s">
        <v>44</v>
      </c>
      <c r="F2587" s="109">
        <f t="shared" si="48"/>
        <v>1</v>
      </c>
      <c r="G2587" s="110">
        <f>VLOOKUP(C2587,'[10]Estructuras de Acero y Concreto'!$C$1:$L$65536,7,0)</f>
        <v>1067.0077882277328</v>
      </c>
      <c r="H2587" s="117"/>
      <c r="I2587" s="112"/>
      <c r="J2587" s="113">
        <f>VLOOKUP(C2587,'[10]Estructuras de Acero y Concreto'!$C$1:$L$65536,10,0)</f>
        <v>6468</v>
      </c>
      <c r="M2587" s="83"/>
      <c r="N2587" s="83"/>
      <c r="O2587" s="83"/>
      <c r="P2587" s="83"/>
      <c r="Q2587" s="83"/>
      <c r="R2587" s="83"/>
    </row>
    <row r="2588" spans="1:18" x14ac:dyDescent="0.2">
      <c r="A2588" s="104"/>
      <c r="B2588" s="105">
        <f t="shared" si="49"/>
        <v>564</v>
      </c>
      <c r="C2588" s="106" t="s">
        <v>2600</v>
      </c>
      <c r="D2588" s="106" t="str">
        <f>VLOOKUP(C2588,[9]Resumen!$C$1:$J$65536,8,0)</f>
        <v>2 Poste de concreto (16/700) de retención y terminal (90°) Tipo RTUS2-16</v>
      </c>
      <c r="E2588" s="108" t="s">
        <v>44</v>
      </c>
      <c r="F2588" s="109">
        <f t="shared" si="48"/>
        <v>1</v>
      </c>
      <c r="G2588" s="110">
        <f>VLOOKUP(C2588,'[10]Estructuras de Acero y Concreto'!$C$1:$L$65536,7,0)</f>
        <v>1145.4627910029819</v>
      </c>
      <c r="H2588" s="117"/>
      <c r="I2588" s="112"/>
      <c r="J2588" s="113">
        <f>VLOOKUP(C2588,'[10]Estructuras de Acero y Concreto'!$C$1:$L$65536,10,0)</f>
        <v>6622</v>
      </c>
      <c r="M2588" s="83"/>
      <c r="N2588" s="83"/>
      <c r="O2588" s="83"/>
      <c r="P2588" s="83"/>
      <c r="Q2588" s="83"/>
      <c r="R2588" s="83"/>
    </row>
    <row r="2589" spans="1:18" x14ac:dyDescent="0.2">
      <c r="A2589" s="104"/>
      <c r="B2589" s="105">
        <f t="shared" si="49"/>
        <v>565</v>
      </c>
      <c r="C2589" s="106" t="s">
        <v>2601</v>
      </c>
      <c r="D2589" s="106" t="str">
        <f>VLOOKUP(C2589,[9]Resumen!$C$1:$J$65536,8,0)</f>
        <v>1 Poste de concreto (16/600) de suspensión (3°) Tipo SUS2-16</v>
      </c>
      <c r="E2589" s="108" t="s">
        <v>44</v>
      </c>
      <c r="F2589" s="109">
        <f t="shared" si="48"/>
        <v>1</v>
      </c>
      <c r="G2589" s="110">
        <f>VLOOKUP(C2589,'[10]Estructuras de Acero y Concreto'!$C$1:$L$65536,7,0)</f>
        <v>1067.0077882277328</v>
      </c>
      <c r="H2589" s="117"/>
      <c r="I2589" s="112"/>
      <c r="J2589" s="113">
        <f>VLOOKUP(C2589,'[10]Estructuras de Acero y Concreto'!$C$1:$L$65536,10,0)</f>
        <v>3234</v>
      </c>
      <c r="M2589" s="83"/>
      <c r="N2589" s="83"/>
      <c r="O2589" s="83"/>
      <c r="P2589" s="83"/>
      <c r="Q2589" s="83"/>
      <c r="R2589" s="83"/>
    </row>
    <row r="2590" spans="1:18" x14ac:dyDescent="0.2">
      <c r="A2590" s="104"/>
      <c r="B2590" s="105">
        <f t="shared" si="49"/>
        <v>566</v>
      </c>
      <c r="C2590" s="106" t="s">
        <v>2602</v>
      </c>
      <c r="D2590" s="106" t="str">
        <f>VLOOKUP(C2590,[9]Resumen!$C$1:$J$65536,8,0)</f>
        <v>2 Poste de concreto (16/700) de suspensión (30°) Tipo SUS21-16</v>
      </c>
      <c r="E2590" s="108" t="s">
        <v>44</v>
      </c>
      <c r="F2590" s="109">
        <f t="shared" si="48"/>
        <v>1</v>
      </c>
      <c r="G2590" s="110">
        <f>VLOOKUP(C2590,'[10]Estructuras de Acero y Concreto'!$C$1:$L$65536,7,0)</f>
        <v>1145.4627910029819</v>
      </c>
      <c r="H2590" s="117"/>
      <c r="I2590" s="112"/>
      <c r="J2590" s="113">
        <f>VLOOKUP(C2590,'[10]Estructuras de Acero y Concreto'!$C$1:$L$65536,10,0)</f>
        <v>6622</v>
      </c>
      <c r="M2590" s="83"/>
      <c r="N2590" s="83"/>
      <c r="O2590" s="83"/>
      <c r="P2590" s="83"/>
      <c r="Q2590" s="83"/>
      <c r="R2590" s="83"/>
    </row>
    <row r="2591" spans="1:18" x14ac:dyDescent="0.2">
      <c r="A2591" s="104"/>
      <c r="B2591" s="105">
        <f t="shared" si="49"/>
        <v>567</v>
      </c>
      <c r="C2591" s="106" t="s">
        <v>2603</v>
      </c>
      <c r="D2591" s="106" t="str">
        <f>VLOOKUP(C2591,[9]Resumen!$C$1:$J$65536,8,0)</f>
        <v>2 Poste de concreto (16/700) de ángulo mayor (50°) Tipo AUS2-16</v>
      </c>
      <c r="E2591" s="108" t="s">
        <v>44</v>
      </c>
      <c r="F2591" s="109">
        <f t="shared" si="48"/>
        <v>1</v>
      </c>
      <c r="G2591" s="110">
        <f>VLOOKUP(C2591,'[10]Estructuras de Acero y Concreto'!$C$1:$L$65536,7,0)</f>
        <v>1145.4627910029819</v>
      </c>
      <c r="H2591" s="117"/>
      <c r="I2591" s="112"/>
      <c r="J2591" s="113">
        <f>VLOOKUP(C2591,'[10]Estructuras de Acero y Concreto'!$C$1:$L$65536,10,0)</f>
        <v>6622</v>
      </c>
      <c r="M2591" s="83"/>
      <c r="N2591" s="83"/>
      <c r="O2591" s="83"/>
      <c r="P2591" s="83"/>
      <c r="Q2591" s="83"/>
      <c r="R2591" s="83"/>
    </row>
    <row r="2592" spans="1:18" x14ac:dyDescent="0.2">
      <c r="A2592" s="104"/>
      <c r="B2592" s="105">
        <f t="shared" si="49"/>
        <v>568</v>
      </c>
      <c r="C2592" s="106" t="s">
        <v>2604</v>
      </c>
      <c r="D2592" s="106" t="str">
        <f>VLOOKUP(C2592,[9]Resumen!$C$1:$J$65536,8,0)</f>
        <v>2 Poste de concreto (16/900) de retención y terminal (90°) Tipo RTUS2-16</v>
      </c>
      <c r="E2592" s="108" t="s">
        <v>44</v>
      </c>
      <c r="F2592" s="109">
        <f t="shared" si="48"/>
        <v>1</v>
      </c>
      <c r="G2592" s="110">
        <f>VLOOKUP(C2592,'[10]Estructuras de Acero y Concreto'!$C$1:$L$65536,7,0)</f>
        <v>1302.3727965534802</v>
      </c>
      <c r="H2592" s="117"/>
      <c r="I2592" s="112"/>
      <c r="J2592" s="113">
        <f>VLOOKUP(C2592,'[10]Estructuras de Acero y Concreto'!$C$1:$L$65536,10,0)</f>
        <v>6930</v>
      </c>
      <c r="M2592" s="83"/>
      <c r="N2592" s="83"/>
      <c r="O2592" s="83"/>
      <c r="P2592" s="83"/>
      <c r="Q2592" s="83"/>
      <c r="R2592" s="83"/>
    </row>
    <row r="2593" spans="1:18" x14ac:dyDescent="0.2">
      <c r="A2593" s="104"/>
      <c r="B2593" s="105">
        <f t="shared" si="49"/>
        <v>569</v>
      </c>
      <c r="C2593" s="106" t="s">
        <v>2605</v>
      </c>
      <c r="D2593" s="106" t="str">
        <f>VLOOKUP(C2593,[9]Resumen!$C$1:$J$65536,8,0)</f>
        <v>1 Poste de concreto (16/700) de suspensión (3°) Tipo SUS2-16</v>
      </c>
      <c r="E2593" s="108" t="s">
        <v>44</v>
      </c>
      <c r="F2593" s="109">
        <f t="shared" si="48"/>
        <v>1</v>
      </c>
      <c r="G2593" s="110">
        <f>VLOOKUP(C2593,'[10]Estructuras de Acero y Concreto'!$C$1:$L$65536,7,0)</f>
        <v>1145.4627910029819</v>
      </c>
      <c r="H2593" s="117"/>
      <c r="I2593" s="112"/>
      <c r="J2593" s="113">
        <f>VLOOKUP(C2593,'[10]Estructuras de Acero y Concreto'!$C$1:$L$65536,10,0)</f>
        <v>3311</v>
      </c>
      <c r="M2593" s="83"/>
      <c r="N2593" s="83"/>
      <c r="O2593" s="83"/>
      <c r="P2593" s="83"/>
      <c r="Q2593" s="83"/>
      <c r="R2593" s="83"/>
    </row>
    <row r="2594" spans="1:18" x14ac:dyDescent="0.2">
      <c r="A2594" s="104"/>
      <c r="B2594" s="105">
        <f t="shared" si="49"/>
        <v>570</v>
      </c>
      <c r="C2594" s="106" t="s">
        <v>2606</v>
      </c>
      <c r="D2594" s="106" t="str">
        <f>VLOOKUP(C2594,[9]Resumen!$C$1:$J$65536,8,0)</f>
        <v>2 Poste de concreto (16/800) de suspensión (30°) Tipo SUS21-16</v>
      </c>
      <c r="E2594" s="108" t="s">
        <v>44</v>
      </c>
      <c r="F2594" s="109">
        <f t="shared" si="48"/>
        <v>1</v>
      </c>
      <c r="G2594" s="110">
        <f>VLOOKUP(C2594,'[10]Estructuras de Acero y Concreto'!$C$1:$L$65536,7,0)</f>
        <v>1223.917793778231</v>
      </c>
      <c r="H2594" s="117"/>
      <c r="I2594" s="112"/>
      <c r="J2594" s="113">
        <f>VLOOKUP(C2594,'[10]Estructuras de Acero y Concreto'!$C$1:$L$65536,10,0)</f>
        <v>6776</v>
      </c>
      <c r="M2594" s="83"/>
      <c r="N2594" s="83"/>
      <c r="O2594" s="83"/>
      <c r="P2594" s="83"/>
      <c r="Q2594" s="83"/>
      <c r="R2594" s="83"/>
    </row>
    <row r="2595" spans="1:18" x14ac:dyDescent="0.2">
      <c r="A2595" s="104"/>
      <c r="B2595" s="105">
        <f t="shared" si="49"/>
        <v>571</v>
      </c>
      <c r="C2595" s="106" t="s">
        <v>2607</v>
      </c>
      <c r="D2595" s="106" t="str">
        <f>VLOOKUP(C2595,[9]Resumen!$C$1:$J$65536,8,0)</f>
        <v>2 Poste de concreto (16/800) de ángulo mayor (50°) Tipo AUS2-16</v>
      </c>
      <c r="E2595" s="108" t="s">
        <v>44</v>
      </c>
      <c r="F2595" s="109">
        <f t="shared" si="48"/>
        <v>1</v>
      </c>
      <c r="G2595" s="110">
        <f>VLOOKUP(C2595,'[10]Estructuras de Acero y Concreto'!$C$1:$L$65536,7,0)</f>
        <v>1223.917793778231</v>
      </c>
      <c r="H2595" s="117"/>
      <c r="I2595" s="112"/>
      <c r="J2595" s="113">
        <f>VLOOKUP(C2595,'[10]Estructuras de Acero y Concreto'!$C$1:$L$65536,10,0)</f>
        <v>6776</v>
      </c>
      <c r="M2595" s="83"/>
      <c r="N2595" s="83"/>
      <c r="O2595" s="83"/>
      <c r="P2595" s="83"/>
      <c r="Q2595" s="83"/>
      <c r="R2595" s="83"/>
    </row>
    <row r="2596" spans="1:18" x14ac:dyDescent="0.2">
      <c r="A2596" s="104"/>
      <c r="B2596" s="105">
        <f t="shared" si="49"/>
        <v>572</v>
      </c>
      <c r="C2596" s="106" t="s">
        <v>2608</v>
      </c>
      <c r="D2596" s="106" t="str">
        <f>VLOOKUP(C2596,[9]Resumen!$C$1:$J$65536,8,0)</f>
        <v>2 Poste de concreto (16/900) de retención y terminal (90°) Tipo RTUS2-16</v>
      </c>
      <c r="E2596" s="108" t="s">
        <v>44</v>
      </c>
      <c r="F2596" s="109">
        <f t="shared" si="48"/>
        <v>1</v>
      </c>
      <c r="G2596" s="110">
        <f>VLOOKUP(C2596,'[10]Estructuras de Acero y Concreto'!$C$1:$L$65536,7,0)</f>
        <v>1302.3727965534802</v>
      </c>
      <c r="H2596" s="117"/>
      <c r="I2596" s="112"/>
      <c r="J2596" s="113">
        <f>VLOOKUP(C2596,'[10]Estructuras de Acero y Concreto'!$C$1:$L$65536,10,0)</f>
        <v>6930</v>
      </c>
      <c r="M2596" s="83"/>
      <c r="N2596" s="83"/>
      <c r="O2596" s="83"/>
      <c r="P2596" s="83"/>
      <c r="Q2596" s="83"/>
      <c r="R2596" s="83"/>
    </row>
    <row r="2597" spans="1:18" x14ac:dyDescent="0.2">
      <c r="A2597" s="104"/>
      <c r="C2597" s="117"/>
      <c r="D2597" s="117"/>
      <c r="E2597" s="117"/>
      <c r="F2597" s="117"/>
      <c r="G2597" s="117"/>
      <c r="H2597" s="117"/>
      <c r="I2597" s="117"/>
      <c r="J2597" s="122"/>
      <c r="M2597" s="83"/>
      <c r="N2597" s="83"/>
      <c r="O2597" s="83"/>
      <c r="P2597" s="83"/>
      <c r="Q2597" s="83"/>
      <c r="R2597" s="83"/>
    </row>
    <row r="2598" spans="1:18" x14ac:dyDescent="0.2">
      <c r="A2598" s="104"/>
      <c r="B2598" s="83"/>
      <c r="C2598" s="117"/>
      <c r="D2598" s="117"/>
      <c r="E2598" s="122"/>
      <c r="F2598" s="123"/>
      <c r="G2598" s="117"/>
      <c r="H2598" s="117"/>
      <c r="I2598" s="117"/>
      <c r="J2598" s="123"/>
      <c r="M2598" s="83"/>
      <c r="N2598" s="83"/>
      <c r="O2598" s="83"/>
      <c r="P2598" s="83"/>
      <c r="Q2598" s="83"/>
      <c r="R2598" s="83"/>
    </row>
    <row r="2599" spans="1:18" ht="15.75" x14ac:dyDescent="0.25">
      <c r="A2599" s="104"/>
      <c r="B2599" s="124" t="s">
        <v>2609</v>
      </c>
      <c r="C2599" s="117"/>
      <c r="D2599" s="117"/>
      <c r="E2599" s="122"/>
      <c r="F2599" s="123"/>
      <c r="G2599" s="117"/>
      <c r="H2599" s="117"/>
      <c r="I2599" s="117"/>
      <c r="J2599" s="123"/>
      <c r="M2599" s="83"/>
      <c r="N2599" s="83"/>
      <c r="O2599" s="83"/>
      <c r="P2599" s="83"/>
      <c r="Q2599" s="83"/>
      <c r="R2599" s="83"/>
    </row>
    <row r="2600" spans="1:18" ht="33.75" x14ac:dyDescent="0.2">
      <c r="A2600" s="104"/>
      <c r="B2600" s="100" t="s">
        <v>38</v>
      </c>
      <c r="C2600" s="100" t="s">
        <v>39</v>
      </c>
      <c r="D2600" s="100" t="s">
        <v>16</v>
      </c>
      <c r="E2600" s="100" t="s">
        <v>40</v>
      </c>
      <c r="F2600" s="101" t="s">
        <v>41</v>
      </c>
      <c r="G2600" s="101" t="s">
        <v>15</v>
      </c>
      <c r="H2600" s="102"/>
      <c r="I2600" s="103"/>
      <c r="J2600" s="103"/>
      <c r="L2600" s="125"/>
      <c r="M2600" s="83"/>
      <c r="N2600" s="83"/>
      <c r="O2600" s="83"/>
      <c r="P2600" s="83"/>
      <c r="Q2600" s="83">
        <f>+COUNTIF($P$2601:$P$2719,P2600)</f>
        <v>0</v>
      </c>
      <c r="R2600" s="83"/>
    </row>
    <row r="2601" spans="1:18" x14ac:dyDescent="0.2">
      <c r="B2601" s="105">
        <v>1</v>
      </c>
      <c r="C2601" s="4" t="s">
        <v>2610</v>
      </c>
      <c r="D2601" s="126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105" t="s">
        <v>44</v>
      </c>
      <c r="F2601" s="105">
        <v>0</v>
      </c>
      <c r="G2601" s="110">
        <f>VLOOKUP(C2601,'[10]Estructuras de Madera'!$C$1:$AB$65536,23,0)</f>
        <v>6336.2733428435768</v>
      </c>
      <c r="H2601" s="117"/>
      <c r="I2601" s="112"/>
      <c r="J2601" s="113">
        <f>VLOOKUP(C2601,'[10]Estructuras de Madera'!$C$1:$AB$65536,26,0)</f>
        <v>6351.9669528066861</v>
      </c>
      <c r="L2601" s="125"/>
      <c r="M2601" s="83"/>
      <c r="N2601" s="83"/>
      <c r="O2601" s="50"/>
      <c r="P2601" s="83"/>
      <c r="Q2601" s="83"/>
      <c r="R2601" s="83"/>
    </row>
    <row r="2602" spans="1:18" x14ac:dyDescent="0.2">
      <c r="B2602" s="105">
        <f>+B2601+1</f>
        <v>2</v>
      </c>
      <c r="C2602" s="4" t="s">
        <v>2611</v>
      </c>
      <c r="D2602" s="126" t="str">
        <f t="shared" si="50"/>
        <v>Estructura de  Suspensión compuesto por 2 postes de madera tratada 90' Clase H2</v>
      </c>
      <c r="E2602" s="105" t="s">
        <v>44</v>
      </c>
      <c r="F2602" s="105">
        <v>0</v>
      </c>
      <c r="G2602" s="110">
        <f>VLOOKUP(C2602,'[10]Estructuras de Madera'!$C$1:$AB$65536,23,0)</f>
        <v>6821.5377667310358</v>
      </c>
      <c r="H2602" s="117"/>
      <c r="I2602" s="112"/>
      <c r="J2602" s="113">
        <f>VLOOKUP(C2602,'[10]Estructuras de Madera'!$C$1:$AB$65536,26,0)</f>
        <v>7006.1601572926666</v>
      </c>
      <c r="L2602" s="125"/>
      <c r="M2602" s="83"/>
      <c r="N2602" s="83"/>
      <c r="O2602" s="50"/>
      <c r="P2602" s="83"/>
      <c r="Q2602" s="83"/>
      <c r="R2602" s="83"/>
    </row>
    <row r="2603" spans="1:18" x14ac:dyDescent="0.2">
      <c r="A2603" s="104"/>
      <c r="B2603" s="105">
        <f t="shared" ref="B2603:B2666" si="51">+B2602+1</f>
        <v>3</v>
      </c>
      <c r="C2603" s="4" t="s">
        <v>2612</v>
      </c>
      <c r="D2603" s="126" t="str">
        <f t="shared" si="50"/>
        <v>Estructura de  Suspensión compuesto por 2 postes de madera tratada 95' Clase 4</v>
      </c>
      <c r="E2603" s="105" t="s">
        <v>44</v>
      </c>
      <c r="F2603" s="105">
        <v>0</v>
      </c>
      <c r="G2603" s="110">
        <f>VLOOKUP(C2603,'[10]Estructuras de Madera'!$C$1:$AB$65536,23,0)</f>
        <v>4958.9006169316235</v>
      </c>
      <c r="H2603" s="117"/>
      <c r="I2603" s="112"/>
      <c r="J2603" s="113">
        <f>VLOOKUP(C2603,'[10]Estructuras de Madera'!$C$1:$AB$65536,26,0)</f>
        <v>4495.107407824049</v>
      </c>
      <c r="L2603" s="125"/>
      <c r="M2603" s="83"/>
      <c r="N2603" s="83"/>
      <c r="O2603" s="50"/>
      <c r="P2603" s="83"/>
      <c r="Q2603" s="83"/>
      <c r="R2603" s="83"/>
    </row>
    <row r="2604" spans="1:18" x14ac:dyDescent="0.2">
      <c r="A2604" s="104"/>
      <c r="B2604" s="105">
        <f t="shared" si="51"/>
        <v>4</v>
      </c>
      <c r="C2604" s="4" t="s">
        <v>2613</v>
      </c>
      <c r="D2604" s="126" t="str">
        <f t="shared" si="50"/>
        <v>Estructura de  Suspensión compuesto por 2 postes de madera tratada 90' Clase 1</v>
      </c>
      <c r="E2604" s="105" t="s">
        <v>44</v>
      </c>
      <c r="F2604" s="105">
        <v>0</v>
      </c>
      <c r="G2604" s="110">
        <f>VLOOKUP(C2604,'[10]Estructuras de Madera'!$C$1:$AB$65536,23,0)</f>
        <v>4857.2706137213308</v>
      </c>
      <c r="H2604" s="117"/>
      <c r="I2604" s="112"/>
      <c r="J2604" s="113">
        <f>VLOOKUP(C2604,'[10]Estructuras de Madera'!$C$1:$AB$65536,26,0)</f>
        <v>5213.4179167234006</v>
      </c>
      <c r="L2604" s="125"/>
      <c r="M2604" s="83"/>
      <c r="N2604" s="83"/>
      <c r="O2604" s="50"/>
      <c r="P2604" s="83"/>
      <c r="Q2604" s="83"/>
      <c r="R2604" s="83"/>
    </row>
    <row r="2605" spans="1:18" x14ac:dyDescent="0.2">
      <c r="A2605" s="104"/>
      <c r="B2605" s="105">
        <f t="shared" si="51"/>
        <v>5</v>
      </c>
      <c r="C2605" s="4" t="s">
        <v>2614</v>
      </c>
      <c r="D2605" s="126" t="str">
        <f t="shared" si="50"/>
        <v>Estructura de  Suspensión compuesto por 2 postes de madera tratada 90' Clase 2</v>
      </c>
      <c r="E2605" s="105" t="s">
        <v>44</v>
      </c>
      <c r="F2605" s="105">
        <v>0</v>
      </c>
      <c r="G2605" s="110">
        <f>VLOOKUP(C2605,'[10]Estructuras de Madera'!$C$1:$AB$65536,23,0)</f>
        <v>4472.1360002228166</v>
      </c>
      <c r="H2605" s="117"/>
      <c r="I2605" s="112"/>
      <c r="J2605" s="113">
        <f>VLOOKUP(C2605,'[10]Estructuras de Madera'!$C$1:$AB$65536,26,0)</f>
        <v>4694.2114087649816</v>
      </c>
      <c r="L2605" s="125"/>
      <c r="M2605" s="83"/>
      <c r="N2605" s="83"/>
      <c r="O2605" s="50"/>
      <c r="P2605" s="83"/>
      <c r="Q2605" s="83"/>
      <c r="R2605" s="83"/>
    </row>
    <row r="2606" spans="1:18" x14ac:dyDescent="0.2">
      <c r="A2606" s="104"/>
      <c r="B2606" s="105">
        <f t="shared" si="51"/>
        <v>6</v>
      </c>
      <c r="C2606" s="127" t="s">
        <v>2615</v>
      </c>
      <c r="D2606" s="126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105" t="s">
        <v>44</v>
      </c>
      <c r="F2606" s="105">
        <v>0</v>
      </c>
      <c r="G2606" s="110">
        <f>VLOOKUP(C2606,'[10]Estructuras de Madera'!$C$1:$AB$65536,23,0)</f>
        <v>4643.0003328535031</v>
      </c>
      <c r="H2606" s="117"/>
      <c r="I2606" s="112"/>
      <c r="J2606" s="113">
        <f>VLOOKUP(C2606,'[10]Estructuras de Madera'!$C$1:$AB$65536,26,0)</f>
        <v>4069.2368742218882</v>
      </c>
      <c r="L2606" s="125"/>
      <c r="M2606" s="83"/>
      <c r="N2606" s="83"/>
      <c r="O2606" s="50"/>
      <c r="P2606" s="83"/>
      <c r="Q2606" s="83"/>
      <c r="R2606" s="83"/>
    </row>
    <row r="2607" spans="1:18" x14ac:dyDescent="0.2">
      <c r="A2607" s="104"/>
      <c r="B2607" s="105">
        <f t="shared" si="51"/>
        <v>7</v>
      </c>
      <c r="C2607" s="4" t="s">
        <v>2616</v>
      </c>
      <c r="D2607" s="126" t="str">
        <f t="shared" si="50"/>
        <v>Estructura de  Suspensión compuesto por 2 postes de madera tratada 85' Clase 2</v>
      </c>
      <c r="E2607" s="105" t="s">
        <v>44</v>
      </c>
      <c r="F2607" s="105">
        <v>0</v>
      </c>
      <c r="G2607" s="110">
        <f>VLOOKUP(C2607,'[10]Estructuras de Madera'!$C$1:$AB$65536,23,0)</f>
        <v>5215.2406445576244</v>
      </c>
      <c r="H2607" s="117"/>
      <c r="I2607" s="112"/>
      <c r="J2607" s="113">
        <f>VLOOKUP(C2607,'[10]Estructuras de Madera'!$C$1:$AB$65536,26,0)</f>
        <v>4840.683749001636</v>
      </c>
      <c r="L2607" s="125"/>
      <c r="M2607" s="83"/>
      <c r="N2607" s="83"/>
      <c r="O2607" s="50"/>
      <c r="P2607" s="83"/>
      <c r="Q2607" s="83"/>
      <c r="R2607" s="83"/>
    </row>
    <row r="2608" spans="1:18" x14ac:dyDescent="0.2">
      <c r="A2608" s="104"/>
      <c r="B2608" s="105">
        <f t="shared" si="51"/>
        <v>8</v>
      </c>
      <c r="C2608" s="4" t="s">
        <v>2617</v>
      </c>
      <c r="D2608" s="126" t="str">
        <f t="shared" si="50"/>
        <v>Estructura de  Suspensión compuesto por 2 postes de madera tratada 85' Clase 3</v>
      </c>
      <c r="E2608" s="105" t="s">
        <v>44</v>
      </c>
      <c r="F2608" s="105">
        <v>0</v>
      </c>
      <c r="G2608" s="110">
        <f>VLOOKUP(C2608,'[10]Estructuras de Madera'!$C$1:$AB$65536,23,0)</f>
        <v>4528.4260752072423</v>
      </c>
      <c r="H2608" s="117"/>
      <c r="I2608" s="112"/>
      <c r="J2608" s="113">
        <f>VLOOKUP(C2608,'[10]Estructuras de Madera'!$C$1:$AB$65536,26,0)</f>
        <v>4041.982158427893</v>
      </c>
      <c r="L2608" s="125"/>
      <c r="M2608" s="83"/>
      <c r="N2608" s="83"/>
      <c r="O2608" s="50"/>
      <c r="P2608" s="83"/>
      <c r="Q2608" s="83"/>
      <c r="R2608" s="83"/>
    </row>
    <row r="2609" spans="1:18" x14ac:dyDescent="0.2">
      <c r="A2609" s="104"/>
      <c r="B2609" s="105">
        <f t="shared" si="51"/>
        <v>9</v>
      </c>
      <c r="C2609" s="4" t="s">
        <v>2618</v>
      </c>
      <c r="D2609" s="126" t="str">
        <f t="shared" si="50"/>
        <v>Estructura de  Suspensión compuesto por 2 postes de madera tratada 60' Clase 2</v>
      </c>
      <c r="E2609" s="105" t="s">
        <v>44</v>
      </c>
      <c r="F2609" s="105">
        <v>0</v>
      </c>
      <c r="G2609" s="110">
        <f>VLOOKUP(C2609,'[10]Estructuras de Madera'!$C$1:$AB$65536,23,0)</f>
        <v>2741.1480409646865</v>
      </c>
      <c r="H2609" s="117"/>
      <c r="I2609" s="112"/>
      <c r="J2609" s="113">
        <f>VLOOKUP(C2609,'[10]Estructuras de Madera'!$C$1:$AB$65536,26,0)</f>
        <v>2590.2858973743359</v>
      </c>
      <c r="L2609" s="125"/>
      <c r="M2609" s="83"/>
      <c r="N2609" s="83"/>
      <c r="O2609" s="50"/>
      <c r="P2609" s="83"/>
      <c r="Q2609" s="83"/>
      <c r="R2609" s="83"/>
    </row>
    <row r="2610" spans="1:18" x14ac:dyDescent="0.2">
      <c r="A2610" s="104"/>
      <c r="B2610" s="105">
        <f t="shared" si="51"/>
        <v>10</v>
      </c>
      <c r="C2610" s="4" t="s">
        <v>2619</v>
      </c>
      <c r="D2610" s="126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105" t="s">
        <v>44</v>
      </c>
      <c r="F2610" s="105">
        <v>0</v>
      </c>
      <c r="G2610" s="110">
        <f>VLOOKUP(C2610,'[10]Estructuras de Madera'!$C$1:$AB$65536,23,0)</f>
        <v>2524.0607538465219</v>
      </c>
      <c r="H2610" s="117"/>
      <c r="I2610" s="112"/>
      <c r="J2610" s="113">
        <f>VLOOKUP(C2610,'[10]Estructuras de Madera'!$C$1:$AB$65536,26,0)</f>
        <v>2297.6268417705892</v>
      </c>
      <c r="L2610" s="125"/>
      <c r="M2610" s="83"/>
      <c r="N2610" s="83"/>
      <c r="O2610" s="50"/>
      <c r="P2610" s="83"/>
      <c r="Q2610" s="83"/>
      <c r="R2610" s="83"/>
    </row>
    <row r="2611" spans="1:18" x14ac:dyDescent="0.2">
      <c r="A2611" s="104"/>
      <c r="B2611" s="105">
        <f t="shared" si="51"/>
        <v>11</v>
      </c>
      <c r="C2611" s="4" t="s">
        <v>2620</v>
      </c>
      <c r="D2611" s="126" t="str">
        <f t="shared" si="50"/>
        <v>Estructura de  Suspensión compuesto por 2 postes de madera tratada 60' Clase 4</v>
      </c>
      <c r="E2611" s="105" t="s">
        <v>44</v>
      </c>
      <c r="F2611" s="105">
        <v>0</v>
      </c>
      <c r="G2611" s="110">
        <f>VLOOKUP(C2611,'[10]Estructuras de Madera'!$C$1:$AB$65536,23,0)</f>
        <v>2321.3358946060093</v>
      </c>
      <c r="H2611" s="117"/>
      <c r="I2611" s="112"/>
      <c r="J2611" s="113">
        <f>VLOOKUP(C2611,'[10]Estructuras de Madera'!$C$1:$AB$65536,26,0)</f>
        <v>2024.330018910405</v>
      </c>
      <c r="L2611" s="125"/>
      <c r="M2611" s="83"/>
      <c r="N2611" s="83"/>
      <c r="O2611" s="50"/>
      <c r="P2611" s="83"/>
      <c r="Q2611" s="83"/>
      <c r="R2611" s="83"/>
    </row>
    <row r="2612" spans="1:18" x14ac:dyDescent="0.2">
      <c r="A2612" s="104"/>
      <c r="B2612" s="105">
        <f t="shared" si="51"/>
        <v>12</v>
      </c>
      <c r="C2612" s="4" t="s">
        <v>2621</v>
      </c>
      <c r="D2612" s="126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105" t="s">
        <v>44</v>
      </c>
      <c r="F2612" s="105">
        <v>0</v>
      </c>
      <c r="G2612" s="110">
        <f>VLOOKUP(C2612,'[10]Estructuras de Madera'!$C$1:$AB$65536,23,0)</f>
        <v>4136.8210615185699</v>
      </c>
      <c r="H2612" s="117"/>
      <c r="I2612" s="112"/>
      <c r="J2612" s="113">
        <f>VLOOKUP(C2612,'[10]Estructuras de Madera'!$C$1:$AB$65536,26,0)</f>
        <v>3514.0527941743476</v>
      </c>
      <c r="L2612" s="125"/>
      <c r="M2612" s="83"/>
      <c r="N2612" s="83"/>
      <c r="O2612" s="50"/>
      <c r="P2612" s="83"/>
      <c r="Q2612" s="83"/>
      <c r="R2612" s="83"/>
    </row>
    <row r="2613" spans="1:18" x14ac:dyDescent="0.2">
      <c r="A2613" s="104"/>
      <c r="B2613" s="105">
        <f t="shared" si="51"/>
        <v>13</v>
      </c>
      <c r="C2613" s="4" t="s">
        <v>2622</v>
      </c>
      <c r="D2613" s="126" t="str">
        <f t="shared" si="50"/>
        <v>Estructura de  Suspensión compuesto por 2 postes de madera tratada 75' Clase 4</v>
      </c>
      <c r="E2613" s="105" t="s">
        <v>44</v>
      </c>
      <c r="F2613" s="105">
        <v>0</v>
      </c>
      <c r="G2613" s="110">
        <f>VLOOKUP(C2613,'[10]Estructuras de Madera'!$C$1:$AB$65536,23,0)</f>
        <v>3854.7092481877894</v>
      </c>
      <c r="H2613" s="117"/>
      <c r="I2613" s="112"/>
      <c r="J2613" s="113">
        <f>VLOOKUP(C2613,'[10]Estructuras de Madera'!$C$1:$AB$65536,26,0)</f>
        <v>3133.7330713565552</v>
      </c>
      <c r="L2613" s="125"/>
      <c r="M2613" s="83"/>
      <c r="N2613" s="83"/>
      <c r="O2613" s="50"/>
      <c r="P2613" s="83"/>
      <c r="Q2613" s="83"/>
      <c r="R2613" s="83"/>
    </row>
    <row r="2614" spans="1:18" x14ac:dyDescent="0.2">
      <c r="A2614" s="104"/>
      <c r="B2614" s="105">
        <f t="shared" si="51"/>
        <v>14</v>
      </c>
      <c r="C2614" s="4" t="s">
        <v>2617</v>
      </c>
      <c r="D2614" s="126" t="str">
        <f t="shared" si="50"/>
        <v>Estructura de  Suspensión compuesto por 2 postes de madera tratada 85' Clase 3</v>
      </c>
      <c r="E2614" s="105" t="s">
        <v>44</v>
      </c>
      <c r="F2614" s="105">
        <v>0</v>
      </c>
      <c r="G2614" s="110">
        <f>VLOOKUP(C2614,'[10]Estructuras de Madera'!$C$1:$AB$65536,23,0)</f>
        <v>4528.4260752072423</v>
      </c>
      <c r="H2614" s="117"/>
      <c r="I2614" s="112"/>
      <c r="J2614" s="113">
        <f>VLOOKUP(C2614,'[10]Estructuras de Madera'!$C$1:$AB$65536,26,0)</f>
        <v>4041.982158427893</v>
      </c>
      <c r="L2614" s="125"/>
      <c r="M2614" s="83"/>
      <c r="N2614" s="83"/>
      <c r="O2614" s="50"/>
      <c r="P2614" s="83"/>
      <c r="Q2614" s="83"/>
      <c r="R2614" s="83"/>
    </row>
    <row r="2615" spans="1:18" x14ac:dyDescent="0.2">
      <c r="A2615" s="104"/>
      <c r="B2615" s="105">
        <f t="shared" si="51"/>
        <v>15</v>
      </c>
      <c r="C2615" s="4" t="s">
        <v>2623</v>
      </c>
      <c r="D2615" s="126" t="str">
        <f t="shared" si="50"/>
        <v>Estructura de  Suspensión compuesto por 1 postes de madera tratada 95' Clase 4</v>
      </c>
      <c r="E2615" s="105" t="s">
        <v>44</v>
      </c>
      <c r="F2615" s="105">
        <v>0</v>
      </c>
      <c r="G2615" s="110">
        <f>VLOOKUP(C2615,'[10]Estructuras de Madera'!$C$1:$AB$65536,23,0)</f>
        <v>2466.2109239483684</v>
      </c>
      <c r="H2615" s="117"/>
      <c r="I2615" s="112"/>
      <c r="J2615" s="113">
        <f>VLOOKUP(C2615,'[10]Estructuras de Madera'!$C$1:$AB$65536,26,0)</f>
        <v>2142.4953222713993</v>
      </c>
      <c r="L2615" s="125"/>
      <c r="M2615" s="83"/>
      <c r="N2615" s="83"/>
      <c r="O2615" s="50"/>
      <c r="P2615" s="83"/>
      <c r="Q2615" s="83"/>
      <c r="R2615" s="83"/>
    </row>
    <row r="2616" spans="1:18" x14ac:dyDescent="0.2">
      <c r="A2616" s="104"/>
      <c r="B2616" s="105">
        <f t="shared" si="51"/>
        <v>16</v>
      </c>
      <c r="C2616" s="4" t="s">
        <v>2624</v>
      </c>
      <c r="D2616" s="126" t="str">
        <f t="shared" si="50"/>
        <v>Estructura de  Suspensión compuesto por 1 postes de madera tratada 90' Clase 2</v>
      </c>
      <c r="E2616" s="105" t="s">
        <v>44</v>
      </c>
      <c r="F2616" s="105">
        <v>0</v>
      </c>
      <c r="G2616" s="110">
        <f>VLOOKUP(C2616,'[10]Estructuras de Madera'!$C$1:$AB$65536,23,0)</f>
        <v>1469.4198599439776</v>
      </c>
      <c r="H2616" s="117"/>
      <c r="I2616" s="112"/>
      <c r="J2616" s="113">
        <f>VLOOKUP(C2616,'[10]Estructuras de Madera'!$C$1:$AB$65536,26,0)</f>
        <v>5042.337135058403</v>
      </c>
      <c r="L2616" s="128"/>
      <c r="M2616" s="83"/>
      <c r="N2616" s="83"/>
      <c r="O2616" s="50"/>
      <c r="P2616" s="83"/>
      <c r="Q2616" s="83"/>
      <c r="R2616" s="83"/>
    </row>
    <row r="2617" spans="1:18" x14ac:dyDescent="0.2">
      <c r="A2617" s="104"/>
      <c r="B2617" s="105">
        <f t="shared" si="51"/>
        <v>17</v>
      </c>
      <c r="C2617" s="4" t="s">
        <v>2625</v>
      </c>
      <c r="D2617" s="126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105" t="s">
        <v>44</v>
      </c>
      <c r="F2617" s="105">
        <v>0</v>
      </c>
      <c r="G2617" s="110">
        <f>VLOOKUP(C2617,'[10]Estructuras de Madera'!$C$1:$AB$65536,23,0)</f>
        <v>1469.4198599439776</v>
      </c>
      <c r="H2617" s="117"/>
      <c r="I2617" s="112"/>
      <c r="J2617" s="113">
        <f>VLOOKUP(C2617,'[10]Estructuras de Madera'!$C$1:$AB$65536,26,0)</f>
        <v>5042.337135058403</v>
      </c>
      <c r="L2617" s="128"/>
      <c r="M2617" s="83"/>
      <c r="N2617" s="83"/>
      <c r="O2617" s="50"/>
      <c r="P2617" s="83"/>
      <c r="Q2617" s="83"/>
      <c r="R2617" s="83"/>
    </row>
    <row r="2618" spans="1:18" x14ac:dyDescent="0.2">
      <c r="A2618" s="104"/>
      <c r="B2618" s="105">
        <f t="shared" si="51"/>
        <v>18</v>
      </c>
      <c r="C2618" s="4" t="s">
        <v>2626</v>
      </c>
      <c r="D2618" s="126" t="str">
        <f t="shared" si="50"/>
        <v>Estructura de  Suspensión compuesto por 1 postes de madera tratada 80' Clase 4</v>
      </c>
      <c r="E2618" s="105" t="s">
        <v>44</v>
      </c>
      <c r="F2618" s="105">
        <v>0</v>
      </c>
      <c r="G2618" s="110">
        <f>VLOOKUP(C2618,'[10]Estructuras de Madera'!$C$1:$AB$65536,23,0)</f>
        <v>1121.2207086418846</v>
      </c>
      <c r="H2618" s="117"/>
      <c r="I2618" s="112"/>
      <c r="J2618" s="113">
        <f>VLOOKUP(C2618,'[10]Estructuras de Madera'!$C$1:$AB$65536,26,0)</f>
        <v>1524.4919464310262</v>
      </c>
      <c r="L2618" s="128"/>
      <c r="M2618" s="83"/>
      <c r="N2618" s="83"/>
      <c r="O2618" s="50"/>
      <c r="P2618" s="83"/>
      <c r="Q2618" s="83"/>
      <c r="R2618" s="83"/>
    </row>
    <row r="2619" spans="1:18" x14ac:dyDescent="0.2">
      <c r="A2619" s="104"/>
      <c r="B2619" s="105">
        <f t="shared" si="51"/>
        <v>19</v>
      </c>
      <c r="C2619" s="4" t="s">
        <v>2627</v>
      </c>
      <c r="D2619" s="126" t="str">
        <f t="shared" si="50"/>
        <v>Estructura de  Suspensión compuesto por 1 postes de madera tratada 75' Clase 4</v>
      </c>
      <c r="E2619" s="105" t="s">
        <v>44</v>
      </c>
      <c r="F2619" s="105">
        <v>0</v>
      </c>
      <c r="G2619" s="110">
        <f>VLOOKUP(C2619,'[10]Estructuras de Madera'!$C$1:$AB$65536,23,0)</f>
        <v>1028.8740639237392</v>
      </c>
      <c r="H2619" s="117"/>
      <c r="I2619" s="112"/>
      <c r="J2619" s="113">
        <f>VLOOKUP(C2619,'[10]Estructuras de Madera'!$C$1:$AB$65536,26,0)</f>
        <v>1399.9978676198778</v>
      </c>
      <c r="L2619" s="128"/>
      <c r="M2619" s="83"/>
      <c r="N2619" s="83"/>
      <c r="O2619" s="50"/>
      <c r="P2619" s="83"/>
      <c r="Q2619" s="83"/>
      <c r="R2619" s="83"/>
    </row>
    <row r="2620" spans="1:18" x14ac:dyDescent="0.2">
      <c r="A2620" s="104"/>
      <c r="B2620" s="105">
        <f t="shared" si="51"/>
        <v>20</v>
      </c>
      <c r="C2620" s="4" t="s">
        <v>2628</v>
      </c>
      <c r="D2620" s="126" t="str">
        <f t="shared" si="50"/>
        <v>Estructura de  Suspensión compuesto por 1 postes de madera tratada 85' Clase 2</v>
      </c>
      <c r="E2620" s="105" t="s">
        <v>44</v>
      </c>
      <c r="F2620" s="105">
        <v>0</v>
      </c>
      <c r="G2620" s="110">
        <f>VLOOKUP(C2620,'[10]Estructuras de Madera'!$C$1:$AB$65536,23,0)</f>
        <v>2594.3809377613688</v>
      </c>
      <c r="H2620" s="117"/>
      <c r="I2620" s="112"/>
      <c r="J2620" s="113">
        <f>VLOOKUP(C2620,'[10]Estructuras de Madera'!$C$1:$AB$65536,26,0)</f>
        <v>2315.2834928601928</v>
      </c>
      <c r="L2620" s="128"/>
      <c r="M2620" s="83"/>
      <c r="N2620" s="83"/>
      <c r="O2620" s="50"/>
      <c r="P2620" s="83"/>
      <c r="Q2620" s="83"/>
      <c r="R2620" s="83"/>
    </row>
    <row r="2621" spans="1:18" x14ac:dyDescent="0.2">
      <c r="A2621" s="104"/>
      <c r="B2621" s="105">
        <f t="shared" si="51"/>
        <v>21</v>
      </c>
      <c r="C2621" s="4" t="s">
        <v>2629</v>
      </c>
      <c r="D2621" s="126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105" t="s">
        <v>44</v>
      </c>
      <c r="F2621" s="105">
        <v>0</v>
      </c>
      <c r="G2621" s="110">
        <f>VLOOKUP(C2621,'[10]Estructuras de Madera'!$C$1:$AB$65536,23,0)</f>
        <v>2794.4650551330769</v>
      </c>
      <c r="H2621" s="117"/>
      <c r="I2621" s="112"/>
      <c r="J2621" s="113">
        <f>VLOOKUP(C2621,'[10]Estructuras de Madera'!$C$1:$AB$65536,26,0)</f>
        <v>2585.0202867952516</v>
      </c>
      <c r="L2621" s="128"/>
      <c r="M2621" s="83"/>
      <c r="N2621" s="83"/>
      <c r="O2621" s="50"/>
      <c r="P2621" s="83"/>
      <c r="Q2621" s="83"/>
      <c r="R2621" s="83"/>
    </row>
    <row r="2622" spans="1:18" x14ac:dyDescent="0.2">
      <c r="A2622" s="104"/>
      <c r="B2622" s="105">
        <f t="shared" si="51"/>
        <v>22</v>
      </c>
      <c r="C2622" s="4" t="s">
        <v>2630</v>
      </c>
      <c r="D2622" s="126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105" t="s">
        <v>44</v>
      </c>
      <c r="F2622" s="105">
        <v>0</v>
      </c>
      <c r="G2622" s="110">
        <f>VLOOKUP(C2622,'[10]Estructuras de Madera'!$C$1:$AB$65536,23,0)</f>
        <v>2257.0888795653809</v>
      </c>
      <c r="H2622" s="117"/>
      <c r="I2622" s="112"/>
      <c r="J2622" s="113">
        <f>VLOOKUP(C2622,'[10]Estructuras de Madera'!$C$1:$AB$65536,26,0)</f>
        <v>1860.5743455642889</v>
      </c>
      <c r="L2622" s="128"/>
      <c r="M2622" s="83"/>
      <c r="N2622" s="83"/>
      <c r="O2622" s="50"/>
      <c r="P2622" s="83"/>
      <c r="Q2622" s="83"/>
      <c r="R2622" s="83"/>
    </row>
    <row r="2623" spans="1:18" x14ac:dyDescent="0.2">
      <c r="A2623" s="104"/>
      <c r="B2623" s="105">
        <f t="shared" si="51"/>
        <v>23</v>
      </c>
      <c r="C2623" s="4" t="s">
        <v>2631</v>
      </c>
      <c r="D2623" s="126" t="str">
        <f t="shared" si="50"/>
        <v>Estructura de  Suspensión compuesto por 1 postes de madera tratada 75' Clase 2</v>
      </c>
      <c r="E2623" s="105" t="s">
        <v>44</v>
      </c>
      <c r="F2623" s="105">
        <v>0</v>
      </c>
      <c r="G2623" s="110">
        <f>VLOOKUP(C2623,'[10]Estructuras de Madera'!$C$1:$AB$65536,23,0)</f>
        <v>1313.8581920394824</v>
      </c>
      <c r="H2623" s="117"/>
      <c r="I2623" s="112"/>
      <c r="J2623" s="113">
        <f>VLOOKUP(C2623,'[10]Estructuras de Madera'!$C$1:$AB$65536,26,0)</f>
        <v>1784.1898067407194</v>
      </c>
      <c r="L2623" s="128"/>
      <c r="M2623" s="83"/>
      <c r="N2623" s="83"/>
      <c r="O2623" s="50"/>
      <c r="P2623" s="83"/>
      <c r="Q2623" s="83"/>
      <c r="R2623" s="83"/>
    </row>
    <row r="2624" spans="1:18" x14ac:dyDescent="0.2">
      <c r="A2624" s="104"/>
      <c r="B2624" s="105">
        <f t="shared" si="51"/>
        <v>24</v>
      </c>
      <c r="C2624" s="4" t="s">
        <v>2632</v>
      </c>
      <c r="D2624" s="126" t="str">
        <f t="shared" si="50"/>
        <v>Estructura de  Suspensión compuesto por 1 postes de madera tratada 60' Clase 4</v>
      </c>
      <c r="E2624" s="105" t="s">
        <v>44</v>
      </c>
      <c r="F2624" s="105">
        <v>0</v>
      </c>
      <c r="G2624" s="110">
        <f>VLOOKUP(C2624,'[10]Estructuras de Madera'!$C$1:$AB$65536,23,0)</f>
        <v>783.7039798881334</v>
      </c>
      <c r="H2624" s="117"/>
      <c r="I2624" s="112"/>
      <c r="J2624" s="113">
        <f>VLOOKUP(C2624,'[10]Estructuras de Madera'!$C$1:$AB$65536,26,0)</f>
        <v>1069.4799169436776</v>
      </c>
      <c r="L2624" s="128"/>
      <c r="M2624" s="83"/>
      <c r="N2624" s="83"/>
      <c r="O2624" s="50"/>
      <c r="P2624" s="83"/>
      <c r="Q2624" s="83"/>
      <c r="R2624" s="83"/>
    </row>
    <row r="2625" spans="1:18" x14ac:dyDescent="0.2">
      <c r="A2625" s="104"/>
      <c r="B2625" s="105">
        <f t="shared" si="51"/>
        <v>25</v>
      </c>
      <c r="C2625" s="4" t="s">
        <v>2633</v>
      </c>
      <c r="D2625" s="126" t="str">
        <f t="shared" si="50"/>
        <v>Estructura de  Suspensión compuesto por 1 postes de madera tratada 60' Clase 3</v>
      </c>
      <c r="E2625" s="105" t="s">
        <v>44</v>
      </c>
      <c r="F2625" s="105">
        <v>0</v>
      </c>
      <c r="G2625" s="110">
        <f>VLOOKUP(C2625,'[10]Estructuras de Madera'!$C$1:$AB$65536,23,0)</f>
        <v>885.06640950838982</v>
      </c>
      <c r="H2625" s="117"/>
      <c r="I2625" s="112"/>
      <c r="J2625" s="113">
        <f>VLOOKUP(C2625,'[10]Estructuras de Madera'!$C$1:$AB$65536,26,0)</f>
        <v>1206.1283283737696</v>
      </c>
      <c r="L2625" s="128"/>
      <c r="M2625" s="83"/>
      <c r="N2625" s="83"/>
      <c r="O2625" s="50"/>
      <c r="P2625" s="83"/>
      <c r="Q2625" s="83"/>
      <c r="R2625" s="83"/>
    </row>
    <row r="2626" spans="1:18" x14ac:dyDescent="0.2">
      <c r="A2626" s="104"/>
      <c r="B2626" s="105">
        <f t="shared" si="51"/>
        <v>26</v>
      </c>
      <c r="C2626" s="4" t="s">
        <v>2634</v>
      </c>
      <c r="D2626" s="126" t="str">
        <f t="shared" si="50"/>
        <v>Estructura de  Suspensión compuesto por 1 postes de madera tratada 60' Clase 1</v>
      </c>
      <c r="E2626" s="105" t="s">
        <v>44</v>
      </c>
      <c r="F2626" s="105">
        <v>0</v>
      </c>
      <c r="G2626" s="110">
        <f>VLOOKUP(C2626,'[10]Estructuras de Madera'!$C$1:$AB$65536,23,0)</f>
        <v>2153.0714139211359</v>
      </c>
      <c r="H2626" s="117"/>
      <c r="I2626" s="112"/>
      <c r="J2626" s="113">
        <f>VLOOKUP(C2626,'[10]Estructuras de Madera'!$C$1:$AB$65536,26,0)</f>
        <v>1720.3466350159047</v>
      </c>
      <c r="L2626" s="128"/>
      <c r="M2626" s="83"/>
      <c r="N2626" s="83"/>
      <c r="O2626" s="50"/>
      <c r="P2626" s="83"/>
      <c r="Q2626" s="83"/>
      <c r="R2626" s="83"/>
    </row>
    <row r="2627" spans="1:18" x14ac:dyDescent="0.2">
      <c r="A2627" s="104"/>
      <c r="B2627" s="105">
        <f t="shared" si="51"/>
        <v>27</v>
      </c>
      <c r="C2627" s="4" t="s">
        <v>2635</v>
      </c>
      <c r="D2627" s="126" t="str">
        <f t="shared" si="50"/>
        <v>Estructura de  Suspensión compuesto por 1 postes de madera tratada 75' Clase 1</v>
      </c>
      <c r="E2627" s="105" t="s">
        <v>44</v>
      </c>
      <c r="F2627" s="105">
        <v>0</v>
      </c>
      <c r="G2627" s="110">
        <f>VLOOKUP(C2627,'[10]Estructuras de Madera'!$C$1:$AB$65536,23,0)</f>
        <v>2526.9745832422223</v>
      </c>
      <c r="H2627" s="117"/>
      <c r="I2627" s="112"/>
      <c r="J2627" s="113">
        <f>VLOOKUP(C2627,'[10]Estructuras de Madera'!$C$1:$AB$65536,26,0)</f>
        <v>2224.4118424879298</v>
      </c>
      <c r="L2627" s="128"/>
      <c r="M2627" s="83"/>
      <c r="N2627" s="83"/>
      <c r="O2627" s="50"/>
      <c r="P2627" s="83"/>
      <c r="Q2627" s="83"/>
      <c r="R2627" s="83"/>
    </row>
    <row r="2628" spans="1:18" x14ac:dyDescent="0.2">
      <c r="A2628" s="104"/>
      <c r="B2628" s="105">
        <f t="shared" si="51"/>
        <v>28</v>
      </c>
      <c r="C2628" s="4" t="s">
        <v>2636</v>
      </c>
      <c r="D2628" s="126" t="str">
        <f t="shared" si="50"/>
        <v>Estructura de  Suspensión compuesto por 1 postes de madera tratada 85' Clase 3</v>
      </c>
      <c r="E2628" s="105" t="s">
        <v>44</v>
      </c>
      <c r="F2628" s="105">
        <v>0</v>
      </c>
      <c r="G2628" s="110">
        <f>VLOOKUP(C2628,'[10]Estructuras de Madera'!$C$1:$AB$65536,23,0)</f>
        <v>1365.7324774334666</v>
      </c>
      <c r="H2628" s="117"/>
      <c r="I2628" s="112"/>
      <c r="J2628" s="113">
        <f>VLOOKUP(C2628,'[10]Estructuras de Madera'!$C$1:$AB$65536,26,0)</f>
        <v>1854.1224111555466</v>
      </c>
      <c r="L2628" s="128"/>
      <c r="M2628" s="83"/>
      <c r="N2628" s="83"/>
      <c r="O2628" s="50"/>
      <c r="P2628" s="83"/>
      <c r="Q2628" s="83"/>
      <c r="R2628" s="83"/>
    </row>
    <row r="2629" spans="1:18" x14ac:dyDescent="0.2">
      <c r="A2629" s="104"/>
      <c r="B2629" s="105">
        <f t="shared" si="51"/>
        <v>29</v>
      </c>
      <c r="C2629" s="4" t="s">
        <v>2637</v>
      </c>
      <c r="D2629" s="126" t="str">
        <f t="shared" si="50"/>
        <v>Estructura de  Suspensión compuesto por 2 postes de madera tratada 90' Clase H1</v>
      </c>
      <c r="E2629" s="105" t="s">
        <v>44</v>
      </c>
      <c r="F2629" s="105">
        <v>0</v>
      </c>
      <c r="G2629" s="110">
        <f>VLOOKUP(C2629,'[10]Estructuras de Madera'!$C$1:$AB$65536,23,0)</f>
        <v>5997.6806741632799</v>
      </c>
      <c r="H2629" s="117"/>
      <c r="I2629" s="112"/>
      <c r="J2629" s="113">
        <f>VLOOKUP(C2629,'[10]Estructuras de Madera'!$C$1:$AB$65536,26,0)</f>
        <v>5975.8461739004351</v>
      </c>
      <c r="L2629" s="128"/>
      <c r="M2629" s="83"/>
      <c r="N2629" s="83"/>
      <c r="O2629" s="50"/>
      <c r="P2629" s="83"/>
      <c r="Q2629" s="83"/>
      <c r="R2629" s="83"/>
    </row>
    <row r="2630" spans="1:18" x14ac:dyDescent="0.2">
      <c r="A2630" s="104"/>
      <c r="B2630" s="105">
        <f t="shared" si="51"/>
        <v>30</v>
      </c>
      <c r="C2630" s="4" t="s">
        <v>2638</v>
      </c>
      <c r="D2630" s="126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105" t="s">
        <v>44</v>
      </c>
      <c r="F2630" s="105">
        <v>0</v>
      </c>
      <c r="G2630" s="110">
        <f>VLOOKUP(C2630,'[10]Estructuras de Madera'!$C$1:$AB$65536,23,0)</f>
        <v>6482.9450980507399</v>
      </c>
      <c r="H2630" s="117"/>
      <c r="I2630" s="112"/>
      <c r="J2630" s="113">
        <f>VLOOKUP(C2630,'[10]Estructuras de Madera'!$C$1:$AB$65536,26,0)</f>
        <v>6630.0393783864156</v>
      </c>
      <c r="L2630" s="128"/>
      <c r="M2630" s="83"/>
      <c r="N2630" s="83"/>
      <c r="O2630" s="50"/>
      <c r="P2630" s="83"/>
      <c r="Q2630" s="83"/>
      <c r="R2630" s="83"/>
    </row>
    <row r="2631" spans="1:18" x14ac:dyDescent="0.2">
      <c r="A2631" s="104"/>
      <c r="B2631" s="105">
        <f t="shared" si="51"/>
        <v>31</v>
      </c>
      <c r="C2631" s="4" t="s">
        <v>2639</v>
      </c>
      <c r="D2631" s="126" t="str">
        <f t="shared" si="50"/>
        <v>Estructura de  Suspensión compuesto por 2 postes de madera tratada 75' Clase 1</v>
      </c>
      <c r="E2631" s="105" t="s">
        <v>44</v>
      </c>
      <c r="F2631" s="105">
        <v>0</v>
      </c>
      <c r="G2631" s="110">
        <f>VLOOKUP(C2631,'[10]Estructuras de Madera'!$C$1:$AB$65536,23,0)</f>
        <v>4741.8352668390335</v>
      </c>
      <c r="H2631" s="117"/>
      <c r="I2631" s="112"/>
      <c r="J2631" s="113">
        <f>VLOOKUP(C2631,'[10]Estructuras de Madera'!$C$1:$AB$65536,26,0)</f>
        <v>4282.8196693508598</v>
      </c>
      <c r="L2631" s="128"/>
      <c r="M2631" s="83"/>
      <c r="N2631" s="83"/>
      <c r="O2631" s="50"/>
      <c r="P2631" s="83"/>
      <c r="Q2631" s="83"/>
      <c r="R2631" s="83"/>
    </row>
    <row r="2632" spans="1:18" x14ac:dyDescent="0.2">
      <c r="A2632" s="104"/>
      <c r="B2632" s="105">
        <f t="shared" si="51"/>
        <v>32</v>
      </c>
      <c r="C2632" s="4" t="s">
        <v>2640</v>
      </c>
      <c r="D2632" s="126" t="str">
        <f t="shared" si="50"/>
        <v>Estructura de  Suspensión compuesto por 2 postes de madera tratada 90' Clase 1</v>
      </c>
      <c r="E2632" s="105" t="s">
        <v>44</v>
      </c>
      <c r="F2632" s="105">
        <v>0</v>
      </c>
      <c r="G2632" s="110">
        <f>VLOOKUP(C2632,'[10]Estructuras de Madera'!$C$1:$AB$65536,23,0)</f>
        <v>5541.302945041034</v>
      </c>
      <c r="H2632" s="117"/>
      <c r="I2632" s="112"/>
      <c r="J2632" s="113">
        <f>VLOOKUP(C2632,'[10]Estructuras de Madera'!$C$1:$AB$65536,26,0)</f>
        <v>5360.5956128171501</v>
      </c>
      <c r="L2632" s="128"/>
      <c r="M2632" s="83"/>
      <c r="N2632" s="83"/>
      <c r="O2632" s="50"/>
      <c r="P2632" s="83"/>
      <c r="Q2632" s="83"/>
      <c r="R2632" s="83"/>
    </row>
    <row r="2633" spans="1:18" x14ac:dyDescent="0.2">
      <c r="A2633" s="104"/>
      <c r="B2633" s="105">
        <f t="shared" si="51"/>
        <v>33</v>
      </c>
      <c r="C2633" s="4" t="s">
        <v>2641</v>
      </c>
      <c r="D2633" s="126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105" t="s">
        <v>44</v>
      </c>
      <c r="F2633" s="105">
        <v>0</v>
      </c>
      <c r="G2633" s="110">
        <f>VLOOKUP(C2633,'[10]Estructuras de Madera'!$C$1:$AB$65536,23,0)</f>
        <v>5156.1683315425207</v>
      </c>
      <c r="H2633" s="117"/>
      <c r="I2633" s="112"/>
      <c r="J2633" s="113">
        <f>VLOOKUP(C2633,'[10]Estructuras de Madera'!$C$1:$AB$65536,26,0)</f>
        <v>4841.3891048587311</v>
      </c>
      <c r="L2633" s="128"/>
      <c r="M2633" s="83"/>
      <c r="N2633" s="83"/>
      <c r="O2633" s="50"/>
      <c r="P2633" s="83"/>
      <c r="Q2633" s="83"/>
      <c r="R2633" s="83"/>
    </row>
    <row r="2634" spans="1:18" x14ac:dyDescent="0.2">
      <c r="A2634" s="104"/>
      <c r="B2634" s="105">
        <f t="shared" si="51"/>
        <v>34</v>
      </c>
      <c r="C2634" s="4" t="s">
        <v>2642</v>
      </c>
      <c r="D2634" s="126" t="str">
        <f t="shared" si="50"/>
        <v>Estructura de  Suspensión compuesto por 1 postes de madera tratada 75' Clase 3</v>
      </c>
      <c r="E2634" s="105" t="s">
        <v>44</v>
      </c>
      <c r="F2634" s="105">
        <v>0</v>
      </c>
      <c r="G2634" s="110">
        <f>VLOOKUP(C2634,'[10]Estructuras de Madera'!$C$1:$AB$65536,23,0)</f>
        <v>1282.0399705891298</v>
      </c>
      <c r="H2634" s="117"/>
      <c r="I2634" s="112"/>
      <c r="J2634" s="113">
        <f>VLOOKUP(C2634,'[10]Estructuras de Madera'!$C$1:$AB$65536,26,0)</f>
        <v>1620.1577290287739</v>
      </c>
      <c r="L2634" s="128"/>
      <c r="M2634" s="83"/>
      <c r="N2634" s="83"/>
      <c r="O2634" s="50"/>
      <c r="P2634" s="83"/>
      <c r="Q2634" s="83"/>
      <c r="R2634" s="83"/>
    </row>
    <row r="2635" spans="1:18" x14ac:dyDescent="0.2">
      <c r="A2635" s="104"/>
      <c r="B2635" s="105">
        <f t="shared" si="51"/>
        <v>35</v>
      </c>
      <c r="C2635" s="4" t="s">
        <v>2643</v>
      </c>
      <c r="D2635" s="126" t="str">
        <f t="shared" si="50"/>
        <v>Estructura de  Suspensión compuesto por 2 postes de madera tratada 70' Clase 4</v>
      </c>
      <c r="E2635" s="105" t="s">
        <v>44</v>
      </c>
      <c r="F2635" s="105">
        <v>0</v>
      </c>
      <c r="G2635" s="110">
        <f>VLOOKUP(C2635,'[10]Estructuras de Madera'!$C$1:$AB$65536,23,0)</f>
        <v>3657.8945607430041</v>
      </c>
      <c r="H2635" s="117"/>
      <c r="I2635" s="112"/>
      <c r="J2635" s="113">
        <f>VLOOKUP(C2635,'[10]Estructuras de Madera'!$C$1:$AB$65536,26,0)</f>
        <v>2821.5408096456808</v>
      </c>
      <c r="L2635" s="128"/>
      <c r="M2635" s="83"/>
      <c r="N2635" s="83"/>
      <c r="O2635" s="50"/>
      <c r="P2635" s="83"/>
      <c r="Q2635" s="83"/>
      <c r="R2635" s="83"/>
    </row>
    <row r="2636" spans="1:18" x14ac:dyDescent="0.2">
      <c r="A2636" s="104"/>
      <c r="B2636" s="105">
        <f t="shared" si="51"/>
        <v>36</v>
      </c>
      <c r="C2636" s="4" t="s">
        <v>2644</v>
      </c>
      <c r="D2636" s="126" t="str">
        <f t="shared" si="50"/>
        <v>Estructura de  Suspensión compuesto por 2 postes de madera tratada 75' Clase 4</v>
      </c>
      <c r="E2636" s="105" t="s">
        <v>44</v>
      </c>
      <c r="F2636" s="105">
        <v>0</v>
      </c>
      <c r="G2636" s="110">
        <f>VLOOKUP(C2636,'[10]Estructuras de Madera'!$C$1:$AB$65536,23,0)</f>
        <v>3831.0283939969245</v>
      </c>
      <c r="H2636" s="117"/>
      <c r="I2636" s="112"/>
      <c r="J2636" s="113">
        <f>VLOOKUP(C2636,'[10]Estructuras de Madera'!$C$1:$AB$65536,26,0)</f>
        <v>3054.9454682315554</v>
      </c>
      <c r="L2636" s="128"/>
      <c r="M2636" s="83"/>
      <c r="N2636" s="83"/>
      <c r="O2636" s="50"/>
      <c r="P2636" s="83"/>
      <c r="Q2636" s="83"/>
      <c r="R2636" s="83"/>
    </row>
    <row r="2637" spans="1:18" x14ac:dyDescent="0.2">
      <c r="A2637" s="104"/>
      <c r="B2637" s="105">
        <f t="shared" si="51"/>
        <v>37</v>
      </c>
      <c r="C2637" s="4" t="s">
        <v>2645</v>
      </c>
      <c r="D2637" s="126" t="str">
        <f t="shared" si="50"/>
        <v>Estructura de  Suspensión compuesto por 2 postes de madera tratada 75' Clase 3</v>
      </c>
      <c r="E2637" s="105" t="s">
        <v>44</v>
      </c>
      <c r="F2637" s="105">
        <v>0</v>
      </c>
      <c r="G2637" s="110">
        <f>VLOOKUP(C2637,'[10]Estructuras de Madera'!$C$1:$AB$65536,23,0)</f>
        <v>4113.1402073277059</v>
      </c>
      <c r="H2637" s="117"/>
      <c r="I2637" s="112"/>
      <c r="J2637" s="113">
        <f>VLOOKUP(C2637,'[10]Estructuras de Madera'!$C$1:$AB$65536,26,0)</f>
        <v>3435.2651910493478</v>
      </c>
      <c r="L2637" s="128"/>
      <c r="M2637" s="83"/>
      <c r="N2637" s="83"/>
      <c r="O2637" s="50"/>
      <c r="P2637" s="83"/>
      <c r="Q2637" s="83"/>
      <c r="R2637" s="83"/>
    </row>
    <row r="2638" spans="1:18" x14ac:dyDescent="0.2">
      <c r="A2638" s="104"/>
      <c r="B2638" s="105">
        <f t="shared" si="51"/>
        <v>38</v>
      </c>
      <c r="C2638" s="4" t="s">
        <v>2646</v>
      </c>
      <c r="D2638" s="126" t="str">
        <f t="shared" si="50"/>
        <v>Estructura de  Suspensión compuesto por 2 postes de madera tratada 85' Clase 3</v>
      </c>
      <c r="E2638" s="105" t="s">
        <v>44</v>
      </c>
      <c r="F2638" s="105">
        <v>0</v>
      </c>
      <c r="G2638" s="110">
        <f>VLOOKUP(C2638,'[10]Estructuras de Madera'!$C$1:$AB$65536,23,0)</f>
        <v>4504.7452210163792</v>
      </c>
      <c r="H2638" s="117"/>
      <c r="I2638" s="112"/>
      <c r="J2638" s="113">
        <f>VLOOKUP(C2638,'[10]Estructuras de Madera'!$C$1:$AB$65536,26,0)</f>
        <v>3963.1945553028931</v>
      </c>
      <c r="L2638" s="128"/>
      <c r="M2638" s="83"/>
      <c r="N2638" s="83"/>
      <c r="O2638" s="50"/>
      <c r="P2638" s="83"/>
      <c r="Q2638" s="83"/>
      <c r="R2638" s="83"/>
    </row>
    <row r="2639" spans="1:18" x14ac:dyDescent="0.2">
      <c r="A2639" s="104"/>
      <c r="B2639" s="105">
        <f t="shared" si="51"/>
        <v>39</v>
      </c>
      <c r="C2639" s="127" t="s">
        <v>2647</v>
      </c>
      <c r="D2639" s="126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105" t="s">
        <v>44</v>
      </c>
      <c r="F2639" s="105">
        <v>0</v>
      </c>
      <c r="G2639" s="110">
        <f>VLOOKUP(C2639,'[10]Estructuras de Madera'!$C$1:$AB$65536,23,0)</f>
        <v>4304.4076641732063</v>
      </c>
      <c r="H2639" s="117"/>
      <c r="I2639" s="112"/>
      <c r="J2639" s="113">
        <f>VLOOKUP(C2639,'[10]Estructuras de Madera'!$C$1:$AB$65536,26,0)</f>
        <v>3693.1160953156382</v>
      </c>
      <c r="L2639" s="128"/>
      <c r="M2639" s="83"/>
      <c r="N2639" s="83"/>
      <c r="O2639" s="50"/>
      <c r="P2639" s="83"/>
      <c r="Q2639" s="83"/>
      <c r="R2639" s="83"/>
    </row>
    <row r="2640" spans="1:18" x14ac:dyDescent="0.2">
      <c r="A2640" s="104"/>
      <c r="B2640" s="105">
        <f t="shared" si="51"/>
        <v>40</v>
      </c>
      <c r="C2640" s="4" t="s">
        <v>2648</v>
      </c>
      <c r="D2640" s="126" t="str">
        <f t="shared" si="50"/>
        <v>Estructura de  Suspensión compuesto por 2 postes de madera tratada 85' Clase 2</v>
      </c>
      <c r="E2640" s="105" t="s">
        <v>44</v>
      </c>
      <c r="F2640" s="105">
        <v>0</v>
      </c>
      <c r="G2640" s="110">
        <f>VLOOKUP(C2640,'[10]Estructuras de Madera'!$C$1:$AB$65536,23,0)</f>
        <v>4876.6479758773285</v>
      </c>
      <c r="H2640" s="117"/>
      <c r="I2640" s="112"/>
      <c r="J2640" s="113">
        <f>VLOOKUP(C2640,'[10]Estructuras de Madera'!$C$1:$AB$65536,26,0)</f>
        <v>4464.5629700953859</v>
      </c>
      <c r="L2640" s="128"/>
      <c r="M2640" s="83"/>
      <c r="N2640" s="83"/>
      <c r="O2640" s="50"/>
      <c r="P2640" s="83"/>
      <c r="Q2640" s="83"/>
      <c r="R2640" s="83"/>
    </row>
    <row r="2641" spans="1:18" x14ac:dyDescent="0.2">
      <c r="A2641" s="104"/>
      <c r="B2641" s="105">
        <f t="shared" si="51"/>
        <v>41</v>
      </c>
      <c r="C2641" s="4" t="s">
        <v>2649</v>
      </c>
      <c r="D2641" s="126" t="str">
        <f t="shared" si="50"/>
        <v>Estructura de  Suspensión compuesto por 2 postes de madera tratada 75' Clase 2</v>
      </c>
      <c r="E2641" s="105" t="s">
        <v>44</v>
      </c>
      <c r="F2641" s="105">
        <v>0</v>
      </c>
      <c r="G2641" s="110">
        <f>VLOOKUP(C2641,'[10]Estructuras de Madera'!$C$1:$AB$65536,23,0)</f>
        <v>4400.9966502284115</v>
      </c>
      <c r="H2641" s="117"/>
      <c r="I2641" s="112"/>
      <c r="J2641" s="113">
        <f>VLOOKUP(C2641,'[10]Estructuras de Madera'!$C$1:$AB$65536,26,0)</f>
        <v>3823.3293464732387</v>
      </c>
      <c r="L2641" s="96"/>
      <c r="M2641" s="83"/>
      <c r="N2641" s="83"/>
      <c r="O2641" s="50"/>
      <c r="P2641" s="83"/>
      <c r="Q2641" s="83"/>
      <c r="R2641" s="83"/>
    </row>
    <row r="2642" spans="1:18" x14ac:dyDescent="0.2">
      <c r="A2642" s="104"/>
      <c r="B2642" s="105">
        <f t="shared" si="51"/>
        <v>42</v>
      </c>
      <c r="C2642" s="4" t="s">
        <v>2650</v>
      </c>
      <c r="D2642" s="126" t="str">
        <f t="shared" si="50"/>
        <v>Estructura de  Suspensión compuesto por 1 postes de madera tratada 90' Clase 2</v>
      </c>
      <c r="E2642" s="105" t="s">
        <v>44</v>
      </c>
      <c r="F2642" s="105">
        <v>0</v>
      </c>
      <c r="G2642" s="110">
        <f>VLOOKUP(C2642,'[10]Estructuras de Madera'!$C$1:$AB$65536,23,0)</f>
        <v>1707.7259576584586</v>
      </c>
      <c r="H2642" s="117"/>
      <c r="I2642" s="112"/>
      <c r="J2642" s="113">
        <f>VLOOKUP(C2642,'[10]Estructuras de Madera'!$C$1:$AB$65536,26,0)</f>
        <v>2174.5040571345658</v>
      </c>
      <c r="L2642" s="96"/>
      <c r="M2642" s="83"/>
      <c r="N2642" s="83"/>
      <c r="O2642" s="50"/>
      <c r="P2642" s="83"/>
      <c r="Q2642" s="83"/>
      <c r="R2642" s="83"/>
    </row>
    <row r="2643" spans="1:18" x14ac:dyDescent="0.2">
      <c r="A2643" s="104"/>
      <c r="B2643" s="105">
        <f t="shared" si="51"/>
        <v>43</v>
      </c>
      <c r="C2643" s="4" t="s">
        <v>2651</v>
      </c>
      <c r="D2643" s="126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105" t="s">
        <v>44</v>
      </c>
      <c r="F2643" s="105">
        <v>0</v>
      </c>
      <c r="G2643" s="110">
        <f>VLOOKUP(C2643,'[10]Estructuras de Madera'!$C$1:$AB$65536,23,0)</f>
        <v>1900.2932644077155</v>
      </c>
      <c r="H2643" s="117"/>
      <c r="I2643" s="112"/>
      <c r="J2643" s="113">
        <f>VLOOKUP(C2643,'[10]Estructuras de Madera'!$C$1:$AB$65536,26,0)</f>
        <v>2434.1073111137753</v>
      </c>
      <c r="L2643" s="96"/>
      <c r="M2643" s="83"/>
      <c r="N2643" s="83"/>
      <c r="O2643" s="50"/>
      <c r="P2643" s="83"/>
      <c r="Q2643" s="83"/>
      <c r="R2643" s="83"/>
    </row>
    <row r="2644" spans="1:18" x14ac:dyDescent="0.2">
      <c r="A2644" s="104"/>
      <c r="B2644" s="105">
        <f t="shared" si="51"/>
        <v>44</v>
      </c>
      <c r="C2644" s="4" t="s">
        <v>2652</v>
      </c>
      <c r="D2644" s="126" t="str">
        <f t="shared" si="50"/>
        <v>Estructura de  Suspensión compuesto por 1 postes de madera tratada 85' Clase 2</v>
      </c>
      <c r="E2644" s="105" t="s">
        <v>44</v>
      </c>
      <c r="F2644" s="105">
        <v>0</v>
      </c>
      <c r="G2644" s="110">
        <f>VLOOKUP(C2644,'[10]Estructuras de Madera'!$C$1:$AB$65536,23,0)</f>
        <v>1663.7938548639411</v>
      </c>
      <c r="H2644" s="117"/>
      <c r="I2644" s="112"/>
      <c r="J2644" s="113">
        <f>VLOOKUP(C2644,'[10]Estructuras de Madera'!$C$1:$AB$65536,26,0)</f>
        <v>2134.8066185517928</v>
      </c>
      <c r="L2644" s="96"/>
      <c r="M2644" s="83"/>
      <c r="N2644" s="83"/>
      <c r="O2644" s="50"/>
      <c r="P2644" s="83"/>
      <c r="Q2644" s="83"/>
      <c r="R2644" s="83"/>
    </row>
    <row r="2645" spans="1:18" x14ac:dyDescent="0.2">
      <c r="A2645" s="104"/>
      <c r="B2645" s="105">
        <f t="shared" si="51"/>
        <v>45</v>
      </c>
      <c r="C2645" s="4" t="s">
        <v>2653</v>
      </c>
      <c r="D2645" s="126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105" t="s">
        <v>44</v>
      </c>
      <c r="F2645" s="105">
        <v>0</v>
      </c>
      <c r="G2645" s="110">
        <f>VLOOKUP(C2645,'[10]Estructuras de Madera'!$C$1:$AB$65536,23,0)</f>
        <v>1863.8779722356487</v>
      </c>
      <c r="H2645" s="117"/>
      <c r="I2645" s="112"/>
      <c r="J2645" s="113">
        <f>VLOOKUP(C2645,'[10]Estructuras de Madera'!$C$1:$AB$65536,26,0)</f>
        <v>2404.5434124868516</v>
      </c>
      <c r="L2645" s="96"/>
      <c r="M2645" s="83"/>
      <c r="N2645" s="83"/>
      <c r="O2645" s="50"/>
      <c r="P2645" s="83"/>
      <c r="Q2645" s="83"/>
      <c r="R2645" s="83"/>
    </row>
    <row r="2646" spans="1:18" x14ac:dyDescent="0.2">
      <c r="A2646" s="104"/>
      <c r="B2646" s="105">
        <f t="shared" si="51"/>
        <v>46</v>
      </c>
      <c r="C2646" s="4" t="s">
        <v>2654</v>
      </c>
      <c r="D2646" s="126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105" t="s">
        <v>44</v>
      </c>
      <c r="F2646" s="105">
        <v>0</v>
      </c>
      <c r="G2646" s="110">
        <f>VLOOKUP(C2646,'[10]Estructuras de Madera'!$C$1:$AB$65536,23,0)</f>
        <v>1326.5017966679532</v>
      </c>
      <c r="H2646" s="117"/>
      <c r="I2646" s="112"/>
      <c r="J2646" s="113">
        <f>VLOOKUP(C2646,'[10]Estructuras de Madera'!$C$1:$AB$65536,26,0)</f>
        <v>1680.0974712558891</v>
      </c>
      <c r="L2646" s="96"/>
      <c r="M2646" s="83"/>
      <c r="N2646" s="83"/>
      <c r="O2646" s="50"/>
      <c r="P2646" s="83"/>
      <c r="Q2646" s="83"/>
      <c r="R2646" s="83"/>
    </row>
    <row r="2647" spans="1:18" x14ac:dyDescent="0.2">
      <c r="A2647" s="104"/>
      <c r="B2647" s="105">
        <f t="shared" si="51"/>
        <v>47</v>
      </c>
      <c r="C2647" s="4" t="s">
        <v>2655</v>
      </c>
      <c r="D2647" s="126" t="str">
        <f t="shared" si="50"/>
        <v>Estructura de  Suspensión compuesto por 1 postes de madera tratada 85' Clase 3</v>
      </c>
      <c r="E2647" s="105" t="s">
        <v>44</v>
      </c>
      <c r="F2647" s="105">
        <v>0</v>
      </c>
      <c r="G2647" s="110">
        <f>VLOOKUP(C2647,'[10]Estructuras de Madera'!$C$1:$AB$65536,23,0)</f>
        <v>1382.0144023953881</v>
      </c>
      <c r="H2647" s="117"/>
      <c r="I2647" s="112"/>
      <c r="J2647" s="113">
        <f>VLOOKUP(C2647,'[10]Estructuras de Madera'!$C$1:$AB$65536,26,0)</f>
        <v>1735.4067823566465</v>
      </c>
      <c r="L2647" s="96"/>
      <c r="M2647" s="83"/>
      <c r="N2647" s="83"/>
      <c r="O2647" s="50"/>
      <c r="P2647" s="83"/>
      <c r="Q2647" s="83"/>
      <c r="R2647" s="83"/>
    </row>
    <row r="2648" spans="1:18" x14ac:dyDescent="0.2">
      <c r="A2648" s="104"/>
      <c r="B2648" s="105">
        <f t="shared" si="51"/>
        <v>48</v>
      </c>
      <c r="C2648" s="4" t="s">
        <v>2656</v>
      </c>
      <c r="D2648" s="126" t="str">
        <f t="shared" si="50"/>
        <v>Estructura de  Suspensión compuesto por 1 postes de madera tratada 75' Clase 1</v>
      </c>
      <c r="E2648" s="105" t="s">
        <v>44</v>
      </c>
      <c r="F2648" s="105">
        <v>0</v>
      </c>
      <c r="G2648" s="110">
        <f>VLOOKUP(C2648,'[10]Estructuras de Madera'!$C$1:$AB$65536,23,0)</f>
        <v>1596.3875003447938</v>
      </c>
      <c r="H2648" s="117"/>
      <c r="I2648" s="112"/>
      <c r="J2648" s="113">
        <f>VLOOKUP(C2648,'[10]Estructuras de Madera'!$C$1:$AB$65536,26,0)</f>
        <v>2043.93496817953</v>
      </c>
      <c r="L2648" s="96"/>
      <c r="M2648" s="83"/>
      <c r="N2648" s="83"/>
      <c r="O2648" s="50"/>
      <c r="P2648" s="83"/>
      <c r="Q2648" s="83"/>
      <c r="R2648" s="83"/>
    </row>
    <row r="2649" spans="1:18" ht="22.5" x14ac:dyDescent="0.2">
      <c r="A2649" s="104"/>
      <c r="B2649" s="105">
        <f t="shared" si="51"/>
        <v>49</v>
      </c>
      <c r="C2649" s="4" t="s">
        <v>2657</v>
      </c>
      <c r="D2649" s="126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105" t="s">
        <v>44</v>
      </c>
      <c r="F2649" s="105">
        <v>0</v>
      </c>
      <c r="G2649" s="110">
        <f>VLOOKUP(C2649,'[10]Estructuras de Madera'!$C$1:$AB$65536,23,0)</f>
        <v>1425.9681920394823</v>
      </c>
      <c r="H2649" s="117"/>
      <c r="I2649" s="112"/>
      <c r="J2649" s="113">
        <f>VLOOKUP(C2649,'[10]Estructuras de Madera'!$C$1:$AB$65536,26,0)</f>
        <v>1814.1898067407194</v>
      </c>
      <c r="L2649" s="96"/>
      <c r="M2649" s="83"/>
      <c r="N2649" s="83"/>
      <c r="O2649" s="50"/>
      <c r="P2649" s="83"/>
      <c r="Q2649" s="83"/>
      <c r="R2649" s="83"/>
    </row>
    <row r="2650" spans="1:18" ht="22.5" x14ac:dyDescent="0.2">
      <c r="A2650" s="104"/>
      <c r="B2650" s="105">
        <f t="shared" si="51"/>
        <v>50</v>
      </c>
      <c r="C2650" s="4" t="s">
        <v>2658</v>
      </c>
      <c r="D2650" s="126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105" t="s">
        <v>44</v>
      </c>
      <c r="F2650" s="105">
        <v>0</v>
      </c>
      <c r="G2650" s="110">
        <f>VLOOKUP(C2650,'[10]Estructuras de Madera'!$C$1:$AB$65536,23,0)</f>
        <v>1233.3307086418847</v>
      </c>
      <c r="H2650" s="117"/>
      <c r="I2650" s="112"/>
      <c r="J2650" s="113">
        <f>VLOOKUP(C2650,'[10]Estructuras de Madera'!$C$1:$AB$65536,26,0)</f>
        <v>1554.4919464310262</v>
      </c>
      <c r="L2650" s="96"/>
      <c r="M2650" s="83"/>
      <c r="N2650" s="83"/>
      <c r="O2650" s="50"/>
      <c r="P2650" s="83"/>
      <c r="Q2650" s="83"/>
      <c r="R2650" s="83"/>
    </row>
    <row r="2651" spans="1:18" ht="22.5" x14ac:dyDescent="0.2">
      <c r="A2651" s="104"/>
      <c r="B2651" s="105">
        <f t="shared" si="51"/>
        <v>51</v>
      </c>
      <c r="C2651" s="4" t="s">
        <v>2659</v>
      </c>
      <c r="D2651" s="126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105" t="s">
        <v>44</v>
      </c>
      <c r="F2651" s="105">
        <v>0</v>
      </c>
      <c r="G2651" s="110">
        <f>VLOOKUP(C2651,'[10]Estructuras de Madera'!$C$1:$AB$65536,23,0)</f>
        <v>1140.9840639237393</v>
      </c>
      <c r="H2651" s="117"/>
      <c r="I2651" s="112"/>
      <c r="J2651" s="113">
        <f>VLOOKUP(C2651,'[10]Estructuras de Madera'!$C$1:$AB$65536,26,0)</f>
        <v>1429.9978676198778</v>
      </c>
      <c r="L2651" s="96"/>
      <c r="M2651" s="83"/>
      <c r="N2651" s="83"/>
      <c r="O2651" s="50"/>
      <c r="P2651" s="83"/>
      <c r="Q2651" s="83"/>
      <c r="R2651" s="83"/>
    </row>
    <row r="2652" spans="1:18" ht="22.5" x14ac:dyDescent="0.2">
      <c r="A2652" s="104"/>
      <c r="B2652" s="105">
        <f t="shared" si="51"/>
        <v>52</v>
      </c>
      <c r="C2652" s="4" t="s">
        <v>2660</v>
      </c>
      <c r="D2652" s="126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105" t="s">
        <v>44</v>
      </c>
      <c r="F2652" s="105">
        <v>0</v>
      </c>
      <c r="G2652" s="110">
        <f>VLOOKUP(C2652,'[10]Estructuras de Madera'!$C$1:$AB$65536,23,0)</f>
        <v>4309.0136769204692</v>
      </c>
      <c r="H2652" s="117"/>
      <c r="I2652" s="112"/>
      <c r="J2652" s="113">
        <f>VLOOKUP(C2652,'[10]Estructuras de Madera'!$C$1:$AB$65536,26,0)</f>
        <v>5566.7796723305792</v>
      </c>
      <c r="L2652" s="96"/>
      <c r="M2652" s="83"/>
      <c r="N2652" s="83"/>
      <c r="O2652" s="50"/>
      <c r="P2652" s="83"/>
      <c r="Q2652" s="83"/>
      <c r="R2652" s="83"/>
    </row>
    <row r="2653" spans="1:18" ht="22.5" x14ac:dyDescent="0.2">
      <c r="A2653" s="104"/>
      <c r="B2653" s="105">
        <f t="shared" si="51"/>
        <v>53</v>
      </c>
      <c r="C2653" s="4" t="s">
        <v>2661</v>
      </c>
      <c r="D2653" s="126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105" t="s">
        <v>44</v>
      </c>
      <c r="F2653" s="105">
        <v>0</v>
      </c>
      <c r="G2653" s="110">
        <f>VLOOKUP(C2653,'[10]Estructuras de Madera'!$C$1:$AB$65536,23,0)</f>
        <v>3751.1595446290471</v>
      </c>
      <c r="H2653" s="117"/>
      <c r="I2653" s="112"/>
      <c r="J2653" s="113">
        <f>VLOOKUP(C2653,'[10]Estructuras de Madera'!$C$1:$AB$65536,26,0)</f>
        <v>4814.7270501418398</v>
      </c>
      <c r="L2653" s="96"/>
      <c r="M2653" s="83"/>
      <c r="N2653" s="83"/>
      <c r="O2653" s="50"/>
      <c r="P2653" s="83"/>
      <c r="Q2653" s="83"/>
      <c r="R2653" s="83"/>
    </row>
    <row r="2654" spans="1:18" ht="22.5" x14ac:dyDescent="0.2">
      <c r="A2654" s="104"/>
      <c r="B2654" s="105">
        <f t="shared" si="51"/>
        <v>54</v>
      </c>
      <c r="C2654" s="4" t="s">
        <v>2662</v>
      </c>
      <c r="D2654" s="126" t="str">
        <f t="shared" si="52"/>
        <v>Estructura de  Suspensión- Angulo menor  compuesto por 2 postes de madera tratada 75' Clase 3</v>
      </c>
      <c r="E2654" s="105" t="s">
        <v>44</v>
      </c>
      <c r="F2654" s="105">
        <v>0</v>
      </c>
      <c r="G2654" s="110">
        <f>VLOOKUP(C2654,'[10]Estructuras de Madera'!$C$1:$AB$65536,23,0)</f>
        <v>2071.7980160640245</v>
      </c>
      <c r="H2654" s="117"/>
      <c r="I2654" s="112"/>
      <c r="J2654" s="113">
        <f>VLOOKUP(C2654,'[10]Estructuras de Madera'!$C$1:$AB$65536,26,0)</f>
        <v>2671.8886691743478</v>
      </c>
      <c r="L2654" s="96"/>
      <c r="M2654" s="83"/>
      <c r="N2654" s="83"/>
      <c r="O2654" s="50"/>
      <c r="P2654" s="83"/>
      <c r="Q2654" s="83"/>
      <c r="R2654" s="83"/>
    </row>
    <row r="2655" spans="1:18" ht="22.5" x14ac:dyDescent="0.2">
      <c r="A2655" s="104"/>
      <c r="B2655" s="105">
        <f t="shared" si="51"/>
        <v>55</v>
      </c>
      <c r="C2655" s="4" t="s">
        <v>2663</v>
      </c>
      <c r="D2655" s="126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105" t="s">
        <v>44</v>
      </c>
      <c r="F2655" s="105">
        <v>0</v>
      </c>
      <c r="G2655" s="110">
        <f>VLOOKUP(C2655,'[10]Estructuras de Madera'!$C$1:$AB$65536,23,0)</f>
        <v>1728.6623694793229</v>
      </c>
      <c r="H2655" s="117"/>
      <c r="I2655" s="112"/>
      <c r="J2655" s="113">
        <f>VLOOKUP(C2655,'[10]Estructuras de Madera'!$C$1:$AB$65536,26,0)</f>
        <v>2088.1642877706809</v>
      </c>
      <c r="L2655" s="96"/>
      <c r="M2655" s="83"/>
      <c r="N2655" s="83"/>
      <c r="O2655" s="50"/>
      <c r="P2655" s="83"/>
      <c r="Q2655" s="83"/>
      <c r="R2655" s="83"/>
    </row>
    <row r="2656" spans="1:18" ht="22.5" x14ac:dyDescent="0.2">
      <c r="A2656" s="104"/>
      <c r="B2656" s="105">
        <f t="shared" si="51"/>
        <v>56</v>
      </c>
      <c r="C2656" s="4" t="s">
        <v>2664</v>
      </c>
      <c r="D2656" s="126" t="str">
        <f t="shared" si="52"/>
        <v>Estructura de  Suspensión- Angulo menor  compuesto por 2 postes de madera tratada 75' Clase 4</v>
      </c>
      <c r="E2656" s="105" t="s">
        <v>44</v>
      </c>
      <c r="F2656" s="105">
        <v>0</v>
      </c>
      <c r="G2656" s="110">
        <f>VLOOKUP(C2656,'[10]Estructuras de Madera'!$C$1:$AB$65536,23,0)</f>
        <v>1901.7962027332435</v>
      </c>
      <c r="H2656" s="117"/>
      <c r="I2656" s="112"/>
      <c r="J2656" s="113">
        <f>VLOOKUP(C2656,'[10]Estructuras de Madera'!$C$1:$AB$65536,26,0)</f>
        <v>2321.5689463565554</v>
      </c>
      <c r="L2656" s="96"/>
      <c r="M2656" s="83"/>
      <c r="N2656" s="83"/>
      <c r="O2656" s="50"/>
      <c r="P2656" s="83"/>
      <c r="Q2656" s="83"/>
      <c r="R2656" s="83"/>
    </row>
    <row r="2657" spans="1:18" ht="22.5" x14ac:dyDescent="0.2">
      <c r="A2657" s="104"/>
      <c r="B2657" s="105">
        <f t="shared" si="51"/>
        <v>57</v>
      </c>
      <c r="C2657" s="4" t="s">
        <v>2665</v>
      </c>
      <c r="D2657" s="126" t="str">
        <f t="shared" si="52"/>
        <v>Estructura de  Suspensión- Angulo menor  compuesto por 2 postes de madera tratada 90' Clase 2</v>
      </c>
      <c r="E2657" s="105" t="s">
        <v>44</v>
      </c>
      <c r="F2657" s="105">
        <v>0</v>
      </c>
      <c r="G2657" s="110">
        <f>VLOOKUP(C2657,'[10]Estructuras de Madera'!$C$1:$AB$65536,23,0)</f>
        <v>3226.936140278839</v>
      </c>
      <c r="H2657" s="117"/>
      <c r="I2657" s="112"/>
      <c r="J2657" s="113">
        <f>VLOOKUP(C2657,'[10]Estructuras de Madera'!$C$1:$AB$65536,26,0)</f>
        <v>4108.0125829837316</v>
      </c>
      <c r="L2657" s="96"/>
      <c r="M2657" s="83"/>
      <c r="N2657" s="83"/>
      <c r="O2657" s="50"/>
      <c r="P2657" s="83"/>
      <c r="Q2657" s="83"/>
      <c r="R2657" s="83"/>
    </row>
    <row r="2658" spans="1:18" ht="22.5" x14ac:dyDescent="0.2">
      <c r="A2658" s="104"/>
      <c r="B2658" s="105">
        <f t="shared" si="51"/>
        <v>58</v>
      </c>
      <c r="C2658" s="4" t="s">
        <v>2666</v>
      </c>
      <c r="D2658" s="126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105" t="s">
        <v>44</v>
      </c>
      <c r="F2658" s="105">
        <v>0</v>
      </c>
      <c r="G2658" s="110">
        <f>VLOOKUP(C2658,'[10]Estructuras de Madera'!$C$1:$AB$65536,23,0)</f>
        <v>3612.0707537773528</v>
      </c>
      <c r="H2658" s="117"/>
      <c r="I2658" s="112"/>
      <c r="J2658" s="113">
        <f>VLOOKUP(C2658,'[10]Estructuras de Madera'!$C$1:$AB$65536,26,0)</f>
        <v>4627.2190909421506</v>
      </c>
      <c r="L2658" s="96"/>
      <c r="M2658" s="83"/>
      <c r="N2658" s="83"/>
      <c r="O2658" s="50"/>
      <c r="P2658" s="83"/>
      <c r="Q2658" s="83"/>
      <c r="R2658" s="83"/>
    </row>
    <row r="2659" spans="1:18" ht="22.5" x14ac:dyDescent="0.2">
      <c r="A2659" s="104"/>
      <c r="B2659" s="105">
        <f t="shared" si="51"/>
        <v>59</v>
      </c>
      <c r="C2659" s="127" t="s">
        <v>2667</v>
      </c>
      <c r="D2659" s="126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105" t="s">
        <v>44</v>
      </c>
      <c r="F2659" s="105">
        <v>0</v>
      </c>
      <c r="G2659" s="110">
        <f>VLOOKUP(C2659,'[10]Estructuras de Madera'!$C$1:$AB$65536,23,0)</f>
        <v>2575.513029752698</v>
      </c>
      <c r="H2659" s="117"/>
      <c r="I2659" s="112"/>
      <c r="J2659" s="113">
        <f>VLOOKUP(C2659,'[10]Estructuras de Madera'!$C$1:$AB$65536,26,0)</f>
        <v>3229.8180334278932</v>
      </c>
      <c r="L2659" s="96"/>
      <c r="M2659" s="83"/>
      <c r="N2659" s="83"/>
      <c r="O2659" s="50"/>
      <c r="P2659" s="83"/>
      <c r="Q2659" s="83"/>
      <c r="R2659" s="83"/>
    </row>
    <row r="2660" spans="1:18" ht="22.5" x14ac:dyDescent="0.2">
      <c r="A2660" s="104"/>
      <c r="B2660" s="105">
        <f t="shared" si="51"/>
        <v>60</v>
      </c>
      <c r="C2660" s="127" t="s">
        <v>2668</v>
      </c>
      <c r="D2660" s="126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105" t="s">
        <v>44</v>
      </c>
      <c r="F2660" s="105">
        <v>0</v>
      </c>
      <c r="G2660" s="110">
        <f>VLOOKUP(C2660,'[10]Estructuras de Madera'!$C$1:$AB$65536,23,0)</f>
        <v>2375.1754729095246</v>
      </c>
      <c r="H2660" s="117"/>
      <c r="I2660" s="112"/>
      <c r="J2660" s="113">
        <f>VLOOKUP(C2660,'[10]Estructuras de Madera'!$C$1:$AB$65536,26,0)</f>
        <v>2959.7395734406382</v>
      </c>
      <c r="L2660" s="96"/>
      <c r="M2660" s="83"/>
      <c r="N2660" s="83"/>
      <c r="O2660" s="50"/>
      <c r="P2660" s="83"/>
      <c r="Q2660" s="83"/>
      <c r="R2660" s="83"/>
    </row>
    <row r="2661" spans="1:18" ht="22.5" x14ac:dyDescent="0.2">
      <c r="A2661" s="104"/>
      <c r="B2661" s="105">
        <f t="shared" si="51"/>
        <v>61</v>
      </c>
      <c r="C2661" s="4" t="s">
        <v>2669</v>
      </c>
      <c r="D2661" s="126" t="str">
        <f t="shared" si="52"/>
        <v>Estructura de  Suspensión- Angulo menor  compuesto por 2 postes de madera tratada 85' Clase 2</v>
      </c>
      <c r="E2661" s="105" t="s">
        <v>44</v>
      </c>
      <c r="F2661" s="105">
        <v>0</v>
      </c>
      <c r="G2661" s="110">
        <f>VLOOKUP(C2661,'[10]Estructuras de Madera'!$C$1:$AB$65536,23,0)</f>
        <v>4577.0578574427782</v>
      </c>
      <c r="H2661" s="117"/>
      <c r="I2661" s="112"/>
      <c r="J2661" s="113">
        <f>VLOOKUP(C2661,'[10]Estructuras de Madera'!$C$1:$AB$65536,26,0)</f>
        <v>4654.3892544703858</v>
      </c>
      <c r="L2661" s="96"/>
      <c r="M2661" s="83"/>
      <c r="N2661" s="83"/>
      <c r="O2661" s="50"/>
      <c r="P2661" s="83"/>
      <c r="Q2661" s="83"/>
      <c r="R2661" s="83"/>
    </row>
    <row r="2662" spans="1:18" ht="22.5" x14ac:dyDescent="0.2">
      <c r="A2662" s="104"/>
      <c r="B2662" s="105">
        <f t="shared" si="51"/>
        <v>62</v>
      </c>
      <c r="C2662" s="4" t="s">
        <v>2670</v>
      </c>
      <c r="D2662" s="126" t="str">
        <f t="shared" si="52"/>
        <v>Estructura de  Suspensión- Angulo menor  compuesto por 2 postes de madera tratada 75' Clase 2</v>
      </c>
      <c r="E2662" s="105" t="s">
        <v>44</v>
      </c>
      <c r="F2662" s="105">
        <v>0</v>
      </c>
      <c r="G2662" s="110">
        <f>VLOOKUP(C2662,'[10]Estructuras de Madera'!$C$1:$AB$65536,23,0)</f>
        <v>2471.7644589647298</v>
      </c>
      <c r="H2662" s="117"/>
      <c r="I2662" s="112"/>
      <c r="J2662" s="113">
        <f>VLOOKUP(C2662,'[10]Estructuras de Madera'!$C$1:$AB$65536,26,0)</f>
        <v>3089.9528245982387</v>
      </c>
      <c r="L2662" s="96"/>
      <c r="M2662" s="83"/>
      <c r="N2662" s="83"/>
      <c r="O2662" s="50"/>
      <c r="P2662" s="83"/>
      <c r="Q2662" s="83"/>
      <c r="R2662" s="83"/>
    </row>
    <row r="2663" spans="1:18" ht="22.5" x14ac:dyDescent="0.2">
      <c r="A2663" s="104"/>
      <c r="B2663" s="105">
        <f t="shared" si="51"/>
        <v>63</v>
      </c>
      <c r="C2663" s="4" t="s">
        <v>2671</v>
      </c>
      <c r="D2663" s="126" t="str">
        <f t="shared" si="52"/>
        <v>Estructura de  Suspensión- Angulo menor  compuesto por 2 postes de madera tratada 75' Clase 1</v>
      </c>
      <c r="E2663" s="105" t="s">
        <v>44</v>
      </c>
      <c r="F2663" s="105">
        <v>0</v>
      </c>
      <c r="G2663" s="110">
        <f>VLOOKUP(C2663,'[10]Estructuras de Madera'!$C$1:$AB$65536,23,0)</f>
        <v>2812.6030755753522</v>
      </c>
      <c r="H2663" s="117"/>
      <c r="I2663" s="112"/>
      <c r="J2663" s="113">
        <f>VLOOKUP(C2663,'[10]Estructuras de Madera'!$C$1:$AB$65536,26,0)</f>
        <v>3549.4431474758599</v>
      </c>
      <c r="L2663" s="96"/>
      <c r="M2663" s="83"/>
      <c r="N2663" s="83"/>
      <c r="O2663" s="50"/>
      <c r="P2663" s="83"/>
      <c r="Q2663" s="83"/>
      <c r="R2663" s="83"/>
    </row>
    <row r="2664" spans="1:18" ht="22.5" x14ac:dyDescent="0.2">
      <c r="A2664" s="104"/>
      <c r="B2664" s="105">
        <f t="shared" si="51"/>
        <v>64</v>
      </c>
      <c r="C2664" s="4" t="s">
        <v>2672</v>
      </c>
      <c r="D2664" s="126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105" t="s">
        <v>44</v>
      </c>
      <c r="F2664" s="105">
        <v>0</v>
      </c>
      <c r="G2664" s="110">
        <f>VLOOKUP(C2664,'[10]Estructuras de Madera'!$C$1:$AB$65536,23,0)</f>
        <v>2812.6030755753522</v>
      </c>
      <c r="H2664" s="117"/>
      <c r="I2664" s="112"/>
      <c r="J2664" s="113">
        <f>VLOOKUP(C2664,'[10]Estructuras de Madera'!$C$1:$AB$65536,26,0)</f>
        <v>3549.4431474758599</v>
      </c>
      <c r="L2664" s="96"/>
      <c r="M2664" s="83"/>
      <c r="N2664" s="83"/>
      <c r="O2664" s="50"/>
      <c r="P2664" s="83"/>
      <c r="Q2664" s="83"/>
      <c r="R2664" s="83"/>
    </row>
    <row r="2665" spans="1:18" ht="22.5" x14ac:dyDescent="0.2">
      <c r="A2665" s="104"/>
      <c r="B2665" s="105">
        <f t="shared" si="51"/>
        <v>65</v>
      </c>
      <c r="C2665" s="4" t="s">
        <v>2673</v>
      </c>
      <c r="D2665" s="126" t="str">
        <f t="shared" si="52"/>
        <v>Estructura de  Suspensión- Angulo menor  compuesto por 1 postes de madera tratada 85' Clase 3</v>
      </c>
      <c r="E2665" s="105" t="s">
        <v>44</v>
      </c>
      <c r="F2665" s="105">
        <v>0</v>
      </c>
      <c r="G2665" s="110">
        <f>VLOOKUP(C2665,'[10]Estructuras de Madera'!$C$1:$AB$65536,23,0)</f>
        <v>1287.756514876349</v>
      </c>
      <c r="H2665" s="117"/>
      <c r="I2665" s="112"/>
      <c r="J2665" s="113">
        <f>VLOOKUP(C2665,'[10]Estructuras de Madera'!$C$1:$AB$65536,26,0)</f>
        <v>1614.9090167139466</v>
      </c>
      <c r="L2665" s="96"/>
      <c r="M2665" s="83"/>
      <c r="N2665" s="83"/>
      <c r="O2665" s="50"/>
      <c r="P2665" s="83"/>
      <c r="Q2665" s="83"/>
      <c r="R2665" s="83"/>
    </row>
    <row r="2666" spans="1:18" ht="22.5" x14ac:dyDescent="0.2">
      <c r="A2666" s="104"/>
      <c r="B2666" s="105">
        <f t="shared" si="51"/>
        <v>66</v>
      </c>
      <c r="C2666" s="4" t="s">
        <v>2674</v>
      </c>
      <c r="D2666" s="126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105" t="s">
        <v>44</v>
      </c>
      <c r="F2666" s="105">
        <v>0</v>
      </c>
      <c r="G2666" s="110">
        <f>VLOOKUP(C2666,'[10]Estructuras de Madera'!$C$1:$AB$65536,23,0)</f>
        <v>1673.792009678531</v>
      </c>
      <c r="H2666" s="117"/>
      <c r="I2666" s="112"/>
      <c r="J2666" s="113">
        <f>VLOOKUP(C2666,'[10]Estructuras de Madera'!$C$1:$AB$65536,26,0)</f>
        <v>2135.3300180452516</v>
      </c>
      <c r="L2666" s="96"/>
      <c r="M2666" s="83"/>
      <c r="N2666" s="83"/>
      <c r="O2666" s="50"/>
      <c r="P2666" s="83"/>
      <c r="Q2666" s="83"/>
      <c r="R2666" s="83"/>
    </row>
    <row r="2667" spans="1:18" ht="22.5" x14ac:dyDescent="0.2">
      <c r="A2667" s="104"/>
      <c r="B2667" s="105">
        <f t="shared" ref="B2667:B2719" si="53">+B2666+1</f>
        <v>67</v>
      </c>
      <c r="C2667" s="4" t="s">
        <v>2675</v>
      </c>
      <c r="D2667" s="126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105" t="s">
        <v>44</v>
      </c>
      <c r="F2667" s="105">
        <v>0</v>
      </c>
      <c r="G2667" s="110">
        <f>VLOOKUP(C2667,'[10]Estructuras de Madera'!$C$1:$AB$65536,23,0)</f>
        <v>1136.4158341108355</v>
      </c>
      <c r="H2667" s="117"/>
      <c r="I2667" s="112"/>
      <c r="J2667" s="113">
        <f>VLOOKUP(C2667,'[10]Estructuras de Madera'!$C$1:$AB$65536,26,0)</f>
        <v>1410.8840768142891</v>
      </c>
      <c r="L2667" s="96"/>
      <c r="M2667" s="83"/>
      <c r="N2667" s="83"/>
      <c r="O2667" s="50"/>
      <c r="P2667" s="83"/>
      <c r="Q2667" s="83"/>
      <c r="R2667" s="83"/>
    </row>
    <row r="2668" spans="1:18" ht="22.5" x14ac:dyDescent="0.2">
      <c r="A2668" s="104"/>
      <c r="B2668" s="105">
        <f t="shared" si="53"/>
        <v>68</v>
      </c>
      <c r="C2668" s="4" t="s">
        <v>2676</v>
      </c>
      <c r="D2668" s="126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105" t="s">
        <v>44</v>
      </c>
      <c r="F2668" s="105">
        <v>0</v>
      </c>
      <c r="G2668" s="110">
        <f>VLOOKUP(C2668,'[10]Estructuras de Madera'!$C$1:$AB$65536,23,0)</f>
        <v>1473.7078923068234</v>
      </c>
      <c r="H2668" s="117"/>
      <c r="I2668" s="112"/>
      <c r="J2668" s="113">
        <f>VLOOKUP(C2668,'[10]Estructuras de Madera'!$C$1:$AB$65536,26,0)</f>
        <v>1865.593224110193</v>
      </c>
      <c r="L2668" s="96"/>
      <c r="M2668" s="83"/>
      <c r="N2668" s="83"/>
      <c r="O2668" s="50"/>
      <c r="P2668" s="83"/>
      <c r="Q2668" s="83"/>
      <c r="R2668" s="83"/>
    </row>
    <row r="2669" spans="1:18" ht="22.5" x14ac:dyDescent="0.2">
      <c r="A2669" s="104"/>
      <c r="B2669" s="105">
        <f t="shared" si="53"/>
        <v>69</v>
      </c>
      <c r="C2669" s="4" t="s">
        <v>2677</v>
      </c>
      <c r="D2669" s="126" t="str">
        <f t="shared" si="52"/>
        <v>Estructura de  Suspensión- Angulo menor  compuesto por 1 postes de madera tratada 75' Clase 2</v>
      </c>
      <c r="E2669" s="105" t="s">
        <v>44</v>
      </c>
      <c r="F2669" s="105">
        <v>0</v>
      </c>
      <c r="G2669" s="110">
        <f>VLOOKUP(C2669,'[10]Estructuras de Madera'!$C$1:$AB$65536,23,0)</f>
        <v>1235.8822294823649</v>
      </c>
      <c r="H2669" s="117"/>
      <c r="I2669" s="112"/>
      <c r="J2669" s="113">
        <f>VLOOKUP(C2669,'[10]Estructuras de Madera'!$C$1:$AB$65536,26,0)</f>
        <v>1544.9764122991194</v>
      </c>
      <c r="L2669" s="96"/>
      <c r="M2669" s="83"/>
      <c r="N2669" s="83"/>
      <c r="O2669" s="50"/>
      <c r="P2669" s="83"/>
      <c r="Q2669" s="83"/>
      <c r="R2669" s="83"/>
    </row>
    <row r="2670" spans="1:18" ht="22.5" x14ac:dyDescent="0.2">
      <c r="A2670" s="104"/>
      <c r="B2670" s="105">
        <f t="shared" si="53"/>
        <v>70</v>
      </c>
      <c r="C2670" s="4" t="s">
        <v>2672</v>
      </c>
      <c r="D2670" s="126" t="str">
        <f t="shared" si="52"/>
        <v>Estructura de  Suspensión- Angulo menor  compuesto por 1 postes de madera tratada 75' Clase 1</v>
      </c>
      <c r="E2670" s="105" t="s">
        <v>44</v>
      </c>
      <c r="F2670" s="105">
        <v>0</v>
      </c>
      <c r="G2670" s="110">
        <f>VLOOKUP(C2670,'[10]Estructuras de Madera'!$C$1:$AB$65536,23,0)</f>
        <v>2812.6030755753522</v>
      </c>
      <c r="H2670" s="117"/>
      <c r="I2670" s="112"/>
      <c r="J2670" s="113">
        <f>VLOOKUP(C2670,'[10]Estructuras de Madera'!$C$1:$AB$65536,26,0)</f>
        <v>3549.4431474758599</v>
      </c>
      <c r="L2670" s="96"/>
      <c r="M2670" s="83"/>
      <c r="N2670" s="83"/>
      <c r="O2670" s="50"/>
      <c r="P2670" s="83"/>
      <c r="Q2670" s="83"/>
      <c r="R2670" s="83"/>
    </row>
    <row r="2671" spans="1:18" ht="22.5" x14ac:dyDescent="0.2">
      <c r="A2671" s="104"/>
      <c r="B2671" s="105">
        <f t="shared" si="53"/>
        <v>71</v>
      </c>
      <c r="C2671" s="4" t="s">
        <v>2678</v>
      </c>
      <c r="D2671" s="126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105" t="s">
        <v>44</v>
      </c>
      <c r="F2671" s="105">
        <v>0</v>
      </c>
      <c r="G2671" s="110">
        <f>VLOOKUP(C2671,'[10]Estructuras de Madera'!$C$1:$AB$65536,23,0)</f>
        <v>1043.244746084767</v>
      </c>
      <c r="H2671" s="117"/>
      <c r="I2671" s="112"/>
      <c r="J2671" s="113">
        <f>VLOOKUP(C2671,'[10]Estructuras de Madera'!$C$1:$AB$65536,26,0)</f>
        <v>1285.2785519894262</v>
      </c>
      <c r="L2671" s="96"/>
      <c r="M2671" s="83"/>
      <c r="N2671" s="83"/>
      <c r="O2671" s="50"/>
      <c r="P2671" s="83"/>
      <c r="Q2671" s="83"/>
      <c r="R2671" s="83"/>
    </row>
    <row r="2672" spans="1:18" ht="22.5" x14ac:dyDescent="0.2">
      <c r="A2672" s="104"/>
      <c r="B2672" s="105">
        <f t="shared" si="53"/>
        <v>72</v>
      </c>
      <c r="C2672" s="4" t="s">
        <v>2679</v>
      </c>
      <c r="D2672" s="126" t="str">
        <f t="shared" si="52"/>
        <v>Estructura de  Suspensión- Angulo menor  compuesto por 1 postes de madera tratada 75' Clase 4</v>
      </c>
      <c r="E2672" s="105" t="s">
        <v>44</v>
      </c>
      <c r="F2672" s="105">
        <v>0</v>
      </c>
      <c r="G2672" s="110">
        <f>VLOOKUP(C2672,'[10]Estructuras de Madera'!$C$1:$AB$65536,23,0)</f>
        <v>950.89810136662175</v>
      </c>
      <c r="H2672" s="117"/>
      <c r="I2672" s="112"/>
      <c r="J2672" s="113">
        <f>VLOOKUP(C2672,'[10]Estructuras de Madera'!$C$1:$AB$65536,26,0)</f>
        <v>1160.7844731782777</v>
      </c>
      <c r="L2672" s="96"/>
      <c r="M2672" s="83"/>
      <c r="N2672" s="83"/>
      <c r="O2672" s="50"/>
      <c r="P2672" s="83"/>
      <c r="Q2672" s="83"/>
      <c r="R2672" s="83"/>
    </row>
    <row r="2673" spans="1:18" ht="22.5" x14ac:dyDescent="0.2">
      <c r="A2673" s="104"/>
      <c r="B2673" s="105">
        <f t="shared" si="53"/>
        <v>73</v>
      </c>
      <c r="C2673" s="4" t="s">
        <v>2680</v>
      </c>
      <c r="D2673" s="126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105" t="s">
        <v>44</v>
      </c>
      <c r="F2673" s="105">
        <v>0</v>
      </c>
      <c r="G2673" s="110">
        <f>VLOOKUP(C2673,'[10]Estructuras de Madera'!$C$1:$AB$65536,23,0)</f>
        <v>3659.0920404311523</v>
      </c>
      <c r="H2673" s="117"/>
      <c r="I2673" s="112"/>
      <c r="J2673" s="113">
        <f>VLOOKUP(C2673,'[10]Estructuras de Madera'!$C$1:$AB$65536,26,0)</f>
        <v>4805.9149681613317</v>
      </c>
      <c r="L2673" s="96"/>
      <c r="M2673" s="83"/>
      <c r="N2673" s="83"/>
      <c r="O2673" s="50"/>
      <c r="P2673" s="83"/>
      <c r="Q2673" s="83"/>
      <c r="R2673" s="83"/>
    </row>
    <row r="2674" spans="1:18" ht="22.5" x14ac:dyDescent="0.2">
      <c r="A2674" s="104"/>
      <c r="B2674" s="105">
        <f t="shared" si="53"/>
        <v>74</v>
      </c>
      <c r="C2674" s="4" t="s">
        <v>2681</v>
      </c>
      <c r="D2674" s="126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105" t="s">
        <v>44</v>
      </c>
      <c r="F2674" s="105">
        <v>0</v>
      </c>
      <c r="G2674" s="110">
        <f>VLOOKUP(C2674,'[10]Estructuras de Madera'!$C$1:$AB$65536,23,0)</f>
        <v>4044.2266539296661</v>
      </c>
      <c r="H2674" s="117"/>
      <c r="I2674" s="112"/>
      <c r="J2674" s="113">
        <f>VLOOKUP(C2674,'[10]Estructuras de Madera'!$C$1:$AB$65536,26,0)</f>
        <v>5325.1214761197507</v>
      </c>
      <c r="L2674" s="96"/>
      <c r="M2674" s="83"/>
      <c r="N2674" s="83"/>
      <c r="O2674" s="50"/>
      <c r="P2674" s="83"/>
      <c r="Q2674" s="83"/>
      <c r="R2674" s="83"/>
    </row>
    <row r="2675" spans="1:18" ht="22.5" x14ac:dyDescent="0.2">
      <c r="A2675" s="104"/>
      <c r="B2675" s="105">
        <f t="shared" si="53"/>
        <v>75</v>
      </c>
      <c r="C2675" s="127" t="s">
        <v>2682</v>
      </c>
      <c r="D2675" s="126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105" t="s">
        <v>44</v>
      </c>
      <c r="F2675" s="105">
        <v>0</v>
      </c>
      <c r="G2675" s="110">
        <f>VLOOKUP(C2675,'[10]Estructuras de Madera'!$C$1:$AB$65536,23,0)</f>
        <v>3007.6689299050117</v>
      </c>
      <c r="H2675" s="117"/>
      <c r="I2675" s="112"/>
      <c r="J2675" s="113">
        <f>VLOOKUP(C2675,'[10]Estructuras de Madera'!$C$1:$AB$65536,26,0)</f>
        <v>3927.7204186054933</v>
      </c>
      <c r="L2675" s="96"/>
      <c r="M2675" s="83"/>
      <c r="N2675" s="83"/>
      <c r="O2675" s="50"/>
      <c r="P2675" s="83"/>
      <c r="Q2675" s="83"/>
      <c r="R2675" s="83"/>
    </row>
    <row r="2676" spans="1:18" ht="22.5" x14ac:dyDescent="0.2">
      <c r="A2676" s="104"/>
      <c r="B2676" s="105">
        <f t="shared" si="53"/>
        <v>76</v>
      </c>
      <c r="C2676" s="127" t="s">
        <v>2683</v>
      </c>
      <c r="D2676" s="126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105" t="s">
        <v>44</v>
      </c>
      <c r="F2676" s="105">
        <v>0</v>
      </c>
      <c r="G2676" s="110">
        <f>VLOOKUP(C2676,'[10]Estructuras de Madera'!$C$1:$AB$65536,23,0)</f>
        <v>2807.3313730618383</v>
      </c>
      <c r="H2676" s="117"/>
      <c r="I2676" s="112"/>
      <c r="J2676" s="113">
        <f>VLOOKUP(C2676,'[10]Estructuras de Madera'!$C$1:$AB$65536,26,0)</f>
        <v>3657.6419586182383</v>
      </c>
      <c r="L2676" s="96"/>
      <c r="M2676" s="83"/>
      <c r="N2676" s="83"/>
      <c r="O2676" s="50"/>
      <c r="P2676" s="83"/>
      <c r="Q2676" s="83"/>
      <c r="R2676" s="83"/>
    </row>
    <row r="2677" spans="1:18" ht="22.5" x14ac:dyDescent="0.2">
      <c r="A2677" s="104"/>
      <c r="B2677" s="105">
        <f t="shared" si="53"/>
        <v>77</v>
      </c>
      <c r="C2677" s="4" t="s">
        <v>2684</v>
      </c>
      <c r="D2677" s="126" t="str">
        <f t="shared" si="52"/>
        <v>Estructura de  Suspensión- Angulo menor  compuesto por 2 postes de madera tratada 85' Clase 2</v>
      </c>
      <c r="E2677" s="105" t="s">
        <v>44</v>
      </c>
      <c r="F2677" s="105">
        <v>0</v>
      </c>
      <c r="G2677" s="110">
        <f>VLOOKUP(C2677,'[10]Estructuras de Madera'!$C$1:$AB$65536,23,0)</f>
        <v>3379.5716847659601</v>
      </c>
      <c r="H2677" s="117"/>
      <c r="I2677" s="112"/>
      <c r="J2677" s="113">
        <f>VLOOKUP(C2677,'[10]Estructuras de Madera'!$C$1:$AB$65536,26,0)</f>
        <v>4429.0888333979856</v>
      </c>
      <c r="L2677" s="96"/>
      <c r="M2677" s="83"/>
      <c r="N2677" s="83"/>
      <c r="O2677" s="50"/>
      <c r="P2677" s="83"/>
      <c r="Q2677" s="83"/>
      <c r="R2677" s="83"/>
    </row>
    <row r="2678" spans="1:18" ht="22.5" x14ac:dyDescent="0.2">
      <c r="A2678" s="104"/>
      <c r="B2678" s="105">
        <f t="shared" si="53"/>
        <v>78</v>
      </c>
      <c r="C2678" s="4" t="s">
        <v>2685</v>
      </c>
      <c r="D2678" s="126" t="str">
        <f t="shared" si="52"/>
        <v>Estructura de  Suspensión- Angulo menor  compuesto por 2 postes de madera tratada 75' Clase 2</v>
      </c>
      <c r="E2678" s="105" t="s">
        <v>44</v>
      </c>
      <c r="F2678" s="105">
        <v>0</v>
      </c>
      <c r="G2678" s="110">
        <f>VLOOKUP(C2678,'[10]Estructuras de Madera'!$C$1:$AB$65536,23,0)</f>
        <v>3410.8162592693566</v>
      </c>
      <c r="H2678" s="117"/>
      <c r="I2678" s="112"/>
      <c r="J2678" s="113">
        <f>VLOOKUP(C2678,'[10]Estructuras de Madera'!$C$1:$AB$65536,26,0)</f>
        <v>3787.8552097758388</v>
      </c>
      <c r="L2678" s="96"/>
      <c r="M2678" s="83"/>
      <c r="N2678" s="83"/>
      <c r="O2678" s="50"/>
      <c r="P2678" s="83"/>
      <c r="Q2678" s="83"/>
      <c r="R2678" s="83"/>
    </row>
    <row r="2679" spans="1:18" ht="22.5" x14ac:dyDescent="0.2">
      <c r="A2679" s="104"/>
      <c r="B2679" s="105">
        <f t="shared" si="53"/>
        <v>79</v>
      </c>
      <c r="C2679" s="4" t="s">
        <v>2686</v>
      </c>
      <c r="D2679" s="126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105" t="s">
        <v>44</v>
      </c>
      <c r="F2679" s="105">
        <v>0</v>
      </c>
      <c r="G2679" s="110">
        <f>VLOOKUP(C2679,'[10]Estructuras de Madera'!$C$1:$AB$65536,23,0)</f>
        <v>3751.6548758799795</v>
      </c>
      <c r="H2679" s="117"/>
      <c r="I2679" s="112"/>
      <c r="J2679" s="113">
        <f>VLOOKUP(C2679,'[10]Estructuras de Madera'!$C$1:$AB$65536,26,0)</f>
        <v>4247.3455326534595</v>
      </c>
      <c r="L2679" s="96"/>
      <c r="M2679" s="83"/>
      <c r="N2679" s="83"/>
      <c r="O2679" s="50"/>
      <c r="P2679" s="83"/>
      <c r="Q2679" s="83"/>
      <c r="R2679" s="83"/>
    </row>
    <row r="2680" spans="1:18" ht="22.5" x14ac:dyDescent="0.2">
      <c r="A2680" s="104"/>
      <c r="B2680" s="105">
        <f t="shared" si="53"/>
        <v>80</v>
      </c>
      <c r="C2680" s="4" t="s">
        <v>2687</v>
      </c>
      <c r="D2680" s="126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105" t="s">
        <v>44</v>
      </c>
      <c r="F2680" s="105">
        <v>0</v>
      </c>
      <c r="G2680" s="110">
        <f>VLOOKUP(C2680,'[10]Estructuras de Madera'!$C$1:$AB$65536,23,0)</f>
        <v>2616.0639162163379</v>
      </c>
      <c r="H2680" s="117"/>
      <c r="I2680" s="112"/>
      <c r="J2680" s="113">
        <f>VLOOKUP(C2680,'[10]Estructuras de Madera'!$C$1:$AB$65536,26,0)</f>
        <v>3399.7910543519479</v>
      </c>
      <c r="L2680" s="96"/>
      <c r="M2680" s="83"/>
      <c r="N2680" s="83"/>
      <c r="O2680" s="50"/>
      <c r="P2680" s="83"/>
      <c r="Q2680" s="83"/>
      <c r="R2680" s="83"/>
    </row>
    <row r="2681" spans="1:18" ht="22.5" x14ac:dyDescent="0.2">
      <c r="A2681" s="104"/>
      <c r="B2681" s="105">
        <f t="shared" si="53"/>
        <v>81</v>
      </c>
      <c r="C2681" s="3" t="s">
        <v>2688</v>
      </c>
      <c r="D2681" s="126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105" t="s">
        <v>44</v>
      </c>
      <c r="F2681" s="105">
        <v>0</v>
      </c>
      <c r="G2681" s="110">
        <f>VLOOKUP(C2681,'[10]Estructuras de Madera'!$C$1:$AB$65536,23,0)</f>
        <v>1663.1222899144273</v>
      </c>
      <c r="H2681" s="117"/>
      <c r="I2681" s="112"/>
      <c r="J2681" s="113">
        <f>VLOOKUP(C2681,'[10]Estructuras de Madera'!$C$1:$AB$65536,26,0)</f>
        <v>1905.9045479993465</v>
      </c>
      <c r="L2681" s="96"/>
      <c r="M2681" s="83"/>
      <c r="N2681" s="83"/>
      <c r="O2681" s="50"/>
      <c r="P2681" s="83"/>
      <c r="Q2681" s="83"/>
      <c r="R2681" s="83"/>
    </row>
    <row r="2682" spans="1:18" ht="22.5" x14ac:dyDescent="0.2">
      <c r="A2682" s="104"/>
      <c r="B2682" s="105">
        <f t="shared" si="53"/>
        <v>82</v>
      </c>
      <c r="C2682" s="4" t="s">
        <v>2689</v>
      </c>
      <c r="D2682" s="126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105" t="s">
        <v>44</v>
      </c>
      <c r="F2682" s="105">
        <v>0</v>
      </c>
      <c r="G2682" s="110">
        <f>VLOOKUP(C2682,'[10]Estructuras de Madera'!$C$1:$AB$65536,23,0)</f>
        <v>2049.1577847166095</v>
      </c>
      <c r="H2682" s="117"/>
      <c r="I2682" s="112"/>
      <c r="J2682" s="113">
        <f>VLOOKUP(C2682,'[10]Estructuras de Madera'!$C$1:$AB$65536,26,0)</f>
        <v>2426.3255493306515</v>
      </c>
      <c r="L2682" s="96"/>
      <c r="M2682" s="83"/>
      <c r="N2682" s="83"/>
      <c r="O2682" s="50"/>
      <c r="P2682" s="83"/>
      <c r="Q2682" s="83"/>
      <c r="R2682" s="83"/>
    </row>
    <row r="2683" spans="1:18" ht="22.5" x14ac:dyDescent="0.2">
      <c r="A2683" s="104"/>
      <c r="B2683" s="105">
        <f t="shared" si="53"/>
        <v>83</v>
      </c>
      <c r="C2683" s="4" t="s">
        <v>2690</v>
      </c>
      <c r="D2683" s="126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105" t="s">
        <v>44</v>
      </c>
      <c r="F2683" s="105">
        <v>0</v>
      </c>
      <c r="G2683" s="110">
        <f>VLOOKUP(C2683,'[10]Estructuras de Madera'!$C$1:$AB$65536,23,0)</f>
        <v>1511.781609148914</v>
      </c>
      <c r="H2683" s="117"/>
      <c r="I2683" s="112"/>
      <c r="J2683" s="113">
        <f>VLOOKUP(C2683,'[10]Estructuras de Madera'!$C$1:$AB$65536,26,0)</f>
        <v>1701.879608099689</v>
      </c>
      <c r="L2683" s="96"/>
      <c r="M2683" s="83"/>
      <c r="N2683" s="83"/>
      <c r="O2683" s="50"/>
      <c r="P2683" s="83"/>
      <c r="Q2683" s="83"/>
      <c r="R2683" s="83"/>
    </row>
    <row r="2684" spans="1:18" ht="22.5" x14ac:dyDescent="0.2">
      <c r="A2684" s="104"/>
      <c r="B2684" s="105">
        <f t="shared" si="53"/>
        <v>84</v>
      </c>
      <c r="C2684" s="4" t="s">
        <v>2691</v>
      </c>
      <c r="D2684" s="126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105" t="s">
        <v>44</v>
      </c>
      <c r="F2684" s="105">
        <v>0</v>
      </c>
      <c r="G2684" s="110">
        <f>VLOOKUP(C2684,'[10]Estructuras de Madera'!$C$1:$AB$65536,23,0)</f>
        <v>1849.0736673449019</v>
      </c>
      <c r="H2684" s="117"/>
      <c r="I2684" s="112"/>
      <c r="J2684" s="113">
        <f>VLOOKUP(C2684,'[10]Estructuras de Madera'!$C$1:$AB$65536,26,0)</f>
        <v>2156.5887553955931</v>
      </c>
      <c r="L2684" s="96"/>
      <c r="M2684" s="83"/>
      <c r="N2684" s="83"/>
      <c r="O2684" s="50"/>
      <c r="P2684" s="83"/>
      <c r="Q2684" s="83"/>
      <c r="R2684" s="83"/>
    </row>
    <row r="2685" spans="1:18" ht="22.5" x14ac:dyDescent="0.2">
      <c r="A2685" s="104"/>
      <c r="B2685" s="105">
        <f t="shared" si="53"/>
        <v>85</v>
      </c>
      <c r="C2685" s="4" t="s">
        <v>2692</v>
      </c>
      <c r="D2685" s="126" t="str">
        <f t="shared" si="54"/>
        <v>Estructura de  Suspension Angular (&gt;3°-50°) compuesto por 1 postes de madera tratada 75' Clase 2</v>
      </c>
      <c r="E2685" s="105" t="s">
        <v>44</v>
      </c>
      <c r="F2685" s="105">
        <v>0</v>
      </c>
      <c r="G2685" s="110">
        <f>VLOOKUP(C2685,'[10]Estructuras de Madera'!$C$1:$AB$65536,23,0)</f>
        <v>1611.2480045204434</v>
      </c>
      <c r="H2685" s="117"/>
      <c r="I2685" s="112"/>
      <c r="J2685" s="113">
        <f>VLOOKUP(C2685,'[10]Estructuras de Madera'!$C$1:$AB$65536,26,0)</f>
        <v>1835.9719435845195</v>
      </c>
      <c r="L2685" s="96"/>
      <c r="M2685" s="83"/>
      <c r="N2685" s="83"/>
      <c r="O2685" s="50"/>
      <c r="P2685" s="83"/>
      <c r="Q2685" s="83"/>
      <c r="R2685" s="83"/>
    </row>
    <row r="2686" spans="1:18" ht="22.5" x14ac:dyDescent="0.2">
      <c r="A2686" s="104"/>
      <c r="B2686" s="105">
        <f t="shared" si="53"/>
        <v>86</v>
      </c>
      <c r="C2686" s="3" t="s">
        <v>2693</v>
      </c>
      <c r="D2686" s="126" t="str">
        <f t="shared" si="54"/>
        <v>Estructura de  Suspension Angular (&gt;3°-50°) compuesto por 1 postes de madera tratada 75' Clase 1</v>
      </c>
      <c r="E2686" s="105" t="s">
        <v>44</v>
      </c>
      <c r="F2686" s="105">
        <v>0</v>
      </c>
      <c r="G2686" s="110">
        <f>VLOOKUP(C2686,'[10]Estructuras de Madera'!$C$1:$AB$65536,23,0)</f>
        <v>1950.5674379399898</v>
      </c>
      <c r="H2686" s="117"/>
      <c r="I2686" s="112"/>
      <c r="J2686" s="113">
        <f>VLOOKUP(C2686,'[10]Estructuras de Madera'!$C$1:$AB$65536,26,0)</f>
        <v>2502.6239589155298</v>
      </c>
      <c r="L2686" s="96"/>
      <c r="M2686" s="83"/>
      <c r="N2686" s="83"/>
      <c r="O2686" s="50"/>
      <c r="P2686" s="83"/>
      <c r="Q2686" s="83"/>
      <c r="R2686" s="83"/>
    </row>
    <row r="2687" spans="1:18" ht="22.5" x14ac:dyDescent="0.2">
      <c r="A2687" s="104"/>
      <c r="B2687" s="105">
        <f t="shared" si="53"/>
        <v>87</v>
      </c>
      <c r="C2687" s="4" t="s">
        <v>2694</v>
      </c>
      <c r="D2687" s="126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105" t="s">
        <v>44</v>
      </c>
      <c r="F2687" s="105">
        <v>0</v>
      </c>
      <c r="G2687" s="110">
        <f>VLOOKUP(C2687,'[10]Estructuras de Madera'!$C$1:$AB$65536,23,0)</f>
        <v>1108.5179764047002</v>
      </c>
      <c r="H2687" s="117"/>
      <c r="I2687" s="112"/>
      <c r="J2687" s="113">
        <f>VLOOKUP(C2687,'[10]Estructuras de Madera'!$C$1:$AB$65536,26,0)</f>
        <v>1371.0200369681777</v>
      </c>
      <c r="L2687" s="96"/>
      <c r="M2687" s="83"/>
      <c r="N2687" s="83"/>
      <c r="O2687" s="50"/>
      <c r="P2687" s="83"/>
      <c r="Q2687" s="83"/>
      <c r="R2687" s="83"/>
    </row>
    <row r="2688" spans="1:18" ht="22.5" x14ac:dyDescent="0.2">
      <c r="A2688" s="104"/>
      <c r="B2688" s="105">
        <f t="shared" si="53"/>
        <v>88</v>
      </c>
      <c r="C2688" s="4" t="s">
        <v>2695</v>
      </c>
      <c r="D2688" s="126" t="str">
        <f t="shared" si="54"/>
        <v>Estructura de  Suspension Angular (&gt;3°-50°) compuesto por 1 postes de madera tratada 80' Clase 4</v>
      </c>
      <c r="E2688" s="105" t="s">
        <v>44</v>
      </c>
      <c r="F2688" s="105">
        <v>0</v>
      </c>
      <c r="G2688" s="110">
        <f>VLOOKUP(C2688,'[10]Estructuras de Madera'!$C$1:$AB$65536,23,0)</f>
        <v>1200.8646211228454</v>
      </c>
      <c r="H2688" s="117"/>
      <c r="I2688" s="112"/>
      <c r="J2688" s="113">
        <f>VLOOKUP(C2688,'[10]Estructuras de Madera'!$C$1:$AB$65536,26,0)</f>
        <v>1495.5141157793262</v>
      </c>
      <c r="L2688" s="96"/>
      <c r="M2688" s="83"/>
      <c r="N2688" s="83"/>
      <c r="O2688" s="50"/>
      <c r="P2688" s="83"/>
      <c r="Q2688" s="83"/>
      <c r="R2688" s="83"/>
    </row>
    <row r="2689" spans="1:18" ht="22.5" x14ac:dyDescent="0.2">
      <c r="A2689" s="104"/>
      <c r="B2689" s="105">
        <f t="shared" si="53"/>
        <v>89</v>
      </c>
      <c r="C2689" s="4" t="s">
        <v>2696</v>
      </c>
      <c r="D2689" s="126" t="str">
        <f t="shared" si="54"/>
        <v>Estructura de  Suspension Angular (&gt;3°-50°) compuesto por 6 postes de madera tratada 90' Clase H1</v>
      </c>
      <c r="E2689" s="105" t="s">
        <v>44</v>
      </c>
      <c r="F2689" s="105">
        <v>0</v>
      </c>
      <c r="G2689" s="110">
        <f>VLOOKUP(C2689,'[10]Estructuras de Madera'!$C$1:$AB$65536,23,0)</f>
        <v>11756.905448698795</v>
      </c>
      <c r="H2689" s="117"/>
      <c r="I2689" s="112"/>
      <c r="J2689" s="113">
        <f>VLOOKUP(C2689,'[10]Estructuras de Madera'!$C$1:$AB$65536,26,0)</f>
        <v>15607.408956076306</v>
      </c>
      <c r="L2689" s="96"/>
      <c r="M2689" s="83"/>
      <c r="N2689" s="83"/>
      <c r="O2689" s="50"/>
      <c r="P2689" s="83"/>
      <c r="Q2689" s="83"/>
      <c r="R2689" s="83"/>
    </row>
    <row r="2690" spans="1:18" ht="22.5" x14ac:dyDescent="0.2">
      <c r="A2690" s="104"/>
      <c r="B2690" s="105">
        <f t="shared" si="53"/>
        <v>90</v>
      </c>
      <c r="C2690" s="4" t="s">
        <v>2697</v>
      </c>
      <c r="D2690" s="126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105" t="s">
        <v>44</v>
      </c>
      <c r="F2690" s="105">
        <v>0</v>
      </c>
      <c r="G2690" s="110">
        <f>VLOOKUP(C2690,'[10]Estructuras de Madera'!$C$1:$AB$65536,23,0)</f>
        <v>13212.698720361173</v>
      </c>
      <c r="H2690" s="117"/>
      <c r="I2690" s="112"/>
      <c r="J2690" s="113">
        <f>VLOOKUP(C2690,'[10]Estructuras de Madera'!$C$1:$AB$65536,26,0)</f>
        <v>17569.988569534249</v>
      </c>
      <c r="L2690" s="96"/>
      <c r="M2690" s="83"/>
      <c r="N2690" s="83"/>
      <c r="O2690" s="50"/>
      <c r="P2690" s="83"/>
      <c r="Q2690" s="83"/>
      <c r="R2690" s="83"/>
    </row>
    <row r="2691" spans="1:18" ht="22.5" x14ac:dyDescent="0.2">
      <c r="A2691" s="104"/>
      <c r="B2691" s="105">
        <f t="shared" si="53"/>
        <v>91</v>
      </c>
      <c r="C2691" s="4" t="s">
        <v>2698</v>
      </c>
      <c r="D2691" s="126" t="str">
        <f t="shared" si="54"/>
        <v>Estructura de  Suspension Angular (&gt;3°-50°) compuesto por 6 postes de madera tratada 90' Clase 1</v>
      </c>
      <c r="E2691" s="105" t="s">
        <v>44</v>
      </c>
      <c r="F2691" s="105">
        <v>0</v>
      </c>
      <c r="G2691" s="110">
        <f>VLOOKUP(C2691,'[10]Estructuras de Madera'!$C$1:$AB$65536,23,0)</f>
        <v>10853.045594665391</v>
      </c>
      <c r="H2691" s="117"/>
      <c r="I2691" s="112"/>
      <c r="J2691" s="113">
        <f>VLOOKUP(C2691,'[10]Estructuras de Madera'!$C$1:$AB$65536,26,0)</f>
        <v>13941.155297826452</v>
      </c>
      <c r="L2691" s="96"/>
      <c r="M2691" s="83"/>
      <c r="N2691" s="83"/>
      <c r="O2691" s="50"/>
      <c r="P2691" s="83"/>
      <c r="Q2691" s="83"/>
      <c r="R2691" s="83"/>
    </row>
    <row r="2692" spans="1:18" ht="22.5" x14ac:dyDescent="0.2">
      <c r="A2692" s="104"/>
      <c r="B2692" s="105">
        <f t="shared" si="53"/>
        <v>92</v>
      </c>
      <c r="C2692" s="4" t="s">
        <v>2699</v>
      </c>
      <c r="D2692" s="126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105" t="s">
        <v>44</v>
      </c>
      <c r="F2692" s="105">
        <v>0</v>
      </c>
      <c r="G2692" s="110">
        <f>VLOOKUP(C2692,'[10]Estructuras de Madera'!$C$1:$AB$65536,23,0)</f>
        <v>9232.3684208365157</v>
      </c>
      <c r="H2692" s="117"/>
      <c r="I2692" s="112"/>
      <c r="J2692" s="113">
        <f>VLOOKUP(C2692,'[10]Estructuras de Madera'!$C$1:$AB$65536,26,0)</f>
        <v>12204.037748951196</v>
      </c>
      <c r="L2692" s="96"/>
      <c r="M2692" s="83"/>
      <c r="N2692" s="83"/>
      <c r="O2692" s="50"/>
      <c r="P2692" s="83"/>
      <c r="Q2692" s="83"/>
      <c r="R2692" s="83"/>
    </row>
    <row r="2693" spans="1:18" ht="22.5" x14ac:dyDescent="0.2">
      <c r="A2693" s="104"/>
      <c r="B2693" s="105">
        <f t="shared" si="53"/>
        <v>93</v>
      </c>
      <c r="C2693" s="127" t="s">
        <v>2700</v>
      </c>
      <c r="D2693" s="126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105" t="s">
        <v>44</v>
      </c>
      <c r="F2693" s="105">
        <v>0</v>
      </c>
      <c r="G2693" s="110">
        <f>VLOOKUP(C2693,'[10]Estructuras de Madera'!$C$1:$AB$65536,23,0)</f>
        <v>3040.7863630860311</v>
      </c>
      <c r="H2693" s="117"/>
      <c r="I2693" s="112"/>
      <c r="J2693" s="113">
        <f>VLOOKUP(C2693,'[10]Estructuras de Madera'!$C$1:$AB$65536,26,0)</f>
        <v>3409.316058427893</v>
      </c>
      <c r="L2693" s="96"/>
      <c r="M2693" s="83"/>
      <c r="N2693" s="83"/>
      <c r="O2693" s="50"/>
      <c r="P2693" s="83"/>
      <c r="Q2693" s="83"/>
      <c r="R2693" s="83"/>
    </row>
    <row r="2694" spans="1:18" ht="22.5" x14ac:dyDescent="0.2">
      <c r="A2694" s="104"/>
      <c r="B2694" s="105">
        <f t="shared" si="53"/>
        <v>94</v>
      </c>
      <c r="C2694" s="127" t="s">
        <v>2701</v>
      </c>
      <c r="D2694" s="126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105" t="s">
        <v>44</v>
      </c>
      <c r="F2694" s="105">
        <v>0</v>
      </c>
      <c r="G2694" s="110">
        <f>VLOOKUP(C2694,'[10]Estructuras de Madera'!$C$1:$AB$65536,23,0)</f>
        <v>2375.1754729095246</v>
      </c>
      <c r="H2694" s="117"/>
      <c r="I2694" s="112"/>
      <c r="J2694" s="113">
        <f>VLOOKUP(C2694,'[10]Estructuras de Madera'!$C$1:$AB$65536,26,0)</f>
        <v>2959.7395734406382</v>
      </c>
      <c r="L2694" s="96"/>
      <c r="M2694" s="83"/>
      <c r="N2694" s="83"/>
      <c r="O2694" s="50"/>
      <c r="P2694" s="83"/>
      <c r="Q2694" s="83"/>
      <c r="R2694" s="83"/>
    </row>
    <row r="2695" spans="1:18" ht="22.5" x14ac:dyDescent="0.2">
      <c r="A2695" s="104"/>
      <c r="B2695" s="105">
        <f t="shared" si="53"/>
        <v>95</v>
      </c>
      <c r="C2695" s="4" t="s">
        <v>2702</v>
      </c>
      <c r="D2695" s="126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105" t="s">
        <v>44</v>
      </c>
      <c r="F2695" s="105">
        <v>0</v>
      </c>
      <c r="G2695" s="110">
        <f>VLOOKUP(C2695,'[10]Estructuras de Madera'!$C$1:$AB$65536,23,0)</f>
        <v>4429.5403435871367</v>
      </c>
      <c r="H2695" s="117"/>
      <c r="I2695" s="112"/>
      <c r="J2695" s="113">
        <f>VLOOKUP(C2695,'[10]Estructuras de Madera'!$C$1:$AB$65536,26,0)</f>
        <v>5626.5286848305796</v>
      </c>
      <c r="L2695" s="96"/>
      <c r="M2695" s="83"/>
      <c r="N2695" s="83"/>
      <c r="O2695" s="50"/>
      <c r="P2695" s="83"/>
      <c r="Q2695" s="83"/>
      <c r="R2695" s="83"/>
    </row>
    <row r="2696" spans="1:18" ht="22.5" x14ac:dyDescent="0.2">
      <c r="A2696" s="104"/>
      <c r="B2696" s="105">
        <f t="shared" si="53"/>
        <v>96</v>
      </c>
      <c r="C2696" s="4" t="s">
        <v>2703</v>
      </c>
      <c r="D2696" s="126" t="str">
        <f t="shared" si="54"/>
        <v>Estructura de  Suspension Angular (&gt;3°-50°) compuesto por 6 postes de madera tratada 85' Clase 2</v>
      </c>
      <c r="E2696" s="105" t="s">
        <v>44</v>
      </c>
      <c r="F2696" s="105">
        <v>0</v>
      </c>
      <c r="G2696" s="110">
        <f>VLOOKUP(C2696,'[10]Estructuras de Madera'!$C$1:$AB$65536,23,0)</f>
        <v>8393.807353840939</v>
      </c>
      <c r="H2696" s="117"/>
      <c r="I2696" s="112"/>
      <c r="J2696" s="113">
        <f>VLOOKUP(C2696,'[10]Estructuras de Madera'!$C$1:$AB$65536,26,0)</f>
        <v>11073.559344661158</v>
      </c>
      <c r="L2696" s="96"/>
      <c r="M2696" s="83"/>
      <c r="N2696" s="83"/>
      <c r="O2696" s="50"/>
      <c r="P2696" s="83"/>
      <c r="Q2696" s="83"/>
      <c r="R2696" s="83"/>
    </row>
    <row r="2697" spans="1:18" ht="22.5" x14ac:dyDescent="0.2">
      <c r="A2697" s="104"/>
      <c r="B2697" s="105">
        <f t="shared" si="53"/>
        <v>97</v>
      </c>
      <c r="C2697" s="4" t="s">
        <v>2698</v>
      </c>
      <c r="D2697" s="126" t="str">
        <f t="shared" si="54"/>
        <v>Estructura de  Suspension Angular (&gt;3°-50°) compuesto por 6 postes de madera tratada 90' Clase 1</v>
      </c>
      <c r="E2697" s="105" t="s">
        <v>44</v>
      </c>
      <c r="F2697" s="105">
        <v>0</v>
      </c>
      <c r="G2697" s="110">
        <f>VLOOKUP(C2697,'[10]Estructuras de Madera'!$C$1:$AB$65536,23,0)</f>
        <v>10853.045594665391</v>
      </c>
      <c r="H2697" s="117"/>
      <c r="I2697" s="112"/>
      <c r="J2697" s="113">
        <f>VLOOKUP(C2697,'[10]Estructuras de Madera'!$C$1:$AB$65536,26,0)</f>
        <v>13941.155297826452</v>
      </c>
      <c r="L2697" s="96"/>
      <c r="M2697" s="83"/>
      <c r="N2697" s="83"/>
      <c r="O2697" s="50"/>
      <c r="P2697" s="83"/>
      <c r="Q2697" s="83"/>
      <c r="R2697" s="83"/>
    </row>
    <row r="2698" spans="1:18" ht="22.5" x14ac:dyDescent="0.2">
      <c r="A2698" s="104"/>
      <c r="B2698" s="105">
        <f t="shared" si="53"/>
        <v>98</v>
      </c>
      <c r="C2698" s="4" t="s">
        <v>2704</v>
      </c>
      <c r="D2698" s="126" t="str">
        <f t="shared" si="54"/>
        <v>Estructura de  Suspension Angular (&gt;3°-50°) compuesto por 2 postes de madera tratada 90' Clase 2</v>
      </c>
      <c r="E2698" s="105" t="s">
        <v>44</v>
      </c>
      <c r="F2698" s="105">
        <v>0</v>
      </c>
      <c r="G2698" s="110">
        <f>VLOOKUP(C2698,'[10]Estructuras de Madera'!$C$1:$AB$65536,23,0)</f>
        <v>3002.7161402788388</v>
      </c>
      <c r="H2698" s="117"/>
      <c r="I2698" s="112"/>
      <c r="J2698" s="113">
        <f>VLOOKUP(C2698,'[10]Estructuras de Madera'!$C$1:$AB$65536,26,0)</f>
        <v>4048.0125829837316</v>
      </c>
      <c r="L2698" s="96"/>
      <c r="M2698" s="83"/>
      <c r="N2698" s="83"/>
      <c r="O2698" s="50"/>
      <c r="P2698" s="83"/>
      <c r="Q2698" s="83"/>
      <c r="R2698" s="83"/>
    </row>
    <row r="2699" spans="1:18" ht="22.5" x14ac:dyDescent="0.2">
      <c r="A2699" s="104"/>
      <c r="B2699" s="105">
        <f t="shared" si="53"/>
        <v>99</v>
      </c>
      <c r="C2699" s="4" t="s">
        <v>2705</v>
      </c>
      <c r="D2699" s="126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105" t="s">
        <v>44</v>
      </c>
      <c r="F2699" s="105">
        <v>0</v>
      </c>
      <c r="G2699" s="110">
        <f>VLOOKUP(C2699,'[10]Estructuras de Madera'!$C$1:$AB$65536,23,0)</f>
        <v>3387.8507537773526</v>
      </c>
      <c r="H2699" s="117"/>
      <c r="I2699" s="112"/>
      <c r="J2699" s="113">
        <f>VLOOKUP(C2699,'[10]Estructuras de Madera'!$C$1:$AB$65536,26,0)</f>
        <v>4567.2190909421506</v>
      </c>
      <c r="L2699" s="96"/>
      <c r="M2699" s="83"/>
      <c r="N2699" s="83"/>
      <c r="O2699" s="50"/>
      <c r="P2699" s="83"/>
      <c r="Q2699" s="83"/>
      <c r="R2699" s="83"/>
    </row>
    <row r="2700" spans="1:18" ht="22.5" x14ac:dyDescent="0.2">
      <c r="A2700" s="104"/>
      <c r="B2700" s="105">
        <f t="shared" si="53"/>
        <v>100</v>
      </c>
      <c r="C2700" s="4" t="s">
        <v>2706</v>
      </c>
      <c r="D2700" s="126" t="str">
        <f t="shared" si="54"/>
        <v>Estructura de  Suspension Angular (&gt;3°-50°) compuesto por 2 postes de madera tratada 85' Clase 2</v>
      </c>
      <c r="E2700" s="105" t="s">
        <v>44</v>
      </c>
      <c r="F2700" s="105">
        <v>0</v>
      </c>
      <c r="G2700" s="110">
        <f>VLOOKUP(C2700,'[10]Estructuras de Madera'!$C$1:$AB$65536,23,0)</f>
        <v>2723.1957846136465</v>
      </c>
      <c r="H2700" s="117"/>
      <c r="I2700" s="112"/>
      <c r="J2700" s="113">
        <f>VLOOKUP(C2700,'[10]Estructuras de Madera'!$C$1:$AB$65536,26,0)</f>
        <v>3671.186448220386</v>
      </c>
      <c r="L2700" s="96"/>
      <c r="M2700" s="83"/>
      <c r="N2700" s="83"/>
      <c r="O2700" s="50"/>
      <c r="P2700" s="83"/>
      <c r="Q2700" s="83"/>
      <c r="R2700" s="83"/>
    </row>
    <row r="2701" spans="1:18" ht="22.5" x14ac:dyDescent="0.2">
      <c r="A2701" s="104"/>
      <c r="B2701" s="105">
        <f t="shared" si="53"/>
        <v>101</v>
      </c>
      <c r="C2701" s="4" t="s">
        <v>2707</v>
      </c>
      <c r="D2701" s="126" t="str">
        <f t="shared" si="54"/>
        <v>Estructura de  Suspension Angular (&gt;3°-50°) compuesto por 3 postes de madera tratada 85' Clase 3</v>
      </c>
      <c r="E2701" s="105" t="s">
        <v>44</v>
      </c>
      <c r="F2701" s="105">
        <v>0</v>
      </c>
      <c r="G2701" s="110">
        <f>VLOOKUP(C2701,'[10]Estructuras de Madera'!$C$1:$AB$65536,23,0)</f>
        <v>3639.0495446290474</v>
      </c>
      <c r="H2701" s="117"/>
      <c r="I2701" s="112"/>
      <c r="J2701" s="113">
        <f>VLOOKUP(C2701,'[10]Estructuras de Madera'!$C$1:$AB$65536,26,0)</f>
        <v>4784.7270501418398</v>
      </c>
      <c r="L2701" s="96"/>
      <c r="M2701" s="83"/>
      <c r="N2701" s="83"/>
      <c r="O2701" s="50"/>
      <c r="P2701" s="83"/>
      <c r="Q2701" s="83"/>
      <c r="R2701" s="83"/>
    </row>
    <row r="2702" spans="1:18" ht="22.5" x14ac:dyDescent="0.2">
      <c r="A2702" s="104"/>
      <c r="B2702" s="105">
        <f t="shared" si="53"/>
        <v>102</v>
      </c>
      <c r="C2702" s="4" t="s">
        <v>2702</v>
      </c>
      <c r="D2702" s="126" t="str">
        <f t="shared" si="54"/>
        <v>Estructura de  Suspension Angular (&gt;3°-50°) compuesto por 3 postes de madera tratada 85' Clase 2</v>
      </c>
      <c r="E2702" s="105" t="s">
        <v>44</v>
      </c>
      <c r="F2702" s="105">
        <v>0</v>
      </c>
      <c r="G2702" s="110">
        <f>VLOOKUP(C2702,'[10]Estructuras de Madera'!$C$1:$AB$65536,23,0)</f>
        <v>4429.5403435871367</v>
      </c>
      <c r="H2702" s="117"/>
      <c r="I2702" s="112"/>
      <c r="J2702" s="113">
        <f>VLOOKUP(C2702,'[10]Estructuras de Madera'!$C$1:$AB$65536,26,0)</f>
        <v>5626.5286848305796</v>
      </c>
      <c r="L2702" s="96"/>
      <c r="M2702" s="83"/>
      <c r="N2702" s="83"/>
      <c r="O2702" s="50"/>
      <c r="P2702" s="83"/>
      <c r="Q2702" s="83"/>
      <c r="R2702" s="83"/>
    </row>
    <row r="2703" spans="1:18" x14ac:dyDescent="0.2">
      <c r="A2703" s="104"/>
      <c r="B2703" s="105">
        <f t="shared" si="53"/>
        <v>103</v>
      </c>
      <c r="C2703" s="4" t="s">
        <v>2708</v>
      </c>
      <c r="D2703" s="126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105" t="s">
        <v>44</v>
      </c>
      <c r="F2703" s="105">
        <v>0</v>
      </c>
      <c r="G2703" s="110">
        <f>VLOOKUP(C2703,'[10]Estructuras de Madera'!$C$1:$AB$65536,23,0)</f>
        <v>2247.5444589647295</v>
      </c>
      <c r="H2703" s="117"/>
      <c r="I2703" s="112"/>
      <c r="J2703" s="113">
        <f>VLOOKUP(C2703,'[10]Estructuras de Madera'!$C$1:$AB$65536,26,0)</f>
        <v>3029.9528245982387</v>
      </c>
      <c r="L2703" s="96"/>
      <c r="M2703" s="83"/>
      <c r="N2703" s="83"/>
      <c r="O2703" s="50"/>
      <c r="P2703" s="83"/>
      <c r="Q2703" s="83"/>
      <c r="R2703" s="83"/>
    </row>
    <row r="2704" spans="1:18" x14ac:dyDescent="0.2">
      <c r="A2704" s="104"/>
      <c r="B2704" s="105">
        <f t="shared" si="53"/>
        <v>104</v>
      </c>
      <c r="C2704" s="4" t="s">
        <v>2709</v>
      </c>
      <c r="D2704" s="126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105" t="s">
        <v>44</v>
      </c>
      <c r="F2704" s="105">
        <v>0</v>
      </c>
      <c r="G2704" s="110">
        <f>VLOOKUP(C2704,'[10]Estructuras de Madera'!$C$1:$AB$65536,23,0)</f>
        <v>1959.6880160640246</v>
      </c>
      <c r="H2704" s="117"/>
      <c r="I2704" s="112"/>
      <c r="J2704" s="113">
        <f>VLOOKUP(C2704,'[10]Estructuras de Madera'!$C$1:$AB$65536,26,0)</f>
        <v>2641.8886691743478</v>
      </c>
      <c r="L2704" s="96"/>
      <c r="M2704" s="83"/>
      <c r="N2704" s="83"/>
      <c r="O2704" s="50"/>
      <c r="P2704" s="83"/>
      <c r="Q2704" s="83"/>
      <c r="R2704" s="83"/>
    </row>
    <row r="2705" spans="1:18" x14ac:dyDescent="0.2">
      <c r="A2705" s="104"/>
      <c r="B2705" s="105">
        <f t="shared" si="53"/>
        <v>105</v>
      </c>
      <c r="C2705" s="4" t="s">
        <v>2710</v>
      </c>
      <c r="D2705" s="126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105" t="s">
        <v>44</v>
      </c>
      <c r="F2705" s="105">
        <v>0</v>
      </c>
      <c r="G2705" s="110">
        <f>VLOOKUP(C2705,'[10]Estructuras de Madera'!$C$1:$AB$65536,23,0)</f>
        <v>2588.3830755753524</v>
      </c>
      <c r="H2705" s="117"/>
      <c r="I2705" s="112"/>
      <c r="J2705" s="113">
        <f>VLOOKUP(C2705,'[10]Estructuras de Madera'!$C$1:$AB$65536,26,0)</f>
        <v>3489.4431474758599</v>
      </c>
      <c r="L2705" s="96"/>
      <c r="M2705" s="83"/>
      <c r="N2705" s="83"/>
      <c r="O2705" s="50"/>
      <c r="P2705" s="83"/>
      <c r="Q2705" s="83"/>
      <c r="R2705" s="83"/>
    </row>
    <row r="2706" spans="1:18" x14ac:dyDescent="0.2">
      <c r="A2706" s="104"/>
      <c r="B2706" s="105">
        <f t="shared" si="53"/>
        <v>106</v>
      </c>
      <c r="C2706" s="4" t="s">
        <v>2711</v>
      </c>
      <c r="D2706" s="126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105" t="s">
        <v>44</v>
      </c>
      <c r="F2706" s="105">
        <v>0</v>
      </c>
      <c r="G2706" s="110">
        <f>VLOOKUP(C2706,'[10]Estructuras de Madera'!$C$1:$AB$65536,23,0)</f>
        <v>1677.5762027332435</v>
      </c>
      <c r="H2706" s="117"/>
      <c r="I2706" s="112"/>
      <c r="J2706" s="113">
        <f>VLOOKUP(C2706,'[10]Estructuras de Madera'!$C$1:$AB$65536,26,0)</f>
        <v>2261.5689463565554</v>
      </c>
      <c r="L2706" s="96"/>
      <c r="M2706" s="83"/>
      <c r="N2706" s="83"/>
      <c r="O2706" s="50"/>
      <c r="P2706" s="83"/>
      <c r="Q2706" s="83"/>
      <c r="R2706" s="83"/>
    </row>
    <row r="2707" spans="1:18" x14ac:dyDescent="0.2">
      <c r="A2707" s="104"/>
      <c r="B2707" s="105">
        <f t="shared" si="53"/>
        <v>107</v>
      </c>
      <c r="C2707" s="4" t="s">
        <v>2712</v>
      </c>
      <c r="D2707" s="126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105" t="s">
        <v>44</v>
      </c>
      <c r="F2707" s="105">
        <v>0</v>
      </c>
      <c r="G2707" s="110">
        <f>VLOOKUP(C2707,'[10]Estructuras de Madera'!$C$1:$AB$65536,23,0)</f>
        <v>1504.4423694793229</v>
      </c>
      <c r="H2707" s="117"/>
      <c r="I2707" s="112"/>
      <c r="J2707" s="113">
        <f>VLOOKUP(C2707,'[10]Estructuras de Madera'!$C$1:$AB$65536,26,0)</f>
        <v>2028.1642877706809</v>
      </c>
      <c r="L2707" s="96"/>
      <c r="M2707" s="83"/>
      <c r="N2707" s="83"/>
      <c r="O2707" s="50"/>
      <c r="P2707" s="83"/>
      <c r="Q2707" s="83"/>
      <c r="R2707" s="83"/>
    </row>
    <row r="2708" spans="1:18" x14ac:dyDescent="0.2">
      <c r="A2708" s="104"/>
      <c r="B2708" s="105">
        <f t="shared" si="53"/>
        <v>108</v>
      </c>
      <c r="C2708" s="4" t="s">
        <v>2713</v>
      </c>
      <c r="D2708" s="126" t="str">
        <f t="shared" si="55"/>
        <v>Estructura de  Retención - Terminal compuesto por 1 postes de madera tratada 85' Clase 3</v>
      </c>
      <c r="E2708" s="105" t="s">
        <v>44</v>
      </c>
      <c r="F2708" s="105">
        <v>0</v>
      </c>
      <c r="G2708" s="110">
        <f>VLOOKUP(C2708,'[10]Estructuras de Madera'!$C$1:$AB$65536,23,0)</f>
        <v>1175.6465148763491</v>
      </c>
      <c r="H2708" s="117"/>
      <c r="I2708" s="112"/>
      <c r="J2708" s="113">
        <f>VLOOKUP(C2708,'[10]Estructuras de Madera'!$C$1:$AB$65536,26,0)</f>
        <v>1584.9090167139466</v>
      </c>
      <c r="L2708" s="96"/>
      <c r="M2708" s="83"/>
      <c r="N2708" s="83"/>
      <c r="O2708" s="50"/>
      <c r="P2708" s="83"/>
      <c r="Q2708" s="83"/>
      <c r="R2708" s="83"/>
    </row>
    <row r="2709" spans="1:18" x14ac:dyDescent="0.2">
      <c r="A2709" s="104"/>
      <c r="B2709" s="105">
        <f t="shared" si="53"/>
        <v>109</v>
      </c>
      <c r="C2709" s="4" t="s">
        <v>2714</v>
      </c>
      <c r="D2709" s="126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105" t="s">
        <v>44</v>
      </c>
      <c r="F2709" s="105">
        <v>0</v>
      </c>
      <c r="G2709" s="110">
        <f>VLOOKUP(C2709,'[10]Estructuras de Madera'!$C$1:$AB$65536,23,0)</f>
        <v>1561.6820096785311</v>
      </c>
      <c r="H2709" s="117"/>
      <c r="I2709" s="112"/>
      <c r="J2709" s="113">
        <f>VLOOKUP(C2709,'[10]Estructuras de Madera'!$C$1:$AB$65536,26,0)</f>
        <v>2105.3300180452516</v>
      </c>
      <c r="L2709" s="96"/>
      <c r="M2709" s="83"/>
      <c r="N2709" s="83"/>
      <c r="O2709" s="50"/>
      <c r="P2709" s="83"/>
      <c r="Q2709" s="83"/>
      <c r="R2709" s="83"/>
    </row>
    <row r="2710" spans="1:18" x14ac:dyDescent="0.2">
      <c r="A2710" s="104"/>
      <c r="B2710" s="105">
        <f t="shared" si="53"/>
        <v>110</v>
      </c>
      <c r="C2710" s="4" t="s">
        <v>2715</v>
      </c>
      <c r="D2710" s="126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105" t="s">
        <v>44</v>
      </c>
      <c r="F2710" s="105">
        <v>0</v>
      </c>
      <c r="G2710" s="110">
        <f>VLOOKUP(C2710,'[10]Estructuras de Madera'!$C$1:$AB$65536,23,0)</f>
        <v>1024.3058341108356</v>
      </c>
      <c r="H2710" s="117"/>
      <c r="I2710" s="112"/>
      <c r="J2710" s="113">
        <f>VLOOKUP(C2710,'[10]Estructuras de Madera'!$C$1:$AB$65536,26,0)</f>
        <v>1380.8840768142891</v>
      </c>
      <c r="L2710" s="96"/>
      <c r="M2710" s="83"/>
      <c r="N2710" s="83"/>
      <c r="O2710" s="50"/>
      <c r="P2710" s="83"/>
      <c r="Q2710" s="83"/>
      <c r="R2710" s="83"/>
    </row>
    <row r="2711" spans="1:18" x14ac:dyDescent="0.2">
      <c r="A2711" s="104"/>
      <c r="B2711" s="105">
        <f t="shared" si="53"/>
        <v>111</v>
      </c>
      <c r="C2711" s="4" t="s">
        <v>2716</v>
      </c>
      <c r="D2711" s="126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105" t="s">
        <v>44</v>
      </c>
      <c r="F2711" s="105">
        <v>0</v>
      </c>
      <c r="G2711" s="110">
        <f>VLOOKUP(C2711,'[10]Estructuras de Madera'!$C$1:$AB$65536,23,0)</f>
        <v>1361.5978923068233</v>
      </c>
      <c r="H2711" s="117"/>
      <c r="I2711" s="112"/>
      <c r="J2711" s="113">
        <f>VLOOKUP(C2711,'[10]Estructuras de Madera'!$C$1:$AB$65536,26,0)</f>
        <v>1835.593224110193</v>
      </c>
      <c r="L2711" s="96"/>
      <c r="M2711" s="83"/>
      <c r="N2711" s="83"/>
      <c r="O2711" s="50"/>
      <c r="P2711" s="83"/>
      <c r="Q2711" s="83"/>
      <c r="R2711" s="83"/>
    </row>
    <row r="2712" spans="1:18" x14ac:dyDescent="0.2">
      <c r="A2712" s="104"/>
      <c r="B2712" s="105">
        <f t="shared" si="53"/>
        <v>112</v>
      </c>
      <c r="C2712" s="4" t="s">
        <v>2717</v>
      </c>
      <c r="D2712" s="126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105" t="s">
        <v>44</v>
      </c>
      <c r="F2712" s="105">
        <v>0</v>
      </c>
      <c r="G2712" s="110">
        <f>VLOOKUP(C2712,'[10]Estructuras de Madera'!$C$1:$AB$65536,23,0)</f>
        <v>1123.7722294823648</v>
      </c>
      <c r="H2712" s="117"/>
      <c r="I2712" s="112"/>
      <c r="J2712" s="113">
        <f>VLOOKUP(C2712,'[10]Estructuras de Madera'!$C$1:$AB$65536,26,0)</f>
        <v>1514.9764122991194</v>
      </c>
      <c r="L2712" s="96"/>
      <c r="M2712" s="83"/>
      <c r="N2712" s="83"/>
      <c r="O2712" s="50"/>
      <c r="P2712" s="83"/>
      <c r="Q2712" s="83"/>
      <c r="R2712" s="83"/>
    </row>
    <row r="2713" spans="1:18" x14ac:dyDescent="0.2">
      <c r="A2713" s="104"/>
      <c r="B2713" s="105">
        <f t="shared" si="53"/>
        <v>113</v>
      </c>
      <c r="C2713" s="4" t="s">
        <v>2718</v>
      </c>
      <c r="D2713" s="126" t="str">
        <f t="shared" si="55"/>
        <v>Estructura de  Retención - Terminal compuesto por 1 postes de madera tratada 75' Clase 1</v>
      </c>
      <c r="E2713" s="105" t="s">
        <v>44</v>
      </c>
      <c r="F2713" s="105">
        <v>0</v>
      </c>
      <c r="G2713" s="110">
        <f>VLOOKUP(C2713,'[10]Estructuras de Madera'!$C$1:$AB$65536,23,0)</f>
        <v>1294.1915377876762</v>
      </c>
      <c r="H2713" s="117"/>
      <c r="I2713" s="112"/>
      <c r="J2713" s="113">
        <f>VLOOKUP(C2713,'[10]Estructuras de Madera'!$C$1:$AB$65536,26,0)</f>
        <v>1744.7215737379299</v>
      </c>
      <c r="L2713" s="96"/>
      <c r="M2713" s="83"/>
      <c r="N2713" s="83"/>
      <c r="O2713" s="50"/>
      <c r="P2713" s="83"/>
      <c r="Q2713" s="83"/>
      <c r="R2713" s="83"/>
    </row>
    <row r="2714" spans="1:18" x14ac:dyDescent="0.2">
      <c r="A2714" s="104"/>
      <c r="B2714" s="105">
        <f t="shared" si="53"/>
        <v>114</v>
      </c>
      <c r="C2714" s="4" t="s">
        <v>2719</v>
      </c>
      <c r="D2714" s="126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105" t="s">
        <v>44</v>
      </c>
      <c r="F2714" s="105">
        <v>0</v>
      </c>
      <c r="G2714" s="110">
        <f>VLOOKUP(C2714,'[10]Estructuras de Madera'!$C$1:$AB$65536,23,0)</f>
        <v>931.13474608476713</v>
      </c>
      <c r="H2714" s="117"/>
      <c r="I2714" s="112"/>
      <c r="J2714" s="113">
        <f>VLOOKUP(C2714,'[10]Estructuras de Madera'!$C$1:$AB$65536,26,0)</f>
        <v>1255.2785519894262</v>
      </c>
      <c r="L2714" s="96"/>
      <c r="M2714" s="83"/>
      <c r="N2714" s="83"/>
      <c r="O2714" s="50"/>
      <c r="P2714" s="83"/>
      <c r="Q2714" s="83"/>
      <c r="R2714" s="83"/>
    </row>
    <row r="2715" spans="1:18" x14ac:dyDescent="0.2">
      <c r="A2715" s="104"/>
      <c r="B2715" s="105">
        <f t="shared" si="53"/>
        <v>115</v>
      </c>
      <c r="C2715" s="4" t="s">
        <v>2720</v>
      </c>
      <c r="D2715" s="126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105" t="s">
        <v>44</v>
      </c>
      <c r="F2715" s="105">
        <v>0</v>
      </c>
      <c r="G2715" s="110">
        <f>VLOOKUP(C2715,'[10]Estructuras de Madera'!$C$1:$AB$65536,23,0)</f>
        <v>838.78810136662173</v>
      </c>
      <c r="H2715" s="117"/>
      <c r="I2715" s="112"/>
      <c r="J2715" s="113">
        <f>VLOOKUP(C2715,'[10]Estructuras de Madera'!$C$1:$AB$65536,26,0)</f>
        <v>1130.7844731782777</v>
      </c>
      <c r="L2715" s="96"/>
      <c r="M2715" s="83"/>
      <c r="N2715" s="83"/>
      <c r="O2715" s="50"/>
      <c r="P2715" s="83"/>
      <c r="Q2715" s="83"/>
      <c r="R2715" s="83"/>
    </row>
    <row r="2716" spans="1:18" x14ac:dyDescent="0.2">
      <c r="A2716" s="104"/>
      <c r="B2716" s="105">
        <f t="shared" si="53"/>
        <v>116</v>
      </c>
      <c r="C2716" s="4" t="s">
        <v>2721</v>
      </c>
      <c r="D2716" s="126" t="str">
        <f t="shared" si="55"/>
        <v>Estructura de  Retención - Terminal compuesto por 2 postes de madera tratada 75' Clase 2</v>
      </c>
      <c r="E2716" s="105" t="s">
        <v>44</v>
      </c>
      <c r="F2716" s="105">
        <v>0</v>
      </c>
      <c r="G2716" s="110">
        <f>VLOOKUP(C2716,'[10]Estructuras de Madera'!$C$1:$AB$65536,23,0)</f>
        <v>3223.2825044192755</v>
      </c>
      <c r="H2716" s="117"/>
      <c r="I2716" s="112"/>
      <c r="J2716" s="113">
        <f>VLOOKUP(C2716,'[10]Estructuras de Madera'!$C$1:$AB$65536,26,0)</f>
        <v>3418.0658602232388</v>
      </c>
      <c r="L2716" s="96"/>
      <c r="M2716" s="83"/>
      <c r="N2716" s="83"/>
      <c r="O2716" s="50"/>
      <c r="P2716" s="83"/>
      <c r="Q2716" s="83"/>
      <c r="R2716" s="83"/>
    </row>
    <row r="2717" spans="1:18" x14ac:dyDescent="0.2">
      <c r="A2717" s="104"/>
      <c r="B2717" s="105">
        <f t="shared" si="53"/>
        <v>117</v>
      </c>
      <c r="C2717" s="4" t="s">
        <v>2722</v>
      </c>
      <c r="D2717" s="126" t="str">
        <f t="shared" si="55"/>
        <v>Estructura de  Retención - Terminal compuesto por 2 postes de madera tratada 75' Clase 1</v>
      </c>
      <c r="E2717" s="105" t="s">
        <v>44</v>
      </c>
      <c r="F2717" s="105">
        <v>0</v>
      </c>
      <c r="G2717" s="110">
        <f>VLOOKUP(C2717,'[10]Estructuras de Madera'!$C$1:$AB$65536,23,0)</f>
        <v>3564.1211210298979</v>
      </c>
      <c r="H2717" s="117"/>
      <c r="I2717" s="112"/>
      <c r="J2717" s="113">
        <f>VLOOKUP(C2717,'[10]Estructuras de Madera'!$C$1:$AB$65536,26,0)</f>
        <v>3877.5561831008599</v>
      </c>
      <c r="L2717" s="96"/>
      <c r="M2717" s="83"/>
      <c r="N2717" s="83"/>
      <c r="O2717" s="50"/>
      <c r="P2717" s="83"/>
      <c r="Q2717" s="83"/>
      <c r="R2717" s="83"/>
    </row>
    <row r="2718" spans="1:18" x14ac:dyDescent="0.2">
      <c r="A2718" s="104"/>
      <c r="B2718" s="105">
        <f t="shared" si="53"/>
        <v>118</v>
      </c>
      <c r="C2718" s="4" t="s">
        <v>2723</v>
      </c>
      <c r="D2718" s="126" t="str">
        <f t="shared" si="55"/>
        <v>Estructura de  Retención - Terminal compuesto por 2 postes de madera tratada 70' Clase 4</v>
      </c>
      <c r="E2718" s="105" t="s">
        <v>44</v>
      </c>
      <c r="F2718" s="105">
        <v>0</v>
      </c>
      <c r="G2718" s="110">
        <f>VLOOKUP(C2718,'[10]Estructuras de Madera'!$C$1:$AB$65536,23,0)</f>
        <v>2480.1804149338686</v>
      </c>
      <c r="H2718" s="117"/>
      <c r="I2718" s="112"/>
      <c r="J2718" s="113">
        <f>VLOOKUP(C2718,'[10]Estructuras de Madera'!$C$1:$AB$65536,26,0)</f>
        <v>2416.2773233956809</v>
      </c>
      <c r="L2718" s="96"/>
      <c r="M2718" s="83"/>
      <c r="N2718" s="83"/>
      <c r="O2718" s="50"/>
      <c r="P2718" s="83"/>
      <c r="Q2718" s="83"/>
      <c r="R2718" s="83"/>
    </row>
    <row r="2719" spans="1:18" x14ac:dyDescent="0.2">
      <c r="A2719" s="104"/>
      <c r="B2719" s="105">
        <f t="shared" si="53"/>
        <v>119</v>
      </c>
      <c r="C2719" s="4" t="s">
        <v>2671</v>
      </c>
      <c r="D2719" s="126" t="str">
        <f t="shared" si="55"/>
        <v>Estructura de  Retención - Terminal compuesto por 2 postes de madera tratada 75' Clase 1</v>
      </c>
      <c r="E2719" s="105" t="s">
        <v>44</v>
      </c>
      <c r="F2719" s="105">
        <v>0</v>
      </c>
      <c r="G2719" s="110">
        <f>VLOOKUP(C2719,'[10]Estructuras de Madera'!$C$1:$AB$65536,23,0)</f>
        <v>2812.6030755753522</v>
      </c>
      <c r="H2719" s="117"/>
      <c r="I2719" s="112"/>
      <c r="J2719" s="113">
        <f>VLOOKUP(C2719,'[10]Estructuras de Madera'!$C$1:$AB$65536,26,0)</f>
        <v>3549.4431474758599</v>
      </c>
      <c r="L2719" s="96"/>
      <c r="M2719" s="83"/>
      <c r="N2719" s="83"/>
      <c r="O2719" s="50"/>
      <c r="P2719" s="83"/>
      <c r="Q2719" s="83"/>
      <c r="R2719" s="83"/>
    </row>
    <row r="2720" spans="1:18" x14ac:dyDescent="0.2">
      <c r="A2720" s="104"/>
      <c r="B2720" s="129"/>
      <c r="C2720" s="50"/>
      <c r="D2720" s="130"/>
      <c r="E2720" s="129"/>
      <c r="F2720" s="129"/>
      <c r="G2720" s="131"/>
      <c r="H2720" s="117"/>
      <c r="I2720" s="112"/>
      <c r="J2720" s="113"/>
      <c r="L2720" s="96"/>
      <c r="M2720" s="83"/>
      <c r="N2720" s="83"/>
      <c r="O2720" s="50"/>
      <c r="P2720" s="83"/>
      <c r="Q2720" s="83"/>
      <c r="R2720" s="83"/>
    </row>
    <row r="2721" spans="1:18" ht="33.75" x14ac:dyDescent="0.2">
      <c r="A2721" s="104"/>
      <c r="B2721" s="100" t="s">
        <v>38</v>
      </c>
      <c r="C2721" s="100" t="s">
        <v>39</v>
      </c>
      <c r="D2721" s="100" t="s">
        <v>16</v>
      </c>
      <c r="E2721" s="100" t="s">
        <v>40</v>
      </c>
      <c r="F2721" s="101" t="s">
        <v>41</v>
      </c>
      <c r="G2721" s="101" t="s">
        <v>15</v>
      </c>
      <c r="H2721" s="117"/>
      <c r="I2721" s="112"/>
      <c r="J2721" s="113"/>
      <c r="L2721" s="96"/>
      <c r="M2721" s="83"/>
      <c r="N2721" s="83"/>
      <c r="O2721" s="50"/>
      <c r="P2721" s="83"/>
      <c r="Q2721" s="83"/>
      <c r="R2721" s="83"/>
    </row>
    <row r="2722" spans="1:18" x14ac:dyDescent="0.2">
      <c r="A2722" s="104"/>
      <c r="B2722" s="105">
        <v>1</v>
      </c>
      <c r="C2722" s="4" t="s">
        <v>2724</v>
      </c>
      <c r="D2722" s="126" t="str">
        <f t="shared" ref="D2722:D2728" si="56">+"Estructura de Transición "&amp;MID(C2722,4,3)&amp;" kV Estructura de Acero"</f>
        <v>Estructura de Transición 220 kV Estructura de Acero</v>
      </c>
      <c r="E2722" s="105" t="s">
        <v>44</v>
      </c>
      <c r="F2722" s="105">
        <v>0</v>
      </c>
      <c r="G2722" s="110">
        <f>VLOOKUP(C2722,'[10]Estructuras de Transición'!$A$41:$D$48,4,0)</f>
        <v>23593.305878059065</v>
      </c>
      <c r="H2722" s="117"/>
      <c r="I2722" s="112"/>
      <c r="J2722" s="113">
        <f>+VLOOKUP(C2722,'[10]Estructuras de Transición'!$A$41:$D$48,2,)</f>
        <v>14648.830924572294</v>
      </c>
      <c r="L2722" s="96"/>
      <c r="M2722" s="83"/>
      <c r="N2722" s="83"/>
      <c r="O2722" s="50"/>
      <c r="P2722" s="83"/>
      <c r="Q2722" s="83"/>
      <c r="R2722" s="83"/>
    </row>
    <row r="2723" spans="1:18" x14ac:dyDescent="0.2">
      <c r="A2723" s="104"/>
      <c r="B2723" s="105">
        <f>1+B2722</f>
        <v>2</v>
      </c>
      <c r="C2723" s="4" t="s">
        <v>2725</v>
      </c>
      <c r="D2723" s="126" t="str">
        <f t="shared" si="56"/>
        <v>Estructura de Transición 220 kV Estructura de Acero</v>
      </c>
      <c r="E2723" s="105" t="s">
        <v>44</v>
      </c>
      <c r="F2723" s="105">
        <v>0</v>
      </c>
      <c r="G2723" s="110">
        <f>VLOOKUP(C2723,'[10]Estructuras de Transición'!$A$41:$D$48,4,0)</f>
        <v>21711.278899368739</v>
      </c>
      <c r="H2723" s="117"/>
      <c r="I2723" s="112"/>
      <c r="J2723" s="113">
        <f>+VLOOKUP(C2723,'[10]Estructuras de Transición'!$A$41:$D$48,2,)</f>
        <v>8016</v>
      </c>
      <c r="L2723" s="96"/>
      <c r="M2723" s="83"/>
      <c r="N2723" s="83"/>
      <c r="O2723" s="50"/>
      <c r="P2723" s="83"/>
      <c r="Q2723" s="83"/>
      <c r="R2723" s="83"/>
    </row>
    <row r="2724" spans="1:18" x14ac:dyDescent="0.2">
      <c r="A2724" s="104"/>
      <c r="B2724" s="105">
        <f t="shared" ref="B2724:B2729" si="57">1+B2723</f>
        <v>3</v>
      </c>
      <c r="C2724" s="4" t="s">
        <v>2726</v>
      </c>
      <c r="D2724" s="126" t="str">
        <f t="shared" si="56"/>
        <v>Estructura de Transición 220 kV Estructura de Acero</v>
      </c>
      <c r="E2724" s="105" t="s">
        <v>44</v>
      </c>
      <c r="F2724" s="105">
        <v>0</v>
      </c>
      <c r="G2724" s="110">
        <f>VLOOKUP(C2724,'[10]Estructuras de Transición'!$A$41:$D$48,4,0)</f>
        <v>18278.715593671801</v>
      </c>
      <c r="H2724" s="117"/>
      <c r="I2724" s="112"/>
      <c r="J2724" s="113">
        <f>+VLOOKUP(C2724,'[10]Estructuras de Transición'!$A$41:$D$48,2,)</f>
        <v>6748.666666666667</v>
      </c>
      <c r="L2724" s="96"/>
      <c r="M2724" s="83"/>
      <c r="N2724" s="83"/>
      <c r="O2724" s="50"/>
      <c r="P2724" s="83"/>
      <c r="Q2724" s="83"/>
      <c r="R2724" s="83"/>
    </row>
    <row r="2725" spans="1:18" x14ac:dyDescent="0.2">
      <c r="A2725" s="104"/>
      <c r="B2725" s="105">
        <f t="shared" si="57"/>
        <v>4</v>
      </c>
      <c r="C2725" s="4" t="s">
        <v>2727</v>
      </c>
      <c r="D2725" s="126" t="str">
        <f t="shared" si="56"/>
        <v>Estructura de Transición 220 kV Estructura de Acero</v>
      </c>
      <c r="E2725" s="105" t="s">
        <v>44</v>
      </c>
      <c r="F2725" s="105">
        <v>0</v>
      </c>
      <c r="G2725" s="110">
        <f>VLOOKUP(C2725,'[10]Estructuras de Transición'!$A$41:$D$48,4,0)</f>
        <v>25272.947032186839</v>
      </c>
      <c r="H2725" s="117"/>
      <c r="I2725" s="112"/>
      <c r="J2725" s="113">
        <f>+VLOOKUP(C2725,'[10]Estructuras de Transición'!$A$41:$D$48,2,)</f>
        <v>9331</v>
      </c>
      <c r="L2725" s="96"/>
      <c r="M2725" s="83"/>
      <c r="N2725" s="83"/>
      <c r="O2725" s="50"/>
      <c r="P2725" s="83"/>
      <c r="Q2725" s="83"/>
      <c r="R2725" s="83"/>
    </row>
    <row r="2726" spans="1:18" x14ac:dyDescent="0.2">
      <c r="A2726" s="104"/>
      <c r="B2726" s="105">
        <f t="shared" si="57"/>
        <v>5</v>
      </c>
      <c r="C2726" s="4" t="s">
        <v>2728</v>
      </c>
      <c r="D2726" s="126" t="str">
        <f t="shared" si="56"/>
        <v>Estructura de Transición 220 kV Estructura de Acero</v>
      </c>
      <c r="E2726" s="105" t="s">
        <v>44</v>
      </c>
      <c r="F2726" s="105">
        <v>0</v>
      </c>
      <c r="G2726" s="110">
        <f>VLOOKUP(C2726,'[10]Estructuras de Transición'!$A$41:$D$48,4,0)</f>
        <v>21529.809876632</v>
      </c>
      <c r="H2726" s="117"/>
      <c r="I2726" s="112"/>
      <c r="J2726" s="113">
        <f>+VLOOKUP(C2726,'[10]Estructuras de Transición'!$A$41:$D$48,2,)</f>
        <v>7949</v>
      </c>
      <c r="L2726" s="96"/>
      <c r="M2726" s="83"/>
      <c r="N2726" s="83"/>
      <c r="O2726" s="50"/>
      <c r="P2726" s="83"/>
      <c r="Q2726" s="83"/>
      <c r="R2726" s="83"/>
    </row>
    <row r="2727" spans="1:18" x14ac:dyDescent="0.2">
      <c r="A2727" s="104"/>
      <c r="B2727" s="105">
        <f t="shared" si="57"/>
        <v>6</v>
      </c>
      <c r="C2727" s="4" t="s">
        <v>2729</v>
      </c>
      <c r="D2727" s="126" t="str">
        <f t="shared" si="56"/>
        <v>Estructura de Transición 060 kV Estructura de Acero</v>
      </c>
      <c r="E2727" s="105" t="s">
        <v>44</v>
      </c>
      <c r="F2727" s="105">
        <v>0</v>
      </c>
      <c r="G2727" s="110">
        <f>VLOOKUP(C2727,'[10]Estructuras de Transición'!$A$41:$D$48,4,0)</f>
        <v>13564.132326352126</v>
      </c>
      <c r="H2727" s="117"/>
      <c r="I2727" s="112"/>
      <c r="J2727" s="113">
        <f>+VLOOKUP(C2727,'[10]Estructuras de Transición'!$A$41:$D$48,2,)</f>
        <v>5008</v>
      </c>
      <c r="L2727" s="96"/>
      <c r="M2727" s="83"/>
      <c r="N2727" s="83"/>
      <c r="O2727" s="50"/>
      <c r="P2727" s="83"/>
      <c r="Q2727" s="83"/>
      <c r="R2727" s="83"/>
    </row>
    <row r="2728" spans="1:18" x14ac:dyDescent="0.2">
      <c r="A2728" s="104"/>
      <c r="B2728" s="105">
        <f t="shared" si="57"/>
        <v>7</v>
      </c>
      <c r="C2728" s="4" t="s">
        <v>2730</v>
      </c>
      <c r="D2728" s="126" t="str">
        <f t="shared" si="56"/>
        <v>Estructura de Transición 060 kV Estructura de Acero</v>
      </c>
      <c r="E2728" s="105" t="s">
        <v>44</v>
      </c>
      <c r="F2728" s="105">
        <v>0</v>
      </c>
      <c r="G2728" s="110">
        <f>VLOOKUP(C2728,'[10]Estructuras de Transición'!$A$41:$D$48,4,0)</f>
        <v>13564.132326352126</v>
      </c>
      <c r="H2728" s="117"/>
      <c r="I2728" s="112"/>
      <c r="J2728" s="113">
        <f>+VLOOKUP(C2728,'[10]Estructuras de Transición'!$A$41:$D$48,2,)</f>
        <v>5008</v>
      </c>
      <c r="L2728" s="96"/>
      <c r="M2728" s="83"/>
      <c r="N2728" s="83"/>
      <c r="O2728" s="50"/>
      <c r="P2728" s="83"/>
      <c r="Q2728" s="83"/>
      <c r="R2728" s="83"/>
    </row>
    <row r="2729" spans="1:18" x14ac:dyDescent="0.2">
      <c r="A2729" s="104"/>
      <c r="B2729" s="105">
        <f t="shared" si="57"/>
        <v>8</v>
      </c>
      <c r="C2729" s="4" t="s">
        <v>2731</v>
      </c>
      <c r="D2729" s="126" t="str">
        <f>+"Estructura de Transición "&amp;MID(C2729,4,3)&amp;" kV Torre de Acero"</f>
        <v>Estructura de Transición 060 kV Torre de Acero</v>
      </c>
      <c r="E2729" s="105" t="s">
        <v>44</v>
      </c>
      <c r="F2729" s="105">
        <v>0</v>
      </c>
      <c r="G2729" s="110">
        <f>VLOOKUP(C2729,'[10]Estructuras de Transición'!$A$41:$D$48,4,0)</f>
        <v>14726.075770442594</v>
      </c>
      <c r="H2729" s="117"/>
      <c r="I2729" s="112"/>
      <c r="J2729" s="113">
        <f>+VLOOKUP(C2729,'[10]Estructuras de Transición'!$A$41:$D$48,2,)</f>
        <v>5437</v>
      </c>
      <c r="L2729" s="96"/>
      <c r="M2729" s="83"/>
      <c r="N2729" s="83"/>
      <c r="O2729" s="50"/>
      <c r="P2729" s="83"/>
      <c r="Q2729" s="83"/>
      <c r="R2729" s="83"/>
    </row>
    <row r="2730" spans="1:18" x14ac:dyDescent="0.2">
      <c r="A2730" s="104"/>
      <c r="B2730" s="129"/>
      <c r="C2730" s="50"/>
      <c r="D2730" s="130"/>
      <c r="E2730" s="129"/>
      <c r="F2730" s="129"/>
      <c r="G2730" s="131"/>
      <c r="H2730" s="117"/>
      <c r="I2730" s="112"/>
      <c r="J2730" s="113"/>
      <c r="L2730" s="96"/>
      <c r="M2730" s="83"/>
      <c r="N2730" s="83"/>
      <c r="O2730" s="50"/>
      <c r="P2730" s="83"/>
      <c r="Q2730" s="83"/>
      <c r="R2730" s="83"/>
    </row>
    <row r="2731" spans="1:18" ht="15.75" x14ac:dyDescent="0.25">
      <c r="A2731" s="104"/>
      <c r="B2731" s="89" t="s">
        <v>2732</v>
      </c>
      <c r="D2731" s="117"/>
      <c r="E2731" s="122"/>
      <c r="F2731" s="123"/>
      <c r="G2731" s="131"/>
      <c r="H2731" s="117"/>
      <c r="I2731" s="131"/>
      <c r="J2731" s="123"/>
      <c r="M2731" s="83"/>
      <c r="N2731" s="83"/>
      <c r="O2731" s="83"/>
      <c r="P2731" s="83"/>
      <c r="Q2731" s="83"/>
      <c r="R2731" s="83"/>
    </row>
    <row r="2732" spans="1:18" ht="15.75" x14ac:dyDescent="0.25">
      <c r="A2732" s="104"/>
      <c r="B2732" s="89"/>
      <c r="D2732" s="117"/>
      <c r="E2732" s="122"/>
      <c r="F2732" s="123"/>
      <c r="G2732" s="131"/>
      <c r="H2732" s="117"/>
      <c r="I2732" s="131"/>
      <c r="J2732" s="123"/>
      <c r="M2732" s="83"/>
      <c r="N2732" s="83"/>
      <c r="O2732" s="83"/>
      <c r="P2732" s="83"/>
      <c r="Q2732" s="83"/>
      <c r="R2732" s="83"/>
    </row>
    <row r="2733" spans="1:18" ht="33.75" x14ac:dyDescent="0.2">
      <c r="A2733" s="104"/>
      <c r="B2733" s="100" t="s">
        <v>38</v>
      </c>
      <c r="C2733" s="100" t="s">
        <v>39</v>
      </c>
      <c r="D2733" s="100" t="s">
        <v>16</v>
      </c>
      <c r="E2733" s="100" t="s">
        <v>40</v>
      </c>
      <c r="F2733" s="101" t="s">
        <v>41</v>
      </c>
      <c r="G2733" s="101" t="s">
        <v>15</v>
      </c>
      <c r="H2733" s="102"/>
      <c r="I2733" s="103"/>
      <c r="J2733" s="101" t="s">
        <v>42</v>
      </c>
      <c r="M2733" s="83"/>
      <c r="N2733" s="83"/>
      <c r="O2733" s="83"/>
      <c r="P2733" s="83"/>
      <c r="Q2733" s="83"/>
      <c r="R2733" s="83"/>
    </row>
    <row r="2734" spans="1:18" x14ac:dyDescent="0.2">
      <c r="A2734" s="104"/>
      <c r="B2734" s="132">
        <v>1</v>
      </c>
      <c r="C2734" s="106" t="s">
        <v>2733</v>
      </c>
      <c r="D2734" s="106" t="str">
        <f>+VLOOKUP(C2734,'[7]I-404 (Acero Torres)'!$E$1:$H$65536,2,0)</f>
        <v>Parrillas:Para suspensión y anclaje</v>
      </c>
      <c r="E2734" s="108" t="s">
        <v>2734</v>
      </c>
      <c r="F2734" s="109">
        <v>0</v>
      </c>
      <c r="G2734" s="110">
        <f>+VLOOKUP(C2734,'[7]I-404 (Acero Torres)'!$E$1:$H$65536,4,0)*1000</f>
        <v>1239.9287398182003</v>
      </c>
      <c r="H2734" s="111"/>
      <c r="I2734" s="112"/>
      <c r="J2734" s="119">
        <v>1000</v>
      </c>
      <c r="M2734" s="83"/>
      <c r="N2734" s="83"/>
      <c r="O2734" s="83"/>
      <c r="P2734" s="83"/>
      <c r="Q2734" s="83"/>
      <c r="R2734" s="83"/>
    </row>
    <row r="2735" spans="1:18" x14ac:dyDescent="0.2">
      <c r="A2735" s="104"/>
      <c r="B2735" s="132">
        <v>3</v>
      </c>
      <c r="C2735" s="106" t="s">
        <v>2735</v>
      </c>
      <c r="D2735" s="106" t="str">
        <f>+VLOOKUP(C2735,'[7]I-404 (Acero Torres)'!$E$1:$H$65536,2,0)</f>
        <v>Stubs:Para suspensión 220KV</v>
      </c>
      <c r="E2735" s="108" t="s">
        <v>44</v>
      </c>
      <c r="F2735" s="109">
        <v>0</v>
      </c>
      <c r="G2735" s="110">
        <f>+VLOOKUP(C2735,'[7]I-404 (Acero Torres)'!$E$1:$H$65536,4,0)</f>
        <v>53.97</v>
      </c>
      <c r="H2735" s="111"/>
      <c r="I2735" s="112"/>
      <c r="J2735" s="119">
        <v>200</v>
      </c>
      <c r="K2735" s="123"/>
      <c r="M2735" s="83"/>
      <c r="N2735" s="83"/>
      <c r="O2735" s="83"/>
      <c r="P2735" s="83"/>
      <c r="Q2735" s="83"/>
      <c r="R2735" s="83"/>
    </row>
    <row r="2736" spans="1:18" x14ac:dyDescent="0.2">
      <c r="A2736" s="104"/>
      <c r="B2736" s="132">
        <v>4</v>
      </c>
      <c r="C2736" s="106" t="s">
        <v>2736</v>
      </c>
      <c r="D2736" s="106" t="str">
        <f>+VLOOKUP(C2736,'[7]I-404 (Acero Torres)'!$E$1:$H$65536,2,0)</f>
        <v>Stubs:Para suspensión 138KV</v>
      </c>
      <c r="E2736" s="108" t="s">
        <v>44</v>
      </c>
      <c r="F2736" s="109">
        <v>0</v>
      </c>
      <c r="G2736" s="110">
        <f>+VLOOKUP(C2736,'[7]I-404 (Acero Torres)'!$E$1:$H$65536,4,0)</f>
        <v>12.290254186602873</v>
      </c>
      <c r="H2736" s="111"/>
      <c r="I2736" s="112"/>
      <c r="J2736" s="119">
        <v>150</v>
      </c>
      <c r="K2736" s="123"/>
      <c r="M2736" s="83"/>
      <c r="N2736" s="83"/>
      <c r="O2736" s="83"/>
      <c r="P2736" s="83"/>
      <c r="Q2736" s="83"/>
      <c r="R2736" s="83"/>
    </row>
    <row r="2737" spans="1:18" x14ac:dyDescent="0.2">
      <c r="A2737" s="104"/>
      <c r="B2737" s="132">
        <v>5</v>
      </c>
      <c r="C2737" s="106" t="s">
        <v>2737</v>
      </c>
      <c r="D2737" s="106" t="str">
        <f>+VLOOKUP(C2737,'[7]I-404 (Acero Torres)'!$E$1:$H$65536,2,0)</f>
        <v>Stubs:Para suspensión 60KV</v>
      </c>
      <c r="E2737" s="108" t="s">
        <v>44</v>
      </c>
      <c r="F2737" s="109">
        <v>0</v>
      </c>
      <c r="G2737" s="110">
        <f>+VLOOKUP(C2737,'[7]I-404 (Acero Torres)'!$E$1:$H$65536,4,0)</f>
        <v>18.190697866826156</v>
      </c>
      <c r="H2737" s="111"/>
      <c r="I2737" s="112"/>
      <c r="J2737" s="119">
        <v>60</v>
      </c>
      <c r="K2737" s="123"/>
      <c r="M2737" s="83"/>
      <c r="N2737" s="83"/>
      <c r="O2737" s="83"/>
      <c r="P2737" s="83"/>
      <c r="Q2737" s="83"/>
      <c r="R2737" s="83"/>
    </row>
    <row r="2738" spans="1:18" x14ac:dyDescent="0.2">
      <c r="A2738" s="104"/>
      <c r="B2738" s="132">
        <v>7</v>
      </c>
      <c r="C2738" s="106" t="s">
        <v>2738</v>
      </c>
      <c r="D2738" s="106" t="str">
        <f>+VLOOKUP(C2738,'[7]I-404 (Acero Torres)'!$E$1:$H$65536,2,0)</f>
        <v>Stubs:Para anclaje 220KV</v>
      </c>
      <c r="E2738" s="108" t="s">
        <v>44</v>
      </c>
      <c r="F2738" s="109">
        <v>0</v>
      </c>
      <c r="G2738" s="110">
        <f>+VLOOKUP(C2738,'[7]I-404 (Acero Torres)'!$E$1:$H$65536,4,0)</f>
        <v>107.94</v>
      </c>
      <c r="H2738" s="111"/>
      <c r="I2738" s="112"/>
      <c r="J2738" s="119">
        <v>250</v>
      </c>
      <c r="K2738" s="123"/>
      <c r="M2738" s="83"/>
      <c r="N2738" s="83"/>
      <c r="O2738" s="83"/>
      <c r="P2738" s="83"/>
      <c r="Q2738" s="83"/>
      <c r="R2738" s="83"/>
    </row>
    <row r="2739" spans="1:18" x14ac:dyDescent="0.2">
      <c r="A2739" s="104"/>
      <c r="B2739" s="132">
        <v>8</v>
      </c>
      <c r="C2739" s="106" t="s">
        <v>2739</v>
      </c>
      <c r="D2739" s="106" t="str">
        <f>+VLOOKUP(C2739,'[7]I-404 (Acero Torres)'!$E$1:$H$65536,2,0)</f>
        <v>Stubs:Para anclaje 138KV</v>
      </c>
      <c r="E2739" s="108" t="s">
        <v>44</v>
      </c>
      <c r="F2739" s="109">
        <v>0</v>
      </c>
      <c r="G2739" s="110">
        <f>+VLOOKUP(C2739,'[7]I-404 (Acero Torres)'!$E$1:$H$65536,4,0)</f>
        <v>23.454424132630653</v>
      </c>
      <c r="H2739" s="111"/>
      <c r="I2739" s="112"/>
      <c r="J2739" s="119">
        <v>150</v>
      </c>
      <c r="M2739" s="83"/>
      <c r="N2739" s="83"/>
      <c r="O2739" s="83"/>
      <c r="P2739" s="83"/>
      <c r="Q2739" s="83"/>
      <c r="R2739" s="83"/>
    </row>
    <row r="2740" spans="1:18" x14ac:dyDescent="0.2">
      <c r="A2740" s="104"/>
      <c r="B2740" s="132">
        <v>9</v>
      </c>
      <c r="C2740" s="106" t="s">
        <v>2740</v>
      </c>
      <c r="D2740" s="106" t="str">
        <f>+VLOOKUP(C2740,'[7]I-404 (Acero Torres)'!$E$1:$H$65536,2,0)</f>
        <v>Stubs:Para anclaje 60KV</v>
      </c>
      <c r="E2740" s="108" t="s">
        <v>44</v>
      </c>
      <c r="F2740" s="109">
        <v>0</v>
      </c>
      <c r="G2740" s="110">
        <f>+VLOOKUP(C2740,'[7]I-404 (Acero Torres)'!$E$1:$H$65536,4,0)</f>
        <v>20.699001785714287</v>
      </c>
      <c r="H2740" s="111"/>
      <c r="I2740" s="112"/>
      <c r="J2740" s="119">
        <v>80</v>
      </c>
      <c r="M2740" s="83"/>
      <c r="N2740" s="83"/>
      <c r="O2740" s="83"/>
      <c r="P2740" s="83"/>
      <c r="Q2740" s="83"/>
      <c r="R2740" s="83"/>
    </row>
    <row r="2741" spans="1:18" x14ac:dyDescent="0.2">
      <c r="A2741" s="104"/>
      <c r="B2741" s="83"/>
      <c r="C2741" s="117"/>
      <c r="D2741" s="117"/>
      <c r="E2741" s="122"/>
      <c r="F2741" s="123"/>
      <c r="G2741" s="117"/>
      <c r="H2741" s="117"/>
      <c r="I2741" s="117"/>
      <c r="J2741" s="123"/>
      <c r="M2741" s="83"/>
      <c r="N2741" s="83"/>
      <c r="O2741" s="83"/>
      <c r="P2741" s="83"/>
      <c r="Q2741" s="83"/>
      <c r="R2741" s="83"/>
    </row>
    <row r="2742" spans="1:18" ht="15.75" x14ac:dyDescent="0.25">
      <c r="A2742" s="104"/>
      <c r="B2742" s="89" t="s">
        <v>2741</v>
      </c>
      <c r="D2742" s="117"/>
      <c r="E2742" s="122"/>
      <c r="F2742" s="123"/>
      <c r="G2742" s="117"/>
      <c r="H2742" s="117"/>
      <c r="I2742" s="123"/>
      <c r="J2742" s="123"/>
      <c r="K2742" s="117"/>
      <c r="L2742" s="133"/>
      <c r="M2742" s="83"/>
      <c r="N2742" s="83"/>
      <c r="O2742" s="83"/>
      <c r="P2742" s="83"/>
      <c r="Q2742" s="83"/>
      <c r="R2742" s="83"/>
    </row>
    <row r="2743" spans="1:18" ht="33.75" x14ac:dyDescent="0.2">
      <c r="A2743" s="104"/>
      <c r="B2743" s="100" t="s">
        <v>38</v>
      </c>
      <c r="C2743" s="100" t="s">
        <v>39</v>
      </c>
      <c r="D2743" s="100" t="s">
        <v>16</v>
      </c>
      <c r="E2743" s="100" t="s">
        <v>40</v>
      </c>
      <c r="F2743" s="101" t="s">
        <v>41</v>
      </c>
      <c r="G2743" s="101" t="s">
        <v>15</v>
      </c>
      <c r="H2743" s="102"/>
      <c r="I2743" s="103"/>
      <c r="J2743" s="103"/>
      <c r="M2743" s="83"/>
      <c r="N2743" s="83"/>
      <c r="O2743" s="83"/>
      <c r="P2743" s="83"/>
      <c r="Q2743" s="83"/>
      <c r="R2743" s="83"/>
    </row>
    <row r="2744" spans="1:18" x14ac:dyDescent="0.2">
      <c r="A2744" s="104"/>
      <c r="B2744" s="132">
        <v>1</v>
      </c>
      <c r="C2744" s="106" t="s">
        <v>2742</v>
      </c>
      <c r="D2744" s="106" t="s">
        <v>2743</v>
      </c>
      <c r="E2744" s="108" t="s">
        <v>2744</v>
      </c>
      <c r="F2744" s="109">
        <v>0</v>
      </c>
      <c r="G2744" s="110">
        <f>+VLOOKUP(C2744,'[7]I-404 Retenidas'!$E$1:$H$65536,4,0)</f>
        <v>255.32000000000002</v>
      </c>
      <c r="H2744" s="111"/>
      <c r="I2744" s="112"/>
      <c r="J2744" s="123">
        <v>75</v>
      </c>
      <c r="K2744" s="117"/>
      <c r="M2744" s="83"/>
      <c r="N2744" s="83"/>
      <c r="O2744" s="83"/>
      <c r="P2744" s="83"/>
      <c r="Q2744" s="83"/>
      <c r="R2744" s="83"/>
    </row>
    <row r="2745" spans="1:18" s="91" customFormat="1" x14ac:dyDescent="0.2">
      <c r="A2745" s="104"/>
      <c r="B2745" s="92">
        <v>2</v>
      </c>
      <c r="C2745" s="106" t="s">
        <v>2745</v>
      </c>
      <c r="D2745" s="106" t="s">
        <v>2746</v>
      </c>
      <c r="E2745" s="108" t="s">
        <v>2744</v>
      </c>
      <c r="F2745" s="109">
        <v>0</v>
      </c>
      <c r="G2745" s="134">
        <f>+VLOOKUP(C2745,'[7]I-404 Retenidas'!$E$1:$H$65536,4,0)</f>
        <v>85</v>
      </c>
      <c r="H2745" s="117"/>
      <c r="I2745" s="112"/>
      <c r="J2745" s="123">
        <v>75</v>
      </c>
      <c r="K2745" s="117"/>
      <c r="L2745" s="118"/>
      <c r="M2745" s="118"/>
      <c r="N2745" s="118"/>
      <c r="O2745" s="118"/>
      <c r="P2745" s="118"/>
      <c r="Q2745" s="118"/>
      <c r="R2745" s="118"/>
    </row>
    <row r="2746" spans="1:18" s="91" customFormat="1" x14ac:dyDescent="0.2">
      <c r="A2746" s="104"/>
      <c r="B2746" s="92">
        <v>2</v>
      </c>
      <c r="C2746" s="106" t="s">
        <v>2747</v>
      </c>
      <c r="D2746" s="106" t="s">
        <v>2748</v>
      </c>
      <c r="E2746" s="108" t="s">
        <v>2744</v>
      </c>
      <c r="F2746" s="109">
        <v>0</v>
      </c>
      <c r="G2746" s="134">
        <f>+VLOOKUP(C2746,'[7]I-404 Retenidas'!$E$1:$H$65536,4,0)</f>
        <v>90</v>
      </c>
      <c r="H2746" s="117"/>
      <c r="I2746" s="135"/>
      <c r="J2746" s="123">
        <v>75</v>
      </c>
      <c r="K2746" s="117"/>
      <c r="L2746" s="118"/>
      <c r="M2746" s="118"/>
      <c r="N2746" s="118"/>
      <c r="O2746" s="118"/>
      <c r="P2746" s="118"/>
      <c r="Q2746" s="118"/>
      <c r="R2746" s="118"/>
    </row>
    <row r="2747" spans="1:18" x14ac:dyDescent="0.2">
      <c r="A2747" s="104"/>
      <c r="B2747" s="83"/>
      <c r="C2747" s="117"/>
      <c r="D2747" s="117"/>
      <c r="E2747" s="122"/>
      <c r="F2747" s="123"/>
      <c r="G2747" s="117"/>
      <c r="H2747" s="117"/>
      <c r="J2747" s="123"/>
      <c r="K2747" s="117"/>
      <c r="M2747" s="83"/>
      <c r="N2747" s="83"/>
      <c r="O2747" s="83"/>
      <c r="P2747" s="83"/>
      <c r="Q2747" s="83"/>
      <c r="R2747" s="83"/>
    </row>
    <row r="2748" spans="1:18" ht="15.75" x14ac:dyDescent="0.2">
      <c r="A2748" s="104"/>
      <c r="B2748" s="136" t="s">
        <v>2749</v>
      </c>
      <c r="I2748" s="103"/>
      <c r="M2748" s="83"/>
      <c r="N2748" s="83"/>
      <c r="O2748" s="83"/>
      <c r="P2748" s="83"/>
    </row>
    <row r="2749" spans="1:18" ht="33.75" x14ac:dyDescent="0.2">
      <c r="A2749" s="104"/>
      <c r="B2749" s="100" t="s">
        <v>38</v>
      </c>
      <c r="C2749" s="100" t="s">
        <v>39</v>
      </c>
      <c r="D2749" s="100" t="s">
        <v>16</v>
      </c>
      <c r="E2749" s="100" t="s">
        <v>40</v>
      </c>
      <c r="F2749" s="101" t="s">
        <v>41</v>
      </c>
      <c r="G2749" s="101" t="s">
        <v>15</v>
      </c>
      <c r="H2749" s="102"/>
      <c r="I2749" s="112"/>
      <c r="J2749" s="101" t="s">
        <v>42</v>
      </c>
      <c r="M2749" s="83"/>
      <c r="N2749" s="83"/>
      <c r="O2749" s="83"/>
      <c r="P2749" s="83"/>
    </row>
    <row r="2750" spans="1:18" x14ac:dyDescent="0.2">
      <c r="A2750" s="104"/>
      <c r="B2750" s="132">
        <v>1</v>
      </c>
      <c r="C2750" s="106" t="s">
        <v>2750</v>
      </c>
      <c r="D2750" s="137" t="str">
        <f>VLOOKUP(C2750,'[10]Análisis de Costos Cad. Aislad.'!B$1:D$65536,2,0)</f>
        <v>Tipo anclaje con 22 aisladores standard, incluye accesorios 220 KV - 160 KN</v>
      </c>
      <c r="E2750" s="105" t="s">
        <v>2751</v>
      </c>
      <c r="F2750" s="105">
        <v>0</v>
      </c>
      <c r="G2750" s="138">
        <f>VLOOKUP(C2750,'[10]Análisis de Costos Cad. Aislad.'!B$1:D$65536,3,0)</f>
        <v>370.5636899749332</v>
      </c>
      <c r="H2750" s="139"/>
      <c r="I2750" s="112"/>
      <c r="J2750" s="113">
        <f>VLOOKUP(C2750,'[10]Análisis de Costos Cad. Aislad.'!B$1:F$65536,4,0)</f>
        <v>391.6</v>
      </c>
      <c r="M2750" s="83"/>
      <c r="N2750" s="83"/>
      <c r="O2750" s="83"/>
      <c r="P2750" s="83"/>
      <c r="Q2750" s="83"/>
      <c r="R2750" s="83"/>
    </row>
    <row r="2751" spans="1:18" x14ac:dyDescent="0.2">
      <c r="A2751" s="104"/>
      <c r="B2751" s="132">
        <f>+B2750+1</f>
        <v>2</v>
      </c>
      <c r="C2751" s="106" t="s">
        <v>2752</v>
      </c>
      <c r="D2751" s="107" t="s">
        <v>2753</v>
      </c>
      <c r="E2751" s="105" t="s">
        <v>2751</v>
      </c>
      <c r="F2751" s="105">
        <v>0</v>
      </c>
      <c r="G2751" s="138">
        <f>+G2750</f>
        <v>370.5636899749332</v>
      </c>
      <c r="H2751" s="139"/>
      <c r="I2751" s="112"/>
      <c r="J2751" s="113" t="e">
        <f>VLOOKUP(C2751,'[10]Análisis de Costos Cad. Aislad.'!B$1:F$65536,4,0)</f>
        <v>#N/A</v>
      </c>
      <c r="M2751" s="83"/>
      <c r="N2751" s="83"/>
      <c r="O2751" s="83"/>
      <c r="P2751" s="83"/>
      <c r="Q2751" s="83"/>
      <c r="R2751" s="83"/>
    </row>
    <row r="2752" spans="1:18" x14ac:dyDescent="0.2">
      <c r="A2752" s="104"/>
      <c r="B2752" s="132">
        <f t="shared" ref="B2752:B2799" si="58">+B2751+1</f>
        <v>3</v>
      </c>
      <c r="C2752" s="106" t="s">
        <v>2754</v>
      </c>
      <c r="D2752" s="137" t="str">
        <f>VLOOKUP(C2752,'[10]Análisis de Costos Cad. Aislad.'!B$1:D$65536,2,0)</f>
        <v>Tipo suspensión con 21 aisladores standard, incluye accesorios 220 KV - 120 KN</v>
      </c>
      <c r="E2752" s="105" t="s">
        <v>2751</v>
      </c>
      <c r="F2752" s="105">
        <v>0</v>
      </c>
      <c r="G2752" s="138">
        <f>VLOOKUP(C2752,'[10]Análisis de Costos Cad. Aislad.'!B$1:D$65536,3,0)</f>
        <v>275.33492030379074</v>
      </c>
      <c r="H2752" s="139"/>
      <c r="I2752" s="112"/>
      <c r="J2752" s="113">
        <f>VLOOKUP(C2752,'[10]Análisis de Costos Cad. Aislad.'!B$1:F$65536,4,0)</f>
        <v>226.8</v>
      </c>
      <c r="M2752" s="83"/>
      <c r="N2752" s="83"/>
      <c r="O2752" s="83"/>
      <c r="P2752" s="83"/>
      <c r="Q2752" s="83"/>
      <c r="R2752" s="83"/>
    </row>
    <row r="2753" spans="1:18" x14ac:dyDescent="0.2">
      <c r="A2753" s="104"/>
      <c r="B2753" s="132">
        <f t="shared" si="58"/>
        <v>4</v>
      </c>
      <c r="C2753" s="106" t="s">
        <v>2755</v>
      </c>
      <c r="D2753" s="107" t="s">
        <v>2756</v>
      </c>
      <c r="E2753" s="105" t="s">
        <v>2751</v>
      </c>
      <c r="F2753" s="105">
        <v>0</v>
      </c>
      <c r="G2753" s="138">
        <f>+G2752</f>
        <v>275.33492030379074</v>
      </c>
      <c r="H2753" s="139"/>
      <c r="I2753" s="112"/>
      <c r="J2753" s="113" t="e">
        <f>VLOOKUP(C2753,'[10]Análisis de Costos Cad. Aislad.'!B$1:F$65536,4,0)</f>
        <v>#N/A</v>
      </c>
      <c r="M2753" s="83"/>
      <c r="N2753" s="83"/>
      <c r="O2753" s="83"/>
      <c r="P2753" s="83"/>
      <c r="Q2753" s="83"/>
      <c r="R2753" s="83"/>
    </row>
    <row r="2754" spans="1:18" x14ac:dyDescent="0.2">
      <c r="A2754" s="104"/>
      <c r="B2754" s="132">
        <f t="shared" si="58"/>
        <v>5</v>
      </c>
      <c r="C2754" s="106" t="s">
        <v>2757</v>
      </c>
      <c r="D2754" s="107" t="str">
        <f>VLOOKUP(C2754,'[10]Análisis de Costos Cad. Aislad.'!B$1:D$65536,2,0)</f>
        <v>Tipo orientación con 21 aisladores standard, incluye accesorios 220 KV - 120 KN</v>
      </c>
      <c r="E2754" s="105" t="s">
        <v>2751</v>
      </c>
      <c r="F2754" s="105">
        <v>0</v>
      </c>
      <c r="G2754" s="138">
        <f>VLOOKUP(C2754,'[10]Análisis de Costos Cad. Aislad.'!B$1:D$65536,3,0)</f>
        <v>275.33492030379074</v>
      </c>
      <c r="H2754" s="139"/>
      <c r="I2754" s="112"/>
      <c r="J2754" s="113">
        <f>VLOOKUP(C2754,'[10]Análisis de Costos Cad. Aislad.'!B$1:F$65536,4,0)</f>
        <v>226.8</v>
      </c>
      <c r="M2754" s="83"/>
      <c r="N2754" s="83"/>
      <c r="O2754" s="83"/>
      <c r="P2754" s="83"/>
      <c r="Q2754" s="83"/>
      <c r="R2754" s="83"/>
    </row>
    <row r="2755" spans="1:18" x14ac:dyDescent="0.2">
      <c r="A2755" s="104"/>
      <c r="B2755" s="132">
        <f t="shared" si="58"/>
        <v>6</v>
      </c>
      <c r="C2755" s="106" t="s">
        <v>2758</v>
      </c>
      <c r="D2755" s="107" t="str">
        <f>VLOOKUP(C2755,'[10]Análisis de Costos Cad. Aislad.'!B$1:D$65536,2,0)</f>
        <v>Tipo anclaje con 21 aisladores standard, incluye accesorios 220 KV - 160 KN</v>
      </c>
      <c r="E2755" s="105" t="s">
        <v>2751</v>
      </c>
      <c r="F2755" s="105">
        <v>0</v>
      </c>
      <c r="G2755" s="138">
        <f>VLOOKUP(C2755,'[10]Análisis de Costos Cad. Aislad.'!B$1:D$65536,3,0)</f>
        <v>356.21988588516354</v>
      </c>
      <c r="H2755" s="139"/>
      <c r="I2755" s="112"/>
      <c r="J2755" s="113">
        <f>VLOOKUP(C2755,'[10]Análisis de Costos Cad. Aislad.'!B$1:F$65536,4,0)</f>
        <v>373.8</v>
      </c>
      <c r="M2755" s="83"/>
      <c r="N2755" s="83"/>
      <c r="O2755" s="83"/>
      <c r="P2755" s="83"/>
      <c r="Q2755" s="83"/>
      <c r="R2755" s="83"/>
    </row>
    <row r="2756" spans="1:18" x14ac:dyDescent="0.2">
      <c r="A2756" s="104"/>
      <c r="B2756" s="132">
        <f t="shared" si="58"/>
        <v>7</v>
      </c>
      <c r="C2756" s="106" t="s">
        <v>2759</v>
      </c>
      <c r="D2756" s="107" t="str">
        <f>VLOOKUP(C2756,'[10]Análisis de Costos Cad. Aislad.'!B$1:D$65536,2,0)</f>
        <v>Tipo suspensión con 20 aisladores standard, incluye accesorios 220 KV - 120 KN</v>
      </c>
      <c r="E2756" s="105" t="s">
        <v>2751</v>
      </c>
      <c r="F2756" s="105">
        <v>0</v>
      </c>
      <c r="G2756" s="138">
        <f>VLOOKUP(C2756,'[10]Análisis de Costos Cad. Aislad.'!B$1:D$65536,3,0)</f>
        <v>264.60468600361025</v>
      </c>
      <c r="H2756" s="139"/>
      <c r="I2756" s="112"/>
      <c r="J2756" s="113">
        <f>VLOOKUP(C2756,'[10]Análisis de Costos Cad. Aislad.'!B$1:F$65536,4,0)</f>
        <v>216</v>
      </c>
      <c r="M2756" s="83"/>
      <c r="N2756" s="83"/>
      <c r="O2756" s="83"/>
      <c r="P2756" s="83"/>
      <c r="Q2756" s="83"/>
      <c r="R2756" s="83"/>
    </row>
    <row r="2757" spans="1:18" x14ac:dyDescent="0.2">
      <c r="A2757" s="104"/>
      <c r="B2757" s="132">
        <f t="shared" si="58"/>
        <v>8</v>
      </c>
      <c r="C2757" s="106" t="s">
        <v>2760</v>
      </c>
      <c r="D2757" s="107" t="str">
        <f>VLOOKUP(C2757,'[10]Análisis de Costos Cad. Aislad.'!B$1:D$65536,2,0)</f>
        <v>Tipo orientación con 20 aisladores standard, incluye accesorios 220 KV - 120 KN</v>
      </c>
      <c r="E2757" s="105" t="s">
        <v>2751</v>
      </c>
      <c r="F2757" s="105">
        <v>0</v>
      </c>
      <c r="G2757" s="138">
        <f>VLOOKUP(C2757,'[10]Análisis de Costos Cad. Aislad.'!B$1:D$65536,3,0)</f>
        <v>264.60468600361025</v>
      </c>
      <c r="H2757" s="139"/>
      <c r="I2757" s="112"/>
      <c r="J2757" s="113">
        <f>VLOOKUP(C2757,'[10]Análisis de Costos Cad. Aislad.'!B$1:F$65536,4,0)</f>
        <v>216</v>
      </c>
      <c r="M2757" s="83"/>
      <c r="N2757" s="83"/>
      <c r="O2757" s="83"/>
      <c r="P2757" s="83"/>
      <c r="Q2757" s="83"/>
      <c r="R2757" s="83"/>
    </row>
    <row r="2758" spans="1:18" x14ac:dyDescent="0.2">
      <c r="A2758" s="104"/>
      <c r="B2758" s="132">
        <f t="shared" si="58"/>
        <v>9</v>
      </c>
      <c r="C2758" s="106" t="s">
        <v>2761</v>
      </c>
      <c r="D2758" s="107" t="str">
        <f>VLOOKUP(C2758,'[10]Análisis de Costos Cad. Aislad.'!B$1:D$65536,2,0)</f>
        <v>Tipo anclaje con 15 aisladores standard, incluye accesorios 138 KV - 120 KN</v>
      </c>
      <c r="E2758" s="105" t="s">
        <v>2751</v>
      </c>
      <c r="F2758" s="105">
        <v>0</v>
      </c>
      <c r="G2758" s="138">
        <f>VLOOKUP(C2758,'[10]Análisis de Costos Cad. Aislad.'!B$1:D$65536,3,0)</f>
        <v>205.95351450270766</v>
      </c>
      <c r="H2758" s="139"/>
      <c r="I2758" s="112"/>
      <c r="J2758" s="113">
        <f>VLOOKUP(C2758,'[10]Análisis de Costos Cad. Aislad.'!B$1:F$65536,4,0)</f>
        <v>162</v>
      </c>
      <c r="M2758" s="83"/>
      <c r="N2758" s="83"/>
      <c r="O2758" s="83"/>
      <c r="P2758" s="83"/>
      <c r="Q2758" s="83"/>
      <c r="R2758" s="83"/>
    </row>
    <row r="2759" spans="1:18" x14ac:dyDescent="0.2">
      <c r="A2759" s="104"/>
      <c r="B2759" s="132">
        <f t="shared" si="58"/>
        <v>10</v>
      </c>
      <c r="C2759" s="106" t="s">
        <v>2762</v>
      </c>
      <c r="D2759" s="107" t="str">
        <f>VLOOKUP(C2759,'[10]Análisis de Costos Cad. Aislad.'!B$1:D$65536,2,0)</f>
        <v>Tipo anclaje con 15 aisladores standard, incluye accesorios 138 KV - 160 KN</v>
      </c>
      <c r="E2759" s="105" t="s">
        <v>2751</v>
      </c>
      <c r="F2759" s="105">
        <v>0</v>
      </c>
      <c r="G2759" s="138">
        <f>VLOOKUP(C2759,'[10]Análisis de Costos Cad. Aislad.'!B$1:D$65536,3,0)</f>
        <v>260.15706134654533</v>
      </c>
      <c r="H2759" s="139"/>
      <c r="I2759" s="112"/>
      <c r="J2759" s="113">
        <f>VLOOKUP(C2759,'[10]Análisis de Costos Cad. Aislad.'!B$1:F$65536,4,0)</f>
        <v>267</v>
      </c>
      <c r="M2759" s="83"/>
      <c r="N2759" s="83"/>
      <c r="O2759" s="83"/>
      <c r="P2759" s="83"/>
      <c r="Q2759" s="83"/>
      <c r="R2759" s="83"/>
    </row>
    <row r="2760" spans="1:18" x14ac:dyDescent="0.2">
      <c r="A2760" s="104"/>
      <c r="B2760" s="132">
        <f t="shared" si="58"/>
        <v>11</v>
      </c>
      <c r="C2760" s="106" t="s">
        <v>2763</v>
      </c>
      <c r="D2760" s="107" t="str">
        <f>VLOOKUP(C2760,'[10]Análisis de Costos Cad. Aislad.'!B$1:D$65536,2,0)</f>
        <v>Tipo suspensión con 14 aisladores standard, incluye accesorios 138 KV - 120 KN</v>
      </c>
      <c r="E2760" s="105" t="s">
        <v>2751</v>
      </c>
      <c r="F2760" s="105">
        <v>0</v>
      </c>
      <c r="G2760" s="138">
        <f>VLOOKUP(C2760,'[10]Análisis de Costos Cad. Aislad.'!B$1:D$65536,3,0)</f>
        <v>190.22328020252715</v>
      </c>
      <c r="H2760" s="139"/>
      <c r="I2760" s="112"/>
      <c r="J2760" s="113">
        <f>VLOOKUP(C2760,'[10]Análisis de Costos Cad. Aislad.'!B$1:F$65536,4,0)</f>
        <v>151.20000000000002</v>
      </c>
      <c r="M2760" s="83"/>
      <c r="N2760" s="83"/>
      <c r="O2760" s="83"/>
      <c r="P2760" s="83"/>
      <c r="Q2760" s="83"/>
      <c r="R2760" s="83"/>
    </row>
    <row r="2761" spans="1:18" x14ac:dyDescent="0.2">
      <c r="A2761" s="104"/>
      <c r="B2761" s="132">
        <f t="shared" si="58"/>
        <v>12</v>
      </c>
      <c r="C2761" s="106" t="s">
        <v>2764</v>
      </c>
      <c r="D2761" s="107" t="str">
        <f>VLOOKUP(C2761,'[10]Análisis de Costos Cad. Aislad.'!B$1:D$65536,2,0)</f>
        <v>Tipo orientación con 14 aisladores standard, incluye accesorios 138 KV - 120 KN</v>
      </c>
      <c r="E2761" s="105" t="s">
        <v>2751</v>
      </c>
      <c r="F2761" s="105">
        <v>0</v>
      </c>
      <c r="G2761" s="138">
        <f>VLOOKUP(C2761,'[10]Análisis de Costos Cad. Aislad.'!B$1:D$65536,3,0)</f>
        <v>190.22328020252715</v>
      </c>
      <c r="H2761" s="139"/>
      <c r="I2761" s="112"/>
      <c r="J2761" s="113">
        <f>VLOOKUP(C2761,'[10]Análisis de Costos Cad. Aislad.'!B$1:F$65536,4,0)</f>
        <v>151.20000000000002</v>
      </c>
      <c r="M2761" s="83"/>
      <c r="N2761" s="83"/>
      <c r="O2761" s="83"/>
      <c r="P2761" s="83"/>
      <c r="Q2761" s="83"/>
      <c r="R2761" s="83"/>
    </row>
    <row r="2762" spans="1:18" x14ac:dyDescent="0.2">
      <c r="A2762" s="104"/>
      <c r="B2762" s="132">
        <f t="shared" si="58"/>
        <v>13</v>
      </c>
      <c r="C2762" s="106" t="s">
        <v>2765</v>
      </c>
      <c r="D2762" s="107" t="str">
        <f>VLOOKUP(C2762,'[10]Análisis de Costos Cad. Aislad.'!B$1:D$65536,2,0)</f>
        <v>Tipo anclaje con 14 aisladores standard, incluye accesorios 138 KV - 160 KN</v>
      </c>
      <c r="E2762" s="105" t="s">
        <v>2751</v>
      </c>
      <c r="F2762" s="105">
        <v>0</v>
      </c>
      <c r="G2762" s="138">
        <f>VLOOKUP(C2762,'[10]Análisis de Costos Cad. Aislad.'!B$1:D$65536,3,0)</f>
        <v>245.81325725677567</v>
      </c>
      <c r="H2762" s="139"/>
      <c r="I2762" s="112"/>
      <c r="J2762" s="113">
        <f>VLOOKUP(C2762,'[10]Análisis de Costos Cad. Aislad.'!B$1:F$65536,4,0)</f>
        <v>249.20000000000002</v>
      </c>
      <c r="M2762" s="83"/>
      <c r="N2762" s="83"/>
      <c r="O2762" s="83"/>
      <c r="P2762" s="83"/>
      <c r="Q2762" s="83"/>
      <c r="R2762" s="83"/>
    </row>
    <row r="2763" spans="1:18" x14ac:dyDescent="0.2">
      <c r="A2763" s="104"/>
      <c r="B2763" s="132">
        <f t="shared" si="58"/>
        <v>14</v>
      </c>
      <c r="C2763" s="106" t="s">
        <v>2766</v>
      </c>
      <c r="D2763" s="107" t="str">
        <f>VLOOKUP(C2763,'[10]Análisis de Costos Cad. Aislad.'!B$1:D$65536,2,0)</f>
        <v>Tipo suspensión con 13 aisladores standard, incluye accesorios 138 KV - 120 KN</v>
      </c>
      <c r="E2763" s="105" t="s">
        <v>2751</v>
      </c>
      <c r="F2763" s="105">
        <v>0</v>
      </c>
      <c r="G2763" s="138">
        <f>VLOOKUP(C2763,'[10]Análisis de Costos Cad. Aislad.'!B$1:D$65536,3,0)</f>
        <v>179.49304590234664</v>
      </c>
      <c r="H2763" s="139"/>
      <c r="I2763" s="112"/>
      <c r="J2763" s="113">
        <f>VLOOKUP(C2763,'[10]Análisis de Costos Cad. Aislad.'!B$1:F$65536,4,0)</f>
        <v>140.4</v>
      </c>
      <c r="M2763" s="83"/>
      <c r="N2763" s="83"/>
      <c r="O2763" s="83"/>
      <c r="P2763" s="83"/>
      <c r="Q2763" s="83"/>
      <c r="R2763" s="83"/>
    </row>
    <row r="2764" spans="1:18" x14ac:dyDescent="0.2">
      <c r="A2764" s="104"/>
      <c r="B2764" s="132">
        <f t="shared" si="58"/>
        <v>15</v>
      </c>
      <c r="C2764" s="106" t="s">
        <v>2767</v>
      </c>
      <c r="D2764" s="107" t="str">
        <f>VLOOKUP(C2764,'[10]Análisis de Costos Cad. Aislad.'!B$1:D$65536,2,0)</f>
        <v>Tipo orientación con 13 aisladores standard, incluye accesorios 138 KV - 120 KN</v>
      </c>
      <c r="E2764" s="105" t="s">
        <v>2751</v>
      </c>
      <c r="F2764" s="105">
        <v>0</v>
      </c>
      <c r="G2764" s="138">
        <f>VLOOKUP(C2764,'[10]Análisis de Costos Cad. Aislad.'!B$1:D$65536,3,0)</f>
        <v>179.49304590234664</v>
      </c>
      <c r="H2764" s="139"/>
      <c r="I2764" s="112"/>
      <c r="J2764" s="113">
        <f>VLOOKUP(C2764,'[10]Análisis de Costos Cad. Aislad.'!B$1:F$65536,4,0)</f>
        <v>140.4</v>
      </c>
      <c r="M2764" s="83"/>
      <c r="N2764" s="83"/>
      <c r="O2764" s="83"/>
      <c r="P2764" s="83"/>
      <c r="Q2764" s="83"/>
      <c r="R2764" s="83"/>
    </row>
    <row r="2765" spans="1:18" x14ac:dyDescent="0.2">
      <c r="A2765" s="104"/>
      <c r="B2765" s="132">
        <f t="shared" si="58"/>
        <v>16</v>
      </c>
      <c r="C2765" s="106" t="s">
        <v>2768</v>
      </c>
      <c r="D2765" s="107" t="str">
        <f>VLOOKUP(C2765,'[10]Análisis de Costos Cad. Aislad.'!B$1:D$65536,2,0)</f>
        <v>Tipo anclaje con 12 aisladores standard, incluye accesorios 138 KV - 160 KN</v>
      </c>
      <c r="E2765" s="105" t="s">
        <v>2751</v>
      </c>
      <c r="F2765" s="105">
        <v>0</v>
      </c>
      <c r="G2765" s="138">
        <f>VLOOKUP(C2765,'[10]Análisis de Costos Cad. Aislad.'!B$1:D$65536,3,0)</f>
        <v>217.12564907723629</v>
      </c>
      <c r="H2765" s="139"/>
      <c r="I2765" s="112"/>
      <c r="J2765" s="113">
        <f>VLOOKUP(C2765,'[10]Análisis de Costos Cad. Aislad.'!B$1:F$65536,4,0)</f>
        <v>213.60000000000002</v>
      </c>
      <c r="M2765" s="83"/>
      <c r="N2765" s="83"/>
      <c r="O2765" s="83"/>
      <c r="P2765" s="83"/>
      <c r="Q2765" s="83"/>
      <c r="R2765" s="83"/>
    </row>
    <row r="2766" spans="1:18" x14ac:dyDescent="0.2">
      <c r="A2766" s="104"/>
      <c r="B2766" s="132">
        <f t="shared" si="58"/>
        <v>17</v>
      </c>
      <c r="C2766" s="106" t="s">
        <v>2769</v>
      </c>
      <c r="D2766" s="107" t="str">
        <f>VLOOKUP(C2766,'[10]Análisis de Costos Cad. Aislad.'!B$1:D$65536,2,0)</f>
        <v>Tipo suspensión con 11 aisladores standard, incluye accesorios 138 KV - 120 KN</v>
      </c>
      <c r="E2766" s="105" t="s">
        <v>2751</v>
      </c>
      <c r="F2766" s="105">
        <v>0</v>
      </c>
      <c r="G2766" s="138">
        <f>VLOOKUP(C2766,'[10]Análisis de Costos Cad. Aislad.'!B$1:D$65536,3,0)</f>
        <v>158.03257730198561</v>
      </c>
      <c r="H2766" s="139"/>
      <c r="I2766" s="112"/>
      <c r="J2766" s="113">
        <f>VLOOKUP(C2766,'[10]Análisis de Costos Cad. Aislad.'!B$1:F$65536,4,0)</f>
        <v>118.80000000000001</v>
      </c>
      <c r="M2766" s="83"/>
      <c r="N2766" s="83"/>
      <c r="O2766" s="83"/>
      <c r="P2766" s="83"/>
      <c r="Q2766" s="83"/>
      <c r="R2766" s="83"/>
    </row>
    <row r="2767" spans="1:18" x14ac:dyDescent="0.2">
      <c r="A2767" s="104"/>
      <c r="B2767" s="132">
        <f t="shared" si="58"/>
        <v>18</v>
      </c>
      <c r="C2767" s="106" t="s">
        <v>2770</v>
      </c>
      <c r="D2767" s="107" t="str">
        <f>VLOOKUP(C2767,'[10]Análisis de Costos Cad. Aislad.'!B$1:D$65536,2,0)</f>
        <v>Tipo orientación con 11 aisladores standard, incluye accesorios 138 KV - 120 KN</v>
      </c>
      <c r="E2767" s="105" t="s">
        <v>2751</v>
      </c>
      <c r="F2767" s="105">
        <v>0</v>
      </c>
      <c r="G2767" s="138">
        <f>VLOOKUP(C2767,'[10]Análisis de Costos Cad. Aislad.'!B$1:D$65536,3,0)</f>
        <v>158.03257730198561</v>
      </c>
      <c r="H2767" s="139"/>
      <c r="I2767" s="112"/>
      <c r="J2767" s="113">
        <f>VLOOKUP(C2767,'[10]Análisis de Costos Cad. Aislad.'!B$1:F$65536,4,0)</f>
        <v>118.80000000000001</v>
      </c>
      <c r="M2767" s="83"/>
      <c r="N2767" s="83"/>
      <c r="O2767" s="83"/>
      <c r="P2767" s="83"/>
      <c r="Q2767" s="83"/>
      <c r="R2767" s="83"/>
    </row>
    <row r="2768" spans="1:18" x14ac:dyDescent="0.2">
      <c r="A2768" s="104"/>
      <c r="B2768" s="132">
        <f t="shared" si="58"/>
        <v>19</v>
      </c>
      <c r="C2768" s="106" t="s">
        <v>2771</v>
      </c>
      <c r="D2768" s="107" t="str">
        <f>VLOOKUP(C2768,'[10]Análisis de Costos Cad. Aislad.'!B$1:D$65536,2,0)</f>
        <v>Tipo anclaje con 07 aisladores standard, incluye accesorios 60 KV - 120 KN</v>
      </c>
      <c r="E2768" s="105" t="s">
        <v>2751</v>
      </c>
      <c r="F2768" s="105">
        <v>0</v>
      </c>
      <c r="G2768" s="138">
        <f>VLOOKUP(C2768,'[10]Análisis de Costos Cad. Aislad.'!B$1:D$65536,3,0)</f>
        <v>120.11164010126357</v>
      </c>
      <c r="H2768" s="139"/>
      <c r="I2768" s="112"/>
      <c r="J2768" s="113">
        <f>VLOOKUP(C2768,'[10]Análisis de Costos Cad. Aislad.'!B$1:F$65536,4,0)</f>
        <v>75.600000000000009</v>
      </c>
      <c r="M2768" s="83"/>
      <c r="N2768" s="83"/>
      <c r="O2768" s="83"/>
      <c r="P2768" s="83"/>
      <c r="Q2768" s="83"/>
      <c r="R2768" s="83"/>
    </row>
    <row r="2769" spans="1:18" x14ac:dyDescent="0.2">
      <c r="A2769" s="104"/>
      <c r="B2769" s="132">
        <f t="shared" si="58"/>
        <v>20</v>
      </c>
      <c r="C2769" s="106" t="s">
        <v>2772</v>
      </c>
      <c r="D2769" s="107" t="str">
        <f>VLOOKUP(C2769,'[10]Análisis de Costos Cad. Aislad.'!B$1:D$65536,2,0)</f>
        <v>Tipo suspensión con 06 aisladores standard, incluye accesorios 60 KV - 70 KN</v>
      </c>
      <c r="E2769" s="105" t="s">
        <v>2751</v>
      </c>
      <c r="F2769" s="105">
        <v>0</v>
      </c>
      <c r="G2769" s="138">
        <f>VLOOKUP(C2769,'[10]Análisis de Costos Cad. Aislad.'!B$1:D$65536,3,0)</f>
        <v>81.482141673716868</v>
      </c>
      <c r="H2769" s="139"/>
      <c r="I2769" s="112"/>
      <c r="J2769" s="113">
        <f>VLOOKUP(C2769,'[10]Análisis de Costos Cad. Aislad.'!B$1:F$65536,4,0)</f>
        <v>42</v>
      </c>
      <c r="M2769" s="83"/>
      <c r="N2769" s="83"/>
      <c r="O2769" s="83"/>
      <c r="P2769" s="83"/>
      <c r="Q2769" s="83"/>
      <c r="R2769" s="83"/>
    </row>
    <row r="2770" spans="1:18" x14ac:dyDescent="0.2">
      <c r="A2770" s="104"/>
      <c r="B2770" s="132">
        <f t="shared" si="58"/>
        <v>21</v>
      </c>
      <c r="C2770" s="106" t="s">
        <v>2773</v>
      </c>
      <c r="D2770" s="107" t="str">
        <f>VLOOKUP(C2770,'[10]Análisis de Costos Cad. Aislad.'!B$1:D$65536,2,0)</f>
        <v>Tipo orientación con 06 aisladores standard, incluye accesorios 60 KV - 70 KN</v>
      </c>
      <c r="E2770" s="105" t="s">
        <v>2751</v>
      </c>
      <c r="F2770" s="105">
        <v>0</v>
      </c>
      <c r="G2770" s="138">
        <f>VLOOKUP(C2770,'[10]Análisis de Costos Cad. Aislad.'!B$1:D$65536,3,0)</f>
        <v>81.482141673716868</v>
      </c>
      <c r="H2770" s="139"/>
      <c r="I2770" s="112"/>
      <c r="J2770" s="113">
        <f>VLOOKUP(C2770,'[10]Análisis de Costos Cad. Aislad.'!B$1:F$65536,4,0)</f>
        <v>42</v>
      </c>
      <c r="M2770" s="83"/>
      <c r="N2770" s="83"/>
      <c r="O2770" s="83"/>
      <c r="P2770" s="83"/>
      <c r="Q2770" s="83"/>
      <c r="R2770" s="83"/>
    </row>
    <row r="2771" spans="1:18" x14ac:dyDescent="0.2">
      <c r="A2771" s="104"/>
      <c r="B2771" s="132">
        <f t="shared" si="58"/>
        <v>22</v>
      </c>
      <c r="C2771" s="106" t="s">
        <v>2774</v>
      </c>
      <c r="D2771" s="107" t="str">
        <f>VLOOKUP(C2771,'[10]Análisis de Costos Cad. Aislad.'!B$1:D$65536,2,0)</f>
        <v>Tipo anclaje con 06 aisladores standard, incluye accesorios 60 KV - 120 KN</v>
      </c>
      <c r="E2771" s="105" t="s">
        <v>2751</v>
      </c>
      <c r="F2771" s="105">
        <v>0</v>
      </c>
      <c r="G2771" s="138">
        <f>VLOOKUP(C2771,'[10]Análisis de Costos Cad. Aislad.'!B$1:D$65536,3,0)</f>
        <v>109.38140580108306</v>
      </c>
      <c r="H2771" s="139"/>
      <c r="I2771" s="112"/>
      <c r="J2771" s="113">
        <f>VLOOKUP(C2771,'[10]Análisis de Costos Cad. Aislad.'!B$1:F$65536,4,0)</f>
        <v>64.800000000000011</v>
      </c>
      <c r="M2771" s="83"/>
      <c r="N2771" s="83"/>
      <c r="O2771" s="83"/>
      <c r="P2771" s="83"/>
      <c r="Q2771" s="83"/>
      <c r="R2771" s="83"/>
    </row>
    <row r="2772" spans="1:18" x14ac:dyDescent="0.2">
      <c r="A2772" s="104"/>
      <c r="B2772" s="132">
        <f t="shared" si="58"/>
        <v>23</v>
      </c>
      <c r="C2772" s="106" t="s">
        <v>2775</v>
      </c>
      <c r="D2772" s="107" t="str">
        <f>VLOOKUP(C2772,'[10]Análisis de Costos Cad. Aislad.'!B$1:D$65536,2,0)</f>
        <v>Tipo suspensión con 05 aisladores standard, incluye accesorios 60 KV - 70 KN</v>
      </c>
      <c r="E2772" s="105" t="s">
        <v>2751</v>
      </c>
      <c r="F2772" s="105">
        <v>0</v>
      </c>
      <c r="G2772" s="138">
        <f>VLOOKUP(C2772,'[10]Análisis de Costos Cad. Aislad.'!B$1:D$65536,3,0)</f>
        <v>74.568451394764054</v>
      </c>
      <c r="H2772" s="139"/>
      <c r="I2772" s="112"/>
      <c r="J2772" s="113">
        <f>VLOOKUP(C2772,'[10]Análisis de Costos Cad. Aislad.'!B$1:F$65536,4,0)</f>
        <v>35</v>
      </c>
      <c r="M2772" s="83"/>
      <c r="N2772" s="83"/>
      <c r="O2772" s="83"/>
      <c r="P2772" s="83"/>
      <c r="Q2772" s="83"/>
      <c r="R2772" s="83"/>
    </row>
    <row r="2773" spans="1:18" x14ac:dyDescent="0.2">
      <c r="A2773" s="104"/>
      <c r="B2773" s="132">
        <f t="shared" si="58"/>
        <v>24</v>
      </c>
      <c r="C2773" s="106" t="s">
        <v>2776</v>
      </c>
      <c r="D2773" s="107" t="str">
        <f>VLOOKUP(C2773,'[10]Análisis de Costos Cad. Aislad.'!B$1:D$65536,2,0)</f>
        <v>Tipo orientación con 05 aisladores standard, incluye accesorios 60 KV - 70 KN</v>
      </c>
      <c r="E2773" s="105" t="s">
        <v>2751</v>
      </c>
      <c r="F2773" s="105">
        <v>0</v>
      </c>
      <c r="G2773" s="138">
        <f>VLOOKUP(C2773,'[10]Análisis de Costos Cad. Aislad.'!B$1:D$65536,3,0)</f>
        <v>74.568451394764054</v>
      </c>
      <c r="H2773" s="139"/>
      <c r="I2773" s="112"/>
      <c r="J2773" s="113">
        <f>VLOOKUP(C2773,'[10]Análisis de Costos Cad. Aislad.'!B$1:F$65536,4,0)</f>
        <v>35</v>
      </c>
      <c r="M2773" s="83"/>
      <c r="N2773" s="83"/>
      <c r="O2773" s="83"/>
      <c r="P2773" s="83"/>
      <c r="Q2773" s="83"/>
      <c r="R2773" s="83"/>
    </row>
    <row r="2774" spans="1:18" x14ac:dyDescent="0.2">
      <c r="A2774" s="104"/>
      <c r="B2774" s="132">
        <f t="shared" si="58"/>
        <v>25</v>
      </c>
      <c r="C2774" s="106" t="s">
        <v>2777</v>
      </c>
      <c r="D2774" s="107" t="str">
        <f>VLOOKUP(C2774,'[10]Análisis de Costos Cad. Aislad.'!B$1:D$65536,2,0)</f>
        <v>Tipo anclaje con 04 aisladores standard, incluye accesorios 33 KV - 120 KN</v>
      </c>
      <c r="E2774" s="105" t="s">
        <v>2751</v>
      </c>
      <c r="F2774" s="105">
        <v>0</v>
      </c>
      <c r="G2774" s="138">
        <f>VLOOKUP(C2774,'[10]Análisis de Costos Cad. Aislad.'!B$1:D$65536,3,0)</f>
        <v>77.920937200722051</v>
      </c>
      <c r="H2774" s="139"/>
      <c r="I2774" s="112"/>
      <c r="J2774" s="113">
        <f>VLOOKUP(C2774,'[10]Análisis de Costos Cad. Aislad.'!B$1:F$65536,4,0)</f>
        <v>43.2</v>
      </c>
      <c r="M2774" s="83"/>
      <c r="N2774" s="83"/>
      <c r="O2774" s="83"/>
      <c r="P2774" s="83"/>
      <c r="Q2774" s="83"/>
      <c r="R2774" s="83"/>
    </row>
    <row r="2775" spans="1:18" x14ac:dyDescent="0.2">
      <c r="A2775" s="104"/>
      <c r="B2775" s="132">
        <f t="shared" si="58"/>
        <v>26</v>
      </c>
      <c r="C2775" s="106" t="s">
        <v>2778</v>
      </c>
      <c r="D2775" s="107" t="str">
        <f>VLOOKUP(C2775,'[10]Análisis de Costos Cad. Aislad.'!B$1:D$65536,2,0)</f>
        <v>Tipo suspensión con 03 aisladores standard, incluye accesorios 33 KV - 70 KN</v>
      </c>
      <c r="E2775" s="105" t="s">
        <v>2751</v>
      </c>
      <c r="F2775" s="105">
        <v>0</v>
      </c>
      <c r="G2775" s="138">
        <f>VLOOKUP(C2775,'[10]Análisis de Costos Cad. Aislad.'!B$1:D$65536,3,0)</f>
        <v>50.741070836858434</v>
      </c>
      <c r="H2775" s="139"/>
      <c r="I2775" s="112"/>
      <c r="J2775" s="113">
        <f>VLOOKUP(C2775,'[10]Análisis de Costos Cad. Aislad.'!B$1:F$65536,4,0)</f>
        <v>21</v>
      </c>
      <c r="M2775" s="83"/>
      <c r="N2775" s="83"/>
      <c r="O2775" s="83"/>
      <c r="P2775" s="83"/>
      <c r="Q2775" s="83"/>
      <c r="R2775" s="83"/>
    </row>
    <row r="2776" spans="1:18" x14ac:dyDescent="0.2">
      <c r="A2776" s="104"/>
      <c r="B2776" s="132">
        <f t="shared" si="58"/>
        <v>27</v>
      </c>
      <c r="C2776" s="106" t="s">
        <v>2779</v>
      </c>
      <c r="D2776" s="107" t="str">
        <f>VLOOKUP(C2776,'[10]Análisis de Costos Cad. Aislad.'!B$1:D$65536,2,0)</f>
        <v>Tipo rígido con 03 aisladores standard, incluye accesorios 33 KV - 70 KN</v>
      </c>
      <c r="E2776" s="105" t="s">
        <v>2751</v>
      </c>
      <c r="F2776" s="105">
        <v>0</v>
      </c>
      <c r="G2776" s="138">
        <f>VLOOKUP(C2776,'[10]Análisis de Costos Cad. Aislad.'!B$1:D$65536,3,0)</f>
        <v>41</v>
      </c>
      <c r="H2776" s="139"/>
      <c r="I2776" s="112"/>
      <c r="J2776" s="113">
        <f>VLOOKUP(C2776,'[10]Análisis de Costos Cad. Aislad.'!B$1:F$65536,4,0)</f>
        <v>7</v>
      </c>
      <c r="M2776" s="83"/>
      <c r="N2776" s="83"/>
      <c r="O2776" s="83"/>
      <c r="P2776" s="83"/>
      <c r="Q2776" s="83"/>
      <c r="R2776" s="83"/>
    </row>
    <row r="2777" spans="1:18" x14ac:dyDescent="0.2">
      <c r="A2777" s="104"/>
      <c r="B2777" s="132">
        <f t="shared" si="58"/>
        <v>28</v>
      </c>
      <c r="C2777" s="106" t="s">
        <v>2780</v>
      </c>
      <c r="D2777" s="107" t="str">
        <f>VLOOKUP(C2777,'[10]Análisis de Costos Cad. Aislad.'!B$1:D$65536,2,0)</f>
        <v>Tipo orientación con 03 aisladores standard, incluye accesorios 33 KV - 70 KN</v>
      </c>
      <c r="E2777" s="105" t="s">
        <v>2751</v>
      </c>
      <c r="F2777" s="105">
        <v>0</v>
      </c>
      <c r="G2777" s="138">
        <f>VLOOKUP(C2777,'[10]Análisis de Costos Cad. Aislad.'!B$1:D$65536,3,0)</f>
        <v>50.741070836858434</v>
      </c>
      <c r="H2777" s="139"/>
      <c r="I2777" s="112"/>
      <c r="J2777" s="113">
        <f>VLOOKUP(C2777,'[10]Análisis de Costos Cad. Aislad.'!B$1:F$65536,4,0)</f>
        <v>21</v>
      </c>
      <c r="M2777" s="83"/>
      <c r="N2777" s="83"/>
      <c r="O2777" s="83"/>
      <c r="P2777" s="83"/>
      <c r="Q2777" s="83"/>
      <c r="R2777" s="83"/>
    </row>
    <row r="2778" spans="1:18" x14ac:dyDescent="0.2">
      <c r="A2778" s="104"/>
      <c r="B2778" s="132">
        <f t="shared" si="58"/>
        <v>29</v>
      </c>
      <c r="C2778" s="106" t="s">
        <v>2781</v>
      </c>
      <c r="D2778" s="107" t="str">
        <f>VLOOKUP(C2778,'[10]Análisis de Costos Cad. Aislad.'!B$1:D$65536,2,0)</f>
        <v>Aisladores poliméricos de silicona en suspensión más accesorios  220 kV, 120 kN, más accesorios ACCR</v>
      </c>
      <c r="E2778" s="105" t="s">
        <v>2751</v>
      </c>
      <c r="F2778" s="105">
        <v>0</v>
      </c>
      <c r="G2778" s="138">
        <f>VLOOKUP(C2778,'[10]Análisis de Costos Cad. Aislad.'!B$1:D$65536,3,0)</f>
        <v>489.50853174603174</v>
      </c>
      <c r="H2778" s="139"/>
      <c r="I2778" s="112"/>
      <c r="J2778" s="113">
        <f>VLOOKUP(C2778,'[10]Análisis de Costos Cad. Aislad.'!B$1:F$65536,4,0)</f>
        <v>25</v>
      </c>
      <c r="M2778" s="83"/>
      <c r="N2778" s="83"/>
      <c r="O2778" s="83"/>
      <c r="P2778" s="83"/>
      <c r="Q2778" s="83"/>
      <c r="R2778" s="83"/>
    </row>
    <row r="2779" spans="1:18" x14ac:dyDescent="0.2">
      <c r="A2779" s="104"/>
      <c r="B2779" s="132">
        <f t="shared" si="58"/>
        <v>30</v>
      </c>
      <c r="C2779" s="106" t="s">
        <v>2782</v>
      </c>
      <c r="D2779" s="107" t="str">
        <f>VLOOKUP(C2779,'[10]Análisis de Costos Cad. Aislad.'!B$1:D$65536,2,0)</f>
        <v>Aislador rígido horizontal polimérico para suspensión más accesorios  220 kV, 120 kN, más accesorios  ACCR</v>
      </c>
      <c r="E2779" s="105" t="s">
        <v>2751</v>
      </c>
      <c r="F2779" s="105">
        <v>0</v>
      </c>
      <c r="G2779" s="138">
        <f>VLOOKUP(C2779,'[10]Análisis de Costos Cad. Aislad.'!B$1:D$65536,3,0)</f>
        <v>717.94</v>
      </c>
      <c r="H2779" s="139"/>
      <c r="I2779" s="112"/>
      <c r="J2779" s="113">
        <f>VLOOKUP(C2779,'[10]Análisis de Costos Cad. Aislad.'!B$1:F$65536,4,0)</f>
        <v>25</v>
      </c>
      <c r="M2779" s="83"/>
      <c r="N2779" s="83"/>
      <c r="O2779" s="83"/>
      <c r="P2779" s="83"/>
      <c r="Q2779" s="83"/>
      <c r="R2779" s="83"/>
    </row>
    <row r="2780" spans="1:18" x14ac:dyDescent="0.2">
      <c r="A2780" s="104"/>
      <c r="B2780" s="132">
        <f t="shared" si="58"/>
        <v>31</v>
      </c>
      <c r="C2780" s="106" t="s">
        <v>2783</v>
      </c>
      <c r="D2780" s="107" t="str">
        <f>VLOOKUP(C2780,'[10]Análisis de Costos Cad. Aislad.'!B$1:D$65536,2,0)</f>
        <v>Aisladores poliméricos de silicona en anclaje más accesorios  220 kV, 160 kN, más accesorios  ACCR</v>
      </c>
      <c r="E2780" s="105" t="s">
        <v>2751</v>
      </c>
      <c r="F2780" s="105">
        <v>0</v>
      </c>
      <c r="G2780" s="138">
        <f>VLOOKUP(C2780,'[10]Análisis de Costos Cad. Aislad.'!B$1:D$65536,3,0)</f>
        <v>352.4290972222222</v>
      </c>
      <c r="H2780" s="139"/>
      <c r="I2780" s="112"/>
      <c r="J2780" s="113">
        <f>VLOOKUP(C2780,'[10]Análisis de Costos Cad. Aislad.'!B$1:F$65536,4,0)</f>
        <v>25</v>
      </c>
      <c r="M2780" s="83"/>
      <c r="N2780" s="83"/>
      <c r="O2780" s="83"/>
      <c r="P2780" s="83"/>
      <c r="Q2780" s="83"/>
      <c r="R2780" s="83"/>
    </row>
    <row r="2781" spans="1:18" x14ac:dyDescent="0.2">
      <c r="A2781" s="104"/>
      <c r="B2781" s="132">
        <f t="shared" si="58"/>
        <v>32</v>
      </c>
      <c r="C2781" s="106" t="s">
        <v>2784</v>
      </c>
      <c r="D2781" s="107" t="str">
        <f>VLOOKUP(C2781,'[10]Análisis de Costos Cad. Aislad.'!B$1:D$65536,2,0)</f>
        <v>Aislador rígido horizontal polimérico para suspensión  60 Kv, 70 kN, más accesorios ACCR</v>
      </c>
      <c r="E2781" s="105" t="s">
        <v>2751</v>
      </c>
      <c r="F2781" s="105">
        <v>0</v>
      </c>
      <c r="G2781" s="138">
        <f>VLOOKUP(C2781,'[10]Análisis de Costos Cad. Aislad.'!B$1:D$65536,3,0)</f>
        <v>463.89292982392317</v>
      </c>
      <c r="H2781" s="139"/>
      <c r="I2781" s="112"/>
      <c r="J2781" s="113">
        <f>VLOOKUP(C2781,'[10]Análisis de Costos Cad. Aislad.'!B$1:F$65536,4,0)</f>
        <v>10</v>
      </c>
      <c r="M2781" s="83"/>
      <c r="N2781" s="83"/>
      <c r="O2781" s="83"/>
      <c r="P2781" s="83"/>
      <c r="Q2781" s="83"/>
      <c r="R2781" s="83"/>
    </row>
    <row r="2782" spans="1:18" x14ac:dyDescent="0.2">
      <c r="A2782" s="104"/>
      <c r="B2782" s="132">
        <f t="shared" si="58"/>
        <v>33</v>
      </c>
      <c r="C2782" s="106" t="s">
        <v>2785</v>
      </c>
      <c r="D2782" s="107" t="str">
        <f>VLOOKUP(C2782,'[10]Análisis de Costos Cad. Aislad.'!B$1:D$65536,2,0)</f>
        <v>Aisladores poliméricos de silicona en anclaje 60 kV, 70 kN, más accesorios  ACCR</v>
      </c>
      <c r="E2782" s="105" t="s">
        <v>2751</v>
      </c>
      <c r="F2782" s="105">
        <v>0</v>
      </c>
      <c r="G2782" s="138">
        <f>VLOOKUP(C2782,'[10]Análisis de Costos Cad. Aislad.'!B$1:D$65536,3,0)</f>
        <v>462.54277777777776</v>
      </c>
      <c r="H2782" s="139"/>
      <c r="I2782" s="112"/>
      <c r="J2782" s="113">
        <f>VLOOKUP(C2782,'[10]Análisis de Costos Cad. Aislad.'!B$1:F$65536,4,0)</f>
        <v>10</v>
      </c>
      <c r="M2782" s="83"/>
      <c r="N2782" s="83"/>
      <c r="O2782" s="83"/>
      <c r="P2782" s="83"/>
      <c r="Q2782" s="83"/>
      <c r="R2782" s="83"/>
    </row>
    <row r="2783" spans="1:18" x14ac:dyDescent="0.2">
      <c r="A2783" s="104"/>
      <c r="B2783" s="132">
        <f t="shared" si="58"/>
        <v>34</v>
      </c>
      <c r="C2783" s="106" t="s">
        <v>2786</v>
      </c>
      <c r="D2783" s="107" t="str">
        <f>VLOOKUP(C2783,'[10]Análisis de Costos Cad. Aislad.'!B$1:D$65536,2,0)</f>
        <v>Aislador rígido horizontal polimérico para suspensión  60 kV, 120 kN, más accesorios  ACCR</v>
      </c>
      <c r="E2783" s="105" t="s">
        <v>2751</v>
      </c>
      <c r="F2783" s="105">
        <v>0</v>
      </c>
      <c r="G2783" s="138">
        <f>VLOOKUP(C2783,'[10]Análisis de Costos Cad. Aislad.'!B$1:D$65536,3,0)</f>
        <v>523.73</v>
      </c>
      <c r="H2783" s="139"/>
      <c r="I2783" s="112"/>
      <c r="J2783" s="113">
        <f>VLOOKUP(C2783,'[10]Análisis de Costos Cad. Aislad.'!B$1:F$65536,4,0)</f>
        <v>10</v>
      </c>
      <c r="M2783" s="83"/>
      <c r="N2783" s="83"/>
      <c r="O2783" s="83"/>
      <c r="P2783" s="83"/>
      <c r="Q2783" s="83"/>
      <c r="R2783" s="83"/>
    </row>
    <row r="2784" spans="1:18" x14ac:dyDescent="0.2">
      <c r="A2784" s="104"/>
      <c r="B2784" s="132">
        <f t="shared" si="58"/>
        <v>35</v>
      </c>
      <c r="C2784" s="106" t="s">
        <v>2787</v>
      </c>
      <c r="D2784" s="107" t="str">
        <f>VLOOKUP(C2784,'[10]Análisis de Costos Cad. Aislad.'!B$1:D$65536,2,0)</f>
        <v>Aislador rígido horizontal polimérico para suspensión  60 kV, 70 kN, más accesorios  ACCR</v>
      </c>
      <c r="E2784" s="105" t="s">
        <v>2751</v>
      </c>
      <c r="F2784" s="105">
        <v>0</v>
      </c>
      <c r="G2784" s="138">
        <f>VLOOKUP(C2784,'[10]Análisis de Costos Cad. Aislad.'!B$1:D$65536,3,0)</f>
        <v>463.89292982392317</v>
      </c>
      <c r="H2784" s="139"/>
      <c r="I2784" s="112"/>
      <c r="J2784" s="113">
        <f>VLOOKUP(C2784,'[10]Análisis de Costos Cad. Aislad.'!B$1:F$65536,4,0)</f>
        <v>10</v>
      </c>
      <c r="M2784" s="83"/>
      <c r="N2784" s="83"/>
      <c r="O2784" s="83"/>
      <c r="P2784" s="83"/>
      <c r="Q2784" s="83"/>
      <c r="R2784" s="83"/>
    </row>
    <row r="2785" spans="1:18" x14ac:dyDescent="0.2">
      <c r="A2785" s="104"/>
      <c r="B2785" s="132">
        <f t="shared" si="58"/>
        <v>36</v>
      </c>
      <c r="C2785" s="106" t="s">
        <v>2788</v>
      </c>
      <c r="D2785" s="107" t="str">
        <f>+VLOOKUP(C2785,'[7]I-404 (Aisladores)'!$E$1:$H$65534,2,0)</f>
        <v>Aisladores poliméricos de silicona en suspensión más accesorios  220 kV, 120 kN</v>
      </c>
      <c r="E2785" s="105" t="s">
        <v>2751</v>
      </c>
      <c r="F2785" s="105">
        <v>0</v>
      </c>
      <c r="G2785" s="138">
        <f>VLOOKUP(C2785,'[10]Análisis de Costos Cad. Aislad.'!B$1:D$65536,3,0)</f>
        <v>86.770546320768574</v>
      </c>
      <c r="H2785" s="139"/>
      <c r="I2785" s="112"/>
      <c r="J2785" s="113">
        <v>7.8</v>
      </c>
      <c r="M2785" s="83"/>
      <c r="N2785" s="83"/>
      <c r="O2785" s="83"/>
      <c r="P2785" s="83"/>
      <c r="Q2785" s="83"/>
      <c r="R2785" s="83"/>
    </row>
    <row r="2786" spans="1:18" x14ac:dyDescent="0.2">
      <c r="A2786" s="104"/>
      <c r="B2786" s="132">
        <f t="shared" si="58"/>
        <v>37</v>
      </c>
      <c r="C2786" s="106" t="s">
        <v>2789</v>
      </c>
      <c r="D2786" s="107" t="str">
        <f>+VLOOKUP(C2786,'[7]I-404 (Aisladores)'!$E$1:$H$65534,2,0)</f>
        <v>Aislador rígido horizontal polimérico para suspensión más accesorios  220 kV, 120 kN</v>
      </c>
      <c r="E2786" s="105" t="s">
        <v>2751</v>
      </c>
      <c r="F2786" s="105">
        <v>0</v>
      </c>
      <c r="G2786" s="138">
        <f>VLOOKUP(C2786,'[10]Análisis de Costos Cad. Aislad.'!B$1:D$65536,3,0)</f>
        <v>315.20201457473684</v>
      </c>
      <c r="H2786" s="139"/>
      <c r="I2786" s="112"/>
      <c r="J2786" s="113">
        <v>25</v>
      </c>
      <c r="M2786" s="83"/>
      <c r="N2786" s="83"/>
      <c r="O2786" s="83"/>
      <c r="P2786" s="83"/>
      <c r="Q2786" s="83"/>
      <c r="R2786" s="83"/>
    </row>
    <row r="2787" spans="1:18" x14ac:dyDescent="0.2">
      <c r="A2787" s="104"/>
      <c r="B2787" s="132">
        <f t="shared" si="58"/>
        <v>38</v>
      </c>
      <c r="C2787" s="106" t="s">
        <v>2790</v>
      </c>
      <c r="D2787" s="107" t="str">
        <f>+VLOOKUP(C2787,'[7]I-404 (Aisladores)'!$E$1:$H$65534,2,0)</f>
        <v>Aisladores poliméricos de silicona en anclaje más accesorios  220 kV, 160 kN</v>
      </c>
      <c r="E2787" s="105" t="s">
        <v>2751</v>
      </c>
      <c r="F2787" s="105">
        <v>0</v>
      </c>
      <c r="G2787" s="138">
        <f>VLOOKUP(C2787,'[10]Análisis de Costos Cad. Aislad.'!B$1:D$65536,3,0)</f>
        <v>341.73462289459383</v>
      </c>
      <c r="H2787" s="139"/>
      <c r="I2787" s="112"/>
      <c r="J2787" s="113">
        <v>7.8</v>
      </c>
      <c r="M2787" s="83"/>
      <c r="N2787" s="83"/>
      <c r="O2787" s="83"/>
      <c r="P2787" s="83"/>
      <c r="Q2787" s="83"/>
      <c r="R2787" s="83"/>
    </row>
    <row r="2788" spans="1:18" x14ac:dyDescent="0.2">
      <c r="A2788" s="104"/>
      <c r="B2788" s="132">
        <f t="shared" si="58"/>
        <v>39</v>
      </c>
      <c r="C2788" s="106" t="s">
        <v>2791</v>
      </c>
      <c r="D2788" s="107" t="str">
        <f>+VLOOKUP(C2788,'[7]I-404 (Aisladores)'!$E$1:$H$65534,2,0)</f>
        <v>Aisladores poliméricos de silicona en suspensión más accesorios  138 kV, 120 kN</v>
      </c>
      <c r="E2788" s="105" t="s">
        <v>2751</v>
      </c>
      <c r="F2788" s="105">
        <v>0</v>
      </c>
      <c r="G2788" s="138">
        <f>VLOOKUP(C2788,'[10]Análisis de Costos Cad. Aislad.'!B$1:D$65536,3,0)</f>
        <v>174.29901660546349</v>
      </c>
      <c r="H2788" s="139"/>
      <c r="I2788" s="112"/>
      <c r="J2788" s="113">
        <v>7.8</v>
      </c>
      <c r="K2788" s="140"/>
      <c r="M2788" s="83"/>
      <c r="N2788" s="83"/>
      <c r="O2788" s="83"/>
      <c r="P2788" s="83"/>
      <c r="Q2788" s="83"/>
      <c r="R2788" s="83"/>
    </row>
    <row r="2789" spans="1:18" x14ac:dyDescent="0.2">
      <c r="A2789" s="104"/>
      <c r="B2789" s="132">
        <f t="shared" si="58"/>
        <v>40</v>
      </c>
      <c r="C2789" s="106" t="s">
        <v>2792</v>
      </c>
      <c r="D2789" s="107" t="str">
        <f>+VLOOKUP(C2789,'[7]I-404 (Aisladores)'!$E$1:$H$65534,2,0)</f>
        <v>Aislador rígido horizontal polimérico para suspensión, más acesorios 138 kV, 120 kN</v>
      </c>
      <c r="E2789" s="105" t="s">
        <v>2751</v>
      </c>
      <c r="F2789" s="105">
        <v>0</v>
      </c>
      <c r="G2789" s="138">
        <f>VLOOKUP(C2789,'[10]Análisis de Costos Cad. Aislad.'!B$1:D$65536,3,0)</f>
        <v>447.23676891228837</v>
      </c>
      <c r="H2789" s="139"/>
      <c r="I2789" s="112"/>
      <c r="J2789" s="113">
        <v>25</v>
      </c>
      <c r="K2789" s="140"/>
      <c r="M2789" s="83"/>
      <c r="N2789" s="83"/>
      <c r="O2789" s="83"/>
      <c r="P2789" s="83"/>
      <c r="Q2789" s="83"/>
      <c r="R2789" s="83"/>
    </row>
    <row r="2790" spans="1:18" x14ac:dyDescent="0.2">
      <c r="A2790" s="104"/>
      <c r="B2790" s="132">
        <f t="shared" si="58"/>
        <v>41</v>
      </c>
      <c r="C2790" s="106" t="s">
        <v>2793</v>
      </c>
      <c r="D2790" s="107" t="str">
        <f>+VLOOKUP(C2790,'[7]I-404 (Aisladores)'!$E$1:$H$65534,2,0)</f>
        <v>Aisladores poliméricos de silicona en anclaje más accesorios 138 kV, 120 kN</v>
      </c>
      <c r="E2790" s="105" t="s">
        <v>2751</v>
      </c>
      <c r="F2790" s="105">
        <v>0</v>
      </c>
      <c r="G2790" s="138">
        <f>VLOOKUP(C2790,'[10]Análisis de Costos Cad. Aislad.'!B$1:D$65536,3,0)</f>
        <v>160.2718542345176</v>
      </c>
      <c r="H2790" s="139"/>
      <c r="I2790" s="112"/>
      <c r="J2790" s="113">
        <v>7.8</v>
      </c>
      <c r="K2790" s="140"/>
      <c r="M2790" s="83"/>
      <c r="N2790" s="83"/>
      <c r="O2790" s="83"/>
      <c r="P2790" s="83"/>
      <c r="Q2790" s="83"/>
      <c r="R2790" s="83"/>
    </row>
    <row r="2791" spans="1:18" x14ac:dyDescent="0.2">
      <c r="A2791" s="104"/>
      <c r="B2791" s="132">
        <f t="shared" si="58"/>
        <v>42</v>
      </c>
      <c r="C2791" s="106" t="s">
        <v>2794</v>
      </c>
      <c r="D2791" s="107" t="str">
        <f>+VLOOKUP(C2791,'[7]I-404 (Aisladores)'!$E$1:$H$65534,2,0)</f>
        <v>Aisladores poliméricos de silicona en suspensión más accesorios  60 kV, 120 kN</v>
      </c>
      <c r="E2791" s="105" t="s">
        <v>2751</v>
      </c>
      <c r="F2791" s="105">
        <v>0</v>
      </c>
      <c r="G2791" s="138">
        <f>VLOOKUP(C2791,'[10]Análisis de Costos Cad. Aislad.'!B$1:D$65536,3,0)</f>
        <v>46.810651008937697</v>
      </c>
      <c r="H2791" s="139"/>
      <c r="I2791" s="112"/>
      <c r="J2791" s="113">
        <v>3.5</v>
      </c>
      <c r="K2791" s="140"/>
      <c r="M2791" s="83"/>
      <c r="N2791" s="83"/>
      <c r="O2791" s="83"/>
      <c r="P2791" s="83"/>
      <c r="Q2791" s="83"/>
      <c r="R2791" s="83"/>
    </row>
    <row r="2792" spans="1:18" x14ac:dyDescent="0.2">
      <c r="A2792" s="104"/>
      <c r="B2792" s="132">
        <f t="shared" si="58"/>
        <v>43</v>
      </c>
      <c r="C2792" s="106" t="s">
        <v>2795</v>
      </c>
      <c r="D2792" s="107" t="str">
        <f>+VLOOKUP(C2792,'[7]I-404 (Aisladores)'!$E$1:$H$65534,2,0)</f>
        <v>Aislador rígido horizontal polimérico para suspensión  más accesorios  60 kV, 120 kN</v>
      </c>
      <c r="E2792" s="105" t="s">
        <v>2751</v>
      </c>
      <c r="F2792" s="105">
        <v>0</v>
      </c>
      <c r="G2792" s="138">
        <f>VLOOKUP(C2792,'[10]Análisis de Costos Cad. Aislad.'!B$1:D$65536,3,0)</f>
        <v>307.54558305687931</v>
      </c>
      <c r="H2792" s="139"/>
      <c r="I2792" s="112"/>
      <c r="J2792" s="113">
        <v>10</v>
      </c>
      <c r="M2792" s="83"/>
      <c r="N2792" s="83"/>
      <c r="O2792" s="83"/>
      <c r="P2792" s="83"/>
      <c r="Q2792" s="83"/>
      <c r="R2792" s="83"/>
    </row>
    <row r="2793" spans="1:18" x14ac:dyDescent="0.2">
      <c r="A2793" s="104"/>
      <c r="B2793" s="132">
        <f t="shared" si="58"/>
        <v>44</v>
      </c>
      <c r="C2793" s="106" t="s">
        <v>2796</v>
      </c>
      <c r="D2793" s="107" t="str">
        <f>+VLOOKUP(C2793,'[7]I-404 (Aisladores)'!$E$1:$H$65534,2,0)</f>
        <v>Aislador rígido horizontal polimérico para suspensión  más accesorios  60 kV, 70 kN</v>
      </c>
      <c r="E2793" s="105" t="s">
        <v>2751</v>
      </c>
      <c r="F2793" s="105">
        <v>0</v>
      </c>
      <c r="G2793" s="138">
        <f>VLOOKUP(C2793,'[10]Análisis de Costos Cad. Aislad.'!B$1:D$65536,3,0)</f>
        <v>247.70851288080246</v>
      </c>
      <c r="H2793" s="139"/>
      <c r="I2793" s="112"/>
      <c r="J2793" s="113">
        <v>10</v>
      </c>
      <c r="M2793" s="83"/>
      <c r="N2793" s="83"/>
      <c r="O2793" s="83"/>
      <c r="P2793" s="83"/>
      <c r="Q2793" s="83"/>
      <c r="R2793" s="83"/>
    </row>
    <row r="2794" spans="1:18" x14ac:dyDescent="0.2">
      <c r="A2794" s="104"/>
      <c r="B2794" s="132">
        <f t="shared" si="58"/>
        <v>45</v>
      </c>
      <c r="C2794" s="106" t="s">
        <v>2797</v>
      </c>
      <c r="D2794" s="107" t="str">
        <f>+VLOOKUP(C2794,'[7]I-404 (Aisladores)'!$E$1:$H$65534,2,0)</f>
        <v>Aisladores poliméricos de silicona en anclaje más accesorios  60 kV, 120 kN</v>
      </c>
      <c r="E2794" s="105" t="s">
        <v>2751</v>
      </c>
      <c r="F2794" s="105">
        <v>0</v>
      </c>
      <c r="G2794" s="138">
        <f>VLOOKUP(C2794,'[10]Análisis de Costos Cad. Aislad.'!B$1:D$65536,3,0)</f>
        <v>134.40915359420885</v>
      </c>
      <c r="H2794" s="139"/>
      <c r="I2794" s="112"/>
      <c r="J2794" s="113">
        <v>3.5</v>
      </c>
      <c r="M2794" s="83"/>
      <c r="N2794" s="83"/>
      <c r="O2794" s="83"/>
      <c r="P2794" s="83"/>
      <c r="Q2794" s="83"/>
      <c r="R2794" s="83"/>
    </row>
    <row r="2795" spans="1:18" x14ac:dyDescent="0.2">
      <c r="A2795" s="104"/>
      <c r="B2795" s="132">
        <f t="shared" si="58"/>
        <v>46</v>
      </c>
      <c r="C2795" s="106" t="s">
        <v>2798</v>
      </c>
      <c r="D2795" s="107" t="str">
        <f>+VLOOKUP(C2795,'[7]I-404 (Aisladores)'!$E$1:$H$65534,2,0)</f>
        <v>Aisladores poliméricos de silicona en anclaje más accesorios  60 kV, 70 kN</v>
      </c>
      <c r="E2795" s="105" t="s">
        <v>2751</v>
      </c>
      <c r="F2795" s="105">
        <v>0</v>
      </c>
      <c r="G2795" s="138">
        <f>VLOOKUP(C2795,'[10]Análisis de Costos Cad. Aislad.'!B$1:D$65536,3,0)</f>
        <v>117.64602056652866</v>
      </c>
      <c r="H2795" s="139"/>
      <c r="I2795" s="112"/>
      <c r="J2795" s="113">
        <v>3.5</v>
      </c>
      <c r="M2795" s="83"/>
      <c r="N2795" s="83"/>
      <c r="O2795" s="83"/>
      <c r="P2795" s="83"/>
      <c r="Q2795" s="83"/>
      <c r="R2795" s="83"/>
    </row>
    <row r="2796" spans="1:18" x14ac:dyDescent="0.2">
      <c r="A2796" s="104"/>
      <c r="B2796" s="132">
        <f t="shared" si="58"/>
        <v>47</v>
      </c>
      <c r="C2796" s="106" t="s">
        <v>2799</v>
      </c>
      <c r="D2796" s="107" t="str">
        <f>+VLOOKUP(C2796,'[7]I-404 (Aisladores)'!$E$1:$H$65534,2,0)</f>
        <v>Aisladores poliméricos de silicona en suspensión más accesorios  33 kV, 70 kN</v>
      </c>
      <c r="E2796" s="105" t="s">
        <v>2751</v>
      </c>
      <c r="F2796" s="105">
        <v>0</v>
      </c>
      <c r="G2796" s="138">
        <f>VLOOKUP(C2796,'[10]Análisis de Costos Cad. Aislad.'!B$1:D$65536,3,0)</f>
        <v>19.01874775984097</v>
      </c>
      <c r="H2796" s="139"/>
      <c r="I2796" s="112"/>
      <c r="J2796" s="113">
        <v>3.5</v>
      </c>
      <c r="M2796" s="83"/>
      <c r="N2796" s="83"/>
      <c r="O2796" s="83"/>
      <c r="P2796" s="83"/>
      <c r="Q2796" s="83"/>
      <c r="R2796" s="83"/>
    </row>
    <row r="2797" spans="1:18" x14ac:dyDescent="0.2">
      <c r="A2797" s="104"/>
      <c r="B2797" s="132">
        <f t="shared" si="58"/>
        <v>48</v>
      </c>
      <c r="C2797" s="106" t="s">
        <v>2800</v>
      </c>
      <c r="D2797" s="107" t="str">
        <f>+VLOOKUP(C2797,'[7]I-404 (Aisladores)'!$E$1:$H$65534,2,0)</f>
        <v>Aislador rígido horizontal polimérico para suspensión  más accesorios  33 kV, 70 kN</v>
      </c>
      <c r="E2797" s="105" t="s">
        <v>2751</v>
      </c>
      <c r="F2797" s="105">
        <v>0</v>
      </c>
      <c r="G2797" s="138">
        <f>VLOOKUP(C2797,'[10]Análisis de Costos Cad. Aislad.'!B$1:D$65536,3,0)</f>
        <v>132.44980142979767</v>
      </c>
      <c r="H2797" s="139"/>
      <c r="I2797" s="112"/>
      <c r="J2797" s="113">
        <v>3.5</v>
      </c>
      <c r="M2797" s="83"/>
      <c r="N2797" s="83"/>
      <c r="O2797" s="83"/>
      <c r="P2797" s="83"/>
      <c r="Q2797" s="83"/>
      <c r="R2797" s="83"/>
    </row>
    <row r="2798" spans="1:18" x14ac:dyDescent="0.2">
      <c r="A2798" s="104"/>
      <c r="B2798" s="132">
        <f t="shared" si="58"/>
        <v>49</v>
      </c>
      <c r="C2798" s="106" t="s">
        <v>2801</v>
      </c>
      <c r="D2798" s="107" t="str">
        <f>+VLOOKUP(C2798,'[7]I-404 (Aisladores)'!$E$1:$H$65534,2,0)</f>
        <v>Aisladores poliméricos de silicona en anclaje más accesorios 33 kV, 70 kN</v>
      </c>
      <c r="E2798" s="105" t="s">
        <v>2751</v>
      </c>
      <c r="F2798" s="105">
        <v>0</v>
      </c>
      <c r="G2798" s="138">
        <f>VLOOKUP(C2798,'[10]Análisis de Costos Cad. Aislad.'!B$1:D$65536,3,0)</f>
        <v>23.329798136620528</v>
      </c>
      <c r="H2798" s="139"/>
      <c r="I2798" s="112"/>
      <c r="J2798" s="113">
        <v>3.5</v>
      </c>
      <c r="M2798" s="83"/>
      <c r="N2798" s="83"/>
      <c r="O2798" s="83"/>
      <c r="P2798" s="83"/>
      <c r="Q2798" s="83"/>
      <c r="R2798" s="83"/>
    </row>
    <row r="2799" spans="1:18" x14ac:dyDescent="0.2">
      <c r="A2799" s="104"/>
      <c r="B2799" s="132">
        <f t="shared" si="58"/>
        <v>50</v>
      </c>
      <c r="C2799" s="48" t="s">
        <v>2802</v>
      </c>
      <c r="D2799" s="107" t="str">
        <f>+VLOOKUP(C2799,'[7]I-404 (Aisladores)'!$E$1:$H$65534,2,0)</f>
        <v>Pararrayo 220 kV para Lìnea de Transmisiòn</v>
      </c>
      <c r="E2799" s="105" t="s">
        <v>2751</v>
      </c>
      <c r="F2799" s="105">
        <v>0</v>
      </c>
      <c r="G2799" s="138">
        <f>+VLOOKUP(C2799,'[7]I-404 (Aisladores)'!$E$1:$H$65536,4,0)</f>
        <v>4689.3517361111089</v>
      </c>
      <c r="H2799" s="140"/>
      <c r="I2799" s="112"/>
      <c r="J2799" s="113"/>
      <c r="M2799" s="83"/>
      <c r="N2799" s="83"/>
      <c r="O2799" s="83"/>
      <c r="P2799" s="83"/>
      <c r="Q2799" s="83"/>
      <c r="R2799" s="83"/>
    </row>
    <row r="2800" spans="1:18" x14ac:dyDescent="0.2">
      <c r="A2800" s="104"/>
      <c r="B2800" s="83"/>
      <c r="C2800" s="117"/>
      <c r="D2800" s="96"/>
      <c r="E2800" s="129"/>
      <c r="F2800" s="129"/>
      <c r="G2800" s="140"/>
      <c r="H2800" s="117"/>
      <c r="I2800" s="98"/>
      <c r="J2800" s="123"/>
      <c r="M2800" s="83"/>
      <c r="N2800" s="83"/>
      <c r="O2800" s="83"/>
      <c r="P2800" s="83"/>
      <c r="Q2800" s="83"/>
      <c r="R2800" s="83"/>
    </row>
    <row r="2801" spans="1:18" ht="15.75" x14ac:dyDescent="0.25">
      <c r="A2801" s="104"/>
      <c r="B2801" s="89" t="s">
        <v>2803</v>
      </c>
      <c r="D2801" s="96"/>
      <c r="E2801" s="97"/>
      <c r="F2801" s="97"/>
      <c r="G2801" s="98"/>
      <c r="H2801" s="98"/>
      <c r="I2801" s="98"/>
      <c r="J2801" s="99"/>
      <c r="M2801" s="83"/>
      <c r="N2801" s="83"/>
      <c r="O2801" s="83"/>
      <c r="P2801" s="83"/>
      <c r="Q2801" s="83"/>
      <c r="R2801" s="83"/>
    </row>
    <row r="2802" spans="1:18" ht="15.75" x14ac:dyDescent="0.25">
      <c r="A2802" s="104"/>
      <c r="B2802" s="89"/>
      <c r="D2802" s="96"/>
      <c r="E2802" s="97"/>
      <c r="F2802" s="97"/>
      <c r="G2802" s="98"/>
      <c r="H2802" s="98"/>
      <c r="I2802" s="98"/>
      <c r="J2802" s="99"/>
      <c r="M2802" s="83"/>
      <c r="N2802" s="83"/>
      <c r="O2802" s="83"/>
      <c r="P2802" s="83"/>
      <c r="Q2802" s="83"/>
      <c r="R2802" s="83"/>
    </row>
    <row r="2803" spans="1:18" ht="33.75" x14ac:dyDescent="0.2">
      <c r="A2803" s="104"/>
      <c r="B2803" s="100" t="s">
        <v>38</v>
      </c>
      <c r="C2803" s="100" t="s">
        <v>39</v>
      </c>
      <c r="D2803" s="100" t="s">
        <v>16</v>
      </c>
      <c r="E2803" s="100" t="s">
        <v>40</v>
      </c>
      <c r="F2803" s="101" t="s">
        <v>41</v>
      </c>
      <c r="G2803" s="101" t="s">
        <v>2804</v>
      </c>
      <c r="H2803" s="101" t="s">
        <v>2805</v>
      </c>
      <c r="I2803" s="112"/>
      <c r="J2803" s="101" t="s">
        <v>42</v>
      </c>
      <c r="M2803" s="83"/>
      <c r="N2803" s="83"/>
      <c r="O2803" s="83"/>
      <c r="P2803" s="83"/>
      <c r="Q2803" s="83"/>
      <c r="R2803" s="83"/>
    </row>
    <row r="2804" spans="1:18" x14ac:dyDescent="0.2">
      <c r="A2804" s="104"/>
      <c r="B2804" s="107">
        <v>1</v>
      </c>
      <c r="C2804" s="106" t="s">
        <v>2806</v>
      </c>
      <c r="D2804" s="107" t="str">
        <f>+VLOOKUP(C2804,'[10]Peso Conductores'!$B$1:$D$65536,2,0)</f>
        <v>CONDUCTOR AAAC 35 mm2</v>
      </c>
      <c r="E2804" s="105" t="s">
        <v>2807</v>
      </c>
      <c r="F2804" s="109">
        <v>0</v>
      </c>
      <c r="G2804" s="134">
        <f>+VLOOKUP(C2804,'[10]Peso Conductores'!$B$1:$E$65536,4,0)</f>
        <v>242.12280635030476</v>
      </c>
      <c r="H2804" s="141">
        <f t="shared" ref="H2804:H2862" si="59">G2804</f>
        <v>242.12280635030476</v>
      </c>
      <c r="I2804" s="112"/>
      <c r="J2804" s="113">
        <f>+VLOOKUP(C2804,'[10]Peso Conductores'!$B$1:$D$65536,3,0)</f>
        <v>94</v>
      </c>
      <c r="M2804" s="83"/>
      <c r="N2804" s="83"/>
      <c r="O2804" s="83"/>
      <c r="P2804" s="83"/>
      <c r="Q2804" s="83"/>
      <c r="R2804" s="83"/>
    </row>
    <row r="2805" spans="1:18" x14ac:dyDescent="0.2">
      <c r="A2805" s="104"/>
      <c r="B2805" s="107">
        <f>1+B2804</f>
        <v>2</v>
      </c>
      <c r="C2805" s="106" t="s">
        <v>2808</v>
      </c>
      <c r="D2805" s="107" t="str">
        <f>+VLOOKUP(C2805,'[10]Peso Conductores'!$B$1:$D$65536,2,0)</f>
        <v>CONDUCTOR AAAC 50 mm2</v>
      </c>
      <c r="E2805" s="105" t="s">
        <v>2807</v>
      </c>
      <c r="F2805" s="109">
        <v>0</v>
      </c>
      <c r="G2805" s="134">
        <f>+VLOOKUP(C2805,'[10]Peso Conductores'!$B$1:$E$65536,4,0)</f>
        <v>347.72956231160788</v>
      </c>
      <c r="H2805" s="141">
        <f t="shared" si="59"/>
        <v>347.72956231160788</v>
      </c>
      <c r="I2805" s="112"/>
      <c r="J2805" s="113">
        <f>+VLOOKUP(C2805,'[10]Peso Conductores'!$B$1:$D$65536,3,0)</f>
        <v>135</v>
      </c>
      <c r="M2805" s="83"/>
      <c r="N2805" s="83"/>
      <c r="O2805" s="83"/>
      <c r="P2805" s="83"/>
      <c r="Q2805" s="83"/>
      <c r="R2805" s="83"/>
    </row>
    <row r="2806" spans="1:18" x14ac:dyDescent="0.2">
      <c r="A2806" s="104"/>
      <c r="B2806" s="107">
        <f t="shared" ref="B2806:B2864" si="60">1+B2805</f>
        <v>3</v>
      </c>
      <c r="C2806" s="106" t="s">
        <v>2809</v>
      </c>
      <c r="D2806" s="107" t="str">
        <f>+VLOOKUP(C2806,'[10]Peso Conductores'!$B$1:$D$65536,2,0)</f>
        <v>CONDUCTOR AAAC 70 mm2</v>
      </c>
      <c r="E2806" s="105" t="s">
        <v>2807</v>
      </c>
      <c r="F2806" s="109">
        <v>0</v>
      </c>
      <c r="G2806" s="134">
        <f>+VLOOKUP(C2806,'[10]Peso Conductores'!$B$1:$E$65536,4,0)</f>
        <v>466.21519095111876</v>
      </c>
      <c r="H2806" s="141">
        <f t="shared" si="59"/>
        <v>466.21519095111876</v>
      </c>
      <c r="I2806" s="112"/>
      <c r="J2806" s="113">
        <f>+VLOOKUP(C2806,'[10]Peso Conductores'!$B$1:$D$65536,3,0)</f>
        <v>181</v>
      </c>
      <c r="M2806" s="83"/>
      <c r="N2806" s="83"/>
      <c r="O2806" s="83"/>
      <c r="P2806" s="83"/>
      <c r="Q2806" s="83"/>
      <c r="R2806" s="83"/>
    </row>
    <row r="2807" spans="1:18" x14ac:dyDescent="0.2">
      <c r="A2807" s="104"/>
      <c r="B2807" s="107">
        <f t="shared" si="60"/>
        <v>4</v>
      </c>
      <c r="C2807" s="106" t="s">
        <v>2810</v>
      </c>
      <c r="D2807" s="107" t="str">
        <f>+VLOOKUP(C2807,'[10]Peso Conductores'!$B$1:$D$65536,2,0)</f>
        <v>CONDUCTOR AAAC 95 mm2</v>
      </c>
      <c r="E2807" s="105" t="s">
        <v>2807</v>
      </c>
      <c r="F2807" s="109">
        <v>0</v>
      </c>
      <c r="G2807" s="134">
        <f>+VLOOKUP(C2807,'[10]Peso Conductores'!$B$1:$E$65536,4,0)</f>
        <v>659.39828112423424</v>
      </c>
      <c r="H2807" s="141">
        <f t="shared" si="59"/>
        <v>659.39828112423424</v>
      </c>
      <c r="I2807" s="112"/>
      <c r="J2807" s="113">
        <f>+VLOOKUP(C2807,'[10]Peso Conductores'!$B$1:$D$65536,3,0)</f>
        <v>256</v>
      </c>
      <c r="M2807" s="83"/>
      <c r="N2807" s="83"/>
      <c r="O2807" s="83"/>
      <c r="P2807" s="83"/>
      <c r="Q2807" s="83"/>
      <c r="R2807" s="83"/>
    </row>
    <row r="2808" spans="1:18" x14ac:dyDescent="0.2">
      <c r="A2808" s="104"/>
      <c r="B2808" s="107">
        <f t="shared" si="60"/>
        <v>5</v>
      </c>
      <c r="C2808" s="106" t="s">
        <v>2811</v>
      </c>
      <c r="D2808" s="107" t="str">
        <f>+VLOOKUP(C2808,'[10]Peso Conductores'!$B$1:$D$65536,2,0)</f>
        <v>CONDUCTOR AAAC 120 mm2</v>
      </c>
      <c r="E2808" s="105" t="s">
        <v>2807</v>
      </c>
      <c r="F2808" s="109">
        <v>0</v>
      </c>
      <c r="G2808" s="134">
        <f>+VLOOKUP(C2808,'[10]Peso Conductores'!$B$1:$E$65536,4,0)</f>
        <v>829.39940047657592</v>
      </c>
      <c r="H2808" s="141">
        <f t="shared" si="59"/>
        <v>829.39940047657592</v>
      </c>
      <c r="I2808" s="112"/>
      <c r="J2808" s="113">
        <f>+VLOOKUP(C2808,'[10]Peso Conductores'!$B$1:$D$65536,3,0)</f>
        <v>322</v>
      </c>
      <c r="M2808" s="83"/>
      <c r="N2808" s="83"/>
      <c r="O2808" s="83"/>
      <c r="P2808" s="83"/>
      <c r="Q2808" s="83"/>
      <c r="R2808" s="83"/>
    </row>
    <row r="2809" spans="1:18" x14ac:dyDescent="0.2">
      <c r="A2809" s="104"/>
      <c r="B2809" s="107">
        <f t="shared" si="60"/>
        <v>6</v>
      </c>
      <c r="C2809" s="106" t="s">
        <v>2812</v>
      </c>
      <c r="D2809" s="107" t="str">
        <f>+VLOOKUP(C2809,'[10]Peso Conductores'!$B$1:$D$65536,2,0)</f>
        <v>CONDUCTOR AAAC 150 mm2</v>
      </c>
      <c r="E2809" s="105" t="s">
        <v>2807</v>
      </c>
      <c r="F2809" s="109">
        <v>0</v>
      </c>
      <c r="G2809" s="134">
        <f>+VLOOKUP(C2809,'[10]Peso Conductores'!$B$1:$E$65536,4,0)</f>
        <v>1045.7644614704652</v>
      </c>
      <c r="H2809" s="141">
        <f t="shared" si="59"/>
        <v>1045.7644614704652</v>
      </c>
      <c r="I2809" s="112"/>
      <c r="J2809" s="113">
        <f>+VLOOKUP(C2809,'[10]Peso Conductores'!$B$1:$D$65536,3,0)</f>
        <v>406</v>
      </c>
      <c r="M2809" s="83"/>
      <c r="N2809" s="83"/>
      <c r="O2809" s="83"/>
      <c r="P2809" s="83"/>
      <c r="Q2809" s="83"/>
      <c r="R2809" s="83"/>
    </row>
    <row r="2810" spans="1:18" x14ac:dyDescent="0.2">
      <c r="A2810" s="104"/>
      <c r="B2810" s="107">
        <f t="shared" si="60"/>
        <v>7</v>
      </c>
      <c r="C2810" s="106" t="s">
        <v>2813</v>
      </c>
      <c r="D2810" s="107" t="str">
        <f>+VLOOKUP(C2810,'[10]Peso Conductores'!$B$1:$D$65536,2,0)</f>
        <v>CONDUCTOR AAAC 185 mm2</v>
      </c>
      <c r="E2810" s="105" t="s">
        <v>2807</v>
      </c>
      <c r="F2810" s="109">
        <v>0</v>
      </c>
      <c r="G2810" s="134">
        <f>+VLOOKUP(C2810,'[10]Peso Conductores'!$B$1:$E$65536,4,0)</f>
        <v>1287.8872678207699</v>
      </c>
      <c r="H2810" s="141">
        <f>G2810</f>
        <v>1287.8872678207699</v>
      </c>
      <c r="I2810" s="112"/>
      <c r="J2810" s="113">
        <f>+VLOOKUP(C2810,'[10]Peso Conductores'!$B$1:$D$65536,3,0)</f>
        <v>500</v>
      </c>
      <c r="M2810" s="83"/>
      <c r="N2810" s="83"/>
      <c r="O2810" s="83"/>
      <c r="P2810" s="83"/>
      <c r="Q2810" s="83"/>
      <c r="R2810" s="83"/>
    </row>
    <row r="2811" spans="1:18" x14ac:dyDescent="0.2">
      <c r="A2811" s="104"/>
      <c r="B2811" s="107">
        <f t="shared" si="60"/>
        <v>8</v>
      </c>
      <c r="C2811" s="106" t="s">
        <v>2814</v>
      </c>
      <c r="D2811" s="107" t="str">
        <f>+VLOOKUP(C2811,'[10]Peso Conductores'!$B$1:$D$65536,2,0)</f>
        <v>CONDUCTOR AAAC 240 mm2</v>
      </c>
      <c r="E2811" s="105" t="s">
        <v>2807</v>
      </c>
      <c r="F2811" s="109">
        <v>0</v>
      </c>
      <c r="G2811" s="134">
        <f>+VLOOKUP(C2811,'[10]Peso Conductores'!$B$1:$E$65536,4,0)</f>
        <v>1725.7689388798319</v>
      </c>
      <c r="H2811" s="141">
        <f t="shared" si="59"/>
        <v>1725.7689388798319</v>
      </c>
      <c r="I2811" s="112"/>
      <c r="J2811" s="113">
        <f>+VLOOKUP(C2811,'[10]Peso Conductores'!$B$1:$D$65536,3,0)</f>
        <v>670</v>
      </c>
      <c r="M2811" s="83"/>
      <c r="N2811" s="83"/>
      <c r="O2811" s="83"/>
      <c r="P2811" s="83"/>
      <c r="Q2811" s="83"/>
      <c r="R2811" s="83"/>
    </row>
    <row r="2812" spans="1:18" x14ac:dyDescent="0.2">
      <c r="A2812" s="104"/>
      <c r="B2812" s="107">
        <f t="shared" si="60"/>
        <v>9</v>
      </c>
      <c r="C2812" s="106" t="s">
        <v>2815</v>
      </c>
      <c r="D2812" s="107" t="str">
        <f>+VLOOKUP(C2812,'[10]Peso Conductores'!$B$1:$D$65536,2,0)</f>
        <v>CONDUCTOR AAAC 300 mm2</v>
      </c>
      <c r="E2812" s="105" t="s">
        <v>2807</v>
      </c>
      <c r="F2812" s="109">
        <v>0</v>
      </c>
      <c r="G2812" s="134">
        <f>+VLOOKUP(C2812,'[10]Peso Conductores'!$B$1:$E$65536,4,0)</f>
        <v>2130.1655409755535</v>
      </c>
      <c r="H2812" s="141">
        <f t="shared" si="59"/>
        <v>2130.1655409755535</v>
      </c>
      <c r="I2812" s="112"/>
      <c r="J2812" s="113">
        <f>+VLOOKUP(C2812,'[10]Peso Conductores'!$B$1:$D$65536,3,0)</f>
        <v>827</v>
      </c>
      <c r="M2812" s="83"/>
      <c r="N2812" s="83"/>
      <c r="O2812" s="83"/>
      <c r="P2812" s="83"/>
      <c r="Q2812" s="83"/>
      <c r="R2812" s="83"/>
    </row>
    <row r="2813" spans="1:18" x14ac:dyDescent="0.2">
      <c r="A2813" s="104"/>
      <c r="B2813" s="107">
        <f t="shared" si="60"/>
        <v>10</v>
      </c>
      <c r="C2813" s="106" t="s">
        <v>2816</v>
      </c>
      <c r="D2813" s="107" t="str">
        <f>+VLOOKUP(C2813,'[10]Peso Conductores'!$B$1:$D$65536,2,0)</f>
        <v>CONDUCTOR AAAC 400 mm2</v>
      </c>
      <c r="E2813" s="105" t="s">
        <v>2807</v>
      </c>
      <c r="F2813" s="109">
        <v>0</v>
      </c>
      <c r="G2813" s="134">
        <f>+VLOOKUP(C2813,'[10]Peso Conductores'!$B$1:$E$65536,4,0)</f>
        <v>2846.2308618839015</v>
      </c>
      <c r="H2813" s="141">
        <f t="shared" si="59"/>
        <v>2846.2308618839015</v>
      </c>
      <c r="I2813" s="112"/>
      <c r="J2813" s="113">
        <f>+VLOOKUP(C2813,'[10]Peso Conductores'!$B$1:$D$65536,3,0)</f>
        <v>1105</v>
      </c>
      <c r="M2813" s="83"/>
      <c r="N2813" s="83"/>
      <c r="O2813" s="83"/>
      <c r="P2813" s="83"/>
      <c r="Q2813" s="83"/>
      <c r="R2813" s="83"/>
    </row>
    <row r="2814" spans="1:18" x14ac:dyDescent="0.2">
      <c r="A2814" s="104"/>
      <c r="B2814" s="107">
        <f t="shared" si="60"/>
        <v>11</v>
      </c>
      <c r="C2814" s="106" t="s">
        <v>2817</v>
      </c>
      <c r="D2814" s="107" t="str">
        <f>+VLOOKUP(C2814,'[10]Peso Conductores'!$B$1:$D$65536,2,0)</f>
        <v>CONDUCTOR AAAC 500 mm2</v>
      </c>
      <c r="E2814" s="105" t="s">
        <v>2807</v>
      </c>
      <c r="F2814" s="109">
        <v>0</v>
      </c>
      <c r="G2814" s="134">
        <f>+VLOOKUP(C2814,'[10]Peso Conductores'!$B$1:$E$65536,4,0)</f>
        <v>3533.9626629001928</v>
      </c>
      <c r="H2814" s="141">
        <f t="shared" si="59"/>
        <v>3533.9626629001928</v>
      </c>
      <c r="I2814" s="112"/>
      <c r="J2814" s="113">
        <f>+VLOOKUP(C2814,'[10]Peso Conductores'!$B$1:$D$65536,3,0)</f>
        <v>1372</v>
      </c>
      <c r="M2814" s="83"/>
      <c r="N2814" s="83"/>
      <c r="O2814" s="83"/>
      <c r="P2814" s="83"/>
      <c r="Q2814" s="83"/>
      <c r="R2814" s="83"/>
    </row>
    <row r="2815" spans="1:18" x14ac:dyDescent="0.2">
      <c r="A2815" s="104"/>
      <c r="B2815" s="107">
        <f t="shared" si="60"/>
        <v>12</v>
      </c>
      <c r="C2815" s="106" t="s">
        <v>2818</v>
      </c>
      <c r="D2815" s="107" t="str">
        <f>+VLOOKUP(C2815,'[10]Peso Conductores'!$B$1:$D$65536,2,0)</f>
        <v>CONDUCTOR AAAC 600 mm2</v>
      </c>
      <c r="E2815" s="105" t="s">
        <v>2807</v>
      </c>
      <c r="F2815" s="109">
        <v>0</v>
      </c>
      <c r="G2815" s="134">
        <f>+VLOOKUP(C2815,'[10]Peso Conductores'!$B$1:$E$65536,4,0)</f>
        <v>4319.5738962708629</v>
      </c>
      <c r="H2815" s="141">
        <f t="shared" si="59"/>
        <v>4319.5738962708629</v>
      </c>
      <c r="I2815" s="112"/>
      <c r="J2815" s="113">
        <f>+VLOOKUP(C2815,'[10]Peso Conductores'!$B$1:$D$65536,3,0)</f>
        <v>1677</v>
      </c>
      <c r="M2815" s="83"/>
      <c r="N2815" s="83"/>
      <c r="O2815" s="83"/>
      <c r="P2815" s="83"/>
      <c r="Q2815" s="83"/>
      <c r="R2815" s="83"/>
    </row>
    <row r="2816" spans="1:18" x14ac:dyDescent="0.2">
      <c r="A2816" s="104"/>
      <c r="B2816" s="107">
        <f t="shared" si="60"/>
        <v>13</v>
      </c>
      <c r="C2816" s="106" t="s">
        <v>2819</v>
      </c>
      <c r="D2816" s="107" t="str">
        <f>+VLOOKUP(C2816,'[10]Peso Conductores'!$B$1:$D$65536,2,0)</f>
        <v xml:space="preserve">CONDUCTOR AAAC 700 mm2 </v>
      </c>
      <c r="E2816" s="105" t="s">
        <v>2807</v>
      </c>
      <c r="F2816" s="109">
        <v>0</v>
      </c>
      <c r="G2816" s="134">
        <f>+VLOOKUP(C2816,'[10]Peso Conductores'!$B$1:$E$65536,4,0)</f>
        <v>5035.6392171792104</v>
      </c>
      <c r="H2816" s="141">
        <f t="shared" si="59"/>
        <v>5035.6392171792104</v>
      </c>
      <c r="I2816" s="112"/>
      <c r="J2816" s="113">
        <f>+VLOOKUP(C2816,'[10]Peso Conductores'!$B$1:$D$65536,3,0)</f>
        <v>1955</v>
      </c>
      <c r="M2816" s="83"/>
      <c r="N2816" s="83"/>
      <c r="O2816" s="83"/>
      <c r="P2816" s="83"/>
      <c r="Q2816" s="83"/>
      <c r="R2816" s="83"/>
    </row>
    <row r="2817" spans="1:18" x14ac:dyDescent="0.2">
      <c r="A2817" s="104"/>
      <c r="B2817" s="107">
        <f t="shared" si="60"/>
        <v>14</v>
      </c>
      <c r="C2817" s="106" t="s">
        <v>2820</v>
      </c>
      <c r="D2817" s="107" t="str">
        <f>+VLOOKUP(C2817,'[10]Peso Conductores'!$B$1:$D$65536,2,0)</f>
        <v xml:space="preserve">CONDUCTOR AAAC 1000 mm2 </v>
      </c>
      <c r="E2817" s="105" t="s">
        <v>2807</v>
      </c>
      <c r="F2817" s="109">
        <v>0</v>
      </c>
      <c r="G2817" s="134">
        <f>+VLOOKUP(C2817,'[10]Peso Conductores'!$B$1:$E$65536,4,0)</f>
        <v>7127.1681401201413</v>
      </c>
      <c r="H2817" s="141">
        <f>G2817</f>
        <v>7127.1681401201413</v>
      </c>
      <c r="I2817" s="112"/>
      <c r="J2817" s="113">
        <f>+VLOOKUP(C2817,'[10]Peso Conductores'!$B$1:$D$65536,3,0)</f>
        <v>2767</v>
      </c>
      <c r="M2817" s="83"/>
      <c r="N2817" s="83"/>
      <c r="O2817" s="83"/>
      <c r="P2817" s="83"/>
      <c r="Q2817" s="83"/>
      <c r="R2817" s="83"/>
    </row>
    <row r="2818" spans="1:18" x14ac:dyDescent="0.2">
      <c r="A2818" s="104"/>
      <c r="B2818" s="107">
        <f t="shared" si="60"/>
        <v>15</v>
      </c>
      <c r="C2818" s="106" t="s">
        <v>2821</v>
      </c>
      <c r="D2818" s="107" t="str">
        <f>+VLOOKUP(C2818,'[10]Peso Conductores'!$B$1:$D$65536,2,0)</f>
        <v>CONDUCTOR ACSR 250 mm2</v>
      </c>
      <c r="E2818" s="105" t="s">
        <v>2807</v>
      </c>
      <c r="F2818" s="109">
        <v>0</v>
      </c>
      <c r="G2818" s="134">
        <f>+VLOOKUP(C2818,'[10]Peso Conductores'!$B$1:$E$65536,4,0)</f>
        <v>1903.3569975238586</v>
      </c>
      <c r="H2818" s="141">
        <f t="shared" si="59"/>
        <v>1903.3569975238586</v>
      </c>
      <c r="I2818" s="112"/>
      <c r="J2818" s="113">
        <f>+VLOOKUP(C2818,'[10]Peso Conductores'!$B$1:$D$65536,3,0)</f>
        <v>943</v>
      </c>
      <c r="M2818" s="83"/>
      <c r="N2818" s="83"/>
      <c r="O2818" s="83"/>
      <c r="P2818" s="83"/>
      <c r="Q2818" s="83"/>
      <c r="R2818" s="83"/>
    </row>
    <row r="2819" spans="1:18" x14ac:dyDescent="0.2">
      <c r="A2819" s="104"/>
      <c r="B2819" s="107">
        <f t="shared" si="60"/>
        <v>16</v>
      </c>
      <c r="C2819" s="106" t="s">
        <v>2822</v>
      </c>
      <c r="D2819" s="107" t="str">
        <f>+VLOOKUP(C2819,'[10]Peso Conductores'!$B$1:$D$65536,2,0)</f>
        <v>CONDUCTOR ACSR 315 mm2</v>
      </c>
      <c r="E2819" s="105" t="s">
        <v>2807</v>
      </c>
      <c r="F2819" s="109">
        <v>0</v>
      </c>
      <c r="G2819" s="134">
        <f>+VLOOKUP(C2819,'[10]Peso Conductores'!$B$1:$E$65536,4,0)</f>
        <v>2577.5046509416411</v>
      </c>
      <c r="H2819" s="141">
        <f t="shared" si="59"/>
        <v>2577.5046509416411</v>
      </c>
      <c r="I2819" s="112"/>
      <c r="J2819" s="113">
        <f>+VLOOKUP(C2819,'[10]Peso Conductores'!$B$1:$D$65536,3,0)</f>
        <v>1277</v>
      </c>
      <c r="M2819" s="83"/>
      <c r="N2819" s="83"/>
      <c r="O2819" s="83"/>
      <c r="P2819" s="83"/>
      <c r="Q2819" s="83"/>
      <c r="R2819" s="83"/>
    </row>
    <row r="2820" spans="1:18" x14ac:dyDescent="0.2">
      <c r="A2820" s="104"/>
      <c r="B2820" s="107">
        <f t="shared" si="60"/>
        <v>17</v>
      </c>
      <c r="C2820" s="106" t="s">
        <v>2823</v>
      </c>
      <c r="D2820" s="107" t="str">
        <f>+VLOOKUP(C2820,'[10]Peso Conductores'!$B$1:$D$65536,2,0)</f>
        <v>CONDUCTOR ACSR 400 mm2</v>
      </c>
      <c r="E2820" s="105" t="s">
        <v>2807</v>
      </c>
      <c r="F2820" s="109">
        <v>0</v>
      </c>
      <c r="G2820" s="134">
        <f>+VLOOKUP(C2820,'[10]Peso Conductores'!$B$1:$E$65536,4,0)</f>
        <v>3273.8547719869553</v>
      </c>
      <c r="H2820" s="141">
        <f t="shared" si="59"/>
        <v>3273.8547719869553</v>
      </c>
      <c r="I2820" s="112"/>
      <c r="J2820" s="113">
        <f>+VLOOKUP(C2820,'[10]Peso Conductores'!$B$1:$D$65536,3,0)</f>
        <v>1622</v>
      </c>
      <c r="M2820" s="83"/>
      <c r="N2820" s="83"/>
      <c r="O2820" s="83"/>
      <c r="P2820" s="83"/>
      <c r="Q2820" s="83"/>
      <c r="R2820" s="83"/>
    </row>
    <row r="2821" spans="1:18" x14ac:dyDescent="0.2">
      <c r="A2821" s="104"/>
      <c r="B2821" s="107">
        <f t="shared" si="60"/>
        <v>18</v>
      </c>
      <c r="C2821" s="106" t="s">
        <v>2824</v>
      </c>
      <c r="D2821" s="107" t="str">
        <f>+VLOOKUP(C2821,'[10]Peso Conductores'!$B$1:$D$65536,2,0)</f>
        <v>CONDUCTOR ACSR 592 mm2 (CURLEW)</v>
      </c>
      <c r="E2821" s="105" t="s">
        <v>2807</v>
      </c>
      <c r="F2821" s="109">
        <v>0</v>
      </c>
      <c r="G2821" s="134">
        <f>+VLOOKUP(C2821,'[10]Peso Conductores'!$B$1:$E$65536,4,0)</f>
        <v>3998.4625791036733</v>
      </c>
      <c r="H2821" s="141">
        <f t="shared" si="59"/>
        <v>3998.4625791036733</v>
      </c>
      <c r="I2821" s="112"/>
      <c r="J2821" s="113">
        <f>+VLOOKUP(C2821,'[10]Peso Conductores'!$B$1:$D$65536,3,0)</f>
        <v>1981</v>
      </c>
      <c r="M2821" s="83"/>
      <c r="N2821" s="83"/>
      <c r="O2821" s="83"/>
      <c r="P2821" s="83"/>
      <c r="Q2821" s="83"/>
      <c r="R2821" s="83"/>
    </row>
    <row r="2822" spans="1:18" x14ac:dyDescent="0.2">
      <c r="A2822" s="104"/>
      <c r="B2822" s="107">
        <f t="shared" si="60"/>
        <v>19</v>
      </c>
      <c r="C2822" s="106" t="s">
        <v>2825</v>
      </c>
      <c r="D2822" s="107" t="str">
        <f>+VLOOKUP(C2822,'[10]Peso Conductores'!$B$1:$D$65536,2,0)</f>
        <v>CONDUCTOR ACSR 726 mm2 (PHEASANT)</v>
      </c>
      <c r="E2822" s="105" t="s">
        <v>2807</v>
      </c>
      <c r="F2822" s="109">
        <v>0</v>
      </c>
      <c r="G2822" s="134">
        <f>+VLOOKUP(C2822,'[10]Peso Conductores'!$B$1:$E$65536,4,0)</f>
        <v>4910.7821579804322</v>
      </c>
      <c r="H2822" s="141">
        <f t="shared" si="59"/>
        <v>4910.7821579804322</v>
      </c>
      <c r="I2822" s="112"/>
      <c r="J2822" s="113">
        <f>+VLOOKUP(C2822,'[10]Peso Conductores'!$B$1:$D$65536,3,0)</f>
        <v>2433</v>
      </c>
      <c r="M2822" s="83"/>
      <c r="N2822" s="83"/>
      <c r="O2822" s="83"/>
      <c r="P2822" s="83"/>
      <c r="Q2822" s="83"/>
      <c r="R2822" s="83"/>
    </row>
    <row r="2823" spans="1:18" x14ac:dyDescent="0.2">
      <c r="A2823" s="104"/>
      <c r="B2823" s="107">
        <f t="shared" si="60"/>
        <v>20</v>
      </c>
      <c r="C2823" s="106" t="s">
        <v>2826</v>
      </c>
      <c r="D2823" s="107" t="str">
        <f>+VLOOKUP(C2823,'[10]Peso Conductores'!$B$1:$D$65536,2,0)</f>
        <v>CONDUCTOR ACAR 240 mm2</v>
      </c>
      <c r="E2823" s="105" t="s">
        <v>2807</v>
      </c>
      <c r="F2823" s="109">
        <v>0</v>
      </c>
      <c r="G2823" s="134">
        <f>+VLOOKUP(C2823,'[10]Peso Conductores'!$B$1:$E$65536,4,0)</f>
        <v>1763.9625617622389</v>
      </c>
      <c r="H2823" s="141">
        <f t="shared" si="59"/>
        <v>1763.9625617622389</v>
      </c>
      <c r="I2823" s="112"/>
      <c r="J2823" s="113">
        <f>+VLOOKUP(C2823,'[10]Peso Conductores'!$B$1:$D$65536,3,0)</f>
        <v>698</v>
      </c>
      <c r="M2823" s="83"/>
      <c r="N2823" s="83"/>
      <c r="O2823" s="83"/>
      <c r="P2823" s="83"/>
      <c r="Q2823" s="83"/>
      <c r="R2823" s="83"/>
    </row>
    <row r="2824" spans="1:18" x14ac:dyDescent="0.2">
      <c r="A2824" s="104"/>
      <c r="B2824" s="107">
        <f t="shared" si="60"/>
        <v>21</v>
      </c>
      <c r="C2824" s="106" t="s">
        <v>2827</v>
      </c>
      <c r="D2824" s="107" t="str">
        <f>+VLOOKUP(C2824,'[10]Peso Conductores'!$B$1:$D$65536,2,0)</f>
        <v>CONDUCTOR ACAR 300 mm2</v>
      </c>
      <c r="E2824" s="105" t="s">
        <v>2807</v>
      </c>
      <c r="F2824" s="109">
        <v>0</v>
      </c>
      <c r="G2824" s="134">
        <f>+VLOOKUP(C2824,'[10]Peso Conductores'!$B$1:$E$65536,4,0)</f>
        <v>2117.765940912258</v>
      </c>
      <c r="H2824" s="141">
        <f t="shared" si="59"/>
        <v>2117.765940912258</v>
      </c>
      <c r="I2824" s="112"/>
      <c r="J2824" s="113">
        <f>+VLOOKUP(C2824,'[10]Peso Conductores'!$B$1:$D$65536,3,0)</f>
        <v>838</v>
      </c>
      <c r="M2824" s="83"/>
      <c r="N2824" s="83"/>
      <c r="O2824" s="83"/>
      <c r="P2824" s="83"/>
      <c r="Q2824" s="83"/>
      <c r="R2824" s="83"/>
    </row>
    <row r="2825" spans="1:18" x14ac:dyDescent="0.2">
      <c r="A2825" s="104"/>
      <c r="B2825" s="107">
        <f t="shared" si="60"/>
        <v>22</v>
      </c>
      <c r="C2825" s="106" t="s">
        <v>2828</v>
      </c>
      <c r="D2825" s="107" t="str">
        <f>+VLOOKUP(C2825,'[10]Peso Conductores'!$B$1:$D$65536,2,0)</f>
        <v>CONDUCTOR ACAR 400 mm2</v>
      </c>
      <c r="E2825" s="105" t="s">
        <v>2807</v>
      </c>
      <c r="F2825" s="109">
        <v>0</v>
      </c>
      <c r="G2825" s="134">
        <f>+VLOOKUP(C2825,'[10]Peso Conductores'!$B$1:$E$65536,4,0)</f>
        <v>2822.8455322183677</v>
      </c>
      <c r="H2825" s="141">
        <f t="shared" si="59"/>
        <v>2822.8455322183677</v>
      </c>
      <c r="I2825" s="112"/>
      <c r="J2825" s="113">
        <f>+VLOOKUP(C2825,'[10]Peso Conductores'!$B$1:$D$65536,3,0)</f>
        <v>1117</v>
      </c>
      <c r="M2825" s="83"/>
      <c r="N2825" s="83"/>
      <c r="O2825" s="83"/>
      <c r="P2825" s="83"/>
      <c r="Q2825" s="83"/>
      <c r="R2825" s="83"/>
    </row>
    <row r="2826" spans="1:18" x14ac:dyDescent="0.2">
      <c r="A2826" s="104"/>
      <c r="B2826" s="107">
        <f t="shared" si="60"/>
        <v>23</v>
      </c>
      <c r="C2826" s="106" t="s">
        <v>2829</v>
      </c>
      <c r="D2826" s="107" t="str">
        <f>+VLOOKUP(C2826,'[10]Peso Conductores'!$B$1:$D$65536,2,0)</f>
        <v>CONDUCTOR ACAR 500 mm2</v>
      </c>
      <c r="E2826" s="105" t="s">
        <v>2807</v>
      </c>
      <c r="F2826" s="109">
        <v>0</v>
      </c>
      <c r="G2826" s="134">
        <f>+VLOOKUP(C2826,'[10]Peso Conductores'!$B$1:$E$65536,4,0)</f>
        <v>3530.4522905184062</v>
      </c>
      <c r="H2826" s="141">
        <f t="shared" si="59"/>
        <v>3530.4522905184062</v>
      </c>
      <c r="I2826" s="112"/>
      <c r="J2826" s="113">
        <f>+VLOOKUP(C2826,'[10]Peso Conductores'!$B$1:$D$65536,3,0)</f>
        <v>1397</v>
      </c>
      <c r="M2826" s="83"/>
      <c r="N2826" s="83"/>
      <c r="O2826" s="83"/>
      <c r="P2826" s="83"/>
      <c r="Q2826" s="83"/>
      <c r="R2826" s="83"/>
    </row>
    <row r="2827" spans="1:18" x14ac:dyDescent="0.2">
      <c r="A2827" s="104"/>
      <c r="B2827" s="107">
        <f t="shared" si="60"/>
        <v>24</v>
      </c>
      <c r="C2827" s="106" t="s">
        <v>2830</v>
      </c>
      <c r="D2827" s="107" t="str">
        <f>+VLOOKUP(C2827,'[10]Peso Conductores'!$B$1:$D$65536,2,0)</f>
        <v>CONDUCTOR ACAR 600 mm2</v>
      </c>
      <c r="E2827" s="105" t="s">
        <v>2807</v>
      </c>
      <c r="F2827" s="109">
        <v>0</v>
      </c>
      <c r="G2827" s="134">
        <f>+VLOOKUP(C2827,'[10]Peso Conductores'!$B$1:$E$65536,4,0)</f>
        <v>4238.0590488184453</v>
      </c>
      <c r="H2827" s="141">
        <f t="shared" si="59"/>
        <v>4238.0590488184453</v>
      </c>
      <c r="I2827" s="112"/>
      <c r="J2827" s="113">
        <f>+VLOOKUP(C2827,'[10]Peso Conductores'!$B$1:$D$65536,3,0)</f>
        <v>1677</v>
      </c>
      <c r="M2827" s="83"/>
      <c r="N2827" s="83"/>
      <c r="O2827" s="83"/>
      <c r="P2827" s="83"/>
      <c r="Q2827" s="83"/>
      <c r="R2827" s="83"/>
    </row>
    <row r="2828" spans="1:18" x14ac:dyDescent="0.2">
      <c r="A2828" s="104"/>
      <c r="B2828" s="107">
        <f t="shared" si="60"/>
        <v>25</v>
      </c>
      <c r="C2828" s="106" t="s">
        <v>2831</v>
      </c>
      <c r="D2828" s="107" t="str">
        <f>+VLOOKUP(C2828,'[10]Peso Conductores'!$B$1:$D$65536,2,0)</f>
        <v>CONDUCTOR ENGRASADO AAAC 70 mm2</v>
      </c>
      <c r="E2828" s="105" t="s">
        <v>2807</v>
      </c>
      <c r="F2828" s="109">
        <v>0</v>
      </c>
      <c r="G2828" s="134">
        <f>+VLOOKUP(C2828,'[10]Peso Conductores'!$B$1:$E$65536,4,0)</f>
        <v>589.10000423650433</v>
      </c>
      <c r="H2828" s="141">
        <f t="shared" si="59"/>
        <v>589.10000423650433</v>
      </c>
      <c r="I2828" s="112"/>
      <c r="J2828" s="113">
        <f>+VLOOKUP(C2828,'[10]Peso Conductores'!$B$1:$D$65536,3,0)</f>
        <v>209</v>
      </c>
      <c r="M2828" s="83"/>
      <c r="N2828" s="83"/>
      <c r="O2828" s="83"/>
      <c r="P2828" s="83"/>
      <c r="Q2828" s="83"/>
      <c r="R2828" s="83"/>
    </row>
    <row r="2829" spans="1:18" x14ac:dyDescent="0.2">
      <c r="A2829" s="104"/>
      <c r="B2829" s="107">
        <f t="shared" si="60"/>
        <v>26</v>
      </c>
      <c r="C2829" s="106" t="s">
        <v>2832</v>
      </c>
      <c r="D2829" s="107" t="str">
        <f>+VLOOKUP(C2829,'[10]Peso Conductores'!$B$1:$D$65536,2,0)</f>
        <v>CONDUCTOR ENGRASADO AAAC 120 mm2</v>
      </c>
      <c r="E2829" s="105" t="s">
        <v>2807</v>
      </c>
      <c r="F2829" s="109">
        <v>0</v>
      </c>
      <c r="G2829" s="134">
        <f>+VLOOKUP(C2829,'[10]Peso Conductores'!$B$1:$E$65536,4,0)</f>
        <v>1012.8386037750424</v>
      </c>
      <c r="H2829" s="141">
        <f t="shared" si="59"/>
        <v>1012.8386037750424</v>
      </c>
      <c r="I2829" s="112"/>
      <c r="J2829" s="113">
        <f>+VLOOKUP(C2829,'[10]Peso Conductores'!$B$1:$D$65536,3,0)</f>
        <v>359.33333333333331</v>
      </c>
      <c r="M2829" s="83"/>
      <c r="N2829" s="83"/>
      <c r="O2829" s="83"/>
      <c r="P2829" s="83"/>
      <c r="Q2829" s="83"/>
      <c r="R2829" s="83"/>
    </row>
    <row r="2830" spans="1:18" x14ac:dyDescent="0.2">
      <c r="A2830" s="104"/>
      <c r="B2830" s="107">
        <f t="shared" si="60"/>
        <v>27</v>
      </c>
      <c r="C2830" s="106" t="s">
        <v>2833</v>
      </c>
      <c r="D2830" s="107" t="str">
        <f>+VLOOKUP(C2830,'[10]Peso Conductores'!$B$1:$D$65536,2,0)</f>
        <v>CONDUCTOR ENGRASADO AAAC 150 mm2</v>
      </c>
      <c r="E2830" s="105" t="s">
        <v>2807</v>
      </c>
      <c r="F2830" s="109">
        <v>0</v>
      </c>
      <c r="G2830" s="134">
        <f>+VLOOKUP(C2830,'[10]Peso Conductores'!$B$1:$E$65536,4,0)</f>
        <v>1263.1356390678729</v>
      </c>
      <c r="H2830" s="141">
        <f t="shared" si="59"/>
        <v>1263.1356390678729</v>
      </c>
      <c r="I2830" s="112"/>
      <c r="J2830" s="113">
        <f>+VLOOKUP(C2830,'[10]Peso Conductores'!$B$1:$D$65536,3,0)</f>
        <v>448.13333333333333</v>
      </c>
      <c r="M2830" s="83"/>
      <c r="N2830" s="83"/>
      <c r="O2830" s="83"/>
      <c r="P2830" s="83"/>
      <c r="Q2830" s="83"/>
      <c r="R2830" s="83"/>
    </row>
    <row r="2831" spans="1:18" x14ac:dyDescent="0.2">
      <c r="A2831" s="104"/>
      <c r="B2831" s="107">
        <f t="shared" si="60"/>
        <v>28</v>
      </c>
      <c r="C2831" s="106" t="s">
        <v>2834</v>
      </c>
      <c r="D2831" s="107" t="str">
        <f>+VLOOKUP(C2831,'[10]Peso Conductores'!$B$1:$D$65536,2,0)</f>
        <v>CONDUCTOR ENGRASADO AAAC 240 mm2</v>
      </c>
      <c r="E2831" s="105" t="s">
        <v>2807</v>
      </c>
      <c r="F2831" s="109">
        <v>0</v>
      </c>
      <c r="G2831" s="134">
        <f>+VLOOKUP(C2831,'[10]Peso Conductores'!$B$1:$E$65536,4,0)</f>
        <v>2041.0858838969409</v>
      </c>
      <c r="H2831" s="141">
        <f t="shared" si="59"/>
        <v>2041.0858838969409</v>
      </c>
      <c r="I2831" s="112"/>
      <c r="J2831" s="113">
        <f>+VLOOKUP(C2831,'[10]Peso Conductores'!$B$1:$D$65536,3,0)</f>
        <v>724.13333333333333</v>
      </c>
      <c r="M2831" s="83"/>
      <c r="N2831" s="83"/>
      <c r="O2831" s="83"/>
      <c r="P2831" s="83"/>
      <c r="Q2831" s="83"/>
      <c r="R2831" s="83"/>
    </row>
    <row r="2832" spans="1:18" x14ac:dyDescent="0.2">
      <c r="A2832" s="104"/>
      <c r="B2832" s="107">
        <f t="shared" si="60"/>
        <v>29</v>
      </c>
      <c r="C2832" s="106" t="s">
        <v>2835</v>
      </c>
      <c r="D2832" s="107" t="str">
        <f>+VLOOKUP(C2832,'[10]Peso Conductores'!$B$1:$D$65536,2,0)</f>
        <v>CONDUCTOR ENGRASADO AAAC 300 mm2</v>
      </c>
      <c r="E2832" s="105" t="s">
        <v>2807</v>
      </c>
      <c r="F2832" s="109">
        <v>0</v>
      </c>
      <c r="G2832" s="134">
        <f>+VLOOKUP(C2832,'[10]Peso Conductores'!$B$1:$E$65536,4,0)</f>
        <v>2500.1516926209538</v>
      </c>
      <c r="H2832" s="141">
        <f t="shared" si="59"/>
        <v>2500.1516926209538</v>
      </c>
      <c r="I2832" s="112"/>
      <c r="J2832" s="113">
        <f>+VLOOKUP(C2832,'[10]Peso Conductores'!$B$1:$D$65536,3,0)</f>
        <v>887</v>
      </c>
      <c r="M2832" s="83"/>
      <c r="N2832" s="83"/>
      <c r="O2832" s="83"/>
      <c r="P2832" s="83"/>
      <c r="Q2832" s="83"/>
      <c r="R2832" s="83"/>
    </row>
    <row r="2833" spans="1:18" x14ac:dyDescent="0.2">
      <c r="A2833" s="104"/>
      <c r="B2833" s="107">
        <f t="shared" si="60"/>
        <v>30</v>
      </c>
      <c r="C2833" s="106" t="s">
        <v>2836</v>
      </c>
      <c r="D2833" s="107" t="str">
        <f>+VLOOKUP(C2833,'[10]Peso Conductores'!$B$1:$D$65536,2,0)</f>
        <v>CONDUCTOR ENGRASADO AAAC 400 mm2</v>
      </c>
      <c r="E2833" s="105" t="s">
        <v>2807</v>
      </c>
      <c r="F2833" s="109">
        <v>0</v>
      </c>
      <c r="G2833" s="134">
        <f>+VLOOKUP(C2833,'[10]Peso Conductores'!$B$1:$E$65536,4,0)</f>
        <v>3310.0467542666738</v>
      </c>
      <c r="H2833" s="141">
        <f t="shared" si="59"/>
        <v>3310.0467542666738</v>
      </c>
      <c r="I2833" s="112"/>
      <c r="J2833" s="113">
        <f>+VLOOKUP(C2833,'[10]Peso Conductores'!$B$1:$D$65536,3,0)</f>
        <v>1174.3333333333333</v>
      </c>
      <c r="M2833" s="83"/>
      <c r="N2833" s="83"/>
      <c r="O2833" s="83"/>
      <c r="P2833" s="83"/>
      <c r="Q2833" s="83"/>
      <c r="R2833" s="83"/>
    </row>
    <row r="2834" spans="1:18" x14ac:dyDescent="0.2">
      <c r="A2834" s="104"/>
      <c r="B2834" s="107">
        <f t="shared" si="60"/>
        <v>31</v>
      </c>
      <c r="C2834" s="106" t="s">
        <v>2837</v>
      </c>
      <c r="D2834" s="107" t="str">
        <f>+VLOOKUP(C2834,'[10]Peso Conductores'!$B$1:$D$65536,2,0)</f>
        <v>CONDUCTOR ENGRASADO AAAC 500 mm2</v>
      </c>
      <c r="E2834" s="105" t="s">
        <v>2807</v>
      </c>
      <c r="F2834" s="109">
        <v>0</v>
      </c>
      <c r="G2834" s="134">
        <f>+VLOOKUP(C2834,'[10]Peso Conductores'!$B$1:$E$65536,4,0)</f>
        <v>4085.9299815370168</v>
      </c>
      <c r="H2834" s="141">
        <f t="shared" si="59"/>
        <v>4085.9299815370168</v>
      </c>
      <c r="I2834" s="112"/>
      <c r="J2834" s="113">
        <f>+VLOOKUP(C2834,'[10]Peso Conductores'!$B$1:$D$65536,3,0)</f>
        <v>1449.6</v>
      </c>
      <c r="M2834" s="83"/>
      <c r="N2834" s="83"/>
      <c r="O2834" s="83"/>
      <c r="P2834" s="83"/>
      <c r="Q2834" s="83"/>
      <c r="R2834" s="83"/>
    </row>
    <row r="2835" spans="1:18" x14ac:dyDescent="0.2">
      <c r="A2835" s="104"/>
      <c r="B2835" s="107">
        <f t="shared" si="60"/>
        <v>32</v>
      </c>
      <c r="C2835" s="106" t="s">
        <v>2838</v>
      </c>
      <c r="D2835" s="107" t="str">
        <f>+VLOOKUP(C2835,'[10]Peso Conductores'!$B$1:$D$65536,2,0)</f>
        <v>CONDUCTOR ENGRASADO AAAC 600 mm2</v>
      </c>
      <c r="E2835" s="105" t="s">
        <v>2807</v>
      </c>
      <c r="F2835" s="109">
        <v>0</v>
      </c>
      <c r="G2835" s="134">
        <f>+VLOOKUP(C2835,'[10]Peso Conductores'!$B$1:$E$65536,4,0)</f>
        <v>4966.6673722408432</v>
      </c>
      <c r="H2835" s="141">
        <f t="shared" si="59"/>
        <v>4966.6673722408432</v>
      </c>
      <c r="I2835" s="112"/>
      <c r="J2835" s="113">
        <f>+VLOOKUP(C2835,'[10]Peso Conductores'!$B$1:$D$65536,3,0)</f>
        <v>1762.0666666666666</v>
      </c>
      <c r="M2835" s="83"/>
      <c r="N2835" s="83"/>
      <c r="O2835" s="83"/>
      <c r="P2835" s="83"/>
      <c r="Q2835" s="83"/>
      <c r="R2835" s="83"/>
    </row>
    <row r="2836" spans="1:18" x14ac:dyDescent="0.2">
      <c r="A2836" s="104"/>
      <c r="B2836" s="107">
        <f t="shared" si="60"/>
        <v>33</v>
      </c>
      <c r="C2836" s="106" t="s">
        <v>2839</v>
      </c>
      <c r="D2836" s="107" t="str">
        <f>+VLOOKUP(C2836,'[10]Peso Conductores'!$B$1:$D$65536,2,0)</f>
        <v>Conductor ACCR 484 mm2 Engrasado</v>
      </c>
      <c r="E2836" s="105" t="s">
        <v>2807</v>
      </c>
      <c r="F2836" s="109">
        <v>0</v>
      </c>
      <c r="G2836" s="134">
        <f>+VLOOKUP(C2836,'[10]Peso Conductores'!$B$1:$E$65536,4,0)</f>
        <v>57020</v>
      </c>
      <c r="H2836" s="141">
        <f>G2836</f>
        <v>57020</v>
      </c>
      <c r="I2836" s="112"/>
      <c r="J2836" s="113">
        <f>+VLOOKUP(C2836,'[10]Peso Conductores'!$B$1:$D$65536,3,0)</f>
        <v>1384</v>
      </c>
      <c r="M2836" s="83"/>
      <c r="N2836" s="83"/>
      <c r="O2836" s="83"/>
      <c r="P2836" s="83"/>
      <c r="Q2836" s="83"/>
      <c r="R2836" s="83"/>
    </row>
    <row r="2837" spans="1:18" x14ac:dyDescent="0.2">
      <c r="A2837" s="104"/>
      <c r="B2837" s="107">
        <f t="shared" si="60"/>
        <v>34</v>
      </c>
      <c r="C2837" s="106" t="s">
        <v>2840</v>
      </c>
      <c r="D2837" s="107" t="str">
        <f>+VLOOKUP(C2837,'[10]Peso Conductores'!$B$1:$D$65536,2,0)</f>
        <v>Conductor ACCR 175 mm2 Engrasado</v>
      </c>
      <c r="E2837" s="105" t="s">
        <v>2807</v>
      </c>
      <c r="F2837" s="109">
        <v>0</v>
      </c>
      <c r="G2837" s="134">
        <f>+VLOOKUP(C2837,'[10]Peso Conductores'!$B$1:$E$65536,4,0)</f>
        <v>25170</v>
      </c>
      <c r="H2837" s="141">
        <f>G2837</f>
        <v>25170</v>
      </c>
      <c r="I2837" s="112"/>
      <c r="J2837" s="113">
        <f>+VLOOKUP(C2837,'[10]Peso Conductores'!$B$1:$D$65536,3,0)</f>
        <v>501</v>
      </c>
      <c r="M2837" s="83"/>
      <c r="N2837" s="83"/>
      <c r="O2837" s="83"/>
      <c r="P2837" s="83"/>
      <c r="Q2837" s="83"/>
      <c r="R2837" s="83"/>
    </row>
    <row r="2838" spans="1:18" x14ac:dyDescent="0.2">
      <c r="A2838" s="104"/>
      <c r="B2838" s="107">
        <f t="shared" si="60"/>
        <v>35</v>
      </c>
      <c r="C2838" s="106" t="s">
        <v>2841</v>
      </c>
      <c r="D2838" s="107" t="str">
        <f>+VLOOKUP(C2838,'[10]Peso Conductores'!$B$1:$D$65536,2,0)</f>
        <v>CONDUCTOR ACSR 243 mm2</v>
      </c>
      <c r="E2838" s="105" t="s">
        <v>2807</v>
      </c>
      <c r="F2838" s="109">
        <v>0</v>
      </c>
      <c r="G2838" s="134">
        <f>+VLOOKUP(C2838,'[10]Peso Conductores'!$B$1:$E$65536,4,0)</f>
        <v>1867.0256868606248</v>
      </c>
      <c r="H2838" s="141">
        <f t="shared" si="59"/>
        <v>1867.0256868606248</v>
      </c>
      <c r="I2838" s="112"/>
      <c r="J2838" s="113">
        <f>+VLOOKUP(C2838,'[10]Peso Conductores'!$B$1:$D$65536,3,0)</f>
        <v>925</v>
      </c>
      <c r="M2838" s="83"/>
      <c r="N2838" s="83"/>
      <c r="O2838" s="83"/>
      <c r="P2838" s="83"/>
      <c r="Q2838" s="83"/>
      <c r="R2838" s="83"/>
    </row>
    <row r="2839" spans="1:18" x14ac:dyDescent="0.2">
      <c r="A2839" s="104"/>
      <c r="B2839" s="107">
        <f t="shared" si="60"/>
        <v>36</v>
      </c>
      <c r="C2839" s="106" t="s">
        <v>2842</v>
      </c>
      <c r="D2839" s="107" t="str">
        <f>+VLOOKUP(C2839,'[10]Peso Conductores'!$B$1:$D$65536,2,0)</f>
        <v>CONDUCTOR ACSR 125 mm2</v>
      </c>
      <c r="E2839" s="105" t="s">
        <v>2807</v>
      </c>
      <c r="F2839" s="109">
        <v>0</v>
      </c>
      <c r="G2839" s="134">
        <f>+VLOOKUP(C2839,'[10]Peso Conductores'!$B$1:$E$65536,4,0)</f>
        <v>873.96986206556812</v>
      </c>
      <c r="H2839" s="141">
        <f t="shared" si="59"/>
        <v>873.96986206556812</v>
      </c>
      <c r="I2839" s="112"/>
      <c r="J2839" s="113">
        <f>+VLOOKUP(C2839,'[10]Peso Conductores'!$B$1:$D$65536,3,0)</f>
        <v>433</v>
      </c>
      <c r="M2839" s="83"/>
      <c r="N2839" s="83"/>
      <c r="O2839" s="83"/>
      <c r="P2839" s="83"/>
      <c r="Q2839" s="83"/>
      <c r="R2839" s="83"/>
    </row>
    <row r="2840" spans="1:18" x14ac:dyDescent="0.2">
      <c r="A2840" s="104"/>
      <c r="B2840" s="107">
        <f t="shared" si="60"/>
        <v>37</v>
      </c>
      <c r="C2840" s="106" t="s">
        <v>2843</v>
      </c>
      <c r="D2840" s="107" t="str">
        <f>+VLOOKUP(C2840,'[10]Peso Conductores'!$B$1:$D$65536,2,0)</f>
        <v>CONDUCTOR ENGRASADO AAAC 177 mm2</v>
      </c>
      <c r="E2840" s="105" t="s">
        <v>2807</v>
      </c>
      <c r="F2840" s="109">
        <v>0</v>
      </c>
      <c r="G2840" s="134">
        <f>+VLOOKUP(C2840,'[10]Peso Conductores'!$B$1:$E$65536,4,0)</f>
        <v>1263.1356390678729</v>
      </c>
      <c r="H2840" s="141">
        <f t="shared" si="59"/>
        <v>1263.1356390678729</v>
      </c>
      <c r="I2840" s="112"/>
      <c r="J2840" s="113">
        <f>+VLOOKUP(C2840,'[10]Peso Conductores'!$B$1:$D$65536,3,0)</f>
        <v>448.13333333333333</v>
      </c>
      <c r="M2840" s="83"/>
      <c r="N2840" s="83"/>
      <c r="O2840" s="83"/>
      <c r="P2840" s="83"/>
      <c r="Q2840" s="83"/>
      <c r="R2840" s="83"/>
    </row>
    <row r="2841" spans="1:18" x14ac:dyDescent="0.2">
      <c r="A2841" s="104"/>
      <c r="B2841" s="107">
        <f t="shared" si="60"/>
        <v>38</v>
      </c>
      <c r="C2841" s="106" t="s">
        <v>2844</v>
      </c>
      <c r="D2841" s="107" t="str">
        <f>+VLOOKUP(C2841,'[10]Peso Conductores'!$B$1:$D$65536,2,0)</f>
        <v>CONDUCTOR ENGRASADO AAAC 242 mm2</v>
      </c>
      <c r="E2841" s="105" t="s">
        <v>2807</v>
      </c>
      <c r="F2841" s="109">
        <v>0</v>
      </c>
      <c r="G2841" s="134">
        <f>+VLOOKUP(C2841,'[10]Peso Conductores'!$B$1:$E$65536,4,0)</f>
        <v>1888.5024059256357</v>
      </c>
      <c r="H2841" s="141">
        <f t="shared" si="59"/>
        <v>1888.5024059256357</v>
      </c>
      <c r="I2841" s="112"/>
      <c r="J2841" s="113">
        <f>+VLOOKUP(C2841,'[10]Peso Conductores'!$B$1:$D$65536,3,0)</f>
        <v>670</v>
      </c>
      <c r="M2841" s="83"/>
      <c r="N2841" s="83"/>
      <c r="O2841" s="83"/>
      <c r="P2841" s="83"/>
      <c r="Q2841" s="83"/>
      <c r="R2841" s="83"/>
    </row>
    <row r="2842" spans="1:18" ht="15" x14ac:dyDescent="0.25">
      <c r="A2842" s="104"/>
      <c r="B2842" s="107">
        <f t="shared" si="60"/>
        <v>39</v>
      </c>
      <c r="C2842" s="106" t="s">
        <v>2845</v>
      </c>
      <c r="D2842" s="107" t="str">
        <f>+VLOOKUP(C2842,'[10]Peso Conductores'!$B$1:$D$65536,2,0)</f>
        <v>CONDUCTOR CU XLPE 1200 mm2 - 220 KV</v>
      </c>
      <c r="E2842" s="105" t="s">
        <v>2807</v>
      </c>
      <c r="F2842" s="109">
        <v>0</v>
      </c>
      <c r="G2842" s="134">
        <f>+VLOOKUP(C2842,'[10]Peso Conductores'!$B$1:$E$65536,4,0)</f>
        <v>148815.21741657317</v>
      </c>
      <c r="H2842" s="141">
        <f t="shared" si="59"/>
        <v>148815.21741657317</v>
      </c>
      <c r="I2842" s="112"/>
      <c r="J2842" s="113">
        <f>+VLOOKUP(C2842,'[10]Peso Conductores'!$B$1:$D$65536,3,0)</f>
        <v>21390.6</v>
      </c>
      <c r="L2842" s="142"/>
      <c r="M2842" s="143"/>
      <c r="N2842" s="83"/>
      <c r="O2842" s="83"/>
      <c r="P2842" s="83"/>
      <c r="Q2842" s="83"/>
      <c r="R2842" s="83"/>
    </row>
    <row r="2843" spans="1:18" ht="15" x14ac:dyDescent="0.25">
      <c r="A2843" s="104"/>
      <c r="B2843" s="107">
        <f t="shared" si="60"/>
        <v>40</v>
      </c>
      <c r="C2843" s="106" t="s">
        <v>2846</v>
      </c>
      <c r="D2843" s="107" t="str">
        <f>+VLOOKUP(C2843,'[10]Peso Conductores'!$B$1:$D$65536,2,0)</f>
        <v>CONDUCTOR CU XLPE 1000 mm2 - 220 KV</v>
      </c>
      <c r="E2843" s="105" t="s">
        <v>2807</v>
      </c>
      <c r="F2843" s="109">
        <v>0</v>
      </c>
      <c r="G2843" s="134">
        <f>+VLOOKUP(C2843,'[10]Peso Conductores'!$B$1:$E$65536,4,0)</f>
        <v>131497.75838347763</v>
      </c>
      <c r="H2843" s="141">
        <f t="shared" si="59"/>
        <v>131497.75838347763</v>
      </c>
      <c r="I2843" s="112"/>
      <c r="J2843" s="113">
        <f>+VLOOKUP(C2843,'[10]Peso Conductores'!$B$1:$D$65536,3,0)</f>
        <v>18901.400000000001</v>
      </c>
      <c r="L2843" s="142"/>
      <c r="M2843" s="143"/>
      <c r="N2843" s="83"/>
      <c r="O2843" s="83"/>
      <c r="P2843" s="83"/>
      <c r="Q2843" s="83"/>
      <c r="R2843" s="83"/>
    </row>
    <row r="2844" spans="1:18" ht="15" x14ac:dyDescent="0.25">
      <c r="A2844" s="104"/>
      <c r="B2844" s="107">
        <f t="shared" si="60"/>
        <v>41</v>
      </c>
      <c r="C2844" s="106" t="s">
        <v>2847</v>
      </c>
      <c r="D2844" s="107" t="str">
        <f>+VLOOKUP(C2844,'[10]Peso Conductores'!$B$1:$D$65536,2,0)</f>
        <v>CONDUCTOR CU XLPE 1000 mm2 - 138 KV</v>
      </c>
      <c r="E2844" s="105" t="s">
        <v>2807</v>
      </c>
      <c r="F2844" s="109">
        <v>0</v>
      </c>
      <c r="G2844" s="134">
        <f>+VLOOKUP(C2844,'[10]Peso Conductores'!$B$1:$E$65536,4,0)</f>
        <v>108452.06493906974</v>
      </c>
      <c r="H2844" s="141">
        <f t="shared" si="59"/>
        <v>108452.06493906974</v>
      </c>
      <c r="I2844" s="112"/>
      <c r="J2844" s="113">
        <f>+VLOOKUP(C2844,'[10]Peso Conductores'!$B$1:$D$65536,3,0)</f>
        <v>16466.8</v>
      </c>
      <c r="L2844" s="142"/>
      <c r="M2844" s="143"/>
      <c r="N2844" s="83"/>
      <c r="O2844" s="83"/>
      <c r="P2844" s="83"/>
      <c r="Q2844" s="83"/>
      <c r="R2844" s="83"/>
    </row>
    <row r="2845" spans="1:18" ht="15" x14ac:dyDescent="0.25">
      <c r="A2845" s="104"/>
      <c r="B2845" s="107">
        <f t="shared" si="60"/>
        <v>42</v>
      </c>
      <c r="C2845" s="106" t="s">
        <v>2848</v>
      </c>
      <c r="D2845" s="107" t="str">
        <f>+VLOOKUP(C2845,'[10]Peso Conductores'!$B$1:$D$65536,2,0)</f>
        <v>CONDUCTOR CU XLPE 630 mm2 - 138 KV</v>
      </c>
      <c r="E2845" s="105" t="s">
        <v>2807</v>
      </c>
      <c r="F2845" s="109">
        <v>0</v>
      </c>
      <c r="G2845" s="134">
        <f>+VLOOKUP(C2845,'[10]Peso Conductores'!$B$1:$E$65536,4,0)</f>
        <v>99183.440131046766</v>
      </c>
      <c r="H2845" s="141">
        <f t="shared" si="59"/>
        <v>99183.440131046766</v>
      </c>
      <c r="I2845" s="112"/>
      <c r="J2845" s="113">
        <f>+VLOOKUP(C2845,'[10]Peso Conductores'!$B$1:$D$65536,3,0)</f>
        <v>15059.5</v>
      </c>
      <c r="L2845" s="142"/>
      <c r="M2845" s="143"/>
      <c r="N2845" s="83"/>
      <c r="O2845" s="83"/>
      <c r="P2845" s="83"/>
      <c r="Q2845" s="83"/>
      <c r="R2845" s="83"/>
    </row>
    <row r="2846" spans="1:18" ht="15" x14ac:dyDescent="0.25">
      <c r="A2846" s="104"/>
      <c r="B2846" s="107">
        <f>1+B2844</f>
        <v>42</v>
      </c>
      <c r="C2846" s="106" t="s">
        <v>2849</v>
      </c>
      <c r="D2846" s="107" t="str">
        <f>+VLOOKUP(C2846,'[10]Peso Conductores'!$B$1:$D$65536,2,0)</f>
        <v>CONDUCTOR CU XLPE 1200 mm2 - 138 KV</v>
      </c>
      <c r="E2846" s="105" t="s">
        <v>2807</v>
      </c>
      <c r="F2846" s="109">
        <v>0</v>
      </c>
      <c r="G2846" s="134">
        <f>+VLOOKUP(C2846,'[10]Peso Conductores'!$B$1:$E$65536,4,0)</f>
        <v>122666.8541973345</v>
      </c>
      <c r="H2846" s="141">
        <f t="shared" si="59"/>
        <v>122666.8541973345</v>
      </c>
      <c r="I2846" s="112"/>
      <c r="J2846" s="113">
        <f>+VLOOKUP(C2846,'[10]Peso Conductores'!$B$1:$D$65536,3,0)</f>
        <v>18625.099999999999</v>
      </c>
      <c r="L2846" s="142"/>
      <c r="M2846" s="143"/>
      <c r="N2846" s="83"/>
      <c r="O2846" s="83"/>
      <c r="P2846" s="83"/>
      <c r="Q2846" s="83"/>
      <c r="R2846" s="83"/>
    </row>
    <row r="2847" spans="1:18" ht="15" x14ac:dyDescent="0.25">
      <c r="A2847" s="104"/>
      <c r="B2847" s="107">
        <f t="shared" si="60"/>
        <v>43</v>
      </c>
      <c r="C2847" s="106" t="s">
        <v>2850</v>
      </c>
      <c r="D2847" s="107" t="str">
        <f>+VLOOKUP(C2847,'[10]Peso Conductores'!$B$1:$D$65536,2,0)</f>
        <v>CONDUCTOR CU XLPE 1200 mm2 - 60 KV</v>
      </c>
      <c r="E2847" s="105" t="s">
        <v>2807</v>
      </c>
      <c r="F2847" s="109">
        <v>0</v>
      </c>
      <c r="G2847" s="134">
        <f>+VLOOKUP(C2847,'[10]Peso Conductores'!$B$1:$E$65536,4,0)</f>
        <v>112004.91949133662</v>
      </c>
      <c r="H2847" s="141">
        <f t="shared" si="59"/>
        <v>112004.91949133662</v>
      </c>
      <c r="I2847" s="112"/>
      <c r="J2847" s="113">
        <f>+VLOOKUP(C2847,'[10]Peso Conductores'!$B$1:$D$65536,3,0)</f>
        <v>17968.900000000001</v>
      </c>
      <c r="L2847" s="142"/>
      <c r="M2847" s="143"/>
      <c r="N2847" s="83"/>
      <c r="O2847" s="83"/>
      <c r="P2847" s="83"/>
      <c r="Q2847" s="83"/>
      <c r="R2847" s="83"/>
    </row>
    <row r="2848" spans="1:18" ht="15" x14ac:dyDescent="0.25">
      <c r="A2848" s="104"/>
      <c r="B2848" s="107">
        <f t="shared" si="60"/>
        <v>44</v>
      </c>
      <c r="C2848" s="106" t="s">
        <v>2851</v>
      </c>
      <c r="D2848" s="107" t="str">
        <f>+VLOOKUP(C2848,'[10]Peso Conductores'!$B$1:$D$65536,2,0)</f>
        <v>CONDUCTOR CU XLPE 1600 mm2 - 220 KV</v>
      </c>
      <c r="E2848" s="105" t="s">
        <v>2807</v>
      </c>
      <c r="F2848" s="109">
        <v>0</v>
      </c>
      <c r="G2848" s="134">
        <f>+VLOOKUP(C2848,'[10]Peso Conductores'!$B$1:$E$65536,4,0)</f>
        <v>177137.31918570865</v>
      </c>
      <c r="H2848" s="141">
        <f t="shared" si="59"/>
        <v>177137.31918570865</v>
      </c>
      <c r="I2848" s="112"/>
      <c r="J2848" s="113">
        <f>+VLOOKUP(C2848,'[10]Peso Conductores'!$B$1:$D$65536,3,0)</f>
        <v>25461.599999999999</v>
      </c>
      <c r="L2848" s="142"/>
      <c r="M2848" s="143"/>
      <c r="N2848" s="83"/>
      <c r="O2848" s="83"/>
      <c r="P2848" s="83"/>
      <c r="Q2848" s="83"/>
      <c r="R2848" s="83"/>
    </row>
    <row r="2849" spans="1:18" ht="15" x14ac:dyDescent="0.25">
      <c r="A2849" s="104"/>
      <c r="B2849" s="107">
        <f t="shared" si="60"/>
        <v>45</v>
      </c>
      <c r="C2849" s="106" t="s">
        <v>2852</v>
      </c>
      <c r="D2849" s="107" t="str">
        <f>+VLOOKUP(C2849,'[10]Peso Conductores'!$B$1:$D$65536,2,0)</f>
        <v>CONDUCTOR CU XLPE 1000 mm2 - 60 KV</v>
      </c>
      <c r="E2849" s="105" t="s">
        <v>2807</v>
      </c>
      <c r="F2849" s="109">
        <v>0</v>
      </c>
      <c r="G2849" s="134">
        <f>+VLOOKUP(C2849,'[10]Peso Conductores'!$B$1:$E$65536,4,0)</f>
        <v>100133.04254487914</v>
      </c>
      <c r="H2849" s="141">
        <f t="shared" si="59"/>
        <v>100133.04254487914</v>
      </c>
      <c r="I2849" s="112"/>
      <c r="J2849" s="113">
        <f>+VLOOKUP(C2849,'[10]Peso Conductores'!$B$1:$D$65536,3,0)</f>
        <v>16064.3</v>
      </c>
      <c r="L2849" s="142"/>
      <c r="M2849" s="143"/>
      <c r="N2849" s="83"/>
      <c r="O2849" s="83"/>
      <c r="P2849" s="83"/>
      <c r="Q2849" s="83"/>
      <c r="R2849" s="83"/>
    </row>
    <row r="2850" spans="1:18" ht="15" x14ac:dyDescent="0.25">
      <c r="A2850" s="104"/>
      <c r="B2850" s="107">
        <f t="shared" si="60"/>
        <v>46</v>
      </c>
      <c r="C2850" s="106" t="s">
        <v>2850</v>
      </c>
      <c r="D2850" s="107" t="str">
        <f>+VLOOKUP(C2850,'[10]Peso Conductores'!$B$1:$D$65536,2,0)</f>
        <v>CONDUCTOR CU XLPE 1200 mm2 - 60 KV</v>
      </c>
      <c r="E2850" s="105" t="s">
        <v>2807</v>
      </c>
      <c r="F2850" s="109">
        <v>0</v>
      </c>
      <c r="G2850" s="134">
        <f>+VLOOKUP(C2850,'[10]Peso Conductores'!$B$1:$E$65536,4,0)</f>
        <v>112004.91949133662</v>
      </c>
      <c r="H2850" s="141">
        <f t="shared" si="59"/>
        <v>112004.91949133662</v>
      </c>
      <c r="I2850" s="112"/>
      <c r="J2850" s="113">
        <f>+VLOOKUP(C2850,'[10]Peso Conductores'!$B$1:$D$65536,3,0)</f>
        <v>17968.900000000001</v>
      </c>
      <c r="L2850" s="142"/>
      <c r="M2850" s="143"/>
      <c r="N2850" s="83"/>
      <c r="O2850" s="83"/>
      <c r="P2850" s="83"/>
      <c r="Q2850" s="83"/>
      <c r="R2850" s="83"/>
    </row>
    <row r="2851" spans="1:18" ht="15" x14ac:dyDescent="0.25">
      <c r="A2851" s="104"/>
      <c r="B2851" s="107">
        <f t="shared" si="60"/>
        <v>47</v>
      </c>
      <c r="C2851" s="106" t="s">
        <v>2853</v>
      </c>
      <c r="D2851" s="107" t="str">
        <f>+VLOOKUP(C2851,'[10]Peso Conductores'!$B$1:$D$65536,2,0)</f>
        <v>CONDUCTOR CU XLPE 800 mm2 - 220 KV</v>
      </c>
      <c r="E2851" s="105" t="s">
        <v>2807</v>
      </c>
      <c r="F2851" s="109">
        <v>0</v>
      </c>
      <c r="G2851" s="134">
        <f>+VLOOKUP(C2851,'[10]Peso Conductores'!$B$1:$E$65536,4,0)</f>
        <v>116394.0288475422</v>
      </c>
      <c r="H2851" s="141">
        <f t="shared" si="59"/>
        <v>116394.0288475422</v>
      </c>
      <c r="I2851" s="112"/>
      <c r="J2851" s="113">
        <f>+VLOOKUP(C2851,'[10]Peso Conductores'!$B$1:$D$65536,3,0)</f>
        <v>16730.400000000001</v>
      </c>
      <c r="L2851" s="142"/>
      <c r="M2851" s="143"/>
      <c r="N2851" s="83"/>
      <c r="O2851" s="83"/>
      <c r="P2851" s="83"/>
      <c r="Q2851" s="83"/>
      <c r="R2851" s="83"/>
    </row>
    <row r="2852" spans="1:18" ht="15" x14ac:dyDescent="0.25">
      <c r="A2852" s="104"/>
      <c r="B2852" s="107">
        <f t="shared" si="60"/>
        <v>48</v>
      </c>
      <c r="C2852" s="106" t="s">
        <v>2854</v>
      </c>
      <c r="D2852" s="107" t="str">
        <f>+VLOOKUP(C2852,'[10]Peso Conductores'!$B$1:$D$65536,2,0)</f>
        <v>CONDUCTOR CU XLPE 600 mm2 - 220 KV</v>
      </c>
      <c r="E2852" s="105" t="s">
        <v>2807</v>
      </c>
      <c r="F2852" s="109">
        <v>0</v>
      </c>
      <c r="G2852" s="134">
        <f>+VLOOKUP(C2852,'[10]Peso Conductores'!$B$1:$E$65536,4,0)</f>
        <v>104769.51402414536</v>
      </c>
      <c r="H2852" s="141">
        <f t="shared" si="59"/>
        <v>104769.51402414536</v>
      </c>
      <c r="I2852" s="112"/>
      <c r="J2852" s="113">
        <f>+VLOOKUP(C2852,'[10]Peso Conductores'!$B$1:$D$65536,3,0)</f>
        <v>15059.5</v>
      </c>
      <c r="L2852" s="142"/>
      <c r="M2852" s="143"/>
      <c r="N2852" s="83"/>
      <c r="O2852" s="83"/>
      <c r="P2852" s="83"/>
      <c r="Q2852" s="83"/>
      <c r="R2852" s="83"/>
    </row>
    <row r="2853" spans="1:18" ht="15" x14ac:dyDescent="0.25">
      <c r="A2853" s="104"/>
      <c r="B2853" s="107">
        <f t="shared" si="60"/>
        <v>49</v>
      </c>
      <c r="C2853" s="106" t="s">
        <v>2855</v>
      </c>
      <c r="D2853" s="107" t="str">
        <f>+VLOOKUP(C2853,'[10]Peso Conductores'!$B$1:$D$65536,2,0)</f>
        <v>CONDUCTOR CU XLPE 800 mm2 - 138 KV</v>
      </c>
      <c r="E2853" s="105" t="s">
        <v>2807</v>
      </c>
      <c r="F2853" s="109">
        <v>0</v>
      </c>
      <c r="G2853" s="134">
        <f>+VLOOKUP(C2853,'[10]Peso Conductores'!$B$1:$E$65536,4,0)</f>
        <v>91027.866976939709</v>
      </c>
      <c r="H2853" s="141">
        <f t="shared" si="59"/>
        <v>91027.866976939709</v>
      </c>
      <c r="I2853" s="112"/>
      <c r="J2853" s="113">
        <f>+VLOOKUP(C2853,'[10]Peso Conductores'!$B$1:$D$65536,3,0)</f>
        <v>13821.2</v>
      </c>
      <c r="L2853" s="142"/>
      <c r="M2853" s="143"/>
      <c r="N2853" s="83"/>
      <c r="O2853" s="83"/>
      <c r="P2853" s="83"/>
      <c r="Q2853" s="83"/>
      <c r="R2853" s="83"/>
    </row>
    <row r="2854" spans="1:18" ht="15" x14ac:dyDescent="0.25">
      <c r="A2854" s="104"/>
      <c r="B2854" s="107">
        <f t="shared" si="60"/>
        <v>50</v>
      </c>
      <c r="C2854" s="106" t="s">
        <v>2856</v>
      </c>
      <c r="D2854" s="107" t="str">
        <f>+VLOOKUP(C2854,'[10]Peso Conductores'!$B$1:$D$65536,2,0)</f>
        <v>CONDUCTOR CU XLPE 800 mm2 - 60 KV</v>
      </c>
      <c r="E2854" s="105" t="s">
        <v>2807</v>
      </c>
      <c r="F2854" s="109">
        <v>0</v>
      </c>
      <c r="G2854" s="134">
        <f>+VLOOKUP(C2854,'[10]Peso Conductores'!$B$1:$E$65536,4,0)</f>
        <v>81157.11322213395</v>
      </c>
      <c r="H2854" s="141">
        <f t="shared" si="59"/>
        <v>81157.11322213395</v>
      </c>
      <c r="I2854" s="112"/>
      <c r="J2854" s="113">
        <f>+VLOOKUP(C2854,'[10]Peso Conductores'!$B$1:$D$65536,3,0)</f>
        <v>13020</v>
      </c>
      <c r="L2854" s="142"/>
      <c r="M2854" s="143"/>
      <c r="N2854" s="83"/>
      <c r="O2854" s="83"/>
      <c r="P2854" s="83"/>
      <c r="Q2854" s="83"/>
      <c r="R2854" s="83"/>
    </row>
    <row r="2855" spans="1:18" ht="15" x14ac:dyDescent="0.25">
      <c r="A2855" s="104"/>
      <c r="B2855" s="107">
        <f t="shared" si="60"/>
        <v>51</v>
      </c>
      <c r="C2855" s="106" t="s">
        <v>2857</v>
      </c>
      <c r="D2855" s="107" t="str">
        <f>+VLOOKUP(C2855,'[10]Peso Conductores'!$B$1:$D$65536,2,0)</f>
        <v>CONDUCTOR CU XLPE 630 mm2 - 60 KV</v>
      </c>
      <c r="E2855" s="105" t="s">
        <v>2807</v>
      </c>
      <c r="F2855" s="109">
        <v>0</v>
      </c>
      <c r="G2855" s="134">
        <f>+VLOOKUP(C2855,'[10]Peso Conductores'!$B$1:$E$65536,4,0)</f>
        <v>70340.5280781732</v>
      </c>
      <c r="H2855" s="141">
        <f t="shared" si="59"/>
        <v>70340.5280781732</v>
      </c>
      <c r="I2855" s="112"/>
      <c r="J2855" s="113">
        <f>+VLOOKUP(C2855,'[10]Peso Conductores'!$B$1:$D$65536,3,0)</f>
        <v>11284.7</v>
      </c>
      <c r="L2855" s="142"/>
      <c r="M2855" s="143"/>
      <c r="N2855" s="83"/>
      <c r="O2855" s="83"/>
      <c r="P2855" s="83"/>
      <c r="Q2855" s="83"/>
      <c r="R2855" s="83"/>
    </row>
    <row r="2856" spans="1:18" ht="15" x14ac:dyDescent="0.25">
      <c r="A2856" s="104"/>
      <c r="B2856" s="107">
        <f t="shared" si="60"/>
        <v>52</v>
      </c>
      <c r="C2856" s="106" t="s">
        <v>2858</v>
      </c>
      <c r="D2856" s="107" t="str">
        <f>+VLOOKUP(C2856,'[10]Peso Conductores'!$B$1:$D$65536,2,0)</f>
        <v>CONDUCTOR CU XLPE 500 mm2 - 60 KV</v>
      </c>
      <c r="E2856" s="105" t="s">
        <v>2807</v>
      </c>
      <c r="F2856" s="109">
        <v>0</v>
      </c>
      <c r="G2856" s="134">
        <f>+VLOOKUP(C2856,'[10]Peso Conductores'!$B$1:$E$65536,4,0)</f>
        <v>61173.888239120184</v>
      </c>
      <c r="H2856" s="141">
        <f t="shared" si="59"/>
        <v>61173.888239120184</v>
      </c>
      <c r="I2856" s="112"/>
      <c r="J2856" s="113">
        <f>+VLOOKUP(C2856,'[10]Peso Conductores'!$B$1:$D$65536,3,0)</f>
        <v>9814.1</v>
      </c>
      <c r="L2856" s="142"/>
      <c r="M2856" s="143"/>
      <c r="N2856" s="83"/>
      <c r="O2856" s="83"/>
      <c r="P2856" s="83"/>
      <c r="Q2856" s="83"/>
      <c r="R2856" s="83"/>
    </row>
    <row r="2857" spans="1:18" ht="15" x14ac:dyDescent="0.25">
      <c r="A2857" s="104"/>
      <c r="B2857" s="107">
        <f t="shared" si="60"/>
        <v>53</v>
      </c>
      <c r="C2857" s="106" t="s">
        <v>2859</v>
      </c>
      <c r="D2857" s="107" t="str">
        <f>+VLOOKUP(C2857,'[10]Peso Conductores'!$B$1:$D$65536,2,0)</f>
        <v>CONDUCTOR CU XLPE 400 mm2 - 60 KV</v>
      </c>
      <c r="E2857" s="105" t="s">
        <v>2807</v>
      </c>
      <c r="F2857" s="109">
        <v>0</v>
      </c>
      <c r="G2857" s="134">
        <f>+VLOOKUP(C2857,'[10]Peso Conductores'!$B$1:$E$65536,4,0)</f>
        <v>54830.917546735887</v>
      </c>
      <c r="H2857" s="141">
        <f t="shared" si="59"/>
        <v>54830.917546735887</v>
      </c>
      <c r="I2857" s="112"/>
      <c r="J2857" s="113">
        <f>+VLOOKUP(C2857,'[10]Peso Conductores'!$B$1:$D$65536,3,0)</f>
        <v>8796.5</v>
      </c>
      <c r="L2857" s="142"/>
      <c r="M2857" s="143"/>
      <c r="N2857" s="83"/>
      <c r="O2857" s="83"/>
      <c r="P2857" s="83"/>
      <c r="Q2857" s="83"/>
      <c r="R2857" s="83"/>
    </row>
    <row r="2858" spans="1:18" ht="15" x14ac:dyDescent="0.25">
      <c r="A2858" s="104"/>
      <c r="B2858" s="107">
        <f t="shared" si="60"/>
        <v>54</v>
      </c>
      <c r="C2858" s="106" t="s">
        <v>2860</v>
      </c>
      <c r="D2858" s="107" t="str">
        <f>+VLOOKUP(C2858,'[10]Peso Conductores'!$B$1:$D$65536,2,0)</f>
        <v>CONDUCTOR CU XLPE 400 mm2 - 138 KV</v>
      </c>
      <c r="E2858" s="105" t="s">
        <v>2807</v>
      </c>
      <c r="F2858" s="109">
        <v>0</v>
      </c>
      <c r="G2858" s="134">
        <f>+VLOOKUP(C2858,'[10]Peso Conductores'!$B$1:$E$65536,4,0)</f>
        <v>82672.734857663105</v>
      </c>
      <c r="H2858" s="141">
        <f t="shared" si="59"/>
        <v>82672.734857663105</v>
      </c>
      <c r="I2858" s="112"/>
      <c r="J2858" s="113">
        <f>+VLOOKUP(C2858,'[10]Peso Conductores'!$B$1:$D$65536,3,0)</f>
        <v>12552.6</v>
      </c>
      <c r="L2858" s="142"/>
      <c r="M2858" s="143"/>
      <c r="N2858" s="83"/>
      <c r="O2858" s="83"/>
      <c r="P2858" s="83"/>
      <c r="Q2858" s="83"/>
      <c r="R2858" s="83"/>
    </row>
    <row r="2859" spans="1:18" ht="15" x14ac:dyDescent="0.25">
      <c r="A2859" s="104"/>
      <c r="B2859" s="107">
        <f t="shared" si="60"/>
        <v>55</v>
      </c>
      <c r="C2859" s="106" t="s">
        <v>2861</v>
      </c>
      <c r="D2859" s="107" t="str">
        <f>+VLOOKUP(C2859,'[10]Peso Conductores'!$B$1:$D$65536,2,0)</f>
        <v>CONDUCTOR CU XLPE 300 mm2 - 60 KV</v>
      </c>
      <c r="E2859" s="105" t="s">
        <v>2807</v>
      </c>
      <c r="F2859" s="109">
        <v>0</v>
      </c>
      <c r="G2859" s="134">
        <f>+VLOOKUP(C2859,'[10]Peso Conductores'!$B$1:$E$65536,4,0)</f>
        <v>48982.868113171673</v>
      </c>
      <c r="H2859" s="141">
        <f t="shared" si="59"/>
        <v>48982.868113171673</v>
      </c>
      <c r="I2859" s="112"/>
      <c r="J2859" s="113">
        <f>+VLOOKUP(C2859,'[10]Peso Conductores'!$B$1:$D$65536,3,0)</f>
        <v>7858.3</v>
      </c>
      <c r="L2859" s="142"/>
      <c r="M2859" s="143"/>
      <c r="N2859" s="83"/>
      <c r="O2859" s="83"/>
      <c r="P2859" s="83"/>
      <c r="Q2859" s="83"/>
      <c r="R2859" s="83"/>
    </row>
    <row r="2860" spans="1:18" ht="15" x14ac:dyDescent="0.25">
      <c r="A2860" s="104"/>
      <c r="B2860" s="107">
        <f t="shared" si="60"/>
        <v>56</v>
      </c>
      <c r="C2860" s="106" t="s">
        <v>2862</v>
      </c>
      <c r="D2860" s="107" t="str">
        <f>+VLOOKUP(C2860,'[10]Peso Conductores'!$B$1:$D$65536,2,0)</f>
        <v>CONDUCTOR AL XLPE 1200 mm2 - 60 KV</v>
      </c>
      <c r="E2860" s="105" t="s">
        <v>2807</v>
      </c>
      <c r="F2860" s="109">
        <v>0</v>
      </c>
      <c r="G2860" s="134">
        <f>+VLOOKUP(C2860,'[10]Peso Conductores'!$B$1:$E$65536,4,0)</f>
        <v>32919.973966251375</v>
      </c>
      <c r="H2860" s="141">
        <f t="shared" si="59"/>
        <v>32919.973966251375</v>
      </c>
      <c r="I2860" s="112"/>
      <c r="J2860" s="113">
        <f>+VLOOKUP(C2860,'[10]Peso Conductores'!$B$1:$D$65536,3,0)</f>
        <v>10544.5</v>
      </c>
      <c r="L2860" s="142"/>
      <c r="M2860" s="143"/>
      <c r="N2860" s="83"/>
      <c r="O2860" s="83"/>
      <c r="P2860" s="83"/>
      <c r="Q2860" s="83"/>
      <c r="R2860" s="83"/>
    </row>
    <row r="2861" spans="1:18" ht="15" x14ac:dyDescent="0.25">
      <c r="A2861" s="104"/>
      <c r="B2861" s="107">
        <f t="shared" si="60"/>
        <v>57</v>
      </c>
      <c r="C2861" s="106" t="s">
        <v>2863</v>
      </c>
      <c r="D2861" s="107" t="str">
        <f>+VLOOKUP(C2861,'[10]Peso Conductores'!$B$1:$D$65536,2,0)</f>
        <v>CONDUCTOR AL XLPE 800 mm2 - 60 KV</v>
      </c>
      <c r="E2861" s="105" t="s">
        <v>2807</v>
      </c>
      <c r="F2861" s="109">
        <v>0</v>
      </c>
      <c r="G2861" s="134">
        <f>+VLOOKUP(C2861,'[10]Peso Conductores'!$B$1:$E$65536,4,0)</f>
        <v>22300.476460802653</v>
      </c>
      <c r="H2861" s="141">
        <f t="shared" si="59"/>
        <v>22300.476460802653</v>
      </c>
      <c r="I2861" s="112"/>
      <c r="J2861" s="113">
        <f>+VLOOKUP(C2861,'[10]Peso Conductores'!$B$1:$D$65536,3,0)</f>
        <v>7143</v>
      </c>
      <c r="L2861" s="142"/>
      <c r="M2861" s="143"/>
      <c r="N2861" s="83"/>
      <c r="O2861" s="83"/>
      <c r="P2861" s="83"/>
      <c r="Q2861" s="83"/>
      <c r="R2861" s="83"/>
    </row>
    <row r="2862" spans="1:18" ht="15" x14ac:dyDescent="0.25">
      <c r="A2862" s="104"/>
      <c r="B2862" s="107">
        <f t="shared" si="60"/>
        <v>58</v>
      </c>
      <c r="C2862" s="106" t="s">
        <v>2864</v>
      </c>
      <c r="D2862" s="107" t="str">
        <f>+VLOOKUP(C2862,'[10]Peso Conductores'!$B$1:$D$65536,2,0)</f>
        <v>CONDUCTOR AL XLPE 500 mm2 - 60 KV</v>
      </c>
      <c r="E2862" s="105" t="s">
        <v>2807</v>
      </c>
      <c r="F2862" s="109">
        <v>0</v>
      </c>
      <c r="G2862" s="134">
        <f>+VLOOKUP(C2862,'[10]Peso Conductores'!$B$1:$E$65536,4,0)</f>
        <v>16899.409083343799</v>
      </c>
      <c r="H2862" s="141">
        <f t="shared" si="59"/>
        <v>16899.409083343799</v>
      </c>
      <c r="I2862" s="112"/>
      <c r="J2862" s="113">
        <f>+VLOOKUP(C2862,'[10]Peso Conductores'!$B$1:$D$65536,3,0)</f>
        <v>5413</v>
      </c>
      <c r="L2862" s="142"/>
      <c r="M2862" s="143"/>
      <c r="N2862" s="83"/>
      <c r="O2862" s="83"/>
      <c r="P2862" s="83"/>
      <c r="Q2862" s="83"/>
      <c r="R2862" s="83"/>
    </row>
    <row r="2863" spans="1:18" x14ac:dyDescent="0.2">
      <c r="A2863" s="104"/>
      <c r="B2863" s="107">
        <f t="shared" si="60"/>
        <v>59</v>
      </c>
      <c r="C2863" s="106" t="s">
        <v>2865</v>
      </c>
      <c r="D2863" s="107" t="str">
        <f>+VLOOKUP(C2863,'[10]Peso Conductores'!$B$1:$D$65536,2,0)</f>
        <v>CONDUCTOR CU XLPE 120 mm2 - 33 KV</v>
      </c>
      <c r="E2863" s="105" t="s">
        <v>2807</v>
      </c>
      <c r="F2863" s="109">
        <v>0</v>
      </c>
      <c r="G2863" s="134">
        <f>+VLOOKUP(C2863,'[10]Peso Conductores'!$B$1:$E$65536,4,0)</f>
        <v>15792.881672672233</v>
      </c>
      <c r="H2863" s="141">
        <f>G2863</f>
        <v>15792.881672672233</v>
      </c>
      <c r="I2863" s="140"/>
      <c r="J2863" s="113">
        <f>+VLOOKUP(C2863,'[10]Peso Conductores'!$B$1:$D$65536,3,0)</f>
        <v>2850</v>
      </c>
      <c r="M2863" s="83"/>
      <c r="N2863" s="83"/>
      <c r="O2863" s="83"/>
      <c r="P2863" s="83"/>
      <c r="Q2863" s="83"/>
      <c r="R2863" s="83"/>
    </row>
    <row r="2864" spans="1:18" x14ac:dyDescent="0.2">
      <c r="A2864" s="104"/>
      <c r="B2864" s="107">
        <f t="shared" si="60"/>
        <v>60</v>
      </c>
      <c r="C2864" s="106" t="s">
        <v>2866</v>
      </c>
      <c r="D2864" s="107" t="str">
        <f>+VLOOKUP(C2864,'[10]Peso Conductores'!$B$1:$D$65536,2,0)</f>
        <v>CONDUCTOR CU XLPE 240 mm2 - 33 KV</v>
      </c>
      <c r="E2864" s="105" t="s">
        <v>2807</v>
      </c>
      <c r="F2864" s="109">
        <v>0</v>
      </c>
      <c r="G2864" s="134">
        <f>+VLOOKUP(C2864,'[10]Peso Conductores'!$B$1:$E$65536,4,0)</f>
        <v>24215.751898097424</v>
      </c>
      <c r="H2864" s="141">
        <f>G2864</f>
        <v>24215.751898097424</v>
      </c>
      <c r="I2864" s="140"/>
      <c r="J2864" s="113">
        <f>+VLOOKUP(C2864,'[10]Peso Conductores'!$B$1:$D$65536,3,0)</f>
        <v>4370</v>
      </c>
      <c r="M2864" s="83"/>
      <c r="N2864" s="83"/>
      <c r="O2864" s="83"/>
      <c r="P2864" s="83"/>
      <c r="Q2864" s="83"/>
      <c r="R2864" s="83"/>
    </row>
    <row r="2865" spans="1:18" x14ac:dyDescent="0.2">
      <c r="A2865" s="104"/>
      <c r="B2865" s="96"/>
      <c r="C2865" s="117"/>
      <c r="D2865" s="96"/>
      <c r="E2865" s="129"/>
      <c r="F2865" s="123"/>
      <c r="G2865" s="144"/>
      <c r="H2865" s="113"/>
      <c r="I2865" s="140"/>
      <c r="J2865" s="113"/>
      <c r="M2865" s="83"/>
      <c r="N2865" s="83"/>
      <c r="O2865" s="83"/>
      <c r="P2865" s="83"/>
      <c r="Q2865" s="83"/>
      <c r="R2865" s="83"/>
    </row>
    <row r="2866" spans="1:18" ht="15.75" x14ac:dyDescent="0.25">
      <c r="A2866" s="104"/>
      <c r="B2866" s="89" t="s">
        <v>2867</v>
      </c>
      <c r="C2866" s="117"/>
      <c r="D2866" s="96"/>
      <c r="E2866" s="129"/>
      <c r="F2866" s="123"/>
      <c r="G2866" s="144"/>
      <c r="H2866" s="113"/>
      <c r="I2866" s="140"/>
      <c r="M2866" s="83"/>
      <c r="N2866" s="83"/>
      <c r="O2866" s="83"/>
      <c r="P2866" s="83"/>
      <c r="Q2866" s="83"/>
      <c r="R2866" s="83"/>
    </row>
    <row r="2867" spans="1:18" ht="33.75" x14ac:dyDescent="0.2">
      <c r="A2867" s="104"/>
      <c r="B2867" s="100" t="s">
        <v>38</v>
      </c>
      <c r="C2867" s="100" t="s">
        <v>39</v>
      </c>
      <c r="D2867" s="100" t="s">
        <v>16</v>
      </c>
      <c r="E2867" s="100" t="s">
        <v>40</v>
      </c>
      <c r="F2867" s="101" t="s">
        <v>41</v>
      </c>
      <c r="G2867" s="101" t="s">
        <v>15</v>
      </c>
      <c r="H2867" s="101" t="s">
        <v>2805</v>
      </c>
      <c r="I2867" s="112"/>
      <c r="J2867" s="101" t="s">
        <v>42</v>
      </c>
      <c r="M2867" s="83"/>
      <c r="N2867" s="83"/>
      <c r="O2867" s="83"/>
      <c r="P2867" s="83"/>
      <c r="Q2867" s="83"/>
      <c r="R2867" s="83"/>
    </row>
    <row r="2868" spans="1:18" x14ac:dyDescent="0.2">
      <c r="A2868" s="104"/>
      <c r="B2868" s="107">
        <v>1</v>
      </c>
      <c r="C2868" s="106" t="s">
        <v>2868</v>
      </c>
      <c r="D2868" s="107" t="s">
        <v>2869</v>
      </c>
      <c r="E2868" s="105" t="s">
        <v>2751</v>
      </c>
      <c r="F2868" s="109">
        <v>0</v>
      </c>
      <c r="G2868" s="138">
        <f>+VLOOKUP(C2868,'[7]I-404 (Conductores)'!$E$1:$I$63363,4,0)</f>
        <v>19228.22</v>
      </c>
      <c r="H2868" s="141"/>
      <c r="I2868" s="112"/>
      <c r="J2868" s="113">
        <v>25</v>
      </c>
      <c r="M2868" s="83"/>
      <c r="N2868" s="83"/>
      <c r="O2868" s="83"/>
      <c r="P2868" s="83"/>
      <c r="Q2868" s="83"/>
      <c r="R2868" s="83"/>
    </row>
    <row r="2869" spans="1:18" x14ac:dyDescent="0.2">
      <c r="A2869" s="104"/>
      <c r="B2869" s="107">
        <f>+B2868+1</f>
        <v>2</v>
      </c>
      <c r="C2869" s="106" t="s">
        <v>2870</v>
      </c>
      <c r="D2869" s="107" t="s">
        <v>2869</v>
      </c>
      <c r="E2869" s="105" t="s">
        <v>2751</v>
      </c>
      <c r="F2869" s="109">
        <v>0</v>
      </c>
      <c r="G2869" s="138">
        <f>+VLOOKUP(C2869,'[7]I-404 (Conductores)'!$E$1:$I$63363,4,0)</f>
        <v>19228.22</v>
      </c>
      <c r="H2869" s="141"/>
      <c r="I2869" s="112"/>
      <c r="J2869" s="113">
        <v>20</v>
      </c>
      <c r="M2869" s="83"/>
      <c r="N2869" s="83"/>
      <c r="O2869" s="83"/>
      <c r="P2869" s="83"/>
      <c r="Q2869" s="83"/>
      <c r="R2869" s="83"/>
    </row>
    <row r="2870" spans="1:18" x14ac:dyDescent="0.2">
      <c r="A2870" s="104"/>
      <c r="B2870" s="107">
        <f t="shared" ref="B2870:B2894" si="61">+B2869+1</f>
        <v>3</v>
      </c>
      <c r="C2870" s="106" t="s">
        <v>2871</v>
      </c>
      <c r="D2870" s="107" t="s">
        <v>2869</v>
      </c>
      <c r="E2870" s="105" t="s">
        <v>2751</v>
      </c>
      <c r="F2870" s="109">
        <v>0</v>
      </c>
      <c r="G2870" s="138">
        <f>+VLOOKUP(C2870,'[7]I-404 (Conductores)'!$E$1:$I$63363,4,0)</f>
        <v>30500.11</v>
      </c>
      <c r="H2870" s="141"/>
      <c r="I2870" s="112"/>
      <c r="J2870" s="113">
        <v>20</v>
      </c>
      <c r="M2870" s="83"/>
      <c r="N2870" s="83"/>
      <c r="O2870" s="83"/>
      <c r="P2870" s="83"/>
      <c r="Q2870" s="83"/>
      <c r="R2870" s="83"/>
    </row>
    <row r="2871" spans="1:18" x14ac:dyDescent="0.2">
      <c r="A2871" s="104"/>
      <c r="B2871" s="107">
        <f t="shared" si="61"/>
        <v>4</v>
      </c>
      <c r="C2871" s="106" t="s">
        <v>2872</v>
      </c>
      <c r="D2871" s="107" t="s">
        <v>2873</v>
      </c>
      <c r="E2871" s="105" t="s">
        <v>2751</v>
      </c>
      <c r="F2871" s="109">
        <v>0</v>
      </c>
      <c r="G2871" s="138">
        <f>+VLOOKUP(C2871,'[7]I-404 (Conductores)'!$E$1:$I$63363,4,0)</f>
        <v>30500.11</v>
      </c>
      <c r="H2871" s="141"/>
      <c r="I2871" s="112"/>
      <c r="J2871" s="113">
        <v>20</v>
      </c>
      <c r="M2871" s="83"/>
      <c r="N2871" s="83"/>
      <c r="O2871" s="83"/>
      <c r="P2871" s="83"/>
      <c r="Q2871" s="83"/>
      <c r="R2871" s="83"/>
    </row>
    <row r="2872" spans="1:18" x14ac:dyDescent="0.2">
      <c r="A2872" s="104"/>
      <c r="B2872" s="107">
        <f t="shared" si="61"/>
        <v>5</v>
      </c>
      <c r="C2872" s="106" t="s">
        <v>2874</v>
      </c>
      <c r="D2872" s="107" t="s">
        <v>2875</v>
      </c>
      <c r="E2872" s="105" t="s">
        <v>2751</v>
      </c>
      <c r="F2872" s="109">
        <v>0</v>
      </c>
      <c r="G2872" s="138">
        <f>+VLOOKUP(C2872,'[7]I-404 (Conductores)'!$E$1:$I$63363,4,0)</f>
        <v>15382.58</v>
      </c>
      <c r="H2872" s="141"/>
      <c r="I2872" s="112"/>
      <c r="J2872" s="113">
        <v>20</v>
      </c>
      <c r="M2872" s="83"/>
      <c r="N2872" s="83"/>
      <c r="O2872" s="83"/>
      <c r="P2872" s="83"/>
      <c r="Q2872" s="83"/>
      <c r="R2872" s="83"/>
    </row>
    <row r="2873" spans="1:18" x14ac:dyDescent="0.2">
      <c r="A2873" s="104"/>
      <c r="B2873" s="107">
        <f t="shared" si="61"/>
        <v>6</v>
      </c>
      <c r="C2873" s="106" t="s">
        <v>2876</v>
      </c>
      <c r="D2873" s="107" t="s">
        <v>2877</v>
      </c>
      <c r="E2873" s="105" t="s">
        <v>2751</v>
      </c>
      <c r="F2873" s="109">
        <v>0</v>
      </c>
      <c r="G2873" s="138">
        <f>+VLOOKUP(C2873,'[7]I-404 (Conductores)'!$E$1:$I$63363,4,0)</f>
        <v>5460</v>
      </c>
      <c r="H2873" s="141"/>
      <c r="I2873" s="112"/>
      <c r="J2873" s="113">
        <v>17</v>
      </c>
      <c r="M2873" s="83"/>
      <c r="N2873" s="83"/>
      <c r="O2873" s="83"/>
      <c r="P2873" s="83"/>
      <c r="Q2873" s="83"/>
      <c r="R2873" s="83"/>
    </row>
    <row r="2874" spans="1:18" x14ac:dyDescent="0.2">
      <c r="A2874" s="104"/>
      <c r="B2874" s="107">
        <f t="shared" si="61"/>
        <v>7</v>
      </c>
      <c r="C2874" s="106" t="s">
        <v>2878</v>
      </c>
      <c r="D2874" s="107" t="s">
        <v>2879</v>
      </c>
      <c r="E2874" s="105" t="s">
        <v>2751</v>
      </c>
      <c r="F2874" s="109">
        <v>0</v>
      </c>
      <c r="G2874" s="138">
        <f>+VLOOKUP(C2874,'[7]I-404 (Conductores)'!$E$1:$I$63363,4,0)</f>
        <v>4828</v>
      </c>
      <c r="H2874" s="141"/>
      <c r="I2874" s="112"/>
      <c r="J2874" s="113">
        <v>17</v>
      </c>
      <c r="M2874" s="83"/>
      <c r="N2874" s="83"/>
      <c r="O2874" s="83"/>
      <c r="P2874" s="83"/>
      <c r="Q2874" s="83"/>
      <c r="R2874" s="83"/>
    </row>
    <row r="2875" spans="1:18" x14ac:dyDescent="0.2">
      <c r="A2875" s="104"/>
      <c r="B2875" s="107">
        <f t="shared" si="61"/>
        <v>8</v>
      </c>
      <c r="C2875" s="106" t="s">
        <v>2872</v>
      </c>
      <c r="D2875" s="107" t="s">
        <v>2873</v>
      </c>
      <c r="E2875" s="105" t="s">
        <v>2751</v>
      </c>
      <c r="F2875" s="109">
        <v>0</v>
      </c>
      <c r="G2875" s="138">
        <f>+VLOOKUP(C2875,'[7]I-404 (Conductores)'!$E$1:$I$63363,4,0)</f>
        <v>30500.11</v>
      </c>
      <c r="H2875" s="141"/>
      <c r="I2875" s="112"/>
      <c r="J2875" s="113">
        <v>20</v>
      </c>
      <c r="M2875" s="83"/>
      <c r="N2875" s="83"/>
      <c r="O2875" s="83"/>
      <c r="P2875" s="83"/>
      <c r="Q2875" s="83"/>
      <c r="R2875" s="83"/>
    </row>
    <row r="2876" spans="1:18" x14ac:dyDescent="0.2">
      <c r="A2876" s="104"/>
      <c r="B2876" s="107">
        <f t="shared" si="61"/>
        <v>9</v>
      </c>
      <c r="C2876" s="106" t="s">
        <v>2874</v>
      </c>
      <c r="D2876" s="107" t="s">
        <v>2875</v>
      </c>
      <c r="E2876" s="105" t="s">
        <v>2751</v>
      </c>
      <c r="F2876" s="109">
        <v>0</v>
      </c>
      <c r="G2876" s="138">
        <f>+VLOOKUP(C2876,'[7]I-404 (Conductores)'!$E$1:$I$63363,4,0)</f>
        <v>15382.58</v>
      </c>
      <c r="H2876" s="141"/>
      <c r="I2876" s="112"/>
      <c r="J2876" s="113">
        <v>20</v>
      </c>
      <c r="M2876" s="83"/>
      <c r="N2876" s="83"/>
      <c r="O2876" s="83"/>
      <c r="P2876" s="83"/>
      <c r="Q2876" s="83"/>
      <c r="R2876" s="83"/>
    </row>
    <row r="2877" spans="1:18" x14ac:dyDescent="0.2">
      <c r="A2877" s="104"/>
      <c r="B2877" s="107">
        <f t="shared" si="61"/>
        <v>10</v>
      </c>
      <c r="C2877" s="106" t="s">
        <v>2880</v>
      </c>
      <c r="D2877" s="107" t="s">
        <v>2881</v>
      </c>
      <c r="E2877" s="105" t="s">
        <v>2751</v>
      </c>
      <c r="F2877" s="109">
        <v>0</v>
      </c>
      <c r="G2877" s="138">
        <f>+VLOOKUP(C2877,'[7]I-404 (Conductores)'!$E$1:$I$63363,4,0)</f>
        <v>4200</v>
      </c>
      <c r="H2877" s="141"/>
      <c r="I2877" s="112"/>
      <c r="J2877" s="113">
        <v>17</v>
      </c>
      <c r="M2877" s="83"/>
      <c r="N2877" s="83"/>
      <c r="O2877" s="83"/>
      <c r="P2877" s="83"/>
      <c r="Q2877" s="83"/>
      <c r="R2877" s="83"/>
    </row>
    <row r="2878" spans="1:18" x14ac:dyDescent="0.2">
      <c r="A2878" s="104"/>
      <c r="B2878" s="107">
        <f t="shared" si="61"/>
        <v>11</v>
      </c>
      <c r="C2878" s="106" t="s">
        <v>2882</v>
      </c>
      <c r="D2878" s="107" t="s">
        <v>2883</v>
      </c>
      <c r="E2878" s="105" t="s">
        <v>2751</v>
      </c>
      <c r="F2878" s="109">
        <v>0</v>
      </c>
      <c r="G2878" s="138">
        <f>+VLOOKUP(C2878,'[7]I-404 (Conductores)'!$E$1:$I$63363,4,0)</f>
        <v>4200</v>
      </c>
      <c r="H2878" s="141"/>
      <c r="I2878" s="112"/>
      <c r="J2878" s="113">
        <v>17</v>
      </c>
      <c r="M2878" s="83"/>
      <c r="N2878" s="83"/>
      <c r="O2878" s="83"/>
      <c r="P2878" s="83"/>
      <c r="Q2878" s="83"/>
      <c r="R2878" s="83"/>
    </row>
    <row r="2879" spans="1:18" x14ac:dyDescent="0.2">
      <c r="A2879" s="104"/>
      <c r="B2879" s="107">
        <f t="shared" si="61"/>
        <v>12</v>
      </c>
      <c r="C2879" s="106" t="s">
        <v>2884</v>
      </c>
      <c r="D2879" s="107" t="s">
        <v>2885</v>
      </c>
      <c r="E2879" s="105" t="s">
        <v>2751</v>
      </c>
      <c r="F2879" s="109">
        <v>0</v>
      </c>
      <c r="G2879" s="138">
        <f>+VLOOKUP(C2879,'[7]I-404 (Conductores)'!$E$1:$I$63363,4,0)</f>
        <v>4200</v>
      </c>
      <c r="H2879" s="141"/>
      <c r="I2879" s="112"/>
      <c r="J2879" s="113">
        <v>17</v>
      </c>
      <c r="M2879" s="83"/>
      <c r="N2879" s="83"/>
      <c r="O2879" s="83"/>
      <c r="P2879" s="83"/>
      <c r="Q2879" s="83"/>
      <c r="R2879" s="83"/>
    </row>
    <row r="2880" spans="1:18" x14ac:dyDescent="0.2">
      <c r="A2880" s="104"/>
      <c r="B2880" s="107">
        <f t="shared" si="61"/>
        <v>13</v>
      </c>
      <c r="C2880" s="106" t="s">
        <v>2886</v>
      </c>
      <c r="D2880" s="107" t="s">
        <v>2887</v>
      </c>
      <c r="E2880" s="105" t="s">
        <v>2751</v>
      </c>
      <c r="F2880" s="109">
        <v>0</v>
      </c>
      <c r="G2880" s="138">
        <f>+VLOOKUP(C2880,'[7]I-404 (Conductores)'!$E$1:$I$63363,4,0)</f>
        <v>2500</v>
      </c>
      <c r="H2880" s="141"/>
      <c r="I2880" s="112"/>
      <c r="J2880" s="113">
        <v>15</v>
      </c>
      <c r="M2880" s="83"/>
      <c r="N2880" s="83"/>
      <c r="O2880" s="83"/>
      <c r="P2880" s="83"/>
      <c r="Q2880" s="83"/>
      <c r="R2880" s="83"/>
    </row>
    <row r="2881" spans="1:18" x14ac:dyDescent="0.2">
      <c r="A2881" s="104"/>
      <c r="B2881" s="107">
        <f t="shared" si="61"/>
        <v>14</v>
      </c>
      <c r="C2881" s="106" t="s">
        <v>2888</v>
      </c>
      <c r="D2881" s="107" t="s">
        <v>2889</v>
      </c>
      <c r="E2881" s="105" t="s">
        <v>2751</v>
      </c>
      <c r="F2881" s="109">
        <v>0</v>
      </c>
      <c r="G2881" s="138">
        <f>+VLOOKUP(C2881,'[7]I-404 (Conductores)'!$E$1:$I$63363,4,0)</f>
        <v>824</v>
      </c>
      <c r="H2881" s="141"/>
      <c r="I2881" s="112"/>
      <c r="J2881" s="113">
        <v>15</v>
      </c>
      <c r="M2881" s="83"/>
      <c r="N2881" s="83"/>
      <c r="O2881" s="83"/>
      <c r="P2881" s="83"/>
      <c r="Q2881" s="83"/>
      <c r="R2881" s="83"/>
    </row>
    <row r="2882" spans="1:18" x14ac:dyDescent="0.2">
      <c r="A2882" s="104"/>
      <c r="B2882" s="107">
        <f t="shared" si="61"/>
        <v>15</v>
      </c>
      <c r="C2882" s="106" t="s">
        <v>2890</v>
      </c>
      <c r="D2882" s="107" t="s">
        <v>2891</v>
      </c>
      <c r="E2882" s="105" t="s">
        <v>2751</v>
      </c>
      <c r="F2882" s="109">
        <v>0</v>
      </c>
      <c r="G2882" s="138">
        <f>+VLOOKUP(C2882,'[7]I-404 (Conductores)'!$E$1:$I$63363,4,0)</f>
        <v>1183.26</v>
      </c>
      <c r="H2882" s="141"/>
      <c r="I2882" s="145"/>
      <c r="J2882" s="113">
        <v>15</v>
      </c>
      <c r="M2882" s="83"/>
      <c r="N2882" s="83"/>
      <c r="O2882" s="83"/>
      <c r="P2882" s="83"/>
      <c r="Q2882" s="83"/>
      <c r="R2882" s="83"/>
    </row>
    <row r="2883" spans="1:18" x14ac:dyDescent="0.2">
      <c r="A2883" s="104"/>
      <c r="B2883" s="107">
        <f t="shared" si="61"/>
        <v>16</v>
      </c>
      <c r="C2883" s="106" t="s">
        <v>2892</v>
      </c>
      <c r="D2883" s="107" t="s">
        <v>2893</v>
      </c>
      <c r="E2883" s="105" t="s">
        <v>2751</v>
      </c>
      <c r="F2883" s="109">
        <v>0</v>
      </c>
      <c r="G2883" s="138">
        <f>+VLOOKUP(C2883,'[7]I-404 (Conductores)'!$E$1:$I$63363,4,0)</f>
        <v>2800</v>
      </c>
      <c r="H2883" s="141"/>
      <c r="I2883" s="112"/>
      <c r="J2883" s="113">
        <v>15</v>
      </c>
      <c r="M2883" s="83"/>
      <c r="N2883" s="83"/>
      <c r="O2883" s="83"/>
      <c r="P2883" s="83"/>
      <c r="Q2883" s="83"/>
      <c r="R2883" s="83"/>
    </row>
    <row r="2884" spans="1:18" x14ac:dyDescent="0.2">
      <c r="A2884" s="104"/>
      <c r="B2884" s="107">
        <f t="shared" si="61"/>
        <v>17</v>
      </c>
      <c r="C2884" s="106" t="s">
        <v>2894</v>
      </c>
      <c r="D2884" s="107" t="s">
        <v>2895</v>
      </c>
      <c r="E2884" s="105" t="s">
        <v>2751</v>
      </c>
      <c r="F2884" s="109">
        <v>0</v>
      </c>
      <c r="G2884" s="138">
        <f>+VLOOKUP(C2884,'[7]I-404 (Conductores)'!$E$1:$I$63363,4,0)</f>
        <v>2800</v>
      </c>
      <c r="H2884" s="141"/>
      <c r="I2884" s="145"/>
      <c r="J2884" s="113">
        <v>15</v>
      </c>
      <c r="M2884" s="83"/>
      <c r="N2884" s="83"/>
      <c r="O2884" s="83"/>
      <c r="P2884" s="83"/>
      <c r="Q2884" s="83"/>
      <c r="R2884" s="83"/>
    </row>
    <row r="2885" spans="1:18" x14ac:dyDescent="0.2">
      <c r="A2885" s="104"/>
      <c r="B2885" s="107">
        <f t="shared" si="61"/>
        <v>18</v>
      </c>
      <c r="C2885" s="106" t="s">
        <v>2896</v>
      </c>
      <c r="D2885" s="107" t="s">
        <v>2895</v>
      </c>
      <c r="E2885" s="105" t="s">
        <v>2751</v>
      </c>
      <c r="F2885" s="109">
        <v>0</v>
      </c>
      <c r="G2885" s="138">
        <f>+VLOOKUP(C2885,'[7]I-404 (Conductores)'!$E$1:$I$63363,4,0)</f>
        <v>3170</v>
      </c>
      <c r="H2885" s="141"/>
      <c r="I2885" s="145"/>
      <c r="J2885" s="113">
        <v>15</v>
      </c>
      <c r="M2885" s="83"/>
      <c r="N2885" s="83"/>
      <c r="O2885" s="83"/>
      <c r="P2885" s="83"/>
      <c r="Q2885" s="83"/>
      <c r="R2885" s="83"/>
    </row>
    <row r="2886" spans="1:18" x14ac:dyDescent="0.2">
      <c r="A2886" s="104"/>
      <c r="B2886" s="107">
        <f t="shared" si="61"/>
        <v>19</v>
      </c>
      <c r="C2886" s="106" t="s">
        <v>2897</v>
      </c>
      <c r="D2886" s="107" t="s">
        <v>2895</v>
      </c>
      <c r="E2886" s="105" t="s">
        <v>2751</v>
      </c>
      <c r="F2886" s="109">
        <v>0</v>
      </c>
      <c r="G2886" s="138">
        <f>+VLOOKUP(C2886,'[7]I-404 (Conductores)'!$E$1:$I$63363,4,0)</f>
        <v>1349.3</v>
      </c>
      <c r="H2886" s="141"/>
      <c r="I2886" s="145"/>
      <c r="J2886" s="113">
        <v>15</v>
      </c>
      <c r="M2886" s="83"/>
      <c r="N2886" s="83"/>
      <c r="O2886" s="83"/>
      <c r="P2886" s="83"/>
      <c r="Q2886" s="83"/>
      <c r="R2886" s="83"/>
    </row>
    <row r="2887" spans="1:18" x14ac:dyDescent="0.2">
      <c r="A2887" s="104"/>
      <c r="B2887" s="107">
        <f t="shared" si="61"/>
        <v>20</v>
      </c>
      <c r="C2887" s="106" t="s">
        <v>2898</v>
      </c>
      <c r="D2887" s="107" t="s">
        <v>2899</v>
      </c>
      <c r="E2887" s="105" t="s">
        <v>2751</v>
      </c>
      <c r="F2887" s="109">
        <v>0</v>
      </c>
      <c r="G2887" s="138">
        <f>+VLOOKUP(C2887,'[7]I-404 (Conductores)'!$E$1:$I$63363,4,0)</f>
        <v>1500</v>
      </c>
      <c r="H2887" s="141"/>
      <c r="I2887" s="145"/>
      <c r="J2887" s="113">
        <v>10</v>
      </c>
      <c r="M2887" s="83"/>
      <c r="N2887" s="83"/>
      <c r="O2887" s="83"/>
      <c r="P2887" s="83"/>
      <c r="Q2887" s="83"/>
      <c r="R2887" s="83"/>
    </row>
    <row r="2888" spans="1:18" x14ac:dyDescent="0.2">
      <c r="A2888" s="104"/>
      <c r="B2888" s="107">
        <f t="shared" si="61"/>
        <v>21</v>
      </c>
      <c r="C2888" s="106" t="s">
        <v>2900</v>
      </c>
      <c r="D2888" s="107" t="s">
        <v>2901</v>
      </c>
      <c r="E2888" s="105" t="s">
        <v>2751</v>
      </c>
      <c r="F2888" s="109">
        <v>0</v>
      </c>
      <c r="G2888" s="138">
        <f>+VLOOKUP(C2888,'[7]I-404 (Conductores)'!$E$1:$I$63363,4,0)</f>
        <v>2000</v>
      </c>
      <c r="H2888" s="141"/>
      <c r="I2888" s="145"/>
      <c r="J2888" s="113">
        <v>10</v>
      </c>
      <c r="M2888" s="83"/>
      <c r="N2888" s="83"/>
      <c r="O2888" s="83"/>
      <c r="P2888" s="83"/>
      <c r="Q2888" s="83"/>
      <c r="R2888" s="83"/>
    </row>
    <row r="2889" spans="1:18" x14ac:dyDescent="0.2">
      <c r="A2889" s="104"/>
      <c r="B2889" s="107">
        <f t="shared" si="61"/>
        <v>22</v>
      </c>
      <c r="C2889" s="106" t="s">
        <v>2902</v>
      </c>
      <c r="D2889" s="107" t="s">
        <v>2903</v>
      </c>
      <c r="E2889" s="105" t="s">
        <v>44</v>
      </c>
      <c r="F2889" s="109">
        <v>0</v>
      </c>
      <c r="G2889" s="138">
        <f>+VLOOKUP(C2889,'[7]I-404 (Conductores)'!$E$1:$I$63363,4,0)</f>
        <v>12000</v>
      </c>
      <c r="H2889" s="141">
        <f>G2889</f>
        <v>12000</v>
      </c>
      <c r="I2889" s="112"/>
      <c r="J2889" s="113">
        <v>300</v>
      </c>
      <c r="M2889" s="83"/>
      <c r="N2889" s="83"/>
      <c r="O2889" s="83"/>
      <c r="P2889" s="83"/>
      <c r="Q2889" s="83"/>
      <c r="R2889" s="83"/>
    </row>
    <row r="2890" spans="1:18" x14ac:dyDescent="0.2">
      <c r="A2890" s="104"/>
      <c r="B2890" s="107">
        <f t="shared" si="61"/>
        <v>23</v>
      </c>
      <c r="C2890" s="106" t="s">
        <v>2904</v>
      </c>
      <c r="D2890" s="107" t="s">
        <v>2905</v>
      </c>
      <c r="E2890" s="105" t="s">
        <v>44</v>
      </c>
      <c r="F2890" s="109">
        <v>0</v>
      </c>
      <c r="G2890" s="138">
        <f>+VLOOKUP(C2890,'[7]I-404 (Conductores)'!$E$1:$I$63363,4,0)</f>
        <v>3444.32</v>
      </c>
      <c r="H2890" s="141">
        <f>G2890</f>
        <v>3444.32</v>
      </c>
      <c r="I2890" s="112"/>
      <c r="J2890" s="113">
        <v>200</v>
      </c>
      <c r="M2890" s="83"/>
      <c r="N2890" s="83"/>
      <c r="O2890" s="83"/>
      <c r="P2890" s="83"/>
      <c r="Q2890" s="83"/>
      <c r="R2890" s="83"/>
    </row>
    <row r="2891" spans="1:18" x14ac:dyDescent="0.2">
      <c r="A2891" s="104"/>
      <c r="B2891" s="107">
        <f t="shared" si="61"/>
        <v>24</v>
      </c>
      <c r="C2891" s="106" t="s">
        <v>2906</v>
      </c>
      <c r="D2891" s="107" t="s">
        <v>2907</v>
      </c>
      <c r="E2891" s="105" t="s">
        <v>44</v>
      </c>
      <c r="F2891" s="109">
        <v>0</v>
      </c>
      <c r="G2891" s="138">
        <f>+VLOOKUP(C2891,'[7]I-404 (Conductores)'!$E$1:$I$63363,4,0)</f>
        <v>3444.32</v>
      </c>
      <c r="H2891" s="141">
        <f>G2891</f>
        <v>3444.32</v>
      </c>
      <c r="I2891" s="112"/>
      <c r="J2891" s="113">
        <v>160</v>
      </c>
      <c r="M2891" s="83"/>
      <c r="N2891" s="83"/>
      <c r="O2891" s="83"/>
      <c r="P2891" s="83"/>
      <c r="Q2891" s="83"/>
      <c r="R2891" s="83"/>
    </row>
    <row r="2892" spans="1:18" x14ac:dyDescent="0.2">
      <c r="A2892" s="104"/>
      <c r="B2892" s="107">
        <f t="shared" si="61"/>
        <v>25</v>
      </c>
      <c r="C2892" s="106" t="s">
        <v>2908</v>
      </c>
      <c r="D2892" s="107" t="s">
        <v>2909</v>
      </c>
      <c r="E2892" s="105" t="s">
        <v>44</v>
      </c>
      <c r="F2892" s="109">
        <v>0</v>
      </c>
      <c r="G2892" s="138">
        <f>+VLOOKUP(C2892,'[7]I-404 (Conductores)'!$E$1:$I$63363,4,0)</f>
        <v>3444.32</v>
      </c>
      <c r="H2892" s="141">
        <f>G2892</f>
        <v>3444.32</v>
      </c>
      <c r="I2892" s="112"/>
      <c r="J2892" s="113">
        <v>100</v>
      </c>
      <c r="M2892" s="83"/>
      <c r="N2892" s="83"/>
      <c r="O2892" s="83"/>
      <c r="P2892" s="83"/>
      <c r="Q2892" s="83"/>
      <c r="R2892" s="83"/>
    </row>
    <row r="2893" spans="1:18" x14ac:dyDescent="0.2">
      <c r="A2893" s="104"/>
      <c r="B2893" s="107">
        <f t="shared" si="61"/>
        <v>26</v>
      </c>
      <c r="C2893" s="106" t="s">
        <v>2910</v>
      </c>
      <c r="D2893" s="107" t="s">
        <v>2911</v>
      </c>
      <c r="E2893" s="105" t="s">
        <v>44</v>
      </c>
      <c r="F2893" s="109">
        <v>0</v>
      </c>
      <c r="G2893" s="138">
        <f>+VLOOKUP(C2893,'[7]I-404 (Conductores)'!$E$1:$I$63363,4,0)</f>
        <v>2800</v>
      </c>
      <c r="H2893" s="141">
        <f>G2893</f>
        <v>2800</v>
      </c>
      <c r="I2893" s="112"/>
      <c r="J2893" s="113">
        <v>100</v>
      </c>
      <c r="M2893" s="83"/>
      <c r="N2893" s="83"/>
      <c r="O2893" s="83"/>
      <c r="P2893" s="83"/>
      <c r="Q2893" s="83"/>
      <c r="R2893" s="83"/>
    </row>
    <row r="2894" spans="1:18" x14ac:dyDescent="0.2">
      <c r="A2894" s="104"/>
      <c r="B2894" s="107">
        <f t="shared" si="61"/>
        <v>27</v>
      </c>
      <c r="C2894" s="106" t="s">
        <v>2912</v>
      </c>
      <c r="D2894" s="107" t="s">
        <v>2913</v>
      </c>
      <c r="E2894" s="105" t="s">
        <v>44</v>
      </c>
      <c r="F2894" s="109">
        <v>0</v>
      </c>
      <c r="G2894" s="138">
        <f>+VLOOKUP(C2894,'[7]I-404 (Conductores)'!$E$1:$I$63363,4,0)</f>
        <v>71.585000000000008</v>
      </c>
      <c r="H2894" s="146"/>
      <c r="I2894" s="140"/>
      <c r="J2894" s="113">
        <v>1</v>
      </c>
      <c r="M2894" s="83"/>
      <c r="N2894" s="83"/>
      <c r="O2894" s="83"/>
      <c r="P2894" s="83"/>
      <c r="Q2894" s="83"/>
      <c r="R2894" s="83"/>
    </row>
    <row r="2895" spans="1:18" x14ac:dyDescent="0.2">
      <c r="A2895" s="104"/>
      <c r="B2895" s="147"/>
      <c r="C2895" s="148"/>
      <c r="D2895" s="147"/>
      <c r="E2895" s="149"/>
      <c r="F2895" s="150"/>
      <c r="G2895" s="151"/>
      <c r="H2895" s="152"/>
      <c r="I2895" s="98"/>
      <c r="J2895" s="113"/>
      <c r="M2895" s="83"/>
      <c r="N2895" s="83"/>
      <c r="O2895" s="83"/>
      <c r="P2895" s="83"/>
      <c r="Q2895" s="83"/>
      <c r="R2895" s="83"/>
    </row>
    <row r="2896" spans="1:18" ht="15.75" x14ac:dyDescent="0.25">
      <c r="A2896" s="104"/>
      <c r="B2896" s="89" t="s">
        <v>2914</v>
      </c>
      <c r="D2896" s="96"/>
      <c r="E2896" s="97"/>
      <c r="F2896" s="153"/>
      <c r="G2896" s="98"/>
      <c r="H2896" s="98"/>
      <c r="I2896" s="103"/>
      <c r="J2896" s="99"/>
      <c r="M2896" s="83"/>
      <c r="N2896" s="83"/>
      <c r="O2896" s="83"/>
      <c r="P2896" s="83"/>
      <c r="Q2896" s="83"/>
      <c r="R2896" s="83"/>
    </row>
    <row r="2897" spans="1:18" ht="33.75" x14ac:dyDescent="0.2">
      <c r="A2897" s="104"/>
      <c r="B2897" s="100" t="s">
        <v>38</v>
      </c>
      <c r="C2897" s="100" t="s">
        <v>39</v>
      </c>
      <c r="D2897" s="100" t="s">
        <v>16</v>
      </c>
      <c r="E2897" s="100" t="s">
        <v>40</v>
      </c>
      <c r="F2897" s="101" t="s">
        <v>41</v>
      </c>
      <c r="G2897" s="101" t="s">
        <v>15</v>
      </c>
      <c r="H2897" s="102"/>
      <c r="I2897" s="112"/>
      <c r="J2897" s="101" t="s">
        <v>42</v>
      </c>
      <c r="M2897" s="83"/>
      <c r="N2897" s="83"/>
      <c r="O2897" s="83"/>
      <c r="P2897" s="83"/>
      <c r="Q2897" s="83"/>
      <c r="R2897" s="83"/>
    </row>
    <row r="2898" spans="1:18" x14ac:dyDescent="0.2">
      <c r="A2898" s="104"/>
      <c r="B2898" s="107">
        <v>1</v>
      </c>
      <c r="C2898" s="106" t="s">
        <v>2915</v>
      </c>
      <c r="D2898" s="154" t="str">
        <f>+VLOOKUP(MID(C2898,1,2),[11]!Ferr_Cond,2,0)&amp;" Conductor "&amp;VLOOKUP(RIGHT(C2898,2),[11]GENERALES!$H$43:$I$49,2,0)&amp;" "&amp;MID(C2898,5,3)&amp;" mm2"</f>
        <v>Varilla de armar Conductor AAAC 700 mm2</v>
      </c>
      <c r="E2898" s="105" t="s">
        <v>44</v>
      </c>
      <c r="F2898" s="109">
        <v>0</v>
      </c>
      <c r="G2898" s="138">
        <f>VLOOKUP(C2898,'[10]Peso Conductores'!B$1:E$65536,4,0)</f>
        <v>78.50187502682121</v>
      </c>
      <c r="H2898" s="139"/>
      <c r="I2898" s="112"/>
      <c r="J2898" s="113">
        <f>VLOOKUP(C2898,'[10]Peso Conductores'!B$1:G$65536,3,0)</f>
        <v>6.55</v>
      </c>
      <c r="M2898" s="83"/>
      <c r="N2898" s="83"/>
      <c r="O2898" s="83"/>
      <c r="P2898" s="83"/>
      <c r="Q2898" s="83"/>
      <c r="R2898" s="83"/>
    </row>
    <row r="2899" spans="1:18" x14ac:dyDescent="0.2">
      <c r="A2899" s="104"/>
      <c r="B2899" s="107">
        <f>+B2898+1</f>
        <v>2</v>
      </c>
      <c r="C2899" s="106" t="s">
        <v>2916</v>
      </c>
      <c r="D2899" s="154" t="str">
        <f>+VLOOKUP(MID(C2899,1,2),[11]!Ferr_Cond,2,0)&amp;" Conductor "&amp;VLOOKUP(RIGHT(C2899,2),[11]GENERALES!$H$43:$I$49,2,0)&amp;" "&amp;MID(C2899,5,3)&amp;" mm2"</f>
        <v>Varilla de armar Conductor ACSR 726 mm2</v>
      </c>
      <c r="E2899" s="105" t="s">
        <v>44</v>
      </c>
      <c r="F2899" s="109">
        <v>0</v>
      </c>
      <c r="G2899" s="138">
        <f>VLOOKUP(C2899,'[10]Peso Conductores'!B$1:E$65536,4,0)</f>
        <v>79.220976172105068</v>
      </c>
      <c r="H2899" s="139"/>
      <c r="I2899" s="112"/>
      <c r="J2899" s="113">
        <f>VLOOKUP(C2899,'[10]Peso Conductores'!B$1:G$65536,3,0)</f>
        <v>6.61</v>
      </c>
      <c r="M2899" s="83"/>
      <c r="N2899" s="83"/>
      <c r="O2899" s="83"/>
      <c r="P2899" s="83"/>
      <c r="Q2899" s="83"/>
      <c r="R2899" s="83"/>
    </row>
    <row r="2900" spans="1:18" x14ac:dyDescent="0.2">
      <c r="A2900" s="104"/>
      <c r="B2900" s="107">
        <f>+B2899+1</f>
        <v>3</v>
      </c>
      <c r="C2900" s="106" t="s">
        <v>2917</v>
      </c>
      <c r="D2900" s="154" t="str">
        <f>+VLOOKUP(MID(C2900,1,2),[11]!Ferr_Cond,2,0)&amp;" Conductor "&amp;VLOOKUP(RIGHT(C2900,2),[11]GENERALES!$H$43:$I$49,2,0)&amp;" "&amp;MID(C2900,5,3)&amp;" mm2"</f>
        <v>Varilla de armar Conductor ACAR 600 mm2</v>
      </c>
      <c r="E2900" s="105" t="s">
        <v>44</v>
      </c>
      <c r="F2900" s="109">
        <v>0</v>
      </c>
      <c r="G2900" s="138">
        <f>VLOOKUP(C2900,'[10]Peso Conductores'!B$1:E$65536,4,0)</f>
        <v>72.50936548278905</v>
      </c>
      <c r="H2900" s="139"/>
      <c r="I2900" s="112"/>
      <c r="J2900" s="113">
        <f>VLOOKUP(C2900,'[10]Peso Conductores'!B$1:G$65536,3,0)</f>
        <v>6.05</v>
      </c>
      <c r="M2900" s="83"/>
      <c r="N2900" s="83"/>
      <c r="O2900" s="83"/>
      <c r="P2900" s="83"/>
      <c r="Q2900" s="83"/>
      <c r="R2900" s="83"/>
    </row>
    <row r="2901" spans="1:18" x14ac:dyDescent="0.2">
      <c r="A2901" s="104"/>
      <c r="B2901" s="107">
        <f t="shared" ref="B2901:B2964" si="62">+B2900+1</f>
        <v>4</v>
      </c>
      <c r="C2901" s="106" t="s">
        <v>2918</v>
      </c>
      <c r="D2901" s="154" t="str">
        <f>+VLOOKUP(MID(C2901,1,2),[11]!Ferr_Cond,2,0)&amp;" Conductor "&amp;VLOOKUP(RIGHT(C2901,2),[11]GENERALES!$H$43:$I$49,2,0)&amp;" "&amp;MID(C2901,5,3)&amp;" mm2"</f>
        <v>Varilla de armar Conductor AAAC 600 mm2</v>
      </c>
      <c r="E2901" s="105" t="s">
        <v>44</v>
      </c>
      <c r="F2901" s="109">
        <v>0</v>
      </c>
      <c r="G2901" s="138">
        <f>VLOOKUP(C2901,'[10]Peso Conductores'!B$1:E$65536,4,0)</f>
        <v>72.50936548278905</v>
      </c>
      <c r="H2901" s="139"/>
      <c r="I2901" s="112"/>
      <c r="J2901" s="113">
        <f>VLOOKUP(C2901,'[10]Peso Conductores'!B$1:G$65536,3,0)</f>
        <v>6.05</v>
      </c>
      <c r="M2901" s="83"/>
      <c r="N2901" s="83"/>
      <c r="O2901" s="83"/>
      <c r="P2901" s="83"/>
      <c r="Q2901" s="83"/>
      <c r="R2901" s="83"/>
    </row>
    <row r="2902" spans="1:18" x14ac:dyDescent="0.2">
      <c r="A2902" s="104"/>
      <c r="B2902" s="107">
        <f t="shared" si="62"/>
        <v>5</v>
      </c>
      <c r="C2902" s="106" t="s">
        <v>2919</v>
      </c>
      <c r="D2902" s="154" t="str">
        <f>+VLOOKUP(MID(C2902,1,2),[11]!Ferr_Cond,2,0)&amp;" Conductor "&amp;VLOOKUP(RIGHT(C2902,2),[11]GENERALES!$H$43:$I$49,2,0)&amp;" "&amp;MID(C2902,5,3)&amp;" mm2"</f>
        <v>Varilla de armar Conductor ACSR 592 mm2</v>
      </c>
      <c r="E2902" s="105" t="s">
        <v>44</v>
      </c>
      <c r="F2902" s="109">
        <v>0</v>
      </c>
      <c r="G2902" s="138">
        <f>VLOOKUP(C2902,'[10]Peso Conductores'!B$1:E$65536,4,0)</f>
        <v>72.50936548278905</v>
      </c>
      <c r="H2902" s="139"/>
      <c r="I2902" s="112"/>
      <c r="J2902" s="113">
        <f>VLOOKUP(C2902,'[10]Peso Conductores'!B$1:G$65536,3,0)</f>
        <v>6.05</v>
      </c>
      <c r="M2902" s="83"/>
      <c r="N2902" s="83"/>
      <c r="O2902" s="83"/>
      <c r="P2902" s="83"/>
      <c r="Q2902" s="83"/>
      <c r="R2902" s="83"/>
    </row>
    <row r="2903" spans="1:18" x14ac:dyDescent="0.2">
      <c r="A2903" s="104"/>
      <c r="B2903" s="107">
        <f t="shared" si="62"/>
        <v>6</v>
      </c>
      <c r="C2903" s="106" t="s">
        <v>2920</v>
      </c>
      <c r="D2903" s="154" t="str">
        <f>+VLOOKUP(MID(C2903,1,2),[11]!Ferr_Cond,2,0)&amp;" Conductor "&amp;VLOOKUP(RIGHT(C2903,2),[11]GENERALES!$H$43:$I$49,2,0)&amp;" "&amp;MID(C2903,5,3)&amp;" mm2"</f>
        <v>Varilla de armar Conductor ACAR 500 mm2</v>
      </c>
      <c r="E2903" s="105" t="s">
        <v>44</v>
      </c>
      <c r="F2903" s="109">
        <v>0</v>
      </c>
      <c r="G2903" s="138">
        <f>VLOOKUP(C2903,'[10]Peso Conductores'!B$1:E$65536,4,0)</f>
        <v>57.288391240947391</v>
      </c>
      <c r="H2903" s="139"/>
      <c r="I2903" s="112"/>
      <c r="J2903" s="113">
        <f>VLOOKUP(C2903,'[10]Peso Conductores'!B$1:G$65536,3,0)</f>
        <v>4.78</v>
      </c>
      <c r="M2903" s="83"/>
      <c r="N2903" s="83"/>
      <c r="O2903" s="83"/>
      <c r="P2903" s="83"/>
      <c r="Q2903" s="83"/>
      <c r="R2903" s="83"/>
    </row>
    <row r="2904" spans="1:18" x14ac:dyDescent="0.2">
      <c r="A2904" s="104"/>
      <c r="B2904" s="107">
        <f t="shared" si="62"/>
        <v>7</v>
      </c>
      <c r="C2904" s="106" t="s">
        <v>2921</v>
      </c>
      <c r="D2904" s="154" t="str">
        <f>+VLOOKUP(MID(C2904,1,2),[11]!Ferr_Cond,2,0)&amp;" Conductor "&amp;VLOOKUP(RIGHT(C2904,2),[11]GENERALES!$H$43:$I$49,2,0)&amp;" "&amp;MID(C2904,5,3)&amp;" mm2"</f>
        <v>Varilla de armar Conductor AAAC 500 mm2</v>
      </c>
      <c r="E2904" s="105" t="s">
        <v>44</v>
      </c>
      <c r="F2904" s="109">
        <v>0</v>
      </c>
      <c r="G2904" s="138">
        <f>VLOOKUP(C2904,'[10]Peso Conductores'!B$1:E$65536,4,0)</f>
        <v>57.288391240947391</v>
      </c>
      <c r="H2904" s="139"/>
      <c r="I2904" s="112"/>
      <c r="J2904" s="113">
        <f>VLOOKUP(C2904,'[10]Peso Conductores'!B$1:G$65536,3,0)</f>
        <v>4.78</v>
      </c>
      <c r="M2904" s="83"/>
      <c r="N2904" s="83"/>
      <c r="O2904" s="83"/>
      <c r="P2904" s="83"/>
      <c r="Q2904" s="83"/>
      <c r="R2904" s="83"/>
    </row>
    <row r="2905" spans="1:18" x14ac:dyDescent="0.2">
      <c r="A2905" s="104"/>
      <c r="B2905" s="107">
        <f t="shared" si="62"/>
        <v>8</v>
      </c>
      <c r="C2905" s="106" t="s">
        <v>2922</v>
      </c>
      <c r="D2905" s="154" t="str">
        <f>+VLOOKUP(MID(C2905,1,2),[11]!Ferr_Cond,2,0)&amp;" Conductor "&amp;VLOOKUP(RIGHT(C2905,2),[11]GENERALES!$H$43:$I$49,2,0)&amp;" "&amp;MID(C2905,5,3)&amp;" mm2"</f>
        <v>Varilla de armar Conductor ACCR 500 mm2</v>
      </c>
      <c r="E2905" s="105" t="s">
        <v>44</v>
      </c>
      <c r="F2905" s="109">
        <v>0</v>
      </c>
      <c r="G2905" s="138">
        <f>VLOOKUP(C2905,'[10]Peso Conductores'!B$1:E$65536,4,0)</f>
        <v>237</v>
      </c>
      <c r="H2905" s="139"/>
      <c r="I2905" s="112"/>
      <c r="J2905" s="113">
        <f>VLOOKUP(C2905,'[10]Peso Conductores'!B$1:G$65536,3,0)</f>
        <v>5</v>
      </c>
      <c r="M2905" s="83"/>
      <c r="N2905" s="83"/>
      <c r="O2905" s="83"/>
      <c r="P2905" s="83"/>
      <c r="Q2905" s="83"/>
      <c r="R2905" s="83"/>
    </row>
    <row r="2906" spans="1:18" x14ac:dyDescent="0.2">
      <c r="A2906" s="104"/>
      <c r="B2906" s="107">
        <f t="shared" si="62"/>
        <v>9</v>
      </c>
      <c r="C2906" s="106" t="s">
        <v>2923</v>
      </c>
      <c r="D2906" s="154" t="str">
        <f>+VLOOKUP(MID(C2906,1,2),[11]!Ferr_Cond,2,0)&amp;" Conductor "&amp;VLOOKUP(RIGHT(C2906,2),[11]GENERALES!$H$43:$I$49,2,0)&amp;" "&amp;MID(C2906,5,3)&amp;" mm2"</f>
        <v>Varilla de armar Conductor ACAR 430 mm2</v>
      </c>
      <c r="E2906" s="105" t="s">
        <v>44</v>
      </c>
      <c r="F2906" s="109">
        <v>0</v>
      </c>
      <c r="G2906" s="138">
        <f>VLOOKUP(C2906,'[10]Peso Conductores'!B$1:E$65536,4,0)</f>
        <v>50.097379788108803</v>
      </c>
      <c r="H2906" s="139"/>
      <c r="I2906" s="112"/>
      <c r="J2906" s="113">
        <f>VLOOKUP(C2906,'[10]Peso Conductores'!B$1:G$65536,3,0)</f>
        <v>4.18</v>
      </c>
      <c r="M2906" s="83"/>
      <c r="N2906" s="83"/>
      <c r="O2906" s="83"/>
      <c r="P2906" s="83"/>
      <c r="Q2906" s="83"/>
      <c r="R2906" s="83"/>
    </row>
    <row r="2907" spans="1:18" x14ac:dyDescent="0.2">
      <c r="A2907" s="104"/>
      <c r="B2907" s="107">
        <f t="shared" si="62"/>
        <v>10</v>
      </c>
      <c r="C2907" s="106" t="s">
        <v>2924</v>
      </c>
      <c r="D2907" s="154" t="str">
        <f>+VLOOKUP(MID(C2907,1,2),[11]!Ferr_Cond,2,0)&amp;" Conductor "&amp;VLOOKUP(RIGHT(C2907,2),[11]GENERALES!$H$43:$I$49,2,0)&amp;" "&amp;MID(C2907,5,3)&amp;" mm2"</f>
        <v>Varilla de armar Conductor ACAR 400 mm2</v>
      </c>
      <c r="E2907" s="105" t="s">
        <v>44</v>
      </c>
      <c r="F2907" s="109">
        <v>0</v>
      </c>
      <c r="G2907" s="138">
        <f>VLOOKUP(C2907,'[10]Peso Conductores'!B$1:E$65536,4,0)</f>
        <v>48.05992654313787</v>
      </c>
      <c r="H2907" s="139"/>
      <c r="I2907" s="112"/>
      <c r="J2907" s="113">
        <f>VLOOKUP(C2907,'[10]Peso Conductores'!B$1:G$65536,3,0)</f>
        <v>4.01</v>
      </c>
      <c r="M2907" s="83"/>
      <c r="N2907" s="83"/>
      <c r="O2907" s="83"/>
      <c r="P2907" s="83"/>
      <c r="Q2907" s="83"/>
      <c r="R2907" s="83"/>
    </row>
    <row r="2908" spans="1:18" x14ac:dyDescent="0.2">
      <c r="A2908" s="104"/>
      <c r="B2908" s="107">
        <f t="shared" si="62"/>
        <v>11</v>
      </c>
      <c r="C2908" s="106" t="s">
        <v>2925</v>
      </c>
      <c r="D2908" s="154" t="str">
        <f>+VLOOKUP(MID(C2908,1,2),[11]!Ferr_Cond,2,0)&amp;" Conductor "&amp;VLOOKUP(RIGHT(C2908,2),[11]GENERALES!$H$43:$I$49,2,0)&amp;" "&amp;MID(C2908,5,3)&amp;" mm2"</f>
        <v>Varilla de armar Conductor ACSR 400 mm2</v>
      </c>
      <c r="E2908" s="105" t="s">
        <v>44</v>
      </c>
      <c r="F2908" s="109">
        <v>0</v>
      </c>
      <c r="G2908" s="138">
        <f>VLOOKUP(C2908,'[10]Peso Conductores'!B$1:E$65536,4,0)</f>
        <v>48.05992654313787</v>
      </c>
      <c r="H2908" s="139"/>
      <c r="I2908" s="112"/>
      <c r="J2908" s="113">
        <f>VLOOKUP(C2908,'[10]Peso Conductores'!B$1:G$65536,3,0)</f>
        <v>4.01</v>
      </c>
      <c r="M2908" s="83"/>
      <c r="N2908" s="83"/>
      <c r="O2908" s="83"/>
      <c r="P2908" s="83"/>
      <c r="Q2908" s="83"/>
      <c r="R2908" s="83"/>
    </row>
    <row r="2909" spans="1:18" x14ac:dyDescent="0.2">
      <c r="A2909" s="104"/>
      <c r="B2909" s="107">
        <f t="shared" si="62"/>
        <v>12</v>
      </c>
      <c r="C2909" s="106" t="s">
        <v>2926</v>
      </c>
      <c r="D2909" s="154" t="str">
        <f>+VLOOKUP(MID(C2909,1,2),[11]!Ferr_Cond,2,0)&amp;" Conductor "&amp;VLOOKUP(RIGHT(C2909,2),[11]GENERALES!$H$43:$I$49,2,0)&amp;" "&amp;MID(C2909,5,3)&amp;" mm2"</f>
        <v>Varilla de armar Conductor AAAC 400 mm2</v>
      </c>
      <c r="E2909" s="105" t="s">
        <v>44</v>
      </c>
      <c r="F2909" s="109">
        <v>0</v>
      </c>
      <c r="G2909" s="138">
        <f>VLOOKUP(C2909,'[10]Peso Conductores'!B$1:E$65536,4,0)</f>
        <v>48.05992654313787</v>
      </c>
      <c r="H2909" s="139"/>
      <c r="I2909" s="112"/>
      <c r="J2909" s="113">
        <f>VLOOKUP(C2909,'[10]Peso Conductores'!B$1:G$65536,3,0)</f>
        <v>4.01</v>
      </c>
      <c r="M2909" s="83"/>
      <c r="N2909" s="83"/>
      <c r="O2909" s="83"/>
      <c r="P2909" s="83"/>
      <c r="Q2909" s="83"/>
      <c r="R2909" s="83"/>
    </row>
    <row r="2910" spans="1:18" x14ac:dyDescent="0.2">
      <c r="A2910" s="104"/>
      <c r="B2910" s="107">
        <f t="shared" si="62"/>
        <v>13</v>
      </c>
      <c r="C2910" s="106" t="s">
        <v>2927</v>
      </c>
      <c r="D2910" s="154" t="str">
        <f>+VLOOKUP(MID(C2910,1,2),[11]!Ferr_Cond,2,0)&amp;" Conductor "&amp;VLOOKUP(RIGHT(C2910,2),[11]GENERALES!$H$43:$I$49,2,0)&amp;" "&amp;MID(C2910,5,3)&amp;" mm2"</f>
        <v>Varilla de armar Conductor ACAR 380 mm2</v>
      </c>
      <c r="E2910" s="105" t="s">
        <v>44</v>
      </c>
      <c r="F2910" s="109">
        <v>0</v>
      </c>
      <c r="G2910" s="138">
        <f>VLOOKUP(C2910,'[10]Peso Conductores'!B$1:E$65536,4,0)</f>
        <v>44.10487024407665</v>
      </c>
      <c r="H2910" s="139"/>
      <c r="I2910" s="112"/>
      <c r="J2910" s="113">
        <f>VLOOKUP(C2910,'[10]Peso Conductores'!B$1:G$65536,3,0)</f>
        <v>3.68</v>
      </c>
      <c r="M2910" s="83"/>
      <c r="N2910" s="83"/>
      <c r="O2910" s="83"/>
      <c r="P2910" s="83"/>
      <c r="Q2910" s="83"/>
      <c r="R2910" s="83"/>
    </row>
    <row r="2911" spans="1:18" x14ac:dyDescent="0.2">
      <c r="A2911" s="104"/>
      <c r="B2911" s="107">
        <f t="shared" si="62"/>
        <v>14</v>
      </c>
      <c r="C2911" s="106" t="s">
        <v>2928</v>
      </c>
      <c r="D2911" s="154" t="str">
        <f>+VLOOKUP(MID(C2911,1,2),[11]!Ferr_Cond,2,0)&amp;" Conductor "&amp;VLOOKUP(RIGHT(C2911,2),[11]GENERALES!$H$43:$I$49,2,0)&amp;" "&amp;MID(C2911,5,3)&amp;" mm2"</f>
        <v>Varilla de armar Conductor ACAR 350 mm2</v>
      </c>
      <c r="E2911" s="105" t="s">
        <v>44</v>
      </c>
      <c r="F2911" s="109">
        <v>0</v>
      </c>
      <c r="G2911" s="138">
        <f>VLOOKUP(C2911,'[10]Peso Conductores'!B$1:E$65536,4,0)</f>
        <v>32.359551537773633</v>
      </c>
      <c r="H2911" s="139"/>
      <c r="I2911" s="112"/>
      <c r="J2911" s="113">
        <f>VLOOKUP(C2911,'[10]Peso Conductores'!B$1:G$65536,3,0)</f>
        <v>2.7</v>
      </c>
      <c r="M2911" s="83"/>
      <c r="N2911" s="83"/>
      <c r="O2911" s="83"/>
      <c r="P2911" s="83"/>
      <c r="Q2911" s="83"/>
      <c r="R2911" s="83"/>
    </row>
    <row r="2912" spans="1:18" x14ac:dyDescent="0.2">
      <c r="A2912" s="104"/>
      <c r="B2912" s="107">
        <f t="shared" si="62"/>
        <v>15</v>
      </c>
      <c r="C2912" s="106" t="s">
        <v>2929</v>
      </c>
      <c r="D2912" s="154" t="str">
        <f>+VLOOKUP(MID(C2912,1,2),[11]!Ferr_Cond,2,0)&amp;" Conductor "&amp;VLOOKUP(RIGHT(C2912,2),[11]GENERALES!$H$43:$I$49,2,0)&amp;" "&amp;MID(C2912,5,3)&amp;" mm2"</f>
        <v>Varilla de armar Conductor ACSR 315 mm2</v>
      </c>
      <c r="E2912" s="105" t="s">
        <v>44</v>
      </c>
      <c r="F2912" s="109">
        <v>0</v>
      </c>
      <c r="G2912" s="138">
        <f>VLOOKUP(C2912,'[10]Peso Conductores'!B$1:E$65536,4,0)</f>
        <v>29.363296765757553</v>
      </c>
      <c r="H2912" s="139"/>
      <c r="I2912" s="112"/>
      <c r="J2912" s="113">
        <f>VLOOKUP(C2912,'[10]Peso Conductores'!B$1:G$65536,3,0)</f>
        <v>2.4500000000000002</v>
      </c>
      <c r="M2912" s="83"/>
      <c r="N2912" s="83"/>
      <c r="O2912" s="83"/>
      <c r="P2912" s="83"/>
      <c r="Q2912" s="83"/>
      <c r="R2912" s="83"/>
    </row>
    <row r="2913" spans="1:18" x14ac:dyDescent="0.2">
      <c r="A2913" s="104"/>
      <c r="B2913" s="107">
        <f t="shared" si="62"/>
        <v>16</v>
      </c>
      <c r="C2913" s="106" t="s">
        <v>2930</v>
      </c>
      <c r="D2913" s="154" t="str">
        <f>+VLOOKUP(MID(C2913,1,2),[11]!Ferr_Cond,2,0)&amp;" Conductor "&amp;VLOOKUP(RIGHT(C2913,2),[11]GENERALES!$H$43:$I$49,2,0)&amp;" "&amp;MID(C2913,5,3)&amp;" mm2"</f>
        <v>Varilla de armar Conductor ACAR 300 mm2</v>
      </c>
      <c r="E2913" s="105" t="s">
        <v>44</v>
      </c>
      <c r="F2913" s="109">
        <v>0</v>
      </c>
      <c r="G2913" s="138">
        <f>VLOOKUP(C2913,'[10]Peso Conductores'!B$1:E$65536,4,0)</f>
        <v>26.367041993741477</v>
      </c>
      <c r="H2913" s="139"/>
      <c r="I2913" s="112"/>
      <c r="J2913" s="113">
        <f>VLOOKUP(C2913,'[10]Peso Conductores'!B$1:G$65536,3,0)</f>
        <v>2.2000000000000002</v>
      </c>
      <c r="M2913" s="83"/>
      <c r="N2913" s="83"/>
      <c r="O2913" s="83"/>
      <c r="P2913" s="83"/>
      <c r="Q2913" s="83"/>
      <c r="R2913" s="83"/>
    </row>
    <row r="2914" spans="1:18" x14ac:dyDescent="0.2">
      <c r="A2914" s="104"/>
      <c r="B2914" s="107">
        <f t="shared" si="62"/>
        <v>17</v>
      </c>
      <c r="C2914" s="106" t="s">
        <v>2931</v>
      </c>
      <c r="D2914" s="154" t="str">
        <f>+VLOOKUP(MID(C2914,1,2),[11]!Ferr_Cond,2,0)&amp;" Conductor "&amp;VLOOKUP(RIGHT(C2914,2),[11]GENERALES!$H$43:$I$49,2,0)&amp;" "&amp;MID(C2914,5,3)&amp;" mm2"</f>
        <v>Varilla de armar Conductor AAAC 300 mm2</v>
      </c>
      <c r="E2914" s="105" t="s">
        <v>44</v>
      </c>
      <c r="F2914" s="109">
        <v>0</v>
      </c>
      <c r="G2914" s="138">
        <f>VLOOKUP(C2914,'[10]Peso Conductores'!B$1:E$65536,4,0)</f>
        <v>26.367041993741477</v>
      </c>
      <c r="H2914" s="139"/>
      <c r="I2914" s="112"/>
      <c r="J2914" s="113">
        <f>VLOOKUP(C2914,'[10]Peso Conductores'!B$1:G$65536,3,0)</f>
        <v>2.2000000000000002</v>
      </c>
      <c r="M2914" s="83"/>
      <c r="N2914" s="83"/>
      <c r="O2914" s="83"/>
      <c r="P2914" s="83"/>
      <c r="Q2914" s="83"/>
      <c r="R2914" s="83"/>
    </row>
    <row r="2915" spans="1:18" x14ac:dyDescent="0.2">
      <c r="A2915" s="104"/>
      <c r="B2915" s="107">
        <f t="shared" si="62"/>
        <v>18</v>
      </c>
      <c r="C2915" s="106" t="s">
        <v>2932</v>
      </c>
      <c r="D2915" s="154" t="str">
        <f>+VLOOKUP(MID(C2915,1,2),[11]!Ferr_Cond,2,0)&amp;" Conductor "&amp;VLOOKUP(RIGHT(C2915,2),[11]GENERALES!$H$43:$I$49,2,0)&amp;" "&amp;MID(C2915,5,3)&amp;" mm2"</f>
        <v>Varilla de armar Conductor ACAR 280 mm2</v>
      </c>
      <c r="E2915" s="105" t="s">
        <v>44</v>
      </c>
      <c r="F2915" s="109">
        <v>0</v>
      </c>
      <c r="G2915" s="138">
        <f>VLOOKUP(C2915,'[10]Peso Conductores'!B$1:E$65536,4,0)</f>
        <v>26.367041993741477</v>
      </c>
      <c r="H2915" s="139"/>
      <c r="I2915" s="112"/>
      <c r="J2915" s="113">
        <f>VLOOKUP(C2915,'[10]Peso Conductores'!B$1:G$65536,3,0)</f>
        <v>2.2000000000000002</v>
      </c>
      <c r="M2915" s="83"/>
      <c r="N2915" s="83"/>
      <c r="O2915" s="83"/>
      <c r="P2915" s="83"/>
      <c r="Q2915" s="83"/>
      <c r="R2915" s="83"/>
    </row>
    <row r="2916" spans="1:18" x14ac:dyDescent="0.2">
      <c r="A2916" s="104"/>
      <c r="B2916" s="107">
        <f t="shared" si="62"/>
        <v>19</v>
      </c>
      <c r="C2916" s="106" t="s">
        <v>2933</v>
      </c>
      <c r="D2916" s="154" t="str">
        <f>+VLOOKUP(MID(C2916,1,2),[11]!Ferr_Cond,2,0)&amp;" Conductor "&amp;VLOOKUP(RIGHT(C2916,2),[11]GENERALES!$H$43:$I$49,2,0)&amp;" "&amp;MID(C2916,5,3)&amp;" mm2"</f>
        <v>Varilla de armar Conductor ACSR 250 mm2</v>
      </c>
      <c r="E2916" s="105" t="s">
        <v>44</v>
      </c>
      <c r="F2916" s="109">
        <v>0</v>
      </c>
      <c r="G2916" s="138">
        <f>VLOOKUP(C2916,'[10]Peso Conductores'!B$1:E$65536,4,0)</f>
        <v>26.367041993741477</v>
      </c>
      <c r="H2916" s="139"/>
      <c r="I2916" s="112"/>
      <c r="J2916" s="113">
        <f>VLOOKUP(C2916,'[10]Peso Conductores'!B$1:G$65536,3,0)</f>
        <v>2.2000000000000002</v>
      </c>
      <c r="M2916" s="83"/>
      <c r="N2916" s="83"/>
      <c r="O2916" s="83"/>
      <c r="P2916" s="83"/>
      <c r="Q2916" s="83"/>
      <c r="R2916" s="83"/>
    </row>
    <row r="2917" spans="1:18" x14ac:dyDescent="0.2">
      <c r="A2917" s="104"/>
      <c r="B2917" s="107">
        <f t="shared" si="62"/>
        <v>20</v>
      </c>
      <c r="C2917" s="106" t="s">
        <v>2934</v>
      </c>
      <c r="D2917" s="154" t="str">
        <f>+VLOOKUP(MID(C2917,1,2),[11]!Ferr_Cond,2,0)&amp;" Conductor "&amp;VLOOKUP(RIGHT(C2917,2),[11]GENERALES!$H$43:$I$49,2,0)&amp;" "&amp;MID(C2917,5,3)&amp;" mm2"</f>
        <v>Varilla de armar Conductor AAACE 242 mm2</v>
      </c>
      <c r="E2917" s="105" t="s">
        <v>44</v>
      </c>
      <c r="F2917" s="109">
        <v>0</v>
      </c>
      <c r="G2917" s="138">
        <f>VLOOKUP(C2917,'[10]Peso Conductores'!B$1:E$65536,4,0)</f>
        <v>23.73033779436733</v>
      </c>
      <c r="H2917" s="139"/>
      <c r="I2917" s="112"/>
      <c r="J2917" s="113">
        <f>VLOOKUP(C2917,'[10]Peso Conductores'!B$1:G$65536,3,0)</f>
        <v>1.98</v>
      </c>
      <c r="M2917" s="83"/>
      <c r="N2917" s="83"/>
      <c r="O2917" s="83"/>
      <c r="P2917" s="83"/>
      <c r="Q2917" s="83"/>
      <c r="R2917" s="83"/>
    </row>
    <row r="2918" spans="1:18" x14ac:dyDescent="0.2">
      <c r="A2918" s="104"/>
      <c r="B2918" s="107">
        <f t="shared" si="62"/>
        <v>21</v>
      </c>
      <c r="C2918" s="106" t="s">
        <v>2935</v>
      </c>
      <c r="D2918" s="154" t="str">
        <f>+VLOOKUP(MID(C2918,1,2),[11]!Ferr_Cond,2,0)&amp;" Conductor "&amp;VLOOKUP(RIGHT(C2918,2),[11]GENERALES!$H$43:$I$49,2,0)&amp;" "&amp;MID(C2918,5,3)&amp;" mm2"</f>
        <v>Varilla de armar Conductor ACAR 240 mm2</v>
      </c>
      <c r="E2918" s="105" t="s">
        <v>44</v>
      </c>
      <c r="F2918" s="109">
        <v>0</v>
      </c>
      <c r="G2918" s="138">
        <f>VLOOKUP(C2918,'[10]Peso Conductores'!B$1:E$65536,4,0)</f>
        <v>23.73033779436733</v>
      </c>
      <c r="H2918" s="139"/>
      <c r="I2918" s="112"/>
      <c r="J2918" s="113">
        <f>VLOOKUP(C2918,'[10]Peso Conductores'!B$1:G$65536,3,0)</f>
        <v>1.98</v>
      </c>
      <c r="M2918" s="83"/>
      <c r="N2918" s="83"/>
      <c r="O2918" s="83"/>
      <c r="P2918" s="83"/>
      <c r="Q2918" s="83"/>
      <c r="R2918" s="83"/>
    </row>
    <row r="2919" spans="1:18" x14ac:dyDescent="0.2">
      <c r="A2919" s="104"/>
      <c r="B2919" s="107">
        <f t="shared" si="62"/>
        <v>22</v>
      </c>
      <c r="C2919" s="106" t="s">
        <v>2936</v>
      </c>
      <c r="D2919" s="154" t="str">
        <f>+VLOOKUP(MID(C2919,1,2),[11]!Ferr_Cond,2,0)&amp;" Conductor "&amp;VLOOKUP(RIGHT(C2919,2),[11]GENERALES!$H$43:$I$49,2,0)&amp;" "&amp;MID(C2919,5,3)&amp;" mm2"</f>
        <v>Varilla de armar Conductor AAAC 240 mm2</v>
      </c>
      <c r="E2919" s="105" t="s">
        <v>44</v>
      </c>
      <c r="F2919" s="109">
        <v>0</v>
      </c>
      <c r="G2919" s="138">
        <f>VLOOKUP(C2919,'[10]Peso Conductores'!B$1:E$65536,4,0)</f>
        <v>23.73033779436733</v>
      </c>
      <c r="H2919" s="139"/>
      <c r="I2919" s="112"/>
      <c r="J2919" s="113">
        <f>VLOOKUP(C2919,'[10]Peso Conductores'!B$1:G$65536,3,0)</f>
        <v>1.98</v>
      </c>
      <c r="M2919" s="83"/>
      <c r="N2919" s="83"/>
      <c r="O2919" s="83"/>
      <c r="P2919" s="83"/>
      <c r="Q2919" s="83"/>
      <c r="R2919" s="83"/>
    </row>
    <row r="2920" spans="1:18" x14ac:dyDescent="0.2">
      <c r="A2920" s="104"/>
      <c r="B2920" s="107">
        <f t="shared" si="62"/>
        <v>23</v>
      </c>
      <c r="C2920" s="106" t="s">
        <v>2937</v>
      </c>
      <c r="D2920" s="154" t="str">
        <f>+VLOOKUP(MID(C2920,1,2),[11]!Ferr_Cond,2,0)&amp;" Conductor "&amp;VLOOKUP(RIGHT(C2920,2),[11]GENERALES!$H$43:$I$49,2,0)&amp;" "&amp;MID(C2920,5,3)&amp;" mm2"</f>
        <v>Varilla de armar Conductor AAAC 185 mm2</v>
      </c>
      <c r="E2920" s="105" t="s">
        <v>44</v>
      </c>
      <c r="F2920" s="109">
        <v>0</v>
      </c>
      <c r="G2920" s="138">
        <f>VLOOKUP(C2920,'[10]Peso Conductores'!B$1:E$65536,4,0)</f>
        <v>15.400749528162635</v>
      </c>
      <c r="H2920" s="139"/>
      <c r="I2920" s="112"/>
      <c r="J2920" s="113">
        <f>VLOOKUP(C2920,'[10]Peso Conductores'!B$1:G$65536,3,0)</f>
        <v>1.2849999999999999</v>
      </c>
      <c r="M2920" s="83"/>
      <c r="N2920" s="83"/>
      <c r="O2920" s="83"/>
      <c r="P2920" s="83"/>
      <c r="Q2920" s="83"/>
      <c r="R2920" s="83"/>
    </row>
    <row r="2921" spans="1:18" x14ac:dyDescent="0.2">
      <c r="A2921" s="104"/>
      <c r="B2921" s="107">
        <f t="shared" si="62"/>
        <v>24</v>
      </c>
      <c r="C2921" s="106" t="s">
        <v>2938</v>
      </c>
      <c r="D2921" s="154" t="str">
        <f>+VLOOKUP(MID(C2921,1,2),[11]!Ferr_Cond,2,0)&amp;" Conductor "&amp;VLOOKUP(RIGHT(C2921,2),[11]GENERALES!$H$43:$I$49,2,0)&amp;" "&amp;MID(C2921,5,3)&amp;" mm2"</f>
        <v>Varilla de armar Conductor ACCR 150 mm2</v>
      </c>
      <c r="E2921" s="105" t="s">
        <v>44</v>
      </c>
      <c r="F2921" s="109">
        <v>0</v>
      </c>
      <c r="G2921" s="138">
        <f>VLOOKUP(C2921,'[10]Peso Conductores'!B$1:E$65536,4,0)</f>
        <v>16</v>
      </c>
      <c r="H2921" s="139"/>
      <c r="I2921" s="112"/>
      <c r="J2921" s="113">
        <f>VLOOKUP(C2921,'[10]Peso Conductores'!B$1:G$65536,3,0)</f>
        <v>1</v>
      </c>
      <c r="M2921" s="83"/>
      <c r="N2921" s="83"/>
      <c r="O2921" s="83"/>
      <c r="P2921" s="83"/>
      <c r="Q2921" s="83"/>
      <c r="R2921" s="83"/>
    </row>
    <row r="2922" spans="1:18" x14ac:dyDescent="0.2">
      <c r="A2922" s="104"/>
      <c r="B2922" s="107">
        <f t="shared" si="62"/>
        <v>25</v>
      </c>
      <c r="C2922" s="106" t="s">
        <v>2939</v>
      </c>
      <c r="D2922" s="154" t="str">
        <f>+VLOOKUP(MID(C2922,1,2),[11]!Ferr_Cond,2,0)&amp;" Conductor "&amp;VLOOKUP(RIGHT(C2922,2),[11]GENERALES!$H$43:$I$49,2,0)&amp;" "&amp;MID(C2922,5,3)&amp;" mm2"</f>
        <v>Varilla de armar Conductor AAACE 177 mm2</v>
      </c>
      <c r="E2922" s="105" t="s">
        <v>44</v>
      </c>
      <c r="F2922" s="109">
        <v>0</v>
      </c>
      <c r="G2922" s="138">
        <f>VLOOKUP(C2922,'[10]Peso Conductores'!B$1:E$65536,4,0)</f>
        <v>15.400749528162635</v>
      </c>
      <c r="H2922" s="139"/>
      <c r="I2922" s="112"/>
      <c r="J2922" s="113">
        <f>VLOOKUP(C2922,'[10]Peso Conductores'!B$1:G$65536,3,0)</f>
        <v>1.2849999999999999</v>
      </c>
      <c r="M2922" s="83"/>
      <c r="N2922" s="83"/>
      <c r="O2922" s="83"/>
      <c r="P2922" s="83"/>
      <c r="Q2922" s="83"/>
      <c r="R2922" s="83"/>
    </row>
    <row r="2923" spans="1:18" x14ac:dyDescent="0.2">
      <c r="A2923" s="104"/>
      <c r="B2923" s="107">
        <f t="shared" si="62"/>
        <v>26</v>
      </c>
      <c r="C2923" s="106" t="s">
        <v>2940</v>
      </c>
      <c r="D2923" s="154" t="str">
        <f>+VLOOKUP(MID(C2923,1,2),[11]!Ferr_Cond,2,0)&amp;" Conductor "&amp;VLOOKUP(RIGHT(C2923,2),[11]GENERALES!$H$43:$I$49,2,0)&amp;" "&amp;MID(C2923,5,3)&amp;" mm2"</f>
        <v>Varilla de armar Conductor AAAC 150 mm2</v>
      </c>
      <c r="E2923" s="105" t="s">
        <v>44</v>
      </c>
      <c r="F2923" s="109">
        <v>0</v>
      </c>
      <c r="G2923" s="138">
        <f>VLOOKUP(C2923,'[10]Peso Conductores'!B$1:E$65536,4,0)</f>
        <v>11.505618324541734</v>
      </c>
      <c r="H2923" s="139"/>
      <c r="I2923" s="112"/>
      <c r="J2923" s="113">
        <f>VLOOKUP(C2923,'[10]Peso Conductores'!B$1:G$65536,3,0)</f>
        <v>0.96</v>
      </c>
      <c r="M2923" s="83"/>
      <c r="N2923" s="83"/>
      <c r="O2923" s="83"/>
      <c r="P2923" s="83"/>
      <c r="Q2923" s="83"/>
      <c r="R2923" s="83"/>
    </row>
    <row r="2924" spans="1:18" x14ac:dyDescent="0.2">
      <c r="A2924" s="104"/>
      <c r="B2924" s="107">
        <f t="shared" si="62"/>
        <v>27</v>
      </c>
      <c r="C2924" s="106" t="s">
        <v>2941</v>
      </c>
      <c r="D2924" s="154" t="str">
        <f>+VLOOKUP(MID(C2924,1,2),[11]!Ferr_Cond,2,0)&amp;" Conductor "&amp;VLOOKUP(RIGHT(C2924,2),[11]GENERALES!$H$43:$I$49,2,0)&amp;" "&amp;MID(C2924,5,3)&amp;" mm2"</f>
        <v>Varilla de armar Conductor AAAC 120 mm2</v>
      </c>
      <c r="E2924" s="105" t="s">
        <v>44</v>
      </c>
      <c r="F2924" s="109">
        <v>0</v>
      </c>
      <c r="G2924" s="138">
        <f>VLOOKUP(C2924,'[10]Peso Conductores'!B$1:E$65536,4,0)</f>
        <v>8.0299627890030862</v>
      </c>
      <c r="H2924" s="139"/>
      <c r="I2924" s="112"/>
      <c r="J2924" s="113">
        <f>VLOOKUP(C2924,'[10]Peso Conductores'!B$1:G$65536,3,0)</f>
        <v>0.67</v>
      </c>
      <c r="M2924" s="83"/>
      <c r="N2924" s="83"/>
      <c r="O2924" s="83"/>
      <c r="P2924" s="83"/>
      <c r="Q2924" s="83"/>
      <c r="R2924" s="83"/>
    </row>
    <row r="2925" spans="1:18" x14ac:dyDescent="0.2">
      <c r="A2925" s="104"/>
      <c r="B2925" s="107">
        <f t="shared" si="62"/>
        <v>28</v>
      </c>
      <c r="C2925" s="106" t="s">
        <v>2942</v>
      </c>
      <c r="D2925" s="154" t="str">
        <f>+VLOOKUP(MID(C2925,1,2),[11]!Ferr_Cond,2,0)&amp;" Conductor "&amp;VLOOKUP(RIGHT(C2925,2),[11]GENERALES!$H$43:$I$49,2,0)&amp;" "&amp;MID(C2925,5,3)&amp;" mm2"</f>
        <v>Varilla de armar Conductor AAAC 095 mm2</v>
      </c>
      <c r="E2925" s="105" t="s">
        <v>44</v>
      </c>
      <c r="F2925" s="109">
        <v>0</v>
      </c>
      <c r="G2925" s="138">
        <f>VLOOKUP(C2925,'[10]Peso Conductores'!B$1:E$65536,4,0)</f>
        <v>7.7303373118014784</v>
      </c>
      <c r="H2925" s="139"/>
      <c r="I2925" s="112"/>
      <c r="J2925" s="113">
        <f>VLOOKUP(C2925,'[10]Peso Conductores'!B$1:G$65536,3,0)</f>
        <v>0.64500000000000002</v>
      </c>
      <c r="M2925" s="83"/>
      <c r="N2925" s="83"/>
      <c r="O2925" s="83"/>
      <c r="P2925" s="83"/>
      <c r="Q2925" s="83"/>
      <c r="R2925" s="83"/>
    </row>
    <row r="2926" spans="1:18" x14ac:dyDescent="0.2">
      <c r="A2926" s="104"/>
      <c r="B2926" s="107">
        <f t="shared" si="62"/>
        <v>29</v>
      </c>
      <c r="C2926" s="106" t="s">
        <v>2943</v>
      </c>
      <c r="D2926" s="154" t="str">
        <f>+VLOOKUP(MID(C2926,1,2),[11]!Ferr_Cond,2,0)&amp;" Conductor "&amp;VLOOKUP(RIGHT(C2926,2),[11]GENERALES!$H$43:$I$49,2,0)&amp;" "&amp;MID(C2926,5,3)&amp;" mm2"</f>
        <v>Varilla de armar Conductor ACSR 080 mm2</v>
      </c>
      <c r="E2926" s="105" t="s">
        <v>44</v>
      </c>
      <c r="F2926" s="109">
        <v>0</v>
      </c>
      <c r="G2926" s="138">
        <f>VLOOKUP(C2926,'[10]Peso Conductores'!B$1:E$65536,4,0)</f>
        <v>5.033708016987009</v>
      </c>
      <c r="H2926" s="139"/>
      <c r="I2926" s="112"/>
      <c r="J2926" s="113">
        <f>VLOOKUP(C2926,'[10]Peso Conductores'!B$1:G$65536,3,0)</f>
        <v>0.42</v>
      </c>
      <c r="M2926" s="83"/>
      <c r="N2926" s="83"/>
      <c r="O2926" s="83"/>
      <c r="P2926" s="83"/>
      <c r="Q2926" s="83"/>
      <c r="R2926" s="83"/>
    </row>
    <row r="2927" spans="1:18" x14ac:dyDescent="0.2">
      <c r="A2927" s="104"/>
      <c r="B2927" s="107">
        <f t="shared" si="62"/>
        <v>30</v>
      </c>
      <c r="C2927" s="106" t="s">
        <v>2944</v>
      </c>
      <c r="D2927" s="154" t="str">
        <f>+VLOOKUP(MID(C2927,1,2),[11]!Ferr_Cond,2,0)&amp;" Conductor "&amp;VLOOKUP(RIGHT(C2927,2),[11]GENERALES!$H$43:$I$49,2,0)&amp;" "&amp;MID(C2927,5,3)&amp;" mm2"</f>
        <v>Varilla de armar Conductor AAAC 050 mm2</v>
      </c>
      <c r="E2927" s="105" t="s">
        <v>44</v>
      </c>
      <c r="F2927" s="109">
        <v>0</v>
      </c>
      <c r="G2927" s="138">
        <f>VLOOKUP(C2927,'[10]Peso Conductores'!B$1:E$65536,4,0)</f>
        <v>4.1947566808225076</v>
      </c>
      <c r="H2927" s="139"/>
      <c r="I2927" s="112"/>
      <c r="J2927" s="113">
        <f>VLOOKUP(C2927,'[10]Peso Conductores'!B$1:G$65536,3,0)</f>
        <v>0.35</v>
      </c>
      <c r="M2927" s="83"/>
      <c r="N2927" s="83"/>
      <c r="O2927" s="83"/>
      <c r="P2927" s="83"/>
      <c r="Q2927" s="83"/>
      <c r="R2927" s="83"/>
    </row>
    <row r="2928" spans="1:18" x14ac:dyDescent="0.2">
      <c r="A2928" s="104"/>
      <c r="B2928" s="107">
        <f t="shared" si="62"/>
        <v>31</v>
      </c>
      <c r="C2928" s="106" t="s">
        <v>2945</v>
      </c>
      <c r="D2928" s="154" t="str">
        <f>+VLOOKUP(MID(C2928,1,2),[11]!Ferr_Cond,2,0)&amp;" Conductor "&amp;VLOOKUP(RIGHT(C2928,2),[11]GENERALES!$H$43:$I$49,2,0)&amp;" "&amp;MID(C2928,5,3)&amp;" mm2"</f>
        <v>Varilla de armar Conductor AAAC 035 mm2</v>
      </c>
      <c r="E2928" s="105" t="s">
        <v>44</v>
      </c>
      <c r="F2928" s="109">
        <v>0</v>
      </c>
      <c r="G2928" s="138">
        <f>VLOOKUP(C2928,'[10]Peso Conductores'!B$1:E$65536,4,0)</f>
        <v>3.3558053446580063</v>
      </c>
      <c r="H2928" s="139"/>
      <c r="I2928" s="112"/>
      <c r="J2928" s="113">
        <f>VLOOKUP(C2928,'[10]Peso Conductores'!B$1:G$65536,3,0)</f>
        <v>0.28000000000000003</v>
      </c>
      <c r="M2928" s="83"/>
      <c r="N2928" s="83"/>
      <c r="O2928" s="83"/>
      <c r="P2928" s="83"/>
      <c r="Q2928" s="83"/>
      <c r="R2928" s="83"/>
    </row>
    <row r="2929" spans="1:18" x14ac:dyDescent="0.2">
      <c r="A2929" s="104"/>
      <c r="B2929" s="107">
        <f t="shared" si="62"/>
        <v>32</v>
      </c>
      <c r="C2929" s="106" t="s">
        <v>2946</v>
      </c>
      <c r="D2929" s="154" t="str">
        <f>+VLOOKUP(MID(C2929,1,2),[11]!Ferr_Cond,2,0)&amp;" Conductor "&amp;VLOOKUP(RIGHT(C2929,2),[11]GENERALES!$H$43:$I$49,2,0)&amp;" "&amp;MID(C2929,5,3)&amp;" mm2"</f>
        <v>Varilla de armar Conductor AAAC 070 mm2</v>
      </c>
      <c r="E2929" s="105" t="s">
        <v>44</v>
      </c>
      <c r="F2929" s="109">
        <v>0</v>
      </c>
      <c r="G2929" s="138">
        <f>VLOOKUP(C2929,'[10]Peso Conductores'!B$1:E$65536,4,0)</f>
        <v>5.033708016987009</v>
      </c>
      <c r="H2929" s="139"/>
      <c r="I2929" s="155"/>
      <c r="J2929" s="113">
        <f>VLOOKUP(C2929,'[10]Peso Conductores'!B$1:G$65536,3,0)</f>
        <v>0.42</v>
      </c>
      <c r="M2929" s="83"/>
      <c r="N2929" s="83"/>
      <c r="O2929" s="83"/>
      <c r="P2929" s="83"/>
      <c r="Q2929" s="83"/>
      <c r="R2929" s="83"/>
    </row>
    <row r="2930" spans="1:18" x14ac:dyDescent="0.2">
      <c r="A2930" s="104"/>
      <c r="B2930" s="107">
        <f t="shared" si="62"/>
        <v>33</v>
      </c>
      <c r="C2930" s="106" t="s">
        <v>2947</v>
      </c>
      <c r="D2930" s="154" t="str">
        <f>+VLOOKUP(MID(C2930,1,2),[11]!Ferr_Cond,2,0)&amp;" Conductor "&amp;VLOOKUP(RIGHT(C2930,2),[11]GENERALES!$H$43:$I$49,2,0)&amp;" "&amp;MID(C2930,5,3)&amp;" mm2"</f>
        <v>Manguito de Reparación Conductor AAAC 700 mm2</v>
      </c>
      <c r="E2930" s="105" t="s">
        <v>44</v>
      </c>
      <c r="F2930" s="109">
        <v>0</v>
      </c>
      <c r="G2930" s="138">
        <f>VLOOKUP(C2930,'[10]Peso Conductores'!B$1:E$65536,4,0)</f>
        <v>57.845118512921999</v>
      </c>
      <c r="H2930" s="139"/>
      <c r="I2930" s="155"/>
      <c r="J2930" s="113">
        <f>VLOOKUP(C2930,'[10]Peso Conductores'!B$1:G$65536,3,0)</f>
        <v>1.7</v>
      </c>
      <c r="M2930" s="83"/>
      <c r="N2930" s="83"/>
      <c r="O2930" s="83"/>
      <c r="P2930" s="83"/>
      <c r="Q2930" s="83"/>
      <c r="R2930" s="83"/>
    </row>
    <row r="2931" spans="1:18" x14ac:dyDescent="0.2">
      <c r="A2931" s="104"/>
      <c r="B2931" s="107">
        <f t="shared" si="62"/>
        <v>34</v>
      </c>
      <c r="C2931" s="106" t="s">
        <v>2948</v>
      </c>
      <c r="D2931" s="154" t="str">
        <f>+VLOOKUP(MID(C2931,1,2),[11]!Ferr_Cond,2,0)&amp;" Conductor "&amp;VLOOKUP(RIGHT(C2931,2),[11]GENERALES!$H$43:$I$49,2,0)&amp;" "&amp;MID(C2931,5,3)&amp;" mm2"</f>
        <v>Manguito de Reparación Conductor ACSR 726 mm2</v>
      </c>
      <c r="E2931" s="105" t="s">
        <v>44</v>
      </c>
      <c r="F2931" s="109">
        <v>0</v>
      </c>
      <c r="G2931" s="138">
        <f>VLOOKUP(C2931,'[10]Peso Conductores'!B$1:E$65536,4,0)</f>
        <v>57.845118512921999</v>
      </c>
      <c r="H2931" s="139"/>
      <c r="I2931" s="155"/>
      <c r="J2931" s="113">
        <f>VLOOKUP(C2931,'[10]Peso Conductores'!B$1:G$65536,3,0)</f>
        <v>1.7</v>
      </c>
      <c r="M2931" s="83"/>
      <c r="N2931" s="83"/>
      <c r="O2931" s="83"/>
      <c r="P2931" s="83"/>
      <c r="Q2931" s="83"/>
      <c r="R2931" s="83"/>
    </row>
    <row r="2932" spans="1:18" x14ac:dyDescent="0.2">
      <c r="A2932" s="104"/>
      <c r="B2932" s="107">
        <f t="shared" si="62"/>
        <v>35</v>
      </c>
      <c r="C2932" s="106" t="s">
        <v>2949</v>
      </c>
      <c r="D2932" s="154" t="str">
        <f>+VLOOKUP(MID(C2932,1,2),[11]!Ferr_Cond,2,0)&amp;" Conductor "&amp;VLOOKUP(RIGHT(C2932,2),[11]GENERALES!$H$43:$I$49,2,0)&amp;" "&amp;MID(C2932,5,3)&amp;" mm2"</f>
        <v>Manguito de Reparación Conductor ACAR 600 mm2</v>
      </c>
      <c r="E2932" s="105" t="s">
        <v>44</v>
      </c>
      <c r="F2932" s="109">
        <v>0</v>
      </c>
      <c r="G2932" s="138">
        <f>VLOOKUP(C2932,'[10]Peso Conductores'!B$1:E$65536,4,0)</f>
        <v>48.657952631457917</v>
      </c>
      <c r="H2932" s="139"/>
      <c r="I2932" s="112"/>
      <c r="J2932" s="113">
        <f>VLOOKUP(C2932,'[10]Peso Conductores'!B$1:G$65536,3,0)</f>
        <v>1.43</v>
      </c>
      <c r="M2932" s="83"/>
      <c r="N2932" s="83"/>
      <c r="O2932" s="83"/>
      <c r="P2932" s="83"/>
      <c r="Q2932" s="83"/>
      <c r="R2932" s="83"/>
    </row>
    <row r="2933" spans="1:18" x14ac:dyDescent="0.2">
      <c r="A2933" s="104"/>
      <c r="B2933" s="107">
        <f t="shared" si="62"/>
        <v>36</v>
      </c>
      <c r="C2933" s="106" t="s">
        <v>2950</v>
      </c>
      <c r="D2933" s="154" t="str">
        <f>+VLOOKUP(MID(C2933,1,2),[11]!Ferr_Cond,2,0)&amp;" Conductor "&amp;VLOOKUP(RIGHT(C2933,2),[11]GENERALES!$H$43:$I$49,2,0)&amp;" "&amp;MID(C2933,5,3)&amp;" mm2"</f>
        <v>Manguito de Reparación Conductor AAAC 600 mm2</v>
      </c>
      <c r="E2933" s="105" t="s">
        <v>44</v>
      </c>
      <c r="F2933" s="109">
        <v>0</v>
      </c>
      <c r="G2933" s="138">
        <f>VLOOKUP(C2933,'[10]Peso Conductores'!B$1:E$65536,4,0)</f>
        <v>48.657952631457917</v>
      </c>
      <c r="H2933" s="139"/>
      <c r="I2933" s="112"/>
      <c r="J2933" s="113">
        <f>VLOOKUP(C2933,'[10]Peso Conductores'!B$1:G$65536,3,0)</f>
        <v>1.43</v>
      </c>
      <c r="M2933" s="83"/>
      <c r="N2933" s="83"/>
      <c r="O2933" s="83"/>
      <c r="P2933" s="83"/>
      <c r="Q2933" s="83"/>
      <c r="R2933" s="83"/>
    </row>
    <row r="2934" spans="1:18" x14ac:dyDescent="0.2">
      <c r="A2934" s="104"/>
      <c r="B2934" s="107">
        <f t="shared" si="62"/>
        <v>37</v>
      </c>
      <c r="C2934" s="106" t="s">
        <v>2951</v>
      </c>
      <c r="D2934" s="154" t="str">
        <f>+VLOOKUP(MID(C2934,1,2),[11]!Ferr_Cond,2,0)&amp;" Conductor "&amp;VLOOKUP(RIGHT(C2934,2),[11]GENERALES!$H$43:$I$49,2,0)&amp;" "&amp;MID(C2934,5,3)&amp;" mm2"</f>
        <v>Manguito de Reparación Conductor ACSR 592 mm2</v>
      </c>
      <c r="E2934" s="105" t="s">
        <v>44</v>
      </c>
      <c r="F2934" s="109">
        <v>0</v>
      </c>
      <c r="G2934" s="138">
        <f>VLOOKUP(C2934,'[10]Peso Conductores'!B$1:E$65536,4,0)</f>
        <v>48.657952631457917</v>
      </c>
      <c r="H2934" s="139"/>
      <c r="I2934" s="112"/>
      <c r="J2934" s="113">
        <f>VLOOKUP(C2934,'[10]Peso Conductores'!B$1:G$65536,3,0)</f>
        <v>1.43</v>
      </c>
      <c r="M2934" s="83"/>
      <c r="N2934" s="83"/>
      <c r="O2934" s="83"/>
      <c r="P2934" s="83"/>
      <c r="Q2934" s="83"/>
      <c r="R2934" s="83"/>
    </row>
    <row r="2935" spans="1:18" x14ac:dyDescent="0.2">
      <c r="A2935" s="104"/>
      <c r="B2935" s="107">
        <f t="shared" si="62"/>
        <v>38</v>
      </c>
      <c r="C2935" s="106" t="s">
        <v>2952</v>
      </c>
      <c r="D2935" s="154" t="str">
        <f>+VLOOKUP(MID(C2935,1,2),[11]!Ferr_Cond,2,0)&amp;" Conductor "&amp;VLOOKUP(RIGHT(C2935,2),[11]GENERALES!$H$43:$I$49,2,0)&amp;" "&amp;MID(C2935,5,3)&amp;" mm2"</f>
        <v>Manguito de Reparación Conductor ACAR 500 mm2</v>
      </c>
      <c r="E2935" s="105" t="s">
        <v>44</v>
      </c>
      <c r="F2935" s="109">
        <v>0</v>
      </c>
      <c r="G2935" s="138">
        <f>VLOOKUP(C2935,'[10]Peso Conductores'!B$1:E$65536,4,0)</f>
        <v>39.470786749993835</v>
      </c>
      <c r="H2935" s="139"/>
      <c r="I2935" s="112"/>
      <c r="J2935" s="113">
        <f>VLOOKUP(C2935,'[10]Peso Conductores'!B$1:G$65536,3,0)</f>
        <v>1.1599999999999999</v>
      </c>
      <c r="M2935" s="83"/>
      <c r="N2935" s="83"/>
      <c r="O2935" s="83"/>
      <c r="P2935" s="83"/>
      <c r="Q2935" s="83"/>
      <c r="R2935" s="83"/>
    </row>
    <row r="2936" spans="1:18" x14ac:dyDescent="0.2">
      <c r="A2936" s="104"/>
      <c r="B2936" s="107">
        <f t="shared" si="62"/>
        <v>39</v>
      </c>
      <c r="C2936" s="106" t="s">
        <v>2953</v>
      </c>
      <c r="D2936" s="154" t="str">
        <f>+VLOOKUP(MID(C2936,1,2),[11]!Ferr_Cond,2,0)&amp;" Conductor "&amp;VLOOKUP(RIGHT(C2936,2),[11]GENERALES!$H$43:$I$49,2,0)&amp;" "&amp;MID(C2936,5,3)&amp;" mm2"</f>
        <v>Manguito de Reparación Conductor AAAC 500 mm2</v>
      </c>
      <c r="E2936" s="105" t="s">
        <v>44</v>
      </c>
      <c r="F2936" s="109">
        <v>0</v>
      </c>
      <c r="G2936" s="138">
        <f>VLOOKUP(C2936,'[10]Peso Conductores'!B$1:E$65536,4,0)</f>
        <v>39.470786749993835</v>
      </c>
      <c r="H2936" s="139"/>
      <c r="I2936" s="112"/>
      <c r="J2936" s="113">
        <f>VLOOKUP(C2936,'[10]Peso Conductores'!B$1:G$65536,3,0)</f>
        <v>1.1599999999999999</v>
      </c>
      <c r="M2936" s="83"/>
      <c r="N2936" s="83"/>
      <c r="O2936" s="83"/>
      <c r="P2936" s="83"/>
      <c r="Q2936" s="83"/>
      <c r="R2936" s="83"/>
    </row>
    <row r="2937" spans="1:18" x14ac:dyDescent="0.2">
      <c r="A2937" s="104"/>
      <c r="B2937" s="107">
        <f t="shared" si="62"/>
        <v>40</v>
      </c>
      <c r="C2937" s="106" t="s">
        <v>2954</v>
      </c>
      <c r="D2937" s="154" t="str">
        <f>+VLOOKUP(MID(C2937,1,2),[11]!Ferr_Cond,2,0)&amp;" Conductor "&amp;VLOOKUP(RIGHT(C2937,2),[11]GENERALES!$H$43:$I$49,2,0)&amp;" "&amp;MID(C2937,5,3)&amp;" mm2"</f>
        <v>Manguito de Reparación Conductor ACCR 500 mm2</v>
      </c>
      <c r="E2937" s="105" t="s">
        <v>44</v>
      </c>
      <c r="F2937" s="109">
        <v>0</v>
      </c>
      <c r="G2937" s="138">
        <f>VLOOKUP(C2937,'[10]Peso Conductores'!B$1:E$65536,4,0)</f>
        <v>142</v>
      </c>
      <c r="H2937" s="139"/>
      <c r="I2937" s="112"/>
      <c r="J2937" s="113">
        <f>VLOOKUP(C2937,'[10]Peso Conductores'!B$1:G$65536,3,0)</f>
        <v>1.2</v>
      </c>
      <c r="M2937" s="83"/>
      <c r="N2937" s="83"/>
      <c r="O2937" s="83"/>
      <c r="P2937" s="83"/>
      <c r="Q2937" s="83"/>
      <c r="R2937" s="83"/>
    </row>
    <row r="2938" spans="1:18" x14ac:dyDescent="0.2">
      <c r="A2938" s="104"/>
      <c r="B2938" s="107">
        <f t="shared" si="62"/>
        <v>41</v>
      </c>
      <c r="C2938" s="106" t="s">
        <v>2955</v>
      </c>
      <c r="D2938" s="154" t="str">
        <f>+VLOOKUP(MID(C2938,1,2),[11]!Ferr_Cond,2,0)&amp;" Conductor "&amp;VLOOKUP(RIGHT(C2938,2),[11]GENERALES!$H$43:$I$49,2,0)&amp;" "&amp;MID(C2938,5,3)&amp;" mm2"</f>
        <v>Manguito de Reparación Conductor ACAR 430 mm2</v>
      </c>
      <c r="E2938" s="105" t="s">
        <v>44</v>
      </c>
      <c r="F2938" s="109">
        <v>0</v>
      </c>
      <c r="G2938" s="138">
        <f>VLOOKUP(C2938,'[10]Peso Conductores'!B$1:E$65536,4,0)</f>
        <v>39.470786749993835</v>
      </c>
      <c r="H2938" s="139"/>
      <c r="I2938" s="112"/>
      <c r="J2938" s="113">
        <f>VLOOKUP(C2938,'[10]Peso Conductores'!B$1:G$65536,3,0)</f>
        <v>1.1599999999999999</v>
      </c>
      <c r="M2938" s="83"/>
      <c r="N2938" s="83"/>
      <c r="O2938" s="83"/>
      <c r="P2938" s="83"/>
      <c r="Q2938" s="83"/>
      <c r="R2938" s="83"/>
    </row>
    <row r="2939" spans="1:18" x14ac:dyDescent="0.2">
      <c r="A2939" s="104"/>
      <c r="B2939" s="107">
        <f t="shared" si="62"/>
        <v>42</v>
      </c>
      <c r="C2939" s="106" t="s">
        <v>2956</v>
      </c>
      <c r="D2939" s="154" t="str">
        <f>+VLOOKUP(MID(C2939,1,2),[11]!Ferr_Cond,2,0)&amp;" Conductor "&amp;VLOOKUP(RIGHT(C2939,2),[11]GENERALES!$H$43:$I$49,2,0)&amp;" "&amp;MID(C2939,5,3)&amp;" mm2"</f>
        <v>Manguito de Reparación Conductor ACAR 400 mm2</v>
      </c>
      <c r="E2939" s="105" t="s">
        <v>44</v>
      </c>
      <c r="F2939" s="109">
        <v>0</v>
      </c>
      <c r="G2939" s="138">
        <f>VLOOKUP(C2939,'[10]Peso Conductores'!B$1:E$65536,4,0)</f>
        <v>30.283620868529756</v>
      </c>
      <c r="H2939" s="139"/>
      <c r="I2939" s="112"/>
      <c r="J2939" s="113">
        <f>VLOOKUP(C2939,'[10]Peso Conductores'!B$1:G$65536,3,0)</f>
        <v>0.89</v>
      </c>
      <c r="M2939" s="83"/>
      <c r="N2939" s="83"/>
      <c r="O2939" s="83"/>
      <c r="P2939" s="83"/>
      <c r="Q2939" s="83"/>
      <c r="R2939" s="83"/>
    </row>
    <row r="2940" spans="1:18" x14ac:dyDescent="0.2">
      <c r="A2940" s="104"/>
      <c r="B2940" s="107">
        <f t="shared" si="62"/>
        <v>43</v>
      </c>
      <c r="C2940" s="106" t="s">
        <v>2957</v>
      </c>
      <c r="D2940" s="154" t="str">
        <f>+VLOOKUP(MID(C2940,1,2),[11]!Ferr_Cond,2,0)&amp;" Conductor "&amp;VLOOKUP(RIGHT(C2940,2),[11]GENERALES!$H$43:$I$49,2,0)&amp;" "&amp;MID(C2940,5,3)&amp;" mm2"</f>
        <v>Manguito de Reparación Conductor ACSR 400 mm2</v>
      </c>
      <c r="E2940" s="105" t="s">
        <v>44</v>
      </c>
      <c r="F2940" s="109">
        <v>0</v>
      </c>
      <c r="G2940" s="138">
        <f>VLOOKUP(C2940,'[10]Peso Conductores'!B$1:E$65536,4,0)</f>
        <v>30.283620868529756</v>
      </c>
      <c r="H2940" s="139"/>
      <c r="I2940" s="112"/>
      <c r="J2940" s="113">
        <f>VLOOKUP(C2940,'[10]Peso Conductores'!B$1:G$65536,3,0)</f>
        <v>0.89</v>
      </c>
      <c r="M2940" s="83"/>
      <c r="N2940" s="83"/>
      <c r="O2940" s="83"/>
      <c r="P2940" s="83"/>
      <c r="Q2940" s="83"/>
      <c r="R2940" s="83"/>
    </row>
    <row r="2941" spans="1:18" x14ac:dyDescent="0.2">
      <c r="A2941" s="104"/>
      <c r="B2941" s="107">
        <f t="shared" si="62"/>
        <v>44</v>
      </c>
      <c r="C2941" s="106" t="s">
        <v>2958</v>
      </c>
      <c r="D2941" s="154" t="str">
        <f>+VLOOKUP(MID(C2941,1,2),[11]!Ferr_Cond,2,0)&amp;" Conductor "&amp;VLOOKUP(RIGHT(C2941,2),[11]GENERALES!$H$43:$I$49,2,0)&amp;" "&amp;MID(C2941,5,3)&amp;" mm2"</f>
        <v>Manguito de Reparación Conductor AAAC 400 mm2</v>
      </c>
      <c r="E2941" s="105" t="s">
        <v>44</v>
      </c>
      <c r="F2941" s="109">
        <v>0</v>
      </c>
      <c r="G2941" s="138">
        <f>VLOOKUP(C2941,'[10]Peso Conductores'!B$1:E$65536,4,0)</f>
        <v>30.283620868529756</v>
      </c>
      <c r="H2941" s="139"/>
      <c r="I2941" s="112"/>
      <c r="J2941" s="113">
        <f>VLOOKUP(C2941,'[10]Peso Conductores'!B$1:G$65536,3,0)</f>
        <v>0.89</v>
      </c>
      <c r="M2941" s="83"/>
      <c r="N2941" s="83"/>
      <c r="O2941" s="83"/>
      <c r="P2941" s="83"/>
      <c r="Q2941" s="83"/>
      <c r="R2941" s="83"/>
    </row>
    <row r="2942" spans="1:18" x14ac:dyDescent="0.2">
      <c r="A2942" s="104"/>
      <c r="B2942" s="107">
        <f t="shared" si="62"/>
        <v>45</v>
      </c>
      <c r="C2942" s="106" t="s">
        <v>2959</v>
      </c>
      <c r="D2942" s="154" t="str">
        <f>+VLOOKUP(MID(C2942,1,2),[11]!Ferr_Cond,2,0)&amp;" Conductor "&amp;VLOOKUP(RIGHT(C2942,2),[11]GENERALES!$H$43:$I$49,2,0)&amp;" "&amp;MID(C2942,5,3)&amp;" mm2"</f>
        <v>Manguito de Reparación Conductor ACAR 380 mm2</v>
      </c>
      <c r="E2942" s="105" t="s">
        <v>44</v>
      </c>
      <c r="F2942" s="109">
        <v>0</v>
      </c>
      <c r="G2942" s="138">
        <f>VLOOKUP(C2942,'[10]Peso Conductores'!B$1:E$65536,4,0)</f>
        <v>30.283620868529756</v>
      </c>
      <c r="H2942" s="139"/>
      <c r="I2942" s="112"/>
      <c r="J2942" s="113">
        <f>VLOOKUP(C2942,'[10]Peso Conductores'!B$1:G$65536,3,0)</f>
        <v>0.89</v>
      </c>
      <c r="M2942" s="83"/>
      <c r="N2942" s="83"/>
      <c r="O2942" s="83"/>
      <c r="P2942" s="83"/>
      <c r="Q2942" s="83"/>
      <c r="R2942" s="83"/>
    </row>
    <row r="2943" spans="1:18" x14ac:dyDescent="0.2">
      <c r="A2943" s="104"/>
      <c r="B2943" s="107">
        <f t="shared" si="62"/>
        <v>46</v>
      </c>
      <c r="C2943" s="106" t="s">
        <v>2960</v>
      </c>
      <c r="D2943" s="154" t="str">
        <f>+VLOOKUP(MID(C2943,1,2),[11]!Ferr_Cond,2,0)&amp;" Conductor "&amp;VLOOKUP(RIGHT(C2943,2),[11]GENERALES!$H$43:$I$49,2,0)&amp;" "&amp;MID(C2943,5,3)&amp;" mm2"</f>
        <v>Manguito de Reparación Conductor ACAR 350 mm2</v>
      </c>
      <c r="E2943" s="105" t="s">
        <v>44</v>
      </c>
      <c r="F2943" s="109">
        <v>0</v>
      </c>
      <c r="G2943" s="138">
        <f>VLOOKUP(C2943,'[10]Peso Conductores'!B$1:E$65536,4,0)</f>
        <v>30.283620868529756</v>
      </c>
      <c r="H2943" s="139"/>
      <c r="I2943" s="112"/>
      <c r="J2943" s="113">
        <f>VLOOKUP(C2943,'[10]Peso Conductores'!B$1:G$65536,3,0)</f>
        <v>0.89</v>
      </c>
      <c r="M2943" s="83"/>
      <c r="N2943" s="83"/>
      <c r="O2943" s="83"/>
      <c r="P2943" s="83"/>
      <c r="Q2943" s="83"/>
      <c r="R2943" s="83"/>
    </row>
    <row r="2944" spans="1:18" x14ac:dyDescent="0.2">
      <c r="A2944" s="104"/>
      <c r="B2944" s="107">
        <f t="shared" si="62"/>
        <v>47</v>
      </c>
      <c r="C2944" s="106" t="s">
        <v>2961</v>
      </c>
      <c r="D2944" s="154" t="str">
        <f>+VLOOKUP(MID(C2944,1,2),[11]!Ferr_Cond,2,0)&amp;" Conductor "&amp;VLOOKUP(RIGHT(C2944,2),[11]GENERALES!$H$43:$I$49,2,0)&amp;" "&amp;MID(C2944,5,3)&amp;" mm2"</f>
        <v>Manguito de Reparación Conductor ACSR 315 mm2</v>
      </c>
      <c r="E2944" s="105" t="s">
        <v>44</v>
      </c>
      <c r="F2944" s="109">
        <v>0</v>
      </c>
      <c r="G2944" s="138">
        <f>VLOOKUP(C2944,'[10]Peso Conductores'!B$1:E$65536,4,0)</f>
        <v>30.283620868529756</v>
      </c>
      <c r="H2944" s="139"/>
      <c r="I2944" s="112"/>
      <c r="J2944" s="113">
        <f>VLOOKUP(C2944,'[10]Peso Conductores'!B$1:G$65536,3,0)</f>
        <v>0.89</v>
      </c>
      <c r="M2944" s="83"/>
      <c r="N2944" s="83"/>
      <c r="O2944" s="83"/>
      <c r="P2944" s="83"/>
      <c r="Q2944" s="83"/>
      <c r="R2944" s="83"/>
    </row>
    <row r="2945" spans="1:18" x14ac:dyDescent="0.2">
      <c r="A2945" s="104"/>
      <c r="B2945" s="107">
        <f t="shared" si="62"/>
        <v>48</v>
      </c>
      <c r="C2945" s="106" t="s">
        <v>2962</v>
      </c>
      <c r="D2945" s="154" t="str">
        <f>+VLOOKUP(MID(C2945,1,2),[11]!Ferr_Cond,2,0)&amp;" Conductor "&amp;VLOOKUP(RIGHT(C2945,2),[11]GENERALES!$H$43:$I$49,2,0)&amp;" "&amp;MID(C2945,5,3)&amp;" mm2"</f>
        <v>Manguito de Reparación Conductor ACAR 300 mm2</v>
      </c>
      <c r="E2945" s="105" t="s">
        <v>44</v>
      </c>
      <c r="F2945" s="109">
        <v>0</v>
      </c>
      <c r="G2945" s="138">
        <f>VLOOKUP(C2945,'[10]Peso Conductores'!B$1:E$65536,4,0)</f>
        <v>21.09645498706567</v>
      </c>
      <c r="H2945" s="139"/>
      <c r="I2945" s="112"/>
      <c r="J2945" s="113">
        <f>VLOOKUP(C2945,'[10]Peso Conductores'!B$1:G$65536,3,0)</f>
        <v>0.62</v>
      </c>
      <c r="M2945" s="83"/>
      <c r="N2945" s="83"/>
      <c r="O2945" s="83"/>
      <c r="P2945" s="83"/>
      <c r="Q2945" s="83"/>
      <c r="R2945" s="83"/>
    </row>
    <row r="2946" spans="1:18" x14ac:dyDescent="0.2">
      <c r="A2946" s="104"/>
      <c r="B2946" s="107">
        <f t="shared" si="62"/>
        <v>49</v>
      </c>
      <c r="C2946" s="106" t="s">
        <v>2963</v>
      </c>
      <c r="D2946" s="154" t="str">
        <f>+VLOOKUP(MID(C2946,1,2),[11]!Ferr_Cond,2,0)&amp;" Conductor "&amp;VLOOKUP(RIGHT(C2946,2),[11]GENERALES!$H$43:$I$49,2,0)&amp;" "&amp;MID(C2946,5,3)&amp;" mm2"</f>
        <v>Manguito de Reparación Conductor AAAC 300 mm2</v>
      </c>
      <c r="E2946" s="105" t="s">
        <v>44</v>
      </c>
      <c r="F2946" s="109">
        <v>0</v>
      </c>
      <c r="G2946" s="138">
        <f>VLOOKUP(C2946,'[10]Peso Conductores'!B$1:E$65536,4,0)</f>
        <v>21.09645498706567</v>
      </c>
      <c r="H2946" s="139"/>
      <c r="I2946" s="112"/>
      <c r="J2946" s="113">
        <f>VLOOKUP(C2946,'[10]Peso Conductores'!B$1:G$65536,3,0)</f>
        <v>0.62</v>
      </c>
      <c r="M2946" s="83"/>
      <c r="N2946" s="83"/>
      <c r="O2946" s="83"/>
      <c r="P2946" s="83"/>
      <c r="Q2946" s="83"/>
      <c r="R2946" s="83"/>
    </row>
    <row r="2947" spans="1:18" x14ac:dyDescent="0.2">
      <c r="A2947" s="104"/>
      <c r="B2947" s="107">
        <f t="shared" si="62"/>
        <v>50</v>
      </c>
      <c r="C2947" s="106" t="s">
        <v>2964</v>
      </c>
      <c r="D2947" s="154" t="str">
        <f>+VLOOKUP(MID(C2947,1,2),[11]!Ferr_Cond,2,0)&amp;" Conductor "&amp;VLOOKUP(RIGHT(C2947,2),[11]GENERALES!$H$43:$I$49,2,0)&amp;" "&amp;MID(C2947,5,3)&amp;" mm2"</f>
        <v>Manguito de Reparación Conductor ACAR 280 mm2</v>
      </c>
      <c r="E2947" s="105" t="s">
        <v>44</v>
      </c>
      <c r="F2947" s="109">
        <v>0</v>
      </c>
      <c r="G2947" s="138">
        <f>VLOOKUP(C2947,'[10]Peso Conductores'!B$1:E$65536,4,0)</f>
        <v>21.09645498706567</v>
      </c>
      <c r="H2947" s="139"/>
      <c r="I2947" s="112"/>
      <c r="J2947" s="113">
        <f>VLOOKUP(C2947,'[10]Peso Conductores'!B$1:G$65536,3,0)</f>
        <v>0.62</v>
      </c>
      <c r="M2947" s="83"/>
      <c r="N2947" s="83"/>
      <c r="O2947" s="83"/>
      <c r="P2947" s="83"/>
      <c r="Q2947" s="83"/>
      <c r="R2947" s="83"/>
    </row>
    <row r="2948" spans="1:18" x14ac:dyDescent="0.2">
      <c r="A2948" s="104"/>
      <c r="B2948" s="107">
        <f t="shared" si="62"/>
        <v>51</v>
      </c>
      <c r="C2948" s="106" t="s">
        <v>2965</v>
      </c>
      <c r="D2948" s="154" t="str">
        <f>+VLOOKUP(MID(C2948,1,2),[11]!Ferr_Cond,2,0)&amp;" Conductor "&amp;VLOOKUP(RIGHT(C2948,2),[11]GENERALES!$H$43:$I$49,2,0)&amp;" "&amp;MID(C2948,5,3)&amp;" mm2"</f>
        <v>Manguito de Reparación Conductor ACSR 250 mm2</v>
      </c>
      <c r="E2948" s="105" t="s">
        <v>44</v>
      </c>
      <c r="F2948" s="109">
        <v>0</v>
      </c>
      <c r="G2948" s="138">
        <f>VLOOKUP(C2948,'[10]Peso Conductores'!B$1:E$65536,4,0)</f>
        <v>21.09645498706567</v>
      </c>
      <c r="H2948" s="139"/>
      <c r="I2948" s="112"/>
      <c r="J2948" s="113">
        <f>VLOOKUP(C2948,'[10]Peso Conductores'!B$1:G$65536,3,0)</f>
        <v>0.62</v>
      </c>
      <c r="M2948" s="83"/>
      <c r="N2948" s="83"/>
      <c r="O2948" s="83"/>
      <c r="P2948" s="83"/>
      <c r="Q2948" s="83"/>
      <c r="R2948" s="83"/>
    </row>
    <row r="2949" spans="1:18" x14ac:dyDescent="0.2">
      <c r="A2949" s="104"/>
      <c r="B2949" s="107">
        <f t="shared" si="62"/>
        <v>52</v>
      </c>
      <c r="C2949" s="106" t="s">
        <v>2966</v>
      </c>
      <c r="D2949" s="154" t="str">
        <f>+VLOOKUP(MID(C2949,1,2),[11]!Ferr_Cond,2,0)&amp;" Conductor "&amp;VLOOKUP(RIGHT(C2949,2),[11]GENERALES!$H$43:$I$49,2,0)&amp;" "&amp;MID(C2949,5,3)&amp;" mm2"</f>
        <v>Manguito de Reparación Conductor AAACE 242 mm2</v>
      </c>
      <c r="E2949" s="105" t="s">
        <v>44</v>
      </c>
      <c r="F2949" s="109">
        <v>0</v>
      </c>
      <c r="G2949" s="138">
        <f>VLOOKUP(C2949,'[10]Peso Conductores'!B$1:E$65536,4,0)</f>
        <v>21.09645498706567</v>
      </c>
      <c r="H2949" s="139"/>
      <c r="I2949" s="112"/>
      <c r="J2949" s="113">
        <f>VLOOKUP(C2949,'[10]Peso Conductores'!B$1:G$65536,3,0)</f>
        <v>0.62</v>
      </c>
      <c r="M2949" s="83"/>
      <c r="N2949" s="83"/>
      <c r="O2949" s="83"/>
      <c r="P2949" s="83"/>
      <c r="Q2949" s="83"/>
      <c r="R2949" s="83"/>
    </row>
    <row r="2950" spans="1:18" x14ac:dyDescent="0.2">
      <c r="A2950" s="104"/>
      <c r="B2950" s="107">
        <f t="shared" si="62"/>
        <v>53</v>
      </c>
      <c r="C2950" s="106" t="s">
        <v>2967</v>
      </c>
      <c r="D2950" s="154" t="str">
        <f>+VLOOKUP(MID(C2950,1,2),[11]!Ferr_Cond,2,0)&amp;" Conductor "&amp;VLOOKUP(RIGHT(C2950,2),[11]GENERALES!$H$43:$I$49,2,0)&amp;" "&amp;MID(C2950,5,3)&amp;" mm2"</f>
        <v>Manguito de Reparación Conductor ACAR 240 mm2</v>
      </c>
      <c r="E2950" s="105" t="s">
        <v>44</v>
      </c>
      <c r="F2950" s="109">
        <v>0</v>
      </c>
      <c r="G2950" s="138">
        <f>VLOOKUP(C2950,'[10]Peso Conductores'!B$1:E$65536,4,0)</f>
        <v>17.013270150859412</v>
      </c>
      <c r="H2950" s="139"/>
      <c r="I2950" s="112"/>
      <c r="J2950" s="113">
        <f>VLOOKUP(C2950,'[10]Peso Conductores'!B$1:G$65536,3,0)</f>
        <v>0.5</v>
      </c>
      <c r="M2950" s="83"/>
      <c r="N2950" s="83"/>
      <c r="O2950" s="83"/>
      <c r="P2950" s="83"/>
      <c r="Q2950" s="83"/>
      <c r="R2950" s="83"/>
    </row>
    <row r="2951" spans="1:18" x14ac:dyDescent="0.2">
      <c r="A2951" s="104"/>
      <c r="B2951" s="107">
        <f t="shared" si="62"/>
        <v>54</v>
      </c>
      <c r="C2951" s="106" t="s">
        <v>2968</v>
      </c>
      <c r="D2951" s="154" t="str">
        <f>+VLOOKUP(MID(C2951,1,2),[11]!Ferr_Cond,2,0)&amp;" Conductor "&amp;VLOOKUP(RIGHT(C2951,2),[11]GENERALES!$H$43:$I$49,2,0)&amp;" "&amp;MID(C2951,5,3)&amp;" mm2"</f>
        <v>Manguito de Reparación Conductor AAAC 240 mm2</v>
      </c>
      <c r="E2951" s="105" t="s">
        <v>44</v>
      </c>
      <c r="F2951" s="109">
        <v>0</v>
      </c>
      <c r="G2951" s="138">
        <f>VLOOKUP(C2951,'[10]Peso Conductores'!B$1:E$65536,4,0)</f>
        <v>17.013270150859412</v>
      </c>
      <c r="H2951" s="139"/>
      <c r="I2951" s="112"/>
      <c r="J2951" s="113">
        <f>VLOOKUP(C2951,'[10]Peso Conductores'!B$1:G$65536,3,0)</f>
        <v>0.5</v>
      </c>
      <c r="M2951" s="83"/>
      <c r="N2951" s="83"/>
      <c r="O2951" s="83"/>
      <c r="P2951" s="83"/>
      <c r="Q2951" s="83"/>
      <c r="R2951" s="83"/>
    </row>
    <row r="2952" spans="1:18" x14ac:dyDescent="0.2">
      <c r="A2952" s="104"/>
      <c r="B2952" s="107">
        <f t="shared" si="62"/>
        <v>55</v>
      </c>
      <c r="C2952" s="106" t="s">
        <v>2969</v>
      </c>
      <c r="D2952" s="154" t="str">
        <f>+VLOOKUP(MID(C2952,1,2),[11]!Ferr_Cond,2,0)&amp;" Conductor "&amp;VLOOKUP(RIGHT(C2952,2),[11]GENERALES!$H$43:$I$49,2,0)&amp;" "&amp;MID(C2952,5,3)&amp;" mm2"</f>
        <v>Manguito de Reparación Conductor AAAC 185 mm2</v>
      </c>
      <c r="E2952" s="105" t="s">
        <v>44</v>
      </c>
      <c r="F2952" s="109">
        <v>0</v>
      </c>
      <c r="G2952" s="138">
        <f>VLOOKUP(C2952,'[10]Peso Conductores'!B$1:E$65536,4,0)</f>
        <v>7.6559715678867359</v>
      </c>
      <c r="H2952" s="139"/>
      <c r="I2952" s="112"/>
      <c r="J2952" s="113">
        <f>VLOOKUP(C2952,'[10]Peso Conductores'!B$1:G$65536,3,0)</f>
        <v>0.22500000000000001</v>
      </c>
      <c r="M2952" s="83"/>
      <c r="N2952" s="83"/>
      <c r="O2952" s="83"/>
      <c r="P2952" s="83"/>
      <c r="Q2952" s="83"/>
      <c r="R2952" s="83"/>
    </row>
    <row r="2953" spans="1:18" x14ac:dyDescent="0.2">
      <c r="A2953" s="104"/>
      <c r="B2953" s="107">
        <f t="shared" si="62"/>
        <v>56</v>
      </c>
      <c r="C2953" s="106" t="s">
        <v>2970</v>
      </c>
      <c r="D2953" s="154" t="str">
        <f>+VLOOKUP(MID(C2953,1,2),[11]!Ferr_Cond,2,0)&amp;" Conductor "&amp;VLOOKUP(RIGHT(C2953,2),[11]GENERALES!$H$43:$I$49,2,0)&amp;" "&amp;MID(C2953,5,3)&amp;" mm2"</f>
        <v>Manguito de Reparación Conductor ACCR 150 mm2</v>
      </c>
      <c r="E2953" s="105" t="s">
        <v>44</v>
      </c>
      <c r="F2953" s="109">
        <v>0</v>
      </c>
      <c r="G2953" s="138">
        <f>VLOOKUP(C2953,'[10]Peso Conductores'!B$1:E$65536,4,0)</f>
        <v>15</v>
      </c>
      <c r="H2953" s="139"/>
      <c r="I2953" s="112"/>
      <c r="J2953" s="113">
        <f>VLOOKUP(C2953,'[10]Peso Conductores'!B$1:G$65536,3,0)</f>
        <v>0.3</v>
      </c>
      <c r="M2953" s="83"/>
      <c r="N2953" s="83"/>
      <c r="O2953" s="83"/>
      <c r="P2953" s="83"/>
      <c r="Q2953" s="83"/>
      <c r="R2953" s="83"/>
    </row>
    <row r="2954" spans="1:18" x14ac:dyDescent="0.2">
      <c r="A2954" s="104"/>
      <c r="B2954" s="107">
        <f t="shared" si="62"/>
        <v>57</v>
      </c>
      <c r="C2954" s="106" t="s">
        <v>2971</v>
      </c>
      <c r="D2954" s="154" t="str">
        <f>+VLOOKUP(MID(C2954,1,2),[11]!Ferr_Cond,2,0)&amp;" Conductor "&amp;VLOOKUP(RIGHT(C2954,2),[11]GENERALES!$H$43:$I$49,2,0)&amp;" "&amp;MID(C2954,5,3)&amp;" mm2"</f>
        <v>Manguito de Reparación Conductor AAACE 177 mm2</v>
      </c>
      <c r="E2954" s="105" t="s">
        <v>44</v>
      </c>
      <c r="F2954" s="109">
        <v>0</v>
      </c>
      <c r="G2954" s="138">
        <f>VLOOKUP(C2954,'[10]Peso Conductores'!B$1:E$65536,4,0)</f>
        <v>7.6559715678867359</v>
      </c>
      <c r="H2954" s="139"/>
      <c r="I2954" s="112"/>
      <c r="J2954" s="113">
        <f>VLOOKUP(C2954,'[10]Peso Conductores'!B$1:G$65536,3,0)</f>
        <v>0.22500000000000001</v>
      </c>
      <c r="M2954" s="83"/>
      <c r="N2954" s="83"/>
      <c r="O2954" s="83"/>
      <c r="P2954" s="83"/>
      <c r="Q2954" s="83"/>
      <c r="R2954" s="83"/>
    </row>
    <row r="2955" spans="1:18" x14ac:dyDescent="0.2">
      <c r="A2955" s="104"/>
      <c r="B2955" s="107">
        <f t="shared" si="62"/>
        <v>58</v>
      </c>
      <c r="C2955" s="106" t="s">
        <v>2972</v>
      </c>
      <c r="D2955" s="154" t="str">
        <f>+VLOOKUP(MID(C2955,1,2),[11]!Ferr_Cond,2,0)&amp;" Conductor "&amp;VLOOKUP(RIGHT(C2955,2),[11]GENERALES!$H$43:$I$49,2,0)&amp;" "&amp;MID(C2955,5,3)&amp;" mm2"</f>
        <v>Manguito de Reparación Conductor AAAC 150 mm2</v>
      </c>
      <c r="E2955" s="105" t="s">
        <v>44</v>
      </c>
      <c r="F2955" s="109">
        <v>0</v>
      </c>
      <c r="G2955" s="138">
        <f>VLOOKUP(C2955,'[10]Peso Conductores'!B$1:E$65536,4,0)</f>
        <v>8.1663696724125181</v>
      </c>
      <c r="H2955" s="139"/>
      <c r="I2955" s="112"/>
      <c r="J2955" s="113">
        <f>VLOOKUP(C2955,'[10]Peso Conductores'!B$1:G$65536,3,0)</f>
        <v>0.24</v>
      </c>
      <c r="M2955" s="83"/>
      <c r="N2955" s="83"/>
      <c r="O2955" s="83"/>
      <c r="P2955" s="83"/>
      <c r="Q2955" s="83"/>
      <c r="R2955" s="83"/>
    </row>
    <row r="2956" spans="1:18" x14ac:dyDescent="0.2">
      <c r="A2956" s="104"/>
      <c r="B2956" s="107">
        <f t="shared" si="62"/>
        <v>59</v>
      </c>
      <c r="C2956" s="106" t="s">
        <v>2973</v>
      </c>
      <c r="D2956" s="154" t="str">
        <f>+VLOOKUP(MID(C2956,1,2),[11]!Ferr_Cond,2,0)&amp;" Conductor "&amp;VLOOKUP(RIGHT(C2956,2),[11]GENERALES!$H$43:$I$49,2,0)&amp;" "&amp;MID(C2956,5,3)&amp;" mm2"</f>
        <v>Manguito de Reparación Conductor AAAC 120 mm2</v>
      </c>
      <c r="E2956" s="105" t="s">
        <v>44</v>
      </c>
      <c r="F2956" s="109">
        <v>0</v>
      </c>
      <c r="G2956" s="138">
        <f>VLOOKUP(C2956,'[10]Peso Conductores'!B$1:E$65536,4,0)</f>
        <v>5.3081402870681362</v>
      </c>
      <c r="H2956" s="139"/>
      <c r="I2956" s="112"/>
      <c r="J2956" s="113">
        <f>VLOOKUP(C2956,'[10]Peso Conductores'!B$1:G$65536,3,0)</f>
        <v>0.156</v>
      </c>
      <c r="M2956" s="83"/>
      <c r="N2956" s="83"/>
      <c r="O2956" s="83"/>
      <c r="P2956" s="83"/>
      <c r="Q2956" s="83"/>
      <c r="R2956" s="83"/>
    </row>
    <row r="2957" spans="1:18" x14ac:dyDescent="0.2">
      <c r="A2957" s="104"/>
      <c r="B2957" s="107">
        <f t="shared" si="62"/>
        <v>60</v>
      </c>
      <c r="C2957" s="106" t="s">
        <v>2974</v>
      </c>
      <c r="D2957" s="154" t="str">
        <f>+VLOOKUP(MID(C2957,1,2),[11]!Ferr_Cond,2,0)&amp;" Conductor "&amp;VLOOKUP(RIGHT(C2957,2),[11]GENERALES!$H$43:$I$49,2,0)&amp;" "&amp;MID(C2957,5,3)&amp;" mm2"</f>
        <v>Manguito de Reparación Conductor AAAC 095 mm2</v>
      </c>
      <c r="E2957" s="105" t="s">
        <v>44</v>
      </c>
      <c r="F2957" s="109">
        <v>0</v>
      </c>
      <c r="G2957" s="138">
        <f>VLOOKUP(C2957,'[10]Peso Conductores'!B$1:E$65536,4,0)</f>
        <v>6.3969895767231391</v>
      </c>
      <c r="H2957" s="139"/>
      <c r="I2957" s="112"/>
      <c r="J2957" s="113">
        <f>VLOOKUP(C2957,'[10]Peso Conductores'!B$1:G$65536,3,0)</f>
        <v>0.188</v>
      </c>
      <c r="M2957" s="83"/>
      <c r="N2957" s="83"/>
      <c r="O2957" s="83"/>
      <c r="P2957" s="83"/>
      <c r="Q2957" s="83"/>
      <c r="R2957" s="83"/>
    </row>
    <row r="2958" spans="1:18" x14ac:dyDescent="0.2">
      <c r="A2958" s="104"/>
      <c r="B2958" s="107">
        <f t="shared" si="62"/>
        <v>61</v>
      </c>
      <c r="C2958" s="106" t="s">
        <v>2975</v>
      </c>
      <c r="D2958" s="154" t="str">
        <f>+VLOOKUP(MID(C2958,1,2),[11]!Ferr_Cond,2,0)&amp;" Conductor "&amp;VLOOKUP(RIGHT(C2958,2),[11]GENERALES!$H$43:$I$49,2,0)&amp;" "&amp;MID(C2958,5,3)&amp;" mm2"</f>
        <v>Manguito de Reparación Conductor ACSR 080 mm2</v>
      </c>
      <c r="E2958" s="105" t="s">
        <v>44</v>
      </c>
      <c r="F2958" s="109">
        <v>0</v>
      </c>
      <c r="G2958" s="138">
        <f>VLOOKUP(C2958,'[10]Peso Conductores'!B$1:E$65536,4,0)</f>
        <v>4.5595564004303224</v>
      </c>
      <c r="H2958" s="139"/>
      <c r="I2958" s="112"/>
      <c r="J2958" s="113">
        <f>VLOOKUP(C2958,'[10]Peso Conductores'!B$1:G$65536,3,0)</f>
        <v>0.13400000000000001</v>
      </c>
      <c r="M2958" s="83"/>
      <c r="N2958" s="83"/>
      <c r="O2958" s="83"/>
      <c r="P2958" s="83"/>
      <c r="Q2958" s="83"/>
      <c r="R2958" s="83"/>
    </row>
    <row r="2959" spans="1:18" x14ac:dyDescent="0.2">
      <c r="A2959" s="104"/>
      <c r="B2959" s="107">
        <f t="shared" si="62"/>
        <v>62</v>
      </c>
      <c r="C2959" s="106" t="s">
        <v>2976</v>
      </c>
      <c r="D2959" s="154" t="str">
        <f>+VLOOKUP(MID(C2959,1,2),[11]!Ferr_Cond,2,0)&amp;" Conductor "&amp;VLOOKUP(RIGHT(C2959,2),[11]GENERALES!$H$43:$I$49,2,0)&amp;" "&amp;MID(C2959,5,3)&amp;" mm2"</f>
        <v>Manguito de Reparación Conductor AAAC 070 mm2</v>
      </c>
      <c r="E2959" s="105" t="s">
        <v>44</v>
      </c>
      <c r="F2959" s="109">
        <v>0</v>
      </c>
      <c r="G2959" s="138">
        <f>VLOOKUP(C2959,'[10]Peso Conductores'!B$1:E$65536,4,0)</f>
        <v>4.5595564004303224</v>
      </c>
      <c r="H2959" s="139"/>
      <c r="I2959" s="155"/>
      <c r="J2959" s="113">
        <f>VLOOKUP(C2959,'[10]Peso Conductores'!B$1:G$65536,3,0)</f>
        <v>0.13400000000000001</v>
      </c>
      <c r="M2959" s="83"/>
      <c r="N2959" s="83"/>
      <c r="O2959" s="83"/>
      <c r="P2959" s="83"/>
      <c r="Q2959" s="83"/>
      <c r="R2959" s="83"/>
    </row>
    <row r="2960" spans="1:18" x14ac:dyDescent="0.2">
      <c r="A2960" s="104"/>
      <c r="B2960" s="107">
        <f t="shared" si="62"/>
        <v>63</v>
      </c>
      <c r="C2960" s="106" t="s">
        <v>2977</v>
      </c>
      <c r="D2960" s="154" t="str">
        <f>+VLOOKUP(MID(C2960,1,2),[11]!Ferr_Cond,2,0)&amp;" Conductor "&amp;VLOOKUP(RIGHT(C2960,2),[11]GENERALES!$H$43:$I$49,2,0)&amp;" "&amp;MID(C2960,5,3)&amp;" mm2"</f>
        <v>Manguito de Reparación Conductor AAAC 050 mm2</v>
      </c>
      <c r="E2960" s="105" t="s">
        <v>44</v>
      </c>
      <c r="F2960" s="109">
        <v>0</v>
      </c>
      <c r="G2960" s="138">
        <f>VLOOKUP(C2960,'[10]Peso Conductores'!B$1:E$65536,4,0)</f>
        <v>4.7637156422406362</v>
      </c>
      <c r="H2960" s="139"/>
      <c r="I2960" s="155"/>
      <c r="J2960" s="113">
        <f>VLOOKUP(C2960,'[10]Peso Conductores'!B$1:G$65536,3,0)</f>
        <v>0.14000000000000001</v>
      </c>
      <c r="M2960" s="83"/>
      <c r="N2960" s="83"/>
      <c r="O2960" s="83"/>
      <c r="P2960" s="83"/>
      <c r="Q2960" s="83"/>
      <c r="R2960" s="83"/>
    </row>
    <row r="2961" spans="1:18" x14ac:dyDescent="0.2">
      <c r="A2961" s="104"/>
      <c r="B2961" s="107">
        <f t="shared" si="62"/>
        <v>64</v>
      </c>
      <c r="C2961" s="106" t="s">
        <v>2978</v>
      </c>
      <c r="D2961" s="154" t="str">
        <f>+VLOOKUP(MID(C2961,1,2),[11]!Ferr_Cond,2,0)&amp;" Conductor "&amp;VLOOKUP(RIGHT(C2961,2),[11]GENERALES!$H$43:$I$49,2,0)&amp;" "&amp;MID(C2961,5,3)&amp;" mm2"</f>
        <v>Manguito de Reparación Conductor AAAC 035 mm2</v>
      </c>
      <c r="E2961" s="105" t="s">
        <v>44</v>
      </c>
      <c r="F2961" s="109">
        <v>0</v>
      </c>
      <c r="G2961" s="138">
        <f>VLOOKUP(C2961,'[10]Peso Conductores'!B$1:E$65536,4,0)</f>
        <v>2.4499109017237553</v>
      </c>
      <c r="H2961" s="139"/>
      <c r="I2961" s="112"/>
      <c r="J2961" s="113">
        <f>VLOOKUP(C2961,'[10]Peso Conductores'!B$1:G$65536,3,0)</f>
        <v>7.1999999999999995E-2</v>
      </c>
      <c r="M2961" s="83"/>
      <c r="N2961" s="83"/>
      <c r="O2961" s="83"/>
      <c r="P2961" s="83"/>
      <c r="Q2961" s="83"/>
      <c r="R2961" s="83"/>
    </row>
    <row r="2962" spans="1:18" x14ac:dyDescent="0.2">
      <c r="A2962" s="104"/>
      <c r="B2962" s="107">
        <f t="shared" si="62"/>
        <v>65</v>
      </c>
      <c r="C2962" s="106" t="s">
        <v>2979</v>
      </c>
      <c r="D2962" s="154" t="str">
        <f>+VLOOKUP(MID(C2962,1,2),[11]!Ferr_Cond,2,0)&amp;" Conductor "&amp;VLOOKUP(RIGHT(C2962,2),[11]GENERALES!$H$43:$I$49,2,0)&amp;" "&amp;MID(C2962,5,3)&amp;" mm2"</f>
        <v>Junta de empalme Conductor AAAC 700 mm2</v>
      </c>
      <c r="E2962" s="105" t="s">
        <v>44</v>
      </c>
      <c r="F2962" s="109">
        <v>0</v>
      </c>
      <c r="G2962" s="138">
        <f>VLOOKUP(C2962,'[10]Peso Conductores'!B$1:E$65536,4,0)</f>
        <v>112.69902140869303</v>
      </c>
      <c r="H2962" s="139"/>
      <c r="I2962" s="112"/>
      <c r="J2962" s="113">
        <f>VLOOKUP(C2962,'[10]Peso Conductores'!B$1:G$65536,3,0)</f>
        <v>1.7</v>
      </c>
      <c r="M2962" s="83"/>
      <c r="N2962" s="83"/>
      <c r="O2962" s="83"/>
      <c r="P2962" s="83"/>
      <c r="Q2962" s="83"/>
      <c r="R2962" s="83"/>
    </row>
    <row r="2963" spans="1:18" x14ac:dyDescent="0.2">
      <c r="A2963" s="104"/>
      <c r="B2963" s="107">
        <f t="shared" si="62"/>
        <v>66</v>
      </c>
      <c r="C2963" s="106" t="s">
        <v>2980</v>
      </c>
      <c r="D2963" s="154" t="str">
        <f>+VLOOKUP(MID(C2963,1,2),[11]!Ferr_Cond,2,0)&amp;" Conductor "&amp;VLOOKUP(RIGHT(C2963,2),[11]GENERALES!$H$43:$I$49,2,0)&amp;" "&amp;MID(C2963,5,3)&amp;" mm2"</f>
        <v>Junta de empalme Conductor ACSR 726 mm2</v>
      </c>
      <c r="E2963" s="105" t="s">
        <v>44</v>
      </c>
      <c r="F2963" s="109">
        <v>0</v>
      </c>
      <c r="G2963" s="138">
        <f>VLOOKUP(C2963,'[10]Peso Conductores'!B$1:E$65536,4,0)</f>
        <v>112.69902140869303</v>
      </c>
      <c r="H2963" s="139"/>
      <c r="I2963" s="112"/>
      <c r="J2963" s="113">
        <f>VLOOKUP(C2963,'[10]Peso Conductores'!B$1:G$65536,3,0)</f>
        <v>1.7</v>
      </c>
      <c r="M2963" s="83"/>
      <c r="N2963" s="83"/>
      <c r="O2963" s="83"/>
      <c r="P2963" s="83"/>
      <c r="Q2963" s="83"/>
      <c r="R2963" s="83"/>
    </row>
    <row r="2964" spans="1:18" x14ac:dyDescent="0.2">
      <c r="A2964" s="104"/>
      <c r="B2964" s="107">
        <f t="shared" si="62"/>
        <v>67</v>
      </c>
      <c r="C2964" s="106" t="s">
        <v>2981</v>
      </c>
      <c r="D2964" s="154" t="str">
        <f>+VLOOKUP(MID(C2964,1,2),[11]!Ferr_Cond,2,0)&amp;" Conductor "&amp;VLOOKUP(RIGHT(C2964,2),[11]GENERALES!$H$43:$I$49,2,0)&amp;" "&amp;MID(C2964,5,3)&amp;" mm2"</f>
        <v>Junta de empalme Conductor ACAR 600 mm2</v>
      </c>
      <c r="E2964" s="105" t="s">
        <v>44</v>
      </c>
      <c r="F2964" s="109">
        <v>0</v>
      </c>
      <c r="G2964" s="138">
        <f>VLOOKUP(C2964,'[10]Peso Conductores'!B$1:E$65536,4,0)</f>
        <v>94.799765067312379</v>
      </c>
      <c r="H2964" s="139"/>
      <c r="I2964" s="112"/>
      <c r="J2964" s="113">
        <f>VLOOKUP(C2964,'[10]Peso Conductores'!B$1:G$65536,3,0)</f>
        <v>1.43</v>
      </c>
      <c r="M2964" s="83"/>
      <c r="N2964" s="83"/>
      <c r="O2964" s="83"/>
      <c r="P2964" s="83"/>
      <c r="Q2964" s="83"/>
      <c r="R2964" s="83"/>
    </row>
    <row r="2965" spans="1:18" x14ac:dyDescent="0.2">
      <c r="A2965" s="104"/>
      <c r="B2965" s="107">
        <f t="shared" ref="B2965:B3022" si="63">+B2964+1</f>
        <v>68</v>
      </c>
      <c r="C2965" s="106" t="s">
        <v>2982</v>
      </c>
      <c r="D2965" s="154" t="str">
        <f>+VLOOKUP(MID(C2965,1,2),[11]!Ferr_Cond,2,0)&amp;" Conductor "&amp;VLOOKUP(RIGHT(C2965,2),[11]GENERALES!$H$43:$I$49,2,0)&amp;" "&amp;MID(C2965,5,3)&amp;" mm2"</f>
        <v>Junta de empalme Conductor AAAC 600 mm2</v>
      </c>
      <c r="E2965" s="105" t="s">
        <v>44</v>
      </c>
      <c r="F2965" s="109">
        <v>0</v>
      </c>
      <c r="G2965" s="138">
        <f>VLOOKUP(C2965,'[10]Peso Conductores'!B$1:E$65536,4,0)</f>
        <v>94.799765067312379</v>
      </c>
      <c r="H2965" s="139"/>
      <c r="I2965" s="112"/>
      <c r="J2965" s="113">
        <f>VLOOKUP(C2965,'[10]Peso Conductores'!B$1:G$65536,3,0)</f>
        <v>1.43</v>
      </c>
      <c r="M2965" s="83"/>
      <c r="N2965" s="83"/>
      <c r="O2965" s="83"/>
      <c r="P2965" s="83"/>
      <c r="Q2965" s="83"/>
      <c r="R2965" s="83"/>
    </row>
    <row r="2966" spans="1:18" x14ac:dyDescent="0.2">
      <c r="A2966" s="104"/>
      <c r="B2966" s="107">
        <f t="shared" si="63"/>
        <v>69</v>
      </c>
      <c r="C2966" s="106" t="s">
        <v>2983</v>
      </c>
      <c r="D2966" s="154" t="str">
        <f>+VLOOKUP(MID(C2966,1,2),[11]!Ferr_Cond,2,0)&amp;" Conductor "&amp;VLOOKUP(RIGHT(C2966,2),[11]GENERALES!$H$43:$I$49,2,0)&amp;" "&amp;MID(C2966,5,3)&amp;" mm2"</f>
        <v>Junta de empalme Conductor ACSR 592 mm2</v>
      </c>
      <c r="E2966" s="105" t="s">
        <v>44</v>
      </c>
      <c r="F2966" s="109">
        <v>0</v>
      </c>
      <c r="G2966" s="138">
        <f>VLOOKUP(C2966,'[10]Peso Conductores'!B$1:E$65536,4,0)</f>
        <v>94.799765067312379</v>
      </c>
      <c r="H2966" s="139"/>
      <c r="I2966" s="112"/>
      <c r="J2966" s="113">
        <f>VLOOKUP(C2966,'[10]Peso Conductores'!B$1:G$65536,3,0)</f>
        <v>1.43</v>
      </c>
      <c r="M2966" s="83"/>
      <c r="N2966" s="83"/>
      <c r="O2966" s="83"/>
      <c r="P2966" s="83"/>
      <c r="Q2966" s="83"/>
      <c r="R2966" s="83"/>
    </row>
    <row r="2967" spans="1:18" x14ac:dyDescent="0.2">
      <c r="A2967" s="104"/>
      <c r="B2967" s="107">
        <f t="shared" si="63"/>
        <v>70</v>
      </c>
      <c r="C2967" s="106" t="s">
        <v>2984</v>
      </c>
      <c r="D2967" s="154" t="str">
        <f>+VLOOKUP(MID(C2967,1,2),[11]!Ferr_Cond,2,0)&amp;" Conductor "&amp;VLOOKUP(RIGHT(C2967,2),[11]GENERALES!$H$43:$I$49,2,0)&amp;" "&amp;MID(C2967,5,3)&amp;" mm2"</f>
        <v>Junta de empalme Conductor ACAR 500 mm2</v>
      </c>
      <c r="E2967" s="105" t="s">
        <v>44</v>
      </c>
      <c r="F2967" s="109">
        <v>0</v>
      </c>
      <c r="G2967" s="138">
        <f>VLOOKUP(C2967,'[10]Peso Conductores'!B$1:E$65536,4,0)</f>
        <v>76.900508725931715</v>
      </c>
      <c r="H2967" s="139"/>
      <c r="I2967" s="112"/>
      <c r="J2967" s="113">
        <f>VLOOKUP(C2967,'[10]Peso Conductores'!B$1:G$65536,3,0)</f>
        <v>1.1599999999999999</v>
      </c>
      <c r="M2967" s="83"/>
      <c r="N2967" s="83"/>
      <c r="O2967" s="83"/>
      <c r="P2967" s="83"/>
      <c r="Q2967" s="83"/>
      <c r="R2967" s="83"/>
    </row>
    <row r="2968" spans="1:18" x14ac:dyDescent="0.2">
      <c r="A2968" s="104"/>
      <c r="B2968" s="107">
        <f t="shared" si="63"/>
        <v>71</v>
      </c>
      <c r="C2968" s="106" t="s">
        <v>2985</v>
      </c>
      <c r="D2968" s="154" t="str">
        <f>+VLOOKUP(MID(C2968,1,2),[11]!Ferr_Cond,2,0)&amp;" Conductor "&amp;VLOOKUP(RIGHT(C2968,2),[11]GENERALES!$H$43:$I$49,2,0)&amp;" "&amp;MID(C2968,5,3)&amp;" mm2"</f>
        <v>Junta de empalme Conductor ACCR 500 mm2</v>
      </c>
      <c r="E2968" s="105" t="s">
        <v>44</v>
      </c>
      <c r="F2968" s="109">
        <v>0</v>
      </c>
      <c r="G2968" s="138">
        <f>VLOOKUP(C2968,'[10]Peso Conductores'!B$1:E$65536,4,0)</f>
        <v>313</v>
      </c>
      <c r="H2968" s="139"/>
      <c r="I2968" s="112"/>
      <c r="J2968" s="113">
        <f>VLOOKUP(C2968,'[10]Peso Conductores'!B$1:G$65536,3,0)</f>
        <v>1.2</v>
      </c>
      <c r="M2968" s="83"/>
      <c r="N2968" s="83"/>
      <c r="O2968" s="83"/>
      <c r="P2968" s="83"/>
      <c r="Q2968" s="83"/>
      <c r="R2968" s="83"/>
    </row>
    <row r="2969" spans="1:18" x14ac:dyDescent="0.2">
      <c r="A2969" s="104"/>
      <c r="B2969" s="107">
        <f t="shared" si="63"/>
        <v>72</v>
      </c>
      <c r="C2969" s="106" t="s">
        <v>2986</v>
      </c>
      <c r="D2969" s="154" t="str">
        <f>+VLOOKUP(MID(C2969,1,2),[11]!Ferr_Cond,2,0)&amp;" Conductor "&amp;VLOOKUP(RIGHT(C2969,2),[11]GENERALES!$H$43:$I$49,2,0)&amp;" "&amp;MID(C2969,5,3)&amp;" mm2"</f>
        <v>Junta de empalme Conductor AAAC 500 mm2</v>
      </c>
      <c r="E2969" s="105" t="s">
        <v>44</v>
      </c>
      <c r="F2969" s="109">
        <v>0</v>
      </c>
      <c r="G2969" s="138">
        <f>VLOOKUP(C2969,'[10]Peso Conductores'!B$1:E$65536,4,0)</f>
        <v>76.900508725931715</v>
      </c>
      <c r="H2969" s="139"/>
      <c r="I2969" s="112"/>
      <c r="J2969" s="113">
        <f>VLOOKUP(C2969,'[10]Peso Conductores'!B$1:G$65536,3,0)</f>
        <v>1.1599999999999999</v>
      </c>
      <c r="M2969" s="83"/>
      <c r="N2969" s="83"/>
      <c r="O2969" s="83"/>
      <c r="P2969" s="83"/>
      <c r="Q2969" s="83"/>
      <c r="R2969" s="83"/>
    </row>
    <row r="2970" spans="1:18" x14ac:dyDescent="0.2">
      <c r="A2970" s="104"/>
      <c r="B2970" s="107">
        <f t="shared" si="63"/>
        <v>73</v>
      </c>
      <c r="C2970" s="106" t="s">
        <v>2987</v>
      </c>
      <c r="D2970" s="154" t="str">
        <f>+VLOOKUP(MID(C2970,1,2),[11]!Ferr_Cond,2,0)&amp;" Conductor "&amp;VLOOKUP(RIGHT(C2970,2),[11]GENERALES!$H$43:$I$49,2,0)&amp;" "&amp;MID(C2970,5,3)&amp;" mm2"</f>
        <v>Junta de empalme Conductor ACAR 430 mm2</v>
      </c>
      <c r="E2970" s="105" t="s">
        <v>44</v>
      </c>
      <c r="F2970" s="109">
        <v>0</v>
      </c>
      <c r="G2970" s="138">
        <f>VLOOKUP(C2970,'[10]Peso Conductores'!B$1:E$65536,4,0)</f>
        <v>76.900508725931715</v>
      </c>
      <c r="H2970" s="139"/>
      <c r="I2970" s="112"/>
      <c r="J2970" s="113">
        <f>VLOOKUP(C2970,'[10]Peso Conductores'!B$1:G$65536,3,0)</f>
        <v>1.1599999999999999</v>
      </c>
      <c r="M2970" s="83"/>
      <c r="N2970" s="83"/>
      <c r="O2970" s="83"/>
      <c r="P2970" s="83"/>
      <c r="Q2970" s="83"/>
      <c r="R2970" s="83"/>
    </row>
    <row r="2971" spans="1:18" x14ac:dyDescent="0.2">
      <c r="A2971" s="104"/>
      <c r="B2971" s="107">
        <f t="shared" si="63"/>
        <v>74</v>
      </c>
      <c r="C2971" s="106" t="s">
        <v>2988</v>
      </c>
      <c r="D2971" s="154" t="str">
        <f>+VLOOKUP(MID(C2971,1,2),[11]!Ferr_Cond,2,0)&amp;" Conductor "&amp;VLOOKUP(RIGHT(C2971,2),[11]GENERALES!$H$43:$I$49,2,0)&amp;" "&amp;MID(C2971,5,3)&amp;" mm2"</f>
        <v>Junta de empalme Conductor ACAR 400 mm2</v>
      </c>
      <c r="E2971" s="105" t="s">
        <v>44</v>
      </c>
      <c r="F2971" s="109">
        <v>0</v>
      </c>
      <c r="G2971" s="138">
        <f>VLOOKUP(C2971,'[10]Peso Conductores'!B$1:E$65536,4,0)</f>
        <v>59.001252384551059</v>
      </c>
      <c r="H2971" s="139"/>
      <c r="I2971" s="112"/>
      <c r="J2971" s="113">
        <f>VLOOKUP(C2971,'[10]Peso Conductores'!B$1:G$65536,3,0)</f>
        <v>0.89</v>
      </c>
      <c r="M2971" s="83"/>
      <c r="N2971" s="83"/>
      <c r="O2971" s="83"/>
      <c r="P2971" s="83"/>
      <c r="Q2971" s="83"/>
      <c r="R2971" s="83"/>
    </row>
    <row r="2972" spans="1:18" x14ac:dyDescent="0.2">
      <c r="A2972" s="104"/>
      <c r="B2972" s="107">
        <f t="shared" si="63"/>
        <v>75</v>
      </c>
      <c r="C2972" s="106" t="s">
        <v>2989</v>
      </c>
      <c r="D2972" s="154" t="str">
        <f>+VLOOKUP(MID(C2972,1,2),[11]!Ferr_Cond,2,0)&amp;" Conductor "&amp;VLOOKUP(RIGHT(C2972,2),[11]GENERALES!$H$43:$I$49,2,0)&amp;" "&amp;MID(C2972,5,3)&amp;" mm2"</f>
        <v>Junta de empalme Conductor ACSR 400 mm2</v>
      </c>
      <c r="E2972" s="105" t="s">
        <v>44</v>
      </c>
      <c r="F2972" s="109">
        <v>0</v>
      </c>
      <c r="G2972" s="138">
        <f>VLOOKUP(C2972,'[10]Peso Conductores'!B$1:E$65536,4,0)</f>
        <v>59.001252384551059</v>
      </c>
      <c r="H2972" s="139"/>
      <c r="I2972" s="112"/>
      <c r="J2972" s="113">
        <f>VLOOKUP(C2972,'[10]Peso Conductores'!B$1:G$65536,3,0)</f>
        <v>0.89</v>
      </c>
      <c r="M2972" s="83"/>
      <c r="N2972" s="83"/>
      <c r="O2972" s="83"/>
      <c r="P2972" s="83"/>
      <c r="Q2972" s="83"/>
      <c r="R2972" s="83"/>
    </row>
    <row r="2973" spans="1:18" x14ac:dyDescent="0.2">
      <c r="A2973" s="104"/>
      <c r="B2973" s="107">
        <f t="shared" si="63"/>
        <v>76</v>
      </c>
      <c r="C2973" s="106" t="s">
        <v>2990</v>
      </c>
      <c r="D2973" s="154" t="str">
        <f>+VLOOKUP(MID(C2973,1,2),[11]!Ferr_Cond,2,0)&amp;" Conductor "&amp;VLOOKUP(RIGHT(C2973,2),[11]GENERALES!$H$43:$I$49,2,0)&amp;" "&amp;MID(C2973,5,3)&amp;" mm2"</f>
        <v>Junta de empalme Conductor AAAC 400 mm2</v>
      </c>
      <c r="E2973" s="105" t="s">
        <v>44</v>
      </c>
      <c r="F2973" s="109">
        <v>0</v>
      </c>
      <c r="G2973" s="138">
        <f>VLOOKUP(C2973,'[10]Peso Conductores'!B$1:E$65536,4,0)</f>
        <v>59.001252384551059</v>
      </c>
      <c r="H2973" s="139"/>
      <c r="I2973" s="112"/>
      <c r="J2973" s="113">
        <f>VLOOKUP(C2973,'[10]Peso Conductores'!B$1:G$65536,3,0)</f>
        <v>0.89</v>
      </c>
      <c r="M2973" s="83"/>
      <c r="N2973" s="83"/>
      <c r="O2973" s="83"/>
      <c r="P2973" s="83"/>
      <c r="Q2973" s="83"/>
      <c r="R2973" s="83"/>
    </row>
    <row r="2974" spans="1:18" x14ac:dyDescent="0.2">
      <c r="A2974" s="104"/>
      <c r="B2974" s="107">
        <f t="shared" si="63"/>
        <v>77</v>
      </c>
      <c r="C2974" s="106" t="s">
        <v>2991</v>
      </c>
      <c r="D2974" s="154" t="str">
        <f>+VLOOKUP(MID(C2974,1,2),[11]!Ferr_Cond,2,0)&amp;" Conductor "&amp;VLOOKUP(RIGHT(C2974,2),[11]GENERALES!$H$43:$I$49,2,0)&amp;" "&amp;MID(C2974,5,3)&amp;" mm2"</f>
        <v>Junta de empalme Conductor ACAR 380 mm2</v>
      </c>
      <c r="E2974" s="105" t="s">
        <v>44</v>
      </c>
      <c r="F2974" s="109">
        <v>0</v>
      </c>
      <c r="G2974" s="138">
        <f>VLOOKUP(C2974,'[10]Peso Conductores'!B$1:E$65536,4,0)</f>
        <v>59.001252384551059</v>
      </c>
      <c r="H2974" s="139"/>
      <c r="I2974" s="112"/>
      <c r="J2974" s="113">
        <f>VLOOKUP(C2974,'[10]Peso Conductores'!B$1:G$65536,3,0)</f>
        <v>0.89</v>
      </c>
      <c r="M2974" s="83"/>
      <c r="N2974" s="83"/>
      <c r="O2974" s="83"/>
      <c r="P2974" s="83"/>
      <c r="Q2974" s="83"/>
      <c r="R2974" s="83"/>
    </row>
    <row r="2975" spans="1:18" x14ac:dyDescent="0.2">
      <c r="A2975" s="104"/>
      <c r="B2975" s="107">
        <f t="shared" si="63"/>
        <v>78</v>
      </c>
      <c r="C2975" s="106" t="s">
        <v>2992</v>
      </c>
      <c r="D2975" s="154" t="str">
        <f>+VLOOKUP(MID(C2975,1,2),[11]!Ferr_Cond,2,0)&amp;" Conductor "&amp;VLOOKUP(RIGHT(C2975,2),[11]GENERALES!$H$43:$I$49,2,0)&amp;" "&amp;MID(C2975,5,3)&amp;" mm2"</f>
        <v>Junta de empalme Conductor ACAR 350 mm2</v>
      </c>
      <c r="E2975" s="105" t="s">
        <v>44</v>
      </c>
      <c r="F2975" s="109">
        <v>0</v>
      </c>
      <c r="G2975" s="138">
        <f>VLOOKUP(C2975,'[10]Peso Conductores'!B$1:E$65536,4,0)</f>
        <v>59.001252384551059</v>
      </c>
      <c r="H2975" s="139"/>
      <c r="I2975" s="112"/>
      <c r="J2975" s="113">
        <f>VLOOKUP(C2975,'[10]Peso Conductores'!B$1:G$65536,3,0)</f>
        <v>0.89</v>
      </c>
      <c r="M2975" s="83"/>
      <c r="N2975" s="83"/>
      <c r="O2975" s="83"/>
      <c r="P2975" s="83"/>
      <c r="Q2975" s="83"/>
      <c r="R2975" s="83"/>
    </row>
    <row r="2976" spans="1:18" x14ac:dyDescent="0.2">
      <c r="A2976" s="104"/>
      <c r="B2976" s="107">
        <f t="shared" si="63"/>
        <v>79</v>
      </c>
      <c r="C2976" s="106" t="s">
        <v>2993</v>
      </c>
      <c r="D2976" s="154" t="str">
        <f>+VLOOKUP(MID(C2976,1,2),[11]!Ferr_Cond,2,0)&amp;" Conductor "&amp;VLOOKUP(RIGHT(C2976,2),[11]GENERALES!$H$43:$I$49,2,0)&amp;" "&amp;MID(C2976,5,3)&amp;" mm2"</f>
        <v>Junta de empalme Conductor ACSR 315 mm2</v>
      </c>
      <c r="E2976" s="105" t="s">
        <v>44</v>
      </c>
      <c r="F2976" s="109">
        <v>0</v>
      </c>
      <c r="G2976" s="138">
        <f>VLOOKUP(C2976,'[10]Peso Conductores'!B$1:E$65536,4,0)</f>
        <v>59.001252384551059</v>
      </c>
      <c r="H2976" s="139"/>
      <c r="I2976" s="112"/>
      <c r="J2976" s="113">
        <f>VLOOKUP(C2976,'[10]Peso Conductores'!B$1:G$65536,3,0)</f>
        <v>0.89</v>
      </c>
      <c r="M2976" s="83"/>
      <c r="N2976" s="83"/>
      <c r="O2976" s="83"/>
      <c r="P2976" s="83"/>
      <c r="Q2976" s="83"/>
      <c r="R2976" s="83"/>
    </row>
    <row r="2977" spans="1:18" x14ac:dyDescent="0.2">
      <c r="A2977" s="104"/>
      <c r="B2977" s="107">
        <f t="shared" si="63"/>
        <v>80</v>
      </c>
      <c r="C2977" s="106" t="s">
        <v>2994</v>
      </c>
      <c r="D2977" s="154" t="str">
        <f>+VLOOKUP(MID(C2977,1,2),[11]!Ferr_Cond,2,0)&amp;" Conductor "&amp;VLOOKUP(RIGHT(C2977,2),[11]GENERALES!$H$43:$I$49,2,0)&amp;" "&amp;MID(C2977,5,3)&amp;" mm2"</f>
        <v>Junta de empalme Conductor ACAR 300 mm2</v>
      </c>
      <c r="E2977" s="105" t="s">
        <v>44</v>
      </c>
      <c r="F2977" s="109">
        <v>0</v>
      </c>
      <c r="G2977" s="138">
        <f>VLOOKUP(C2977,'[10]Peso Conductores'!B$1:E$65536,4,0)</f>
        <v>41.101996043170402</v>
      </c>
      <c r="H2977" s="139"/>
      <c r="I2977" s="112"/>
      <c r="J2977" s="113">
        <f>VLOOKUP(C2977,'[10]Peso Conductores'!B$1:G$65536,3,0)</f>
        <v>0.62</v>
      </c>
      <c r="M2977" s="83"/>
      <c r="N2977" s="83"/>
      <c r="O2977" s="83"/>
      <c r="P2977" s="83"/>
      <c r="Q2977" s="83"/>
      <c r="R2977" s="83"/>
    </row>
    <row r="2978" spans="1:18" x14ac:dyDescent="0.2">
      <c r="A2978" s="104"/>
      <c r="B2978" s="107">
        <f t="shared" si="63"/>
        <v>81</v>
      </c>
      <c r="C2978" s="106" t="s">
        <v>2995</v>
      </c>
      <c r="D2978" s="154" t="str">
        <f>+VLOOKUP(MID(C2978,1,2),[11]!Ferr_Cond,2,0)&amp;" Conductor "&amp;VLOOKUP(RIGHT(C2978,2),[11]GENERALES!$H$43:$I$49,2,0)&amp;" "&amp;MID(C2978,5,3)&amp;" mm2"</f>
        <v>Junta de empalme Conductor AAAC 300 mm2</v>
      </c>
      <c r="E2978" s="105" t="s">
        <v>44</v>
      </c>
      <c r="F2978" s="109">
        <v>0</v>
      </c>
      <c r="G2978" s="138">
        <f>VLOOKUP(C2978,'[10]Peso Conductores'!B$1:E$65536,4,0)</f>
        <v>41.101996043170402</v>
      </c>
      <c r="H2978" s="139"/>
      <c r="I2978" s="112"/>
      <c r="J2978" s="113">
        <f>VLOOKUP(C2978,'[10]Peso Conductores'!B$1:G$65536,3,0)</f>
        <v>0.62</v>
      </c>
      <c r="M2978" s="83"/>
      <c r="N2978" s="83"/>
      <c r="O2978" s="83"/>
      <c r="P2978" s="83"/>
      <c r="Q2978" s="83"/>
      <c r="R2978" s="83"/>
    </row>
    <row r="2979" spans="1:18" x14ac:dyDescent="0.2">
      <c r="A2979" s="104"/>
      <c r="B2979" s="107">
        <f t="shared" si="63"/>
        <v>82</v>
      </c>
      <c r="C2979" s="106" t="s">
        <v>2996</v>
      </c>
      <c r="D2979" s="154" t="str">
        <f>+VLOOKUP(MID(C2979,1,2),[11]!Ferr_Cond,2,0)&amp;" Conductor "&amp;VLOOKUP(RIGHT(C2979,2),[11]GENERALES!$H$43:$I$49,2,0)&amp;" "&amp;MID(C2979,5,3)&amp;" mm2"</f>
        <v>Junta de empalme Conductor ACAR 280 mm2</v>
      </c>
      <c r="E2979" s="105" t="s">
        <v>44</v>
      </c>
      <c r="F2979" s="109">
        <v>0</v>
      </c>
      <c r="G2979" s="138">
        <f>VLOOKUP(C2979,'[10]Peso Conductores'!B$1:E$65536,4,0)</f>
        <v>41.101996043170402</v>
      </c>
      <c r="H2979" s="139"/>
      <c r="I2979" s="112"/>
      <c r="J2979" s="113">
        <f>VLOOKUP(C2979,'[10]Peso Conductores'!B$1:G$65536,3,0)</f>
        <v>0.62</v>
      </c>
      <c r="M2979" s="83"/>
      <c r="N2979" s="83"/>
      <c r="O2979" s="83"/>
      <c r="P2979" s="83"/>
      <c r="Q2979" s="83"/>
      <c r="R2979" s="83"/>
    </row>
    <row r="2980" spans="1:18" x14ac:dyDescent="0.2">
      <c r="A2980" s="104"/>
      <c r="B2980" s="107">
        <f t="shared" si="63"/>
        <v>83</v>
      </c>
      <c r="C2980" s="106" t="s">
        <v>2997</v>
      </c>
      <c r="D2980" s="154" t="str">
        <f>+VLOOKUP(MID(C2980,1,2),[11]!Ferr_Cond,2,0)&amp;" Conductor "&amp;VLOOKUP(RIGHT(C2980,2),[11]GENERALES!$H$43:$I$49,2,0)&amp;" "&amp;MID(C2980,5,3)&amp;" mm2"</f>
        <v>Junta de empalme Conductor ACSR 250 mm2</v>
      </c>
      <c r="E2980" s="105" t="s">
        <v>44</v>
      </c>
      <c r="F2980" s="109">
        <v>0</v>
      </c>
      <c r="G2980" s="138">
        <f>VLOOKUP(C2980,'[10]Peso Conductores'!B$1:E$65536,4,0)</f>
        <v>41.101996043170402</v>
      </c>
      <c r="H2980" s="139"/>
      <c r="I2980" s="112"/>
      <c r="J2980" s="113">
        <f>VLOOKUP(C2980,'[10]Peso Conductores'!B$1:G$65536,3,0)</f>
        <v>0.62</v>
      </c>
      <c r="M2980" s="83"/>
      <c r="N2980" s="83"/>
      <c r="O2980" s="83"/>
      <c r="P2980" s="83"/>
      <c r="Q2980" s="83"/>
      <c r="R2980" s="83"/>
    </row>
    <row r="2981" spans="1:18" x14ac:dyDescent="0.2">
      <c r="A2981" s="104"/>
      <c r="B2981" s="107">
        <f t="shared" si="63"/>
        <v>84</v>
      </c>
      <c r="C2981" s="106" t="s">
        <v>2998</v>
      </c>
      <c r="D2981" s="154" t="str">
        <f>+VLOOKUP(MID(C2981,1,2),[11]!Ferr_Cond,2,0)&amp;" Conductor "&amp;VLOOKUP(RIGHT(C2981,2),[11]GENERALES!$H$43:$I$49,2,0)&amp;" "&amp;MID(C2981,5,3)&amp;" mm2"</f>
        <v>Junta de empalme Conductor AAACE 242 mm2</v>
      </c>
      <c r="E2981" s="105" t="s">
        <v>44</v>
      </c>
      <c r="F2981" s="109">
        <v>0</v>
      </c>
      <c r="G2981" s="138">
        <f>VLOOKUP(C2981,'[10]Peso Conductores'!B$1:E$65536,4,0)</f>
        <v>41.101996043170402</v>
      </c>
      <c r="H2981" s="139"/>
      <c r="I2981" s="112"/>
      <c r="J2981" s="113">
        <f>VLOOKUP(C2981,'[10]Peso Conductores'!B$1:G$65536,3,0)</f>
        <v>0.62</v>
      </c>
      <c r="M2981" s="83"/>
      <c r="N2981" s="83"/>
      <c r="O2981" s="83"/>
      <c r="P2981" s="83"/>
      <c r="Q2981" s="83"/>
      <c r="R2981" s="83"/>
    </row>
    <row r="2982" spans="1:18" x14ac:dyDescent="0.2">
      <c r="A2982" s="104"/>
      <c r="B2982" s="107">
        <f t="shared" si="63"/>
        <v>85</v>
      </c>
      <c r="C2982" s="106" t="s">
        <v>2999</v>
      </c>
      <c r="D2982" s="154" t="str">
        <f>+VLOOKUP(MID(C2982,1,2),[11]!Ferr_Cond,2,0)&amp;" Conductor "&amp;VLOOKUP(RIGHT(C2982,2),[11]GENERALES!$H$43:$I$49,2,0)&amp;" "&amp;MID(C2982,5,3)&amp;" mm2"</f>
        <v>Junta de empalme Conductor ACAR 240 mm2</v>
      </c>
      <c r="E2982" s="105" t="s">
        <v>44</v>
      </c>
      <c r="F2982" s="109">
        <v>0</v>
      </c>
      <c r="G2982" s="138">
        <f>VLOOKUP(C2982,'[10]Peso Conductores'!B$1:E$65536,4,0)</f>
        <v>33.146771002556775</v>
      </c>
      <c r="H2982" s="139"/>
      <c r="I2982" s="112"/>
      <c r="J2982" s="113">
        <f>VLOOKUP(C2982,'[10]Peso Conductores'!B$1:G$65536,3,0)</f>
        <v>0.5</v>
      </c>
      <c r="M2982" s="83"/>
      <c r="N2982" s="83"/>
      <c r="O2982" s="83"/>
      <c r="P2982" s="83"/>
      <c r="Q2982" s="83"/>
      <c r="R2982" s="83"/>
    </row>
    <row r="2983" spans="1:18" x14ac:dyDescent="0.2">
      <c r="A2983" s="104"/>
      <c r="B2983" s="107">
        <f t="shared" si="63"/>
        <v>86</v>
      </c>
      <c r="C2983" s="106" t="s">
        <v>3000</v>
      </c>
      <c r="D2983" s="154" t="str">
        <f>+VLOOKUP(MID(C2983,1,2),[11]!Ferr_Cond,2,0)&amp;" Conductor "&amp;VLOOKUP(RIGHT(C2983,2),[11]GENERALES!$H$43:$I$49,2,0)&amp;" "&amp;MID(C2983,5,3)&amp;" mm2"</f>
        <v>Junta de empalme Conductor AAAC 240 mm2</v>
      </c>
      <c r="E2983" s="105" t="s">
        <v>44</v>
      </c>
      <c r="F2983" s="109">
        <v>0</v>
      </c>
      <c r="G2983" s="138">
        <f>VLOOKUP(C2983,'[10]Peso Conductores'!B$1:E$65536,4,0)</f>
        <v>33.146771002556775</v>
      </c>
      <c r="H2983" s="139"/>
      <c r="I2983" s="112"/>
      <c r="J2983" s="113">
        <f>VLOOKUP(C2983,'[10]Peso Conductores'!B$1:G$65536,3,0)</f>
        <v>0.5</v>
      </c>
      <c r="M2983" s="83"/>
      <c r="N2983" s="83"/>
      <c r="O2983" s="83"/>
      <c r="P2983" s="83"/>
      <c r="Q2983" s="83"/>
      <c r="R2983" s="83"/>
    </row>
    <row r="2984" spans="1:18" x14ac:dyDescent="0.2">
      <c r="A2984" s="104"/>
      <c r="B2984" s="107">
        <f t="shared" si="63"/>
        <v>87</v>
      </c>
      <c r="C2984" s="106" t="s">
        <v>3001</v>
      </c>
      <c r="D2984" s="154" t="str">
        <f>+VLOOKUP(MID(C2984,1,2),[11]!Ferr_Cond,2,0)&amp;" Conductor "&amp;VLOOKUP(RIGHT(C2984,2),[11]GENERALES!$H$43:$I$49,2,0)&amp;" "&amp;MID(C2984,5,3)&amp;" mm2"</f>
        <v>Junta de empalme Conductor AAAC 185 mm2</v>
      </c>
      <c r="E2984" s="105" t="s">
        <v>44</v>
      </c>
      <c r="F2984" s="109">
        <v>0</v>
      </c>
      <c r="G2984" s="138">
        <f>VLOOKUP(C2984,'[10]Peso Conductores'!B$1:E$65536,4,0)</f>
        <v>14.91604695115055</v>
      </c>
      <c r="H2984" s="139"/>
      <c r="I2984" s="112"/>
      <c r="J2984" s="113">
        <f>VLOOKUP(C2984,'[10]Peso Conductores'!B$1:G$65536,3,0)</f>
        <v>0.22500000000000001</v>
      </c>
      <c r="M2984" s="83"/>
      <c r="N2984" s="83"/>
      <c r="O2984" s="83"/>
      <c r="P2984" s="83"/>
      <c r="Q2984" s="83"/>
      <c r="R2984" s="83"/>
    </row>
    <row r="2985" spans="1:18" x14ac:dyDescent="0.2">
      <c r="A2985" s="104"/>
      <c r="B2985" s="107">
        <f t="shared" si="63"/>
        <v>88</v>
      </c>
      <c r="C2985" s="106" t="s">
        <v>3002</v>
      </c>
      <c r="D2985" s="154" t="str">
        <f>+VLOOKUP(MID(C2985,1,2),[11]!Ferr_Cond,2,0)&amp;" Conductor "&amp;VLOOKUP(RIGHT(C2985,2),[11]GENERALES!$H$43:$I$49,2,0)&amp;" "&amp;MID(C2985,5,3)&amp;" mm2"</f>
        <v>Junta de empalme Conductor ACCR 150 mm2</v>
      </c>
      <c r="E2985" s="105" t="s">
        <v>44</v>
      </c>
      <c r="F2985" s="109">
        <v>0</v>
      </c>
      <c r="G2985" s="138">
        <f>VLOOKUP(C2985,'[10]Peso Conductores'!B$1:E$65536,4,0)</f>
        <v>40</v>
      </c>
      <c r="H2985" s="139"/>
      <c r="I2985" s="112"/>
      <c r="J2985" s="113">
        <f>VLOOKUP(C2985,'[10]Peso Conductores'!B$1:G$65536,3,0)</f>
        <v>0.3</v>
      </c>
      <c r="M2985" s="83"/>
      <c r="N2985" s="83"/>
      <c r="O2985" s="83"/>
      <c r="P2985" s="83"/>
      <c r="Q2985" s="83"/>
      <c r="R2985" s="83"/>
    </row>
    <row r="2986" spans="1:18" x14ac:dyDescent="0.2">
      <c r="A2986" s="104"/>
      <c r="B2986" s="107">
        <f t="shared" si="63"/>
        <v>89</v>
      </c>
      <c r="C2986" s="106" t="s">
        <v>3003</v>
      </c>
      <c r="D2986" s="154" t="str">
        <f>+VLOOKUP(MID(C2986,1,2),[11]!Ferr_Cond,2,0)&amp;" Conductor "&amp;VLOOKUP(RIGHT(C2986,2),[11]GENERALES!$H$43:$I$49,2,0)&amp;" "&amp;MID(C2986,5,3)&amp;" mm2"</f>
        <v>Junta de empalme Conductor AAACE 177 mm2</v>
      </c>
      <c r="E2986" s="105" t="s">
        <v>44</v>
      </c>
      <c r="F2986" s="109">
        <v>0</v>
      </c>
      <c r="G2986" s="138">
        <f>VLOOKUP(C2986,'[10]Peso Conductores'!B$1:E$65536,4,0)</f>
        <v>14.91604695115055</v>
      </c>
      <c r="H2986" s="139"/>
      <c r="I2986" s="112"/>
      <c r="J2986" s="113">
        <f>VLOOKUP(C2986,'[10]Peso Conductores'!B$1:G$65536,3,0)</f>
        <v>0.22500000000000001</v>
      </c>
      <c r="M2986" s="83"/>
      <c r="N2986" s="83"/>
      <c r="O2986" s="83"/>
      <c r="P2986" s="83"/>
      <c r="Q2986" s="83"/>
      <c r="R2986" s="83"/>
    </row>
    <row r="2987" spans="1:18" x14ac:dyDescent="0.2">
      <c r="A2987" s="104"/>
      <c r="B2987" s="107">
        <f t="shared" si="63"/>
        <v>90</v>
      </c>
      <c r="C2987" s="106" t="s">
        <v>3004</v>
      </c>
      <c r="D2987" s="154" t="str">
        <f>+VLOOKUP(MID(C2987,1,2),[11]!Ferr_Cond,2,0)&amp;" Conductor "&amp;VLOOKUP(RIGHT(C2987,2),[11]GENERALES!$H$43:$I$49,2,0)&amp;" "&amp;MID(C2987,5,3)&amp;" mm2"</f>
        <v>Junta de empalme Conductor AAAC 150 mm2</v>
      </c>
      <c r="E2987" s="105" t="s">
        <v>44</v>
      </c>
      <c r="F2987" s="109">
        <v>0</v>
      </c>
      <c r="G2987" s="138">
        <f>VLOOKUP(C2987,'[10]Peso Conductores'!B$1:E$65536,4,0)</f>
        <v>15.910450081227252</v>
      </c>
      <c r="H2987" s="139"/>
      <c r="I2987" s="112"/>
      <c r="J2987" s="113">
        <f>VLOOKUP(C2987,'[10]Peso Conductores'!B$1:G$65536,3,0)</f>
        <v>0.24</v>
      </c>
      <c r="M2987" s="83"/>
      <c r="N2987" s="83"/>
      <c r="O2987" s="83"/>
      <c r="P2987" s="83"/>
      <c r="Q2987" s="83"/>
      <c r="R2987" s="83"/>
    </row>
    <row r="2988" spans="1:18" x14ac:dyDescent="0.2">
      <c r="A2988" s="104"/>
      <c r="B2988" s="107">
        <f t="shared" si="63"/>
        <v>91</v>
      </c>
      <c r="C2988" s="106" t="s">
        <v>3005</v>
      </c>
      <c r="D2988" s="154" t="str">
        <f>+VLOOKUP(MID(C2988,1,2),[11]!Ferr_Cond,2,0)&amp;" Conductor "&amp;VLOOKUP(RIGHT(C2988,2),[11]GENERALES!$H$43:$I$49,2,0)&amp;" "&amp;MID(C2988,5,3)&amp;" mm2"</f>
        <v>Junta de empalme Conductor AAAC 120 mm2</v>
      </c>
      <c r="E2988" s="105" t="s">
        <v>44</v>
      </c>
      <c r="F2988" s="109">
        <v>0</v>
      </c>
      <c r="G2988" s="138">
        <f>VLOOKUP(C2988,'[10]Peso Conductores'!B$1:E$65536,4,0)</f>
        <v>10.341792552797713</v>
      </c>
      <c r="H2988" s="139"/>
      <c r="I2988" s="112"/>
      <c r="J2988" s="113">
        <f>VLOOKUP(C2988,'[10]Peso Conductores'!B$1:G$65536,3,0)</f>
        <v>0.156</v>
      </c>
      <c r="M2988" s="83"/>
      <c r="N2988" s="83"/>
      <c r="O2988" s="83"/>
      <c r="P2988" s="83"/>
      <c r="Q2988" s="83"/>
      <c r="R2988" s="83"/>
    </row>
    <row r="2989" spans="1:18" x14ac:dyDescent="0.2">
      <c r="A2989" s="104"/>
      <c r="B2989" s="107">
        <f t="shared" si="63"/>
        <v>92</v>
      </c>
      <c r="C2989" s="106" t="s">
        <v>3006</v>
      </c>
      <c r="D2989" s="154" t="str">
        <f>+VLOOKUP(MID(C2989,1,2),[11]!Ferr_Cond,2,0)&amp;" Conductor "&amp;VLOOKUP(RIGHT(C2989,2),[11]GENERALES!$H$43:$I$49,2,0)&amp;" "&amp;MID(C2989,5,3)&amp;" mm2"</f>
        <v>Junta de empalme Conductor AAAC 095 mm2</v>
      </c>
      <c r="E2989" s="105" t="s">
        <v>44</v>
      </c>
      <c r="F2989" s="109">
        <v>0</v>
      </c>
      <c r="G2989" s="138">
        <f>VLOOKUP(C2989,'[10]Peso Conductores'!B$1:E$65536,4,0)</f>
        <v>12.463185896961347</v>
      </c>
      <c r="H2989" s="139"/>
      <c r="I2989" s="155"/>
      <c r="J2989" s="113">
        <f>VLOOKUP(C2989,'[10]Peso Conductores'!B$1:G$65536,3,0)</f>
        <v>0.188</v>
      </c>
      <c r="M2989" s="83"/>
      <c r="N2989" s="83"/>
      <c r="O2989" s="83"/>
      <c r="P2989" s="83"/>
      <c r="Q2989" s="83"/>
      <c r="R2989" s="83"/>
    </row>
    <row r="2990" spans="1:18" x14ac:dyDescent="0.2">
      <c r="A2990" s="104"/>
      <c r="B2990" s="107">
        <f t="shared" si="63"/>
        <v>93</v>
      </c>
      <c r="C2990" s="106" t="s">
        <v>3007</v>
      </c>
      <c r="D2990" s="154" t="str">
        <f>+VLOOKUP(MID(C2990,1,2),[11]!Ferr_Cond,2,0)&amp;" Conductor "&amp;VLOOKUP(RIGHT(C2990,2),[11]GENERALES!$H$43:$I$49,2,0)&amp;" "&amp;MID(C2990,5,3)&amp;" mm2"</f>
        <v>Junta de empalme Conductor ACSR 080 mm2</v>
      </c>
      <c r="E2990" s="105" t="s">
        <v>44</v>
      </c>
      <c r="F2990" s="109">
        <v>0</v>
      </c>
      <c r="G2990" s="138">
        <f>VLOOKUP(C2990,'[10]Peso Conductores'!B$1:E$65536,4,0)</f>
        <v>8.8833346286852155</v>
      </c>
      <c r="H2990" s="139"/>
      <c r="I2990" s="155"/>
      <c r="J2990" s="113">
        <f>VLOOKUP(C2990,'[10]Peso Conductores'!B$1:G$65536,3,0)</f>
        <v>0.13400000000000001</v>
      </c>
      <c r="M2990" s="83"/>
      <c r="N2990" s="83"/>
      <c r="O2990" s="83"/>
      <c r="P2990" s="83"/>
      <c r="Q2990" s="83"/>
      <c r="R2990" s="83"/>
    </row>
    <row r="2991" spans="1:18" x14ac:dyDescent="0.2">
      <c r="A2991" s="104"/>
      <c r="B2991" s="107">
        <f t="shared" si="63"/>
        <v>94</v>
      </c>
      <c r="C2991" s="106" t="s">
        <v>3008</v>
      </c>
      <c r="D2991" s="154" t="str">
        <f>+VLOOKUP(MID(C2991,1,2),[11]!Ferr_Cond,2,0)&amp;" Conductor "&amp;VLOOKUP(RIGHT(C2991,2),[11]GENERALES!$H$43:$I$49,2,0)&amp;" "&amp;MID(C2991,5,3)&amp;" mm2"</f>
        <v>Junta de empalme Conductor AAAC 070 mm2</v>
      </c>
      <c r="E2991" s="105" t="s">
        <v>44</v>
      </c>
      <c r="F2991" s="109">
        <v>0</v>
      </c>
      <c r="G2991" s="138">
        <f>VLOOKUP(C2991,'[10]Peso Conductores'!B$1:E$65536,4,0)</f>
        <v>8.8833346286852155</v>
      </c>
      <c r="H2991" s="139"/>
      <c r="I2991" s="155"/>
      <c r="J2991" s="113">
        <f>VLOOKUP(C2991,'[10]Peso Conductores'!B$1:G$65536,3,0)</f>
        <v>0.13400000000000001</v>
      </c>
      <c r="M2991" s="83"/>
      <c r="N2991" s="83"/>
      <c r="O2991" s="83"/>
      <c r="P2991" s="83"/>
      <c r="Q2991" s="83"/>
      <c r="R2991" s="83"/>
    </row>
    <row r="2992" spans="1:18" x14ac:dyDescent="0.2">
      <c r="A2992" s="104"/>
      <c r="B2992" s="107">
        <f t="shared" si="63"/>
        <v>95</v>
      </c>
      <c r="C2992" s="106" t="s">
        <v>3009</v>
      </c>
      <c r="D2992" s="154" t="str">
        <f>+VLOOKUP(MID(C2992,1,2),[11]!Ferr_Cond,2,0)&amp;" Conductor "&amp;VLOOKUP(RIGHT(C2992,2),[11]GENERALES!$H$43:$I$49,2,0)&amp;" "&amp;MID(C2992,5,3)&amp;" mm2"</f>
        <v>Junta de empalme Conductor AAAC 050 mm2</v>
      </c>
      <c r="E2992" s="105" t="s">
        <v>44</v>
      </c>
      <c r="F2992" s="109">
        <v>0</v>
      </c>
      <c r="G2992" s="138">
        <f>VLOOKUP(C2992,'[10]Peso Conductores'!B$1:E$65536,4,0)</f>
        <v>9.2810958807158972</v>
      </c>
      <c r="H2992" s="139"/>
      <c r="I2992" s="112"/>
      <c r="J2992" s="113">
        <f>VLOOKUP(C2992,'[10]Peso Conductores'!B$1:G$65536,3,0)</f>
        <v>0.14000000000000001</v>
      </c>
      <c r="M2992" s="83"/>
      <c r="N2992" s="83"/>
      <c r="O2992" s="83"/>
      <c r="P2992" s="83"/>
      <c r="Q2992" s="83"/>
      <c r="R2992" s="83"/>
    </row>
    <row r="2993" spans="1:18" x14ac:dyDescent="0.2">
      <c r="A2993" s="104"/>
      <c r="B2993" s="107">
        <f t="shared" si="63"/>
        <v>96</v>
      </c>
      <c r="C2993" s="106" t="s">
        <v>3010</v>
      </c>
      <c r="D2993" s="154" t="str">
        <f>+VLOOKUP(MID(C2993,1,2),[11]!Ferr_Cond,2,0)&amp;" Conductor "&amp;VLOOKUP(RIGHT(C2993,2),[11]GENERALES!$H$43:$I$49,2,0)&amp;" "&amp;MID(C2993,5,3)&amp;" mm2"</f>
        <v>Junta de empalme Conductor AAAC 035 mm2</v>
      </c>
      <c r="E2993" s="105" t="s">
        <v>44</v>
      </c>
      <c r="F2993" s="109">
        <v>0</v>
      </c>
      <c r="G2993" s="138">
        <f>VLOOKUP(C2993,'[10]Peso Conductores'!B$1:E$65536,4,0)</f>
        <v>4.7731350243681749</v>
      </c>
      <c r="H2993" s="139"/>
      <c r="I2993" s="112"/>
      <c r="J2993" s="113">
        <f>VLOOKUP(C2993,'[10]Peso Conductores'!B$1:G$65536,3,0)</f>
        <v>7.1999999999999995E-2</v>
      </c>
      <c r="M2993" s="83"/>
      <c r="N2993" s="83"/>
      <c r="O2993" s="83"/>
      <c r="P2993" s="83"/>
      <c r="Q2993" s="83"/>
      <c r="R2993" s="83"/>
    </row>
    <row r="2994" spans="1:18" x14ac:dyDescent="0.2">
      <c r="A2994" s="104"/>
      <c r="B2994" s="107">
        <f t="shared" si="63"/>
        <v>97</v>
      </c>
      <c r="C2994" s="106" t="s">
        <v>3011</v>
      </c>
      <c r="D2994" s="154" t="str">
        <f>+VLOOKUP(MID(C2994,1,2),[11]!Ferr_Cond,2,0)&amp;" Conductor "&amp;VLOOKUP(RIGHT(C2994,2),[11]GENERALES!$H$43:$I$49,2,0)&amp;" "&amp;MID(C2994,5,3)&amp;" mm2"</f>
        <v>Amortiguador Conductor AAAC 700 mm2</v>
      </c>
      <c r="E2994" s="105" t="s">
        <v>44</v>
      </c>
      <c r="F2994" s="109">
        <v>0</v>
      </c>
      <c r="G2994" s="138">
        <f>VLOOKUP(C2994,'[10]Peso Conductores'!B$1:E$65536,4,0)</f>
        <v>42.822050114843634</v>
      </c>
      <c r="H2994" s="139"/>
      <c r="I2994" s="112"/>
      <c r="J2994" s="113">
        <f>VLOOKUP(C2994,'[10]Peso Conductores'!B$1:G$65536,3,0)</f>
        <v>7.1</v>
      </c>
      <c r="M2994" s="83"/>
      <c r="N2994" s="83"/>
      <c r="O2994" s="83"/>
      <c r="P2994" s="83"/>
      <c r="Q2994" s="83"/>
      <c r="R2994" s="83"/>
    </row>
    <row r="2995" spans="1:18" x14ac:dyDescent="0.2">
      <c r="A2995" s="104"/>
      <c r="B2995" s="107">
        <f t="shared" si="63"/>
        <v>98</v>
      </c>
      <c r="C2995" s="106" t="s">
        <v>3012</v>
      </c>
      <c r="D2995" s="154" t="str">
        <f>+VLOOKUP(MID(C2995,1,2),[11]!Ferr_Cond,2,0)&amp;" Conductor "&amp;VLOOKUP(RIGHT(C2995,2),[11]GENERALES!$H$43:$I$49,2,0)&amp;" "&amp;MID(C2995,5,3)&amp;" mm2"</f>
        <v>Amortiguador Conductor ACSR 726 mm2</v>
      </c>
      <c r="E2995" s="105" t="s">
        <v>44</v>
      </c>
      <c r="F2995" s="109">
        <v>0</v>
      </c>
      <c r="G2995" s="138">
        <f>VLOOKUP(C2995,'[10]Peso Conductores'!B$1:E$65536,4,0)</f>
        <v>42.822050114843634</v>
      </c>
      <c r="H2995" s="139"/>
      <c r="I2995" s="112"/>
      <c r="J2995" s="113">
        <f>VLOOKUP(C2995,'[10]Peso Conductores'!B$1:G$65536,3,0)</f>
        <v>7.1</v>
      </c>
      <c r="M2995" s="83"/>
      <c r="N2995" s="83"/>
      <c r="O2995" s="83"/>
      <c r="P2995" s="83"/>
      <c r="Q2995" s="83"/>
      <c r="R2995" s="83"/>
    </row>
    <row r="2996" spans="1:18" x14ac:dyDescent="0.2">
      <c r="A2996" s="104"/>
      <c r="B2996" s="107">
        <f t="shared" si="63"/>
        <v>99</v>
      </c>
      <c r="C2996" s="106" t="s">
        <v>3013</v>
      </c>
      <c r="D2996" s="154" t="str">
        <f>+VLOOKUP(MID(C2996,1,2),[11]!Ferr_Cond,2,0)&amp;" Conductor "&amp;VLOOKUP(RIGHT(C2996,2),[11]GENERALES!$H$43:$I$49,2,0)&amp;" "&amp;MID(C2996,5,3)&amp;" mm2"</f>
        <v>Amortiguador Conductor ACAR 600 mm2</v>
      </c>
      <c r="E2996" s="105" t="s">
        <v>44</v>
      </c>
      <c r="F2996" s="109">
        <v>0</v>
      </c>
      <c r="G2996" s="138">
        <f>VLOOKUP(C2996,'[10]Peso Conductores'!B$1:E$65536,4,0)</f>
        <v>40.711103982421768</v>
      </c>
      <c r="H2996" s="139"/>
      <c r="I2996" s="112"/>
      <c r="J2996" s="113">
        <f>VLOOKUP(C2996,'[10]Peso Conductores'!B$1:G$65536,3,0)</f>
        <v>6.75</v>
      </c>
      <c r="M2996" s="83"/>
      <c r="N2996" s="83"/>
      <c r="O2996" s="83"/>
      <c r="P2996" s="83"/>
      <c r="Q2996" s="83"/>
      <c r="R2996" s="83"/>
    </row>
    <row r="2997" spans="1:18" x14ac:dyDescent="0.2">
      <c r="A2997" s="104"/>
      <c r="B2997" s="107">
        <f t="shared" si="63"/>
        <v>100</v>
      </c>
      <c r="C2997" s="106" t="s">
        <v>3014</v>
      </c>
      <c r="D2997" s="154" t="str">
        <f>+VLOOKUP(MID(C2997,1,2),[11]!Ferr_Cond,2,0)&amp;" Conductor "&amp;VLOOKUP(RIGHT(C2997,2),[11]GENERALES!$H$43:$I$49,2,0)&amp;" "&amp;MID(C2997,5,3)&amp;" mm2"</f>
        <v>Amortiguador Conductor AAAC 600 mm2</v>
      </c>
      <c r="E2997" s="105" t="s">
        <v>44</v>
      </c>
      <c r="F2997" s="109">
        <v>0</v>
      </c>
      <c r="G2997" s="138">
        <f>VLOOKUP(C2997,'[10]Peso Conductores'!B$1:E$65536,4,0)</f>
        <v>40.711103982421768</v>
      </c>
      <c r="H2997" s="139"/>
      <c r="I2997" s="112"/>
      <c r="J2997" s="113">
        <f>VLOOKUP(C2997,'[10]Peso Conductores'!B$1:G$65536,3,0)</f>
        <v>6.75</v>
      </c>
      <c r="M2997" s="83"/>
      <c r="N2997" s="83"/>
      <c r="O2997" s="83"/>
      <c r="P2997" s="83"/>
      <c r="Q2997" s="83"/>
      <c r="R2997" s="83"/>
    </row>
    <row r="2998" spans="1:18" x14ac:dyDescent="0.2">
      <c r="A2998" s="104"/>
      <c r="B2998" s="107">
        <f t="shared" si="63"/>
        <v>101</v>
      </c>
      <c r="C2998" s="106" t="s">
        <v>3015</v>
      </c>
      <c r="D2998" s="154" t="str">
        <f>+VLOOKUP(MID(C2998,1,2),[11]!Ferr_Cond,2,0)&amp;" Conductor "&amp;VLOOKUP(RIGHT(C2998,2),[11]GENERALES!$H$43:$I$49,2,0)&amp;" "&amp;MID(C2998,5,3)&amp;" mm2"</f>
        <v>Amortiguador Conductor ACSR 592 mm2</v>
      </c>
      <c r="E2998" s="105" t="s">
        <v>44</v>
      </c>
      <c r="F2998" s="109">
        <v>0</v>
      </c>
      <c r="G2998" s="138">
        <f>VLOOKUP(C2998,'[10]Peso Conductores'!B$1:E$65536,4,0)</f>
        <v>40.711103982421768</v>
      </c>
      <c r="H2998" s="139"/>
      <c r="I2998" s="112"/>
      <c r="J2998" s="113">
        <f>VLOOKUP(C2998,'[10]Peso Conductores'!B$1:G$65536,3,0)</f>
        <v>6.75</v>
      </c>
      <c r="M2998" s="83"/>
      <c r="N2998" s="83"/>
      <c r="O2998" s="83"/>
      <c r="P2998" s="83"/>
      <c r="Q2998" s="83"/>
      <c r="R2998" s="83"/>
    </row>
    <row r="2999" spans="1:18" x14ac:dyDescent="0.2">
      <c r="A2999" s="104"/>
      <c r="B2999" s="107">
        <f t="shared" si="63"/>
        <v>102</v>
      </c>
      <c r="C2999" s="106" t="s">
        <v>3016</v>
      </c>
      <c r="D2999" s="154" t="str">
        <f>+VLOOKUP(MID(C2999,1,2),[11]!Ferr_Cond,2,0)&amp;" Conductor "&amp;VLOOKUP(RIGHT(C2999,2),[11]GENERALES!$H$43:$I$49,2,0)&amp;" "&amp;MID(C2999,5,3)&amp;" mm2"</f>
        <v>Amortiguador Conductor ACAR 500 mm2</v>
      </c>
      <c r="E2999" s="105" t="s">
        <v>44</v>
      </c>
      <c r="F2999" s="109">
        <v>0</v>
      </c>
      <c r="G2999" s="138">
        <f>VLOOKUP(C2999,'[10]Peso Conductores'!B$1:E$65536,4,0)</f>
        <v>28.280646899788987</v>
      </c>
      <c r="H2999" s="139"/>
      <c r="I2999" s="112"/>
      <c r="J2999" s="113">
        <f>VLOOKUP(C2999,'[10]Peso Conductores'!B$1:G$65536,3,0)</f>
        <v>4.6890000000000001</v>
      </c>
      <c r="M2999" s="83"/>
      <c r="N2999" s="83"/>
      <c r="O2999" s="83"/>
      <c r="P2999" s="83"/>
      <c r="Q2999" s="83"/>
      <c r="R2999" s="83"/>
    </row>
    <row r="3000" spans="1:18" x14ac:dyDescent="0.2">
      <c r="A3000" s="104"/>
      <c r="B3000" s="107">
        <f t="shared" si="63"/>
        <v>103</v>
      </c>
      <c r="C3000" s="106" t="s">
        <v>3017</v>
      </c>
      <c r="D3000" s="154" t="str">
        <f>+VLOOKUP(MID(C3000,1,2),[11]!Ferr_Cond,2,0)&amp;" Conductor "&amp;VLOOKUP(RIGHT(C3000,2),[11]GENERALES!$H$43:$I$49,2,0)&amp;" "&amp;MID(C3000,5,3)&amp;" mm2"</f>
        <v>Amortiguador Conductor AAAC 500 mm2</v>
      </c>
      <c r="E3000" s="105" t="s">
        <v>44</v>
      </c>
      <c r="F3000" s="109">
        <v>0</v>
      </c>
      <c r="G3000" s="138">
        <f>VLOOKUP(C3000,'[10]Peso Conductores'!B$1:E$65536,4,0)</f>
        <v>28.280646899788987</v>
      </c>
      <c r="H3000" s="139"/>
      <c r="I3000" s="112"/>
      <c r="J3000" s="113">
        <f>VLOOKUP(C3000,'[10]Peso Conductores'!B$1:G$65536,3,0)</f>
        <v>4.6890000000000001</v>
      </c>
      <c r="M3000" s="83"/>
      <c r="N3000" s="83"/>
      <c r="O3000" s="83"/>
      <c r="P3000" s="83"/>
      <c r="Q3000" s="83"/>
      <c r="R3000" s="83"/>
    </row>
    <row r="3001" spans="1:18" x14ac:dyDescent="0.2">
      <c r="A3001" s="104"/>
      <c r="B3001" s="107">
        <f t="shared" si="63"/>
        <v>104</v>
      </c>
      <c r="C3001" s="106" t="s">
        <v>3018</v>
      </c>
      <c r="D3001" s="154" t="str">
        <f>+VLOOKUP(MID(C3001,1,2),[11]!Ferr_Cond,2,0)&amp;" Conductor "&amp;VLOOKUP(RIGHT(C3001,2),[11]GENERALES!$H$43:$I$49,2,0)&amp;" "&amp;MID(C3001,5,3)&amp;" mm2"</f>
        <v>Amortiguador Conductor ACCR 500 mm2</v>
      </c>
      <c r="E3001" s="105" t="s">
        <v>44</v>
      </c>
      <c r="F3001" s="109">
        <v>0</v>
      </c>
      <c r="G3001" s="138">
        <f>VLOOKUP(C3001,'[10]Peso Conductores'!B$1:E$65536,4,0)</f>
        <v>204</v>
      </c>
      <c r="H3001" s="139"/>
      <c r="I3001" s="112"/>
      <c r="J3001" s="113">
        <f>VLOOKUP(C3001,'[10]Peso Conductores'!B$1:G$65536,3,0)</f>
        <v>5</v>
      </c>
      <c r="M3001" s="83"/>
      <c r="N3001" s="83"/>
      <c r="O3001" s="83"/>
      <c r="P3001" s="83"/>
      <c r="Q3001" s="83"/>
      <c r="R3001" s="83"/>
    </row>
    <row r="3002" spans="1:18" x14ac:dyDescent="0.2">
      <c r="A3002" s="104"/>
      <c r="B3002" s="107">
        <f t="shared" si="63"/>
        <v>105</v>
      </c>
      <c r="C3002" s="106" t="s">
        <v>3019</v>
      </c>
      <c r="D3002" s="154" t="str">
        <f>+VLOOKUP(MID(C3002,1,2),[11]!Ferr_Cond,2,0)&amp;" Conductor "&amp;VLOOKUP(RIGHT(C3002,2),[11]GENERALES!$H$43:$I$49,2,0)&amp;" "&amp;MID(C3002,5,3)&amp;" mm2"</f>
        <v>Amortiguador Conductor ACAR 430 mm2</v>
      </c>
      <c r="E3002" s="105" t="s">
        <v>44</v>
      </c>
      <c r="F3002" s="109">
        <v>0</v>
      </c>
      <c r="G3002" s="138">
        <f>VLOOKUP(C3002,'[10]Peso Conductores'!B$1:E$65536,4,0)</f>
        <v>27.9248016946093</v>
      </c>
      <c r="H3002" s="139"/>
      <c r="I3002" s="112"/>
      <c r="J3002" s="113">
        <f>VLOOKUP(C3002,'[10]Peso Conductores'!B$1:G$65536,3,0)</f>
        <v>4.63</v>
      </c>
      <c r="M3002" s="83"/>
      <c r="N3002" s="83"/>
      <c r="O3002" s="83"/>
      <c r="P3002" s="83"/>
      <c r="Q3002" s="83"/>
      <c r="R3002" s="83"/>
    </row>
    <row r="3003" spans="1:18" x14ac:dyDescent="0.2">
      <c r="A3003" s="104"/>
      <c r="B3003" s="107">
        <f t="shared" si="63"/>
        <v>106</v>
      </c>
      <c r="C3003" s="106" t="s">
        <v>3020</v>
      </c>
      <c r="D3003" s="154" t="str">
        <f>+VLOOKUP(MID(C3003,1,2),[11]!Ferr_Cond,2,0)&amp;" Conductor "&amp;VLOOKUP(RIGHT(C3003,2),[11]GENERALES!$H$43:$I$49,2,0)&amp;" "&amp;MID(C3003,5,3)&amp;" mm2"</f>
        <v>Amortiguador Conductor ACAR 400 mm2</v>
      </c>
      <c r="E3003" s="105" t="s">
        <v>44</v>
      </c>
      <c r="F3003" s="109">
        <v>0</v>
      </c>
      <c r="G3003" s="138">
        <f>VLOOKUP(C3003,'[10]Peso Conductores'!B$1:E$65536,4,0)</f>
        <v>27.9248016946093</v>
      </c>
      <c r="H3003" s="139"/>
      <c r="I3003" s="112"/>
      <c r="J3003" s="113">
        <f>VLOOKUP(C3003,'[10]Peso Conductores'!B$1:G$65536,3,0)</f>
        <v>4.63</v>
      </c>
      <c r="M3003" s="83"/>
      <c r="N3003" s="83"/>
      <c r="O3003" s="83"/>
      <c r="P3003" s="83"/>
      <c r="Q3003" s="83"/>
      <c r="R3003" s="83"/>
    </row>
    <row r="3004" spans="1:18" x14ac:dyDescent="0.2">
      <c r="A3004" s="104"/>
      <c r="B3004" s="107">
        <f t="shared" si="63"/>
        <v>107</v>
      </c>
      <c r="C3004" s="106" t="s">
        <v>3021</v>
      </c>
      <c r="D3004" s="154" t="str">
        <f>+VLOOKUP(MID(C3004,1,2),[11]!Ferr_Cond,2,0)&amp;" Conductor "&amp;VLOOKUP(RIGHT(C3004,2),[11]GENERALES!$H$43:$I$49,2,0)&amp;" "&amp;MID(C3004,5,3)&amp;" mm2"</f>
        <v>Amortiguador Conductor ACSR 400 mm2</v>
      </c>
      <c r="E3004" s="105" t="s">
        <v>44</v>
      </c>
      <c r="F3004" s="109">
        <v>0</v>
      </c>
      <c r="G3004" s="138">
        <f>VLOOKUP(C3004,'[10]Peso Conductores'!B$1:E$65536,4,0)</f>
        <v>27.9248016946093</v>
      </c>
      <c r="H3004" s="139"/>
      <c r="I3004" s="112"/>
      <c r="J3004" s="113">
        <f>VLOOKUP(C3004,'[10]Peso Conductores'!B$1:G$65536,3,0)</f>
        <v>4.63</v>
      </c>
      <c r="M3004" s="83"/>
      <c r="N3004" s="83"/>
      <c r="O3004" s="83"/>
      <c r="P3004" s="83"/>
      <c r="Q3004" s="83"/>
      <c r="R3004" s="83"/>
    </row>
    <row r="3005" spans="1:18" x14ac:dyDescent="0.2">
      <c r="A3005" s="104"/>
      <c r="B3005" s="107">
        <f t="shared" si="63"/>
        <v>108</v>
      </c>
      <c r="C3005" s="106" t="s">
        <v>3022</v>
      </c>
      <c r="D3005" s="154" t="str">
        <f>+VLOOKUP(MID(C3005,1,2),[11]!Ferr_Cond,2,0)&amp;" Conductor "&amp;VLOOKUP(RIGHT(C3005,2),[11]GENERALES!$H$43:$I$49,2,0)&amp;" "&amp;MID(C3005,5,3)&amp;" mm2"</f>
        <v>Amortiguador Conductor AAAC 400 mm2</v>
      </c>
      <c r="E3005" s="105" t="s">
        <v>44</v>
      </c>
      <c r="F3005" s="109">
        <v>0</v>
      </c>
      <c r="G3005" s="138">
        <f>VLOOKUP(C3005,'[10]Peso Conductores'!B$1:E$65536,4,0)</f>
        <v>27.9248016946093</v>
      </c>
      <c r="H3005" s="139"/>
      <c r="I3005" s="112"/>
      <c r="J3005" s="113">
        <f>VLOOKUP(C3005,'[10]Peso Conductores'!B$1:G$65536,3,0)</f>
        <v>4.63</v>
      </c>
      <c r="M3005" s="83"/>
      <c r="N3005" s="83"/>
      <c r="O3005" s="83"/>
      <c r="P3005" s="83"/>
      <c r="Q3005" s="83"/>
      <c r="R3005" s="83"/>
    </row>
    <row r="3006" spans="1:18" x14ac:dyDescent="0.2">
      <c r="A3006" s="104"/>
      <c r="B3006" s="107">
        <f t="shared" si="63"/>
        <v>109</v>
      </c>
      <c r="C3006" s="106" t="s">
        <v>3023</v>
      </c>
      <c r="D3006" s="154" t="str">
        <f>+VLOOKUP(MID(C3006,1,2),[11]!Ferr_Cond,2,0)&amp;" Conductor "&amp;VLOOKUP(RIGHT(C3006,2),[11]GENERALES!$H$43:$I$49,2,0)&amp;" "&amp;MID(C3006,5,3)&amp;" mm2"</f>
        <v>Amortiguador Conductor ACAR 380 mm2</v>
      </c>
      <c r="E3006" s="105" t="s">
        <v>44</v>
      </c>
      <c r="F3006" s="109">
        <v>0</v>
      </c>
      <c r="G3006" s="138">
        <f>VLOOKUP(C3006,'[10]Peso Conductores'!B$1:E$65536,4,0)</f>
        <v>27.213111284249926</v>
      </c>
      <c r="H3006" s="139"/>
      <c r="I3006" s="112"/>
      <c r="J3006" s="113">
        <f>VLOOKUP(C3006,'[10]Peso Conductores'!B$1:G$65536,3,0)</f>
        <v>4.5119999999999996</v>
      </c>
      <c r="M3006" s="83"/>
      <c r="N3006" s="83"/>
      <c r="O3006" s="83"/>
      <c r="P3006" s="83"/>
      <c r="Q3006" s="83"/>
      <c r="R3006" s="83"/>
    </row>
    <row r="3007" spans="1:18" x14ac:dyDescent="0.2">
      <c r="A3007" s="104"/>
      <c r="B3007" s="107">
        <f t="shared" si="63"/>
        <v>110</v>
      </c>
      <c r="C3007" s="106" t="s">
        <v>3024</v>
      </c>
      <c r="D3007" s="154" t="str">
        <f>+VLOOKUP(MID(C3007,1,2),[11]!Ferr_Cond,2,0)&amp;" Conductor "&amp;VLOOKUP(RIGHT(C3007,2),[11]GENERALES!$H$43:$I$49,2,0)&amp;" "&amp;MID(C3007,5,3)&amp;" mm2"</f>
        <v>Amortiguador Conductor ACAR 350 mm2</v>
      </c>
      <c r="E3007" s="105" t="s">
        <v>44</v>
      </c>
      <c r="F3007" s="109">
        <v>0</v>
      </c>
      <c r="G3007" s="138">
        <f>VLOOKUP(C3007,'[10]Peso Conductores'!B$1:E$65536,4,0)</f>
        <v>27.213111284249926</v>
      </c>
      <c r="H3007" s="139"/>
      <c r="I3007" s="112"/>
      <c r="J3007" s="113">
        <f>VLOOKUP(C3007,'[10]Peso Conductores'!B$1:G$65536,3,0)</f>
        <v>4.5119999999999996</v>
      </c>
      <c r="M3007" s="83"/>
      <c r="N3007" s="83"/>
      <c r="O3007" s="83"/>
      <c r="P3007" s="83"/>
      <c r="Q3007" s="83"/>
      <c r="R3007" s="83"/>
    </row>
    <row r="3008" spans="1:18" x14ac:dyDescent="0.2">
      <c r="A3008" s="104"/>
      <c r="B3008" s="107">
        <f t="shared" si="63"/>
        <v>111</v>
      </c>
      <c r="C3008" s="106" t="s">
        <v>3025</v>
      </c>
      <c r="D3008" s="154" t="str">
        <f>+VLOOKUP(MID(C3008,1,2),[11]!Ferr_Cond,2,0)&amp;" Conductor "&amp;VLOOKUP(RIGHT(C3008,2),[11]GENERALES!$H$43:$I$49,2,0)&amp;" "&amp;MID(C3008,5,3)&amp;" mm2"</f>
        <v>Amortiguador Conductor ACSR 315 mm2</v>
      </c>
      <c r="E3008" s="105" t="s">
        <v>44</v>
      </c>
      <c r="F3008" s="109">
        <v>0</v>
      </c>
      <c r="G3008" s="138">
        <f>VLOOKUP(C3008,'[10]Peso Conductores'!B$1:E$65536,4,0)</f>
        <v>27.267392756226489</v>
      </c>
      <c r="H3008" s="139"/>
      <c r="I3008" s="112"/>
      <c r="J3008" s="113">
        <f>VLOOKUP(C3008,'[10]Peso Conductores'!B$1:G$65536,3,0)</f>
        <v>4.5209999999999999</v>
      </c>
      <c r="M3008" s="83"/>
      <c r="N3008" s="83"/>
      <c r="O3008" s="83"/>
      <c r="P3008" s="83"/>
      <c r="Q3008" s="83"/>
      <c r="R3008" s="83"/>
    </row>
    <row r="3009" spans="1:18" x14ac:dyDescent="0.2">
      <c r="A3009" s="104"/>
      <c r="B3009" s="107">
        <f t="shared" si="63"/>
        <v>112</v>
      </c>
      <c r="C3009" s="106" t="s">
        <v>3026</v>
      </c>
      <c r="D3009" s="154" t="str">
        <f>+VLOOKUP(MID(C3009,1,2),[11]!Ferr_Cond,2,0)&amp;" Conductor "&amp;VLOOKUP(RIGHT(C3009,2),[11]GENERALES!$H$43:$I$49,2,0)&amp;" "&amp;MID(C3009,5,3)&amp;" mm2"</f>
        <v>Amortiguador Conductor ACAR 300 mm2</v>
      </c>
      <c r="E3009" s="105" t="s">
        <v>44</v>
      </c>
      <c r="F3009" s="109">
        <v>0</v>
      </c>
      <c r="G3009" s="138">
        <f>VLOOKUP(C3009,'[10]Peso Conductores'!B$1:E$65536,4,0)</f>
        <v>27.267392756226489</v>
      </c>
      <c r="H3009" s="139"/>
      <c r="I3009" s="112"/>
      <c r="J3009" s="113">
        <f>VLOOKUP(C3009,'[10]Peso Conductores'!B$1:G$65536,3,0)</f>
        <v>4.5209999999999999</v>
      </c>
      <c r="M3009" s="83"/>
      <c r="N3009" s="83"/>
      <c r="O3009" s="83"/>
      <c r="P3009" s="83"/>
      <c r="Q3009" s="83"/>
      <c r="R3009" s="83"/>
    </row>
    <row r="3010" spans="1:18" x14ac:dyDescent="0.2">
      <c r="A3010" s="104"/>
      <c r="B3010" s="107">
        <f t="shared" si="63"/>
        <v>113</v>
      </c>
      <c r="C3010" s="106" t="s">
        <v>3027</v>
      </c>
      <c r="D3010" s="154" t="str">
        <f>+VLOOKUP(MID(C3010,1,2),[11]!Ferr_Cond,2,0)&amp;" Conductor "&amp;VLOOKUP(RIGHT(C3010,2),[11]GENERALES!$H$43:$I$49,2,0)&amp;" "&amp;MID(C3010,5,3)&amp;" mm2"</f>
        <v>Amortiguador Conductor AAAC 300 mm2</v>
      </c>
      <c r="E3010" s="105" t="s">
        <v>44</v>
      </c>
      <c r="F3010" s="109">
        <v>0</v>
      </c>
      <c r="G3010" s="138">
        <f>VLOOKUP(C3010,'[10]Peso Conductores'!B$1:E$65536,4,0)</f>
        <v>27.267392756226489</v>
      </c>
      <c r="H3010" s="139"/>
      <c r="I3010" s="112"/>
      <c r="J3010" s="113">
        <f>VLOOKUP(C3010,'[10]Peso Conductores'!B$1:G$65536,3,0)</f>
        <v>4.5209999999999999</v>
      </c>
      <c r="M3010" s="83"/>
      <c r="N3010" s="83"/>
      <c r="O3010" s="83"/>
      <c r="P3010" s="83"/>
      <c r="Q3010" s="83"/>
      <c r="R3010" s="83"/>
    </row>
    <row r="3011" spans="1:18" x14ac:dyDescent="0.2">
      <c r="A3011" s="104"/>
      <c r="B3011" s="107">
        <f t="shared" si="63"/>
        <v>114</v>
      </c>
      <c r="C3011" s="106" t="s">
        <v>3028</v>
      </c>
      <c r="D3011" s="154" t="str">
        <f>+VLOOKUP(MID(C3011,1,2),[11]!Ferr_Cond,2,0)&amp;" Conductor "&amp;VLOOKUP(RIGHT(C3011,2),[11]GENERALES!$H$43:$I$49,2,0)&amp;" "&amp;MID(C3011,5,3)&amp;" mm2"</f>
        <v>Amortiguador Conductor ACAR 280 mm2</v>
      </c>
      <c r="E3011" s="105" t="s">
        <v>44</v>
      </c>
      <c r="F3011" s="109">
        <v>0</v>
      </c>
      <c r="G3011" s="138">
        <f>VLOOKUP(C3011,'[10]Peso Conductores'!B$1:E$65536,4,0)</f>
        <v>17.424352504476516</v>
      </c>
      <c r="H3011" s="139"/>
      <c r="I3011" s="112"/>
      <c r="J3011" s="113">
        <f>VLOOKUP(C3011,'[10]Peso Conductores'!B$1:G$65536,3,0)</f>
        <v>2.8889999999999998</v>
      </c>
      <c r="M3011" s="83"/>
      <c r="N3011" s="83"/>
      <c r="O3011" s="83"/>
      <c r="P3011" s="83"/>
      <c r="Q3011" s="83"/>
      <c r="R3011" s="83"/>
    </row>
    <row r="3012" spans="1:18" x14ac:dyDescent="0.2">
      <c r="A3012" s="104"/>
      <c r="B3012" s="107">
        <f t="shared" si="63"/>
        <v>115</v>
      </c>
      <c r="C3012" s="106" t="s">
        <v>3029</v>
      </c>
      <c r="D3012" s="154" t="str">
        <f>+VLOOKUP(MID(C3012,1,2),[11]!Ferr_Cond,2,0)&amp;" Conductor "&amp;VLOOKUP(RIGHT(C3012,2),[11]GENERALES!$H$43:$I$49,2,0)&amp;" "&amp;MID(C3012,5,3)&amp;" mm2"</f>
        <v>Amortiguador Conductor ACSR 250 mm2</v>
      </c>
      <c r="E3012" s="105" t="s">
        <v>44</v>
      </c>
      <c r="F3012" s="109">
        <v>0</v>
      </c>
      <c r="G3012" s="138">
        <f>VLOOKUP(C3012,'[10]Peso Conductores'!B$1:E$65536,4,0)</f>
        <v>17.424352504476516</v>
      </c>
      <c r="H3012" s="139"/>
      <c r="I3012" s="112"/>
      <c r="J3012" s="113">
        <f>VLOOKUP(C3012,'[10]Peso Conductores'!B$1:G$65536,3,0)</f>
        <v>2.8889999999999998</v>
      </c>
      <c r="M3012" s="83"/>
      <c r="N3012" s="83"/>
      <c r="O3012" s="83"/>
      <c r="P3012" s="83"/>
      <c r="Q3012" s="83"/>
      <c r="R3012" s="83"/>
    </row>
    <row r="3013" spans="1:18" x14ac:dyDescent="0.2">
      <c r="A3013" s="104"/>
      <c r="B3013" s="107">
        <f t="shared" si="63"/>
        <v>116</v>
      </c>
      <c r="C3013" s="106" t="s">
        <v>3030</v>
      </c>
      <c r="D3013" s="154" t="str">
        <f>+VLOOKUP(MID(C3013,1,2),[11]!Ferr_Cond,2,0)&amp;" Conductor "&amp;VLOOKUP(RIGHT(C3013,2),[11]GENERALES!$H$43:$I$49,2,0)&amp;" "&amp;MID(C3013,5,3)&amp;" mm2"</f>
        <v>Amortiguador Conductor ACAR 240 mm2</v>
      </c>
      <c r="E3013" s="105" t="s">
        <v>44</v>
      </c>
      <c r="F3013" s="109">
        <v>0</v>
      </c>
      <c r="G3013" s="138">
        <f>VLOOKUP(C3013,'[10]Peso Conductores'!B$1:E$65536,4,0)</f>
        <v>17.424352504476516</v>
      </c>
      <c r="H3013" s="139"/>
      <c r="I3013" s="112"/>
      <c r="J3013" s="113">
        <f>VLOOKUP(C3013,'[10]Peso Conductores'!B$1:G$65536,3,0)</f>
        <v>2.8889999999999998</v>
      </c>
      <c r="M3013" s="83"/>
      <c r="N3013" s="83"/>
      <c r="O3013" s="83"/>
      <c r="P3013" s="83"/>
      <c r="Q3013" s="83"/>
      <c r="R3013" s="83"/>
    </row>
    <row r="3014" spans="1:18" x14ac:dyDescent="0.2">
      <c r="A3014" s="104"/>
      <c r="B3014" s="107">
        <f t="shared" si="63"/>
        <v>117</v>
      </c>
      <c r="C3014" s="106" t="s">
        <v>3031</v>
      </c>
      <c r="D3014" s="154" t="str">
        <f>+VLOOKUP(MID(C3014,1,2),[11]!Ferr_Cond,2,0)&amp;" Conductor "&amp;VLOOKUP(RIGHT(C3014,2),[11]GENERALES!$H$43:$I$49,2,0)&amp;" "&amp;MID(C3014,5,3)&amp;" mm2"</f>
        <v>Amortiguador Conductor AAAC 240 mm2</v>
      </c>
      <c r="E3014" s="105" t="s">
        <v>44</v>
      </c>
      <c r="F3014" s="109">
        <v>0</v>
      </c>
      <c r="G3014" s="138">
        <f>VLOOKUP(C3014,'[10]Peso Conductores'!B$1:E$65536,4,0)</f>
        <v>17.424352504476516</v>
      </c>
      <c r="H3014" s="139"/>
      <c r="I3014" s="112"/>
      <c r="J3014" s="113">
        <f>VLOOKUP(C3014,'[10]Peso Conductores'!B$1:G$65536,3,0)</f>
        <v>2.8889999999999998</v>
      </c>
      <c r="M3014" s="83"/>
      <c r="N3014" s="83"/>
      <c r="O3014" s="83"/>
      <c r="P3014" s="83"/>
      <c r="Q3014" s="83"/>
      <c r="R3014" s="83"/>
    </row>
    <row r="3015" spans="1:18" x14ac:dyDescent="0.2">
      <c r="A3015" s="104"/>
      <c r="B3015" s="107">
        <f t="shared" si="63"/>
        <v>118</v>
      </c>
      <c r="C3015" s="106" t="s">
        <v>3032</v>
      </c>
      <c r="D3015" s="154" t="str">
        <f>+VLOOKUP(MID(C3015,1,2),[11]!Ferr_Cond,2,0)&amp;" Conductor "&amp;VLOOKUP(RIGHT(C3015,2),[11]GENERALES!$H$43:$I$49,2,0)&amp;" "&amp;MID(C3015,5,3)&amp;" mm2"</f>
        <v>Amortiguador Conductor AAAC 185 mm2</v>
      </c>
      <c r="E3015" s="105" t="s">
        <v>44</v>
      </c>
      <c r="F3015" s="109">
        <v>0</v>
      </c>
      <c r="G3015" s="138">
        <f>VLOOKUP(C3015,'[10]Peso Conductores'!B$1:E$65536,4,0)</f>
        <v>17.424352504476516</v>
      </c>
      <c r="H3015" s="139"/>
      <c r="I3015" s="112"/>
      <c r="J3015" s="113">
        <f>VLOOKUP(C3015,'[10]Peso Conductores'!B$1:G$65536,3,0)</f>
        <v>2.8889999999999998</v>
      </c>
      <c r="M3015" s="83"/>
      <c r="N3015" s="83"/>
      <c r="O3015" s="83"/>
      <c r="P3015" s="83"/>
      <c r="Q3015" s="83"/>
      <c r="R3015" s="83"/>
    </row>
    <row r="3016" spans="1:18" x14ac:dyDescent="0.2">
      <c r="A3016" s="104"/>
      <c r="B3016" s="107">
        <f t="shared" si="63"/>
        <v>119</v>
      </c>
      <c r="C3016" s="106" t="s">
        <v>3033</v>
      </c>
      <c r="D3016" s="154" t="str">
        <f>+VLOOKUP(MID(C3016,1,2),[11]!Ferr_Cond,2,0)&amp;" Conductor "&amp;VLOOKUP(RIGHT(C3016,2),[11]GENERALES!$H$43:$I$49,2,0)&amp;" "&amp;MID(C3016,5,3)&amp;" mm2"</f>
        <v>Amortiguador Conductor ACCR 150 mm2</v>
      </c>
      <c r="E3016" s="105" t="s">
        <v>44</v>
      </c>
      <c r="F3016" s="109">
        <v>0</v>
      </c>
      <c r="G3016" s="138">
        <f>VLOOKUP(C3016,'[10]Peso Conductores'!B$1:E$65536,4,0)</f>
        <v>40</v>
      </c>
      <c r="H3016" s="139"/>
      <c r="I3016" s="112"/>
      <c r="J3016" s="113">
        <f>VLOOKUP(C3016,'[10]Peso Conductores'!B$1:G$65536,3,0)</f>
        <v>2.9</v>
      </c>
      <c r="M3016" s="83"/>
      <c r="N3016" s="83"/>
      <c r="O3016" s="83"/>
      <c r="P3016" s="83"/>
      <c r="Q3016" s="83"/>
      <c r="R3016" s="83"/>
    </row>
    <row r="3017" spans="1:18" x14ac:dyDescent="0.2">
      <c r="A3017" s="104"/>
      <c r="B3017" s="107">
        <f t="shared" si="63"/>
        <v>120</v>
      </c>
      <c r="C3017" s="106" t="s">
        <v>3034</v>
      </c>
      <c r="D3017" s="154" t="str">
        <f>+VLOOKUP(MID(C3017,1,2),[11]!Ferr_Cond,2,0)&amp;" Conductor "&amp;VLOOKUP(RIGHT(C3017,2),[11]GENERALES!$H$43:$I$49,2,0)&amp;" "&amp;MID(C3017,5,3)&amp;" mm2"</f>
        <v>Amortiguador Conductor AAAC 150 mm2</v>
      </c>
      <c r="E3017" s="105" t="s">
        <v>44</v>
      </c>
      <c r="F3017" s="109">
        <v>0</v>
      </c>
      <c r="G3017" s="138">
        <f>VLOOKUP(C3017,'[10]Peso Conductores'!B$1:E$65536,4,0)</f>
        <v>17.424352504476516</v>
      </c>
      <c r="H3017" s="139"/>
      <c r="I3017" s="112"/>
      <c r="J3017" s="113">
        <f>VLOOKUP(C3017,'[10]Peso Conductores'!B$1:G$65536,3,0)</f>
        <v>2.8889999999999998</v>
      </c>
      <c r="M3017" s="83"/>
      <c r="N3017" s="83"/>
      <c r="O3017" s="83"/>
      <c r="P3017" s="83"/>
      <c r="Q3017" s="83"/>
      <c r="R3017" s="83"/>
    </row>
    <row r="3018" spans="1:18" x14ac:dyDescent="0.2">
      <c r="A3018" s="104"/>
      <c r="B3018" s="107">
        <f t="shared" si="63"/>
        <v>121</v>
      </c>
      <c r="C3018" s="106" t="s">
        <v>3035</v>
      </c>
      <c r="D3018" s="154" t="str">
        <f>+VLOOKUP(MID(C3018,1,2),[11]!Ferr_Cond,2,0)&amp;" Conductor "&amp;VLOOKUP(RIGHT(C3018,2),[11]GENERALES!$H$43:$I$49,2,0)&amp;" "&amp;MID(C3018,5,3)&amp;" mm2"</f>
        <v>Amortiguador Conductor AAAC 120 mm2</v>
      </c>
      <c r="E3018" s="105" t="s">
        <v>44</v>
      </c>
      <c r="F3018" s="109">
        <v>0</v>
      </c>
      <c r="G3018" s="138">
        <f>VLOOKUP(C3018,'[10]Peso Conductores'!B$1:E$65536,4,0)</f>
        <v>9.4751324972421624</v>
      </c>
      <c r="H3018" s="139"/>
      <c r="I3018" s="112"/>
      <c r="J3018" s="113">
        <f>VLOOKUP(C3018,'[10]Peso Conductores'!B$1:G$65536,3,0)</f>
        <v>1.571</v>
      </c>
      <c r="M3018" s="83"/>
      <c r="N3018" s="83"/>
      <c r="O3018" s="83"/>
      <c r="P3018" s="83"/>
      <c r="Q3018" s="83"/>
      <c r="R3018" s="83"/>
    </row>
    <row r="3019" spans="1:18" x14ac:dyDescent="0.2">
      <c r="A3019" s="104"/>
      <c r="B3019" s="107">
        <f t="shared" si="63"/>
        <v>122</v>
      </c>
      <c r="C3019" s="106" t="s">
        <v>3036</v>
      </c>
      <c r="D3019" s="154" t="str">
        <f>+VLOOKUP(MID(C3019,1,2),[11]!Ferr_Cond,2,0)&amp;" Conductor "&amp;VLOOKUP(RIGHT(C3019,2),[11]GENERALES!$H$43:$I$49,2,0)&amp;" "&amp;MID(C3019,5,3)&amp;" mm2"</f>
        <v>Amortiguador Conductor AAAC 095 mm2</v>
      </c>
      <c r="E3019" s="105" t="s">
        <v>44</v>
      </c>
      <c r="F3019" s="109">
        <v>0</v>
      </c>
      <c r="G3019" s="138">
        <f>VLOOKUP(C3019,'[10]Peso Conductores'!B$1:E$65536,4,0)</f>
        <v>9.4751324972421624</v>
      </c>
      <c r="H3019" s="139"/>
      <c r="I3019" s="112"/>
      <c r="J3019" s="113">
        <f>VLOOKUP(C3019,'[10]Peso Conductores'!B$1:G$65536,3,0)</f>
        <v>1.571</v>
      </c>
      <c r="M3019" s="83"/>
      <c r="N3019" s="83"/>
      <c r="O3019" s="83"/>
      <c r="P3019" s="83"/>
      <c r="Q3019" s="83"/>
      <c r="R3019" s="83"/>
    </row>
    <row r="3020" spans="1:18" x14ac:dyDescent="0.2">
      <c r="A3020" s="104"/>
      <c r="B3020" s="107">
        <f t="shared" si="63"/>
        <v>123</v>
      </c>
      <c r="C3020" s="106" t="s">
        <v>3037</v>
      </c>
      <c r="D3020" s="154" t="str">
        <f>+VLOOKUP(MID(C3020,1,2),[11]!Ferr_Cond,2,0)&amp;" Conductor "&amp;VLOOKUP(RIGHT(C3020,2),[11]GENERALES!$H$43:$I$49,2,0)&amp;" "&amp;MID(C3020,5,3)&amp;" mm2"</f>
        <v>Amortiguador Conductor AAAC 070 mm2</v>
      </c>
      <c r="E3020" s="105" t="s">
        <v>44</v>
      </c>
      <c r="F3020" s="109">
        <v>0</v>
      </c>
      <c r="G3020" s="138">
        <f>VLOOKUP(C3020,'[10]Peso Conductores'!B$1:E$65536,4,0)</f>
        <v>8.9986617987812263</v>
      </c>
      <c r="H3020" s="139"/>
      <c r="I3020" s="112"/>
      <c r="J3020" s="113">
        <f>VLOOKUP(C3020,'[10]Peso Conductores'!B$1:G$65536,3,0)</f>
        <v>1.492</v>
      </c>
      <c r="M3020" s="83"/>
      <c r="N3020" s="83"/>
      <c r="O3020" s="83"/>
      <c r="P3020" s="83"/>
      <c r="Q3020" s="83"/>
      <c r="R3020" s="83"/>
    </row>
    <row r="3021" spans="1:18" x14ac:dyDescent="0.2">
      <c r="A3021" s="104"/>
      <c r="B3021" s="107">
        <f t="shared" si="63"/>
        <v>124</v>
      </c>
      <c r="C3021" s="106" t="s">
        <v>3038</v>
      </c>
      <c r="D3021" s="154" t="str">
        <f>+VLOOKUP(MID(C3021,1,2),[11]!Ferr_Cond,2,0)&amp;" Conductor "&amp;VLOOKUP(RIGHT(C3021,2),[11]GENERALES!$H$43:$I$49,2,0)&amp;" "&amp;MID(C3021,5,3)&amp;" mm2"</f>
        <v>Amortiguador Conductor AAAC 050 mm2</v>
      </c>
      <c r="E3021" s="105" t="s">
        <v>44</v>
      </c>
      <c r="F3021" s="109">
        <v>0</v>
      </c>
      <c r="G3021" s="138">
        <f>VLOOKUP(C3021,'[10]Peso Conductores'!B$1:E$65536,4,0)</f>
        <v>8.9986617987812263</v>
      </c>
      <c r="H3021" s="139"/>
      <c r="I3021" s="112"/>
      <c r="J3021" s="113">
        <f>VLOOKUP(C3021,'[10]Peso Conductores'!B$1:G$65536,3,0)</f>
        <v>1.492</v>
      </c>
      <c r="M3021" s="83"/>
      <c r="N3021" s="83"/>
      <c r="O3021" s="83"/>
      <c r="P3021" s="83"/>
      <c r="Q3021" s="83"/>
      <c r="R3021" s="83"/>
    </row>
    <row r="3022" spans="1:18" x14ac:dyDescent="0.2">
      <c r="A3022" s="104"/>
      <c r="B3022" s="107">
        <f t="shared" si="63"/>
        <v>125</v>
      </c>
      <c r="C3022" s="106" t="s">
        <v>3039</v>
      </c>
      <c r="D3022" s="154" t="str">
        <f>+VLOOKUP(MID(C3022,1,2),[11]!Ferr_Cond,2,0)&amp;" Conductor "&amp;VLOOKUP(RIGHT(C3022,2),[11]GENERALES!$H$43:$I$49,2,0)&amp;" "&amp;MID(C3022,5,3)&amp;" mm2"</f>
        <v>Amortiguador Conductor AAAC 035 mm2</v>
      </c>
      <c r="E3022" s="105" t="s">
        <v>44</v>
      </c>
      <c r="F3022" s="109">
        <v>0</v>
      </c>
      <c r="G3022" s="138">
        <f>VLOOKUP(C3022,'[10]Peso Conductores'!B$1:E$65536,4,0)</f>
        <v>8.9986617987812263</v>
      </c>
      <c r="H3022" s="139"/>
      <c r="I3022" s="112"/>
      <c r="J3022" s="113">
        <f>VLOOKUP(C3022,'[10]Peso Conductores'!B$1:G$65536,3,0)</f>
        <v>1.492</v>
      </c>
      <c r="M3022" s="83"/>
      <c r="N3022" s="83"/>
      <c r="O3022" s="83"/>
      <c r="P3022" s="83"/>
      <c r="Q3022" s="83"/>
      <c r="R3022" s="83"/>
    </row>
    <row r="3023" spans="1:18" x14ac:dyDescent="0.2">
      <c r="A3023" s="104"/>
      <c r="M3023" s="83"/>
      <c r="N3023" s="83"/>
      <c r="O3023" s="83"/>
      <c r="P3023" s="83"/>
    </row>
    <row r="3024" spans="1:18" ht="15.75" x14ac:dyDescent="0.25">
      <c r="A3024" s="104"/>
      <c r="B3024" s="89" t="s">
        <v>3040</v>
      </c>
      <c r="C3024" s="117"/>
      <c r="D3024" s="96"/>
      <c r="E3024" s="129"/>
      <c r="F3024" s="123"/>
      <c r="G3024" s="140"/>
      <c r="H3024" s="140"/>
      <c r="I3024" s="140"/>
      <c r="J3024" s="113"/>
      <c r="M3024" s="83"/>
      <c r="N3024" s="83"/>
      <c r="O3024" s="83"/>
      <c r="P3024" s="83"/>
      <c r="Q3024" s="83"/>
      <c r="R3024" s="83"/>
    </row>
    <row r="3025" spans="1:18" ht="15.75" x14ac:dyDescent="0.25">
      <c r="A3025" s="104"/>
      <c r="B3025" s="89"/>
      <c r="C3025" s="117"/>
      <c r="D3025" s="96"/>
      <c r="E3025" s="129"/>
      <c r="F3025" s="123"/>
      <c r="G3025" s="140"/>
      <c r="H3025" s="140"/>
      <c r="I3025" s="103"/>
      <c r="J3025" s="113"/>
      <c r="M3025" s="83"/>
      <c r="N3025" s="83"/>
      <c r="O3025" s="83"/>
      <c r="P3025" s="83"/>
      <c r="Q3025" s="83"/>
      <c r="R3025" s="83"/>
    </row>
    <row r="3026" spans="1:18" ht="33.75" x14ac:dyDescent="0.2">
      <c r="A3026" s="104"/>
      <c r="B3026" s="100" t="s">
        <v>38</v>
      </c>
      <c r="C3026" s="100" t="s">
        <v>39</v>
      </c>
      <c r="D3026" s="100" t="s">
        <v>16</v>
      </c>
      <c r="E3026" s="100" t="s">
        <v>40</v>
      </c>
      <c r="F3026" s="101" t="s">
        <v>41</v>
      </c>
      <c r="G3026" s="101" t="s">
        <v>15</v>
      </c>
      <c r="H3026" s="102"/>
      <c r="I3026" s="112"/>
      <c r="J3026" s="101" t="s">
        <v>42</v>
      </c>
      <c r="M3026" s="83"/>
      <c r="N3026" s="83"/>
      <c r="O3026" s="83"/>
      <c r="P3026" s="83"/>
      <c r="Q3026" s="83"/>
      <c r="R3026" s="83"/>
    </row>
    <row r="3027" spans="1:18" x14ac:dyDescent="0.2">
      <c r="A3027" s="104"/>
      <c r="B3027" s="107">
        <v>1</v>
      </c>
      <c r="C3027" s="106" t="s">
        <v>3041</v>
      </c>
      <c r="D3027" s="107" t="s">
        <v>3042</v>
      </c>
      <c r="E3027" s="105" t="s">
        <v>2807</v>
      </c>
      <c r="F3027" s="109">
        <v>0</v>
      </c>
      <c r="G3027" s="138">
        <f>+VLOOKUP(C3027,'[10]Peso Conductores'!$B$1:$E$65536,4,0)</f>
        <v>753.20783886390518</v>
      </c>
      <c r="H3027" s="139"/>
      <c r="I3027" s="112"/>
      <c r="J3027" s="113">
        <f>+VLOOKUP(C3027,'[10]Peso Conductores'!$B$1:$D$65536,3,0)</f>
        <v>406</v>
      </c>
      <c r="M3027" s="83"/>
      <c r="N3027" s="83"/>
      <c r="O3027" s="83"/>
      <c r="P3027" s="83"/>
      <c r="Q3027" s="83"/>
      <c r="R3027" s="83"/>
    </row>
    <row r="3028" spans="1:18" x14ac:dyDescent="0.2">
      <c r="A3028" s="104"/>
      <c r="B3028" s="107">
        <f>1+B3027</f>
        <v>2</v>
      </c>
      <c r="C3028" s="106" t="s">
        <v>3043</v>
      </c>
      <c r="D3028" s="107" t="s">
        <v>3044</v>
      </c>
      <c r="E3028" s="105" t="s">
        <v>2807</v>
      </c>
      <c r="F3028" s="109">
        <v>0</v>
      </c>
      <c r="G3028" s="138">
        <f>+VLOOKUP(C3028,'[10]Peso Conductores'!$B$1:$E$65536,4,0)</f>
        <v>565.83347500859873</v>
      </c>
      <c r="H3028" s="139"/>
      <c r="I3028" s="156"/>
      <c r="J3028" s="113">
        <f>+VLOOKUP(C3028,'[10]Peso Conductores'!$B$1:$D$65536,3,0)</f>
        <v>305</v>
      </c>
      <c r="M3028" s="83"/>
      <c r="N3028" s="83"/>
      <c r="O3028" s="83"/>
      <c r="P3028" s="83"/>
      <c r="Q3028" s="83"/>
      <c r="R3028" s="83"/>
    </row>
    <row r="3029" spans="1:18" x14ac:dyDescent="0.2">
      <c r="A3029" s="104"/>
      <c r="B3029" s="107">
        <f>1+B3028</f>
        <v>3</v>
      </c>
      <c r="C3029" s="106" t="s">
        <v>3045</v>
      </c>
      <c r="D3029" s="107" t="s">
        <v>3046</v>
      </c>
      <c r="E3029" s="105" t="s">
        <v>2807</v>
      </c>
      <c r="F3029" s="109">
        <v>0</v>
      </c>
      <c r="G3029" s="138">
        <f>+VLOOKUP(C3029,'[7]I-404 (Conductores)'!$E$1:$I$63363,4,0)</f>
        <v>2495.0579224988087</v>
      </c>
      <c r="J3029" s="113">
        <v>595.48</v>
      </c>
      <c r="M3029" s="83"/>
      <c r="N3029" s="83"/>
      <c r="O3029" s="83"/>
      <c r="P3029" s="83"/>
      <c r="Q3029" s="83"/>
      <c r="R3029" s="83"/>
    </row>
    <row r="3030" spans="1:18" x14ac:dyDescent="0.2">
      <c r="A3030" s="104"/>
      <c r="B3030" s="107">
        <f>1+B3029</f>
        <v>4</v>
      </c>
      <c r="C3030" s="106" t="s">
        <v>3047</v>
      </c>
      <c r="D3030" s="107" t="s">
        <v>3048</v>
      </c>
      <c r="E3030" s="105" t="s">
        <v>2807</v>
      </c>
      <c r="F3030" s="109">
        <v>0</v>
      </c>
      <c r="G3030" s="138">
        <f>+VLOOKUP(C3030,'[7]I-404 (Conductores)'!$E$1:$I$63363,4,0)</f>
        <v>6139.835</v>
      </c>
      <c r="J3030" s="113">
        <v>517.5</v>
      </c>
      <c r="M3030" s="83"/>
      <c r="N3030" s="83"/>
      <c r="O3030" s="83"/>
      <c r="P3030" s="83"/>
      <c r="Q3030" s="83"/>
      <c r="R3030" s="83"/>
    </row>
    <row r="3031" spans="1:18" x14ac:dyDescent="0.2">
      <c r="A3031" s="104"/>
      <c r="B3031" s="96"/>
      <c r="C3031" s="117"/>
      <c r="D3031" s="96"/>
      <c r="E3031" s="129"/>
      <c r="F3031" s="123"/>
      <c r="G3031" s="140"/>
      <c r="J3031" s="113"/>
      <c r="M3031" s="83"/>
      <c r="N3031" s="83"/>
      <c r="O3031" s="83"/>
      <c r="P3031" s="83"/>
      <c r="Q3031" s="83"/>
      <c r="R3031" s="83"/>
    </row>
    <row r="3032" spans="1:18" ht="15.75" x14ac:dyDescent="0.25">
      <c r="A3032" s="104"/>
      <c r="B3032" s="89" t="s">
        <v>3049</v>
      </c>
      <c r="D3032" s="96"/>
      <c r="E3032" s="97"/>
      <c r="F3032" s="153"/>
      <c r="G3032" s="98"/>
      <c r="H3032" s="98"/>
      <c r="I3032" s="103"/>
      <c r="J3032" s="99"/>
      <c r="M3032" s="83"/>
      <c r="N3032" s="83"/>
      <c r="O3032" s="83"/>
      <c r="P3032" s="83"/>
      <c r="Q3032" s="83"/>
      <c r="R3032" s="83"/>
    </row>
    <row r="3033" spans="1:18" ht="33.75" x14ac:dyDescent="0.2">
      <c r="A3033" s="104"/>
      <c r="B3033" s="100" t="s">
        <v>38</v>
      </c>
      <c r="C3033" s="100" t="s">
        <v>39</v>
      </c>
      <c r="D3033" s="100" t="s">
        <v>16</v>
      </c>
      <c r="E3033" s="100" t="s">
        <v>40</v>
      </c>
      <c r="F3033" s="101" t="s">
        <v>41</v>
      </c>
      <c r="G3033" s="101" t="s">
        <v>15</v>
      </c>
      <c r="H3033" s="102"/>
      <c r="I3033" s="112"/>
      <c r="J3033" s="101" t="s">
        <v>42</v>
      </c>
      <c r="M3033" s="83"/>
      <c r="N3033" s="83"/>
      <c r="O3033" s="83"/>
      <c r="P3033" s="83"/>
      <c r="Q3033" s="83"/>
      <c r="R3033" s="83"/>
    </row>
    <row r="3034" spans="1:18" x14ac:dyDescent="0.2">
      <c r="A3034" s="104"/>
      <c r="B3034" s="132">
        <v>1</v>
      </c>
      <c r="C3034" s="106" t="s">
        <v>3050</v>
      </c>
      <c r="D3034" s="107" t="s">
        <v>3051</v>
      </c>
      <c r="E3034" s="105" t="s">
        <v>44</v>
      </c>
      <c r="F3034" s="109">
        <v>0</v>
      </c>
      <c r="G3034" s="138">
        <f>+VLOOKUP(C3034,'[7]I-404 (Conductores)'!$E$1:$I$63363,4,0)</f>
        <v>29.12</v>
      </c>
      <c r="H3034" s="139"/>
      <c r="I3034" s="112"/>
      <c r="J3034" s="113">
        <v>1</v>
      </c>
      <c r="M3034" s="83"/>
      <c r="N3034" s="83"/>
      <c r="O3034" s="83"/>
      <c r="P3034" s="83"/>
      <c r="Q3034" s="83"/>
      <c r="R3034" s="83"/>
    </row>
    <row r="3035" spans="1:18" x14ac:dyDescent="0.2">
      <c r="A3035" s="104"/>
      <c r="B3035" s="132">
        <f>1+B3034</f>
        <v>2</v>
      </c>
      <c r="C3035" s="106" t="s">
        <v>3052</v>
      </c>
      <c r="D3035" s="107" t="s">
        <v>3053</v>
      </c>
      <c r="E3035" s="105" t="s">
        <v>44</v>
      </c>
      <c r="F3035" s="109">
        <v>0</v>
      </c>
      <c r="G3035" s="138">
        <f>+VLOOKUP(C3035,'[7]I-404 (Conductores)'!$E$1:$I$63363,4,0)</f>
        <v>28</v>
      </c>
      <c r="H3035" s="139"/>
      <c r="I3035" s="112"/>
      <c r="J3035" s="113">
        <v>1</v>
      </c>
      <c r="M3035" s="83"/>
      <c r="N3035" s="83"/>
      <c r="O3035" s="83"/>
      <c r="P3035" s="83"/>
      <c r="Q3035" s="83"/>
      <c r="R3035" s="83"/>
    </row>
    <row r="3036" spans="1:18" x14ac:dyDescent="0.2">
      <c r="A3036" s="104"/>
      <c r="B3036" s="132">
        <f t="shared" ref="B3036:B3052" si="64">1+B3035</f>
        <v>3</v>
      </c>
      <c r="C3036" s="106" t="s">
        <v>3054</v>
      </c>
      <c r="D3036" s="107" t="s">
        <v>3055</v>
      </c>
      <c r="E3036" s="105" t="s">
        <v>44</v>
      </c>
      <c r="F3036" s="109">
        <v>0</v>
      </c>
      <c r="G3036" s="138">
        <f>+VLOOKUP(C3036,'[7]I-404 (Conductores)'!$E$1:$I$63363,4,0)</f>
        <v>39.200000000000003</v>
      </c>
      <c r="H3036" s="139"/>
      <c r="I3036" s="112"/>
      <c r="J3036" s="113">
        <v>1</v>
      </c>
      <c r="M3036" s="83"/>
      <c r="N3036" s="83"/>
      <c r="O3036" s="83"/>
      <c r="P3036" s="83"/>
      <c r="Q3036" s="83"/>
      <c r="R3036" s="83"/>
    </row>
    <row r="3037" spans="1:18" x14ac:dyDescent="0.2">
      <c r="A3037" s="104"/>
      <c r="B3037" s="132">
        <f t="shared" si="64"/>
        <v>4</v>
      </c>
      <c r="C3037" s="106" t="s">
        <v>3056</v>
      </c>
      <c r="D3037" s="107" t="s">
        <v>3057</v>
      </c>
      <c r="E3037" s="105" t="s">
        <v>44</v>
      </c>
      <c r="F3037" s="109">
        <v>0</v>
      </c>
      <c r="G3037" s="138">
        <f>+VLOOKUP(C3037,'[7]I-404 (Conductores)'!$E$1:$I$63363,4,0)</f>
        <v>39.200000000000003</v>
      </c>
      <c r="H3037" s="139"/>
      <c r="I3037" s="112"/>
      <c r="J3037" s="113">
        <v>1</v>
      </c>
      <c r="M3037" s="83"/>
      <c r="N3037" s="83"/>
      <c r="O3037" s="83"/>
      <c r="P3037" s="83"/>
      <c r="Q3037" s="83"/>
      <c r="R3037" s="83"/>
    </row>
    <row r="3038" spans="1:18" x14ac:dyDescent="0.2">
      <c r="A3038" s="104"/>
      <c r="B3038" s="132">
        <f t="shared" si="64"/>
        <v>5</v>
      </c>
      <c r="C3038" s="106" t="s">
        <v>3058</v>
      </c>
      <c r="D3038" s="107" t="s">
        <v>3059</v>
      </c>
      <c r="E3038" s="105" t="s">
        <v>44</v>
      </c>
      <c r="F3038" s="109">
        <v>0</v>
      </c>
      <c r="G3038" s="138">
        <f>+VLOOKUP(C3038,'[7]I-404 (Conductores)'!$E$1:$I$63363,4,0)</f>
        <v>6.8019999999999996</v>
      </c>
      <c r="H3038" s="139"/>
      <c r="I3038" s="112"/>
      <c r="J3038" s="113">
        <v>1</v>
      </c>
      <c r="M3038" s="83"/>
      <c r="N3038" s="83"/>
      <c r="O3038" s="83"/>
      <c r="P3038" s="83"/>
      <c r="Q3038" s="83"/>
      <c r="R3038" s="83"/>
    </row>
    <row r="3039" spans="1:18" x14ac:dyDescent="0.2">
      <c r="A3039" s="104"/>
      <c r="B3039" s="132">
        <f t="shared" si="64"/>
        <v>6</v>
      </c>
      <c r="C3039" s="106" t="s">
        <v>3060</v>
      </c>
      <c r="D3039" s="107" t="s">
        <v>3061</v>
      </c>
      <c r="E3039" s="105" t="s">
        <v>44</v>
      </c>
      <c r="F3039" s="109">
        <v>0</v>
      </c>
      <c r="G3039" s="138">
        <f>+VLOOKUP(C3039,'[7]I-404 (Conductores)'!$E$1:$I$63363,4,0)</f>
        <v>16.517481960994516</v>
      </c>
      <c r="H3039" s="139"/>
      <c r="I3039" s="112"/>
      <c r="J3039" s="113">
        <v>1</v>
      </c>
      <c r="M3039" s="83"/>
      <c r="N3039" s="83"/>
      <c r="O3039" s="83"/>
      <c r="P3039" s="83"/>
      <c r="Q3039" s="83"/>
      <c r="R3039" s="83"/>
    </row>
    <row r="3040" spans="1:18" x14ac:dyDescent="0.2">
      <c r="A3040" s="104"/>
      <c r="B3040" s="132">
        <f t="shared" si="64"/>
        <v>7</v>
      </c>
      <c r="C3040" s="106" t="s">
        <v>3062</v>
      </c>
      <c r="D3040" s="107" t="s">
        <v>3063</v>
      </c>
      <c r="E3040" s="105" t="s">
        <v>44</v>
      </c>
      <c r="F3040" s="109">
        <v>0</v>
      </c>
      <c r="G3040" s="138">
        <f>+VLOOKUP(C3040,'[7]I-404 (Conductores)'!$E$1:$I$63363,4,0)</f>
        <v>2.0449999999999999</v>
      </c>
      <c r="H3040" s="139"/>
      <c r="I3040" s="112"/>
      <c r="J3040" s="113">
        <v>1</v>
      </c>
      <c r="M3040" s="83"/>
      <c r="N3040" s="83"/>
      <c r="O3040" s="83"/>
      <c r="P3040" s="83"/>
      <c r="Q3040" s="83"/>
      <c r="R3040" s="83"/>
    </row>
    <row r="3041" spans="1:18" x14ac:dyDescent="0.2">
      <c r="A3041" s="104"/>
      <c r="B3041" s="132">
        <f t="shared" si="64"/>
        <v>8</v>
      </c>
      <c r="C3041" s="106" t="s">
        <v>3064</v>
      </c>
      <c r="D3041" s="107" t="s">
        <v>3065</v>
      </c>
      <c r="E3041" s="105" t="s">
        <v>44</v>
      </c>
      <c r="F3041" s="109">
        <v>0</v>
      </c>
      <c r="G3041" s="138">
        <f>+VLOOKUP(C3041,'[7]I-404 (Conductores)'!$E$1:$I$63363,4,0)</f>
        <v>8.5120000000000005</v>
      </c>
      <c r="H3041" s="139"/>
      <c r="I3041" s="112"/>
      <c r="J3041" s="113">
        <v>1</v>
      </c>
      <c r="M3041" s="83"/>
      <c r="N3041" s="83"/>
      <c r="O3041" s="83"/>
      <c r="P3041" s="83"/>
      <c r="Q3041" s="83"/>
      <c r="R3041" s="83"/>
    </row>
    <row r="3042" spans="1:18" x14ac:dyDescent="0.2">
      <c r="A3042" s="104"/>
      <c r="B3042" s="132">
        <f t="shared" si="64"/>
        <v>9</v>
      </c>
      <c r="C3042" s="106" t="s">
        <v>3066</v>
      </c>
      <c r="D3042" s="107" t="s">
        <v>3067</v>
      </c>
      <c r="E3042" s="105" t="s">
        <v>44</v>
      </c>
      <c r="F3042" s="109">
        <v>0</v>
      </c>
      <c r="G3042" s="138">
        <f>+VLOOKUP(C3042,'[7]I-404 (Conductores)'!$E$1:$I$63363,4,0)</f>
        <v>2.4640000000000004</v>
      </c>
      <c r="H3042" s="139"/>
      <c r="I3042" s="112"/>
      <c r="J3042" s="113">
        <v>1</v>
      </c>
      <c r="M3042" s="83"/>
      <c r="N3042" s="83"/>
      <c r="O3042" s="83"/>
      <c r="P3042" s="83"/>
      <c r="Q3042" s="83"/>
      <c r="R3042" s="83"/>
    </row>
    <row r="3043" spans="1:18" x14ac:dyDescent="0.2">
      <c r="A3043" s="104"/>
      <c r="B3043" s="132">
        <f t="shared" si="64"/>
        <v>10</v>
      </c>
      <c r="C3043" s="106" t="s">
        <v>3068</v>
      </c>
      <c r="D3043" s="107" t="s">
        <v>3069</v>
      </c>
      <c r="E3043" s="105" t="s">
        <v>44</v>
      </c>
      <c r="F3043" s="109">
        <v>0</v>
      </c>
      <c r="G3043" s="138">
        <f>+VLOOKUP(C3043,'[7]I-404 (Conductores)'!$E$1:$I$63363,4,0)</f>
        <v>2.4640000000000004</v>
      </c>
      <c r="H3043" s="139"/>
      <c r="I3043" s="156"/>
      <c r="J3043" s="113">
        <v>1</v>
      </c>
      <c r="M3043" s="83"/>
      <c r="N3043" s="83"/>
      <c r="O3043" s="83"/>
      <c r="P3043" s="83"/>
      <c r="Q3043" s="83"/>
      <c r="R3043" s="83"/>
    </row>
    <row r="3044" spans="1:18" x14ac:dyDescent="0.2">
      <c r="A3044" s="104"/>
      <c r="B3044" s="132">
        <f t="shared" si="64"/>
        <v>11</v>
      </c>
      <c r="C3044" s="106" t="s">
        <v>3070</v>
      </c>
      <c r="D3044" s="107" t="s">
        <v>3071</v>
      </c>
      <c r="E3044" s="105" t="s">
        <v>2744</v>
      </c>
      <c r="F3044" s="109">
        <v>0</v>
      </c>
      <c r="G3044" s="138">
        <f>+VLOOKUP(C3044,'[7]I-404 (Conductores)'!$E$1:$I$63363,4,0)</f>
        <v>53.572931623931623</v>
      </c>
      <c r="J3044" s="113">
        <v>1</v>
      </c>
      <c r="M3044" s="83"/>
      <c r="N3044" s="83"/>
      <c r="O3044" s="83"/>
      <c r="P3044" s="83"/>
      <c r="Q3044" s="83"/>
      <c r="R3044" s="83"/>
    </row>
    <row r="3045" spans="1:18" x14ac:dyDescent="0.2">
      <c r="A3045" s="104"/>
      <c r="B3045" s="132">
        <f t="shared" si="64"/>
        <v>12</v>
      </c>
      <c r="C3045" s="106" t="s">
        <v>3072</v>
      </c>
      <c r="D3045" s="107" t="s">
        <v>3073</v>
      </c>
      <c r="E3045" s="105" t="s">
        <v>2744</v>
      </c>
      <c r="F3045" s="109">
        <v>0</v>
      </c>
      <c r="G3045" s="138">
        <f>+VLOOKUP(C3045,'[7]I-404 (Conductores)'!$E$1:$I$63363,4,0)</f>
        <v>40</v>
      </c>
      <c r="J3045" s="113">
        <v>1</v>
      </c>
      <c r="M3045" s="83"/>
      <c r="N3045" s="83"/>
      <c r="O3045" s="83"/>
      <c r="P3045" s="83"/>
      <c r="Q3045" s="83"/>
      <c r="R3045" s="83"/>
    </row>
    <row r="3046" spans="1:18" x14ac:dyDescent="0.2">
      <c r="A3046" s="104"/>
      <c r="B3046" s="132">
        <f t="shared" si="64"/>
        <v>13</v>
      </c>
      <c r="C3046" s="106" t="s">
        <v>3074</v>
      </c>
      <c r="D3046" s="107" t="s">
        <v>3075</v>
      </c>
      <c r="E3046" s="105" t="s">
        <v>2744</v>
      </c>
      <c r="F3046" s="109">
        <v>0</v>
      </c>
      <c r="G3046" s="138">
        <f>+VLOOKUP(C3046,'[7]I-404 (Conductores)'!$E$1:$I$63363,4,0)</f>
        <v>92.893636363636361</v>
      </c>
      <c r="J3046" s="113">
        <v>1</v>
      </c>
      <c r="M3046" s="83"/>
      <c r="N3046" s="83"/>
      <c r="O3046" s="83"/>
      <c r="P3046" s="83"/>
      <c r="Q3046" s="83"/>
      <c r="R3046" s="83"/>
    </row>
    <row r="3047" spans="1:18" x14ac:dyDescent="0.2">
      <c r="A3047" s="104"/>
      <c r="B3047" s="132">
        <f t="shared" si="64"/>
        <v>14</v>
      </c>
      <c r="C3047" s="106" t="s">
        <v>3076</v>
      </c>
      <c r="D3047" s="107" t="s">
        <v>3077</v>
      </c>
      <c r="E3047" s="105" t="s">
        <v>2744</v>
      </c>
      <c r="F3047" s="109">
        <v>0</v>
      </c>
      <c r="G3047" s="138">
        <f>+VLOOKUP(C3047,'[7]I-404 (Conductores)'!$E$1:$I$63363,4,0)</f>
        <v>40</v>
      </c>
      <c r="J3047" s="113">
        <v>1</v>
      </c>
      <c r="M3047" s="83"/>
      <c r="N3047" s="83"/>
      <c r="O3047" s="83"/>
      <c r="P3047" s="83"/>
      <c r="Q3047" s="83"/>
      <c r="R3047" s="83"/>
    </row>
    <row r="3048" spans="1:18" x14ac:dyDescent="0.2">
      <c r="A3048" s="104"/>
      <c r="B3048" s="132">
        <f t="shared" si="64"/>
        <v>15</v>
      </c>
      <c r="C3048" s="106" t="s">
        <v>3078</v>
      </c>
      <c r="D3048" s="107" t="s">
        <v>3079</v>
      </c>
      <c r="E3048" s="105" t="s">
        <v>44</v>
      </c>
      <c r="F3048" s="109">
        <v>0</v>
      </c>
      <c r="G3048" s="138">
        <f>+VLOOKUP(C3048,'[7]I-404 (Conductores)'!$E$1:$I$63363,4,0)</f>
        <v>256.18658730158728</v>
      </c>
      <c r="J3048" s="113">
        <v>1</v>
      </c>
      <c r="M3048" s="83"/>
      <c r="N3048" s="83"/>
      <c r="O3048" s="83"/>
      <c r="P3048" s="83"/>
      <c r="Q3048" s="83"/>
      <c r="R3048" s="83"/>
    </row>
    <row r="3049" spans="1:18" x14ac:dyDescent="0.2">
      <c r="A3049" s="104"/>
      <c r="B3049" s="132">
        <f t="shared" si="64"/>
        <v>16</v>
      </c>
      <c r="C3049" s="106" t="s">
        <v>3080</v>
      </c>
      <c r="D3049" s="107" t="s">
        <v>3081</v>
      </c>
      <c r="E3049" s="105" t="s">
        <v>2744</v>
      </c>
      <c r="F3049" s="109">
        <v>0</v>
      </c>
      <c r="G3049" s="138">
        <f>+VLOOKUP(C3049,'[7]I-404 (Conductores)'!$E$1:$I$63363,4,0)</f>
        <v>80</v>
      </c>
      <c r="J3049" s="113">
        <v>1</v>
      </c>
      <c r="M3049" s="83"/>
      <c r="N3049" s="83"/>
      <c r="O3049" s="83"/>
      <c r="P3049" s="83"/>
      <c r="Q3049" s="83"/>
      <c r="R3049" s="83"/>
    </row>
    <row r="3050" spans="1:18" x14ac:dyDescent="0.2">
      <c r="A3050" s="104"/>
      <c r="B3050" s="132">
        <f t="shared" si="64"/>
        <v>17</v>
      </c>
      <c r="C3050" s="106" t="s">
        <v>3082</v>
      </c>
      <c r="D3050" s="107" t="s">
        <v>3083</v>
      </c>
      <c r="E3050" s="105" t="s">
        <v>2744</v>
      </c>
      <c r="F3050" s="109">
        <v>0</v>
      </c>
      <c r="G3050" s="138">
        <f>+VLOOKUP(C3050,'[7]I-404 (Conductores)'!$E$1:$I$63363,4,0)</f>
        <v>80</v>
      </c>
      <c r="J3050" s="113">
        <v>1</v>
      </c>
      <c r="M3050" s="83"/>
      <c r="N3050" s="83"/>
      <c r="O3050" s="83"/>
      <c r="P3050" s="83"/>
      <c r="Q3050" s="83"/>
      <c r="R3050" s="83"/>
    </row>
    <row r="3051" spans="1:18" x14ac:dyDescent="0.2">
      <c r="A3051" s="104"/>
      <c r="B3051" s="132">
        <f t="shared" si="64"/>
        <v>18</v>
      </c>
      <c r="C3051" s="106" t="s">
        <v>3084</v>
      </c>
      <c r="D3051" s="107" t="s">
        <v>3085</v>
      </c>
      <c r="E3051" s="105" t="s">
        <v>2744</v>
      </c>
      <c r="F3051" s="109">
        <v>0</v>
      </c>
      <c r="G3051" s="138">
        <f>+VLOOKUP(C3051,'[7]I-404 (Conductores)'!$E$1:$I$63363,4,0)</f>
        <v>17.439198113752187</v>
      </c>
      <c r="J3051" s="113">
        <v>1</v>
      </c>
      <c r="M3051" s="83"/>
      <c r="N3051" s="83"/>
      <c r="O3051" s="83"/>
      <c r="P3051" s="83"/>
      <c r="Q3051" s="83"/>
      <c r="R3051" s="83"/>
    </row>
    <row r="3052" spans="1:18" x14ac:dyDescent="0.2">
      <c r="A3052" s="104"/>
      <c r="B3052" s="132">
        <f t="shared" si="64"/>
        <v>19</v>
      </c>
      <c r="C3052" s="106" t="s">
        <v>3086</v>
      </c>
      <c r="D3052" s="107" t="s">
        <v>3087</v>
      </c>
      <c r="E3052" s="105" t="s">
        <v>2744</v>
      </c>
      <c r="F3052" s="109">
        <v>0</v>
      </c>
      <c r="G3052" s="138">
        <f>+VLOOKUP(C3052,'[7]I-404 (Conductores)'!$E$1:$I$63363,4,0)</f>
        <v>23.96</v>
      </c>
      <c r="J3052" s="113">
        <v>1</v>
      </c>
      <c r="M3052" s="83"/>
      <c r="N3052" s="83"/>
      <c r="O3052" s="83"/>
      <c r="P3052" s="83"/>
      <c r="Q3052" s="83"/>
      <c r="R3052" s="83"/>
    </row>
    <row r="3053" spans="1:18" x14ac:dyDescent="0.2">
      <c r="A3053" s="104"/>
      <c r="B3053" s="83"/>
      <c r="C3053" s="117"/>
      <c r="D3053" s="96"/>
      <c r="E3053" s="129"/>
      <c r="F3053" s="123"/>
      <c r="G3053" s="140"/>
      <c r="M3053" s="83"/>
      <c r="N3053" s="83"/>
      <c r="O3053" s="83"/>
      <c r="P3053" s="83"/>
      <c r="Q3053" s="83"/>
      <c r="R3053" s="83"/>
    </row>
    <row r="3054" spans="1:18" ht="15.75" x14ac:dyDescent="0.25">
      <c r="A3054" s="104"/>
      <c r="B3054" s="89" t="s">
        <v>3088</v>
      </c>
      <c r="D3054" s="96"/>
      <c r="E3054" s="97"/>
      <c r="F3054" s="153"/>
      <c r="G3054" s="98"/>
      <c r="H3054" s="98"/>
      <c r="I3054" s="103"/>
      <c r="J3054" s="99"/>
      <c r="M3054" s="83"/>
      <c r="N3054" s="83"/>
      <c r="O3054" s="83"/>
      <c r="P3054" s="83"/>
      <c r="Q3054" s="83"/>
      <c r="R3054" s="83"/>
    </row>
    <row r="3055" spans="1:18" ht="33.75" x14ac:dyDescent="0.2">
      <c r="A3055" s="104"/>
      <c r="B3055" s="100" t="s">
        <v>38</v>
      </c>
      <c r="C3055" s="100" t="s">
        <v>39</v>
      </c>
      <c r="D3055" s="100" t="s">
        <v>16</v>
      </c>
      <c r="E3055" s="100" t="s">
        <v>40</v>
      </c>
      <c r="F3055" s="101" t="s">
        <v>41</v>
      </c>
      <c r="G3055" s="101" t="s">
        <v>15</v>
      </c>
      <c r="H3055" s="102"/>
      <c r="I3055" s="112"/>
      <c r="J3055" s="101" t="s">
        <v>42</v>
      </c>
      <c r="M3055" s="83"/>
      <c r="N3055" s="83"/>
      <c r="O3055" s="83"/>
      <c r="P3055" s="83"/>
      <c r="Q3055" s="83"/>
      <c r="R3055" s="83"/>
    </row>
    <row r="3056" spans="1:18" x14ac:dyDescent="0.2">
      <c r="A3056" s="104"/>
      <c r="B3056" s="107">
        <v>1</v>
      </c>
      <c r="C3056" s="106" t="s">
        <v>3089</v>
      </c>
      <c r="D3056" s="107" t="s">
        <v>3090</v>
      </c>
      <c r="E3056" s="105" t="s">
        <v>44</v>
      </c>
      <c r="F3056" s="109">
        <v>1</v>
      </c>
      <c r="G3056" s="138">
        <v>0</v>
      </c>
      <c r="H3056" s="139"/>
      <c r="I3056" s="112"/>
      <c r="J3056" s="113"/>
      <c r="M3056" s="83"/>
      <c r="N3056" s="83"/>
      <c r="O3056" s="83"/>
      <c r="P3056" s="83"/>
      <c r="Q3056" s="83"/>
      <c r="R3056" s="83"/>
    </row>
    <row r="3057" spans="1:18" x14ac:dyDescent="0.2">
      <c r="A3057" s="104"/>
      <c r="B3057" s="107">
        <v>2</v>
      </c>
      <c r="C3057" s="106" t="s">
        <v>3091</v>
      </c>
      <c r="D3057" s="107" t="s">
        <v>3092</v>
      </c>
      <c r="E3057" s="105" t="s">
        <v>2807</v>
      </c>
      <c r="F3057" s="109">
        <v>0</v>
      </c>
      <c r="G3057" s="138">
        <f>+VLOOKUP(C3057,'[10]Peso Conductores'!$B$1:$E$65536,4,0)</f>
        <v>3760</v>
      </c>
      <c r="H3057" s="139"/>
      <c r="I3057" s="112"/>
      <c r="J3057" s="113">
        <f>+VLOOKUP(C3057,'[10]Peso Conductores'!$B$1:$E$65536,3,0)</f>
        <v>303.10000000000002</v>
      </c>
      <c r="M3057" s="83"/>
      <c r="N3057" s="83"/>
      <c r="O3057" s="83"/>
      <c r="P3057" s="83"/>
      <c r="Q3057" s="83"/>
      <c r="R3057" s="83"/>
    </row>
    <row r="3058" spans="1:18" x14ac:dyDescent="0.2">
      <c r="A3058" s="104"/>
      <c r="B3058" s="107">
        <v>3</v>
      </c>
      <c r="C3058" s="106" t="s">
        <v>3093</v>
      </c>
      <c r="D3058" s="107" t="s">
        <v>3094</v>
      </c>
      <c r="E3058" s="105" t="s">
        <v>2807</v>
      </c>
      <c r="F3058" s="109">
        <v>0</v>
      </c>
      <c r="G3058" s="138">
        <f>+G3057</f>
        <v>3760</v>
      </c>
      <c r="H3058" s="139"/>
      <c r="I3058" s="112"/>
      <c r="J3058" s="113">
        <f>+J3057</f>
        <v>303.10000000000002</v>
      </c>
      <c r="M3058" s="83"/>
      <c r="N3058" s="83"/>
      <c r="O3058" s="83"/>
      <c r="P3058" s="83"/>
      <c r="Q3058" s="83"/>
      <c r="R3058" s="83"/>
    </row>
    <row r="3059" spans="1:18" x14ac:dyDescent="0.2">
      <c r="A3059" s="104"/>
      <c r="B3059" s="107">
        <v>4</v>
      </c>
      <c r="C3059" s="106" t="s">
        <v>3095</v>
      </c>
      <c r="D3059" s="107" t="s">
        <v>3096</v>
      </c>
      <c r="E3059" s="105" t="s">
        <v>2807</v>
      </c>
      <c r="F3059" s="109">
        <v>0</v>
      </c>
      <c r="G3059" s="138">
        <f>+VLOOKUP(C3059,'[10]Peso Conductores'!$B$1:$E$65536,4,0)</f>
        <v>12926.162982514021</v>
      </c>
      <c r="H3059" s="139"/>
      <c r="I3059" s="112"/>
      <c r="J3059" s="113">
        <f>+VLOOKUP(C3059,'[10]Peso Conductores'!$B$1:$E$65536,3,0)</f>
        <v>1042</v>
      </c>
      <c r="M3059" s="83"/>
      <c r="N3059" s="83"/>
      <c r="O3059" s="83"/>
      <c r="P3059" s="83"/>
      <c r="Q3059" s="83"/>
      <c r="R3059" s="83"/>
    </row>
    <row r="3060" spans="1:18" x14ac:dyDescent="0.2">
      <c r="A3060" s="104"/>
      <c r="B3060" s="107">
        <v>5</v>
      </c>
      <c r="C3060" s="106" t="s">
        <v>3097</v>
      </c>
      <c r="D3060" s="107" t="s">
        <v>3098</v>
      </c>
      <c r="E3060" s="105" t="s">
        <v>2807</v>
      </c>
      <c r="F3060" s="109">
        <v>0</v>
      </c>
      <c r="G3060" s="138">
        <f>+G3059</f>
        <v>12926.162982514021</v>
      </c>
      <c r="H3060" s="139"/>
      <c r="I3060" s="112"/>
      <c r="J3060" s="113">
        <f>+J3059</f>
        <v>1042</v>
      </c>
      <c r="M3060" s="83"/>
      <c r="N3060" s="83"/>
      <c r="O3060" s="83"/>
      <c r="P3060" s="83"/>
      <c r="Q3060" s="83"/>
      <c r="R3060" s="83"/>
    </row>
    <row r="3061" spans="1:18" x14ac:dyDescent="0.2">
      <c r="A3061" s="104"/>
      <c r="B3061" s="107">
        <v>6</v>
      </c>
      <c r="C3061" s="106" t="s">
        <v>3099</v>
      </c>
      <c r="D3061" s="107" t="s">
        <v>3100</v>
      </c>
      <c r="E3061" s="105" t="s">
        <v>2807</v>
      </c>
      <c r="F3061" s="109">
        <v>0</v>
      </c>
      <c r="G3061" s="138">
        <f>+VLOOKUP(C3061,'[10]Peso Conductores'!$B$1:$E$65536,4,0)</f>
        <v>15121.873968987133</v>
      </c>
      <c r="H3061" s="139"/>
      <c r="I3061" s="112"/>
      <c r="J3061" s="113">
        <f>+VLOOKUP(C3061,'[10]Peso Conductores'!$B$1:$E$65536,3,0)</f>
        <v>1219</v>
      </c>
      <c r="M3061" s="83"/>
      <c r="N3061" s="83"/>
      <c r="O3061" s="83"/>
      <c r="P3061" s="83"/>
      <c r="Q3061" s="83"/>
      <c r="R3061" s="83"/>
    </row>
    <row r="3062" spans="1:18" x14ac:dyDescent="0.2">
      <c r="A3062" s="104"/>
      <c r="B3062" s="107">
        <v>7</v>
      </c>
      <c r="C3062" s="106" t="s">
        <v>3101</v>
      </c>
      <c r="D3062" s="107" t="s">
        <v>3102</v>
      </c>
      <c r="E3062" s="105" t="s">
        <v>2807</v>
      </c>
      <c r="F3062" s="109">
        <v>0</v>
      </c>
      <c r="G3062" s="138">
        <f>+G3061</f>
        <v>15121.873968987133</v>
      </c>
      <c r="H3062" s="139"/>
      <c r="I3062" s="112"/>
      <c r="J3062" s="113">
        <f>+J3061</f>
        <v>1219</v>
      </c>
      <c r="M3062" s="83"/>
      <c r="N3062" s="83"/>
      <c r="O3062" s="83"/>
      <c r="P3062" s="83"/>
      <c r="Q3062" s="83"/>
      <c r="R3062" s="83"/>
    </row>
    <row r="3063" spans="1:18" x14ac:dyDescent="0.2">
      <c r="A3063" s="104"/>
      <c r="B3063" s="107">
        <v>8</v>
      </c>
      <c r="C3063" s="106" t="s">
        <v>3103</v>
      </c>
      <c r="D3063" s="107" t="s">
        <v>3104</v>
      </c>
      <c r="E3063" s="105" t="s">
        <v>44</v>
      </c>
      <c r="F3063" s="109">
        <v>0</v>
      </c>
      <c r="G3063" s="138">
        <f>+VLOOKUP(C3063,'[7]I-404 (PAT)'!$E$1:$H$65536,4,0)</f>
        <v>25.08</v>
      </c>
      <c r="H3063" s="139"/>
      <c r="I3063" s="112"/>
      <c r="J3063" s="113">
        <v>7</v>
      </c>
      <c r="M3063" s="83"/>
      <c r="N3063" s="83"/>
      <c r="O3063" s="83"/>
      <c r="P3063" s="83"/>
      <c r="Q3063" s="83"/>
      <c r="R3063" s="83"/>
    </row>
    <row r="3064" spans="1:18" x14ac:dyDescent="0.2">
      <c r="A3064" s="104"/>
      <c r="B3064" s="107">
        <v>9</v>
      </c>
      <c r="C3064" s="106" t="s">
        <v>3105</v>
      </c>
      <c r="D3064" s="107" t="s">
        <v>3106</v>
      </c>
      <c r="E3064" s="105" t="s">
        <v>44</v>
      </c>
      <c r="F3064" s="109">
        <v>1</v>
      </c>
      <c r="G3064" s="138">
        <f>+VLOOKUP(C3064,'[7]I-404 (PAT)'!$E$1:$H$65536,4,0)</f>
        <v>19.000919399325774</v>
      </c>
      <c r="H3064" s="139"/>
      <c r="I3064" s="112"/>
      <c r="J3064" s="113">
        <v>4</v>
      </c>
      <c r="M3064" s="83"/>
      <c r="N3064" s="83"/>
      <c r="O3064" s="83"/>
      <c r="P3064" s="83"/>
      <c r="Q3064" s="83"/>
      <c r="R3064" s="83"/>
    </row>
    <row r="3065" spans="1:18" x14ac:dyDescent="0.2">
      <c r="A3065" s="104"/>
      <c r="B3065" s="107">
        <v>10</v>
      </c>
      <c r="C3065" s="106" t="s">
        <v>3107</v>
      </c>
      <c r="D3065" s="107" t="s">
        <v>3108</v>
      </c>
      <c r="E3065" s="105" t="s">
        <v>3109</v>
      </c>
      <c r="F3065" s="109">
        <v>0</v>
      </c>
      <c r="G3065" s="138">
        <f>+VLOOKUP(C3065,'[7]I-404 (PAT)'!$E$1:$H$65536,4,0)</f>
        <v>4.3</v>
      </c>
      <c r="H3065" s="139"/>
      <c r="I3065" s="112"/>
      <c r="J3065" s="113">
        <v>0.62</v>
      </c>
      <c r="M3065" s="83"/>
      <c r="N3065" s="83"/>
      <c r="O3065" s="83"/>
      <c r="P3065" s="83"/>
      <c r="Q3065" s="83"/>
      <c r="R3065" s="83"/>
    </row>
    <row r="3066" spans="1:18" x14ac:dyDescent="0.2">
      <c r="A3066" s="104"/>
      <c r="B3066" s="107">
        <v>11</v>
      </c>
      <c r="C3066" s="106" t="s">
        <v>3110</v>
      </c>
      <c r="D3066" s="107" t="s">
        <v>3111</v>
      </c>
      <c r="E3066" s="105" t="s">
        <v>3109</v>
      </c>
      <c r="F3066" s="109">
        <v>0</v>
      </c>
      <c r="G3066" s="138">
        <f>+VLOOKUP(C3066,'[7]I-404 (PAT)'!$E$1:$H$65536,4,0)</f>
        <v>21.98</v>
      </c>
      <c r="H3066" s="139"/>
      <c r="I3066" s="112"/>
      <c r="J3066" s="113">
        <v>1.0860000000000001</v>
      </c>
      <c r="M3066" s="83"/>
      <c r="N3066" s="83"/>
      <c r="O3066" s="83"/>
      <c r="P3066" s="83"/>
      <c r="Q3066" s="83"/>
      <c r="R3066" s="83"/>
    </row>
    <row r="3067" spans="1:18" x14ac:dyDescent="0.2">
      <c r="A3067" s="104"/>
      <c r="B3067" s="107">
        <v>12</v>
      </c>
      <c r="C3067" s="106" t="s">
        <v>3112</v>
      </c>
      <c r="D3067" s="107" t="s">
        <v>3113</v>
      </c>
      <c r="E3067" s="105" t="s">
        <v>3114</v>
      </c>
      <c r="F3067" s="109">
        <v>0</v>
      </c>
      <c r="G3067" s="138">
        <f>+VLOOKUP(C3067,'[7]I-404 (PAT)'!$E$1:$H$65536,4,0)</f>
        <v>12.083333333333334</v>
      </c>
      <c r="H3067" s="139"/>
      <c r="I3067" s="112"/>
      <c r="J3067" s="113">
        <v>7</v>
      </c>
      <c r="M3067" s="83"/>
      <c r="N3067" s="83"/>
      <c r="O3067" s="83"/>
      <c r="P3067" s="83"/>
      <c r="Q3067" s="83"/>
      <c r="R3067" s="83"/>
    </row>
    <row r="3068" spans="1:18" x14ac:dyDescent="0.2">
      <c r="A3068" s="104"/>
      <c r="B3068" s="107">
        <v>13</v>
      </c>
      <c r="C3068" s="106" t="s">
        <v>3115</v>
      </c>
      <c r="D3068" s="107" t="s">
        <v>3116</v>
      </c>
      <c r="E3068" s="105" t="s">
        <v>44</v>
      </c>
      <c r="F3068" s="109">
        <v>0</v>
      </c>
      <c r="G3068" s="138">
        <f>+VLOOKUP(C3068,'[7]I-404 (PAT)'!$E$1:$H$65536,4,0)</f>
        <v>4050</v>
      </c>
      <c r="H3068" s="139"/>
      <c r="I3068" s="112"/>
      <c r="J3068" s="113">
        <v>50</v>
      </c>
      <c r="M3068" s="83"/>
      <c r="N3068" s="83"/>
      <c r="O3068" s="83"/>
      <c r="P3068" s="83"/>
      <c r="Q3068" s="83"/>
      <c r="R3068" s="83"/>
    </row>
    <row r="3069" spans="1:18" x14ac:dyDescent="0.2">
      <c r="A3069" s="104"/>
      <c r="B3069" s="107">
        <v>14</v>
      </c>
      <c r="C3069" s="106" t="s">
        <v>3117</v>
      </c>
      <c r="D3069" s="107" t="s">
        <v>3118</v>
      </c>
      <c r="E3069" s="105" t="s">
        <v>44</v>
      </c>
      <c r="F3069" s="109">
        <v>0</v>
      </c>
      <c r="G3069" s="138">
        <f>+VLOOKUP(C3069,'[7]I-404 (PAT)'!$E$1:$H$65536,4,0)</f>
        <v>3050</v>
      </c>
      <c r="H3069" s="139"/>
      <c r="I3069" s="112"/>
      <c r="J3069" s="113">
        <v>50</v>
      </c>
      <c r="M3069" s="83"/>
      <c r="N3069" s="83"/>
      <c r="O3069" s="83"/>
      <c r="P3069" s="83"/>
      <c r="Q3069" s="83"/>
      <c r="R3069" s="83"/>
    </row>
    <row r="3070" spans="1:18" x14ac:dyDescent="0.2">
      <c r="A3070" s="104"/>
      <c r="B3070" s="107">
        <v>15</v>
      </c>
      <c r="C3070" s="106" t="s">
        <v>3119</v>
      </c>
      <c r="D3070" s="107" t="s">
        <v>3120</v>
      </c>
      <c r="E3070" s="105" t="s">
        <v>44</v>
      </c>
      <c r="F3070" s="109">
        <v>0</v>
      </c>
      <c r="G3070" s="138">
        <f>+VLOOKUP(C3070,'[7]I-404 (PAT)'!$E$1:$H$65536,4,0)</f>
        <v>2781</v>
      </c>
      <c r="H3070" s="139"/>
      <c r="I3070" s="112"/>
      <c r="J3070" s="113">
        <v>100</v>
      </c>
      <c r="M3070" s="83"/>
      <c r="N3070" s="83"/>
      <c r="O3070" s="83"/>
      <c r="P3070" s="83"/>
      <c r="Q3070" s="83"/>
      <c r="R3070" s="83"/>
    </row>
    <row r="3071" spans="1:18" x14ac:dyDescent="0.2">
      <c r="A3071" s="104"/>
      <c r="B3071" s="107">
        <v>16</v>
      </c>
      <c r="C3071" s="106" t="s">
        <v>3121</v>
      </c>
      <c r="D3071" s="107" t="s">
        <v>3122</v>
      </c>
      <c r="E3071" s="105" t="s">
        <v>44</v>
      </c>
      <c r="F3071" s="109">
        <v>0</v>
      </c>
      <c r="G3071" s="138">
        <f>+G3070*0.75</f>
        <v>2085.75</v>
      </c>
      <c r="H3071" s="139"/>
      <c r="I3071" s="112"/>
      <c r="J3071" s="113">
        <v>100</v>
      </c>
      <c r="M3071" s="83"/>
      <c r="N3071" s="83"/>
      <c r="O3071" s="83"/>
      <c r="P3071" s="83"/>
      <c r="Q3071" s="83"/>
      <c r="R3071" s="83"/>
    </row>
  </sheetData>
  <autoFilter ref="G16:G3071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85" max="16383" man="1"/>
  </rowBreaks>
  <colBreaks count="1" manualBreakCount="1">
    <brk id="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408"/>
  <sheetViews>
    <sheetView zoomScale="70" zoomScaleNormal="70" workbookViewId="0">
      <selection activeCell="B2" sqref="B2"/>
    </sheetView>
  </sheetViews>
  <sheetFormatPr baseColWidth="10" defaultRowHeight="15" x14ac:dyDescent="0.25"/>
  <cols>
    <col min="1" max="1" width="4.42578125" style="1" customWidth="1"/>
    <col min="2" max="2" width="22.42578125" style="1" bestFit="1" customWidth="1"/>
    <col min="3" max="3" width="12.140625" style="1" bestFit="1" customWidth="1"/>
    <col min="4" max="4" width="30.140625" style="1" bestFit="1" customWidth="1"/>
    <col min="5" max="5" width="13.42578125" style="1" customWidth="1"/>
    <col min="6" max="6" width="79.7109375" style="1" bestFit="1" customWidth="1"/>
    <col min="7" max="7" width="14.7109375" style="1" bestFit="1" customWidth="1"/>
    <col min="8" max="8" width="114.85546875" style="1" customWidth="1"/>
    <col min="9" max="9" width="13.7109375" style="1" bestFit="1" customWidth="1"/>
    <col min="10" max="10" width="16.140625" style="76" bestFit="1" customWidth="1"/>
    <col min="11" max="11" width="20.28515625" style="76" customWidth="1"/>
    <col min="12" max="16384" width="11.42578125" style="1"/>
  </cols>
  <sheetData>
    <row r="2" spans="2:11" s="72" customFormat="1" x14ac:dyDescent="0.25">
      <c r="B2" s="70" t="s">
        <v>3278</v>
      </c>
      <c r="C2" s="70" t="s">
        <v>3279</v>
      </c>
      <c r="D2" s="70" t="s">
        <v>3280</v>
      </c>
      <c r="E2" s="70" t="s">
        <v>3281</v>
      </c>
      <c r="F2" s="70" t="s">
        <v>3282</v>
      </c>
      <c r="G2" s="70" t="s">
        <v>3283</v>
      </c>
      <c r="H2" s="70" t="s">
        <v>3284</v>
      </c>
      <c r="I2" s="70" t="s">
        <v>40</v>
      </c>
      <c r="J2" s="71" t="s">
        <v>3285</v>
      </c>
      <c r="K2" s="71" t="s">
        <v>3286</v>
      </c>
    </row>
    <row r="3" spans="2:11" x14ac:dyDescent="0.25">
      <c r="B3" s="73" t="s">
        <v>3287</v>
      </c>
      <c r="C3" s="73" t="s">
        <v>3288</v>
      </c>
      <c r="D3" s="73" t="s">
        <v>3289</v>
      </c>
      <c r="E3" s="73">
        <v>4</v>
      </c>
      <c r="F3" s="73" t="s">
        <v>3290</v>
      </c>
      <c r="G3" s="73" t="s">
        <v>3291</v>
      </c>
      <c r="H3" s="73" t="s">
        <v>3292</v>
      </c>
      <c r="I3" s="73" t="s">
        <v>3293</v>
      </c>
      <c r="J3" s="74">
        <v>0.66</v>
      </c>
      <c r="K3" s="74">
        <f>+IF(AND(MID(H3,1,15)="POSTE DE MADERA",J3&lt;110)=TRUE,(J3*1.13+5)*1.01*1.16,IF(AND(MID(H3,1,15)="POSTE DE MADERA",J3&gt;=110,J3&lt;320)=TRUE,(J3*1.13+12)*1.01*1.16,IF(AND(MID(H3,1,15)="POSTE DE MADERA",J3&gt;320)=TRUE,(J3*1.13+36)*1.01*1.16,IF(+AND(MID(H3,1,5)="POSTE",MID(H3,1,15)&lt;&gt;"POSTE DE MADERA")=TRUE,J3*1.01*1.16,J3*1.16))))</f>
        <v>0.76559999999999995</v>
      </c>
    </row>
    <row r="4" spans="2:11" x14ac:dyDescent="0.25">
      <c r="B4" s="73" t="s">
        <v>3287</v>
      </c>
      <c r="C4" s="73" t="s">
        <v>3288</v>
      </c>
      <c r="D4" s="73" t="s">
        <v>3289</v>
      </c>
      <c r="E4" s="73">
        <v>4</v>
      </c>
      <c r="F4" s="73" t="s">
        <v>3290</v>
      </c>
      <c r="G4" s="73" t="s">
        <v>3294</v>
      </c>
      <c r="H4" s="73" t="s">
        <v>3295</v>
      </c>
      <c r="I4" s="73" t="s">
        <v>3293</v>
      </c>
      <c r="J4" s="74">
        <v>0.93</v>
      </c>
      <c r="K4" s="74">
        <f t="shared" ref="K4:K67" si="0">+IF(AND(MID(H4,1,15)="POSTE DE MADERA",J4&lt;110)=TRUE,(J4*1.13+5)*1.01*1.16,IF(AND(MID(H4,1,15)="POSTE DE MADERA",J4&gt;=110,J4&lt;320)=TRUE,(J4*1.13+12)*1.01*1.16,IF(AND(MID(H4,1,15)="POSTE DE MADERA",J4&gt;320)=TRUE,(J4*1.13+36)*1.01*1.16,IF(+AND(MID(H4,1,5)="POSTE",MID(H4,1,15)&lt;&gt;"POSTE DE MADERA")=TRUE,J4*1.01*1.16,J4*1.16))))</f>
        <v>1.0788</v>
      </c>
    </row>
    <row r="5" spans="2:11" x14ac:dyDescent="0.25">
      <c r="B5" s="73" t="s">
        <v>3287</v>
      </c>
      <c r="C5" s="73" t="s">
        <v>3288</v>
      </c>
      <c r="D5" s="73" t="s">
        <v>3289</v>
      </c>
      <c r="E5" s="73">
        <v>5</v>
      </c>
      <c r="F5" s="73" t="s">
        <v>3296</v>
      </c>
      <c r="G5" s="73" t="s">
        <v>3297</v>
      </c>
      <c r="H5" s="73" t="s">
        <v>3298</v>
      </c>
      <c r="I5" s="73" t="s">
        <v>3293</v>
      </c>
      <c r="J5" s="74">
        <v>120.09</v>
      </c>
      <c r="K5" s="74">
        <f t="shared" si="0"/>
        <v>139.30439999999999</v>
      </c>
    </row>
    <row r="6" spans="2:11" x14ac:dyDescent="0.25">
      <c r="B6" s="73" t="s">
        <v>3287</v>
      </c>
      <c r="C6" s="73" t="s">
        <v>3288</v>
      </c>
      <c r="D6" s="73" t="s">
        <v>3289</v>
      </c>
      <c r="E6" s="73">
        <v>5</v>
      </c>
      <c r="F6" s="73" t="s">
        <v>3296</v>
      </c>
      <c r="G6" s="73" t="s">
        <v>3299</v>
      </c>
      <c r="H6" s="73" t="s">
        <v>3300</v>
      </c>
      <c r="I6" s="73" t="s">
        <v>3293</v>
      </c>
      <c r="J6" s="74">
        <v>71.5</v>
      </c>
      <c r="K6" s="74">
        <f t="shared" si="0"/>
        <v>82.94</v>
      </c>
    </row>
    <row r="7" spans="2:11" x14ac:dyDescent="0.25">
      <c r="B7" s="73" t="s">
        <v>3287</v>
      </c>
      <c r="C7" s="73" t="s">
        <v>3288</v>
      </c>
      <c r="D7" s="73" t="s">
        <v>3289</v>
      </c>
      <c r="E7" s="73">
        <v>5</v>
      </c>
      <c r="F7" s="73" t="s">
        <v>3296</v>
      </c>
      <c r="G7" s="73" t="s">
        <v>3301</v>
      </c>
      <c r="H7" s="73" t="s">
        <v>3302</v>
      </c>
      <c r="I7" s="73" t="s">
        <v>3293</v>
      </c>
      <c r="J7" s="74">
        <v>25</v>
      </c>
      <c r="K7" s="74">
        <f t="shared" si="0"/>
        <v>28.999999999999996</v>
      </c>
    </row>
    <row r="8" spans="2:11" x14ac:dyDescent="0.25">
      <c r="B8" s="73" t="s">
        <v>3287</v>
      </c>
      <c r="C8" s="73" t="s">
        <v>3288</v>
      </c>
      <c r="D8" s="73" t="s">
        <v>3289</v>
      </c>
      <c r="E8" s="73">
        <v>5</v>
      </c>
      <c r="F8" s="73" t="s">
        <v>3296</v>
      </c>
      <c r="G8" s="73" t="s">
        <v>3303</v>
      </c>
      <c r="H8" s="73" t="s">
        <v>3304</v>
      </c>
      <c r="I8" s="73" t="s">
        <v>3293</v>
      </c>
      <c r="J8" s="74">
        <v>25</v>
      </c>
      <c r="K8" s="74">
        <f t="shared" si="0"/>
        <v>28.999999999999996</v>
      </c>
    </row>
    <row r="9" spans="2:11" x14ac:dyDescent="0.25">
      <c r="B9" s="73" t="s">
        <v>3287</v>
      </c>
      <c r="C9" s="73" t="s">
        <v>3288</v>
      </c>
      <c r="D9" s="73" t="s">
        <v>3289</v>
      </c>
      <c r="E9" s="73">
        <v>5</v>
      </c>
      <c r="F9" s="73" t="s">
        <v>3296</v>
      </c>
      <c r="G9" s="73" t="s">
        <v>3305</v>
      </c>
      <c r="H9" s="73" t="s">
        <v>3306</v>
      </c>
      <c r="I9" s="73" t="s">
        <v>3293</v>
      </c>
      <c r="J9" s="74">
        <v>25</v>
      </c>
      <c r="K9" s="74">
        <f t="shared" si="0"/>
        <v>28.999999999999996</v>
      </c>
    </row>
    <row r="10" spans="2:11" x14ac:dyDescent="0.25">
      <c r="B10" s="73" t="s">
        <v>3287</v>
      </c>
      <c r="C10" s="73" t="s">
        <v>3288</v>
      </c>
      <c r="D10" s="73" t="s">
        <v>3289</v>
      </c>
      <c r="E10" s="73">
        <v>5</v>
      </c>
      <c r="F10" s="73" t="s">
        <v>3296</v>
      </c>
      <c r="G10" s="73" t="s">
        <v>3307</v>
      </c>
      <c r="H10" s="73" t="s">
        <v>3308</v>
      </c>
      <c r="I10" s="73" t="s">
        <v>3293</v>
      </c>
      <c r="J10" s="74">
        <v>25</v>
      </c>
      <c r="K10" s="74">
        <f t="shared" si="0"/>
        <v>28.999999999999996</v>
      </c>
    </row>
    <row r="11" spans="2:11" x14ac:dyDescent="0.25">
      <c r="B11" s="73" t="s">
        <v>3287</v>
      </c>
      <c r="C11" s="73" t="s">
        <v>3288</v>
      </c>
      <c r="D11" s="73" t="s">
        <v>3289</v>
      </c>
      <c r="E11" s="73">
        <v>5</v>
      </c>
      <c r="F11" s="73" t="s">
        <v>3296</v>
      </c>
      <c r="G11" s="73" t="s">
        <v>3309</v>
      </c>
      <c r="H11" s="73" t="s">
        <v>3310</v>
      </c>
      <c r="I11" s="73" t="s">
        <v>3293</v>
      </c>
      <c r="J11" s="74">
        <v>14.5</v>
      </c>
      <c r="K11" s="74">
        <f t="shared" si="0"/>
        <v>16.82</v>
      </c>
    </row>
    <row r="12" spans="2:11" x14ac:dyDescent="0.25">
      <c r="B12" s="73" t="s">
        <v>3287</v>
      </c>
      <c r="C12" s="73" t="s">
        <v>3288</v>
      </c>
      <c r="D12" s="73" t="s">
        <v>3289</v>
      </c>
      <c r="E12" s="73">
        <v>5</v>
      </c>
      <c r="F12" s="73" t="s">
        <v>3296</v>
      </c>
      <c r="G12" s="73" t="s">
        <v>3311</v>
      </c>
      <c r="H12" s="73" t="s">
        <v>3312</v>
      </c>
      <c r="I12" s="73" t="s">
        <v>3293</v>
      </c>
      <c r="J12" s="74">
        <v>14.5</v>
      </c>
      <c r="K12" s="74">
        <f t="shared" si="0"/>
        <v>16.82</v>
      </c>
    </row>
    <row r="13" spans="2:11" x14ac:dyDescent="0.25">
      <c r="B13" s="73" t="s">
        <v>3287</v>
      </c>
      <c r="C13" s="73" t="s">
        <v>3288</v>
      </c>
      <c r="D13" s="73" t="s">
        <v>3289</v>
      </c>
      <c r="E13" s="73">
        <v>6</v>
      </c>
      <c r="F13" s="73" t="s">
        <v>3313</v>
      </c>
      <c r="G13" s="73" t="s">
        <v>3314</v>
      </c>
      <c r="H13" s="73" t="s">
        <v>3315</v>
      </c>
      <c r="I13" s="73" t="s">
        <v>3293</v>
      </c>
      <c r="J13" s="74">
        <v>2.4500000000000002</v>
      </c>
      <c r="K13" s="74">
        <f t="shared" si="0"/>
        <v>2.8420000000000001</v>
      </c>
    </row>
    <row r="14" spans="2:11" x14ac:dyDescent="0.25">
      <c r="B14" s="73" t="s">
        <v>3287</v>
      </c>
      <c r="C14" s="73" t="s">
        <v>3288</v>
      </c>
      <c r="D14" s="73" t="s">
        <v>3289</v>
      </c>
      <c r="E14" s="73">
        <v>6</v>
      </c>
      <c r="F14" s="73" t="s">
        <v>3313</v>
      </c>
      <c r="G14" s="73" t="s">
        <v>3316</v>
      </c>
      <c r="H14" s="73" t="s">
        <v>3317</v>
      </c>
      <c r="I14" s="73" t="s">
        <v>3293</v>
      </c>
      <c r="J14" s="74">
        <v>7.16</v>
      </c>
      <c r="K14" s="74">
        <f t="shared" si="0"/>
        <v>8.3056000000000001</v>
      </c>
    </row>
    <row r="15" spans="2:11" x14ac:dyDescent="0.25">
      <c r="B15" s="73" t="s">
        <v>3287</v>
      </c>
      <c r="C15" s="73" t="s">
        <v>3288</v>
      </c>
      <c r="D15" s="73" t="s">
        <v>3289</v>
      </c>
      <c r="E15" s="73">
        <v>6</v>
      </c>
      <c r="F15" s="73" t="s">
        <v>3313</v>
      </c>
      <c r="G15" s="73" t="s">
        <v>3318</v>
      </c>
      <c r="H15" s="73" t="s">
        <v>3319</v>
      </c>
      <c r="I15" s="73" t="s">
        <v>3293</v>
      </c>
      <c r="J15" s="74">
        <v>7.21</v>
      </c>
      <c r="K15" s="74">
        <f t="shared" si="0"/>
        <v>8.3635999999999999</v>
      </c>
    </row>
    <row r="16" spans="2:11" x14ac:dyDescent="0.25">
      <c r="B16" s="73" t="s">
        <v>3287</v>
      </c>
      <c r="C16" s="73" t="s">
        <v>3288</v>
      </c>
      <c r="D16" s="73" t="s">
        <v>3289</v>
      </c>
      <c r="E16" s="73">
        <v>6</v>
      </c>
      <c r="F16" s="73" t="s">
        <v>3313</v>
      </c>
      <c r="G16" s="73" t="s">
        <v>3320</v>
      </c>
      <c r="H16" s="73" t="s">
        <v>3321</v>
      </c>
      <c r="I16" s="73" t="s">
        <v>3293</v>
      </c>
      <c r="J16" s="74">
        <v>23.81</v>
      </c>
      <c r="K16" s="74">
        <f t="shared" si="0"/>
        <v>27.619599999999998</v>
      </c>
    </row>
    <row r="17" spans="2:11" x14ac:dyDescent="0.25">
      <c r="B17" s="73" t="s">
        <v>3287</v>
      </c>
      <c r="C17" s="73" t="s">
        <v>3288</v>
      </c>
      <c r="D17" s="73" t="s">
        <v>3289</v>
      </c>
      <c r="E17" s="73">
        <v>6</v>
      </c>
      <c r="F17" s="73" t="s">
        <v>3313</v>
      </c>
      <c r="G17" s="73" t="s">
        <v>3322</v>
      </c>
      <c r="H17" s="73" t="s">
        <v>3323</v>
      </c>
      <c r="I17" s="73" t="s">
        <v>3293</v>
      </c>
      <c r="J17" s="74">
        <v>22.31</v>
      </c>
      <c r="K17" s="74">
        <f t="shared" si="0"/>
        <v>25.879599999999996</v>
      </c>
    </row>
    <row r="18" spans="2:11" x14ac:dyDescent="0.25">
      <c r="B18" s="73" t="s">
        <v>3287</v>
      </c>
      <c r="C18" s="73" t="s">
        <v>3288</v>
      </c>
      <c r="D18" s="73" t="s">
        <v>3289</v>
      </c>
      <c r="E18" s="73">
        <v>6</v>
      </c>
      <c r="F18" s="73" t="s">
        <v>3313</v>
      </c>
      <c r="G18" s="73" t="s">
        <v>3324</v>
      </c>
      <c r="H18" s="73" t="s">
        <v>3325</v>
      </c>
      <c r="I18" s="73" t="s">
        <v>3293</v>
      </c>
      <c r="J18" s="74">
        <v>22.31</v>
      </c>
      <c r="K18" s="74">
        <f t="shared" si="0"/>
        <v>25.879599999999996</v>
      </c>
    </row>
    <row r="19" spans="2:11" x14ac:dyDescent="0.25">
      <c r="B19" s="73" t="s">
        <v>3287</v>
      </c>
      <c r="C19" s="73" t="s">
        <v>3288</v>
      </c>
      <c r="D19" s="73" t="s">
        <v>3289</v>
      </c>
      <c r="E19" s="73">
        <v>7</v>
      </c>
      <c r="F19" s="73" t="s">
        <v>3326</v>
      </c>
      <c r="G19" s="73" t="s">
        <v>3327</v>
      </c>
      <c r="H19" s="73" t="s">
        <v>3328</v>
      </c>
      <c r="I19" s="73" t="s">
        <v>3293</v>
      </c>
      <c r="J19" s="74">
        <v>18</v>
      </c>
      <c r="K19" s="74">
        <f t="shared" si="0"/>
        <v>20.88</v>
      </c>
    </row>
    <row r="20" spans="2:11" x14ac:dyDescent="0.25">
      <c r="B20" s="73" t="s">
        <v>3287</v>
      </c>
      <c r="C20" s="73" t="s">
        <v>3288</v>
      </c>
      <c r="D20" s="73" t="s">
        <v>3289</v>
      </c>
      <c r="E20" s="73">
        <v>7</v>
      </c>
      <c r="F20" s="73" t="s">
        <v>3326</v>
      </c>
      <c r="G20" s="73" t="s">
        <v>3329</v>
      </c>
      <c r="H20" s="73" t="s">
        <v>3330</v>
      </c>
      <c r="I20" s="73" t="s">
        <v>3293</v>
      </c>
      <c r="J20" s="74">
        <v>36.54</v>
      </c>
      <c r="K20" s="74">
        <f t="shared" si="0"/>
        <v>42.386399999999995</v>
      </c>
    </row>
    <row r="21" spans="2:11" x14ac:dyDescent="0.25">
      <c r="B21" s="73" t="s">
        <v>3287</v>
      </c>
      <c r="C21" s="73" t="s">
        <v>3288</v>
      </c>
      <c r="D21" s="73" t="s">
        <v>3289</v>
      </c>
      <c r="E21" s="73">
        <v>7</v>
      </c>
      <c r="F21" s="73" t="s">
        <v>3326</v>
      </c>
      <c r="G21" s="73" t="s">
        <v>3331</v>
      </c>
      <c r="H21" s="73" t="s">
        <v>3332</v>
      </c>
      <c r="I21" s="73" t="s">
        <v>3293</v>
      </c>
      <c r="J21" s="74">
        <v>12.14</v>
      </c>
      <c r="K21" s="74">
        <f t="shared" si="0"/>
        <v>14.0824</v>
      </c>
    </row>
    <row r="22" spans="2:11" x14ac:dyDescent="0.25">
      <c r="B22" s="73" t="s">
        <v>3287</v>
      </c>
      <c r="C22" s="73" t="s">
        <v>3288</v>
      </c>
      <c r="D22" s="73" t="s">
        <v>3289</v>
      </c>
      <c r="E22" s="73">
        <v>7</v>
      </c>
      <c r="F22" s="73" t="s">
        <v>3326</v>
      </c>
      <c r="G22" s="73" t="s">
        <v>3333</v>
      </c>
      <c r="H22" s="73" t="s">
        <v>3334</v>
      </c>
      <c r="I22" s="73" t="s">
        <v>3293</v>
      </c>
      <c r="J22" s="74">
        <v>20.37</v>
      </c>
      <c r="K22" s="74">
        <f t="shared" si="0"/>
        <v>23.629200000000001</v>
      </c>
    </row>
    <row r="23" spans="2:11" x14ac:dyDescent="0.25">
      <c r="B23" s="73" t="s">
        <v>3287</v>
      </c>
      <c r="C23" s="73" t="s">
        <v>3288</v>
      </c>
      <c r="D23" s="73" t="s">
        <v>3289</v>
      </c>
      <c r="E23" s="73">
        <v>7</v>
      </c>
      <c r="F23" s="73" t="s">
        <v>3326</v>
      </c>
      <c r="G23" s="73" t="s">
        <v>3335</v>
      </c>
      <c r="H23" s="73" t="s">
        <v>3336</v>
      </c>
      <c r="I23" s="73" t="s">
        <v>3293</v>
      </c>
      <c r="J23" s="74">
        <v>15</v>
      </c>
      <c r="K23" s="74">
        <f t="shared" si="0"/>
        <v>17.399999999999999</v>
      </c>
    </row>
    <row r="24" spans="2:11" x14ac:dyDescent="0.25">
      <c r="B24" s="73" t="s">
        <v>3287</v>
      </c>
      <c r="C24" s="73" t="s">
        <v>3288</v>
      </c>
      <c r="D24" s="73" t="s">
        <v>3289</v>
      </c>
      <c r="E24" s="73">
        <v>7</v>
      </c>
      <c r="F24" s="73" t="s">
        <v>3326</v>
      </c>
      <c r="G24" s="73" t="s">
        <v>3337</v>
      </c>
      <c r="H24" s="73" t="s">
        <v>3338</v>
      </c>
      <c r="I24" s="73" t="s">
        <v>3293</v>
      </c>
      <c r="J24" s="74">
        <v>16.77</v>
      </c>
      <c r="K24" s="74">
        <f t="shared" si="0"/>
        <v>19.453199999999999</v>
      </c>
    </row>
    <row r="25" spans="2:11" x14ac:dyDescent="0.25">
      <c r="B25" s="73" t="s">
        <v>3287</v>
      </c>
      <c r="C25" s="73" t="s">
        <v>3288</v>
      </c>
      <c r="D25" s="73" t="s">
        <v>3289</v>
      </c>
      <c r="E25" s="73">
        <v>7</v>
      </c>
      <c r="F25" s="73" t="s">
        <v>3326</v>
      </c>
      <c r="G25" s="73" t="s">
        <v>3339</v>
      </c>
      <c r="H25" s="73" t="s">
        <v>3340</v>
      </c>
      <c r="I25" s="73" t="s">
        <v>3293</v>
      </c>
      <c r="J25" s="74">
        <v>16.39</v>
      </c>
      <c r="K25" s="74">
        <f t="shared" si="0"/>
        <v>19.0124</v>
      </c>
    </row>
    <row r="26" spans="2:11" x14ac:dyDescent="0.25">
      <c r="B26" s="73" t="s">
        <v>3287</v>
      </c>
      <c r="C26" s="73" t="s">
        <v>3288</v>
      </c>
      <c r="D26" s="73" t="s">
        <v>3289</v>
      </c>
      <c r="E26" s="73">
        <v>8</v>
      </c>
      <c r="F26" s="73" t="s">
        <v>3341</v>
      </c>
      <c r="G26" s="73" t="s">
        <v>3342</v>
      </c>
      <c r="H26" s="73" t="s">
        <v>3343</v>
      </c>
      <c r="I26" s="73" t="s">
        <v>3293</v>
      </c>
      <c r="J26" s="74">
        <v>1.57</v>
      </c>
      <c r="K26" s="74">
        <f t="shared" si="0"/>
        <v>1.8211999999999999</v>
      </c>
    </row>
    <row r="27" spans="2:11" x14ac:dyDescent="0.25">
      <c r="B27" s="73" t="s">
        <v>3287</v>
      </c>
      <c r="C27" s="73" t="s">
        <v>3288</v>
      </c>
      <c r="D27" s="73" t="s">
        <v>3289</v>
      </c>
      <c r="E27" s="73">
        <v>8</v>
      </c>
      <c r="F27" s="73" t="s">
        <v>3341</v>
      </c>
      <c r="G27" s="73" t="s">
        <v>3344</v>
      </c>
      <c r="H27" s="73" t="s">
        <v>3345</v>
      </c>
      <c r="I27" s="73" t="s">
        <v>3293</v>
      </c>
      <c r="J27" s="74">
        <v>2.95</v>
      </c>
      <c r="K27" s="74">
        <f t="shared" si="0"/>
        <v>3.4220000000000002</v>
      </c>
    </row>
    <row r="28" spans="2:11" x14ac:dyDescent="0.25">
      <c r="B28" s="73" t="s">
        <v>3287</v>
      </c>
      <c r="C28" s="73" t="s">
        <v>3288</v>
      </c>
      <c r="D28" s="73" t="s">
        <v>3289</v>
      </c>
      <c r="E28" s="73">
        <v>8</v>
      </c>
      <c r="F28" s="73" t="s">
        <v>3341</v>
      </c>
      <c r="G28" s="73" t="s">
        <v>3346</v>
      </c>
      <c r="H28" s="73" t="s">
        <v>3347</v>
      </c>
      <c r="I28" s="73" t="s">
        <v>3293</v>
      </c>
      <c r="J28" s="74">
        <v>2.74</v>
      </c>
      <c r="K28" s="74">
        <f t="shared" si="0"/>
        <v>3.1783999999999999</v>
      </c>
    </row>
    <row r="29" spans="2:11" x14ac:dyDescent="0.25">
      <c r="B29" s="73" t="s">
        <v>3287</v>
      </c>
      <c r="C29" s="73" t="s">
        <v>3288</v>
      </c>
      <c r="D29" s="73" t="s">
        <v>3289</v>
      </c>
      <c r="E29" s="73">
        <v>8</v>
      </c>
      <c r="F29" s="73" t="s">
        <v>3341</v>
      </c>
      <c r="G29" s="73" t="s">
        <v>3348</v>
      </c>
      <c r="H29" s="73" t="s">
        <v>3349</v>
      </c>
      <c r="I29" s="73" t="s">
        <v>3293</v>
      </c>
      <c r="J29" s="74">
        <v>3.01</v>
      </c>
      <c r="K29" s="74">
        <f t="shared" si="0"/>
        <v>3.4915999999999996</v>
      </c>
    </row>
    <row r="30" spans="2:11" x14ac:dyDescent="0.25">
      <c r="B30" s="73" t="s">
        <v>3287</v>
      </c>
      <c r="C30" s="73" t="s">
        <v>3288</v>
      </c>
      <c r="D30" s="73" t="s">
        <v>3289</v>
      </c>
      <c r="E30" s="73">
        <v>93</v>
      </c>
      <c r="F30" s="73" t="s">
        <v>3350</v>
      </c>
      <c r="G30" s="73" t="s">
        <v>3351</v>
      </c>
      <c r="H30" s="73" t="s">
        <v>3352</v>
      </c>
      <c r="I30" s="73" t="s">
        <v>3293</v>
      </c>
      <c r="J30" s="74">
        <v>25</v>
      </c>
      <c r="K30" s="74">
        <f t="shared" si="0"/>
        <v>28.999999999999996</v>
      </c>
    </row>
    <row r="31" spans="2:11" x14ac:dyDescent="0.25">
      <c r="B31" s="73" t="s">
        <v>3287</v>
      </c>
      <c r="C31" s="73" t="s">
        <v>3288</v>
      </c>
      <c r="D31" s="73" t="s">
        <v>3289</v>
      </c>
      <c r="E31" s="73">
        <v>93</v>
      </c>
      <c r="F31" s="73" t="s">
        <v>3350</v>
      </c>
      <c r="G31" s="73" t="s">
        <v>3353</v>
      </c>
      <c r="H31" s="73" t="s">
        <v>3354</v>
      </c>
      <c r="I31" s="73" t="s">
        <v>3293</v>
      </c>
      <c r="J31" s="74">
        <v>60.38</v>
      </c>
      <c r="K31" s="74">
        <f t="shared" si="0"/>
        <v>70.040800000000004</v>
      </c>
    </row>
    <row r="32" spans="2:11" x14ac:dyDescent="0.25">
      <c r="B32" s="73" t="s">
        <v>3287</v>
      </c>
      <c r="C32" s="73" t="s">
        <v>3288</v>
      </c>
      <c r="D32" s="73" t="s">
        <v>3289</v>
      </c>
      <c r="E32" s="73">
        <v>93</v>
      </c>
      <c r="F32" s="73" t="s">
        <v>3350</v>
      </c>
      <c r="G32" s="73" t="s">
        <v>3355</v>
      </c>
      <c r="H32" s="73" t="s">
        <v>3356</v>
      </c>
      <c r="I32" s="73" t="s">
        <v>3293</v>
      </c>
      <c r="J32" s="74">
        <v>46.1</v>
      </c>
      <c r="K32" s="74">
        <f t="shared" si="0"/>
        <v>53.475999999999999</v>
      </c>
    </row>
    <row r="33" spans="2:11" x14ac:dyDescent="0.25">
      <c r="B33" s="73" t="s">
        <v>3287</v>
      </c>
      <c r="C33" s="73" t="s">
        <v>3288</v>
      </c>
      <c r="D33" s="73" t="s">
        <v>3289</v>
      </c>
      <c r="E33" s="73">
        <v>93</v>
      </c>
      <c r="F33" s="73" t="s">
        <v>3350</v>
      </c>
      <c r="G33" s="73" t="s">
        <v>3357</v>
      </c>
      <c r="H33" s="73" t="s">
        <v>3358</v>
      </c>
      <c r="I33" s="73" t="s">
        <v>3293</v>
      </c>
      <c r="J33" s="74">
        <v>2.5499999999999998</v>
      </c>
      <c r="K33" s="74">
        <f t="shared" si="0"/>
        <v>2.9579999999999997</v>
      </c>
    </row>
    <row r="34" spans="2:11" x14ac:dyDescent="0.25">
      <c r="B34" s="73" t="s">
        <v>3287</v>
      </c>
      <c r="C34" s="73" t="s">
        <v>3288</v>
      </c>
      <c r="D34" s="73" t="s">
        <v>3289</v>
      </c>
      <c r="E34" s="73">
        <v>93</v>
      </c>
      <c r="F34" s="73" t="s">
        <v>3350</v>
      </c>
      <c r="G34" s="73" t="s">
        <v>3359</v>
      </c>
      <c r="H34" s="73" t="s">
        <v>3360</v>
      </c>
      <c r="I34" s="73" t="s">
        <v>3293</v>
      </c>
      <c r="J34" s="74">
        <v>2.76</v>
      </c>
      <c r="K34" s="74">
        <f t="shared" si="0"/>
        <v>3.2015999999999996</v>
      </c>
    </row>
    <row r="35" spans="2:11" x14ac:dyDescent="0.25">
      <c r="B35" s="73" t="s">
        <v>3287</v>
      </c>
      <c r="C35" s="73" t="s">
        <v>3288</v>
      </c>
      <c r="D35" s="73" t="s">
        <v>3289</v>
      </c>
      <c r="E35" s="73">
        <v>93</v>
      </c>
      <c r="F35" s="73" t="s">
        <v>3350</v>
      </c>
      <c r="G35" s="73" t="s">
        <v>3361</v>
      </c>
      <c r="H35" s="73" t="s">
        <v>3362</v>
      </c>
      <c r="I35" s="73" t="s">
        <v>3293</v>
      </c>
      <c r="J35" s="74">
        <v>1.79</v>
      </c>
      <c r="K35" s="74">
        <f t="shared" si="0"/>
        <v>2.0764</v>
      </c>
    </row>
    <row r="36" spans="2:11" x14ac:dyDescent="0.25">
      <c r="B36" s="73" t="s">
        <v>3287</v>
      </c>
      <c r="C36" s="73" t="s">
        <v>3288</v>
      </c>
      <c r="D36" s="73" t="s">
        <v>3289</v>
      </c>
      <c r="E36" s="73">
        <v>93</v>
      </c>
      <c r="F36" s="73" t="s">
        <v>3350</v>
      </c>
      <c r="G36" s="73" t="s">
        <v>3363</v>
      </c>
      <c r="H36" s="73" t="s">
        <v>3364</v>
      </c>
      <c r="I36" s="73" t="s">
        <v>3293</v>
      </c>
      <c r="J36" s="74">
        <v>3.38</v>
      </c>
      <c r="K36" s="74">
        <f t="shared" si="0"/>
        <v>3.9207999999999994</v>
      </c>
    </row>
    <row r="37" spans="2:11" x14ac:dyDescent="0.25">
      <c r="B37" s="73" t="s">
        <v>3287</v>
      </c>
      <c r="C37" s="73" t="s">
        <v>3288</v>
      </c>
      <c r="D37" s="73" t="s">
        <v>3289</v>
      </c>
      <c r="E37" s="73">
        <v>93</v>
      </c>
      <c r="F37" s="73" t="s">
        <v>3350</v>
      </c>
      <c r="G37" s="73" t="s">
        <v>3365</v>
      </c>
      <c r="H37" s="73" t="s">
        <v>3366</v>
      </c>
      <c r="I37" s="73" t="s">
        <v>3293</v>
      </c>
      <c r="J37" s="74">
        <v>4.41</v>
      </c>
      <c r="K37" s="74">
        <f t="shared" si="0"/>
        <v>5.1155999999999997</v>
      </c>
    </row>
    <row r="38" spans="2:11" x14ac:dyDescent="0.25">
      <c r="B38" s="73" t="s">
        <v>3287</v>
      </c>
      <c r="C38" s="73" t="s">
        <v>3288</v>
      </c>
      <c r="D38" s="73" t="s">
        <v>3289</v>
      </c>
      <c r="E38" s="73">
        <v>1</v>
      </c>
      <c r="F38" s="73" t="s">
        <v>3367</v>
      </c>
      <c r="G38" s="73" t="s">
        <v>3368</v>
      </c>
      <c r="H38" s="73" t="s">
        <v>3369</v>
      </c>
      <c r="I38" s="73" t="s">
        <v>3293</v>
      </c>
      <c r="J38" s="74">
        <v>3.88</v>
      </c>
      <c r="K38" s="74">
        <f t="shared" si="0"/>
        <v>4.5007999999999999</v>
      </c>
    </row>
    <row r="39" spans="2:11" x14ac:dyDescent="0.25">
      <c r="B39" s="73" t="s">
        <v>3287</v>
      </c>
      <c r="C39" s="73" t="s">
        <v>3288</v>
      </c>
      <c r="D39" s="73" t="s">
        <v>3289</v>
      </c>
      <c r="E39" s="73">
        <v>1</v>
      </c>
      <c r="F39" s="73" t="s">
        <v>3367</v>
      </c>
      <c r="G39" s="73" t="s">
        <v>3370</v>
      </c>
      <c r="H39" s="73" t="s">
        <v>3371</v>
      </c>
      <c r="I39" s="73" t="s">
        <v>3293</v>
      </c>
      <c r="J39" s="74">
        <v>4.29</v>
      </c>
      <c r="K39" s="74">
        <f t="shared" si="0"/>
        <v>4.9763999999999999</v>
      </c>
    </row>
    <row r="40" spans="2:11" x14ac:dyDescent="0.25">
      <c r="B40" s="73" t="s">
        <v>3287</v>
      </c>
      <c r="C40" s="73" t="s">
        <v>3288</v>
      </c>
      <c r="D40" s="73" t="s">
        <v>3289</v>
      </c>
      <c r="E40" s="73">
        <v>1</v>
      </c>
      <c r="F40" s="73" t="s">
        <v>3367</v>
      </c>
      <c r="G40" s="73" t="s">
        <v>3372</v>
      </c>
      <c r="H40" s="73" t="s">
        <v>3373</v>
      </c>
      <c r="I40" s="73" t="s">
        <v>3293</v>
      </c>
      <c r="J40" s="74">
        <v>4.76</v>
      </c>
      <c r="K40" s="74">
        <f t="shared" si="0"/>
        <v>5.5215999999999994</v>
      </c>
    </row>
    <row r="41" spans="2:11" x14ac:dyDescent="0.25">
      <c r="B41" s="73" t="s">
        <v>3287</v>
      </c>
      <c r="C41" s="73" t="s">
        <v>3288</v>
      </c>
      <c r="D41" s="73" t="s">
        <v>3289</v>
      </c>
      <c r="E41" s="73">
        <v>1</v>
      </c>
      <c r="F41" s="73" t="s">
        <v>3367</v>
      </c>
      <c r="G41" s="73" t="s">
        <v>3374</v>
      </c>
      <c r="H41" s="73" t="s">
        <v>3375</v>
      </c>
      <c r="I41" s="73" t="s">
        <v>3293</v>
      </c>
      <c r="J41" s="74">
        <v>5.64</v>
      </c>
      <c r="K41" s="74">
        <f t="shared" si="0"/>
        <v>6.5423999999999989</v>
      </c>
    </row>
    <row r="42" spans="2:11" x14ac:dyDescent="0.25">
      <c r="B42" s="73" t="s">
        <v>3287</v>
      </c>
      <c r="C42" s="73" t="s">
        <v>3288</v>
      </c>
      <c r="D42" s="73" t="s">
        <v>3289</v>
      </c>
      <c r="E42" s="73">
        <v>1</v>
      </c>
      <c r="F42" s="73" t="s">
        <v>3367</v>
      </c>
      <c r="G42" s="73" t="s">
        <v>3376</v>
      </c>
      <c r="H42" s="73" t="s">
        <v>3377</v>
      </c>
      <c r="I42" s="73" t="s">
        <v>3293</v>
      </c>
      <c r="J42" s="74">
        <v>3.96</v>
      </c>
      <c r="K42" s="74">
        <f t="shared" si="0"/>
        <v>4.5935999999999995</v>
      </c>
    </row>
    <row r="43" spans="2:11" x14ac:dyDescent="0.25">
      <c r="B43" s="73" t="s">
        <v>3287</v>
      </c>
      <c r="C43" s="73" t="s">
        <v>3288</v>
      </c>
      <c r="D43" s="73" t="s">
        <v>3289</v>
      </c>
      <c r="E43" s="73">
        <v>1</v>
      </c>
      <c r="F43" s="73" t="s">
        <v>3367</v>
      </c>
      <c r="G43" s="73" t="s">
        <v>3378</v>
      </c>
      <c r="H43" s="73" t="s">
        <v>3379</v>
      </c>
      <c r="I43" s="73" t="s">
        <v>3293</v>
      </c>
      <c r="J43" s="74">
        <v>3.96</v>
      </c>
      <c r="K43" s="74">
        <f t="shared" si="0"/>
        <v>4.5935999999999995</v>
      </c>
    </row>
    <row r="44" spans="2:11" x14ac:dyDescent="0.25">
      <c r="B44" s="73" t="s">
        <v>3287</v>
      </c>
      <c r="C44" s="73" t="s">
        <v>3288</v>
      </c>
      <c r="D44" s="73" t="s">
        <v>3289</v>
      </c>
      <c r="E44" s="73">
        <v>1</v>
      </c>
      <c r="F44" s="73" t="s">
        <v>3367</v>
      </c>
      <c r="G44" s="73" t="s">
        <v>3380</v>
      </c>
      <c r="H44" s="73" t="s">
        <v>3381</v>
      </c>
      <c r="I44" s="73" t="s">
        <v>3293</v>
      </c>
      <c r="J44" s="74">
        <v>4.29</v>
      </c>
      <c r="K44" s="74">
        <f t="shared" si="0"/>
        <v>4.9763999999999999</v>
      </c>
    </row>
    <row r="45" spans="2:11" x14ac:dyDescent="0.25">
      <c r="B45" s="73" t="s">
        <v>3287</v>
      </c>
      <c r="C45" s="73" t="s">
        <v>3288</v>
      </c>
      <c r="D45" s="73" t="s">
        <v>3289</v>
      </c>
      <c r="E45" s="73">
        <v>1</v>
      </c>
      <c r="F45" s="73" t="s">
        <v>3367</v>
      </c>
      <c r="G45" s="73" t="s">
        <v>3382</v>
      </c>
      <c r="H45" s="73" t="s">
        <v>3383</v>
      </c>
      <c r="I45" s="73" t="s">
        <v>3293</v>
      </c>
      <c r="J45" s="74">
        <v>3.88</v>
      </c>
      <c r="K45" s="74">
        <f t="shared" si="0"/>
        <v>4.5007999999999999</v>
      </c>
    </row>
    <row r="46" spans="2:11" x14ac:dyDescent="0.25">
      <c r="B46" s="73" t="s">
        <v>3287</v>
      </c>
      <c r="C46" s="73" t="s">
        <v>3288</v>
      </c>
      <c r="D46" s="73" t="s">
        <v>3289</v>
      </c>
      <c r="E46" s="73">
        <v>1</v>
      </c>
      <c r="F46" s="73" t="s">
        <v>3367</v>
      </c>
      <c r="G46" s="73" t="s">
        <v>3384</v>
      </c>
      <c r="H46" s="73" t="s">
        <v>3385</v>
      </c>
      <c r="I46" s="73" t="s">
        <v>3293</v>
      </c>
      <c r="J46" s="74">
        <v>4.29</v>
      </c>
      <c r="K46" s="74">
        <f t="shared" si="0"/>
        <v>4.9763999999999999</v>
      </c>
    </row>
    <row r="47" spans="2:11" x14ac:dyDescent="0.25">
      <c r="B47" s="73" t="s">
        <v>3287</v>
      </c>
      <c r="C47" s="73" t="s">
        <v>3288</v>
      </c>
      <c r="D47" s="73" t="s">
        <v>3289</v>
      </c>
      <c r="E47" s="73">
        <v>1</v>
      </c>
      <c r="F47" s="73" t="s">
        <v>3367</v>
      </c>
      <c r="G47" s="73" t="s">
        <v>3386</v>
      </c>
      <c r="H47" s="73" t="s">
        <v>3387</v>
      </c>
      <c r="I47" s="73" t="s">
        <v>3293</v>
      </c>
      <c r="J47" s="74">
        <v>2.5</v>
      </c>
      <c r="K47" s="74">
        <f t="shared" si="0"/>
        <v>2.9</v>
      </c>
    </row>
    <row r="48" spans="2:11" x14ac:dyDescent="0.25">
      <c r="B48" s="73" t="s">
        <v>3287</v>
      </c>
      <c r="C48" s="73" t="s">
        <v>3288</v>
      </c>
      <c r="D48" s="73" t="s">
        <v>3289</v>
      </c>
      <c r="E48" s="73">
        <v>1</v>
      </c>
      <c r="F48" s="73" t="s">
        <v>3367</v>
      </c>
      <c r="G48" s="73" t="s">
        <v>3388</v>
      </c>
      <c r="H48" s="73" t="s">
        <v>3389</v>
      </c>
      <c r="I48" s="73" t="s">
        <v>3293</v>
      </c>
      <c r="J48" s="74">
        <v>2.5</v>
      </c>
      <c r="K48" s="74">
        <f t="shared" si="0"/>
        <v>2.9</v>
      </c>
    </row>
    <row r="49" spans="2:11" x14ac:dyDescent="0.25">
      <c r="B49" s="73" t="s">
        <v>3287</v>
      </c>
      <c r="C49" s="73" t="s">
        <v>3288</v>
      </c>
      <c r="D49" s="73" t="s">
        <v>3289</v>
      </c>
      <c r="E49" s="73">
        <v>1</v>
      </c>
      <c r="F49" s="73" t="s">
        <v>3367</v>
      </c>
      <c r="G49" s="73" t="s">
        <v>3390</v>
      </c>
      <c r="H49" s="73" t="s">
        <v>3391</v>
      </c>
      <c r="I49" s="73" t="s">
        <v>3293</v>
      </c>
      <c r="J49" s="74">
        <v>2.5</v>
      </c>
      <c r="K49" s="74">
        <f t="shared" si="0"/>
        <v>2.9</v>
      </c>
    </row>
    <row r="50" spans="2:11" x14ac:dyDescent="0.25">
      <c r="B50" s="73" t="s">
        <v>3287</v>
      </c>
      <c r="C50" s="73" t="s">
        <v>3288</v>
      </c>
      <c r="D50" s="73" t="s">
        <v>3289</v>
      </c>
      <c r="E50" s="73">
        <v>1</v>
      </c>
      <c r="F50" s="73" t="s">
        <v>3367</v>
      </c>
      <c r="G50" s="73" t="s">
        <v>3392</v>
      </c>
      <c r="H50" s="73" t="s">
        <v>3393</v>
      </c>
      <c r="I50" s="73" t="s">
        <v>3293</v>
      </c>
      <c r="J50" s="74">
        <v>2.5</v>
      </c>
      <c r="K50" s="74">
        <f t="shared" si="0"/>
        <v>2.9</v>
      </c>
    </row>
    <row r="51" spans="2:11" x14ac:dyDescent="0.25">
      <c r="B51" s="73" t="s">
        <v>3287</v>
      </c>
      <c r="C51" s="73" t="s">
        <v>3288</v>
      </c>
      <c r="D51" s="73" t="s">
        <v>3289</v>
      </c>
      <c r="E51" s="73">
        <v>1</v>
      </c>
      <c r="F51" s="73" t="s">
        <v>3367</v>
      </c>
      <c r="G51" s="73" t="s">
        <v>3394</v>
      </c>
      <c r="H51" s="73" t="s">
        <v>3395</v>
      </c>
      <c r="I51" s="73" t="s">
        <v>3293</v>
      </c>
      <c r="J51" s="74">
        <v>2.5</v>
      </c>
      <c r="K51" s="74">
        <f t="shared" si="0"/>
        <v>2.9</v>
      </c>
    </row>
    <row r="52" spans="2:11" x14ac:dyDescent="0.25">
      <c r="B52" s="73" t="s">
        <v>3287</v>
      </c>
      <c r="C52" s="73" t="s">
        <v>3288</v>
      </c>
      <c r="D52" s="73" t="s">
        <v>3289</v>
      </c>
      <c r="E52" s="73">
        <v>1</v>
      </c>
      <c r="F52" s="73" t="s">
        <v>3367</v>
      </c>
      <c r="G52" s="73" t="s">
        <v>3396</v>
      </c>
      <c r="H52" s="73" t="s">
        <v>3397</v>
      </c>
      <c r="I52" s="73" t="s">
        <v>3293</v>
      </c>
      <c r="J52" s="74">
        <v>3.2</v>
      </c>
      <c r="K52" s="74">
        <f t="shared" si="0"/>
        <v>3.7119999999999997</v>
      </c>
    </row>
    <row r="53" spans="2:11" x14ac:dyDescent="0.25">
      <c r="B53" s="73" t="s">
        <v>3287</v>
      </c>
      <c r="C53" s="73" t="s">
        <v>3288</v>
      </c>
      <c r="D53" s="73" t="s">
        <v>3289</v>
      </c>
      <c r="E53" s="73">
        <v>1</v>
      </c>
      <c r="F53" s="73" t="s">
        <v>3367</v>
      </c>
      <c r="G53" s="73" t="s">
        <v>3398</v>
      </c>
      <c r="H53" s="73" t="s">
        <v>3399</v>
      </c>
      <c r="I53" s="73" t="s">
        <v>3293</v>
      </c>
      <c r="J53" s="74">
        <v>3.2</v>
      </c>
      <c r="K53" s="74">
        <f t="shared" si="0"/>
        <v>3.7119999999999997</v>
      </c>
    </row>
    <row r="54" spans="2:11" x14ac:dyDescent="0.25">
      <c r="B54" s="73" t="s">
        <v>3287</v>
      </c>
      <c r="C54" s="73" t="s">
        <v>3288</v>
      </c>
      <c r="D54" s="73" t="s">
        <v>3289</v>
      </c>
      <c r="E54" s="73">
        <v>1</v>
      </c>
      <c r="F54" s="73" t="s">
        <v>3367</v>
      </c>
      <c r="G54" s="73" t="s">
        <v>3400</v>
      </c>
      <c r="H54" s="73" t="s">
        <v>3401</v>
      </c>
      <c r="I54" s="73" t="s">
        <v>3293</v>
      </c>
      <c r="J54" s="74">
        <v>3.2</v>
      </c>
      <c r="K54" s="74">
        <f t="shared" si="0"/>
        <v>3.7119999999999997</v>
      </c>
    </row>
    <row r="55" spans="2:11" x14ac:dyDescent="0.25">
      <c r="B55" s="73" t="s">
        <v>3287</v>
      </c>
      <c r="C55" s="73" t="s">
        <v>3288</v>
      </c>
      <c r="D55" s="73" t="s">
        <v>3289</v>
      </c>
      <c r="E55" s="73">
        <v>1</v>
      </c>
      <c r="F55" s="73" t="s">
        <v>3367</v>
      </c>
      <c r="G55" s="73" t="s">
        <v>3402</v>
      </c>
      <c r="H55" s="73" t="s">
        <v>3403</v>
      </c>
      <c r="I55" s="73" t="s">
        <v>3293</v>
      </c>
      <c r="J55" s="74">
        <v>4.53</v>
      </c>
      <c r="K55" s="74">
        <f t="shared" si="0"/>
        <v>5.2548000000000004</v>
      </c>
    </row>
    <row r="56" spans="2:11" x14ac:dyDescent="0.25">
      <c r="B56" s="73" t="s">
        <v>3287</v>
      </c>
      <c r="C56" s="73" t="s">
        <v>3288</v>
      </c>
      <c r="D56" s="73" t="s">
        <v>3289</v>
      </c>
      <c r="E56" s="73">
        <v>2</v>
      </c>
      <c r="F56" s="73" t="s">
        <v>3404</v>
      </c>
      <c r="G56" s="73" t="s">
        <v>3405</v>
      </c>
      <c r="H56" s="73" t="s">
        <v>3406</v>
      </c>
      <c r="I56" s="73" t="s">
        <v>3293</v>
      </c>
      <c r="J56" s="74">
        <v>3.76</v>
      </c>
      <c r="K56" s="74">
        <f t="shared" si="0"/>
        <v>4.3615999999999993</v>
      </c>
    </row>
    <row r="57" spans="2:11" x14ac:dyDescent="0.25">
      <c r="B57" s="73" t="s">
        <v>3287</v>
      </c>
      <c r="C57" s="73" t="s">
        <v>3288</v>
      </c>
      <c r="D57" s="73" t="s">
        <v>3289</v>
      </c>
      <c r="E57" s="73">
        <v>2</v>
      </c>
      <c r="F57" s="73" t="s">
        <v>3404</v>
      </c>
      <c r="G57" s="73" t="s">
        <v>3407</v>
      </c>
      <c r="H57" s="73" t="s">
        <v>3408</v>
      </c>
      <c r="I57" s="73" t="s">
        <v>3293</v>
      </c>
      <c r="J57" s="74">
        <v>5.25</v>
      </c>
      <c r="K57" s="74">
        <f t="shared" si="0"/>
        <v>6.09</v>
      </c>
    </row>
    <row r="58" spans="2:11" x14ac:dyDescent="0.25">
      <c r="B58" s="73" t="s">
        <v>3287</v>
      </c>
      <c r="C58" s="73" t="s">
        <v>3288</v>
      </c>
      <c r="D58" s="73" t="s">
        <v>3289</v>
      </c>
      <c r="E58" s="73">
        <v>2</v>
      </c>
      <c r="F58" s="73" t="s">
        <v>3404</v>
      </c>
      <c r="G58" s="73" t="s">
        <v>3409</v>
      </c>
      <c r="H58" s="73" t="s">
        <v>3410</v>
      </c>
      <c r="I58" s="73" t="s">
        <v>3293</v>
      </c>
      <c r="J58" s="74">
        <v>5.46</v>
      </c>
      <c r="K58" s="74">
        <f t="shared" si="0"/>
        <v>6.3335999999999997</v>
      </c>
    </row>
    <row r="59" spans="2:11" x14ac:dyDescent="0.25">
      <c r="B59" s="73" t="s">
        <v>3287</v>
      </c>
      <c r="C59" s="73" t="s">
        <v>3288</v>
      </c>
      <c r="D59" s="73" t="s">
        <v>3289</v>
      </c>
      <c r="E59" s="73">
        <v>2</v>
      </c>
      <c r="F59" s="73" t="s">
        <v>3404</v>
      </c>
      <c r="G59" s="73" t="s">
        <v>3411</v>
      </c>
      <c r="H59" s="73" t="s">
        <v>3412</v>
      </c>
      <c r="I59" s="73" t="s">
        <v>3293</v>
      </c>
      <c r="J59" s="74">
        <v>3.63</v>
      </c>
      <c r="K59" s="74">
        <f t="shared" si="0"/>
        <v>4.2107999999999999</v>
      </c>
    </row>
    <row r="60" spans="2:11" x14ac:dyDescent="0.25">
      <c r="B60" s="73" t="s">
        <v>3287</v>
      </c>
      <c r="C60" s="73" t="s">
        <v>3288</v>
      </c>
      <c r="D60" s="73" t="s">
        <v>3289</v>
      </c>
      <c r="E60" s="73">
        <v>2</v>
      </c>
      <c r="F60" s="73" t="s">
        <v>3404</v>
      </c>
      <c r="G60" s="73" t="s">
        <v>3413</v>
      </c>
      <c r="H60" s="73" t="s">
        <v>3414</v>
      </c>
      <c r="I60" s="73" t="s">
        <v>3293</v>
      </c>
      <c r="J60" s="74">
        <v>5.55</v>
      </c>
      <c r="K60" s="74">
        <f t="shared" si="0"/>
        <v>6.4379999999999997</v>
      </c>
    </row>
    <row r="61" spans="2:11" x14ac:dyDescent="0.25">
      <c r="B61" s="73" t="s">
        <v>3287</v>
      </c>
      <c r="C61" s="73" t="s">
        <v>3288</v>
      </c>
      <c r="D61" s="73" t="s">
        <v>3289</v>
      </c>
      <c r="E61" s="73">
        <v>2</v>
      </c>
      <c r="F61" s="73" t="s">
        <v>3404</v>
      </c>
      <c r="G61" s="73" t="s">
        <v>3415</v>
      </c>
      <c r="H61" s="73" t="s">
        <v>3416</v>
      </c>
      <c r="I61" s="73" t="s">
        <v>3293</v>
      </c>
      <c r="J61" s="74">
        <v>6.36</v>
      </c>
      <c r="K61" s="74">
        <f t="shared" si="0"/>
        <v>7.3776000000000002</v>
      </c>
    </row>
    <row r="62" spans="2:11" x14ac:dyDescent="0.25">
      <c r="B62" s="73" t="s">
        <v>3287</v>
      </c>
      <c r="C62" s="73" t="s">
        <v>3288</v>
      </c>
      <c r="D62" s="73" t="s">
        <v>3289</v>
      </c>
      <c r="E62" s="73">
        <v>2</v>
      </c>
      <c r="F62" s="73" t="s">
        <v>3404</v>
      </c>
      <c r="G62" s="73" t="s">
        <v>3417</v>
      </c>
      <c r="H62" s="73" t="s">
        <v>3418</v>
      </c>
      <c r="I62" s="73" t="s">
        <v>3293</v>
      </c>
      <c r="J62" s="74">
        <v>10.83</v>
      </c>
      <c r="K62" s="74">
        <f t="shared" si="0"/>
        <v>12.562799999999999</v>
      </c>
    </row>
    <row r="63" spans="2:11" x14ac:dyDescent="0.25">
      <c r="B63" s="73" t="s">
        <v>3287</v>
      </c>
      <c r="C63" s="73" t="s">
        <v>3288</v>
      </c>
      <c r="D63" s="73" t="s">
        <v>3289</v>
      </c>
      <c r="E63" s="73">
        <v>2</v>
      </c>
      <c r="F63" s="73" t="s">
        <v>3404</v>
      </c>
      <c r="G63" s="73" t="s">
        <v>3419</v>
      </c>
      <c r="H63" s="73" t="s">
        <v>3420</v>
      </c>
      <c r="I63" s="73" t="s">
        <v>3293</v>
      </c>
      <c r="J63" s="74">
        <v>22.8</v>
      </c>
      <c r="K63" s="74">
        <f t="shared" si="0"/>
        <v>26.448</v>
      </c>
    </row>
    <row r="64" spans="2:11" x14ac:dyDescent="0.25">
      <c r="B64" s="73" t="s">
        <v>3287</v>
      </c>
      <c r="C64" s="73" t="s">
        <v>3288</v>
      </c>
      <c r="D64" s="73" t="s">
        <v>3289</v>
      </c>
      <c r="E64" s="73">
        <v>2</v>
      </c>
      <c r="F64" s="73" t="s">
        <v>3404</v>
      </c>
      <c r="G64" s="73" t="s">
        <v>3421</v>
      </c>
      <c r="H64" s="73" t="s">
        <v>3422</v>
      </c>
      <c r="I64" s="73" t="s">
        <v>3293</v>
      </c>
      <c r="J64" s="74">
        <v>5.25</v>
      </c>
      <c r="K64" s="74">
        <f t="shared" si="0"/>
        <v>6.09</v>
      </c>
    </row>
    <row r="65" spans="2:11" x14ac:dyDescent="0.25">
      <c r="B65" s="73" t="s">
        <v>3287</v>
      </c>
      <c r="C65" s="73" t="s">
        <v>3288</v>
      </c>
      <c r="D65" s="73" t="s">
        <v>3289</v>
      </c>
      <c r="E65" s="73">
        <v>2</v>
      </c>
      <c r="F65" s="73" t="s">
        <v>3404</v>
      </c>
      <c r="G65" s="73" t="s">
        <v>3423</v>
      </c>
      <c r="H65" s="73" t="s">
        <v>3424</v>
      </c>
      <c r="I65" s="73" t="s">
        <v>3293</v>
      </c>
      <c r="J65" s="74">
        <v>7.05</v>
      </c>
      <c r="K65" s="74">
        <f t="shared" si="0"/>
        <v>8.177999999999999</v>
      </c>
    </row>
    <row r="66" spans="2:11" x14ac:dyDescent="0.25">
      <c r="B66" s="73" t="s">
        <v>3287</v>
      </c>
      <c r="C66" s="73" t="s">
        <v>3288</v>
      </c>
      <c r="D66" s="73" t="s">
        <v>3289</v>
      </c>
      <c r="E66" s="73">
        <v>2</v>
      </c>
      <c r="F66" s="73" t="s">
        <v>3404</v>
      </c>
      <c r="G66" s="73" t="s">
        <v>3425</v>
      </c>
      <c r="H66" s="73" t="s">
        <v>3426</v>
      </c>
      <c r="I66" s="73" t="s">
        <v>3293</v>
      </c>
      <c r="J66" s="74">
        <v>9.26</v>
      </c>
      <c r="K66" s="74">
        <f t="shared" si="0"/>
        <v>10.741599999999998</v>
      </c>
    </row>
    <row r="67" spans="2:11" x14ac:dyDescent="0.25">
      <c r="B67" s="73" t="s">
        <v>3287</v>
      </c>
      <c r="C67" s="73" t="s">
        <v>3288</v>
      </c>
      <c r="D67" s="73" t="s">
        <v>3289</v>
      </c>
      <c r="E67" s="73">
        <v>2</v>
      </c>
      <c r="F67" s="73" t="s">
        <v>3404</v>
      </c>
      <c r="G67" s="73" t="s">
        <v>3427</v>
      </c>
      <c r="H67" s="73" t="s">
        <v>3428</v>
      </c>
      <c r="I67" s="73" t="s">
        <v>3293</v>
      </c>
      <c r="J67" s="74">
        <v>7.52</v>
      </c>
      <c r="K67" s="74">
        <f t="shared" si="0"/>
        <v>8.7231999999999985</v>
      </c>
    </row>
    <row r="68" spans="2:11" x14ac:dyDescent="0.25">
      <c r="B68" s="73" t="s">
        <v>3287</v>
      </c>
      <c r="C68" s="73" t="s">
        <v>3288</v>
      </c>
      <c r="D68" s="73" t="s">
        <v>3289</v>
      </c>
      <c r="E68" s="73">
        <v>2</v>
      </c>
      <c r="F68" s="73" t="s">
        <v>3404</v>
      </c>
      <c r="G68" s="73" t="s">
        <v>3429</v>
      </c>
      <c r="H68" s="73" t="s">
        <v>3430</v>
      </c>
      <c r="I68" s="73" t="s">
        <v>3293</v>
      </c>
      <c r="J68" s="74">
        <v>8.3000000000000007</v>
      </c>
      <c r="K68" s="74">
        <f t="shared" ref="K68:K131" si="1">+IF(AND(MID(H68,1,15)="POSTE DE MADERA",J68&lt;110)=TRUE,(J68*1.13+5)*1.01*1.16,IF(AND(MID(H68,1,15)="POSTE DE MADERA",J68&gt;=110,J68&lt;320)=TRUE,(J68*1.13+12)*1.01*1.16,IF(AND(MID(H68,1,15)="POSTE DE MADERA",J68&gt;320)=TRUE,(J68*1.13+36)*1.01*1.16,IF(+AND(MID(H68,1,5)="POSTE",MID(H68,1,15)&lt;&gt;"POSTE DE MADERA")=TRUE,J68*1.01*1.16,J68*1.16))))</f>
        <v>9.6280000000000001</v>
      </c>
    </row>
    <row r="69" spans="2:11" x14ac:dyDescent="0.25">
      <c r="B69" s="73" t="s">
        <v>3287</v>
      </c>
      <c r="C69" s="73" t="s">
        <v>3288</v>
      </c>
      <c r="D69" s="73" t="s">
        <v>3289</v>
      </c>
      <c r="E69" s="73">
        <v>2</v>
      </c>
      <c r="F69" s="73" t="s">
        <v>3404</v>
      </c>
      <c r="G69" s="73" t="s">
        <v>3431</v>
      </c>
      <c r="H69" s="73" t="s">
        <v>3432</v>
      </c>
      <c r="I69" s="73" t="s">
        <v>3293</v>
      </c>
      <c r="J69" s="74">
        <v>8.5</v>
      </c>
      <c r="K69" s="74">
        <f t="shared" si="1"/>
        <v>9.86</v>
      </c>
    </row>
    <row r="70" spans="2:11" x14ac:dyDescent="0.25">
      <c r="B70" s="73" t="s">
        <v>3287</v>
      </c>
      <c r="C70" s="73" t="s">
        <v>3288</v>
      </c>
      <c r="D70" s="73" t="s">
        <v>3289</v>
      </c>
      <c r="E70" s="73">
        <v>2</v>
      </c>
      <c r="F70" s="73" t="s">
        <v>3404</v>
      </c>
      <c r="G70" s="73" t="s">
        <v>3433</v>
      </c>
      <c r="H70" s="73" t="s">
        <v>3434</v>
      </c>
      <c r="I70" s="73" t="s">
        <v>3293</v>
      </c>
      <c r="J70" s="74">
        <v>8.1999999999999993</v>
      </c>
      <c r="K70" s="74">
        <f t="shared" si="1"/>
        <v>9.5119999999999987</v>
      </c>
    </row>
    <row r="71" spans="2:11" x14ac:dyDescent="0.25">
      <c r="B71" s="73" t="s">
        <v>3287</v>
      </c>
      <c r="C71" s="73" t="s">
        <v>3288</v>
      </c>
      <c r="D71" s="73" t="s">
        <v>3289</v>
      </c>
      <c r="E71" s="73">
        <v>2</v>
      </c>
      <c r="F71" s="73" t="s">
        <v>3404</v>
      </c>
      <c r="G71" s="73" t="s">
        <v>3435</v>
      </c>
      <c r="H71" s="73" t="s">
        <v>3436</v>
      </c>
      <c r="I71" s="73" t="s">
        <v>3293</v>
      </c>
      <c r="J71" s="74">
        <v>9.1</v>
      </c>
      <c r="K71" s="74">
        <f t="shared" si="1"/>
        <v>10.555999999999999</v>
      </c>
    </row>
    <row r="72" spans="2:11" x14ac:dyDescent="0.25">
      <c r="B72" s="73" t="s">
        <v>3287</v>
      </c>
      <c r="C72" s="73" t="s">
        <v>3288</v>
      </c>
      <c r="D72" s="73" t="s">
        <v>3289</v>
      </c>
      <c r="E72" s="73">
        <v>2</v>
      </c>
      <c r="F72" s="73" t="s">
        <v>3404</v>
      </c>
      <c r="G72" s="73" t="s">
        <v>3437</v>
      </c>
      <c r="H72" s="73" t="s">
        <v>3438</v>
      </c>
      <c r="I72" s="73" t="s">
        <v>3293</v>
      </c>
      <c r="J72" s="74">
        <v>22.89</v>
      </c>
      <c r="K72" s="74">
        <f t="shared" si="1"/>
        <v>26.552399999999999</v>
      </c>
    </row>
    <row r="73" spans="2:11" x14ac:dyDescent="0.25">
      <c r="B73" s="73" t="s">
        <v>3287</v>
      </c>
      <c r="C73" s="73" t="s">
        <v>3288</v>
      </c>
      <c r="D73" s="73" t="s">
        <v>3289</v>
      </c>
      <c r="E73" s="73">
        <v>2</v>
      </c>
      <c r="F73" s="73" t="s">
        <v>3404</v>
      </c>
      <c r="G73" s="73" t="s">
        <v>3439</v>
      </c>
      <c r="H73" s="73" t="s">
        <v>3440</v>
      </c>
      <c r="I73" s="73" t="s">
        <v>3293</v>
      </c>
      <c r="J73" s="74">
        <v>32.49</v>
      </c>
      <c r="K73" s="74">
        <f t="shared" si="1"/>
        <v>37.688400000000001</v>
      </c>
    </row>
    <row r="74" spans="2:11" x14ac:dyDescent="0.25">
      <c r="B74" s="73" t="s">
        <v>3287</v>
      </c>
      <c r="C74" s="73" t="s">
        <v>3288</v>
      </c>
      <c r="D74" s="73" t="s">
        <v>3289</v>
      </c>
      <c r="E74" s="73">
        <v>2</v>
      </c>
      <c r="F74" s="73" t="s">
        <v>3404</v>
      </c>
      <c r="G74" s="73" t="s">
        <v>3441</v>
      </c>
      <c r="H74" s="73" t="s">
        <v>3442</v>
      </c>
      <c r="I74" s="73" t="s">
        <v>3293</v>
      </c>
      <c r="J74" s="74">
        <v>13.07</v>
      </c>
      <c r="K74" s="74">
        <f t="shared" si="1"/>
        <v>15.161199999999999</v>
      </c>
    </row>
    <row r="75" spans="2:11" x14ac:dyDescent="0.25">
      <c r="B75" s="73" t="s">
        <v>3287</v>
      </c>
      <c r="C75" s="73" t="s">
        <v>3288</v>
      </c>
      <c r="D75" s="73" t="s">
        <v>3289</v>
      </c>
      <c r="E75" s="73">
        <v>2</v>
      </c>
      <c r="F75" s="73" t="s">
        <v>3404</v>
      </c>
      <c r="G75" s="73" t="s">
        <v>3443</v>
      </c>
      <c r="H75" s="73" t="s">
        <v>3444</v>
      </c>
      <c r="I75" s="73" t="s">
        <v>3293</v>
      </c>
      <c r="J75" s="74">
        <v>13.36</v>
      </c>
      <c r="K75" s="74">
        <f t="shared" si="1"/>
        <v>15.497599999999998</v>
      </c>
    </row>
    <row r="76" spans="2:11" x14ac:dyDescent="0.25">
      <c r="B76" s="73" t="s">
        <v>3287</v>
      </c>
      <c r="C76" s="73" t="s">
        <v>3288</v>
      </c>
      <c r="D76" s="73" t="s">
        <v>3289</v>
      </c>
      <c r="E76" s="73">
        <v>2</v>
      </c>
      <c r="F76" s="73" t="s">
        <v>3404</v>
      </c>
      <c r="G76" s="73" t="s">
        <v>3445</v>
      </c>
      <c r="H76" s="73" t="s">
        <v>3446</v>
      </c>
      <c r="I76" s="73" t="s">
        <v>3293</v>
      </c>
      <c r="J76" s="74">
        <v>9.5</v>
      </c>
      <c r="K76" s="74">
        <f t="shared" si="1"/>
        <v>11.02</v>
      </c>
    </row>
    <row r="77" spans="2:11" x14ac:dyDescent="0.25">
      <c r="B77" s="73" t="s">
        <v>3287</v>
      </c>
      <c r="C77" s="73" t="s">
        <v>3288</v>
      </c>
      <c r="D77" s="73" t="s">
        <v>3289</v>
      </c>
      <c r="E77" s="73">
        <v>2</v>
      </c>
      <c r="F77" s="73" t="s">
        <v>3404</v>
      </c>
      <c r="G77" s="73" t="s">
        <v>3447</v>
      </c>
      <c r="H77" s="73" t="s">
        <v>3448</v>
      </c>
      <c r="I77" s="73" t="s">
        <v>3293</v>
      </c>
      <c r="J77" s="74">
        <v>2.2999999999999998</v>
      </c>
      <c r="K77" s="74">
        <f t="shared" si="1"/>
        <v>2.6679999999999997</v>
      </c>
    </row>
    <row r="78" spans="2:11" x14ac:dyDescent="0.25">
      <c r="B78" s="73" t="s">
        <v>3287</v>
      </c>
      <c r="C78" s="73" t="s">
        <v>3288</v>
      </c>
      <c r="D78" s="73" t="s">
        <v>3289</v>
      </c>
      <c r="E78" s="73">
        <v>2</v>
      </c>
      <c r="F78" s="73" t="s">
        <v>3404</v>
      </c>
      <c r="G78" s="73" t="s">
        <v>3449</v>
      </c>
      <c r="H78" s="73" t="s">
        <v>3450</v>
      </c>
      <c r="I78" s="73" t="s">
        <v>3293</v>
      </c>
      <c r="J78" s="74">
        <v>8.15</v>
      </c>
      <c r="K78" s="74">
        <f t="shared" si="1"/>
        <v>9.4540000000000006</v>
      </c>
    </row>
    <row r="79" spans="2:11" x14ac:dyDescent="0.25">
      <c r="B79" s="73" t="s">
        <v>3287</v>
      </c>
      <c r="C79" s="73" t="s">
        <v>3288</v>
      </c>
      <c r="D79" s="73" t="s">
        <v>3289</v>
      </c>
      <c r="E79" s="73">
        <v>3</v>
      </c>
      <c r="F79" s="73" t="s">
        <v>3451</v>
      </c>
      <c r="G79" s="73" t="s">
        <v>3452</v>
      </c>
      <c r="H79" s="73" t="s">
        <v>3453</v>
      </c>
      <c r="I79" s="73" t="s">
        <v>3293</v>
      </c>
      <c r="J79" s="74">
        <v>5.83</v>
      </c>
      <c r="K79" s="74">
        <f t="shared" si="1"/>
        <v>6.7627999999999995</v>
      </c>
    </row>
    <row r="80" spans="2:11" x14ac:dyDescent="0.25">
      <c r="B80" s="73" t="s">
        <v>3287</v>
      </c>
      <c r="C80" s="73" t="s">
        <v>3288</v>
      </c>
      <c r="D80" s="73" t="s">
        <v>3289</v>
      </c>
      <c r="E80" s="73">
        <v>3</v>
      </c>
      <c r="F80" s="73" t="s">
        <v>3451</v>
      </c>
      <c r="G80" s="73" t="s">
        <v>3454</v>
      </c>
      <c r="H80" s="73" t="s">
        <v>3455</v>
      </c>
      <c r="I80" s="73" t="s">
        <v>3293</v>
      </c>
      <c r="J80" s="74">
        <v>1.1100000000000001</v>
      </c>
      <c r="K80" s="74">
        <f t="shared" si="1"/>
        <v>1.2876000000000001</v>
      </c>
    </row>
    <row r="81" spans="2:11" x14ac:dyDescent="0.25">
      <c r="B81" s="73" t="s">
        <v>3287</v>
      </c>
      <c r="C81" s="73" t="s">
        <v>3288</v>
      </c>
      <c r="D81" s="73" t="s">
        <v>3289</v>
      </c>
      <c r="E81" s="73">
        <v>3</v>
      </c>
      <c r="F81" s="73" t="s">
        <v>3451</v>
      </c>
      <c r="G81" s="73" t="s">
        <v>3456</v>
      </c>
      <c r="H81" s="73" t="s">
        <v>3457</v>
      </c>
      <c r="I81" s="73" t="s">
        <v>3293</v>
      </c>
      <c r="J81" s="74">
        <v>1.66</v>
      </c>
      <c r="K81" s="74">
        <f t="shared" si="1"/>
        <v>1.9255999999999998</v>
      </c>
    </row>
    <row r="82" spans="2:11" x14ac:dyDescent="0.25">
      <c r="B82" s="73" t="s">
        <v>3287</v>
      </c>
      <c r="C82" s="73" t="s">
        <v>3288</v>
      </c>
      <c r="D82" s="73" t="s">
        <v>3289</v>
      </c>
      <c r="E82" s="73">
        <v>3</v>
      </c>
      <c r="F82" s="73" t="s">
        <v>3451</v>
      </c>
      <c r="G82" s="73" t="s">
        <v>3458</v>
      </c>
      <c r="H82" s="73" t="s">
        <v>3459</v>
      </c>
      <c r="I82" s="73" t="s">
        <v>3293</v>
      </c>
      <c r="J82" s="74">
        <v>1.8</v>
      </c>
      <c r="K82" s="74">
        <f t="shared" si="1"/>
        <v>2.0880000000000001</v>
      </c>
    </row>
    <row r="83" spans="2:11" x14ac:dyDescent="0.25">
      <c r="B83" s="73" t="s">
        <v>3287</v>
      </c>
      <c r="C83" s="73" t="s">
        <v>3288</v>
      </c>
      <c r="D83" s="73" t="s">
        <v>3289</v>
      </c>
      <c r="E83" s="73">
        <v>3</v>
      </c>
      <c r="F83" s="73" t="s">
        <v>3451</v>
      </c>
      <c r="G83" s="73" t="s">
        <v>3460</v>
      </c>
      <c r="H83" s="73" t="s">
        <v>3461</v>
      </c>
      <c r="I83" s="73" t="s">
        <v>3293</v>
      </c>
      <c r="J83" s="74">
        <v>2.13</v>
      </c>
      <c r="K83" s="74">
        <f t="shared" si="1"/>
        <v>2.4707999999999997</v>
      </c>
    </row>
    <row r="84" spans="2:11" x14ac:dyDescent="0.25">
      <c r="B84" s="73" t="s">
        <v>3287</v>
      </c>
      <c r="C84" s="73" t="s">
        <v>3288</v>
      </c>
      <c r="D84" s="73" t="s">
        <v>3289</v>
      </c>
      <c r="E84" s="73">
        <v>3</v>
      </c>
      <c r="F84" s="73" t="s">
        <v>3451</v>
      </c>
      <c r="G84" s="73" t="s">
        <v>3462</v>
      </c>
      <c r="H84" s="73" t="s">
        <v>3463</v>
      </c>
      <c r="I84" s="73" t="s">
        <v>3293</v>
      </c>
      <c r="J84" s="74">
        <v>1.36</v>
      </c>
      <c r="K84" s="74">
        <f t="shared" si="1"/>
        <v>1.5776000000000001</v>
      </c>
    </row>
    <row r="85" spans="2:11" x14ac:dyDescent="0.25">
      <c r="B85" s="73" t="s">
        <v>3287</v>
      </c>
      <c r="C85" s="73" t="s">
        <v>3288</v>
      </c>
      <c r="D85" s="73" t="s">
        <v>3289</v>
      </c>
      <c r="E85" s="73">
        <v>3</v>
      </c>
      <c r="F85" s="73" t="s">
        <v>3451</v>
      </c>
      <c r="G85" s="73" t="s">
        <v>3464</v>
      </c>
      <c r="H85" s="73" t="s">
        <v>3465</v>
      </c>
      <c r="I85" s="73" t="s">
        <v>3293</v>
      </c>
      <c r="J85" s="74">
        <v>1.36</v>
      </c>
      <c r="K85" s="74">
        <f t="shared" si="1"/>
        <v>1.5776000000000001</v>
      </c>
    </row>
    <row r="86" spans="2:11" x14ac:dyDescent="0.25">
      <c r="B86" s="73" t="s">
        <v>3287</v>
      </c>
      <c r="C86" s="73" t="s">
        <v>3288</v>
      </c>
      <c r="D86" s="73" t="s">
        <v>3289</v>
      </c>
      <c r="E86" s="73">
        <v>3</v>
      </c>
      <c r="F86" s="73" t="s">
        <v>3451</v>
      </c>
      <c r="G86" s="73" t="s">
        <v>3466</v>
      </c>
      <c r="H86" s="73" t="s">
        <v>3467</v>
      </c>
      <c r="I86" s="73" t="s">
        <v>3293</v>
      </c>
      <c r="J86" s="74">
        <v>1.36</v>
      </c>
      <c r="K86" s="74">
        <f t="shared" si="1"/>
        <v>1.5776000000000001</v>
      </c>
    </row>
    <row r="87" spans="2:11" x14ac:dyDescent="0.25">
      <c r="B87" s="73" t="s">
        <v>3287</v>
      </c>
      <c r="C87" s="73" t="s">
        <v>3288</v>
      </c>
      <c r="D87" s="73" t="s">
        <v>3289</v>
      </c>
      <c r="E87" s="73">
        <v>3</v>
      </c>
      <c r="F87" s="73" t="s">
        <v>3451</v>
      </c>
      <c r="G87" s="73" t="s">
        <v>3468</v>
      </c>
      <c r="H87" s="73" t="s">
        <v>3469</v>
      </c>
      <c r="I87" s="73" t="s">
        <v>3293</v>
      </c>
      <c r="J87" s="74">
        <v>1.36</v>
      </c>
      <c r="K87" s="74">
        <f t="shared" si="1"/>
        <v>1.5776000000000001</v>
      </c>
    </row>
    <row r="88" spans="2:11" x14ac:dyDescent="0.25">
      <c r="B88" s="73" t="s">
        <v>3287</v>
      </c>
      <c r="C88" s="73" t="s">
        <v>3288</v>
      </c>
      <c r="D88" s="73" t="s">
        <v>3289</v>
      </c>
      <c r="E88" s="73">
        <v>3</v>
      </c>
      <c r="F88" s="73" t="s">
        <v>3451</v>
      </c>
      <c r="G88" s="73" t="s">
        <v>3470</v>
      </c>
      <c r="H88" s="73" t="s">
        <v>3471</v>
      </c>
      <c r="I88" s="73" t="s">
        <v>3293</v>
      </c>
      <c r="J88" s="74">
        <v>1.36</v>
      </c>
      <c r="K88" s="74">
        <f t="shared" si="1"/>
        <v>1.5776000000000001</v>
      </c>
    </row>
    <row r="89" spans="2:11" x14ac:dyDescent="0.25">
      <c r="B89" s="73" t="s">
        <v>3287</v>
      </c>
      <c r="C89" s="73" t="s">
        <v>3288</v>
      </c>
      <c r="D89" s="73" t="s">
        <v>3289</v>
      </c>
      <c r="E89" s="73">
        <v>3</v>
      </c>
      <c r="F89" s="73" t="s">
        <v>3451</v>
      </c>
      <c r="G89" s="73" t="s">
        <v>3472</v>
      </c>
      <c r="H89" s="73" t="s">
        <v>3473</v>
      </c>
      <c r="I89" s="73" t="s">
        <v>3293</v>
      </c>
      <c r="J89" s="74">
        <v>1.36</v>
      </c>
      <c r="K89" s="74">
        <f t="shared" si="1"/>
        <v>1.5776000000000001</v>
      </c>
    </row>
    <row r="90" spans="2:11" x14ac:dyDescent="0.25">
      <c r="B90" s="73" t="s">
        <v>3287</v>
      </c>
      <c r="C90" s="73" t="s">
        <v>3288</v>
      </c>
      <c r="D90" s="73" t="s">
        <v>3289</v>
      </c>
      <c r="E90" s="73">
        <v>3</v>
      </c>
      <c r="F90" s="73" t="s">
        <v>3451</v>
      </c>
      <c r="G90" s="73" t="s">
        <v>3474</v>
      </c>
      <c r="H90" s="73" t="s">
        <v>3475</v>
      </c>
      <c r="I90" s="73" t="s">
        <v>3293</v>
      </c>
      <c r="J90" s="74">
        <v>1.36</v>
      </c>
      <c r="K90" s="74">
        <f t="shared" si="1"/>
        <v>1.5776000000000001</v>
      </c>
    </row>
    <row r="91" spans="2:11" x14ac:dyDescent="0.25">
      <c r="B91" s="73" t="s">
        <v>3287</v>
      </c>
      <c r="C91" s="73" t="s">
        <v>3288</v>
      </c>
      <c r="D91" s="73" t="s">
        <v>3289</v>
      </c>
      <c r="E91" s="73">
        <v>3</v>
      </c>
      <c r="F91" s="73" t="s">
        <v>3451</v>
      </c>
      <c r="G91" s="73" t="s">
        <v>3476</v>
      </c>
      <c r="H91" s="73" t="s">
        <v>3477</v>
      </c>
      <c r="I91" s="73" t="s">
        <v>3293</v>
      </c>
      <c r="J91" s="74">
        <v>1.36</v>
      </c>
      <c r="K91" s="74">
        <f t="shared" si="1"/>
        <v>1.5776000000000001</v>
      </c>
    </row>
    <row r="92" spans="2:11" x14ac:dyDescent="0.25">
      <c r="B92" s="73" t="s">
        <v>3287</v>
      </c>
      <c r="C92" s="73" t="s">
        <v>3288</v>
      </c>
      <c r="D92" s="73" t="s">
        <v>3289</v>
      </c>
      <c r="E92" s="73">
        <v>3</v>
      </c>
      <c r="F92" s="73" t="s">
        <v>3451</v>
      </c>
      <c r="G92" s="73" t="s">
        <v>3478</v>
      </c>
      <c r="H92" s="73" t="s">
        <v>3479</v>
      </c>
      <c r="I92" s="73" t="s">
        <v>3293</v>
      </c>
      <c r="J92" s="74">
        <v>1.36</v>
      </c>
      <c r="K92" s="74">
        <f t="shared" si="1"/>
        <v>1.5776000000000001</v>
      </c>
    </row>
    <row r="93" spans="2:11" x14ac:dyDescent="0.25">
      <c r="B93" s="73" t="s">
        <v>3287</v>
      </c>
      <c r="C93" s="73" t="s">
        <v>3288</v>
      </c>
      <c r="D93" s="73" t="s">
        <v>3289</v>
      </c>
      <c r="E93" s="73">
        <v>3</v>
      </c>
      <c r="F93" s="73" t="s">
        <v>3451</v>
      </c>
      <c r="G93" s="73" t="s">
        <v>3480</v>
      </c>
      <c r="H93" s="73" t="s">
        <v>3481</v>
      </c>
      <c r="I93" s="73" t="s">
        <v>3293</v>
      </c>
      <c r="J93" s="74">
        <v>1.36</v>
      </c>
      <c r="K93" s="74">
        <f t="shared" si="1"/>
        <v>1.5776000000000001</v>
      </c>
    </row>
    <row r="94" spans="2:11" x14ac:dyDescent="0.25">
      <c r="B94" s="73" t="s">
        <v>3287</v>
      </c>
      <c r="C94" s="73" t="s">
        <v>3288</v>
      </c>
      <c r="D94" s="73" t="s">
        <v>3289</v>
      </c>
      <c r="E94" s="73">
        <v>3</v>
      </c>
      <c r="F94" s="73" t="s">
        <v>3451</v>
      </c>
      <c r="G94" s="73" t="s">
        <v>3482</v>
      </c>
      <c r="H94" s="73" t="s">
        <v>3483</v>
      </c>
      <c r="I94" s="73" t="s">
        <v>3293</v>
      </c>
      <c r="J94" s="74">
        <v>2.4500000000000002</v>
      </c>
      <c r="K94" s="74">
        <f t="shared" si="1"/>
        <v>2.8420000000000001</v>
      </c>
    </row>
    <row r="95" spans="2:11" x14ac:dyDescent="0.25">
      <c r="B95" s="73" t="s">
        <v>3287</v>
      </c>
      <c r="C95" s="73" t="s">
        <v>3288</v>
      </c>
      <c r="D95" s="73" t="s">
        <v>3289</v>
      </c>
      <c r="E95" s="73">
        <v>3</v>
      </c>
      <c r="F95" s="73" t="s">
        <v>3451</v>
      </c>
      <c r="G95" s="73" t="s">
        <v>3484</v>
      </c>
      <c r="H95" s="73" t="s">
        <v>3485</v>
      </c>
      <c r="I95" s="73" t="s">
        <v>3293</v>
      </c>
      <c r="J95" s="74">
        <v>4.68</v>
      </c>
      <c r="K95" s="74">
        <f t="shared" si="1"/>
        <v>5.428799999999999</v>
      </c>
    </row>
    <row r="96" spans="2:11" x14ac:dyDescent="0.25">
      <c r="B96" s="73" t="s">
        <v>3287</v>
      </c>
      <c r="C96" s="73" t="s">
        <v>3288</v>
      </c>
      <c r="D96" s="73" t="s">
        <v>3289</v>
      </c>
      <c r="E96" s="73">
        <v>3</v>
      </c>
      <c r="F96" s="73" t="s">
        <v>3451</v>
      </c>
      <c r="G96" s="73" t="s">
        <v>3486</v>
      </c>
      <c r="H96" s="73" t="s">
        <v>3487</v>
      </c>
      <c r="I96" s="73" t="s">
        <v>3293</v>
      </c>
      <c r="J96" s="74">
        <v>4.01</v>
      </c>
      <c r="K96" s="74">
        <f t="shared" si="1"/>
        <v>4.6515999999999993</v>
      </c>
    </row>
    <row r="97" spans="2:11" x14ac:dyDescent="0.25">
      <c r="B97" s="73" t="s">
        <v>3287</v>
      </c>
      <c r="C97" s="73" t="s">
        <v>3288</v>
      </c>
      <c r="D97" s="73" t="s">
        <v>3289</v>
      </c>
      <c r="E97" s="73">
        <v>3</v>
      </c>
      <c r="F97" s="73" t="s">
        <v>3451</v>
      </c>
      <c r="G97" s="73" t="s">
        <v>3488</v>
      </c>
      <c r="H97" s="73" t="s">
        <v>3489</v>
      </c>
      <c r="I97" s="73" t="s">
        <v>3293</v>
      </c>
      <c r="J97" s="74">
        <v>3.68</v>
      </c>
      <c r="K97" s="74">
        <f t="shared" si="1"/>
        <v>4.2687999999999997</v>
      </c>
    </row>
    <row r="98" spans="2:11" x14ac:dyDescent="0.25">
      <c r="B98" s="73" t="s">
        <v>3287</v>
      </c>
      <c r="C98" s="73" t="s">
        <v>3288</v>
      </c>
      <c r="D98" s="73" t="s">
        <v>3289</v>
      </c>
      <c r="E98" s="73">
        <v>3</v>
      </c>
      <c r="F98" s="73" t="s">
        <v>3451</v>
      </c>
      <c r="G98" s="73" t="s">
        <v>3490</v>
      </c>
      <c r="H98" s="73" t="s">
        <v>3491</v>
      </c>
      <c r="I98" s="73" t="s">
        <v>3293</v>
      </c>
      <c r="J98" s="74">
        <v>0.8</v>
      </c>
      <c r="K98" s="74">
        <f t="shared" si="1"/>
        <v>0.92799999999999994</v>
      </c>
    </row>
    <row r="99" spans="2:11" x14ac:dyDescent="0.25">
      <c r="B99" s="73" t="s">
        <v>3287</v>
      </c>
      <c r="C99" s="73" t="s">
        <v>3288</v>
      </c>
      <c r="D99" s="73" t="s">
        <v>3289</v>
      </c>
      <c r="E99" s="73">
        <v>3</v>
      </c>
      <c r="F99" s="73" t="s">
        <v>3451</v>
      </c>
      <c r="G99" s="73" t="s">
        <v>3492</v>
      </c>
      <c r="H99" s="73" t="s">
        <v>3493</v>
      </c>
      <c r="I99" s="73" t="s">
        <v>3293</v>
      </c>
      <c r="J99" s="74">
        <v>0.9</v>
      </c>
      <c r="K99" s="74">
        <f t="shared" si="1"/>
        <v>1.044</v>
      </c>
    </row>
    <row r="100" spans="2:11" x14ac:dyDescent="0.25">
      <c r="B100" s="73" t="s">
        <v>3287</v>
      </c>
      <c r="C100" s="73" t="s">
        <v>3288</v>
      </c>
      <c r="D100" s="73" t="s">
        <v>3289</v>
      </c>
      <c r="E100" s="73">
        <v>3</v>
      </c>
      <c r="F100" s="73" t="s">
        <v>3451</v>
      </c>
      <c r="G100" s="73" t="s">
        <v>3494</v>
      </c>
      <c r="H100" s="73" t="s">
        <v>3495</v>
      </c>
      <c r="I100" s="73" t="s">
        <v>3293</v>
      </c>
      <c r="J100" s="74">
        <v>1.03</v>
      </c>
      <c r="K100" s="74">
        <f t="shared" si="1"/>
        <v>1.1947999999999999</v>
      </c>
    </row>
    <row r="101" spans="2:11" x14ac:dyDescent="0.25">
      <c r="B101" s="73" t="s">
        <v>3287</v>
      </c>
      <c r="C101" s="73" t="s">
        <v>3288</v>
      </c>
      <c r="D101" s="73" t="s">
        <v>3289</v>
      </c>
      <c r="E101" s="73">
        <v>3</v>
      </c>
      <c r="F101" s="73" t="s">
        <v>3451</v>
      </c>
      <c r="G101" s="73" t="s">
        <v>3496</v>
      </c>
      <c r="H101" s="73" t="s">
        <v>3497</v>
      </c>
      <c r="I101" s="73" t="s">
        <v>3293</v>
      </c>
      <c r="J101" s="74">
        <v>3.08</v>
      </c>
      <c r="K101" s="74">
        <f t="shared" si="1"/>
        <v>3.5728</v>
      </c>
    </row>
    <row r="102" spans="2:11" x14ac:dyDescent="0.25">
      <c r="B102" s="73" t="s">
        <v>3287</v>
      </c>
      <c r="C102" s="73" t="s">
        <v>3288</v>
      </c>
      <c r="D102" s="73" t="s">
        <v>3289</v>
      </c>
      <c r="E102" s="73">
        <v>93</v>
      </c>
      <c r="F102" s="73" t="s">
        <v>3350</v>
      </c>
      <c r="G102" s="73" t="s">
        <v>3498</v>
      </c>
      <c r="H102" s="73" t="s">
        <v>3499</v>
      </c>
      <c r="I102" s="73" t="s">
        <v>3293</v>
      </c>
      <c r="J102" s="74">
        <v>3.34</v>
      </c>
      <c r="K102" s="74">
        <f t="shared" si="1"/>
        <v>3.8743999999999996</v>
      </c>
    </row>
    <row r="103" spans="2:11" x14ac:dyDescent="0.25">
      <c r="B103" s="73" t="s">
        <v>3287</v>
      </c>
      <c r="C103" s="73" t="s">
        <v>3500</v>
      </c>
      <c r="D103" s="73" t="s">
        <v>3501</v>
      </c>
      <c r="E103" s="73">
        <v>20</v>
      </c>
      <c r="F103" s="73" t="s">
        <v>3502</v>
      </c>
      <c r="G103" s="73" t="s">
        <v>3503</v>
      </c>
      <c r="H103" s="73" t="s">
        <v>3504</v>
      </c>
      <c r="I103" s="73" t="s">
        <v>3505</v>
      </c>
      <c r="J103" s="74">
        <v>0.15</v>
      </c>
      <c r="K103" s="74">
        <f t="shared" si="1"/>
        <v>0.17399999999999999</v>
      </c>
    </row>
    <row r="104" spans="2:11" x14ac:dyDescent="0.25">
      <c r="B104" s="73" t="s">
        <v>3287</v>
      </c>
      <c r="C104" s="73" t="s">
        <v>3500</v>
      </c>
      <c r="D104" s="73" t="s">
        <v>3501</v>
      </c>
      <c r="E104" s="73">
        <v>20</v>
      </c>
      <c r="F104" s="73" t="s">
        <v>3502</v>
      </c>
      <c r="G104" s="73" t="s">
        <v>3506</v>
      </c>
      <c r="H104" s="73" t="s">
        <v>3507</v>
      </c>
      <c r="I104" s="73" t="s">
        <v>3505</v>
      </c>
      <c r="J104" s="74">
        <v>0.15</v>
      </c>
      <c r="K104" s="74">
        <f t="shared" si="1"/>
        <v>0.17399999999999999</v>
      </c>
    </row>
    <row r="105" spans="2:11" x14ac:dyDescent="0.25">
      <c r="B105" s="73" t="s">
        <v>3287</v>
      </c>
      <c r="C105" s="73" t="s">
        <v>3500</v>
      </c>
      <c r="D105" s="73" t="s">
        <v>3501</v>
      </c>
      <c r="E105" s="73">
        <v>20</v>
      </c>
      <c r="F105" s="73" t="s">
        <v>3502</v>
      </c>
      <c r="G105" s="73" t="s">
        <v>3508</v>
      </c>
      <c r="H105" s="73" t="s">
        <v>3509</v>
      </c>
      <c r="I105" s="73" t="s">
        <v>3505</v>
      </c>
      <c r="J105" s="74">
        <v>0.15</v>
      </c>
      <c r="K105" s="74">
        <f t="shared" si="1"/>
        <v>0.17399999999999999</v>
      </c>
    </row>
    <row r="106" spans="2:11" x14ac:dyDescent="0.25">
      <c r="B106" s="73" t="s">
        <v>3287</v>
      </c>
      <c r="C106" s="73" t="s">
        <v>3500</v>
      </c>
      <c r="D106" s="73" t="s">
        <v>3501</v>
      </c>
      <c r="E106" s="73">
        <v>20</v>
      </c>
      <c r="F106" s="73" t="s">
        <v>3502</v>
      </c>
      <c r="G106" s="73" t="s">
        <v>3510</v>
      </c>
      <c r="H106" s="73" t="s">
        <v>3511</v>
      </c>
      <c r="I106" s="73" t="s">
        <v>3505</v>
      </c>
      <c r="J106" s="74">
        <v>0.15</v>
      </c>
      <c r="K106" s="74">
        <f t="shared" si="1"/>
        <v>0.17399999999999999</v>
      </c>
    </row>
    <row r="107" spans="2:11" x14ac:dyDescent="0.25">
      <c r="B107" s="73" t="s">
        <v>3287</v>
      </c>
      <c r="C107" s="73" t="s">
        <v>3500</v>
      </c>
      <c r="D107" s="73" t="s">
        <v>3501</v>
      </c>
      <c r="E107" s="73">
        <v>20</v>
      </c>
      <c r="F107" s="73" t="s">
        <v>3502</v>
      </c>
      <c r="G107" s="73" t="s">
        <v>3512</v>
      </c>
      <c r="H107" s="73" t="s">
        <v>3513</v>
      </c>
      <c r="I107" s="73" t="s">
        <v>3505</v>
      </c>
      <c r="J107" s="74">
        <v>0.17</v>
      </c>
      <c r="K107" s="74">
        <f t="shared" si="1"/>
        <v>0.19720000000000001</v>
      </c>
    </row>
    <row r="108" spans="2:11" x14ac:dyDescent="0.25">
      <c r="B108" s="73" t="s">
        <v>3287</v>
      </c>
      <c r="C108" s="73" t="s">
        <v>3500</v>
      </c>
      <c r="D108" s="73" t="s">
        <v>3501</v>
      </c>
      <c r="E108" s="73">
        <v>20</v>
      </c>
      <c r="F108" s="73" t="s">
        <v>3502</v>
      </c>
      <c r="G108" s="73" t="s">
        <v>3514</v>
      </c>
      <c r="H108" s="73" t="s">
        <v>3515</v>
      </c>
      <c r="I108" s="73" t="s">
        <v>3505</v>
      </c>
      <c r="J108" s="74">
        <v>0.17</v>
      </c>
      <c r="K108" s="74">
        <f t="shared" si="1"/>
        <v>0.19720000000000001</v>
      </c>
    </row>
    <row r="109" spans="2:11" x14ac:dyDescent="0.25">
      <c r="B109" s="73" t="s">
        <v>3287</v>
      </c>
      <c r="C109" s="73" t="s">
        <v>3500</v>
      </c>
      <c r="D109" s="73" t="s">
        <v>3501</v>
      </c>
      <c r="E109" s="73">
        <v>20</v>
      </c>
      <c r="F109" s="73" t="s">
        <v>3502</v>
      </c>
      <c r="G109" s="73" t="s">
        <v>3516</v>
      </c>
      <c r="H109" s="73" t="s">
        <v>3517</v>
      </c>
      <c r="I109" s="73" t="s">
        <v>3505</v>
      </c>
      <c r="J109" s="74">
        <v>0.28999999999999998</v>
      </c>
      <c r="K109" s="74">
        <f t="shared" si="1"/>
        <v>0.33639999999999998</v>
      </c>
    </row>
    <row r="110" spans="2:11" x14ac:dyDescent="0.25">
      <c r="B110" s="73" t="s">
        <v>3287</v>
      </c>
      <c r="C110" s="73" t="s">
        <v>3500</v>
      </c>
      <c r="D110" s="73" t="s">
        <v>3501</v>
      </c>
      <c r="E110" s="73">
        <v>20</v>
      </c>
      <c r="F110" s="73" t="s">
        <v>3502</v>
      </c>
      <c r="G110" s="73" t="s">
        <v>3518</v>
      </c>
      <c r="H110" s="73" t="s">
        <v>3519</v>
      </c>
      <c r="I110" s="73" t="s">
        <v>3505</v>
      </c>
      <c r="J110" s="74">
        <v>0.32</v>
      </c>
      <c r="K110" s="74">
        <f t="shared" si="1"/>
        <v>0.37119999999999997</v>
      </c>
    </row>
    <row r="111" spans="2:11" x14ac:dyDescent="0.25">
      <c r="B111" s="73" t="s">
        <v>3287</v>
      </c>
      <c r="C111" s="73" t="s">
        <v>3500</v>
      </c>
      <c r="D111" s="73" t="s">
        <v>3501</v>
      </c>
      <c r="E111" s="73">
        <v>20</v>
      </c>
      <c r="F111" s="73" t="s">
        <v>3502</v>
      </c>
      <c r="G111" s="73" t="s">
        <v>3520</v>
      </c>
      <c r="H111" s="73" t="s">
        <v>3521</v>
      </c>
      <c r="I111" s="73" t="s">
        <v>3505</v>
      </c>
      <c r="J111" s="74">
        <v>0.46</v>
      </c>
      <c r="K111" s="74">
        <f t="shared" si="1"/>
        <v>0.53359999999999996</v>
      </c>
    </row>
    <row r="112" spans="2:11" x14ac:dyDescent="0.25">
      <c r="B112" s="73" t="s">
        <v>3287</v>
      </c>
      <c r="C112" s="73" t="s">
        <v>3500</v>
      </c>
      <c r="D112" s="73" t="s">
        <v>3501</v>
      </c>
      <c r="E112" s="73">
        <v>20</v>
      </c>
      <c r="F112" s="73" t="s">
        <v>3502</v>
      </c>
      <c r="G112" s="73" t="s">
        <v>3522</v>
      </c>
      <c r="H112" s="73" t="s">
        <v>3523</v>
      </c>
      <c r="I112" s="73" t="s">
        <v>3505</v>
      </c>
      <c r="J112" s="74">
        <v>0.68</v>
      </c>
      <c r="K112" s="74">
        <f t="shared" si="1"/>
        <v>0.78880000000000006</v>
      </c>
    </row>
    <row r="113" spans="2:11" x14ac:dyDescent="0.25">
      <c r="B113" s="73" t="s">
        <v>3287</v>
      </c>
      <c r="C113" s="73" t="s">
        <v>3500</v>
      </c>
      <c r="D113" s="73" t="s">
        <v>3501</v>
      </c>
      <c r="E113" s="73">
        <v>20</v>
      </c>
      <c r="F113" s="73" t="s">
        <v>3502</v>
      </c>
      <c r="G113" s="73" t="s">
        <v>3524</v>
      </c>
      <c r="H113" s="73" t="s">
        <v>3525</v>
      </c>
      <c r="I113" s="73" t="s">
        <v>3505</v>
      </c>
      <c r="J113" s="74">
        <v>1.0900000000000001</v>
      </c>
      <c r="K113" s="74">
        <f t="shared" si="1"/>
        <v>1.2644</v>
      </c>
    </row>
    <row r="114" spans="2:11" x14ac:dyDescent="0.25">
      <c r="B114" s="73" t="s">
        <v>3287</v>
      </c>
      <c r="C114" s="73" t="s">
        <v>3500</v>
      </c>
      <c r="D114" s="73" t="s">
        <v>3501</v>
      </c>
      <c r="E114" s="73">
        <v>20</v>
      </c>
      <c r="F114" s="73" t="s">
        <v>3502</v>
      </c>
      <c r="G114" s="73" t="s">
        <v>3526</v>
      </c>
      <c r="H114" s="73" t="s">
        <v>3527</v>
      </c>
      <c r="I114" s="73" t="s">
        <v>3505</v>
      </c>
      <c r="J114" s="74">
        <v>1.22</v>
      </c>
      <c r="K114" s="74">
        <f t="shared" si="1"/>
        <v>1.4151999999999998</v>
      </c>
    </row>
    <row r="115" spans="2:11" x14ac:dyDescent="0.25">
      <c r="B115" s="73" t="s">
        <v>3287</v>
      </c>
      <c r="C115" s="73" t="s">
        <v>3500</v>
      </c>
      <c r="D115" s="73" t="s">
        <v>3501</v>
      </c>
      <c r="E115" s="73">
        <v>20</v>
      </c>
      <c r="F115" s="73" t="s">
        <v>3502</v>
      </c>
      <c r="G115" s="73" t="s">
        <v>3528</v>
      </c>
      <c r="H115" s="73" t="s">
        <v>3529</v>
      </c>
      <c r="I115" s="73" t="s">
        <v>3505</v>
      </c>
      <c r="J115" s="74">
        <v>2.1800000000000002</v>
      </c>
      <c r="K115" s="74">
        <f t="shared" si="1"/>
        <v>2.5287999999999999</v>
      </c>
    </row>
    <row r="116" spans="2:11" x14ac:dyDescent="0.25">
      <c r="B116" s="73" t="s">
        <v>3287</v>
      </c>
      <c r="C116" s="73" t="s">
        <v>3500</v>
      </c>
      <c r="D116" s="73" t="s">
        <v>3501</v>
      </c>
      <c r="E116" s="73">
        <v>20</v>
      </c>
      <c r="F116" s="73" t="s">
        <v>3502</v>
      </c>
      <c r="G116" s="73" t="s">
        <v>3530</v>
      </c>
      <c r="H116" s="73" t="s">
        <v>3531</v>
      </c>
      <c r="I116" s="73" t="s">
        <v>3505</v>
      </c>
      <c r="J116" s="74">
        <v>0.34</v>
      </c>
      <c r="K116" s="74">
        <f t="shared" si="1"/>
        <v>0.39440000000000003</v>
      </c>
    </row>
    <row r="117" spans="2:11" x14ac:dyDescent="0.25">
      <c r="B117" s="73" t="s">
        <v>3287</v>
      </c>
      <c r="C117" s="73" t="s">
        <v>3500</v>
      </c>
      <c r="D117" s="73" t="s">
        <v>3501</v>
      </c>
      <c r="E117" s="73">
        <v>20</v>
      </c>
      <c r="F117" s="73" t="s">
        <v>3502</v>
      </c>
      <c r="G117" s="73" t="s">
        <v>3532</v>
      </c>
      <c r="H117" s="73" t="s">
        <v>3533</v>
      </c>
      <c r="I117" s="73" t="s">
        <v>3505</v>
      </c>
      <c r="J117" s="74">
        <v>0.52</v>
      </c>
      <c r="K117" s="74">
        <f t="shared" si="1"/>
        <v>0.60319999999999996</v>
      </c>
    </row>
    <row r="118" spans="2:11" x14ac:dyDescent="0.25">
      <c r="B118" s="73" t="s">
        <v>3287</v>
      </c>
      <c r="C118" s="73" t="s">
        <v>3500</v>
      </c>
      <c r="D118" s="73" t="s">
        <v>3501</v>
      </c>
      <c r="E118" s="73">
        <v>20</v>
      </c>
      <c r="F118" s="73" t="s">
        <v>3502</v>
      </c>
      <c r="G118" s="73" t="s">
        <v>3534</v>
      </c>
      <c r="H118" s="73" t="s">
        <v>3535</v>
      </c>
      <c r="I118" s="73" t="s">
        <v>3505</v>
      </c>
      <c r="J118" s="74">
        <v>0.72</v>
      </c>
      <c r="K118" s="74">
        <f t="shared" si="1"/>
        <v>0.83519999999999994</v>
      </c>
    </row>
    <row r="119" spans="2:11" x14ac:dyDescent="0.25">
      <c r="B119" s="73" t="s">
        <v>3287</v>
      </c>
      <c r="C119" s="73" t="s">
        <v>3500</v>
      </c>
      <c r="D119" s="73" t="s">
        <v>3501</v>
      </c>
      <c r="E119" s="73">
        <v>20</v>
      </c>
      <c r="F119" s="73" t="s">
        <v>3502</v>
      </c>
      <c r="G119" s="73" t="s">
        <v>3536</v>
      </c>
      <c r="H119" s="73" t="s">
        <v>3537</v>
      </c>
      <c r="I119" s="73" t="s">
        <v>3505</v>
      </c>
      <c r="J119" s="74">
        <v>0.88</v>
      </c>
      <c r="K119" s="74">
        <f t="shared" si="1"/>
        <v>1.0207999999999999</v>
      </c>
    </row>
    <row r="120" spans="2:11" x14ac:dyDescent="0.25">
      <c r="B120" s="73" t="s">
        <v>3287</v>
      </c>
      <c r="C120" s="73" t="s">
        <v>3500</v>
      </c>
      <c r="D120" s="73" t="s">
        <v>3501</v>
      </c>
      <c r="E120" s="73">
        <v>20</v>
      </c>
      <c r="F120" s="73" t="s">
        <v>3502</v>
      </c>
      <c r="G120" s="73" t="s">
        <v>3538</v>
      </c>
      <c r="H120" s="73" t="s">
        <v>3539</v>
      </c>
      <c r="I120" s="73" t="s">
        <v>3505</v>
      </c>
      <c r="J120" s="74">
        <v>1.62</v>
      </c>
      <c r="K120" s="74">
        <f t="shared" si="1"/>
        <v>1.8792</v>
      </c>
    </row>
    <row r="121" spans="2:11" x14ac:dyDescent="0.25">
      <c r="B121" s="73" t="s">
        <v>3287</v>
      </c>
      <c r="C121" s="73" t="s">
        <v>3500</v>
      </c>
      <c r="D121" s="73" t="s">
        <v>3501</v>
      </c>
      <c r="E121" s="73">
        <v>20</v>
      </c>
      <c r="F121" s="73" t="s">
        <v>3502</v>
      </c>
      <c r="G121" s="73" t="s">
        <v>3540</v>
      </c>
      <c r="H121" s="73" t="s">
        <v>3541</v>
      </c>
      <c r="I121" s="73" t="s">
        <v>3505</v>
      </c>
      <c r="J121" s="74">
        <v>0.96</v>
      </c>
      <c r="K121" s="74">
        <f t="shared" si="1"/>
        <v>1.1135999999999999</v>
      </c>
    </row>
    <row r="122" spans="2:11" x14ac:dyDescent="0.25">
      <c r="B122" s="73" t="s">
        <v>3287</v>
      </c>
      <c r="C122" s="73" t="s">
        <v>3500</v>
      </c>
      <c r="D122" s="73" t="s">
        <v>3501</v>
      </c>
      <c r="E122" s="73">
        <v>20</v>
      </c>
      <c r="F122" s="73" t="s">
        <v>3502</v>
      </c>
      <c r="G122" s="73" t="s">
        <v>3542</v>
      </c>
      <c r="H122" s="73" t="s">
        <v>3543</v>
      </c>
      <c r="I122" s="73" t="s">
        <v>3505</v>
      </c>
      <c r="J122" s="74">
        <v>1.45</v>
      </c>
      <c r="K122" s="74">
        <f t="shared" si="1"/>
        <v>1.6819999999999999</v>
      </c>
    </row>
    <row r="123" spans="2:11" x14ac:dyDescent="0.25">
      <c r="B123" s="73" t="s">
        <v>3287</v>
      </c>
      <c r="C123" s="73" t="s">
        <v>3500</v>
      </c>
      <c r="D123" s="73" t="s">
        <v>3501</v>
      </c>
      <c r="E123" s="73">
        <v>20</v>
      </c>
      <c r="F123" s="73" t="s">
        <v>3502</v>
      </c>
      <c r="G123" s="73" t="s">
        <v>3544</v>
      </c>
      <c r="H123" s="73" t="s">
        <v>3545</v>
      </c>
      <c r="I123" s="73" t="s">
        <v>3505</v>
      </c>
      <c r="J123" s="74">
        <v>1.76</v>
      </c>
      <c r="K123" s="74">
        <f t="shared" si="1"/>
        <v>2.0415999999999999</v>
      </c>
    </row>
    <row r="124" spans="2:11" x14ac:dyDescent="0.25">
      <c r="B124" s="73" t="s">
        <v>3287</v>
      </c>
      <c r="C124" s="73" t="s">
        <v>3500</v>
      </c>
      <c r="D124" s="73" t="s">
        <v>3501</v>
      </c>
      <c r="E124" s="73">
        <v>20</v>
      </c>
      <c r="F124" s="73" t="s">
        <v>3502</v>
      </c>
      <c r="G124" s="73" t="s">
        <v>3546</v>
      </c>
      <c r="H124" s="73" t="s">
        <v>3547</v>
      </c>
      <c r="I124" s="73" t="s">
        <v>3505</v>
      </c>
      <c r="J124" s="74">
        <v>2.79</v>
      </c>
      <c r="K124" s="74">
        <f t="shared" si="1"/>
        <v>3.2363999999999997</v>
      </c>
    </row>
    <row r="125" spans="2:11" x14ac:dyDescent="0.25">
      <c r="B125" s="73" t="s">
        <v>3287</v>
      </c>
      <c r="C125" s="73" t="s">
        <v>3500</v>
      </c>
      <c r="D125" s="73" t="s">
        <v>3501</v>
      </c>
      <c r="E125" s="73">
        <v>20</v>
      </c>
      <c r="F125" s="73" t="s">
        <v>3502</v>
      </c>
      <c r="G125" s="73" t="s">
        <v>3548</v>
      </c>
      <c r="H125" s="73" t="s">
        <v>3549</v>
      </c>
      <c r="I125" s="73" t="s">
        <v>3505</v>
      </c>
      <c r="J125" s="74">
        <v>2.85</v>
      </c>
      <c r="K125" s="74">
        <f t="shared" si="1"/>
        <v>3.306</v>
      </c>
    </row>
    <row r="126" spans="2:11" x14ac:dyDescent="0.25">
      <c r="B126" s="73" t="s">
        <v>3287</v>
      </c>
      <c r="C126" s="73" t="s">
        <v>3500</v>
      </c>
      <c r="D126" s="73" t="s">
        <v>3501</v>
      </c>
      <c r="E126" s="73">
        <v>20</v>
      </c>
      <c r="F126" s="73" t="s">
        <v>3502</v>
      </c>
      <c r="G126" s="73" t="s">
        <v>3550</v>
      </c>
      <c r="H126" s="73" t="s">
        <v>3551</v>
      </c>
      <c r="I126" s="73" t="s">
        <v>3505</v>
      </c>
      <c r="J126" s="74">
        <v>2.4900000000000002</v>
      </c>
      <c r="K126" s="74">
        <f t="shared" si="1"/>
        <v>2.8883999999999999</v>
      </c>
    </row>
    <row r="127" spans="2:11" x14ac:dyDescent="0.25">
      <c r="B127" s="73" t="s">
        <v>3287</v>
      </c>
      <c r="C127" s="73" t="s">
        <v>3500</v>
      </c>
      <c r="D127" s="73" t="s">
        <v>3501</v>
      </c>
      <c r="E127" s="73">
        <v>22</v>
      </c>
      <c r="F127" s="73" t="s">
        <v>3552</v>
      </c>
      <c r="G127" s="73" t="s">
        <v>3553</v>
      </c>
      <c r="H127" s="73" t="s">
        <v>3554</v>
      </c>
      <c r="I127" s="73" t="s">
        <v>3505</v>
      </c>
      <c r="J127" s="74">
        <v>0.24</v>
      </c>
      <c r="K127" s="74">
        <f t="shared" si="1"/>
        <v>0.27839999999999998</v>
      </c>
    </row>
    <row r="128" spans="2:11" x14ac:dyDescent="0.25">
      <c r="B128" s="73" t="s">
        <v>3287</v>
      </c>
      <c r="C128" s="73" t="s">
        <v>3500</v>
      </c>
      <c r="D128" s="73" t="s">
        <v>3501</v>
      </c>
      <c r="E128" s="73">
        <v>22</v>
      </c>
      <c r="F128" s="73" t="s">
        <v>3552</v>
      </c>
      <c r="G128" s="73" t="s">
        <v>3555</v>
      </c>
      <c r="H128" s="73" t="s">
        <v>3556</v>
      </c>
      <c r="I128" s="73" t="s">
        <v>3505</v>
      </c>
      <c r="J128" s="74">
        <v>0.24</v>
      </c>
      <c r="K128" s="74">
        <f t="shared" si="1"/>
        <v>0.27839999999999998</v>
      </c>
    </row>
    <row r="129" spans="2:11" x14ac:dyDescent="0.25">
      <c r="B129" s="73" t="s">
        <v>3287</v>
      </c>
      <c r="C129" s="73" t="s">
        <v>3500</v>
      </c>
      <c r="D129" s="73" t="s">
        <v>3501</v>
      </c>
      <c r="E129" s="73">
        <v>22</v>
      </c>
      <c r="F129" s="73" t="s">
        <v>3552</v>
      </c>
      <c r="G129" s="73" t="s">
        <v>3557</v>
      </c>
      <c r="H129" s="73" t="s">
        <v>3558</v>
      </c>
      <c r="I129" s="73" t="s">
        <v>3505</v>
      </c>
      <c r="J129" s="74">
        <v>0.24</v>
      </c>
      <c r="K129" s="74">
        <f t="shared" si="1"/>
        <v>0.27839999999999998</v>
      </c>
    </row>
    <row r="130" spans="2:11" x14ac:dyDescent="0.25">
      <c r="B130" s="73" t="s">
        <v>3287</v>
      </c>
      <c r="C130" s="73" t="s">
        <v>3500</v>
      </c>
      <c r="D130" s="73" t="s">
        <v>3501</v>
      </c>
      <c r="E130" s="73">
        <v>22</v>
      </c>
      <c r="F130" s="73" t="s">
        <v>3552</v>
      </c>
      <c r="G130" s="73" t="s">
        <v>3559</v>
      </c>
      <c r="H130" s="73" t="s">
        <v>3560</v>
      </c>
      <c r="I130" s="73" t="s">
        <v>3505</v>
      </c>
      <c r="J130" s="74">
        <v>0.24</v>
      </c>
      <c r="K130" s="74">
        <f t="shared" si="1"/>
        <v>0.27839999999999998</v>
      </c>
    </row>
    <row r="131" spans="2:11" x14ac:dyDescent="0.25">
      <c r="B131" s="73" t="s">
        <v>3287</v>
      </c>
      <c r="C131" s="73" t="s">
        <v>3500</v>
      </c>
      <c r="D131" s="73" t="s">
        <v>3501</v>
      </c>
      <c r="E131" s="73">
        <v>22</v>
      </c>
      <c r="F131" s="73" t="s">
        <v>3552</v>
      </c>
      <c r="G131" s="73" t="s">
        <v>3561</v>
      </c>
      <c r="H131" s="73" t="s">
        <v>3562</v>
      </c>
      <c r="I131" s="73" t="s">
        <v>3505</v>
      </c>
      <c r="J131" s="74">
        <v>0.4</v>
      </c>
      <c r="K131" s="74">
        <f t="shared" si="1"/>
        <v>0.46399999999999997</v>
      </c>
    </row>
    <row r="132" spans="2:11" x14ac:dyDescent="0.25">
      <c r="B132" s="73" t="s">
        <v>3287</v>
      </c>
      <c r="C132" s="73" t="s">
        <v>3500</v>
      </c>
      <c r="D132" s="73" t="s">
        <v>3501</v>
      </c>
      <c r="E132" s="73">
        <v>22</v>
      </c>
      <c r="F132" s="73" t="s">
        <v>3552</v>
      </c>
      <c r="G132" s="73" t="s">
        <v>3563</v>
      </c>
      <c r="H132" s="73" t="s">
        <v>3564</v>
      </c>
      <c r="I132" s="73" t="s">
        <v>3505</v>
      </c>
      <c r="J132" s="74">
        <v>0.4</v>
      </c>
      <c r="K132" s="74">
        <f t="shared" ref="K132:K195" si="2">+IF(AND(MID(H132,1,15)="POSTE DE MADERA",J132&lt;110)=TRUE,(J132*1.13+5)*1.01*1.16,IF(AND(MID(H132,1,15)="POSTE DE MADERA",J132&gt;=110,J132&lt;320)=TRUE,(J132*1.13+12)*1.01*1.16,IF(AND(MID(H132,1,15)="POSTE DE MADERA",J132&gt;320)=TRUE,(J132*1.13+36)*1.01*1.16,IF(+AND(MID(H132,1,5)="POSTE",MID(H132,1,15)&lt;&gt;"POSTE DE MADERA")=TRUE,J132*1.01*1.16,J132*1.16))))</f>
        <v>0.46399999999999997</v>
      </c>
    </row>
    <row r="133" spans="2:11" x14ac:dyDescent="0.25">
      <c r="B133" s="73" t="s">
        <v>3287</v>
      </c>
      <c r="C133" s="73" t="s">
        <v>3500</v>
      </c>
      <c r="D133" s="73" t="s">
        <v>3501</v>
      </c>
      <c r="E133" s="73">
        <v>22</v>
      </c>
      <c r="F133" s="73" t="s">
        <v>3552</v>
      </c>
      <c r="G133" s="73" t="s">
        <v>3565</v>
      </c>
      <c r="H133" s="73" t="s">
        <v>3566</v>
      </c>
      <c r="I133" s="73" t="s">
        <v>3505</v>
      </c>
      <c r="J133" s="74">
        <v>0.53</v>
      </c>
      <c r="K133" s="74">
        <f t="shared" si="2"/>
        <v>0.61480000000000001</v>
      </c>
    </row>
    <row r="134" spans="2:11" x14ac:dyDescent="0.25">
      <c r="B134" s="73" t="s">
        <v>3287</v>
      </c>
      <c r="C134" s="73" t="s">
        <v>3500</v>
      </c>
      <c r="D134" s="73" t="s">
        <v>3501</v>
      </c>
      <c r="E134" s="73">
        <v>22</v>
      </c>
      <c r="F134" s="73" t="s">
        <v>3552</v>
      </c>
      <c r="G134" s="73" t="s">
        <v>3567</v>
      </c>
      <c r="H134" s="73" t="s">
        <v>3568</v>
      </c>
      <c r="I134" s="73" t="s">
        <v>3505</v>
      </c>
      <c r="J134" s="74">
        <v>0.88</v>
      </c>
      <c r="K134" s="74">
        <f t="shared" si="2"/>
        <v>1.0207999999999999</v>
      </c>
    </row>
    <row r="135" spans="2:11" x14ac:dyDescent="0.25">
      <c r="B135" s="73" t="s">
        <v>3287</v>
      </c>
      <c r="C135" s="73" t="s">
        <v>3500</v>
      </c>
      <c r="D135" s="73" t="s">
        <v>3501</v>
      </c>
      <c r="E135" s="73">
        <v>22</v>
      </c>
      <c r="F135" s="73" t="s">
        <v>3552</v>
      </c>
      <c r="G135" s="73" t="s">
        <v>3569</v>
      </c>
      <c r="H135" s="73" t="s">
        <v>3570</v>
      </c>
      <c r="I135" s="73" t="s">
        <v>3505</v>
      </c>
      <c r="J135" s="74">
        <v>0.98</v>
      </c>
      <c r="K135" s="74">
        <f t="shared" si="2"/>
        <v>1.1367999999999998</v>
      </c>
    </row>
    <row r="136" spans="2:11" x14ac:dyDescent="0.25">
      <c r="B136" s="73" t="s">
        <v>3287</v>
      </c>
      <c r="C136" s="73" t="s">
        <v>3500</v>
      </c>
      <c r="D136" s="73" t="s">
        <v>3501</v>
      </c>
      <c r="E136" s="73">
        <v>22</v>
      </c>
      <c r="F136" s="73" t="s">
        <v>3552</v>
      </c>
      <c r="G136" s="73" t="s">
        <v>3571</v>
      </c>
      <c r="H136" s="73" t="s">
        <v>3572</v>
      </c>
      <c r="I136" s="73" t="s">
        <v>3505</v>
      </c>
      <c r="J136" s="74">
        <v>1.31</v>
      </c>
      <c r="K136" s="74">
        <f t="shared" si="2"/>
        <v>1.5196000000000001</v>
      </c>
    </row>
    <row r="137" spans="2:11" x14ac:dyDescent="0.25">
      <c r="B137" s="73" t="s">
        <v>3287</v>
      </c>
      <c r="C137" s="73" t="s">
        <v>3500</v>
      </c>
      <c r="D137" s="73" t="s">
        <v>3501</v>
      </c>
      <c r="E137" s="73">
        <v>22</v>
      </c>
      <c r="F137" s="73" t="s">
        <v>3552</v>
      </c>
      <c r="G137" s="73" t="s">
        <v>3573</v>
      </c>
      <c r="H137" s="73" t="s">
        <v>3574</v>
      </c>
      <c r="I137" s="73" t="s">
        <v>3505</v>
      </c>
      <c r="J137" s="74">
        <v>1.71</v>
      </c>
      <c r="K137" s="74">
        <f t="shared" si="2"/>
        <v>1.9835999999999998</v>
      </c>
    </row>
    <row r="138" spans="2:11" x14ac:dyDescent="0.25">
      <c r="B138" s="73" t="s">
        <v>3287</v>
      </c>
      <c r="C138" s="73" t="s">
        <v>3500</v>
      </c>
      <c r="D138" s="73" t="s">
        <v>3501</v>
      </c>
      <c r="E138" s="73">
        <v>22</v>
      </c>
      <c r="F138" s="73" t="s">
        <v>3552</v>
      </c>
      <c r="G138" s="73" t="s">
        <v>3575</v>
      </c>
      <c r="H138" s="73" t="s">
        <v>3576</v>
      </c>
      <c r="I138" s="73" t="s">
        <v>3505</v>
      </c>
      <c r="J138" s="74">
        <v>2.12</v>
      </c>
      <c r="K138" s="74">
        <f t="shared" si="2"/>
        <v>2.4592000000000001</v>
      </c>
    </row>
    <row r="139" spans="2:11" x14ac:dyDescent="0.25">
      <c r="B139" s="73" t="s">
        <v>3287</v>
      </c>
      <c r="C139" s="73" t="s">
        <v>3500</v>
      </c>
      <c r="D139" s="73" t="s">
        <v>3501</v>
      </c>
      <c r="E139" s="73">
        <v>22</v>
      </c>
      <c r="F139" s="73" t="s">
        <v>3552</v>
      </c>
      <c r="G139" s="73" t="s">
        <v>3577</v>
      </c>
      <c r="H139" s="73" t="s">
        <v>3578</v>
      </c>
      <c r="I139" s="73" t="s">
        <v>3505</v>
      </c>
      <c r="J139" s="74">
        <v>2.6</v>
      </c>
      <c r="K139" s="74">
        <f t="shared" si="2"/>
        <v>3.016</v>
      </c>
    </row>
    <row r="140" spans="2:11" x14ac:dyDescent="0.25">
      <c r="B140" s="73" t="s">
        <v>3287</v>
      </c>
      <c r="C140" s="73" t="s">
        <v>3500</v>
      </c>
      <c r="D140" s="73" t="s">
        <v>3501</v>
      </c>
      <c r="E140" s="73">
        <v>22</v>
      </c>
      <c r="F140" s="73" t="s">
        <v>3552</v>
      </c>
      <c r="G140" s="73" t="s">
        <v>3579</v>
      </c>
      <c r="H140" s="73" t="s">
        <v>3580</v>
      </c>
      <c r="I140" s="73" t="s">
        <v>3505</v>
      </c>
      <c r="J140" s="74">
        <v>3.17</v>
      </c>
      <c r="K140" s="74">
        <f t="shared" si="2"/>
        <v>3.6771999999999996</v>
      </c>
    </row>
    <row r="141" spans="2:11" x14ac:dyDescent="0.25">
      <c r="B141" s="73" t="s">
        <v>3287</v>
      </c>
      <c r="C141" s="73" t="s">
        <v>3500</v>
      </c>
      <c r="D141" s="73" t="s">
        <v>3501</v>
      </c>
      <c r="E141" s="73">
        <v>22</v>
      </c>
      <c r="F141" s="73" t="s">
        <v>3552</v>
      </c>
      <c r="G141" s="73" t="s">
        <v>3581</v>
      </c>
      <c r="H141" s="73" t="s">
        <v>3582</v>
      </c>
      <c r="I141" s="73" t="s">
        <v>3505</v>
      </c>
      <c r="J141" s="74">
        <v>4.0599999999999996</v>
      </c>
      <c r="K141" s="74">
        <f t="shared" si="2"/>
        <v>4.7095999999999991</v>
      </c>
    </row>
    <row r="142" spans="2:11" x14ac:dyDescent="0.25">
      <c r="B142" s="73" t="s">
        <v>3287</v>
      </c>
      <c r="C142" s="73" t="s">
        <v>3500</v>
      </c>
      <c r="D142" s="73" t="s">
        <v>3501</v>
      </c>
      <c r="E142" s="73">
        <v>21</v>
      </c>
      <c r="F142" s="73" t="s">
        <v>3583</v>
      </c>
      <c r="G142" s="73" t="s">
        <v>3584</v>
      </c>
      <c r="H142" s="73" t="s">
        <v>3585</v>
      </c>
      <c r="I142" s="73" t="s">
        <v>3505</v>
      </c>
      <c r="J142" s="74">
        <v>1.22</v>
      </c>
      <c r="K142" s="74">
        <f t="shared" si="2"/>
        <v>1.4151999999999998</v>
      </c>
    </row>
    <row r="143" spans="2:11" x14ac:dyDescent="0.25">
      <c r="B143" s="73" t="s">
        <v>3287</v>
      </c>
      <c r="C143" s="73" t="s">
        <v>3500</v>
      </c>
      <c r="D143" s="73" t="s">
        <v>3501</v>
      </c>
      <c r="E143" s="73">
        <v>21</v>
      </c>
      <c r="F143" s="73" t="s">
        <v>3583</v>
      </c>
      <c r="G143" s="73" t="s">
        <v>3586</v>
      </c>
      <c r="H143" s="73" t="s">
        <v>3587</v>
      </c>
      <c r="I143" s="73" t="s">
        <v>3505</v>
      </c>
      <c r="J143" s="74">
        <v>1.33</v>
      </c>
      <c r="K143" s="74">
        <f t="shared" si="2"/>
        <v>1.5427999999999999</v>
      </c>
    </row>
    <row r="144" spans="2:11" x14ac:dyDescent="0.25">
      <c r="B144" s="73" t="s">
        <v>3287</v>
      </c>
      <c r="C144" s="73" t="s">
        <v>3500</v>
      </c>
      <c r="D144" s="73" t="s">
        <v>3501</v>
      </c>
      <c r="E144" s="73">
        <v>21</v>
      </c>
      <c r="F144" s="73" t="s">
        <v>3583</v>
      </c>
      <c r="G144" s="73" t="s">
        <v>3588</v>
      </c>
      <c r="H144" s="73" t="s">
        <v>3589</v>
      </c>
      <c r="I144" s="73" t="s">
        <v>3505</v>
      </c>
      <c r="J144" s="74">
        <v>1.59</v>
      </c>
      <c r="K144" s="74">
        <f t="shared" si="2"/>
        <v>1.8444</v>
      </c>
    </row>
    <row r="145" spans="2:11" x14ac:dyDescent="0.25">
      <c r="B145" s="73" t="s">
        <v>3287</v>
      </c>
      <c r="C145" s="73" t="s">
        <v>3500</v>
      </c>
      <c r="D145" s="73" t="s">
        <v>3501</v>
      </c>
      <c r="E145" s="73">
        <v>21</v>
      </c>
      <c r="F145" s="73" t="s">
        <v>3583</v>
      </c>
      <c r="G145" s="73" t="s">
        <v>3590</v>
      </c>
      <c r="H145" s="73" t="s">
        <v>3591</v>
      </c>
      <c r="I145" s="73" t="s">
        <v>3505</v>
      </c>
      <c r="J145" s="74">
        <v>2.09</v>
      </c>
      <c r="K145" s="74">
        <f t="shared" si="2"/>
        <v>2.4243999999999999</v>
      </c>
    </row>
    <row r="146" spans="2:11" x14ac:dyDescent="0.25">
      <c r="B146" s="73" t="s">
        <v>3287</v>
      </c>
      <c r="C146" s="73" t="s">
        <v>3500</v>
      </c>
      <c r="D146" s="73" t="s">
        <v>3501</v>
      </c>
      <c r="E146" s="73">
        <v>21</v>
      </c>
      <c r="F146" s="73" t="s">
        <v>3583</v>
      </c>
      <c r="G146" s="73" t="s">
        <v>3592</v>
      </c>
      <c r="H146" s="73" t="s">
        <v>3593</v>
      </c>
      <c r="I146" s="73" t="s">
        <v>3505</v>
      </c>
      <c r="J146" s="74">
        <v>3.01</v>
      </c>
      <c r="K146" s="74">
        <f t="shared" si="2"/>
        <v>3.4915999999999996</v>
      </c>
    </row>
    <row r="147" spans="2:11" x14ac:dyDescent="0.25">
      <c r="B147" s="73" t="s">
        <v>3287</v>
      </c>
      <c r="C147" s="73" t="s">
        <v>3500</v>
      </c>
      <c r="D147" s="73" t="s">
        <v>3501</v>
      </c>
      <c r="E147" s="73">
        <v>21</v>
      </c>
      <c r="F147" s="73" t="s">
        <v>3583</v>
      </c>
      <c r="G147" s="73" t="s">
        <v>3594</v>
      </c>
      <c r="H147" s="73" t="s">
        <v>3595</v>
      </c>
      <c r="I147" s="73" t="s">
        <v>3505</v>
      </c>
      <c r="J147" s="74">
        <v>4.74</v>
      </c>
      <c r="K147" s="74">
        <f t="shared" si="2"/>
        <v>5.4984000000000002</v>
      </c>
    </row>
    <row r="148" spans="2:11" x14ac:dyDescent="0.25">
      <c r="B148" s="73" t="s">
        <v>3287</v>
      </c>
      <c r="C148" s="73" t="s">
        <v>3500</v>
      </c>
      <c r="D148" s="73" t="s">
        <v>3501</v>
      </c>
      <c r="E148" s="73">
        <v>21</v>
      </c>
      <c r="F148" s="73" t="s">
        <v>3583</v>
      </c>
      <c r="G148" s="73" t="s">
        <v>3596</v>
      </c>
      <c r="H148" s="73" t="s">
        <v>3597</v>
      </c>
      <c r="I148" s="73" t="s">
        <v>3505</v>
      </c>
      <c r="J148" s="74">
        <v>7.48</v>
      </c>
      <c r="K148" s="74">
        <f t="shared" si="2"/>
        <v>8.6768000000000001</v>
      </c>
    </row>
    <row r="149" spans="2:11" x14ac:dyDescent="0.25">
      <c r="B149" s="73" t="s">
        <v>3287</v>
      </c>
      <c r="C149" s="73" t="s">
        <v>3500</v>
      </c>
      <c r="D149" s="73" t="s">
        <v>3501</v>
      </c>
      <c r="E149" s="73">
        <v>21</v>
      </c>
      <c r="F149" s="73" t="s">
        <v>3583</v>
      </c>
      <c r="G149" s="73" t="s">
        <v>3598</v>
      </c>
      <c r="H149" s="73" t="s">
        <v>3599</v>
      </c>
      <c r="I149" s="73" t="s">
        <v>3505</v>
      </c>
      <c r="J149" s="74">
        <v>1.77</v>
      </c>
      <c r="K149" s="74">
        <f t="shared" si="2"/>
        <v>2.0531999999999999</v>
      </c>
    </row>
    <row r="150" spans="2:11" x14ac:dyDescent="0.25">
      <c r="B150" s="73" t="s">
        <v>3287</v>
      </c>
      <c r="C150" s="73" t="s">
        <v>3500</v>
      </c>
      <c r="D150" s="73" t="s">
        <v>3501</v>
      </c>
      <c r="E150" s="73">
        <v>21</v>
      </c>
      <c r="F150" s="73" t="s">
        <v>3583</v>
      </c>
      <c r="G150" s="73" t="s">
        <v>3600</v>
      </c>
      <c r="H150" s="73" t="s">
        <v>3601</v>
      </c>
      <c r="I150" s="73" t="s">
        <v>3505</v>
      </c>
      <c r="J150" s="74">
        <v>2.3199999999999998</v>
      </c>
      <c r="K150" s="74">
        <f t="shared" si="2"/>
        <v>2.6911999999999998</v>
      </c>
    </row>
    <row r="151" spans="2:11" x14ac:dyDescent="0.25">
      <c r="B151" s="73" t="s">
        <v>3287</v>
      </c>
      <c r="C151" s="73" t="s">
        <v>3500</v>
      </c>
      <c r="D151" s="73" t="s">
        <v>3501</v>
      </c>
      <c r="E151" s="73">
        <v>21</v>
      </c>
      <c r="F151" s="73" t="s">
        <v>3583</v>
      </c>
      <c r="G151" s="73" t="s">
        <v>3602</v>
      </c>
      <c r="H151" s="73" t="s">
        <v>3603</v>
      </c>
      <c r="I151" s="73" t="s">
        <v>3505</v>
      </c>
      <c r="J151" s="74">
        <v>3.05</v>
      </c>
      <c r="K151" s="74">
        <f t="shared" si="2"/>
        <v>3.5379999999999994</v>
      </c>
    </row>
    <row r="152" spans="2:11" x14ac:dyDescent="0.25">
      <c r="B152" s="73" t="s">
        <v>3287</v>
      </c>
      <c r="C152" s="73" t="s">
        <v>3500</v>
      </c>
      <c r="D152" s="73" t="s">
        <v>3501</v>
      </c>
      <c r="E152" s="73">
        <v>21</v>
      </c>
      <c r="F152" s="73" t="s">
        <v>3583</v>
      </c>
      <c r="G152" s="73" t="s">
        <v>3604</v>
      </c>
      <c r="H152" s="73" t="s">
        <v>3605</v>
      </c>
      <c r="I152" s="73" t="s">
        <v>3505</v>
      </c>
      <c r="J152" s="74">
        <v>4.4400000000000004</v>
      </c>
      <c r="K152" s="74">
        <f t="shared" si="2"/>
        <v>5.1504000000000003</v>
      </c>
    </row>
    <row r="153" spans="2:11" x14ac:dyDescent="0.25">
      <c r="B153" s="73" t="s">
        <v>3287</v>
      </c>
      <c r="C153" s="73" t="s">
        <v>3500</v>
      </c>
      <c r="D153" s="73" t="s">
        <v>3501</v>
      </c>
      <c r="E153" s="73">
        <v>21</v>
      </c>
      <c r="F153" s="73" t="s">
        <v>3583</v>
      </c>
      <c r="G153" s="73" t="s">
        <v>3606</v>
      </c>
      <c r="H153" s="73" t="s">
        <v>3607</v>
      </c>
      <c r="I153" s="73" t="s">
        <v>3505</v>
      </c>
      <c r="J153" s="74">
        <v>6.14</v>
      </c>
      <c r="K153" s="74">
        <f t="shared" si="2"/>
        <v>7.122399999999999</v>
      </c>
    </row>
    <row r="154" spans="2:11" x14ac:dyDescent="0.25">
      <c r="B154" s="73" t="s">
        <v>3287</v>
      </c>
      <c r="C154" s="73" t="s">
        <v>3500</v>
      </c>
      <c r="D154" s="73" t="s">
        <v>3501</v>
      </c>
      <c r="E154" s="73">
        <v>21</v>
      </c>
      <c r="F154" s="73" t="s">
        <v>3583</v>
      </c>
      <c r="G154" s="73" t="s">
        <v>3608</v>
      </c>
      <c r="H154" s="73" t="s">
        <v>3609</v>
      </c>
      <c r="I154" s="73" t="s">
        <v>3505</v>
      </c>
      <c r="J154" s="74">
        <v>8.27</v>
      </c>
      <c r="K154" s="74">
        <f t="shared" si="2"/>
        <v>9.5931999999999995</v>
      </c>
    </row>
    <row r="155" spans="2:11" x14ac:dyDescent="0.25">
      <c r="B155" s="73" t="s">
        <v>3287</v>
      </c>
      <c r="C155" s="73" t="s">
        <v>3500</v>
      </c>
      <c r="D155" s="73" t="s">
        <v>3501</v>
      </c>
      <c r="E155" s="73">
        <v>21</v>
      </c>
      <c r="F155" s="73" t="s">
        <v>3583</v>
      </c>
      <c r="G155" s="73" t="s">
        <v>3610</v>
      </c>
      <c r="H155" s="73" t="s">
        <v>3611</v>
      </c>
      <c r="I155" s="73" t="s">
        <v>3505</v>
      </c>
      <c r="J155" s="74">
        <v>10.39</v>
      </c>
      <c r="K155" s="74">
        <f t="shared" si="2"/>
        <v>12.0524</v>
      </c>
    </row>
    <row r="156" spans="2:11" x14ac:dyDescent="0.25">
      <c r="B156" s="73" t="s">
        <v>3287</v>
      </c>
      <c r="C156" s="73" t="s">
        <v>3500</v>
      </c>
      <c r="D156" s="73" t="s">
        <v>3501</v>
      </c>
      <c r="E156" s="73">
        <v>21</v>
      </c>
      <c r="F156" s="73" t="s">
        <v>3583</v>
      </c>
      <c r="G156" s="73" t="s">
        <v>3612</v>
      </c>
      <c r="H156" s="73" t="s">
        <v>3613</v>
      </c>
      <c r="I156" s="73" t="s">
        <v>3505</v>
      </c>
      <c r="J156" s="74">
        <v>1.78</v>
      </c>
      <c r="K156" s="74">
        <f t="shared" si="2"/>
        <v>2.0648</v>
      </c>
    </row>
    <row r="157" spans="2:11" x14ac:dyDescent="0.25">
      <c r="B157" s="73" t="s">
        <v>3287</v>
      </c>
      <c r="C157" s="73" t="s">
        <v>3500</v>
      </c>
      <c r="D157" s="73" t="s">
        <v>3501</v>
      </c>
      <c r="E157" s="73">
        <v>21</v>
      </c>
      <c r="F157" s="73" t="s">
        <v>3583</v>
      </c>
      <c r="G157" s="73" t="s">
        <v>3614</v>
      </c>
      <c r="H157" s="73" t="s">
        <v>3615</v>
      </c>
      <c r="I157" s="73" t="s">
        <v>3505</v>
      </c>
      <c r="J157" s="74">
        <v>2.0299999999999998</v>
      </c>
      <c r="K157" s="74">
        <f t="shared" si="2"/>
        <v>2.3547999999999996</v>
      </c>
    </row>
    <row r="158" spans="2:11" x14ac:dyDescent="0.25">
      <c r="B158" s="73" t="s">
        <v>3287</v>
      </c>
      <c r="C158" s="73" t="s">
        <v>3500</v>
      </c>
      <c r="D158" s="73" t="s">
        <v>3501</v>
      </c>
      <c r="E158" s="73">
        <v>21</v>
      </c>
      <c r="F158" s="73" t="s">
        <v>3583</v>
      </c>
      <c r="G158" s="73" t="s">
        <v>3616</v>
      </c>
      <c r="H158" s="73" t="s">
        <v>3617</v>
      </c>
      <c r="I158" s="73" t="s">
        <v>3505</v>
      </c>
      <c r="J158" s="74">
        <v>3.33</v>
      </c>
      <c r="K158" s="74">
        <f t="shared" si="2"/>
        <v>3.8628</v>
      </c>
    </row>
    <row r="159" spans="2:11" x14ac:dyDescent="0.25">
      <c r="B159" s="73" t="s">
        <v>3287</v>
      </c>
      <c r="C159" s="73" t="s">
        <v>3500</v>
      </c>
      <c r="D159" s="73" t="s">
        <v>3501</v>
      </c>
      <c r="E159" s="73">
        <v>21</v>
      </c>
      <c r="F159" s="73" t="s">
        <v>3583</v>
      </c>
      <c r="G159" s="73" t="s">
        <v>3618</v>
      </c>
      <c r="H159" s="73" t="s">
        <v>3619</v>
      </c>
      <c r="I159" s="73" t="s">
        <v>3505</v>
      </c>
      <c r="J159" s="74">
        <v>4.83</v>
      </c>
      <c r="K159" s="74">
        <f t="shared" si="2"/>
        <v>5.6027999999999993</v>
      </c>
    </row>
    <row r="160" spans="2:11" x14ac:dyDescent="0.25">
      <c r="B160" s="73" t="s">
        <v>3287</v>
      </c>
      <c r="C160" s="73" t="s">
        <v>3500</v>
      </c>
      <c r="D160" s="73" t="s">
        <v>3501</v>
      </c>
      <c r="E160" s="73">
        <v>21</v>
      </c>
      <c r="F160" s="73" t="s">
        <v>3583</v>
      </c>
      <c r="G160" s="73" t="s">
        <v>3620</v>
      </c>
      <c r="H160" s="73" t="s">
        <v>3621</v>
      </c>
      <c r="I160" s="73" t="s">
        <v>3505</v>
      </c>
      <c r="J160" s="74">
        <v>1.78</v>
      </c>
      <c r="K160" s="74">
        <f t="shared" si="2"/>
        <v>2.0648</v>
      </c>
    </row>
    <row r="161" spans="2:11" x14ac:dyDescent="0.25">
      <c r="B161" s="73" t="s">
        <v>3287</v>
      </c>
      <c r="C161" s="73" t="s">
        <v>3500</v>
      </c>
      <c r="D161" s="73" t="s">
        <v>3501</v>
      </c>
      <c r="E161" s="73">
        <v>21</v>
      </c>
      <c r="F161" s="73" t="s">
        <v>3583</v>
      </c>
      <c r="G161" s="73" t="s">
        <v>3622</v>
      </c>
      <c r="H161" s="73" t="s">
        <v>3623</v>
      </c>
      <c r="I161" s="73" t="s">
        <v>3505</v>
      </c>
      <c r="J161" s="74">
        <v>2.0299999999999998</v>
      </c>
      <c r="K161" s="74">
        <f t="shared" si="2"/>
        <v>2.3547999999999996</v>
      </c>
    </row>
    <row r="162" spans="2:11" x14ac:dyDescent="0.25">
      <c r="B162" s="73" t="s">
        <v>3287</v>
      </c>
      <c r="C162" s="73" t="s">
        <v>3500</v>
      </c>
      <c r="D162" s="73" t="s">
        <v>3501</v>
      </c>
      <c r="E162" s="73">
        <v>21</v>
      </c>
      <c r="F162" s="73" t="s">
        <v>3583</v>
      </c>
      <c r="G162" s="73" t="s">
        <v>3624</v>
      </c>
      <c r="H162" s="73" t="s">
        <v>3625</v>
      </c>
      <c r="I162" s="73" t="s">
        <v>3505</v>
      </c>
      <c r="J162" s="74">
        <v>3.33</v>
      </c>
      <c r="K162" s="74">
        <f t="shared" si="2"/>
        <v>3.8628</v>
      </c>
    </row>
    <row r="163" spans="2:11" x14ac:dyDescent="0.25">
      <c r="B163" s="73" t="s">
        <v>3287</v>
      </c>
      <c r="C163" s="73" t="s">
        <v>3500</v>
      </c>
      <c r="D163" s="73" t="s">
        <v>3501</v>
      </c>
      <c r="E163" s="73">
        <v>21</v>
      </c>
      <c r="F163" s="73" t="s">
        <v>3583</v>
      </c>
      <c r="G163" s="73" t="s">
        <v>3626</v>
      </c>
      <c r="H163" s="73" t="s">
        <v>3627</v>
      </c>
      <c r="I163" s="73" t="s">
        <v>3505</v>
      </c>
      <c r="J163" s="74">
        <v>4.83</v>
      </c>
      <c r="K163" s="74">
        <f t="shared" si="2"/>
        <v>5.6027999999999993</v>
      </c>
    </row>
    <row r="164" spans="2:11" x14ac:dyDescent="0.25">
      <c r="B164" s="73" t="s">
        <v>3287</v>
      </c>
      <c r="C164" s="73" t="s">
        <v>3500</v>
      </c>
      <c r="D164" s="73" t="s">
        <v>3501</v>
      </c>
      <c r="E164" s="73">
        <v>21</v>
      </c>
      <c r="F164" s="73" t="s">
        <v>3583</v>
      </c>
      <c r="G164" s="73" t="s">
        <v>3628</v>
      </c>
      <c r="H164" s="73" t="s">
        <v>3629</v>
      </c>
      <c r="I164" s="73" t="s">
        <v>3505</v>
      </c>
      <c r="J164" s="74">
        <v>1.05</v>
      </c>
      <c r="K164" s="74">
        <f t="shared" si="2"/>
        <v>1.218</v>
      </c>
    </row>
    <row r="165" spans="2:11" x14ac:dyDescent="0.25">
      <c r="B165" s="73" t="s">
        <v>3287</v>
      </c>
      <c r="C165" s="73" t="s">
        <v>3500</v>
      </c>
      <c r="D165" s="73" t="s">
        <v>3501</v>
      </c>
      <c r="E165" s="73">
        <v>21</v>
      </c>
      <c r="F165" s="73" t="s">
        <v>3583</v>
      </c>
      <c r="G165" s="73" t="s">
        <v>3630</v>
      </c>
      <c r="H165" s="73" t="s">
        <v>3631</v>
      </c>
      <c r="I165" s="73" t="s">
        <v>3505</v>
      </c>
      <c r="J165" s="74">
        <v>0.83</v>
      </c>
      <c r="K165" s="74">
        <f t="shared" si="2"/>
        <v>0.96279999999999988</v>
      </c>
    </row>
    <row r="166" spans="2:11" x14ac:dyDescent="0.25">
      <c r="B166" s="73" t="s">
        <v>3287</v>
      </c>
      <c r="C166" s="73" t="s">
        <v>3500</v>
      </c>
      <c r="D166" s="73" t="s">
        <v>3501</v>
      </c>
      <c r="E166" s="73">
        <v>21</v>
      </c>
      <c r="F166" s="73" t="s">
        <v>3583</v>
      </c>
      <c r="G166" s="73" t="s">
        <v>3632</v>
      </c>
      <c r="H166" s="73" t="s">
        <v>3633</v>
      </c>
      <c r="I166" s="73" t="s">
        <v>3505</v>
      </c>
      <c r="J166" s="74">
        <v>1.1399999999999999</v>
      </c>
      <c r="K166" s="74">
        <f t="shared" si="2"/>
        <v>1.3223999999999998</v>
      </c>
    </row>
    <row r="167" spans="2:11" x14ac:dyDescent="0.25">
      <c r="B167" s="73" t="s">
        <v>3287</v>
      </c>
      <c r="C167" s="73" t="s">
        <v>3500</v>
      </c>
      <c r="D167" s="73" t="s">
        <v>3501</v>
      </c>
      <c r="E167" s="73">
        <v>21</v>
      </c>
      <c r="F167" s="73" t="s">
        <v>3583</v>
      </c>
      <c r="G167" s="73" t="s">
        <v>3634</v>
      </c>
      <c r="H167" s="73" t="s">
        <v>3635</v>
      </c>
      <c r="I167" s="73" t="s">
        <v>3505</v>
      </c>
      <c r="J167" s="74">
        <v>1.5</v>
      </c>
      <c r="K167" s="74">
        <f t="shared" si="2"/>
        <v>1.7399999999999998</v>
      </c>
    </row>
    <row r="168" spans="2:11" x14ac:dyDescent="0.25">
      <c r="B168" s="73" t="s">
        <v>3287</v>
      </c>
      <c r="C168" s="73" t="s">
        <v>3500</v>
      </c>
      <c r="D168" s="73" t="s">
        <v>3501</v>
      </c>
      <c r="E168" s="73">
        <v>21</v>
      </c>
      <c r="F168" s="73" t="s">
        <v>3583</v>
      </c>
      <c r="G168" s="73" t="s">
        <v>3636</v>
      </c>
      <c r="H168" s="73" t="s">
        <v>3637</v>
      </c>
      <c r="I168" s="73" t="s">
        <v>3505</v>
      </c>
      <c r="J168" s="74">
        <v>1.98</v>
      </c>
      <c r="K168" s="74">
        <f t="shared" si="2"/>
        <v>2.2967999999999997</v>
      </c>
    </row>
    <row r="169" spans="2:11" x14ac:dyDescent="0.25">
      <c r="B169" s="73" t="s">
        <v>3287</v>
      </c>
      <c r="C169" s="73" t="s">
        <v>3500</v>
      </c>
      <c r="D169" s="73" t="s">
        <v>3501</v>
      </c>
      <c r="E169" s="73">
        <v>21</v>
      </c>
      <c r="F169" s="73" t="s">
        <v>3583</v>
      </c>
      <c r="G169" s="73" t="s">
        <v>3638</v>
      </c>
      <c r="H169" s="73" t="s">
        <v>3639</v>
      </c>
      <c r="I169" s="73" t="s">
        <v>3505</v>
      </c>
      <c r="J169" s="74">
        <v>2.59</v>
      </c>
      <c r="K169" s="74">
        <f t="shared" si="2"/>
        <v>3.0043999999999995</v>
      </c>
    </row>
    <row r="170" spans="2:11" x14ac:dyDescent="0.25">
      <c r="B170" s="73" t="s">
        <v>3287</v>
      </c>
      <c r="C170" s="73" t="s">
        <v>3500</v>
      </c>
      <c r="D170" s="73" t="s">
        <v>3501</v>
      </c>
      <c r="E170" s="73">
        <v>21</v>
      </c>
      <c r="F170" s="73" t="s">
        <v>3583</v>
      </c>
      <c r="G170" s="73" t="s">
        <v>3640</v>
      </c>
      <c r="H170" s="73" t="s">
        <v>3641</v>
      </c>
      <c r="I170" s="73" t="s">
        <v>3505</v>
      </c>
      <c r="J170" s="74">
        <v>12.94</v>
      </c>
      <c r="K170" s="74">
        <f t="shared" si="2"/>
        <v>15.010399999999999</v>
      </c>
    </row>
    <row r="171" spans="2:11" x14ac:dyDescent="0.25">
      <c r="B171" s="73" t="s">
        <v>3287</v>
      </c>
      <c r="C171" s="73" t="s">
        <v>3500</v>
      </c>
      <c r="D171" s="73" t="s">
        <v>3501</v>
      </c>
      <c r="E171" s="73">
        <v>21</v>
      </c>
      <c r="F171" s="73" t="s">
        <v>3583</v>
      </c>
      <c r="G171" s="73" t="s">
        <v>3642</v>
      </c>
      <c r="H171" s="73" t="s">
        <v>3643</v>
      </c>
      <c r="I171" s="73" t="s">
        <v>3505</v>
      </c>
      <c r="J171" s="74">
        <v>2.0299999999999998</v>
      </c>
      <c r="K171" s="74">
        <f t="shared" si="2"/>
        <v>2.3547999999999996</v>
      </c>
    </row>
    <row r="172" spans="2:11" x14ac:dyDescent="0.25">
      <c r="B172" s="73" t="s">
        <v>3287</v>
      </c>
      <c r="C172" s="73" t="s">
        <v>3500</v>
      </c>
      <c r="D172" s="73" t="s">
        <v>3501</v>
      </c>
      <c r="E172" s="73">
        <v>21</v>
      </c>
      <c r="F172" s="73" t="s">
        <v>3583</v>
      </c>
      <c r="G172" s="73" t="s">
        <v>3644</v>
      </c>
      <c r="H172" s="73" t="s">
        <v>3645</v>
      </c>
      <c r="I172" s="73" t="s">
        <v>3505</v>
      </c>
      <c r="J172" s="74">
        <v>2.0299999999999998</v>
      </c>
      <c r="K172" s="74">
        <f t="shared" si="2"/>
        <v>2.3547999999999996</v>
      </c>
    </row>
    <row r="173" spans="2:11" x14ac:dyDescent="0.25">
      <c r="B173" s="73" t="s">
        <v>3287</v>
      </c>
      <c r="C173" s="73" t="s">
        <v>3500</v>
      </c>
      <c r="D173" s="73" t="s">
        <v>3501</v>
      </c>
      <c r="E173" s="73">
        <v>21</v>
      </c>
      <c r="F173" s="73" t="s">
        <v>3583</v>
      </c>
      <c r="G173" s="73" t="s">
        <v>3646</v>
      </c>
      <c r="H173" s="73" t="s">
        <v>3647</v>
      </c>
      <c r="I173" s="73" t="s">
        <v>3505</v>
      </c>
      <c r="J173" s="74">
        <v>4.83</v>
      </c>
      <c r="K173" s="74">
        <f t="shared" si="2"/>
        <v>5.6027999999999993</v>
      </c>
    </row>
    <row r="174" spans="2:11" x14ac:dyDescent="0.25">
      <c r="B174" s="73" t="s">
        <v>3287</v>
      </c>
      <c r="C174" s="73" t="s">
        <v>3500</v>
      </c>
      <c r="D174" s="73" t="s">
        <v>3501</v>
      </c>
      <c r="E174" s="73">
        <v>21</v>
      </c>
      <c r="F174" s="73" t="s">
        <v>3583</v>
      </c>
      <c r="G174" s="73" t="s">
        <v>3648</v>
      </c>
      <c r="H174" s="73" t="s">
        <v>3649</v>
      </c>
      <c r="I174" s="73" t="s">
        <v>3505</v>
      </c>
      <c r="J174" s="74">
        <v>4.83</v>
      </c>
      <c r="K174" s="74">
        <f t="shared" si="2"/>
        <v>5.6027999999999993</v>
      </c>
    </row>
    <row r="175" spans="2:11" x14ac:dyDescent="0.25">
      <c r="B175" s="73" t="s">
        <v>3287</v>
      </c>
      <c r="C175" s="73" t="s">
        <v>3500</v>
      </c>
      <c r="D175" s="73" t="s">
        <v>3501</v>
      </c>
      <c r="E175" s="73">
        <v>21</v>
      </c>
      <c r="F175" s="73" t="s">
        <v>3583</v>
      </c>
      <c r="G175" s="73" t="s">
        <v>3650</v>
      </c>
      <c r="H175" s="73" t="s">
        <v>3651</v>
      </c>
      <c r="I175" s="73" t="s">
        <v>3505</v>
      </c>
      <c r="J175" s="74">
        <v>4.83</v>
      </c>
      <c r="K175" s="74">
        <f t="shared" si="2"/>
        <v>5.6027999999999993</v>
      </c>
    </row>
    <row r="176" spans="2:11" x14ac:dyDescent="0.25">
      <c r="B176" s="73" t="s">
        <v>3287</v>
      </c>
      <c r="C176" s="73" t="s">
        <v>3500</v>
      </c>
      <c r="D176" s="73" t="s">
        <v>3501</v>
      </c>
      <c r="E176" s="73">
        <v>21</v>
      </c>
      <c r="F176" s="73" t="s">
        <v>3583</v>
      </c>
      <c r="G176" s="73" t="s">
        <v>3652</v>
      </c>
      <c r="H176" s="73" t="s">
        <v>3653</v>
      </c>
      <c r="I176" s="73" t="s">
        <v>3505</v>
      </c>
      <c r="J176" s="74">
        <v>5.35</v>
      </c>
      <c r="K176" s="74">
        <f t="shared" si="2"/>
        <v>6.2059999999999995</v>
      </c>
    </row>
    <row r="177" spans="2:11" x14ac:dyDescent="0.25">
      <c r="B177" s="73" t="s">
        <v>3287</v>
      </c>
      <c r="C177" s="73" t="s">
        <v>3500</v>
      </c>
      <c r="D177" s="73" t="s">
        <v>3501</v>
      </c>
      <c r="E177" s="73">
        <v>21</v>
      </c>
      <c r="F177" s="73" t="s">
        <v>3583</v>
      </c>
      <c r="G177" s="73" t="s">
        <v>3654</v>
      </c>
      <c r="H177" s="73" t="s">
        <v>3655</v>
      </c>
      <c r="I177" s="73" t="s">
        <v>3505</v>
      </c>
      <c r="J177" s="74">
        <v>5.35</v>
      </c>
      <c r="K177" s="74">
        <f t="shared" si="2"/>
        <v>6.2059999999999995</v>
      </c>
    </row>
    <row r="178" spans="2:11" x14ac:dyDescent="0.25">
      <c r="B178" s="73" t="s">
        <v>3287</v>
      </c>
      <c r="C178" s="73" t="s">
        <v>3500</v>
      </c>
      <c r="D178" s="73" t="s">
        <v>3501</v>
      </c>
      <c r="E178" s="73">
        <v>21</v>
      </c>
      <c r="F178" s="73" t="s">
        <v>3583</v>
      </c>
      <c r="G178" s="73" t="s">
        <v>3656</v>
      </c>
      <c r="H178" s="73" t="s">
        <v>3657</v>
      </c>
      <c r="I178" s="73" t="s">
        <v>3505</v>
      </c>
      <c r="J178" s="74">
        <v>5.35</v>
      </c>
      <c r="K178" s="74">
        <f t="shared" si="2"/>
        <v>6.2059999999999995</v>
      </c>
    </row>
    <row r="179" spans="2:11" x14ac:dyDescent="0.25">
      <c r="B179" s="73" t="s">
        <v>3287</v>
      </c>
      <c r="C179" s="73" t="s">
        <v>3500</v>
      </c>
      <c r="D179" s="73" t="s">
        <v>3501</v>
      </c>
      <c r="E179" s="73">
        <v>21</v>
      </c>
      <c r="F179" s="73" t="s">
        <v>3583</v>
      </c>
      <c r="G179" s="73" t="s">
        <v>3658</v>
      </c>
      <c r="H179" s="73" t="s">
        <v>3659</v>
      </c>
      <c r="I179" s="73" t="s">
        <v>3505</v>
      </c>
      <c r="J179" s="74">
        <v>5.35</v>
      </c>
      <c r="K179" s="74">
        <f t="shared" si="2"/>
        <v>6.2059999999999995</v>
      </c>
    </row>
    <row r="180" spans="2:11" x14ac:dyDescent="0.25">
      <c r="B180" s="73" t="s">
        <v>3287</v>
      </c>
      <c r="C180" s="73" t="s">
        <v>3500</v>
      </c>
      <c r="D180" s="73" t="s">
        <v>3501</v>
      </c>
      <c r="E180" s="73">
        <v>21</v>
      </c>
      <c r="F180" s="73" t="s">
        <v>3583</v>
      </c>
      <c r="G180" s="73" t="s">
        <v>3660</v>
      </c>
      <c r="H180" s="73" t="s">
        <v>3661</v>
      </c>
      <c r="I180" s="73" t="s">
        <v>3505</v>
      </c>
      <c r="J180" s="74">
        <v>5.35</v>
      </c>
      <c r="K180" s="74">
        <f t="shared" si="2"/>
        <v>6.2059999999999995</v>
      </c>
    </row>
    <row r="181" spans="2:11" x14ac:dyDescent="0.25">
      <c r="B181" s="73" t="s">
        <v>3287</v>
      </c>
      <c r="C181" s="73" t="s">
        <v>3500</v>
      </c>
      <c r="D181" s="73" t="s">
        <v>3501</v>
      </c>
      <c r="E181" s="73">
        <v>21</v>
      </c>
      <c r="F181" s="73" t="s">
        <v>3583</v>
      </c>
      <c r="G181" s="73" t="s">
        <v>3662</v>
      </c>
      <c r="H181" s="73" t="s">
        <v>3663</v>
      </c>
      <c r="I181" s="73" t="s">
        <v>3505</v>
      </c>
      <c r="J181" s="74">
        <v>8.84</v>
      </c>
      <c r="K181" s="74">
        <f t="shared" si="2"/>
        <v>10.254399999999999</v>
      </c>
    </row>
    <row r="182" spans="2:11" x14ac:dyDescent="0.25">
      <c r="B182" s="73" t="s">
        <v>3287</v>
      </c>
      <c r="C182" s="73" t="s">
        <v>3500</v>
      </c>
      <c r="D182" s="73" t="s">
        <v>3501</v>
      </c>
      <c r="E182" s="73">
        <v>21</v>
      </c>
      <c r="F182" s="73" t="s">
        <v>3583</v>
      </c>
      <c r="G182" s="73" t="s">
        <v>3664</v>
      </c>
      <c r="H182" s="73" t="s">
        <v>3665</v>
      </c>
      <c r="I182" s="73" t="s">
        <v>3505</v>
      </c>
      <c r="J182" s="74">
        <v>10.89</v>
      </c>
      <c r="K182" s="74">
        <f t="shared" si="2"/>
        <v>12.632400000000001</v>
      </c>
    </row>
    <row r="183" spans="2:11" x14ac:dyDescent="0.25">
      <c r="B183" s="73" t="s">
        <v>3287</v>
      </c>
      <c r="C183" s="73" t="s">
        <v>3500</v>
      </c>
      <c r="D183" s="73" t="s">
        <v>3501</v>
      </c>
      <c r="E183" s="73">
        <v>21</v>
      </c>
      <c r="F183" s="73" t="s">
        <v>3583</v>
      </c>
      <c r="G183" s="73" t="s">
        <v>3666</v>
      </c>
      <c r="H183" s="73" t="s">
        <v>3667</v>
      </c>
      <c r="I183" s="73" t="s">
        <v>3505</v>
      </c>
      <c r="J183" s="74">
        <v>0.94</v>
      </c>
      <c r="K183" s="74">
        <f t="shared" si="2"/>
        <v>1.0903999999999998</v>
      </c>
    </row>
    <row r="184" spans="2:11" x14ac:dyDescent="0.25">
      <c r="B184" s="73" t="s">
        <v>3287</v>
      </c>
      <c r="C184" s="73" t="s">
        <v>3500</v>
      </c>
      <c r="D184" s="73" t="s">
        <v>3501</v>
      </c>
      <c r="E184" s="73">
        <v>21</v>
      </c>
      <c r="F184" s="73" t="s">
        <v>3583</v>
      </c>
      <c r="G184" s="73" t="s">
        <v>3668</v>
      </c>
      <c r="H184" s="73" t="s">
        <v>3669</v>
      </c>
      <c r="I184" s="73" t="s">
        <v>3505</v>
      </c>
      <c r="J184" s="74">
        <v>0.94</v>
      </c>
      <c r="K184" s="74">
        <f t="shared" si="2"/>
        <v>1.0903999999999998</v>
      </c>
    </row>
    <row r="185" spans="2:11" x14ac:dyDescent="0.25">
      <c r="B185" s="73" t="s">
        <v>3287</v>
      </c>
      <c r="C185" s="73" t="s">
        <v>3500</v>
      </c>
      <c r="D185" s="73" t="s">
        <v>3501</v>
      </c>
      <c r="E185" s="73">
        <v>21</v>
      </c>
      <c r="F185" s="73" t="s">
        <v>3583</v>
      </c>
      <c r="G185" s="73" t="s">
        <v>3670</v>
      </c>
      <c r="H185" s="73" t="s">
        <v>3671</v>
      </c>
      <c r="I185" s="73" t="s">
        <v>3505</v>
      </c>
      <c r="J185" s="74">
        <v>0.94</v>
      </c>
      <c r="K185" s="74">
        <f t="shared" si="2"/>
        <v>1.0903999999999998</v>
      </c>
    </row>
    <row r="186" spans="2:11" x14ac:dyDescent="0.25">
      <c r="B186" s="73" t="s">
        <v>3287</v>
      </c>
      <c r="C186" s="73" t="s">
        <v>3500</v>
      </c>
      <c r="D186" s="73" t="s">
        <v>3501</v>
      </c>
      <c r="E186" s="73">
        <v>21</v>
      </c>
      <c r="F186" s="73" t="s">
        <v>3583</v>
      </c>
      <c r="G186" s="73" t="s">
        <v>3672</v>
      </c>
      <c r="H186" s="73" t="s">
        <v>3673</v>
      </c>
      <c r="I186" s="73" t="s">
        <v>3505</v>
      </c>
      <c r="J186" s="74">
        <v>0.94</v>
      </c>
      <c r="K186" s="74">
        <f t="shared" si="2"/>
        <v>1.0903999999999998</v>
      </c>
    </row>
    <row r="187" spans="2:11" x14ac:dyDescent="0.25">
      <c r="B187" s="73" t="s">
        <v>3287</v>
      </c>
      <c r="C187" s="73" t="s">
        <v>3500</v>
      </c>
      <c r="D187" s="73" t="s">
        <v>3501</v>
      </c>
      <c r="E187" s="73">
        <v>21</v>
      </c>
      <c r="F187" s="73" t="s">
        <v>3583</v>
      </c>
      <c r="G187" s="73" t="s">
        <v>3674</v>
      </c>
      <c r="H187" s="73" t="s">
        <v>3675</v>
      </c>
      <c r="I187" s="73" t="s">
        <v>3505</v>
      </c>
      <c r="J187" s="74">
        <v>0.96</v>
      </c>
      <c r="K187" s="74">
        <f t="shared" si="2"/>
        <v>1.1135999999999999</v>
      </c>
    </row>
    <row r="188" spans="2:11" x14ac:dyDescent="0.25">
      <c r="B188" s="73" t="s">
        <v>3287</v>
      </c>
      <c r="C188" s="73" t="s">
        <v>3500</v>
      </c>
      <c r="D188" s="73" t="s">
        <v>3501</v>
      </c>
      <c r="E188" s="73">
        <v>21</v>
      </c>
      <c r="F188" s="73" t="s">
        <v>3583</v>
      </c>
      <c r="G188" s="73" t="s">
        <v>3676</v>
      </c>
      <c r="H188" s="73" t="s">
        <v>3677</v>
      </c>
      <c r="I188" s="73" t="s">
        <v>3505</v>
      </c>
      <c r="J188" s="74">
        <v>0.96</v>
      </c>
      <c r="K188" s="74">
        <f t="shared" si="2"/>
        <v>1.1135999999999999</v>
      </c>
    </row>
    <row r="189" spans="2:11" x14ac:dyDescent="0.25">
      <c r="B189" s="73" t="s">
        <v>3287</v>
      </c>
      <c r="C189" s="73" t="s">
        <v>3500</v>
      </c>
      <c r="D189" s="73" t="s">
        <v>3501</v>
      </c>
      <c r="E189" s="73">
        <v>21</v>
      </c>
      <c r="F189" s="73" t="s">
        <v>3583</v>
      </c>
      <c r="G189" s="73" t="s">
        <v>3678</v>
      </c>
      <c r="H189" s="73" t="s">
        <v>3679</v>
      </c>
      <c r="I189" s="73" t="s">
        <v>3505</v>
      </c>
      <c r="J189" s="74">
        <v>0.96</v>
      </c>
      <c r="K189" s="74">
        <f t="shared" si="2"/>
        <v>1.1135999999999999</v>
      </c>
    </row>
    <row r="190" spans="2:11" x14ac:dyDescent="0.25">
      <c r="B190" s="73" t="s">
        <v>3287</v>
      </c>
      <c r="C190" s="73" t="s">
        <v>3500</v>
      </c>
      <c r="D190" s="73" t="s">
        <v>3501</v>
      </c>
      <c r="E190" s="73">
        <v>21</v>
      </c>
      <c r="F190" s="73" t="s">
        <v>3583</v>
      </c>
      <c r="G190" s="73" t="s">
        <v>3680</v>
      </c>
      <c r="H190" s="73" t="s">
        <v>3681</v>
      </c>
      <c r="I190" s="73" t="s">
        <v>3505</v>
      </c>
      <c r="J190" s="74">
        <v>0.96</v>
      </c>
      <c r="K190" s="74">
        <f t="shared" si="2"/>
        <v>1.1135999999999999</v>
      </c>
    </row>
    <row r="191" spans="2:11" x14ac:dyDescent="0.25">
      <c r="B191" s="73" t="s">
        <v>3287</v>
      </c>
      <c r="C191" s="73" t="s">
        <v>3500</v>
      </c>
      <c r="D191" s="73" t="s">
        <v>3501</v>
      </c>
      <c r="E191" s="73">
        <v>21</v>
      </c>
      <c r="F191" s="73" t="s">
        <v>3583</v>
      </c>
      <c r="G191" s="73" t="s">
        <v>3682</v>
      </c>
      <c r="H191" s="73" t="s">
        <v>3683</v>
      </c>
      <c r="I191" s="73" t="s">
        <v>3505</v>
      </c>
      <c r="J191" s="74">
        <v>0.48</v>
      </c>
      <c r="K191" s="74">
        <f t="shared" si="2"/>
        <v>0.55679999999999996</v>
      </c>
    </row>
    <row r="192" spans="2:11" x14ac:dyDescent="0.25">
      <c r="B192" s="73" t="s">
        <v>3287</v>
      </c>
      <c r="C192" s="73" t="s">
        <v>3500</v>
      </c>
      <c r="D192" s="73" t="s">
        <v>3501</v>
      </c>
      <c r="E192" s="73">
        <v>21</v>
      </c>
      <c r="F192" s="73" t="s">
        <v>3583</v>
      </c>
      <c r="G192" s="73" t="s">
        <v>3684</v>
      </c>
      <c r="H192" s="73" t="s">
        <v>3685</v>
      </c>
      <c r="I192" s="73" t="s">
        <v>3505</v>
      </c>
      <c r="J192" s="74">
        <v>0.69</v>
      </c>
      <c r="K192" s="74">
        <f t="shared" si="2"/>
        <v>0.80039999999999989</v>
      </c>
    </row>
    <row r="193" spans="2:11" x14ac:dyDescent="0.25">
      <c r="B193" s="73" t="s">
        <v>3287</v>
      </c>
      <c r="C193" s="73" t="s">
        <v>3500</v>
      </c>
      <c r="D193" s="73" t="s">
        <v>3501</v>
      </c>
      <c r="E193" s="73">
        <v>21</v>
      </c>
      <c r="F193" s="73" t="s">
        <v>3583</v>
      </c>
      <c r="G193" s="73" t="s">
        <v>3686</v>
      </c>
      <c r="H193" s="73" t="s">
        <v>3687</v>
      </c>
      <c r="I193" s="73" t="s">
        <v>3505</v>
      </c>
      <c r="J193" s="74">
        <v>0.35</v>
      </c>
      <c r="K193" s="74">
        <f t="shared" si="2"/>
        <v>0.40599999999999997</v>
      </c>
    </row>
    <row r="194" spans="2:11" x14ac:dyDescent="0.25">
      <c r="B194" s="73" t="s">
        <v>3287</v>
      </c>
      <c r="C194" s="73" t="s">
        <v>3500</v>
      </c>
      <c r="D194" s="73" t="s">
        <v>3501</v>
      </c>
      <c r="E194" s="73">
        <v>21</v>
      </c>
      <c r="F194" s="73" t="s">
        <v>3583</v>
      </c>
      <c r="G194" s="73" t="s">
        <v>3688</v>
      </c>
      <c r="H194" s="73" t="s">
        <v>3689</v>
      </c>
      <c r="I194" s="73" t="s">
        <v>3505</v>
      </c>
      <c r="J194" s="74">
        <v>0.48</v>
      </c>
      <c r="K194" s="74">
        <f t="shared" si="2"/>
        <v>0.55679999999999996</v>
      </c>
    </row>
    <row r="195" spans="2:11" x14ac:dyDescent="0.25">
      <c r="B195" s="73" t="s">
        <v>3287</v>
      </c>
      <c r="C195" s="73" t="s">
        <v>3500</v>
      </c>
      <c r="D195" s="73" t="s">
        <v>3501</v>
      </c>
      <c r="E195" s="73">
        <v>21</v>
      </c>
      <c r="F195" s="73" t="s">
        <v>3583</v>
      </c>
      <c r="G195" s="73" t="s">
        <v>3690</v>
      </c>
      <c r="H195" s="73" t="s">
        <v>3691</v>
      </c>
      <c r="I195" s="73" t="s">
        <v>3505</v>
      </c>
      <c r="J195" s="74">
        <v>0.69</v>
      </c>
      <c r="K195" s="74">
        <f t="shared" si="2"/>
        <v>0.80039999999999989</v>
      </c>
    </row>
    <row r="196" spans="2:11" x14ac:dyDescent="0.25">
      <c r="B196" s="73" t="s">
        <v>3287</v>
      </c>
      <c r="C196" s="73" t="s">
        <v>3500</v>
      </c>
      <c r="D196" s="73" t="s">
        <v>3501</v>
      </c>
      <c r="E196" s="73">
        <v>21</v>
      </c>
      <c r="F196" s="73" t="s">
        <v>3583</v>
      </c>
      <c r="G196" s="73" t="s">
        <v>3692</v>
      </c>
      <c r="H196" s="73" t="s">
        <v>3693</v>
      </c>
      <c r="I196" s="73" t="s">
        <v>3505</v>
      </c>
      <c r="J196" s="74">
        <v>0.14000000000000001</v>
      </c>
      <c r="K196" s="74">
        <f t="shared" ref="K196:K259" si="3">+IF(AND(MID(H196,1,15)="POSTE DE MADERA",J196&lt;110)=TRUE,(J196*1.13+5)*1.01*1.16,IF(AND(MID(H196,1,15)="POSTE DE MADERA",J196&gt;=110,J196&lt;320)=TRUE,(J196*1.13+12)*1.01*1.16,IF(AND(MID(H196,1,15)="POSTE DE MADERA",J196&gt;320)=TRUE,(J196*1.13+36)*1.01*1.16,IF(+AND(MID(H196,1,5)="POSTE",MID(H196,1,15)&lt;&gt;"POSTE DE MADERA")=TRUE,J196*1.01*1.16,J196*1.16))))</f>
        <v>0.16240000000000002</v>
      </c>
    </row>
    <row r="197" spans="2:11" x14ac:dyDescent="0.25">
      <c r="B197" s="73" t="s">
        <v>3287</v>
      </c>
      <c r="C197" s="73" t="s">
        <v>3500</v>
      </c>
      <c r="D197" s="73" t="s">
        <v>3501</v>
      </c>
      <c r="E197" s="73">
        <v>21</v>
      </c>
      <c r="F197" s="73" t="s">
        <v>3583</v>
      </c>
      <c r="G197" s="73" t="s">
        <v>3694</v>
      </c>
      <c r="H197" s="73" t="s">
        <v>3695</v>
      </c>
      <c r="I197" s="73" t="s">
        <v>3505</v>
      </c>
      <c r="J197" s="74">
        <v>0.27</v>
      </c>
      <c r="K197" s="74">
        <f t="shared" si="3"/>
        <v>0.31319999999999998</v>
      </c>
    </row>
    <row r="198" spans="2:11" x14ac:dyDescent="0.25">
      <c r="B198" s="73" t="s">
        <v>3287</v>
      </c>
      <c r="C198" s="73" t="s">
        <v>3500</v>
      </c>
      <c r="D198" s="73" t="s">
        <v>3501</v>
      </c>
      <c r="E198" s="73">
        <v>21</v>
      </c>
      <c r="F198" s="73" t="s">
        <v>3583</v>
      </c>
      <c r="G198" s="73" t="s">
        <v>3696</v>
      </c>
      <c r="H198" s="73" t="s">
        <v>3697</v>
      </c>
      <c r="I198" s="73" t="s">
        <v>3505</v>
      </c>
      <c r="J198" s="74">
        <v>0.35</v>
      </c>
      <c r="K198" s="74">
        <f t="shared" si="3"/>
        <v>0.40599999999999997</v>
      </c>
    </row>
    <row r="199" spans="2:11" x14ac:dyDescent="0.25">
      <c r="B199" s="73" t="s">
        <v>3287</v>
      </c>
      <c r="C199" s="73" t="s">
        <v>3500</v>
      </c>
      <c r="D199" s="73" t="s">
        <v>3501</v>
      </c>
      <c r="E199" s="73">
        <v>21</v>
      </c>
      <c r="F199" s="73" t="s">
        <v>3583</v>
      </c>
      <c r="G199" s="73" t="s">
        <v>3698</v>
      </c>
      <c r="H199" s="73" t="s">
        <v>3699</v>
      </c>
      <c r="I199" s="73" t="s">
        <v>3505</v>
      </c>
      <c r="J199" s="74">
        <v>0.94</v>
      </c>
      <c r="K199" s="74">
        <f t="shared" si="3"/>
        <v>1.0903999999999998</v>
      </c>
    </row>
    <row r="200" spans="2:11" x14ac:dyDescent="0.25">
      <c r="B200" s="73" t="s">
        <v>3287</v>
      </c>
      <c r="C200" s="73" t="s">
        <v>3500</v>
      </c>
      <c r="D200" s="73" t="s">
        <v>3501</v>
      </c>
      <c r="E200" s="73">
        <v>21</v>
      </c>
      <c r="F200" s="73" t="s">
        <v>3583</v>
      </c>
      <c r="G200" s="73" t="s">
        <v>3700</v>
      </c>
      <c r="H200" s="73" t="s">
        <v>3701</v>
      </c>
      <c r="I200" s="73" t="s">
        <v>3505</v>
      </c>
      <c r="J200" s="74">
        <v>0.96</v>
      </c>
      <c r="K200" s="74">
        <f t="shared" si="3"/>
        <v>1.1135999999999999</v>
      </c>
    </row>
    <row r="201" spans="2:11" x14ac:dyDescent="0.25">
      <c r="B201" s="73" t="s">
        <v>3287</v>
      </c>
      <c r="C201" s="73" t="s">
        <v>3500</v>
      </c>
      <c r="D201" s="73" t="s">
        <v>3501</v>
      </c>
      <c r="E201" s="73">
        <v>21</v>
      </c>
      <c r="F201" s="73" t="s">
        <v>3583</v>
      </c>
      <c r="G201" s="73" t="s">
        <v>3702</v>
      </c>
      <c r="H201" s="73" t="s">
        <v>3703</v>
      </c>
      <c r="I201" s="73" t="s">
        <v>3505</v>
      </c>
      <c r="J201" s="74">
        <v>0.94</v>
      </c>
      <c r="K201" s="74">
        <f t="shared" si="3"/>
        <v>1.0903999999999998</v>
      </c>
    </row>
    <row r="202" spans="2:11" x14ac:dyDescent="0.25">
      <c r="B202" s="73" t="s">
        <v>3287</v>
      </c>
      <c r="C202" s="73" t="s">
        <v>3500</v>
      </c>
      <c r="D202" s="73" t="s">
        <v>3501</v>
      </c>
      <c r="E202" s="73">
        <v>21</v>
      </c>
      <c r="F202" s="73" t="s">
        <v>3583</v>
      </c>
      <c r="G202" s="73" t="s">
        <v>3704</v>
      </c>
      <c r="H202" s="73" t="s">
        <v>3705</v>
      </c>
      <c r="I202" s="73" t="s">
        <v>3505</v>
      </c>
      <c r="J202" s="74">
        <v>0.94</v>
      </c>
      <c r="K202" s="74">
        <f t="shared" si="3"/>
        <v>1.0903999999999998</v>
      </c>
    </row>
    <row r="203" spans="2:11" x14ac:dyDescent="0.25">
      <c r="B203" s="73" t="s">
        <v>3287</v>
      </c>
      <c r="C203" s="73" t="s">
        <v>3500</v>
      </c>
      <c r="D203" s="73" t="s">
        <v>3501</v>
      </c>
      <c r="E203" s="73">
        <v>21</v>
      </c>
      <c r="F203" s="73" t="s">
        <v>3583</v>
      </c>
      <c r="G203" s="73" t="s">
        <v>3706</v>
      </c>
      <c r="H203" s="73" t="s">
        <v>3707</v>
      </c>
      <c r="I203" s="73" t="s">
        <v>3505</v>
      </c>
      <c r="J203" s="74">
        <v>1.35</v>
      </c>
      <c r="K203" s="74">
        <f t="shared" si="3"/>
        <v>1.5660000000000001</v>
      </c>
    </row>
    <row r="204" spans="2:11" x14ac:dyDescent="0.25">
      <c r="B204" s="73" t="s">
        <v>3287</v>
      </c>
      <c r="C204" s="73" t="s">
        <v>3500</v>
      </c>
      <c r="D204" s="73" t="s">
        <v>3501</v>
      </c>
      <c r="E204" s="73">
        <v>21</v>
      </c>
      <c r="F204" s="73" t="s">
        <v>3583</v>
      </c>
      <c r="G204" s="73" t="s">
        <v>3708</v>
      </c>
      <c r="H204" s="73" t="s">
        <v>3709</v>
      </c>
      <c r="I204" s="73" t="s">
        <v>3505</v>
      </c>
      <c r="J204" s="74">
        <v>1.35</v>
      </c>
      <c r="K204" s="74">
        <f t="shared" si="3"/>
        <v>1.5660000000000001</v>
      </c>
    </row>
    <row r="205" spans="2:11" x14ac:dyDescent="0.25">
      <c r="B205" s="73" t="s">
        <v>3287</v>
      </c>
      <c r="C205" s="73" t="s">
        <v>3500</v>
      </c>
      <c r="D205" s="73" t="s">
        <v>3501</v>
      </c>
      <c r="E205" s="73">
        <v>21</v>
      </c>
      <c r="F205" s="73" t="s">
        <v>3583</v>
      </c>
      <c r="G205" s="73" t="s">
        <v>3710</v>
      </c>
      <c r="H205" s="73" t="s">
        <v>3711</v>
      </c>
      <c r="I205" s="73" t="s">
        <v>3505</v>
      </c>
      <c r="J205" s="74">
        <v>1.78</v>
      </c>
      <c r="K205" s="74">
        <f t="shared" si="3"/>
        <v>2.0648</v>
      </c>
    </row>
    <row r="206" spans="2:11" x14ac:dyDescent="0.25">
      <c r="B206" s="73" t="s">
        <v>3287</v>
      </c>
      <c r="C206" s="73" t="s">
        <v>3500</v>
      </c>
      <c r="D206" s="73" t="s">
        <v>3501</v>
      </c>
      <c r="E206" s="73">
        <v>21</v>
      </c>
      <c r="F206" s="73" t="s">
        <v>3583</v>
      </c>
      <c r="G206" s="73" t="s">
        <v>3712</v>
      </c>
      <c r="H206" s="73" t="s">
        <v>3713</v>
      </c>
      <c r="I206" s="73" t="s">
        <v>3505</v>
      </c>
      <c r="J206" s="74">
        <v>2.0299999999999998</v>
      </c>
      <c r="K206" s="74">
        <f t="shared" si="3"/>
        <v>2.3547999999999996</v>
      </c>
    </row>
    <row r="207" spans="2:11" x14ac:dyDescent="0.25">
      <c r="B207" s="73" t="s">
        <v>3287</v>
      </c>
      <c r="C207" s="73" t="s">
        <v>3500</v>
      </c>
      <c r="D207" s="73" t="s">
        <v>3501</v>
      </c>
      <c r="E207" s="73">
        <v>21</v>
      </c>
      <c r="F207" s="73" t="s">
        <v>3583</v>
      </c>
      <c r="G207" s="73" t="s">
        <v>3714</v>
      </c>
      <c r="H207" s="73" t="s">
        <v>3715</v>
      </c>
      <c r="I207" s="73" t="s">
        <v>3505</v>
      </c>
      <c r="J207" s="74">
        <v>3.33</v>
      </c>
      <c r="K207" s="74">
        <f t="shared" si="3"/>
        <v>3.8628</v>
      </c>
    </row>
    <row r="208" spans="2:11" x14ac:dyDescent="0.25">
      <c r="B208" s="73" t="s">
        <v>3287</v>
      </c>
      <c r="C208" s="73" t="s">
        <v>3500</v>
      </c>
      <c r="D208" s="73" t="s">
        <v>3501</v>
      </c>
      <c r="E208" s="73">
        <v>21</v>
      </c>
      <c r="F208" s="73" t="s">
        <v>3583</v>
      </c>
      <c r="G208" s="73" t="s">
        <v>3716</v>
      </c>
      <c r="H208" s="73" t="s">
        <v>3717</v>
      </c>
      <c r="I208" s="73" t="s">
        <v>3505</v>
      </c>
      <c r="J208" s="74">
        <v>0.94</v>
      </c>
      <c r="K208" s="74">
        <f t="shared" si="3"/>
        <v>1.0903999999999998</v>
      </c>
    </row>
    <row r="209" spans="2:11" x14ac:dyDescent="0.25">
      <c r="B209" s="73" t="s">
        <v>3287</v>
      </c>
      <c r="C209" s="73" t="s">
        <v>3500</v>
      </c>
      <c r="D209" s="73" t="s">
        <v>3501</v>
      </c>
      <c r="E209" s="73">
        <v>21</v>
      </c>
      <c r="F209" s="73" t="s">
        <v>3583</v>
      </c>
      <c r="G209" s="73" t="s">
        <v>3718</v>
      </c>
      <c r="H209" s="73" t="s">
        <v>3719</v>
      </c>
      <c r="I209" s="73" t="s">
        <v>3505</v>
      </c>
      <c r="J209" s="74">
        <v>0.35</v>
      </c>
      <c r="K209" s="74">
        <f t="shared" si="3"/>
        <v>0.40599999999999997</v>
      </c>
    </row>
    <row r="210" spans="2:11" x14ac:dyDescent="0.25">
      <c r="B210" s="73" t="s">
        <v>3287</v>
      </c>
      <c r="C210" s="73" t="s">
        <v>3500</v>
      </c>
      <c r="D210" s="73" t="s">
        <v>3501</v>
      </c>
      <c r="E210" s="73">
        <v>21</v>
      </c>
      <c r="F210" s="73" t="s">
        <v>3583</v>
      </c>
      <c r="G210" s="73" t="s">
        <v>3720</v>
      </c>
      <c r="H210" s="73" t="s">
        <v>3721</v>
      </c>
      <c r="I210" s="73" t="s">
        <v>3505</v>
      </c>
      <c r="J210" s="74">
        <v>0.35</v>
      </c>
      <c r="K210" s="74">
        <f t="shared" si="3"/>
        <v>0.40599999999999997</v>
      </c>
    </row>
    <row r="211" spans="2:11" x14ac:dyDescent="0.25">
      <c r="B211" s="73" t="s">
        <v>3287</v>
      </c>
      <c r="C211" s="73" t="s">
        <v>3500</v>
      </c>
      <c r="D211" s="73" t="s">
        <v>3501</v>
      </c>
      <c r="E211" s="73">
        <v>21</v>
      </c>
      <c r="F211" s="73" t="s">
        <v>3583</v>
      </c>
      <c r="G211" s="73" t="s">
        <v>3722</v>
      </c>
      <c r="H211" s="73" t="s">
        <v>3723</v>
      </c>
      <c r="I211" s="73" t="s">
        <v>3505</v>
      </c>
      <c r="J211" s="74">
        <v>0.35</v>
      </c>
      <c r="K211" s="74">
        <f t="shared" si="3"/>
        <v>0.40599999999999997</v>
      </c>
    </row>
    <row r="212" spans="2:11" x14ac:dyDescent="0.25">
      <c r="B212" s="73" t="s">
        <v>3287</v>
      </c>
      <c r="C212" s="73" t="s">
        <v>3500</v>
      </c>
      <c r="D212" s="73" t="s">
        <v>3501</v>
      </c>
      <c r="E212" s="73">
        <v>21</v>
      </c>
      <c r="F212" s="73" t="s">
        <v>3583</v>
      </c>
      <c r="G212" s="73" t="s">
        <v>3724</v>
      </c>
      <c r="H212" s="73" t="s">
        <v>3725</v>
      </c>
      <c r="I212" s="73" t="s">
        <v>3505</v>
      </c>
      <c r="J212" s="74">
        <v>0.35</v>
      </c>
      <c r="K212" s="74">
        <f t="shared" si="3"/>
        <v>0.40599999999999997</v>
      </c>
    </row>
    <row r="213" spans="2:11" x14ac:dyDescent="0.25">
      <c r="B213" s="73" t="s">
        <v>3287</v>
      </c>
      <c r="C213" s="73" t="s">
        <v>3500</v>
      </c>
      <c r="D213" s="73" t="s">
        <v>3501</v>
      </c>
      <c r="E213" s="73">
        <v>21</v>
      </c>
      <c r="F213" s="73" t="s">
        <v>3583</v>
      </c>
      <c r="G213" s="73" t="s">
        <v>3726</v>
      </c>
      <c r="H213" s="73" t="s">
        <v>3727</v>
      </c>
      <c r="I213" s="73" t="s">
        <v>3505</v>
      </c>
      <c r="J213" s="74">
        <v>0.53</v>
      </c>
      <c r="K213" s="74">
        <f t="shared" si="3"/>
        <v>0.61480000000000001</v>
      </c>
    </row>
    <row r="214" spans="2:11" x14ac:dyDescent="0.25">
      <c r="B214" s="73" t="s">
        <v>3287</v>
      </c>
      <c r="C214" s="73" t="s">
        <v>3500</v>
      </c>
      <c r="D214" s="73" t="s">
        <v>3501</v>
      </c>
      <c r="E214" s="73">
        <v>21</v>
      </c>
      <c r="F214" s="73" t="s">
        <v>3583</v>
      </c>
      <c r="G214" s="73" t="s">
        <v>3728</v>
      </c>
      <c r="H214" s="73" t="s">
        <v>3729</v>
      </c>
      <c r="I214" s="73" t="s">
        <v>3505</v>
      </c>
      <c r="J214" s="74">
        <v>1.22</v>
      </c>
      <c r="K214" s="74">
        <f t="shared" si="3"/>
        <v>1.4151999999999998</v>
      </c>
    </row>
    <row r="215" spans="2:11" x14ac:dyDescent="0.25">
      <c r="B215" s="73" t="s">
        <v>3287</v>
      </c>
      <c r="C215" s="73" t="s">
        <v>3500</v>
      </c>
      <c r="D215" s="73" t="s">
        <v>3501</v>
      </c>
      <c r="E215" s="73">
        <v>21</v>
      </c>
      <c r="F215" s="73" t="s">
        <v>3583</v>
      </c>
      <c r="G215" s="73" t="s">
        <v>3730</v>
      </c>
      <c r="H215" s="73" t="s">
        <v>3731</v>
      </c>
      <c r="I215" s="73" t="s">
        <v>3505</v>
      </c>
      <c r="J215" s="74">
        <v>1.04</v>
      </c>
      <c r="K215" s="74">
        <f t="shared" si="3"/>
        <v>1.2063999999999999</v>
      </c>
    </row>
    <row r="216" spans="2:11" x14ac:dyDescent="0.25">
      <c r="B216" s="73" t="s">
        <v>3287</v>
      </c>
      <c r="C216" s="73" t="s">
        <v>3500</v>
      </c>
      <c r="D216" s="73" t="s">
        <v>3501</v>
      </c>
      <c r="E216" s="73">
        <v>21</v>
      </c>
      <c r="F216" s="73" t="s">
        <v>3583</v>
      </c>
      <c r="G216" s="73" t="s">
        <v>3732</v>
      </c>
      <c r="H216" s="73" t="s">
        <v>3733</v>
      </c>
      <c r="I216" s="73" t="s">
        <v>3505</v>
      </c>
      <c r="J216" s="74">
        <v>1.35</v>
      </c>
      <c r="K216" s="74">
        <f t="shared" si="3"/>
        <v>1.5660000000000001</v>
      </c>
    </row>
    <row r="217" spans="2:11" x14ac:dyDescent="0.25">
      <c r="B217" s="73" t="s">
        <v>3287</v>
      </c>
      <c r="C217" s="73" t="s">
        <v>3500</v>
      </c>
      <c r="D217" s="73" t="s">
        <v>3501</v>
      </c>
      <c r="E217" s="73">
        <v>21</v>
      </c>
      <c r="F217" s="73" t="s">
        <v>3583</v>
      </c>
      <c r="G217" s="73" t="s">
        <v>3734</v>
      </c>
      <c r="H217" s="73" t="s">
        <v>3735</v>
      </c>
      <c r="I217" s="73" t="s">
        <v>3505</v>
      </c>
      <c r="J217" s="74">
        <v>0.96</v>
      </c>
      <c r="K217" s="74">
        <f t="shared" si="3"/>
        <v>1.1135999999999999</v>
      </c>
    </row>
    <row r="218" spans="2:11" x14ac:dyDescent="0.25">
      <c r="B218" s="73" t="s">
        <v>3287</v>
      </c>
      <c r="C218" s="73" t="s">
        <v>3500</v>
      </c>
      <c r="D218" s="73" t="s">
        <v>3501</v>
      </c>
      <c r="E218" s="73">
        <v>21</v>
      </c>
      <c r="F218" s="73" t="s">
        <v>3583</v>
      </c>
      <c r="G218" s="73" t="s">
        <v>3736</v>
      </c>
      <c r="H218" s="73" t="s">
        <v>3737</v>
      </c>
      <c r="I218" s="73" t="s">
        <v>3505</v>
      </c>
      <c r="J218" s="74">
        <v>1.35</v>
      </c>
      <c r="K218" s="74">
        <f t="shared" si="3"/>
        <v>1.5660000000000001</v>
      </c>
    </row>
    <row r="219" spans="2:11" x14ac:dyDescent="0.25">
      <c r="B219" s="73" t="s">
        <v>3287</v>
      </c>
      <c r="C219" s="73" t="s">
        <v>3500</v>
      </c>
      <c r="D219" s="73" t="s">
        <v>3501</v>
      </c>
      <c r="E219" s="73">
        <v>21</v>
      </c>
      <c r="F219" s="73" t="s">
        <v>3583</v>
      </c>
      <c r="G219" s="73" t="s">
        <v>3738</v>
      </c>
      <c r="H219" s="73" t="s">
        <v>3739</v>
      </c>
      <c r="I219" s="73" t="s">
        <v>3505</v>
      </c>
      <c r="J219" s="74">
        <v>1.05</v>
      </c>
      <c r="K219" s="74">
        <f t="shared" si="3"/>
        <v>1.218</v>
      </c>
    </row>
    <row r="220" spans="2:11" x14ac:dyDescent="0.25">
      <c r="B220" s="73" t="s">
        <v>3287</v>
      </c>
      <c r="C220" s="73" t="s">
        <v>3500</v>
      </c>
      <c r="D220" s="73" t="s">
        <v>3501</v>
      </c>
      <c r="E220" s="73">
        <v>21</v>
      </c>
      <c r="F220" s="73" t="s">
        <v>3583</v>
      </c>
      <c r="G220" s="73" t="s">
        <v>3740</v>
      </c>
      <c r="H220" s="73" t="s">
        <v>3741</v>
      </c>
      <c r="I220" s="73" t="s">
        <v>3505</v>
      </c>
      <c r="J220" s="74">
        <v>0.35</v>
      </c>
      <c r="K220" s="74">
        <f t="shared" si="3"/>
        <v>0.40599999999999997</v>
      </c>
    </row>
    <row r="221" spans="2:11" x14ac:dyDescent="0.25">
      <c r="B221" s="73" t="s">
        <v>3287</v>
      </c>
      <c r="C221" s="73" t="s">
        <v>3500</v>
      </c>
      <c r="D221" s="73" t="s">
        <v>3501</v>
      </c>
      <c r="E221" s="73">
        <v>21</v>
      </c>
      <c r="F221" s="73" t="s">
        <v>3583</v>
      </c>
      <c r="G221" s="73" t="s">
        <v>3742</v>
      </c>
      <c r="H221" s="73" t="s">
        <v>3743</v>
      </c>
      <c r="I221" s="73" t="s">
        <v>3505</v>
      </c>
      <c r="J221" s="74">
        <v>1.26</v>
      </c>
      <c r="K221" s="74">
        <f t="shared" si="3"/>
        <v>1.4616</v>
      </c>
    </row>
    <row r="222" spans="2:11" x14ac:dyDescent="0.25">
      <c r="B222" s="73" t="s">
        <v>3287</v>
      </c>
      <c r="C222" s="73" t="s">
        <v>3500</v>
      </c>
      <c r="D222" s="73" t="s">
        <v>3501</v>
      </c>
      <c r="E222" s="73">
        <v>21</v>
      </c>
      <c r="F222" s="73" t="s">
        <v>3583</v>
      </c>
      <c r="G222" s="73" t="s">
        <v>3744</v>
      </c>
      <c r="H222" s="73" t="s">
        <v>3745</v>
      </c>
      <c r="I222" s="73" t="s">
        <v>3505</v>
      </c>
      <c r="J222" s="74">
        <v>0.35</v>
      </c>
      <c r="K222" s="74">
        <f t="shared" si="3"/>
        <v>0.40599999999999997</v>
      </c>
    </row>
    <row r="223" spans="2:11" x14ac:dyDescent="0.25">
      <c r="B223" s="73" t="s">
        <v>3287</v>
      </c>
      <c r="C223" s="73" t="s">
        <v>3500</v>
      </c>
      <c r="D223" s="73" t="s">
        <v>3501</v>
      </c>
      <c r="E223" s="73">
        <v>21</v>
      </c>
      <c r="F223" s="73" t="s">
        <v>3583</v>
      </c>
      <c r="G223" s="73" t="s">
        <v>3746</v>
      </c>
      <c r="H223" s="73" t="s">
        <v>3747</v>
      </c>
      <c r="I223" s="73" t="s">
        <v>3505</v>
      </c>
      <c r="J223" s="74">
        <v>1.26</v>
      </c>
      <c r="K223" s="74">
        <f t="shared" si="3"/>
        <v>1.4616</v>
      </c>
    </row>
    <row r="224" spans="2:11" x14ac:dyDescent="0.25">
      <c r="B224" s="73" t="s">
        <v>3287</v>
      </c>
      <c r="C224" s="73" t="s">
        <v>3500</v>
      </c>
      <c r="D224" s="73" t="s">
        <v>3501</v>
      </c>
      <c r="E224" s="73">
        <v>21</v>
      </c>
      <c r="F224" s="73" t="s">
        <v>3583</v>
      </c>
      <c r="G224" s="73" t="s">
        <v>3748</v>
      </c>
      <c r="H224" s="73" t="s">
        <v>3749</v>
      </c>
      <c r="I224" s="73" t="s">
        <v>3505</v>
      </c>
      <c r="J224" s="74">
        <v>0.94</v>
      </c>
      <c r="K224" s="74">
        <f t="shared" si="3"/>
        <v>1.0903999999999998</v>
      </c>
    </row>
    <row r="225" spans="2:11" x14ac:dyDescent="0.25">
      <c r="B225" s="73" t="s">
        <v>3287</v>
      </c>
      <c r="C225" s="73" t="s">
        <v>3500</v>
      </c>
      <c r="D225" s="73" t="s">
        <v>3501</v>
      </c>
      <c r="E225" s="73">
        <v>21</v>
      </c>
      <c r="F225" s="73" t="s">
        <v>3583</v>
      </c>
      <c r="G225" s="73" t="s">
        <v>3750</v>
      </c>
      <c r="H225" s="73" t="s">
        <v>3751</v>
      </c>
      <c r="I225" s="73" t="s">
        <v>3505</v>
      </c>
      <c r="J225" s="74">
        <v>1.29</v>
      </c>
      <c r="K225" s="74">
        <f t="shared" si="3"/>
        <v>1.4964</v>
      </c>
    </row>
    <row r="226" spans="2:11" x14ac:dyDescent="0.25">
      <c r="B226" s="73" t="s">
        <v>3287</v>
      </c>
      <c r="C226" s="73" t="s">
        <v>3500</v>
      </c>
      <c r="D226" s="73" t="s">
        <v>3501</v>
      </c>
      <c r="E226" s="73">
        <v>21</v>
      </c>
      <c r="F226" s="73" t="s">
        <v>3583</v>
      </c>
      <c r="G226" s="73" t="s">
        <v>3752</v>
      </c>
      <c r="H226" s="73" t="s">
        <v>3753</v>
      </c>
      <c r="I226" s="73" t="s">
        <v>3505</v>
      </c>
      <c r="J226" s="74">
        <v>0.35</v>
      </c>
      <c r="K226" s="74">
        <f t="shared" si="3"/>
        <v>0.40599999999999997</v>
      </c>
    </row>
    <row r="227" spans="2:11" x14ac:dyDescent="0.25">
      <c r="B227" s="73" t="s">
        <v>3287</v>
      </c>
      <c r="C227" s="73" t="s">
        <v>3500</v>
      </c>
      <c r="D227" s="73" t="s">
        <v>3501</v>
      </c>
      <c r="E227" s="73">
        <v>21</v>
      </c>
      <c r="F227" s="73" t="s">
        <v>3583</v>
      </c>
      <c r="G227" s="73" t="s">
        <v>3754</v>
      </c>
      <c r="H227" s="73" t="s">
        <v>3755</v>
      </c>
      <c r="I227" s="73" t="s">
        <v>3505</v>
      </c>
      <c r="J227" s="74">
        <v>1.29</v>
      </c>
      <c r="K227" s="74">
        <f t="shared" si="3"/>
        <v>1.4964</v>
      </c>
    </row>
    <row r="228" spans="2:11" x14ac:dyDescent="0.25">
      <c r="B228" s="73" t="s">
        <v>3287</v>
      </c>
      <c r="C228" s="73" t="s">
        <v>3500</v>
      </c>
      <c r="D228" s="73" t="s">
        <v>3501</v>
      </c>
      <c r="E228" s="73">
        <v>21</v>
      </c>
      <c r="F228" s="73" t="s">
        <v>3583</v>
      </c>
      <c r="G228" s="73" t="s">
        <v>3756</v>
      </c>
      <c r="H228" s="73" t="s">
        <v>3757</v>
      </c>
      <c r="I228" s="73" t="s">
        <v>3505</v>
      </c>
      <c r="J228" s="74">
        <v>0.94</v>
      </c>
      <c r="K228" s="74">
        <f t="shared" si="3"/>
        <v>1.0903999999999998</v>
      </c>
    </row>
    <row r="229" spans="2:11" x14ac:dyDescent="0.25">
      <c r="B229" s="73" t="s">
        <v>3287</v>
      </c>
      <c r="C229" s="73" t="s">
        <v>3500</v>
      </c>
      <c r="D229" s="73" t="s">
        <v>3501</v>
      </c>
      <c r="E229" s="73">
        <v>21</v>
      </c>
      <c r="F229" s="73" t="s">
        <v>3583</v>
      </c>
      <c r="G229" s="73" t="s">
        <v>3758</v>
      </c>
      <c r="H229" s="73" t="s">
        <v>3759</v>
      </c>
      <c r="I229" s="73" t="s">
        <v>3505</v>
      </c>
      <c r="J229" s="74">
        <v>1.29</v>
      </c>
      <c r="K229" s="74">
        <f t="shared" si="3"/>
        <v>1.4964</v>
      </c>
    </row>
    <row r="230" spans="2:11" x14ac:dyDescent="0.25">
      <c r="B230" s="73" t="s">
        <v>3287</v>
      </c>
      <c r="C230" s="73" t="s">
        <v>3500</v>
      </c>
      <c r="D230" s="73" t="s">
        <v>3501</v>
      </c>
      <c r="E230" s="73">
        <v>21</v>
      </c>
      <c r="F230" s="73" t="s">
        <v>3583</v>
      </c>
      <c r="G230" s="73" t="s">
        <v>3760</v>
      </c>
      <c r="H230" s="73" t="s">
        <v>3761</v>
      </c>
      <c r="I230" s="73" t="s">
        <v>3505</v>
      </c>
      <c r="J230" s="74">
        <v>0.96</v>
      </c>
      <c r="K230" s="74">
        <f t="shared" si="3"/>
        <v>1.1135999999999999</v>
      </c>
    </row>
    <row r="231" spans="2:11" x14ac:dyDescent="0.25">
      <c r="B231" s="73" t="s">
        <v>3287</v>
      </c>
      <c r="C231" s="73" t="s">
        <v>3500</v>
      </c>
      <c r="D231" s="73" t="s">
        <v>3501</v>
      </c>
      <c r="E231" s="73">
        <v>21</v>
      </c>
      <c r="F231" s="73" t="s">
        <v>3583</v>
      </c>
      <c r="G231" s="73" t="s">
        <v>3762</v>
      </c>
      <c r="H231" s="73" t="s">
        <v>3763</v>
      </c>
      <c r="I231" s="73" t="s">
        <v>3505</v>
      </c>
      <c r="J231" s="74">
        <v>1.79</v>
      </c>
      <c r="K231" s="74">
        <f t="shared" si="3"/>
        <v>2.0764</v>
      </c>
    </row>
    <row r="232" spans="2:11" x14ac:dyDescent="0.25">
      <c r="B232" s="73" t="s">
        <v>3287</v>
      </c>
      <c r="C232" s="73" t="s">
        <v>3500</v>
      </c>
      <c r="D232" s="73" t="s">
        <v>3501</v>
      </c>
      <c r="E232" s="73">
        <v>21</v>
      </c>
      <c r="F232" s="73" t="s">
        <v>3583</v>
      </c>
      <c r="G232" s="73" t="s">
        <v>3764</v>
      </c>
      <c r="H232" s="73" t="s">
        <v>3765</v>
      </c>
      <c r="I232" s="73" t="s">
        <v>3505</v>
      </c>
      <c r="J232" s="74">
        <v>0.35</v>
      </c>
      <c r="K232" s="74">
        <f t="shared" si="3"/>
        <v>0.40599999999999997</v>
      </c>
    </row>
    <row r="233" spans="2:11" x14ac:dyDescent="0.25">
      <c r="B233" s="73" t="s">
        <v>3287</v>
      </c>
      <c r="C233" s="73" t="s">
        <v>3500</v>
      </c>
      <c r="D233" s="73" t="s">
        <v>3501</v>
      </c>
      <c r="E233" s="73">
        <v>21</v>
      </c>
      <c r="F233" s="73" t="s">
        <v>3583</v>
      </c>
      <c r="G233" s="73" t="s">
        <v>3766</v>
      </c>
      <c r="H233" s="73" t="s">
        <v>3767</v>
      </c>
      <c r="I233" s="73" t="s">
        <v>3505</v>
      </c>
      <c r="J233" s="74">
        <v>2.4500000000000002</v>
      </c>
      <c r="K233" s="74">
        <f t="shared" si="3"/>
        <v>2.8420000000000001</v>
      </c>
    </row>
    <row r="234" spans="2:11" x14ac:dyDescent="0.25">
      <c r="B234" s="73" t="s">
        <v>3287</v>
      </c>
      <c r="C234" s="73" t="s">
        <v>3500</v>
      </c>
      <c r="D234" s="73" t="s">
        <v>3501</v>
      </c>
      <c r="E234" s="73">
        <v>21</v>
      </c>
      <c r="F234" s="73" t="s">
        <v>3583</v>
      </c>
      <c r="G234" s="73" t="s">
        <v>3768</v>
      </c>
      <c r="H234" s="73" t="s">
        <v>3769</v>
      </c>
      <c r="I234" s="73" t="s">
        <v>3505</v>
      </c>
      <c r="J234" s="74">
        <v>0.35</v>
      </c>
      <c r="K234" s="74">
        <f t="shared" si="3"/>
        <v>0.40599999999999997</v>
      </c>
    </row>
    <row r="235" spans="2:11" x14ac:dyDescent="0.25">
      <c r="B235" s="73" t="s">
        <v>3287</v>
      </c>
      <c r="C235" s="73" t="s">
        <v>3500</v>
      </c>
      <c r="D235" s="73" t="s">
        <v>3501</v>
      </c>
      <c r="E235" s="73">
        <v>21</v>
      </c>
      <c r="F235" s="73" t="s">
        <v>3583</v>
      </c>
      <c r="G235" s="73" t="s">
        <v>3770</v>
      </c>
      <c r="H235" s="73" t="s">
        <v>3771</v>
      </c>
      <c r="I235" s="73" t="s">
        <v>3505</v>
      </c>
      <c r="J235" s="74">
        <v>0.94</v>
      </c>
      <c r="K235" s="74">
        <f t="shared" si="3"/>
        <v>1.0903999999999998</v>
      </c>
    </row>
    <row r="236" spans="2:11" x14ac:dyDescent="0.25">
      <c r="B236" s="73" t="s">
        <v>3287</v>
      </c>
      <c r="C236" s="73" t="s">
        <v>3500</v>
      </c>
      <c r="D236" s="73" t="s">
        <v>3501</v>
      </c>
      <c r="E236" s="73">
        <v>21</v>
      </c>
      <c r="F236" s="73" t="s">
        <v>3583</v>
      </c>
      <c r="G236" s="73" t="s">
        <v>3772</v>
      </c>
      <c r="H236" s="73" t="s">
        <v>3773</v>
      </c>
      <c r="I236" s="73" t="s">
        <v>3293</v>
      </c>
      <c r="J236" s="74">
        <v>1.1399999999999999</v>
      </c>
      <c r="K236" s="74">
        <f t="shared" si="3"/>
        <v>1.3223999999999998</v>
      </c>
    </row>
    <row r="237" spans="2:11" x14ac:dyDescent="0.25">
      <c r="B237" s="73" t="s">
        <v>3287</v>
      </c>
      <c r="C237" s="73" t="s">
        <v>3500</v>
      </c>
      <c r="D237" s="73" t="s">
        <v>3501</v>
      </c>
      <c r="E237" s="73">
        <v>96</v>
      </c>
      <c r="F237" s="73" t="s">
        <v>3774</v>
      </c>
      <c r="G237" s="73" t="s">
        <v>3775</v>
      </c>
      <c r="H237" s="73" t="s">
        <v>3776</v>
      </c>
      <c r="I237" s="73" t="s">
        <v>3505</v>
      </c>
      <c r="J237" s="74">
        <v>9.85</v>
      </c>
      <c r="K237" s="74">
        <f t="shared" si="3"/>
        <v>11.425999999999998</v>
      </c>
    </row>
    <row r="238" spans="2:11" x14ac:dyDescent="0.25">
      <c r="B238" s="73" t="s">
        <v>3287</v>
      </c>
      <c r="C238" s="73" t="s">
        <v>3500</v>
      </c>
      <c r="D238" s="73" t="s">
        <v>3501</v>
      </c>
      <c r="E238" s="73">
        <v>96</v>
      </c>
      <c r="F238" s="73" t="s">
        <v>3774</v>
      </c>
      <c r="G238" s="73" t="s">
        <v>3777</v>
      </c>
      <c r="H238" s="73" t="s">
        <v>3778</v>
      </c>
      <c r="I238" s="73" t="s">
        <v>3505</v>
      </c>
      <c r="J238" s="74">
        <v>17.22</v>
      </c>
      <c r="K238" s="74">
        <f t="shared" si="3"/>
        <v>19.975199999999997</v>
      </c>
    </row>
    <row r="239" spans="2:11" x14ac:dyDescent="0.25">
      <c r="B239" s="73" t="s">
        <v>3287</v>
      </c>
      <c r="C239" s="73" t="s">
        <v>3500</v>
      </c>
      <c r="D239" s="73" t="s">
        <v>3501</v>
      </c>
      <c r="E239" s="73">
        <v>96</v>
      </c>
      <c r="F239" s="73" t="s">
        <v>3774</v>
      </c>
      <c r="G239" s="73" t="s">
        <v>3779</v>
      </c>
      <c r="H239" s="73" t="s">
        <v>3780</v>
      </c>
      <c r="I239" s="73" t="s">
        <v>3505</v>
      </c>
      <c r="J239" s="74">
        <v>21.59</v>
      </c>
      <c r="K239" s="74">
        <f t="shared" si="3"/>
        <v>25.0444</v>
      </c>
    </row>
    <row r="240" spans="2:11" x14ac:dyDescent="0.25">
      <c r="B240" s="73" t="s">
        <v>3287</v>
      </c>
      <c r="C240" s="73" t="s">
        <v>3500</v>
      </c>
      <c r="D240" s="73" t="s">
        <v>3501</v>
      </c>
      <c r="E240" s="73">
        <v>96</v>
      </c>
      <c r="F240" s="73" t="s">
        <v>3774</v>
      </c>
      <c r="G240" s="73" t="s">
        <v>3781</v>
      </c>
      <c r="H240" s="73" t="s">
        <v>3782</v>
      </c>
      <c r="I240" s="73" t="s">
        <v>3505</v>
      </c>
      <c r="J240" s="74">
        <v>15.82</v>
      </c>
      <c r="K240" s="74">
        <f t="shared" si="3"/>
        <v>18.351199999999999</v>
      </c>
    </row>
    <row r="241" spans="2:11" x14ac:dyDescent="0.25">
      <c r="B241" s="73" t="s">
        <v>3287</v>
      </c>
      <c r="C241" s="73" t="s">
        <v>3500</v>
      </c>
      <c r="D241" s="73" t="s">
        <v>3501</v>
      </c>
      <c r="E241" s="73">
        <v>96</v>
      </c>
      <c r="F241" s="73" t="s">
        <v>3774</v>
      </c>
      <c r="G241" s="73" t="s">
        <v>3783</v>
      </c>
      <c r="H241" s="73" t="s">
        <v>3784</v>
      </c>
      <c r="I241" s="73" t="s">
        <v>3505</v>
      </c>
      <c r="J241" s="74">
        <v>19.96</v>
      </c>
      <c r="K241" s="74">
        <f t="shared" si="3"/>
        <v>23.153600000000001</v>
      </c>
    </row>
    <row r="242" spans="2:11" x14ac:dyDescent="0.25">
      <c r="B242" s="73" t="s">
        <v>3287</v>
      </c>
      <c r="C242" s="73" t="s">
        <v>3500</v>
      </c>
      <c r="D242" s="73" t="s">
        <v>3501</v>
      </c>
      <c r="E242" s="73">
        <v>96</v>
      </c>
      <c r="F242" s="73" t="s">
        <v>3774</v>
      </c>
      <c r="G242" s="73" t="s">
        <v>3785</v>
      </c>
      <c r="H242" s="73" t="s">
        <v>3786</v>
      </c>
      <c r="I242" s="73" t="s">
        <v>3505</v>
      </c>
      <c r="J242" s="74">
        <v>3.97</v>
      </c>
      <c r="K242" s="74">
        <f t="shared" si="3"/>
        <v>4.6052</v>
      </c>
    </row>
    <row r="243" spans="2:11" x14ac:dyDescent="0.25">
      <c r="B243" s="73" t="s">
        <v>3287</v>
      </c>
      <c r="C243" s="73" t="s">
        <v>3500</v>
      </c>
      <c r="D243" s="73" t="s">
        <v>3501</v>
      </c>
      <c r="E243" s="73">
        <v>96</v>
      </c>
      <c r="F243" s="73" t="s">
        <v>3774</v>
      </c>
      <c r="G243" s="73" t="s">
        <v>3787</v>
      </c>
      <c r="H243" s="73" t="s">
        <v>3788</v>
      </c>
      <c r="I243" s="73" t="s">
        <v>3505</v>
      </c>
      <c r="J243" s="74">
        <v>7.98</v>
      </c>
      <c r="K243" s="74">
        <f t="shared" si="3"/>
        <v>9.2568000000000001</v>
      </c>
    </row>
    <row r="244" spans="2:11" x14ac:dyDescent="0.25">
      <c r="B244" s="73" t="s">
        <v>3287</v>
      </c>
      <c r="C244" s="73" t="s">
        <v>3500</v>
      </c>
      <c r="D244" s="73" t="s">
        <v>3501</v>
      </c>
      <c r="E244" s="73">
        <v>96</v>
      </c>
      <c r="F244" s="73" t="s">
        <v>3774</v>
      </c>
      <c r="G244" s="73" t="s">
        <v>3789</v>
      </c>
      <c r="H244" s="73" t="s">
        <v>3790</v>
      </c>
      <c r="I244" s="73" t="s">
        <v>3505</v>
      </c>
      <c r="J244" s="74">
        <v>25.94</v>
      </c>
      <c r="K244" s="74">
        <f t="shared" si="3"/>
        <v>30.090399999999999</v>
      </c>
    </row>
    <row r="245" spans="2:11" x14ac:dyDescent="0.25">
      <c r="B245" s="73" t="s">
        <v>3287</v>
      </c>
      <c r="C245" s="73" t="s">
        <v>3500</v>
      </c>
      <c r="D245" s="73" t="s">
        <v>3501</v>
      </c>
      <c r="E245" s="73">
        <v>99</v>
      </c>
      <c r="F245" s="73" t="s">
        <v>3791</v>
      </c>
      <c r="G245" s="73" t="s">
        <v>3792</v>
      </c>
      <c r="H245" s="73" t="s">
        <v>3793</v>
      </c>
      <c r="I245" s="73" t="s">
        <v>3505</v>
      </c>
      <c r="J245" s="74">
        <v>1.31</v>
      </c>
      <c r="K245" s="74">
        <f t="shared" si="3"/>
        <v>1.5196000000000001</v>
      </c>
    </row>
    <row r="246" spans="2:11" x14ac:dyDescent="0.25">
      <c r="B246" s="73" t="s">
        <v>3287</v>
      </c>
      <c r="C246" s="73" t="s">
        <v>3500</v>
      </c>
      <c r="D246" s="73" t="s">
        <v>3501</v>
      </c>
      <c r="E246" s="73">
        <v>99</v>
      </c>
      <c r="F246" s="73" t="s">
        <v>3791</v>
      </c>
      <c r="G246" s="73" t="s">
        <v>3794</v>
      </c>
      <c r="H246" s="73" t="s">
        <v>3795</v>
      </c>
      <c r="I246" s="73" t="s">
        <v>3505</v>
      </c>
      <c r="J246" s="74">
        <v>0.98</v>
      </c>
      <c r="K246" s="74">
        <f t="shared" si="3"/>
        <v>1.1367999999999998</v>
      </c>
    </row>
    <row r="247" spans="2:11" x14ac:dyDescent="0.25">
      <c r="B247" s="73" t="s">
        <v>3287</v>
      </c>
      <c r="C247" s="73" t="s">
        <v>3500</v>
      </c>
      <c r="D247" s="73" t="s">
        <v>3501</v>
      </c>
      <c r="E247" s="73">
        <v>24</v>
      </c>
      <c r="F247" s="73" t="s">
        <v>3796</v>
      </c>
      <c r="G247" s="73" t="s">
        <v>3797</v>
      </c>
      <c r="H247" s="73" t="s">
        <v>3798</v>
      </c>
      <c r="I247" s="73" t="s">
        <v>3505</v>
      </c>
      <c r="J247" s="74">
        <v>1</v>
      </c>
      <c r="K247" s="74">
        <f t="shared" si="3"/>
        <v>1.1599999999999999</v>
      </c>
    </row>
    <row r="248" spans="2:11" x14ac:dyDescent="0.25">
      <c r="B248" s="73" t="s">
        <v>3287</v>
      </c>
      <c r="C248" s="73" t="s">
        <v>3500</v>
      </c>
      <c r="D248" s="73" t="s">
        <v>3501</v>
      </c>
      <c r="E248" s="73">
        <v>24</v>
      </c>
      <c r="F248" s="73" t="s">
        <v>3796</v>
      </c>
      <c r="G248" s="73" t="s">
        <v>3799</v>
      </c>
      <c r="H248" s="73" t="s">
        <v>3800</v>
      </c>
      <c r="I248" s="73" t="s">
        <v>3505</v>
      </c>
      <c r="J248" s="74">
        <v>1</v>
      </c>
      <c r="K248" s="74">
        <f t="shared" si="3"/>
        <v>1.1599999999999999</v>
      </c>
    </row>
    <row r="249" spans="2:11" x14ac:dyDescent="0.25">
      <c r="B249" s="73" t="s">
        <v>3287</v>
      </c>
      <c r="C249" s="73" t="s">
        <v>3500</v>
      </c>
      <c r="D249" s="73" t="s">
        <v>3501</v>
      </c>
      <c r="E249" s="73">
        <v>24</v>
      </c>
      <c r="F249" s="73" t="s">
        <v>3796</v>
      </c>
      <c r="G249" s="73" t="s">
        <v>3801</v>
      </c>
      <c r="H249" s="73" t="s">
        <v>3802</v>
      </c>
      <c r="I249" s="73" t="s">
        <v>3505</v>
      </c>
      <c r="J249" s="74">
        <v>1.1599999999999999</v>
      </c>
      <c r="K249" s="74">
        <f t="shared" si="3"/>
        <v>1.3455999999999999</v>
      </c>
    </row>
    <row r="250" spans="2:11" x14ac:dyDescent="0.25">
      <c r="B250" s="73" t="s">
        <v>3287</v>
      </c>
      <c r="C250" s="73" t="s">
        <v>3500</v>
      </c>
      <c r="D250" s="73" t="s">
        <v>3501</v>
      </c>
      <c r="E250" s="73">
        <v>24</v>
      </c>
      <c r="F250" s="73" t="s">
        <v>3796</v>
      </c>
      <c r="G250" s="73" t="s">
        <v>3803</v>
      </c>
      <c r="H250" s="73" t="s">
        <v>3804</v>
      </c>
      <c r="I250" s="73" t="s">
        <v>3505</v>
      </c>
      <c r="J250" s="74">
        <v>1.51</v>
      </c>
      <c r="K250" s="74">
        <f t="shared" si="3"/>
        <v>1.7515999999999998</v>
      </c>
    </row>
    <row r="251" spans="2:11" x14ac:dyDescent="0.25">
      <c r="B251" s="73" t="s">
        <v>3287</v>
      </c>
      <c r="C251" s="73" t="s">
        <v>3500</v>
      </c>
      <c r="D251" s="73" t="s">
        <v>3501</v>
      </c>
      <c r="E251" s="73">
        <v>24</v>
      </c>
      <c r="F251" s="73" t="s">
        <v>3796</v>
      </c>
      <c r="G251" s="73" t="s">
        <v>3805</v>
      </c>
      <c r="H251" s="73" t="s">
        <v>3806</v>
      </c>
      <c r="I251" s="73" t="s">
        <v>3505</v>
      </c>
      <c r="J251" s="74">
        <v>2.21</v>
      </c>
      <c r="K251" s="74">
        <f t="shared" si="3"/>
        <v>2.5635999999999997</v>
      </c>
    </row>
    <row r="252" spans="2:11" x14ac:dyDescent="0.25">
      <c r="B252" s="73" t="s">
        <v>3287</v>
      </c>
      <c r="C252" s="73" t="s">
        <v>3500</v>
      </c>
      <c r="D252" s="73" t="s">
        <v>3501</v>
      </c>
      <c r="E252" s="73">
        <v>24</v>
      </c>
      <c r="F252" s="73" t="s">
        <v>3796</v>
      </c>
      <c r="G252" s="73" t="s">
        <v>3807</v>
      </c>
      <c r="H252" s="73" t="s">
        <v>3808</v>
      </c>
      <c r="I252" s="73" t="s">
        <v>3505</v>
      </c>
      <c r="J252" s="74">
        <v>2.21</v>
      </c>
      <c r="K252" s="74">
        <f t="shared" si="3"/>
        <v>2.5635999999999997</v>
      </c>
    </row>
    <row r="253" spans="2:11" x14ac:dyDescent="0.25">
      <c r="B253" s="73" t="s">
        <v>3287</v>
      </c>
      <c r="C253" s="73" t="s">
        <v>3500</v>
      </c>
      <c r="D253" s="73" t="s">
        <v>3501</v>
      </c>
      <c r="E253" s="73">
        <v>24</v>
      </c>
      <c r="F253" s="73" t="s">
        <v>3796</v>
      </c>
      <c r="G253" s="73" t="s">
        <v>3809</v>
      </c>
      <c r="H253" s="73" t="s">
        <v>3810</v>
      </c>
      <c r="I253" s="73" t="s">
        <v>3505</v>
      </c>
      <c r="J253" s="74">
        <v>3.14</v>
      </c>
      <c r="K253" s="74">
        <f t="shared" si="3"/>
        <v>3.6423999999999999</v>
      </c>
    </row>
    <row r="254" spans="2:11" x14ac:dyDescent="0.25">
      <c r="B254" s="73" t="s">
        <v>3287</v>
      </c>
      <c r="C254" s="73" t="s">
        <v>3500</v>
      </c>
      <c r="D254" s="73" t="s">
        <v>3501</v>
      </c>
      <c r="E254" s="73">
        <v>24</v>
      </c>
      <c r="F254" s="73" t="s">
        <v>3796</v>
      </c>
      <c r="G254" s="73" t="s">
        <v>3811</v>
      </c>
      <c r="H254" s="73" t="s">
        <v>3812</v>
      </c>
      <c r="I254" s="73" t="s">
        <v>3505</v>
      </c>
      <c r="J254" s="74">
        <v>4.0999999999999996</v>
      </c>
      <c r="K254" s="74">
        <f t="shared" si="3"/>
        <v>4.7559999999999993</v>
      </c>
    </row>
    <row r="255" spans="2:11" x14ac:dyDescent="0.25">
      <c r="B255" s="73" t="s">
        <v>3287</v>
      </c>
      <c r="C255" s="73" t="s">
        <v>3500</v>
      </c>
      <c r="D255" s="73" t="s">
        <v>3501</v>
      </c>
      <c r="E255" s="73">
        <v>24</v>
      </c>
      <c r="F255" s="73" t="s">
        <v>3796</v>
      </c>
      <c r="G255" s="73" t="s">
        <v>3813</v>
      </c>
      <c r="H255" s="73" t="s">
        <v>3814</v>
      </c>
      <c r="I255" s="73" t="s">
        <v>3505</v>
      </c>
      <c r="J255" s="74">
        <v>5.31</v>
      </c>
      <c r="K255" s="74">
        <f t="shared" si="3"/>
        <v>6.1595999999999993</v>
      </c>
    </row>
    <row r="256" spans="2:11" x14ac:dyDescent="0.25">
      <c r="B256" s="73" t="s">
        <v>3287</v>
      </c>
      <c r="C256" s="73" t="s">
        <v>3500</v>
      </c>
      <c r="D256" s="73" t="s">
        <v>3501</v>
      </c>
      <c r="E256" s="73">
        <v>24</v>
      </c>
      <c r="F256" s="73" t="s">
        <v>3796</v>
      </c>
      <c r="G256" s="73" t="s">
        <v>3815</v>
      </c>
      <c r="H256" s="73" t="s">
        <v>3816</v>
      </c>
      <c r="I256" s="73" t="s">
        <v>3505</v>
      </c>
      <c r="J256" s="74">
        <v>7.28</v>
      </c>
      <c r="K256" s="74">
        <f t="shared" si="3"/>
        <v>8.444799999999999</v>
      </c>
    </row>
    <row r="257" spans="2:11" x14ac:dyDescent="0.25">
      <c r="B257" s="73" t="s">
        <v>3287</v>
      </c>
      <c r="C257" s="73" t="s">
        <v>3500</v>
      </c>
      <c r="D257" s="73" t="s">
        <v>3501</v>
      </c>
      <c r="E257" s="73">
        <v>24</v>
      </c>
      <c r="F257" s="73" t="s">
        <v>3796</v>
      </c>
      <c r="G257" s="73" t="s">
        <v>3817</v>
      </c>
      <c r="H257" s="73" t="s">
        <v>3818</v>
      </c>
      <c r="I257" s="73" t="s">
        <v>3505</v>
      </c>
      <c r="J257" s="74">
        <v>8.33</v>
      </c>
      <c r="K257" s="74">
        <f t="shared" si="3"/>
        <v>9.6627999999999989</v>
      </c>
    </row>
    <row r="258" spans="2:11" x14ac:dyDescent="0.25">
      <c r="B258" s="73" t="s">
        <v>3287</v>
      </c>
      <c r="C258" s="73" t="s">
        <v>3500</v>
      </c>
      <c r="D258" s="73" t="s">
        <v>3501</v>
      </c>
      <c r="E258" s="73">
        <v>24</v>
      </c>
      <c r="F258" s="73" t="s">
        <v>3796</v>
      </c>
      <c r="G258" s="73" t="s">
        <v>3819</v>
      </c>
      <c r="H258" s="73" t="s">
        <v>3820</v>
      </c>
      <c r="I258" s="73" t="s">
        <v>3505</v>
      </c>
      <c r="J258" s="74">
        <v>9.1</v>
      </c>
      <c r="K258" s="74">
        <f t="shared" si="3"/>
        <v>10.555999999999999</v>
      </c>
    </row>
    <row r="259" spans="2:11" x14ac:dyDescent="0.25">
      <c r="B259" s="73" t="s">
        <v>3287</v>
      </c>
      <c r="C259" s="73" t="s">
        <v>3500</v>
      </c>
      <c r="D259" s="73" t="s">
        <v>3501</v>
      </c>
      <c r="E259" s="73">
        <v>24</v>
      </c>
      <c r="F259" s="73" t="s">
        <v>3796</v>
      </c>
      <c r="G259" s="73" t="s">
        <v>3821</v>
      </c>
      <c r="H259" s="73" t="s">
        <v>3822</v>
      </c>
      <c r="I259" s="73" t="s">
        <v>3505</v>
      </c>
      <c r="J259" s="74">
        <v>10.96</v>
      </c>
      <c r="K259" s="74">
        <f t="shared" si="3"/>
        <v>12.7136</v>
      </c>
    </row>
    <row r="260" spans="2:11" x14ac:dyDescent="0.25">
      <c r="B260" s="73" t="s">
        <v>3287</v>
      </c>
      <c r="C260" s="73" t="s">
        <v>3500</v>
      </c>
      <c r="D260" s="73" t="s">
        <v>3501</v>
      </c>
      <c r="E260" s="73">
        <v>24</v>
      </c>
      <c r="F260" s="73" t="s">
        <v>3796</v>
      </c>
      <c r="G260" s="73" t="s">
        <v>3823</v>
      </c>
      <c r="H260" s="73" t="s">
        <v>3824</v>
      </c>
      <c r="I260" s="73" t="s">
        <v>3505</v>
      </c>
      <c r="J260" s="74">
        <v>11.33</v>
      </c>
      <c r="K260" s="74">
        <f t="shared" ref="K260:K323" si="4">+IF(AND(MID(H260,1,15)="POSTE DE MADERA",J260&lt;110)=TRUE,(J260*1.13+5)*1.01*1.16,IF(AND(MID(H260,1,15)="POSTE DE MADERA",J260&gt;=110,J260&lt;320)=TRUE,(J260*1.13+12)*1.01*1.16,IF(AND(MID(H260,1,15)="POSTE DE MADERA",J260&gt;320)=TRUE,(J260*1.13+36)*1.01*1.16,IF(+AND(MID(H260,1,5)="POSTE",MID(H260,1,15)&lt;&gt;"POSTE DE MADERA")=TRUE,J260*1.01*1.16,J260*1.16))))</f>
        <v>13.142799999999999</v>
      </c>
    </row>
    <row r="261" spans="2:11" x14ac:dyDescent="0.25">
      <c r="B261" s="73" t="s">
        <v>3287</v>
      </c>
      <c r="C261" s="73" t="s">
        <v>3500</v>
      </c>
      <c r="D261" s="73" t="s">
        <v>3501</v>
      </c>
      <c r="E261" s="73">
        <v>24</v>
      </c>
      <c r="F261" s="73" t="s">
        <v>3796</v>
      </c>
      <c r="G261" s="73" t="s">
        <v>3825</v>
      </c>
      <c r="H261" s="73" t="s">
        <v>3826</v>
      </c>
      <c r="I261" s="73" t="s">
        <v>3505</v>
      </c>
      <c r="J261" s="74">
        <v>13.1</v>
      </c>
      <c r="K261" s="74">
        <f t="shared" si="4"/>
        <v>15.195999999999998</v>
      </c>
    </row>
    <row r="262" spans="2:11" x14ac:dyDescent="0.25">
      <c r="B262" s="73" t="s">
        <v>3287</v>
      </c>
      <c r="C262" s="73" t="s">
        <v>3500</v>
      </c>
      <c r="D262" s="73" t="s">
        <v>3501</v>
      </c>
      <c r="E262" s="73">
        <v>24</v>
      </c>
      <c r="F262" s="73" t="s">
        <v>3796</v>
      </c>
      <c r="G262" s="73" t="s">
        <v>3827</v>
      </c>
      <c r="H262" s="73" t="s">
        <v>3828</v>
      </c>
      <c r="I262" s="73" t="s">
        <v>3505</v>
      </c>
      <c r="J262" s="74">
        <v>15.48</v>
      </c>
      <c r="K262" s="74">
        <f t="shared" si="4"/>
        <v>17.956799999999998</v>
      </c>
    </row>
    <row r="263" spans="2:11" x14ac:dyDescent="0.25">
      <c r="B263" s="73" t="s">
        <v>3287</v>
      </c>
      <c r="C263" s="73" t="s">
        <v>3500</v>
      </c>
      <c r="D263" s="73" t="s">
        <v>3501</v>
      </c>
      <c r="E263" s="73">
        <v>24</v>
      </c>
      <c r="F263" s="73" t="s">
        <v>3796</v>
      </c>
      <c r="G263" s="73" t="s">
        <v>3829</v>
      </c>
      <c r="H263" s="73" t="s">
        <v>3830</v>
      </c>
      <c r="I263" s="73" t="s">
        <v>3505</v>
      </c>
      <c r="J263" s="74">
        <v>17.13</v>
      </c>
      <c r="K263" s="74">
        <f t="shared" si="4"/>
        <v>19.870799999999999</v>
      </c>
    </row>
    <row r="264" spans="2:11" x14ac:dyDescent="0.25">
      <c r="B264" s="73" t="s">
        <v>3287</v>
      </c>
      <c r="C264" s="73" t="s">
        <v>3500</v>
      </c>
      <c r="D264" s="73" t="s">
        <v>3501</v>
      </c>
      <c r="E264" s="73">
        <v>25</v>
      </c>
      <c r="F264" s="73" t="s">
        <v>3831</v>
      </c>
      <c r="G264" s="73" t="s">
        <v>3832</v>
      </c>
      <c r="H264" s="73" t="s">
        <v>3833</v>
      </c>
      <c r="I264" s="73" t="s">
        <v>3505</v>
      </c>
      <c r="J264" s="74">
        <v>0.81</v>
      </c>
      <c r="K264" s="74">
        <f t="shared" si="4"/>
        <v>0.93959999999999999</v>
      </c>
    </row>
    <row r="265" spans="2:11" x14ac:dyDescent="0.25">
      <c r="B265" s="73" t="s">
        <v>3287</v>
      </c>
      <c r="C265" s="73" t="s">
        <v>3500</v>
      </c>
      <c r="D265" s="73" t="s">
        <v>3501</v>
      </c>
      <c r="E265" s="73">
        <v>25</v>
      </c>
      <c r="F265" s="73" t="s">
        <v>3831</v>
      </c>
      <c r="G265" s="73" t="s">
        <v>3834</v>
      </c>
      <c r="H265" s="73" t="s">
        <v>3835</v>
      </c>
      <c r="I265" s="73" t="s">
        <v>3505</v>
      </c>
      <c r="J265" s="74">
        <v>0.81</v>
      </c>
      <c r="K265" s="74">
        <f t="shared" si="4"/>
        <v>0.93959999999999999</v>
      </c>
    </row>
    <row r="266" spans="2:11" x14ac:dyDescent="0.25">
      <c r="B266" s="73" t="s">
        <v>3287</v>
      </c>
      <c r="C266" s="73" t="s">
        <v>3500</v>
      </c>
      <c r="D266" s="73" t="s">
        <v>3501</v>
      </c>
      <c r="E266" s="73">
        <v>25</v>
      </c>
      <c r="F266" s="73" t="s">
        <v>3831</v>
      </c>
      <c r="G266" s="73" t="s">
        <v>3836</v>
      </c>
      <c r="H266" s="73" t="s">
        <v>3837</v>
      </c>
      <c r="I266" s="73" t="s">
        <v>3505</v>
      </c>
      <c r="J266" s="74">
        <v>1.24</v>
      </c>
      <c r="K266" s="74">
        <f t="shared" si="4"/>
        <v>1.4383999999999999</v>
      </c>
    </row>
    <row r="267" spans="2:11" x14ac:dyDescent="0.25">
      <c r="B267" s="73" t="s">
        <v>3287</v>
      </c>
      <c r="C267" s="73" t="s">
        <v>3500</v>
      </c>
      <c r="D267" s="73" t="s">
        <v>3501</v>
      </c>
      <c r="E267" s="73">
        <v>25</v>
      </c>
      <c r="F267" s="73" t="s">
        <v>3831</v>
      </c>
      <c r="G267" s="73" t="s">
        <v>3838</v>
      </c>
      <c r="H267" s="73" t="s">
        <v>3839</v>
      </c>
      <c r="I267" s="73" t="s">
        <v>3505</v>
      </c>
      <c r="J267" s="74">
        <v>1.24</v>
      </c>
      <c r="K267" s="74">
        <f t="shared" si="4"/>
        <v>1.4383999999999999</v>
      </c>
    </row>
    <row r="268" spans="2:11" x14ac:dyDescent="0.25">
      <c r="B268" s="73" t="s">
        <v>3287</v>
      </c>
      <c r="C268" s="73" t="s">
        <v>3500</v>
      </c>
      <c r="D268" s="73" t="s">
        <v>3501</v>
      </c>
      <c r="E268" s="73">
        <v>25</v>
      </c>
      <c r="F268" s="73" t="s">
        <v>3831</v>
      </c>
      <c r="G268" s="73" t="s">
        <v>3840</v>
      </c>
      <c r="H268" s="73" t="s">
        <v>3841</v>
      </c>
      <c r="I268" s="73" t="s">
        <v>3505</v>
      </c>
      <c r="J268" s="74">
        <v>1.81</v>
      </c>
      <c r="K268" s="74">
        <f t="shared" si="4"/>
        <v>2.0996000000000001</v>
      </c>
    </row>
    <row r="269" spans="2:11" x14ac:dyDescent="0.25">
      <c r="B269" s="73" t="s">
        <v>3287</v>
      </c>
      <c r="C269" s="73" t="s">
        <v>3500</v>
      </c>
      <c r="D269" s="73" t="s">
        <v>3501</v>
      </c>
      <c r="E269" s="73">
        <v>25</v>
      </c>
      <c r="F269" s="73" t="s">
        <v>3831</v>
      </c>
      <c r="G269" s="73" t="s">
        <v>3842</v>
      </c>
      <c r="H269" s="73" t="s">
        <v>3843</v>
      </c>
      <c r="I269" s="73" t="s">
        <v>3505</v>
      </c>
      <c r="J269" s="74">
        <v>1.81</v>
      </c>
      <c r="K269" s="74">
        <f t="shared" si="4"/>
        <v>2.0996000000000001</v>
      </c>
    </row>
    <row r="270" spans="2:11" x14ac:dyDescent="0.25">
      <c r="B270" s="73" t="s">
        <v>3287</v>
      </c>
      <c r="C270" s="73" t="s">
        <v>3500</v>
      </c>
      <c r="D270" s="73" t="s">
        <v>3501</v>
      </c>
      <c r="E270" s="73">
        <v>25</v>
      </c>
      <c r="F270" s="73" t="s">
        <v>3831</v>
      </c>
      <c r="G270" s="73" t="s">
        <v>3844</v>
      </c>
      <c r="H270" s="73" t="s">
        <v>3845</v>
      </c>
      <c r="I270" s="73" t="s">
        <v>3505</v>
      </c>
      <c r="J270" s="74">
        <v>2.83</v>
      </c>
      <c r="K270" s="74">
        <f t="shared" si="4"/>
        <v>3.2827999999999999</v>
      </c>
    </row>
    <row r="271" spans="2:11" x14ac:dyDescent="0.25">
      <c r="B271" s="73" t="s">
        <v>3287</v>
      </c>
      <c r="C271" s="73" t="s">
        <v>3500</v>
      </c>
      <c r="D271" s="73" t="s">
        <v>3501</v>
      </c>
      <c r="E271" s="73">
        <v>25</v>
      </c>
      <c r="F271" s="73" t="s">
        <v>3831</v>
      </c>
      <c r="G271" s="73" t="s">
        <v>3846</v>
      </c>
      <c r="H271" s="73" t="s">
        <v>3847</v>
      </c>
      <c r="I271" s="73" t="s">
        <v>3505</v>
      </c>
      <c r="J271" s="74">
        <v>3.28</v>
      </c>
      <c r="K271" s="74">
        <f t="shared" si="4"/>
        <v>3.8047999999999993</v>
      </c>
    </row>
    <row r="272" spans="2:11" x14ac:dyDescent="0.25">
      <c r="B272" s="73" t="s">
        <v>3287</v>
      </c>
      <c r="C272" s="73" t="s">
        <v>3500</v>
      </c>
      <c r="D272" s="73" t="s">
        <v>3501</v>
      </c>
      <c r="E272" s="73">
        <v>25</v>
      </c>
      <c r="F272" s="73" t="s">
        <v>3831</v>
      </c>
      <c r="G272" s="73" t="s">
        <v>3848</v>
      </c>
      <c r="H272" s="73" t="s">
        <v>3849</v>
      </c>
      <c r="I272" s="73" t="s">
        <v>3505</v>
      </c>
      <c r="J272" s="74">
        <v>4.8899999999999997</v>
      </c>
      <c r="K272" s="74">
        <f t="shared" si="4"/>
        <v>5.6723999999999997</v>
      </c>
    </row>
    <row r="273" spans="2:11" x14ac:dyDescent="0.25">
      <c r="B273" s="73" t="s">
        <v>3287</v>
      </c>
      <c r="C273" s="73" t="s">
        <v>3500</v>
      </c>
      <c r="D273" s="73" t="s">
        <v>3501</v>
      </c>
      <c r="E273" s="73">
        <v>25</v>
      </c>
      <c r="F273" s="73" t="s">
        <v>3831</v>
      </c>
      <c r="G273" s="73" t="s">
        <v>3850</v>
      </c>
      <c r="H273" s="73" t="s">
        <v>3851</v>
      </c>
      <c r="I273" s="73" t="s">
        <v>3505</v>
      </c>
      <c r="J273" s="74">
        <v>6.31</v>
      </c>
      <c r="K273" s="74">
        <f t="shared" si="4"/>
        <v>7.3195999999999994</v>
      </c>
    </row>
    <row r="274" spans="2:11" x14ac:dyDescent="0.25">
      <c r="B274" s="73" t="s">
        <v>3287</v>
      </c>
      <c r="C274" s="73" t="s">
        <v>3500</v>
      </c>
      <c r="D274" s="73" t="s">
        <v>3501</v>
      </c>
      <c r="E274" s="73">
        <v>25</v>
      </c>
      <c r="F274" s="73" t="s">
        <v>3831</v>
      </c>
      <c r="G274" s="73" t="s">
        <v>3852</v>
      </c>
      <c r="H274" s="73" t="s">
        <v>3853</v>
      </c>
      <c r="I274" s="73" t="s">
        <v>3505</v>
      </c>
      <c r="J274" s="74">
        <v>8.14</v>
      </c>
      <c r="K274" s="74">
        <f t="shared" si="4"/>
        <v>9.4423999999999992</v>
      </c>
    </row>
    <row r="275" spans="2:11" x14ac:dyDescent="0.25">
      <c r="B275" s="73" t="s">
        <v>3287</v>
      </c>
      <c r="C275" s="73" t="s">
        <v>3500</v>
      </c>
      <c r="D275" s="73" t="s">
        <v>3501</v>
      </c>
      <c r="E275" s="73">
        <v>25</v>
      </c>
      <c r="F275" s="73" t="s">
        <v>3831</v>
      </c>
      <c r="G275" s="73" t="s">
        <v>3854</v>
      </c>
      <c r="H275" s="73" t="s">
        <v>3855</v>
      </c>
      <c r="I275" s="73" t="s">
        <v>3505</v>
      </c>
      <c r="J275" s="74">
        <v>9.9</v>
      </c>
      <c r="K275" s="74">
        <f t="shared" si="4"/>
        <v>11.484</v>
      </c>
    </row>
    <row r="276" spans="2:11" x14ac:dyDescent="0.25">
      <c r="B276" s="73" t="s">
        <v>3287</v>
      </c>
      <c r="C276" s="73" t="s">
        <v>3500</v>
      </c>
      <c r="D276" s="73" t="s">
        <v>3501</v>
      </c>
      <c r="E276" s="73">
        <v>25</v>
      </c>
      <c r="F276" s="73" t="s">
        <v>3831</v>
      </c>
      <c r="G276" s="73" t="s">
        <v>3856</v>
      </c>
      <c r="H276" s="73" t="s">
        <v>3857</v>
      </c>
      <c r="I276" s="73" t="s">
        <v>3505</v>
      </c>
      <c r="J276" s="74">
        <v>11.93</v>
      </c>
      <c r="K276" s="74">
        <f t="shared" si="4"/>
        <v>13.838799999999999</v>
      </c>
    </row>
    <row r="277" spans="2:11" x14ac:dyDescent="0.25">
      <c r="B277" s="73" t="s">
        <v>3287</v>
      </c>
      <c r="C277" s="73" t="s">
        <v>3500</v>
      </c>
      <c r="D277" s="73" t="s">
        <v>3501</v>
      </c>
      <c r="E277" s="73">
        <v>25</v>
      </c>
      <c r="F277" s="73" t="s">
        <v>3831</v>
      </c>
      <c r="G277" s="73" t="s">
        <v>3858</v>
      </c>
      <c r="H277" s="73" t="s">
        <v>3859</v>
      </c>
      <c r="I277" s="73" t="s">
        <v>3505</v>
      </c>
      <c r="J277" s="74">
        <v>14.22</v>
      </c>
      <c r="K277" s="74">
        <f t="shared" si="4"/>
        <v>16.495200000000001</v>
      </c>
    </row>
    <row r="278" spans="2:11" x14ac:dyDescent="0.25">
      <c r="B278" s="73" t="s">
        <v>3287</v>
      </c>
      <c r="C278" s="73" t="s">
        <v>3500</v>
      </c>
      <c r="D278" s="73" t="s">
        <v>3501</v>
      </c>
      <c r="E278" s="73">
        <v>23</v>
      </c>
      <c r="F278" s="73" t="s">
        <v>3860</v>
      </c>
      <c r="G278" s="73" t="s">
        <v>3861</v>
      </c>
      <c r="H278" s="73" t="s">
        <v>3862</v>
      </c>
      <c r="I278" s="73" t="s">
        <v>3505</v>
      </c>
      <c r="J278" s="74">
        <v>3.7</v>
      </c>
      <c r="K278" s="74">
        <f t="shared" si="4"/>
        <v>4.2919999999999998</v>
      </c>
    </row>
    <row r="279" spans="2:11" x14ac:dyDescent="0.25">
      <c r="B279" s="73" t="s">
        <v>3287</v>
      </c>
      <c r="C279" s="73" t="s">
        <v>3500</v>
      </c>
      <c r="D279" s="73" t="s">
        <v>3501</v>
      </c>
      <c r="E279" s="73">
        <v>23</v>
      </c>
      <c r="F279" s="73" t="s">
        <v>3860</v>
      </c>
      <c r="G279" s="73" t="s">
        <v>3863</v>
      </c>
      <c r="H279" s="73" t="s">
        <v>3864</v>
      </c>
      <c r="I279" s="73" t="s">
        <v>3505</v>
      </c>
      <c r="J279" s="74">
        <v>4.88</v>
      </c>
      <c r="K279" s="74">
        <f t="shared" si="4"/>
        <v>5.6607999999999992</v>
      </c>
    </row>
    <row r="280" spans="2:11" x14ac:dyDescent="0.25">
      <c r="B280" s="73" t="s">
        <v>3287</v>
      </c>
      <c r="C280" s="73" t="s">
        <v>3500</v>
      </c>
      <c r="D280" s="73" t="s">
        <v>3501</v>
      </c>
      <c r="E280" s="73">
        <v>23</v>
      </c>
      <c r="F280" s="73" t="s">
        <v>3860</v>
      </c>
      <c r="G280" s="73" t="s">
        <v>3865</v>
      </c>
      <c r="H280" s="73" t="s">
        <v>3866</v>
      </c>
      <c r="I280" s="73" t="s">
        <v>3505</v>
      </c>
      <c r="J280" s="74">
        <v>7.04</v>
      </c>
      <c r="K280" s="74">
        <f t="shared" si="4"/>
        <v>8.1663999999999994</v>
      </c>
    </row>
    <row r="281" spans="2:11" x14ac:dyDescent="0.25">
      <c r="B281" s="73" t="s">
        <v>3287</v>
      </c>
      <c r="C281" s="73" t="s">
        <v>3500</v>
      </c>
      <c r="D281" s="73" t="s">
        <v>3501</v>
      </c>
      <c r="E281" s="73">
        <v>23</v>
      </c>
      <c r="F281" s="73" t="s">
        <v>3860</v>
      </c>
      <c r="G281" s="73" t="s">
        <v>3867</v>
      </c>
      <c r="H281" s="73" t="s">
        <v>3868</v>
      </c>
      <c r="I281" s="73" t="s">
        <v>3505</v>
      </c>
      <c r="J281" s="74">
        <v>10.33</v>
      </c>
      <c r="K281" s="74">
        <f t="shared" si="4"/>
        <v>11.982799999999999</v>
      </c>
    </row>
    <row r="282" spans="2:11" x14ac:dyDescent="0.25">
      <c r="B282" s="73" t="s">
        <v>3287</v>
      </c>
      <c r="C282" s="73" t="s">
        <v>3500</v>
      </c>
      <c r="D282" s="73" t="s">
        <v>3501</v>
      </c>
      <c r="E282" s="73">
        <v>23</v>
      </c>
      <c r="F282" s="73" t="s">
        <v>3860</v>
      </c>
      <c r="G282" s="73" t="s">
        <v>3869</v>
      </c>
      <c r="H282" s="73" t="s">
        <v>3870</v>
      </c>
      <c r="I282" s="73" t="s">
        <v>3505</v>
      </c>
      <c r="J282" s="74">
        <v>5.26</v>
      </c>
      <c r="K282" s="74">
        <f t="shared" si="4"/>
        <v>6.1015999999999995</v>
      </c>
    </row>
    <row r="283" spans="2:11" x14ac:dyDescent="0.25">
      <c r="B283" s="73" t="s">
        <v>3287</v>
      </c>
      <c r="C283" s="73" t="s">
        <v>3500</v>
      </c>
      <c r="D283" s="73" t="s">
        <v>3501</v>
      </c>
      <c r="E283" s="73">
        <v>23</v>
      </c>
      <c r="F283" s="73" t="s">
        <v>3860</v>
      </c>
      <c r="G283" s="73" t="s">
        <v>3871</v>
      </c>
      <c r="H283" s="73" t="s">
        <v>3872</v>
      </c>
      <c r="I283" s="73" t="s">
        <v>3505</v>
      </c>
      <c r="J283" s="74">
        <v>5.26</v>
      </c>
      <c r="K283" s="74">
        <f t="shared" si="4"/>
        <v>6.1015999999999995</v>
      </c>
    </row>
    <row r="284" spans="2:11" x14ac:dyDescent="0.25">
      <c r="B284" s="73" t="s">
        <v>3287</v>
      </c>
      <c r="C284" s="73" t="s">
        <v>3500</v>
      </c>
      <c r="D284" s="73" t="s">
        <v>3501</v>
      </c>
      <c r="E284" s="73">
        <v>23</v>
      </c>
      <c r="F284" s="73" t="s">
        <v>3860</v>
      </c>
      <c r="G284" s="73" t="s">
        <v>3873</v>
      </c>
      <c r="H284" s="73" t="s">
        <v>3874</v>
      </c>
      <c r="I284" s="73" t="s">
        <v>3505</v>
      </c>
      <c r="J284" s="74">
        <v>5.1100000000000003</v>
      </c>
      <c r="K284" s="74">
        <f t="shared" si="4"/>
        <v>5.9276</v>
      </c>
    </row>
    <row r="285" spans="2:11" x14ac:dyDescent="0.25">
      <c r="B285" s="73" t="s">
        <v>3287</v>
      </c>
      <c r="C285" s="73" t="s">
        <v>3500</v>
      </c>
      <c r="D285" s="73" t="s">
        <v>3501</v>
      </c>
      <c r="E285" s="73">
        <v>23</v>
      </c>
      <c r="F285" s="73" t="s">
        <v>3860</v>
      </c>
      <c r="G285" s="73" t="s">
        <v>3875</v>
      </c>
      <c r="H285" s="73" t="s">
        <v>3876</v>
      </c>
      <c r="I285" s="73" t="s">
        <v>3505</v>
      </c>
      <c r="J285" s="74">
        <v>4.7699999999999996</v>
      </c>
      <c r="K285" s="74">
        <f t="shared" si="4"/>
        <v>5.533199999999999</v>
      </c>
    </row>
    <row r="286" spans="2:11" x14ac:dyDescent="0.25">
      <c r="B286" s="73" t="s">
        <v>3287</v>
      </c>
      <c r="C286" s="73" t="s">
        <v>3500</v>
      </c>
      <c r="D286" s="73" t="s">
        <v>3501</v>
      </c>
      <c r="E286" s="73">
        <v>23</v>
      </c>
      <c r="F286" s="73" t="s">
        <v>3860</v>
      </c>
      <c r="G286" s="73" t="s">
        <v>3877</v>
      </c>
      <c r="H286" s="73" t="s">
        <v>3878</v>
      </c>
      <c r="I286" s="73" t="s">
        <v>3505</v>
      </c>
      <c r="J286" s="74">
        <v>6.29</v>
      </c>
      <c r="K286" s="74">
        <f t="shared" si="4"/>
        <v>7.2963999999999993</v>
      </c>
    </row>
    <row r="287" spans="2:11" x14ac:dyDescent="0.25">
      <c r="B287" s="73" t="s">
        <v>3287</v>
      </c>
      <c r="C287" s="73" t="s">
        <v>3500</v>
      </c>
      <c r="D287" s="73" t="s">
        <v>3501</v>
      </c>
      <c r="E287" s="73">
        <v>23</v>
      </c>
      <c r="F287" s="73" t="s">
        <v>3860</v>
      </c>
      <c r="G287" s="73" t="s">
        <v>3879</v>
      </c>
      <c r="H287" s="73" t="s">
        <v>3880</v>
      </c>
      <c r="I287" s="73" t="s">
        <v>3505</v>
      </c>
      <c r="J287" s="74">
        <v>6.29</v>
      </c>
      <c r="K287" s="74">
        <f t="shared" si="4"/>
        <v>7.2963999999999993</v>
      </c>
    </row>
    <row r="288" spans="2:11" x14ac:dyDescent="0.25">
      <c r="B288" s="73" t="s">
        <v>3287</v>
      </c>
      <c r="C288" s="73" t="s">
        <v>3500</v>
      </c>
      <c r="D288" s="73" t="s">
        <v>3501</v>
      </c>
      <c r="E288" s="73">
        <v>23</v>
      </c>
      <c r="F288" s="73" t="s">
        <v>3860</v>
      </c>
      <c r="G288" s="73" t="s">
        <v>3881</v>
      </c>
      <c r="H288" s="73" t="s">
        <v>3882</v>
      </c>
      <c r="I288" s="73" t="s">
        <v>3505</v>
      </c>
      <c r="J288" s="74">
        <v>7.63</v>
      </c>
      <c r="K288" s="74">
        <f t="shared" si="4"/>
        <v>8.8507999999999996</v>
      </c>
    </row>
    <row r="289" spans="2:11" x14ac:dyDescent="0.25">
      <c r="B289" s="73" t="s">
        <v>3287</v>
      </c>
      <c r="C289" s="73" t="s">
        <v>3500</v>
      </c>
      <c r="D289" s="73" t="s">
        <v>3501</v>
      </c>
      <c r="E289" s="73">
        <v>23</v>
      </c>
      <c r="F289" s="73" t="s">
        <v>3860</v>
      </c>
      <c r="G289" s="73" t="s">
        <v>3883</v>
      </c>
      <c r="H289" s="73" t="s">
        <v>3884</v>
      </c>
      <c r="I289" s="73" t="s">
        <v>3505</v>
      </c>
      <c r="J289" s="74">
        <v>12.26</v>
      </c>
      <c r="K289" s="74">
        <f t="shared" si="4"/>
        <v>14.221599999999999</v>
      </c>
    </row>
    <row r="290" spans="2:11" x14ac:dyDescent="0.25">
      <c r="B290" s="73" t="s">
        <v>3287</v>
      </c>
      <c r="C290" s="73" t="s">
        <v>3500</v>
      </c>
      <c r="D290" s="73" t="s">
        <v>3501</v>
      </c>
      <c r="E290" s="73">
        <v>23</v>
      </c>
      <c r="F290" s="73" t="s">
        <v>3860</v>
      </c>
      <c r="G290" s="73" t="s">
        <v>3885</v>
      </c>
      <c r="H290" s="73" t="s">
        <v>3886</v>
      </c>
      <c r="I290" s="73" t="s">
        <v>3505</v>
      </c>
      <c r="J290" s="74">
        <v>4.4800000000000004</v>
      </c>
      <c r="K290" s="74">
        <f t="shared" si="4"/>
        <v>5.1968000000000005</v>
      </c>
    </row>
    <row r="291" spans="2:11" x14ac:dyDescent="0.25">
      <c r="B291" s="73" t="s">
        <v>3287</v>
      </c>
      <c r="C291" s="73" t="s">
        <v>3500</v>
      </c>
      <c r="D291" s="73" t="s">
        <v>3501</v>
      </c>
      <c r="E291" s="73">
        <v>23</v>
      </c>
      <c r="F291" s="73" t="s">
        <v>3860</v>
      </c>
      <c r="G291" s="73" t="s">
        <v>3887</v>
      </c>
      <c r="H291" s="73" t="s">
        <v>3888</v>
      </c>
      <c r="I291" s="73" t="s">
        <v>3505</v>
      </c>
      <c r="J291" s="74">
        <v>4.08</v>
      </c>
      <c r="K291" s="74">
        <f t="shared" si="4"/>
        <v>4.7328000000000001</v>
      </c>
    </row>
    <row r="292" spans="2:11" x14ac:dyDescent="0.25">
      <c r="B292" s="73" t="s">
        <v>3287</v>
      </c>
      <c r="C292" s="73" t="s">
        <v>3500</v>
      </c>
      <c r="D292" s="73" t="s">
        <v>3501</v>
      </c>
      <c r="E292" s="73">
        <v>23</v>
      </c>
      <c r="F292" s="73" t="s">
        <v>3860</v>
      </c>
      <c r="G292" s="73" t="s">
        <v>3889</v>
      </c>
      <c r="H292" s="73" t="s">
        <v>3890</v>
      </c>
      <c r="I292" s="73" t="s">
        <v>3505</v>
      </c>
      <c r="J292" s="74">
        <v>3.29</v>
      </c>
      <c r="K292" s="74">
        <f t="shared" si="4"/>
        <v>3.8163999999999998</v>
      </c>
    </row>
    <row r="293" spans="2:11" x14ac:dyDescent="0.25">
      <c r="B293" s="73" t="s">
        <v>3287</v>
      </c>
      <c r="C293" s="73" t="s">
        <v>3500</v>
      </c>
      <c r="D293" s="73" t="s">
        <v>3501</v>
      </c>
      <c r="E293" s="73">
        <v>23</v>
      </c>
      <c r="F293" s="73" t="s">
        <v>3860</v>
      </c>
      <c r="G293" s="73" t="s">
        <v>3891</v>
      </c>
      <c r="H293" s="73" t="s">
        <v>3892</v>
      </c>
      <c r="I293" s="73" t="s">
        <v>3505</v>
      </c>
      <c r="J293" s="74">
        <v>4.4800000000000004</v>
      </c>
      <c r="K293" s="74">
        <f t="shared" si="4"/>
        <v>5.1968000000000005</v>
      </c>
    </row>
    <row r="294" spans="2:11" x14ac:dyDescent="0.25">
      <c r="B294" s="73" t="s">
        <v>3287</v>
      </c>
      <c r="C294" s="73" t="s">
        <v>3500</v>
      </c>
      <c r="D294" s="73" t="s">
        <v>3501</v>
      </c>
      <c r="E294" s="73">
        <v>23</v>
      </c>
      <c r="F294" s="73" t="s">
        <v>3860</v>
      </c>
      <c r="G294" s="73" t="s">
        <v>3893</v>
      </c>
      <c r="H294" s="73" t="s">
        <v>3894</v>
      </c>
      <c r="I294" s="73" t="s">
        <v>3505</v>
      </c>
      <c r="J294" s="74">
        <v>4.4800000000000004</v>
      </c>
      <c r="K294" s="74">
        <f t="shared" si="4"/>
        <v>5.1968000000000005</v>
      </c>
    </row>
    <row r="295" spans="2:11" x14ac:dyDescent="0.25">
      <c r="B295" s="73" t="s">
        <v>3287</v>
      </c>
      <c r="C295" s="73" t="s">
        <v>3500</v>
      </c>
      <c r="D295" s="73" t="s">
        <v>3501</v>
      </c>
      <c r="E295" s="73">
        <v>23</v>
      </c>
      <c r="F295" s="73" t="s">
        <v>3860</v>
      </c>
      <c r="G295" s="73" t="s">
        <v>3895</v>
      </c>
      <c r="H295" s="73" t="s">
        <v>3896</v>
      </c>
      <c r="I295" s="73" t="s">
        <v>3505</v>
      </c>
      <c r="J295" s="74">
        <v>3.29</v>
      </c>
      <c r="K295" s="74">
        <f t="shared" si="4"/>
        <v>3.8163999999999998</v>
      </c>
    </row>
    <row r="296" spans="2:11" x14ac:dyDescent="0.25">
      <c r="B296" s="73" t="s">
        <v>3287</v>
      </c>
      <c r="C296" s="73" t="s">
        <v>3500</v>
      </c>
      <c r="D296" s="73" t="s">
        <v>3501</v>
      </c>
      <c r="E296" s="73">
        <v>23</v>
      </c>
      <c r="F296" s="73" t="s">
        <v>3860</v>
      </c>
      <c r="G296" s="73" t="s">
        <v>3897</v>
      </c>
      <c r="H296" s="73" t="s">
        <v>3898</v>
      </c>
      <c r="I296" s="73" t="s">
        <v>3505</v>
      </c>
      <c r="J296" s="74">
        <v>3.29</v>
      </c>
      <c r="K296" s="74">
        <f t="shared" si="4"/>
        <v>3.8163999999999998</v>
      </c>
    </row>
    <row r="297" spans="2:11" x14ac:dyDescent="0.25">
      <c r="B297" s="73" t="s">
        <v>3287</v>
      </c>
      <c r="C297" s="73" t="s">
        <v>3500</v>
      </c>
      <c r="D297" s="73" t="s">
        <v>3501</v>
      </c>
      <c r="E297" s="73">
        <v>23</v>
      </c>
      <c r="F297" s="73" t="s">
        <v>3860</v>
      </c>
      <c r="G297" s="73" t="s">
        <v>3899</v>
      </c>
      <c r="H297" s="73" t="s">
        <v>3900</v>
      </c>
      <c r="I297" s="73" t="s">
        <v>3293</v>
      </c>
      <c r="J297" s="74">
        <v>7.7</v>
      </c>
      <c r="K297" s="74">
        <f t="shared" si="4"/>
        <v>8.9320000000000004</v>
      </c>
    </row>
    <row r="298" spans="2:11" x14ac:dyDescent="0.25">
      <c r="B298" s="73" t="s">
        <v>3287</v>
      </c>
      <c r="C298" s="73" t="s">
        <v>3500</v>
      </c>
      <c r="D298" s="73" t="s">
        <v>3501</v>
      </c>
      <c r="E298" s="73">
        <v>23</v>
      </c>
      <c r="F298" s="73" t="s">
        <v>3860</v>
      </c>
      <c r="G298" s="73" t="s">
        <v>3901</v>
      </c>
      <c r="H298" s="73" t="s">
        <v>3880</v>
      </c>
      <c r="I298" s="73" t="s">
        <v>3505</v>
      </c>
      <c r="J298" s="74">
        <v>6.29</v>
      </c>
      <c r="K298" s="74">
        <f t="shared" si="4"/>
        <v>7.2963999999999993</v>
      </c>
    </row>
    <row r="299" spans="2:11" x14ac:dyDescent="0.25">
      <c r="B299" s="73" t="s">
        <v>3287</v>
      </c>
      <c r="C299" s="73" t="s">
        <v>3500</v>
      </c>
      <c r="D299" s="73" t="s">
        <v>3501</v>
      </c>
      <c r="E299" s="73">
        <v>23</v>
      </c>
      <c r="F299" s="73" t="s">
        <v>3860</v>
      </c>
      <c r="G299" s="73" t="s">
        <v>3902</v>
      </c>
      <c r="H299" s="73" t="s">
        <v>3903</v>
      </c>
      <c r="I299" s="73" t="s">
        <v>3293</v>
      </c>
      <c r="J299" s="74">
        <v>4.9800000000000004</v>
      </c>
      <c r="K299" s="74">
        <f t="shared" si="4"/>
        <v>5.7767999999999997</v>
      </c>
    </row>
    <row r="300" spans="2:11" x14ac:dyDescent="0.25">
      <c r="B300" s="73" t="s">
        <v>3287</v>
      </c>
      <c r="C300" s="73" t="s">
        <v>3500</v>
      </c>
      <c r="D300" s="73" t="s">
        <v>3501</v>
      </c>
      <c r="E300" s="73">
        <v>23</v>
      </c>
      <c r="F300" s="73" t="s">
        <v>3860</v>
      </c>
      <c r="G300" s="73" t="s">
        <v>3904</v>
      </c>
      <c r="H300" s="73" t="s">
        <v>3905</v>
      </c>
      <c r="I300" s="73" t="s">
        <v>3293</v>
      </c>
      <c r="J300" s="74">
        <v>3.29</v>
      </c>
      <c r="K300" s="74">
        <f t="shared" si="4"/>
        <v>3.8163999999999998</v>
      </c>
    </row>
    <row r="301" spans="2:11" x14ac:dyDescent="0.25">
      <c r="B301" s="73" t="s">
        <v>3287</v>
      </c>
      <c r="C301" s="73" t="s">
        <v>3500</v>
      </c>
      <c r="D301" s="73" t="s">
        <v>3501</v>
      </c>
      <c r="E301" s="73">
        <v>23</v>
      </c>
      <c r="F301" s="73" t="s">
        <v>3860</v>
      </c>
      <c r="G301" s="73" t="s">
        <v>3906</v>
      </c>
      <c r="H301" s="73" t="s">
        <v>3907</v>
      </c>
      <c r="I301" s="73" t="s">
        <v>3293</v>
      </c>
      <c r="J301" s="74">
        <v>4.4800000000000004</v>
      </c>
      <c r="K301" s="74">
        <f t="shared" si="4"/>
        <v>5.1968000000000005</v>
      </c>
    </row>
    <row r="302" spans="2:11" x14ac:dyDescent="0.25">
      <c r="B302" s="73" t="s">
        <v>3287</v>
      </c>
      <c r="C302" s="73" t="s">
        <v>3500</v>
      </c>
      <c r="D302" s="73" t="s">
        <v>3501</v>
      </c>
      <c r="E302" s="73">
        <v>23</v>
      </c>
      <c r="F302" s="73" t="s">
        <v>3860</v>
      </c>
      <c r="G302" s="73" t="s">
        <v>3908</v>
      </c>
      <c r="H302" s="73" t="s">
        <v>3909</v>
      </c>
      <c r="I302" s="73" t="s">
        <v>3293</v>
      </c>
      <c r="J302" s="74">
        <v>4.08</v>
      </c>
      <c r="K302" s="74">
        <f t="shared" si="4"/>
        <v>4.7328000000000001</v>
      </c>
    </row>
    <row r="303" spans="2:11" x14ac:dyDescent="0.25">
      <c r="B303" s="73" t="s">
        <v>3287</v>
      </c>
      <c r="C303" s="73" t="s">
        <v>3500</v>
      </c>
      <c r="D303" s="73" t="s">
        <v>3501</v>
      </c>
      <c r="E303" s="73">
        <v>23</v>
      </c>
      <c r="F303" s="73" t="s">
        <v>3860</v>
      </c>
      <c r="G303" s="73" t="s">
        <v>3910</v>
      </c>
      <c r="H303" s="73" t="s">
        <v>3911</v>
      </c>
      <c r="I303" s="73" t="s">
        <v>3293</v>
      </c>
      <c r="J303" s="74">
        <v>3.29</v>
      </c>
      <c r="K303" s="74">
        <f t="shared" si="4"/>
        <v>3.8163999999999998</v>
      </c>
    </row>
    <row r="304" spans="2:11" x14ac:dyDescent="0.25">
      <c r="B304" s="73" t="s">
        <v>3287</v>
      </c>
      <c r="C304" s="73" t="s">
        <v>3500</v>
      </c>
      <c r="D304" s="73" t="s">
        <v>3501</v>
      </c>
      <c r="E304" s="73">
        <v>23</v>
      </c>
      <c r="F304" s="73" t="s">
        <v>3860</v>
      </c>
      <c r="G304" s="73" t="s">
        <v>3912</v>
      </c>
      <c r="H304" s="73" t="s">
        <v>3913</v>
      </c>
      <c r="I304" s="73" t="s">
        <v>3293</v>
      </c>
      <c r="J304" s="74">
        <v>3.07</v>
      </c>
      <c r="K304" s="74">
        <f t="shared" si="4"/>
        <v>3.5611999999999995</v>
      </c>
    </row>
    <row r="305" spans="2:11" x14ac:dyDescent="0.25">
      <c r="B305" s="73" t="s">
        <v>3287</v>
      </c>
      <c r="C305" s="73" t="s">
        <v>3500</v>
      </c>
      <c r="D305" s="73" t="s">
        <v>3501</v>
      </c>
      <c r="E305" s="73">
        <v>23</v>
      </c>
      <c r="F305" s="73" t="s">
        <v>3860</v>
      </c>
      <c r="G305" s="73" t="s">
        <v>3914</v>
      </c>
      <c r="H305" s="73" t="s">
        <v>3915</v>
      </c>
      <c r="I305" s="73" t="s">
        <v>3293</v>
      </c>
      <c r="J305" s="74">
        <v>4.4800000000000004</v>
      </c>
      <c r="K305" s="74">
        <f t="shared" si="4"/>
        <v>5.1968000000000005</v>
      </c>
    </row>
    <row r="306" spans="2:11" x14ac:dyDescent="0.25">
      <c r="B306" s="73" t="s">
        <v>3287</v>
      </c>
      <c r="C306" s="73" t="s">
        <v>3500</v>
      </c>
      <c r="D306" s="73" t="s">
        <v>3501</v>
      </c>
      <c r="E306" s="73">
        <v>23</v>
      </c>
      <c r="F306" s="73" t="s">
        <v>3860</v>
      </c>
      <c r="G306" s="73" t="s">
        <v>3916</v>
      </c>
      <c r="H306" s="73" t="s">
        <v>3917</v>
      </c>
      <c r="I306" s="73" t="s">
        <v>3293</v>
      </c>
      <c r="J306" s="74">
        <v>3.07</v>
      </c>
      <c r="K306" s="74">
        <f t="shared" si="4"/>
        <v>3.5611999999999995</v>
      </c>
    </row>
    <row r="307" spans="2:11" x14ac:dyDescent="0.25">
      <c r="B307" s="73" t="s">
        <v>3287</v>
      </c>
      <c r="C307" s="73" t="s">
        <v>3500</v>
      </c>
      <c r="D307" s="73" t="s">
        <v>3501</v>
      </c>
      <c r="E307" s="73">
        <v>23</v>
      </c>
      <c r="F307" s="73" t="s">
        <v>3860</v>
      </c>
      <c r="G307" s="73" t="s">
        <v>3918</v>
      </c>
      <c r="H307" s="73" t="s">
        <v>3919</v>
      </c>
      <c r="I307" s="73" t="s">
        <v>3505</v>
      </c>
      <c r="J307" s="74">
        <v>5.77</v>
      </c>
      <c r="K307" s="74">
        <f t="shared" si="4"/>
        <v>6.6931999999999992</v>
      </c>
    </row>
    <row r="308" spans="2:11" x14ac:dyDescent="0.25">
      <c r="B308" s="73" t="s">
        <v>3287</v>
      </c>
      <c r="C308" s="73" t="s">
        <v>3500</v>
      </c>
      <c r="D308" s="73" t="s">
        <v>3501</v>
      </c>
      <c r="E308" s="73">
        <v>23</v>
      </c>
      <c r="F308" s="73" t="s">
        <v>3860</v>
      </c>
      <c r="G308" s="73" t="s">
        <v>3920</v>
      </c>
      <c r="H308" s="73" t="s">
        <v>3921</v>
      </c>
      <c r="I308" s="73" t="s">
        <v>3505</v>
      </c>
      <c r="J308" s="74">
        <v>6.11</v>
      </c>
      <c r="K308" s="74">
        <f t="shared" si="4"/>
        <v>7.0876000000000001</v>
      </c>
    </row>
    <row r="309" spans="2:11" x14ac:dyDescent="0.25">
      <c r="B309" s="73" t="s">
        <v>3287</v>
      </c>
      <c r="C309" s="73" t="s">
        <v>3500</v>
      </c>
      <c r="D309" s="73" t="s">
        <v>3501</v>
      </c>
      <c r="E309" s="73">
        <v>23</v>
      </c>
      <c r="F309" s="73" t="s">
        <v>3860</v>
      </c>
      <c r="G309" s="73" t="s">
        <v>3922</v>
      </c>
      <c r="H309" s="73" t="s">
        <v>3923</v>
      </c>
      <c r="I309" s="73" t="s">
        <v>3505</v>
      </c>
      <c r="J309" s="74">
        <v>8.6300000000000008</v>
      </c>
      <c r="K309" s="74">
        <f t="shared" si="4"/>
        <v>10.0108</v>
      </c>
    </row>
    <row r="310" spans="2:11" x14ac:dyDescent="0.25">
      <c r="B310" s="73" t="s">
        <v>3287</v>
      </c>
      <c r="C310" s="73" t="s">
        <v>3500</v>
      </c>
      <c r="D310" s="73" t="s">
        <v>3501</v>
      </c>
      <c r="E310" s="73">
        <v>23</v>
      </c>
      <c r="F310" s="73" t="s">
        <v>3860</v>
      </c>
      <c r="G310" s="73" t="s">
        <v>3924</v>
      </c>
      <c r="H310" s="73" t="s">
        <v>3925</v>
      </c>
      <c r="I310" s="73" t="s">
        <v>3505</v>
      </c>
      <c r="J310" s="74">
        <v>8.6300000000000008</v>
      </c>
      <c r="K310" s="74">
        <f t="shared" si="4"/>
        <v>10.0108</v>
      </c>
    </row>
    <row r="311" spans="2:11" x14ac:dyDescent="0.25">
      <c r="B311" s="73" t="s">
        <v>3287</v>
      </c>
      <c r="C311" s="73" t="s">
        <v>3500</v>
      </c>
      <c r="D311" s="73" t="s">
        <v>3501</v>
      </c>
      <c r="E311" s="73">
        <v>23</v>
      </c>
      <c r="F311" s="73" t="s">
        <v>3860</v>
      </c>
      <c r="G311" s="73" t="s">
        <v>3926</v>
      </c>
      <c r="H311" s="73" t="s">
        <v>3927</v>
      </c>
      <c r="I311" s="73" t="s">
        <v>3505</v>
      </c>
      <c r="J311" s="74">
        <v>7.29</v>
      </c>
      <c r="K311" s="74">
        <f t="shared" si="4"/>
        <v>8.4563999999999986</v>
      </c>
    </row>
    <row r="312" spans="2:11" x14ac:dyDescent="0.25">
      <c r="B312" s="73" t="s">
        <v>3287</v>
      </c>
      <c r="C312" s="73" t="s">
        <v>3500</v>
      </c>
      <c r="D312" s="73" t="s">
        <v>3501</v>
      </c>
      <c r="E312" s="73">
        <v>23</v>
      </c>
      <c r="F312" s="73" t="s">
        <v>3860</v>
      </c>
      <c r="G312" s="73" t="s">
        <v>3928</v>
      </c>
      <c r="H312" s="73" t="s">
        <v>3929</v>
      </c>
      <c r="I312" s="73" t="s">
        <v>3505</v>
      </c>
      <c r="J312" s="74">
        <v>7.63</v>
      </c>
      <c r="K312" s="74">
        <f t="shared" si="4"/>
        <v>8.8507999999999996</v>
      </c>
    </row>
    <row r="313" spans="2:11" x14ac:dyDescent="0.25">
      <c r="B313" s="73" t="s">
        <v>3287</v>
      </c>
      <c r="C313" s="73" t="s">
        <v>3500</v>
      </c>
      <c r="D313" s="73" t="s">
        <v>3501</v>
      </c>
      <c r="E313" s="73">
        <v>23</v>
      </c>
      <c r="F313" s="73" t="s">
        <v>3860</v>
      </c>
      <c r="G313" s="73" t="s">
        <v>3930</v>
      </c>
      <c r="H313" s="73" t="s">
        <v>3931</v>
      </c>
      <c r="I313" s="73" t="s">
        <v>3505</v>
      </c>
      <c r="J313" s="74">
        <v>12.89</v>
      </c>
      <c r="K313" s="74">
        <f t="shared" si="4"/>
        <v>14.952399999999999</v>
      </c>
    </row>
    <row r="314" spans="2:11" x14ac:dyDescent="0.25">
      <c r="B314" s="73" t="s">
        <v>3287</v>
      </c>
      <c r="C314" s="73" t="s">
        <v>3500</v>
      </c>
      <c r="D314" s="73" t="s">
        <v>3501</v>
      </c>
      <c r="E314" s="73">
        <v>23</v>
      </c>
      <c r="F314" s="73" t="s">
        <v>3860</v>
      </c>
      <c r="G314" s="73" t="s">
        <v>3932</v>
      </c>
      <c r="H314" s="73" t="s">
        <v>3933</v>
      </c>
      <c r="I314" s="73" t="s">
        <v>3505</v>
      </c>
      <c r="J314" s="74">
        <v>12.26</v>
      </c>
      <c r="K314" s="74">
        <f t="shared" si="4"/>
        <v>14.221599999999999</v>
      </c>
    </row>
    <row r="315" spans="2:11" x14ac:dyDescent="0.25">
      <c r="B315" s="73" t="s">
        <v>3287</v>
      </c>
      <c r="C315" s="73" t="s">
        <v>3500</v>
      </c>
      <c r="D315" s="73" t="s">
        <v>3501</v>
      </c>
      <c r="E315" s="73">
        <v>23</v>
      </c>
      <c r="F315" s="73" t="s">
        <v>3860</v>
      </c>
      <c r="G315" s="73" t="s">
        <v>3934</v>
      </c>
      <c r="H315" s="73" t="s">
        <v>3935</v>
      </c>
      <c r="I315" s="73" t="s">
        <v>3505</v>
      </c>
      <c r="J315" s="74">
        <v>12.89</v>
      </c>
      <c r="K315" s="74">
        <f t="shared" si="4"/>
        <v>14.952399999999999</v>
      </c>
    </row>
    <row r="316" spans="2:11" x14ac:dyDescent="0.25">
      <c r="B316" s="73" t="s">
        <v>3287</v>
      </c>
      <c r="C316" s="73" t="s">
        <v>3500</v>
      </c>
      <c r="D316" s="73" t="s">
        <v>3501</v>
      </c>
      <c r="E316" s="73">
        <v>23</v>
      </c>
      <c r="F316" s="73" t="s">
        <v>3860</v>
      </c>
      <c r="G316" s="73" t="s">
        <v>3936</v>
      </c>
      <c r="H316" s="73" t="s">
        <v>3937</v>
      </c>
      <c r="I316" s="73" t="s">
        <v>3505</v>
      </c>
      <c r="J316" s="74">
        <v>8.6300000000000008</v>
      </c>
      <c r="K316" s="74">
        <f t="shared" si="4"/>
        <v>10.0108</v>
      </c>
    </row>
    <row r="317" spans="2:11" x14ac:dyDescent="0.25">
      <c r="B317" s="73" t="s">
        <v>3287</v>
      </c>
      <c r="C317" s="73" t="s">
        <v>3500</v>
      </c>
      <c r="D317" s="73" t="s">
        <v>3501</v>
      </c>
      <c r="E317" s="73">
        <v>23</v>
      </c>
      <c r="F317" s="73" t="s">
        <v>3860</v>
      </c>
      <c r="G317" s="73" t="s">
        <v>3938</v>
      </c>
      <c r="H317" s="73" t="s">
        <v>3939</v>
      </c>
      <c r="I317" s="73" t="s">
        <v>3505</v>
      </c>
      <c r="J317" s="74">
        <v>13.71</v>
      </c>
      <c r="K317" s="74">
        <f t="shared" si="4"/>
        <v>15.903599999999999</v>
      </c>
    </row>
    <row r="318" spans="2:11" x14ac:dyDescent="0.25">
      <c r="B318" s="73" t="s">
        <v>3287</v>
      </c>
      <c r="C318" s="73" t="s">
        <v>3500</v>
      </c>
      <c r="D318" s="73" t="s">
        <v>3501</v>
      </c>
      <c r="E318" s="73">
        <v>23</v>
      </c>
      <c r="F318" s="73" t="s">
        <v>3860</v>
      </c>
      <c r="G318" s="73" t="s">
        <v>3940</v>
      </c>
      <c r="H318" s="73" t="s">
        <v>3941</v>
      </c>
      <c r="I318" s="73" t="s">
        <v>3505</v>
      </c>
      <c r="J318" s="74">
        <v>30.41</v>
      </c>
      <c r="K318" s="74">
        <f t="shared" si="4"/>
        <v>35.275599999999997</v>
      </c>
    </row>
    <row r="319" spans="2:11" x14ac:dyDescent="0.25">
      <c r="B319" s="73" t="s">
        <v>3287</v>
      </c>
      <c r="C319" s="73" t="s">
        <v>3500</v>
      </c>
      <c r="D319" s="73" t="s">
        <v>3501</v>
      </c>
      <c r="E319" s="73">
        <v>23</v>
      </c>
      <c r="F319" s="73" t="s">
        <v>3860</v>
      </c>
      <c r="G319" s="73" t="s">
        <v>3942</v>
      </c>
      <c r="H319" s="73" t="s">
        <v>3943</v>
      </c>
      <c r="I319" s="73" t="s">
        <v>3505</v>
      </c>
      <c r="J319" s="74">
        <v>6.11</v>
      </c>
      <c r="K319" s="74">
        <f t="shared" si="4"/>
        <v>7.0876000000000001</v>
      </c>
    </row>
    <row r="320" spans="2:11" x14ac:dyDescent="0.25">
      <c r="B320" s="73" t="s">
        <v>3287</v>
      </c>
      <c r="C320" s="73" t="s">
        <v>3500</v>
      </c>
      <c r="D320" s="73" t="s">
        <v>3501</v>
      </c>
      <c r="E320" s="73">
        <v>23</v>
      </c>
      <c r="F320" s="73" t="s">
        <v>3860</v>
      </c>
      <c r="G320" s="73" t="s">
        <v>3944</v>
      </c>
      <c r="H320" s="73" t="s">
        <v>3945</v>
      </c>
      <c r="I320" s="73" t="s">
        <v>3505</v>
      </c>
      <c r="J320" s="74">
        <v>7.63</v>
      </c>
      <c r="K320" s="74">
        <f t="shared" si="4"/>
        <v>8.8507999999999996</v>
      </c>
    </row>
    <row r="321" spans="2:11" x14ac:dyDescent="0.25">
      <c r="B321" s="73" t="s">
        <v>3287</v>
      </c>
      <c r="C321" s="73" t="s">
        <v>3500</v>
      </c>
      <c r="D321" s="73" t="s">
        <v>3501</v>
      </c>
      <c r="E321" s="73">
        <v>23</v>
      </c>
      <c r="F321" s="73" t="s">
        <v>3860</v>
      </c>
      <c r="G321" s="73" t="s">
        <v>3946</v>
      </c>
      <c r="H321" s="73" t="s">
        <v>3947</v>
      </c>
      <c r="I321" s="73" t="s">
        <v>3505</v>
      </c>
      <c r="J321" s="74">
        <v>12</v>
      </c>
      <c r="K321" s="74">
        <f t="shared" si="4"/>
        <v>13.919999999999998</v>
      </c>
    </row>
    <row r="322" spans="2:11" x14ac:dyDescent="0.25">
      <c r="B322" s="73" t="s">
        <v>3287</v>
      </c>
      <c r="C322" s="73" t="s">
        <v>3500</v>
      </c>
      <c r="D322" s="73" t="s">
        <v>3501</v>
      </c>
      <c r="E322" s="73">
        <v>23</v>
      </c>
      <c r="F322" s="73" t="s">
        <v>3860</v>
      </c>
      <c r="G322" s="73" t="s">
        <v>3948</v>
      </c>
      <c r="H322" s="73" t="s">
        <v>3949</v>
      </c>
      <c r="I322" s="73" t="s">
        <v>3505</v>
      </c>
      <c r="J322" s="74">
        <v>13.71</v>
      </c>
      <c r="K322" s="74">
        <f t="shared" si="4"/>
        <v>15.903599999999999</v>
      </c>
    </row>
    <row r="323" spans="2:11" x14ac:dyDescent="0.25">
      <c r="B323" s="73" t="s">
        <v>3287</v>
      </c>
      <c r="C323" s="73" t="s">
        <v>3500</v>
      </c>
      <c r="D323" s="73" t="s">
        <v>3501</v>
      </c>
      <c r="E323" s="73">
        <v>23</v>
      </c>
      <c r="F323" s="73" t="s">
        <v>3860</v>
      </c>
      <c r="G323" s="73" t="s">
        <v>3950</v>
      </c>
      <c r="H323" s="73" t="s">
        <v>3951</v>
      </c>
      <c r="I323" s="73" t="s">
        <v>3505</v>
      </c>
      <c r="J323" s="74">
        <v>23.04</v>
      </c>
      <c r="K323" s="74">
        <f t="shared" si="4"/>
        <v>26.726399999999998</v>
      </c>
    </row>
    <row r="324" spans="2:11" x14ac:dyDescent="0.25">
      <c r="B324" s="73" t="s">
        <v>3287</v>
      </c>
      <c r="C324" s="73" t="s">
        <v>3500</v>
      </c>
      <c r="D324" s="73" t="s">
        <v>3501</v>
      </c>
      <c r="E324" s="73">
        <v>23</v>
      </c>
      <c r="F324" s="73" t="s">
        <v>3860</v>
      </c>
      <c r="G324" s="73" t="s">
        <v>3952</v>
      </c>
      <c r="H324" s="73" t="s">
        <v>3953</v>
      </c>
      <c r="I324" s="73" t="s">
        <v>3505</v>
      </c>
      <c r="J324" s="74">
        <v>30.41</v>
      </c>
      <c r="K324" s="74">
        <f t="shared" ref="K324:K387" si="5">+IF(AND(MID(H324,1,15)="POSTE DE MADERA",J324&lt;110)=TRUE,(J324*1.13+5)*1.01*1.16,IF(AND(MID(H324,1,15)="POSTE DE MADERA",J324&gt;=110,J324&lt;320)=TRUE,(J324*1.13+12)*1.01*1.16,IF(AND(MID(H324,1,15)="POSTE DE MADERA",J324&gt;320)=TRUE,(J324*1.13+36)*1.01*1.16,IF(+AND(MID(H324,1,5)="POSTE",MID(H324,1,15)&lt;&gt;"POSTE DE MADERA")=TRUE,J324*1.01*1.16,J324*1.16))))</f>
        <v>35.275599999999997</v>
      </c>
    </row>
    <row r="325" spans="2:11" x14ac:dyDescent="0.25">
      <c r="B325" s="73" t="s">
        <v>3287</v>
      </c>
      <c r="C325" s="73" t="s">
        <v>3500</v>
      </c>
      <c r="D325" s="73" t="s">
        <v>3501</v>
      </c>
      <c r="E325" s="73">
        <v>23</v>
      </c>
      <c r="F325" s="73" t="s">
        <v>3860</v>
      </c>
      <c r="G325" s="73" t="s">
        <v>3954</v>
      </c>
      <c r="H325" s="73" t="s">
        <v>3955</v>
      </c>
      <c r="I325" s="73" t="s">
        <v>3505</v>
      </c>
      <c r="J325" s="74">
        <v>16.59</v>
      </c>
      <c r="K325" s="74">
        <f t="shared" si="5"/>
        <v>19.244399999999999</v>
      </c>
    </row>
    <row r="326" spans="2:11" x14ac:dyDescent="0.25">
      <c r="B326" s="73" t="s">
        <v>3287</v>
      </c>
      <c r="C326" s="73" t="s">
        <v>3500</v>
      </c>
      <c r="D326" s="73" t="s">
        <v>3501</v>
      </c>
      <c r="E326" s="73">
        <v>23</v>
      </c>
      <c r="F326" s="73" t="s">
        <v>3860</v>
      </c>
      <c r="G326" s="73" t="s">
        <v>3956</v>
      </c>
      <c r="H326" s="73" t="s">
        <v>3957</v>
      </c>
      <c r="I326" s="73" t="s">
        <v>3505</v>
      </c>
      <c r="J326" s="74">
        <v>23.04</v>
      </c>
      <c r="K326" s="74">
        <f t="shared" si="5"/>
        <v>26.726399999999998</v>
      </c>
    </row>
    <row r="327" spans="2:11" x14ac:dyDescent="0.25">
      <c r="B327" s="73" t="s">
        <v>3287</v>
      </c>
      <c r="C327" s="73" t="s">
        <v>3500</v>
      </c>
      <c r="D327" s="73" t="s">
        <v>3501</v>
      </c>
      <c r="E327" s="73">
        <v>23</v>
      </c>
      <c r="F327" s="73" t="s">
        <v>3860</v>
      </c>
      <c r="G327" s="73" t="s">
        <v>3958</v>
      </c>
      <c r="H327" s="73" t="s">
        <v>3959</v>
      </c>
      <c r="I327" s="73" t="s">
        <v>3505</v>
      </c>
      <c r="J327" s="74">
        <v>30.41</v>
      </c>
      <c r="K327" s="74">
        <f t="shared" si="5"/>
        <v>35.275599999999997</v>
      </c>
    </row>
    <row r="328" spans="2:11" x14ac:dyDescent="0.25">
      <c r="B328" s="73" t="s">
        <v>3287</v>
      </c>
      <c r="C328" s="73" t="s">
        <v>3500</v>
      </c>
      <c r="D328" s="73" t="s">
        <v>3501</v>
      </c>
      <c r="E328" s="73">
        <v>23</v>
      </c>
      <c r="F328" s="73" t="s">
        <v>3860</v>
      </c>
      <c r="G328" s="73" t="s">
        <v>3960</v>
      </c>
      <c r="H328" s="73" t="s">
        <v>3961</v>
      </c>
      <c r="I328" s="73" t="s">
        <v>3505</v>
      </c>
      <c r="J328" s="74">
        <v>7.63</v>
      </c>
      <c r="K328" s="74">
        <f t="shared" si="5"/>
        <v>8.8507999999999996</v>
      </c>
    </row>
    <row r="329" spans="2:11" x14ac:dyDescent="0.25">
      <c r="B329" s="73" t="s">
        <v>3287</v>
      </c>
      <c r="C329" s="73" t="s">
        <v>3500</v>
      </c>
      <c r="D329" s="73" t="s">
        <v>3501</v>
      </c>
      <c r="E329" s="73">
        <v>23</v>
      </c>
      <c r="F329" s="73" t="s">
        <v>3860</v>
      </c>
      <c r="G329" s="73" t="s">
        <v>3962</v>
      </c>
      <c r="H329" s="73" t="s">
        <v>3963</v>
      </c>
      <c r="I329" s="73" t="s">
        <v>3505</v>
      </c>
      <c r="J329" s="74">
        <v>13.71</v>
      </c>
      <c r="K329" s="74">
        <f t="shared" si="5"/>
        <v>15.903599999999999</v>
      </c>
    </row>
    <row r="330" spans="2:11" x14ac:dyDescent="0.25">
      <c r="B330" s="73" t="s">
        <v>3287</v>
      </c>
      <c r="C330" s="73" t="s">
        <v>3500</v>
      </c>
      <c r="D330" s="73" t="s">
        <v>3501</v>
      </c>
      <c r="E330" s="73">
        <v>23</v>
      </c>
      <c r="F330" s="73" t="s">
        <v>3860</v>
      </c>
      <c r="G330" s="73" t="s">
        <v>3964</v>
      </c>
      <c r="H330" s="73" t="s">
        <v>3965</v>
      </c>
      <c r="I330" s="73" t="s">
        <v>3505</v>
      </c>
      <c r="J330" s="74">
        <v>8.8000000000000007</v>
      </c>
      <c r="K330" s="74">
        <f t="shared" si="5"/>
        <v>10.208</v>
      </c>
    </row>
    <row r="331" spans="2:11" x14ac:dyDescent="0.25">
      <c r="B331" s="73" t="s">
        <v>3287</v>
      </c>
      <c r="C331" s="73" t="s">
        <v>3500</v>
      </c>
      <c r="D331" s="73" t="s">
        <v>3501</v>
      </c>
      <c r="E331" s="73">
        <v>23</v>
      </c>
      <c r="F331" s="73" t="s">
        <v>3860</v>
      </c>
      <c r="G331" s="73" t="s">
        <v>3966</v>
      </c>
      <c r="H331" s="73" t="s">
        <v>3967</v>
      </c>
      <c r="I331" s="73" t="s">
        <v>3505</v>
      </c>
      <c r="J331" s="74">
        <v>2.56</v>
      </c>
      <c r="K331" s="74">
        <f t="shared" si="5"/>
        <v>2.9695999999999998</v>
      </c>
    </row>
    <row r="332" spans="2:11" x14ac:dyDescent="0.25">
      <c r="B332" s="73" t="s">
        <v>3287</v>
      </c>
      <c r="C332" s="73" t="s">
        <v>3500</v>
      </c>
      <c r="D332" s="73" t="s">
        <v>3501</v>
      </c>
      <c r="E332" s="73">
        <v>23</v>
      </c>
      <c r="F332" s="73" t="s">
        <v>3860</v>
      </c>
      <c r="G332" s="73" t="s">
        <v>3968</v>
      </c>
      <c r="H332" s="73" t="s">
        <v>3969</v>
      </c>
      <c r="I332" s="73" t="s">
        <v>3505</v>
      </c>
      <c r="J332" s="74">
        <v>2.93</v>
      </c>
      <c r="K332" s="74">
        <f t="shared" si="5"/>
        <v>3.3988</v>
      </c>
    </row>
    <row r="333" spans="2:11" x14ac:dyDescent="0.25">
      <c r="B333" s="73" t="s">
        <v>3287</v>
      </c>
      <c r="C333" s="73" t="s">
        <v>3500</v>
      </c>
      <c r="D333" s="73" t="s">
        <v>3501</v>
      </c>
      <c r="E333" s="73">
        <v>23</v>
      </c>
      <c r="F333" s="73" t="s">
        <v>3860</v>
      </c>
      <c r="G333" s="73" t="s">
        <v>3970</v>
      </c>
      <c r="H333" s="73" t="s">
        <v>3971</v>
      </c>
      <c r="I333" s="73" t="s">
        <v>3505</v>
      </c>
      <c r="J333" s="74">
        <v>3.07</v>
      </c>
      <c r="K333" s="74">
        <f t="shared" si="5"/>
        <v>3.5611999999999995</v>
      </c>
    </row>
    <row r="334" spans="2:11" x14ac:dyDescent="0.25">
      <c r="B334" s="73" t="s">
        <v>3287</v>
      </c>
      <c r="C334" s="73" t="s">
        <v>3500</v>
      </c>
      <c r="D334" s="73" t="s">
        <v>3501</v>
      </c>
      <c r="E334" s="73">
        <v>23</v>
      </c>
      <c r="F334" s="73" t="s">
        <v>3860</v>
      </c>
      <c r="G334" s="73" t="s">
        <v>3972</v>
      </c>
      <c r="H334" s="73" t="s">
        <v>3973</v>
      </c>
      <c r="I334" s="73" t="s">
        <v>3505</v>
      </c>
      <c r="J334" s="74">
        <v>5.92</v>
      </c>
      <c r="K334" s="74">
        <f t="shared" si="5"/>
        <v>6.8671999999999995</v>
      </c>
    </row>
    <row r="335" spans="2:11" x14ac:dyDescent="0.25">
      <c r="B335" s="73" t="s">
        <v>3287</v>
      </c>
      <c r="C335" s="73" t="s">
        <v>3500</v>
      </c>
      <c r="D335" s="73" t="s">
        <v>3501</v>
      </c>
      <c r="E335" s="73">
        <v>23</v>
      </c>
      <c r="F335" s="73" t="s">
        <v>3860</v>
      </c>
      <c r="G335" s="73" t="s">
        <v>3974</v>
      </c>
      <c r="H335" s="73" t="s">
        <v>3975</v>
      </c>
      <c r="I335" s="73" t="s">
        <v>3505</v>
      </c>
      <c r="J335" s="74">
        <v>8.19</v>
      </c>
      <c r="K335" s="74">
        <f t="shared" si="5"/>
        <v>9.5003999999999991</v>
      </c>
    </row>
    <row r="336" spans="2:11" x14ac:dyDescent="0.25">
      <c r="B336" s="73" t="s">
        <v>3287</v>
      </c>
      <c r="C336" s="73" t="s">
        <v>3500</v>
      </c>
      <c r="D336" s="73" t="s">
        <v>3501</v>
      </c>
      <c r="E336" s="73">
        <v>23</v>
      </c>
      <c r="F336" s="73" t="s">
        <v>3860</v>
      </c>
      <c r="G336" s="73" t="s">
        <v>3976</v>
      </c>
      <c r="H336" s="73" t="s">
        <v>3977</v>
      </c>
      <c r="I336" s="73" t="s">
        <v>3505</v>
      </c>
      <c r="J336" s="74">
        <v>12</v>
      </c>
      <c r="K336" s="74">
        <f t="shared" si="5"/>
        <v>13.919999999999998</v>
      </c>
    </row>
    <row r="337" spans="2:11" x14ac:dyDescent="0.25">
      <c r="B337" s="73" t="s">
        <v>3287</v>
      </c>
      <c r="C337" s="73" t="s">
        <v>3500</v>
      </c>
      <c r="D337" s="73" t="s">
        <v>3501</v>
      </c>
      <c r="E337" s="73">
        <v>23</v>
      </c>
      <c r="F337" s="73" t="s">
        <v>3860</v>
      </c>
      <c r="G337" s="73" t="s">
        <v>3978</v>
      </c>
      <c r="H337" s="73" t="s">
        <v>3979</v>
      </c>
      <c r="I337" s="73" t="s">
        <v>3505</v>
      </c>
      <c r="J337" s="74">
        <v>16.440000000000001</v>
      </c>
      <c r="K337" s="74">
        <f t="shared" si="5"/>
        <v>19.070399999999999</v>
      </c>
    </row>
    <row r="338" spans="2:11" x14ac:dyDescent="0.25">
      <c r="B338" s="73" t="s">
        <v>3287</v>
      </c>
      <c r="C338" s="73" t="s">
        <v>3500</v>
      </c>
      <c r="D338" s="73" t="s">
        <v>3501</v>
      </c>
      <c r="E338" s="73">
        <v>23</v>
      </c>
      <c r="F338" s="73" t="s">
        <v>3860</v>
      </c>
      <c r="G338" s="73" t="s">
        <v>3980</v>
      </c>
      <c r="H338" s="73" t="s">
        <v>3981</v>
      </c>
      <c r="I338" s="73" t="s">
        <v>3505</v>
      </c>
      <c r="J338" s="74">
        <v>27.89</v>
      </c>
      <c r="K338" s="74">
        <f t="shared" si="5"/>
        <v>32.352399999999996</v>
      </c>
    </row>
    <row r="339" spans="2:11" x14ac:dyDescent="0.25">
      <c r="B339" s="73" t="s">
        <v>3287</v>
      </c>
      <c r="C339" s="73" t="s">
        <v>3500</v>
      </c>
      <c r="D339" s="73" t="s">
        <v>3501</v>
      </c>
      <c r="E339" s="73">
        <v>23</v>
      </c>
      <c r="F339" s="73" t="s">
        <v>3860</v>
      </c>
      <c r="G339" s="73" t="s">
        <v>3982</v>
      </c>
      <c r="H339" s="73" t="s">
        <v>3983</v>
      </c>
      <c r="I339" s="73" t="s">
        <v>3505</v>
      </c>
      <c r="J339" s="74">
        <v>15</v>
      </c>
      <c r="K339" s="74">
        <f t="shared" si="5"/>
        <v>17.399999999999999</v>
      </c>
    </row>
    <row r="340" spans="2:11" x14ac:dyDescent="0.25">
      <c r="B340" s="73" t="s">
        <v>3287</v>
      </c>
      <c r="C340" s="73" t="s">
        <v>3500</v>
      </c>
      <c r="D340" s="73" t="s">
        <v>3501</v>
      </c>
      <c r="E340" s="73">
        <v>23</v>
      </c>
      <c r="F340" s="73" t="s">
        <v>3860</v>
      </c>
      <c r="G340" s="73" t="s">
        <v>3984</v>
      </c>
      <c r="H340" s="73" t="s">
        <v>3985</v>
      </c>
      <c r="I340" s="73" t="s">
        <v>3505</v>
      </c>
      <c r="J340" s="74">
        <v>19.45</v>
      </c>
      <c r="K340" s="74">
        <f t="shared" si="5"/>
        <v>22.561999999999998</v>
      </c>
    </row>
    <row r="341" spans="2:11" x14ac:dyDescent="0.25">
      <c r="B341" s="73" t="s">
        <v>3287</v>
      </c>
      <c r="C341" s="73" t="s">
        <v>3500</v>
      </c>
      <c r="D341" s="73" t="s">
        <v>3501</v>
      </c>
      <c r="E341" s="73">
        <v>23</v>
      </c>
      <c r="F341" s="73" t="s">
        <v>3860</v>
      </c>
      <c r="G341" s="73" t="s">
        <v>3986</v>
      </c>
      <c r="H341" s="73" t="s">
        <v>3987</v>
      </c>
      <c r="I341" s="73" t="s">
        <v>3505</v>
      </c>
      <c r="J341" s="74">
        <v>27.99</v>
      </c>
      <c r="K341" s="74">
        <f t="shared" si="5"/>
        <v>32.468399999999995</v>
      </c>
    </row>
    <row r="342" spans="2:11" x14ac:dyDescent="0.25">
      <c r="B342" s="73" t="s">
        <v>3287</v>
      </c>
      <c r="C342" s="73" t="s">
        <v>3500</v>
      </c>
      <c r="D342" s="73" t="s">
        <v>3501</v>
      </c>
      <c r="E342" s="73">
        <v>23</v>
      </c>
      <c r="F342" s="73" t="s">
        <v>3860</v>
      </c>
      <c r="G342" s="73" t="s">
        <v>3988</v>
      </c>
      <c r="H342" s="73" t="s">
        <v>3989</v>
      </c>
      <c r="I342" s="73" t="s">
        <v>3505</v>
      </c>
      <c r="J342" s="74">
        <v>27.99</v>
      </c>
      <c r="K342" s="74">
        <f t="shared" si="5"/>
        <v>32.468399999999995</v>
      </c>
    </row>
    <row r="343" spans="2:11" x14ac:dyDescent="0.25">
      <c r="B343" s="73" t="s">
        <v>3287</v>
      </c>
      <c r="C343" s="73" t="s">
        <v>3500</v>
      </c>
      <c r="D343" s="73" t="s">
        <v>3501</v>
      </c>
      <c r="E343" s="73">
        <v>23</v>
      </c>
      <c r="F343" s="73" t="s">
        <v>3860</v>
      </c>
      <c r="G343" s="73" t="s">
        <v>3990</v>
      </c>
      <c r="H343" s="73" t="s">
        <v>3991</v>
      </c>
      <c r="I343" s="73" t="s">
        <v>3505</v>
      </c>
      <c r="J343" s="74">
        <v>33.619999999999997</v>
      </c>
      <c r="K343" s="74">
        <f t="shared" si="5"/>
        <v>38.999199999999995</v>
      </c>
    </row>
    <row r="344" spans="2:11" x14ac:dyDescent="0.25">
      <c r="B344" s="73" t="s">
        <v>3287</v>
      </c>
      <c r="C344" s="73" t="s">
        <v>3500</v>
      </c>
      <c r="D344" s="73" t="s">
        <v>3501</v>
      </c>
      <c r="E344" s="73">
        <v>23</v>
      </c>
      <c r="F344" s="73" t="s">
        <v>3860</v>
      </c>
      <c r="G344" s="73" t="s">
        <v>3992</v>
      </c>
      <c r="H344" s="73" t="s">
        <v>3993</v>
      </c>
      <c r="I344" s="73" t="s">
        <v>3505</v>
      </c>
      <c r="J344" s="74">
        <v>43.78</v>
      </c>
      <c r="K344" s="74">
        <f t="shared" si="5"/>
        <v>50.784799999999997</v>
      </c>
    </row>
    <row r="345" spans="2:11" x14ac:dyDescent="0.25">
      <c r="B345" s="73" t="s">
        <v>3287</v>
      </c>
      <c r="C345" s="73" t="s">
        <v>3500</v>
      </c>
      <c r="D345" s="73" t="s">
        <v>3501</v>
      </c>
      <c r="E345" s="73">
        <v>23</v>
      </c>
      <c r="F345" s="73" t="s">
        <v>3860</v>
      </c>
      <c r="G345" s="73" t="s">
        <v>3994</v>
      </c>
      <c r="H345" s="73" t="s">
        <v>3995</v>
      </c>
      <c r="I345" s="73" t="s">
        <v>3505</v>
      </c>
      <c r="J345" s="74">
        <v>14.59</v>
      </c>
      <c r="K345" s="74">
        <f t="shared" si="5"/>
        <v>16.924399999999999</v>
      </c>
    </row>
    <row r="346" spans="2:11" x14ac:dyDescent="0.25">
      <c r="B346" s="73" t="s">
        <v>3287</v>
      </c>
      <c r="C346" s="73" t="s">
        <v>3500</v>
      </c>
      <c r="D346" s="73" t="s">
        <v>3501</v>
      </c>
      <c r="E346" s="73">
        <v>23</v>
      </c>
      <c r="F346" s="73" t="s">
        <v>3860</v>
      </c>
      <c r="G346" s="73" t="s">
        <v>3996</v>
      </c>
      <c r="H346" s="73" t="s">
        <v>3997</v>
      </c>
      <c r="I346" s="73" t="s">
        <v>3505</v>
      </c>
      <c r="J346" s="74">
        <v>25.81</v>
      </c>
      <c r="K346" s="74">
        <f t="shared" si="5"/>
        <v>29.939599999999995</v>
      </c>
    </row>
    <row r="347" spans="2:11" x14ac:dyDescent="0.25">
      <c r="B347" s="73" t="s">
        <v>3287</v>
      </c>
      <c r="C347" s="73" t="s">
        <v>3500</v>
      </c>
      <c r="D347" s="73" t="s">
        <v>3501</v>
      </c>
      <c r="E347" s="73">
        <v>23</v>
      </c>
      <c r="F347" s="73" t="s">
        <v>3860</v>
      </c>
      <c r="G347" s="73" t="s">
        <v>3998</v>
      </c>
      <c r="H347" s="73" t="s">
        <v>3999</v>
      </c>
      <c r="I347" s="73" t="s">
        <v>3505</v>
      </c>
      <c r="J347" s="74">
        <v>27.22</v>
      </c>
      <c r="K347" s="74">
        <f t="shared" si="5"/>
        <v>31.575199999999995</v>
      </c>
    </row>
    <row r="348" spans="2:11" x14ac:dyDescent="0.25">
      <c r="B348" s="73" t="s">
        <v>3287</v>
      </c>
      <c r="C348" s="73" t="s">
        <v>3500</v>
      </c>
      <c r="D348" s="73" t="s">
        <v>3501</v>
      </c>
      <c r="E348" s="73">
        <v>23</v>
      </c>
      <c r="F348" s="73" t="s">
        <v>3860</v>
      </c>
      <c r="G348" s="73" t="s">
        <v>4000</v>
      </c>
      <c r="H348" s="73" t="s">
        <v>4001</v>
      </c>
      <c r="I348" s="73" t="s">
        <v>3505</v>
      </c>
      <c r="J348" s="74">
        <v>38.29</v>
      </c>
      <c r="K348" s="74">
        <f t="shared" si="5"/>
        <v>44.416399999999996</v>
      </c>
    </row>
    <row r="349" spans="2:11" x14ac:dyDescent="0.25">
      <c r="B349" s="73" t="s">
        <v>3287</v>
      </c>
      <c r="C349" s="73" t="s">
        <v>3500</v>
      </c>
      <c r="D349" s="73" t="s">
        <v>3501</v>
      </c>
      <c r="E349" s="73">
        <v>23</v>
      </c>
      <c r="F349" s="73" t="s">
        <v>3860</v>
      </c>
      <c r="G349" s="73" t="s">
        <v>4002</v>
      </c>
      <c r="H349" s="73" t="s">
        <v>4003</v>
      </c>
      <c r="I349" s="73" t="s">
        <v>3505</v>
      </c>
      <c r="J349" s="74">
        <v>49.07</v>
      </c>
      <c r="K349" s="74">
        <f t="shared" si="5"/>
        <v>56.921199999999999</v>
      </c>
    </row>
    <row r="350" spans="2:11" x14ac:dyDescent="0.25">
      <c r="B350" s="73" t="s">
        <v>3287</v>
      </c>
      <c r="C350" s="73" t="s">
        <v>3500</v>
      </c>
      <c r="D350" s="73" t="s">
        <v>3501</v>
      </c>
      <c r="E350" s="73">
        <v>23</v>
      </c>
      <c r="F350" s="73" t="s">
        <v>3860</v>
      </c>
      <c r="G350" s="73" t="s">
        <v>4004</v>
      </c>
      <c r="H350" s="73" t="s">
        <v>4005</v>
      </c>
      <c r="I350" s="73" t="s">
        <v>3505</v>
      </c>
      <c r="J350" s="74">
        <v>49.07</v>
      </c>
      <c r="K350" s="74">
        <f t="shared" si="5"/>
        <v>56.921199999999999</v>
      </c>
    </row>
    <row r="351" spans="2:11" x14ac:dyDescent="0.25">
      <c r="B351" s="73" t="s">
        <v>3287</v>
      </c>
      <c r="C351" s="73" t="s">
        <v>3500</v>
      </c>
      <c r="D351" s="73" t="s">
        <v>3501</v>
      </c>
      <c r="E351" s="73">
        <v>23</v>
      </c>
      <c r="F351" s="73" t="s">
        <v>3860</v>
      </c>
      <c r="G351" s="73" t="s">
        <v>4006</v>
      </c>
      <c r="H351" s="73" t="s">
        <v>4007</v>
      </c>
      <c r="I351" s="73" t="s">
        <v>3505</v>
      </c>
      <c r="J351" s="74">
        <v>6.11</v>
      </c>
      <c r="K351" s="74">
        <f t="shared" si="5"/>
        <v>7.0876000000000001</v>
      </c>
    </row>
    <row r="352" spans="2:11" x14ac:dyDescent="0.25">
      <c r="B352" s="73" t="s">
        <v>3287</v>
      </c>
      <c r="C352" s="73" t="s">
        <v>3500</v>
      </c>
      <c r="D352" s="73" t="s">
        <v>3501</v>
      </c>
      <c r="E352" s="73">
        <v>23</v>
      </c>
      <c r="F352" s="73" t="s">
        <v>3860</v>
      </c>
      <c r="G352" s="73" t="s">
        <v>4008</v>
      </c>
      <c r="H352" s="73" t="s">
        <v>4009</v>
      </c>
      <c r="I352" s="73" t="s">
        <v>3505</v>
      </c>
      <c r="J352" s="74">
        <v>12.26</v>
      </c>
      <c r="K352" s="74">
        <f t="shared" si="5"/>
        <v>14.221599999999999</v>
      </c>
    </row>
    <row r="353" spans="2:11" x14ac:dyDescent="0.25">
      <c r="B353" s="73" t="s">
        <v>3287</v>
      </c>
      <c r="C353" s="73" t="s">
        <v>3500</v>
      </c>
      <c r="D353" s="73" t="s">
        <v>3501</v>
      </c>
      <c r="E353" s="73">
        <v>23</v>
      </c>
      <c r="F353" s="73" t="s">
        <v>3860</v>
      </c>
      <c r="G353" s="73" t="s">
        <v>4010</v>
      </c>
      <c r="H353" s="73" t="s">
        <v>4011</v>
      </c>
      <c r="I353" s="73" t="s">
        <v>3505</v>
      </c>
      <c r="J353" s="74">
        <v>23.04</v>
      </c>
      <c r="K353" s="74">
        <f t="shared" si="5"/>
        <v>26.726399999999998</v>
      </c>
    </row>
    <row r="354" spans="2:11" x14ac:dyDescent="0.25">
      <c r="B354" s="73" t="s">
        <v>3287</v>
      </c>
      <c r="C354" s="73" t="s">
        <v>3500</v>
      </c>
      <c r="D354" s="73" t="s">
        <v>3501</v>
      </c>
      <c r="E354" s="73">
        <v>23</v>
      </c>
      <c r="F354" s="73" t="s">
        <v>3860</v>
      </c>
      <c r="G354" s="73" t="s">
        <v>4012</v>
      </c>
      <c r="H354" s="73" t="s">
        <v>4013</v>
      </c>
      <c r="I354" s="73" t="s">
        <v>3505</v>
      </c>
      <c r="J354" s="74">
        <v>49.07</v>
      </c>
      <c r="K354" s="74">
        <f t="shared" si="5"/>
        <v>56.921199999999999</v>
      </c>
    </row>
    <row r="355" spans="2:11" x14ac:dyDescent="0.25">
      <c r="B355" s="73" t="s">
        <v>3287</v>
      </c>
      <c r="C355" s="73" t="s">
        <v>3500</v>
      </c>
      <c r="D355" s="73" t="s">
        <v>3501</v>
      </c>
      <c r="E355" s="73">
        <v>23</v>
      </c>
      <c r="F355" s="73" t="s">
        <v>3860</v>
      </c>
      <c r="G355" s="73" t="s">
        <v>4014</v>
      </c>
      <c r="H355" s="73" t="s">
        <v>4015</v>
      </c>
      <c r="I355" s="73" t="s">
        <v>3505</v>
      </c>
      <c r="J355" s="74">
        <v>61.92</v>
      </c>
      <c r="K355" s="74">
        <f t="shared" si="5"/>
        <v>71.827199999999991</v>
      </c>
    </row>
    <row r="356" spans="2:11" x14ac:dyDescent="0.25">
      <c r="B356" s="73" t="s">
        <v>3287</v>
      </c>
      <c r="C356" s="73" t="s">
        <v>3500</v>
      </c>
      <c r="D356" s="73" t="s">
        <v>3501</v>
      </c>
      <c r="E356" s="73">
        <v>23</v>
      </c>
      <c r="F356" s="73" t="s">
        <v>3860</v>
      </c>
      <c r="G356" s="73" t="s">
        <v>4016</v>
      </c>
      <c r="H356" s="73" t="s">
        <v>4017</v>
      </c>
      <c r="I356" s="73" t="s">
        <v>3505</v>
      </c>
      <c r="J356" s="74">
        <v>13.71</v>
      </c>
      <c r="K356" s="74">
        <f t="shared" si="5"/>
        <v>15.903599999999999</v>
      </c>
    </row>
    <row r="357" spans="2:11" x14ac:dyDescent="0.25">
      <c r="B357" s="73" t="s">
        <v>3287</v>
      </c>
      <c r="C357" s="73" t="s">
        <v>3500</v>
      </c>
      <c r="D357" s="73" t="s">
        <v>3501</v>
      </c>
      <c r="E357" s="73">
        <v>23</v>
      </c>
      <c r="F357" s="73" t="s">
        <v>3860</v>
      </c>
      <c r="G357" s="73" t="s">
        <v>4018</v>
      </c>
      <c r="H357" s="73" t="s">
        <v>4019</v>
      </c>
      <c r="I357" s="73" t="s">
        <v>3505</v>
      </c>
      <c r="J357" s="74">
        <v>2.34</v>
      </c>
      <c r="K357" s="74">
        <f t="shared" si="5"/>
        <v>2.7143999999999995</v>
      </c>
    </row>
    <row r="358" spans="2:11" x14ac:dyDescent="0.25">
      <c r="B358" s="73" t="s">
        <v>3287</v>
      </c>
      <c r="C358" s="73" t="s">
        <v>3500</v>
      </c>
      <c r="D358" s="73" t="s">
        <v>3501</v>
      </c>
      <c r="E358" s="73">
        <v>23</v>
      </c>
      <c r="F358" s="73" t="s">
        <v>3860</v>
      </c>
      <c r="G358" s="73" t="s">
        <v>4020</v>
      </c>
      <c r="H358" s="73" t="s">
        <v>4021</v>
      </c>
      <c r="I358" s="73" t="s">
        <v>3505</v>
      </c>
      <c r="J358" s="74">
        <v>2.34</v>
      </c>
      <c r="K358" s="74">
        <f t="shared" si="5"/>
        <v>2.7143999999999995</v>
      </c>
    </row>
    <row r="359" spans="2:11" x14ac:dyDescent="0.25">
      <c r="B359" s="73" t="s">
        <v>3287</v>
      </c>
      <c r="C359" s="73" t="s">
        <v>3500</v>
      </c>
      <c r="D359" s="73" t="s">
        <v>3501</v>
      </c>
      <c r="E359" s="73">
        <v>23</v>
      </c>
      <c r="F359" s="73" t="s">
        <v>3860</v>
      </c>
      <c r="G359" s="73" t="s">
        <v>4022</v>
      </c>
      <c r="H359" s="73" t="s">
        <v>4023</v>
      </c>
      <c r="I359" s="73" t="s">
        <v>3505</v>
      </c>
      <c r="J359" s="74">
        <v>2.34</v>
      </c>
      <c r="K359" s="74">
        <f t="shared" si="5"/>
        <v>2.7143999999999995</v>
      </c>
    </row>
    <row r="360" spans="2:11" x14ac:dyDescent="0.25">
      <c r="B360" s="73" t="s">
        <v>3287</v>
      </c>
      <c r="C360" s="73" t="s">
        <v>3500</v>
      </c>
      <c r="D360" s="73" t="s">
        <v>3501</v>
      </c>
      <c r="E360" s="73">
        <v>23</v>
      </c>
      <c r="F360" s="73" t="s">
        <v>3860</v>
      </c>
      <c r="G360" s="73" t="s">
        <v>4024</v>
      </c>
      <c r="H360" s="73" t="s">
        <v>4025</v>
      </c>
      <c r="I360" s="73" t="s">
        <v>3505</v>
      </c>
      <c r="J360" s="74">
        <v>3.29</v>
      </c>
      <c r="K360" s="74">
        <f t="shared" si="5"/>
        <v>3.8163999999999998</v>
      </c>
    </row>
    <row r="361" spans="2:11" x14ac:dyDescent="0.25">
      <c r="B361" s="73" t="s">
        <v>3287</v>
      </c>
      <c r="C361" s="73" t="s">
        <v>3500</v>
      </c>
      <c r="D361" s="73" t="s">
        <v>3501</v>
      </c>
      <c r="E361" s="73">
        <v>23</v>
      </c>
      <c r="F361" s="73" t="s">
        <v>3860</v>
      </c>
      <c r="G361" s="73" t="s">
        <v>4026</v>
      </c>
      <c r="H361" s="73" t="s">
        <v>4027</v>
      </c>
      <c r="I361" s="73" t="s">
        <v>3505</v>
      </c>
      <c r="J361" s="74">
        <v>3.29</v>
      </c>
      <c r="K361" s="74">
        <f t="shared" si="5"/>
        <v>3.8163999999999998</v>
      </c>
    </row>
    <row r="362" spans="2:11" x14ac:dyDescent="0.25">
      <c r="B362" s="73" t="s">
        <v>3287</v>
      </c>
      <c r="C362" s="73" t="s">
        <v>3500</v>
      </c>
      <c r="D362" s="73" t="s">
        <v>3501</v>
      </c>
      <c r="E362" s="73">
        <v>23</v>
      </c>
      <c r="F362" s="73" t="s">
        <v>3860</v>
      </c>
      <c r="G362" s="73" t="s">
        <v>4028</v>
      </c>
      <c r="H362" s="73" t="s">
        <v>4029</v>
      </c>
      <c r="I362" s="73" t="s">
        <v>3505</v>
      </c>
      <c r="J362" s="74">
        <v>3.29</v>
      </c>
      <c r="K362" s="74">
        <f t="shared" si="5"/>
        <v>3.8163999999999998</v>
      </c>
    </row>
    <row r="363" spans="2:11" x14ac:dyDescent="0.25">
      <c r="B363" s="73" t="s">
        <v>3287</v>
      </c>
      <c r="C363" s="73" t="s">
        <v>3500</v>
      </c>
      <c r="D363" s="73" t="s">
        <v>3501</v>
      </c>
      <c r="E363" s="73">
        <v>23</v>
      </c>
      <c r="F363" s="73" t="s">
        <v>3860</v>
      </c>
      <c r="G363" s="73" t="s">
        <v>4030</v>
      </c>
      <c r="H363" s="73" t="s">
        <v>4031</v>
      </c>
      <c r="I363" s="73" t="s">
        <v>3505</v>
      </c>
      <c r="J363" s="74">
        <v>3.29</v>
      </c>
      <c r="K363" s="74">
        <f t="shared" si="5"/>
        <v>3.8163999999999998</v>
      </c>
    </row>
    <row r="364" spans="2:11" x14ac:dyDescent="0.25">
      <c r="B364" s="73" t="s">
        <v>3287</v>
      </c>
      <c r="C364" s="73" t="s">
        <v>3500</v>
      </c>
      <c r="D364" s="73" t="s">
        <v>3501</v>
      </c>
      <c r="E364" s="73">
        <v>23</v>
      </c>
      <c r="F364" s="73" t="s">
        <v>3860</v>
      </c>
      <c r="G364" s="73" t="s">
        <v>4032</v>
      </c>
      <c r="H364" s="73" t="s">
        <v>4033</v>
      </c>
      <c r="I364" s="73" t="s">
        <v>3505</v>
      </c>
      <c r="J364" s="74">
        <v>3.29</v>
      </c>
      <c r="K364" s="74">
        <f t="shared" si="5"/>
        <v>3.8163999999999998</v>
      </c>
    </row>
    <row r="365" spans="2:11" x14ac:dyDescent="0.25">
      <c r="B365" s="73" t="s">
        <v>3287</v>
      </c>
      <c r="C365" s="73" t="s">
        <v>3500</v>
      </c>
      <c r="D365" s="73" t="s">
        <v>3501</v>
      </c>
      <c r="E365" s="73">
        <v>23</v>
      </c>
      <c r="F365" s="73" t="s">
        <v>3860</v>
      </c>
      <c r="G365" s="73" t="s">
        <v>4034</v>
      </c>
      <c r="H365" s="73" t="s">
        <v>4035</v>
      </c>
      <c r="I365" s="73" t="s">
        <v>3505</v>
      </c>
      <c r="J365" s="74">
        <v>3.29</v>
      </c>
      <c r="K365" s="74">
        <f t="shared" si="5"/>
        <v>3.8163999999999998</v>
      </c>
    </row>
    <row r="366" spans="2:11" x14ac:dyDescent="0.25">
      <c r="B366" s="73" t="s">
        <v>3287</v>
      </c>
      <c r="C366" s="73" t="s">
        <v>3500</v>
      </c>
      <c r="D366" s="73" t="s">
        <v>3501</v>
      </c>
      <c r="E366" s="73">
        <v>23</v>
      </c>
      <c r="F366" s="73" t="s">
        <v>3860</v>
      </c>
      <c r="G366" s="73" t="s">
        <v>4036</v>
      </c>
      <c r="H366" s="73" t="s">
        <v>4037</v>
      </c>
      <c r="I366" s="73" t="s">
        <v>3505</v>
      </c>
      <c r="J366" s="74">
        <v>4.4800000000000004</v>
      </c>
      <c r="K366" s="74">
        <f t="shared" si="5"/>
        <v>5.1968000000000005</v>
      </c>
    </row>
    <row r="367" spans="2:11" x14ac:dyDescent="0.25">
      <c r="B367" s="73" t="s">
        <v>3287</v>
      </c>
      <c r="C367" s="73" t="s">
        <v>3500</v>
      </c>
      <c r="D367" s="73" t="s">
        <v>3501</v>
      </c>
      <c r="E367" s="73">
        <v>23</v>
      </c>
      <c r="F367" s="73" t="s">
        <v>3860</v>
      </c>
      <c r="G367" s="73" t="s">
        <v>4038</v>
      </c>
      <c r="H367" s="73" t="s">
        <v>4039</v>
      </c>
      <c r="I367" s="73" t="s">
        <v>3505</v>
      </c>
      <c r="J367" s="74">
        <v>4.4800000000000004</v>
      </c>
      <c r="K367" s="74">
        <f t="shared" si="5"/>
        <v>5.1968000000000005</v>
      </c>
    </row>
    <row r="368" spans="2:11" x14ac:dyDescent="0.25">
      <c r="B368" s="73" t="s">
        <v>3287</v>
      </c>
      <c r="C368" s="73" t="s">
        <v>3500</v>
      </c>
      <c r="D368" s="73" t="s">
        <v>3501</v>
      </c>
      <c r="E368" s="73">
        <v>23</v>
      </c>
      <c r="F368" s="73" t="s">
        <v>3860</v>
      </c>
      <c r="G368" s="73" t="s">
        <v>4040</v>
      </c>
      <c r="H368" s="73" t="s">
        <v>4041</v>
      </c>
      <c r="I368" s="73" t="s">
        <v>3505</v>
      </c>
      <c r="J368" s="74">
        <v>4.4800000000000004</v>
      </c>
      <c r="K368" s="74">
        <f t="shared" si="5"/>
        <v>5.1968000000000005</v>
      </c>
    </row>
    <row r="369" spans="2:11" x14ac:dyDescent="0.25">
      <c r="B369" s="73" t="s">
        <v>3287</v>
      </c>
      <c r="C369" s="73" t="s">
        <v>3500</v>
      </c>
      <c r="D369" s="73" t="s">
        <v>3501</v>
      </c>
      <c r="E369" s="73">
        <v>23</v>
      </c>
      <c r="F369" s="73" t="s">
        <v>3860</v>
      </c>
      <c r="G369" s="73" t="s">
        <v>4042</v>
      </c>
      <c r="H369" s="73" t="s">
        <v>4043</v>
      </c>
      <c r="I369" s="73" t="s">
        <v>3505</v>
      </c>
      <c r="J369" s="74">
        <v>4.18</v>
      </c>
      <c r="K369" s="74">
        <f t="shared" si="5"/>
        <v>4.8487999999999998</v>
      </c>
    </row>
    <row r="370" spans="2:11" x14ac:dyDescent="0.25">
      <c r="B370" s="73" t="s">
        <v>3287</v>
      </c>
      <c r="C370" s="73" t="s">
        <v>3500</v>
      </c>
      <c r="D370" s="73" t="s">
        <v>3501</v>
      </c>
      <c r="E370" s="73">
        <v>23</v>
      </c>
      <c r="F370" s="73" t="s">
        <v>3860</v>
      </c>
      <c r="G370" s="73" t="s">
        <v>4044</v>
      </c>
      <c r="H370" s="73" t="s">
        <v>4045</v>
      </c>
      <c r="I370" s="73" t="s">
        <v>3505</v>
      </c>
      <c r="J370" s="74">
        <v>4.18</v>
      </c>
      <c r="K370" s="74">
        <f t="shared" si="5"/>
        <v>4.8487999999999998</v>
      </c>
    </row>
    <row r="371" spans="2:11" x14ac:dyDescent="0.25">
      <c r="B371" s="73" t="s">
        <v>3287</v>
      </c>
      <c r="C371" s="73" t="s">
        <v>3500</v>
      </c>
      <c r="D371" s="73" t="s">
        <v>3501</v>
      </c>
      <c r="E371" s="73">
        <v>23</v>
      </c>
      <c r="F371" s="73" t="s">
        <v>3860</v>
      </c>
      <c r="G371" s="73" t="s">
        <v>4046</v>
      </c>
      <c r="H371" s="73" t="s">
        <v>4047</v>
      </c>
      <c r="I371" s="73" t="s">
        <v>3505</v>
      </c>
      <c r="J371" s="74">
        <v>4.29</v>
      </c>
      <c r="K371" s="74">
        <f t="shared" si="5"/>
        <v>4.9763999999999999</v>
      </c>
    </row>
    <row r="372" spans="2:11" x14ac:dyDescent="0.25">
      <c r="B372" s="73" t="s">
        <v>3287</v>
      </c>
      <c r="C372" s="73" t="s">
        <v>3500</v>
      </c>
      <c r="D372" s="73" t="s">
        <v>3501</v>
      </c>
      <c r="E372" s="73">
        <v>23</v>
      </c>
      <c r="F372" s="73" t="s">
        <v>3860</v>
      </c>
      <c r="G372" s="73" t="s">
        <v>4048</v>
      </c>
      <c r="H372" s="73" t="s">
        <v>4049</v>
      </c>
      <c r="I372" s="73" t="s">
        <v>3505</v>
      </c>
      <c r="J372" s="74">
        <v>2.34</v>
      </c>
      <c r="K372" s="74">
        <f t="shared" si="5"/>
        <v>2.7143999999999995</v>
      </c>
    </row>
    <row r="373" spans="2:11" x14ac:dyDescent="0.25">
      <c r="B373" s="73" t="s">
        <v>3287</v>
      </c>
      <c r="C373" s="73" t="s">
        <v>3500</v>
      </c>
      <c r="D373" s="73" t="s">
        <v>3501</v>
      </c>
      <c r="E373" s="73">
        <v>23</v>
      </c>
      <c r="F373" s="73" t="s">
        <v>3860</v>
      </c>
      <c r="G373" s="73" t="s">
        <v>4050</v>
      </c>
      <c r="H373" s="73" t="s">
        <v>4051</v>
      </c>
      <c r="I373" s="73" t="s">
        <v>3505</v>
      </c>
      <c r="J373" s="74">
        <v>2.34</v>
      </c>
      <c r="K373" s="74">
        <f t="shared" si="5"/>
        <v>2.7143999999999995</v>
      </c>
    </row>
    <row r="374" spans="2:11" x14ac:dyDescent="0.25">
      <c r="B374" s="73" t="s">
        <v>3287</v>
      </c>
      <c r="C374" s="73" t="s">
        <v>3500</v>
      </c>
      <c r="D374" s="73" t="s">
        <v>3501</v>
      </c>
      <c r="E374" s="73">
        <v>23</v>
      </c>
      <c r="F374" s="73" t="s">
        <v>3860</v>
      </c>
      <c r="G374" s="73" t="s">
        <v>4052</v>
      </c>
      <c r="H374" s="73" t="s">
        <v>4053</v>
      </c>
      <c r="I374" s="73" t="s">
        <v>3505</v>
      </c>
      <c r="J374" s="74">
        <v>2.34</v>
      </c>
      <c r="K374" s="74">
        <f t="shared" si="5"/>
        <v>2.7143999999999995</v>
      </c>
    </row>
    <row r="375" spans="2:11" x14ac:dyDescent="0.25">
      <c r="B375" s="73" t="s">
        <v>3287</v>
      </c>
      <c r="C375" s="73" t="s">
        <v>3500</v>
      </c>
      <c r="D375" s="73" t="s">
        <v>3501</v>
      </c>
      <c r="E375" s="73">
        <v>23</v>
      </c>
      <c r="F375" s="73" t="s">
        <v>3860</v>
      </c>
      <c r="G375" s="73" t="s">
        <v>4054</v>
      </c>
      <c r="H375" s="73" t="s">
        <v>4055</v>
      </c>
      <c r="I375" s="73" t="s">
        <v>3505</v>
      </c>
      <c r="J375" s="74">
        <v>2.34</v>
      </c>
      <c r="K375" s="74">
        <f t="shared" si="5"/>
        <v>2.7143999999999995</v>
      </c>
    </row>
    <row r="376" spans="2:11" x14ac:dyDescent="0.25">
      <c r="B376" s="73" t="s">
        <v>3287</v>
      </c>
      <c r="C376" s="73" t="s">
        <v>3500</v>
      </c>
      <c r="D376" s="73" t="s">
        <v>3501</v>
      </c>
      <c r="E376" s="73">
        <v>23</v>
      </c>
      <c r="F376" s="73" t="s">
        <v>3860</v>
      </c>
      <c r="G376" s="73" t="s">
        <v>4056</v>
      </c>
      <c r="H376" s="73" t="s">
        <v>4057</v>
      </c>
      <c r="I376" s="73" t="s">
        <v>3505</v>
      </c>
      <c r="J376" s="74">
        <v>2.34</v>
      </c>
      <c r="K376" s="74">
        <f t="shared" si="5"/>
        <v>2.7143999999999995</v>
      </c>
    </row>
    <row r="377" spans="2:11" x14ac:dyDescent="0.25">
      <c r="B377" s="73" t="s">
        <v>3287</v>
      </c>
      <c r="C377" s="73" t="s">
        <v>3500</v>
      </c>
      <c r="D377" s="73" t="s">
        <v>3501</v>
      </c>
      <c r="E377" s="73">
        <v>23</v>
      </c>
      <c r="F377" s="73" t="s">
        <v>3860</v>
      </c>
      <c r="G377" s="73" t="s">
        <v>4058</v>
      </c>
      <c r="H377" s="73" t="s">
        <v>4059</v>
      </c>
      <c r="I377" s="73" t="s">
        <v>3505</v>
      </c>
      <c r="J377" s="74">
        <v>4.29</v>
      </c>
      <c r="K377" s="74">
        <f t="shared" si="5"/>
        <v>4.9763999999999999</v>
      </c>
    </row>
    <row r="378" spans="2:11" x14ac:dyDescent="0.25">
      <c r="B378" s="73" t="s">
        <v>3287</v>
      </c>
      <c r="C378" s="73" t="s">
        <v>3500</v>
      </c>
      <c r="D378" s="73" t="s">
        <v>3501</v>
      </c>
      <c r="E378" s="73">
        <v>23</v>
      </c>
      <c r="F378" s="73" t="s">
        <v>3860</v>
      </c>
      <c r="G378" s="73" t="s">
        <v>4060</v>
      </c>
      <c r="H378" s="73" t="s">
        <v>4061</v>
      </c>
      <c r="I378" s="73" t="s">
        <v>3505</v>
      </c>
      <c r="J378" s="74">
        <v>6.11</v>
      </c>
      <c r="K378" s="74">
        <f t="shared" si="5"/>
        <v>7.0876000000000001</v>
      </c>
    </row>
    <row r="379" spans="2:11" x14ac:dyDescent="0.25">
      <c r="B379" s="73" t="s">
        <v>3287</v>
      </c>
      <c r="C379" s="73" t="s">
        <v>3500</v>
      </c>
      <c r="D379" s="73" t="s">
        <v>3501</v>
      </c>
      <c r="E379" s="73">
        <v>23</v>
      </c>
      <c r="F379" s="73" t="s">
        <v>3860</v>
      </c>
      <c r="G379" s="73" t="s">
        <v>4062</v>
      </c>
      <c r="H379" s="73" t="s">
        <v>4063</v>
      </c>
      <c r="I379" s="73" t="s">
        <v>3505</v>
      </c>
      <c r="J379" s="74">
        <v>6.11</v>
      </c>
      <c r="K379" s="74">
        <f t="shared" si="5"/>
        <v>7.0876000000000001</v>
      </c>
    </row>
    <row r="380" spans="2:11" x14ac:dyDescent="0.25">
      <c r="B380" s="73" t="s">
        <v>3287</v>
      </c>
      <c r="C380" s="73" t="s">
        <v>3500</v>
      </c>
      <c r="D380" s="73" t="s">
        <v>3501</v>
      </c>
      <c r="E380" s="73">
        <v>23</v>
      </c>
      <c r="F380" s="73" t="s">
        <v>3860</v>
      </c>
      <c r="G380" s="73" t="s">
        <v>4064</v>
      </c>
      <c r="H380" s="73" t="s">
        <v>4065</v>
      </c>
      <c r="I380" s="73" t="s">
        <v>3505</v>
      </c>
      <c r="J380" s="74">
        <v>12.26</v>
      </c>
      <c r="K380" s="74">
        <f t="shared" si="5"/>
        <v>14.221599999999999</v>
      </c>
    </row>
    <row r="381" spans="2:11" x14ac:dyDescent="0.25">
      <c r="B381" s="73" t="s">
        <v>3287</v>
      </c>
      <c r="C381" s="73" t="s">
        <v>3500</v>
      </c>
      <c r="D381" s="73" t="s">
        <v>3501</v>
      </c>
      <c r="E381" s="73">
        <v>23</v>
      </c>
      <c r="F381" s="73" t="s">
        <v>3860</v>
      </c>
      <c r="G381" s="73" t="s">
        <v>4066</v>
      </c>
      <c r="H381" s="73" t="s">
        <v>4067</v>
      </c>
      <c r="I381" s="73" t="s">
        <v>3505</v>
      </c>
      <c r="J381" s="74">
        <v>30.41</v>
      </c>
      <c r="K381" s="74">
        <f t="shared" si="5"/>
        <v>35.275599999999997</v>
      </c>
    </row>
    <row r="382" spans="2:11" x14ac:dyDescent="0.25">
      <c r="B382" s="73" t="s">
        <v>3287</v>
      </c>
      <c r="C382" s="73" t="s">
        <v>3500</v>
      </c>
      <c r="D382" s="73" t="s">
        <v>3501</v>
      </c>
      <c r="E382" s="73">
        <v>23</v>
      </c>
      <c r="F382" s="73" t="s">
        <v>3860</v>
      </c>
      <c r="G382" s="73" t="s">
        <v>4068</v>
      </c>
      <c r="H382" s="73" t="s">
        <v>4069</v>
      </c>
      <c r="I382" s="73" t="s">
        <v>3505</v>
      </c>
      <c r="J382" s="74">
        <v>4.18</v>
      </c>
      <c r="K382" s="74">
        <f t="shared" si="5"/>
        <v>4.8487999999999998</v>
      </c>
    </row>
    <row r="383" spans="2:11" x14ac:dyDescent="0.25">
      <c r="B383" s="73" t="s">
        <v>3287</v>
      </c>
      <c r="C383" s="73" t="s">
        <v>3500</v>
      </c>
      <c r="D383" s="73" t="s">
        <v>3501</v>
      </c>
      <c r="E383" s="73">
        <v>23</v>
      </c>
      <c r="F383" s="73" t="s">
        <v>3860</v>
      </c>
      <c r="G383" s="73" t="s">
        <v>4070</v>
      </c>
      <c r="H383" s="73" t="s">
        <v>4071</v>
      </c>
      <c r="I383" s="73" t="s">
        <v>3505</v>
      </c>
      <c r="J383" s="74">
        <v>4.88</v>
      </c>
      <c r="K383" s="74">
        <f t="shared" si="5"/>
        <v>5.6607999999999992</v>
      </c>
    </row>
    <row r="384" spans="2:11" x14ac:dyDescent="0.25">
      <c r="B384" s="73" t="s">
        <v>3287</v>
      </c>
      <c r="C384" s="73" t="s">
        <v>3500</v>
      </c>
      <c r="D384" s="73" t="s">
        <v>3501</v>
      </c>
      <c r="E384" s="73">
        <v>23</v>
      </c>
      <c r="F384" s="73" t="s">
        <v>3860</v>
      </c>
      <c r="G384" s="73" t="s">
        <v>4072</v>
      </c>
      <c r="H384" s="73" t="s">
        <v>4073</v>
      </c>
      <c r="I384" s="73" t="s">
        <v>3505</v>
      </c>
      <c r="J384" s="74">
        <v>4.18</v>
      </c>
      <c r="K384" s="74">
        <f t="shared" si="5"/>
        <v>4.8487999999999998</v>
      </c>
    </row>
    <row r="385" spans="2:11" x14ac:dyDescent="0.25">
      <c r="B385" s="73" t="s">
        <v>3287</v>
      </c>
      <c r="C385" s="73" t="s">
        <v>3500</v>
      </c>
      <c r="D385" s="73" t="s">
        <v>3501</v>
      </c>
      <c r="E385" s="73">
        <v>23</v>
      </c>
      <c r="F385" s="73" t="s">
        <v>3860</v>
      </c>
      <c r="G385" s="73" t="s">
        <v>4074</v>
      </c>
      <c r="H385" s="73" t="s">
        <v>4075</v>
      </c>
      <c r="I385" s="73" t="s">
        <v>3505</v>
      </c>
      <c r="J385" s="74">
        <v>4.29</v>
      </c>
      <c r="K385" s="74">
        <f t="shared" si="5"/>
        <v>4.9763999999999999</v>
      </c>
    </row>
    <row r="386" spans="2:11" x14ac:dyDescent="0.25">
      <c r="B386" s="73" t="s">
        <v>3287</v>
      </c>
      <c r="C386" s="73" t="s">
        <v>3500</v>
      </c>
      <c r="D386" s="73" t="s">
        <v>3501</v>
      </c>
      <c r="E386" s="73">
        <v>23</v>
      </c>
      <c r="F386" s="73" t="s">
        <v>3860</v>
      </c>
      <c r="G386" s="73" t="s">
        <v>4076</v>
      </c>
      <c r="H386" s="73" t="s">
        <v>4077</v>
      </c>
      <c r="I386" s="73" t="s">
        <v>3505</v>
      </c>
      <c r="J386" s="74">
        <v>12.26</v>
      </c>
      <c r="K386" s="74">
        <f t="shared" si="5"/>
        <v>14.221599999999999</v>
      </c>
    </row>
    <row r="387" spans="2:11" x14ac:dyDescent="0.25">
      <c r="B387" s="73" t="s">
        <v>3287</v>
      </c>
      <c r="C387" s="73" t="s">
        <v>3500</v>
      </c>
      <c r="D387" s="73" t="s">
        <v>3501</v>
      </c>
      <c r="E387" s="73">
        <v>23</v>
      </c>
      <c r="F387" s="73" t="s">
        <v>3860</v>
      </c>
      <c r="G387" s="73" t="s">
        <v>4078</v>
      </c>
      <c r="H387" s="73" t="s">
        <v>4079</v>
      </c>
      <c r="I387" s="73" t="s">
        <v>3505</v>
      </c>
      <c r="J387" s="74">
        <v>23.04</v>
      </c>
      <c r="K387" s="74">
        <f t="shared" si="5"/>
        <v>26.726399999999998</v>
      </c>
    </row>
    <row r="388" spans="2:11" x14ac:dyDescent="0.25">
      <c r="B388" s="73" t="s">
        <v>3287</v>
      </c>
      <c r="C388" s="73" t="s">
        <v>3500</v>
      </c>
      <c r="D388" s="73" t="s">
        <v>3501</v>
      </c>
      <c r="E388" s="73">
        <v>23</v>
      </c>
      <c r="F388" s="73" t="s">
        <v>3860</v>
      </c>
      <c r="G388" s="73" t="s">
        <v>4080</v>
      </c>
      <c r="H388" s="73" t="s">
        <v>4081</v>
      </c>
      <c r="I388" s="73" t="s">
        <v>3505</v>
      </c>
      <c r="J388" s="74">
        <v>4.29</v>
      </c>
      <c r="K388" s="74">
        <f t="shared" ref="K388:K451" si="6">+IF(AND(MID(H388,1,15)="POSTE DE MADERA",J388&lt;110)=TRUE,(J388*1.13+5)*1.01*1.16,IF(AND(MID(H388,1,15)="POSTE DE MADERA",J388&gt;=110,J388&lt;320)=TRUE,(J388*1.13+12)*1.01*1.16,IF(AND(MID(H388,1,15)="POSTE DE MADERA",J388&gt;320)=TRUE,(J388*1.13+36)*1.01*1.16,IF(+AND(MID(H388,1,5)="POSTE",MID(H388,1,15)&lt;&gt;"POSTE DE MADERA")=TRUE,J388*1.01*1.16,J388*1.16))))</f>
        <v>4.9763999999999999</v>
      </c>
    </row>
    <row r="389" spans="2:11" x14ac:dyDescent="0.25">
      <c r="B389" s="73" t="s">
        <v>3287</v>
      </c>
      <c r="C389" s="73" t="s">
        <v>3500</v>
      </c>
      <c r="D389" s="73" t="s">
        <v>3501</v>
      </c>
      <c r="E389" s="73">
        <v>23</v>
      </c>
      <c r="F389" s="73" t="s">
        <v>3860</v>
      </c>
      <c r="G389" s="73" t="s">
        <v>4082</v>
      </c>
      <c r="H389" s="73" t="s">
        <v>4083</v>
      </c>
      <c r="I389" s="73" t="s">
        <v>3505</v>
      </c>
      <c r="J389" s="74">
        <v>4.29</v>
      </c>
      <c r="K389" s="74">
        <f t="shared" si="6"/>
        <v>4.9763999999999999</v>
      </c>
    </row>
    <row r="390" spans="2:11" x14ac:dyDescent="0.25">
      <c r="B390" s="73" t="s">
        <v>3287</v>
      </c>
      <c r="C390" s="73" t="s">
        <v>3500</v>
      </c>
      <c r="D390" s="73" t="s">
        <v>3501</v>
      </c>
      <c r="E390" s="73">
        <v>23</v>
      </c>
      <c r="F390" s="73" t="s">
        <v>3860</v>
      </c>
      <c r="G390" s="73" t="s">
        <v>4084</v>
      </c>
      <c r="H390" s="73" t="s">
        <v>4085</v>
      </c>
      <c r="I390" s="73" t="s">
        <v>3505</v>
      </c>
      <c r="J390" s="74">
        <v>6.29</v>
      </c>
      <c r="K390" s="74">
        <f t="shared" si="6"/>
        <v>7.2963999999999993</v>
      </c>
    </row>
    <row r="391" spans="2:11" x14ac:dyDescent="0.25">
      <c r="B391" s="73" t="s">
        <v>3287</v>
      </c>
      <c r="C391" s="73" t="s">
        <v>3500</v>
      </c>
      <c r="D391" s="73" t="s">
        <v>3501</v>
      </c>
      <c r="E391" s="73">
        <v>26</v>
      </c>
      <c r="F391" s="73" t="s">
        <v>4086</v>
      </c>
      <c r="G391" s="73" t="s">
        <v>4087</v>
      </c>
      <c r="H391" s="73" t="s">
        <v>4088</v>
      </c>
      <c r="I391" s="73" t="s">
        <v>3505</v>
      </c>
      <c r="J391" s="74">
        <v>1.57</v>
      </c>
      <c r="K391" s="74">
        <f t="shared" si="6"/>
        <v>1.8211999999999999</v>
      </c>
    </row>
    <row r="392" spans="2:11" x14ac:dyDescent="0.25">
      <c r="B392" s="73" t="s">
        <v>3287</v>
      </c>
      <c r="C392" s="73" t="s">
        <v>3500</v>
      </c>
      <c r="D392" s="73" t="s">
        <v>3501</v>
      </c>
      <c r="E392" s="73">
        <v>26</v>
      </c>
      <c r="F392" s="73" t="s">
        <v>4086</v>
      </c>
      <c r="G392" s="73" t="s">
        <v>4089</v>
      </c>
      <c r="H392" s="73" t="s">
        <v>4090</v>
      </c>
      <c r="I392" s="73" t="s">
        <v>3505</v>
      </c>
      <c r="J392" s="74">
        <v>3.14</v>
      </c>
      <c r="K392" s="74">
        <f t="shared" si="6"/>
        <v>3.6423999999999999</v>
      </c>
    </row>
    <row r="393" spans="2:11" x14ac:dyDescent="0.25">
      <c r="B393" s="73" t="s">
        <v>3287</v>
      </c>
      <c r="C393" s="73" t="s">
        <v>3500</v>
      </c>
      <c r="D393" s="73" t="s">
        <v>3501</v>
      </c>
      <c r="E393" s="73">
        <v>26</v>
      </c>
      <c r="F393" s="73" t="s">
        <v>4086</v>
      </c>
      <c r="G393" s="73" t="s">
        <v>4091</v>
      </c>
      <c r="H393" s="73" t="s">
        <v>4092</v>
      </c>
      <c r="I393" s="73" t="s">
        <v>3505</v>
      </c>
      <c r="J393" s="74">
        <v>2.92</v>
      </c>
      <c r="K393" s="74">
        <f t="shared" si="6"/>
        <v>3.3871999999999995</v>
      </c>
    </row>
    <row r="394" spans="2:11" x14ac:dyDescent="0.25">
      <c r="B394" s="73" t="s">
        <v>3287</v>
      </c>
      <c r="C394" s="73" t="s">
        <v>3500</v>
      </c>
      <c r="D394" s="73" t="s">
        <v>3501</v>
      </c>
      <c r="E394" s="73">
        <v>26</v>
      </c>
      <c r="F394" s="73" t="s">
        <v>4086</v>
      </c>
      <c r="G394" s="73" t="s">
        <v>4093</v>
      </c>
      <c r="H394" s="73" t="s">
        <v>4094</v>
      </c>
      <c r="I394" s="73" t="s">
        <v>3505</v>
      </c>
      <c r="J394" s="74">
        <v>3.62</v>
      </c>
      <c r="K394" s="74">
        <f t="shared" si="6"/>
        <v>4.1992000000000003</v>
      </c>
    </row>
    <row r="395" spans="2:11" x14ac:dyDescent="0.25">
      <c r="B395" s="73" t="s">
        <v>3287</v>
      </c>
      <c r="C395" s="73" t="s">
        <v>3500</v>
      </c>
      <c r="D395" s="73" t="s">
        <v>3501</v>
      </c>
      <c r="E395" s="73">
        <v>26</v>
      </c>
      <c r="F395" s="73" t="s">
        <v>4086</v>
      </c>
      <c r="G395" s="73" t="s">
        <v>4095</v>
      </c>
      <c r="H395" s="73" t="s">
        <v>4096</v>
      </c>
      <c r="I395" s="73" t="s">
        <v>3505</v>
      </c>
      <c r="J395" s="74">
        <v>4.1399999999999997</v>
      </c>
      <c r="K395" s="74">
        <f t="shared" si="6"/>
        <v>4.8023999999999996</v>
      </c>
    </row>
    <row r="396" spans="2:11" x14ac:dyDescent="0.25">
      <c r="B396" s="73" t="s">
        <v>3287</v>
      </c>
      <c r="C396" s="73" t="s">
        <v>3500</v>
      </c>
      <c r="D396" s="73" t="s">
        <v>3501</v>
      </c>
      <c r="E396" s="73">
        <v>26</v>
      </c>
      <c r="F396" s="73" t="s">
        <v>4086</v>
      </c>
      <c r="G396" s="73" t="s">
        <v>4097</v>
      </c>
      <c r="H396" s="73" t="s">
        <v>4098</v>
      </c>
      <c r="I396" s="73" t="s">
        <v>3505</v>
      </c>
      <c r="J396" s="74">
        <v>6.99</v>
      </c>
      <c r="K396" s="74">
        <f t="shared" si="6"/>
        <v>8.1083999999999996</v>
      </c>
    </row>
    <row r="397" spans="2:11" x14ac:dyDescent="0.25">
      <c r="B397" s="73" t="s">
        <v>3287</v>
      </c>
      <c r="C397" s="73" t="s">
        <v>3500</v>
      </c>
      <c r="D397" s="73" t="s">
        <v>3501</v>
      </c>
      <c r="E397" s="73">
        <v>26</v>
      </c>
      <c r="F397" s="73" t="s">
        <v>4086</v>
      </c>
      <c r="G397" s="73" t="s">
        <v>4099</v>
      </c>
      <c r="H397" s="73" t="s">
        <v>4100</v>
      </c>
      <c r="I397" s="73" t="s">
        <v>3505</v>
      </c>
      <c r="J397" s="74">
        <v>9.51</v>
      </c>
      <c r="K397" s="74">
        <f t="shared" si="6"/>
        <v>11.031599999999999</v>
      </c>
    </row>
    <row r="398" spans="2:11" x14ac:dyDescent="0.25">
      <c r="B398" s="73" t="s">
        <v>3287</v>
      </c>
      <c r="C398" s="73" t="s">
        <v>3500</v>
      </c>
      <c r="D398" s="73" t="s">
        <v>3501</v>
      </c>
      <c r="E398" s="73">
        <v>26</v>
      </c>
      <c r="F398" s="73" t="s">
        <v>4086</v>
      </c>
      <c r="G398" s="73" t="s">
        <v>4101</v>
      </c>
      <c r="H398" s="73" t="s">
        <v>4102</v>
      </c>
      <c r="I398" s="73" t="s">
        <v>3505</v>
      </c>
      <c r="J398" s="74">
        <v>20.93</v>
      </c>
      <c r="K398" s="74">
        <f t="shared" si="6"/>
        <v>24.278799999999997</v>
      </c>
    </row>
    <row r="399" spans="2:11" x14ac:dyDescent="0.25">
      <c r="B399" s="73" t="s">
        <v>3287</v>
      </c>
      <c r="C399" s="73" t="s">
        <v>3500</v>
      </c>
      <c r="D399" s="73" t="s">
        <v>3501</v>
      </c>
      <c r="E399" s="73">
        <v>27</v>
      </c>
      <c r="F399" s="73" t="s">
        <v>4103</v>
      </c>
      <c r="G399" s="73" t="s">
        <v>4104</v>
      </c>
      <c r="H399" s="73" t="s">
        <v>4105</v>
      </c>
      <c r="I399" s="73" t="s">
        <v>3505</v>
      </c>
      <c r="J399" s="74">
        <v>42.99</v>
      </c>
      <c r="K399" s="74">
        <f t="shared" si="6"/>
        <v>49.868400000000001</v>
      </c>
    </row>
    <row r="400" spans="2:11" x14ac:dyDescent="0.25">
      <c r="B400" s="73" t="s">
        <v>3287</v>
      </c>
      <c r="C400" s="73" t="s">
        <v>3500</v>
      </c>
      <c r="D400" s="73" t="s">
        <v>3501</v>
      </c>
      <c r="E400" s="73">
        <v>27</v>
      </c>
      <c r="F400" s="73" t="s">
        <v>4103</v>
      </c>
      <c r="G400" s="73" t="s">
        <v>4106</v>
      </c>
      <c r="H400" s="73" t="s">
        <v>4107</v>
      </c>
      <c r="I400" s="73" t="s">
        <v>3505</v>
      </c>
      <c r="J400" s="74">
        <v>45.96</v>
      </c>
      <c r="K400" s="74">
        <f t="shared" si="6"/>
        <v>53.313599999999994</v>
      </c>
    </row>
    <row r="401" spans="2:11" x14ac:dyDescent="0.25">
      <c r="B401" s="73" t="s">
        <v>3287</v>
      </c>
      <c r="C401" s="73" t="s">
        <v>3500</v>
      </c>
      <c r="D401" s="73" t="s">
        <v>3501</v>
      </c>
      <c r="E401" s="73">
        <v>27</v>
      </c>
      <c r="F401" s="73" t="s">
        <v>4103</v>
      </c>
      <c r="G401" s="73" t="s">
        <v>4108</v>
      </c>
      <c r="H401" s="73" t="s">
        <v>4109</v>
      </c>
      <c r="I401" s="73" t="s">
        <v>3505</v>
      </c>
      <c r="J401" s="74">
        <v>50.41</v>
      </c>
      <c r="K401" s="74">
        <f t="shared" si="6"/>
        <v>58.475599999999993</v>
      </c>
    </row>
    <row r="402" spans="2:11" x14ac:dyDescent="0.25">
      <c r="B402" s="73" t="s">
        <v>3287</v>
      </c>
      <c r="C402" s="73" t="s">
        <v>3500</v>
      </c>
      <c r="D402" s="73" t="s">
        <v>3501</v>
      </c>
      <c r="E402" s="73">
        <v>27</v>
      </c>
      <c r="F402" s="73" t="s">
        <v>4103</v>
      </c>
      <c r="G402" s="73" t="s">
        <v>4110</v>
      </c>
      <c r="H402" s="73" t="s">
        <v>4111</v>
      </c>
      <c r="I402" s="73" t="s">
        <v>3505</v>
      </c>
      <c r="J402" s="74">
        <v>53.04</v>
      </c>
      <c r="K402" s="74">
        <f t="shared" si="6"/>
        <v>61.526399999999995</v>
      </c>
    </row>
    <row r="403" spans="2:11" x14ac:dyDescent="0.25">
      <c r="B403" s="73" t="s">
        <v>3287</v>
      </c>
      <c r="C403" s="73" t="s">
        <v>3500</v>
      </c>
      <c r="D403" s="73" t="s">
        <v>3501</v>
      </c>
      <c r="E403" s="73">
        <v>27</v>
      </c>
      <c r="F403" s="73" t="s">
        <v>4103</v>
      </c>
      <c r="G403" s="73" t="s">
        <v>4112</v>
      </c>
      <c r="H403" s="73" t="s">
        <v>4113</v>
      </c>
      <c r="I403" s="73" t="s">
        <v>3505</v>
      </c>
      <c r="J403" s="74">
        <v>59.99</v>
      </c>
      <c r="K403" s="74">
        <f t="shared" si="6"/>
        <v>69.588399999999993</v>
      </c>
    </row>
    <row r="404" spans="2:11" x14ac:dyDescent="0.25">
      <c r="B404" s="73" t="s">
        <v>3287</v>
      </c>
      <c r="C404" s="73" t="s">
        <v>3500</v>
      </c>
      <c r="D404" s="73" t="s">
        <v>3501</v>
      </c>
      <c r="E404" s="73">
        <v>29</v>
      </c>
      <c r="F404" s="73" t="s">
        <v>4114</v>
      </c>
      <c r="G404" s="73" t="s">
        <v>4115</v>
      </c>
      <c r="H404" s="73" t="s">
        <v>4116</v>
      </c>
      <c r="I404" s="73" t="s">
        <v>3505</v>
      </c>
      <c r="J404" s="74">
        <v>0.8</v>
      </c>
      <c r="K404" s="74">
        <f t="shared" si="6"/>
        <v>0.92799999999999994</v>
      </c>
    </row>
    <row r="405" spans="2:11" x14ac:dyDescent="0.25">
      <c r="B405" s="73" t="s">
        <v>3287</v>
      </c>
      <c r="C405" s="73" t="s">
        <v>3500</v>
      </c>
      <c r="D405" s="73" t="s">
        <v>3501</v>
      </c>
      <c r="E405" s="73">
        <v>29</v>
      </c>
      <c r="F405" s="73" t="s">
        <v>4114</v>
      </c>
      <c r="G405" s="73" t="s">
        <v>4117</v>
      </c>
      <c r="H405" s="73" t="s">
        <v>4118</v>
      </c>
      <c r="I405" s="73" t="s">
        <v>3505</v>
      </c>
      <c r="J405" s="74">
        <v>1.1100000000000001</v>
      </c>
      <c r="K405" s="74">
        <f t="shared" si="6"/>
        <v>1.2876000000000001</v>
      </c>
    </row>
    <row r="406" spans="2:11" x14ac:dyDescent="0.25">
      <c r="B406" s="73" t="s">
        <v>3287</v>
      </c>
      <c r="C406" s="73" t="s">
        <v>3500</v>
      </c>
      <c r="D406" s="73" t="s">
        <v>3501</v>
      </c>
      <c r="E406" s="73">
        <v>29</v>
      </c>
      <c r="F406" s="73" t="s">
        <v>4114</v>
      </c>
      <c r="G406" s="73" t="s">
        <v>4119</v>
      </c>
      <c r="H406" s="73" t="s">
        <v>4120</v>
      </c>
      <c r="I406" s="73" t="s">
        <v>3505</v>
      </c>
      <c r="J406" s="74">
        <v>1.87</v>
      </c>
      <c r="K406" s="74">
        <f t="shared" si="6"/>
        <v>2.1692</v>
      </c>
    </row>
    <row r="407" spans="2:11" x14ac:dyDescent="0.25">
      <c r="B407" s="73" t="s">
        <v>3287</v>
      </c>
      <c r="C407" s="73" t="s">
        <v>3500</v>
      </c>
      <c r="D407" s="73" t="s">
        <v>3501</v>
      </c>
      <c r="E407" s="73">
        <v>29</v>
      </c>
      <c r="F407" s="73" t="s">
        <v>4114</v>
      </c>
      <c r="G407" s="73" t="s">
        <v>4121</v>
      </c>
      <c r="H407" s="73" t="s">
        <v>4122</v>
      </c>
      <c r="I407" s="73" t="s">
        <v>3505</v>
      </c>
      <c r="J407" s="74">
        <v>2.94</v>
      </c>
      <c r="K407" s="74">
        <f t="shared" si="6"/>
        <v>3.4103999999999997</v>
      </c>
    </row>
    <row r="408" spans="2:11" x14ac:dyDescent="0.25">
      <c r="B408" s="73" t="s">
        <v>3287</v>
      </c>
      <c r="C408" s="73" t="s">
        <v>3500</v>
      </c>
      <c r="D408" s="73" t="s">
        <v>3501</v>
      </c>
      <c r="E408" s="73">
        <v>29</v>
      </c>
      <c r="F408" s="73" t="s">
        <v>4114</v>
      </c>
      <c r="G408" s="73" t="s">
        <v>4123</v>
      </c>
      <c r="H408" s="73" t="s">
        <v>4124</v>
      </c>
      <c r="I408" s="73" t="s">
        <v>3505</v>
      </c>
      <c r="J408" s="74">
        <v>2.85</v>
      </c>
      <c r="K408" s="74">
        <f t="shared" si="6"/>
        <v>3.306</v>
      </c>
    </row>
    <row r="409" spans="2:11" x14ac:dyDescent="0.25">
      <c r="B409" s="73" t="s">
        <v>3287</v>
      </c>
      <c r="C409" s="73" t="s">
        <v>3500</v>
      </c>
      <c r="D409" s="73" t="s">
        <v>3501</v>
      </c>
      <c r="E409" s="73">
        <v>29</v>
      </c>
      <c r="F409" s="73" t="s">
        <v>4114</v>
      </c>
      <c r="G409" s="73" t="s">
        <v>4125</v>
      </c>
      <c r="H409" s="73" t="s">
        <v>4126</v>
      </c>
      <c r="I409" s="73" t="s">
        <v>3505</v>
      </c>
      <c r="J409" s="74">
        <v>3.16</v>
      </c>
      <c r="K409" s="74">
        <f t="shared" si="6"/>
        <v>3.6656</v>
      </c>
    </row>
    <row r="410" spans="2:11" x14ac:dyDescent="0.25">
      <c r="B410" s="73" t="s">
        <v>3287</v>
      </c>
      <c r="C410" s="73" t="s">
        <v>3500</v>
      </c>
      <c r="D410" s="73" t="s">
        <v>3501</v>
      </c>
      <c r="E410" s="73">
        <v>29</v>
      </c>
      <c r="F410" s="73" t="s">
        <v>4114</v>
      </c>
      <c r="G410" s="73" t="s">
        <v>4127</v>
      </c>
      <c r="H410" s="73" t="s">
        <v>4128</v>
      </c>
      <c r="I410" s="73" t="s">
        <v>3505</v>
      </c>
      <c r="J410" s="74">
        <v>6.39</v>
      </c>
      <c r="K410" s="74">
        <f t="shared" si="6"/>
        <v>7.412399999999999</v>
      </c>
    </row>
    <row r="411" spans="2:11" x14ac:dyDescent="0.25">
      <c r="B411" s="73" t="s">
        <v>3287</v>
      </c>
      <c r="C411" s="73" t="s">
        <v>3500</v>
      </c>
      <c r="D411" s="73" t="s">
        <v>3501</v>
      </c>
      <c r="E411" s="73">
        <v>29</v>
      </c>
      <c r="F411" s="73" t="s">
        <v>4114</v>
      </c>
      <c r="G411" s="73" t="s">
        <v>4129</v>
      </c>
      <c r="H411" s="73" t="s">
        <v>4130</v>
      </c>
      <c r="I411" s="73" t="s">
        <v>3505</v>
      </c>
      <c r="J411" s="74">
        <v>4.38</v>
      </c>
      <c r="K411" s="74">
        <f t="shared" si="6"/>
        <v>5.0807999999999991</v>
      </c>
    </row>
    <row r="412" spans="2:11" x14ac:dyDescent="0.25">
      <c r="B412" s="73" t="s">
        <v>3287</v>
      </c>
      <c r="C412" s="73" t="s">
        <v>3500</v>
      </c>
      <c r="D412" s="73" t="s">
        <v>3501</v>
      </c>
      <c r="E412" s="73">
        <v>30</v>
      </c>
      <c r="F412" s="73" t="s">
        <v>4131</v>
      </c>
      <c r="G412" s="73" t="s">
        <v>4132</v>
      </c>
      <c r="H412" s="73" t="s">
        <v>4133</v>
      </c>
      <c r="I412" s="73" t="s">
        <v>3505</v>
      </c>
      <c r="J412" s="74">
        <v>0.5</v>
      </c>
      <c r="K412" s="74">
        <f t="shared" si="6"/>
        <v>0.57999999999999996</v>
      </c>
    </row>
    <row r="413" spans="2:11" x14ac:dyDescent="0.25">
      <c r="B413" s="73" t="s">
        <v>3287</v>
      </c>
      <c r="C413" s="73" t="s">
        <v>3500</v>
      </c>
      <c r="D413" s="73" t="s">
        <v>3501</v>
      </c>
      <c r="E413" s="73">
        <v>30</v>
      </c>
      <c r="F413" s="73" t="s">
        <v>4131</v>
      </c>
      <c r="G413" s="73" t="s">
        <v>4134</v>
      </c>
      <c r="H413" s="73" t="s">
        <v>4135</v>
      </c>
      <c r="I413" s="73" t="s">
        <v>3505</v>
      </c>
      <c r="J413" s="74">
        <v>0.66</v>
      </c>
      <c r="K413" s="74">
        <f t="shared" si="6"/>
        <v>0.76559999999999995</v>
      </c>
    </row>
    <row r="414" spans="2:11" x14ac:dyDescent="0.25">
      <c r="B414" s="73" t="s">
        <v>3287</v>
      </c>
      <c r="C414" s="73" t="s">
        <v>3500</v>
      </c>
      <c r="D414" s="73" t="s">
        <v>3501</v>
      </c>
      <c r="E414" s="73">
        <v>102</v>
      </c>
      <c r="F414" s="73" t="s">
        <v>4136</v>
      </c>
      <c r="G414" s="73" t="s">
        <v>4137</v>
      </c>
      <c r="H414" s="73" t="s">
        <v>4138</v>
      </c>
      <c r="I414" s="73" t="s">
        <v>3505</v>
      </c>
      <c r="J414" s="74">
        <v>1.83</v>
      </c>
      <c r="K414" s="74">
        <f t="shared" si="6"/>
        <v>2.1227999999999998</v>
      </c>
    </row>
    <row r="415" spans="2:11" x14ac:dyDescent="0.25">
      <c r="B415" s="73" t="s">
        <v>3287</v>
      </c>
      <c r="C415" s="73" t="s">
        <v>3500</v>
      </c>
      <c r="D415" s="73" t="s">
        <v>3501</v>
      </c>
      <c r="E415" s="73">
        <v>15</v>
      </c>
      <c r="F415" s="73" t="s">
        <v>4139</v>
      </c>
      <c r="G415" s="73" t="s">
        <v>4140</v>
      </c>
      <c r="H415" s="73" t="s">
        <v>4141</v>
      </c>
      <c r="I415" s="73" t="s">
        <v>3505</v>
      </c>
      <c r="J415" s="74">
        <v>9.77</v>
      </c>
      <c r="K415" s="74">
        <f t="shared" si="6"/>
        <v>11.333199999999998</v>
      </c>
    </row>
    <row r="416" spans="2:11" x14ac:dyDescent="0.25">
      <c r="B416" s="73" t="s">
        <v>3287</v>
      </c>
      <c r="C416" s="73" t="s">
        <v>3500</v>
      </c>
      <c r="D416" s="73" t="s">
        <v>3501</v>
      </c>
      <c r="E416" s="73">
        <v>15</v>
      </c>
      <c r="F416" s="73" t="s">
        <v>4139</v>
      </c>
      <c r="G416" s="73" t="s">
        <v>4142</v>
      </c>
      <c r="H416" s="73" t="s">
        <v>4143</v>
      </c>
      <c r="I416" s="73" t="s">
        <v>3505</v>
      </c>
      <c r="J416" s="74">
        <v>8.4499999999999993</v>
      </c>
      <c r="K416" s="74">
        <f t="shared" si="6"/>
        <v>9.8019999999999978</v>
      </c>
    </row>
    <row r="417" spans="2:11" x14ac:dyDescent="0.25">
      <c r="B417" s="73" t="s">
        <v>3287</v>
      </c>
      <c r="C417" s="73" t="s">
        <v>3500</v>
      </c>
      <c r="D417" s="73" t="s">
        <v>3501</v>
      </c>
      <c r="E417" s="73">
        <v>15</v>
      </c>
      <c r="F417" s="73" t="s">
        <v>4139</v>
      </c>
      <c r="G417" s="73" t="s">
        <v>4144</v>
      </c>
      <c r="H417" s="73" t="s">
        <v>4145</v>
      </c>
      <c r="I417" s="73" t="s">
        <v>3505</v>
      </c>
      <c r="J417" s="74">
        <v>12.27</v>
      </c>
      <c r="K417" s="74">
        <f t="shared" si="6"/>
        <v>14.233199999999998</v>
      </c>
    </row>
    <row r="418" spans="2:11" x14ac:dyDescent="0.25">
      <c r="B418" s="73" t="s">
        <v>3287</v>
      </c>
      <c r="C418" s="73" t="s">
        <v>3500</v>
      </c>
      <c r="D418" s="73" t="s">
        <v>3501</v>
      </c>
      <c r="E418" s="73">
        <v>15</v>
      </c>
      <c r="F418" s="73" t="s">
        <v>4139</v>
      </c>
      <c r="G418" s="73" t="s">
        <v>4146</v>
      </c>
      <c r="H418" s="73" t="s">
        <v>4147</v>
      </c>
      <c r="I418" s="73" t="s">
        <v>3505</v>
      </c>
      <c r="J418" s="74">
        <v>17.3</v>
      </c>
      <c r="K418" s="74">
        <f t="shared" si="6"/>
        <v>20.067999999999998</v>
      </c>
    </row>
    <row r="419" spans="2:11" x14ac:dyDescent="0.25">
      <c r="B419" s="73" t="s">
        <v>3287</v>
      </c>
      <c r="C419" s="73" t="s">
        <v>3500</v>
      </c>
      <c r="D419" s="73" t="s">
        <v>3501</v>
      </c>
      <c r="E419" s="73">
        <v>15</v>
      </c>
      <c r="F419" s="73" t="s">
        <v>4139</v>
      </c>
      <c r="G419" s="73" t="s">
        <v>4148</v>
      </c>
      <c r="H419" s="73" t="s">
        <v>4149</v>
      </c>
      <c r="I419" s="73" t="s">
        <v>3505</v>
      </c>
      <c r="J419" s="74">
        <v>30.64</v>
      </c>
      <c r="K419" s="74">
        <f t="shared" si="6"/>
        <v>35.542400000000001</v>
      </c>
    </row>
    <row r="420" spans="2:11" x14ac:dyDescent="0.25">
      <c r="B420" s="73" t="s">
        <v>3287</v>
      </c>
      <c r="C420" s="73" t="s">
        <v>3500</v>
      </c>
      <c r="D420" s="73" t="s">
        <v>3501</v>
      </c>
      <c r="E420" s="73">
        <v>15</v>
      </c>
      <c r="F420" s="73" t="s">
        <v>4139</v>
      </c>
      <c r="G420" s="73" t="s">
        <v>4150</v>
      </c>
      <c r="H420" s="73" t="s">
        <v>4151</v>
      </c>
      <c r="I420" s="73" t="s">
        <v>3505</v>
      </c>
      <c r="J420" s="74">
        <v>50.84</v>
      </c>
      <c r="K420" s="74">
        <f t="shared" si="6"/>
        <v>58.974400000000003</v>
      </c>
    </row>
    <row r="421" spans="2:11" x14ac:dyDescent="0.25">
      <c r="B421" s="73" t="s">
        <v>3287</v>
      </c>
      <c r="C421" s="73" t="s">
        <v>3500</v>
      </c>
      <c r="D421" s="73" t="s">
        <v>3501</v>
      </c>
      <c r="E421" s="73">
        <v>15</v>
      </c>
      <c r="F421" s="73" t="s">
        <v>4139</v>
      </c>
      <c r="G421" s="73" t="s">
        <v>4152</v>
      </c>
      <c r="H421" s="73" t="s">
        <v>4153</v>
      </c>
      <c r="I421" s="73" t="s">
        <v>3505</v>
      </c>
      <c r="J421" s="74">
        <v>75.37</v>
      </c>
      <c r="K421" s="74">
        <f t="shared" si="6"/>
        <v>87.429199999999994</v>
      </c>
    </row>
    <row r="422" spans="2:11" x14ac:dyDescent="0.25">
      <c r="B422" s="73" t="s">
        <v>3287</v>
      </c>
      <c r="C422" s="73" t="s">
        <v>3500</v>
      </c>
      <c r="D422" s="73" t="s">
        <v>3501</v>
      </c>
      <c r="E422" s="73">
        <v>15</v>
      </c>
      <c r="F422" s="73" t="s">
        <v>4139</v>
      </c>
      <c r="G422" s="73" t="s">
        <v>4154</v>
      </c>
      <c r="H422" s="73" t="s">
        <v>4155</v>
      </c>
      <c r="I422" s="73" t="s">
        <v>3505</v>
      </c>
      <c r="J422" s="74">
        <v>103.41</v>
      </c>
      <c r="K422" s="74">
        <f t="shared" si="6"/>
        <v>119.95559999999999</v>
      </c>
    </row>
    <row r="423" spans="2:11" x14ac:dyDescent="0.25">
      <c r="B423" s="73" t="s">
        <v>3287</v>
      </c>
      <c r="C423" s="73" t="s">
        <v>3500</v>
      </c>
      <c r="D423" s="73" t="s">
        <v>3501</v>
      </c>
      <c r="E423" s="73">
        <v>15</v>
      </c>
      <c r="F423" s="73" t="s">
        <v>4139</v>
      </c>
      <c r="G423" s="73" t="s">
        <v>4156</v>
      </c>
      <c r="H423" s="73" t="s">
        <v>4157</v>
      </c>
      <c r="I423" s="73" t="s">
        <v>3505</v>
      </c>
      <c r="J423" s="74">
        <v>147.19999999999999</v>
      </c>
      <c r="K423" s="74">
        <f t="shared" si="6"/>
        <v>170.75199999999998</v>
      </c>
    </row>
    <row r="424" spans="2:11" x14ac:dyDescent="0.25">
      <c r="B424" s="73" t="s">
        <v>3287</v>
      </c>
      <c r="C424" s="73" t="s">
        <v>3500</v>
      </c>
      <c r="D424" s="73" t="s">
        <v>3501</v>
      </c>
      <c r="E424" s="73">
        <v>15</v>
      </c>
      <c r="F424" s="73" t="s">
        <v>4139</v>
      </c>
      <c r="G424" s="73" t="s">
        <v>4158</v>
      </c>
      <c r="H424" s="73" t="s">
        <v>4159</v>
      </c>
      <c r="I424" s="73" t="s">
        <v>3505</v>
      </c>
      <c r="J424" s="74">
        <v>14.48</v>
      </c>
      <c r="K424" s="74">
        <f t="shared" si="6"/>
        <v>16.796800000000001</v>
      </c>
    </row>
    <row r="425" spans="2:11" x14ac:dyDescent="0.25">
      <c r="B425" s="73" t="s">
        <v>3287</v>
      </c>
      <c r="C425" s="73" t="s">
        <v>3500</v>
      </c>
      <c r="D425" s="73" t="s">
        <v>3501</v>
      </c>
      <c r="E425" s="73">
        <v>15</v>
      </c>
      <c r="F425" s="73" t="s">
        <v>4139</v>
      </c>
      <c r="G425" s="73" t="s">
        <v>4160</v>
      </c>
      <c r="H425" s="73" t="s">
        <v>4161</v>
      </c>
      <c r="I425" s="73" t="s">
        <v>3505</v>
      </c>
      <c r="J425" s="74">
        <v>20.79</v>
      </c>
      <c r="K425" s="74">
        <f t="shared" si="6"/>
        <v>24.116399999999999</v>
      </c>
    </row>
    <row r="426" spans="2:11" x14ac:dyDescent="0.25">
      <c r="B426" s="73" t="s">
        <v>3287</v>
      </c>
      <c r="C426" s="73" t="s">
        <v>3500</v>
      </c>
      <c r="D426" s="73" t="s">
        <v>3501</v>
      </c>
      <c r="E426" s="73">
        <v>15</v>
      </c>
      <c r="F426" s="73" t="s">
        <v>4139</v>
      </c>
      <c r="G426" s="73" t="s">
        <v>4162</v>
      </c>
      <c r="H426" s="73" t="s">
        <v>4163</v>
      </c>
      <c r="I426" s="73" t="s">
        <v>3505</v>
      </c>
      <c r="J426" s="74">
        <v>20.36</v>
      </c>
      <c r="K426" s="74">
        <f t="shared" si="6"/>
        <v>23.617599999999999</v>
      </c>
    </row>
    <row r="427" spans="2:11" x14ac:dyDescent="0.25">
      <c r="B427" s="73" t="s">
        <v>3287</v>
      </c>
      <c r="C427" s="73" t="s">
        <v>3500</v>
      </c>
      <c r="D427" s="73" t="s">
        <v>3501</v>
      </c>
      <c r="E427" s="73">
        <v>15</v>
      </c>
      <c r="F427" s="73" t="s">
        <v>4139</v>
      </c>
      <c r="G427" s="73" t="s">
        <v>4164</v>
      </c>
      <c r="H427" s="73" t="s">
        <v>4165</v>
      </c>
      <c r="I427" s="73" t="s">
        <v>3505</v>
      </c>
      <c r="J427" s="74">
        <v>23.96</v>
      </c>
      <c r="K427" s="74">
        <f t="shared" si="6"/>
        <v>27.793599999999998</v>
      </c>
    </row>
    <row r="428" spans="2:11" x14ac:dyDescent="0.25">
      <c r="B428" s="73" t="s">
        <v>3287</v>
      </c>
      <c r="C428" s="73" t="s">
        <v>3500</v>
      </c>
      <c r="D428" s="73" t="s">
        <v>3501</v>
      </c>
      <c r="E428" s="73">
        <v>15</v>
      </c>
      <c r="F428" s="73" t="s">
        <v>4139</v>
      </c>
      <c r="G428" s="73" t="s">
        <v>4166</v>
      </c>
      <c r="H428" s="73" t="s">
        <v>4167</v>
      </c>
      <c r="I428" s="73" t="s">
        <v>3505</v>
      </c>
      <c r="J428" s="74">
        <v>39.76</v>
      </c>
      <c r="K428" s="74">
        <f t="shared" si="6"/>
        <v>46.121599999999994</v>
      </c>
    </row>
    <row r="429" spans="2:11" x14ac:dyDescent="0.25">
      <c r="B429" s="73" t="s">
        <v>3287</v>
      </c>
      <c r="C429" s="73" t="s">
        <v>3500</v>
      </c>
      <c r="D429" s="73" t="s">
        <v>3501</v>
      </c>
      <c r="E429" s="73">
        <v>15</v>
      </c>
      <c r="F429" s="73" t="s">
        <v>4139</v>
      </c>
      <c r="G429" s="73" t="s">
        <v>4168</v>
      </c>
      <c r="H429" s="73" t="s">
        <v>4169</v>
      </c>
      <c r="I429" s="73" t="s">
        <v>3505</v>
      </c>
      <c r="J429" s="74">
        <v>63.55</v>
      </c>
      <c r="K429" s="74">
        <f t="shared" si="6"/>
        <v>73.717999999999989</v>
      </c>
    </row>
    <row r="430" spans="2:11" x14ac:dyDescent="0.25">
      <c r="B430" s="73" t="s">
        <v>3287</v>
      </c>
      <c r="C430" s="73" t="s">
        <v>3500</v>
      </c>
      <c r="D430" s="73" t="s">
        <v>3501</v>
      </c>
      <c r="E430" s="73">
        <v>15</v>
      </c>
      <c r="F430" s="73" t="s">
        <v>4139</v>
      </c>
      <c r="G430" s="73" t="s">
        <v>4170</v>
      </c>
      <c r="H430" s="73" t="s">
        <v>4171</v>
      </c>
      <c r="I430" s="73" t="s">
        <v>3505</v>
      </c>
      <c r="J430" s="74">
        <v>88.72</v>
      </c>
      <c r="K430" s="74">
        <f t="shared" si="6"/>
        <v>102.9152</v>
      </c>
    </row>
    <row r="431" spans="2:11" x14ac:dyDescent="0.25">
      <c r="B431" s="73" t="s">
        <v>3287</v>
      </c>
      <c r="C431" s="73" t="s">
        <v>3500</v>
      </c>
      <c r="D431" s="73" t="s">
        <v>3501</v>
      </c>
      <c r="E431" s="73">
        <v>15</v>
      </c>
      <c r="F431" s="73" t="s">
        <v>4139</v>
      </c>
      <c r="G431" s="73" t="s">
        <v>4172</v>
      </c>
      <c r="H431" s="73" t="s">
        <v>4173</v>
      </c>
      <c r="I431" s="73" t="s">
        <v>3505</v>
      </c>
      <c r="J431" s="74">
        <v>109.46</v>
      </c>
      <c r="K431" s="74">
        <f t="shared" si="6"/>
        <v>126.97359999999999</v>
      </c>
    </row>
    <row r="432" spans="2:11" x14ac:dyDescent="0.25">
      <c r="B432" s="73" t="s">
        <v>3287</v>
      </c>
      <c r="C432" s="73" t="s">
        <v>3500</v>
      </c>
      <c r="D432" s="73" t="s">
        <v>3501</v>
      </c>
      <c r="E432" s="73">
        <v>15</v>
      </c>
      <c r="F432" s="73" t="s">
        <v>4139</v>
      </c>
      <c r="G432" s="73" t="s">
        <v>4174</v>
      </c>
      <c r="H432" s="73" t="s">
        <v>4175</v>
      </c>
      <c r="I432" s="73" t="s">
        <v>3505</v>
      </c>
      <c r="J432" s="74">
        <v>125.06</v>
      </c>
      <c r="K432" s="74">
        <f t="shared" si="6"/>
        <v>145.06959999999998</v>
      </c>
    </row>
    <row r="433" spans="2:11" x14ac:dyDescent="0.25">
      <c r="B433" s="73" t="s">
        <v>3287</v>
      </c>
      <c r="C433" s="73" t="s">
        <v>3500</v>
      </c>
      <c r="D433" s="73" t="s">
        <v>3501</v>
      </c>
      <c r="E433" s="73">
        <v>15</v>
      </c>
      <c r="F433" s="73" t="s">
        <v>4139</v>
      </c>
      <c r="G433" s="73" t="s">
        <v>4176</v>
      </c>
      <c r="H433" s="73" t="s">
        <v>4177</v>
      </c>
      <c r="I433" s="73" t="s">
        <v>3505</v>
      </c>
      <c r="J433" s="74">
        <v>168.17</v>
      </c>
      <c r="K433" s="74">
        <f t="shared" si="6"/>
        <v>195.07719999999998</v>
      </c>
    </row>
    <row r="434" spans="2:11" x14ac:dyDescent="0.25">
      <c r="B434" s="73" t="s">
        <v>3287</v>
      </c>
      <c r="C434" s="73" t="s">
        <v>3500</v>
      </c>
      <c r="D434" s="73" t="s">
        <v>3501</v>
      </c>
      <c r="E434" s="73">
        <v>15</v>
      </c>
      <c r="F434" s="73" t="s">
        <v>4139</v>
      </c>
      <c r="G434" s="73" t="s">
        <v>4178</v>
      </c>
      <c r="H434" s="73" t="s">
        <v>4179</v>
      </c>
      <c r="I434" s="73" t="s">
        <v>3505</v>
      </c>
      <c r="J434" s="74">
        <v>213.78</v>
      </c>
      <c r="K434" s="74">
        <f t="shared" si="6"/>
        <v>247.98479999999998</v>
      </c>
    </row>
    <row r="435" spans="2:11" x14ac:dyDescent="0.25">
      <c r="B435" s="73" t="s">
        <v>3287</v>
      </c>
      <c r="C435" s="73" t="s">
        <v>3500</v>
      </c>
      <c r="D435" s="73" t="s">
        <v>3501</v>
      </c>
      <c r="E435" s="73">
        <v>15</v>
      </c>
      <c r="F435" s="73" t="s">
        <v>4139</v>
      </c>
      <c r="G435" s="73" t="s">
        <v>4180</v>
      </c>
      <c r="H435" s="73" t="s">
        <v>4181</v>
      </c>
      <c r="I435" s="73" t="s">
        <v>3505</v>
      </c>
      <c r="J435" s="74">
        <v>13.43</v>
      </c>
      <c r="K435" s="74">
        <f t="shared" si="6"/>
        <v>15.578799999999999</v>
      </c>
    </row>
    <row r="436" spans="2:11" x14ac:dyDescent="0.25">
      <c r="B436" s="73" t="s">
        <v>3287</v>
      </c>
      <c r="C436" s="73" t="s">
        <v>3500</v>
      </c>
      <c r="D436" s="73" t="s">
        <v>3501</v>
      </c>
      <c r="E436" s="73">
        <v>15</v>
      </c>
      <c r="F436" s="73" t="s">
        <v>4139</v>
      </c>
      <c r="G436" s="73" t="s">
        <v>4182</v>
      </c>
      <c r="H436" s="73" t="s">
        <v>4183</v>
      </c>
      <c r="I436" s="73" t="s">
        <v>3505</v>
      </c>
      <c r="J436" s="74">
        <v>19.579999999999998</v>
      </c>
      <c r="K436" s="74">
        <f t="shared" si="6"/>
        <v>22.712799999999998</v>
      </c>
    </row>
    <row r="437" spans="2:11" x14ac:dyDescent="0.25">
      <c r="B437" s="73" t="s">
        <v>3287</v>
      </c>
      <c r="C437" s="73" t="s">
        <v>3500</v>
      </c>
      <c r="D437" s="73" t="s">
        <v>3501</v>
      </c>
      <c r="E437" s="73">
        <v>15</v>
      </c>
      <c r="F437" s="73" t="s">
        <v>4139</v>
      </c>
      <c r="G437" s="73" t="s">
        <v>4184</v>
      </c>
      <c r="H437" s="73" t="s">
        <v>4185</v>
      </c>
      <c r="I437" s="73" t="s">
        <v>3505</v>
      </c>
      <c r="J437" s="74">
        <v>29.33</v>
      </c>
      <c r="K437" s="74">
        <f t="shared" si="6"/>
        <v>34.022799999999997</v>
      </c>
    </row>
    <row r="438" spans="2:11" x14ac:dyDescent="0.25">
      <c r="B438" s="73" t="s">
        <v>3287</v>
      </c>
      <c r="C438" s="73" t="s">
        <v>3500</v>
      </c>
      <c r="D438" s="73" t="s">
        <v>3501</v>
      </c>
      <c r="E438" s="73">
        <v>15</v>
      </c>
      <c r="F438" s="73" t="s">
        <v>4139</v>
      </c>
      <c r="G438" s="73" t="s">
        <v>4186</v>
      </c>
      <c r="H438" s="73" t="s">
        <v>4187</v>
      </c>
      <c r="I438" s="73" t="s">
        <v>3505</v>
      </c>
      <c r="J438" s="74">
        <v>5.15</v>
      </c>
      <c r="K438" s="74">
        <f t="shared" si="6"/>
        <v>5.9740000000000002</v>
      </c>
    </row>
    <row r="439" spans="2:11" x14ac:dyDescent="0.25">
      <c r="B439" s="73" t="s">
        <v>3287</v>
      </c>
      <c r="C439" s="73" t="s">
        <v>3500</v>
      </c>
      <c r="D439" s="73" t="s">
        <v>3501</v>
      </c>
      <c r="E439" s="73">
        <v>15</v>
      </c>
      <c r="F439" s="73" t="s">
        <v>4139</v>
      </c>
      <c r="G439" s="73" t="s">
        <v>4188</v>
      </c>
      <c r="H439" s="73" t="s">
        <v>4189</v>
      </c>
      <c r="I439" s="73" t="s">
        <v>3505</v>
      </c>
      <c r="J439" s="74">
        <v>6.8</v>
      </c>
      <c r="K439" s="74">
        <f t="shared" si="6"/>
        <v>7.887999999999999</v>
      </c>
    </row>
    <row r="440" spans="2:11" x14ac:dyDescent="0.25">
      <c r="B440" s="73" t="s">
        <v>3287</v>
      </c>
      <c r="C440" s="73" t="s">
        <v>3500</v>
      </c>
      <c r="D440" s="73" t="s">
        <v>3501</v>
      </c>
      <c r="E440" s="73">
        <v>15</v>
      </c>
      <c r="F440" s="73" t="s">
        <v>4139</v>
      </c>
      <c r="G440" s="73" t="s">
        <v>4190</v>
      </c>
      <c r="H440" s="73" t="s">
        <v>4191</v>
      </c>
      <c r="I440" s="73" t="s">
        <v>3505</v>
      </c>
      <c r="J440" s="74">
        <v>8.7799999999999994</v>
      </c>
      <c r="K440" s="74">
        <f t="shared" si="6"/>
        <v>10.184799999999999</v>
      </c>
    </row>
    <row r="441" spans="2:11" x14ac:dyDescent="0.25">
      <c r="B441" s="73" t="s">
        <v>3287</v>
      </c>
      <c r="C441" s="73" t="s">
        <v>3500</v>
      </c>
      <c r="D441" s="73" t="s">
        <v>3501</v>
      </c>
      <c r="E441" s="73">
        <v>15</v>
      </c>
      <c r="F441" s="73" t="s">
        <v>4139</v>
      </c>
      <c r="G441" s="73" t="s">
        <v>4192</v>
      </c>
      <c r="H441" s="73" t="s">
        <v>4193</v>
      </c>
      <c r="I441" s="73" t="s">
        <v>3505</v>
      </c>
      <c r="J441" s="74">
        <v>23.12</v>
      </c>
      <c r="K441" s="74">
        <f t="shared" si="6"/>
        <v>26.819199999999999</v>
      </c>
    </row>
    <row r="442" spans="2:11" x14ac:dyDescent="0.25">
      <c r="B442" s="73" t="s">
        <v>3287</v>
      </c>
      <c r="C442" s="73" t="s">
        <v>3500</v>
      </c>
      <c r="D442" s="73" t="s">
        <v>3501</v>
      </c>
      <c r="E442" s="73">
        <v>15</v>
      </c>
      <c r="F442" s="73" t="s">
        <v>4139</v>
      </c>
      <c r="G442" s="73" t="s">
        <v>4194</v>
      </c>
      <c r="H442" s="73" t="s">
        <v>4195</v>
      </c>
      <c r="I442" s="73" t="s">
        <v>3505</v>
      </c>
      <c r="J442" s="74">
        <v>26.25</v>
      </c>
      <c r="K442" s="74">
        <f t="shared" si="6"/>
        <v>30.45</v>
      </c>
    </row>
    <row r="443" spans="2:11" x14ac:dyDescent="0.25">
      <c r="B443" s="73" t="s">
        <v>3287</v>
      </c>
      <c r="C443" s="73" t="s">
        <v>3500</v>
      </c>
      <c r="D443" s="73" t="s">
        <v>3501</v>
      </c>
      <c r="E443" s="73">
        <v>15</v>
      </c>
      <c r="F443" s="73" t="s">
        <v>4139</v>
      </c>
      <c r="G443" s="73" t="s">
        <v>4196</v>
      </c>
      <c r="H443" s="73" t="s">
        <v>4197</v>
      </c>
      <c r="I443" s="73" t="s">
        <v>3505</v>
      </c>
      <c r="J443" s="74">
        <v>11.19</v>
      </c>
      <c r="K443" s="74">
        <f t="shared" si="6"/>
        <v>12.980399999999998</v>
      </c>
    </row>
    <row r="444" spans="2:11" x14ac:dyDescent="0.25">
      <c r="B444" s="73" t="s">
        <v>3287</v>
      </c>
      <c r="C444" s="73" t="s">
        <v>3500</v>
      </c>
      <c r="D444" s="73" t="s">
        <v>3501</v>
      </c>
      <c r="E444" s="73">
        <v>15</v>
      </c>
      <c r="F444" s="73" t="s">
        <v>4139</v>
      </c>
      <c r="G444" s="73" t="s">
        <v>4198</v>
      </c>
      <c r="H444" s="73" t="s">
        <v>4199</v>
      </c>
      <c r="I444" s="73" t="s">
        <v>3505</v>
      </c>
      <c r="J444" s="74">
        <v>16.309999999999999</v>
      </c>
      <c r="K444" s="74">
        <f t="shared" si="6"/>
        <v>18.919599999999996</v>
      </c>
    </row>
    <row r="445" spans="2:11" x14ac:dyDescent="0.25">
      <c r="B445" s="73" t="s">
        <v>3287</v>
      </c>
      <c r="C445" s="73" t="s">
        <v>3500</v>
      </c>
      <c r="D445" s="73" t="s">
        <v>3501</v>
      </c>
      <c r="E445" s="73">
        <v>12</v>
      </c>
      <c r="F445" s="73" t="s">
        <v>4200</v>
      </c>
      <c r="G445" s="73" t="s">
        <v>4201</v>
      </c>
      <c r="H445" s="73" t="s">
        <v>4202</v>
      </c>
      <c r="I445" s="73" t="s">
        <v>3505</v>
      </c>
      <c r="J445" s="74">
        <v>1.46</v>
      </c>
      <c r="K445" s="74">
        <f t="shared" si="6"/>
        <v>1.6935999999999998</v>
      </c>
    </row>
    <row r="446" spans="2:11" x14ac:dyDescent="0.25">
      <c r="B446" s="73" t="s">
        <v>3287</v>
      </c>
      <c r="C446" s="73" t="s">
        <v>3500</v>
      </c>
      <c r="D446" s="73" t="s">
        <v>3501</v>
      </c>
      <c r="E446" s="73">
        <v>12</v>
      </c>
      <c r="F446" s="73" t="s">
        <v>4200</v>
      </c>
      <c r="G446" s="73" t="s">
        <v>4203</v>
      </c>
      <c r="H446" s="73" t="s">
        <v>4204</v>
      </c>
      <c r="I446" s="73" t="s">
        <v>3505</v>
      </c>
      <c r="J446" s="74">
        <v>1.39</v>
      </c>
      <c r="K446" s="74">
        <f t="shared" si="6"/>
        <v>1.6123999999999998</v>
      </c>
    </row>
    <row r="447" spans="2:11" x14ac:dyDescent="0.25">
      <c r="B447" s="73" t="s">
        <v>3287</v>
      </c>
      <c r="C447" s="73" t="s">
        <v>3500</v>
      </c>
      <c r="D447" s="73" t="s">
        <v>3501</v>
      </c>
      <c r="E447" s="73">
        <v>12</v>
      </c>
      <c r="F447" s="73" t="s">
        <v>4200</v>
      </c>
      <c r="G447" s="73" t="s">
        <v>4205</v>
      </c>
      <c r="H447" s="73" t="s">
        <v>4206</v>
      </c>
      <c r="I447" s="73" t="s">
        <v>3505</v>
      </c>
      <c r="J447" s="74">
        <v>1.98</v>
      </c>
      <c r="K447" s="74">
        <f t="shared" si="6"/>
        <v>2.2967999999999997</v>
      </c>
    </row>
    <row r="448" spans="2:11" x14ac:dyDescent="0.25">
      <c r="B448" s="73" t="s">
        <v>3287</v>
      </c>
      <c r="C448" s="73" t="s">
        <v>3500</v>
      </c>
      <c r="D448" s="73" t="s">
        <v>3501</v>
      </c>
      <c r="E448" s="73">
        <v>12</v>
      </c>
      <c r="F448" s="73" t="s">
        <v>4200</v>
      </c>
      <c r="G448" s="73" t="s">
        <v>4207</v>
      </c>
      <c r="H448" s="73" t="s">
        <v>4208</v>
      </c>
      <c r="I448" s="73" t="s">
        <v>3505</v>
      </c>
      <c r="J448" s="74">
        <v>5.56</v>
      </c>
      <c r="K448" s="74">
        <f t="shared" si="6"/>
        <v>6.4495999999999993</v>
      </c>
    </row>
    <row r="449" spans="2:11" x14ac:dyDescent="0.25">
      <c r="B449" s="73" t="s">
        <v>3287</v>
      </c>
      <c r="C449" s="73" t="s">
        <v>3500</v>
      </c>
      <c r="D449" s="73" t="s">
        <v>3501</v>
      </c>
      <c r="E449" s="73">
        <v>12</v>
      </c>
      <c r="F449" s="73" t="s">
        <v>4200</v>
      </c>
      <c r="G449" s="73" t="s">
        <v>4209</v>
      </c>
      <c r="H449" s="73" t="s">
        <v>4210</v>
      </c>
      <c r="I449" s="73" t="s">
        <v>3505</v>
      </c>
      <c r="J449" s="74">
        <v>9.51</v>
      </c>
      <c r="K449" s="74">
        <f t="shared" si="6"/>
        <v>11.031599999999999</v>
      </c>
    </row>
    <row r="450" spans="2:11" x14ac:dyDescent="0.25">
      <c r="B450" s="73" t="s">
        <v>3287</v>
      </c>
      <c r="C450" s="73" t="s">
        <v>3500</v>
      </c>
      <c r="D450" s="73" t="s">
        <v>3501</v>
      </c>
      <c r="E450" s="73">
        <v>12</v>
      </c>
      <c r="F450" s="73" t="s">
        <v>4200</v>
      </c>
      <c r="G450" s="73" t="s">
        <v>4211</v>
      </c>
      <c r="H450" s="73" t="s">
        <v>4212</v>
      </c>
      <c r="I450" s="73" t="s">
        <v>3505</v>
      </c>
      <c r="J450" s="74">
        <v>17.41</v>
      </c>
      <c r="K450" s="74">
        <f t="shared" si="6"/>
        <v>20.195599999999999</v>
      </c>
    </row>
    <row r="451" spans="2:11" x14ac:dyDescent="0.25">
      <c r="B451" s="73" t="s">
        <v>3287</v>
      </c>
      <c r="C451" s="73" t="s">
        <v>3500</v>
      </c>
      <c r="D451" s="73" t="s">
        <v>3501</v>
      </c>
      <c r="E451" s="73">
        <v>12</v>
      </c>
      <c r="F451" s="73" t="s">
        <v>4200</v>
      </c>
      <c r="G451" s="73" t="s">
        <v>4213</v>
      </c>
      <c r="H451" s="73" t="s">
        <v>4214</v>
      </c>
      <c r="I451" s="73" t="s">
        <v>3505</v>
      </c>
      <c r="J451" s="74">
        <v>29.06</v>
      </c>
      <c r="K451" s="74">
        <f t="shared" si="6"/>
        <v>33.709599999999995</v>
      </c>
    </row>
    <row r="452" spans="2:11" x14ac:dyDescent="0.25">
      <c r="B452" s="73" t="s">
        <v>3287</v>
      </c>
      <c r="C452" s="73" t="s">
        <v>3500</v>
      </c>
      <c r="D452" s="73" t="s">
        <v>3501</v>
      </c>
      <c r="E452" s="73">
        <v>12</v>
      </c>
      <c r="F452" s="73" t="s">
        <v>4200</v>
      </c>
      <c r="G452" s="73" t="s">
        <v>4215</v>
      </c>
      <c r="H452" s="73" t="s">
        <v>4216</v>
      </c>
      <c r="I452" s="73" t="s">
        <v>3505</v>
      </c>
      <c r="J452" s="74">
        <v>56.71</v>
      </c>
      <c r="K452" s="74">
        <f t="shared" ref="K452:K515" si="7">+IF(AND(MID(H452,1,15)="POSTE DE MADERA",J452&lt;110)=TRUE,(J452*1.13+5)*1.01*1.16,IF(AND(MID(H452,1,15)="POSTE DE MADERA",J452&gt;=110,J452&lt;320)=TRUE,(J452*1.13+12)*1.01*1.16,IF(AND(MID(H452,1,15)="POSTE DE MADERA",J452&gt;320)=TRUE,(J452*1.13+36)*1.01*1.16,IF(+AND(MID(H452,1,5)="POSTE",MID(H452,1,15)&lt;&gt;"POSTE DE MADERA")=TRUE,J452*1.01*1.16,J452*1.16))))</f>
        <v>65.783599999999993</v>
      </c>
    </row>
    <row r="453" spans="2:11" x14ac:dyDescent="0.25">
      <c r="B453" s="73" t="s">
        <v>3287</v>
      </c>
      <c r="C453" s="73" t="s">
        <v>3500</v>
      </c>
      <c r="D453" s="73" t="s">
        <v>3501</v>
      </c>
      <c r="E453" s="73">
        <v>12</v>
      </c>
      <c r="F453" s="73" t="s">
        <v>4200</v>
      </c>
      <c r="G453" s="73" t="s">
        <v>4217</v>
      </c>
      <c r="H453" s="73" t="s">
        <v>4218</v>
      </c>
      <c r="I453" s="73" t="s">
        <v>3505</v>
      </c>
      <c r="J453" s="74">
        <v>95.66</v>
      </c>
      <c r="K453" s="74">
        <f t="shared" si="7"/>
        <v>110.96559999999999</v>
      </c>
    </row>
    <row r="454" spans="2:11" x14ac:dyDescent="0.25">
      <c r="B454" s="73" t="s">
        <v>3287</v>
      </c>
      <c r="C454" s="73" t="s">
        <v>3500</v>
      </c>
      <c r="D454" s="73" t="s">
        <v>3501</v>
      </c>
      <c r="E454" s="73">
        <v>12</v>
      </c>
      <c r="F454" s="73" t="s">
        <v>4200</v>
      </c>
      <c r="G454" s="73" t="s">
        <v>4219</v>
      </c>
      <c r="H454" s="73" t="s">
        <v>4220</v>
      </c>
      <c r="I454" s="73" t="s">
        <v>3505</v>
      </c>
      <c r="J454" s="74">
        <v>166.21</v>
      </c>
      <c r="K454" s="74">
        <f t="shared" si="7"/>
        <v>192.80359999999999</v>
      </c>
    </row>
    <row r="455" spans="2:11" x14ac:dyDescent="0.25">
      <c r="B455" s="73" t="s">
        <v>3287</v>
      </c>
      <c r="C455" s="73" t="s">
        <v>3500</v>
      </c>
      <c r="D455" s="73" t="s">
        <v>3501</v>
      </c>
      <c r="E455" s="73">
        <v>12</v>
      </c>
      <c r="F455" s="73" t="s">
        <v>4200</v>
      </c>
      <c r="G455" s="73" t="s">
        <v>4221</v>
      </c>
      <c r="H455" s="73" t="s">
        <v>4222</v>
      </c>
      <c r="I455" s="73" t="s">
        <v>3505</v>
      </c>
      <c r="J455" s="74">
        <v>0.67</v>
      </c>
      <c r="K455" s="74">
        <f t="shared" si="7"/>
        <v>0.7772</v>
      </c>
    </row>
    <row r="456" spans="2:11" x14ac:dyDescent="0.25">
      <c r="B456" s="73" t="s">
        <v>3287</v>
      </c>
      <c r="C456" s="73" t="s">
        <v>3500</v>
      </c>
      <c r="D456" s="73" t="s">
        <v>3501</v>
      </c>
      <c r="E456" s="73">
        <v>12</v>
      </c>
      <c r="F456" s="73" t="s">
        <v>4200</v>
      </c>
      <c r="G456" s="73" t="s">
        <v>4223</v>
      </c>
      <c r="H456" s="73" t="s">
        <v>4224</v>
      </c>
      <c r="I456" s="73" t="s">
        <v>3505</v>
      </c>
      <c r="J456" s="74">
        <v>1.1299999999999999</v>
      </c>
      <c r="K456" s="74">
        <f t="shared" si="7"/>
        <v>1.3107999999999997</v>
      </c>
    </row>
    <row r="457" spans="2:11" x14ac:dyDescent="0.25">
      <c r="B457" s="73" t="s">
        <v>3287</v>
      </c>
      <c r="C457" s="73" t="s">
        <v>3500</v>
      </c>
      <c r="D457" s="73" t="s">
        <v>3501</v>
      </c>
      <c r="E457" s="73">
        <v>12</v>
      </c>
      <c r="F457" s="73" t="s">
        <v>4200</v>
      </c>
      <c r="G457" s="73" t="s">
        <v>4225</v>
      </c>
      <c r="H457" s="73" t="s">
        <v>4226</v>
      </c>
      <c r="I457" s="73" t="s">
        <v>3505</v>
      </c>
      <c r="J457" s="74">
        <v>1.81</v>
      </c>
      <c r="K457" s="74">
        <f t="shared" si="7"/>
        <v>2.0996000000000001</v>
      </c>
    </row>
    <row r="458" spans="2:11" x14ac:dyDescent="0.25">
      <c r="B458" s="73" t="s">
        <v>3287</v>
      </c>
      <c r="C458" s="73" t="s">
        <v>3500</v>
      </c>
      <c r="D458" s="73" t="s">
        <v>3501</v>
      </c>
      <c r="E458" s="73">
        <v>12</v>
      </c>
      <c r="F458" s="73" t="s">
        <v>4200</v>
      </c>
      <c r="G458" s="73" t="s">
        <v>4227</v>
      </c>
      <c r="H458" s="73" t="s">
        <v>4228</v>
      </c>
      <c r="I458" s="73" t="s">
        <v>3505</v>
      </c>
      <c r="J458" s="74">
        <v>2.27</v>
      </c>
      <c r="K458" s="74">
        <f t="shared" si="7"/>
        <v>2.6332</v>
      </c>
    </row>
    <row r="459" spans="2:11" x14ac:dyDescent="0.25">
      <c r="B459" s="73" t="s">
        <v>3287</v>
      </c>
      <c r="C459" s="73" t="s">
        <v>3500</v>
      </c>
      <c r="D459" s="73" t="s">
        <v>3501</v>
      </c>
      <c r="E459" s="73">
        <v>12</v>
      </c>
      <c r="F459" s="73" t="s">
        <v>4200</v>
      </c>
      <c r="G459" s="73" t="s">
        <v>4229</v>
      </c>
      <c r="H459" s="73" t="s">
        <v>4230</v>
      </c>
      <c r="I459" s="73" t="s">
        <v>3505</v>
      </c>
      <c r="J459" s="74">
        <v>2.84</v>
      </c>
      <c r="K459" s="74">
        <f t="shared" si="7"/>
        <v>3.2943999999999996</v>
      </c>
    </row>
    <row r="460" spans="2:11" x14ac:dyDescent="0.25">
      <c r="B460" s="73" t="s">
        <v>3287</v>
      </c>
      <c r="C460" s="73" t="s">
        <v>3500</v>
      </c>
      <c r="D460" s="73" t="s">
        <v>3501</v>
      </c>
      <c r="E460" s="73">
        <v>12</v>
      </c>
      <c r="F460" s="73" t="s">
        <v>4200</v>
      </c>
      <c r="G460" s="73" t="s">
        <v>4231</v>
      </c>
      <c r="H460" s="73" t="s">
        <v>4232</v>
      </c>
      <c r="I460" s="73" t="s">
        <v>3505</v>
      </c>
      <c r="J460" s="74">
        <v>4.2699999999999996</v>
      </c>
      <c r="K460" s="74">
        <f t="shared" si="7"/>
        <v>4.9531999999999989</v>
      </c>
    </row>
    <row r="461" spans="2:11" x14ac:dyDescent="0.25">
      <c r="B461" s="73" t="s">
        <v>3287</v>
      </c>
      <c r="C461" s="73" t="s">
        <v>3500</v>
      </c>
      <c r="D461" s="73" t="s">
        <v>3501</v>
      </c>
      <c r="E461" s="73">
        <v>12</v>
      </c>
      <c r="F461" s="73" t="s">
        <v>4200</v>
      </c>
      <c r="G461" s="73" t="s">
        <v>4233</v>
      </c>
      <c r="H461" s="73" t="s">
        <v>4234</v>
      </c>
      <c r="I461" s="73" t="s">
        <v>3505</v>
      </c>
      <c r="J461" s="74">
        <v>5.66</v>
      </c>
      <c r="K461" s="74">
        <f t="shared" si="7"/>
        <v>6.5655999999999999</v>
      </c>
    </row>
    <row r="462" spans="2:11" x14ac:dyDescent="0.25">
      <c r="B462" s="73" t="s">
        <v>3287</v>
      </c>
      <c r="C462" s="73" t="s">
        <v>3500</v>
      </c>
      <c r="D462" s="73" t="s">
        <v>3501</v>
      </c>
      <c r="E462" s="73">
        <v>12</v>
      </c>
      <c r="F462" s="73" t="s">
        <v>4200</v>
      </c>
      <c r="G462" s="73" t="s">
        <v>4235</v>
      </c>
      <c r="H462" s="73" t="s">
        <v>4236</v>
      </c>
      <c r="I462" s="73" t="s">
        <v>3505</v>
      </c>
      <c r="J462" s="74">
        <v>8.02</v>
      </c>
      <c r="K462" s="74">
        <f t="shared" si="7"/>
        <v>9.3031999999999986</v>
      </c>
    </row>
    <row r="463" spans="2:11" x14ac:dyDescent="0.25">
      <c r="B463" s="73" t="s">
        <v>3287</v>
      </c>
      <c r="C463" s="73" t="s">
        <v>3500</v>
      </c>
      <c r="D463" s="73" t="s">
        <v>3501</v>
      </c>
      <c r="E463" s="73">
        <v>12</v>
      </c>
      <c r="F463" s="73" t="s">
        <v>4200</v>
      </c>
      <c r="G463" s="73" t="s">
        <v>4237</v>
      </c>
      <c r="H463" s="73" t="s">
        <v>4238</v>
      </c>
      <c r="I463" s="73" t="s">
        <v>3505</v>
      </c>
      <c r="J463" s="74">
        <v>9.25</v>
      </c>
      <c r="K463" s="74">
        <f t="shared" si="7"/>
        <v>10.729999999999999</v>
      </c>
    </row>
    <row r="464" spans="2:11" x14ac:dyDescent="0.25">
      <c r="B464" s="73" t="s">
        <v>3287</v>
      </c>
      <c r="C464" s="73" t="s">
        <v>3500</v>
      </c>
      <c r="D464" s="73" t="s">
        <v>3501</v>
      </c>
      <c r="E464" s="73">
        <v>12</v>
      </c>
      <c r="F464" s="73" t="s">
        <v>4200</v>
      </c>
      <c r="G464" s="73" t="s">
        <v>4239</v>
      </c>
      <c r="H464" s="73" t="s">
        <v>4240</v>
      </c>
      <c r="I464" s="73" t="s">
        <v>3505</v>
      </c>
      <c r="J464" s="74">
        <v>13.82</v>
      </c>
      <c r="K464" s="74">
        <f t="shared" si="7"/>
        <v>16.031199999999998</v>
      </c>
    </row>
    <row r="465" spans="2:11" x14ac:dyDescent="0.25">
      <c r="B465" s="73" t="s">
        <v>3287</v>
      </c>
      <c r="C465" s="73" t="s">
        <v>3500</v>
      </c>
      <c r="D465" s="73" t="s">
        <v>3501</v>
      </c>
      <c r="E465" s="73">
        <v>12</v>
      </c>
      <c r="F465" s="73" t="s">
        <v>4200</v>
      </c>
      <c r="G465" s="73" t="s">
        <v>4241</v>
      </c>
      <c r="H465" s="73" t="s">
        <v>4242</v>
      </c>
      <c r="I465" s="73" t="s">
        <v>3505</v>
      </c>
      <c r="J465" s="74">
        <v>19</v>
      </c>
      <c r="K465" s="74">
        <f t="shared" si="7"/>
        <v>22.04</v>
      </c>
    </row>
    <row r="466" spans="2:11" x14ac:dyDescent="0.25">
      <c r="B466" s="73" t="s">
        <v>3287</v>
      </c>
      <c r="C466" s="73" t="s">
        <v>3500</v>
      </c>
      <c r="D466" s="73" t="s">
        <v>3501</v>
      </c>
      <c r="E466" s="73">
        <v>12</v>
      </c>
      <c r="F466" s="73" t="s">
        <v>4200</v>
      </c>
      <c r="G466" s="73" t="s">
        <v>4243</v>
      </c>
      <c r="H466" s="73" t="s">
        <v>4244</v>
      </c>
      <c r="I466" s="73" t="s">
        <v>3505</v>
      </c>
      <c r="J466" s="74">
        <v>21.39</v>
      </c>
      <c r="K466" s="74">
        <f t="shared" si="7"/>
        <v>24.8124</v>
      </c>
    </row>
    <row r="467" spans="2:11" x14ac:dyDescent="0.25">
      <c r="B467" s="73" t="s">
        <v>3287</v>
      </c>
      <c r="C467" s="73" t="s">
        <v>3500</v>
      </c>
      <c r="D467" s="73" t="s">
        <v>3501</v>
      </c>
      <c r="E467" s="73">
        <v>12</v>
      </c>
      <c r="F467" s="73" t="s">
        <v>4200</v>
      </c>
      <c r="G467" s="73" t="s">
        <v>4245</v>
      </c>
      <c r="H467" s="73" t="s">
        <v>4246</v>
      </c>
      <c r="I467" s="73" t="s">
        <v>3505</v>
      </c>
      <c r="J467" s="74">
        <v>23.14</v>
      </c>
      <c r="K467" s="74">
        <f t="shared" si="7"/>
        <v>26.842399999999998</v>
      </c>
    </row>
    <row r="468" spans="2:11" x14ac:dyDescent="0.25">
      <c r="B468" s="73" t="s">
        <v>3287</v>
      </c>
      <c r="C468" s="73" t="s">
        <v>3500</v>
      </c>
      <c r="D468" s="73" t="s">
        <v>3501</v>
      </c>
      <c r="E468" s="73">
        <v>12</v>
      </c>
      <c r="F468" s="73" t="s">
        <v>4200</v>
      </c>
      <c r="G468" s="73" t="s">
        <v>4247</v>
      </c>
      <c r="H468" s="73" t="s">
        <v>4248</v>
      </c>
      <c r="I468" s="73" t="s">
        <v>3505</v>
      </c>
      <c r="J468" s="74">
        <v>27.81</v>
      </c>
      <c r="K468" s="74">
        <f t="shared" si="7"/>
        <v>32.259599999999999</v>
      </c>
    </row>
    <row r="469" spans="2:11" x14ac:dyDescent="0.25">
      <c r="B469" s="73" t="s">
        <v>3287</v>
      </c>
      <c r="C469" s="73" t="s">
        <v>3500</v>
      </c>
      <c r="D469" s="73" t="s">
        <v>3501</v>
      </c>
      <c r="E469" s="73">
        <v>12</v>
      </c>
      <c r="F469" s="73" t="s">
        <v>4200</v>
      </c>
      <c r="G469" s="73" t="s">
        <v>4249</v>
      </c>
      <c r="H469" s="73" t="s">
        <v>4250</v>
      </c>
      <c r="I469" s="73" t="s">
        <v>3505</v>
      </c>
      <c r="J469" s="74">
        <v>34.83</v>
      </c>
      <c r="K469" s="74">
        <f t="shared" si="7"/>
        <v>40.402799999999992</v>
      </c>
    </row>
    <row r="470" spans="2:11" x14ac:dyDescent="0.25">
      <c r="B470" s="73" t="s">
        <v>3287</v>
      </c>
      <c r="C470" s="73" t="s">
        <v>3500</v>
      </c>
      <c r="D470" s="73" t="s">
        <v>3501</v>
      </c>
      <c r="E470" s="73">
        <v>12</v>
      </c>
      <c r="F470" s="73" t="s">
        <v>4200</v>
      </c>
      <c r="G470" s="73" t="s">
        <v>4251</v>
      </c>
      <c r="H470" s="73" t="s">
        <v>4252</v>
      </c>
      <c r="I470" s="73" t="s">
        <v>3505</v>
      </c>
      <c r="J470" s="74">
        <v>41.87</v>
      </c>
      <c r="K470" s="74">
        <f t="shared" si="7"/>
        <v>48.569199999999995</v>
      </c>
    </row>
    <row r="471" spans="2:11" x14ac:dyDescent="0.25">
      <c r="B471" s="73" t="s">
        <v>3287</v>
      </c>
      <c r="C471" s="73" t="s">
        <v>3500</v>
      </c>
      <c r="D471" s="73" t="s">
        <v>3501</v>
      </c>
      <c r="E471" s="73">
        <v>12</v>
      </c>
      <c r="F471" s="73" t="s">
        <v>4200</v>
      </c>
      <c r="G471" s="73" t="s">
        <v>4253</v>
      </c>
      <c r="H471" s="73" t="s">
        <v>4254</v>
      </c>
      <c r="I471" s="73" t="s">
        <v>3505</v>
      </c>
      <c r="J471" s="74">
        <v>59.03</v>
      </c>
      <c r="K471" s="74">
        <f t="shared" si="7"/>
        <v>68.474800000000002</v>
      </c>
    </row>
    <row r="472" spans="2:11" x14ac:dyDescent="0.25">
      <c r="B472" s="73" t="s">
        <v>3287</v>
      </c>
      <c r="C472" s="73" t="s">
        <v>3500</v>
      </c>
      <c r="D472" s="73" t="s">
        <v>3501</v>
      </c>
      <c r="E472" s="73">
        <v>12</v>
      </c>
      <c r="F472" s="73" t="s">
        <v>4200</v>
      </c>
      <c r="G472" s="73" t="s">
        <v>4255</v>
      </c>
      <c r="H472" s="73" t="s">
        <v>4256</v>
      </c>
      <c r="I472" s="73" t="s">
        <v>3505</v>
      </c>
      <c r="J472" s="74">
        <v>93.71</v>
      </c>
      <c r="K472" s="74">
        <f t="shared" si="7"/>
        <v>108.70359999999998</v>
      </c>
    </row>
    <row r="473" spans="2:11" x14ac:dyDescent="0.25">
      <c r="B473" s="73" t="s">
        <v>3287</v>
      </c>
      <c r="C473" s="73" t="s">
        <v>3500</v>
      </c>
      <c r="D473" s="73" t="s">
        <v>3501</v>
      </c>
      <c r="E473" s="73">
        <v>12</v>
      </c>
      <c r="F473" s="73" t="s">
        <v>4200</v>
      </c>
      <c r="G473" s="73" t="s">
        <v>4257</v>
      </c>
      <c r="H473" s="73" t="s">
        <v>4258</v>
      </c>
      <c r="I473" s="73" t="s">
        <v>3505</v>
      </c>
      <c r="J473" s="74">
        <v>6.51</v>
      </c>
      <c r="K473" s="74">
        <f t="shared" si="7"/>
        <v>7.5515999999999996</v>
      </c>
    </row>
    <row r="474" spans="2:11" x14ac:dyDescent="0.25">
      <c r="B474" s="73" t="s">
        <v>3287</v>
      </c>
      <c r="C474" s="73" t="s">
        <v>3500</v>
      </c>
      <c r="D474" s="73" t="s">
        <v>3501</v>
      </c>
      <c r="E474" s="73">
        <v>12</v>
      </c>
      <c r="F474" s="73" t="s">
        <v>4200</v>
      </c>
      <c r="G474" s="73" t="s">
        <v>4259</v>
      </c>
      <c r="H474" s="73" t="s">
        <v>4260</v>
      </c>
      <c r="I474" s="73" t="s">
        <v>3505</v>
      </c>
      <c r="J474" s="74">
        <v>12.91</v>
      </c>
      <c r="K474" s="74">
        <f t="shared" si="7"/>
        <v>14.975599999999998</v>
      </c>
    </row>
    <row r="475" spans="2:11" x14ac:dyDescent="0.25">
      <c r="B475" s="73" t="s">
        <v>3287</v>
      </c>
      <c r="C475" s="73" t="s">
        <v>3500</v>
      </c>
      <c r="D475" s="73" t="s">
        <v>3501</v>
      </c>
      <c r="E475" s="73">
        <v>12</v>
      </c>
      <c r="F475" s="73" t="s">
        <v>4200</v>
      </c>
      <c r="G475" s="73" t="s">
        <v>4261</v>
      </c>
      <c r="H475" s="73" t="s">
        <v>4262</v>
      </c>
      <c r="I475" s="73" t="s">
        <v>3505</v>
      </c>
      <c r="J475" s="74">
        <v>27.58</v>
      </c>
      <c r="K475" s="74">
        <f t="shared" si="7"/>
        <v>31.992799999999995</v>
      </c>
    </row>
    <row r="476" spans="2:11" x14ac:dyDescent="0.25">
      <c r="B476" s="73" t="s">
        <v>3287</v>
      </c>
      <c r="C476" s="73" t="s">
        <v>3500</v>
      </c>
      <c r="D476" s="73" t="s">
        <v>3501</v>
      </c>
      <c r="E476" s="73">
        <v>12</v>
      </c>
      <c r="F476" s="73" t="s">
        <v>4200</v>
      </c>
      <c r="G476" s="73" t="s">
        <v>4263</v>
      </c>
      <c r="H476" s="73" t="s">
        <v>4264</v>
      </c>
      <c r="I476" s="73" t="s">
        <v>3505</v>
      </c>
      <c r="J476" s="74">
        <v>58.05</v>
      </c>
      <c r="K476" s="74">
        <f t="shared" si="7"/>
        <v>67.337999999999994</v>
      </c>
    </row>
    <row r="477" spans="2:11" x14ac:dyDescent="0.25">
      <c r="B477" s="73" t="s">
        <v>3287</v>
      </c>
      <c r="C477" s="73" t="s">
        <v>3500</v>
      </c>
      <c r="D477" s="73" t="s">
        <v>3501</v>
      </c>
      <c r="E477" s="73">
        <v>12</v>
      </c>
      <c r="F477" s="73" t="s">
        <v>4200</v>
      </c>
      <c r="G477" s="73" t="s">
        <v>4265</v>
      </c>
      <c r="H477" s="73" t="s">
        <v>4266</v>
      </c>
      <c r="I477" s="73" t="s">
        <v>3505</v>
      </c>
      <c r="J477" s="74">
        <v>75.150000000000006</v>
      </c>
      <c r="K477" s="74">
        <f t="shared" si="7"/>
        <v>87.174000000000007</v>
      </c>
    </row>
    <row r="478" spans="2:11" x14ac:dyDescent="0.25">
      <c r="B478" s="73" t="s">
        <v>3287</v>
      </c>
      <c r="C478" s="73" t="s">
        <v>3500</v>
      </c>
      <c r="D478" s="73" t="s">
        <v>3501</v>
      </c>
      <c r="E478" s="73">
        <v>12</v>
      </c>
      <c r="F478" s="73" t="s">
        <v>4200</v>
      </c>
      <c r="G478" s="73" t="s">
        <v>4267</v>
      </c>
      <c r="H478" s="73" t="s">
        <v>4268</v>
      </c>
      <c r="I478" s="73" t="s">
        <v>3505</v>
      </c>
      <c r="J478" s="74">
        <v>116.51</v>
      </c>
      <c r="K478" s="74">
        <f t="shared" si="7"/>
        <v>135.1516</v>
      </c>
    </row>
    <row r="479" spans="2:11" x14ac:dyDescent="0.25">
      <c r="B479" s="73" t="s">
        <v>3287</v>
      </c>
      <c r="C479" s="73" t="s">
        <v>3500</v>
      </c>
      <c r="D479" s="73" t="s">
        <v>3501</v>
      </c>
      <c r="E479" s="73">
        <v>12</v>
      </c>
      <c r="F479" s="73" t="s">
        <v>4200</v>
      </c>
      <c r="G479" s="73" t="s">
        <v>4269</v>
      </c>
      <c r="H479" s="73" t="s">
        <v>4270</v>
      </c>
      <c r="I479" s="73" t="s">
        <v>3505</v>
      </c>
      <c r="J479" s="74">
        <v>2.0699999999999998</v>
      </c>
      <c r="K479" s="74">
        <f t="shared" si="7"/>
        <v>2.4011999999999998</v>
      </c>
    </row>
    <row r="480" spans="2:11" x14ac:dyDescent="0.25">
      <c r="B480" s="73" t="s">
        <v>3287</v>
      </c>
      <c r="C480" s="73" t="s">
        <v>3500</v>
      </c>
      <c r="D480" s="73" t="s">
        <v>3501</v>
      </c>
      <c r="E480" s="73">
        <v>12</v>
      </c>
      <c r="F480" s="73" t="s">
        <v>4200</v>
      </c>
      <c r="G480" s="73" t="s">
        <v>4271</v>
      </c>
      <c r="H480" s="73" t="s">
        <v>4272</v>
      </c>
      <c r="I480" s="73" t="s">
        <v>3505</v>
      </c>
      <c r="J480" s="74">
        <v>2.04</v>
      </c>
      <c r="K480" s="74">
        <f t="shared" si="7"/>
        <v>2.3664000000000001</v>
      </c>
    </row>
    <row r="481" spans="2:11" x14ac:dyDescent="0.25">
      <c r="B481" s="73" t="s">
        <v>3287</v>
      </c>
      <c r="C481" s="73" t="s">
        <v>3500</v>
      </c>
      <c r="D481" s="73" t="s">
        <v>3501</v>
      </c>
      <c r="E481" s="73">
        <v>12</v>
      </c>
      <c r="F481" s="73" t="s">
        <v>4200</v>
      </c>
      <c r="G481" s="73" t="s">
        <v>4273</v>
      </c>
      <c r="H481" s="73" t="s">
        <v>4274</v>
      </c>
      <c r="I481" s="73" t="s">
        <v>3505</v>
      </c>
      <c r="J481" s="74">
        <v>3.4</v>
      </c>
      <c r="K481" s="74">
        <f t="shared" si="7"/>
        <v>3.9439999999999995</v>
      </c>
    </row>
    <row r="482" spans="2:11" x14ac:dyDescent="0.25">
      <c r="B482" s="73" t="s">
        <v>3287</v>
      </c>
      <c r="C482" s="73" t="s">
        <v>3500</v>
      </c>
      <c r="D482" s="73" t="s">
        <v>3501</v>
      </c>
      <c r="E482" s="73">
        <v>12</v>
      </c>
      <c r="F482" s="73" t="s">
        <v>4200</v>
      </c>
      <c r="G482" s="73" t="s">
        <v>4275</v>
      </c>
      <c r="H482" s="73" t="s">
        <v>4276</v>
      </c>
      <c r="I482" s="73" t="s">
        <v>3505</v>
      </c>
      <c r="J482" s="74">
        <v>5.44</v>
      </c>
      <c r="K482" s="74">
        <f t="shared" si="7"/>
        <v>6.3104000000000005</v>
      </c>
    </row>
    <row r="483" spans="2:11" x14ac:dyDescent="0.25">
      <c r="B483" s="73" t="s">
        <v>3287</v>
      </c>
      <c r="C483" s="73" t="s">
        <v>3500</v>
      </c>
      <c r="D483" s="73" t="s">
        <v>3501</v>
      </c>
      <c r="E483" s="73">
        <v>12</v>
      </c>
      <c r="F483" s="73" t="s">
        <v>4200</v>
      </c>
      <c r="G483" s="73" t="s">
        <v>4277</v>
      </c>
      <c r="H483" s="73" t="s">
        <v>4278</v>
      </c>
      <c r="I483" s="73" t="s">
        <v>3505</v>
      </c>
      <c r="J483" s="74">
        <v>11.89</v>
      </c>
      <c r="K483" s="74">
        <f t="shared" si="7"/>
        <v>13.792399999999999</v>
      </c>
    </row>
    <row r="484" spans="2:11" x14ac:dyDescent="0.25">
      <c r="B484" s="73" t="s">
        <v>3287</v>
      </c>
      <c r="C484" s="73" t="s">
        <v>3500</v>
      </c>
      <c r="D484" s="73" t="s">
        <v>3501</v>
      </c>
      <c r="E484" s="73">
        <v>12</v>
      </c>
      <c r="F484" s="73" t="s">
        <v>4200</v>
      </c>
      <c r="G484" s="73" t="s">
        <v>4279</v>
      </c>
      <c r="H484" s="73" t="s">
        <v>4280</v>
      </c>
      <c r="I484" s="73" t="s">
        <v>3505</v>
      </c>
      <c r="J484" s="74">
        <v>8.5</v>
      </c>
      <c r="K484" s="74">
        <f t="shared" si="7"/>
        <v>9.86</v>
      </c>
    </row>
    <row r="485" spans="2:11" x14ac:dyDescent="0.25">
      <c r="B485" s="73" t="s">
        <v>3287</v>
      </c>
      <c r="C485" s="73" t="s">
        <v>3500</v>
      </c>
      <c r="D485" s="73" t="s">
        <v>3501</v>
      </c>
      <c r="E485" s="73">
        <v>12</v>
      </c>
      <c r="F485" s="73" t="s">
        <v>4200</v>
      </c>
      <c r="G485" s="73" t="s">
        <v>4281</v>
      </c>
      <c r="H485" s="73" t="s">
        <v>4282</v>
      </c>
      <c r="I485" s="73" t="s">
        <v>3505</v>
      </c>
      <c r="J485" s="74">
        <v>16.989999999999998</v>
      </c>
      <c r="K485" s="74">
        <f t="shared" si="7"/>
        <v>19.708399999999997</v>
      </c>
    </row>
    <row r="486" spans="2:11" x14ac:dyDescent="0.25">
      <c r="B486" s="73" t="s">
        <v>3287</v>
      </c>
      <c r="C486" s="73" t="s">
        <v>3500</v>
      </c>
      <c r="D486" s="73" t="s">
        <v>3501</v>
      </c>
      <c r="E486" s="73">
        <v>12</v>
      </c>
      <c r="F486" s="73" t="s">
        <v>4200</v>
      </c>
      <c r="G486" s="73" t="s">
        <v>4283</v>
      </c>
      <c r="H486" s="73" t="s">
        <v>4284</v>
      </c>
      <c r="I486" s="73" t="s">
        <v>3505</v>
      </c>
      <c r="J486" s="74">
        <v>17.41</v>
      </c>
      <c r="K486" s="74">
        <f t="shared" si="7"/>
        <v>20.195599999999999</v>
      </c>
    </row>
    <row r="487" spans="2:11" x14ac:dyDescent="0.25">
      <c r="B487" s="73" t="s">
        <v>3287</v>
      </c>
      <c r="C487" s="73" t="s">
        <v>3500</v>
      </c>
      <c r="D487" s="73" t="s">
        <v>3501</v>
      </c>
      <c r="E487" s="73">
        <v>12</v>
      </c>
      <c r="F487" s="73" t="s">
        <v>4200</v>
      </c>
      <c r="G487" s="73" t="s">
        <v>4285</v>
      </c>
      <c r="H487" s="73" t="s">
        <v>4286</v>
      </c>
      <c r="I487" s="73" t="s">
        <v>3505</v>
      </c>
      <c r="J487" s="74">
        <v>40.75</v>
      </c>
      <c r="K487" s="74">
        <f t="shared" si="7"/>
        <v>47.269999999999996</v>
      </c>
    </row>
    <row r="488" spans="2:11" x14ac:dyDescent="0.25">
      <c r="B488" s="73" t="s">
        <v>3287</v>
      </c>
      <c r="C488" s="73" t="s">
        <v>3500</v>
      </c>
      <c r="D488" s="73" t="s">
        <v>3501</v>
      </c>
      <c r="E488" s="73">
        <v>12</v>
      </c>
      <c r="F488" s="73" t="s">
        <v>4200</v>
      </c>
      <c r="G488" s="73" t="s">
        <v>4287</v>
      </c>
      <c r="H488" s="73" t="s">
        <v>4288</v>
      </c>
      <c r="I488" s="73" t="s">
        <v>3505</v>
      </c>
      <c r="J488" s="74">
        <v>50.93</v>
      </c>
      <c r="K488" s="74">
        <f t="shared" si="7"/>
        <v>59.078799999999994</v>
      </c>
    </row>
    <row r="489" spans="2:11" x14ac:dyDescent="0.25">
      <c r="B489" s="73" t="s">
        <v>3287</v>
      </c>
      <c r="C489" s="73" t="s">
        <v>3500</v>
      </c>
      <c r="D489" s="73" t="s">
        <v>3501</v>
      </c>
      <c r="E489" s="73">
        <v>12</v>
      </c>
      <c r="F489" s="73" t="s">
        <v>4200</v>
      </c>
      <c r="G489" s="73" t="s">
        <v>4289</v>
      </c>
      <c r="H489" s="73" t="s">
        <v>4290</v>
      </c>
      <c r="I489" s="73" t="s">
        <v>3505</v>
      </c>
      <c r="J489" s="74">
        <v>62.81</v>
      </c>
      <c r="K489" s="74">
        <f t="shared" si="7"/>
        <v>72.8596</v>
      </c>
    </row>
    <row r="490" spans="2:11" x14ac:dyDescent="0.25">
      <c r="B490" s="73" t="s">
        <v>3287</v>
      </c>
      <c r="C490" s="73" t="s">
        <v>3500</v>
      </c>
      <c r="D490" s="73" t="s">
        <v>3501</v>
      </c>
      <c r="E490" s="73">
        <v>12</v>
      </c>
      <c r="F490" s="73" t="s">
        <v>4200</v>
      </c>
      <c r="G490" s="73" t="s">
        <v>4291</v>
      </c>
      <c r="H490" s="73" t="s">
        <v>4292</v>
      </c>
      <c r="I490" s="73" t="s">
        <v>3505</v>
      </c>
      <c r="J490" s="74">
        <v>67.900000000000006</v>
      </c>
      <c r="K490" s="74">
        <f t="shared" si="7"/>
        <v>78.763999999999996</v>
      </c>
    </row>
    <row r="491" spans="2:11" x14ac:dyDescent="0.25">
      <c r="B491" s="73" t="s">
        <v>3287</v>
      </c>
      <c r="C491" s="73" t="s">
        <v>3500</v>
      </c>
      <c r="D491" s="73" t="s">
        <v>3501</v>
      </c>
      <c r="E491" s="73">
        <v>12</v>
      </c>
      <c r="F491" s="73" t="s">
        <v>4200</v>
      </c>
      <c r="G491" s="73" t="s">
        <v>4293</v>
      </c>
      <c r="H491" s="73" t="s">
        <v>4294</v>
      </c>
      <c r="I491" s="73" t="s">
        <v>3505</v>
      </c>
      <c r="J491" s="74">
        <v>81.47</v>
      </c>
      <c r="K491" s="74">
        <f t="shared" si="7"/>
        <v>94.505199999999988</v>
      </c>
    </row>
    <row r="492" spans="2:11" x14ac:dyDescent="0.25">
      <c r="B492" s="73" t="s">
        <v>3287</v>
      </c>
      <c r="C492" s="73" t="s">
        <v>3500</v>
      </c>
      <c r="D492" s="73" t="s">
        <v>3501</v>
      </c>
      <c r="E492" s="73">
        <v>12</v>
      </c>
      <c r="F492" s="73" t="s">
        <v>4200</v>
      </c>
      <c r="G492" s="73" t="s">
        <v>4295</v>
      </c>
      <c r="H492" s="73" t="s">
        <v>4296</v>
      </c>
      <c r="I492" s="73" t="s">
        <v>3505</v>
      </c>
      <c r="J492" s="74">
        <v>101.83</v>
      </c>
      <c r="K492" s="74">
        <f t="shared" si="7"/>
        <v>118.12279999999998</v>
      </c>
    </row>
    <row r="493" spans="2:11" x14ac:dyDescent="0.25">
      <c r="B493" s="73" t="s">
        <v>3287</v>
      </c>
      <c r="C493" s="73" t="s">
        <v>3500</v>
      </c>
      <c r="D493" s="73" t="s">
        <v>3501</v>
      </c>
      <c r="E493" s="73">
        <v>12</v>
      </c>
      <c r="F493" s="73" t="s">
        <v>4200</v>
      </c>
      <c r="G493" s="73" t="s">
        <v>4297</v>
      </c>
      <c r="H493" s="73" t="s">
        <v>4298</v>
      </c>
      <c r="I493" s="73" t="s">
        <v>3505</v>
      </c>
      <c r="J493" s="74">
        <v>122.18</v>
      </c>
      <c r="K493" s="74">
        <f t="shared" si="7"/>
        <v>141.72880000000001</v>
      </c>
    </row>
    <row r="494" spans="2:11" x14ac:dyDescent="0.25">
      <c r="B494" s="73" t="s">
        <v>3287</v>
      </c>
      <c r="C494" s="73" t="s">
        <v>3500</v>
      </c>
      <c r="D494" s="73" t="s">
        <v>3501</v>
      </c>
      <c r="E494" s="73">
        <v>12</v>
      </c>
      <c r="F494" s="73" t="s">
        <v>4200</v>
      </c>
      <c r="G494" s="73" t="s">
        <v>4299</v>
      </c>
      <c r="H494" s="73" t="s">
        <v>4300</v>
      </c>
      <c r="I494" s="73" t="s">
        <v>3505</v>
      </c>
      <c r="J494" s="74">
        <v>169.67</v>
      </c>
      <c r="K494" s="74">
        <f t="shared" si="7"/>
        <v>196.81719999999999</v>
      </c>
    </row>
    <row r="495" spans="2:11" x14ac:dyDescent="0.25">
      <c r="B495" s="73" t="s">
        <v>3287</v>
      </c>
      <c r="C495" s="73" t="s">
        <v>3500</v>
      </c>
      <c r="D495" s="73" t="s">
        <v>3501</v>
      </c>
      <c r="E495" s="73">
        <v>12</v>
      </c>
      <c r="F495" s="73" t="s">
        <v>4200</v>
      </c>
      <c r="G495" s="73" t="s">
        <v>4301</v>
      </c>
      <c r="H495" s="73" t="s">
        <v>4302</v>
      </c>
      <c r="I495" s="73" t="s">
        <v>3505</v>
      </c>
      <c r="J495" s="74">
        <v>32.26</v>
      </c>
      <c r="K495" s="74">
        <f t="shared" si="7"/>
        <v>37.421599999999998</v>
      </c>
    </row>
    <row r="496" spans="2:11" x14ac:dyDescent="0.25">
      <c r="B496" s="73" t="s">
        <v>3287</v>
      </c>
      <c r="C496" s="73" t="s">
        <v>3500</v>
      </c>
      <c r="D496" s="73" t="s">
        <v>3501</v>
      </c>
      <c r="E496" s="73">
        <v>12</v>
      </c>
      <c r="F496" s="73" t="s">
        <v>4200</v>
      </c>
      <c r="G496" s="73" t="s">
        <v>4303</v>
      </c>
      <c r="H496" s="73" t="s">
        <v>4304</v>
      </c>
      <c r="I496" s="73" t="s">
        <v>3505</v>
      </c>
      <c r="J496" s="74">
        <v>271.41000000000003</v>
      </c>
      <c r="K496" s="74">
        <f t="shared" si="7"/>
        <v>314.8356</v>
      </c>
    </row>
    <row r="497" spans="2:11" x14ac:dyDescent="0.25">
      <c r="B497" s="73" t="s">
        <v>3287</v>
      </c>
      <c r="C497" s="73" t="s">
        <v>3500</v>
      </c>
      <c r="D497" s="73" t="s">
        <v>3501</v>
      </c>
      <c r="E497" s="73">
        <v>16</v>
      </c>
      <c r="F497" s="73" t="s">
        <v>4305</v>
      </c>
      <c r="G497" s="73" t="s">
        <v>4306</v>
      </c>
      <c r="H497" s="73" t="s">
        <v>4307</v>
      </c>
      <c r="I497" s="73" t="s">
        <v>3505</v>
      </c>
      <c r="J497" s="74">
        <v>42.84</v>
      </c>
      <c r="K497" s="74">
        <f t="shared" si="7"/>
        <v>49.694400000000002</v>
      </c>
    </row>
    <row r="498" spans="2:11" x14ac:dyDescent="0.25">
      <c r="B498" s="73" t="s">
        <v>3287</v>
      </c>
      <c r="C498" s="73" t="s">
        <v>3500</v>
      </c>
      <c r="D498" s="73" t="s">
        <v>3501</v>
      </c>
      <c r="E498" s="73">
        <v>16</v>
      </c>
      <c r="F498" s="73" t="s">
        <v>4305</v>
      </c>
      <c r="G498" s="73" t="s">
        <v>4308</v>
      </c>
      <c r="H498" s="73" t="s">
        <v>4309</v>
      </c>
      <c r="I498" s="73" t="s">
        <v>3505</v>
      </c>
      <c r="J498" s="74">
        <v>55.22</v>
      </c>
      <c r="K498" s="74">
        <f t="shared" si="7"/>
        <v>64.055199999999999</v>
      </c>
    </row>
    <row r="499" spans="2:11" x14ac:dyDescent="0.25">
      <c r="B499" s="73" t="s">
        <v>3287</v>
      </c>
      <c r="C499" s="73" t="s">
        <v>3500</v>
      </c>
      <c r="D499" s="73" t="s">
        <v>3501</v>
      </c>
      <c r="E499" s="73">
        <v>16</v>
      </c>
      <c r="F499" s="73" t="s">
        <v>4305</v>
      </c>
      <c r="G499" s="73" t="s">
        <v>4310</v>
      </c>
      <c r="H499" s="73" t="s">
        <v>4311</v>
      </c>
      <c r="I499" s="73" t="s">
        <v>3505</v>
      </c>
      <c r="J499" s="74">
        <v>66.87</v>
      </c>
      <c r="K499" s="74">
        <f t="shared" si="7"/>
        <v>77.569199999999995</v>
      </c>
    </row>
    <row r="500" spans="2:11" x14ac:dyDescent="0.25">
      <c r="B500" s="73" t="s">
        <v>3287</v>
      </c>
      <c r="C500" s="73" t="s">
        <v>3500</v>
      </c>
      <c r="D500" s="73" t="s">
        <v>3501</v>
      </c>
      <c r="E500" s="73">
        <v>16</v>
      </c>
      <c r="F500" s="73" t="s">
        <v>4305</v>
      </c>
      <c r="G500" s="73" t="s">
        <v>4312</v>
      </c>
      <c r="H500" s="73" t="s">
        <v>4313</v>
      </c>
      <c r="I500" s="73" t="s">
        <v>3505</v>
      </c>
      <c r="J500" s="74">
        <v>99.19</v>
      </c>
      <c r="K500" s="74">
        <f t="shared" si="7"/>
        <v>115.06039999999999</v>
      </c>
    </row>
    <row r="501" spans="2:11" x14ac:dyDescent="0.25">
      <c r="B501" s="73" t="s">
        <v>3287</v>
      </c>
      <c r="C501" s="73" t="s">
        <v>3500</v>
      </c>
      <c r="D501" s="73" t="s">
        <v>3501</v>
      </c>
      <c r="E501" s="73">
        <v>16</v>
      </c>
      <c r="F501" s="73" t="s">
        <v>4305</v>
      </c>
      <c r="G501" s="73" t="s">
        <v>4314</v>
      </c>
      <c r="H501" s="73" t="s">
        <v>4315</v>
      </c>
      <c r="I501" s="73" t="s">
        <v>3505</v>
      </c>
      <c r="J501" s="74">
        <v>134.78</v>
      </c>
      <c r="K501" s="74">
        <f t="shared" si="7"/>
        <v>156.34479999999999</v>
      </c>
    </row>
    <row r="502" spans="2:11" x14ac:dyDescent="0.25">
      <c r="B502" s="73" t="s">
        <v>3287</v>
      </c>
      <c r="C502" s="73" t="s">
        <v>3500</v>
      </c>
      <c r="D502" s="73" t="s">
        <v>3501</v>
      </c>
      <c r="E502" s="73">
        <v>16</v>
      </c>
      <c r="F502" s="73" t="s">
        <v>4305</v>
      </c>
      <c r="G502" s="73" t="s">
        <v>4316</v>
      </c>
      <c r="H502" s="73" t="s">
        <v>4317</v>
      </c>
      <c r="I502" s="73" t="s">
        <v>3505</v>
      </c>
      <c r="J502" s="74">
        <v>153.02000000000001</v>
      </c>
      <c r="K502" s="74">
        <f t="shared" si="7"/>
        <v>177.50319999999999</v>
      </c>
    </row>
    <row r="503" spans="2:11" x14ac:dyDescent="0.25">
      <c r="B503" s="73" t="s">
        <v>3287</v>
      </c>
      <c r="C503" s="73" t="s">
        <v>3500</v>
      </c>
      <c r="D503" s="73" t="s">
        <v>3501</v>
      </c>
      <c r="E503" s="73">
        <v>16</v>
      </c>
      <c r="F503" s="73" t="s">
        <v>4305</v>
      </c>
      <c r="G503" s="73" t="s">
        <v>4318</v>
      </c>
      <c r="H503" s="73" t="s">
        <v>4319</v>
      </c>
      <c r="I503" s="73" t="s">
        <v>3505</v>
      </c>
      <c r="J503" s="74">
        <v>199.93</v>
      </c>
      <c r="K503" s="74">
        <f t="shared" si="7"/>
        <v>231.9188</v>
      </c>
    </row>
    <row r="504" spans="2:11" x14ac:dyDescent="0.25">
      <c r="B504" s="73" t="s">
        <v>3287</v>
      </c>
      <c r="C504" s="73" t="s">
        <v>3500</v>
      </c>
      <c r="D504" s="73" t="s">
        <v>3501</v>
      </c>
      <c r="E504" s="73">
        <v>16</v>
      </c>
      <c r="F504" s="73" t="s">
        <v>4305</v>
      </c>
      <c r="G504" s="73" t="s">
        <v>4320</v>
      </c>
      <c r="H504" s="73" t="s">
        <v>4321</v>
      </c>
      <c r="I504" s="73" t="s">
        <v>3505</v>
      </c>
      <c r="J504" s="74">
        <v>32.79</v>
      </c>
      <c r="K504" s="74">
        <f t="shared" si="7"/>
        <v>38.036399999999993</v>
      </c>
    </row>
    <row r="505" spans="2:11" x14ac:dyDescent="0.25">
      <c r="B505" s="73" t="s">
        <v>3287</v>
      </c>
      <c r="C505" s="73" t="s">
        <v>3500</v>
      </c>
      <c r="D505" s="73" t="s">
        <v>3501</v>
      </c>
      <c r="E505" s="73">
        <v>16</v>
      </c>
      <c r="F505" s="73" t="s">
        <v>4305</v>
      </c>
      <c r="G505" s="73" t="s">
        <v>4322</v>
      </c>
      <c r="H505" s="73" t="s">
        <v>4323</v>
      </c>
      <c r="I505" s="73" t="s">
        <v>3505</v>
      </c>
      <c r="J505" s="74">
        <v>81.91</v>
      </c>
      <c r="K505" s="74">
        <f t="shared" si="7"/>
        <v>95.015599999999992</v>
      </c>
    </row>
    <row r="506" spans="2:11" x14ac:dyDescent="0.25">
      <c r="B506" s="73" t="s">
        <v>3287</v>
      </c>
      <c r="C506" s="73" t="s">
        <v>3500</v>
      </c>
      <c r="D506" s="73" t="s">
        <v>3501</v>
      </c>
      <c r="E506" s="73">
        <v>16</v>
      </c>
      <c r="F506" s="73" t="s">
        <v>4305</v>
      </c>
      <c r="G506" s="73" t="s">
        <v>4324</v>
      </c>
      <c r="H506" s="73" t="s">
        <v>4325</v>
      </c>
      <c r="I506" s="73" t="s">
        <v>3505</v>
      </c>
      <c r="J506" s="74">
        <v>118.01</v>
      </c>
      <c r="K506" s="74">
        <f t="shared" si="7"/>
        <v>136.89159999999998</v>
      </c>
    </row>
    <row r="507" spans="2:11" x14ac:dyDescent="0.25">
      <c r="B507" s="73" t="s">
        <v>3287</v>
      </c>
      <c r="C507" s="73" t="s">
        <v>3500</v>
      </c>
      <c r="D507" s="73" t="s">
        <v>3501</v>
      </c>
      <c r="E507" s="73">
        <v>16</v>
      </c>
      <c r="F507" s="73" t="s">
        <v>4305</v>
      </c>
      <c r="G507" s="73" t="s">
        <v>4326</v>
      </c>
      <c r="H507" s="73" t="s">
        <v>4327</v>
      </c>
      <c r="I507" s="73" t="s">
        <v>3505</v>
      </c>
      <c r="J507" s="74">
        <v>172.42</v>
      </c>
      <c r="K507" s="74">
        <f t="shared" si="7"/>
        <v>200.00719999999998</v>
      </c>
    </row>
    <row r="508" spans="2:11" x14ac:dyDescent="0.25">
      <c r="B508" s="73" t="s">
        <v>3287</v>
      </c>
      <c r="C508" s="73" t="s">
        <v>3500</v>
      </c>
      <c r="D508" s="73" t="s">
        <v>3501</v>
      </c>
      <c r="E508" s="73">
        <v>16</v>
      </c>
      <c r="F508" s="73" t="s">
        <v>4305</v>
      </c>
      <c r="G508" s="73" t="s">
        <v>4328</v>
      </c>
      <c r="H508" s="73" t="s">
        <v>4329</v>
      </c>
      <c r="I508" s="73" t="s">
        <v>3505</v>
      </c>
      <c r="J508" s="74">
        <v>180.23</v>
      </c>
      <c r="K508" s="74">
        <f t="shared" si="7"/>
        <v>209.06679999999997</v>
      </c>
    </row>
    <row r="509" spans="2:11" x14ac:dyDescent="0.25">
      <c r="B509" s="73" t="s">
        <v>3287</v>
      </c>
      <c r="C509" s="73" t="s">
        <v>3500</v>
      </c>
      <c r="D509" s="73" t="s">
        <v>3501</v>
      </c>
      <c r="E509" s="73">
        <v>16</v>
      </c>
      <c r="F509" s="73" t="s">
        <v>4305</v>
      </c>
      <c r="G509" s="73" t="s">
        <v>4330</v>
      </c>
      <c r="H509" s="73" t="s">
        <v>4331</v>
      </c>
      <c r="I509" s="73" t="s">
        <v>3505</v>
      </c>
      <c r="J509" s="74">
        <v>226.99</v>
      </c>
      <c r="K509" s="74">
        <f t="shared" si="7"/>
        <v>263.30840000000001</v>
      </c>
    </row>
    <row r="510" spans="2:11" x14ac:dyDescent="0.25">
      <c r="B510" s="73" t="s">
        <v>3287</v>
      </c>
      <c r="C510" s="73" t="s">
        <v>3500</v>
      </c>
      <c r="D510" s="73" t="s">
        <v>3501</v>
      </c>
      <c r="E510" s="73">
        <v>16</v>
      </c>
      <c r="F510" s="73" t="s">
        <v>4305</v>
      </c>
      <c r="G510" s="73" t="s">
        <v>4332</v>
      </c>
      <c r="H510" s="73" t="s">
        <v>4333</v>
      </c>
      <c r="I510" s="73" t="s">
        <v>3505</v>
      </c>
      <c r="J510" s="74">
        <v>267.36</v>
      </c>
      <c r="K510" s="74">
        <f t="shared" si="7"/>
        <v>310.13760000000002</v>
      </c>
    </row>
    <row r="511" spans="2:11" x14ac:dyDescent="0.25">
      <c r="B511" s="73" t="s">
        <v>3287</v>
      </c>
      <c r="C511" s="73" t="s">
        <v>3500</v>
      </c>
      <c r="D511" s="73" t="s">
        <v>3501</v>
      </c>
      <c r="E511" s="73">
        <v>16</v>
      </c>
      <c r="F511" s="73" t="s">
        <v>4305</v>
      </c>
      <c r="G511" s="73" t="s">
        <v>4334</v>
      </c>
      <c r="H511" s="73" t="s">
        <v>4335</v>
      </c>
      <c r="I511" s="73" t="s">
        <v>3505</v>
      </c>
      <c r="J511" s="74">
        <v>303.55</v>
      </c>
      <c r="K511" s="74">
        <f t="shared" si="7"/>
        <v>352.11799999999999</v>
      </c>
    </row>
    <row r="512" spans="2:11" x14ac:dyDescent="0.25">
      <c r="B512" s="73" t="s">
        <v>3287</v>
      </c>
      <c r="C512" s="73" t="s">
        <v>3500</v>
      </c>
      <c r="D512" s="73" t="s">
        <v>3501</v>
      </c>
      <c r="E512" s="73">
        <v>13</v>
      </c>
      <c r="F512" s="73" t="s">
        <v>4336</v>
      </c>
      <c r="G512" s="73" t="s">
        <v>4337</v>
      </c>
      <c r="H512" s="73" t="s">
        <v>4338</v>
      </c>
      <c r="I512" s="73" t="s">
        <v>3505</v>
      </c>
      <c r="J512" s="74">
        <v>9.85</v>
      </c>
      <c r="K512" s="74">
        <f t="shared" si="7"/>
        <v>11.425999999999998</v>
      </c>
    </row>
    <row r="513" spans="2:11" x14ac:dyDescent="0.25">
      <c r="B513" s="73" t="s">
        <v>3287</v>
      </c>
      <c r="C513" s="73" t="s">
        <v>3500</v>
      </c>
      <c r="D513" s="73" t="s">
        <v>3501</v>
      </c>
      <c r="E513" s="73">
        <v>13</v>
      </c>
      <c r="F513" s="73" t="s">
        <v>4336</v>
      </c>
      <c r="G513" s="73" t="s">
        <v>4339</v>
      </c>
      <c r="H513" s="73" t="s">
        <v>4340</v>
      </c>
      <c r="I513" s="73" t="s">
        <v>3505</v>
      </c>
      <c r="J513" s="74">
        <v>11.52</v>
      </c>
      <c r="K513" s="74">
        <f t="shared" si="7"/>
        <v>13.363199999999999</v>
      </c>
    </row>
    <row r="514" spans="2:11" x14ac:dyDescent="0.25">
      <c r="B514" s="73" t="s">
        <v>3287</v>
      </c>
      <c r="C514" s="73" t="s">
        <v>3500</v>
      </c>
      <c r="D514" s="73" t="s">
        <v>3501</v>
      </c>
      <c r="E514" s="73">
        <v>13</v>
      </c>
      <c r="F514" s="73" t="s">
        <v>4336</v>
      </c>
      <c r="G514" s="73" t="s">
        <v>4341</v>
      </c>
      <c r="H514" s="73" t="s">
        <v>4342</v>
      </c>
      <c r="I514" s="73" t="s">
        <v>3505</v>
      </c>
      <c r="J514" s="74">
        <v>12.81</v>
      </c>
      <c r="K514" s="74">
        <f t="shared" si="7"/>
        <v>14.8596</v>
      </c>
    </row>
    <row r="515" spans="2:11" x14ac:dyDescent="0.25">
      <c r="B515" s="73" t="s">
        <v>3287</v>
      </c>
      <c r="C515" s="73" t="s">
        <v>3500</v>
      </c>
      <c r="D515" s="73" t="s">
        <v>3501</v>
      </c>
      <c r="E515" s="73">
        <v>13</v>
      </c>
      <c r="F515" s="73" t="s">
        <v>4336</v>
      </c>
      <c r="G515" s="73" t="s">
        <v>4343</v>
      </c>
      <c r="H515" s="73" t="s">
        <v>4344</v>
      </c>
      <c r="I515" s="73" t="s">
        <v>3505</v>
      </c>
      <c r="J515" s="74">
        <v>21.37</v>
      </c>
      <c r="K515" s="74">
        <f t="shared" si="7"/>
        <v>24.789200000000001</v>
      </c>
    </row>
    <row r="516" spans="2:11" x14ac:dyDescent="0.25">
      <c r="B516" s="73" t="s">
        <v>3287</v>
      </c>
      <c r="C516" s="73" t="s">
        <v>3500</v>
      </c>
      <c r="D516" s="73" t="s">
        <v>3501</v>
      </c>
      <c r="E516" s="73">
        <v>13</v>
      </c>
      <c r="F516" s="73" t="s">
        <v>4336</v>
      </c>
      <c r="G516" s="73" t="s">
        <v>4345</v>
      </c>
      <c r="H516" s="73" t="s">
        <v>4346</v>
      </c>
      <c r="I516" s="73" t="s">
        <v>3505</v>
      </c>
      <c r="J516" s="74">
        <v>21.57</v>
      </c>
      <c r="K516" s="74">
        <f t="shared" ref="K516:K579" si="8">+IF(AND(MID(H516,1,15)="POSTE DE MADERA",J516&lt;110)=TRUE,(J516*1.13+5)*1.01*1.16,IF(AND(MID(H516,1,15)="POSTE DE MADERA",J516&gt;=110,J516&lt;320)=TRUE,(J516*1.13+12)*1.01*1.16,IF(AND(MID(H516,1,15)="POSTE DE MADERA",J516&gt;320)=TRUE,(J516*1.13+36)*1.01*1.16,IF(+AND(MID(H516,1,5)="POSTE",MID(H516,1,15)&lt;&gt;"POSTE DE MADERA")=TRUE,J516*1.01*1.16,J516*1.16))))</f>
        <v>25.0212</v>
      </c>
    </row>
    <row r="517" spans="2:11" x14ac:dyDescent="0.25">
      <c r="B517" s="73" t="s">
        <v>3287</v>
      </c>
      <c r="C517" s="73" t="s">
        <v>3500</v>
      </c>
      <c r="D517" s="73" t="s">
        <v>3501</v>
      </c>
      <c r="E517" s="73">
        <v>13</v>
      </c>
      <c r="F517" s="73" t="s">
        <v>4336</v>
      </c>
      <c r="G517" s="73" t="s">
        <v>4347</v>
      </c>
      <c r="H517" s="73" t="s">
        <v>4348</v>
      </c>
      <c r="I517" s="73" t="s">
        <v>3505</v>
      </c>
      <c r="J517" s="74">
        <v>34.29</v>
      </c>
      <c r="K517" s="74">
        <f t="shared" si="8"/>
        <v>39.776399999999995</v>
      </c>
    </row>
    <row r="518" spans="2:11" x14ac:dyDescent="0.25">
      <c r="B518" s="73" t="s">
        <v>3287</v>
      </c>
      <c r="C518" s="73" t="s">
        <v>3500</v>
      </c>
      <c r="D518" s="73" t="s">
        <v>3501</v>
      </c>
      <c r="E518" s="73">
        <v>13</v>
      </c>
      <c r="F518" s="73" t="s">
        <v>4336</v>
      </c>
      <c r="G518" s="73" t="s">
        <v>4349</v>
      </c>
      <c r="H518" s="73" t="s">
        <v>4350</v>
      </c>
      <c r="I518" s="73" t="s">
        <v>3505</v>
      </c>
      <c r="J518" s="74">
        <v>8.9700000000000006</v>
      </c>
      <c r="K518" s="74">
        <f t="shared" si="8"/>
        <v>10.405200000000001</v>
      </c>
    </row>
    <row r="519" spans="2:11" x14ac:dyDescent="0.25">
      <c r="B519" s="73" t="s">
        <v>3287</v>
      </c>
      <c r="C519" s="73" t="s">
        <v>3500</v>
      </c>
      <c r="D519" s="73" t="s">
        <v>3501</v>
      </c>
      <c r="E519" s="73">
        <v>13</v>
      </c>
      <c r="F519" s="73" t="s">
        <v>4336</v>
      </c>
      <c r="G519" s="73" t="s">
        <v>4351</v>
      </c>
      <c r="H519" s="73" t="s">
        <v>4352</v>
      </c>
      <c r="I519" s="73" t="s">
        <v>3505</v>
      </c>
      <c r="J519" s="74">
        <v>9.31</v>
      </c>
      <c r="K519" s="74">
        <f t="shared" si="8"/>
        <v>10.7996</v>
      </c>
    </row>
    <row r="520" spans="2:11" x14ac:dyDescent="0.25">
      <c r="B520" s="73" t="s">
        <v>3287</v>
      </c>
      <c r="C520" s="73" t="s">
        <v>3500</v>
      </c>
      <c r="D520" s="73" t="s">
        <v>3501</v>
      </c>
      <c r="E520" s="73">
        <v>13</v>
      </c>
      <c r="F520" s="73" t="s">
        <v>4336</v>
      </c>
      <c r="G520" s="73" t="s">
        <v>4353</v>
      </c>
      <c r="H520" s="73" t="s">
        <v>4354</v>
      </c>
      <c r="I520" s="73" t="s">
        <v>3505</v>
      </c>
      <c r="J520" s="74">
        <v>10.49</v>
      </c>
      <c r="K520" s="74">
        <f t="shared" si="8"/>
        <v>12.1684</v>
      </c>
    </row>
    <row r="521" spans="2:11" x14ac:dyDescent="0.25">
      <c r="B521" s="73" t="s">
        <v>3287</v>
      </c>
      <c r="C521" s="73" t="s">
        <v>3500</v>
      </c>
      <c r="D521" s="73" t="s">
        <v>3501</v>
      </c>
      <c r="E521" s="73">
        <v>13</v>
      </c>
      <c r="F521" s="73" t="s">
        <v>4336</v>
      </c>
      <c r="G521" s="73" t="s">
        <v>4355</v>
      </c>
      <c r="H521" s="73" t="s">
        <v>4356</v>
      </c>
      <c r="I521" s="73" t="s">
        <v>3505</v>
      </c>
      <c r="J521" s="74">
        <v>15.28</v>
      </c>
      <c r="K521" s="74">
        <f t="shared" si="8"/>
        <v>17.724799999999998</v>
      </c>
    </row>
    <row r="522" spans="2:11" x14ac:dyDescent="0.25">
      <c r="B522" s="73" t="s">
        <v>3287</v>
      </c>
      <c r="C522" s="73" t="s">
        <v>3500</v>
      </c>
      <c r="D522" s="73" t="s">
        <v>3501</v>
      </c>
      <c r="E522" s="73">
        <v>13</v>
      </c>
      <c r="F522" s="73" t="s">
        <v>4336</v>
      </c>
      <c r="G522" s="73" t="s">
        <v>4357</v>
      </c>
      <c r="H522" s="73" t="s">
        <v>4358</v>
      </c>
      <c r="I522" s="73" t="s">
        <v>3505</v>
      </c>
      <c r="J522" s="74">
        <v>103.41</v>
      </c>
      <c r="K522" s="74">
        <f t="shared" si="8"/>
        <v>119.95559999999999</v>
      </c>
    </row>
    <row r="523" spans="2:11" x14ac:dyDescent="0.25">
      <c r="B523" s="73" t="s">
        <v>3287</v>
      </c>
      <c r="C523" s="73" t="s">
        <v>3500</v>
      </c>
      <c r="D523" s="73" t="s">
        <v>3501</v>
      </c>
      <c r="E523" s="73">
        <v>13</v>
      </c>
      <c r="F523" s="73" t="s">
        <v>4336</v>
      </c>
      <c r="G523" s="73" t="s">
        <v>4359</v>
      </c>
      <c r="H523" s="73" t="s">
        <v>4360</v>
      </c>
      <c r="I523" s="73" t="s">
        <v>3505</v>
      </c>
      <c r="J523" s="74">
        <v>55.24</v>
      </c>
      <c r="K523" s="74">
        <f t="shared" si="8"/>
        <v>64.078400000000002</v>
      </c>
    </row>
    <row r="524" spans="2:11" x14ac:dyDescent="0.25">
      <c r="B524" s="73" t="s">
        <v>3287</v>
      </c>
      <c r="C524" s="73" t="s">
        <v>3500</v>
      </c>
      <c r="D524" s="73" t="s">
        <v>3501</v>
      </c>
      <c r="E524" s="73">
        <v>13</v>
      </c>
      <c r="F524" s="73" t="s">
        <v>4336</v>
      </c>
      <c r="G524" s="73" t="s">
        <v>4361</v>
      </c>
      <c r="H524" s="73" t="s">
        <v>4362</v>
      </c>
      <c r="I524" s="73" t="s">
        <v>3505</v>
      </c>
      <c r="J524" s="74">
        <v>11.52</v>
      </c>
      <c r="K524" s="74">
        <f t="shared" si="8"/>
        <v>13.363199999999999</v>
      </c>
    </row>
    <row r="525" spans="2:11" x14ac:dyDescent="0.25">
      <c r="B525" s="73" t="s">
        <v>3287</v>
      </c>
      <c r="C525" s="73" t="s">
        <v>3500</v>
      </c>
      <c r="D525" s="73" t="s">
        <v>3501</v>
      </c>
      <c r="E525" s="73">
        <v>13</v>
      </c>
      <c r="F525" s="73" t="s">
        <v>4336</v>
      </c>
      <c r="G525" s="73" t="s">
        <v>4363</v>
      </c>
      <c r="H525" s="73" t="s">
        <v>4364</v>
      </c>
      <c r="I525" s="73" t="s">
        <v>3505</v>
      </c>
      <c r="J525" s="74">
        <v>13.25</v>
      </c>
      <c r="K525" s="74">
        <f t="shared" si="8"/>
        <v>15.37</v>
      </c>
    </row>
    <row r="526" spans="2:11" x14ac:dyDescent="0.25">
      <c r="B526" s="73" t="s">
        <v>3287</v>
      </c>
      <c r="C526" s="73" t="s">
        <v>3500</v>
      </c>
      <c r="D526" s="73" t="s">
        <v>3501</v>
      </c>
      <c r="E526" s="73">
        <v>13</v>
      </c>
      <c r="F526" s="73" t="s">
        <v>4336</v>
      </c>
      <c r="G526" s="73" t="s">
        <v>4365</v>
      </c>
      <c r="H526" s="73" t="s">
        <v>4366</v>
      </c>
      <c r="I526" s="73" t="s">
        <v>3505</v>
      </c>
      <c r="J526" s="74">
        <v>14.81</v>
      </c>
      <c r="K526" s="74">
        <f t="shared" si="8"/>
        <v>17.179600000000001</v>
      </c>
    </row>
    <row r="527" spans="2:11" x14ac:dyDescent="0.25">
      <c r="B527" s="73" t="s">
        <v>3287</v>
      </c>
      <c r="C527" s="73" t="s">
        <v>3500</v>
      </c>
      <c r="D527" s="73" t="s">
        <v>3501</v>
      </c>
      <c r="E527" s="73">
        <v>13</v>
      </c>
      <c r="F527" s="73" t="s">
        <v>4336</v>
      </c>
      <c r="G527" s="73" t="s">
        <v>4367</v>
      </c>
      <c r="H527" s="73" t="s">
        <v>4368</v>
      </c>
      <c r="I527" s="73" t="s">
        <v>3505</v>
      </c>
      <c r="J527" s="74">
        <v>19.59</v>
      </c>
      <c r="K527" s="74">
        <f t="shared" si="8"/>
        <v>22.724399999999999</v>
      </c>
    </row>
    <row r="528" spans="2:11" x14ac:dyDescent="0.25">
      <c r="B528" s="73" t="s">
        <v>3287</v>
      </c>
      <c r="C528" s="73" t="s">
        <v>3500</v>
      </c>
      <c r="D528" s="73" t="s">
        <v>3501</v>
      </c>
      <c r="E528" s="73">
        <v>13</v>
      </c>
      <c r="F528" s="73" t="s">
        <v>4336</v>
      </c>
      <c r="G528" s="73" t="s">
        <v>4369</v>
      </c>
      <c r="H528" s="73" t="s">
        <v>4370</v>
      </c>
      <c r="I528" s="73" t="s">
        <v>3505</v>
      </c>
      <c r="J528" s="74">
        <v>38.31</v>
      </c>
      <c r="K528" s="74">
        <f t="shared" si="8"/>
        <v>44.439599999999999</v>
      </c>
    </row>
    <row r="529" spans="2:11" x14ac:dyDescent="0.25">
      <c r="B529" s="73" t="s">
        <v>3287</v>
      </c>
      <c r="C529" s="73" t="s">
        <v>3500</v>
      </c>
      <c r="D529" s="73" t="s">
        <v>3501</v>
      </c>
      <c r="E529" s="73">
        <v>13</v>
      </c>
      <c r="F529" s="73" t="s">
        <v>4336</v>
      </c>
      <c r="G529" s="73" t="s">
        <v>4371</v>
      </c>
      <c r="H529" s="73" t="s">
        <v>4372</v>
      </c>
      <c r="I529" s="73" t="s">
        <v>3505</v>
      </c>
      <c r="J529" s="74">
        <v>26.86</v>
      </c>
      <c r="K529" s="74">
        <f t="shared" si="8"/>
        <v>31.157599999999999</v>
      </c>
    </row>
    <row r="530" spans="2:11" x14ac:dyDescent="0.25">
      <c r="B530" s="73" t="s">
        <v>3287</v>
      </c>
      <c r="C530" s="73" t="s">
        <v>3500</v>
      </c>
      <c r="D530" s="73" t="s">
        <v>3501</v>
      </c>
      <c r="E530" s="73">
        <v>13</v>
      </c>
      <c r="F530" s="73" t="s">
        <v>4336</v>
      </c>
      <c r="G530" s="73" t="s">
        <v>4373</v>
      </c>
      <c r="H530" s="73" t="s">
        <v>4374</v>
      </c>
      <c r="I530" s="73" t="s">
        <v>3505</v>
      </c>
      <c r="J530" s="74">
        <v>12.18</v>
      </c>
      <c r="K530" s="74">
        <f t="shared" si="8"/>
        <v>14.128799999999998</v>
      </c>
    </row>
    <row r="531" spans="2:11" x14ac:dyDescent="0.25">
      <c r="B531" s="73" t="s">
        <v>3287</v>
      </c>
      <c r="C531" s="73" t="s">
        <v>3500</v>
      </c>
      <c r="D531" s="73" t="s">
        <v>3501</v>
      </c>
      <c r="E531" s="73">
        <v>13</v>
      </c>
      <c r="F531" s="73" t="s">
        <v>4336</v>
      </c>
      <c r="G531" s="73" t="s">
        <v>4375</v>
      </c>
      <c r="H531" s="73" t="s">
        <v>4376</v>
      </c>
      <c r="I531" s="73" t="s">
        <v>3505</v>
      </c>
      <c r="J531" s="74">
        <v>17.03</v>
      </c>
      <c r="K531" s="74">
        <f t="shared" si="8"/>
        <v>19.754799999999999</v>
      </c>
    </row>
    <row r="532" spans="2:11" x14ac:dyDescent="0.25">
      <c r="B532" s="73" t="s">
        <v>3287</v>
      </c>
      <c r="C532" s="73" t="s">
        <v>3500</v>
      </c>
      <c r="D532" s="73" t="s">
        <v>3501</v>
      </c>
      <c r="E532" s="73">
        <v>14</v>
      </c>
      <c r="F532" s="73" t="s">
        <v>4377</v>
      </c>
      <c r="G532" s="73" t="s">
        <v>4378</v>
      </c>
      <c r="H532" s="73" t="s">
        <v>4379</v>
      </c>
      <c r="I532" s="73" t="s">
        <v>3505</v>
      </c>
      <c r="J532" s="74">
        <v>9.8800000000000008</v>
      </c>
      <c r="K532" s="74">
        <f t="shared" si="8"/>
        <v>11.460800000000001</v>
      </c>
    </row>
    <row r="533" spans="2:11" x14ac:dyDescent="0.25">
      <c r="B533" s="73" t="s">
        <v>3287</v>
      </c>
      <c r="C533" s="73" t="s">
        <v>3500</v>
      </c>
      <c r="D533" s="73" t="s">
        <v>3501</v>
      </c>
      <c r="E533" s="73">
        <v>14</v>
      </c>
      <c r="F533" s="73" t="s">
        <v>4377</v>
      </c>
      <c r="G533" s="73" t="s">
        <v>4380</v>
      </c>
      <c r="H533" s="73" t="s">
        <v>4381</v>
      </c>
      <c r="I533" s="73" t="s">
        <v>3505</v>
      </c>
      <c r="J533" s="74">
        <v>10.99</v>
      </c>
      <c r="K533" s="74">
        <f t="shared" si="8"/>
        <v>12.7484</v>
      </c>
    </row>
    <row r="534" spans="2:11" x14ac:dyDescent="0.25">
      <c r="B534" s="73" t="s">
        <v>3287</v>
      </c>
      <c r="C534" s="73" t="s">
        <v>3500</v>
      </c>
      <c r="D534" s="73" t="s">
        <v>3501</v>
      </c>
      <c r="E534" s="73">
        <v>14</v>
      </c>
      <c r="F534" s="73" t="s">
        <v>4377</v>
      </c>
      <c r="G534" s="73" t="s">
        <v>4382</v>
      </c>
      <c r="H534" s="73" t="s">
        <v>4383</v>
      </c>
      <c r="I534" s="73" t="s">
        <v>3505</v>
      </c>
      <c r="J534" s="74">
        <v>14.85</v>
      </c>
      <c r="K534" s="74">
        <f t="shared" si="8"/>
        <v>17.225999999999999</v>
      </c>
    </row>
    <row r="535" spans="2:11" x14ac:dyDescent="0.25">
      <c r="B535" s="73" t="s">
        <v>3287</v>
      </c>
      <c r="C535" s="73" t="s">
        <v>3500</v>
      </c>
      <c r="D535" s="73" t="s">
        <v>3501</v>
      </c>
      <c r="E535" s="73">
        <v>14</v>
      </c>
      <c r="F535" s="73" t="s">
        <v>4377</v>
      </c>
      <c r="G535" s="73" t="s">
        <v>4384</v>
      </c>
      <c r="H535" s="73" t="s">
        <v>4385</v>
      </c>
      <c r="I535" s="73" t="s">
        <v>3505</v>
      </c>
      <c r="J535" s="74">
        <v>20.36</v>
      </c>
      <c r="K535" s="74">
        <f t="shared" si="8"/>
        <v>23.617599999999999</v>
      </c>
    </row>
    <row r="536" spans="2:11" x14ac:dyDescent="0.25">
      <c r="B536" s="73" t="s">
        <v>3287</v>
      </c>
      <c r="C536" s="73" t="s">
        <v>3500</v>
      </c>
      <c r="D536" s="73" t="s">
        <v>3501</v>
      </c>
      <c r="E536" s="73">
        <v>14</v>
      </c>
      <c r="F536" s="73" t="s">
        <v>4377</v>
      </c>
      <c r="G536" s="73" t="s">
        <v>4386</v>
      </c>
      <c r="H536" s="73" t="s">
        <v>4387</v>
      </c>
      <c r="I536" s="73" t="s">
        <v>3505</v>
      </c>
      <c r="J536" s="74">
        <v>8.23</v>
      </c>
      <c r="K536" s="74">
        <f t="shared" si="8"/>
        <v>9.5467999999999993</v>
      </c>
    </row>
    <row r="537" spans="2:11" x14ac:dyDescent="0.25">
      <c r="B537" s="73" t="s">
        <v>3287</v>
      </c>
      <c r="C537" s="73" t="s">
        <v>3500</v>
      </c>
      <c r="D537" s="73" t="s">
        <v>3501</v>
      </c>
      <c r="E537" s="73">
        <v>14</v>
      </c>
      <c r="F537" s="73" t="s">
        <v>4377</v>
      </c>
      <c r="G537" s="73" t="s">
        <v>4388</v>
      </c>
      <c r="H537" s="73" t="s">
        <v>4389</v>
      </c>
      <c r="I537" s="73" t="s">
        <v>3505</v>
      </c>
      <c r="J537" s="74">
        <v>8.89</v>
      </c>
      <c r="K537" s="74">
        <f t="shared" si="8"/>
        <v>10.3124</v>
      </c>
    </row>
    <row r="538" spans="2:11" x14ac:dyDescent="0.25">
      <c r="B538" s="73" t="s">
        <v>3287</v>
      </c>
      <c r="C538" s="73" t="s">
        <v>3500</v>
      </c>
      <c r="D538" s="73" t="s">
        <v>3501</v>
      </c>
      <c r="E538" s="73">
        <v>14</v>
      </c>
      <c r="F538" s="73" t="s">
        <v>4377</v>
      </c>
      <c r="G538" s="73" t="s">
        <v>4390</v>
      </c>
      <c r="H538" s="73" t="s">
        <v>4391</v>
      </c>
      <c r="I538" s="73" t="s">
        <v>3505</v>
      </c>
      <c r="J538" s="74">
        <v>10.43</v>
      </c>
      <c r="K538" s="74">
        <f t="shared" si="8"/>
        <v>12.098799999999999</v>
      </c>
    </row>
    <row r="539" spans="2:11" x14ac:dyDescent="0.25">
      <c r="B539" s="73" t="s">
        <v>3287</v>
      </c>
      <c r="C539" s="73" t="s">
        <v>3500</v>
      </c>
      <c r="D539" s="73" t="s">
        <v>3501</v>
      </c>
      <c r="E539" s="73">
        <v>14</v>
      </c>
      <c r="F539" s="73" t="s">
        <v>4377</v>
      </c>
      <c r="G539" s="73" t="s">
        <v>4392</v>
      </c>
      <c r="H539" s="73" t="s">
        <v>4393</v>
      </c>
      <c r="I539" s="73" t="s">
        <v>3505</v>
      </c>
      <c r="J539" s="74">
        <v>12.64</v>
      </c>
      <c r="K539" s="74">
        <f t="shared" si="8"/>
        <v>14.6624</v>
      </c>
    </row>
    <row r="540" spans="2:11" x14ac:dyDescent="0.25">
      <c r="B540" s="73" t="s">
        <v>3287</v>
      </c>
      <c r="C540" s="73" t="s">
        <v>3500</v>
      </c>
      <c r="D540" s="73" t="s">
        <v>3501</v>
      </c>
      <c r="E540" s="73">
        <v>14</v>
      </c>
      <c r="F540" s="73" t="s">
        <v>4377</v>
      </c>
      <c r="G540" s="73" t="s">
        <v>4394</v>
      </c>
      <c r="H540" s="73" t="s">
        <v>4395</v>
      </c>
      <c r="I540" s="73" t="s">
        <v>3505</v>
      </c>
      <c r="J540" s="74">
        <v>17.600000000000001</v>
      </c>
      <c r="K540" s="74">
        <f t="shared" si="8"/>
        <v>20.416</v>
      </c>
    </row>
    <row r="541" spans="2:11" x14ac:dyDescent="0.25">
      <c r="B541" s="73" t="s">
        <v>3287</v>
      </c>
      <c r="C541" s="73" t="s">
        <v>3500</v>
      </c>
      <c r="D541" s="73" t="s">
        <v>3501</v>
      </c>
      <c r="E541" s="73">
        <v>14</v>
      </c>
      <c r="F541" s="73" t="s">
        <v>4377</v>
      </c>
      <c r="G541" s="73" t="s">
        <v>4396</v>
      </c>
      <c r="H541" s="73" t="s">
        <v>4397</v>
      </c>
      <c r="I541" s="73" t="s">
        <v>3505</v>
      </c>
      <c r="J541" s="74">
        <v>23.67</v>
      </c>
      <c r="K541" s="74">
        <f t="shared" si="8"/>
        <v>27.4572</v>
      </c>
    </row>
    <row r="542" spans="2:11" x14ac:dyDescent="0.25">
      <c r="B542" s="73" t="s">
        <v>3287</v>
      </c>
      <c r="C542" s="73" t="s">
        <v>3500</v>
      </c>
      <c r="D542" s="73" t="s">
        <v>3501</v>
      </c>
      <c r="E542" s="73">
        <v>14</v>
      </c>
      <c r="F542" s="73" t="s">
        <v>4377</v>
      </c>
      <c r="G542" s="73" t="s">
        <v>4398</v>
      </c>
      <c r="H542" s="73" t="s">
        <v>4399</v>
      </c>
      <c r="I542" s="73" t="s">
        <v>3505</v>
      </c>
      <c r="J542" s="74">
        <v>33.6</v>
      </c>
      <c r="K542" s="74">
        <f t="shared" si="8"/>
        <v>38.975999999999999</v>
      </c>
    </row>
    <row r="543" spans="2:11" x14ac:dyDescent="0.25">
      <c r="B543" s="73" t="s">
        <v>3287</v>
      </c>
      <c r="C543" s="73" t="s">
        <v>3500</v>
      </c>
      <c r="D543" s="73" t="s">
        <v>3501</v>
      </c>
      <c r="E543" s="73">
        <v>17</v>
      </c>
      <c r="F543" s="73" t="s">
        <v>4400</v>
      </c>
      <c r="G543" s="73" t="s">
        <v>4401</v>
      </c>
      <c r="H543" s="73" t="s">
        <v>4402</v>
      </c>
      <c r="I543" s="73" t="s">
        <v>3505</v>
      </c>
      <c r="J543" s="74">
        <v>26.33</v>
      </c>
      <c r="K543" s="74">
        <f t="shared" si="8"/>
        <v>30.542799999999996</v>
      </c>
    </row>
    <row r="544" spans="2:11" x14ac:dyDescent="0.25">
      <c r="B544" s="73" t="s">
        <v>3287</v>
      </c>
      <c r="C544" s="73" t="s">
        <v>3500</v>
      </c>
      <c r="D544" s="73" t="s">
        <v>3501</v>
      </c>
      <c r="E544" s="73">
        <v>17</v>
      </c>
      <c r="F544" s="73" t="s">
        <v>4400</v>
      </c>
      <c r="G544" s="73" t="s">
        <v>4403</v>
      </c>
      <c r="H544" s="73" t="s">
        <v>4404</v>
      </c>
      <c r="I544" s="73" t="s">
        <v>3505</v>
      </c>
      <c r="J544" s="74">
        <v>64.989999999999995</v>
      </c>
      <c r="K544" s="74">
        <f t="shared" si="8"/>
        <v>75.38839999999999</v>
      </c>
    </row>
    <row r="545" spans="2:11" x14ac:dyDescent="0.25">
      <c r="B545" s="73" t="s">
        <v>3287</v>
      </c>
      <c r="C545" s="73" t="s">
        <v>3500</v>
      </c>
      <c r="D545" s="73" t="s">
        <v>3501</v>
      </c>
      <c r="E545" s="73">
        <v>18</v>
      </c>
      <c r="F545" s="73" t="s">
        <v>4405</v>
      </c>
      <c r="G545" s="73" t="s">
        <v>4406</v>
      </c>
      <c r="H545" s="73" t="s">
        <v>4407</v>
      </c>
      <c r="I545" s="73" t="s">
        <v>3505</v>
      </c>
      <c r="J545" s="74">
        <v>26.48</v>
      </c>
      <c r="K545" s="74">
        <f t="shared" si="8"/>
        <v>30.716799999999999</v>
      </c>
    </row>
    <row r="546" spans="2:11" x14ac:dyDescent="0.25">
      <c r="B546" s="73" t="s">
        <v>3287</v>
      </c>
      <c r="C546" s="73" t="s">
        <v>3500</v>
      </c>
      <c r="D546" s="73" t="s">
        <v>3501</v>
      </c>
      <c r="E546" s="73">
        <v>18</v>
      </c>
      <c r="F546" s="73" t="s">
        <v>4405</v>
      </c>
      <c r="G546" s="73" t="s">
        <v>4408</v>
      </c>
      <c r="H546" s="73" t="s">
        <v>4409</v>
      </c>
      <c r="I546" s="73" t="s">
        <v>3505</v>
      </c>
      <c r="J546" s="74">
        <v>30.5</v>
      </c>
      <c r="K546" s="74">
        <f t="shared" si="8"/>
        <v>35.379999999999995</v>
      </c>
    </row>
    <row r="547" spans="2:11" x14ac:dyDescent="0.25">
      <c r="B547" s="73" t="s">
        <v>3287</v>
      </c>
      <c r="C547" s="73" t="s">
        <v>3500</v>
      </c>
      <c r="D547" s="73" t="s">
        <v>3501</v>
      </c>
      <c r="E547" s="73">
        <v>18</v>
      </c>
      <c r="F547" s="73" t="s">
        <v>4405</v>
      </c>
      <c r="G547" s="73" t="s">
        <v>4410</v>
      </c>
      <c r="H547" s="73" t="s">
        <v>4411</v>
      </c>
      <c r="I547" s="73" t="s">
        <v>3505</v>
      </c>
      <c r="J547" s="74">
        <v>36.54</v>
      </c>
      <c r="K547" s="74">
        <f t="shared" si="8"/>
        <v>42.386399999999995</v>
      </c>
    </row>
    <row r="548" spans="2:11" x14ac:dyDescent="0.25">
      <c r="B548" s="73" t="s">
        <v>3287</v>
      </c>
      <c r="C548" s="73" t="s">
        <v>3500</v>
      </c>
      <c r="D548" s="73" t="s">
        <v>3501</v>
      </c>
      <c r="E548" s="73">
        <v>18</v>
      </c>
      <c r="F548" s="73" t="s">
        <v>4405</v>
      </c>
      <c r="G548" s="73" t="s">
        <v>4412</v>
      </c>
      <c r="H548" s="73" t="s">
        <v>4413</v>
      </c>
      <c r="I548" s="73" t="s">
        <v>3505</v>
      </c>
      <c r="J548" s="74">
        <v>43.26</v>
      </c>
      <c r="K548" s="74">
        <f t="shared" si="8"/>
        <v>50.181599999999996</v>
      </c>
    </row>
    <row r="549" spans="2:11" x14ac:dyDescent="0.25">
      <c r="B549" s="73" t="s">
        <v>3287</v>
      </c>
      <c r="C549" s="73" t="s">
        <v>3500</v>
      </c>
      <c r="D549" s="73" t="s">
        <v>3501</v>
      </c>
      <c r="E549" s="73">
        <v>18</v>
      </c>
      <c r="F549" s="73" t="s">
        <v>4405</v>
      </c>
      <c r="G549" s="73" t="s">
        <v>4414</v>
      </c>
      <c r="H549" s="73" t="s">
        <v>4415</v>
      </c>
      <c r="I549" s="73" t="s">
        <v>3505</v>
      </c>
      <c r="J549" s="74">
        <v>53.32</v>
      </c>
      <c r="K549" s="74">
        <f t="shared" si="8"/>
        <v>61.851199999999999</v>
      </c>
    </row>
    <row r="550" spans="2:11" x14ac:dyDescent="0.25">
      <c r="B550" s="73" t="s">
        <v>3287</v>
      </c>
      <c r="C550" s="73" t="s">
        <v>3500</v>
      </c>
      <c r="D550" s="73" t="s">
        <v>3501</v>
      </c>
      <c r="E550" s="73">
        <v>18</v>
      </c>
      <c r="F550" s="73" t="s">
        <v>4405</v>
      </c>
      <c r="G550" s="73" t="s">
        <v>4416</v>
      </c>
      <c r="H550" s="73" t="s">
        <v>4417</v>
      </c>
      <c r="I550" s="73" t="s">
        <v>3505</v>
      </c>
      <c r="J550" s="74">
        <v>66.75</v>
      </c>
      <c r="K550" s="74">
        <f t="shared" si="8"/>
        <v>77.429999999999993</v>
      </c>
    </row>
    <row r="551" spans="2:11" x14ac:dyDescent="0.25">
      <c r="B551" s="73" t="s">
        <v>3287</v>
      </c>
      <c r="C551" s="73" t="s">
        <v>3500</v>
      </c>
      <c r="D551" s="73" t="s">
        <v>3501</v>
      </c>
      <c r="E551" s="73">
        <v>18</v>
      </c>
      <c r="F551" s="73" t="s">
        <v>4405</v>
      </c>
      <c r="G551" s="73" t="s">
        <v>4418</v>
      </c>
      <c r="H551" s="73" t="s">
        <v>4419</v>
      </c>
      <c r="I551" s="73" t="s">
        <v>3505</v>
      </c>
      <c r="J551" s="74">
        <v>83.53</v>
      </c>
      <c r="K551" s="74">
        <f t="shared" si="8"/>
        <v>96.894799999999989</v>
      </c>
    </row>
    <row r="552" spans="2:11" x14ac:dyDescent="0.25">
      <c r="B552" s="73" t="s">
        <v>3287</v>
      </c>
      <c r="C552" s="73" t="s">
        <v>3500</v>
      </c>
      <c r="D552" s="73" t="s">
        <v>3501</v>
      </c>
      <c r="E552" s="73">
        <v>18</v>
      </c>
      <c r="F552" s="73" t="s">
        <v>4405</v>
      </c>
      <c r="G552" s="73" t="s">
        <v>4420</v>
      </c>
      <c r="H552" s="73" t="s">
        <v>4421</v>
      </c>
      <c r="I552" s="73" t="s">
        <v>3505</v>
      </c>
      <c r="J552" s="74">
        <v>100.31</v>
      </c>
      <c r="K552" s="74">
        <f t="shared" si="8"/>
        <v>116.3596</v>
      </c>
    </row>
    <row r="553" spans="2:11" x14ac:dyDescent="0.25">
      <c r="B553" s="73" t="s">
        <v>3287</v>
      </c>
      <c r="C553" s="73" t="s">
        <v>3500</v>
      </c>
      <c r="D553" s="73" t="s">
        <v>3501</v>
      </c>
      <c r="E553" s="73">
        <v>18</v>
      </c>
      <c r="F553" s="73" t="s">
        <v>4405</v>
      </c>
      <c r="G553" s="73" t="s">
        <v>4422</v>
      </c>
      <c r="H553" s="73" t="s">
        <v>4423</v>
      </c>
      <c r="I553" s="73" t="s">
        <v>3505</v>
      </c>
      <c r="J553" s="74">
        <v>120.44</v>
      </c>
      <c r="K553" s="74">
        <f t="shared" si="8"/>
        <v>139.71039999999999</v>
      </c>
    </row>
    <row r="554" spans="2:11" x14ac:dyDescent="0.25">
      <c r="B554" s="73" t="s">
        <v>3287</v>
      </c>
      <c r="C554" s="73" t="s">
        <v>3500</v>
      </c>
      <c r="D554" s="73" t="s">
        <v>3501</v>
      </c>
      <c r="E554" s="73">
        <v>18</v>
      </c>
      <c r="F554" s="73" t="s">
        <v>4405</v>
      </c>
      <c r="G554" s="73" t="s">
        <v>4424</v>
      </c>
      <c r="H554" s="73" t="s">
        <v>4425</v>
      </c>
      <c r="I554" s="73" t="s">
        <v>3505</v>
      </c>
      <c r="J554" s="74">
        <v>180.85</v>
      </c>
      <c r="K554" s="74">
        <f t="shared" si="8"/>
        <v>209.78599999999997</v>
      </c>
    </row>
    <row r="555" spans="2:11" x14ac:dyDescent="0.25">
      <c r="B555" s="73" t="s">
        <v>3287</v>
      </c>
      <c r="C555" s="73" t="s">
        <v>3500</v>
      </c>
      <c r="D555" s="73" t="s">
        <v>3501</v>
      </c>
      <c r="E555" s="73">
        <v>19</v>
      </c>
      <c r="F555" s="73" t="s">
        <v>4426</v>
      </c>
      <c r="G555" s="73" t="s">
        <v>4427</v>
      </c>
      <c r="H555" s="73" t="s">
        <v>4428</v>
      </c>
      <c r="I555" s="73" t="s">
        <v>3505</v>
      </c>
      <c r="J555" s="74">
        <v>15.07</v>
      </c>
      <c r="K555" s="74">
        <f t="shared" si="8"/>
        <v>17.481199999999998</v>
      </c>
    </row>
    <row r="556" spans="2:11" x14ac:dyDescent="0.25">
      <c r="B556" s="73" t="s">
        <v>3287</v>
      </c>
      <c r="C556" s="73" t="s">
        <v>3500</v>
      </c>
      <c r="D556" s="73" t="s">
        <v>3501</v>
      </c>
      <c r="E556" s="73">
        <v>19</v>
      </c>
      <c r="F556" s="73" t="s">
        <v>4426</v>
      </c>
      <c r="G556" s="73" t="s">
        <v>4429</v>
      </c>
      <c r="H556" s="73" t="s">
        <v>4430</v>
      </c>
      <c r="I556" s="73" t="s">
        <v>3505</v>
      </c>
      <c r="J556" s="74">
        <v>16.84</v>
      </c>
      <c r="K556" s="74">
        <f t="shared" si="8"/>
        <v>19.534399999999998</v>
      </c>
    </row>
    <row r="557" spans="2:11" x14ac:dyDescent="0.25">
      <c r="B557" s="73" t="s">
        <v>3287</v>
      </c>
      <c r="C557" s="73" t="s">
        <v>3500</v>
      </c>
      <c r="D557" s="73" t="s">
        <v>3501</v>
      </c>
      <c r="E557" s="73">
        <v>19</v>
      </c>
      <c r="F557" s="73" t="s">
        <v>4426</v>
      </c>
      <c r="G557" s="73" t="s">
        <v>4431</v>
      </c>
      <c r="H557" s="73" t="s">
        <v>4432</v>
      </c>
      <c r="I557" s="73" t="s">
        <v>3505</v>
      </c>
      <c r="J557" s="74">
        <v>19.489999999999998</v>
      </c>
      <c r="K557" s="74">
        <f t="shared" si="8"/>
        <v>22.608399999999996</v>
      </c>
    </row>
    <row r="558" spans="2:11" x14ac:dyDescent="0.25">
      <c r="B558" s="73" t="s">
        <v>3287</v>
      </c>
      <c r="C558" s="73" t="s">
        <v>3500</v>
      </c>
      <c r="D558" s="73" t="s">
        <v>3501</v>
      </c>
      <c r="E558" s="73">
        <v>19</v>
      </c>
      <c r="F558" s="73" t="s">
        <v>4426</v>
      </c>
      <c r="G558" s="73" t="s">
        <v>4433</v>
      </c>
      <c r="H558" s="73" t="s">
        <v>4434</v>
      </c>
      <c r="I558" s="73" t="s">
        <v>3505</v>
      </c>
      <c r="J558" s="74">
        <v>22.44</v>
      </c>
      <c r="K558" s="74">
        <f t="shared" si="8"/>
        <v>26.0304</v>
      </c>
    </row>
    <row r="559" spans="2:11" x14ac:dyDescent="0.25">
      <c r="B559" s="73" t="s">
        <v>3287</v>
      </c>
      <c r="C559" s="73" t="s">
        <v>3500</v>
      </c>
      <c r="D559" s="73" t="s">
        <v>3501</v>
      </c>
      <c r="E559" s="73">
        <v>19</v>
      </c>
      <c r="F559" s="73" t="s">
        <v>4426</v>
      </c>
      <c r="G559" s="73" t="s">
        <v>4435</v>
      </c>
      <c r="H559" s="73" t="s">
        <v>4436</v>
      </c>
      <c r="I559" s="73" t="s">
        <v>3505</v>
      </c>
      <c r="J559" s="74">
        <v>26.86</v>
      </c>
      <c r="K559" s="74">
        <f t="shared" si="8"/>
        <v>31.157599999999999</v>
      </c>
    </row>
    <row r="560" spans="2:11" x14ac:dyDescent="0.25">
      <c r="B560" s="73" t="s">
        <v>3287</v>
      </c>
      <c r="C560" s="73" t="s">
        <v>3500</v>
      </c>
      <c r="D560" s="73" t="s">
        <v>3501</v>
      </c>
      <c r="E560" s="73">
        <v>19</v>
      </c>
      <c r="F560" s="73" t="s">
        <v>4426</v>
      </c>
      <c r="G560" s="73" t="s">
        <v>4437</v>
      </c>
      <c r="H560" s="73" t="s">
        <v>4438</v>
      </c>
      <c r="I560" s="73" t="s">
        <v>3505</v>
      </c>
      <c r="J560" s="74">
        <v>32.76</v>
      </c>
      <c r="K560" s="74">
        <f t="shared" si="8"/>
        <v>38.001599999999996</v>
      </c>
    </row>
    <row r="561" spans="2:11" x14ac:dyDescent="0.25">
      <c r="B561" s="73" t="s">
        <v>3287</v>
      </c>
      <c r="C561" s="73" t="s">
        <v>3500</v>
      </c>
      <c r="D561" s="73" t="s">
        <v>3501</v>
      </c>
      <c r="E561" s="73">
        <v>19</v>
      </c>
      <c r="F561" s="73" t="s">
        <v>4426</v>
      </c>
      <c r="G561" s="73" t="s">
        <v>4439</v>
      </c>
      <c r="H561" s="73" t="s">
        <v>4440</v>
      </c>
      <c r="I561" s="73" t="s">
        <v>3505</v>
      </c>
      <c r="J561" s="74">
        <v>40.130000000000003</v>
      </c>
      <c r="K561" s="74">
        <f t="shared" si="8"/>
        <v>46.550800000000002</v>
      </c>
    </row>
    <row r="562" spans="2:11" x14ac:dyDescent="0.25">
      <c r="B562" s="73" t="s">
        <v>3287</v>
      </c>
      <c r="C562" s="73" t="s">
        <v>3500</v>
      </c>
      <c r="D562" s="73" t="s">
        <v>3501</v>
      </c>
      <c r="E562" s="73">
        <v>19</v>
      </c>
      <c r="F562" s="73" t="s">
        <v>4426</v>
      </c>
      <c r="G562" s="73" t="s">
        <v>4441</v>
      </c>
      <c r="H562" s="73" t="s">
        <v>4442</v>
      </c>
      <c r="I562" s="73" t="s">
        <v>3505</v>
      </c>
      <c r="J562" s="74">
        <v>47.5</v>
      </c>
      <c r="K562" s="74">
        <f t="shared" si="8"/>
        <v>55.099999999999994</v>
      </c>
    </row>
    <row r="563" spans="2:11" x14ac:dyDescent="0.25">
      <c r="B563" s="73" t="s">
        <v>3287</v>
      </c>
      <c r="C563" s="73" t="s">
        <v>3500</v>
      </c>
      <c r="D563" s="73" t="s">
        <v>3501</v>
      </c>
      <c r="E563" s="73">
        <v>19</v>
      </c>
      <c r="F563" s="73" t="s">
        <v>4426</v>
      </c>
      <c r="G563" s="73" t="s">
        <v>4443</v>
      </c>
      <c r="H563" s="73" t="s">
        <v>4444</v>
      </c>
      <c r="I563" s="73" t="s">
        <v>3505</v>
      </c>
      <c r="J563" s="74">
        <v>56.34</v>
      </c>
      <c r="K563" s="74">
        <f t="shared" si="8"/>
        <v>65.354399999999998</v>
      </c>
    </row>
    <row r="564" spans="2:11" x14ac:dyDescent="0.25">
      <c r="B564" s="73" t="s">
        <v>3287</v>
      </c>
      <c r="C564" s="73" t="s">
        <v>3500</v>
      </c>
      <c r="D564" s="73" t="s">
        <v>3501</v>
      </c>
      <c r="E564" s="73">
        <v>19</v>
      </c>
      <c r="F564" s="73" t="s">
        <v>4426</v>
      </c>
      <c r="G564" s="73" t="s">
        <v>4445</v>
      </c>
      <c r="H564" s="73" t="s">
        <v>4446</v>
      </c>
      <c r="I564" s="73" t="s">
        <v>3505</v>
      </c>
      <c r="J564" s="74">
        <v>82.87</v>
      </c>
      <c r="K564" s="74">
        <f t="shared" si="8"/>
        <v>96.129199999999997</v>
      </c>
    </row>
    <row r="565" spans="2:11" x14ac:dyDescent="0.25">
      <c r="B565" s="73" t="s">
        <v>3287</v>
      </c>
      <c r="C565" s="73" t="s">
        <v>3500</v>
      </c>
      <c r="D565" s="73" t="s">
        <v>3501</v>
      </c>
      <c r="E565" s="73">
        <v>103</v>
      </c>
      <c r="F565" s="73" t="s">
        <v>4447</v>
      </c>
      <c r="G565" s="73" t="s">
        <v>4448</v>
      </c>
      <c r="H565" s="73" t="s">
        <v>4449</v>
      </c>
      <c r="I565" s="73" t="s">
        <v>3505</v>
      </c>
      <c r="J565" s="74">
        <v>1.21</v>
      </c>
      <c r="K565" s="74">
        <f t="shared" si="8"/>
        <v>1.4036</v>
      </c>
    </row>
    <row r="566" spans="2:11" x14ac:dyDescent="0.25">
      <c r="B566" s="73" t="s">
        <v>3287</v>
      </c>
      <c r="C566" s="73" t="s">
        <v>3500</v>
      </c>
      <c r="D566" s="73" t="s">
        <v>3501</v>
      </c>
      <c r="E566" s="73">
        <v>103</v>
      </c>
      <c r="F566" s="73" t="s">
        <v>4447</v>
      </c>
      <c r="G566" s="73" t="s">
        <v>4450</v>
      </c>
      <c r="H566" s="73" t="s">
        <v>4451</v>
      </c>
      <c r="I566" s="73" t="s">
        <v>3505</v>
      </c>
      <c r="J566" s="74">
        <v>3.76</v>
      </c>
      <c r="K566" s="74">
        <f t="shared" si="8"/>
        <v>4.3615999999999993</v>
      </c>
    </row>
    <row r="567" spans="2:11" x14ac:dyDescent="0.25">
      <c r="B567" s="73" t="s">
        <v>3287</v>
      </c>
      <c r="C567" s="73" t="s">
        <v>3500</v>
      </c>
      <c r="D567" s="73" t="s">
        <v>3501</v>
      </c>
      <c r="E567" s="73">
        <v>103</v>
      </c>
      <c r="F567" s="73" t="s">
        <v>4447</v>
      </c>
      <c r="G567" s="73" t="s">
        <v>4452</v>
      </c>
      <c r="H567" s="73" t="s">
        <v>4453</v>
      </c>
      <c r="I567" s="73" t="s">
        <v>3505</v>
      </c>
      <c r="J567" s="74">
        <v>6.55</v>
      </c>
      <c r="K567" s="74">
        <f t="shared" si="8"/>
        <v>7.597999999999999</v>
      </c>
    </row>
    <row r="568" spans="2:11" x14ac:dyDescent="0.25">
      <c r="B568" s="73" t="s">
        <v>3287</v>
      </c>
      <c r="C568" s="73" t="s">
        <v>3500</v>
      </c>
      <c r="D568" s="73" t="s">
        <v>3501</v>
      </c>
      <c r="E568" s="73">
        <v>103</v>
      </c>
      <c r="F568" s="73" t="s">
        <v>4447</v>
      </c>
      <c r="G568" s="73" t="s">
        <v>4454</v>
      </c>
      <c r="H568" s="73" t="s">
        <v>4455</v>
      </c>
      <c r="I568" s="73" t="s">
        <v>3505</v>
      </c>
      <c r="J568" s="74">
        <v>9.49</v>
      </c>
      <c r="K568" s="74">
        <f t="shared" si="8"/>
        <v>11.0084</v>
      </c>
    </row>
    <row r="569" spans="2:11" x14ac:dyDescent="0.25">
      <c r="B569" s="73" t="s">
        <v>3287</v>
      </c>
      <c r="C569" s="73" t="s">
        <v>3500</v>
      </c>
      <c r="D569" s="73" t="s">
        <v>3501</v>
      </c>
      <c r="E569" s="73">
        <v>103</v>
      </c>
      <c r="F569" s="73" t="s">
        <v>4447</v>
      </c>
      <c r="G569" s="73" t="s">
        <v>4456</v>
      </c>
      <c r="H569" s="73" t="s">
        <v>4457</v>
      </c>
      <c r="I569" s="73" t="s">
        <v>3505</v>
      </c>
      <c r="J569" s="74">
        <v>14.36</v>
      </c>
      <c r="K569" s="74">
        <f t="shared" si="8"/>
        <v>16.657599999999999</v>
      </c>
    </row>
    <row r="570" spans="2:11" x14ac:dyDescent="0.25">
      <c r="B570" s="73" t="s">
        <v>3287</v>
      </c>
      <c r="C570" s="73" t="s">
        <v>3500</v>
      </c>
      <c r="D570" s="73" t="s">
        <v>3501</v>
      </c>
      <c r="E570" s="73">
        <v>104</v>
      </c>
      <c r="F570" s="73" t="s">
        <v>4458</v>
      </c>
      <c r="G570" s="73" t="s">
        <v>4459</v>
      </c>
      <c r="H570" s="73" t="s">
        <v>4460</v>
      </c>
      <c r="I570" s="73" t="s">
        <v>3505</v>
      </c>
      <c r="J570" s="74">
        <v>3.49</v>
      </c>
      <c r="K570" s="74">
        <f t="shared" si="8"/>
        <v>4.0484</v>
      </c>
    </row>
    <row r="571" spans="2:11" x14ac:dyDescent="0.25">
      <c r="B571" s="73" t="s">
        <v>3287</v>
      </c>
      <c r="C571" s="73" t="s">
        <v>3500</v>
      </c>
      <c r="D571" s="73" t="s">
        <v>3501</v>
      </c>
      <c r="E571" s="73">
        <v>104</v>
      </c>
      <c r="F571" s="73" t="s">
        <v>4458</v>
      </c>
      <c r="G571" s="73" t="s">
        <v>4461</v>
      </c>
      <c r="H571" s="73" t="s">
        <v>4462</v>
      </c>
      <c r="I571" s="73" t="s">
        <v>3505</v>
      </c>
      <c r="J571" s="74">
        <v>7.03</v>
      </c>
      <c r="K571" s="74">
        <f t="shared" si="8"/>
        <v>8.1547999999999998</v>
      </c>
    </row>
    <row r="572" spans="2:11" x14ac:dyDescent="0.25">
      <c r="B572" s="73" t="s">
        <v>3287</v>
      </c>
      <c r="C572" s="73" t="s">
        <v>3500</v>
      </c>
      <c r="D572" s="73" t="s">
        <v>3501</v>
      </c>
      <c r="E572" s="73">
        <v>104</v>
      </c>
      <c r="F572" s="73" t="s">
        <v>4458</v>
      </c>
      <c r="G572" s="73" t="s">
        <v>4463</v>
      </c>
      <c r="H572" s="73" t="s">
        <v>4464</v>
      </c>
      <c r="I572" s="73" t="s">
        <v>3505</v>
      </c>
      <c r="J572" s="74">
        <v>10.74</v>
      </c>
      <c r="K572" s="74">
        <f t="shared" si="8"/>
        <v>12.458399999999999</v>
      </c>
    </row>
    <row r="573" spans="2:11" x14ac:dyDescent="0.25">
      <c r="B573" s="73" t="s">
        <v>3287</v>
      </c>
      <c r="C573" s="73" t="s">
        <v>3500</v>
      </c>
      <c r="D573" s="73" t="s">
        <v>3501</v>
      </c>
      <c r="E573" s="73">
        <v>104</v>
      </c>
      <c r="F573" s="73" t="s">
        <v>4458</v>
      </c>
      <c r="G573" s="73" t="s">
        <v>4465</v>
      </c>
      <c r="H573" s="73" t="s">
        <v>4466</v>
      </c>
      <c r="I573" s="73" t="s">
        <v>3505</v>
      </c>
      <c r="J573" s="74">
        <v>16.71</v>
      </c>
      <c r="K573" s="74">
        <f t="shared" si="8"/>
        <v>19.383600000000001</v>
      </c>
    </row>
    <row r="574" spans="2:11" x14ac:dyDescent="0.25">
      <c r="B574" s="73" t="s">
        <v>3287</v>
      </c>
      <c r="C574" s="73" t="s">
        <v>3500</v>
      </c>
      <c r="D574" s="73" t="s">
        <v>3501</v>
      </c>
      <c r="E574" s="73">
        <v>104</v>
      </c>
      <c r="F574" s="73" t="s">
        <v>4458</v>
      </c>
      <c r="G574" s="73" t="s">
        <v>4467</v>
      </c>
      <c r="H574" s="73" t="s">
        <v>4468</v>
      </c>
      <c r="I574" s="73" t="s">
        <v>3505</v>
      </c>
      <c r="J574" s="74">
        <v>5.59</v>
      </c>
      <c r="K574" s="74">
        <f t="shared" si="8"/>
        <v>6.4843999999999991</v>
      </c>
    </row>
    <row r="575" spans="2:11" x14ac:dyDescent="0.25">
      <c r="B575" s="73" t="s">
        <v>3287</v>
      </c>
      <c r="C575" s="73" t="s">
        <v>3500</v>
      </c>
      <c r="D575" s="73" t="s">
        <v>3501</v>
      </c>
      <c r="E575" s="73">
        <v>104</v>
      </c>
      <c r="F575" s="73" t="s">
        <v>4458</v>
      </c>
      <c r="G575" s="73" t="s">
        <v>4469</v>
      </c>
      <c r="H575" s="73" t="s">
        <v>4470</v>
      </c>
      <c r="I575" s="73" t="s">
        <v>3505</v>
      </c>
      <c r="J575" s="74">
        <v>1.51</v>
      </c>
      <c r="K575" s="74">
        <f t="shared" si="8"/>
        <v>1.7515999999999998</v>
      </c>
    </row>
    <row r="576" spans="2:11" x14ac:dyDescent="0.25">
      <c r="B576" s="73" t="s">
        <v>3287</v>
      </c>
      <c r="C576" s="73" t="s">
        <v>3500</v>
      </c>
      <c r="D576" s="73" t="s">
        <v>3501</v>
      </c>
      <c r="E576" s="73">
        <v>104</v>
      </c>
      <c r="F576" s="73" t="s">
        <v>4458</v>
      </c>
      <c r="G576" s="73" t="s">
        <v>4471</v>
      </c>
      <c r="H576" s="73" t="s">
        <v>4472</v>
      </c>
      <c r="I576" s="73" t="s">
        <v>3505</v>
      </c>
      <c r="J576" s="74">
        <v>2.02</v>
      </c>
      <c r="K576" s="74">
        <f t="shared" si="8"/>
        <v>2.3431999999999999</v>
      </c>
    </row>
    <row r="577" spans="2:11" x14ac:dyDescent="0.25">
      <c r="B577" s="73" t="s">
        <v>3287</v>
      </c>
      <c r="C577" s="73" t="s">
        <v>3500</v>
      </c>
      <c r="D577" s="73" t="s">
        <v>3501</v>
      </c>
      <c r="E577" s="73">
        <v>104</v>
      </c>
      <c r="F577" s="73" t="s">
        <v>4458</v>
      </c>
      <c r="G577" s="73" t="s">
        <v>4473</v>
      </c>
      <c r="H577" s="73" t="s">
        <v>4474</v>
      </c>
      <c r="I577" s="73" t="s">
        <v>3505</v>
      </c>
      <c r="J577" s="74">
        <v>2.74</v>
      </c>
      <c r="K577" s="74">
        <f t="shared" si="8"/>
        <v>3.1783999999999999</v>
      </c>
    </row>
    <row r="578" spans="2:11" x14ac:dyDescent="0.25">
      <c r="B578" s="73" t="s">
        <v>3287</v>
      </c>
      <c r="C578" s="73" t="s">
        <v>3500</v>
      </c>
      <c r="D578" s="73" t="s">
        <v>3501</v>
      </c>
      <c r="E578" s="73">
        <v>104</v>
      </c>
      <c r="F578" s="73" t="s">
        <v>4458</v>
      </c>
      <c r="G578" s="73" t="s">
        <v>4475</v>
      </c>
      <c r="H578" s="73" t="s">
        <v>4476</v>
      </c>
      <c r="I578" s="73" t="s">
        <v>3505</v>
      </c>
      <c r="J578" s="74">
        <v>4.75</v>
      </c>
      <c r="K578" s="74">
        <f t="shared" si="8"/>
        <v>5.51</v>
      </c>
    </row>
    <row r="579" spans="2:11" x14ac:dyDescent="0.25">
      <c r="B579" s="73" t="s">
        <v>3287</v>
      </c>
      <c r="C579" s="73" t="s">
        <v>3500</v>
      </c>
      <c r="D579" s="73" t="s">
        <v>3501</v>
      </c>
      <c r="E579" s="73">
        <v>104</v>
      </c>
      <c r="F579" s="73" t="s">
        <v>4458</v>
      </c>
      <c r="G579" s="73" t="s">
        <v>4477</v>
      </c>
      <c r="H579" s="73" t="s">
        <v>4478</v>
      </c>
      <c r="I579" s="73" t="s">
        <v>3505</v>
      </c>
      <c r="J579" s="74">
        <v>8.42</v>
      </c>
      <c r="K579" s="74">
        <f t="shared" si="8"/>
        <v>9.767199999999999</v>
      </c>
    </row>
    <row r="580" spans="2:11" x14ac:dyDescent="0.25">
      <c r="B580" s="73" t="s">
        <v>3287</v>
      </c>
      <c r="C580" s="73" t="s">
        <v>3500</v>
      </c>
      <c r="D580" s="73" t="s">
        <v>3501</v>
      </c>
      <c r="E580" s="73">
        <v>104</v>
      </c>
      <c r="F580" s="73" t="s">
        <v>4458</v>
      </c>
      <c r="G580" s="73" t="s">
        <v>4479</v>
      </c>
      <c r="H580" s="73" t="s">
        <v>4480</v>
      </c>
      <c r="I580" s="73" t="s">
        <v>3505</v>
      </c>
      <c r="J580" s="74">
        <v>1.38</v>
      </c>
      <c r="K580" s="74">
        <f t="shared" ref="K580:K643" si="9">+IF(AND(MID(H580,1,15)="POSTE DE MADERA",J580&lt;110)=TRUE,(J580*1.13+5)*1.01*1.16,IF(AND(MID(H580,1,15)="POSTE DE MADERA",J580&gt;=110,J580&lt;320)=TRUE,(J580*1.13+12)*1.01*1.16,IF(AND(MID(H580,1,15)="POSTE DE MADERA",J580&gt;320)=TRUE,(J580*1.13+36)*1.01*1.16,IF(+AND(MID(H580,1,5)="POSTE",MID(H580,1,15)&lt;&gt;"POSTE DE MADERA")=TRUE,J580*1.01*1.16,J580*1.16))))</f>
        <v>1.6007999999999998</v>
      </c>
    </row>
    <row r="581" spans="2:11" x14ac:dyDescent="0.25">
      <c r="B581" s="73" t="s">
        <v>3287</v>
      </c>
      <c r="C581" s="73" t="s">
        <v>3500</v>
      </c>
      <c r="D581" s="73" t="s">
        <v>3501</v>
      </c>
      <c r="E581" s="73">
        <v>104</v>
      </c>
      <c r="F581" s="73" t="s">
        <v>4458</v>
      </c>
      <c r="G581" s="73" t="s">
        <v>4481</v>
      </c>
      <c r="H581" s="73" t="s">
        <v>4482</v>
      </c>
      <c r="I581" s="73" t="s">
        <v>3505</v>
      </c>
      <c r="J581" s="74">
        <v>1.1299999999999999</v>
      </c>
      <c r="K581" s="74">
        <f t="shared" si="9"/>
        <v>1.3107999999999997</v>
      </c>
    </row>
    <row r="582" spans="2:11" x14ac:dyDescent="0.25">
      <c r="B582" s="73" t="s">
        <v>3287</v>
      </c>
      <c r="C582" s="73" t="s">
        <v>3500</v>
      </c>
      <c r="D582" s="73" t="s">
        <v>3501</v>
      </c>
      <c r="E582" s="73">
        <v>104</v>
      </c>
      <c r="F582" s="73" t="s">
        <v>4458</v>
      </c>
      <c r="G582" s="73" t="s">
        <v>4483</v>
      </c>
      <c r="H582" s="73" t="s">
        <v>4484</v>
      </c>
      <c r="I582" s="73" t="s">
        <v>3505</v>
      </c>
      <c r="J582" s="74">
        <v>21.07</v>
      </c>
      <c r="K582" s="74">
        <f t="shared" si="9"/>
        <v>24.441199999999998</v>
      </c>
    </row>
    <row r="583" spans="2:11" x14ac:dyDescent="0.25">
      <c r="B583" s="73" t="s">
        <v>3287</v>
      </c>
      <c r="C583" s="73" t="s">
        <v>3500</v>
      </c>
      <c r="D583" s="73" t="s">
        <v>3501</v>
      </c>
      <c r="E583" s="73">
        <v>28</v>
      </c>
      <c r="F583" s="73" t="s">
        <v>4485</v>
      </c>
      <c r="G583" s="73" t="s">
        <v>4486</v>
      </c>
      <c r="H583" s="73" t="s">
        <v>4487</v>
      </c>
      <c r="I583" s="73" t="s">
        <v>3505</v>
      </c>
      <c r="J583" s="74">
        <v>0.8</v>
      </c>
      <c r="K583" s="74">
        <f t="shared" si="9"/>
        <v>0.92799999999999994</v>
      </c>
    </row>
    <row r="584" spans="2:11" x14ac:dyDescent="0.25">
      <c r="B584" s="73" t="s">
        <v>3287</v>
      </c>
      <c r="C584" s="73" t="s">
        <v>3500</v>
      </c>
      <c r="D584" s="73" t="s">
        <v>3501</v>
      </c>
      <c r="E584" s="73">
        <v>28</v>
      </c>
      <c r="F584" s="73" t="s">
        <v>4485</v>
      </c>
      <c r="G584" s="73" t="s">
        <v>4488</v>
      </c>
      <c r="H584" s="73" t="s">
        <v>4489</v>
      </c>
      <c r="I584" s="73" t="s">
        <v>3505</v>
      </c>
      <c r="J584" s="74">
        <v>1.1499999999999999</v>
      </c>
      <c r="K584" s="74">
        <f t="shared" si="9"/>
        <v>1.3339999999999999</v>
      </c>
    </row>
    <row r="585" spans="2:11" x14ac:dyDescent="0.25">
      <c r="B585" s="73" t="s">
        <v>3287</v>
      </c>
      <c r="C585" s="73" t="s">
        <v>3500</v>
      </c>
      <c r="D585" s="73" t="s">
        <v>3501</v>
      </c>
      <c r="E585" s="73">
        <v>98</v>
      </c>
      <c r="F585" s="73" t="s">
        <v>4490</v>
      </c>
      <c r="G585" s="73" t="s">
        <v>4491</v>
      </c>
      <c r="H585" s="73" t="s">
        <v>4492</v>
      </c>
      <c r="I585" s="73" t="s">
        <v>3505</v>
      </c>
      <c r="J585" s="74">
        <v>5.87</v>
      </c>
      <c r="K585" s="74">
        <f t="shared" si="9"/>
        <v>6.8091999999999997</v>
      </c>
    </row>
    <row r="586" spans="2:11" x14ac:dyDescent="0.25">
      <c r="B586" s="73" t="s">
        <v>3287</v>
      </c>
      <c r="C586" s="73" t="s">
        <v>3500</v>
      </c>
      <c r="D586" s="73" t="s">
        <v>3501</v>
      </c>
      <c r="E586" s="73">
        <v>98</v>
      </c>
      <c r="F586" s="73" t="s">
        <v>4490</v>
      </c>
      <c r="G586" s="73" t="s">
        <v>4493</v>
      </c>
      <c r="H586" s="73" t="s">
        <v>4494</v>
      </c>
      <c r="I586" s="73" t="s">
        <v>3505</v>
      </c>
      <c r="J586" s="74">
        <v>4.2</v>
      </c>
      <c r="K586" s="74">
        <f t="shared" si="9"/>
        <v>4.8719999999999999</v>
      </c>
    </row>
    <row r="587" spans="2:11" x14ac:dyDescent="0.25">
      <c r="B587" s="73" t="s">
        <v>3287</v>
      </c>
      <c r="C587" s="73" t="s">
        <v>3500</v>
      </c>
      <c r="D587" s="73" t="s">
        <v>3501</v>
      </c>
      <c r="E587" s="73">
        <v>98</v>
      </c>
      <c r="F587" s="73" t="s">
        <v>4490</v>
      </c>
      <c r="G587" s="73" t="s">
        <v>4495</v>
      </c>
      <c r="H587" s="73" t="s">
        <v>4496</v>
      </c>
      <c r="I587" s="73" t="s">
        <v>3505</v>
      </c>
      <c r="J587" s="74">
        <v>4.95</v>
      </c>
      <c r="K587" s="74">
        <f t="shared" si="9"/>
        <v>5.742</v>
      </c>
    </row>
    <row r="588" spans="2:11" x14ac:dyDescent="0.25">
      <c r="B588" s="73" t="s">
        <v>3287</v>
      </c>
      <c r="C588" s="73" t="s">
        <v>3500</v>
      </c>
      <c r="D588" s="73" t="s">
        <v>3501</v>
      </c>
      <c r="E588" s="73">
        <v>98</v>
      </c>
      <c r="F588" s="73" t="s">
        <v>4490</v>
      </c>
      <c r="G588" s="73" t="s">
        <v>4497</v>
      </c>
      <c r="H588" s="73" t="s">
        <v>4498</v>
      </c>
      <c r="I588" s="73" t="s">
        <v>3505</v>
      </c>
      <c r="J588" s="74">
        <v>5.31</v>
      </c>
      <c r="K588" s="74">
        <f t="shared" si="9"/>
        <v>6.1595999999999993</v>
      </c>
    </row>
    <row r="589" spans="2:11" x14ac:dyDescent="0.25">
      <c r="B589" s="73" t="s">
        <v>3287</v>
      </c>
      <c r="C589" s="73" t="s">
        <v>3500</v>
      </c>
      <c r="D589" s="73" t="s">
        <v>3501</v>
      </c>
      <c r="E589" s="73">
        <v>98</v>
      </c>
      <c r="F589" s="73" t="s">
        <v>4490</v>
      </c>
      <c r="G589" s="73" t="s">
        <v>4499</v>
      </c>
      <c r="H589" s="73" t="s">
        <v>4500</v>
      </c>
      <c r="I589" s="73" t="s">
        <v>3505</v>
      </c>
      <c r="J589" s="74">
        <v>6.45</v>
      </c>
      <c r="K589" s="74">
        <f t="shared" si="9"/>
        <v>7.4819999999999993</v>
      </c>
    </row>
    <row r="590" spans="2:11" x14ac:dyDescent="0.25">
      <c r="B590" s="73" t="s">
        <v>3287</v>
      </c>
      <c r="C590" s="73" t="s">
        <v>3500</v>
      </c>
      <c r="D590" s="73" t="s">
        <v>3501</v>
      </c>
      <c r="E590" s="73">
        <v>98</v>
      </c>
      <c r="F590" s="73" t="s">
        <v>4490</v>
      </c>
      <c r="G590" s="73" t="s">
        <v>4501</v>
      </c>
      <c r="H590" s="73" t="s">
        <v>4502</v>
      </c>
      <c r="I590" s="73" t="s">
        <v>3505</v>
      </c>
      <c r="J590" s="74">
        <v>10.07</v>
      </c>
      <c r="K590" s="74">
        <f t="shared" si="9"/>
        <v>11.681199999999999</v>
      </c>
    </row>
    <row r="591" spans="2:11" x14ac:dyDescent="0.25">
      <c r="B591" s="73" t="s">
        <v>3287</v>
      </c>
      <c r="C591" s="73" t="s">
        <v>3500</v>
      </c>
      <c r="D591" s="73" t="s">
        <v>3501</v>
      </c>
      <c r="E591" s="73">
        <v>98</v>
      </c>
      <c r="F591" s="73" t="s">
        <v>4490</v>
      </c>
      <c r="G591" s="73" t="s">
        <v>4503</v>
      </c>
      <c r="H591" s="73" t="s">
        <v>4504</v>
      </c>
      <c r="I591" s="73" t="s">
        <v>3505</v>
      </c>
      <c r="J591" s="74">
        <v>4.59</v>
      </c>
      <c r="K591" s="74">
        <f t="shared" si="9"/>
        <v>5.3243999999999998</v>
      </c>
    </row>
    <row r="592" spans="2:11" x14ac:dyDescent="0.25">
      <c r="B592" s="73" t="s">
        <v>3287</v>
      </c>
      <c r="C592" s="73" t="s">
        <v>3500</v>
      </c>
      <c r="D592" s="73" t="s">
        <v>3501</v>
      </c>
      <c r="E592" s="73">
        <v>98</v>
      </c>
      <c r="F592" s="73" t="s">
        <v>4490</v>
      </c>
      <c r="G592" s="73" t="s">
        <v>4505</v>
      </c>
      <c r="H592" s="73" t="s">
        <v>4506</v>
      </c>
      <c r="I592" s="73" t="s">
        <v>3505</v>
      </c>
      <c r="J592" s="74">
        <v>7.37</v>
      </c>
      <c r="K592" s="74">
        <f t="shared" si="9"/>
        <v>8.549199999999999</v>
      </c>
    </row>
    <row r="593" spans="2:11" x14ac:dyDescent="0.25">
      <c r="B593" s="73" t="s">
        <v>3287</v>
      </c>
      <c r="C593" s="73" t="s">
        <v>3500</v>
      </c>
      <c r="D593" s="73" t="s">
        <v>3501</v>
      </c>
      <c r="E593" s="73">
        <v>98</v>
      </c>
      <c r="F593" s="73" t="s">
        <v>4490</v>
      </c>
      <c r="G593" s="73" t="s">
        <v>4507</v>
      </c>
      <c r="H593" s="73" t="s">
        <v>4508</v>
      </c>
      <c r="I593" s="73" t="s">
        <v>3505</v>
      </c>
      <c r="J593" s="74">
        <v>3.78</v>
      </c>
      <c r="K593" s="74">
        <f t="shared" si="9"/>
        <v>4.3847999999999994</v>
      </c>
    </row>
    <row r="594" spans="2:11" x14ac:dyDescent="0.25">
      <c r="B594" s="73" t="s">
        <v>3287</v>
      </c>
      <c r="C594" s="73" t="s">
        <v>3500</v>
      </c>
      <c r="D594" s="73" t="s">
        <v>3501</v>
      </c>
      <c r="E594" s="73">
        <v>98</v>
      </c>
      <c r="F594" s="73" t="s">
        <v>4490</v>
      </c>
      <c r="G594" s="73" t="s">
        <v>4509</v>
      </c>
      <c r="H594" s="73" t="s">
        <v>4510</v>
      </c>
      <c r="I594" s="73" t="s">
        <v>3505</v>
      </c>
      <c r="J594" s="74">
        <v>3.95</v>
      </c>
      <c r="K594" s="74">
        <f t="shared" si="9"/>
        <v>4.5819999999999999</v>
      </c>
    </row>
    <row r="595" spans="2:11" x14ac:dyDescent="0.25">
      <c r="B595" s="73" t="s">
        <v>3287</v>
      </c>
      <c r="C595" s="73" t="s">
        <v>3500</v>
      </c>
      <c r="D595" s="73" t="s">
        <v>3501</v>
      </c>
      <c r="E595" s="73">
        <v>98</v>
      </c>
      <c r="F595" s="73" t="s">
        <v>4490</v>
      </c>
      <c r="G595" s="73" t="s">
        <v>4511</v>
      </c>
      <c r="H595" s="73" t="s">
        <v>4494</v>
      </c>
      <c r="I595" s="73" t="s">
        <v>3505</v>
      </c>
      <c r="J595" s="74">
        <v>4.2</v>
      </c>
      <c r="K595" s="74">
        <f t="shared" si="9"/>
        <v>4.8719999999999999</v>
      </c>
    </row>
    <row r="596" spans="2:11" x14ac:dyDescent="0.25">
      <c r="B596" s="73" t="s">
        <v>3287</v>
      </c>
      <c r="C596" s="73" t="s">
        <v>3500</v>
      </c>
      <c r="D596" s="73" t="s">
        <v>3501</v>
      </c>
      <c r="E596" s="73">
        <v>98</v>
      </c>
      <c r="F596" s="73" t="s">
        <v>4490</v>
      </c>
      <c r="G596" s="73" t="s">
        <v>4512</v>
      </c>
      <c r="H596" s="73" t="s">
        <v>4500</v>
      </c>
      <c r="I596" s="73" t="s">
        <v>3505</v>
      </c>
      <c r="J596" s="74">
        <v>6.45</v>
      </c>
      <c r="K596" s="74">
        <f t="shared" si="9"/>
        <v>7.4819999999999993</v>
      </c>
    </row>
    <row r="597" spans="2:11" x14ac:dyDescent="0.25">
      <c r="B597" s="73" t="s">
        <v>3287</v>
      </c>
      <c r="C597" s="73" t="s">
        <v>3500</v>
      </c>
      <c r="D597" s="73" t="s">
        <v>3501</v>
      </c>
      <c r="E597" s="73">
        <v>94</v>
      </c>
      <c r="F597" s="73" t="s">
        <v>4513</v>
      </c>
      <c r="G597" s="73" t="s">
        <v>4514</v>
      </c>
      <c r="H597" s="73" t="s">
        <v>4515</v>
      </c>
      <c r="I597" s="73" t="s">
        <v>3293</v>
      </c>
      <c r="J597" s="74">
        <v>0.55000000000000004</v>
      </c>
      <c r="K597" s="74">
        <f t="shared" si="9"/>
        <v>0.63800000000000001</v>
      </c>
    </row>
    <row r="598" spans="2:11" x14ac:dyDescent="0.25">
      <c r="B598" s="73" t="s">
        <v>3287</v>
      </c>
      <c r="C598" s="73" t="s">
        <v>3500</v>
      </c>
      <c r="D598" s="73" t="s">
        <v>3501</v>
      </c>
      <c r="E598" s="73">
        <v>94</v>
      </c>
      <c r="F598" s="73" t="s">
        <v>4513</v>
      </c>
      <c r="G598" s="73" t="s">
        <v>4516</v>
      </c>
      <c r="H598" s="73" t="s">
        <v>4517</v>
      </c>
      <c r="I598" s="73" t="s">
        <v>3293</v>
      </c>
      <c r="J598" s="74">
        <v>0.51</v>
      </c>
      <c r="K598" s="74">
        <f t="shared" si="9"/>
        <v>0.59160000000000001</v>
      </c>
    </row>
    <row r="599" spans="2:11" x14ac:dyDescent="0.25">
      <c r="B599" s="73" t="s">
        <v>3287</v>
      </c>
      <c r="C599" s="73" t="s">
        <v>3500</v>
      </c>
      <c r="D599" s="73" t="s">
        <v>3501</v>
      </c>
      <c r="E599" s="73">
        <v>94</v>
      </c>
      <c r="F599" s="73" t="s">
        <v>4513</v>
      </c>
      <c r="G599" s="73" t="s">
        <v>4518</v>
      </c>
      <c r="H599" s="73" t="s">
        <v>4519</v>
      </c>
      <c r="I599" s="73" t="s">
        <v>3293</v>
      </c>
      <c r="J599" s="74">
        <v>1.08</v>
      </c>
      <c r="K599" s="74">
        <f t="shared" si="9"/>
        <v>1.2527999999999999</v>
      </c>
    </row>
    <row r="600" spans="2:11" x14ac:dyDescent="0.25">
      <c r="B600" s="73" t="s">
        <v>3287</v>
      </c>
      <c r="C600" s="73" t="s">
        <v>3500</v>
      </c>
      <c r="D600" s="73" t="s">
        <v>3501</v>
      </c>
      <c r="E600" s="73">
        <v>94</v>
      </c>
      <c r="F600" s="73" t="s">
        <v>4513</v>
      </c>
      <c r="G600" s="73" t="s">
        <v>4520</v>
      </c>
      <c r="H600" s="73" t="s">
        <v>4521</v>
      </c>
      <c r="I600" s="73" t="s">
        <v>3293</v>
      </c>
      <c r="J600" s="74">
        <v>1.04</v>
      </c>
      <c r="K600" s="74">
        <f t="shared" si="9"/>
        <v>1.2063999999999999</v>
      </c>
    </row>
    <row r="601" spans="2:11" x14ac:dyDescent="0.25">
      <c r="B601" s="73" t="s">
        <v>3287</v>
      </c>
      <c r="C601" s="73" t="s">
        <v>3500</v>
      </c>
      <c r="D601" s="73" t="s">
        <v>3501</v>
      </c>
      <c r="E601" s="73">
        <v>94</v>
      </c>
      <c r="F601" s="73" t="s">
        <v>4513</v>
      </c>
      <c r="G601" s="73" t="s">
        <v>4522</v>
      </c>
      <c r="H601" s="73" t="s">
        <v>4523</v>
      </c>
      <c r="I601" s="73" t="s">
        <v>3293</v>
      </c>
      <c r="J601" s="74">
        <v>6.2</v>
      </c>
      <c r="K601" s="74">
        <f t="shared" si="9"/>
        <v>7.1919999999999993</v>
      </c>
    </row>
    <row r="602" spans="2:11" x14ac:dyDescent="0.25">
      <c r="B602" s="73" t="s">
        <v>3287</v>
      </c>
      <c r="C602" s="73" t="s">
        <v>3500</v>
      </c>
      <c r="D602" s="73" t="s">
        <v>3501</v>
      </c>
      <c r="E602" s="73">
        <v>94</v>
      </c>
      <c r="F602" s="73" t="s">
        <v>4513</v>
      </c>
      <c r="G602" s="73" t="s">
        <v>4524</v>
      </c>
      <c r="H602" s="73" t="s">
        <v>4525</v>
      </c>
      <c r="I602" s="73" t="s">
        <v>3293</v>
      </c>
      <c r="J602" s="74">
        <v>8.7100000000000009</v>
      </c>
      <c r="K602" s="74">
        <f t="shared" si="9"/>
        <v>10.1036</v>
      </c>
    </row>
    <row r="603" spans="2:11" x14ac:dyDescent="0.25">
      <c r="B603" s="73" t="s">
        <v>3287</v>
      </c>
      <c r="C603" s="73" t="s">
        <v>3500</v>
      </c>
      <c r="D603" s="73" t="s">
        <v>3501</v>
      </c>
      <c r="E603" s="73">
        <v>94</v>
      </c>
      <c r="F603" s="73" t="s">
        <v>4513</v>
      </c>
      <c r="G603" s="73" t="s">
        <v>4526</v>
      </c>
      <c r="H603" s="73" t="s">
        <v>4527</v>
      </c>
      <c r="I603" s="73" t="s">
        <v>3293</v>
      </c>
      <c r="J603" s="74">
        <v>1.99</v>
      </c>
      <c r="K603" s="74">
        <f t="shared" si="9"/>
        <v>2.3083999999999998</v>
      </c>
    </row>
    <row r="604" spans="2:11" x14ac:dyDescent="0.25">
      <c r="B604" s="73" t="s">
        <v>3287</v>
      </c>
      <c r="C604" s="73" t="s">
        <v>3500</v>
      </c>
      <c r="D604" s="73" t="s">
        <v>3501</v>
      </c>
      <c r="E604" s="73">
        <v>94</v>
      </c>
      <c r="F604" s="73" t="s">
        <v>4513</v>
      </c>
      <c r="G604" s="73" t="s">
        <v>4528</v>
      </c>
      <c r="H604" s="73" t="s">
        <v>4529</v>
      </c>
      <c r="I604" s="73" t="s">
        <v>3293</v>
      </c>
      <c r="J604" s="74">
        <v>4.51</v>
      </c>
      <c r="K604" s="74">
        <f t="shared" si="9"/>
        <v>5.2315999999999994</v>
      </c>
    </row>
    <row r="605" spans="2:11" x14ac:dyDescent="0.25">
      <c r="B605" s="73" t="s">
        <v>3287</v>
      </c>
      <c r="C605" s="73" t="s">
        <v>3500</v>
      </c>
      <c r="D605" s="73" t="s">
        <v>3501</v>
      </c>
      <c r="E605" s="73">
        <v>94</v>
      </c>
      <c r="F605" s="73" t="s">
        <v>4513</v>
      </c>
      <c r="G605" s="73" t="s">
        <v>4530</v>
      </c>
      <c r="H605" s="73" t="s">
        <v>4531</v>
      </c>
      <c r="I605" s="73" t="s">
        <v>3293</v>
      </c>
      <c r="J605" s="74">
        <v>10.84</v>
      </c>
      <c r="K605" s="74">
        <f t="shared" si="9"/>
        <v>12.574399999999999</v>
      </c>
    </row>
    <row r="606" spans="2:11" x14ac:dyDescent="0.25">
      <c r="B606" s="73" t="s">
        <v>3287</v>
      </c>
      <c r="C606" s="73" t="s">
        <v>3500</v>
      </c>
      <c r="D606" s="73" t="s">
        <v>3501</v>
      </c>
      <c r="E606" s="73">
        <v>94</v>
      </c>
      <c r="F606" s="73" t="s">
        <v>4513</v>
      </c>
      <c r="G606" s="73" t="s">
        <v>4532</v>
      </c>
      <c r="H606" s="73" t="s">
        <v>4533</v>
      </c>
      <c r="I606" s="73" t="s">
        <v>3293</v>
      </c>
      <c r="J606" s="74">
        <v>1</v>
      </c>
      <c r="K606" s="74">
        <f t="shared" si="9"/>
        <v>1.1599999999999999</v>
      </c>
    </row>
    <row r="607" spans="2:11" x14ac:dyDescent="0.25">
      <c r="B607" s="73" t="s">
        <v>3287</v>
      </c>
      <c r="C607" s="73" t="s">
        <v>3500</v>
      </c>
      <c r="D607" s="73" t="s">
        <v>3501</v>
      </c>
      <c r="E607" s="73">
        <v>94</v>
      </c>
      <c r="F607" s="73" t="s">
        <v>4513</v>
      </c>
      <c r="G607" s="73" t="s">
        <v>4534</v>
      </c>
      <c r="H607" s="73" t="s">
        <v>4535</v>
      </c>
      <c r="I607" s="73" t="s">
        <v>3293</v>
      </c>
      <c r="J607" s="74">
        <v>1.57</v>
      </c>
      <c r="K607" s="74">
        <f t="shared" si="9"/>
        <v>1.8211999999999999</v>
      </c>
    </row>
    <row r="608" spans="2:11" x14ac:dyDescent="0.25">
      <c r="B608" s="73" t="s">
        <v>3287</v>
      </c>
      <c r="C608" s="73" t="s">
        <v>3500</v>
      </c>
      <c r="D608" s="73" t="s">
        <v>3501</v>
      </c>
      <c r="E608" s="73">
        <v>94</v>
      </c>
      <c r="F608" s="73" t="s">
        <v>4513</v>
      </c>
      <c r="G608" s="73" t="s">
        <v>4536</v>
      </c>
      <c r="H608" s="73" t="s">
        <v>4537</v>
      </c>
      <c r="I608" s="73" t="s">
        <v>3293</v>
      </c>
      <c r="J608" s="74">
        <v>8.0399999999999991</v>
      </c>
      <c r="K608" s="74">
        <f t="shared" si="9"/>
        <v>9.3263999999999978</v>
      </c>
    </row>
    <row r="609" spans="2:11" x14ac:dyDescent="0.25">
      <c r="B609" s="73" t="s">
        <v>3287</v>
      </c>
      <c r="C609" s="73" t="s">
        <v>3500</v>
      </c>
      <c r="D609" s="73" t="s">
        <v>3501</v>
      </c>
      <c r="E609" s="73">
        <v>94</v>
      </c>
      <c r="F609" s="73" t="s">
        <v>4513</v>
      </c>
      <c r="G609" s="73" t="s">
        <v>4538</v>
      </c>
      <c r="H609" s="73" t="s">
        <v>4539</v>
      </c>
      <c r="I609" s="73" t="s">
        <v>3293</v>
      </c>
      <c r="J609" s="74">
        <v>1.1100000000000001</v>
      </c>
      <c r="K609" s="74">
        <f t="shared" si="9"/>
        <v>1.2876000000000001</v>
      </c>
    </row>
    <row r="610" spans="2:11" x14ac:dyDescent="0.25">
      <c r="B610" s="73" t="s">
        <v>3287</v>
      </c>
      <c r="C610" s="73" t="s">
        <v>3500</v>
      </c>
      <c r="D610" s="73" t="s">
        <v>3501</v>
      </c>
      <c r="E610" s="73">
        <v>94</v>
      </c>
      <c r="F610" s="73" t="s">
        <v>4513</v>
      </c>
      <c r="G610" s="73" t="s">
        <v>4540</v>
      </c>
      <c r="H610" s="73" t="s">
        <v>4541</v>
      </c>
      <c r="I610" s="73" t="s">
        <v>3293</v>
      </c>
      <c r="J610" s="74">
        <v>0.66</v>
      </c>
      <c r="K610" s="74">
        <f t="shared" si="9"/>
        <v>0.76559999999999995</v>
      </c>
    </row>
    <row r="611" spans="2:11" x14ac:dyDescent="0.25">
      <c r="B611" s="73" t="s">
        <v>3287</v>
      </c>
      <c r="C611" s="73" t="s">
        <v>3500</v>
      </c>
      <c r="D611" s="73" t="s">
        <v>3501</v>
      </c>
      <c r="E611" s="73">
        <v>95</v>
      </c>
      <c r="F611" s="73" t="s">
        <v>3350</v>
      </c>
      <c r="G611" s="73" t="s">
        <v>4542</v>
      </c>
      <c r="H611" s="73" t="s">
        <v>4543</v>
      </c>
      <c r="I611" s="73" t="s">
        <v>3293</v>
      </c>
      <c r="J611" s="74">
        <v>2.54</v>
      </c>
      <c r="K611" s="74">
        <f t="shared" si="9"/>
        <v>2.9463999999999997</v>
      </c>
    </row>
    <row r="612" spans="2:11" x14ac:dyDescent="0.25">
      <c r="B612" s="73" t="s">
        <v>3287</v>
      </c>
      <c r="C612" s="73" t="s">
        <v>3500</v>
      </c>
      <c r="D612" s="73" t="s">
        <v>3501</v>
      </c>
      <c r="E612" s="73">
        <v>94</v>
      </c>
      <c r="F612" s="73" t="s">
        <v>4513</v>
      </c>
      <c r="G612" s="73" t="s">
        <v>4544</v>
      </c>
      <c r="H612" s="73" t="s">
        <v>4545</v>
      </c>
      <c r="I612" s="73" t="s">
        <v>3293</v>
      </c>
      <c r="J612" s="74">
        <v>0.95</v>
      </c>
      <c r="K612" s="74">
        <f t="shared" si="9"/>
        <v>1.1019999999999999</v>
      </c>
    </row>
    <row r="613" spans="2:11" x14ac:dyDescent="0.25">
      <c r="B613" s="73" t="s">
        <v>3287</v>
      </c>
      <c r="C613" s="73" t="s">
        <v>3500</v>
      </c>
      <c r="D613" s="73" t="s">
        <v>3501</v>
      </c>
      <c r="E613" s="73">
        <v>94</v>
      </c>
      <c r="F613" s="73" t="s">
        <v>4513</v>
      </c>
      <c r="G613" s="73" t="s">
        <v>4546</v>
      </c>
      <c r="H613" s="73" t="s">
        <v>4547</v>
      </c>
      <c r="I613" s="73" t="s">
        <v>3293</v>
      </c>
      <c r="J613" s="74">
        <v>1.79</v>
      </c>
      <c r="K613" s="74">
        <f t="shared" si="9"/>
        <v>2.0764</v>
      </c>
    </row>
    <row r="614" spans="2:11" x14ac:dyDescent="0.25">
      <c r="B614" s="73" t="s">
        <v>3287</v>
      </c>
      <c r="C614" s="73" t="s">
        <v>3500</v>
      </c>
      <c r="D614" s="73" t="s">
        <v>3501</v>
      </c>
      <c r="E614" s="73">
        <v>94</v>
      </c>
      <c r="F614" s="73" t="s">
        <v>4513</v>
      </c>
      <c r="G614" s="73" t="s">
        <v>4548</v>
      </c>
      <c r="H614" s="73" t="s">
        <v>4549</v>
      </c>
      <c r="I614" s="73" t="s">
        <v>3293</v>
      </c>
      <c r="J614" s="74">
        <v>5.3</v>
      </c>
      <c r="K614" s="74">
        <f t="shared" si="9"/>
        <v>6.1479999999999997</v>
      </c>
    </row>
    <row r="615" spans="2:11" x14ac:dyDescent="0.25">
      <c r="B615" s="73" t="s">
        <v>3287</v>
      </c>
      <c r="C615" s="73" t="s">
        <v>3500</v>
      </c>
      <c r="D615" s="73" t="s">
        <v>3501</v>
      </c>
      <c r="E615" s="73">
        <v>94</v>
      </c>
      <c r="F615" s="73" t="s">
        <v>4513</v>
      </c>
      <c r="G615" s="73" t="s">
        <v>4550</v>
      </c>
      <c r="H615" s="73" t="s">
        <v>4551</v>
      </c>
      <c r="I615" s="73" t="s">
        <v>3293</v>
      </c>
      <c r="J615" s="74">
        <v>59.34</v>
      </c>
      <c r="K615" s="74">
        <f t="shared" si="9"/>
        <v>68.834400000000002</v>
      </c>
    </row>
    <row r="616" spans="2:11" x14ac:dyDescent="0.25">
      <c r="B616" s="73" t="s">
        <v>3287</v>
      </c>
      <c r="C616" s="73" t="s">
        <v>3500</v>
      </c>
      <c r="D616" s="73" t="s">
        <v>3501</v>
      </c>
      <c r="E616" s="73">
        <v>95</v>
      </c>
      <c r="F616" s="73" t="s">
        <v>3350</v>
      </c>
      <c r="G616" s="73" t="s">
        <v>4552</v>
      </c>
      <c r="H616" s="73" t="s">
        <v>4553</v>
      </c>
      <c r="I616" s="73" t="s">
        <v>3293</v>
      </c>
      <c r="J616" s="74">
        <v>2.38</v>
      </c>
      <c r="K616" s="74">
        <f t="shared" si="9"/>
        <v>2.7607999999999997</v>
      </c>
    </row>
    <row r="617" spans="2:11" x14ac:dyDescent="0.25">
      <c r="B617" s="73" t="s">
        <v>3287</v>
      </c>
      <c r="C617" s="73" t="s">
        <v>3500</v>
      </c>
      <c r="D617" s="73" t="s">
        <v>3501</v>
      </c>
      <c r="E617" s="73">
        <v>95</v>
      </c>
      <c r="F617" s="73" t="s">
        <v>3350</v>
      </c>
      <c r="G617" s="73" t="s">
        <v>4554</v>
      </c>
      <c r="H617" s="73" t="s">
        <v>4555</v>
      </c>
      <c r="I617" s="73" t="s">
        <v>3293</v>
      </c>
      <c r="J617" s="74">
        <v>2.2000000000000002</v>
      </c>
      <c r="K617" s="74">
        <f t="shared" si="9"/>
        <v>2.552</v>
      </c>
    </row>
    <row r="618" spans="2:11" x14ac:dyDescent="0.25">
      <c r="B618" s="73" t="s">
        <v>3287</v>
      </c>
      <c r="C618" s="73" t="s">
        <v>3500</v>
      </c>
      <c r="D618" s="73" t="s">
        <v>3501</v>
      </c>
      <c r="E618" s="73">
        <v>95</v>
      </c>
      <c r="F618" s="73" t="s">
        <v>3350</v>
      </c>
      <c r="G618" s="73" t="s">
        <v>4556</v>
      </c>
      <c r="H618" s="73" t="s">
        <v>4557</v>
      </c>
      <c r="I618" s="73" t="s">
        <v>3293</v>
      </c>
      <c r="J618" s="74">
        <v>1.83</v>
      </c>
      <c r="K618" s="74">
        <f t="shared" si="9"/>
        <v>2.1227999999999998</v>
      </c>
    </row>
    <row r="619" spans="2:11" x14ac:dyDescent="0.25">
      <c r="B619" s="73" t="s">
        <v>3287</v>
      </c>
      <c r="C619" s="73" t="s">
        <v>3500</v>
      </c>
      <c r="D619" s="73" t="s">
        <v>3501</v>
      </c>
      <c r="E619" s="73">
        <v>95</v>
      </c>
      <c r="F619" s="73" t="s">
        <v>3350</v>
      </c>
      <c r="G619" s="73" t="s">
        <v>4558</v>
      </c>
      <c r="H619" s="73" t="s">
        <v>4559</v>
      </c>
      <c r="I619" s="73" t="s">
        <v>3293</v>
      </c>
      <c r="J619" s="74">
        <v>2.08</v>
      </c>
      <c r="K619" s="74">
        <f t="shared" si="9"/>
        <v>2.4127999999999998</v>
      </c>
    </row>
    <row r="620" spans="2:11" x14ac:dyDescent="0.25">
      <c r="B620" s="73" t="s">
        <v>3287</v>
      </c>
      <c r="C620" s="73" t="s">
        <v>3500</v>
      </c>
      <c r="D620" s="73" t="s">
        <v>3501</v>
      </c>
      <c r="E620" s="73">
        <v>95</v>
      </c>
      <c r="F620" s="73" t="s">
        <v>3350</v>
      </c>
      <c r="G620" s="73" t="s">
        <v>4560</v>
      </c>
      <c r="H620" s="73" t="s">
        <v>4561</v>
      </c>
      <c r="I620" s="73" t="s">
        <v>3293</v>
      </c>
      <c r="J620" s="74">
        <v>2.33</v>
      </c>
      <c r="K620" s="74">
        <f t="shared" si="9"/>
        <v>2.7027999999999999</v>
      </c>
    </row>
    <row r="621" spans="2:11" x14ac:dyDescent="0.25">
      <c r="B621" s="73" t="s">
        <v>3287</v>
      </c>
      <c r="C621" s="73" t="s">
        <v>3500</v>
      </c>
      <c r="D621" s="73" t="s">
        <v>3501</v>
      </c>
      <c r="E621" s="73">
        <v>95</v>
      </c>
      <c r="F621" s="73" t="s">
        <v>3350</v>
      </c>
      <c r="G621" s="73" t="s">
        <v>4562</v>
      </c>
      <c r="H621" s="73" t="s">
        <v>4563</v>
      </c>
      <c r="I621" s="73" t="s">
        <v>3293</v>
      </c>
      <c r="J621" s="74">
        <v>2.89</v>
      </c>
      <c r="K621" s="74">
        <f t="shared" si="9"/>
        <v>3.3523999999999998</v>
      </c>
    </row>
    <row r="622" spans="2:11" x14ac:dyDescent="0.25">
      <c r="B622" s="73" t="s">
        <v>3287</v>
      </c>
      <c r="C622" s="73" t="s">
        <v>3500</v>
      </c>
      <c r="D622" s="73" t="s">
        <v>3501</v>
      </c>
      <c r="E622" s="73">
        <v>95</v>
      </c>
      <c r="F622" s="73" t="s">
        <v>3350</v>
      </c>
      <c r="G622" s="73" t="s">
        <v>4564</v>
      </c>
      <c r="H622" s="73" t="s">
        <v>4565</v>
      </c>
      <c r="I622" s="73" t="s">
        <v>3293</v>
      </c>
      <c r="J622" s="74">
        <v>5.54</v>
      </c>
      <c r="K622" s="74">
        <f t="shared" si="9"/>
        <v>6.4263999999999992</v>
      </c>
    </row>
    <row r="623" spans="2:11" x14ac:dyDescent="0.25">
      <c r="B623" s="73" t="s">
        <v>3287</v>
      </c>
      <c r="C623" s="73" t="s">
        <v>3500</v>
      </c>
      <c r="D623" s="73" t="s">
        <v>3501</v>
      </c>
      <c r="E623" s="73">
        <v>95</v>
      </c>
      <c r="F623" s="73" t="s">
        <v>3350</v>
      </c>
      <c r="G623" s="73" t="s">
        <v>4566</v>
      </c>
      <c r="H623" s="73" t="s">
        <v>4567</v>
      </c>
      <c r="I623" s="73" t="s">
        <v>3293</v>
      </c>
      <c r="J623" s="74">
        <v>4.22</v>
      </c>
      <c r="K623" s="74">
        <f t="shared" si="9"/>
        <v>4.8951999999999991</v>
      </c>
    </row>
    <row r="624" spans="2:11" x14ac:dyDescent="0.25">
      <c r="B624" s="73" t="s">
        <v>3287</v>
      </c>
      <c r="C624" s="73" t="s">
        <v>3500</v>
      </c>
      <c r="D624" s="73" t="s">
        <v>3501</v>
      </c>
      <c r="E624" s="73">
        <v>10</v>
      </c>
      <c r="F624" s="73" t="s">
        <v>4568</v>
      </c>
      <c r="G624" s="73" t="s">
        <v>4569</v>
      </c>
      <c r="H624" s="73" t="s">
        <v>4570</v>
      </c>
      <c r="I624" s="73" t="s">
        <v>3293</v>
      </c>
      <c r="J624" s="74">
        <v>168.76</v>
      </c>
      <c r="K624" s="74">
        <f t="shared" si="9"/>
        <v>195.76159999999999</v>
      </c>
    </row>
    <row r="625" spans="2:11" x14ac:dyDescent="0.25">
      <c r="B625" s="73" t="s">
        <v>3287</v>
      </c>
      <c r="C625" s="73" t="s">
        <v>3500</v>
      </c>
      <c r="D625" s="73" t="s">
        <v>3501</v>
      </c>
      <c r="E625" s="73">
        <v>10</v>
      </c>
      <c r="F625" s="73" t="s">
        <v>4568</v>
      </c>
      <c r="G625" s="73" t="s">
        <v>4571</v>
      </c>
      <c r="H625" s="73" t="s">
        <v>4572</v>
      </c>
      <c r="I625" s="73" t="s">
        <v>3293</v>
      </c>
      <c r="J625" s="74">
        <v>173.34</v>
      </c>
      <c r="K625" s="74">
        <f t="shared" si="9"/>
        <v>201.0744</v>
      </c>
    </row>
    <row r="626" spans="2:11" x14ac:dyDescent="0.25">
      <c r="B626" s="73" t="s">
        <v>3287</v>
      </c>
      <c r="C626" s="73" t="s">
        <v>3500</v>
      </c>
      <c r="D626" s="73" t="s">
        <v>3501</v>
      </c>
      <c r="E626" s="73">
        <v>10</v>
      </c>
      <c r="F626" s="73" t="s">
        <v>4568</v>
      </c>
      <c r="G626" s="73" t="s">
        <v>4573</v>
      </c>
      <c r="H626" s="73" t="s">
        <v>4574</v>
      </c>
      <c r="I626" s="73" t="s">
        <v>3293</v>
      </c>
      <c r="J626" s="74">
        <v>209.28</v>
      </c>
      <c r="K626" s="74">
        <f t="shared" si="9"/>
        <v>242.76479999999998</v>
      </c>
    </row>
    <row r="627" spans="2:11" x14ac:dyDescent="0.25">
      <c r="B627" s="73" t="s">
        <v>3287</v>
      </c>
      <c r="C627" s="73" t="s">
        <v>3500</v>
      </c>
      <c r="D627" s="73" t="s">
        <v>3501</v>
      </c>
      <c r="E627" s="73">
        <v>10</v>
      </c>
      <c r="F627" s="73" t="s">
        <v>4568</v>
      </c>
      <c r="G627" s="73" t="s">
        <v>4575</v>
      </c>
      <c r="H627" s="73" t="s">
        <v>4576</v>
      </c>
      <c r="I627" s="73" t="s">
        <v>3293</v>
      </c>
      <c r="J627" s="74">
        <v>207.37</v>
      </c>
      <c r="K627" s="74">
        <f t="shared" si="9"/>
        <v>240.54919999999998</v>
      </c>
    </row>
    <row r="628" spans="2:11" x14ac:dyDescent="0.25">
      <c r="B628" s="73" t="s">
        <v>3287</v>
      </c>
      <c r="C628" s="73" t="s">
        <v>3500</v>
      </c>
      <c r="D628" s="73" t="s">
        <v>3501</v>
      </c>
      <c r="E628" s="73">
        <v>10</v>
      </c>
      <c r="F628" s="73" t="s">
        <v>4568</v>
      </c>
      <c r="G628" s="73" t="s">
        <v>4577</v>
      </c>
      <c r="H628" s="73" t="s">
        <v>4578</v>
      </c>
      <c r="I628" s="73" t="s">
        <v>3293</v>
      </c>
      <c r="J628" s="74">
        <v>267.72000000000003</v>
      </c>
      <c r="K628" s="74">
        <f t="shared" si="9"/>
        <v>310.55520000000001</v>
      </c>
    </row>
    <row r="629" spans="2:11" x14ac:dyDescent="0.25">
      <c r="B629" s="73" t="s">
        <v>3287</v>
      </c>
      <c r="C629" s="73" t="s">
        <v>3500</v>
      </c>
      <c r="D629" s="73" t="s">
        <v>3501</v>
      </c>
      <c r="E629" s="73">
        <v>10</v>
      </c>
      <c r="F629" s="73" t="s">
        <v>4568</v>
      </c>
      <c r="G629" s="73" t="s">
        <v>4579</v>
      </c>
      <c r="H629" s="73" t="s">
        <v>4580</v>
      </c>
      <c r="I629" s="73" t="s">
        <v>3293</v>
      </c>
      <c r="J629" s="74">
        <v>285.77999999999997</v>
      </c>
      <c r="K629" s="74">
        <f t="shared" si="9"/>
        <v>331.50479999999993</v>
      </c>
    </row>
    <row r="630" spans="2:11" x14ac:dyDescent="0.25">
      <c r="B630" s="73" t="s">
        <v>3287</v>
      </c>
      <c r="C630" s="73" t="s">
        <v>3500</v>
      </c>
      <c r="D630" s="73" t="s">
        <v>3501</v>
      </c>
      <c r="E630" s="73">
        <v>10</v>
      </c>
      <c r="F630" s="73" t="s">
        <v>4568</v>
      </c>
      <c r="G630" s="73" t="s">
        <v>4581</v>
      </c>
      <c r="H630" s="73" t="s">
        <v>4582</v>
      </c>
      <c r="I630" s="73" t="s">
        <v>3293</v>
      </c>
      <c r="J630" s="74">
        <v>313.88</v>
      </c>
      <c r="K630" s="74">
        <f t="shared" si="9"/>
        <v>364.10079999999999</v>
      </c>
    </row>
    <row r="631" spans="2:11" x14ac:dyDescent="0.25">
      <c r="B631" s="73" t="s">
        <v>3287</v>
      </c>
      <c r="C631" s="73" t="s">
        <v>3500</v>
      </c>
      <c r="D631" s="73" t="s">
        <v>3501</v>
      </c>
      <c r="E631" s="73">
        <v>10</v>
      </c>
      <c r="F631" s="73" t="s">
        <v>4568</v>
      </c>
      <c r="G631" s="73" t="s">
        <v>4583</v>
      </c>
      <c r="H631" s="73" t="s">
        <v>4584</v>
      </c>
      <c r="I631" s="73" t="s">
        <v>3293</v>
      </c>
      <c r="J631" s="74">
        <v>392.34</v>
      </c>
      <c r="K631" s="74">
        <f t="shared" si="9"/>
        <v>455.11439999999993</v>
      </c>
    </row>
    <row r="632" spans="2:11" x14ac:dyDescent="0.25">
      <c r="B632" s="73" t="s">
        <v>3287</v>
      </c>
      <c r="C632" s="73" t="s">
        <v>3500</v>
      </c>
      <c r="D632" s="73" t="s">
        <v>3501</v>
      </c>
      <c r="E632" s="73">
        <v>10</v>
      </c>
      <c r="F632" s="73" t="s">
        <v>4568</v>
      </c>
      <c r="G632" s="73" t="s">
        <v>4585</v>
      </c>
      <c r="H632" s="73" t="s">
        <v>4586</v>
      </c>
      <c r="I632" s="73" t="s">
        <v>3293</v>
      </c>
      <c r="J632" s="74">
        <v>462.56</v>
      </c>
      <c r="K632" s="74">
        <f t="shared" si="9"/>
        <v>536.56959999999992</v>
      </c>
    </row>
    <row r="633" spans="2:11" x14ac:dyDescent="0.25">
      <c r="B633" s="73" t="s">
        <v>3287</v>
      </c>
      <c r="C633" s="73" t="s">
        <v>3500</v>
      </c>
      <c r="D633" s="73" t="s">
        <v>3501</v>
      </c>
      <c r="E633" s="73">
        <v>10</v>
      </c>
      <c r="F633" s="73" t="s">
        <v>4568</v>
      </c>
      <c r="G633" s="73" t="s">
        <v>4587</v>
      </c>
      <c r="H633" s="73" t="s">
        <v>4588</v>
      </c>
      <c r="I633" s="73" t="s">
        <v>3293</v>
      </c>
      <c r="J633" s="74">
        <v>235.55</v>
      </c>
      <c r="K633" s="74">
        <f t="shared" si="9"/>
        <v>273.238</v>
      </c>
    </row>
    <row r="634" spans="2:11" x14ac:dyDescent="0.25">
      <c r="B634" s="73" t="s">
        <v>3287</v>
      </c>
      <c r="C634" s="73" t="s">
        <v>3500</v>
      </c>
      <c r="D634" s="73" t="s">
        <v>3501</v>
      </c>
      <c r="E634" s="73">
        <v>10</v>
      </c>
      <c r="F634" s="73" t="s">
        <v>4568</v>
      </c>
      <c r="G634" s="73" t="s">
        <v>4589</v>
      </c>
      <c r="H634" s="73" t="s">
        <v>4590</v>
      </c>
      <c r="I634" s="73" t="s">
        <v>3293</v>
      </c>
      <c r="J634" s="74">
        <v>245.91</v>
      </c>
      <c r="K634" s="74">
        <f t="shared" si="9"/>
        <v>285.25559999999996</v>
      </c>
    </row>
    <row r="635" spans="2:11" x14ac:dyDescent="0.25">
      <c r="B635" s="73" t="s">
        <v>3287</v>
      </c>
      <c r="C635" s="73" t="s">
        <v>3500</v>
      </c>
      <c r="D635" s="73" t="s">
        <v>3501</v>
      </c>
      <c r="E635" s="73">
        <v>10</v>
      </c>
      <c r="F635" s="73" t="s">
        <v>4568</v>
      </c>
      <c r="G635" s="73" t="s">
        <v>4591</v>
      </c>
      <c r="H635" s="73" t="s">
        <v>4592</v>
      </c>
      <c r="I635" s="73" t="s">
        <v>3293</v>
      </c>
      <c r="J635" s="74">
        <v>548.72</v>
      </c>
      <c r="K635" s="74">
        <f t="shared" si="9"/>
        <v>636.51519999999994</v>
      </c>
    </row>
    <row r="636" spans="2:11" x14ac:dyDescent="0.25">
      <c r="B636" s="73" t="s">
        <v>3287</v>
      </c>
      <c r="C636" s="73" t="s">
        <v>3500</v>
      </c>
      <c r="D636" s="73" t="s">
        <v>3501</v>
      </c>
      <c r="E636" s="73">
        <v>10</v>
      </c>
      <c r="F636" s="73" t="s">
        <v>4568</v>
      </c>
      <c r="G636" s="73" t="s">
        <v>4593</v>
      </c>
      <c r="H636" s="73" t="s">
        <v>4594</v>
      </c>
      <c r="I636" s="73" t="s">
        <v>3293</v>
      </c>
      <c r="J636" s="74">
        <v>7.96</v>
      </c>
      <c r="K636" s="74">
        <f t="shared" si="9"/>
        <v>9.2335999999999991</v>
      </c>
    </row>
    <row r="637" spans="2:11" x14ac:dyDescent="0.25">
      <c r="B637" s="73" t="s">
        <v>3287</v>
      </c>
      <c r="C637" s="73" t="s">
        <v>3500</v>
      </c>
      <c r="D637" s="73" t="s">
        <v>3501</v>
      </c>
      <c r="E637" s="73">
        <v>10</v>
      </c>
      <c r="F637" s="73" t="s">
        <v>4568</v>
      </c>
      <c r="G637" s="73" t="s">
        <v>4595</v>
      </c>
      <c r="H637" s="73" t="s">
        <v>4596</v>
      </c>
      <c r="I637" s="73" t="s">
        <v>3293</v>
      </c>
      <c r="J637" s="74">
        <v>18.21</v>
      </c>
      <c r="K637" s="74">
        <f t="shared" si="9"/>
        <v>21.1236</v>
      </c>
    </row>
    <row r="638" spans="2:11" x14ac:dyDescent="0.25">
      <c r="B638" s="73" t="s">
        <v>3287</v>
      </c>
      <c r="C638" s="73" t="s">
        <v>3500</v>
      </c>
      <c r="D638" s="73" t="s">
        <v>3501</v>
      </c>
      <c r="E638" s="73">
        <v>10</v>
      </c>
      <c r="F638" s="73" t="s">
        <v>4568</v>
      </c>
      <c r="G638" s="73" t="s">
        <v>4597</v>
      </c>
      <c r="H638" s="73" t="s">
        <v>4598</v>
      </c>
      <c r="I638" s="73" t="s">
        <v>3293</v>
      </c>
      <c r="J638" s="74">
        <v>24.89</v>
      </c>
      <c r="K638" s="74">
        <f t="shared" si="9"/>
        <v>28.872399999999999</v>
      </c>
    </row>
    <row r="639" spans="2:11" x14ac:dyDescent="0.25">
      <c r="B639" s="73" t="s">
        <v>3287</v>
      </c>
      <c r="C639" s="73" t="s">
        <v>3500</v>
      </c>
      <c r="D639" s="73" t="s">
        <v>3501</v>
      </c>
      <c r="E639" s="73">
        <v>10</v>
      </c>
      <c r="F639" s="73" t="s">
        <v>4568</v>
      </c>
      <c r="G639" s="73" t="s">
        <v>4599</v>
      </c>
      <c r="H639" s="73" t="s">
        <v>4600</v>
      </c>
      <c r="I639" s="73" t="s">
        <v>3293</v>
      </c>
      <c r="J639" s="74">
        <v>29.98</v>
      </c>
      <c r="K639" s="74">
        <f t="shared" si="9"/>
        <v>34.776800000000001</v>
      </c>
    </row>
    <row r="640" spans="2:11" x14ac:dyDescent="0.25">
      <c r="B640" s="73" t="s">
        <v>3287</v>
      </c>
      <c r="C640" s="73" t="s">
        <v>3500</v>
      </c>
      <c r="D640" s="73" t="s">
        <v>3501</v>
      </c>
      <c r="E640" s="73">
        <v>10</v>
      </c>
      <c r="F640" s="73" t="s">
        <v>4568</v>
      </c>
      <c r="G640" s="73" t="s">
        <v>4601</v>
      </c>
      <c r="H640" s="73" t="s">
        <v>4602</v>
      </c>
      <c r="I640" s="73" t="s">
        <v>3293</v>
      </c>
      <c r="J640" s="74">
        <v>82.38</v>
      </c>
      <c r="K640" s="74">
        <f t="shared" si="9"/>
        <v>95.560799999999986</v>
      </c>
    </row>
    <row r="641" spans="2:11" x14ac:dyDescent="0.25">
      <c r="B641" s="73" t="s">
        <v>3287</v>
      </c>
      <c r="C641" s="73" t="s">
        <v>3500</v>
      </c>
      <c r="D641" s="73" t="s">
        <v>3501</v>
      </c>
      <c r="E641" s="73">
        <v>10</v>
      </c>
      <c r="F641" s="73" t="s">
        <v>4568</v>
      </c>
      <c r="G641" s="73" t="s">
        <v>4603</v>
      </c>
      <c r="H641" s="73" t="s">
        <v>4604</v>
      </c>
      <c r="I641" s="73" t="s">
        <v>3293</v>
      </c>
      <c r="J641" s="74">
        <v>87.05</v>
      </c>
      <c r="K641" s="74">
        <f t="shared" si="9"/>
        <v>100.97799999999999</v>
      </c>
    </row>
    <row r="642" spans="2:11" x14ac:dyDescent="0.25">
      <c r="B642" s="73" t="s">
        <v>3287</v>
      </c>
      <c r="C642" s="73" t="s">
        <v>3500</v>
      </c>
      <c r="D642" s="73" t="s">
        <v>3501</v>
      </c>
      <c r="E642" s="73">
        <v>10</v>
      </c>
      <c r="F642" s="73" t="s">
        <v>4568</v>
      </c>
      <c r="G642" s="73" t="s">
        <v>4605</v>
      </c>
      <c r="H642" s="73" t="s">
        <v>4606</v>
      </c>
      <c r="I642" s="73" t="s">
        <v>3293</v>
      </c>
      <c r="J642" s="74">
        <v>94.85</v>
      </c>
      <c r="K642" s="74">
        <f t="shared" si="9"/>
        <v>110.02599999999998</v>
      </c>
    </row>
    <row r="643" spans="2:11" x14ac:dyDescent="0.25">
      <c r="B643" s="73" t="s">
        <v>3287</v>
      </c>
      <c r="C643" s="73" t="s">
        <v>3500</v>
      </c>
      <c r="D643" s="73" t="s">
        <v>3501</v>
      </c>
      <c r="E643" s="73">
        <v>10</v>
      </c>
      <c r="F643" s="73" t="s">
        <v>4568</v>
      </c>
      <c r="G643" s="73" t="s">
        <v>4607</v>
      </c>
      <c r="H643" s="73" t="s">
        <v>4608</v>
      </c>
      <c r="I643" s="73" t="s">
        <v>3293</v>
      </c>
      <c r="J643" s="74">
        <v>97.1</v>
      </c>
      <c r="K643" s="74">
        <f t="shared" si="9"/>
        <v>112.63599999999998</v>
      </c>
    </row>
    <row r="644" spans="2:11" x14ac:dyDescent="0.25">
      <c r="B644" s="73" t="s">
        <v>3287</v>
      </c>
      <c r="C644" s="73" t="s">
        <v>3500</v>
      </c>
      <c r="D644" s="73" t="s">
        <v>3501</v>
      </c>
      <c r="E644" s="73">
        <v>10</v>
      </c>
      <c r="F644" s="73" t="s">
        <v>4568</v>
      </c>
      <c r="G644" s="73" t="s">
        <v>4609</v>
      </c>
      <c r="H644" s="73" t="s">
        <v>4610</v>
      </c>
      <c r="I644" s="73" t="s">
        <v>3293</v>
      </c>
      <c r="J644" s="74">
        <v>461.53</v>
      </c>
      <c r="K644" s="74">
        <f t="shared" ref="K644:K707" si="10">+IF(AND(MID(H644,1,15)="POSTE DE MADERA",J644&lt;110)=TRUE,(J644*1.13+5)*1.01*1.16,IF(AND(MID(H644,1,15)="POSTE DE MADERA",J644&gt;=110,J644&lt;320)=TRUE,(J644*1.13+12)*1.01*1.16,IF(AND(MID(H644,1,15)="POSTE DE MADERA",J644&gt;320)=TRUE,(J644*1.13+36)*1.01*1.16,IF(+AND(MID(H644,1,5)="POSTE",MID(H644,1,15)&lt;&gt;"POSTE DE MADERA")=TRUE,J644*1.01*1.16,J644*1.16))))</f>
        <v>535.37479999999994</v>
      </c>
    </row>
    <row r="645" spans="2:11" x14ac:dyDescent="0.25">
      <c r="B645" s="73" t="s">
        <v>3287</v>
      </c>
      <c r="C645" s="73" t="s">
        <v>3500</v>
      </c>
      <c r="D645" s="73" t="s">
        <v>3501</v>
      </c>
      <c r="E645" s="73">
        <v>10</v>
      </c>
      <c r="F645" s="73" t="s">
        <v>4568</v>
      </c>
      <c r="G645" s="73" t="s">
        <v>4611</v>
      </c>
      <c r="H645" s="73" t="s">
        <v>4612</v>
      </c>
      <c r="I645" s="73" t="s">
        <v>4613</v>
      </c>
      <c r="J645" s="74">
        <v>17.54</v>
      </c>
      <c r="K645" s="74">
        <f t="shared" si="10"/>
        <v>20.346399999999999</v>
      </c>
    </row>
    <row r="646" spans="2:11" x14ac:dyDescent="0.25">
      <c r="B646" s="73" t="s">
        <v>3287</v>
      </c>
      <c r="C646" s="73" t="s">
        <v>3500</v>
      </c>
      <c r="D646" s="73" t="s">
        <v>3501</v>
      </c>
      <c r="E646" s="73">
        <v>10</v>
      </c>
      <c r="F646" s="73" t="s">
        <v>4568</v>
      </c>
      <c r="G646" s="73" t="s">
        <v>4614</v>
      </c>
      <c r="H646" s="73" t="s">
        <v>4615</v>
      </c>
      <c r="I646" s="73" t="s">
        <v>3293</v>
      </c>
      <c r="J646" s="74">
        <v>79.349999999999994</v>
      </c>
      <c r="K646" s="74">
        <f t="shared" si="10"/>
        <v>92.045999999999992</v>
      </c>
    </row>
    <row r="647" spans="2:11" x14ac:dyDescent="0.25">
      <c r="B647" s="73" t="s">
        <v>3287</v>
      </c>
      <c r="C647" s="73" t="s">
        <v>3500</v>
      </c>
      <c r="D647" s="73" t="s">
        <v>3501</v>
      </c>
      <c r="E647" s="73">
        <v>10</v>
      </c>
      <c r="F647" s="73" t="s">
        <v>4568</v>
      </c>
      <c r="G647" s="73" t="s">
        <v>4616</v>
      </c>
      <c r="H647" s="73" t="s">
        <v>4617</v>
      </c>
      <c r="I647" s="73" t="s">
        <v>3293</v>
      </c>
      <c r="J647" s="74">
        <v>90.51</v>
      </c>
      <c r="K647" s="74">
        <f t="shared" si="10"/>
        <v>104.99160000000001</v>
      </c>
    </row>
    <row r="648" spans="2:11" x14ac:dyDescent="0.25">
      <c r="B648" s="73" t="s">
        <v>3287</v>
      </c>
      <c r="C648" s="73" t="s">
        <v>3500</v>
      </c>
      <c r="D648" s="73" t="s">
        <v>3501</v>
      </c>
      <c r="E648" s="73">
        <v>10</v>
      </c>
      <c r="F648" s="73" t="s">
        <v>4568</v>
      </c>
      <c r="G648" s="73" t="s">
        <v>4618</v>
      </c>
      <c r="H648" s="73" t="s">
        <v>4619</v>
      </c>
      <c r="I648" s="73" t="s">
        <v>3293</v>
      </c>
      <c r="J648" s="74">
        <v>2.38</v>
      </c>
      <c r="K648" s="74">
        <f t="shared" si="10"/>
        <v>2.7607999999999997</v>
      </c>
    </row>
    <row r="649" spans="2:11" x14ac:dyDescent="0.25">
      <c r="B649" s="73" t="s">
        <v>3287</v>
      </c>
      <c r="C649" s="73" t="s">
        <v>3500</v>
      </c>
      <c r="D649" s="73" t="s">
        <v>3501</v>
      </c>
      <c r="E649" s="73">
        <v>10</v>
      </c>
      <c r="F649" s="73" t="s">
        <v>4568</v>
      </c>
      <c r="G649" s="73" t="s">
        <v>4620</v>
      </c>
      <c r="H649" s="73" t="s">
        <v>4621</v>
      </c>
      <c r="I649" s="73" t="s">
        <v>3293</v>
      </c>
      <c r="J649" s="74">
        <v>3.34</v>
      </c>
      <c r="K649" s="74">
        <f t="shared" si="10"/>
        <v>3.8743999999999996</v>
      </c>
    </row>
    <row r="650" spans="2:11" x14ac:dyDescent="0.25">
      <c r="B650" s="73" t="s">
        <v>3287</v>
      </c>
      <c r="C650" s="73" t="s">
        <v>3500</v>
      </c>
      <c r="D650" s="73" t="s">
        <v>3501</v>
      </c>
      <c r="E650" s="73">
        <v>10</v>
      </c>
      <c r="F650" s="73" t="s">
        <v>4568</v>
      </c>
      <c r="G650" s="73" t="s">
        <v>4622</v>
      </c>
      <c r="H650" s="73" t="s">
        <v>4623</v>
      </c>
      <c r="I650" s="73" t="s">
        <v>3293</v>
      </c>
      <c r="J650" s="74">
        <v>467.36</v>
      </c>
      <c r="K650" s="74">
        <f t="shared" si="10"/>
        <v>542.13760000000002</v>
      </c>
    </row>
    <row r="651" spans="2:11" x14ac:dyDescent="0.25">
      <c r="B651" s="73" t="s">
        <v>3287</v>
      </c>
      <c r="C651" s="73" t="s">
        <v>3500</v>
      </c>
      <c r="D651" s="73" t="s">
        <v>3501</v>
      </c>
      <c r="E651" s="73">
        <v>10</v>
      </c>
      <c r="F651" s="73" t="s">
        <v>4568</v>
      </c>
      <c r="G651" s="73" t="s">
        <v>4624</v>
      </c>
      <c r="H651" s="73" t="s">
        <v>4625</v>
      </c>
      <c r="I651" s="73" t="s">
        <v>3293</v>
      </c>
      <c r="J651" s="74">
        <v>5.88</v>
      </c>
      <c r="K651" s="74">
        <f t="shared" si="10"/>
        <v>6.8207999999999993</v>
      </c>
    </row>
    <row r="652" spans="2:11" x14ac:dyDescent="0.25">
      <c r="B652" s="73" t="s">
        <v>3287</v>
      </c>
      <c r="C652" s="73" t="s">
        <v>3500</v>
      </c>
      <c r="D652" s="73" t="s">
        <v>3501</v>
      </c>
      <c r="E652" s="73">
        <v>10</v>
      </c>
      <c r="F652" s="73" t="s">
        <v>4568</v>
      </c>
      <c r="G652" s="73" t="s">
        <v>4626</v>
      </c>
      <c r="H652" s="73" t="s">
        <v>4627</v>
      </c>
      <c r="I652" s="73" t="s">
        <v>3293</v>
      </c>
      <c r="J652" s="74">
        <v>40.21</v>
      </c>
      <c r="K652" s="74">
        <f t="shared" si="10"/>
        <v>46.643599999999999</v>
      </c>
    </row>
    <row r="653" spans="2:11" x14ac:dyDescent="0.25">
      <c r="B653" s="73" t="s">
        <v>3287</v>
      </c>
      <c r="C653" s="73" t="s">
        <v>3500</v>
      </c>
      <c r="D653" s="73" t="s">
        <v>3501</v>
      </c>
      <c r="E653" s="73">
        <v>10</v>
      </c>
      <c r="F653" s="73" t="s">
        <v>4568</v>
      </c>
      <c r="G653" s="73" t="s">
        <v>4628</v>
      </c>
      <c r="H653" s="73" t="s">
        <v>4629</v>
      </c>
      <c r="I653" s="73" t="s">
        <v>3293</v>
      </c>
      <c r="J653" s="74">
        <v>552.59</v>
      </c>
      <c r="K653" s="74">
        <f t="shared" si="10"/>
        <v>641.00440000000003</v>
      </c>
    </row>
    <row r="654" spans="2:11" x14ac:dyDescent="0.25">
      <c r="B654" s="73" t="s">
        <v>3287</v>
      </c>
      <c r="C654" s="73" t="s">
        <v>3500</v>
      </c>
      <c r="D654" s="73" t="s">
        <v>3501</v>
      </c>
      <c r="E654" s="73">
        <v>10</v>
      </c>
      <c r="F654" s="73" t="s">
        <v>4568</v>
      </c>
      <c r="G654" s="73" t="s">
        <v>4630</v>
      </c>
      <c r="H654" s="73" t="s">
        <v>4631</v>
      </c>
      <c r="I654" s="73" t="s">
        <v>3293</v>
      </c>
      <c r="J654" s="74">
        <v>554.83000000000004</v>
      </c>
      <c r="K654" s="74">
        <f t="shared" si="10"/>
        <v>643.6028</v>
      </c>
    </row>
    <row r="655" spans="2:11" x14ac:dyDescent="0.25">
      <c r="B655" s="73" t="s">
        <v>3287</v>
      </c>
      <c r="C655" s="73" t="s">
        <v>3500</v>
      </c>
      <c r="D655" s="73" t="s">
        <v>3501</v>
      </c>
      <c r="E655" s="73">
        <v>10</v>
      </c>
      <c r="F655" s="73" t="s">
        <v>4568</v>
      </c>
      <c r="G655" s="73" t="s">
        <v>4632</v>
      </c>
      <c r="H655" s="73" t="s">
        <v>4633</v>
      </c>
      <c r="I655" s="73" t="s">
        <v>3293</v>
      </c>
      <c r="J655" s="74">
        <v>615.46</v>
      </c>
      <c r="K655" s="74">
        <f t="shared" si="10"/>
        <v>713.93359999999996</v>
      </c>
    </row>
    <row r="656" spans="2:11" x14ac:dyDescent="0.25">
      <c r="B656" s="73" t="s">
        <v>3287</v>
      </c>
      <c r="C656" s="73" t="s">
        <v>3500</v>
      </c>
      <c r="D656" s="73" t="s">
        <v>3501</v>
      </c>
      <c r="E656" s="73">
        <v>10</v>
      </c>
      <c r="F656" s="73" t="s">
        <v>4568</v>
      </c>
      <c r="G656" s="73" t="s">
        <v>4634</v>
      </c>
      <c r="H656" s="73" t="s">
        <v>4635</v>
      </c>
      <c r="I656" s="73" t="s">
        <v>3293</v>
      </c>
      <c r="J656" s="74">
        <v>606.98</v>
      </c>
      <c r="K656" s="74">
        <f t="shared" si="10"/>
        <v>704.09679999999992</v>
      </c>
    </row>
    <row r="657" spans="2:11" x14ac:dyDescent="0.25">
      <c r="B657" s="73" t="s">
        <v>3287</v>
      </c>
      <c r="C657" s="73" t="s">
        <v>3500</v>
      </c>
      <c r="D657" s="73" t="s">
        <v>3501</v>
      </c>
      <c r="E657" s="73">
        <v>10</v>
      </c>
      <c r="F657" s="73" t="s">
        <v>4568</v>
      </c>
      <c r="G657" s="73" t="s">
        <v>4636</v>
      </c>
      <c r="H657" s="73" t="s">
        <v>4637</v>
      </c>
      <c r="I657" s="73" t="s">
        <v>3293</v>
      </c>
      <c r="J657" s="74">
        <v>5.98</v>
      </c>
      <c r="K657" s="74">
        <f t="shared" si="10"/>
        <v>6.9367999999999999</v>
      </c>
    </row>
    <row r="658" spans="2:11" x14ac:dyDescent="0.25">
      <c r="B658" s="73" t="s">
        <v>3287</v>
      </c>
      <c r="C658" s="73" t="s">
        <v>3500</v>
      </c>
      <c r="D658" s="73" t="s">
        <v>3501</v>
      </c>
      <c r="E658" s="73">
        <v>10</v>
      </c>
      <c r="F658" s="73" t="s">
        <v>4568</v>
      </c>
      <c r="G658" s="73" t="s">
        <v>4638</v>
      </c>
      <c r="H658" s="73" t="s">
        <v>4639</v>
      </c>
      <c r="I658" s="73" t="s">
        <v>3293</v>
      </c>
      <c r="J658" s="74">
        <v>9.3699999999999992</v>
      </c>
      <c r="K658" s="74">
        <f t="shared" si="10"/>
        <v>10.869199999999998</v>
      </c>
    </row>
    <row r="659" spans="2:11" x14ac:dyDescent="0.25">
      <c r="B659" s="73" t="s">
        <v>3287</v>
      </c>
      <c r="C659" s="73" t="s">
        <v>3500</v>
      </c>
      <c r="D659" s="73" t="s">
        <v>3501</v>
      </c>
      <c r="E659" s="73">
        <v>10</v>
      </c>
      <c r="F659" s="73" t="s">
        <v>4568</v>
      </c>
      <c r="G659" s="73" t="s">
        <v>4640</v>
      </c>
      <c r="H659" s="73" t="s">
        <v>4641</v>
      </c>
      <c r="I659" s="73" t="s">
        <v>3293</v>
      </c>
      <c r="J659" s="74">
        <v>14.24</v>
      </c>
      <c r="K659" s="74">
        <f t="shared" si="10"/>
        <v>16.5184</v>
      </c>
    </row>
    <row r="660" spans="2:11" x14ac:dyDescent="0.25">
      <c r="B660" s="73" t="s">
        <v>3287</v>
      </c>
      <c r="C660" s="73" t="s">
        <v>3500</v>
      </c>
      <c r="D660" s="73" t="s">
        <v>3501</v>
      </c>
      <c r="E660" s="73">
        <v>10</v>
      </c>
      <c r="F660" s="73" t="s">
        <v>4568</v>
      </c>
      <c r="G660" s="73" t="s">
        <v>4642</v>
      </c>
      <c r="H660" s="73" t="s">
        <v>4643</v>
      </c>
      <c r="I660" s="73" t="s">
        <v>3293</v>
      </c>
      <c r="J660" s="74">
        <v>4.09</v>
      </c>
      <c r="K660" s="74">
        <f t="shared" si="10"/>
        <v>4.7443999999999997</v>
      </c>
    </row>
    <row r="661" spans="2:11" x14ac:dyDescent="0.25">
      <c r="B661" s="73" t="s">
        <v>3287</v>
      </c>
      <c r="C661" s="73" t="s">
        <v>3500</v>
      </c>
      <c r="D661" s="73" t="s">
        <v>3501</v>
      </c>
      <c r="E661" s="73">
        <v>10</v>
      </c>
      <c r="F661" s="73" t="s">
        <v>4568</v>
      </c>
      <c r="G661" s="73" t="s">
        <v>4644</v>
      </c>
      <c r="H661" s="73" t="s">
        <v>4645</v>
      </c>
      <c r="I661" s="73" t="s">
        <v>3293</v>
      </c>
      <c r="J661" s="74">
        <v>4.59</v>
      </c>
      <c r="K661" s="74">
        <f t="shared" si="10"/>
        <v>5.3243999999999998</v>
      </c>
    </row>
    <row r="662" spans="2:11" x14ac:dyDescent="0.25">
      <c r="B662" s="73" t="s">
        <v>3287</v>
      </c>
      <c r="C662" s="73" t="s">
        <v>3500</v>
      </c>
      <c r="D662" s="73" t="s">
        <v>3501</v>
      </c>
      <c r="E662" s="73">
        <v>10</v>
      </c>
      <c r="F662" s="73" t="s">
        <v>4568</v>
      </c>
      <c r="G662" s="73" t="s">
        <v>4646</v>
      </c>
      <c r="H662" s="73" t="s">
        <v>4647</v>
      </c>
      <c r="I662" s="73" t="s">
        <v>3293</v>
      </c>
      <c r="J662" s="74">
        <v>10.14</v>
      </c>
      <c r="K662" s="74">
        <f t="shared" si="10"/>
        <v>11.7624</v>
      </c>
    </row>
    <row r="663" spans="2:11" x14ac:dyDescent="0.25">
      <c r="B663" s="73" t="s">
        <v>3287</v>
      </c>
      <c r="C663" s="73" t="s">
        <v>3500</v>
      </c>
      <c r="D663" s="73" t="s">
        <v>3501</v>
      </c>
      <c r="E663" s="73">
        <v>10</v>
      </c>
      <c r="F663" s="73" t="s">
        <v>4568</v>
      </c>
      <c r="G663" s="73" t="s">
        <v>4648</v>
      </c>
      <c r="H663" s="73" t="s">
        <v>4649</v>
      </c>
      <c r="I663" s="73" t="s">
        <v>3293</v>
      </c>
      <c r="J663" s="74">
        <v>12.12</v>
      </c>
      <c r="K663" s="74">
        <f t="shared" si="10"/>
        <v>14.059199999999999</v>
      </c>
    </row>
    <row r="664" spans="2:11" x14ac:dyDescent="0.25">
      <c r="B664" s="73" t="s">
        <v>3287</v>
      </c>
      <c r="C664" s="73" t="s">
        <v>3500</v>
      </c>
      <c r="D664" s="73" t="s">
        <v>3501</v>
      </c>
      <c r="E664" s="73">
        <v>10</v>
      </c>
      <c r="F664" s="73" t="s">
        <v>4568</v>
      </c>
      <c r="G664" s="73" t="s">
        <v>4650</v>
      </c>
      <c r="H664" s="73" t="s">
        <v>4651</v>
      </c>
      <c r="I664" s="73" t="s">
        <v>3293</v>
      </c>
      <c r="J664" s="74">
        <v>10.09</v>
      </c>
      <c r="K664" s="74">
        <f t="shared" si="10"/>
        <v>11.7044</v>
      </c>
    </row>
    <row r="665" spans="2:11" x14ac:dyDescent="0.25">
      <c r="B665" s="73" t="s">
        <v>3287</v>
      </c>
      <c r="C665" s="73" t="s">
        <v>3500</v>
      </c>
      <c r="D665" s="73" t="s">
        <v>3501</v>
      </c>
      <c r="E665" s="73">
        <v>10</v>
      </c>
      <c r="F665" s="73" t="s">
        <v>4568</v>
      </c>
      <c r="G665" s="73" t="s">
        <v>4652</v>
      </c>
      <c r="H665" s="73" t="s">
        <v>4653</v>
      </c>
      <c r="I665" s="73" t="s">
        <v>3293</v>
      </c>
      <c r="J665" s="74">
        <v>26.97</v>
      </c>
      <c r="K665" s="74">
        <f t="shared" si="10"/>
        <v>31.285199999999996</v>
      </c>
    </row>
    <row r="666" spans="2:11" x14ac:dyDescent="0.25">
      <c r="B666" s="73" t="s">
        <v>3287</v>
      </c>
      <c r="C666" s="73" t="s">
        <v>3500</v>
      </c>
      <c r="D666" s="73" t="s">
        <v>3501</v>
      </c>
      <c r="E666" s="73">
        <v>10</v>
      </c>
      <c r="F666" s="73" t="s">
        <v>4568</v>
      </c>
      <c r="G666" s="73" t="s">
        <v>4654</v>
      </c>
      <c r="H666" s="73" t="s">
        <v>4655</v>
      </c>
      <c r="I666" s="73" t="s">
        <v>3293</v>
      </c>
      <c r="J666" s="74">
        <v>10.88</v>
      </c>
      <c r="K666" s="74">
        <f t="shared" si="10"/>
        <v>12.620800000000001</v>
      </c>
    </row>
    <row r="667" spans="2:11" x14ac:dyDescent="0.25">
      <c r="B667" s="73" t="s">
        <v>3287</v>
      </c>
      <c r="C667" s="73" t="s">
        <v>3500</v>
      </c>
      <c r="D667" s="73" t="s">
        <v>3501</v>
      </c>
      <c r="E667" s="73">
        <v>10</v>
      </c>
      <c r="F667" s="73" t="s">
        <v>4568</v>
      </c>
      <c r="G667" s="73" t="s">
        <v>4656</v>
      </c>
      <c r="H667" s="73" t="s">
        <v>4657</v>
      </c>
      <c r="I667" s="73" t="s">
        <v>3293</v>
      </c>
      <c r="J667" s="74">
        <v>10.68</v>
      </c>
      <c r="K667" s="74">
        <f t="shared" si="10"/>
        <v>12.388799999999998</v>
      </c>
    </row>
    <row r="668" spans="2:11" x14ac:dyDescent="0.25">
      <c r="B668" s="73" t="s">
        <v>3287</v>
      </c>
      <c r="C668" s="73" t="s">
        <v>3500</v>
      </c>
      <c r="D668" s="73" t="s">
        <v>3501</v>
      </c>
      <c r="E668" s="73">
        <v>10</v>
      </c>
      <c r="F668" s="73" t="s">
        <v>4568</v>
      </c>
      <c r="G668" s="73" t="s">
        <v>4658</v>
      </c>
      <c r="H668" s="73" t="s">
        <v>4659</v>
      </c>
      <c r="I668" s="73" t="s">
        <v>3293</v>
      </c>
      <c r="J668" s="74">
        <v>9.5</v>
      </c>
      <c r="K668" s="74">
        <f t="shared" si="10"/>
        <v>11.02</v>
      </c>
    </row>
    <row r="669" spans="2:11" x14ac:dyDescent="0.25">
      <c r="B669" s="73" t="s">
        <v>3287</v>
      </c>
      <c r="C669" s="73" t="s">
        <v>3500</v>
      </c>
      <c r="D669" s="73" t="s">
        <v>3501</v>
      </c>
      <c r="E669" s="73">
        <v>10</v>
      </c>
      <c r="F669" s="73" t="s">
        <v>4568</v>
      </c>
      <c r="G669" s="73" t="s">
        <v>4660</v>
      </c>
      <c r="H669" s="73" t="s">
        <v>4661</v>
      </c>
      <c r="I669" s="73" t="s">
        <v>3293</v>
      </c>
      <c r="J669" s="74">
        <v>36.47</v>
      </c>
      <c r="K669" s="74">
        <f t="shared" si="10"/>
        <v>42.305199999999999</v>
      </c>
    </row>
    <row r="670" spans="2:11" x14ac:dyDescent="0.25">
      <c r="B670" s="73" t="s">
        <v>3287</v>
      </c>
      <c r="C670" s="73" t="s">
        <v>3500</v>
      </c>
      <c r="D670" s="73" t="s">
        <v>3501</v>
      </c>
      <c r="E670" s="73">
        <v>10</v>
      </c>
      <c r="F670" s="73" t="s">
        <v>4568</v>
      </c>
      <c r="G670" s="73" t="s">
        <v>4662</v>
      </c>
      <c r="H670" s="73" t="s">
        <v>4663</v>
      </c>
      <c r="I670" s="73" t="s">
        <v>3293</v>
      </c>
      <c r="J670" s="74">
        <v>13.4</v>
      </c>
      <c r="K670" s="74">
        <f t="shared" si="10"/>
        <v>15.543999999999999</v>
      </c>
    </row>
    <row r="671" spans="2:11" x14ac:dyDescent="0.25">
      <c r="B671" s="73" t="s">
        <v>3287</v>
      </c>
      <c r="C671" s="73" t="s">
        <v>3500</v>
      </c>
      <c r="D671" s="73" t="s">
        <v>3501</v>
      </c>
      <c r="E671" s="73">
        <v>10</v>
      </c>
      <c r="F671" s="73" t="s">
        <v>4568</v>
      </c>
      <c r="G671" s="73" t="s">
        <v>4664</v>
      </c>
      <c r="H671" s="73" t="s">
        <v>4665</v>
      </c>
      <c r="I671" s="73" t="s">
        <v>3293</v>
      </c>
      <c r="J671" s="74">
        <v>409.59</v>
      </c>
      <c r="K671" s="74">
        <f t="shared" si="10"/>
        <v>475.12439999999992</v>
      </c>
    </row>
    <row r="672" spans="2:11" x14ac:dyDescent="0.25">
      <c r="B672" s="73" t="s">
        <v>3287</v>
      </c>
      <c r="C672" s="73" t="s">
        <v>3500</v>
      </c>
      <c r="D672" s="73" t="s">
        <v>3501</v>
      </c>
      <c r="E672" s="73">
        <v>10</v>
      </c>
      <c r="F672" s="73" t="s">
        <v>4568</v>
      </c>
      <c r="G672" s="73" t="s">
        <v>4666</v>
      </c>
      <c r="H672" s="73" t="s">
        <v>4667</v>
      </c>
      <c r="I672" s="73" t="s">
        <v>3293</v>
      </c>
      <c r="J672" s="74">
        <v>207.37</v>
      </c>
      <c r="K672" s="74">
        <f t="shared" si="10"/>
        <v>240.54919999999998</v>
      </c>
    </row>
    <row r="673" spans="2:11" x14ac:dyDescent="0.25">
      <c r="B673" s="73" t="s">
        <v>3287</v>
      </c>
      <c r="C673" s="73" t="s">
        <v>3500</v>
      </c>
      <c r="D673" s="73" t="s">
        <v>3501</v>
      </c>
      <c r="E673" s="73">
        <v>10</v>
      </c>
      <c r="F673" s="73" t="s">
        <v>4568</v>
      </c>
      <c r="G673" s="73" t="s">
        <v>4668</v>
      </c>
      <c r="H673" s="73" t="s">
        <v>4669</v>
      </c>
      <c r="I673" s="73" t="s">
        <v>3293</v>
      </c>
      <c r="J673" s="74">
        <v>500</v>
      </c>
      <c r="K673" s="74">
        <f t="shared" si="10"/>
        <v>580</v>
      </c>
    </row>
    <row r="674" spans="2:11" x14ac:dyDescent="0.25">
      <c r="B674" s="73" t="s">
        <v>3287</v>
      </c>
      <c r="C674" s="73" t="s">
        <v>3500</v>
      </c>
      <c r="D674" s="73" t="s">
        <v>3501</v>
      </c>
      <c r="E674" s="73">
        <v>10</v>
      </c>
      <c r="F674" s="73" t="s">
        <v>4568</v>
      </c>
      <c r="G674" s="73" t="s">
        <v>4670</v>
      </c>
      <c r="H674" s="73" t="s">
        <v>4671</v>
      </c>
      <c r="I674" s="73" t="s">
        <v>3293</v>
      </c>
      <c r="J674" s="74">
        <v>384.92</v>
      </c>
      <c r="K674" s="74">
        <f t="shared" si="10"/>
        <v>446.50720000000001</v>
      </c>
    </row>
    <row r="675" spans="2:11" x14ac:dyDescent="0.25">
      <c r="B675" s="73" t="s">
        <v>3287</v>
      </c>
      <c r="C675" s="73" t="s">
        <v>3500</v>
      </c>
      <c r="D675" s="73" t="s">
        <v>3501</v>
      </c>
      <c r="E675" s="73">
        <v>10</v>
      </c>
      <c r="F675" s="73" t="s">
        <v>4568</v>
      </c>
      <c r="G675" s="73" t="s">
        <v>4672</v>
      </c>
      <c r="H675" s="73" t="s">
        <v>4673</v>
      </c>
      <c r="I675" s="73" t="s">
        <v>3293</v>
      </c>
      <c r="J675" s="74">
        <v>986.4</v>
      </c>
      <c r="K675" s="74">
        <f t="shared" si="10"/>
        <v>1144.2239999999999</v>
      </c>
    </row>
    <row r="676" spans="2:11" x14ac:dyDescent="0.25">
      <c r="B676" s="73" t="s">
        <v>3287</v>
      </c>
      <c r="C676" s="73" t="s">
        <v>3500</v>
      </c>
      <c r="D676" s="73" t="s">
        <v>3501</v>
      </c>
      <c r="E676" s="73">
        <v>10</v>
      </c>
      <c r="F676" s="73" t="s">
        <v>4568</v>
      </c>
      <c r="G676" s="73" t="s">
        <v>4674</v>
      </c>
      <c r="H676" s="73" t="s">
        <v>4675</v>
      </c>
      <c r="I676" s="73" t="s">
        <v>3293</v>
      </c>
      <c r="J676" s="74">
        <v>1655.95</v>
      </c>
      <c r="K676" s="74">
        <f t="shared" si="10"/>
        <v>1920.9019999999998</v>
      </c>
    </row>
    <row r="677" spans="2:11" x14ac:dyDescent="0.25">
      <c r="B677" s="73" t="s">
        <v>3287</v>
      </c>
      <c r="C677" s="73" t="s">
        <v>3500</v>
      </c>
      <c r="D677" s="73" t="s">
        <v>3501</v>
      </c>
      <c r="E677" s="73">
        <v>10</v>
      </c>
      <c r="F677" s="73" t="s">
        <v>4568</v>
      </c>
      <c r="G677" s="73" t="s">
        <v>4676</v>
      </c>
      <c r="H677" s="73" t="s">
        <v>4677</v>
      </c>
      <c r="I677" s="73" t="s">
        <v>3293</v>
      </c>
      <c r="J677" s="74">
        <v>3.95</v>
      </c>
      <c r="K677" s="74">
        <f t="shared" si="10"/>
        <v>4.5819999999999999</v>
      </c>
    </row>
    <row r="678" spans="2:11" x14ac:dyDescent="0.25">
      <c r="B678" s="73" t="s">
        <v>3287</v>
      </c>
      <c r="C678" s="73" t="s">
        <v>3500</v>
      </c>
      <c r="D678" s="73" t="s">
        <v>3501</v>
      </c>
      <c r="E678" s="73">
        <v>10</v>
      </c>
      <c r="F678" s="73" t="s">
        <v>4568</v>
      </c>
      <c r="G678" s="73" t="s">
        <v>4678</v>
      </c>
      <c r="H678" s="73" t="s">
        <v>4679</v>
      </c>
      <c r="I678" s="73" t="s">
        <v>3293</v>
      </c>
      <c r="J678" s="74">
        <v>6.54</v>
      </c>
      <c r="K678" s="74">
        <f t="shared" si="10"/>
        <v>7.5863999999999994</v>
      </c>
    </row>
    <row r="679" spans="2:11" x14ac:dyDescent="0.25">
      <c r="B679" s="73" t="s">
        <v>3287</v>
      </c>
      <c r="C679" s="73" t="s">
        <v>3500</v>
      </c>
      <c r="D679" s="73" t="s">
        <v>3501</v>
      </c>
      <c r="E679" s="73">
        <v>10</v>
      </c>
      <c r="F679" s="73" t="s">
        <v>4568</v>
      </c>
      <c r="G679" s="73" t="s">
        <v>4680</v>
      </c>
      <c r="H679" s="73" t="s">
        <v>4681</v>
      </c>
      <c r="I679" s="73" t="s">
        <v>3293</v>
      </c>
      <c r="J679" s="74">
        <v>9.33</v>
      </c>
      <c r="K679" s="74">
        <f t="shared" si="10"/>
        <v>10.822799999999999</v>
      </c>
    </row>
    <row r="680" spans="2:11" x14ac:dyDescent="0.25">
      <c r="B680" s="73" t="s">
        <v>3287</v>
      </c>
      <c r="C680" s="73" t="s">
        <v>3500</v>
      </c>
      <c r="D680" s="73" t="s">
        <v>3501</v>
      </c>
      <c r="E680" s="73">
        <v>10</v>
      </c>
      <c r="F680" s="73" t="s">
        <v>4568</v>
      </c>
      <c r="G680" s="73" t="s">
        <v>4682</v>
      </c>
      <c r="H680" s="73" t="s">
        <v>4683</v>
      </c>
      <c r="I680" s="73" t="s">
        <v>3293</v>
      </c>
      <c r="J680" s="74">
        <v>17.2</v>
      </c>
      <c r="K680" s="74">
        <f t="shared" si="10"/>
        <v>19.951999999999998</v>
      </c>
    </row>
    <row r="681" spans="2:11" x14ac:dyDescent="0.25">
      <c r="B681" s="73" t="s">
        <v>3287</v>
      </c>
      <c r="C681" s="73" t="s">
        <v>3500</v>
      </c>
      <c r="D681" s="73" t="s">
        <v>3501</v>
      </c>
      <c r="E681" s="73">
        <v>10</v>
      </c>
      <c r="F681" s="73" t="s">
        <v>4568</v>
      </c>
      <c r="G681" s="73" t="s">
        <v>4684</v>
      </c>
      <c r="H681" s="73" t="s">
        <v>4685</v>
      </c>
      <c r="I681" s="73" t="s">
        <v>3293</v>
      </c>
      <c r="J681" s="74">
        <v>492.36</v>
      </c>
      <c r="K681" s="74">
        <f t="shared" si="10"/>
        <v>571.13760000000002</v>
      </c>
    </row>
    <row r="682" spans="2:11" x14ac:dyDescent="0.25">
      <c r="B682" s="73" t="s">
        <v>3287</v>
      </c>
      <c r="C682" s="73" t="s">
        <v>3500</v>
      </c>
      <c r="D682" s="73" t="s">
        <v>3501</v>
      </c>
      <c r="E682" s="73">
        <v>10</v>
      </c>
      <c r="F682" s="73" t="s">
        <v>4568</v>
      </c>
      <c r="G682" s="73" t="s">
        <v>4686</v>
      </c>
      <c r="H682" s="73" t="s">
        <v>4687</v>
      </c>
      <c r="I682" s="73" t="s">
        <v>3293</v>
      </c>
      <c r="J682" s="74">
        <v>426.2</v>
      </c>
      <c r="K682" s="74">
        <f t="shared" si="10"/>
        <v>494.39199999999994</v>
      </c>
    </row>
    <row r="683" spans="2:11" x14ac:dyDescent="0.25">
      <c r="B683" s="73" t="s">
        <v>3287</v>
      </c>
      <c r="C683" s="73" t="s">
        <v>3500</v>
      </c>
      <c r="D683" s="73" t="s">
        <v>3501</v>
      </c>
      <c r="E683" s="73">
        <v>10</v>
      </c>
      <c r="F683" s="73" t="s">
        <v>4568</v>
      </c>
      <c r="G683" s="73" t="s">
        <v>4688</v>
      </c>
      <c r="H683" s="73" t="s">
        <v>4689</v>
      </c>
      <c r="I683" s="73" t="s">
        <v>3293</v>
      </c>
      <c r="J683" s="74">
        <v>555.9</v>
      </c>
      <c r="K683" s="74">
        <f t="shared" si="10"/>
        <v>644.84399999999994</v>
      </c>
    </row>
    <row r="684" spans="2:11" x14ac:dyDescent="0.25">
      <c r="B684" s="73" t="s">
        <v>3287</v>
      </c>
      <c r="C684" s="73" t="s">
        <v>3500</v>
      </c>
      <c r="D684" s="73" t="s">
        <v>3501</v>
      </c>
      <c r="E684" s="73">
        <v>10</v>
      </c>
      <c r="F684" s="73" t="s">
        <v>4568</v>
      </c>
      <c r="G684" s="73" t="s">
        <v>4690</v>
      </c>
      <c r="H684" s="73" t="s">
        <v>4691</v>
      </c>
      <c r="I684" s="73" t="s">
        <v>3293</v>
      </c>
      <c r="J684" s="74">
        <v>452.67</v>
      </c>
      <c r="K684" s="74">
        <f t="shared" si="10"/>
        <v>525.09719999999993</v>
      </c>
    </row>
    <row r="685" spans="2:11" x14ac:dyDescent="0.25">
      <c r="B685" s="73" t="s">
        <v>3287</v>
      </c>
      <c r="C685" s="73" t="s">
        <v>3500</v>
      </c>
      <c r="D685" s="73" t="s">
        <v>3501</v>
      </c>
      <c r="E685" s="73">
        <v>10</v>
      </c>
      <c r="F685" s="73" t="s">
        <v>4568</v>
      </c>
      <c r="G685" s="73" t="s">
        <v>4692</v>
      </c>
      <c r="H685" s="73" t="s">
        <v>4693</v>
      </c>
      <c r="I685" s="73" t="s">
        <v>3293</v>
      </c>
      <c r="J685" s="74">
        <v>616.79</v>
      </c>
      <c r="K685" s="74">
        <f t="shared" si="10"/>
        <v>715.4763999999999</v>
      </c>
    </row>
    <row r="686" spans="2:11" x14ac:dyDescent="0.25">
      <c r="B686" s="73" t="s">
        <v>3287</v>
      </c>
      <c r="C686" s="73" t="s">
        <v>3500</v>
      </c>
      <c r="D686" s="73" t="s">
        <v>3501</v>
      </c>
      <c r="E686" s="73">
        <v>10</v>
      </c>
      <c r="F686" s="73" t="s">
        <v>4568</v>
      </c>
      <c r="G686" s="73" t="s">
        <v>4694</v>
      </c>
      <c r="H686" s="73" t="s">
        <v>4695</v>
      </c>
      <c r="I686" s="73" t="s">
        <v>3293</v>
      </c>
      <c r="J686" s="74">
        <v>468.54</v>
      </c>
      <c r="K686" s="74">
        <f t="shared" si="10"/>
        <v>543.50639999999999</v>
      </c>
    </row>
    <row r="687" spans="2:11" x14ac:dyDescent="0.25">
      <c r="B687" s="73" t="s">
        <v>3287</v>
      </c>
      <c r="C687" s="73" t="s">
        <v>3500</v>
      </c>
      <c r="D687" s="73" t="s">
        <v>3501</v>
      </c>
      <c r="E687" s="73">
        <v>10</v>
      </c>
      <c r="F687" s="73" t="s">
        <v>4568</v>
      </c>
      <c r="G687" s="73" t="s">
        <v>4696</v>
      </c>
      <c r="H687" s="73" t="s">
        <v>4697</v>
      </c>
      <c r="I687" s="73" t="s">
        <v>3293</v>
      </c>
      <c r="J687" s="74">
        <v>632.66999999999996</v>
      </c>
      <c r="K687" s="74">
        <f t="shared" si="10"/>
        <v>733.89719999999988</v>
      </c>
    </row>
    <row r="688" spans="2:11" x14ac:dyDescent="0.25">
      <c r="B688" s="73" t="s">
        <v>3287</v>
      </c>
      <c r="C688" s="73" t="s">
        <v>3500</v>
      </c>
      <c r="D688" s="73" t="s">
        <v>3501</v>
      </c>
      <c r="E688" s="73">
        <v>10</v>
      </c>
      <c r="F688" s="73" t="s">
        <v>4568</v>
      </c>
      <c r="G688" s="73" t="s">
        <v>4698</v>
      </c>
      <c r="H688" s="73" t="s">
        <v>4699</v>
      </c>
      <c r="I688" s="73" t="s">
        <v>3293</v>
      </c>
      <c r="J688" s="74">
        <v>738.57</v>
      </c>
      <c r="K688" s="74">
        <f t="shared" si="10"/>
        <v>856.74120000000005</v>
      </c>
    </row>
    <row r="689" spans="2:11" x14ac:dyDescent="0.25">
      <c r="B689" s="73" t="s">
        <v>3287</v>
      </c>
      <c r="C689" s="73" t="s">
        <v>3500</v>
      </c>
      <c r="D689" s="73" t="s">
        <v>3501</v>
      </c>
      <c r="E689" s="73">
        <v>10</v>
      </c>
      <c r="F689" s="73" t="s">
        <v>4568</v>
      </c>
      <c r="G689" s="73" t="s">
        <v>4700</v>
      </c>
      <c r="H689" s="73" t="s">
        <v>4701</v>
      </c>
      <c r="I689" s="73" t="s">
        <v>3293</v>
      </c>
      <c r="J689" s="74">
        <v>563.84</v>
      </c>
      <c r="K689" s="74">
        <f t="shared" si="10"/>
        <v>654.05439999999999</v>
      </c>
    </row>
    <row r="690" spans="2:11" x14ac:dyDescent="0.25">
      <c r="B690" s="73" t="s">
        <v>3287</v>
      </c>
      <c r="C690" s="73" t="s">
        <v>3500</v>
      </c>
      <c r="D690" s="73" t="s">
        <v>3501</v>
      </c>
      <c r="E690" s="73">
        <v>10</v>
      </c>
      <c r="F690" s="73" t="s">
        <v>4568</v>
      </c>
      <c r="G690" s="73" t="s">
        <v>4702</v>
      </c>
      <c r="H690" s="73" t="s">
        <v>4703</v>
      </c>
      <c r="I690" s="73" t="s">
        <v>3293</v>
      </c>
      <c r="J690" s="74">
        <v>25.6</v>
      </c>
      <c r="K690" s="74">
        <f t="shared" si="10"/>
        <v>29.695999999999998</v>
      </c>
    </row>
    <row r="691" spans="2:11" x14ac:dyDescent="0.25">
      <c r="B691" s="73" t="s">
        <v>3287</v>
      </c>
      <c r="C691" s="73" t="s">
        <v>3500</v>
      </c>
      <c r="D691" s="73" t="s">
        <v>3501</v>
      </c>
      <c r="E691" s="73">
        <v>10</v>
      </c>
      <c r="F691" s="73" t="s">
        <v>4568</v>
      </c>
      <c r="G691" s="73" t="s">
        <v>4704</v>
      </c>
      <c r="H691" s="73" t="s">
        <v>4705</v>
      </c>
      <c r="I691" s="73" t="s">
        <v>3293</v>
      </c>
      <c r="J691" s="74">
        <v>10.74</v>
      </c>
      <c r="K691" s="74">
        <f t="shared" si="10"/>
        <v>12.458399999999999</v>
      </c>
    </row>
    <row r="692" spans="2:11" x14ac:dyDescent="0.25">
      <c r="B692" s="73" t="s">
        <v>3287</v>
      </c>
      <c r="C692" s="73" t="s">
        <v>3500</v>
      </c>
      <c r="D692" s="73" t="s">
        <v>3501</v>
      </c>
      <c r="E692" s="73">
        <v>10</v>
      </c>
      <c r="F692" s="73" t="s">
        <v>4568</v>
      </c>
      <c r="G692" s="73" t="s">
        <v>4706</v>
      </c>
      <c r="H692" s="73" t="s">
        <v>4707</v>
      </c>
      <c r="I692" s="73" t="s">
        <v>3293</v>
      </c>
      <c r="J692" s="74">
        <v>12.71</v>
      </c>
      <c r="K692" s="74">
        <f t="shared" si="10"/>
        <v>14.743600000000001</v>
      </c>
    </row>
    <row r="693" spans="2:11" x14ac:dyDescent="0.25">
      <c r="B693" s="73" t="s">
        <v>3287</v>
      </c>
      <c r="C693" s="73" t="s">
        <v>3500</v>
      </c>
      <c r="D693" s="73" t="s">
        <v>3501</v>
      </c>
      <c r="E693" s="73">
        <v>10</v>
      </c>
      <c r="F693" s="73" t="s">
        <v>4568</v>
      </c>
      <c r="G693" s="73" t="s">
        <v>4708</v>
      </c>
      <c r="H693" s="73" t="s">
        <v>4709</v>
      </c>
      <c r="I693" s="73" t="s">
        <v>3293</v>
      </c>
      <c r="J693" s="74">
        <v>21.72</v>
      </c>
      <c r="K693" s="74">
        <f t="shared" si="10"/>
        <v>25.195199999999996</v>
      </c>
    </row>
    <row r="694" spans="2:11" x14ac:dyDescent="0.25">
      <c r="B694" s="73" t="s">
        <v>3287</v>
      </c>
      <c r="C694" s="73" t="s">
        <v>3500</v>
      </c>
      <c r="D694" s="73" t="s">
        <v>3501</v>
      </c>
      <c r="E694" s="73">
        <v>10</v>
      </c>
      <c r="F694" s="73" t="s">
        <v>4568</v>
      </c>
      <c r="G694" s="73" t="s">
        <v>4710</v>
      </c>
      <c r="H694" s="73" t="s">
        <v>4711</v>
      </c>
      <c r="I694" s="73" t="s">
        <v>3293</v>
      </c>
      <c r="J694" s="74">
        <v>9.5</v>
      </c>
      <c r="K694" s="74">
        <f t="shared" si="10"/>
        <v>11.02</v>
      </c>
    </row>
    <row r="695" spans="2:11" x14ac:dyDescent="0.25">
      <c r="B695" s="73" t="s">
        <v>3287</v>
      </c>
      <c r="C695" s="73" t="s">
        <v>3500</v>
      </c>
      <c r="D695" s="73" t="s">
        <v>3501</v>
      </c>
      <c r="E695" s="73">
        <v>10</v>
      </c>
      <c r="F695" s="73" t="s">
        <v>4568</v>
      </c>
      <c r="G695" s="73" t="s">
        <v>4712</v>
      </c>
      <c r="H695" s="73" t="s">
        <v>4713</v>
      </c>
      <c r="I695" s="73" t="s">
        <v>3293</v>
      </c>
      <c r="J695" s="74">
        <v>193.03</v>
      </c>
      <c r="K695" s="74">
        <f t="shared" si="10"/>
        <v>223.91479999999999</v>
      </c>
    </row>
    <row r="696" spans="2:11" x14ac:dyDescent="0.25">
      <c r="B696" s="73" t="s">
        <v>3287</v>
      </c>
      <c r="C696" s="73" t="s">
        <v>3500</v>
      </c>
      <c r="D696" s="73" t="s">
        <v>3501</v>
      </c>
      <c r="E696" s="73">
        <v>10</v>
      </c>
      <c r="F696" s="73" t="s">
        <v>4568</v>
      </c>
      <c r="G696" s="73" t="s">
        <v>4714</v>
      </c>
      <c r="H696" s="73" t="s">
        <v>4715</v>
      </c>
      <c r="I696" s="73" t="s">
        <v>3293</v>
      </c>
      <c r="J696" s="74">
        <v>261.27999999999997</v>
      </c>
      <c r="K696" s="74">
        <f t="shared" si="10"/>
        <v>303.08479999999997</v>
      </c>
    </row>
    <row r="697" spans="2:11" x14ac:dyDescent="0.25">
      <c r="B697" s="73" t="s">
        <v>3287</v>
      </c>
      <c r="C697" s="73" t="s">
        <v>3500</v>
      </c>
      <c r="D697" s="73" t="s">
        <v>3501</v>
      </c>
      <c r="E697" s="73">
        <v>10</v>
      </c>
      <c r="F697" s="73" t="s">
        <v>4568</v>
      </c>
      <c r="G697" s="73" t="s">
        <v>4716</v>
      </c>
      <c r="H697" s="73" t="s">
        <v>4717</v>
      </c>
      <c r="I697" s="73" t="s">
        <v>3293</v>
      </c>
      <c r="J697" s="74">
        <v>397.07</v>
      </c>
      <c r="K697" s="74">
        <f t="shared" si="10"/>
        <v>460.60119999999995</v>
      </c>
    </row>
    <row r="698" spans="2:11" x14ac:dyDescent="0.25">
      <c r="B698" s="73" t="s">
        <v>3287</v>
      </c>
      <c r="C698" s="73" t="s">
        <v>3500</v>
      </c>
      <c r="D698" s="73" t="s">
        <v>3501</v>
      </c>
      <c r="E698" s="73">
        <v>10</v>
      </c>
      <c r="F698" s="73" t="s">
        <v>4568</v>
      </c>
      <c r="G698" s="73" t="s">
        <v>4718</v>
      </c>
      <c r="H698" s="73" t="s">
        <v>4719</v>
      </c>
      <c r="I698" s="73" t="s">
        <v>3293</v>
      </c>
      <c r="J698" s="74">
        <v>254</v>
      </c>
      <c r="K698" s="74">
        <f t="shared" si="10"/>
        <v>294.64</v>
      </c>
    </row>
    <row r="699" spans="2:11" x14ac:dyDescent="0.25">
      <c r="B699" s="73" t="s">
        <v>3287</v>
      </c>
      <c r="C699" s="73" t="s">
        <v>3500</v>
      </c>
      <c r="D699" s="73" t="s">
        <v>3501</v>
      </c>
      <c r="E699" s="73">
        <v>10</v>
      </c>
      <c r="F699" s="73" t="s">
        <v>4568</v>
      </c>
      <c r="G699" s="73" t="s">
        <v>4720</v>
      </c>
      <c r="H699" s="73" t="s">
        <v>4721</v>
      </c>
      <c r="I699" s="73" t="s">
        <v>3293</v>
      </c>
      <c r="J699" s="74">
        <v>347.33</v>
      </c>
      <c r="K699" s="74">
        <f t="shared" si="10"/>
        <v>402.90279999999996</v>
      </c>
    </row>
    <row r="700" spans="2:11" x14ac:dyDescent="0.25">
      <c r="B700" s="73" t="s">
        <v>3287</v>
      </c>
      <c r="C700" s="73" t="s">
        <v>3500</v>
      </c>
      <c r="D700" s="73" t="s">
        <v>3501</v>
      </c>
      <c r="E700" s="73">
        <v>10</v>
      </c>
      <c r="F700" s="73" t="s">
        <v>4568</v>
      </c>
      <c r="G700" s="73" t="s">
        <v>4722</v>
      </c>
      <c r="H700" s="73" t="s">
        <v>4723</v>
      </c>
      <c r="I700" s="73" t="s">
        <v>3293</v>
      </c>
      <c r="J700" s="74">
        <v>403.66</v>
      </c>
      <c r="K700" s="74">
        <f t="shared" si="10"/>
        <v>468.24560000000002</v>
      </c>
    </row>
    <row r="701" spans="2:11" x14ac:dyDescent="0.25">
      <c r="B701" s="73" t="s">
        <v>3287</v>
      </c>
      <c r="C701" s="73" t="s">
        <v>3500</v>
      </c>
      <c r="D701" s="73" t="s">
        <v>3501</v>
      </c>
      <c r="E701" s="73">
        <v>10</v>
      </c>
      <c r="F701" s="73" t="s">
        <v>4568</v>
      </c>
      <c r="G701" s="73" t="s">
        <v>4724</v>
      </c>
      <c r="H701" s="73" t="s">
        <v>4725</v>
      </c>
      <c r="I701" s="73" t="s">
        <v>3293</v>
      </c>
      <c r="J701" s="74">
        <v>259.55</v>
      </c>
      <c r="K701" s="74">
        <f t="shared" si="10"/>
        <v>301.07799999999997</v>
      </c>
    </row>
    <row r="702" spans="2:11" x14ac:dyDescent="0.25">
      <c r="B702" s="73" t="s">
        <v>3287</v>
      </c>
      <c r="C702" s="73" t="s">
        <v>3500</v>
      </c>
      <c r="D702" s="73" t="s">
        <v>3501</v>
      </c>
      <c r="E702" s="73">
        <v>10</v>
      </c>
      <c r="F702" s="73" t="s">
        <v>4568</v>
      </c>
      <c r="G702" s="73" t="s">
        <v>4726</v>
      </c>
      <c r="H702" s="73" t="s">
        <v>4727</v>
      </c>
      <c r="I702" s="73" t="s">
        <v>3293</v>
      </c>
      <c r="J702" s="74">
        <v>32.04</v>
      </c>
      <c r="K702" s="74">
        <f t="shared" si="10"/>
        <v>37.166399999999996</v>
      </c>
    </row>
    <row r="703" spans="2:11" x14ac:dyDescent="0.25">
      <c r="B703" s="73" t="s">
        <v>3287</v>
      </c>
      <c r="C703" s="73" t="s">
        <v>3500</v>
      </c>
      <c r="D703" s="73" t="s">
        <v>3501</v>
      </c>
      <c r="E703" s="73">
        <v>10</v>
      </c>
      <c r="F703" s="73" t="s">
        <v>4568</v>
      </c>
      <c r="G703" s="73" t="s">
        <v>4728</v>
      </c>
      <c r="H703" s="73" t="s">
        <v>4729</v>
      </c>
      <c r="I703" s="73" t="s">
        <v>3293</v>
      </c>
      <c r="J703" s="74">
        <v>64.84</v>
      </c>
      <c r="K703" s="74">
        <f t="shared" si="10"/>
        <v>75.214399999999998</v>
      </c>
    </row>
    <row r="704" spans="2:11" x14ac:dyDescent="0.25">
      <c r="B704" s="73" t="s">
        <v>3287</v>
      </c>
      <c r="C704" s="73" t="s">
        <v>3500</v>
      </c>
      <c r="D704" s="73" t="s">
        <v>3501</v>
      </c>
      <c r="E704" s="73">
        <v>10</v>
      </c>
      <c r="F704" s="73" t="s">
        <v>4568</v>
      </c>
      <c r="G704" s="73" t="s">
        <v>4730</v>
      </c>
      <c r="H704" s="73" t="s">
        <v>4731</v>
      </c>
      <c r="I704" s="73" t="s">
        <v>3293</v>
      </c>
      <c r="J704" s="74">
        <v>92.6</v>
      </c>
      <c r="K704" s="74">
        <f t="shared" si="10"/>
        <v>107.41599999999998</v>
      </c>
    </row>
    <row r="705" spans="2:11" x14ac:dyDescent="0.25">
      <c r="B705" s="73" t="s">
        <v>3287</v>
      </c>
      <c r="C705" s="73" t="s">
        <v>3500</v>
      </c>
      <c r="D705" s="73" t="s">
        <v>3501</v>
      </c>
      <c r="E705" s="73">
        <v>10</v>
      </c>
      <c r="F705" s="73" t="s">
        <v>4568</v>
      </c>
      <c r="G705" s="73" t="s">
        <v>4732</v>
      </c>
      <c r="H705" s="73" t="s">
        <v>4733</v>
      </c>
      <c r="I705" s="73" t="s">
        <v>3293</v>
      </c>
      <c r="J705" s="74">
        <v>119.39</v>
      </c>
      <c r="K705" s="74">
        <f t="shared" si="10"/>
        <v>138.4924</v>
      </c>
    </row>
    <row r="706" spans="2:11" x14ac:dyDescent="0.25">
      <c r="B706" s="73" t="s">
        <v>3287</v>
      </c>
      <c r="C706" s="73" t="s">
        <v>3500</v>
      </c>
      <c r="D706" s="73" t="s">
        <v>3501</v>
      </c>
      <c r="E706" s="73">
        <v>10</v>
      </c>
      <c r="F706" s="73" t="s">
        <v>4568</v>
      </c>
      <c r="G706" s="73" t="s">
        <v>4734</v>
      </c>
      <c r="H706" s="73" t="s">
        <v>4735</v>
      </c>
      <c r="I706" s="73" t="s">
        <v>3293</v>
      </c>
      <c r="J706" s="74">
        <v>3.79</v>
      </c>
      <c r="K706" s="74">
        <f t="shared" si="10"/>
        <v>4.3963999999999999</v>
      </c>
    </row>
    <row r="707" spans="2:11" x14ac:dyDescent="0.25">
      <c r="B707" s="73" t="s">
        <v>3287</v>
      </c>
      <c r="C707" s="73" t="s">
        <v>3500</v>
      </c>
      <c r="D707" s="73" t="s">
        <v>3501</v>
      </c>
      <c r="E707" s="73">
        <v>10</v>
      </c>
      <c r="F707" s="73" t="s">
        <v>4568</v>
      </c>
      <c r="G707" s="73" t="s">
        <v>4736</v>
      </c>
      <c r="H707" s="73" t="s">
        <v>4737</v>
      </c>
      <c r="I707" s="73" t="s">
        <v>3293</v>
      </c>
      <c r="J707" s="74">
        <v>30.9</v>
      </c>
      <c r="K707" s="74">
        <f t="shared" si="10"/>
        <v>35.843999999999994</v>
      </c>
    </row>
    <row r="708" spans="2:11" x14ac:dyDescent="0.25">
      <c r="B708" s="73" t="s">
        <v>3287</v>
      </c>
      <c r="C708" s="73" t="s">
        <v>3500</v>
      </c>
      <c r="D708" s="73" t="s">
        <v>3501</v>
      </c>
      <c r="E708" s="73">
        <v>10</v>
      </c>
      <c r="F708" s="73" t="s">
        <v>4568</v>
      </c>
      <c r="G708" s="73" t="s">
        <v>4738</v>
      </c>
      <c r="H708" s="73" t="s">
        <v>4739</v>
      </c>
      <c r="I708" s="73" t="s">
        <v>3293</v>
      </c>
      <c r="J708" s="74">
        <v>49.79</v>
      </c>
      <c r="K708" s="74">
        <f t="shared" ref="K708:K771" si="11">+IF(AND(MID(H708,1,15)="POSTE DE MADERA",J708&lt;110)=TRUE,(J708*1.13+5)*1.01*1.16,IF(AND(MID(H708,1,15)="POSTE DE MADERA",J708&gt;=110,J708&lt;320)=TRUE,(J708*1.13+12)*1.01*1.16,IF(AND(MID(H708,1,15)="POSTE DE MADERA",J708&gt;320)=TRUE,(J708*1.13+36)*1.01*1.16,IF(+AND(MID(H708,1,5)="POSTE",MID(H708,1,15)&lt;&gt;"POSTE DE MADERA")=TRUE,J708*1.01*1.16,J708*1.16))))</f>
        <v>57.756399999999992</v>
      </c>
    </row>
    <row r="709" spans="2:11" x14ac:dyDescent="0.25">
      <c r="B709" s="73" t="s">
        <v>3287</v>
      </c>
      <c r="C709" s="73" t="s">
        <v>3500</v>
      </c>
      <c r="D709" s="73" t="s">
        <v>3501</v>
      </c>
      <c r="E709" s="73">
        <v>10</v>
      </c>
      <c r="F709" s="73" t="s">
        <v>4568</v>
      </c>
      <c r="G709" s="73" t="s">
        <v>4740</v>
      </c>
      <c r="H709" s="73" t="s">
        <v>4741</v>
      </c>
      <c r="I709" s="73" t="s">
        <v>3293</v>
      </c>
      <c r="J709" s="74">
        <v>32.28</v>
      </c>
      <c r="K709" s="74">
        <f t="shared" si="11"/>
        <v>37.444800000000001</v>
      </c>
    </row>
    <row r="710" spans="2:11" x14ac:dyDescent="0.25">
      <c r="B710" s="73" t="s">
        <v>3287</v>
      </c>
      <c r="C710" s="73" t="s">
        <v>3500</v>
      </c>
      <c r="D710" s="73" t="s">
        <v>3501</v>
      </c>
      <c r="E710" s="73">
        <v>11</v>
      </c>
      <c r="F710" s="73" t="s">
        <v>4742</v>
      </c>
      <c r="G710" s="73" t="s">
        <v>4743</v>
      </c>
      <c r="H710" s="73" t="s">
        <v>4744</v>
      </c>
      <c r="I710" s="73" t="s">
        <v>3293</v>
      </c>
      <c r="J710" s="74">
        <v>107.27</v>
      </c>
      <c r="K710" s="74">
        <f t="shared" si="11"/>
        <v>124.43319999999999</v>
      </c>
    </row>
    <row r="711" spans="2:11" x14ac:dyDescent="0.25">
      <c r="B711" s="73" t="s">
        <v>3287</v>
      </c>
      <c r="C711" s="73" t="s">
        <v>3500</v>
      </c>
      <c r="D711" s="73" t="s">
        <v>3501</v>
      </c>
      <c r="E711" s="73">
        <v>11</v>
      </c>
      <c r="F711" s="73" t="s">
        <v>4742</v>
      </c>
      <c r="G711" s="73" t="s">
        <v>4745</v>
      </c>
      <c r="H711" s="73" t="s">
        <v>4746</v>
      </c>
      <c r="I711" s="73" t="s">
        <v>3293</v>
      </c>
      <c r="J711" s="74">
        <v>140.08000000000001</v>
      </c>
      <c r="K711" s="74">
        <f t="shared" si="11"/>
        <v>162.49280000000002</v>
      </c>
    </row>
    <row r="712" spans="2:11" x14ac:dyDescent="0.25">
      <c r="B712" s="73" t="s">
        <v>3287</v>
      </c>
      <c r="C712" s="73" t="s">
        <v>3500</v>
      </c>
      <c r="D712" s="73" t="s">
        <v>3501</v>
      </c>
      <c r="E712" s="73">
        <v>11</v>
      </c>
      <c r="F712" s="73" t="s">
        <v>4742</v>
      </c>
      <c r="G712" s="73" t="s">
        <v>4747</v>
      </c>
      <c r="H712" s="73" t="s">
        <v>4748</v>
      </c>
      <c r="I712" s="73" t="s">
        <v>3293</v>
      </c>
      <c r="J712" s="74">
        <v>110</v>
      </c>
      <c r="K712" s="74">
        <f t="shared" si="11"/>
        <v>127.6</v>
      </c>
    </row>
    <row r="713" spans="2:11" x14ac:dyDescent="0.25">
      <c r="B713" s="73" t="s">
        <v>3287</v>
      </c>
      <c r="C713" s="73" t="s">
        <v>3500</v>
      </c>
      <c r="D713" s="73" t="s">
        <v>3501</v>
      </c>
      <c r="E713" s="73">
        <v>11</v>
      </c>
      <c r="F713" s="73" t="s">
        <v>4742</v>
      </c>
      <c r="G713" s="73" t="s">
        <v>4749</v>
      </c>
      <c r="H713" s="73" t="s">
        <v>4750</v>
      </c>
      <c r="I713" s="73" t="s">
        <v>3293</v>
      </c>
      <c r="J713" s="74">
        <v>121</v>
      </c>
      <c r="K713" s="74">
        <f t="shared" si="11"/>
        <v>140.35999999999999</v>
      </c>
    </row>
    <row r="714" spans="2:11" x14ac:dyDescent="0.25">
      <c r="B714" s="73" t="s">
        <v>3287</v>
      </c>
      <c r="C714" s="73" t="s">
        <v>3500</v>
      </c>
      <c r="D714" s="73" t="s">
        <v>3501</v>
      </c>
      <c r="E714" s="73">
        <v>11</v>
      </c>
      <c r="F714" s="73" t="s">
        <v>4742</v>
      </c>
      <c r="G714" s="73" t="s">
        <v>4751</v>
      </c>
      <c r="H714" s="73" t="s">
        <v>4752</v>
      </c>
      <c r="I714" s="73" t="s">
        <v>3293</v>
      </c>
      <c r="J714" s="74">
        <v>363.09</v>
      </c>
      <c r="K714" s="74">
        <f t="shared" si="11"/>
        <v>421.18439999999993</v>
      </c>
    </row>
    <row r="715" spans="2:11" x14ac:dyDescent="0.25">
      <c r="B715" s="73" t="s">
        <v>3287</v>
      </c>
      <c r="C715" s="73" t="s">
        <v>3500</v>
      </c>
      <c r="D715" s="73" t="s">
        <v>3501</v>
      </c>
      <c r="E715" s="73">
        <v>11</v>
      </c>
      <c r="F715" s="73" t="s">
        <v>4742</v>
      </c>
      <c r="G715" s="73" t="s">
        <v>4753</v>
      </c>
      <c r="H715" s="73" t="s">
        <v>4754</v>
      </c>
      <c r="I715" s="73" t="s">
        <v>3293</v>
      </c>
      <c r="J715" s="74">
        <v>158.6</v>
      </c>
      <c r="K715" s="74">
        <f t="shared" si="11"/>
        <v>183.97599999999997</v>
      </c>
    </row>
    <row r="716" spans="2:11" x14ac:dyDescent="0.25">
      <c r="B716" s="73" t="s">
        <v>3287</v>
      </c>
      <c r="C716" s="73" t="s">
        <v>3500</v>
      </c>
      <c r="D716" s="73" t="s">
        <v>3501</v>
      </c>
      <c r="E716" s="73">
        <v>11</v>
      </c>
      <c r="F716" s="73" t="s">
        <v>4742</v>
      </c>
      <c r="G716" s="73" t="s">
        <v>4755</v>
      </c>
      <c r="H716" s="73" t="s">
        <v>4756</v>
      </c>
      <c r="I716" s="73" t="s">
        <v>3293</v>
      </c>
      <c r="J716" s="74">
        <v>144.18</v>
      </c>
      <c r="K716" s="74">
        <f t="shared" si="11"/>
        <v>167.24879999999999</v>
      </c>
    </row>
    <row r="717" spans="2:11" x14ac:dyDescent="0.25">
      <c r="B717" s="73" t="s">
        <v>3287</v>
      </c>
      <c r="C717" s="73" t="s">
        <v>3500</v>
      </c>
      <c r="D717" s="73" t="s">
        <v>3501</v>
      </c>
      <c r="E717" s="73">
        <v>11</v>
      </c>
      <c r="F717" s="73" t="s">
        <v>4742</v>
      </c>
      <c r="G717" s="73" t="s">
        <v>4757</v>
      </c>
      <c r="H717" s="73" t="s">
        <v>4758</v>
      </c>
      <c r="I717" s="73" t="s">
        <v>3293</v>
      </c>
      <c r="J717" s="74">
        <v>425.38</v>
      </c>
      <c r="K717" s="74">
        <f t="shared" si="11"/>
        <v>493.44079999999997</v>
      </c>
    </row>
    <row r="718" spans="2:11" x14ac:dyDescent="0.25">
      <c r="B718" s="73" t="s">
        <v>3287</v>
      </c>
      <c r="C718" s="73" t="s">
        <v>3500</v>
      </c>
      <c r="D718" s="73" t="s">
        <v>3501</v>
      </c>
      <c r="E718" s="73">
        <v>11</v>
      </c>
      <c r="F718" s="73" t="s">
        <v>4742</v>
      </c>
      <c r="G718" s="73" t="s">
        <v>4759</v>
      </c>
      <c r="H718" s="73" t="s">
        <v>4760</v>
      </c>
      <c r="I718" s="73" t="s">
        <v>3293</v>
      </c>
      <c r="J718" s="74">
        <v>146.87</v>
      </c>
      <c r="K718" s="74">
        <f t="shared" si="11"/>
        <v>170.36920000000001</v>
      </c>
    </row>
    <row r="719" spans="2:11" x14ac:dyDescent="0.25">
      <c r="B719" s="73" t="s">
        <v>3287</v>
      </c>
      <c r="C719" s="73" t="s">
        <v>3500</v>
      </c>
      <c r="D719" s="73" t="s">
        <v>3501</v>
      </c>
      <c r="E719" s="73">
        <v>11</v>
      </c>
      <c r="F719" s="73" t="s">
        <v>4742</v>
      </c>
      <c r="G719" s="73" t="s">
        <v>4761</v>
      </c>
      <c r="H719" s="73" t="s">
        <v>4762</v>
      </c>
      <c r="I719" s="73" t="s">
        <v>3293</v>
      </c>
      <c r="J719" s="74">
        <v>197.88</v>
      </c>
      <c r="K719" s="74">
        <f t="shared" si="11"/>
        <v>229.54079999999999</v>
      </c>
    </row>
    <row r="720" spans="2:11" x14ac:dyDescent="0.25">
      <c r="B720" s="73" t="s">
        <v>3287</v>
      </c>
      <c r="C720" s="73" t="s">
        <v>3500</v>
      </c>
      <c r="D720" s="73" t="s">
        <v>3501</v>
      </c>
      <c r="E720" s="73">
        <v>11</v>
      </c>
      <c r="F720" s="73" t="s">
        <v>4742</v>
      </c>
      <c r="G720" s="73" t="s">
        <v>4763</v>
      </c>
      <c r="H720" s="73" t="s">
        <v>4764</v>
      </c>
      <c r="I720" s="73" t="s">
        <v>3293</v>
      </c>
      <c r="J720" s="74">
        <v>393.36</v>
      </c>
      <c r="K720" s="74">
        <f t="shared" si="11"/>
        <v>456.29759999999999</v>
      </c>
    </row>
    <row r="721" spans="2:11" x14ac:dyDescent="0.25">
      <c r="B721" s="73" t="s">
        <v>3287</v>
      </c>
      <c r="C721" s="73" t="s">
        <v>3500</v>
      </c>
      <c r="D721" s="73" t="s">
        <v>3501</v>
      </c>
      <c r="E721" s="73">
        <v>11</v>
      </c>
      <c r="F721" s="73" t="s">
        <v>4742</v>
      </c>
      <c r="G721" s="73" t="s">
        <v>4765</v>
      </c>
      <c r="H721" s="73" t="s">
        <v>4766</v>
      </c>
      <c r="I721" s="73" t="s">
        <v>3293</v>
      </c>
      <c r="J721" s="74">
        <v>289.25</v>
      </c>
      <c r="K721" s="74">
        <f t="shared" si="11"/>
        <v>335.53</v>
      </c>
    </row>
    <row r="722" spans="2:11" x14ac:dyDescent="0.25">
      <c r="B722" s="73" t="s">
        <v>3287</v>
      </c>
      <c r="C722" s="73" t="s">
        <v>3500</v>
      </c>
      <c r="D722" s="73" t="s">
        <v>3501</v>
      </c>
      <c r="E722" s="73">
        <v>11</v>
      </c>
      <c r="F722" s="73" t="s">
        <v>4742</v>
      </c>
      <c r="G722" s="73" t="s">
        <v>4767</v>
      </c>
      <c r="H722" s="73" t="s">
        <v>4768</v>
      </c>
      <c r="I722" s="73" t="s">
        <v>3293</v>
      </c>
      <c r="J722" s="74">
        <v>552.66</v>
      </c>
      <c r="K722" s="74">
        <f t="shared" si="11"/>
        <v>641.08559999999989</v>
      </c>
    </row>
    <row r="723" spans="2:11" x14ac:dyDescent="0.25">
      <c r="B723" s="73" t="s">
        <v>3287</v>
      </c>
      <c r="C723" s="73" t="s">
        <v>3500</v>
      </c>
      <c r="D723" s="73" t="s">
        <v>3501</v>
      </c>
      <c r="E723" s="73">
        <v>11</v>
      </c>
      <c r="F723" s="73" t="s">
        <v>4742</v>
      </c>
      <c r="G723" s="73" t="s">
        <v>4769</v>
      </c>
      <c r="H723" s="73" t="s">
        <v>4770</v>
      </c>
      <c r="I723" s="73" t="s">
        <v>3293</v>
      </c>
      <c r="J723" s="74">
        <v>934.96</v>
      </c>
      <c r="K723" s="74">
        <f t="shared" si="11"/>
        <v>1084.5536</v>
      </c>
    </row>
    <row r="724" spans="2:11" x14ac:dyDescent="0.25">
      <c r="B724" s="73" t="s">
        <v>3287</v>
      </c>
      <c r="C724" s="73" t="s">
        <v>3500</v>
      </c>
      <c r="D724" s="73" t="s">
        <v>3501</v>
      </c>
      <c r="E724" s="73">
        <v>11</v>
      </c>
      <c r="F724" s="73" t="s">
        <v>4742</v>
      </c>
      <c r="G724" s="73" t="s">
        <v>4771</v>
      </c>
      <c r="H724" s="73" t="s">
        <v>4772</v>
      </c>
      <c r="I724" s="73" t="s">
        <v>3293</v>
      </c>
      <c r="J724" s="74">
        <v>992.81</v>
      </c>
      <c r="K724" s="74">
        <f t="shared" si="11"/>
        <v>1151.6596</v>
      </c>
    </row>
    <row r="725" spans="2:11" x14ac:dyDescent="0.25">
      <c r="B725" s="73" t="s">
        <v>3287</v>
      </c>
      <c r="C725" s="73" t="s">
        <v>3500</v>
      </c>
      <c r="D725" s="73" t="s">
        <v>3501</v>
      </c>
      <c r="E725" s="73">
        <v>11</v>
      </c>
      <c r="F725" s="73" t="s">
        <v>4742</v>
      </c>
      <c r="G725" s="73" t="s">
        <v>4773</v>
      </c>
      <c r="H725" s="73" t="s">
        <v>4774</v>
      </c>
      <c r="I725" s="73" t="s">
        <v>3293</v>
      </c>
      <c r="J725" s="74">
        <v>333.74</v>
      </c>
      <c r="K725" s="74">
        <f t="shared" si="11"/>
        <v>387.13839999999999</v>
      </c>
    </row>
    <row r="726" spans="2:11" x14ac:dyDescent="0.25">
      <c r="B726" s="73" t="s">
        <v>3287</v>
      </c>
      <c r="C726" s="73" t="s">
        <v>3500</v>
      </c>
      <c r="D726" s="73" t="s">
        <v>3501</v>
      </c>
      <c r="E726" s="73">
        <v>11</v>
      </c>
      <c r="F726" s="73" t="s">
        <v>4742</v>
      </c>
      <c r="G726" s="73" t="s">
        <v>4775</v>
      </c>
      <c r="H726" s="73" t="s">
        <v>4776</v>
      </c>
      <c r="I726" s="73" t="s">
        <v>3293</v>
      </c>
      <c r="J726" s="74">
        <v>9.61</v>
      </c>
      <c r="K726" s="74">
        <f t="shared" si="11"/>
        <v>11.147599999999999</v>
      </c>
    </row>
    <row r="727" spans="2:11" x14ac:dyDescent="0.25">
      <c r="B727" s="73" t="s">
        <v>3287</v>
      </c>
      <c r="C727" s="73" t="s">
        <v>3500</v>
      </c>
      <c r="D727" s="73" t="s">
        <v>3501</v>
      </c>
      <c r="E727" s="73">
        <v>11</v>
      </c>
      <c r="F727" s="73" t="s">
        <v>4742</v>
      </c>
      <c r="G727" s="73" t="s">
        <v>4777</v>
      </c>
      <c r="H727" s="73" t="s">
        <v>4778</v>
      </c>
      <c r="I727" s="73" t="s">
        <v>3293</v>
      </c>
      <c r="J727" s="74">
        <v>24.42</v>
      </c>
      <c r="K727" s="74">
        <f t="shared" si="11"/>
        <v>28.327200000000001</v>
      </c>
    </row>
    <row r="728" spans="2:11" x14ac:dyDescent="0.25">
      <c r="B728" s="73" t="s">
        <v>3287</v>
      </c>
      <c r="C728" s="73" t="s">
        <v>3500</v>
      </c>
      <c r="D728" s="73" t="s">
        <v>3501</v>
      </c>
      <c r="E728" s="73">
        <v>11</v>
      </c>
      <c r="F728" s="73" t="s">
        <v>4742</v>
      </c>
      <c r="G728" s="73" t="s">
        <v>4779</v>
      </c>
      <c r="H728" s="73" t="s">
        <v>4780</v>
      </c>
      <c r="I728" s="73" t="s">
        <v>3293</v>
      </c>
      <c r="J728" s="74">
        <v>21.22</v>
      </c>
      <c r="K728" s="74">
        <f t="shared" si="11"/>
        <v>24.615199999999998</v>
      </c>
    </row>
    <row r="729" spans="2:11" x14ac:dyDescent="0.25">
      <c r="B729" s="73" t="s">
        <v>3287</v>
      </c>
      <c r="C729" s="73" t="s">
        <v>3500</v>
      </c>
      <c r="D729" s="73" t="s">
        <v>3501</v>
      </c>
      <c r="E729" s="73">
        <v>11</v>
      </c>
      <c r="F729" s="73" t="s">
        <v>4742</v>
      </c>
      <c r="G729" s="73" t="s">
        <v>4781</v>
      </c>
      <c r="H729" s="73" t="s">
        <v>4782</v>
      </c>
      <c r="I729" s="73" t="s">
        <v>3293</v>
      </c>
      <c r="J729" s="74">
        <v>88.43</v>
      </c>
      <c r="K729" s="74">
        <f t="shared" si="11"/>
        <v>102.5788</v>
      </c>
    </row>
    <row r="730" spans="2:11" x14ac:dyDescent="0.25">
      <c r="B730" s="73" t="s">
        <v>3287</v>
      </c>
      <c r="C730" s="73" t="s">
        <v>3500</v>
      </c>
      <c r="D730" s="73" t="s">
        <v>3501</v>
      </c>
      <c r="E730" s="73">
        <v>11</v>
      </c>
      <c r="F730" s="73" t="s">
        <v>4742</v>
      </c>
      <c r="G730" s="73" t="s">
        <v>4783</v>
      </c>
      <c r="H730" s="73" t="s">
        <v>4784</v>
      </c>
      <c r="I730" s="73" t="s">
        <v>3293</v>
      </c>
      <c r="J730" s="74">
        <v>209.41</v>
      </c>
      <c r="K730" s="74">
        <f t="shared" si="11"/>
        <v>242.91559999999998</v>
      </c>
    </row>
    <row r="731" spans="2:11" x14ac:dyDescent="0.25">
      <c r="B731" s="73" t="s">
        <v>3287</v>
      </c>
      <c r="C731" s="73" t="s">
        <v>3500</v>
      </c>
      <c r="D731" s="73" t="s">
        <v>3501</v>
      </c>
      <c r="E731" s="73">
        <v>11</v>
      </c>
      <c r="F731" s="73" t="s">
        <v>4742</v>
      </c>
      <c r="G731" s="73" t="s">
        <v>4785</v>
      </c>
      <c r="H731" s="73" t="s">
        <v>4786</v>
      </c>
      <c r="I731" s="73" t="s">
        <v>3293</v>
      </c>
      <c r="J731" s="74">
        <v>125.36</v>
      </c>
      <c r="K731" s="74">
        <f t="shared" si="11"/>
        <v>145.41759999999999</v>
      </c>
    </row>
    <row r="732" spans="2:11" x14ac:dyDescent="0.25">
      <c r="B732" s="73" t="s">
        <v>3287</v>
      </c>
      <c r="C732" s="73" t="s">
        <v>3500</v>
      </c>
      <c r="D732" s="73" t="s">
        <v>3501</v>
      </c>
      <c r="E732" s="73">
        <v>11</v>
      </c>
      <c r="F732" s="73" t="s">
        <v>4742</v>
      </c>
      <c r="G732" s="73" t="s">
        <v>4787</v>
      </c>
      <c r="H732" s="73" t="s">
        <v>4788</v>
      </c>
      <c r="I732" s="73" t="s">
        <v>3293</v>
      </c>
      <c r="J732" s="74">
        <v>114.21</v>
      </c>
      <c r="K732" s="74">
        <f t="shared" si="11"/>
        <v>132.4836</v>
      </c>
    </row>
    <row r="733" spans="2:11" x14ac:dyDescent="0.25">
      <c r="B733" s="73" t="s">
        <v>3287</v>
      </c>
      <c r="C733" s="73" t="s">
        <v>3500</v>
      </c>
      <c r="D733" s="73" t="s">
        <v>3501</v>
      </c>
      <c r="E733" s="73">
        <v>11</v>
      </c>
      <c r="F733" s="73" t="s">
        <v>4742</v>
      </c>
      <c r="G733" s="73" t="s">
        <v>4789</v>
      </c>
      <c r="H733" s="73" t="s">
        <v>4790</v>
      </c>
      <c r="I733" s="73" t="s">
        <v>3293</v>
      </c>
      <c r="J733" s="74">
        <v>99.15</v>
      </c>
      <c r="K733" s="74">
        <f t="shared" si="11"/>
        <v>115.014</v>
      </c>
    </row>
    <row r="734" spans="2:11" x14ac:dyDescent="0.25">
      <c r="B734" s="73" t="s">
        <v>3287</v>
      </c>
      <c r="C734" s="73" t="s">
        <v>3500</v>
      </c>
      <c r="D734" s="73" t="s">
        <v>3501</v>
      </c>
      <c r="E734" s="73">
        <v>11</v>
      </c>
      <c r="F734" s="73" t="s">
        <v>4742</v>
      </c>
      <c r="G734" s="73" t="s">
        <v>4791</v>
      </c>
      <c r="H734" s="73" t="s">
        <v>4792</v>
      </c>
      <c r="I734" s="73" t="s">
        <v>3293</v>
      </c>
      <c r="J734" s="74">
        <v>129.59</v>
      </c>
      <c r="K734" s="74">
        <f t="shared" si="11"/>
        <v>150.3244</v>
      </c>
    </row>
    <row r="735" spans="2:11" x14ac:dyDescent="0.25">
      <c r="B735" s="73" t="s">
        <v>3287</v>
      </c>
      <c r="C735" s="73" t="s">
        <v>3500</v>
      </c>
      <c r="D735" s="73" t="s">
        <v>3501</v>
      </c>
      <c r="E735" s="73">
        <v>11</v>
      </c>
      <c r="F735" s="73" t="s">
        <v>4742</v>
      </c>
      <c r="G735" s="73" t="s">
        <v>4793</v>
      </c>
      <c r="H735" s="73" t="s">
        <v>4794</v>
      </c>
      <c r="I735" s="73" t="s">
        <v>3293</v>
      </c>
      <c r="J735" s="74">
        <v>125.16</v>
      </c>
      <c r="K735" s="74">
        <f t="shared" si="11"/>
        <v>145.18559999999999</v>
      </c>
    </row>
    <row r="736" spans="2:11" x14ac:dyDescent="0.25">
      <c r="B736" s="73" t="s">
        <v>3287</v>
      </c>
      <c r="C736" s="73" t="s">
        <v>3500</v>
      </c>
      <c r="D736" s="73" t="s">
        <v>3501</v>
      </c>
      <c r="E736" s="73">
        <v>11</v>
      </c>
      <c r="F736" s="73" t="s">
        <v>4742</v>
      </c>
      <c r="G736" s="73" t="s">
        <v>4795</v>
      </c>
      <c r="H736" s="73" t="s">
        <v>4796</v>
      </c>
      <c r="I736" s="73" t="s">
        <v>3293</v>
      </c>
      <c r="J736" s="74">
        <v>146.11000000000001</v>
      </c>
      <c r="K736" s="74">
        <f t="shared" si="11"/>
        <v>169.48760000000001</v>
      </c>
    </row>
    <row r="737" spans="2:11" x14ac:dyDescent="0.25">
      <c r="B737" s="73" t="s">
        <v>3287</v>
      </c>
      <c r="C737" s="73" t="s">
        <v>3500</v>
      </c>
      <c r="D737" s="73" t="s">
        <v>3501</v>
      </c>
      <c r="E737" s="73">
        <v>11</v>
      </c>
      <c r="F737" s="73" t="s">
        <v>4742</v>
      </c>
      <c r="G737" s="73" t="s">
        <v>4797</v>
      </c>
      <c r="H737" s="73" t="s">
        <v>4798</v>
      </c>
      <c r="I737" s="73" t="s">
        <v>3293</v>
      </c>
      <c r="J737" s="74">
        <v>154.94</v>
      </c>
      <c r="K737" s="74">
        <f t="shared" si="11"/>
        <v>179.73039999999997</v>
      </c>
    </row>
    <row r="738" spans="2:11" x14ac:dyDescent="0.25">
      <c r="B738" s="73" t="s">
        <v>3287</v>
      </c>
      <c r="C738" s="73" t="s">
        <v>3500</v>
      </c>
      <c r="D738" s="73" t="s">
        <v>3501</v>
      </c>
      <c r="E738" s="73">
        <v>11</v>
      </c>
      <c r="F738" s="73" t="s">
        <v>4742</v>
      </c>
      <c r="G738" s="73" t="s">
        <v>4799</v>
      </c>
      <c r="H738" s="73" t="s">
        <v>4800</v>
      </c>
      <c r="I738" s="73" t="s">
        <v>3293</v>
      </c>
      <c r="J738" s="74">
        <v>183.76</v>
      </c>
      <c r="K738" s="74">
        <f t="shared" si="11"/>
        <v>213.16159999999996</v>
      </c>
    </row>
    <row r="739" spans="2:11" x14ac:dyDescent="0.25">
      <c r="B739" s="73" t="s">
        <v>3287</v>
      </c>
      <c r="C739" s="73" t="s">
        <v>3500</v>
      </c>
      <c r="D739" s="73" t="s">
        <v>3501</v>
      </c>
      <c r="E739" s="73">
        <v>11</v>
      </c>
      <c r="F739" s="73" t="s">
        <v>4742</v>
      </c>
      <c r="G739" s="73" t="s">
        <v>4801</v>
      </c>
      <c r="H739" s="73" t="s">
        <v>4802</v>
      </c>
      <c r="I739" s="73" t="s">
        <v>3293</v>
      </c>
      <c r="J739" s="74">
        <v>4.04</v>
      </c>
      <c r="K739" s="74">
        <f t="shared" si="11"/>
        <v>4.6863999999999999</v>
      </c>
    </row>
    <row r="740" spans="2:11" x14ac:dyDescent="0.25">
      <c r="B740" s="73" t="s">
        <v>3287</v>
      </c>
      <c r="C740" s="73" t="s">
        <v>3500</v>
      </c>
      <c r="D740" s="73" t="s">
        <v>3501</v>
      </c>
      <c r="E740" s="73">
        <v>11</v>
      </c>
      <c r="F740" s="73" t="s">
        <v>4742</v>
      </c>
      <c r="G740" s="73" t="s">
        <v>4803</v>
      </c>
      <c r="H740" s="73" t="s">
        <v>4804</v>
      </c>
      <c r="I740" s="73" t="s">
        <v>3293</v>
      </c>
      <c r="J740" s="74">
        <v>232.94</v>
      </c>
      <c r="K740" s="74">
        <f t="shared" si="11"/>
        <v>270.21039999999999</v>
      </c>
    </row>
    <row r="741" spans="2:11" x14ac:dyDescent="0.25">
      <c r="B741" s="73" t="s">
        <v>3287</v>
      </c>
      <c r="C741" s="73" t="s">
        <v>3500</v>
      </c>
      <c r="D741" s="73" t="s">
        <v>3501</v>
      </c>
      <c r="E741" s="73">
        <v>11</v>
      </c>
      <c r="F741" s="73" t="s">
        <v>4742</v>
      </c>
      <c r="G741" s="73" t="s">
        <v>4805</v>
      </c>
      <c r="H741" s="73" t="s">
        <v>4806</v>
      </c>
      <c r="I741" s="73" t="s">
        <v>3293</v>
      </c>
      <c r="J741" s="74">
        <v>280</v>
      </c>
      <c r="K741" s="74">
        <f t="shared" si="11"/>
        <v>324.79999999999995</v>
      </c>
    </row>
    <row r="742" spans="2:11" x14ac:dyDescent="0.25">
      <c r="B742" s="73" t="s">
        <v>3287</v>
      </c>
      <c r="C742" s="73" t="s">
        <v>3500</v>
      </c>
      <c r="D742" s="73" t="s">
        <v>3501</v>
      </c>
      <c r="E742" s="73">
        <v>11</v>
      </c>
      <c r="F742" s="73" t="s">
        <v>4742</v>
      </c>
      <c r="G742" s="73" t="s">
        <v>4807</v>
      </c>
      <c r="H742" s="73" t="s">
        <v>4808</v>
      </c>
      <c r="I742" s="73" t="s">
        <v>3293</v>
      </c>
      <c r="J742" s="74">
        <v>552.66</v>
      </c>
      <c r="K742" s="74">
        <f t="shared" si="11"/>
        <v>641.08559999999989</v>
      </c>
    </row>
    <row r="743" spans="2:11" x14ac:dyDescent="0.25">
      <c r="B743" s="73" t="s">
        <v>3287</v>
      </c>
      <c r="C743" s="73" t="s">
        <v>3500</v>
      </c>
      <c r="D743" s="73" t="s">
        <v>3501</v>
      </c>
      <c r="E743" s="73">
        <v>11</v>
      </c>
      <c r="F743" s="73" t="s">
        <v>4742</v>
      </c>
      <c r="G743" s="73" t="s">
        <v>4809</v>
      </c>
      <c r="H743" s="73" t="s">
        <v>4810</v>
      </c>
      <c r="I743" s="73" t="s">
        <v>3293</v>
      </c>
      <c r="J743" s="74">
        <v>607.91999999999996</v>
      </c>
      <c r="K743" s="74">
        <f t="shared" si="11"/>
        <v>705.18719999999985</v>
      </c>
    </row>
    <row r="744" spans="2:11" x14ac:dyDescent="0.25">
      <c r="B744" s="73" t="s">
        <v>3287</v>
      </c>
      <c r="C744" s="73" t="s">
        <v>3500</v>
      </c>
      <c r="D744" s="73" t="s">
        <v>3501</v>
      </c>
      <c r="E744" s="73">
        <v>11</v>
      </c>
      <c r="F744" s="73" t="s">
        <v>4742</v>
      </c>
      <c r="G744" s="73" t="s">
        <v>4811</v>
      </c>
      <c r="H744" s="73" t="s">
        <v>4812</v>
      </c>
      <c r="I744" s="73" t="s">
        <v>3293</v>
      </c>
      <c r="J744" s="74">
        <v>1944.02</v>
      </c>
      <c r="K744" s="74">
        <f t="shared" si="11"/>
        <v>2255.0631999999996</v>
      </c>
    </row>
    <row r="745" spans="2:11" x14ac:dyDescent="0.25">
      <c r="B745" s="73" t="s">
        <v>3287</v>
      </c>
      <c r="C745" s="73" t="s">
        <v>3500</v>
      </c>
      <c r="D745" s="73" t="s">
        <v>3501</v>
      </c>
      <c r="E745" s="73">
        <v>11</v>
      </c>
      <c r="F745" s="73" t="s">
        <v>4742</v>
      </c>
      <c r="G745" s="73" t="s">
        <v>4813</v>
      </c>
      <c r="H745" s="73" t="s">
        <v>4814</v>
      </c>
      <c r="I745" s="73" t="s">
        <v>3293</v>
      </c>
      <c r="J745" s="74">
        <v>2138.42</v>
      </c>
      <c r="K745" s="74">
        <f t="shared" si="11"/>
        <v>2480.5672</v>
      </c>
    </row>
    <row r="746" spans="2:11" x14ac:dyDescent="0.25">
      <c r="B746" s="73" t="s">
        <v>3287</v>
      </c>
      <c r="C746" s="73" t="s">
        <v>3500</v>
      </c>
      <c r="D746" s="73" t="s">
        <v>3501</v>
      </c>
      <c r="E746" s="73">
        <v>11</v>
      </c>
      <c r="F746" s="73" t="s">
        <v>4742</v>
      </c>
      <c r="G746" s="73" t="s">
        <v>4815</v>
      </c>
      <c r="H746" s="73" t="s">
        <v>4816</v>
      </c>
      <c r="I746" s="73" t="s">
        <v>3293</v>
      </c>
      <c r="J746" s="74">
        <v>7.3</v>
      </c>
      <c r="K746" s="74">
        <f t="shared" si="11"/>
        <v>8.468</v>
      </c>
    </row>
    <row r="747" spans="2:11" x14ac:dyDescent="0.25">
      <c r="B747" s="73" t="s">
        <v>3287</v>
      </c>
      <c r="C747" s="73" t="s">
        <v>3500</v>
      </c>
      <c r="D747" s="73" t="s">
        <v>3501</v>
      </c>
      <c r="E747" s="73">
        <v>11</v>
      </c>
      <c r="F747" s="73" t="s">
        <v>4742</v>
      </c>
      <c r="G747" s="73" t="s">
        <v>4817</v>
      </c>
      <c r="H747" s="73" t="s">
        <v>4818</v>
      </c>
      <c r="I747" s="73" t="s">
        <v>3293</v>
      </c>
      <c r="J747" s="74">
        <v>7.58</v>
      </c>
      <c r="K747" s="74">
        <f t="shared" si="11"/>
        <v>8.7927999999999997</v>
      </c>
    </row>
    <row r="748" spans="2:11" x14ac:dyDescent="0.25">
      <c r="B748" s="73" t="s">
        <v>3287</v>
      </c>
      <c r="C748" s="73" t="s">
        <v>3500</v>
      </c>
      <c r="D748" s="73" t="s">
        <v>3501</v>
      </c>
      <c r="E748" s="73">
        <v>11</v>
      </c>
      <c r="F748" s="73" t="s">
        <v>4742</v>
      </c>
      <c r="G748" s="73" t="s">
        <v>4819</v>
      </c>
      <c r="H748" s="73" t="s">
        <v>4820</v>
      </c>
      <c r="I748" s="73" t="s">
        <v>3293</v>
      </c>
      <c r="J748" s="74">
        <v>8.52</v>
      </c>
      <c r="K748" s="74">
        <f t="shared" si="11"/>
        <v>9.8831999999999987</v>
      </c>
    </row>
    <row r="749" spans="2:11" x14ac:dyDescent="0.25">
      <c r="B749" s="73" t="s">
        <v>3287</v>
      </c>
      <c r="C749" s="73" t="s">
        <v>3500</v>
      </c>
      <c r="D749" s="73" t="s">
        <v>3501</v>
      </c>
      <c r="E749" s="73">
        <v>11</v>
      </c>
      <c r="F749" s="73" t="s">
        <v>4742</v>
      </c>
      <c r="G749" s="73" t="s">
        <v>4821</v>
      </c>
      <c r="H749" s="73" t="s">
        <v>4822</v>
      </c>
      <c r="I749" s="73" t="s">
        <v>3293</v>
      </c>
      <c r="J749" s="74">
        <v>97.69</v>
      </c>
      <c r="K749" s="74">
        <f t="shared" si="11"/>
        <v>113.32039999999999</v>
      </c>
    </row>
    <row r="750" spans="2:11" x14ac:dyDescent="0.25">
      <c r="B750" s="73" t="s">
        <v>3287</v>
      </c>
      <c r="C750" s="73" t="s">
        <v>3500</v>
      </c>
      <c r="D750" s="73" t="s">
        <v>3501</v>
      </c>
      <c r="E750" s="73">
        <v>11</v>
      </c>
      <c r="F750" s="73" t="s">
        <v>4742</v>
      </c>
      <c r="G750" s="73" t="s">
        <v>4823</v>
      </c>
      <c r="H750" s="73" t="s">
        <v>4824</v>
      </c>
      <c r="I750" s="73" t="s">
        <v>3293</v>
      </c>
      <c r="J750" s="74">
        <v>367.1</v>
      </c>
      <c r="K750" s="74">
        <f t="shared" si="11"/>
        <v>425.83600000000001</v>
      </c>
    </row>
    <row r="751" spans="2:11" x14ac:dyDescent="0.25">
      <c r="B751" s="73" t="s">
        <v>3287</v>
      </c>
      <c r="C751" s="73" t="s">
        <v>3500</v>
      </c>
      <c r="D751" s="73" t="s">
        <v>3501</v>
      </c>
      <c r="E751" s="73">
        <v>11</v>
      </c>
      <c r="F751" s="73" t="s">
        <v>4742</v>
      </c>
      <c r="G751" s="73" t="s">
        <v>4825</v>
      </c>
      <c r="H751" s="73" t="s">
        <v>4826</v>
      </c>
      <c r="I751" s="73" t="s">
        <v>3293</v>
      </c>
      <c r="J751" s="74">
        <v>234.43</v>
      </c>
      <c r="K751" s="74">
        <f t="shared" si="11"/>
        <v>271.93880000000001</v>
      </c>
    </row>
    <row r="752" spans="2:11" x14ac:dyDescent="0.25">
      <c r="B752" s="73" t="s">
        <v>3287</v>
      </c>
      <c r="C752" s="73" t="s">
        <v>3500</v>
      </c>
      <c r="D752" s="73" t="s">
        <v>3501</v>
      </c>
      <c r="E752" s="73">
        <v>11</v>
      </c>
      <c r="F752" s="73" t="s">
        <v>4742</v>
      </c>
      <c r="G752" s="73" t="s">
        <v>4827</v>
      </c>
      <c r="H752" s="73" t="s">
        <v>4828</v>
      </c>
      <c r="I752" s="73" t="s">
        <v>3293</v>
      </c>
      <c r="J752" s="74">
        <v>203.41</v>
      </c>
      <c r="K752" s="74">
        <f t="shared" si="11"/>
        <v>235.95559999999998</v>
      </c>
    </row>
    <row r="753" spans="2:11" x14ac:dyDescent="0.25">
      <c r="B753" s="73" t="s">
        <v>3287</v>
      </c>
      <c r="C753" s="73" t="s">
        <v>3500</v>
      </c>
      <c r="D753" s="73" t="s">
        <v>3501</v>
      </c>
      <c r="E753" s="73">
        <v>11</v>
      </c>
      <c r="F753" s="73" t="s">
        <v>4742</v>
      </c>
      <c r="G753" s="73" t="s">
        <v>4829</v>
      </c>
      <c r="H753" s="73" t="s">
        <v>4830</v>
      </c>
      <c r="I753" s="73" t="s">
        <v>3293</v>
      </c>
      <c r="J753" s="74">
        <v>257.92</v>
      </c>
      <c r="K753" s="74">
        <f t="shared" si="11"/>
        <v>299.18720000000002</v>
      </c>
    </row>
    <row r="754" spans="2:11" x14ac:dyDescent="0.25">
      <c r="B754" s="73" t="s">
        <v>3287</v>
      </c>
      <c r="C754" s="73" t="s">
        <v>3500</v>
      </c>
      <c r="D754" s="73" t="s">
        <v>3501</v>
      </c>
      <c r="E754" s="73">
        <v>11</v>
      </c>
      <c r="F754" s="73" t="s">
        <v>4742</v>
      </c>
      <c r="G754" s="73" t="s">
        <v>4831</v>
      </c>
      <c r="H754" s="73" t="s">
        <v>4832</v>
      </c>
      <c r="I754" s="73" t="s">
        <v>3293</v>
      </c>
      <c r="J754" s="74">
        <v>459.36</v>
      </c>
      <c r="K754" s="74">
        <f t="shared" si="11"/>
        <v>532.85759999999993</v>
      </c>
    </row>
    <row r="755" spans="2:11" x14ac:dyDescent="0.25">
      <c r="B755" s="73" t="s">
        <v>3287</v>
      </c>
      <c r="C755" s="73" t="s">
        <v>3500</v>
      </c>
      <c r="D755" s="73" t="s">
        <v>3501</v>
      </c>
      <c r="E755" s="73">
        <v>11</v>
      </c>
      <c r="F755" s="73" t="s">
        <v>4742</v>
      </c>
      <c r="G755" s="73" t="s">
        <v>4833</v>
      </c>
      <c r="H755" s="73" t="s">
        <v>4834</v>
      </c>
      <c r="I755" s="73" t="s">
        <v>3293</v>
      </c>
      <c r="J755" s="74">
        <v>464.12</v>
      </c>
      <c r="K755" s="74">
        <f t="shared" si="11"/>
        <v>538.37919999999997</v>
      </c>
    </row>
    <row r="756" spans="2:11" x14ac:dyDescent="0.25">
      <c r="B756" s="73" t="s">
        <v>3287</v>
      </c>
      <c r="C756" s="73" t="s">
        <v>3500</v>
      </c>
      <c r="D756" s="73" t="s">
        <v>3501</v>
      </c>
      <c r="E756" s="73">
        <v>11</v>
      </c>
      <c r="F756" s="73" t="s">
        <v>4742</v>
      </c>
      <c r="G756" s="73" t="s">
        <v>4835</v>
      </c>
      <c r="H756" s="73" t="s">
        <v>4836</v>
      </c>
      <c r="I756" s="73" t="s">
        <v>3293</v>
      </c>
      <c r="J756" s="74">
        <v>464.12</v>
      </c>
      <c r="K756" s="74">
        <f t="shared" si="11"/>
        <v>538.37919999999997</v>
      </c>
    </row>
    <row r="757" spans="2:11" x14ac:dyDescent="0.25">
      <c r="B757" s="73" t="s">
        <v>3287</v>
      </c>
      <c r="C757" s="73" t="s">
        <v>3500</v>
      </c>
      <c r="D757" s="73" t="s">
        <v>3501</v>
      </c>
      <c r="E757" s="73">
        <v>11</v>
      </c>
      <c r="F757" s="73" t="s">
        <v>4742</v>
      </c>
      <c r="G757" s="73" t="s">
        <v>4837</v>
      </c>
      <c r="H757" s="73" t="s">
        <v>4838</v>
      </c>
      <c r="I757" s="73" t="s">
        <v>3293</v>
      </c>
      <c r="J757" s="74">
        <v>604.21</v>
      </c>
      <c r="K757" s="74">
        <f t="shared" si="11"/>
        <v>700.8836</v>
      </c>
    </row>
    <row r="758" spans="2:11" x14ac:dyDescent="0.25">
      <c r="B758" s="73" t="s">
        <v>3287</v>
      </c>
      <c r="C758" s="73" t="s">
        <v>3500</v>
      </c>
      <c r="D758" s="73" t="s">
        <v>3501</v>
      </c>
      <c r="E758" s="73">
        <v>11</v>
      </c>
      <c r="F758" s="73" t="s">
        <v>4742</v>
      </c>
      <c r="G758" s="73" t="s">
        <v>4839</v>
      </c>
      <c r="H758" s="73" t="s">
        <v>4840</v>
      </c>
      <c r="I758" s="73" t="s">
        <v>3293</v>
      </c>
      <c r="J758" s="74">
        <v>632.94000000000005</v>
      </c>
      <c r="K758" s="74">
        <f t="shared" si="11"/>
        <v>734.21040000000005</v>
      </c>
    </row>
    <row r="759" spans="2:11" x14ac:dyDescent="0.25">
      <c r="B759" s="73" t="s">
        <v>3287</v>
      </c>
      <c r="C759" s="73" t="s">
        <v>3500</v>
      </c>
      <c r="D759" s="73" t="s">
        <v>3501</v>
      </c>
      <c r="E759" s="73">
        <v>11</v>
      </c>
      <c r="F759" s="73" t="s">
        <v>4742</v>
      </c>
      <c r="G759" s="73" t="s">
        <v>4841</v>
      </c>
      <c r="H759" s="73" t="s">
        <v>4842</v>
      </c>
      <c r="I759" s="73" t="s">
        <v>3293</v>
      </c>
      <c r="J759" s="74">
        <v>770.44</v>
      </c>
      <c r="K759" s="74">
        <f t="shared" si="11"/>
        <v>893.71040000000005</v>
      </c>
    </row>
    <row r="760" spans="2:11" x14ac:dyDescent="0.25">
      <c r="B760" s="73" t="s">
        <v>3287</v>
      </c>
      <c r="C760" s="73" t="s">
        <v>3500</v>
      </c>
      <c r="D760" s="73" t="s">
        <v>3501</v>
      </c>
      <c r="E760" s="73">
        <v>11</v>
      </c>
      <c r="F760" s="73" t="s">
        <v>4742</v>
      </c>
      <c r="G760" s="73" t="s">
        <v>4843</v>
      </c>
      <c r="H760" s="73" t="s">
        <v>4844</v>
      </c>
      <c r="I760" s="73" t="s">
        <v>3293</v>
      </c>
      <c r="J760" s="74">
        <v>171.76</v>
      </c>
      <c r="K760" s="74">
        <f t="shared" si="11"/>
        <v>199.24159999999998</v>
      </c>
    </row>
    <row r="761" spans="2:11" x14ac:dyDescent="0.25">
      <c r="B761" s="73" t="s">
        <v>3287</v>
      </c>
      <c r="C761" s="73" t="s">
        <v>3500</v>
      </c>
      <c r="D761" s="73" t="s">
        <v>3501</v>
      </c>
      <c r="E761" s="73">
        <v>11</v>
      </c>
      <c r="F761" s="73" t="s">
        <v>4742</v>
      </c>
      <c r="G761" s="73" t="s">
        <v>4845</v>
      </c>
      <c r="H761" s="73" t="s">
        <v>4846</v>
      </c>
      <c r="I761" s="73" t="s">
        <v>3293</v>
      </c>
      <c r="J761" s="74">
        <v>403.83</v>
      </c>
      <c r="K761" s="74">
        <f t="shared" si="11"/>
        <v>468.44279999999998</v>
      </c>
    </row>
    <row r="762" spans="2:11" x14ac:dyDescent="0.25">
      <c r="B762" s="73" t="s">
        <v>3287</v>
      </c>
      <c r="C762" s="73" t="s">
        <v>3500</v>
      </c>
      <c r="D762" s="73" t="s">
        <v>3501</v>
      </c>
      <c r="E762" s="73">
        <v>11</v>
      </c>
      <c r="F762" s="73" t="s">
        <v>4742</v>
      </c>
      <c r="G762" s="73" t="s">
        <v>4847</v>
      </c>
      <c r="H762" s="73" t="s">
        <v>4848</v>
      </c>
      <c r="I762" s="73" t="s">
        <v>3293</v>
      </c>
      <c r="J762" s="74">
        <v>445.6</v>
      </c>
      <c r="K762" s="74">
        <f t="shared" si="11"/>
        <v>516.89599999999996</v>
      </c>
    </row>
    <row r="763" spans="2:11" x14ac:dyDescent="0.25">
      <c r="B763" s="73" t="s">
        <v>3287</v>
      </c>
      <c r="C763" s="73" t="s">
        <v>3500</v>
      </c>
      <c r="D763" s="73" t="s">
        <v>3501</v>
      </c>
      <c r="E763" s="73">
        <v>11</v>
      </c>
      <c r="F763" s="73" t="s">
        <v>4742</v>
      </c>
      <c r="G763" s="73" t="s">
        <v>4849</v>
      </c>
      <c r="H763" s="73" t="s">
        <v>4850</v>
      </c>
      <c r="I763" s="73" t="s">
        <v>3293</v>
      </c>
      <c r="J763" s="74">
        <v>132.84</v>
      </c>
      <c r="K763" s="74">
        <f t="shared" si="11"/>
        <v>154.09440000000001</v>
      </c>
    </row>
    <row r="764" spans="2:11" x14ac:dyDescent="0.25">
      <c r="B764" s="73" t="s">
        <v>3287</v>
      </c>
      <c r="C764" s="73" t="s">
        <v>3500</v>
      </c>
      <c r="D764" s="73" t="s">
        <v>3501</v>
      </c>
      <c r="E764" s="73">
        <v>11</v>
      </c>
      <c r="F764" s="73" t="s">
        <v>4742</v>
      </c>
      <c r="G764" s="73" t="s">
        <v>4851</v>
      </c>
      <c r="H764" s="73" t="s">
        <v>4852</v>
      </c>
      <c r="I764" s="73" t="s">
        <v>3293</v>
      </c>
      <c r="J764" s="74">
        <v>163.77000000000001</v>
      </c>
      <c r="K764" s="74">
        <f t="shared" si="11"/>
        <v>189.97319999999999</v>
      </c>
    </row>
    <row r="765" spans="2:11" x14ac:dyDescent="0.25">
      <c r="B765" s="73" t="s">
        <v>3287</v>
      </c>
      <c r="C765" s="73" t="s">
        <v>3500</v>
      </c>
      <c r="D765" s="73" t="s">
        <v>3501</v>
      </c>
      <c r="E765" s="73">
        <v>11</v>
      </c>
      <c r="F765" s="73" t="s">
        <v>4742</v>
      </c>
      <c r="G765" s="73" t="s">
        <v>4853</v>
      </c>
      <c r="H765" s="73" t="s">
        <v>4854</v>
      </c>
      <c r="I765" s="73" t="s">
        <v>3293</v>
      </c>
      <c r="J765" s="74">
        <v>706.18</v>
      </c>
      <c r="K765" s="74">
        <f t="shared" si="11"/>
        <v>819.16879999999992</v>
      </c>
    </row>
    <row r="766" spans="2:11" x14ac:dyDescent="0.25">
      <c r="B766" s="73" t="s">
        <v>3287</v>
      </c>
      <c r="C766" s="73" t="s">
        <v>3500</v>
      </c>
      <c r="D766" s="73" t="s">
        <v>3501</v>
      </c>
      <c r="E766" s="73">
        <v>11</v>
      </c>
      <c r="F766" s="73" t="s">
        <v>4742</v>
      </c>
      <c r="G766" s="73" t="s">
        <v>4855</v>
      </c>
      <c r="H766" s="73" t="s">
        <v>4856</v>
      </c>
      <c r="I766" s="73" t="s">
        <v>3293</v>
      </c>
      <c r="J766" s="74">
        <v>203.06</v>
      </c>
      <c r="K766" s="74">
        <f t="shared" si="11"/>
        <v>235.5496</v>
      </c>
    </row>
    <row r="767" spans="2:11" x14ac:dyDescent="0.25">
      <c r="B767" s="73" t="s">
        <v>3287</v>
      </c>
      <c r="C767" s="73" t="s">
        <v>3500</v>
      </c>
      <c r="D767" s="73" t="s">
        <v>3501</v>
      </c>
      <c r="E767" s="73">
        <v>11</v>
      </c>
      <c r="F767" s="73" t="s">
        <v>4742</v>
      </c>
      <c r="G767" s="73" t="s">
        <v>4857</v>
      </c>
      <c r="H767" s="73" t="s">
        <v>4858</v>
      </c>
      <c r="I767" s="73" t="s">
        <v>3293</v>
      </c>
      <c r="J767" s="74">
        <v>122.35</v>
      </c>
      <c r="K767" s="74">
        <f t="shared" si="11"/>
        <v>141.92599999999999</v>
      </c>
    </row>
    <row r="768" spans="2:11" x14ac:dyDescent="0.25">
      <c r="B768" s="73" t="s">
        <v>3287</v>
      </c>
      <c r="C768" s="73" t="s">
        <v>3500</v>
      </c>
      <c r="D768" s="73" t="s">
        <v>3501</v>
      </c>
      <c r="E768" s="73">
        <v>11</v>
      </c>
      <c r="F768" s="73" t="s">
        <v>4742</v>
      </c>
      <c r="G768" s="73" t="s">
        <v>4859</v>
      </c>
      <c r="H768" s="73" t="s">
        <v>4860</v>
      </c>
      <c r="I768" s="73" t="s">
        <v>3293</v>
      </c>
      <c r="J768" s="74">
        <v>335.25</v>
      </c>
      <c r="K768" s="74">
        <f t="shared" si="11"/>
        <v>388.89</v>
      </c>
    </row>
    <row r="769" spans="2:11" x14ac:dyDescent="0.25">
      <c r="B769" s="73" t="s">
        <v>3287</v>
      </c>
      <c r="C769" s="73" t="s">
        <v>3500</v>
      </c>
      <c r="D769" s="73" t="s">
        <v>3501</v>
      </c>
      <c r="E769" s="73">
        <v>11</v>
      </c>
      <c r="F769" s="73" t="s">
        <v>4742</v>
      </c>
      <c r="G769" s="73" t="s">
        <v>4861</v>
      </c>
      <c r="H769" s="73" t="s">
        <v>4862</v>
      </c>
      <c r="I769" s="73" t="s">
        <v>3293</v>
      </c>
      <c r="J769" s="74">
        <v>279.02999999999997</v>
      </c>
      <c r="K769" s="74">
        <f t="shared" si="11"/>
        <v>323.67479999999995</v>
      </c>
    </row>
    <row r="770" spans="2:11" x14ac:dyDescent="0.25">
      <c r="B770" s="73" t="s">
        <v>3287</v>
      </c>
      <c r="C770" s="73" t="s">
        <v>3500</v>
      </c>
      <c r="D770" s="73" t="s">
        <v>3501</v>
      </c>
      <c r="E770" s="73">
        <v>11</v>
      </c>
      <c r="F770" s="73" t="s">
        <v>4742</v>
      </c>
      <c r="G770" s="73" t="s">
        <v>4863</v>
      </c>
      <c r="H770" s="73" t="s">
        <v>4864</v>
      </c>
      <c r="I770" s="73" t="s">
        <v>3293</v>
      </c>
      <c r="J770" s="74">
        <v>90.82</v>
      </c>
      <c r="K770" s="74">
        <f t="shared" si="11"/>
        <v>105.35119999999999</v>
      </c>
    </row>
    <row r="771" spans="2:11" x14ac:dyDescent="0.25">
      <c r="B771" s="73" t="s">
        <v>3287</v>
      </c>
      <c r="C771" s="73" t="s">
        <v>3500</v>
      </c>
      <c r="D771" s="73" t="s">
        <v>3501</v>
      </c>
      <c r="E771" s="73">
        <v>11</v>
      </c>
      <c r="F771" s="73" t="s">
        <v>4742</v>
      </c>
      <c r="G771" s="73" t="s">
        <v>4865</v>
      </c>
      <c r="H771" s="73" t="s">
        <v>4866</v>
      </c>
      <c r="I771" s="73" t="s">
        <v>3293</v>
      </c>
      <c r="J771" s="74">
        <v>21.53</v>
      </c>
      <c r="K771" s="74">
        <f t="shared" si="11"/>
        <v>24.974799999999998</v>
      </c>
    </row>
    <row r="772" spans="2:11" x14ac:dyDescent="0.25">
      <c r="B772" s="73" t="s">
        <v>3287</v>
      </c>
      <c r="C772" s="73" t="s">
        <v>3500</v>
      </c>
      <c r="D772" s="73" t="s">
        <v>3501</v>
      </c>
      <c r="E772" s="73">
        <v>11</v>
      </c>
      <c r="F772" s="73" t="s">
        <v>4742</v>
      </c>
      <c r="G772" s="73" t="s">
        <v>4867</v>
      </c>
      <c r="H772" s="73" t="s">
        <v>4868</v>
      </c>
      <c r="I772" s="73" t="s">
        <v>3293</v>
      </c>
      <c r="J772" s="74">
        <v>249.32</v>
      </c>
      <c r="K772" s="74">
        <f t="shared" ref="K772:K835" si="12">+IF(AND(MID(H772,1,15)="POSTE DE MADERA",J772&lt;110)=TRUE,(J772*1.13+5)*1.01*1.16,IF(AND(MID(H772,1,15)="POSTE DE MADERA",J772&gt;=110,J772&lt;320)=TRUE,(J772*1.13+12)*1.01*1.16,IF(AND(MID(H772,1,15)="POSTE DE MADERA",J772&gt;320)=TRUE,(J772*1.13+36)*1.01*1.16,IF(+AND(MID(H772,1,5)="POSTE",MID(H772,1,15)&lt;&gt;"POSTE DE MADERA")=TRUE,J772*1.01*1.16,J772*1.16))))</f>
        <v>289.21119999999996</v>
      </c>
    </row>
    <row r="773" spans="2:11" x14ac:dyDescent="0.25">
      <c r="B773" s="73" t="s">
        <v>3287</v>
      </c>
      <c r="C773" s="73" t="s">
        <v>3500</v>
      </c>
      <c r="D773" s="73" t="s">
        <v>3501</v>
      </c>
      <c r="E773" s="73">
        <v>11</v>
      </c>
      <c r="F773" s="73" t="s">
        <v>4742</v>
      </c>
      <c r="G773" s="73" t="s">
        <v>4869</v>
      </c>
      <c r="H773" s="73" t="s">
        <v>4870</v>
      </c>
      <c r="I773" s="73" t="s">
        <v>3293</v>
      </c>
      <c r="J773" s="74">
        <v>119.16</v>
      </c>
      <c r="K773" s="74">
        <f t="shared" si="12"/>
        <v>138.22559999999999</v>
      </c>
    </row>
    <row r="774" spans="2:11" x14ac:dyDescent="0.25">
      <c r="B774" s="73" t="s">
        <v>3287</v>
      </c>
      <c r="C774" s="73" t="s">
        <v>3500</v>
      </c>
      <c r="D774" s="73" t="s">
        <v>3501</v>
      </c>
      <c r="E774" s="73">
        <v>11</v>
      </c>
      <c r="F774" s="73" t="s">
        <v>4742</v>
      </c>
      <c r="G774" s="73" t="s">
        <v>4871</v>
      </c>
      <c r="H774" s="73" t="s">
        <v>4872</v>
      </c>
      <c r="I774" s="73" t="s">
        <v>3293</v>
      </c>
      <c r="J774" s="74">
        <v>436.89</v>
      </c>
      <c r="K774" s="74">
        <f t="shared" si="12"/>
        <v>506.79239999999993</v>
      </c>
    </row>
    <row r="775" spans="2:11" x14ac:dyDescent="0.25">
      <c r="B775" s="73" t="s">
        <v>3287</v>
      </c>
      <c r="C775" s="73" t="s">
        <v>3500</v>
      </c>
      <c r="D775" s="73" t="s">
        <v>3501</v>
      </c>
      <c r="E775" s="73">
        <v>11</v>
      </c>
      <c r="F775" s="73" t="s">
        <v>4742</v>
      </c>
      <c r="G775" s="73" t="s">
        <v>4873</v>
      </c>
      <c r="H775" s="73" t="s">
        <v>4874</v>
      </c>
      <c r="I775" s="73" t="s">
        <v>3293</v>
      </c>
      <c r="J775" s="74">
        <v>594.73</v>
      </c>
      <c r="K775" s="74">
        <f t="shared" si="12"/>
        <v>689.88679999999999</v>
      </c>
    </row>
    <row r="776" spans="2:11" x14ac:dyDescent="0.25">
      <c r="B776" s="73" t="s">
        <v>3287</v>
      </c>
      <c r="C776" s="73" t="s">
        <v>3500</v>
      </c>
      <c r="D776" s="73" t="s">
        <v>3501</v>
      </c>
      <c r="E776" s="73">
        <v>11</v>
      </c>
      <c r="F776" s="73" t="s">
        <v>4742</v>
      </c>
      <c r="G776" s="73" t="s">
        <v>4875</v>
      </c>
      <c r="H776" s="73" t="s">
        <v>4876</v>
      </c>
      <c r="I776" s="73" t="s">
        <v>3293</v>
      </c>
      <c r="J776" s="74">
        <v>162.1</v>
      </c>
      <c r="K776" s="74">
        <f t="shared" si="12"/>
        <v>188.03599999999997</v>
      </c>
    </row>
    <row r="777" spans="2:11" x14ac:dyDescent="0.25">
      <c r="B777" s="73" t="s">
        <v>3287</v>
      </c>
      <c r="C777" s="73" t="s">
        <v>3500</v>
      </c>
      <c r="D777" s="73" t="s">
        <v>3501</v>
      </c>
      <c r="E777" s="73">
        <v>11</v>
      </c>
      <c r="F777" s="73" t="s">
        <v>4742</v>
      </c>
      <c r="G777" s="73" t="s">
        <v>4877</v>
      </c>
      <c r="H777" s="73" t="s">
        <v>4878</v>
      </c>
      <c r="I777" s="73" t="s">
        <v>3293</v>
      </c>
      <c r="J777" s="74">
        <v>117</v>
      </c>
      <c r="K777" s="74">
        <f t="shared" si="12"/>
        <v>135.72</v>
      </c>
    </row>
    <row r="778" spans="2:11" x14ac:dyDescent="0.25">
      <c r="B778" s="73" t="s">
        <v>3287</v>
      </c>
      <c r="C778" s="73" t="s">
        <v>3500</v>
      </c>
      <c r="D778" s="73" t="s">
        <v>3501</v>
      </c>
      <c r="E778" s="73">
        <v>11</v>
      </c>
      <c r="F778" s="73" t="s">
        <v>4742</v>
      </c>
      <c r="G778" s="73" t="s">
        <v>4879</v>
      </c>
      <c r="H778" s="73" t="s">
        <v>4880</v>
      </c>
      <c r="I778" s="73" t="s">
        <v>3293</v>
      </c>
      <c r="J778" s="74">
        <v>275.88</v>
      </c>
      <c r="K778" s="74">
        <f t="shared" si="12"/>
        <v>320.02079999999995</v>
      </c>
    </row>
    <row r="779" spans="2:11" x14ac:dyDescent="0.25">
      <c r="B779" s="73" t="s">
        <v>3287</v>
      </c>
      <c r="C779" s="73" t="s">
        <v>3500</v>
      </c>
      <c r="D779" s="73" t="s">
        <v>3501</v>
      </c>
      <c r="E779" s="73">
        <v>11</v>
      </c>
      <c r="F779" s="73" t="s">
        <v>4742</v>
      </c>
      <c r="G779" s="73" t="s">
        <v>4881</v>
      </c>
      <c r="H779" s="73" t="s">
        <v>4882</v>
      </c>
      <c r="I779" s="73" t="s">
        <v>3293</v>
      </c>
      <c r="J779" s="74">
        <v>318.58999999999997</v>
      </c>
      <c r="K779" s="74">
        <f t="shared" si="12"/>
        <v>369.56439999999992</v>
      </c>
    </row>
    <row r="780" spans="2:11" x14ac:dyDescent="0.25">
      <c r="B780" s="73" t="s">
        <v>3287</v>
      </c>
      <c r="C780" s="73" t="s">
        <v>3500</v>
      </c>
      <c r="D780" s="73" t="s">
        <v>3501</v>
      </c>
      <c r="E780" s="73">
        <v>11</v>
      </c>
      <c r="F780" s="73" t="s">
        <v>4742</v>
      </c>
      <c r="G780" s="73" t="s">
        <v>4883</v>
      </c>
      <c r="H780" s="73" t="s">
        <v>4884</v>
      </c>
      <c r="I780" s="73" t="s">
        <v>3293</v>
      </c>
      <c r="J780" s="74">
        <v>319.17</v>
      </c>
      <c r="K780" s="74">
        <f t="shared" si="12"/>
        <v>370.23719999999997</v>
      </c>
    </row>
    <row r="781" spans="2:11" x14ac:dyDescent="0.25">
      <c r="B781" s="73" t="s">
        <v>3287</v>
      </c>
      <c r="C781" s="73" t="s">
        <v>3500</v>
      </c>
      <c r="D781" s="73" t="s">
        <v>3501</v>
      </c>
      <c r="E781" s="73">
        <v>11</v>
      </c>
      <c r="F781" s="73" t="s">
        <v>4742</v>
      </c>
      <c r="G781" s="73" t="s">
        <v>4885</v>
      </c>
      <c r="H781" s="73" t="s">
        <v>4886</v>
      </c>
      <c r="I781" s="73" t="s">
        <v>3293</v>
      </c>
      <c r="J781" s="74">
        <v>267.2</v>
      </c>
      <c r="K781" s="74">
        <f t="shared" si="12"/>
        <v>309.95199999999994</v>
      </c>
    </row>
    <row r="782" spans="2:11" x14ac:dyDescent="0.25">
      <c r="B782" s="73" t="s">
        <v>3287</v>
      </c>
      <c r="C782" s="73" t="s">
        <v>3500</v>
      </c>
      <c r="D782" s="73" t="s">
        <v>3501</v>
      </c>
      <c r="E782" s="73">
        <v>11</v>
      </c>
      <c r="F782" s="73" t="s">
        <v>4742</v>
      </c>
      <c r="G782" s="73" t="s">
        <v>4887</v>
      </c>
      <c r="H782" s="73" t="s">
        <v>4888</v>
      </c>
      <c r="I782" s="73" t="s">
        <v>3293</v>
      </c>
      <c r="J782" s="74">
        <v>503.86</v>
      </c>
      <c r="K782" s="74">
        <f t="shared" si="12"/>
        <v>584.47759999999994</v>
      </c>
    </row>
    <row r="783" spans="2:11" x14ac:dyDescent="0.25">
      <c r="B783" s="73" t="s">
        <v>3287</v>
      </c>
      <c r="C783" s="73" t="s">
        <v>3500</v>
      </c>
      <c r="D783" s="73" t="s">
        <v>3501</v>
      </c>
      <c r="E783" s="73">
        <v>11</v>
      </c>
      <c r="F783" s="73" t="s">
        <v>4742</v>
      </c>
      <c r="G783" s="73" t="s">
        <v>4889</v>
      </c>
      <c r="H783" s="73" t="s">
        <v>4890</v>
      </c>
      <c r="I783" s="73" t="s">
        <v>3293</v>
      </c>
      <c r="J783" s="74">
        <v>40.200000000000003</v>
      </c>
      <c r="K783" s="74">
        <f t="shared" si="12"/>
        <v>46.631999999999998</v>
      </c>
    </row>
    <row r="784" spans="2:11" x14ac:dyDescent="0.25">
      <c r="B784" s="73" t="s">
        <v>3287</v>
      </c>
      <c r="C784" s="73" t="s">
        <v>3500</v>
      </c>
      <c r="D784" s="73" t="s">
        <v>3501</v>
      </c>
      <c r="E784" s="73">
        <v>11</v>
      </c>
      <c r="F784" s="73" t="s">
        <v>4742</v>
      </c>
      <c r="G784" s="73" t="s">
        <v>4891</v>
      </c>
      <c r="H784" s="73" t="s">
        <v>4892</v>
      </c>
      <c r="I784" s="73" t="s">
        <v>3293</v>
      </c>
      <c r="J784" s="74">
        <v>58.57</v>
      </c>
      <c r="K784" s="74">
        <f t="shared" si="12"/>
        <v>67.941199999999995</v>
      </c>
    </row>
    <row r="785" spans="2:11" x14ac:dyDescent="0.25">
      <c r="B785" s="73" t="s">
        <v>3287</v>
      </c>
      <c r="C785" s="73" t="s">
        <v>3500</v>
      </c>
      <c r="D785" s="73" t="s">
        <v>3501</v>
      </c>
      <c r="E785" s="73">
        <v>11</v>
      </c>
      <c r="F785" s="73" t="s">
        <v>4742</v>
      </c>
      <c r="G785" s="73" t="s">
        <v>4893</v>
      </c>
      <c r="H785" s="73" t="s">
        <v>4894</v>
      </c>
      <c r="I785" s="73" t="s">
        <v>3293</v>
      </c>
      <c r="J785" s="74">
        <v>63.65</v>
      </c>
      <c r="K785" s="74">
        <f t="shared" si="12"/>
        <v>73.833999999999989</v>
      </c>
    </row>
    <row r="786" spans="2:11" x14ac:dyDescent="0.25">
      <c r="B786" s="73" t="s">
        <v>3287</v>
      </c>
      <c r="C786" s="73" t="s">
        <v>3500</v>
      </c>
      <c r="D786" s="73" t="s">
        <v>3501</v>
      </c>
      <c r="E786" s="73">
        <v>11</v>
      </c>
      <c r="F786" s="73" t="s">
        <v>4742</v>
      </c>
      <c r="G786" s="73" t="s">
        <v>4895</v>
      </c>
      <c r="H786" s="73" t="s">
        <v>4896</v>
      </c>
      <c r="I786" s="73" t="s">
        <v>3293</v>
      </c>
      <c r="J786" s="74">
        <v>96.31</v>
      </c>
      <c r="K786" s="74">
        <f t="shared" si="12"/>
        <v>111.7196</v>
      </c>
    </row>
    <row r="787" spans="2:11" x14ac:dyDescent="0.25">
      <c r="B787" s="73" t="s">
        <v>3287</v>
      </c>
      <c r="C787" s="73" t="s">
        <v>3500</v>
      </c>
      <c r="D787" s="73" t="s">
        <v>3501</v>
      </c>
      <c r="E787" s="73">
        <v>11</v>
      </c>
      <c r="F787" s="73" t="s">
        <v>4742</v>
      </c>
      <c r="G787" s="73" t="s">
        <v>4897</v>
      </c>
      <c r="H787" s="73" t="s">
        <v>4898</v>
      </c>
      <c r="I787" s="73" t="s">
        <v>3293</v>
      </c>
      <c r="J787" s="74">
        <v>76.87</v>
      </c>
      <c r="K787" s="74">
        <f t="shared" si="12"/>
        <v>89.169200000000004</v>
      </c>
    </row>
    <row r="788" spans="2:11" x14ac:dyDescent="0.25">
      <c r="B788" s="73" t="s">
        <v>3287</v>
      </c>
      <c r="C788" s="73" t="s">
        <v>3500</v>
      </c>
      <c r="D788" s="73" t="s">
        <v>3501</v>
      </c>
      <c r="E788" s="73">
        <v>11</v>
      </c>
      <c r="F788" s="73" t="s">
        <v>4742</v>
      </c>
      <c r="G788" s="73" t="s">
        <v>4899</v>
      </c>
      <c r="H788" s="73" t="s">
        <v>4900</v>
      </c>
      <c r="I788" s="73" t="s">
        <v>3293</v>
      </c>
      <c r="J788" s="74">
        <v>120.6</v>
      </c>
      <c r="K788" s="74">
        <f t="shared" si="12"/>
        <v>139.89599999999999</v>
      </c>
    </row>
    <row r="789" spans="2:11" x14ac:dyDescent="0.25">
      <c r="B789" s="73" t="s">
        <v>3287</v>
      </c>
      <c r="C789" s="73" t="s">
        <v>3500</v>
      </c>
      <c r="D789" s="73" t="s">
        <v>3501</v>
      </c>
      <c r="E789" s="73">
        <v>11</v>
      </c>
      <c r="F789" s="73" t="s">
        <v>4742</v>
      </c>
      <c r="G789" s="73" t="s">
        <v>4901</v>
      </c>
      <c r="H789" s="73" t="s">
        <v>4902</v>
      </c>
      <c r="I789" s="73" t="s">
        <v>3293</v>
      </c>
      <c r="J789" s="74">
        <v>132.32</v>
      </c>
      <c r="K789" s="74">
        <f t="shared" si="12"/>
        <v>153.49119999999999</v>
      </c>
    </row>
    <row r="790" spans="2:11" x14ac:dyDescent="0.25">
      <c r="B790" s="73" t="s">
        <v>3287</v>
      </c>
      <c r="C790" s="73" t="s">
        <v>3500</v>
      </c>
      <c r="D790" s="73" t="s">
        <v>3501</v>
      </c>
      <c r="E790" s="73">
        <v>11</v>
      </c>
      <c r="F790" s="73" t="s">
        <v>4742</v>
      </c>
      <c r="G790" s="73" t="s">
        <v>4903</v>
      </c>
      <c r="H790" s="73" t="s">
        <v>4904</v>
      </c>
      <c r="I790" s="73" t="s">
        <v>3293</v>
      </c>
      <c r="J790" s="74">
        <v>179.36</v>
      </c>
      <c r="K790" s="74">
        <f t="shared" si="12"/>
        <v>208.05760000000001</v>
      </c>
    </row>
    <row r="791" spans="2:11" x14ac:dyDescent="0.25">
      <c r="B791" s="73" t="s">
        <v>3287</v>
      </c>
      <c r="C791" s="73" t="s">
        <v>3500</v>
      </c>
      <c r="D791" s="73" t="s">
        <v>3501</v>
      </c>
      <c r="E791" s="73">
        <v>11</v>
      </c>
      <c r="F791" s="73" t="s">
        <v>4742</v>
      </c>
      <c r="G791" s="73" t="s">
        <v>4905</v>
      </c>
      <c r="H791" s="73" t="s">
        <v>4906</v>
      </c>
      <c r="I791" s="73" t="s">
        <v>3293</v>
      </c>
      <c r="J791" s="74">
        <v>58.57</v>
      </c>
      <c r="K791" s="74">
        <f t="shared" si="12"/>
        <v>67.941199999999995</v>
      </c>
    </row>
    <row r="792" spans="2:11" x14ac:dyDescent="0.25">
      <c r="B792" s="73" t="s">
        <v>3287</v>
      </c>
      <c r="C792" s="73" t="s">
        <v>3500</v>
      </c>
      <c r="D792" s="73" t="s">
        <v>3501</v>
      </c>
      <c r="E792" s="73">
        <v>11</v>
      </c>
      <c r="F792" s="73" t="s">
        <v>4742</v>
      </c>
      <c r="G792" s="73" t="s">
        <v>4907</v>
      </c>
      <c r="H792" s="73" t="s">
        <v>4908</v>
      </c>
      <c r="I792" s="73" t="s">
        <v>3293</v>
      </c>
      <c r="J792" s="74">
        <v>259.51</v>
      </c>
      <c r="K792" s="74">
        <f t="shared" si="12"/>
        <v>301.03159999999997</v>
      </c>
    </row>
    <row r="793" spans="2:11" x14ac:dyDescent="0.25">
      <c r="B793" s="73" t="s">
        <v>3287</v>
      </c>
      <c r="C793" s="73" t="s">
        <v>3500</v>
      </c>
      <c r="D793" s="73" t="s">
        <v>3501</v>
      </c>
      <c r="E793" s="73">
        <v>11</v>
      </c>
      <c r="F793" s="73" t="s">
        <v>4742</v>
      </c>
      <c r="G793" s="73" t="s">
        <v>4909</v>
      </c>
      <c r="H793" s="73" t="s">
        <v>4910</v>
      </c>
      <c r="I793" s="73" t="s">
        <v>3293</v>
      </c>
      <c r="J793" s="74">
        <v>115.4</v>
      </c>
      <c r="K793" s="74">
        <f t="shared" si="12"/>
        <v>133.864</v>
      </c>
    </row>
    <row r="794" spans="2:11" x14ac:dyDescent="0.25">
      <c r="B794" s="73" t="s">
        <v>3287</v>
      </c>
      <c r="C794" s="73" t="s">
        <v>3500</v>
      </c>
      <c r="D794" s="73" t="s">
        <v>3501</v>
      </c>
      <c r="E794" s="73">
        <v>11</v>
      </c>
      <c r="F794" s="73" t="s">
        <v>4742</v>
      </c>
      <c r="G794" s="73" t="s">
        <v>4911</v>
      </c>
      <c r="H794" s="73" t="s">
        <v>4912</v>
      </c>
      <c r="I794" s="73" t="s">
        <v>3293</v>
      </c>
      <c r="J794" s="74">
        <v>76.87</v>
      </c>
      <c r="K794" s="74">
        <f t="shared" si="12"/>
        <v>89.169200000000004</v>
      </c>
    </row>
    <row r="795" spans="2:11" x14ac:dyDescent="0.25">
      <c r="B795" s="73" t="s">
        <v>3287</v>
      </c>
      <c r="C795" s="73" t="s">
        <v>3500</v>
      </c>
      <c r="D795" s="73" t="s">
        <v>3501</v>
      </c>
      <c r="E795" s="73">
        <v>11</v>
      </c>
      <c r="F795" s="73" t="s">
        <v>4742</v>
      </c>
      <c r="G795" s="73" t="s">
        <v>4913</v>
      </c>
      <c r="H795" s="73" t="s">
        <v>4914</v>
      </c>
      <c r="I795" s="73" t="s">
        <v>3293</v>
      </c>
      <c r="J795" s="74">
        <v>349.2</v>
      </c>
      <c r="K795" s="74">
        <f t="shared" si="12"/>
        <v>405.07199999999995</v>
      </c>
    </row>
    <row r="796" spans="2:11" x14ac:dyDescent="0.25">
      <c r="B796" s="73" t="s">
        <v>3287</v>
      </c>
      <c r="C796" s="73" t="s">
        <v>3500</v>
      </c>
      <c r="D796" s="73" t="s">
        <v>3501</v>
      </c>
      <c r="E796" s="73">
        <v>11</v>
      </c>
      <c r="F796" s="73" t="s">
        <v>4742</v>
      </c>
      <c r="G796" s="73" t="s">
        <v>4915</v>
      </c>
      <c r="H796" s="73" t="s">
        <v>4916</v>
      </c>
      <c r="I796" s="73" t="s">
        <v>3293</v>
      </c>
      <c r="J796" s="74">
        <v>501.3</v>
      </c>
      <c r="K796" s="74">
        <f t="shared" si="12"/>
        <v>581.50799999999992</v>
      </c>
    </row>
    <row r="797" spans="2:11" x14ac:dyDescent="0.25">
      <c r="B797" s="73" t="s">
        <v>3287</v>
      </c>
      <c r="C797" s="73" t="s">
        <v>3500</v>
      </c>
      <c r="D797" s="73" t="s">
        <v>3501</v>
      </c>
      <c r="E797" s="73">
        <v>11</v>
      </c>
      <c r="F797" s="73" t="s">
        <v>4742</v>
      </c>
      <c r="G797" s="73" t="s">
        <v>4917</v>
      </c>
      <c r="H797" s="73" t="s">
        <v>4918</v>
      </c>
      <c r="I797" s="73" t="s">
        <v>3293</v>
      </c>
      <c r="J797" s="74">
        <v>454.8</v>
      </c>
      <c r="K797" s="74">
        <f t="shared" si="12"/>
        <v>527.56799999999998</v>
      </c>
    </row>
    <row r="798" spans="2:11" x14ac:dyDescent="0.25">
      <c r="B798" s="73" t="s">
        <v>3287</v>
      </c>
      <c r="C798" s="73" t="s">
        <v>3500</v>
      </c>
      <c r="D798" s="73" t="s">
        <v>3501</v>
      </c>
      <c r="E798" s="73">
        <v>11</v>
      </c>
      <c r="F798" s="73" t="s">
        <v>4742</v>
      </c>
      <c r="G798" s="73" t="s">
        <v>4919</v>
      </c>
      <c r="H798" s="73" t="s">
        <v>4920</v>
      </c>
      <c r="I798" s="73" t="s">
        <v>3293</v>
      </c>
      <c r="J798" s="74">
        <v>510.26</v>
      </c>
      <c r="K798" s="74">
        <f t="shared" si="12"/>
        <v>591.90159999999992</v>
      </c>
    </row>
    <row r="799" spans="2:11" x14ac:dyDescent="0.25">
      <c r="B799" s="73" t="s">
        <v>3287</v>
      </c>
      <c r="C799" s="73" t="s">
        <v>3500</v>
      </c>
      <c r="D799" s="73" t="s">
        <v>3501</v>
      </c>
      <c r="E799" s="73">
        <v>11</v>
      </c>
      <c r="F799" s="73" t="s">
        <v>4742</v>
      </c>
      <c r="G799" s="73" t="s">
        <v>4921</v>
      </c>
      <c r="H799" s="73" t="s">
        <v>4922</v>
      </c>
      <c r="I799" s="73" t="s">
        <v>3293</v>
      </c>
      <c r="J799" s="74">
        <v>510.26</v>
      </c>
      <c r="K799" s="74">
        <f t="shared" si="12"/>
        <v>591.90159999999992</v>
      </c>
    </row>
    <row r="800" spans="2:11" x14ac:dyDescent="0.25">
      <c r="B800" s="73" t="s">
        <v>3287</v>
      </c>
      <c r="C800" s="73" t="s">
        <v>3500</v>
      </c>
      <c r="D800" s="73" t="s">
        <v>3501</v>
      </c>
      <c r="E800" s="73">
        <v>11</v>
      </c>
      <c r="F800" s="73" t="s">
        <v>4742</v>
      </c>
      <c r="G800" s="73" t="s">
        <v>4923</v>
      </c>
      <c r="H800" s="73" t="s">
        <v>4924</v>
      </c>
      <c r="I800" s="73" t="s">
        <v>3293</v>
      </c>
      <c r="J800" s="74">
        <v>0.61</v>
      </c>
      <c r="K800" s="74">
        <f t="shared" si="12"/>
        <v>0.7075999999999999</v>
      </c>
    </row>
    <row r="801" spans="2:11" x14ac:dyDescent="0.25">
      <c r="B801" s="73" t="s">
        <v>3287</v>
      </c>
      <c r="C801" s="73" t="s">
        <v>3500</v>
      </c>
      <c r="D801" s="73" t="s">
        <v>3501</v>
      </c>
      <c r="E801" s="73">
        <v>11</v>
      </c>
      <c r="F801" s="73" t="s">
        <v>4742</v>
      </c>
      <c r="G801" s="73" t="s">
        <v>4925</v>
      </c>
      <c r="H801" s="73" t="s">
        <v>4926</v>
      </c>
      <c r="I801" s="73" t="s">
        <v>3293</v>
      </c>
      <c r="J801" s="74">
        <v>0.91</v>
      </c>
      <c r="K801" s="74">
        <f t="shared" si="12"/>
        <v>1.0555999999999999</v>
      </c>
    </row>
    <row r="802" spans="2:11" x14ac:dyDescent="0.25">
      <c r="B802" s="73" t="s">
        <v>3287</v>
      </c>
      <c r="C802" s="73" t="s">
        <v>3500</v>
      </c>
      <c r="D802" s="73" t="s">
        <v>3501</v>
      </c>
      <c r="E802" s="73">
        <v>11</v>
      </c>
      <c r="F802" s="73" t="s">
        <v>4742</v>
      </c>
      <c r="G802" s="73" t="s">
        <v>4927</v>
      </c>
      <c r="H802" s="73" t="s">
        <v>4928</v>
      </c>
      <c r="I802" s="73" t="s">
        <v>3293</v>
      </c>
      <c r="J802" s="74">
        <v>1.78</v>
      </c>
      <c r="K802" s="74">
        <f t="shared" si="12"/>
        <v>2.0648</v>
      </c>
    </row>
    <row r="803" spans="2:11" x14ac:dyDescent="0.25">
      <c r="B803" s="73" t="s">
        <v>3287</v>
      </c>
      <c r="C803" s="73" t="s">
        <v>3500</v>
      </c>
      <c r="D803" s="73" t="s">
        <v>3501</v>
      </c>
      <c r="E803" s="73">
        <v>11</v>
      </c>
      <c r="F803" s="73" t="s">
        <v>4742</v>
      </c>
      <c r="G803" s="73" t="s">
        <v>4929</v>
      </c>
      <c r="H803" s="73" t="s">
        <v>4930</v>
      </c>
      <c r="I803" s="73" t="s">
        <v>3293</v>
      </c>
      <c r="J803" s="74">
        <v>1.55</v>
      </c>
      <c r="K803" s="74">
        <f t="shared" si="12"/>
        <v>1.7979999999999998</v>
      </c>
    </row>
    <row r="804" spans="2:11" x14ac:dyDescent="0.25">
      <c r="B804" s="73" t="s">
        <v>3287</v>
      </c>
      <c r="C804" s="73" t="s">
        <v>3500</v>
      </c>
      <c r="D804" s="73" t="s">
        <v>3501</v>
      </c>
      <c r="E804" s="73">
        <v>11</v>
      </c>
      <c r="F804" s="73" t="s">
        <v>4742</v>
      </c>
      <c r="G804" s="73" t="s">
        <v>4931</v>
      </c>
      <c r="H804" s="73" t="s">
        <v>4932</v>
      </c>
      <c r="I804" s="73" t="s">
        <v>3293</v>
      </c>
      <c r="J804" s="74">
        <v>3.57</v>
      </c>
      <c r="K804" s="74">
        <f t="shared" si="12"/>
        <v>4.1411999999999995</v>
      </c>
    </row>
    <row r="805" spans="2:11" x14ac:dyDescent="0.25">
      <c r="B805" s="73" t="s">
        <v>3287</v>
      </c>
      <c r="C805" s="73" t="s">
        <v>3500</v>
      </c>
      <c r="D805" s="73" t="s">
        <v>3501</v>
      </c>
      <c r="E805" s="73">
        <v>11</v>
      </c>
      <c r="F805" s="73" t="s">
        <v>4742</v>
      </c>
      <c r="G805" s="73" t="s">
        <v>4933</v>
      </c>
      <c r="H805" s="73" t="s">
        <v>4934</v>
      </c>
      <c r="I805" s="73" t="s">
        <v>3293</v>
      </c>
      <c r="J805" s="74">
        <v>3.34</v>
      </c>
      <c r="K805" s="74">
        <f t="shared" si="12"/>
        <v>3.8743999999999996</v>
      </c>
    </row>
    <row r="806" spans="2:11" x14ac:dyDescent="0.25">
      <c r="B806" s="73" t="s">
        <v>3287</v>
      </c>
      <c r="C806" s="73" t="s">
        <v>3500</v>
      </c>
      <c r="D806" s="73" t="s">
        <v>3501</v>
      </c>
      <c r="E806" s="73">
        <v>11</v>
      </c>
      <c r="F806" s="73" t="s">
        <v>4742</v>
      </c>
      <c r="G806" s="73" t="s">
        <v>4935</v>
      </c>
      <c r="H806" s="73" t="s">
        <v>4936</v>
      </c>
      <c r="I806" s="73" t="s">
        <v>3293</v>
      </c>
      <c r="J806" s="74">
        <v>3.27</v>
      </c>
      <c r="K806" s="74">
        <f t="shared" si="12"/>
        <v>3.7931999999999997</v>
      </c>
    </row>
    <row r="807" spans="2:11" x14ac:dyDescent="0.25">
      <c r="B807" s="73" t="s">
        <v>3287</v>
      </c>
      <c r="C807" s="73" t="s">
        <v>3500</v>
      </c>
      <c r="D807" s="73" t="s">
        <v>3501</v>
      </c>
      <c r="E807" s="73">
        <v>11</v>
      </c>
      <c r="F807" s="73" t="s">
        <v>4742</v>
      </c>
      <c r="G807" s="73" t="s">
        <v>4937</v>
      </c>
      <c r="H807" s="73" t="s">
        <v>4938</v>
      </c>
      <c r="I807" s="73" t="s">
        <v>3293</v>
      </c>
      <c r="J807" s="74">
        <v>593.08000000000004</v>
      </c>
      <c r="K807" s="74">
        <f t="shared" si="12"/>
        <v>687.97280000000001</v>
      </c>
    </row>
    <row r="808" spans="2:11" x14ac:dyDescent="0.25">
      <c r="B808" s="73" t="s">
        <v>3287</v>
      </c>
      <c r="C808" s="73" t="s">
        <v>3500</v>
      </c>
      <c r="D808" s="73" t="s">
        <v>3501</v>
      </c>
      <c r="E808" s="73">
        <v>11</v>
      </c>
      <c r="F808" s="73" t="s">
        <v>4742</v>
      </c>
      <c r="G808" s="73" t="s">
        <v>4939</v>
      </c>
      <c r="H808" s="73" t="s">
        <v>4940</v>
      </c>
      <c r="I808" s="73" t="s">
        <v>3293</v>
      </c>
      <c r="J808" s="74">
        <v>146.31</v>
      </c>
      <c r="K808" s="74">
        <f t="shared" si="12"/>
        <v>169.71959999999999</v>
      </c>
    </row>
    <row r="809" spans="2:11" x14ac:dyDescent="0.25">
      <c r="B809" s="73" t="s">
        <v>3287</v>
      </c>
      <c r="C809" s="73" t="s">
        <v>3500</v>
      </c>
      <c r="D809" s="73" t="s">
        <v>3501</v>
      </c>
      <c r="E809" s="73">
        <v>11</v>
      </c>
      <c r="F809" s="73" t="s">
        <v>4742</v>
      </c>
      <c r="G809" s="73" t="s">
        <v>4941</v>
      </c>
      <c r="H809" s="73" t="s">
        <v>4942</v>
      </c>
      <c r="I809" s="73" t="s">
        <v>3293</v>
      </c>
      <c r="J809" s="74">
        <v>910.16</v>
      </c>
      <c r="K809" s="74">
        <f t="shared" si="12"/>
        <v>1055.7855999999999</v>
      </c>
    </row>
    <row r="810" spans="2:11" x14ac:dyDescent="0.25">
      <c r="B810" s="73" t="s">
        <v>3287</v>
      </c>
      <c r="C810" s="73" t="s">
        <v>3500</v>
      </c>
      <c r="D810" s="73" t="s">
        <v>3501</v>
      </c>
      <c r="E810" s="73">
        <v>9</v>
      </c>
      <c r="F810" s="73" t="s">
        <v>4943</v>
      </c>
      <c r="G810" s="73" t="s">
        <v>4944</v>
      </c>
      <c r="H810" s="73" t="s">
        <v>4945</v>
      </c>
      <c r="I810" s="73" t="s">
        <v>3505</v>
      </c>
      <c r="J810" s="74">
        <v>1.24</v>
      </c>
      <c r="K810" s="74">
        <f t="shared" si="12"/>
        <v>1.4383999999999999</v>
      </c>
    </row>
    <row r="811" spans="2:11" x14ac:dyDescent="0.25">
      <c r="B811" s="73" t="s">
        <v>3287</v>
      </c>
      <c r="C811" s="73" t="s">
        <v>3500</v>
      </c>
      <c r="D811" s="73" t="s">
        <v>3501</v>
      </c>
      <c r="E811" s="73">
        <v>9</v>
      </c>
      <c r="F811" s="73" t="s">
        <v>4943</v>
      </c>
      <c r="G811" s="73" t="s">
        <v>4946</v>
      </c>
      <c r="H811" s="73" t="s">
        <v>4947</v>
      </c>
      <c r="I811" s="73" t="s">
        <v>3505</v>
      </c>
      <c r="J811" s="74">
        <v>0.41</v>
      </c>
      <c r="K811" s="74">
        <f t="shared" si="12"/>
        <v>0.47559999999999991</v>
      </c>
    </row>
    <row r="812" spans="2:11" x14ac:dyDescent="0.25">
      <c r="B812" s="73" t="s">
        <v>3287</v>
      </c>
      <c r="C812" s="73" t="s">
        <v>3500</v>
      </c>
      <c r="D812" s="73" t="s">
        <v>3501</v>
      </c>
      <c r="E812" s="73">
        <v>9</v>
      </c>
      <c r="F812" s="73" t="s">
        <v>4943</v>
      </c>
      <c r="G812" s="73" t="s">
        <v>4948</v>
      </c>
      <c r="H812" s="73" t="s">
        <v>4949</v>
      </c>
      <c r="I812" s="73" t="s">
        <v>3293</v>
      </c>
      <c r="J812" s="74">
        <v>2.1800000000000002</v>
      </c>
      <c r="K812" s="74">
        <f t="shared" si="12"/>
        <v>2.5287999999999999</v>
      </c>
    </row>
    <row r="813" spans="2:11" x14ac:dyDescent="0.25">
      <c r="B813" s="73" t="s">
        <v>3287</v>
      </c>
      <c r="C813" s="73" t="s">
        <v>3500</v>
      </c>
      <c r="D813" s="73" t="s">
        <v>3501</v>
      </c>
      <c r="E813" s="73">
        <v>9</v>
      </c>
      <c r="F813" s="73" t="s">
        <v>4943</v>
      </c>
      <c r="G813" s="73" t="s">
        <v>4950</v>
      </c>
      <c r="H813" s="73" t="s">
        <v>4951</v>
      </c>
      <c r="I813" s="73" t="s">
        <v>3293</v>
      </c>
      <c r="J813" s="74">
        <v>0.18</v>
      </c>
      <c r="K813" s="74">
        <f t="shared" si="12"/>
        <v>0.20879999999999999</v>
      </c>
    </row>
    <row r="814" spans="2:11" x14ac:dyDescent="0.25">
      <c r="B814" s="73" t="s">
        <v>3287</v>
      </c>
      <c r="C814" s="73" t="s">
        <v>3500</v>
      </c>
      <c r="D814" s="73" t="s">
        <v>3501</v>
      </c>
      <c r="E814" s="73">
        <v>9</v>
      </c>
      <c r="F814" s="73" t="s">
        <v>4943</v>
      </c>
      <c r="G814" s="73" t="s">
        <v>4952</v>
      </c>
      <c r="H814" s="73" t="s">
        <v>4953</v>
      </c>
      <c r="I814" s="73" t="s">
        <v>3505</v>
      </c>
      <c r="J814" s="74">
        <v>7.0000000000000007E-2</v>
      </c>
      <c r="K814" s="74">
        <f t="shared" si="12"/>
        <v>8.1200000000000008E-2</v>
      </c>
    </row>
    <row r="815" spans="2:11" x14ac:dyDescent="0.25">
      <c r="B815" s="73" t="s">
        <v>3287</v>
      </c>
      <c r="C815" s="73" t="s">
        <v>3500</v>
      </c>
      <c r="D815" s="73" t="s">
        <v>3501</v>
      </c>
      <c r="E815" s="73">
        <v>9</v>
      </c>
      <c r="F815" s="73" t="s">
        <v>4943</v>
      </c>
      <c r="G815" s="73" t="s">
        <v>4954</v>
      </c>
      <c r="H815" s="73" t="s">
        <v>4955</v>
      </c>
      <c r="I815" s="73" t="s">
        <v>3505</v>
      </c>
      <c r="J815" s="74">
        <v>5.17</v>
      </c>
      <c r="K815" s="74">
        <f t="shared" si="12"/>
        <v>5.9971999999999994</v>
      </c>
    </row>
    <row r="816" spans="2:11" x14ac:dyDescent="0.25">
      <c r="B816" s="73" t="s">
        <v>3287</v>
      </c>
      <c r="C816" s="73" t="s">
        <v>3500</v>
      </c>
      <c r="D816" s="73" t="s">
        <v>3501</v>
      </c>
      <c r="E816" s="73">
        <v>9</v>
      </c>
      <c r="F816" s="73" t="s">
        <v>4943</v>
      </c>
      <c r="G816" s="73" t="s">
        <v>4956</v>
      </c>
      <c r="H816" s="73" t="s">
        <v>4957</v>
      </c>
      <c r="I816" s="73" t="s">
        <v>3293</v>
      </c>
      <c r="J816" s="74">
        <v>0.65</v>
      </c>
      <c r="K816" s="74">
        <f t="shared" si="12"/>
        <v>0.754</v>
      </c>
    </row>
    <row r="817" spans="2:11" x14ac:dyDescent="0.25">
      <c r="B817" s="73" t="s">
        <v>3287</v>
      </c>
      <c r="C817" s="73" t="s">
        <v>3500</v>
      </c>
      <c r="D817" s="73" t="s">
        <v>3501</v>
      </c>
      <c r="E817" s="73">
        <v>9</v>
      </c>
      <c r="F817" s="73" t="s">
        <v>4943</v>
      </c>
      <c r="G817" s="73" t="s">
        <v>4958</v>
      </c>
      <c r="H817" s="73" t="s">
        <v>4959</v>
      </c>
      <c r="I817" s="73" t="s">
        <v>3293</v>
      </c>
      <c r="J817" s="74">
        <v>0.97</v>
      </c>
      <c r="K817" s="74">
        <f t="shared" si="12"/>
        <v>1.1252</v>
      </c>
    </row>
    <row r="818" spans="2:11" x14ac:dyDescent="0.25">
      <c r="B818" s="73" t="s">
        <v>3287</v>
      </c>
      <c r="C818" s="73" t="s">
        <v>3500</v>
      </c>
      <c r="D818" s="73" t="s">
        <v>3501</v>
      </c>
      <c r="E818" s="73">
        <v>9</v>
      </c>
      <c r="F818" s="73" t="s">
        <v>4943</v>
      </c>
      <c r="G818" s="73" t="s">
        <v>4960</v>
      </c>
      <c r="H818" s="73" t="s">
        <v>4961</v>
      </c>
      <c r="I818" s="73" t="s">
        <v>3293</v>
      </c>
      <c r="J818" s="74">
        <v>1.3</v>
      </c>
      <c r="K818" s="74">
        <f t="shared" si="12"/>
        <v>1.508</v>
      </c>
    </row>
    <row r="819" spans="2:11" x14ac:dyDescent="0.25">
      <c r="B819" s="73" t="s">
        <v>3287</v>
      </c>
      <c r="C819" s="73" t="s">
        <v>3500</v>
      </c>
      <c r="D819" s="73" t="s">
        <v>3501</v>
      </c>
      <c r="E819" s="73">
        <v>9</v>
      </c>
      <c r="F819" s="73" t="s">
        <v>4943</v>
      </c>
      <c r="G819" s="73" t="s">
        <v>4962</v>
      </c>
      <c r="H819" s="73" t="s">
        <v>4963</v>
      </c>
      <c r="I819" s="73" t="s">
        <v>3293</v>
      </c>
      <c r="J819" s="74">
        <v>1.62</v>
      </c>
      <c r="K819" s="74">
        <f t="shared" si="12"/>
        <v>1.8792</v>
      </c>
    </row>
    <row r="820" spans="2:11" x14ac:dyDescent="0.25">
      <c r="B820" s="73" t="s">
        <v>3287</v>
      </c>
      <c r="C820" s="73" t="s">
        <v>3500</v>
      </c>
      <c r="D820" s="73" t="s">
        <v>3501</v>
      </c>
      <c r="E820" s="73">
        <v>9</v>
      </c>
      <c r="F820" s="73" t="s">
        <v>4943</v>
      </c>
      <c r="G820" s="73" t="s">
        <v>4964</v>
      </c>
      <c r="H820" s="73" t="s">
        <v>4965</v>
      </c>
      <c r="I820" s="73" t="s">
        <v>3293</v>
      </c>
      <c r="J820" s="74">
        <v>1.64</v>
      </c>
      <c r="K820" s="74">
        <f t="shared" si="12"/>
        <v>1.9023999999999996</v>
      </c>
    </row>
    <row r="821" spans="2:11" x14ac:dyDescent="0.25">
      <c r="B821" s="73" t="s">
        <v>3287</v>
      </c>
      <c r="C821" s="73" t="s">
        <v>3500</v>
      </c>
      <c r="D821" s="73" t="s">
        <v>3501</v>
      </c>
      <c r="E821" s="73">
        <v>9</v>
      </c>
      <c r="F821" s="73" t="s">
        <v>4943</v>
      </c>
      <c r="G821" s="73" t="s">
        <v>4966</v>
      </c>
      <c r="H821" s="73" t="s">
        <v>4967</v>
      </c>
      <c r="I821" s="73" t="s">
        <v>3293</v>
      </c>
      <c r="J821" s="74">
        <v>1.85</v>
      </c>
      <c r="K821" s="74">
        <f t="shared" si="12"/>
        <v>2.1459999999999999</v>
      </c>
    </row>
    <row r="822" spans="2:11" x14ac:dyDescent="0.25">
      <c r="B822" s="73" t="s">
        <v>3287</v>
      </c>
      <c r="C822" s="73" t="s">
        <v>3500</v>
      </c>
      <c r="D822" s="73" t="s">
        <v>3501</v>
      </c>
      <c r="E822" s="73">
        <v>9</v>
      </c>
      <c r="F822" s="73" t="s">
        <v>4943</v>
      </c>
      <c r="G822" s="73" t="s">
        <v>4968</v>
      </c>
      <c r="H822" s="73" t="s">
        <v>4969</v>
      </c>
      <c r="I822" s="73" t="s">
        <v>3293</v>
      </c>
      <c r="J822" s="74">
        <v>1.62</v>
      </c>
      <c r="K822" s="74">
        <f t="shared" si="12"/>
        <v>1.8792</v>
      </c>
    </row>
    <row r="823" spans="2:11" x14ac:dyDescent="0.25">
      <c r="B823" s="73" t="s">
        <v>3287</v>
      </c>
      <c r="C823" s="73" t="s">
        <v>3500</v>
      </c>
      <c r="D823" s="73" t="s">
        <v>3501</v>
      </c>
      <c r="E823" s="73">
        <v>9</v>
      </c>
      <c r="F823" s="73" t="s">
        <v>4943</v>
      </c>
      <c r="G823" s="73" t="s">
        <v>4970</v>
      </c>
      <c r="H823" s="73" t="s">
        <v>4971</v>
      </c>
      <c r="I823" s="73" t="s">
        <v>3293</v>
      </c>
      <c r="J823" s="74">
        <v>0.94</v>
      </c>
      <c r="K823" s="74">
        <f t="shared" si="12"/>
        <v>1.0903999999999998</v>
      </c>
    </row>
    <row r="824" spans="2:11" x14ac:dyDescent="0.25">
      <c r="B824" s="73" t="s">
        <v>3287</v>
      </c>
      <c r="C824" s="73" t="s">
        <v>3500</v>
      </c>
      <c r="D824" s="73" t="s">
        <v>3501</v>
      </c>
      <c r="E824" s="73">
        <v>9</v>
      </c>
      <c r="F824" s="73" t="s">
        <v>4943</v>
      </c>
      <c r="G824" s="73" t="s">
        <v>4972</v>
      </c>
      <c r="H824" s="73" t="s">
        <v>4973</v>
      </c>
      <c r="I824" s="73" t="s">
        <v>4974</v>
      </c>
      <c r="J824" s="74">
        <v>0.23</v>
      </c>
      <c r="K824" s="74">
        <f t="shared" si="12"/>
        <v>0.26679999999999998</v>
      </c>
    </row>
    <row r="825" spans="2:11" x14ac:dyDescent="0.25">
      <c r="B825" s="73" t="s">
        <v>3287</v>
      </c>
      <c r="C825" s="73" t="s">
        <v>3500</v>
      </c>
      <c r="D825" s="73" t="s">
        <v>3501</v>
      </c>
      <c r="E825" s="73">
        <v>9</v>
      </c>
      <c r="F825" s="73" t="s">
        <v>4943</v>
      </c>
      <c r="G825" s="73" t="s">
        <v>4975</v>
      </c>
      <c r="H825" s="73" t="s">
        <v>4976</v>
      </c>
      <c r="I825" s="73" t="s">
        <v>3293</v>
      </c>
      <c r="J825" s="74">
        <v>8.57</v>
      </c>
      <c r="K825" s="74">
        <f t="shared" si="12"/>
        <v>9.9412000000000003</v>
      </c>
    </row>
    <row r="826" spans="2:11" x14ac:dyDescent="0.25">
      <c r="B826" s="73" t="s">
        <v>3287</v>
      </c>
      <c r="C826" s="73" t="s">
        <v>3500</v>
      </c>
      <c r="D826" s="73" t="s">
        <v>3501</v>
      </c>
      <c r="E826" s="73">
        <v>9</v>
      </c>
      <c r="F826" s="73" t="s">
        <v>4943</v>
      </c>
      <c r="G826" s="73" t="s">
        <v>4977</v>
      </c>
      <c r="H826" s="73" t="s">
        <v>4978</v>
      </c>
      <c r="I826" s="73" t="s">
        <v>3505</v>
      </c>
      <c r="J826" s="74">
        <v>0.22</v>
      </c>
      <c r="K826" s="74">
        <f t="shared" si="12"/>
        <v>0.25519999999999998</v>
      </c>
    </row>
    <row r="827" spans="2:11" x14ac:dyDescent="0.25">
      <c r="B827" s="73" t="s">
        <v>3287</v>
      </c>
      <c r="C827" s="73" t="s">
        <v>3500</v>
      </c>
      <c r="D827" s="73" t="s">
        <v>3501</v>
      </c>
      <c r="E827" s="73">
        <v>9</v>
      </c>
      <c r="F827" s="73" t="s">
        <v>4943</v>
      </c>
      <c r="G827" s="73" t="s">
        <v>4979</v>
      </c>
      <c r="H827" s="73" t="s">
        <v>4980</v>
      </c>
      <c r="I827" s="73" t="s">
        <v>3293</v>
      </c>
      <c r="J827" s="74">
        <v>1.1200000000000001</v>
      </c>
      <c r="K827" s="74">
        <f t="shared" si="12"/>
        <v>1.2992000000000001</v>
      </c>
    </row>
    <row r="828" spans="2:11" x14ac:dyDescent="0.25">
      <c r="B828" s="73" t="s">
        <v>3287</v>
      </c>
      <c r="C828" s="73" t="s">
        <v>3500</v>
      </c>
      <c r="D828" s="73" t="s">
        <v>3501</v>
      </c>
      <c r="E828" s="73">
        <v>9</v>
      </c>
      <c r="F828" s="73" t="s">
        <v>4943</v>
      </c>
      <c r="G828" s="73" t="s">
        <v>4981</v>
      </c>
      <c r="H828" s="73" t="s">
        <v>4982</v>
      </c>
      <c r="I828" s="73" t="s">
        <v>3293</v>
      </c>
      <c r="J828" s="74">
        <v>13.8</v>
      </c>
      <c r="K828" s="74">
        <f t="shared" si="12"/>
        <v>16.007999999999999</v>
      </c>
    </row>
    <row r="829" spans="2:11" x14ac:dyDescent="0.25">
      <c r="B829" s="73" t="s">
        <v>3287</v>
      </c>
      <c r="C829" s="73" t="s">
        <v>3500</v>
      </c>
      <c r="D829" s="73" t="s">
        <v>3501</v>
      </c>
      <c r="E829" s="73">
        <v>9</v>
      </c>
      <c r="F829" s="73" t="s">
        <v>4943</v>
      </c>
      <c r="G829" s="73" t="s">
        <v>4983</v>
      </c>
      <c r="H829" s="73" t="s">
        <v>4984</v>
      </c>
      <c r="I829" s="73" t="s">
        <v>3293</v>
      </c>
      <c r="J829" s="74">
        <v>16.5</v>
      </c>
      <c r="K829" s="74">
        <f t="shared" si="12"/>
        <v>19.139999999999997</v>
      </c>
    </row>
    <row r="830" spans="2:11" x14ac:dyDescent="0.25">
      <c r="B830" s="73" t="s">
        <v>3287</v>
      </c>
      <c r="C830" s="73" t="s">
        <v>3500</v>
      </c>
      <c r="D830" s="73" t="s">
        <v>3501</v>
      </c>
      <c r="E830" s="73">
        <v>9</v>
      </c>
      <c r="F830" s="73" t="s">
        <v>4943</v>
      </c>
      <c r="G830" s="73" t="s">
        <v>4985</v>
      </c>
      <c r="H830" s="73" t="s">
        <v>4986</v>
      </c>
      <c r="I830" s="73" t="s">
        <v>3293</v>
      </c>
      <c r="J830" s="74">
        <v>0.4</v>
      </c>
      <c r="K830" s="74">
        <f t="shared" si="12"/>
        <v>0.46399999999999997</v>
      </c>
    </row>
    <row r="831" spans="2:11" x14ac:dyDescent="0.25">
      <c r="B831" s="73" t="s">
        <v>3287</v>
      </c>
      <c r="C831" s="73" t="s">
        <v>3500</v>
      </c>
      <c r="D831" s="73" t="s">
        <v>3501</v>
      </c>
      <c r="E831" s="73">
        <v>9</v>
      </c>
      <c r="F831" s="73" t="s">
        <v>4943</v>
      </c>
      <c r="G831" s="73" t="s">
        <v>4987</v>
      </c>
      <c r="H831" s="73" t="s">
        <v>4988</v>
      </c>
      <c r="I831" s="73" t="s">
        <v>3505</v>
      </c>
      <c r="J831" s="74">
        <v>3.25</v>
      </c>
      <c r="K831" s="74">
        <f t="shared" si="12"/>
        <v>3.7699999999999996</v>
      </c>
    </row>
    <row r="832" spans="2:11" x14ac:dyDescent="0.25">
      <c r="B832" s="73" t="s">
        <v>3287</v>
      </c>
      <c r="C832" s="73" t="s">
        <v>3500</v>
      </c>
      <c r="D832" s="73" t="s">
        <v>3501</v>
      </c>
      <c r="E832" s="73">
        <v>95</v>
      </c>
      <c r="F832" s="73" t="s">
        <v>3350</v>
      </c>
      <c r="G832" s="73" t="s">
        <v>4989</v>
      </c>
      <c r="H832" s="73" t="s">
        <v>4990</v>
      </c>
      <c r="I832" s="73" t="s">
        <v>3293</v>
      </c>
      <c r="J832" s="74">
        <v>13.72</v>
      </c>
      <c r="K832" s="74">
        <f t="shared" si="12"/>
        <v>15.9152</v>
      </c>
    </row>
    <row r="833" spans="2:11" x14ac:dyDescent="0.25">
      <c r="B833" s="73" t="s">
        <v>3287</v>
      </c>
      <c r="C833" s="73" t="s">
        <v>4991</v>
      </c>
      <c r="D833" s="73" t="s">
        <v>4992</v>
      </c>
      <c r="E833" s="73">
        <v>32</v>
      </c>
      <c r="F833" s="73" t="s">
        <v>4993</v>
      </c>
      <c r="G833" s="73" t="s">
        <v>4994</v>
      </c>
      <c r="H833" s="73" t="s">
        <v>4995</v>
      </c>
      <c r="I833" s="73" t="s">
        <v>3293</v>
      </c>
      <c r="J833" s="74">
        <v>216.13</v>
      </c>
      <c r="K833" s="74">
        <f t="shared" si="12"/>
        <v>250.71079999999998</v>
      </c>
    </row>
    <row r="834" spans="2:11" x14ac:dyDescent="0.25">
      <c r="B834" s="73" t="s">
        <v>3287</v>
      </c>
      <c r="C834" s="73" t="s">
        <v>4991</v>
      </c>
      <c r="D834" s="73" t="s">
        <v>4992</v>
      </c>
      <c r="E834" s="73">
        <v>32</v>
      </c>
      <c r="F834" s="73" t="s">
        <v>4993</v>
      </c>
      <c r="G834" s="73" t="s">
        <v>4996</v>
      </c>
      <c r="H834" s="73" t="s">
        <v>4997</v>
      </c>
      <c r="I834" s="73" t="s">
        <v>3293</v>
      </c>
      <c r="J834" s="74">
        <v>1318.18</v>
      </c>
      <c r="K834" s="74">
        <f t="shared" si="12"/>
        <v>1529.0888</v>
      </c>
    </row>
    <row r="835" spans="2:11" x14ac:dyDescent="0.25">
      <c r="B835" s="73" t="s">
        <v>3287</v>
      </c>
      <c r="C835" s="73" t="s">
        <v>4991</v>
      </c>
      <c r="D835" s="73" t="s">
        <v>4992</v>
      </c>
      <c r="E835" s="73">
        <v>32</v>
      </c>
      <c r="F835" s="73" t="s">
        <v>4993</v>
      </c>
      <c r="G835" s="73" t="s">
        <v>4998</v>
      </c>
      <c r="H835" s="73" t="s">
        <v>4999</v>
      </c>
      <c r="I835" s="73" t="s">
        <v>3293</v>
      </c>
      <c r="J835" s="74">
        <v>638.58000000000004</v>
      </c>
      <c r="K835" s="74">
        <f t="shared" si="12"/>
        <v>740.75279999999998</v>
      </c>
    </row>
    <row r="836" spans="2:11" x14ac:dyDescent="0.25">
      <c r="B836" s="73" t="s">
        <v>3287</v>
      </c>
      <c r="C836" s="73" t="s">
        <v>4991</v>
      </c>
      <c r="D836" s="73" t="s">
        <v>4992</v>
      </c>
      <c r="E836" s="73">
        <v>32</v>
      </c>
      <c r="F836" s="73" t="s">
        <v>4993</v>
      </c>
      <c r="G836" s="73" t="s">
        <v>5000</v>
      </c>
      <c r="H836" s="73" t="s">
        <v>5001</v>
      </c>
      <c r="I836" s="73" t="s">
        <v>3293</v>
      </c>
      <c r="J836" s="74">
        <v>914.71</v>
      </c>
      <c r="K836" s="74">
        <f t="shared" ref="K836:K899" si="13">+IF(AND(MID(H836,1,15)="POSTE DE MADERA",J836&lt;110)=TRUE,(J836*1.13+5)*1.01*1.16,IF(AND(MID(H836,1,15)="POSTE DE MADERA",J836&gt;=110,J836&lt;320)=TRUE,(J836*1.13+12)*1.01*1.16,IF(AND(MID(H836,1,15)="POSTE DE MADERA",J836&gt;320)=TRUE,(J836*1.13+36)*1.01*1.16,IF(+AND(MID(H836,1,5)="POSTE",MID(H836,1,15)&lt;&gt;"POSTE DE MADERA")=TRUE,J836*1.01*1.16,J836*1.16))))</f>
        <v>1061.0636</v>
      </c>
    </row>
    <row r="837" spans="2:11" x14ac:dyDescent="0.25">
      <c r="B837" s="73" t="s">
        <v>3287</v>
      </c>
      <c r="C837" s="73" t="s">
        <v>4991</v>
      </c>
      <c r="D837" s="73" t="s">
        <v>4992</v>
      </c>
      <c r="E837" s="73">
        <v>32</v>
      </c>
      <c r="F837" s="73" t="s">
        <v>4993</v>
      </c>
      <c r="G837" s="73" t="s">
        <v>5002</v>
      </c>
      <c r="H837" s="73" t="s">
        <v>5003</v>
      </c>
      <c r="I837" s="73" t="s">
        <v>3293</v>
      </c>
      <c r="J837" s="74">
        <v>936.25</v>
      </c>
      <c r="K837" s="74">
        <f t="shared" si="13"/>
        <v>1086.05</v>
      </c>
    </row>
    <row r="838" spans="2:11" x14ac:dyDescent="0.25">
      <c r="B838" s="73" t="s">
        <v>3287</v>
      </c>
      <c r="C838" s="73" t="s">
        <v>4991</v>
      </c>
      <c r="D838" s="73" t="s">
        <v>4992</v>
      </c>
      <c r="E838" s="73">
        <v>32</v>
      </c>
      <c r="F838" s="73" t="s">
        <v>4993</v>
      </c>
      <c r="G838" s="73" t="s">
        <v>5004</v>
      </c>
      <c r="H838" s="73" t="s">
        <v>5005</v>
      </c>
      <c r="I838" s="73" t="s">
        <v>3293</v>
      </c>
      <c r="J838" s="74">
        <v>581.03</v>
      </c>
      <c r="K838" s="74">
        <f t="shared" si="13"/>
        <v>673.99479999999994</v>
      </c>
    </row>
    <row r="839" spans="2:11" x14ac:dyDescent="0.25">
      <c r="B839" s="73" t="s">
        <v>3287</v>
      </c>
      <c r="C839" s="73" t="s">
        <v>4991</v>
      </c>
      <c r="D839" s="73" t="s">
        <v>4992</v>
      </c>
      <c r="E839" s="73">
        <v>32</v>
      </c>
      <c r="F839" s="73" t="s">
        <v>4993</v>
      </c>
      <c r="G839" s="73" t="s">
        <v>5006</v>
      </c>
      <c r="H839" s="73" t="s">
        <v>5007</v>
      </c>
      <c r="I839" s="73" t="s">
        <v>3293</v>
      </c>
      <c r="J839" s="74">
        <v>132.32</v>
      </c>
      <c r="K839" s="74">
        <f t="shared" si="13"/>
        <v>153.49119999999999</v>
      </c>
    </row>
    <row r="840" spans="2:11" x14ac:dyDescent="0.25">
      <c r="B840" s="73" t="s">
        <v>3287</v>
      </c>
      <c r="C840" s="73" t="s">
        <v>4991</v>
      </c>
      <c r="D840" s="73" t="s">
        <v>4992</v>
      </c>
      <c r="E840" s="73">
        <v>32</v>
      </c>
      <c r="F840" s="73" t="s">
        <v>4993</v>
      </c>
      <c r="G840" s="73" t="s">
        <v>5008</v>
      </c>
      <c r="H840" s="73" t="s">
        <v>5009</v>
      </c>
      <c r="I840" s="73" t="s">
        <v>3293</v>
      </c>
      <c r="J840" s="74">
        <v>260.72000000000003</v>
      </c>
      <c r="K840" s="74">
        <f t="shared" si="13"/>
        <v>302.43520000000001</v>
      </c>
    </row>
    <row r="841" spans="2:11" x14ac:dyDescent="0.25">
      <c r="B841" s="73" t="s">
        <v>3287</v>
      </c>
      <c r="C841" s="73" t="s">
        <v>4991</v>
      </c>
      <c r="D841" s="73" t="s">
        <v>4992</v>
      </c>
      <c r="E841" s="73">
        <v>32</v>
      </c>
      <c r="F841" s="73" t="s">
        <v>4993</v>
      </c>
      <c r="G841" s="73" t="s">
        <v>5010</v>
      </c>
      <c r="H841" s="73" t="s">
        <v>5011</v>
      </c>
      <c r="I841" s="73" t="s">
        <v>3293</v>
      </c>
      <c r="J841" s="74">
        <v>282.14999999999998</v>
      </c>
      <c r="K841" s="74">
        <f t="shared" si="13"/>
        <v>327.29399999999993</v>
      </c>
    </row>
    <row r="842" spans="2:11" x14ac:dyDescent="0.25">
      <c r="B842" s="73" t="s">
        <v>3287</v>
      </c>
      <c r="C842" s="73" t="s">
        <v>4991</v>
      </c>
      <c r="D842" s="73" t="s">
        <v>4992</v>
      </c>
      <c r="E842" s="73">
        <v>31</v>
      </c>
      <c r="F842" s="73" t="s">
        <v>5012</v>
      </c>
      <c r="G842" s="73" t="s">
        <v>5013</v>
      </c>
      <c r="H842" s="73" t="s">
        <v>5014</v>
      </c>
      <c r="I842" s="73" t="s">
        <v>3293</v>
      </c>
      <c r="J842" s="74">
        <v>18.87</v>
      </c>
      <c r="K842" s="74">
        <f t="shared" si="13"/>
        <v>21.889199999999999</v>
      </c>
    </row>
    <row r="843" spans="2:11" x14ac:dyDescent="0.25">
      <c r="B843" s="73" t="s">
        <v>3287</v>
      </c>
      <c r="C843" s="73" t="s">
        <v>4991</v>
      </c>
      <c r="D843" s="73" t="s">
        <v>4992</v>
      </c>
      <c r="E843" s="73">
        <v>31</v>
      </c>
      <c r="F843" s="73" t="s">
        <v>5012</v>
      </c>
      <c r="G843" s="73" t="s">
        <v>5015</v>
      </c>
      <c r="H843" s="73" t="s">
        <v>5016</v>
      </c>
      <c r="I843" s="73" t="s">
        <v>3293</v>
      </c>
      <c r="J843" s="74">
        <v>13.91</v>
      </c>
      <c r="K843" s="74">
        <f t="shared" si="13"/>
        <v>16.1356</v>
      </c>
    </row>
    <row r="844" spans="2:11" x14ac:dyDescent="0.25">
      <c r="B844" s="73" t="s">
        <v>3287</v>
      </c>
      <c r="C844" s="73" t="s">
        <v>4991</v>
      </c>
      <c r="D844" s="73" t="s">
        <v>4992</v>
      </c>
      <c r="E844" s="73">
        <v>31</v>
      </c>
      <c r="F844" s="73" t="s">
        <v>5012</v>
      </c>
      <c r="G844" s="73" t="s">
        <v>5017</v>
      </c>
      <c r="H844" s="73" t="s">
        <v>5018</v>
      </c>
      <c r="I844" s="73" t="s">
        <v>3293</v>
      </c>
      <c r="J844" s="74">
        <v>5.15</v>
      </c>
      <c r="K844" s="74">
        <f t="shared" si="13"/>
        <v>5.9740000000000002</v>
      </c>
    </row>
    <row r="845" spans="2:11" x14ac:dyDescent="0.25">
      <c r="B845" s="73" t="s">
        <v>3287</v>
      </c>
      <c r="C845" s="73" t="s">
        <v>4991</v>
      </c>
      <c r="D845" s="73" t="s">
        <v>4992</v>
      </c>
      <c r="E845" s="73">
        <v>31</v>
      </c>
      <c r="F845" s="73" t="s">
        <v>5012</v>
      </c>
      <c r="G845" s="73" t="s">
        <v>5019</v>
      </c>
      <c r="H845" s="73" t="s">
        <v>5020</v>
      </c>
      <c r="I845" s="73" t="s">
        <v>3293</v>
      </c>
      <c r="J845" s="74">
        <v>5.78</v>
      </c>
      <c r="K845" s="74">
        <f t="shared" si="13"/>
        <v>6.7047999999999996</v>
      </c>
    </row>
    <row r="846" spans="2:11" x14ac:dyDescent="0.25">
      <c r="B846" s="73" t="s">
        <v>3287</v>
      </c>
      <c r="C846" s="73" t="s">
        <v>4991</v>
      </c>
      <c r="D846" s="73" t="s">
        <v>4992</v>
      </c>
      <c r="E846" s="73">
        <v>31</v>
      </c>
      <c r="F846" s="73" t="s">
        <v>5012</v>
      </c>
      <c r="G846" s="73" t="s">
        <v>5021</v>
      </c>
      <c r="H846" s="73" t="s">
        <v>5022</v>
      </c>
      <c r="I846" s="73" t="s">
        <v>3293</v>
      </c>
      <c r="J846" s="74">
        <v>43.81</v>
      </c>
      <c r="K846" s="74">
        <f t="shared" si="13"/>
        <v>50.819600000000001</v>
      </c>
    </row>
    <row r="847" spans="2:11" x14ac:dyDescent="0.25">
      <c r="B847" s="73" t="s">
        <v>3287</v>
      </c>
      <c r="C847" s="73" t="s">
        <v>4991</v>
      </c>
      <c r="D847" s="73" t="s">
        <v>4992</v>
      </c>
      <c r="E847" s="73">
        <v>31</v>
      </c>
      <c r="F847" s="73" t="s">
        <v>5012</v>
      </c>
      <c r="G847" s="73" t="s">
        <v>5023</v>
      </c>
      <c r="H847" s="73" t="s">
        <v>5024</v>
      </c>
      <c r="I847" s="73" t="s">
        <v>3293</v>
      </c>
      <c r="J847" s="74">
        <v>8.8000000000000007</v>
      </c>
      <c r="K847" s="74">
        <f t="shared" si="13"/>
        <v>10.208</v>
      </c>
    </row>
    <row r="848" spans="2:11" x14ac:dyDescent="0.25">
      <c r="B848" s="73" t="s">
        <v>3287</v>
      </c>
      <c r="C848" s="73" t="s">
        <v>4991</v>
      </c>
      <c r="D848" s="73" t="s">
        <v>4992</v>
      </c>
      <c r="E848" s="73">
        <v>31</v>
      </c>
      <c r="F848" s="73" t="s">
        <v>5012</v>
      </c>
      <c r="G848" s="73" t="s">
        <v>5025</v>
      </c>
      <c r="H848" s="73" t="s">
        <v>5026</v>
      </c>
      <c r="I848" s="73" t="s">
        <v>3293</v>
      </c>
      <c r="J848" s="74">
        <v>8.7100000000000009</v>
      </c>
      <c r="K848" s="74">
        <f t="shared" si="13"/>
        <v>10.1036</v>
      </c>
    </row>
    <row r="849" spans="2:11" x14ac:dyDescent="0.25">
      <c r="B849" s="73" t="s">
        <v>3287</v>
      </c>
      <c r="C849" s="73" t="s">
        <v>4991</v>
      </c>
      <c r="D849" s="73" t="s">
        <v>4992</v>
      </c>
      <c r="E849" s="73">
        <v>31</v>
      </c>
      <c r="F849" s="73" t="s">
        <v>5012</v>
      </c>
      <c r="G849" s="73" t="s">
        <v>5027</v>
      </c>
      <c r="H849" s="73" t="s">
        <v>5028</v>
      </c>
      <c r="I849" s="73" t="s">
        <v>3293</v>
      </c>
      <c r="J849" s="74">
        <v>436.26</v>
      </c>
      <c r="K849" s="74">
        <f t="shared" si="13"/>
        <v>506.06159999999994</v>
      </c>
    </row>
    <row r="850" spans="2:11" x14ac:dyDescent="0.25">
      <c r="B850" s="73" t="s">
        <v>3287</v>
      </c>
      <c r="C850" s="73" t="s">
        <v>4991</v>
      </c>
      <c r="D850" s="73" t="s">
        <v>4992</v>
      </c>
      <c r="E850" s="73">
        <v>31</v>
      </c>
      <c r="F850" s="73" t="s">
        <v>5012</v>
      </c>
      <c r="G850" s="73" t="s">
        <v>5029</v>
      </c>
      <c r="H850" s="73" t="s">
        <v>5030</v>
      </c>
      <c r="I850" s="73" t="s">
        <v>3293</v>
      </c>
      <c r="J850" s="74">
        <v>506.85</v>
      </c>
      <c r="K850" s="74">
        <f t="shared" si="13"/>
        <v>587.94600000000003</v>
      </c>
    </row>
    <row r="851" spans="2:11" x14ac:dyDescent="0.25">
      <c r="B851" s="73" t="s">
        <v>3287</v>
      </c>
      <c r="C851" s="73" t="s">
        <v>4991</v>
      </c>
      <c r="D851" s="73" t="s">
        <v>4992</v>
      </c>
      <c r="E851" s="73">
        <v>31</v>
      </c>
      <c r="F851" s="73" t="s">
        <v>5012</v>
      </c>
      <c r="G851" s="73" t="s">
        <v>5031</v>
      </c>
      <c r="H851" s="73" t="s">
        <v>5032</v>
      </c>
      <c r="I851" s="73" t="s">
        <v>3293</v>
      </c>
      <c r="J851" s="74">
        <v>16.559999999999999</v>
      </c>
      <c r="K851" s="74">
        <f t="shared" si="13"/>
        <v>19.209599999999998</v>
      </c>
    </row>
    <row r="852" spans="2:11" x14ac:dyDescent="0.25">
      <c r="B852" s="73" t="s">
        <v>3287</v>
      </c>
      <c r="C852" s="73" t="s">
        <v>4991</v>
      </c>
      <c r="D852" s="73" t="s">
        <v>4992</v>
      </c>
      <c r="E852" s="73">
        <v>31</v>
      </c>
      <c r="F852" s="73" t="s">
        <v>5012</v>
      </c>
      <c r="G852" s="73" t="s">
        <v>5033</v>
      </c>
      <c r="H852" s="73" t="s">
        <v>5034</v>
      </c>
      <c r="I852" s="73" t="s">
        <v>3293</v>
      </c>
      <c r="J852" s="74">
        <v>15.44</v>
      </c>
      <c r="K852" s="74">
        <f t="shared" si="13"/>
        <v>17.910399999999999</v>
      </c>
    </row>
    <row r="853" spans="2:11" x14ac:dyDescent="0.25">
      <c r="B853" s="73" t="s">
        <v>3287</v>
      </c>
      <c r="C853" s="73" t="s">
        <v>4991</v>
      </c>
      <c r="D853" s="73" t="s">
        <v>4992</v>
      </c>
      <c r="E853" s="73">
        <v>31</v>
      </c>
      <c r="F853" s="73" t="s">
        <v>5012</v>
      </c>
      <c r="G853" s="73" t="s">
        <v>5035</v>
      </c>
      <c r="H853" s="73" t="s">
        <v>5036</v>
      </c>
      <c r="I853" s="73" t="s">
        <v>3293</v>
      </c>
      <c r="J853" s="74">
        <v>25.84</v>
      </c>
      <c r="K853" s="74">
        <f t="shared" si="13"/>
        <v>29.974399999999999</v>
      </c>
    </row>
    <row r="854" spans="2:11" x14ac:dyDescent="0.25">
      <c r="B854" s="73" t="s">
        <v>3287</v>
      </c>
      <c r="C854" s="73" t="s">
        <v>4991</v>
      </c>
      <c r="D854" s="73" t="s">
        <v>4992</v>
      </c>
      <c r="E854" s="73">
        <v>31</v>
      </c>
      <c r="F854" s="73" t="s">
        <v>5012</v>
      </c>
      <c r="G854" s="73" t="s">
        <v>5037</v>
      </c>
      <c r="H854" s="73" t="s">
        <v>5038</v>
      </c>
      <c r="I854" s="73" t="s">
        <v>3293</v>
      </c>
      <c r="J854" s="74">
        <v>37.130000000000003</v>
      </c>
      <c r="K854" s="74">
        <f t="shared" si="13"/>
        <v>43.070799999999998</v>
      </c>
    </row>
    <row r="855" spans="2:11" x14ac:dyDescent="0.25">
      <c r="B855" s="73" t="s">
        <v>3287</v>
      </c>
      <c r="C855" s="73" t="s">
        <v>4991</v>
      </c>
      <c r="D855" s="73" t="s">
        <v>4992</v>
      </c>
      <c r="E855" s="73">
        <v>31</v>
      </c>
      <c r="F855" s="73" t="s">
        <v>5012</v>
      </c>
      <c r="G855" s="73" t="s">
        <v>5039</v>
      </c>
      <c r="H855" s="73" t="s">
        <v>5040</v>
      </c>
      <c r="I855" s="73" t="s">
        <v>3293</v>
      </c>
      <c r="J855" s="74">
        <v>39.81</v>
      </c>
      <c r="K855" s="74">
        <f t="shared" si="13"/>
        <v>46.179600000000001</v>
      </c>
    </row>
    <row r="856" spans="2:11" x14ac:dyDescent="0.25">
      <c r="B856" s="73" t="s">
        <v>3287</v>
      </c>
      <c r="C856" s="73" t="s">
        <v>4991</v>
      </c>
      <c r="D856" s="73" t="s">
        <v>4992</v>
      </c>
      <c r="E856" s="73">
        <v>31</v>
      </c>
      <c r="F856" s="73" t="s">
        <v>5012</v>
      </c>
      <c r="G856" s="73" t="s">
        <v>5041</v>
      </c>
      <c r="H856" s="73" t="s">
        <v>5042</v>
      </c>
      <c r="I856" s="73" t="s">
        <v>3293</v>
      </c>
      <c r="J856" s="74">
        <v>25.21</v>
      </c>
      <c r="K856" s="74">
        <f t="shared" si="13"/>
        <v>29.243600000000001</v>
      </c>
    </row>
    <row r="857" spans="2:11" x14ac:dyDescent="0.25">
      <c r="B857" s="73" t="s">
        <v>3287</v>
      </c>
      <c r="C857" s="73" t="s">
        <v>4991</v>
      </c>
      <c r="D857" s="73" t="s">
        <v>4992</v>
      </c>
      <c r="E857" s="73">
        <v>31</v>
      </c>
      <c r="F857" s="73" t="s">
        <v>5012</v>
      </c>
      <c r="G857" s="73" t="s">
        <v>5043</v>
      </c>
      <c r="H857" s="73" t="s">
        <v>5044</v>
      </c>
      <c r="I857" s="73" t="s">
        <v>3293</v>
      </c>
      <c r="J857" s="74">
        <v>3962</v>
      </c>
      <c r="K857" s="74">
        <f t="shared" si="13"/>
        <v>4595.92</v>
      </c>
    </row>
    <row r="858" spans="2:11" x14ac:dyDescent="0.25">
      <c r="B858" s="73" t="s">
        <v>3287</v>
      </c>
      <c r="C858" s="73" t="s">
        <v>4991</v>
      </c>
      <c r="D858" s="73" t="s">
        <v>4992</v>
      </c>
      <c r="E858" s="73">
        <v>31</v>
      </c>
      <c r="F858" s="73" t="s">
        <v>5012</v>
      </c>
      <c r="G858" s="73" t="s">
        <v>5045</v>
      </c>
      <c r="H858" s="73" t="s">
        <v>5046</v>
      </c>
      <c r="I858" s="73" t="s">
        <v>3293</v>
      </c>
      <c r="J858" s="74">
        <v>202.54</v>
      </c>
      <c r="K858" s="74">
        <f t="shared" si="13"/>
        <v>234.94639999999998</v>
      </c>
    </row>
    <row r="859" spans="2:11" x14ac:dyDescent="0.25">
      <c r="B859" s="73" t="s">
        <v>3287</v>
      </c>
      <c r="C859" s="73" t="s">
        <v>5047</v>
      </c>
      <c r="D859" s="73" t="s">
        <v>5048</v>
      </c>
      <c r="E859" s="73">
        <v>33</v>
      </c>
      <c r="F859" s="73" t="s">
        <v>5049</v>
      </c>
      <c r="G859" s="73" t="s">
        <v>5050</v>
      </c>
      <c r="H859" s="73" t="s">
        <v>5051</v>
      </c>
      <c r="I859" s="73" t="s">
        <v>3293</v>
      </c>
      <c r="J859" s="74">
        <v>0.21</v>
      </c>
      <c r="K859" s="74">
        <f t="shared" si="13"/>
        <v>0.24359999999999998</v>
      </c>
    </row>
    <row r="860" spans="2:11" x14ac:dyDescent="0.25">
      <c r="B860" s="73" t="s">
        <v>3287</v>
      </c>
      <c r="C860" s="73" t="s">
        <v>5047</v>
      </c>
      <c r="D860" s="73" t="s">
        <v>5048</v>
      </c>
      <c r="E860" s="73">
        <v>33</v>
      </c>
      <c r="F860" s="73" t="s">
        <v>5049</v>
      </c>
      <c r="G860" s="73" t="s">
        <v>5052</v>
      </c>
      <c r="H860" s="73" t="s">
        <v>5053</v>
      </c>
      <c r="I860" s="73" t="s">
        <v>3293</v>
      </c>
      <c r="J860" s="74">
        <v>0.21</v>
      </c>
      <c r="K860" s="74">
        <f t="shared" si="13"/>
        <v>0.24359999999999998</v>
      </c>
    </row>
    <row r="861" spans="2:11" x14ac:dyDescent="0.25">
      <c r="B861" s="73" t="s">
        <v>3287</v>
      </c>
      <c r="C861" s="73" t="s">
        <v>5047</v>
      </c>
      <c r="D861" s="73" t="s">
        <v>5048</v>
      </c>
      <c r="E861" s="73">
        <v>33</v>
      </c>
      <c r="F861" s="73" t="s">
        <v>5049</v>
      </c>
      <c r="G861" s="73" t="s">
        <v>5054</v>
      </c>
      <c r="H861" s="73" t="s">
        <v>5055</v>
      </c>
      <c r="I861" s="73" t="s">
        <v>3293</v>
      </c>
      <c r="J861" s="74">
        <v>0.84</v>
      </c>
      <c r="K861" s="74">
        <f t="shared" si="13"/>
        <v>0.97439999999999993</v>
      </c>
    </row>
    <row r="862" spans="2:11" x14ac:dyDescent="0.25">
      <c r="B862" s="73" t="s">
        <v>3287</v>
      </c>
      <c r="C862" s="73" t="s">
        <v>5047</v>
      </c>
      <c r="D862" s="73" t="s">
        <v>5048</v>
      </c>
      <c r="E862" s="73">
        <v>33</v>
      </c>
      <c r="F862" s="73" t="s">
        <v>5049</v>
      </c>
      <c r="G862" s="73" t="s">
        <v>5056</v>
      </c>
      <c r="H862" s="73" t="s">
        <v>5057</v>
      </c>
      <c r="I862" s="73" t="s">
        <v>3293</v>
      </c>
      <c r="J862" s="74">
        <v>0.85</v>
      </c>
      <c r="K862" s="74">
        <f t="shared" si="13"/>
        <v>0.98599999999999988</v>
      </c>
    </row>
    <row r="863" spans="2:11" x14ac:dyDescent="0.25">
      <c r="B863" s="73" t="s">
        <v>3287</v>
      </c>
      <c r="C863" s="73" t="s">
        <v>5047</v>
      </c>
      <c r="D863" s="73" t="s">
        <v>5048</v>
      </c>
      <c r="E863" s="73">
        <v>33</v>
      </c>
      <c r="F863" s="73" t="s">
        <v>5049</v>
      </c>
      <c r="G863" s="73" t="s">
        <v>5058</v>
      </c>
      <c r="H863" s="73" t="s">
        <v>5059</v>
      </c>
      <c r="I863" s="73" t="s">
        <v>3293</v>
      </c>
      <c r="J863" s="74">
        <v>1.3</v>
      </c>
      <c r="K863" s="74">
        <f t="shared" si="13"/>
        <v>1.508</v>
      </c>
    </row>
    <row r="864" spans="2:11" x14ac:dyDescent="0.25">
      <c r="B864" s="73" t="s">
        <v>3287</v>
      </c>
      <c r="C864" s="73" t="s">
        <v>5047</v>
      </c>
      <c r="D864" s="73" t="s">
        <v>5048</v>
      </c>
      <c r="E864" s="73">
        <v>33</v>
      </c>
      <c r="F864" s="73" t="s">
        <v>5049</v>
      </c>
      <c r="G864" s="73" t="s">
        <v>5060</v>
      </c>
      <c r="H864" s="73" t="s">
        <v>5061</v>
      </c>
      <c r="I864" s="73" t="s">
        <v>3293</v>
      </c>
      <c r="J864" s="74">
        <v>0.19</v>
      </c>
      <c r="K864" s="74">
        <f t="shared" si="13"/>
        <v>0.22039999999999998</v>
      </c>
    </row>
    <row r="865" spans="2:11" x14ac:dyDescent="0.25">
      <c r="B865" s="73" t="s">
        <v>3287</v>
      </c>
      <c r="C865" s="73" t="s">
        <v>5047</v>
      </c>
      <c r="D865" s="73" t="s">
        <v>5048</v>
      </c>
      <c r="E865" s="73">
        <v>33</v>
      </c>
      <c r="F865" s="73" t="s">
        <v>5049</v>
      </c>
      <c r="G865" s="73" t="s">
        <v>5062</v>
      </c>
      <c r="H865" s="73" t="s">
        <v>5063</v>
      </c>
      <c r="I865" s="73" t="s">
        <v>3293</v>
      </c>
      <c r="J865" s="74">
        <v>0.19</v>
      </c>
      <c r="K865" s="74">
        <f t="shared" si="13"/>
        <v>0.22039999999999998</v>
      </c>
    </row>
    <row r="866" spans="2:11" x14ac:dyDescent="0.25">
      <c r="B866" s="73" t="s">
        <v>3287</v>
      </c>
      <c r="C866" s="73" t="s">
        <v>5047</v>
      </c>
      <c r="D866" s="73" t="s">
        <v>5048</v>
      </c>
      <c r="E866" s="73">
        <v>33</v>
      </c>
      <c r="F866" s="73" t="s">
        <v>5049</v>
      </c>
      <c r="G866" s="73" t="s">
        <v>5064</v>
      </c>
      <c r="H866" s="73" t="s">
        <v>5065</v>
      </c>
      <c r="I866" s="73" t="s">
        <v>3293</v>
      </c>
      <c r="J866" s="74">
        <v>0.26</v>
      </c>
      <c r="K866" s="74">
        <f t="shared" si="13"/>
        <v>0.30159999999999998</v>
      </c>
    </row>
    <row r="867" spans="2:11" x14ac:dyDescent="0.25">
      <c r="B867" s="73" t="s">
        <v>3287</v>
      </c>
      <c r="C867" s="73" t="s">
        <v>5047</v>
      </c>
      <c r="D867" s="73" t="s">
        <v>5048</v>
      </c>
      <c r="E867" s="73">
        <v>33</v>
      </c>
      <c r="F867" s="73" t="s">
        <v>5049</v>
      </c>
      <c r="G867" s="73" t="s">
        <v>5066</v>
      </c>
      <c r="H867" s="73" t="s">
        <v>5067</v>
      </c>
      <c r="I867" s="73" t="s">
        <v>3293</v>
      </c>
      <c r="J867" s="74">
        <v>0.56999999999999995</v>
      </c>
      <c r="K867" s="74">
        <f t="shared" si="13"/>
        <v>0.6611999999999999</v>
      </c>
    </row>
    <row r="868" spans="2:11" x14ac:dyDescent="0.25">
      <c r="B868" s="73" t="s">
        <v>3287</v>
      </c>
      <c r="C868" s="73" t="s">
        <v>5047</v>
      </c>
      <c r="D868" s="73" t="s">
        <v>5048</v>
      </c>
      <c r="E868" s="73">
        <v>33</v>
      </c>
      <c r="F868" s="73" t="s">
        <v>5049</v>
      </c>
      <c r="G868" s="73" t="s">
        <v>5068</v>
      </c>
      <c r="H868" s="73" t="s">
        <v>5069</v>
      </c>
      <c r="I868" s="73" t="s">
        <v>3293</v>
      </c>
      <c r="J868" s="74">
        <v>1.3</v>
      </c>
      <c r="K868" s="74">
        <f t="shared" si="13"/>
        <v>1.508</v>
      </c>
    </row>
    <row r="869" spans="2:11" x14ac:dyDescent="0.25">
      <c r="B869" s="73" t="s">
        <v>3287</v>
      </c>
      <c r="C869" s="73" t="s">
        <v>5047</v>
      </c>
      <c r="D869" s="73" t="s">
        <v>5048</v>
      </c>
      <c r="E869" s="73">
        <v>33</v>
      </c>
      <c r="F869" s="73" t="s">
        <v>5049</v>
      </c>
      <c r="G869" s="73" t="s">
        <v>5070</v>
      </c>
      <c r="H869" s="73" t="s">
        <v>5071</v>
      </c>
      <c r="I869" s="73" t="s">
        <v>3293</v>
      </c>
      <c r="J869" s="74">
        <v>1.41</v>
      </c>
      <c r="K869" s="74">
        <f t="shared" si="13"/>
        <v>1.6355999999999997</v>
      </c>
    </row>
    <row r="870" spans="2:11" x14ac:dyDescent="0.25">
      <c r="B870" s="73" t="s">
        <v>3287</v>
      </c>
      <c r="C870" s="73" t="s">
        <v>5047</v>
      </c>
      <c r="D870" s="73" t="s">
        <v>5048</v>
      </c>
      <c r="E870" s="73">
        <v>33</v>
      </c>
      <c r="F870" s="73" t="s">
        <v>5049</v>
      </c>
      <c r="G870" s="73" t="s">
        <v>5072</v>
      </c>
      <c r="H870" s="73" t="s">
        <v>5073</v>
      </c>
      <c r="I870" s="73" t="s">
        <v>3293</v>
      </c>
      <c r="J870" s="74">
        <v>1.39</v>
      </c>
      <c r="K870" s="74">
        <f t="shared" si="13"/>
        <v>1.6123999999999998</v>
      </c>
    </row>
    <row r="871" spans="2:11" x14ac:dyDescent="0.25">
      <c r="B871" s="73" t="s">
        <v>3287</v>
      </c>
      <c r="C871" s="73" t="s">
        <v>5047</v>
      </c>
      <c r="D871" s="73" t="s">
        <v>5048</v>
      </c>
      <c r="E871" s="73">
        <v>33</v>
      </c>
      <c r="F871" s="73" t="s">
        <v>5049</v>
      </c>
      <c r="G871" s="73" t="s">
        <v>5074</v>
      </c>
      <c r="H871" s="73" t="s">
        <v>5075</v>
      </c>
      <c r="I871" s="73" t="s">
        <v>3293</v>
      </c>
      <c r="J871" s="74">
        <v>0.32</v>
      </c>
      <c r="K871" s="74">
        <f t="shared" si="13"/>
        <v>0.37119999999999997</v>
      </c>
    </row>
    <row r="872" spans="2:11" x14ac:dyDescent="0.25">
      <c r="B872" s="73" t="s">
        <v>3287</v>
      </c>
      <c r="C872" s="73" t="s">
        <v>5047</v>
      </c>
      <c r="D872" s="73" t="s">
        <v>5048</v>
      </c>
      <c r="E872" s="73">
        <v>33</v>
      </c>
      <c r="F872" s="73" t="s">
        <v>5049</v>
      </c>
      <c r="G872" s="73" t="s">
        <v>5076</v>
      </c>
      <c r="H872" s="73" t="s">
        <v>5077</v>
      </c>
      <c r="I872" s="73" t="s">
        <v>3293</v>
      </c>
      <c r="J872" s="74">
        <v>0.42</v>
      </c>
      <c r="K872" s="74">
        <f t="shared" si="13"/>
        <v>0.48719999999999997</v>
      </c>
    </row>
    <row r="873" spans="2:11" x14ac:dyDescent="0.25">
      <c r="B873" s="73" t="s">
        <v>3287</v>
      </c>
      <c r="C873" s="73" t="s">
        <v>5047</v>
      </c>
      <c r="D873" s="73" t="s">
        <v>5048</v>
      </c>
      <c r="E873" s="73">
        <v>41</v>
      </c>
      <c r="F873" s="73" t="s">
        <v>5078</v>
      </c>
      <c r="G873" s="73" t="s">
        <v>5079</v>
      </c>
      <c r="H873" s="73" t="s">
        <v>5080</v>
      </c>
      <c r="I873" s="73" t="s">
        <v>3293</v>
      </c>
      <c r="J873" s="74">
        <v>0.34</v>
      </c>
      <c r="K873" s="74">
        <f t="shared" si="13"/>
        <v>0.39440000000000003</v>
      </c>
    </row>
    <row r="874" spans="2:11" x14ac:dyDescent="0.25">
      <c r="B874" s="73" t="s">
        <v>3287</v>
      </c>
      <c r="C874" s="73" t="s">
        <v>5047</v>
      </c>
      <c r="D874" s="73" t="s">
        <v>5048</v>
      </c>
      <c r="E874" s="73">
        <v>41</v>
      </c>
      <c r="F874" s="73" t="s">
        <v>5078</v>
      </c>
      <c r="G874" s="73" t="s">
        <v>5081</v>
      </c>
      <c r="H874" s="73" t="s">
        <v>5082</v>
      </c>
      <c r="I874" s="73" t="s">
        <v>3293</v>
      </c>
      <c r="J874" s="74">
        <v>0.47</v>
      </c>
      <c r="K874" s="74">
        <f t="shared" si="13"/>
        <v>0.54519999999999991</v>
      </c>
    </row>
    <row r="875" spans="2:11" x14ac:dyDescent="0.25">
      <c r="B875" s="73" t="s">
        <v>3287</v>
      </c>
      <c r="C875" s="73" t="s">
        <v>5047</v>
      </c>
      <c r="D875" s="73" t="s">
        <v>5048</v>
      </c>
      <c r="E875" s="73">
        <v>41</v>
      </c>
      <c r="F875" s="73" t="s">
        <v>5078</v>
      </c>
      <c r="G875" s="73" t="s">
        <v>5083</v>
      </c>
      <c r="H875" s="73" t="s">
        <v>5084</v>
      </c>
      <c r="I875" s="73" t="s">
        <v>3293</v>
      </c>
      <c r="J875" s="74">
        <v>0.08</v>
      </c>
      <c r="K875" s="74">
        <f t="shared" si="13"/>
        <v>9.2799999999999994E-2</v>
      </c>
    </row>
    <row r="876" spans="2:11" x14ac:dyDescent="0.25">
      <c r="B876" s="73" t="s">
        <v>3287</v>
      </c>
      <c r="C876" s="73" t="s">
        <v>5047</v>
      </c>
      <c r="D876" s="73" t="s">
        <v>5048</v>
      </c>
      <c r="E876" s="73">
        <v>35</v>
      </c>
      <c r="F876" s="73" t="s">
        <v>5085</v>
      </c>
      <c r="G876" s="73" t="s">
        <v>5086</v>
      </c>
      <c r="H876" s="73" t="s">
        <v>5087</v>
      </c>
      <c r="I876" s="73" t="s">
        <v>3293</v>
      </c>
      <c r="J876" s="74">
        <v>0.91</v>
      </c>
      <c r="K876" s="74">
        <f t="shared" si="13"/>
        <v>1.0555999999999999</v>
      </c>
    </row>
    <row r="877" spans="2:11" x14ac:dyDescent="0.25">
      <c r="B877" s="73" t="s">
        <v>3287</v>
      </c>
      <c r="C877" s="73" t="s">
        <v>5047</v>
      </c>
      <c r="D877" s="73" t="s">
        <v>5048</v>
      </c>
      <c r="E877" s="73">
        <v>35</v>
      </c>
      <c r="F877" s="73" t="s">
        <v>5085</v>
      </c>
      <c r="G877" s="73" t="s">
        <v>5088</v>
      </c>
      <c r="H877" s="73" t="s">
        <v>5089</v>
      </c>
      <c r="I877" s="73" t="s">
        <v>3293</v>
      </c>
      <c r="J877" s="74">
        <v>0.05</v>
      </c>
      <c r="K877" s="74">
        <f t="shared" si="13"/>
        <v>5.7999999999999996E-2</v>
      </c>
    </row>
    <row r="878" spans="2:11" x14ac:dyDescent="0.25">
      <c r="B878" s="73" t="s">
        <v>3287</v>
      </c>
      <c r="C878" s="73" t="s">
        <v>5047</v>
      </c>
      <c r="D878" s="73" t="s">
        <v>5048</v>
      </c>
      <c r="E878" s="73">
        <v>35</v>
      </c>
      <c r="F878" s="73" t="s">
        <v>5085</v>
      </c>
      <c r="G878" s="73" t="s">
        <v>5090</v>
      </c>
      <c r="H878" s="73" t="s">
        <v>5091</v>
      </c>
      <c r="I878" s="73" t="s">
        <v>3293</v>
      </c>
      <c r="J878" s="74">
        <v>2.5</v>
      </c>
      <c r="K878" s="74">
        <f t="shared" si="13"/>
        <v>2.9</v>
      </c>
    </row>
    <row r="879" spans="2:11" x14ac:dyDescent="0.25">
      <c r="B879" s="73" t="s">
        <v>3287</v>
      </c>
      <c r="C879" s="73" t="s">
        <v>5047</v>
      </c>
      <c r="D879" s="73" t="s">
        <v>5048</v>
      </c>
      <c r="E879" s="73">
        <v>35</v>
      </c>
      <c r="F879" s="73" t="s">
        <v>5085</v>
      </c>
      <c r="G879" s="73" t="s">
        <v>5092</v>
      </c>
      <c r="H879" s="73" t="s">
        <v>5093</v>
      </c>
      <c r="I879" s="73" t="s">
        <v>3293</v>
      </c>
      <c r="J879" s="74">
        <v>2.66</v>
      </c>
      <c r="K879" s="74">
        <f t="shared" si="13"/>
        <v>3.0855999999999999</v>
      </c>
    </row>
    <row r="880" spans="2:11" x14ac:dyDescent="0.25">
      <c r="B880" s="73" t="s">
        <v>3287</v>
      </c>
      <c r="C880" s="73" t="s">
        <v>5047</v>
      </c>
      <c r="D880" s="73" t="s">
        <v>5048</v>
      </c>
      <c r="E880" s="73">
        <v>35</v>
      </c>
      <c r="F880" s="73" t="s">
        <v>5085</v>
      </c>
      <c r="G880" s="73" t="s">
        <v>5094</v>
      </c>
      <c r="H880" s="73" t="s">
        <v>5095</v>
      </c>
      <c r="I880" s="73" t="s">
        <v>3293</v>
      </c>
      <c r="J880" s="74">
        <v>3.1</v>
      </c>
      <c r="K880" s="74">
        <f t="shared" si="13"/>
        <v>3.5959999999999996</v>
      </c>
    </row>
    <row r="881" spans="2:11" x14ac:dyDescent="0.25">
      <c r="B881" s="73" t="s">
        <v>3287</v>
      </c>
      <c r="C881" s="73" t="s">
        <v>5047</v>
      </c>
      <c r="D881" s="73" t="s">
        <v>5048</v>
      </c>
      <c r="E881" s="73">
        <v>35</v>
      </c>
      <c r="F881" s="73" t="s">
        <v>5085</v>
      </c>
      <c r="G881" s="73" t="s">
        <v>5096</v>
      </c>
      <c r="H881" s="73" t="s">
        <v>5097</v>
      </c>
      <c r="I881" s="73" t="s">
        <v>3293</v>
      </c>
      <c r="J881" s="74">
        <v>2.5</v>
      </c>
      <c r="K881" s="74">
        <f t="shared" si="13"/>
        <v>2.9</v>
      </c>
    </row>
    <row r="882" spans="2:11" x14ac:dyDescent="0.25">
      <c r="B882" s="73" t="s">
        <v>3287</v>
      </c>
      <c r="C882" s="73" t="s">
        <v>5047</v>
      </c>
      <c r="D882" s="73" t="s">
        <v>5048</v>
      </c>
      <c r="E882" s="73">
        <v>35</v>
      </c>
      <c r="F882" s="73" t="s">
        <v>5085</v>
      </c>
      <c r="G882" s="73" t="s">
        <v>5098</v>
      </c>
      <c r="H882" s="73" t="s">
        <v>5099</v>
      </c>
      <c r="I882" s="73" t="s">
        <v>3293</v>
      </c>
      <c r="J882" s="74">
        <v>2.75</v>
      </c>
      <c r="K882" s="74">
        <f t="shared" si="13"/>
        <v>3.19</v>
      </c>
    </row>
    <row r="883" spans="2:11" x14ac:dyDescent="0.25">
      <c r="B883" s="73" t="s">
        <v>3287</v>
      </c>
      <c r="C883" s="73" t="s">
        <v>5047</v>
      </c>
      <c r="D883" s="73" t="s">
        <v>5048</v>
      </c>
      <c r="E883" s="73">
        <v>35</v>
      </c>
      <c r="F883" s="73" t="s">
        <v>5085</v>
      </c>
      <c r="G883" s="73" t="s">
        <v>5100</v>
      </c>
      <c r="H883" s="73" t="s">
        <v>5101</v>
      </c>
      <c r="I883" s="73" t="s">
        <v>3293</v>
      </c>
      <c r="J883" s="74">
        <v>5.5</v>
      </c>
      <c r="K883" s="74">
        <f t="shared" si="13"/>
        <v>6.38</v>
      </c>
    </row>
    <row r="884" spans="2:11" x14ac:dyDescent="0.25">
      <c r="B884" s="73" t="s">
        <v>3287</v>
      </c>
      <c r="C884" s="73" t="s">
        <v>5047</v>
      </c>
      <c r="D884" s="73" t="s">
        <v>5048</v>
      </c>
      <c r="E884" s="73">
        <v>35</v>
      </c>
      <c r="F884" s="73" t="s">
        <v>5085</v>
      </c>
      <c r="G884" s="73" t="s">
        <v>5102</v>
      </c>
      <c r="H884" s="73" t="s">
        <v>5103</v>
      </c>
      <c r="I884" s="73" t="s">
        <v>3293</v>
      </c>
      <c r="J884" s="74">
        <v>2.8</v>
      </c>
      <c r="K884" s="74">
        <f t="shared" si="13"/>
        <v>3.2479999999999998</v>
      </c>
    </row>
    <row r="885" spans="2:11" x14ac:dyDescent="0.25">
      <c r="B885" s="73" t="s">
        <v>3287</v>
      </c>
      <c r="C885" s="73" t="s">
        <v>5047</v>
      </c>
      <c r="D885" s="73" t="s">
        <v>5048</v>
      </c>
      <c r="E885" s="73">
        <v>35</v>
      </c>
      <c r="F885" s="73" t="s">
        <v>5085</v>
      </c>
      <c r="G885" s="73" t="s">
        <v>5104</v>
      </c>
      <c r="H885" s="73" t="s">
        <v>5105</v>
      </c>
      <c r="I885" s="73" t="s">
        <v>3293</v>
      </c>
      <c r="J885" s="74">
        <v>2.2999999999999998</v>
      </c>
      <c r="K885" s="74">
        <f t="shared" si="13"/>
        <v>2.6679999999999997</v>
      </c>
    </row>
    <row r="886" spans="2:11" x14ac:dyDescent="0.25">
      <c r="B886" s="73" t="s">
        <v>3287</v>
      </c>
      <c r="C886" s="73" t="s">
        <v>5047</v>
      </c>
      <c r="D886" s="73" t="s">
        <v>5048</v>
      </c>
      <c r="E886" s="73">
        <v>35</v>
      </c>
      <c r="F886" s="73" t="s">
        <v>5085</v>
      </c>
      <c r="G886" s="73" t="s">
        <v>5106</v>
      </c>
      <c r="H886" s="73" t="s">
        <v>5107</v>
      </c>
      <c r="I886" s="73" t="s">
        <v>3293</v>
      </c>
      <c r="J886" s="74">
        <v>3.27</v>
      </c>
      <c r="K886" s="74">
        <f t="shared" si="13"/>
        <v>3.7931999999999997</v>
      </c>
    </row>
    <row r="887" spans="2:11" x14ac:dyDescent="0.25">
      <c r="B887" s="73" t="s">
        <v>3287</v>
      </c>
      <c r="C887" s="73" t="s">
        <v>5047</v>
      </c>
      <c r="D887" s="73" t="s">
        <v>5048</v>
      </c>
      <c r="E887" s="73">
        <v>35</v>
      </c>
      <c r="F887" s="73" t="s">
        <v>5085</v>
      </c>
      <c r="G887" s="73" t="s">
        <v>5108</v>
      </c>
      <c r="H887" s="73" t="s">
        <v>5109</v>
      </c>
      <c r="I887" s="73" t="s">
        <v>3293</v>
      </c>
      <c r="J887" s="74">
        <v>3.24</v>
      </c>
      <c r="K887" s="74">
        <f t="shared" si="13"/>
        <v>3.7584</v>
      </c>
    </row>
    <row r="888" spans="2:11" x14ac:dyDescent="0.25">
      <c r="B888" s="73" t="s">
        <v>3287</v>
      </c>
      <c r="C888" s="73" t="s">
        <v>5047</v>
      </c>
      <c r="D888" s="73" t="s">
        <v>5048</v>
      </c>
      <c r="E888" s="73">
        <v>35</v>
      </c>
      <c r="F888" s="73" t="s">
        <v>5085</v>
      </c>
      <c r="G888" s="73" t="s">
        <v>5110</v>
      </c>
      <c r="H888" s="73" t="s">
        <v>5111</v>
      </c>
      <c r="I888" s="73" t="s">
        <v>3293</v>
      </c>
      <c r="J888" s="74">
        <v>3.24</v>
      </c>
      <c r="K888" s="74">
        <f t="shared" si="13"/>
        <v>3.7584</v>
      </c>
    </row>
    <row r="889" spans="2:11" x14ac:dyDescent="0.25">
      <c r="B889" s="73" t="s">
        <v>3287</v>
      </c>
      <c r="C889" s="73" t="s">
        <v>5047</v>
      </c>
      <c r="D889" s="73" t="s">
        <v>5048</v>
      </c>
      <c r="E889" s="73">
        <v>35</v>
      </c>
      <c r="F889" s="73" t="s">
        <v>5085</v>
      </c>
      <c r="G889" s="73" t="s">
        <v>5112</v>
      </c>
      <c r="H889" s="73" t="s">
        <v>5113</v>
      </c>
      <c r="I889" s="73" t="s">
        <v>3293</v>
      </c>
      <c r="J889" s="74">
        <v>5.67</v>
      </c>
      <c r="K889" s="74">
        <f t="shared" si="13"/>
        <v>6.5771999999999995</v>
      </c>
    </row>
    <row r="890" spans="2:11" x14ac:dyDescent="0.25">
      <c r="B890" s="73" t="s">
        <v>3287</v>
      </c>
      <c r="C890" s="73" t="s">
        <v>5047</v>
      </c>
      <c r="D890" s="73" t="s">
        <v>5048</v>
      </c>
      <c r="E890" s="73">
        <v>35</v>
      </c>
      <c r="F890" s="73" t="s">
        <v>5085</v>
      </c>
      <c r="G890" s="73" t="s">
        <v>5114</v>
      </c>
      <c r="H890" s="73" t="s">
        <v>5115</v>
      </c>
      <c r="I890" s="73" t="s">
        <v>3293</v>
      </c>
      <c r="J890" s="74">
        <v>3.07</v>
      </c>
      <c r="K890" s="74">
        <f t="shared" si="13"/>
        <v>3.5611999999999995</v>
      </c>
    </row>
    <row r="891" spans="2:11" x14ac:dyDescent="0.25">
      <c r="B891" s="73" t="s">
        <v>3287</v>
      </c>
      <c r="C891" s="73" t="s">
        <v>5047</v>
      </c>
      <c r="D891" s="73" t="s">
        <v>5048</v>
      </c>
      <c r="E891" s="73">
        <v>35</v>
      </c>
      <c r="F891" s="73" t="s">
        <v>5085</v>
      </c>
      <c r="G891" s="73" t="s">
        <v>5116</v>
      </c>
      <c r="H891" s="73" t="s">
        <v>5117</v>
      </c>
      <c r="I891" s="73" t="s">
        <v>3293</v>
      </c>
      <c r="J891" s="74">
        <v>2.04</v>
      </c>
      <c r="K891" s="74">
        <f t="shared" si="13"/>
        <v>2.3664000000000001</v>
      </c>
    </row>
    <row r="892" spans="2:11" x14ac:dyDescent="0.25">
      <c r="B892" s="73" t="s">
        <v>3287</v>
      </c>
      <c r="C892" s="73" t="s">
        <v>5047</v>
      </c>
      <c r="D892" s="73" t="s">
        <v>5048</v>
      </c>
      <c r="E892" s="73">
        <v>35</v>
      </c>
      <c r="F892" s="73" t="s">
        <v>5085</v>
      </c>
      <c r="G892" s="73" t="s">
        <v>5118</v>
      </c>
      <c r="H892" s="73" t="s">
        <v>5119</v>
      </c>
      <c r="I892" s="73" t="s">
        <v>3293</v>
      </c>
      <c r="J892" s="74">
        <v>2.5</v>
      </c>
      <c r="K892" s="74">
        <f t="shared" si="13"/>
        <v>2.9</v>
      </c>
    </row>
    <row r="893" spans="2:11" x14ac:dyDescent="0.25">
      <c r="B893" s="73" t="s">
        <v>3287</v>
      </c>
      <c r="C893" s="73" t="s">
        <v>5047</v>
      </c>
      <c r="D893" s="73" t="s">
        <v>5048</v>
      </c>
      <c r="E893" s="73">
        <v>35</v>
      </c>
      <c r="F893" s="73" t="s">
        <v>5085</v>
      </c>
      <c r="G893" s="73" t="s">
        <v>5120</v>
      </c>
      <c r="H893" s="73" t="s">
        <v>5121</v>
      </c>
      <c r="I893" s="73" t="s">
        <v>3293</v>
      </c>
      <c r="J893" s="74">
        <v>2.99</v>
      </c>
      <c r="K893" s="74">
        <f t="shared" si="13"/>
        <v>3.4683999999999999</v>
      </c>
    </row>
    <row r="894" spans="2:11" x14ac:dyDescent="0.25">
      <c r="B894" s="73" t="s">
        <v>3287</v>
      </c>
      <c r="C894" s="73" t="s">
        <v>5047</v>
      </c>
      <c r="D894" s="73" t="s">
        <v>5048</v>
      </c>
      <c r="E894" s="73">
        <v>35</v>
      </c>
      <c r="F894" s="73" t="s">
        <v>5085</v>
      </c>
      <c r="G894" s="73" t="s">
        <v>5122</v>
      </c>
      <c r="H894" s="73" t="s">
        <v>5123</v>
      </c>
      <c r="I894" s="73" t="s">
        <v>3293</v>
      </c>
      <c r="J894" s="74">
        <v>3.3</v>
      </c>
      <c r="K894" s="74">
        <f t="shared" si="13"/>
        <v>3.8279999999999994</v>
      </c>
    </row>
    <row r="895" spans="2:11" x14ac:dyDescent="0.25">
      <c r="B895" s="73" t="s">
        <v>3287</v>
      </c>
      <c r="C895" s="73" t="s">
        <v>5047</v>
      </c>
      <c r="D895" s="73" t="s">
        <v>5048</v>
      </c>
      <c r="E895" s="73">
        <v>35</v>
      </c>
      <c r="F895" s="73" t="s">
        <v>5085</v>
      </c>
      <c r="G895" s="73" t="s">
        <v>5124</v>
      </c>
      <c r="H895" s="73" t="s">
        <v>5125</v>
      </c>
      <c r="I895" s="73" t="s">
        <v>3293</v>
      </c>
      <c r="J895" s="74">
        <v>3.33</v>
      </c>
      <c r="K895" s="74">
        <f t="shared" si="13"/>
        <v>3.8628</v>
      </c>
    </row>
    <row r="896" spans="2:11" x14ac:dyDescent="0.25">
      <c r="B896" s="73" t="s">
        <v>3287</v>
      </c>
      <c r="C896" s="73" t="s">
        <v>5047</v>
      </c>
      <c r="D896" s="73" t="s">
        <v>5048</v>
      </c>
      <c r="E896" s="73">
        <v>35</v>
      </c>
      <c r="F896" s="73" t="s">
        <v>5085</v>
      </c>
      <c r="G896" s="73" t="s">
        <v>5126</v>
      </c>
      <c r="H896" s="73" t="s">
        <v>5127</v>
      </c>
      <c r="I896" s="73" t="s">
        <v>3293</v>
      </c>
      <c r="J896" s="74">
        <v>2.27</v>
      </c>
      <c r="K896" s="74">
        <f t="shared" si="13"/>
        <v>2.6332</v>
      </c>
    </row>
    <row r="897" spans="2:11" x14ac:dyDescent="0.25">
      <c r="B897" s="73" t="s">
        <v>3287</v>
      </c>
      <c r="C897" s="73" t="s">
        <v>5047</v>
      </c>
      <c r="D897" s="73" t="s">
        <v>5048</v>
      </c>
      <c r="E897" s="73">
        <v>35</v>
      </c>
      <c r="F897" s="73" t="s">
        <v>5085</v>
      </c>
      <c r="G897" s="73" t="s">
        <v>5128</v>
      </c>
      <c r="H897" s="73" t="s">
        <v>5129</v>
      </c>
      <c r="I897" s="73" t="s">
        <v>3293</v>
      </c>
      <c r="J897" s="74">
        <v>3.26</v>
      </c>
      <c r="K897" s="74">
        <f t="shared" si="13"/>
        <v>3.7815999999999996</v>
      </c>
    </row>
    <row r="898" spans="2:11" x14ac:dyDescent="0.25">
      <c r="B898" s="73" t="s">
        <v>3287</v>
      </c>
      <c r="C898" s="73" t="s">
        <v>5047</v>
      </c>
      <c r="D898" s="73" t="s">
        <v>5048</v>
      </c>
      <c r="E898" s="73">
        <v>35</v>
      </c>
      <c r="F898" s="73" t="s">
        <v>5085</v>
      </c>
      <c r="G898" s="73" t="s">
        <v>5130</v>
      </c>
      <c r="H898" s="73" t="s">
        <v>5131</v>
      </c>
      <c r="I898" s="73" t="s">
        <v>3293</v>
      </c>
      <c r="J898" s="74">
        <v>3.26</v>
      </c>
      <c r="K898" s="74">
        <f t="shared" si="13"/>
        <v>3.7815999999999996</v>
      </c>
    </row>
    <row r="899" spans="2:11" x14ac:dyDescent="0.25">
      <c r="B899" s="73" t="s">
        <v>3287</v>
      </c>
      <c r="C899" s="73" t="s">
        <v>5047</v>
      </c>
      <c r="D899" s="73" t="s">
        <v>5048</v>
      </c>
      <c r="E899" s="73">
        <v>35</v>
      </c>
      <c r="F899" s="73" t="s">
        <v>5085</v>
      </c>
      <c r="G899" s="73" t="s">
        <v>5132</v>
      </c>
      <c r="H899" s="73" t="s">
        <v>5133</v>
      </c>
      <c r="I899" s="73" t="s">
        <v>3293</v>
      </c>
      <c r="J899" s="74">
        <v>0.57999999999999996</v>
      </c>
      <c r="K899" s="74">
        <f t="shared" si="13"/>
        <v>0.67279999999999995</v>
      </c>
    </row>
    <row r="900" spans="2:11" x14ac:dyDescent="0.25">
      <c r="B900" s="73" t="s">
        <v>3287</v>
      </c>
      <c r="C900" s="73" t="s">
        <v>5047</v>
      </c>
      <c r="D900" s="73" t="s">
        <v>5048</v>
      </c>
      <c r="E900" s="73">
        <v>35</v>
      </c>
      <c r="F900" s="73" t="s">
        <v>5085</v>
      </c>
      <c r="G900" s="73" t="s">
        <v>5134</v>
      </c>
      <c r="H900" s="73" t="s">
        <v>5135</v>
      </c>
      <c r="I900" s="73" t="s">
        <v>3293</v>
      </c>
      <c r="J900" s="74">
        <v>3.26</v>
      </c>
      <c r="K900" s="74">
        <f t="shared" ref="K900:K963" si="14">+IF(AND(MID(H900,1,15)="POSTE DE MADERA",J900&lt;110)=TRUE,(J900*1.13+5)*1.01*1.16,IF(AND(MID(H900,1,15)="POSTE DE MADERA",J900&gt;=110,J900&lt;320)=TRUE,(J900*1.13+12)*1.01*1.16,IF(AND(MID(H900,1,15)="POSTE DE MADERA",J900&gt;320)=TRUE,(J900*1.13+36)*1.01*1.16,IF(+AND(MID(H900,1,5)="POSTE",MID(H900,1,15)&lt;&gt;"POSTE DE MADERA")=TRUE,J900*1.01*1.16,J900*1.16))))</f>
        <v>3.7815999999999996</v>
      </c>
    </row>
    <row r="901" spans="2:11" x14ac:dyDescent="0.25">
      <c r="B901" s="73" t="s">
        <v>3287</v>
      </c>
      <c r="C901" s="73" t="s">
        <v>5047</v>
      </c>
      <c r="D901" s="73" t="s">
        <v>5048</v>
      </c>
      <c r="E901" s="73">
        <v>35</v>
      </c>
      <c r="F901" s="73" t="s">
        <v>5085</v>
      </c>
      <c r="G901" s="73" t="s">
        <v>5136</v>
      </c>
      <c r="H901" s="73" t="s">
        <v>5137</v>
      </c>
      <c r="I901" s="73" t="s">
        <v>3293</v>
      </c>
      <c r="J901" s="74">
        <v>0.71</v>
      </c>
      <c r="K901" s="74">
        <f t="shared" si="14"/>
        <v>0.82359999999999989</v>
      </c>
    </row>
    <row r="902" spans="2:11" x14ac:dyDescent="0.25">
      <c r="B902" s="73" t="s">
        <v>3287</v>
      </c>
      <c r="C902" s="73" t="s">
        <v>5047</v>
      </c>
      <c r="D902" s="73" t="s">
        <v>5048</v>
      </c>
      <c r="E902" s="73">
        <v>35</v>
      </c>
      <c r="F902" s="73" t="s">
        <v>5085</v>
      </c>
      <c r="G902" s="73" t="s">
        <v>5138</v>
      </c>
      <c r="H902" s="73" t="s">
        <v>5139</v>
      </c>
      <c r="I902" s="73" t="s">
        <v>3293</v>
      </c>
      <c r="J902" s="74">
        <v>2.34</v>
      </c>
      <c r="K902" s="74">
        <f t="shared" si="14"/>
        <v>2.7143999999999995</v>
      </c>
    </row>
    <row r="903" spans="2:11" x14ac:dyDescent="0.25">
      <c r="B903" s="73" t="s">
        <v>3287</v>
      </c>
      <c r="C903" s="73" t="s">
        <v>5047</v>
      </c>
      <c r="D903" s="73" t="s">
        <v>5048</v>
      </c>
      <c r="E903" s="73">
        <v>35</v>
      </c>
      <c r="F903" s="73" t="s">
        <v>5085</v>
      </c>
      <c r="G903" s="73" t="s">
        <v>5140</v>
      </c>
      <c r="H903" s="73" t="s">
        <v>5141</v>
      </c>
      <c r="I903" s="73" t="s">
        <v>3293</v>
      </c>
      <c r="J903" s="74">
        <v>0.99</v>
      </c>
      <c r="K903" s="74">
        <f t="shared" si="14"/>
        <v>1.1483999999999999</v>
      </c>
    </row>
    <row r="904" spans="2:11" x14ac:dyDescent="0.25">
      <c r="B904" s="73" t="s">
        <v>3287</v>
      </c>
      <c r="C904" s="73" t="s">
        <v>5047</v>
      </c>
      <c r="D904" s="73" t="s">
        <v>5048</v>
      </c>
      <c r="E904" s="73">
        <v>35</v>
      </c>
      <c r="F904" s="73" t="s">
        <v>5085</v>
      </c>
      <c r="G904" s="73" t="s">
        <v>5142</v>
      </c>
      <c r="H904" s="73" t="s">
        <v>5143</v>
      </c>
      <c r="I904" s="73" t="s">
        <v>3293</v>
      </c>
      <c r="J904" s="74">
        <v>28.22</v>
      </c>
      <c r="K904" s="74">
        <f t="shared" si="14"/>
        <v>32.735199999999999</v>
      </c>
    </row>
    <row r="905" spans="2:11" x14ac:dyDescent="0.25">
      <c r="B905" s="73" t="s">
        <v>3287</v>
      </c>
      <c r="C905" s="73" t="s">
        <v>5047</v>
      </c>
      <c r="D905" s="73" t="s">
        <v>5048</v>
      </c>
      <c r="E905" s="73">
        <v>35</v>
      </c>
      <c r="F905" s="73" t="s">
        <v>5085</v>
      </c>
      <c r="G905" s="73" t="s">
        <v>5144</v>
      </c>
      <c r="H905" s="73" t="s">
        <v>5145</v>
      </c>
      <c r="I905" s="73" t="s">
        <v>3293</v>
      </c>
      <c r="J905" s="74">
        <v>1.41</v>
      </c>
      <c r="K905" s="74">
        <f t="shared" si="14"/>
        <v>1.6355999999999997</v>
      </c>
    </row>
    <row r="906" spans="2:11" x14ac:dyDescent="0.25">
      <c r="B906" s="73" t="s">
        <v>3287</v>
      </c>
      <c r="C906" s="73" t="s">
        <v>5047</v>
      </c>
      <c r="D906" s="73" t="s">
        <v>5048</v>
      </c>
      <c r="E906" s="73">
        <v>35</v>
      </c>
      <c r="F906" s="73" t="s">
        <v>5085</v>
      </c>
      <c r="G906" s="73" t="s">
        <v>5146</v>
      </c>
      <c r="H906" s="73" t="s">
        <v>5147</v>
      </c>
      <c r="I906" s="73" t="s">
        <v>3293</v>
      </c>
      <c r="J906" s="74">
        <v>0.45</v>
      </c>
      <c r="K906" s="74">
        <f t="shared" si="14"/>
        <v>0.52200000000000002</v>
      </c>
    </row>
    <row r="907" spans="2:11" x14ac:dyDescent="0.25">
      <c r="B907" s="73" t="s">
        <v>3287</v>
      </c>
      <c r="C907" s="73" t="s">
        <v>5047</v>
      </c>
      <c r="D907" s="73" t="s">
        <v>5048</v>
      </c>
      <c r="E907" s="73">
        <v>35</v>
      </c>
      <c r="F907" s="73" t="s">
        <v>5085</v>
      </c>
      <c r="G907" s="73" t="s">
        <v>5148</v>
      </c>
      <c r="H907" s="73" t="s">
        <v>5149</v>
      </c>
      <c r="I907" s="73" t="s">
        <v>3293</v>
      </c>
      <c r="J907" s="74">
        <v>2.34</v>
      </c>
      <c r="K907" s="74">
        <f t="shared" si="14"/>
        <v>2.7143999999999995</v>
      </c>
    </row>
    <row r="908" spans="2:11" x14ac:dyDescent="0.25">
      <c r="B908" s="73" t="s">
        <v>3287</v>
      </c>
      <c r="C908" s="73" t="s">
        <v>5047</v>
      </c>
      <c r="D908" s="73" t="s">
        <v>5048</v>
      </c>
      <c r="E908" s="73">
        <v>35</v>
      </c>
      <c r="F908" s="73" t="s">
        <v>5085</v>
      </c>
      <c r="G908" s="73" t="s">
        <v>5150</v>
      </c>
      <c r="H908" s="73" t="s">
        <v>5151</v>
      </c>
      <c r="I908" s="73" t="s">
        <v>3293</v>
      </c>
      <c r="J908" s="74">
        <v>3.21</v>
      </c>
      <c r="K908" s="74">
        <f t="shared" si="14"/>
        <v>3.7235999999999998</v>
      </c>
    </row>
    <row r="909" spans="2:11" x14ac:dyDescent="0.25">
      <c r="B909" s="73" t="s">
        <v>3287</v>
      </c>
      <c r="C909" s="73" t="s">
        <v>5047</v>
      </c>
      <c r="D909" s="73" t="s">
        <v>5048</v>
      </c>
      <c r="E909" s="73">
        <v>36</v>
      </c>
      <c r="F909" s="73" t="s">
        <v>5152</v>
      </c>
      <c r="G909" s="73" t="s">
        <v>5153</v>
      </c>
      <c r="H909" s="73" t="s">
        <v>5154</v>
      </c>
      <c r="I909" s="73" t="s">
        <v>3293</v>
      </c>
      <c r="J909" s="74">
        <v>1.36</v>
      </c>
      <c r="K909" s="74">
        <f t="shared" si="14"/>
        <v>1.5776000000000001</v>
      </c>
    </row>
    <row r="910" spans="2:11" x14ac:dyDescent="0.25">
      <c r="B910" s="73" t="s">
        <v>3287</v>
      </c>
      <c r="C910" s="73" t="s">
        <v>5047</v>
      </c>
      <c r="D910" s="73" t="s">
        <v>5048</v>
      </c>
      <c r="E910" s="73">
        <v>36</v>
      </c>
      <c r="F910" s="73" t="s">
        <v>5152</v>
      </c>
      <c r="G910" s="73" t="s">
        <v>5155</v>
      </c>
      <c r="H910" s="73" t="s">
        <v>5156</v>
      </c>
      <c r="I910" s="73" t="s">
        <v>3293</v>
      </c>
      <c r="J910" s="74">
        <v>1.36</v>
      </c>
      <c r="K910" s="74">
        <f t="shared" si="14"/>
        <v>1.5776000000000001</v>
      </c>
    </row>
    <row r="911" spans="2:11" x14ac:dyDescent="0.25">
      <c r="B911" s="73" t="s">
        <v>3287</v>
      </c>
      <c r="C911" s="73" t="s">
        <v>5047</v>
      </c>
      <c r="D911" s="73" t="s">
        <v>5048</v>
      </c>
      <c r="E911" s="73">
        <v>36</v>
      </c>
      <c r="F911" s="73" t="s">
        <v>5152</v>
      </c>
      <c r="G911" s="73" t="s">
        <v>5157</v>
      </c>
      <c r="H911" s="73" t="s">
        <v>5158</v>
      </c>
      <c r="I911" s="73" t="s">
        <v>3293</v>
      </c>
      <c r="J911" s="74">
        <v>1.36</v>
      </c>
      <c r="K911" s="74">
        <f t="shared" si="14"/>
        <v>1.5776000000000001</v>
      </c>
    </row>
    <row r="912" spans="2:11" x14ac:dyDescent="0.25">
      <c r="B912" s="73" t="s">
        <v>3287</v>
      </c>
      <c r="C912" s="73" t="s">
        <v>5047</v>
      </c>
      <c r="D912" s="73" t="s">
        <v>5048</v>
      </c>
      <c r="E912" s="73">
        <v>36</v>
      </c>
      <c r="F912" s="73" t="s">
        <v>5152</v>
      </c>
      <c r="G912" s="73" t="s">
        <v>5159</v>
      </c>
      <c r="H912" s="73" t="s">
        <v>5160</v>
      </c>
      <c r="I912" s="73" t="s">
        <v>3293</v>
      </c>
      <c r="J912" s="74">
        <v>0.65</v>
      </c>
      <c r="K912" s="74">
        <f t="shared" si="14"/>
        <v>0.754</v>
      </c>
    </row>
    <row r="913" spans="2:11" x14ac:dyDescent="0.25">
      <c r="B913" s="73" t="s">
        <v>3287</v>
      </c>
      <c r="C913" s="73" t="s">
        <v>5047</v>
      </c>
      <c r="D913" s="73" t="s">
        <v>5048</v>
      </c>
      <c r="E913" s="73">
        <v>36</v>
      </c>
      <c r="F913" s="73" t="s">
        <v>5152</v>
      </c>
      <c r="G913" s="73" t="s">
        <v>5161</v>
      </c>
      <c r="H913" s="73" t="s">
        <v>5162</v>
      </c>
      <c r="I913" s="73" t="s">
        <v>3293</v>
      </c>
      <c r="J913" s="74">
        <v>1.36</v>
      </c>
      <c r="K913" s="74">
        <f t="shared" si="14"/>
        <v>1.5776000000000001</v>
      </c>
    </row>
    <row r="914" spans="2:11" x14ac:dyDescent="0.25">
      <c r="B914" s="73" t="s">
        <v>3287</v>
      </c>
      <c r="C914" s="73" t="s">
        <v>5047</v>
      </c>
      <c r="D914" s="73" t="s">
        <v>5048</v>
      </c>
      <c r="E914" s="73">
        <v>36</v>
      </c>
      <c r="F914" s="73" t="s">
        <v>5152</v>
      </c>
      <c r="G914" s="73" t="s">
        <v>5163</v>
      </c>
      <c r="H914" s="73" t="s">
        <v>5164</v>
      </c>
      <c r="I914" s="73" t="s">
        <v>3293</v>
      </c>
      <c r="J914" s="74">
        <v>1.36</v>
      </c>
      <c r="K914" s="74">
        <f t="shared" si="14"/>
        <v>1.5776000000000001</v>
      </c>
    </row>
    <row r="915" spans="2:11" x14ac:dyDescent="0.25">
      <c r="B915" s="73" t="s">
        <v>3287</v>
      </c>
      <c r="C915" s="73" t="s">
        <v>5047</v>
      </c>
      <c r="D915" s="73" t="s">
        <v>5048</v>
      </c>
      <c r="E915" s="73">
        <v>36</v>
      </c>
      <c r="F915" s="73" t="s">
        <v>5152</v>
      </c>
      <c r="G915" s="73" t="s">
        <v>5165</v>
      </c>
      <c r="H915" s="73" t="s">
        <v>5166</v>
      </c>
      <c r="I915" s="73" t="s">
        <v>3293</v>
      </c>
      <c r="J915" s="74">
        <v>1.36</v>
      </c>
      <c r="K915" s="74">
        <f t="shared" si="14"/>
        <v>1.5776000000000001</v>
      </c>
    </row>
    <row r="916" spans="2:11" x14ac:dyDescent="0.25">
      <c r="B916" s="73" t="s">
        <v>3287</v>
      </c>
      <c r="C916" s="73" t="s">
        <v>5047</v>
      </c>
      <c r="D916" s="73" t="s">
        <v>5048</v>
      </c>
      <c r="E916" s="73">
        <v>36</v>
      </c>
      <c r="F916" s="73" t="s">
        <v>5152</v>
      </c>
      <c r="G916" s="73" t="s">
        <v>5167</v>
      </c>
      <c r="H916" s="73" t="s">
        <v>5168</v>
      </c>
      <c r="I916" s="73" t="s">
        <v>3293</v>
      </c>
      <c r="J916" s="74">
        <v>1.36</v>
      </c>
      <c r="K916" s="74">
        <f t="shared" si="14"/>
        <v>1.5776000000000001</v>
      </c>
    </row>
    <row r="917" spans="2:11" x14ac:dyDescent="0.25">
      <c r="B917" s="73" t="s">
        <v>3287</v>
      </c>
      <c r="C917" s="73" t="s">
        <v>5047</v>
      </c>
      <c r="D917" s="73" t="s">
        <v>5048</v>
      </c>
      <c r="E917" s="73">
        <v>36</v>
      </c>
      <c r="F917" s="73" t="s">
        <v>5152</v>
      </c>
      <c r="G917" s="73" t="s">
        <v>5169</v>
      </c>
      <c r="H917" s="73" t="s">
        <v>5170</v>
      </c>
      <c r="I917" s="73" t="s">
        <v>3293</v>
      </c>
      <c r="J917" s="74">
        <v>1.36</v>
      </c>
      <c r="K917" s="74">
        <f t="shared" si="14"/>
        <v>1.5776000000000001</v>
      </c>
    </row>
    <row r="918" spans="2:11" x14ac:dyDescent="0.25">
      <c r="B918" s="73" t="s">
        <v>3287</v>
      </c>
      <c r="C918" s="73" t="s">
        <v>5047</v>
      </c>
      <c r="D918" s="73" t="s">
        <v>5048</v>
      </c>
      <c r="E918" s="73">
        <v>36</v>
      </c>
      <c r="F918" s="73" t="s">
        <v>5152</v>
      </c>
      <c r="G918" s="73" t="s">
        <v>5171</v>
      </c>
      <c r="H918" s="73" t="s">
        <v>5172</v>
      </c>
      <c r="I918" s="73" t="s">
        <v>3293</v>
      </c>
      <c r="J918" s="74">
        <v>0.51</v>
      </c>
      <c r="K918" s="74">
        <f t="shared" si="14"/>
        <v>0.59160000000000001</v>
      </c>
    </row>
    <row r="919" spans="2:11" x14ac:dyDescent="0.25">
      <c r="B919" s="73" t="s">
        <v>3287</v>
      </c>
      <c r="C919" s="73" t="s">
        <v>5047</v>
      </c>
      <c r="D919" s="73" t="s">
        <v>5048</v>
      </c>
      <c r="E919" s="73">
        <v>37</v>
      </c>
      <c r="F919" s="73" t="s">
        <v>5173</v>
      </c>
      <c r="G919" s="73" t="s">
        <v>5174</v>
      </c>
      <c r="H919" s="73" t="s">
        <v>5175</v>
      </c>
      <c r="I919" s="73" t="s">
        <v>3293</v>
      </c>
      <c r="J919" s="74">
        <v>2.7</v>
      </c>
      <c r="K919" s="74">
        <f t="shared" si="14"/>
        <v>3.1320000000000001</v>
      </c>
    </row>
    <row r="920" spans="2:11" x14ac:dyDescent="0.25">
      <c r="B920" s="73" t="s">
        <v>3287</v>
      </c>
      <c r="C920" s="73" t="s">
        <v>5047</v>
      </c>
      <c r="D920" s="73" t="s">
        <v>5048</v>
      </c>
      <c r="E920" s="73">
        <v>37</v>
      </c>
      <c r="F920" s="73" t="s">
        <v>5173</v>
      </c>
      <c r="G920" s="73" t="s">
        <v>5176</v>
      </c>
      <c r="H920" s="73" t="s">
        <v>5177</v>
      </c>
      <c r="I920" s="73" t="s">
        <v>3293</v>
      </c>
      <c r="J920" s="74">
        <v>2.7</v>
      </c>
      <c r="K920" s="74">
        <f t="shared" si="14"/>
        <v>3.1320000000000001</v>
      </c>
    </row>
    <row r="921" spans="2:11" x14ac:dyDescent="0.25">
      <c r="B921" s="73" t="s">
        <v>3287</v>
      </c>
      <c r="C921" s="73" t="s">
        <v>5047</v>
      </c>
      <c r="D921" s="73" t="s">
        <v>5048</v>
      </c>
      <c r="E921" s="73">
        <v>37</v>
      </c>
      <c r="F921" s="73" t="s">
        <v>5173</v>
      </c>
      <c r="G921" s="73" t="s">
        <v>5178</v>
      </c>
      <c r="H921" s="73" t="s">
        <v>5179</v>
      </c>
      <c r="I921" s="73" t="s">
        <v>3293</v>
      </c>
      <c r="J921" s="74">
        <v>1.52</v>
      </c>
      <c r="K921" s="74">
        <f t="shared" si="14"/>
        <v>1.7631999999999999</v>
      </c>
    </row>
    <row r="922" spans="2:11" x14ac:dyDescent="0.25">
      <c r="B922" s="73" t="s">
        <v>3287</v>
      </c>
      <c r="C922" s="73" t="s">
        <v>5047</v>
      </c>
      <c r="D922" s="73" t="s">
        <v>5048</v>
      </c>
      <c r="E922" s="73">
        <v>37</v>
      </c>
      <c r="F922" s="73" t="s">
        <v>5173</v>
      </c>
      <c r="G922" s="73" t="s">
        <v>5180</v>
      </c>
      <c r="H922" s="73" t="s">
        <v>5181</v>
      </c>
      <c r="I922" s="73" t="s">
        <v>3293</v>
      </c>
      <c r="J922" s="74">
        <v>1.81</v>
      </c>
      <c r="K922" s="74">
        <f t="shared" si="14"/>
        <v>2.0996000000000001</v>
      </c>
    </row>
    <row r="923" spans="2:11" x14ac:dyDescent="0.25">
      <c r="B923" s="73" t="s">
        <v>3287</v>
      </c>
      <c r="C923" s="73" t="s">
        <v>5047</v>
      </c>
      <c r="D923" s="73" t="s">
        <v>5048</v>
      </c>
      <c r="E923" s="73">
        <v>37</v>
      </c>
      <c r="F923" s="73" t="s">
        <v>5173</v>
      </c>
      <c r="G923" s="73" t="s">
        <v>5182</v>
      </c>
      <c r="H923" s="73" t="s">
        <v>5183</v>
      </c>
      <c r="I923" s="73" t="s">
        <v>3293</v>
      </c>
      <c r="J923" s="74">
        <v>1.96</v>
      </c>
      <c r="K923" s="74">
        <f t="shared" si="14"/>
        <v>2.2735999999999996</v>
      </c>
    </row>
    <row r="924" spans="2:11" x14ac:dyDescent="0.25">
      <c r="B924" s="73" t="s">
        <v>3287</v>
      </c>
      <c r="C924" s="73" t="s">
        <v>5047</v>
      </c>
      <c r="D924" s="73" t="s">
        <v>5048</v>
      </c>
      <c r="E924" s="73">
        <v>37</v>
      </c>
      <c r="F924" s="73" t="s">
        <v>5173</v>
      </c>
      <c r="G924" s="73" t="s">
        <v>5184</v>
      </c>
      <c r="H924" s="73" t="s">
        <v>5185</v>
      </c>
      <c r="I924" s="73" t="s">
        <v>3293</v>
      </c>
      <c r="J924" s="74">
        <v>2.27</v>
      </c>
      <c r="K924" s="74">
        <f t="shared" si="14"/>
        <v>2.6332</v>
      </c>
    </row>
    <row r="925" spans="2:11" x14ac:dyDescent="0.25">
      <c r="B925" s="73" t="s">
        <v>3287</v>
      </c>
      <c r="C925" s="73" t="s">
        <v>5047</v>
      </c>
      <c r="D925" s="73" t="s">
        <v>5048</v>
      </c>
      <c r="E925" s="73">
        <v>37</v>
      </c>
      <c r="F925" s="73" t="s">
        <v>5173</v>
      </c>
      <c r="G925" s="73" t="s">
        <v>5186</v>
      </c>
      <c r="H925" s="73" t="s">
        <v>5187</v>
      </c>
      <c r="I925" s="73" t="s">
        <v>3293</v>
      </c>
      <c r="J925" s="74">
        <v>3.79</v>
      </c>
      <c r="K925" s="74">
        <f t="shared" si="14"/>
        <v>4.3963999999999999</v>
      </c>
    </row>
    <row r="926" spans="2:11" x14ac:dyDescent="0.25">
      <c r="B926" s="73" t="s">
        <v>3287</v>
      </c>
      <c r="C926" s="73" t="s">
        <v>5047</v>
      </c>
      <c r="D926" s="73" t="s">
        <v>5048</v>
      </c>
      <c r="E926" s="73">
        <v>37</v>
      </c>
      <c r="F926" s="73" t="s">
        <v>5173</v>
      </c>
      <c r="G926" s="73" t="s">
        <v>5188</v>
      </c>
      <c r="H926" s="73" t="s">
        <v>5189</v>
      </c>
      <c r="I926" s="73" t="s">
        <v>3293</v>
      </c>
      <c r="J926" s="74">
        <v>2.4500000000000002</v>
      </c>
      <c r="K926" s="74">
        <f t="shared" si="14"/>
        <v>2.8420000000000001</v>
      </c>
    </row>
    <row r="927" spans="2:11" x14ac:dyDescent="0.25">
      <c r="B927" s="73" t="s">
        <v>3287</v>
      </c>
      <c r="C927" s="73" t="s">
        <v>5047</v>
      </c>
      <c r="D927" s="73" t="s">
        <v>5048</v>
      </c>
      <c r="E927" s="73">
        <v>37</v>
      </c>
      <c r="F927" s="73" t="s">
        <v>5173</v>
      </c>
      <c r="G927" s="73" t="s">
        <v>5190</v>
      </c>
      <c r="H927" s="73" t="s">
        <v>5191</v>
      </c>
      <c r="I927" s="73" t="s">
        <v>3293</v>
      </c>
      <c r="J927" s="74">
        <v>4.18</v>
      </c>
      <c r="K927" s="74">
        <f t="shared" si="14"/>
        <v>4.8487999999999998</v>
      </c>
    </row>
    <row r="928" spans="2:11" x14ac:dyDescent="0.25">
      <c r="B928" s="73" t="s">
        <v>3287</v>
      </c>
      <c r="C928" s="73" t="s">
        <v>5047</v>
      </c>
      <c r="D928" s="73" t="s">
        <v>5048</v>
      </c>
      <c r="E928" s="73">
        <v>37</v>
      </c>
      <c r="F928" s="73" t="s">
        <v>5173</v>
      </c>
      <c r="G928" s="73" t="s">
        <v>5192</v>
      </c>
      <c r="H928" s="73" t="s">
        <v>5193</v>
      </c>
      <c r="I928" s="73" t="s">
        <v>3293</v>
      </c>
      <c r="J928" s="74">
        <v>2.6</v>
      </c>
      <c r="K928" s="74">
        <f t="shared" si="14"/>
        <v>3.016</v>
      </c>
    </row>
    <row r="929" spans="2:11" x14ac:dyDescent="0.25">
      <c r="B929" s="73" t="s">
        <v>3287</v>
      </c>
      <c r="C929" s="73" t="s">
        <v>5047</v>
      </c>
      <c r="D929" s="73" t="s">
        <v>5048</v>
      </c>
      <c r="E929" s="73">
        <v>37</v>
      </c>
      <c r="F929" s="73" t="s">
        <v>5173</v>
      </c>
      <c r="G929" s="73" t="s">
        <v>5194</v>
      </c>
      <c r="H929" s="73" t="s">
        <v>5195</v>
      </c>
      <c r="I929" s="73" t="s">
        <v>3293</v>
      </c>
      <c r="J929" s="74">
        <v>4.4800000000000004</v>
      </c>
      <c r="K929" s="74">
        <f t="shared" si="14"/>
        <v>5.1968000000000005</v>
      </c>
    </row>
    <row r="930" spans="2:11" x14ac:dyDescent="0.25">
      <c r="B930" s="73" t="s">
        <v>3287</v>
      </c>
      <c r="C930" s="73" t="s">
        <v>5047</v>
      </c>
      <c r="D930" s="73" t="s">
        <v>5048</v>
      </c>
      <c r="E930" s="73">
        <v>37</v>
      </c>
      <c r="F930" s="73" t="s">
        <v>5173</v>
      </c>
      <c r="G930" s="73" t="s">
        <v>5196</v>
      </c>
      <c r="H930" s="73" t="s">
        <v>5197</v>
      </c>
      <c r="I930" s="73" t="s">
        <v>3293</v>
      </c>
      <c r="J930" s="74">
        <v>1.36</v>
      </c>
      <c r="K930" s="74">
        <f t="shared" si="14"/>
        <v>1.5776000000000001</v>
      </c>
    </row>
    <row r="931" spans="2:11" x14ac:dyDescent="0.25">
      <c r="B931" s="73" t="s">
        <v>3287</v>
      </c>
      <c r="C931" s="73" t="s">
        <v>5047</v>
      </c>
      <c r="D931" s="73" t="s">
        <v>5048</v>
      </c>
      <c r="E931" s="73">
        <v>37</v>
      </c>
      <c r="F931" s="73" t="s">
        <v>5173</v>
      </c>
      <c r="G931" s="73" t="s">
        <v>5198</v>
      </c>
      <c r="H931" s="73" t="s">
        <v>5199</v>
      </c>
      <c r="I931" s="73" t="s">
        <v>3293</v>
      </c>
      <c r="J931" s="74">
        <v>1.36</v>
      </c>
      <c r="K931" s="74">
        <f t="shared" si="14"/>
        <v>1.5776000000000001</v>
      </c>
    </row>
    <row r="932" spans="2:11" x14ac:dyDescent="0.25">
      <c r="B932" s="73" t="s">
        <v>3287</v>
      </c>
      <c r="C932" s="73" t="s">
        <v>5047</v>
      </c>
      <c r="D932" s="73" t="s">
        <v>5048</v>
      </c>
      <c r="E932" s="73">
        <v>38</v>
      </c>
      <c r="F932" s="73" t="s">
        <v>5200</v>
      </c>
      <c r="G932" s="73" t="s">
        <v>5201</v>
      </c>
      <c r="H932" s="73" t="s">
        <v>5202</v>
      </c>
      <c r="I932" s="73" t="s">
        <v>3293</v>
      </c>
      <c r="J932" s="74">
        <v>0.62</v>
      </c>
      <c r="K932" s="74">
        <f t="shared" si="14"/>
        <v>0.71919999999999995</v>
      </c>
    </row>
    <row r="933" spans="2:11" x14ac:dyDescent="0.25">
      <c r="B933" s="73" t="s">
        <v>3287</v>
      </c>
      <c r="C933" s="73" t="s">
        <v>5047</v>
      </c>
      <c r="D933" s="73" t="s">
        <v>5048</v>
      </c>
      <c r="E933" s="73">
        <v>38</v>
      </c>
      <c r="F933" s="73" t="s">
        <v>5200</v>
      </c>
      <c r="G933" s="73" t="s">
        <v>5203</v>
      </c>
      <c r="H933" s="73" t="s">
        <v>5204</v>
      </c>
      <c r="I933" s="73" t="s">
        <v>3293</v>
      </c>
      <c r="J933" s="74">
        <v>1.39</v>
      </c>
      <c r="K933" s="74">
        <f t="shared" si="14"/>
        <v>1.6123999999999998</v>
      </c>
    </row>
    <row r="934" spans="2:11" x14ac:dyDescent="0.25">
      <c r="B934" s="73" t="s">
        <v>3287</v>
      </c>
      <c r="C934" s="73" t="s">
        <v>5047</v>
      </c>
      <c r="D934" s="73" t="s">
        <v>5048</v>
      </c>
      <c r="E934" s="73">
        <v>38</v>
      </c>
      <c r="F934" s="73" t="s">
        <v>5200</v>
      </c>
      <c r="G934" s="73" t="s">
        <v>5205</v>
      </c>
      <c r="H934" s="73" t="s">
        <v>5206</v>
      </c>
      <c r="I934" s="73" t="s">
        <v>3293</v>
      </c>
      <c r="J934" s="74">
        <v>1.4</v>
      </c>
      <c r="K934" s="74">
        <f t="shared" si="14"/>
        <v>1.6239999999999999</v>
      </c>
    </row>
    <row r="935" spans="2:11" x14ac:dyDescent="0.25">
      <c r="B935" s="73" t="s">
        <v>3287</v>
      </c>
      <c r="C935" s="73" t="s">
        <v>5047</v>
      </c>
      <c r="D935" s="73" t="s">
        <v>5048</v>
      </c>
      <c r="E935" s="73">
        <v>38</v>
      </c>
      <c r="F935" s="73" t="s">
        <v>5200</v>
      </c>
      <c r="G935" s="73" t="s">
        <v>5207</v>
      </c>
      <c r="H935" s="73" t="s">
        <v>5208</v>
      </c>
      <c r="I935" s="73" t="s">
        <v>3293</v>
      </c>
      <c r="J935" s="74">
        <v>0.94</v>
      </c>
      <c r="K935" s="74">
        <f t="shared" si="14"/>
        <v>1.0903999999999998</v>
      </c>
    </row>
    <row r="936" spans="2:11" x14ac:dyDescent="0.25">
      <c r="B936" s="73" t="s">
        <v>3287</v>
      </c>
      <c r="C936" s="73" t="s">
        <v>5047</v>
      </c>
      <c r="D936" s="73" t="s">
        <v>5048</v>
      </c>
      <c r="E936" s="73">
        <v>38</v>
      </c>
      <c r="F936" s="73" t="s">
        <v>5200</v>
      </c>
      <c r="G936" s="73" t="s">
        <v>5209</v>
      </c>
      <c r="H936" s="73" t="s">
        <v>5210</v>
      </c>
      <c r="I936" s="73" t="s">
        <v>3293</v>
      </c>
      <c r="J936" s="74">
        <v>1.17</v>
      </c>
      <c r="K936" s="74">
        <f t="shared" si="14"/>
        <v>1.3571999999999997</v>
      </c>
    </row>
    <row r="937" spans="2:11" x14ac:dyDescent="0.25">
      <c r="B937" s="73" t="s">
        <v>3287</v>
      </c>
      <c r="C937" s="73" t="s">
        <v>5047</v>
      </c>
      <c r="D937" s="73" t="s">
        <v>5048</v>
      </c>
      <c r="E937" s="73">
        <v>38</v>
      </c>
      <c r="F937" s="73" t="s">
        <v>5200</v>
      </c>
      <c r="G937" s="73" t="s">
        <v>5211</v>
      </c>
      <c r="H937" s="73" t="s">
        <v>5212</v>
      </c>
      <c r="I937" s="73" t="s">
        <v>3293</v>
      </c>
      <c r="J937" s="74">
        <v>1.03</v>
      </c>
      <c r="K937" s="74">
        <f t="shared" si="14"/>
        <v>1.1947999999999999</v>
      </c>
    </row>
    <row r="938" spans="2:11" x14ac:dyDescent="0.25">
      <c r="B938" s="73" t="s">
        <v>3287</v>
      </c>
      <c r="C938" s="73" t="s">
        <v>5047</v>
      </c>
      <c r="D938" s="73" t="s">
        <v>5048</v>
      </c>
      <c r="E938" s="73">
        <v>38</v>
      </c>
      <c r="F938" s="73" t="s">
        <v>5200</v>
      </c>
      <c r="G938" s="73" t="s">
        <v>5213</v>
      </c>
      <c r="H938" s="73" t="s">
        <v>5214</v>
      </c>
      <c r="I938" s="73" t="s">
        <v>3293</v>
      </c>
      <c r="J938" s="74">
        <v>1.22</v>
      </c>
      <c r="K938" s="74">
        <f t="shared" si="14"/>
        <v>1.4151999999999998</v>
      </c>
    </row>
    <row r="939" spans="2:11" x14ac:dyDescent="0.25">
      <c r="B939" s="73" t="s">
        <v>3287</v>
      </c>
      <c r="C939" s="73" t="s">
        <v>5047</v>
      </c>
      <c r="D939" s="73" t="s">
        <v>5048</v>
      </c>
      <c r="E939" s="73">
        <v>38</v>
      </c>
      <c r="F939" s="73" t="s">
        <v>5200</v>
      </c>
      <c r="G939" s="73" t="s">
        <v>5215</v>
      </c>
      <c r="H939" s="73" t="s">
        <v>5216</v>
      </c>
      <c r="I939" s="73" t="s">
        <v>3293</v>
      </c>
      <c r="J939" s="74">
        <v>1.36</v>
      </c>
      <c r="K939" s="74">
        <f t="shared" si="14"/>
        <v>1.5776000000000001</v>
      </c>
    </row>
    <row r="940" spans="2:11" x14ac:dyDescent="0.25">
      <c r="B940" s="73" t="s">
        <v>3287</v>
      </c>
      <c r="C940" s="73" t="s">
        <v>5047</v>
      </c>
      <c r="D940" s="73" t="s">
        <v>5048</v>
      </c>
      <c r="E940" s="73">
        <v>38</v>
      </c>
      <c r="F940" s="73" t="s">
        <v>5200</v>
      </c>
      <c r="G940" s="73" t="s">
        <v>5217</v>
      </c>
      <c r="H940" s="73" t="s">
        <v>5218</v>
      </c>
      <c r="I940" s="73" t="s">
        <v>3293</v>
      </c>
      <c r="J940" s="74">
        <v>1.1399999999999999</v>
      </c>
      <c r="K940" s="74">
        <f t="shared" si="14"/>
        <v>1.3223999999999998</v>
      </c>
    </row>
    <row r="941" spans="2:11" x14ac:dyDescent="0.25">
      <c r="B941" s="73" t="s">
        <v>3287</v>
      </c>
      <c r="C941" s="73" t="s">
        <v>5047</v>
      </c>
      <c r="D941" s="73" t="s">
        <v>5048</v>
      </c>
      <c r="E941" s="73">
        <v>38</v>
      </c>
      <c r="F941" s="73" t="s">
        <v>5200</v>
      </c>
      <c r="G941" s="73" t="s">
        <v>5219</v>
      </c>
      <c r="H941" s="73" t="s">
        <v>5220</v>
      </c>
      <c r="I941" s="73" t="s">
        <v>3293</v>
      </c>
      <c r="J941" s="74">
        <v>1.36</v>
      </c>
      <c r="K941" s="74">
        <f t="shared" si="14"/>
        <v>1.5776000000000001</v>
      </c>
    </row>
    <row r="942" spans="2:11" x14ac:dyDescent="0.25">
      <c r="B942" s="73" t="s">
        <v>3287</v>
      </c>
      <c r="C942" s="73" t="s">
        <v>5047</v>
      </c>
      <c r="D942" s="73" t="s">
        <v>5048</v>
      </c>
      <c r="E942" s="73">
        <v>38</v>
      </c>
      <c r="F942" s="73" t="s">
        <v>5200</v>
      </c>
      <c r="G942" s="73" t="s">
        <v>5221</v>
      </c>
      <c r="H942" s="73" t="s">
        <v>5222</v>
      </c>
      <c r="I942" s="73" t="s">
        <v>3293</v>
      </c>
      <c r="J942" s="74">
        <v>1.1399999999999999</v>
      </c>
      <c r="K942" s="74">
        <f t="shared" si="14"/>
        <v>1.3223999999999998</v>
      </c>
    </row>
    <row r="943" spans="2:11" x14ac:dyDescent="0.25">
      <c r="B943" s="73" t="s">
        <v>3287</v>
      </c>
      <c r="C943" s="73" t="s">
        <v>5047</v>
      </c>
      <c r="D943" s="73" t="s">
        <v>5048</v>
      </c>
      <c r="E943" s="73">
        <v>38</v>
      </c>
      <c r="F943" s="73" t="s">
        <v>5200</v>
      </c>
      <c r="G943" s="73" t="s">
        <v>5223</v>
      </c>
      <c r="H943" s="73" t="s">
        <v>5224</v>
      </c>
      <c r="I943" s="73" t="s">
        <v>3293</v>
      </c>
      <c r="J943" s="74">
        <v>1.44</v>
      </c>
      <c r="K943" s="74">
        <f t="shared" si="14"/>
        <v>1.6703999999999999</v>
      </c>
    </row>
    <row r="944" spans="2:11" x14ac:dyDescent="0.25">
      <c r="B944" s="73" t="s">
        <v>3287</v>
      </c>
      <c r="C944" s="73" t="s">
        <v>5047</v>
      </c>
      <c r="D944" s="73" t="s">
        <v>5048</v>
      </c>
      <c r="E944" s="73">
        <v>38</v>
      </c>
      <c r="F944" s="73" t="s">
        <v>5200</v>
      </c>
      <c r="G944" s="73" t="s">
        <v>5225</v>
      </c>
      <c r="H944" s="73" t="s">
        <v>5226</v>
      </c>
      <c r="I944" s="73" t="s">
        <v>3293</v>
      </c>
      <c r="J944" s="74">
        <v>1.36</v>
      </c>
      <c r="K944" s="74">
        <f t="shared" si="14"/>
        <v>1.5776000000000001</v>
      </c>
    </row>
    <row r="945" spans="2:11" x14ac:dyDescent="0.25">
      <c r="B945" s="73" t="s">
        <v>3287</v>
      </c>
      <c r="C945" s="73" t="s">
        <v>5047</v>
      </c>
      <c r="D945" s="73" t="s">
        <v>5048</v>
      </c>
      <c r="E945" s="73">
        <v>38</v>
      </c>
      <c r="F945" s="73" t="s">
        <v>5200</v>
      </c>
      <c r="G945" s="73" t="s">
        <v>5227</v>
      </c>
      <c r="H945" s="73" t="s">
        <v>5228</v>
      </c>
      <c r="I945" s="73" t="s">
        <v>3293</v>
      </c>
      <c r="J945" s="74">
        <v>1.89</v>
      </c>
      <c r="K945" s="74">
        <f t="shared" si="14"/>
        <v>2.1923999999999997</v>
      </c>
    </row>
    <row r="946" spans="2:11" x14ac:dyDescent="0.25">
      <c r="B946" s="73" t="s">
        <v>3287</v>
      </c>
      <c r="C946" s="73" t="s">
        <v>5047</v>
      </c>
      <c r="D946" s="73" t="s">
        <v>5048</v>
      </c>
      <c r="E946" s="73">
        <v>38</v>
      </c>
      <c r="F946" s="73" t="s">
        <v>5200</v>
      </c>
      <c r="G946" s="73" t="s">
        <v>5229</v>
      </c>
      <c r="H946" s="73" t="s">
        <v>5230</v>
      </c>
      <c r="I946" s="73" t="s">
        <v>3293</v>
      </c>
      <c r="J946" s="74">
        <v>1.36</v>
      </c>
      <c r="K946" s="74">
        <f t="shared" si="14"/>
        <v>1.5776000000000001</v>
      </c>
    </row>
    <row r="947" spans="2:11" x14ac:dyDescent="0.25">
      <c r="B947" s="73" t="s">
        <v>3287</v>
      </c>
      <c r="C947" s="73" t="s">
        <v>5047</v>
      </c>
      <c r="D947" s="73" t="s">
        <v>5048</v>
      </c>
      <c r="E947" s="73">
        <v>38</v>
      </c>
      <c r="F947" s="73" t="s">
        <v>5200</v>
      </c>
      <c r="G947" s="73" t="s">
        <v>5231</v>
      </c>
      <c r="H947" s="73" t="s">
        <v>5232</v>
      </c>
      <c r="I947" s="73" t="s">
        <v>3293</v>
      </c>
      <c r="J947" s="74">
        <v>1.75</v>
      </c>
      <c r="K947" s="74">
        <f t="shared" si="14"/>
        <v>2.0299999999999998</v>
      </c>
    </row>
    <row r="948" spans="2:11" x14ac:dyDescent="0.25">
      <c r="B948" s="73" t="s">
        <v>3287</v>
      </c>
      <c r="C948" s="73" t="s">
        <v>5047</v>
      </c>
      <c r="D948" s="73" t="s">
        <v>5048</v>
      </c>
      <c r="E948" s="73">
        <v>38</v>
      </c>
      <c r="F948" s="73" t="s">
        <v>5200</v>
      </c>
      <c r="G948" s="73" t="s">
        <v>5233</v>
      </c>
      <c r="H948" s="73" t="s">
        <v>5234</v>
      </c>
      <c r="I948" s="73" t="s">
        <v>3293</v>
      </c>
      <c r="J948" s="74">
        <v>1.36</v>
      </c>
      <c r="K948" s="74">
        <f t="shared" si="14"/>
        <v>1.5776000000000001</v>
      </c>
    </row>
    <row r="949" spans="2:11" x14ac:dyDescent="0.25">
      <c r="B949" s="73" t="s">
        <v>3287</v>
      </c>
      <c r="C949" s="73" t="s">
        <v>5047</v>
      </c>
      <c r="D949" s="73" t="s">
        <v>5048</v>
      </c>
      <c r="E949" s="73">
        <v>38</v>
      </c>
      <c r="F949" s="73" t="s">
        <v>5200</v>
      </c>
      <c r="G949" s="73" t="s">
        <v>5235</v>
      </c>
      <c r="H949" s="73" t="s">
        <v>5236</v>
      </c>
      <c r="I949" s="73" t="s">
        <v>3293</v>
      </c>
      <c r="J949" s="74">
        <v>2.2000000000000002</v>
      </c>
      <c r="K949" s="74">
        <f t="shared" si="14"/>
        <v>2.552</v>
      </c>
    </row>
    <row r="950" spans="2:11" x14ac:dyDescent="0.25">
      <c r="B950" s="73" t="s">
        <v>3287</v>
      </c>
      <c r="C950" s="73" t="s">
        <v>5047</v>
      </c>
      <c r="D950" s="73" t="s">
        <v>5048</v>
      </c>
      <c r="E950" s="73">
        <v>38</v>
      </c>
      <c r="F950" s="73" t="s">
        <v>5200</v>
      </c>
      <c r="G950" s="73" t="s">
        <v>5237</v>
      </c>
      <c r="H950" s="73" t="s">
        <v>5238</v>
      </c>
      <c r="I950" s="73" t="s">
        <v>3293</v>
      </c>
      <c r="J950" s="74">
        <v>1.36</v>
      </c>
      <c r="K950" s="74">
        <f t="shared" si="14"/>
        <v>1.5776000000000001</v>
      </c>
    </row>
    <row r="951" spans="2:11" x14ac:dyDescent="0.25">
      <c r="B951" s="73" t="s">
        <v>3287</v>
      </c>
      <c r="C951" s="73" t="s">
        <v>5047</v>
      </c>
      <c r="D951" s="73" t="s">
        <v>5048</v>
      </c>
      <c r="E951" s="73">
        <v>38</v>
      </c>
      <c r="F951" s="73" t="s">
        <v>5200</v>
      </c>
      <c r="G951" s="73" t="s">
        <v>5239</v>
      </c>
      <c r="H951" s="73" t="s">
        <v>5240</v>
      </c>
      <c r="I951" s="73" t="s">
        <v>3293</v>
      </c>
      <c r="J951" s="74">
        <v>2.12</v>
      </c>
      <c r="K951" s="74">
        <f t="shared" si="14"/>
        <v>2.4592000000000001</v>
      </c>
    </row>
    <row r="952" spans="2:11" x14ac:dyDescent="0.25">
      <c r="B952" s="73" t="s">
        <v>3287</v>
      </c>
      <c r="C952" s="73" t="s">
        <v>5047</v>
      </c>
      <c r="D952" s="73" t="s">
        <v>5048</v>
      </c>
      <c r="E952" s="73">
        <v>38</v>
      </c>
      <c r="F952" s="73" t="s">
        <v>5200</v>
      </c>
      <c r="G952" s="73" t="s">
        <v>5241</v>
      </c>
      <c r="H952" s="73" t="s">
        <v>5242</v>
      </c>
      <c r="I952" s="73" t="s">
        <v>3293</v>
      </c>
      <c r="J952" s="74">
        <v>1.36</v>
      </c>
      <c r="K952" s="74">
        <f t="shared" si="14"/>
        <v>1.5776000000000001</v>
      </c>
    </row>
    <row r="953" spans="2:11" x14ac:dyDescent="0.25">
      <c r="B953" s="73" t="s">
        <v>3287</v>
      </c>
      <c r="C953" s="73" t="s">
        <v>5047</v>
      </c>
      <c r="D953" s="73" t="s">
        <v>5048</v>
      </c>
      <c r="E953" s="73">
        <v>38</v>
      </c>
      <c r="F953" s="73" t="s">
        <v>5200</v>
      </c>
      <c r="G953" s="73" t="s">
        <v>5243</v>
      </c>
      <c r="H953" s="73" t="s">
        <v>5244</v>
      </c>
      <c r="I953" s="73" t="s">
        <v>3293</v>
      </c>
      <c r="J953" s="74">
        <v>2.12</v>
      </c>
      <c r="K953" s="74">
        <f t="shared" si="14"/>
        <v>2.4592000000000001</v>
      </c>
    </row>
    <row r="954" spans="2:11" x14ac:dyDescent="0.25">
      <c r="B954" s="73" t="s">
        <v>3287</v>
      </c>
      <c r="C954" s="73" t="s">
        <v>5047</v>
      </c>
      <c r="D954" s="73" t="s">
        <v>5048</v>
      </c>
      <c r="E954" s="73">
        <v>38</v>
      </c>
      <c r="F954" s="73" t="s">
        <v>5200</v>
      </c>
      <c r="G954" s="73" t="s">
        <v>5245</v>
      </c>
      <c r="H954" s="73" t="s">
        <v>5246</v>
      </c>
      <c r="I954" s="73" t="s">
        <v>3293</v>
      </c>
      <c r="J954" s="74">
        <v>1.36</v>
      </c>
      <c r="K954" s="74">
        <f t="shared" si="14"/>
        <v>1.5776000000000001</v>
      </c>
    </row>
    <row r="955" spans="2:11" x14ac:dyDescent="0.25">
      <c r="B955" s="73" t="s">
        <v>3287</v>
      </c>
      <c r="C955" s="73" t="s">
        <v>5047</v>
      </c>
      <c r="D955" s="73" t="s">
        <v>5048</v>
      </c>
      <c r="E955" s="73">
        <v>38</v>
      </c>
      <c r="F955" s="73" t="s">
        <v>5200</v>
      </c>
      <c r="G955" s="73" t="s">
        <v>5247</v>
      </c>
      <c r="H955" s="73" t="s">
        <v>5248</v>
      </c>
      <c r="I955" s="73" t="s">
        <v>3293</v>
      </c>
      <c r="J955" s="74">
        <v>1.36</v>
      </c>
      <c r="K955" s="74">
        <f t="shared" si="14"/>
        <v>1.5776000000000001</v>
      </c>
    </row>
    <row r="956" spans="2:11" x14ac:dyDescent="0.25">
      <c r="B956" s="73" t="s">
        <v>3287</v>
      </c>
      <c r="C956" s="73" t="s">
        <v>5047</v>
      </c>
      <c r="D956" s="73" t="s">
        <v>5048</v>
      </c>
      <c r="E956" s="73">
        <v>38</v>
      </c>
      <c r="F956" s="73" t="s">
        <v>5200</v>
      </c>
      <c r="G956" s="73" t="s">
        <v>5249</v>
      </c>
      <c r="H956" s="73" t="s">
        <v>5250</v>
      </c>
      <c r="I956" s="73" t="s">
        <v>3293</v>
      </c>
      <c r="J956" s="74">
        <v>3.61</v>
      </c>
      <c r="K956" s="74">
        <f t="shared" si="14"/>
        <v>4.1875999999999998</v>
      </c>
    </row>
    <row r="957" spans="2:11" x14ac:dyDescent="0.25">
      <c r="B957" s="73" t="s">
        <v>3287</v>
      </c>
      <c r="C957" s="73" t="s">
        <v>5047</v>
      </c>
      <c r="D957" s="73" t="s">
        <v>5048</v>
      </c>
      <c r="E957" s="73">
        <v>38</v>
      </c>
      <c r="F957" s="73" t="s">
        <v>5200</v>
      </c>
      <c r="G957" s="73" t="s">
        <v>5251</v>
      </c>
      <c r="H957" s="73" t="s">
        <v>5252</v>
      </c>
      <c r="I957" s="73" t="s">
        <v>3293</v>
      </c>
      <c r="J957" s="74">
        <v>4.25</v>
      </c>
      <c r="K957" s="74">
        <f t="shared" si="14"/>
        <v>4.93</v>
      </c>
    </row>
    <row r="958" spans="2:11" x14ac:dyDescent="0.25">
      <c r="B958" s="73" t="s">
        <v>3287</v>
      </c>
      <c r="C958" s="73" t="s">
        <v>5047</v>
      </c>
      <c r="D958" s="73" t="s">
        <v>5048</v>
      </c>
      <c r="E958" s="73">
        <v>38</v>
      </c>
      <c r="F958" s="73" t="s">
        <v>5200</v>
      </c>
      <c r="G958" s="73" t="s">
        <v>5253</v>
      </c>
      <c r="H958" s="73" t="s">
        <v>5254</v>
      </c>
      <c r="I958" s="73" t="s">
        <v>3293</v>
      </c>
      <c r="J958" s="74">
        <v>1.36</v>
      </c>
      <c r="K958" s="74">
        <f t="shared" si="14"/>
        <v>1.5776000000000001</v>
      </c>
    </row>
    <row r="959" spans="2:11" x14ac:dyDescent="0.25">
      <c r="B959" s="73" t="s">
        <v>3287</v>
      </c>
      <c r="C959" s="73" t="s">
        <v>5047</v>
      </c>
      <c r="D959" s="73" t="s">
        <v>5048</v>
      </c>
      <c r="E959" s="73">
        <v>38</v>
      </c>
      <c r="F959" s="73" t="s">
        <v>5200</v>
      </c>
      <c r="G959" s="73" t="s">
        <v>5255</v>
      </c>
      <c r="H959" s="73" t="s">
        <v>5256</v>
      </c>
      <c r="I959" s="73" t="s">
        <v>3293</v>
      </c>
      <c r="J959" s="74">
        <v>1.36</v>
      </c>
      <c r="K959" s="74">
        <f t="shared" si="14"/>
        <v>1.5776000000000001</v>
      </c>
    </row>
    <row r="960" spans="2:11" x14ac:dyDescent="0.25">
      <c r="B960" s="73" t="s">
        <v>3287</v>
      </c>
      <c r="C960" s="73" t="s">
        <v>5047</v>
      </c>
      <c r="D960" s="73" t="s">
        <v>5048</v>
      </c>
      <c r="E960" s="73">
        <v>39</v>
      </c>
      <c r="F960" s="73" t="s">
        <v>5257</v>
      </c>
      <c r="G960" s="73" t="s">
        <v>5258</v>
      </c>
      <c r="H960" s="73" t="s">
        <v>5259</v>
      </c>
      <c r="I960" s="73" t="s">
        <v>3293</v>
      </c>
      <c r="J960" s="74">
        <v>2.21</v>
      </c>
      <c r="K960" s="74">
        <f t="shared" si="14"/>
        <v>2.5635999999999997</v>
      </c>
    </row>
    <row r="961" spans="2:11" x14ac:dyDescent="0.25">
      <c r="B961" s="73" t="s">
        <v>3287</v>
      </c>
      <c r="C961" s="73" t="s">
        <v>5047</v>
      </c>
      <c r="D961" s="73" t="s">
        <v>5048</v>
      </c>
      <c r="E961" s="73">
        <v>39</v>
      </c>
      <c r="F961" s="73" t="s">
        <v>5257</v>
      </c>
      <c r="G961" s="73" t="s">
        <v>5260</v>
      </c>
      <c r="H961" s="73" t="s">
        <v>5261</v>
      </c>
      <c r="I961" s="73" t="s">
        <v>3293</v>
      </c>
      <c r="J961" s="74">
        <v>1.84</v>
      </c>
      <c r="K961" s="74">
        <f t="shared" si="14"/>
        <v>2.1343999999999999</v>
      </c>
    </row>
    <row r="962" spans="2:11" x14ac:dyDescent="0.25">
      <c r="B962" s="73" t="s">
        <v>3287</v>
      </c>
      <c r="C962" s="73" t="s">
        <v>5047</v>
      </c>
      <c r="D962" s="73" t="s">
        <v>5048</v>
      </c>
      <c r="E962" s="73">
        <v>39</v>
      </c>
      <c r="F962" s="73" t="s">
        <v>5257</v>
      </c>
      <c r="G962" s="73" t="s">
        <v>5262</v>
      </c>
      <c r="H962" s="73" t="s">
        <v>5263</v>
      </c>
      <c r="I962" s="73" t="s">
        <v>3293</v>
      </c>
      <c r="J962" s="74">
        <v>1.27</v>
      </c>
      <c r="K962" s="74">
        <f t="shared" si="14"/>
        <v>1.4731999999999998</v>
      </c>
    </row>
    <row r="963" spans="2:11" x14ac:dyDescent="0.25">
      <c r="B963" s="73" t="s">
        <v>3287</v>
      </c>
      <c r="C963" s="73" t="s">
        <v>5047</v>
      </c>
      <c r="D963" s="73" t="s">
        <v>5048</v>
      </c>
      <c r="E963" s="73">
        <v>39</v>
      </c>
      <c r="F963" s="73" t="s">
        <v>5257</v>
      </c>
      <c r="G963" s="73" t="s">
        <v>5264</v>
      </c>
      <c r="H963" s="73" t="s">
        <v>5265</v>
      </c>
      <c r="I963" s="73" t="s">
        <v>3293</v>
      </c>
      <c r="J963" s="74">
        <v>1.36</v>
      </c>
      <c r="K963" s="74">
        <f t="shared" si="14"/>
        <v>1.5776000000000001</v>
      </c>
    </row>
    <row r="964" spans="2:11" x14ac:dyDescent="0.25">
      <c r="B964" s="73" t="s">
        <v>3287</v>
      </c>
      <c r="C964" s="73" t="s">
        <v>5047</v>
      </c>
      <c r="D964" s="73" t="s">
        <v>5048</v>
      </c>
      <c r="E964" s="73">
        <v>39</v>
      </c>
      <c r="F964" s="73" t="s">
        <v>5257</v>
      </c>
      <c r="G964" s="73" t="s">
        <v>5266</v>
      </c>
      <c r="H964" s="73" t="s">
        <v>5267</v>
      </c>
      <c r="I964" s="73" t="s">
        <v>3293</v>
      </c>
      <c r="J964" s="74">
        <v>2.04</v>
      </c>
      <c r="K964" s="74">
        <f t="shared" ref="K964:K1027" si="15">+IF(AND(MID(H964,1,15)="POSTE DE MADERA",J964&lt;110)=TRUE,(J964*1.13+5)*1.01*1.16,IF(AND(MID(H964,1,15)="POSTE DE MADERA",J964&gt;=110,J964&lt;320)=TRUE,(J964*1.13+12)*1.01*1.16,IF(AND(MID(H964,1,15)="POSTE DE MADERA",J964&gt;320)=TRUE,(J964*1.13+36)*1.01*1.16,IF(+AND(MID(H964,1,5)="POSTE",MID(H964,1,15)&lt;&gt;"POSTE DE MADERA")=TRUE,J964*1.01*1.16,J964*1.16))))</f>
        <v>2.3664000000000001</v>
      </c>
    </row>
    <row r="965" spans="2:11" x14ac:dyDescent="0.25">
      <c r="B965" s="73" t="s">
        <v>3287</v>
      </c>
      <c r="C965" s="73" t="s">
        <v>5047</v>
      </c>
      <c r="D965" s="73" t="s">
        <v>5048</v>
      </c>
      <c r="E965" s="73">
        <v>39</v>
      </c>
      <c r="F965" s="73" t="s">
        <v>5257</v>
      </c>
      <c r="G965" s="73" t="s">
        <v>5268</v>
      </c>
      <c r="H965" s="73" t="s">
        <v>5269</v>
      </c>
      <c r="I965" s="73" t="s">
        <v>3293</v>
      </c>
      <c r="J965" s="74">
        <v>1.36</v>
      </c>
      <c r="K965" s="74">
        <f t="shared" si="15"/>
        <v>1.5776000000000001</v>
      </c>
    </row>
    <row r="966" spans="2:11" x14ac:dyDescent="0.25">
      <c r="B966" s="73" t="s">
        <v>3287</v>
      </c>
      <c r="C966" s="73" t="s">
        <v>5047</v>
      </c>
      <c r="D966" s="73" t="s">
        <v>5048</v>
      </c>
      <c r="E966" s="73">
        <v>39</v>
      </c>
      <c r="F966" s="73" t="s">
        <v>5257</v>
      </c>
      <c r="G966" s="73" t="s">
        <v>5270</v>
      </c>
      <c r="H966" s="73" t="s">
        <v>5271</v>
      </c>
      <c r="I966" s="73" t="s">
        <v>3293</v>
      </c>
      <c r="J966" s="74">
        <v>2.1800000000000002</v>
      </c>
      <c r="K966" s="74">
        <f t="shared" si="15"/>
        <v>2.5287999999999999</v>
      </c>
    </row>
    <row r="967" spans="2:11" x14ac:dyDescent="0.25">
      <c r="B967" s="73" t="s">
        <v>3287</v>
      </c>
      <c r="C967" s="73" t="s">
        <v>5047</v>
      </c>
      <c r="D967" s="73" t="s">
        <v>5048</v>
      </c>
      <c r="E967" s="73">
        <v>39</v>
      </c>
      <c r="F967" s="73" t="s">
        <v>5257</v>
      </c>
      <c r="G967" s="73" t="s">
        <v>5272</v>
      </c>
      <c r="H967" s="73" t="s">
        <v>5273</v>
      </c>
      <c r="I967" s="73" t="s">
        <v>3293</v>
      </c>
      <c r="J967" s="74">
        <v>1.36</v>
      </c>
      <c r="K967" s="74">
        <f t="shared" si="15"/>
        <v>1.5776000000000001</v>
      </c>
    </row>
    <row r="968" spans="2:11" x14ac:dyDescent="0.25">
      <c r="B968" s="73" t="s">
        <v>3287</v>
      </c>
      <c r="C968" s="73" t="s">
        <v>5047</v>
      </c>
      <c r="D968" s="73" t="s">
        <v>5048</v>
      </c>
      <c r="E968" s="73">
        <v>39</v>
      </c>
      <c r="F968" s="73" t="s">
        <v>5257</v>
      </c>
      <c r="G968" s="73" t="s">
        <v>5274</v>
      </c>
      <c r="H968" s="73" t="s">
        <v>5275</v>
      </c>
      <c r="I968" s="73" t="s">
        <v>3293</v>
      </c>
      <c r="J968" s="74">
        <v>1.36</v>
      </c>
      <c r="K968" s="74">
        <f t="shared" si="15"/>
        <v>1.5776000000000001</v>
      </c>
    </row>
    <row r="969" spans="2:11" x14ac:dyDescent="0.25">
      <c r="B969" s="73" t="s">
        <v>3287</v>
      </c>
      <c r="C969" s="73" t="s">
        <v>5047</v>
      </c>
      <c r="D969" s="73" t="s">
        <v>5048</v>
      </c>
      <c r="E969" s="73">
        <v>39</v>
      </c>
      <c r="F969" s="73" t="s">
        <v>5257</v>
      </c>
      <c r="G969" s="73" t="s">
        <v>5276</v>
      </c>
      <c r="H969" s="73" t="s">
        <v>5277</v>
      </c>
      <c r="I969" s="73" t="s">
        <v>3293</v>
      </c>
      <c r="J969" s="74">
        <v>1.36</v>
      </c>
      <c r="K969" s="74">
        <f t="shared" si="15"/>
        <v>1.5776000000000001</v>
      </c>
    </row>
    <row r="970" spans="2:11" x14ac:dyDescent="0.25">
      <c r="B970" s="73" t="s">
        <v>3287</v>
      </c>
      <c r="C970" s="73" t="s">
        <v>5047</v>
      </c>
      <c r="D970" s="73" t="s">
        <v>5048</v>
      </c>
      <c r="E970" s="73">
        <v>39</v>
      </c>
      <c r="F970" s="73" t="s">
        <v>5257</v>
      </c>
      <c r="G970" s="73" t="s">
        <v>5278</v>
      </c>
      <c r="H970" s="73" t="s">
        <v>5279</v>
      </c>
      <c r="I970" s="73" t="s">
        <v>3293</v>
      </c>
      <c r="J970" s="74">
        <v>2.63</v>
      </c>
      <c r="K970" s="74">
        <f t="shared" si="15"/>
        <v>3.0507999999999997</v>
      </c>
    </row>
    <row r="971" spans="2:11" x14ac:dyDescent="0.25">
      <c r="B971" s="73" t="s">
        <v>3287</v>
      </c>
      <c r="C971" s="73" t="s">
        <v>5047</v>
      </c>
      <c r="D971" s="73" t="s">
        <v>5048</v>
      </c>
      <c r="E971" s="73">
        <v>39</v>
      </c>
      <c r="F971" s="73" t="s">
        <v>5257</v>
      </c>
      <c r="G971" s="73" t="s">
        <v>5280</v>
      </c>
      <c r="H971" s="73" t="s">
        <v>5281</v>
      </c>
      <c r="I971" s="73" t="s">
        <v>3293</v>
      </c>
      <c r="J971" s="74">
        <v>1.36</v>
      </c>
      <c r="K971" s="74">
        <f t="shared" si="15"/>
        <v>1.5776000000000001</v>
      </c>
    </row>
    <row r="972" spans="2:11" x14ac:dyDescent="0.25">
      <c r="B972" s="73" t="s">
        <v>3287</v>
      </c>
      <c r="C972" s="73" t="s">
        <v>5047</v>
      </c>
      <c r="D972" s="73" t="s">
        <v>5048</v>
      </c>
      <c r="E972" s="73">
        <v>39</v>
      </c>
      <c r="F972" s="73" t="s">
        <v>5257</v>
      </c>
      <c r="G972" s="73" t="s">
        <v>5282</v>
      </c>
      <c r="H972" s="73" t="s">
        <v>5283</v>
      </c>
      <c r="I972" s="73" t="s">
        <v>3293</v>
      </c>
      <c r="J972" s="74">
        <v>1.36</v>
      </c>
      <c r="K972" s="74">
        <f t="shared" si="15"/>
        <v>1.5776000000000001</v>
      </c>
    </row>
    <row r="973" spans="2:11" x14ac:dyDescent="0.25">
      <c r="B973" s="73" t="s">
        <v>3287</v>
      </c>
      <c r="C973" s="73" t="s">
        <v>5047</v>
      </c>
      <c r="D973" s="73" t="s">
        <v>5048</v>
      </c>
      <c r="E973" s="73">
        <v>39</v>
      </c>
      <c r="F973" s="73" t="s">
        <v>5257</v>
      </c>
      <c r="G973" s="73" t="s">
        <v>5284</v>
      </c>
      <c r="H973" s="73" t="s">
        <v>5285</v>
      </c>
      <c r="I973" s="73" t="s">
        <v>3293</v>
      </c>
      <c r="J973" s="74">
        <v>1.36</v>
      </c>
      <c r="K973" s="74">
        <f t="shared" si="15"/>
        <v>1.5776000000000001</v>
      </c>
    </row>
    <row r="974" spans="2:11" x14ac:dyDescent="0.25">
      <c r="B974" s="73" t="s">
        <v>3287</v>
      </c>
      <c r="C974" s="73" t="s">
        <v>5047</v>
      </c>
      <c r="D974" s="73" t="s">
        <v>5048</v>
      </c>
      <c r="E974" s="73">
        <v>39</v>
      </c>
      <c r="F974" s="73" t="s">
        <v>5257</v>
      </c>
      <c r="G974" s="73" t="s">
        <v>5286</v>
      </c>
      <c r="H974" s="73" t="s">
        <v>5287</v>
      </c>
      <c r="I974" s="73" t="s">
        <v>3293</v>
      </c>
      <c r="J974" s="74">
        <v>1.36</v>
      </c>
      <c r="K974" s="74">
        <f t="shared" si="15"/>
        <v>1.5776000000000001</v>
      </c>
    </row>
    <row r="975" spans="2:11" x14ac:dyDescent="0.25">
      <c r="B975" s="73" t="s">
        <v>3287</v>
      </c>
      <c r="C975" s="73" t="s">
        <v>5047</v>
      </c>
      <c r="D975" s="73" t="s">
        <v>5048</v>
      </c>
      <c r="E975" s="73">
        <v>39</v>
      </c>
      <c r="F975" s="73" t="s">
        <v>5257</v>
      </c>
      <c r="G975" s="73" t="s">
        <v>5288</v>
      </c>
      <c r="H975" s="73" t="s">
        <v>5289</v>
      </c>
      <c r="I975" s="73" t="s">
        <v>3293</v>
      </c>
      <c r="J975" s="74">
        <v>1.36</v>
      </c>
      <c r="K975" s="74">
        <f t="shared" si="15"/>
        <v>1.5776000000000001</v>
      </c>
    </row>
    <row r="976" spans="2:11" x14ac:dyDescent="0.25">
      <c r="B976" s="73" t="s">
        <v>3287</v>
      </c>
      <c r="C976" s="73" t="s">
        <v>5047</v>
      </c>
      <c r="D976" s="73" t="s">
        <v>5048</v>
      </c>
      <c r="E976" s="73">
        <v>40</v>
      </c>
      <c r="F976" s="73" t="s">
        <v>5290</v>
      </c>
      <c r="G976" s="73" t="s">
        <v>5291</v>
      </c>
      <c r="H976" s="73" t="s">
        <v>5292</v>
      </c>
      <c r="I976" s="73" t="s">
        <v>3293</v>
      </c>
      <c r="J976" s="74">
        <v>1.36</v>
      </c>
      <c r="K976" s="74">
        <f t="shared" si="15"/>
        <v>1.5776000000000001</v>
      </c>
    </row>
    <row r="977" spans="2:11" x14ac:dyDescent="0.25">
      <c r="B977" s="73" t="s">
        <v>3287</v>
      </c>
      <c r="C977" s="73" t="s">
        <v>5047</v>
      </c>
      <c r="D977" s="73" t="s">
        <v>5048</v>
      </c>
      <c r="E977" s="73">
        <v>40</v>
      </c>
      <c r="F977" s="73" t="s">
        <v>5290</v>
      </c>
      <c r="G977" s="73" t="s">
        <v>5293</v>
      </c>
      <c r="H977" s="73" t="s">
        <v>5294</v>
      </c>
      <c r="I977" s="73" t="s">
        <v>3293</v>
      </c>
      <c r="J977" s="74">
        <v>1.36</v>
      </c>
      <c r="K977" s="74">
        <f t="shared" si="15"/>
        <v>1.5776000000000001</v>
      </c>
    </row>
    <row r="978" spans="2:11" x14ac:dyDescent="0.25">
      <c r="B978" s="73" t="s">
        <v>3287</v>
      </c>
      <c r="C978" s="73" t="s">
        <v>5047</v>
      </c>
      <c r="D978" s="73" t="s">
        <v>5048</v>
      </c>
      <c r="E978" s="73">
        <v>40</v>
      </c>
      <c r="F978" s="73" t="s">
        <v>5290</v>
      </c>
      <c r="G978" s="73" t="s">
        <v>5295</v>
      </c>
      <c r="H978" s="73" t="s">
        <v>5296</v>
      </c>
      <c r="I978" s="73" t="s">
        <v>3293</v>
      </c>
      <c r="J978" s="74">
        <v>1.36</v>
      </c>
      <c r="K978" s="74">
        <f t="shared" si="15"/>
        <v>1.5776000000000001</v>
      </c>
    </row>
    <row r="979" spans="2:11" x14ac:dyDescent="0.25">
      <c r="B979" s="73" t="s">
        <v>3287</v>
      </c>
      <c r="C979" s="73" t="s">
        <v>5047</v>
      </c>
      <c r="D979" s="73" t="s">
        <v>5048</v>
      </c>
      <c r="E979" s="73">
        <v>40</v>
      </c>
      <c r="F979" s="73" t="s">
        <v>5290</v>
      </c>
      <c r="G979" s="73" t="s">
        <v>5297</v>
      </c>
      <c r="H979" s="73" t="s">
        <v>5298</v>
      </c>
      <c r="I979" s="73" t="s">
        <v>3293</v>
      </c>
      <c r="J979" s="74">
        <v>1.36</v>
      </c>
      <c r="K979" s="74">
        <f t="shared" si="15"/>
        <v>1.5776000000000001</v>
      </c>
    </row>
    <row r="980" spans="2:11" x14ac:dyDescent="0.25">
      <c r="B980" s="73" t="s">
        <v>3287</v>
      </c>
      <c r="C980" s="73" t="s">
        <v>5047</v>
      </c>
      <c r="D980" s="73" t="s">
        <v>5048</v>
      </c>
      <c r="E980" s="73">
        <v>40</v>
      </c>
      <c r="F980" s="73" t="s">
        <v>5290</v>
      </c>
      <c r="G980" s="73" t="s">
        <v>5299</v>
      </c>
      <c r="H980" s="73" t="s">
        <v>5300</v>
      </c>
      <c r="I980" s="73" t="s">
        <v>3293</v>
      </c>
      <c r="J980" s="74">
        <v>1.36</v>
      </c>
      <c r="K980" s="74">
        <f t="shared" si="15"/>
        <v>1.5776000000000001</v>
      </c>
    </row>
    <row r="981" spans="2:11" x14ac:dyDescent="0.25">
      <c r="B981" s="73" t="s">
        <v>3287</v>
      </c>
      <c r="C981" s="73" t="s">
        <v>5047</v>
      </c>
      <c r="D981" s="73" t="s">
        <v>5048</v>
      </c>
      <c r="E981" s="73">
        <v>40</v>
      </c>
      <c r="F981" s="73" t="s">
        <v>5290</v>
      </c>
      <c r="G981" s="73" t="s">
        <v>5301</v>
      </c>
      <c r="H981" s="73" t="s">
        <v>5302</v>
      </c>
      <c r="I981" s="73" t="s">
        <v>3293</v>
      </c>
      <c r="J981" s="74">
        <v>1.36</v>
      </c>
      <c r="K981" s="74">
        <f t="shared" si="15"/>
        <v>1.5776000000000001</v>
      </c>
    </row>
    <row r="982" spans="2:11" x14ac:dyDescent="0.25">
      <c r="B982" s="73" t="s">
        <v>3287</v>
      </c>
      <c r="C982" s="73" t="s">
        <v>5047</v>
      </c>
      <c r="D982" s="73" t="s">
        <v>5048</v>
      </c>
      <c r="E982" s="73">
        <v>40</v>
      </c>
      <c r="F982" s="73" t="s">
        <v>5290</v>
      </c>
      <c r="G982" s="73" t="s">
        <v>5303</v>
      </c>
      <c r="H982" s="73" t="s">
        <v>5304</v>
      </c>
      <c r="I982" s="73" t="s">
        <v>3293</v>
      </c>
      <c r="J982" s="74">
        <v>1.36</v>
      </c>
      <c r="K982" s="74">
        <f t="shared" si="15"/>
        <v>1.5776000000000001</v>
      </c>
    </row>
    <row r="983" spans="2:11" x14ac:dyDescent="0.25">
      <c r="B983" s="73" t="s">
        <v>3287</v>
      </c>
      <c r="C983" s="73" t="s">
        <v>5047</v>
      </c>
      <c r="D983" s="73" t="s">
        <v>5048</v>
      </c>
      <c r="E983" s="73">
        <v>42</v>
      </c>
      <c r="F983" s="73" t="s">
        <v>5305</v>
      </c>
      <c r="G983" s="73" t="s">
        <v>5306</v>
      </c>
      <c r="H983" s="73" t="s">
        <v>5307</v>
      </c>
      <c r="I983" s="73" t="s">
        <v>3293</v>
      </c>
      <c r="J983" s="74">
        <v>0.33</v>
      </c>
      <c r="K983" s="74">
        <f t="shared" si="15"/>
        <v>0.38279999999999997</v>
      </c>
    </row>
    <row r="984" spans="2:11" x14ac:dyDescent="0.25">
      <c r="B984" s="73" t="s">
        <v>3287</v>
      </c>
      <c r="C984" s="73" t="s">
        <v>5047</v>
      </c>
      <c r="D984" s="73" t="s">
        <v>5048</v>
      </c>
      <c r="E984" s="73">
        <v>42</v>
      </c>
      <c r="F984" s="73" t="s">
        <v>5305</v>
      </c>
      <c r="G984" s="73" t="s">
        <v>5308</v>
      </c>
      <c r="H984" s="73" t="s">
        <v>5309</v>
      </c>
      <c r="I984" s="73" t="s">
        <v>3293</v>
      </c>
      <c r="J984" s="74">
        <v>0.15</v>
      </c>
      <c r="K984" s="74">
        <f t="shared" si="15"/>
        <v>0.17399999999999999</v>
      </c>
    </row>
    <row r="985" spans="2:11" x14ac:dyDescent="0.25">
      <c r="B985" s="73" t="s">
        <v>3287</v>
      </c>
      <c r="C985" s="73" t="s">
        <v>5047</v>
      </c>
      <c r="D985" s="73" t="s">
        <v>5048</v>
      </c>
      <c r="E985" s="73">
        <v>34</v>
      </c>
      <c r="F985" s="73" t="s">
        <v>5310</v>
      </c>
      <c r="G985" s="73" t="s">
        <v>5311</v>
      </c>
      <c r="H985" s="73" t="s">
        <v>5312</v>
      </c>
      <c r="I985" s="73" t="s">
        <v>3293</v>
      </c>
      <c r="J985" s="74">
        <v>0.41</v>
      </c>
      <c r="K985" s="74">
        <f t="shared" si="15"/>
        <v>0.47559999999999991</v>
      </c>
    </row>
    <row r="986" spans="2:11" x14ac:dyDescent="0.25">
      <c r="B986" s="73" t="s">
        <v>3287</v>
      </c>
      <c r="C986" s="73" t="s">
        <v>5047</v>
      </c>
      <c r="D986" s="73" t="s">
        <v>5048</v>
      </c>
      <c r="E986" s="73">
        <v>34</v>
      </c>
      <c r="F986" s="73" t="s">
        <v>5310</v>
      </c>
      <c r="G986" s="73" t="s">
        <v>5313</v>
      </c>
      <c r="H986" s="73" t="s">
        <v>5314</v>
      </c>
      <c r="I986" s="73" t="s">
        <v>3293</v>
      </c>
      <c r="J986" s="74">
        <v>0.82</v>
      </c>
      <c r="K986" s="74">
        <f t="shared" si="15"/>
        <v>0.95119999999999982</v>
      </c>
    </row>
    <row r="987" spans="2:11" x14ac:dyDescent="0.25">
      <c r="B987" s="73" t="s">
        <v>3287</v>
      </c>
      <c r="C987" s="73" t="s">
        <v>5047</v>
      </c>
      <c r="D987" s="73" t="s">
        <v>5048</v>
      </c>
      <c r="E987" s="73">
        <v>34</v>
      </c>
      <c r="F987" s="73" t="s">
        <v>5310</v>
      </c>
      <c r="G987" s="73" t="s">
        <v>5315</v>
      </c>
      <c r="H987" s="73" t="s">
        <v>5316</v>
      </c>
      <c r="I987" s="73" t="s">
        <v>3293</v>
      </c>
      <c r="J987" s="74">
        <v>0.32</v>
      </c>
      <c r="K987" s="74">
        <f t="shared" si="15"/>
        <v>0.37119999999999997</v>
      </c>
    </row>
    <row r="988" spans="2:11" x14ac:dyDescent="0.25">
      <c r="B988" s="73" t="s">
        <v>3287</v>
      </c>
      <c r="C988" s="73" t="s">
        <v>5047</v>
      </c>
      <c r="D988" s="73" t="s">
        <v>5048</v>
      </c>
      <c r="E988" s="73">
        <v>34</v>
      </c>
      <c r="F988" s="73" t="s">
        <v>5310</v>
      </c>
      <c r="G988" s="73" t="s">
        <v>5317</v>
      </c>
      <c r="H988" s="73" t="s">
        <v>5318</v>
      </c>
      <c r="I988" s="73" t="s">
        <v>3293</v>
      </c>
      <c r="J988" s="74">
        <v>1.44</v>
      </c>
      <c r="K988" s="74">
        <f t="shared" si="15"/>
        <v>1.6703999999999999</v>
      </c>
    </row>
    <row r="989" spans="2:11" x14ac:dyDescent="0.25">
      <c r="B989" s="73" t="s">
        <v>3287</v>
      </c>
      <c r="C989" s="73" t="s">
        <v>5047</v>
      </c>
      <c r="D989" s="73" t="s">
        <v>5048</v>
      </c>
      <c r="E989" s="73">
        <v>34</v>
      </c>
      <c r="F989" s="73" t="s">
        <v>5310</v>
      </c>
      <c r="G989" s="73" t="s">
        <v>5319</v>
      </c>
      <c r="H989" s="73" t="s">
        <v>5320</v>
      </c>
      <c r="I989" s="73" t="s">
        <v>3293</v>
      </c>
      <c r="J989" s="74">
        <v>0.97</v>
      </c>
      <c r="K989" s="74">
        <f t="shared" si="15"/>
        <v>1.1252</v>
      </c>
    </row>
    <row r="990" spans="2:11" x14ac:dyDescent="0.25">
      <c r="B990" s="73" t="s">
        <v>3287</v>
      </c>
      <c r="C990" s="73" t="s">
        <v>5047</v>
      </c>
      <c r="D990" s="73" t="s">
        <v>5048</v>
      </c>
      <c r="E990" s="73">
        <v>34</v>
      </c>
      <c r="F990" s="73" t="s">
        <v>5310</v>
      </c>
      <c r="G990" s="73" t="s">
        <v>5321</v>
      </c>
      <c r="H990" s="73" t="s">
        <v>5322</v>
      </c>
      <c r="I990" s="73" t="s">
        <v>3293</v>
      </c>
      <c r="J990" s="74">
        <v>4.3600000000000003</v>
      </c>
      <c r="K990" s="74">
        <f t="shared" si="15"/>
        <v>5.0575999999999999</v>
      </c>
    </row>
    <row r="991" spans="2:11" x14ac:dyDescent="0.25">
      <c r="B991" s="73" t="s">
        <v>3287</v>
      </c>
      <c r="C991" s="73" t="s">
        <v>5047</v>
      </c>
      <c r="D991" s="73" t="s">
        <v>5048</v>
      </c>
      <c r="E991" s="73">
        <v>42</v>
      </c>
      <c r="F991" s="73" t="s">
        <v>5305</v>
      </c>
      <c r="G991" s="73" t="s">
        <v>5323</v>
      </c>
      <c r="H991" s="73" t="s">
        <v>5324</v>
      </c>
      <c r="I991" s="73" t="s">
        <v>5325</v>
      </c>
      <c r="J991" s="74">
        <v>0.26</v>
      </c>
      <c r="K991" s="74">
        <f t="shared" si="15"/>
        <v>0.30159999999999998</v>
      </c>
    </row>
    <row r="992" spans="2:11" x14ac:dyDescent="0.25">
      <c r="B992" s="73" t="s">
        <v>3287</v>
      </c>
      <c r="C992" s="73" t="s">
        <v>5047</v>
      </c>
      <c r="D992" s="73" t="s">
        <v>5048</v>
      </c>
      <c r="E992" s="73">
        <v>42</v>
      </c>
      <c r="F992" s="73" t="s">
        <v>5305</v>
      </c>
      <c r="G992" s="73" t="s">
        <v>5326</v>
      </c>
      <c r="H992" s="73" t="s">
        <v>5327</v>
      </c>
      <c r="I992" s="73" t="s">
        <v>4974</v>
      </c>
      <c r="J992" s="74">
        <v>0.75</v>
      </c>
      <c r="K992" s="74">
        <f t="shared" si="15"/>
        <v>0.86999999999999988</v>
      </c>
    </row>
    <row r="993" spans="2:11" x14ac:dyDescent="0.25">
      <c r="B993" s="73" t="s">
        <v>3287</v>
      </c>
      <c r="C993" s="73" t="s">
        <v>5047</v>
      </c>
      <c r="D993" s="73" t="s">
        <v>5048</v>
      </c>
      <c r="E993" s="73">
        <v>42</v>
      </c>
      <c r="F993" s="73" t="s">
        <v>5305</v>
      </c>
      <c r="G993" s="73" t="s">
        <v>5328</v>
      </c>
      <c r="H993" s="73" t="s">
        <v>5329</v>
      </c>
      <c r="I993" s="73" t="s">
        <v>4974</v>
      </c>
      <c r="J993" s="74">
        <v>16.2</v>
      </c>
      <c r="K993" s="74">
        <f t="shared" si="15"/>
        <v>18.791999999999998</v>
      </c>
    </row>
    <row r="994" spans="2:11" x14ac:dyDescent="0.25">
      <c r="B994" s="73" t="s">
        <v>3287</v>
      </c>
      <c r="C994" s="73" t="s">
        <v>5047</v>
      </c>
      <c r="D994" s="73" t="s">
        <v>5048</v>
      </c>
      <c r="E994" s="73">
        <v>42</v>
      </c>
      <c r="F994" s="73" t="s">
        <v>5305</v>
      </c>
      <c r="G994" s="73" t="s">
        <v>5330</v>
      </c>
      <c r="H994" s="73" t="s">
        <v>5331</v>
      </c>
      <c r="I994" s="73" t="s">
        <v>4974</v>
      </c>
      <c r="J994" s="74">
        <v>0.72</v>
      </c>
      <c r="K994" s="74">
        <f t="shared" si="15"/>
        <v>0.83519999999999994</v>
      </c>
    </row>
    <row r="995" spans="2:11" x14ac:dyDescent="0.25">
      <c r="B995" s="73" t="s">
        <v>3287</v>
      </c>
      <c r="C995" s="73" t="s">
        <v>5047</v>
      </c>
      <c r="D995" s="73" t="s">
        <v>5048</v>
      </c>
      <c r="E995" s="73">
        <v>42</v>
      </c>
      <c r="F995" s="73" t="s">
        <v>5305</v>
      </c>
      <c r="G995" s="73" t="s">
        <v>5332</v>
      </c>
      <c r="H995" s="73" t="s">
        <v>5333</v>
      </c>
      <c r="I995" s="73" t="s">
        <v>4974</v>
      </c>
      <c r="J995" s="74">
        <v>21.98</v>
      </c>
      <c r="K995" s="74">
        <f t="shared" si="15"/>
        <v>25.4968</v>
      </c>
    </row>
    <row r="996" spans="2:11" x14ac:dyDescent="0.25">
      <c r="B996" s="73" t="s">
        <v>3287</v>
      </c>
      <c r="C996" s="73" t="s">
        <v>5047</v>
      </c>
      <c r="D996" s="73" t="s">
        <v>5048</v>
      </c>
      <c r="E996" s="73">
        <v>42</v>
      </c>
      <c r="F996" s="73" t="s">
        <v>5305</v>
      </c>
      <c r="G996" s="73" t="s">
        <v>5334</v>
      </c>
      <c r="H996" s="73" t="s">
        <v>5335</v>
      </c>
      <c r="I996" s="73" t="s">
        <v>3293</v>
      </c>
      <c r="J996" s="74">
        <v>0.26</v>
      </c>
      <c r="K996" s="74">
        <f t="shared" si="15"/>
        <v>0.30159999999999998</v>
      </c>
    </row>
    <row r="997" spans="2:11" x14ac:dyDescent="0.25">
      <c r="B997" s="73" t="s">
        <v>3287</v>
      </c>
      <c r="C997" s="73" t="s">
        <v>5047</v>
      </c>
      <c r="D997" s="73" t="s">
        <v>5048</v>
      </c>
      <c r="E997" s="73">
        <v>42</v>
      </c>
      <c r="F997" s="73" t="s">
        <v>5305</v>
      </c>
      <c r="G997" s="73" t="s">
        <v>5336</v>
      </c>
      <c r="H997" s="73" t="s">
        <v>5337</v>
      </c>
      <c r="I997" s="73" t="s">
        <v>3293</v>
      </c>
      <c r="J997" s="74">
        <v>0.25</v>
      </c>
      <c r="K997" s="74">
        <f t="shared" si="15"/>
        <v>0.28999999999999998</v>
      </c>
    </row>
    <row r="998" spans="2:11" x14ac:dyDescent="0.25">
      <c r="B998" s="73" t="s">
        <v>3287</v>
      </c>
      <c r="C998" s="73" t="s">
        <v>5047</v>
      </c>
      <c r="D998" s="73" t="s">
        <v>5048</v>
      </c>
      <c r="E998" s="73">
        <v>42</v>
      </c>
      <c r="F998" s="73" t="s">
        <v>5305</v>
      </c>
      <c r="G998" s="73" t="s">
        <v>5338</v>
      </c>
      <c r="H998" s="73" t="s">
        <v>5339</v>
      </c>
      <c r="I998" s="73" t="s">
        <v>3293</v>
      </c>
      <c r="J998" s="74">
        <v>1.5</v>
      </c>
      <c r="K998" s="74">
        <f t="shared" si="15"/>
        <v>1.7399999999999998</v>
      </c>
    </row>
    <row r="999" spans="2:11" x14ac:dyDescent="0.25">
      <c r="B999" s="73" t="s">
        <v>3287</v>
      </c>
      <c r="C999" s="73" t="s">
        <v>5047</v>
      </c>
      <c r="D999" s="73" t="s">
        <v>5048</v>
      </c>
      <c r="E999" s="73">
        <v>42</v>
      </c>
      <c r="F999" s="73" t="s">
        <v>5305</v>
      </c>
      <c r="G999" s="73" t="s">
        <v>5340</v>
      </c>
      <c r="H999" s="73" t="s">
        <v>5341</v>
      </c>
      <c r="I999" s="73" t="s">
        <v>3293</v>
      </c>
      <c r="J999" s="74">
        <v>1.82</v>
      </c>
      <c r="K999" s="74">
        <f t="shared" si="15"/>
        <v>2.1111999999999997</v>
      </c>
    </row>
    <row r="1000" spans="2:11" x14ac:dyDescent="0.25">
      <c r="B1000" s="73" t="s">
        <v>3287</v>
      </c>
      <c r="C1000" s="73" t="s">
        <v>5047</v>
      </c>
      <c r="D1000" s="73" t="s">
        <v>5048</v>
      </c>
      <c r="E1000" s="73">
        <v>42</v>
      </c>
      <c r="F1000" s="73" t="s">
        <v>5305</v>
      </c>
      <c r="G1000" s="73" t="s">
        <v>5342</v>
      </c>
      <c r="H1000" s="73" t="s">
        <v>5343</v>
      </c>
      <c r="I1000" s="73" t="s">
        <v>3293</v>
      </c>
      <c r="J1000" s="74">
        <v>10.55</v>
      </c>
      <c r="K1000" s="74">
        <f t="shared" si="15"/>
        <v>12.238</v>
      </c>
    </row>
    <row r="1001" spans="2:11" x14ac:dyDescent="0.25">
      <c r="B1001" s="73" t="s">
        <v>3287</v>
      </c>
      <c r="C1001" s="73" t="s">
        <v>5047</v>
      </c>
      <c r="D1001" s="73" t="s">
        <v>5048</v>
      </c>
      <c r="E1001" s="73">
        <v>42</v>
      </c>
      <c r="F1001" s="73" t="s">
        <v>5305</v>
      </c>
      <c r="G1001" s="73" t="s">
        <v>5344</v>
      </c>
      <c r="H1001" s="73" t="s">
        <v>5345</v>
      </c>
      <c r="I1001" s="73" t="s">
        <v>3293</v>
      </c>
      <c r="J1001" s="74">
        <v>0.42</v>
      </c>
      <c r="K1001" s="74">
        <f t="shared" si="15"/>
        <v>0.48719999999999997</v>
      </c>
    </row>
    <row r="1002" spans="2:11" x14ac:dyDescent="0.25">
      <c r="B1002" s="73" t="s">
        <v>3287</v>
      </c>
      <c r="C1002" s="73" t="s">
        <v>5047</v>
      </c>
      <c r="D1002" s="73" t="s">
        <v>5048</v>
      </c>
      <c r="E1002" s="73">
        <v>42</v>
      </c>
      <c r="F1002" s="73" t="s">
        <v>5305</v>
      </c>
      <c r="G1002" s="73" t="s">
        <v>5346</v>
      </c>
      <c r="H1002" s="73" t="s">
        <v>5347</v>
      </c>
      <c r="I1002" s="73" t="s">
        <v>3293</v>
      </c>
      <c r="J1002" s="74">
        <v>0.72</v>
      </c>
      <c r="K1002" s="74">
        <f t="shared" si="15"/>
        <v>0.83519999999999994</v>
      </c>
    </row>
    <row r="1003" spans="2:11" x14ac:dyDescent="0.25">
      <c r="B1003" s="73" t="s">
        <v>3287</v>
      </c>
      <c r="C1003" s="73" t="s">
        <v>5047</v>
      </c>
      <c r="D1003" s="73" t="s">
        <v>5048</v>
      </c>
      <c r="E1003" s="73">
        <v>42</v>
      </c>
      <c r="F1003" s="73" t="s">
        <v>5305</v>
      </c>
      <c r="G1003" s="73" t="s">
        <v>5348</v>
      </c>
      <c r="H1003" s="73" t="s">
        <v>5349</v>
      </c>
      <c r="I1003" s="73" t="s">
        <v>3293</v>
      </c>
      <c r="J1003" s="74">
        <v>0.85</v>
      </c>
      <c r="K1003" s="74">
        <f t="shared" si="15"/>
        <v>0.98599999999999988</v>
      </c>
    </row>
    <row r="1004" spans="2:11" x14ac:dyDescent="0.25">
      <c r="B1004" s="73" t="s">
        <v>3287</v>
      </c>
      <c r="C1004" s="73" t="s">
        <v>5047</v>
      </c>
      <c r="D1004" s="73" t="s">
        <v>5048</v>
      </c>
      <c r="E1004" s="73">
        <v>42</v>
      </c>
      <c r="F1004" s="73" t="s">
        <v>5305</v>
      </c>
      <c r="G1004" s="73" t="s">
        <v>5350</v>
      </c>
      <c r="H1004" s="73" t="s">
        <v>5351</v>
      </c>
      <c r="I1004" s="73" t="s">
        <v>3505</v>
      </c>
      <c r="J1004" s="74">
        <v>0.34</v>
      </c>
      <c r="K1004" s="74">
        <f t="shared" si="15"/>
        <v>0.39440000000000003</v>
      </c>
    </row>
    <row r="1005" spans="2:11" x14ac:dyDescent="0.25">
      <c r="B1005" s="73" t="s">
        <v>3287</v>
      </c>
      <c r="C1005" s="73" t="s">
        <v>5047</v>
      </c>
      <c r="D1005" s="73" t="s">
        <v>5048</v>
      </c>
      <c r="E1005" s="73">
        <v>33</v>
      </c>
      <c r="F1005" s="73" t="s">
        <v>5049</v>
      </c>
      <c r="G1005" s="73" t="s">
        <v>5352</v>
      </c>
      <c r="H1005" s="73" t="s">
        <v>5353</v>
      </c>
      <c r="I1005" s="73" t="s">
        <v>3293</v>
      </c>
      <c r="J1005" s="74">
        <v>0.03</v>
      </c>
      <c r="K1005" s="74">
        <f t="shared" si="15"/>
        <v>3.4799999999999998E-2</v>
      </c>
    </row>
    <row r="1006" spans="2:11" x14ac:dyDescent="0.25">
      <c r="B1006" s="73" t="s">
        <v>3287</v>
      </c>
      <c r="C1006" s="73" t="s">
        <v>5047</v>
      </c>
      <c r="D1006" s="73" t="s">
        <v>5048</v>
      </c>
      <c r="E1006" s="73">
        <v>42</v>
      </c>
      <c r="F1006" s="73" t="s">
        <v>5305</v>
      </c>
      <c r="G1006" s="73" t="s">
        <v>5354</v>
      </c>
      <c r="H1006" s="73" t="s">
        <v>5355</v>
      </c>
      <c r="I1006" s="73" t="s">
        <v>3293</v>
      </c>
      <c r="J1006" s="74">
        <v>2.39</v>
      </c>
      <c r="K1006" s="74">
        <f t="shared" si="15"/>
        <v>2.7723999999999998</v>
      </c>
    </row>
    <row r="1007" spans="2:11" x14ac:dyDescent="0.25">
      <c r="B1007" s="73" t="s">
        <v>3287</v>
      </c>
      <c r="C1007" s="73" t="s">
        <v>5047</v>
      </c>
      <c r="D1007" s="73" t="s">
        <v>5048</v>
      </c>
      <c r="E1007" s="73">
        <v>42</v>
      </c>
      <c r="F1007" s="73" t="s">
        <v>5305</v>
      </c>
      <c r="G1007" s="73" t="s">
        <v>5356</v>
      </c>
      <c r="H1007" s="73" t="s">
        <v>5357</v>
      </c>
      <c r="I1007" s="73" t="s">
        <v>3293</v>
      </c>
      <c r="J1007" s="74">
        <v>5</v>
      </c>
      <c r="K1007" s="74">
        <f t="shared" si="15"/>
        <v>5.8</v>
      </c>
    </row>
    <row r="1008" spans="2:11" x14ac:dyDescent="0.25">
      <c r="B1008" s="73" t="s">
        <v>3287</v>
      </c>
      <c r="C1008" s="73" t="s">
        <v>5047</v>
      </c>
      <c r="D1008" s="73" t="s">
        <v>5048</v>
      </c>
      <c r="E1008" s="73">
        <v>42</v>
      </c>
      <c r="F1008" s="73" t="s">
        <v>5305</v>
      </c>
      <c r="G1008" s="73" t="s">
        <v>5358</v>
      </c>
      <c r="H1008" s="73" t="s">
        <v>5359</v>
      </c>
      <c r="I1008" s="73" t="s">
        <v>3293</v>
      </c>
      <c r="J1008" s="74">
        <v>15.21</v>
      </c>
      <c r="K1008" s="74">
        <f t="shared" si="15"/>
        <v>17.643599999999999</v>
      </c>
    </row>
    <row r="1009" spans="2:11" x14ac:dyDescent="0.25">
      <c r="B1009" s="73" t="s">
        <v>3287</v>
      </c>
      <c r="C1009" s="73" t="s">
        <v>5047</v>
      </c>
      <c r="D1009" s="73" t="s">
        <v>5048</v>
      </c>
      <c r="E1009" s="73">
        <v>42</v>
      </c>
      <c r="F1009" s="73" t="s">
        <v>5305</v>
      </c>
      <c r="G1009" s="73" t="s">
        <v>5360</v>
      </c>
      <c r="H1009" s="73" t="s">
        <v>5361</v>
      </c>
      <c r="I1009" s="73" t="s">
        <v>3505</v>
      </c>
      <c r="J1009" s="74">
        <v>2.5</v>
      </c>
      <c r="K1009" s="74">
        <f t="shared" si="15"/>
        <v>2.9</v>
      </c>
    </row>
    <row r="1010" spans="2:11" x14ac:dyDescent="0.25">
      <c r="B1010" s="73" t="s">
        <v>3287</v>
      </c>
      <c r="C1010" s="73" t="s">
        <v>5362</v>
      </c>
      <c r="D1010" s="73" t="s">
        <v>25</v>
      </c>
      <c r="E1010" s="73">
        <v>43</v>
      </c>
      <c r="F1010" s="73" t="s">
        <v>5363</v>
      </c>
      <c r="G1010" s="73" t="s">
        <v>5364</v>
      </c>
      <c r="H1010" s="73" t="s">
        <v>5365</v>
      </c>
      <c r="I1010" s="73" t="s">
        <v>3505</v>
      </c>
      <c r="J1010" s="74">
        <v>1.18</v>
      </c>
      <c r="K1010" s="74">
        <f t="shared" si="15"/>
        <v>1.3687999999999998</v>
      </c>
    </row>
    <row r="1011" spans="2:11" x14ac:dyDescent="0.25">
      <c r="B1011" s="73" t="s">
        <v>3287</v>
      </c>
      <c r="C1011" s="73" t="s">
        <v>5362</v>
      </c>
      <c r="D1011" s="73" t="s">
        <v>25</v>
      </c>
      <c r="E1011" s="73">
        <v>43</v>
      </c>
      <c r="F1011" s="73" t="s">
        <v>5363</v>
      </c>
      <c r="G1011" s="73" t="s">
        <v>5366</v>
      </c>
      <c r="H1011" s="73" t="s">
        <v>5367</v>
      </c>
      <c r="I1011" s="73" t="s">
        <v>3505</v>
      </c>
      <c r="J1011" s="74">
        <v>1.85</v>
      </c>
      <c r="K1011" s="74">
        <f t="shared" si="15"/>
        <v>2.1459999999999999</v>
      </c>
    </row>
    <row r="1012" spans="2:11" x14ac:dyDescent="0.25">
      <c r="B1012" s="73" t="s">
        <v>3287</v>
      </c>
      <c r="C1012" s="73" t="s">
        <v>5362</v>
      </c>
      <c r="D1012" s="73" t="s">
        <v>25</v>
      </c>
      <c r="E1012" s="73">
        <v>43</v>
      </c>
      <c r="F1012" s="73" t="s">
        <v>5363</v>
      </c>
      <c r="G1012" s="73" t="s">
        <v>5368</v>
      </c>
      <c r="H1012" s="73" t="s">
        <v>5369</v>
      </c>
      <c r="I1012" s="73" t="s">
        <v>3505</v>
      </c>
      <c r="J1012" s="74">
        <v>4.6900000000000004</v>
      </c>
      <c r="K1012" s="74">
        <f t="shared" si="15"/>
        <v>5.4404000000000003</v>
      </c>
    </row>
    <row r="1013" spans="2:11" x14ac:dyDescent="0.25">
      <c r="B1013" s="73" t="s">
        <v>3287</v>
      </c>
      <c r="C1013" s="73" t="s">
        <v>5362</v>
      </c>
      <c r="D1013" s="73" t="s">
        <v>25</v>
      </c>
      <c r="E1013" s="73">
        <v>43</v>
      </c>
      <c r="F1013" s="73" t="s">
        <v>5363</v>
      </c>
      <c r="G1013" s="73" t="s">
        <v>5370</v>
      </c>
      <c r="H1013" s="73" t="s">
        <v>5371</v>
      </c>
      <c r="I1013" s="73" t="s">
        <v>3505</v>
      </c>
      <c r="J1013" s="74">
        <v>7.35</v>
      </c>
      <c r="K1013" s="74">
        <f t="shared" si="15"/>
        <v>8.5259999999999998</v>
      </c>
    </row>
    <row r="1014" spans="2:11" x14ac:dyDescent="0.25">
      <c r="B1014" s="73" t="s">
        <v>3287</v>
      </c>
      <c r="C1014" s="73" t="s">
        <v>5362</v>
      </c>
      <c r="D1014" s="73" t="s">
        <v>25</v>
      </c>
      <c r="E1014" s="73">
        <v>45</v>
      </c>
      <c r="F1014" s="73" t="s">
        <v>5372</v>
      </c>
      <c r="G1014" s="73" t="s">
        <v>5373</v>
      </c>
      <c r="H1014" s="73" t="s">
        <v>5374</v>
      </c>
      <c r="I1014" s="73" t="s">
        <v>3293</v>
      </c>
      <c r="J1014" s="74">
        <v>37.22</v>
      </c>
      <c r="K1014" s="74">
        <f t="shared" si="15"/>
        <v>43.175199999999997</v>
      </c>
    </row>
    <row r="1015" spans="2:11" x14ac:dyDescent="0.25">
      <c r="B1015" s="73" t="s">
        <v>3287</v>
      </c>
      <c r="C1015" s="73" t="s">
        <v>5362</v>
      </c>
      <c r="D1015" s="73" t="s">
        <v>25</v>
      </c>
      <c r="E1015" s="73">
        <v>45</v>
      </c>
      <c r="F1015" s="73" t="s">
        <v>5372</v>
      </c>
      <c r="G1015" s="73" t="s">
        <v>5375</v>
      </c>
      <c r="H1015" s="73" t="s">
        <v>5376</v>
      </c>
      <c r="I1015" s="73" t="s">
        <v>3293</v>
      </c>
      <c r="J1015" s="74">
        <v>7.98</v>
      </c>
      <c r="K1015" s="74">
        <f t="shared" si="15"/>
        <v>9.2568000000000001</v>
      </c>
    </row>
    <row r="1016" spans="2:11" x14ac:dyDescent="0.25">
      <c r="B1016" s="73" t="s">
        <v>3287</v>
      </c>
      <c r="C1016" s="73" t="s">
        <v>5362</v>
      </c>
      <c r="D1016" s="73" t="s">
        <v>25</v>
      </c>
      <c r="E1016" s="73">
        <v>44</v>
      </c>
      <c r="F1016" s="73" t="s">
        <v>5377</v>
      </c>
      <c r="G1016" s="73" t="s">
        <v>5378</v>
      </c>
      <c r="H1016" s="73" t="s">
        <v>5379</v>
      </c>
      <c r="I1016" s="73" t="s">
        <v>3293</v>
      </c>
      <c r="J1016" s="74">
        <v>1.34</v>
      </c>
      <c r="K1016" s="74">
        <f t="shared" si="15"/>
        <v>1.5544</v>
      </c>
    </row>
    <row r="1017" spans="2:11" x14ac:dyDescent="0.25">
      <c r="B1017" s="73" t="s">
        <v>3287</v>
      </c>
      <c r="C1017" s="73" t="s">
        <v>5362</v>
      </c>
      <c r="D1017" s="73" t="s">
        <v>25</v>
      </c>
      <c r="E1017" s="73">
        <v>44</v>
      </c>
      <c r="F1017" s="73" t="s">
        <v>5377</v>
      </c>
      <c r="G1017" s="73" t="s">
        <v>5380</v>
      </c>
      <c r="H1017" s="73" t="s">
        <v>5141</v>
      </c>
      <c r="I1017" s="73" t="s">
        <v>3293</v>
      </c>
      <c r="J1017" s="74">
        <v>1</v>
      </c>
      <c r="K1017" s="74">
        <f t="shared" si="15"/>
        <v>1.1599999999999999</v>
      </c>
    </row>
    <row r="1018" spans="2:11" x14ac:dyDescent="0.25">
      <c r="B1018" s="73" t="s">
        <v>3287</v>
      </c>
      <c r="C1018" s="73" t="s">
        <v>5362</v>
      </c>
      <c r="D1018" s="73" t="s">
        <v>25</v>
      </c>
      <c r="E1018" s="73">
        <v>44</v>
      </c>
      <c r="F1018" s="73" t="s">
        <v>5377</v>
      </c>
      <c r="G1018" s="73" t="s">
        <v>5381</v>
      </c>
      <c r="H1018" s="73" t="s">
        <v>5382</v>
      </c>
      <c r="I1018" s="73" t="s">
        <v>3293</v>
      </c>
      <c r="J1018" s="74">
        <v>1.42</v>
      </c>
      <c r="K1018" s="74">
        <f t="shared" si="15"/>
        <v>1.6471999999999998</v>
      </c>
    </row>
    <row r="1019" spans="2:11" x14ac:dyDescent="0.25">
      <c r="B1019" s="73" t="s">
        <v>3287</v>
      </c>
      <c r="C1019" s="73" t="s">
        <v>5362</v>
      </c>
      <c r="D1019" s="73" t="s">
        <v>25</v>
      </c>
      <c r="E1019" s="73">
        <v>44</v>
      </c>
      <c r="F1019" s="73" t="s">
        <v>5377</v>
      </c>
      <c r="G1019" s="73" t="s">
        <v>5383</v>
      </c>
      <c r="H1019" s="73" t="s">
        <v>5384</v>
      </c>
      <c r="I1019" s="73" t="s">
        <v>3293</v>
      </c>
      <c r="J1019" s="74">
        <v>13.87</v>
      </c>
      <c r="K1019" s="74">
        <f t="shared" si="15"/>
        <v>16.089199999999998</v>
      </c>
    </row>
    <row r="1020" spans="2:11" x14ac:dyDescent="0.25">
      <c r="B1020" s="73" t="s">
        <v>3287</v>
      </c>
      <c r="C1020" s="73" t="s">
        <v>5362</v>
      </c>
      <c r="D1020" s="73" t="s">
        <v>25</v>
      </c>
      <c r="E1020" s="73">
        <v>44</v>
      </c>
      <c r="F1020" s="73" t="s">
        <v>5377</v>
      </c>
      <c r="G1020" s="73" t="s">
        <v>5385</v>
      </c>
      <c r="H1020" s="73" t="s">
        <v>5386</v>
      </c>
      <c r="I1020" s="73" t="s">
        <v>3293</v>
      </c>
      <c r="J1020" s="74">
        <v>0.04</v>
      </c>
      <c r="K1020" s="74">
        <f t="shared" si="15"/>
        <v>4.6399999999999997E-2</v>
      </c>
    </row>
    <row r="1021" spans="2:11" x14ac:dyDescent="0.25">
      <c r="B1021" s="73" t="s">
        <v>3287</v>
      </c>
      <c r="C1021" s="73" t="s">
        <v>5362</v>
      </c>
      <c r="D1021" s="73" t="s">
        <v>25</v>
      </c>
      <c r="E1021" s="73">
        <v>44</v>
      </c>
      <c r="F1021" s="73" t="s">
        <v>5377</v>
      </c>
      <c r="G1021" s="73" t="s">
        <v>5387</v>
      </c>
      <c r="H1021" s="73" t="s">
        <v>5388</v>
      </c>
      <c r="I1021" s="73" t="s">
        <v>3293</v>
      </c>
      <c r="J1021" s="74">
        <v>8.8000000000000007</v>
      </c>
      <c r="K1021" s="74">
        <f t="shared" si="15"/>
        <v>10.208</v>
      </c>
    </row>
    <row r="1022" spans="2:11" x14ac:dyDescent="0.25">
      <c r="B1022" s="73" t="s">
        <v>3287</v>
      </c>
      <c r="C1022" s="73" t="s">
        <v>5362</v>
      </c>
      <c r="D1022" s="73" t="s">
        <v>25</v>
      </c>
      <c r="E1022" s="73">
        <v>44</v>
      </c>
      <c r="F1022" s="73" t="s">
        <v>5377</v>
      </c>
      <c r="G1022" s="73" t="s">
        <v>5389</v>
      </c>
      <c r="H1022" s="73" t="s">
        <v>5390</v>
      </c>
      <c r="I1022" s="73" t="s">
        <v>3293</v>
      </c>
      <c r="J1022" s="74">
        <v>3.5</v>
      </c>
      <c r="K1022" s="74">
        <f t="shared" si="15"/>
        <v>4.0599999999999996</v>
      </c>
    </row>
    <row r="1023" spans="2:11" x14ac:dyDescent="0.25">
      <c r="B1023" s="73" t="s">
        <v>3287</v>
      </c>
      <c r="C1023" s="73" t="s">
        <v>5391</v>
      </c>
      <c r="D1023" s="73" t="s">
        <v>5392</v>
      </c>
      <c r="E1023" s="73">
        <v>92</v>
      </c>
      <c r="F1023" s="73" t="s">
        <v>5377</v>
      </c>
      <c r="G1023" s="73" t="s">
        <v>5393</v>
      </c>
      <c r="H1023" s="73" t="s">
        <v>5394</v>
      </c>
      <c r="I1023" s="73" t="s">
        <v>3293</v>
      </c>
      <c r="J1023" s="74">
        <v>0.27</v>
      </c>
      <c r="K1023" s="74">
        <f t="shared" si="15"/>
        <v>0.31319999999999998</v>
      </c>
    </row>
    <row r="1024" spans="2:11" x14ac:dyDescent="0.25">
      <c r="B1024" s="73" t="s">
        <v>3287</v>
      </c>
      <c r="C1024" s="73" t="s">
        <v>5391</v>
      </c>
      <c r="D1024" s="73" t="s">
        <v>5392</v>
      </c>
      <c r="E1024" s="73">
        <v>92</v>
      </c>
      <c r="F1024" s="73" t="s">
        <v>5377</v>
      </c>
      <c r="G1024" s="73" t="s">
        <v>5395</v>
      </c>
      <c r="H1024" s="73" t="s">
        <v>5396</v>
      </c>
      <c r="I1024" s="73" t="s">
        <v>5397</v>
      </c>
      <c r="J1024" s="74">
        <v>29.28</v>
      </c>
      <c r="K1024" s="74">
        <f t="shared" si="15"/>
        <v>33.964799999999997</v>
      </c>
    </row>
    <row r="1025" spans="2:11" x14ac:dyDescent="0.25">
      <c r="B1025" s="73" t="s">
        <v>3287</v>
      </c>
      <c r="C1025" s="73" t="s">
        <v>5391</v>
      </c>
      <c r="D1025" s="73" t="s">
        <v>5392</v>
      </c>
      <c r="E1025" s="73">
        <v>92</v>
      </c>
      <c r="F1025" s="73" t="s">
        <v>5377</v>
      </c>
      <c r="G1025" s="73" t="s">
        <v>5398</v>
      </c>
      <c r="H1025" s="73" t="s">
        <v>5399</v>
      </c>
      <c r="I1025" s="73" t="s">
        <v>5397</v>
      </c>
      <c r="J1025" s="74">
        <v>16.170000000000002</v>
      </c>
      <c r="K1025" s="74">
        <f t="shared" si="15"/>
        <v>18.757200000000001</v>
      </c>
    </row>
    <row r="1026" spans="2:11" x14ac:dyDescent="0.25">
      <c r="B1026" s="73" t="s">
        <v>3287</v>
      </c>
      <c r="C1026" s="73" t="s">
        <v>5391</v>
      </c>
      <c r="D1026" s="73" t="s">
        <v>5392</v>
      </c>
      <c r="E1026" s="73">
        <v>92</v>
      </c>
      <c r="F1026" s="73" t="s">
        <v>5377</v>
      </c>
      <c r="G1026" s="73" t="s">
        <v>5400</v>
      </c>
      <c r="H1026" s="73" t="s">
        <v>5401</v>
      </c>
      <c r="I1026" s="73" t="s">
        <v>5402</v>
      </c>
      <c r="J1026" s="74">
        <v>8.5299999999999994</v>
      </c>
      <c r="K1026" s="74">
        <f t="shared" si="15"/>
        <v>9.8947999999999983</v>
      </c>
    </row>
    <row r="1027" spans="2:11" x14ac:dyDescent="0.25">
      <c r="B1027" s="73" t="s">
        <v>3287</v>
      </c>
      <c r="C1027" s="73" t="s">
        <v>5391</v>
      </c>
      <c r="D1027" s="73" t="s">
        <v>5392</v>
      </c>
      <c r="E1027" s="73">
        <v>92</v>
      </c>
      <c r="F1027" s="73" t="s">
        <v>5377</v>
      </c>
      <c r="G1027" s="73" t="s">
        <v>5403</v>
      </c>
      <c r="H1027" s="73" t="s">
        <v>5404</v>
      </c>
      <c r="I1027" s="73" t="s">
        <v>5405</v>
      </c>
      <c r="J1027" s="74">
        <v>62.18</v>
      </c>
      <c r="K1027" s="74">
        <f t="shared" si="15"/>
        <v>72.128799999999998</v>
      </c>
    </row>
    <row r="1028" spans="2:11" x14ac:dyDescent="0.25">
      <c r="B1028" s="73" t="s">
        <v>3287</v>
      </c>
      <c r="C1028" s="73" t="s">
        <v>5391</v>
      </c>
      <c r="D1028" s="73" t="s">
        <v>5392</v>
      </c>
      <c r="E1028" s="73">
        <v>92</v>
      </c>
      <c r="F1028" s="73" t="s">
        <v>5377</v>
      </c>
      <c r="G1028" s="73" t="s">
        <v>5403</v>
      </c>
      <c r="H1028" s="73" t="s">
        <v>5404</v>
      </c>
      <c r="I1028" s="73" t="s">
        <v>5405</v>
      </c>
      <c r="J1028" s="74">
        <v>1242.51</v>
      </c>
      <c r="K1028" s="74">
        <f t="shared" ref="K1028:K1091" si="16">+IF(AND(MID(H1028,1,15)="POSTE DE MADERA",J1028&lt;110)=TRUE,(J1028*1.13+5)*1.01*1.16,IF(AND(MID(H1028,1,15)="POSTE DE MADERA",J1028&gt;=110,J1028&lt;320)=TRUE,(J1028*1.13+12)*1.01*1.16,IF(AND(MID(H1028,1,15)="POSTE DE MADERA",J1028&gt;320)=TRUE,(J1028*1.13+36)*1.01*1.16,IF(+AND(MID(H1028,1,5)="POSTE",MID(H1028,1,15)&lt;&gt;"POSTE DE MADERA")=TRUE,J1028*1.01*1.16,J1028*1.16))))</f>
        <v>1441.3116</v>
      </c>
    </row>
    <row r="1029" spans="2:11" x14ac:dyDescent="0.25">
      <c r="B1029" s="73" t="s">
        <v>3287</v>
      </c>
      <c r="C1029" s="73" t="s">
        <v>5391</v>
      </c>
      <c r="D1029" s="73" t="s">
        <v>5392</v>
      </c>
      <c r="E1029" s="73">
        <v>92</v>
      </c>
      <c r="F1029" s="73" t="s">
        <v>5377</v>
      </c>
      <c r="G1029" s="73" t="s">
        <v>5406</v>
      </c>
      <c r="H1029" s="73" t="s">
        <v>5407</v>
      </c>
      <c r="I1029" s="73" t="s">
        <v>5325</v>
      </c>
      <c r="J1029" s="74">
        <v>1.19</v>
      </c>
      <c r="K1029" s="74">
        <f t="shared" si="16"/>
        <v>1.3803999999999998</v>
      </c>
    </row>
    <row r="1030" spans="2:11" x14ac:dyDescent="0.25">
      <c r="B1030" s="73" t="s">
        <v>3287</v>
      </c>
      <c r="C1030" s="73" t="s">
        <v>5391</v>
      </c>
      <c r="D1030" s="73" t="s">
        <v>5392</v>
      </c>
      <c r="E1030" s="73">
        <v>92</v>
      </c>
      <c r="F1030" s="73" t="s">
        <v>5377</v>
      </c>
      <c r="G1030" s="73" t="s">
        <v>5408</v>
      </c>
      <c r="H1030" s="73" t="s">
        <v>5409</v>
      </c>
      <c r="I1030" s="73" t="s">
        <v>3293</v>
      </c>
      <c r="J1030" s="74">
        <v>10.14</v>
      </c>
      <c r="K1030" s="74">
        <f t="shared" si="16"/>
        <v>11.7624</v>
      </c>
    </row>
    <row r="1031" spans="2:11" x14ac:dyDescent="0.25">
      <c r="B1031" s="73" t="s">
        <v>3287</v>
      </c>
      <c r="C1031" s="73" t="s">
        <v>5391</v>
      </c>
      <c r="D1031" s="73" t="s">
        <v>5392</v>
      </c>
      <c r="E1031" s="73">
        <v>92</v>
      </c>
      <c r="F1031" s="73" t="s">
        <v>5377</v>
      </c>
      <c r="G1031" s="73" t="s">
        <v>5410</v>
      </c>
      <c r="H1031" s="73" t="s">
        <v>5411</v>
      </c>
      <c r="I1031" s="73" t="s">
        <v>5397</v>
      </c>
      <c r="J1031" s="74">
        <v>157.61000000000001</v>
      </c>
      <c r="K1031" s="74">
        <f t="shared" si="16"/>
        <v>182.82759999999999</v>
      </c>
    </row>
    <row r="1032" spans="2:11" x14ac:dyDescent="0.25">
      <c r="B1032" s="73" t="s">
        <v>3287</v>
      </c>
      <c r="C1032" s="73" t="s">
        <v>5391</v>
      </c>
      <c r="D1032" s="73" t="s">
        <v>5392</v>
      </c>
      <c r="E1032" s="73">
        <v>92</v>
      </c>
      <c r="F1032" s="73" t="s">
        <v>5377</v>
      </c>
      <c r="G1032" s="73" t="s">
        <v>5412</v>
      </c>
      <c r="H1032" s="73" t="s">
        <v>5413</v>
      </c>
      <c r="I1032" s="73" t="s">
        <v>5397</v>
      </c>
      <c r="J1032" s="74">
        <v>3.82</v>
      </c>
      <c r="K1032" s="74">
        <f t="shared" si="16"/>
        <v>4.4311999999999996</v>
      </c>
    </row>
    <row r="1033" spans="2:11" x14ac:dyDescent="0.25">
      <c r="B1033" s="73" t="s">
        <v>3287</v>
      </c>
      <c r="C1033" s="73" t="s">
        <v>5391</v>
      </c>
      <c r="D1033" s="73" t="s">
        <v>5392</v>
      </c>
      <c r="E1033" s="73">
        <v>92</v>
      </c>
      <c r="F1033" s="73" t="s">
        <v>5377</v>
      </c>
      <c r="G1033" s="73" t="s">
        <v>5414</v>
      </c>
      <c r="H1033" s="73" t="s">
        <v>5415</v>
      </c>
      <c r="I1033" s="73" t="s">
        <v>5397</v>
      </c>
      <c r="J1033" s="74">
        <v>8.75</v>
      </c>
      <c r="K1033" s="74">
        <f t="shared" si="16"/>
        <v>10.149999999999999</v>
      </c>
    </row>
    <row r="1034" spans="2:11" x14ac:dyDescent="0.25">
      <c r="B1034" s="73" t="s">
        <v>3287</v>
      </c>
      <c r="C1034" s="73" t="s">
        <v>5391</v>
      </c>
      <c r="D1034" s="73" t="s">
        <v>5392</v>
      </c>
      <c r="E1034" s="73">
        <v>92</v>
      </c>
      <c r="F1034" s="73" t="s">
        <v>5377</v>
      </c>
      <c r="G1034" s="73" t="s">
        <v>5416</v>
      </c>
      <c r="H1034" s="73" t="s">
        <v>5417</v>
      </c>
      <c r="I1034" s="73" t="s">
        <v>5418</v>
      </c>
      <c r="J1034" s="74">
        <v>4.8899999999999997</v>
      </c>
      <c r="K1034" s="74">
        <f t="shared" si="16"/>
        <v>5.6723999999999997</v>
      </c>
    </row>
    <row r="1035" spans="2:11" x14ac:dyDescent="0.25">
      <c r="B1035" s="73" t="s">
        <v>3287</v>
      </c>
      <c r="C1035" s="73" t="s">
        <v>5419</v>
      </c>
      <c r="D1035" s="73" t="s">
        <v>5420</v>
      </c>
      <c r="E1035" s="73">
        <v>46</v>
      </c>
      <c r="F1035" s="73" t="s">
        <v>5421</v>
      </c>
      <c r="G1035" s="73" t="s">
        <v>5422</v>
      </c>
      <c r="H1035" s="73" t="s">
        <v>5423</v>
      </c>
      <c r="I1035" s="73" t="s">
        <v>3293</v>
      </c>
      <c r="J1035" s="74">
        <v>3.61</v>
      </c>
      <c r="K1035" s="74">
        <f t="shared" si="16"/>
        <v>4.1875999999999998</v>
      </c>
    </row>
    <row r="1036" spans="2:11" x14ac:dyDescent="0.25">
      <c r="B1036" s="73" t="s">
        <v>3287</v>
      </c>
      <c r="C1036" s="73" t="s">
        <v>5419</v>
      </c>
      <c r="D1036" s="73" t="s">
        <v>5420</v>
      </c>
      <c r="E1036" s="73">
        <v>46</v>
      </c>
      <c r="F1036" s="73" t="s">
        <v>5421</v>
      </c>
      <c r="G1036" s="73" t="s">
        <v>5424</v>
      </c>
      <c r="H1036" s="73" t="s">
        <v>5425</v>
      </c>
      <c r="I1036" s="73" t="s">
        <v>3293</v>
      </c>
      <c r="J1036" s="74">
        <v>19.97</v>
      </c>
      <c r="K1036" s="74">
        <f t="shared" si="16"/>
        <v>23.165199999999999</v>
      </c>
    </row>
    <row r="1037" spans="2:11" x14ac:dyDescent="0.25">
      <c r="B1037" s="73" t="s">
        <v>3287</v>
      </c>
      <c r="C1037" s="73" t="s">
        <v>5419</v>
      </c>
      <c r="D1037" s="73" t="s">
        <v>5420</v>
      </c>
      <c r="E1037" s="73">
        <v>46</v>
      </c>
      <c r="F1037" s="73" t="s">
        <v>5421</v>
      </c>
      <c r="G1037" s="73" t="s">
        <v>5426</v>
      </c>
      <c r="H1037" s="73" t="s">
        <v>5427</v>
      </c>
      <c r="I1037" s="73" t="s">
        <v>3293</v>
      </c>
      <c r="J1037" s="74">
        <v>9.51</v>
      </c>
      <c r="K1037" s="74">
        <f t="shared" si="16"/>
        <v>11.031599999999999</v>
      </c>
    </row>
    <row r="1038" spans="2:11" x14ac:dyDescent="0.25">
      <c r="B1038" s="73" t="s">
        <v>3287</v>
      </c>
      <c r="C1038" s="73" t="s">
        <v>5419</v>
      </c>
      <c r="D1038" s="73" t="s">
        <v>5420</v>
      </c>
      <c r="E1038" s="73">
        <v>46</v>
      </c>
      <c r="F1038" s="73" t="s">
        <v>5421</v>
      </c>
      <c r="G1038" s="73" t="s">
        <v>5428</v>
      </c>
      <c r="H1038" s="73" t="s">
        <v>5429</v>
      </c>
      <c r="I1038" s="73" t="s">
        <v>3293</v>
      </c>
      <c r="J1038" s="74">
        <v>7.73</v>
      </c>
      <c r="K1038" s="74">
        <f t="shared" si="16"/>
        <v>8.9667999999999992</v>
      </c>
    </row>
    <row r="1039" spans="2:11" x14ac:dyDescent="0.25">
      <c r="B1039" s="73" t="s">
        <v>3287</v>
      </c>
      <c r="C1039" s="73" t="s">
        <v>5419</v>
      </c>
      <c r="D1039" s="73" t="s">
        <v>5420</v>
      </c>
      <c r="E1039" s="73">
        <v>46</v>
      </c>
      <c r="F1039" s="73" t="s">
        <v>5421</v>
      </c>
      <c r="G1039" s="73" t="s">
        <v>5430</v>
      </c>
      <c r="H1039" s="73" t="s">
        <v>5431</v>
      </c>
      <c r="I1039" s="73" t="s">
        <v>3293</v>
      </c>
      <c r="J1039" s="74">
        <v>3.52</v>
      </c>
      <c r="K1039" s="74">
        <f t="shared" si="16"/>
        <v>4.0831999999999997</v>
      </c>
    </row>
    <row r="1040" spans="2:11" x14ac:dyDescent="0.25">
      <c r="B1040" s="73" t="s">
        <v>3287</v>
      </c>
      <c r="C1040" s="73" t="s">
        <v>5419</v>
      </c>
      <c r="D1040" s="73" t="s">
        <v>5420</v>
      </c>
      <c r="E1040" s="73">
        <v>46</v>
      </c>
      <c r="F1040" s="73" t="s">
        <v>5421</v>
      </c>
      <c r="G1040" s="73" t="s">
        <v>5432</v>
      </c>
      <c r="H1040" s="73" t="s">
        <v>5433</v>
      </c>
      <c r="I1040" s="73" t="s">
        <v>3293</v>
      </c>
      <c r="J1040" s="74">
        <v>11.45</v>
      </c>
      <c r="K1040" s="74">
        <f t="shared" si="16"/>
        <v>13.281999999999998</v>
      </c>
    </row>
    <row r="1041" spans="2:11" x14ac:dyDescent="0.25">
      <c r="B1041" s="73" t="s">
        <v>3287</v>
      </c>
      <c r="C1041" s="73" t="s">
        <v>5419</v>
      </c>
      <c r="D1041" s="73" t="s">
        <v>5420</v>
      </c>
      <c r="E1041" s="73">
        <v>46</v>
      </c>
      <c r="F1041" s="73" t="s">
        <v>5421</v>
      </c>
      <c r="G1041" s="73" t="s">
        <v>5434</v>
      </c>
      <c r="H1041" s="73" t="s">
        <v>5435</v>
      </c>
      <c r="I1041" s="73" t="s">
        <v>3293</v>
      </c>
      <c r="J1041" s="74">
        <v>10.23</v>
      </c>
      <c r="K1041" s="74">
        <f t="shared" si="16"/>
        <v>11.8668</v>
      </c>
    </row>
    <row r="1042" spans="2:11" x14ac:dyDescent="0.25">
      <c r="B1042" s="73" t="s">
        <v>3287</v>
      </c>
      <c r="C1042" s="73" t="s">
        <v>5419</v>
      </c>
      <c r="D1042" s="73" t="s">
        <v>5420</v>
      </c>
      <c r="E1042" s="73">
        <v>46</v>
      </c>
      <c r="F1042" s="73" t="s">
        <v>5421</v>
      </c>
      <c r="G1042" s="73" t="s">
        <v>5436</v>
      </c>
      <c r="H1042" s="73" t="s">
        <v>5437</v>
      </c>
      <c r="I1042" s="73" t="s">
        <v>3293</v>
      </c>
      <c r="J1042" s="74">
        <v>11.11</v>
      </c>
      <c r="K1042" s="74">
        <f t="shared" si="16"/>
        <v>12.887599999999999</v>
      </c>
    </row>
    <row r="1043" spans="2:11" x14ac:dyDescent="0.25">
      <c r="B1043" s="73" t="s">
        <v>3287</v>
      </c>
      <c r="C1043" s="73" t="s">
        <v>5419</v>
      </c>
      <c r="D1043" s="73" t="s">
        <v>5420</v>
      </c>
      <c r="E1043" s="73">
        <v>46</v>
      </c>
      <c r="F1043" s="73" t="s">
        <v>5421</v>
      </c>
      <c r="G1043" s="73" t="s">
        <v>5438</v>
      </c>
      <c r="H1043" s="73" t="s">
        <v>5439</v>
      </c>
      <c r="I1043" s="73" t="s">
        <v>3293</v>
      </c>
      <c r="J1043" s="74">
        <v>26.71</v>
      </c>
      <c r="K1043" s="74">
        <f t="shared" si="16"/>
        <v>30.983599999999999</v>
      </c>
    </row>
    <row r="1044" spans="2:11" x14ac:dyDescent="0.25">
      <c r="B1044" s="73" t="s">
        <v>3287</v>
      </c>
      <c r="C1044" s="73" t="s">
        <v>5419</v>
      </c>
      <c r="D1044" s="73" t="s">
        <v>5420</v>
      </c>
      <c r="E1044" s="73">
        <v>46</v>
      </c>
      <c r="F1044" s="73" t="s">
        <v>5421</v>
      </c>
      <c r="G1044" s="73" t="s">
        <v>5440</v>
      </c>
      <c r="H1044" s="73" t="s">
        <v>5441</v>
      </c>
      <c r="I1044" s="73" t="s">
        <v>3293</v>
      </c>
      <c r="J1044" s="74">
        <v>59.99</v>
      </c>
      <c r="K1044" s="74">
        <f t="shared" si="16"/>
        <v>69.588399999999993</v>
      </c>
    </row>
    <row r="1045" spans="2:11" x14ac:dyDescent="0.25">
      <c r="B1045" s="73" t="s">
        <v>3287</v>
      </c>
      <c r="C1045" s="73" t="s">
        <v>5419</v>
      </c>
      <c r="D1045" s="73" t="s">
        <v>5420</v>
      </c>
      <c r="E1045" s="73">
        <v>46</v>
      </c>
      <c r="F1045" s="73" t="s">
        <v>5421</v>
      </c>
      <c r="G1045" s="73" t="s">
        <v>5442</v>
      </c>
      <c r="H1045" s="73" t="s">
        <v>5443</v>
      </c>
      <c r="I1045" s="73" t="s">
        <v>3293</v>
      </c>
      <c r="J1045" s="74">
        <v>18.62</v>
      </c>
      <c r="K1045" s="74">
        <f t="shared" si="16"/>
        <v>21.5992</v>
      </c>
    </row>
    <row r="1046" spans="2:11" x14ac:dyDescent="0.25">
      <c r="B1046" s="73" t="s">
        <v>3287</v>
      </c>
      <c r="C1046" s="73" t="s">
        <v>5419</v>
      </c>
      <c r="D1046" s="73" t="s">
        <v>5420</v>
      </c>
      <c r="E1046" s="73">
        <v>46</v>
      </c>
      <c r="F1046" s="73" t="s">
        <v>5421</v>
      </c>
      <c r="G1046" s="73" t="s">
        <v>5444</v>
      </c>
      <c r="H1046" s="73" t="s">
        <v>5445</v>
      </c>
      <c r="I1046" s="73" t="s">
        <v>3293</v>
      </c>
      <c r="J1046" s="74">
        <v>51.41</v>
      </c>
      <c r="K1046" s="74">
        <f t="shared" si="16"/>
        <v>59.63559999999999</v>
      </c>
    </row>
    <row r="1047" spans="2:11" x14ac:dyDescent="0.25">
      <c r="B1047" s="73" t="s">
        <v>3287</v>
      </c>
      <c r="C1047" s="73" t="s">
        <v>5419</v>
      </c>
      <c r="D1047" s="73" t="s">
        <v>5420</v>
      </c>
      <c r="E1047" s="73">
        <v>52</v>
      </c>
      <c r="F1047" s="73" t="s">
        <v>5446</v>
      </c>
      <c r="G1047" s="73" t="s">
        <v>5447</v>
      </c>
      <c r="H1047" s="73" t="s">
        <v>5448</v>
      </c>
      <c r="I1047" s="73" t="s">
        <v>3293</v>
      </c>
      <c r="J1047" s="74">
        <v>98.41</v>
      </c>
      <c r="K1047" s="74">
        <f t="shared" si="16"/>
        <v>114.15559999999999</v>
      </c>
    </row>
    <row r="1048" spans="2:11" x14ac:dyDescent="0.25">
      <c r="B1048" s="73" t="s">
        <v>3287</v>
      </c>
      <c r="C1048" s="73" t="s">
        <v>5419</v>
      </c>
      <c r="D1048" s="73" t="s">
        <v>5420</v>
      </c>
      <c r="E1048" s="73">
        <v>52</v>
      </c>
      <c r="F1048" s="73" t="s">
        <v>5446</v>
      </c>
      <c r="G1048" s="73" t="s">
        <v>5449</v>
      </c>
      <c r="H1048" s="73" t="s">
        <v>5450</v>
      </c>
      <c r="I1048" s="73" t="s">
        <v>3293</v>
      </c>
      <c r="J1048" s="74">
        <v>68.150000000000006</v>
      </c>
      <c r="K1048" s="74">
        <f t="shared" si="16"/>
        <v>79.054000000000002</v>
      </c>
    </row>
    <row r="1049" spans="2:11" x14ac:dyDescent="0.25">
      <c r="B1049" s="73" t="s">
        <v>3287</v>
      </c>
      <c r="C1049" s="73" t="s">
        <v>5419</v>
      </c>
      <c r="D1049" s="73" t="s">
        <v>5420</v>
      </c>
      <c r="E1049" s="73">
        <v>52</v>
      </c>
      <c r="F1049" s="73" t="s">
        <v>5446</v>
      </c>
      <c r="G1049" s="73" t="s">
        <v>5451</v>
      </c>
      <c r="H1049" s="73" t="s">
        <v>5452</v>
      </c>
      <c r="I1049" s="73" t="s">
        <v>3293</v>
      </c>
      <c r="J1049" s="74">
        <v>78.55</v>
      </c>
      <c r="K1049" s="74">
        <f t="shared" si="16"/>
        <v>91.117999999999995</v>
      </c>
    </row>
    <row r="1050" spans="2:11" x14ac:dyDescent="0.25">
      <c r="B1050" s="73" t="s">
        <v>3287</v>
      </c>
      <c r="C1050" s="73" t="s">
        <v>5419</v>
      </c>
      <c r="D1050" s="73" t="s">
        <v>5420</v>
      </c>
      <c r="E1050" s="73">
        <v>52</v>
      </c>
      <c r="F1050" s="73" t="s">
        <v>5446</v>
      </c>
      <c r="G1050" s="73" t="s">
        <v>5453</v>
      </c>
      <c r="H1050" s="73" t="s">
        <v>5454</v>
      </c>
      <c r="I1050" s="73" t="s">
        <v>3293</v>
      </c>
      <c r="J1050" s="74">
        <v>110.71</v>
      </c>
      <c r="K1050" s="74">
        <f t="shared" si="16"/>
        <v>128.42359999999999</v>
      </c>
    </row>
    <row r="1051" spans="2:11" x14ac:dyDescent="0.25">
      <c r="B1051" s="73" t="s">
        <v>3287</v>
      </c>
      <c r="C1051" s="73" t="s">
        <v>5419</v>
      </c>
      <c r="D1051" s="73" t="s">
        <v>5420</v>
      </c>
      <c r="E1051" s="73">
        <v>52</v>
      </c>
      <c r="F1051" s="73" t="s">
        <v>5446</v>
      </c>
      <c r="G1051" s="73" t="s">
        <v>5455</v>
      </c>
      <c r="H1051" s="73" t="s">
        <v>5456</v>
      </c>
      <c r="I1051" s="73" t="s">
        <v>3293</v>
      </c>
      <c r="J1051" s="74">
        <v>173</v>
      </c>
      <c r="K1051" s="74">
        <f t="shared" si="16"/>
        <v>200.67999999999998</v>
      </c>
    </row>
    <row r="1052" spans="2:11" x14ac:dyDescent="0.25">
      <c r="B1052" s="73" t="s">
        <v>3287</v>
      </c>
      <c r="C1052" s="73" t="s">
        <v>5419</v>
      </c>
      <c r="D1052" s="73" t="s">
        <v>5420</v>
      </c>
      <c r="E1052" s="73">
        <v>52</v>
      </c>
      <c r="F1052" s="73" t="s">
        <v>5446</v>
      </c>
      <c r="G1052" s="73" t="s">
        <v>5457</v>
      </c>
      <c r="H1052" s="73" t="s">
        <v>5458</v>
      </c>
      <c r="I1052" s="73" t="s">
        <v>3293</v>
      </c>
      <c r="J1052" s="74">
        <v>252.64</v>
      </c>
      <c r="K1052" s="74">
        <f t="shared" si="16"/>
        <v>293.06239999999997</v>
      </c>
    </row>
    <row r="1053" spans="2:11" x14ac:dyDescent="0.25">
      <c r="B1053" s="73" t="s">
        <v>3287</v>
      </c>
      <c r="C1053" s="73" t="s">
        <v>5419</v>
      </c>
      <c r="D1053" s="73" t="s">
        <v>5420</v>
      </c>
      <c r="E1053" s="73">
        <v>52</v>
      </c>
      <c r="F1053" s="73" t="s">
        <v>5446</v>
      </c>
      <c r="G1053" s="73" t="s">
        <v>5459</v>
      </c>
      <c r="H1053" s="73" t="s">
        <v>5460</v>
      </c>
      <c r="I1053" s="73" t="s">
        <v>3293</v>
      </c>
      <c r="J1053" s="74">
        <v>86.57</v>
      </c>
      <c r="K1053" s="74">
        <f t="shared" si="16"/>
        <v>100.42119999999998</v>
      </c>
    </row>
    <row r="1054" spans="2:11" x14ac:dyDescent="0.25">
      <c r="B1054" s="73" t="s">
        <v>3287</v>
      </c>
      <c r="C1054" s="73" t="s">
        <v>5419</v>
      </c>
      <c r="D1054" s="73" t="s">
        <v>5420</v>
      </c>
      <c r="E1054" s="73">
        <v>52</v>
      </c>
      <c r="F1054" s="73" t="s">
        <v>5446</v>
      </c>
      <c r="G1054" s="73" t="s">
        <v>5461</v>
      </c>
      <c r="H1054" s="73" t="s">
        <v>5462</v>
      </c>
      <c r="I1054" s="73" t="s">
        <v>3293</v>
      </c>
      <c r="J1054" s="74">
        <v>138.02000000000001</v>
      </c>
      <c r="K1054" s="74">
        <f t="shared" si="16"/>
        <v>160.10319999999999</v>
      </c>
    </row>
    <row r="1055" spans="2:11" x14ac:dyDescent="0.25">
      <c r="B1055" s="73" t="s">
        <v>3287</v>
      </c>
      <c r="C1055" s="73" t="s">
        <v>5419</v>
      </c>
      <c r="D1055" s="73" t="s">
        <v>5420</v>
      </c>
      <c r="E1055" s="73">
        <v>52</v>
      </c>
      <c r="F1055" s="73" t="s">
        <v>5446</v>
      </c>
      <c r="G1055" s="73" t="s">
        <v>5463</v>
      </c>
      <c r="H1055" s="73" t="s">
        <v>5464</v>
      </c>
      <c r="I1055" s="73" t="s">
        <v>3293</v>
      </c>
      <c r="J1055" s="74">
        <v>178.8</v>
      </c>
      <c r="K1055" s="74">
        <f t="shared" si="16"/>
        <v>207.40799999999999</v>
      </c>
    </row>
    <row r="1056" spans="2:11" x14ac:dyDescent="0.25">
      <c r="B1056" s="73" t="s">
        <v>3287</v>
      </c>
      <c r="C1056" s="73" t="s">
        <v>5419</v>
      </c>
      <c r="D1056" s="73" t="s">
        <v>5420</v>
      </c>
      <c r="E1056" s="73">
        <v>52</v>
      </c>
      <c r="F1056" s="73" t="s">
        <v>5446</v>
      </c>
      <c r="G1056" s="73" t="s">
        <v>5465</v>
      </c>
      <c r="H1056" s="73" t="s">
        <v>5466</v>
      </c>
      <c r="I1056" s="73" t="s">
        <v>3293</v>
      </c>
      <c r="J1056" s="74">
        <v>266.85000000000002</v>
      </c>
      <c r="K1056" s="74">
        <f t="shared" si="16"/>
        <v>309.54599999999999</v>
      </c>
    </row>
    <row r="1057" spans="2:11" x14ac:dyDescent="0.25">
      <c r="B1057" s="73" t="s">
        <v>3287</v>
      </c>
      <c r="C1057" s="73" t="s">
        <v>5419</v>
      </c>
      <c r="D1057" s="73" t="s">
        <v>5420</v>
      </c>
      <c r="E1057" s="73">
        <v>52</v>
      </c>
      <c r="F1057" s="73" t="s">
        <v>5446</v>
      </c>
      <c r="G1057" s="73" t="s">
        <v>5467</v>
      </c>
      <c r="H1057" s="73" t="s">
        <v>5468</v>
      </c>
      <c r="I1057" s="73" t="s">
        <v>3293</v>
      </c>
      <c r="J1057" s="74">
        <v>111.57</v>
      </c>
      <c r="K1057" s="74">
        <f t="shared" si="16"/>
        <v>129.42119999999997</v>
      </c>
    </row>
    <row r="1058" spans="2:11" x14ac:dyDescent="0.25">
      <c r="B1058" s="73" t="s">
        <v>3287</v>
      </c>
      <c r="C1058" s="73" t="s">
        <v>5419</v>
      </c>
      <c r="D1058" s="73" t="s">
        <v>5420</v>
      </c>
      <c r="E1058" s="73">
        <v>52</v>
      </c>
      <c r="F1058" s="73" t="s">
        <v>5446</v>
      </c>
      <c r="G1058" s="73" t="s">
        <v>5469</v>
      </c>
      <c r="H1058" s="73" t="s">
        <v>5470</v>
      </c>
      <c r="I1058" s="73" t="s">
        <v>3293</v>
      </c>
      <c r="J1058" s="74">
        <v>91.09</v>
      </c>
      <c r="K1058" s="74">
        <f t="shared" si="16"/>
        <v>105.6644</v>
      </c>
    </row>
    <row r="1059" spans="2:11" x14ac:dyDescent="0.25">
      <c r="B1059" s="73" t="s">
        <v>3287</v>
      </c>
      <c r="C1059" s="73" t="s">
        <v>5419</v>
      </c>
      <c r="D1059" s="73" t="s">
        <v>5420</v>
      </c>
      <c r="E1059" s="73">
        <v>52</v>
      </c>
      <c r="F1059" s="73" t="s">
        <v>5446</v>
      </c>
      <c r="G1059" s="73" t="s">
        <v>5471</v>
      </c>
      <c r="H1059" s="73" t="s">
        <v>5472</v>
      </c>
      <c r="I1059" s="73" t="s">
        <v>3293</v>
      </c>
      <c r="J1059" s="74">
        <v>94.57</v>
      </c>
      <c r="K1059" s="74">
        <f t="shared" si="16"/>
        <v>109.70119999999999</v>
      </c>
    </row>
    <row r="1060" spans="2:11" x14ac:dyDescent="0.25">
      <c r="B1060" s="73" t="s">
        <v>3287</v>
      </c>
      <c r="C1060" s="73" t="s">
        <v>5419</v>
      </c>
      <c r="D1060" s="73" t="s">
        <v>5420</v>
      </c>
      <c r="E1060" s="73">
        <v>52</v>
      </c>
      <c r="F1060" s="73" t="s">
        <v>5446</v>
      </c>
      <c r="G1060" s="73" t="s">
        <v>5473</v>
      </c>
      <c r="H1060" s="73" t="s">
        <v>5474</v>
      </c>
      <c r="I1060" s="73" t="s">
        <v>3293</v>
      </c>
      <c r="J1060" s="74">
        <v>96.42</v>
      </c>
      <c r="K1060" s="74">
        <f t="shared" si="16"/>
        <v>111.8472</v>
      </c>
    </row>
    <row r="1061" spans="2:11" x14ac:dyDescent="0.25">
      <c r="B1061" s="73" t="s">
        <v>3287</v>
      </c>
      <c r="C1061" s="73" t="s">
        <v>5419</v>
      </c>
      <c r="D1061" s="73" t="s">
        <v>5420</v>
      </c>
      <c r="E1061" s="73">
        <v>52</v>
      </c>
      <c r="F1061" s="73" t="s">
        <v>5446</v>
      </c>
      <c r="G1061" s="73" t="s">
        <v>5475</v>
      </c>
      <c r="H1061" s="73" t="s">
        <v>5476</v>
      </c>
      <c r="I1061" s="73" t="s">
        <v>3293</v>
      </c>
      <c r="J1061" s="74">
        <v>146.43</v>
      </c>
      <c r="K1061" s="74">
        <f t="shared" si="16"/>
        <v>169.8588</v>
      </c>
    </row>
    <row r="1062" spans="2:11" x14ac:dyDescent="0.25">
      <c r="B1062" s="73" t="s">
        <v>3287</v>
      </c>
      <c r="C1062" s="73" t="s">
        <v>5419</v>
      </c>
      <c r="D1062" s="73" t="s">
        <v>5420</v>
      </c>
      <c r="E1062" s="73">
        <v>52</v>
      </c>
      <c r="F1062" s="73" t="s">
        <v>5446</v>
      </c>
      <c r="G1062" s="73" t="s">
        <v>5477</v>
      </c>
      <c r="H1062" s="73" t="s">
        <v>5478</v>
      </c>
      <c r="I1062" s="73" t="s">
        <v>3293</v>
      </c>
      <c r="J1062" s="74">
        <v>213.95</v>
      </c>
      <c r="K1062" s="74">
        <f t="shared" si="16"/>
        <v>248.18199999999996</v>
      </c>
    </row>
    <row r="1063" spans="2:11" x14ac:dyDescent="0.25">
      <c r="B1063" s="73" t="s">
        <v>3287</v>
      </c>
      <c r="C1063" s="73" t="s">
        <v>5419</v>
      </c>
      <c r="D1063" s="73" t="s">
        <v>5420</v>
      </c>
      <c r="E1063" s="73">
        <v>52</v>
      </c>
      <c r="F1063" s="73" t="s">
        <v>5446</v>
      </c>
      <c r="G1063" s="73" t="s">
        <v>5479</v>
      </c>
      <c r="H1063" s="73" t="s">
        <v>5480</v>
      </c>
      <c r="I1063" s="73" t="s">
        <v>3293</v>
      </c>
      <c r="J1063" s="74">
        <v>300.83</v>
      </c>
      <c r="K1063" s="74">
        <f t="shared" si="16"/>
        <v>348.96279999999996</v>
      </c>
    </row>
    <row r="1064" spans="2:11" x14ac:dyDescent="0.25">
      <c r="B1064" s="73" t="s">
        <v>3287</v>
      </c>
      <c r="C1064" s="73" t="s">
        <v>5419</v>
      </c>
      <c r="D1064" s="73" t="s">
        <v>5420</v>
      </c>
      <c r="E1064" s="73">
        <v>52</v>
      </c>
      <c r="F1064" s="73" t="s">
        <v>5446</v>
      </c>
      <c r="G1064" s="73" t="s">
        <v>5481</v>
      </c>
      <c r="H1064" s="73" t="s">
        <v>5482</v>
      </c>
      <c r="I1064" s="73" t="s">
        <v>3293</v>
      </c>
      <c r="J1064" s="74">
        <v>114.01</v>
      </c>
      <c r="K1064" s="74">
        <f t="shared" si="16"/>
        <v>132.2516</v>
      </c>
    </row>
    <row r="1065" spans="2:11" x14ac:dyDescent="0.25">
      <c r="B1065" s="73" t="s">
        <v>3287</v>
      </c>
      <c r="C1065" s="73" t="s">
        <v>5419</v>
      </c>
      <c r="D1065" s="73" t="s">
        <v>5420</v>
      </c>
      <c r="E1065" s="73">
        <v>52</v>
      </c>
      <c r="F1065" s="73" t="s">
        <v>5446</v>
      </c>
      <c r="G1065" s="73" t="s">
        <v>5483</v>
      </c>
      <c r="H1065" s="73" t="s">
        <v>5484</v>
      </c>
      <c r="I1065" s="73" t="s">
        <v>3293</v>
      </c>
      <c r="J1065" s="74">
        <v>118.52</v>
      </c>
      <c r="K1065" s="74">
        <f t="shared" si="16"/>
        <v>137.48319999999998</v>
      </c>
    </row>
    <row r="1066" spans="2:11" x14ac:dyDescent="0.25">
      <c r="B1066" s="73" t="s">
        <v>3287</v>
      </c>
      <c r="C1066" s="73" t="s">
        <v>5419</v>
      </c>
      <c r="D1066" s="73" t="s">
        <v>5420</v>
      </c>
      <c r="E1066" s="73">
        <v>52</v>
      </c>
      <c r="F1066" s="73" t="s">
        <v>5446</v>
      </c>
      <c r="G1066" s="73" t="s">
        <v>5485</v>
      </c>
      <c r="H1066" s="73" t="s">
        <v>5486</v>
      </c>
      <c r="I1066" s="73" t="s">
        <v>3293</v>
      </c>
      <c r="J1066" s="74">
        <v>105.6</v>
      </c>
      <c r="K1066" s="74">
        <f t="shared" si="16"/>
        <v>122.49599999999998</v>
      </c>
    </row>
    <row r="1067" spans="2:11" x14ac:dyDescent="0.25">
      <c r="B1067" s="73" t="s">
        <v>3287</v>
      </c>
      <c r="C1067" s="73" t="s">
        <v>5419</v>
      </c>
      <c r="D1067" s="73" t="s">
        <v>5420</v>
      </c>
      <c r="E1067" s="73">
        <v>52</v>
      </c>
      <c r="F1067" s="73" t="s">
        <v>5446</v>
      </c>
      <c r="G1067" s="73" t="s">
        <v>5487</v>
      </c>
      <c r="H1067" s="73" t="s">
        <v>5488</v>
      </c>
      <c r="I1067" s="73" t="s">
        <v>3293</v>
      </c>
      <c r="J1067" s="74">
        <v>165</v>
      </c>
      <c r="K1067" s="74">
        <f t="shared" si="16"/>
        <v>191.39999999999998</v>
      </c>
    </row>
    <row r="1068" spans="2:11" x14ac:dyDescent="0.25">
      <c r="B1068" s="73" t="s">
        <v>3287</v>
      </c>
      <c r="C1068" s="73" t="s">
        <v>5419</v>
      </c>
      <c r="D1068" s="73" t="s">
        <v>5420</v>
      </c>
      <c r="E1068" s="73">
        <v>52</v>
      </c>
      <c r="F1068" s="73" t="s">
        <v>5446</v>
      </c>
      <c r="G1068" s="73" t="s">
        <v>5489</v>
      </c>
      <c r="H1068" s="73" t="s">
        <v>5490</v>
      </c>
      <c r="I1068" s="73" t="s">
        <v>3293</v>
      </c>
      <c r="J1068" s="74">
        <v>128.69999999999999</v>
      </c>
      <c r="K1068" s="74">
        <f t="shared" si="16"/>
        <v>149.29199999999997</v>
      </c>
    </row>
    <row r="1069" spans="2:11" x14ac:dyDescent="0.25">
      <c r="B1069" s="73" t="s">
        <v>3287</v>
      </c>
      <c r="C1069" s="73" t="s">
        <v>5419</v>
      </c>
      <c r="D1069" s="73" t="s">
        <v>5420</v>
      </c>
      <c r="E1069" s="73">
        <v>52</v>
      </c>
      <c r="F1069" s="73" t="s">
        <v>5446</v>
      </c>
      <c r="G1069" s="73" t="s">
        <v>5491</v>
      </c>
      <c r="H1069" s="73" t="s">
        <v>5492</v>
      </c>
      <c r="I1069" s="73" t="s">
        <v>3293</v>
      </c>
      <c r="J1069" s="74">
        <v>145.9</v>
      </c>
      <c r="K1069" s="74">
        <f t="shared" si="16"/>
        <v>169.244</v>
      </c>
    </row>
    <row r="1070" spans="2:11" x14ac:dyDescent="0.25">
      <c r="B1070" s="73" t="s">
        <v>3287</v>
      </c>
      <c r="C1070" s="73" t="s">
        <v>5419</v>
      </c>
      <c r="D1070" s="73" t="s">
        <v>5420</v>
      </c>
      <c r="E1070" s="73">
        <v>49</v>
      </c>
      <c r="F1070" s="73" t="s">
        <v>5493</v>
      </c>
      <c r="G1070" s="73" t="s">
        <v>5494</v>
      </c>
      <c r="H1070" s="73" t="s">
        <v>5495</v>
      </c>
      <c r="I1070" s="73" t="s">
        <v>3293</v>
      </c>
      <c r="J1070" s="74">
        <v>59.98</v>
      </c>
      <c r="K1070" s="74">
        <f t="shared" si="16"/>
        <v>69.576799999999992</v>
      </c>
    </row>
    <row r="1071" spans="2:11" x14ac:dyDescent="0.25">
      <c r="B1071" s="73" t="s">
        <v>3287</v>
      </c>
      <c r="C1071" s="73" t="s">
        <v>5419</v>
      </c>
      <c r="D1071" s="73" t="s">
        <v>5420</v>
      </c>
      <c r="E1071" s="73">
        <v>49</v>
      </c>
      <c r="F1071" s="73" t="s">
        <v>5493</v>
      </c>
      <c r="G1071" s="73" t="s">
        <v>5496</v>
      </c>
      <c r="H1071" s="73" t="s">
        <v>5497</v>
      </c>
      <c r="I1071" s="73" t="s">
        <v>3293</v>
      </c>
      <c r="J1071" s="74">
        <v>65.099999999999994</v>
      </c>
      <c r="K1071" s="74">
        <f t="shared" si="16"/>
        <v>75.515999999999991</v>
      </c>
    </row>
    <row r="1072" spans="2:11" x14ac:dyDescent="0.25">
      <c r="B1072" s="73" t="s">
        <v>3287</v>
      </c>
      <c r="C1072" s="73" t="s">
        <v>5419</v>
      </c>
      <c r="D1072" s="73" t="s">
        <v>5420</v>
      </c>
      <c r="E1072" s="73">
        <v>49</v>
      </c>
      <c r="F1072" s="73" t="s">
        <v>5493</v>
      </c>
      <c r="G1072" s="73" t="s">
        <v>5498</v>
      </c>
      <c r="H1072" s="73" t="s">
        <v>5499</v>
      </c>
      <c r="I1072" s="73" t="s">
        <v>3293</v>
      </c>
      <c r="J1072" s="74">
        <v>95.73</v>
      </c>
      <c r="K1072" s="74">
        <f t="shared" si="16"/>
        <v>111.04679999999999</v>
      </c>
    </row>
    <row r="1073" spans="2:11" x14ac:dyDescent="0.25">
      <c r="B1073" s="73" t="s">
        <v>3287</v>
      </c>
      <c r="C1073" s="73" t="s">
        <v>5419</v>
      </c>
      <c r="D1073" s="73" t="s">
        <v>5420</v>
      </c>
      <c r="E1073" s="73">
        <v>49</v>
      </c>
      <c r="F1073" s="73" t="s">
        <v>5493</v>
      </c>
      <c r="G1073" s="73" t="s">
        <v>5500</v>
      </c>
      <c r="H1073" s="73" t="s">
        <v>5501</v>
      </c>
      <c r="I1073" s="73" t="s">
        <v>3293</v>
      </c>
      <c r="J1073" s="74">
        <v>126.14</v>
      </c>
      <c r="K1073" s="74">
        <f t="shared" si="16"/>
        <v>146.32239999999999</v>
      </c>
    </row>
    <row r="1074" spans="2:11" x14ac:dyDescent="0.25">
      <c r="B1074" s="73" t="s">
        <v>3287</v>
      </c>
      <c r="C1074" s="73" t="s">
        <v>5419</v>
      </c>
      <c r="D1074" s="73" t="s">
        <v>5420</v>
      </c>
      <c r="E1074" s="73">
        <v>49</v>
      </c>
      <c r="F1074" s="73" t="s">
        <v>5493</v>
      </c>
      <c r="G1074" s="73" t="s">
        <v>5502</v>
      </c>
      <c r="H1074" s="73" t="s">
        <v>5503</v>
      </c>
      <c r="I1074" s="73" t="s">
        <v>3293</v>
      </c>
      <c r="J1074" s="74">
        <v>177.39</v>
      </c>
      <c r="K1074" s="74">
        <f t="shared" si="16"/>
        <v>205.77239999999998</v>
      </c>
    </row>
    <row r="1075" spans="2:11" x14ac:dyDescent="0.25">
      <c r="B1075" s="73" t="s">
        <v>3287</v>
      </c>
      <c r="C1075" s="73" t="s">
        <v>5419</v>
      </c>
      <c r="D1075" s="73" t="s">
        <v>5420</v>
      </c>
      <c r="E1075" s="73">
        <v>49</v>
      </c>
      <c r="F1075" s="73" t="s">
        <v>5493</v>
      </c>
      <c r="G1075" s="73" t="s">
        <v>5504</v>
      </c>
      <c r="H1075" s="73" t="s">
        <v>5505</v>
      </c>
      <c r="I1075" s="73" t="s">
        <v>3293</v>
      </c>
      <c r="J1075" s="74">
        <v>56.38</v>
      </c>
      <c r="K1075" s="74">
        <f t="shared" si="16"/>
        <v>65.400800000000004</v>
      </c>
    </row>
    <row r="1076" spans="2:11" x14ac:dyDescent="0.25">
      <c r="B1076" s="73" t="s">
        <v>3287</v>
      </c>
      <c r="C1076" s="73" t="s">
        <v>5419</v>
      </c>
      <c r="D1076" s="73" t="s">
        <v>5420</v>
      </c>
      <c r="E1076" s="73">
        <v>48</v>
      </c>
      <c r="F1076" s="73" t="s">
        <v>5506</v>
      </c>
      <c r="G1076" s="73" t="s">
        <v>5507</v>
      </c>
      <c r="H1076" s="73" t="s">
        <v>5508</v>
      </c>
      <c r="I1076" s="73" t="s">
        <v>3293</v>
      </c>
      <c r="J1076" s="74">
        <v>49.18</v>
      </c>
      <c r="K1076" s="74">
        <f t="shared" si="16"/>
        <v>57.048799999999993</v>
      </c>
    </row>
    <row r="1077" spans="2:11" x14ac:dyDescent="0.25">
      <c r="B1077" s="73" t="s">
        <v>3287</v>
      </c>
      <c r="C1077" s="73" t="s">
        <v>5419</v>
      </c>
      <c r="D1077" s="73" t="s">
        <v>5420</v>
      </c>
      <c r="E1077" s="73">
        <v>48</v>
      </c>
      <c r="F1077" s="73" t="s">
        <v>5506</v>
      </c>
      <c r="G1077" s="73" t="s">
        <v>5509</v>
      </c>
      <c r="H1077" s="73" t="s">
        <v>5510</v>
      </c>
      <c r="I1077" s="73" t="s">
        <v>3293</v>
      </c>
      <c r="J1077" s="74">
        <v>51.21</v>
      </c>
      <c r="K1077" s="74">
        <f t="shared" si="16"/>
        <v>59.403599999999997</v>
      </c>
    </row>
    <row r="1078" spans="2:11" x14ac:dyDescent="0.25">
      <c r="B1078" s="73" t="s">
        <v>3287</v>
      </c>
      <c r="C1078" s="73" t="s">
        <v>5419</v>
      </c>
      <c r="D1078" s="73" t="s">
        <v>5420</v>
      </c>
      <c r="E1078" s="73">
        <v>48</v>
      </c>
      <c r="F1078" s="73" t="s">
        <v>5506</v>
      </c>
      <c r="G1078" s="73" t="s">
        <v>5511</v>
      </c>
      <c r="H1078" s="73" t="s">
        <v>5512</v>
      </c>
      <c r="I1078" s="73" t="s">
        <v>3293</v>
      </c>
      <c r="J1078" s="74">
        <v>94.75</v>
      </c>
      <c r="K1078" s="74">
        <f t="shared" si="16"/>
        <v>109.91</v>
      </c>
    </row>
    <row r="1079" spans="2:11" x14ac:dyDescent="0.25">
      <c r="B1079" s="73" t="s">
        <v>3287</v>
      </c>
      <c r="C1079" s="73" t="s">
        <v>5419</v>
      </c>
      <c r="D1079" s="73" t="s">
        <v>5420</v>
      </c>
      <c r="E1079" s="73">
        <v>48</v>
      </c>
      <c r="F1079" s="73" t="s">
        <v>5506</v>
      </c>
      <c r="G1079" s="73" t="s">
        <v>5513</v>
      </c>
      <c r="H1079" s="73" t="s">
        <v>5514</v>
      </c>
      <c r="I1079" s="73" t="s">
        <v>3293</v>
      </c>
      <c r="J1079" s="74">
        <v>132.83000000000001</v>
      </c>
      <c r="K1079" s="74">
        <f t="shared" si="16"/>
        <v>154.08279999999999</v>
      </c>
    </row>
    <row r="1080" spans="2:11" x14ac:dyDescent="0.25">
      <c r="B1080" s="73" t="s">
        <v>3287</v>
      </c>
      <c r="C1080" s="73" t="s">
        <v>5419</v>
      </c>
      <c r="D1080" s="73" t="s">
        <v>5420</v>
      </c>
      <c r="E1080" s="73">
        <v>47</v>
      </c>
      <c r="F1080" s="73" t="s">
        <v>5515</v>
      </c>
      <c r="G1080" s="73" t="s">
        <v>5516</v>
      </c>
      <c r="H1080" s="73" t="s">
        <v>5517</v>
      </c>
      <c r="I1080" s="73" t="s">
        <v>3293</v>
      </c>
      <c r="J1080" s="74">
        <v>55.16</v>
      </c>
      <c r="K1080" s="74">
        <f t="shared" si="16"/>
        <v>63.985599999999991</v>
      </c>
    </row>
    <row r="1081" spans="2:11" x14ac:dyDescent="0.25">
      <c r="B1081" s="73" t="s">
        <v>3287</v>
      </c>
      <c r="C1081" s="73" t="s">
        <v>5419</v>
      </c>
      <c r="D1081" s="73" t="s">
        <v>5420</v>
      </c>
      <c r="E1081" s="73">
        <v>47</v>
      </c>
      <c r="F1081" s="73" t="s">
        <v>5515</v>
      </c>
      <c r="G1081" s="73" t="s">
        <v>5518</v>
      </c>
      <c r="H1081" s="73" t="s">
        <v>5519</v>
      </c>
      <c r="I1081" s="73" t="s">
        <v>3293</v>
      </c>
      <c r="J1081" s="74">
        <v>64.64</v>
      </c>
      <c r="K1081" s="74">
        <f t="shared" si="16"/>
        <v>74.982399999999998</v>
      </c>
    </row>
    <row r="1082" spans="2:11" x14ac:dyDescent="0.25">
      <c r="B1082" s="73" t="s">
        <v>3287</v>
      </c>
      <c r="C1082" s="73" t="s">
        <v>5419</v>
      </c>
      <c r="D1082" s="73" t="s">
        <v>5420</v>
      </c>
      <c r="E1082" s="73">
        <v>47</v>
      </c>
      <c r="F1082" s="73" t="s">
        <v>5515</v>
      </c>
      <c r="G1082" s="73" t="s">
        <v>5520</v>
      </c>
      <c r="H1082" s="73" t="s">
        <v>5521</v>
      </c>
      <c r="I1082" s="73" t="s">
        <v>3293</v>
      </c>
      <c r="J1082" s="74">
        <v>84.74</v>
      </c>
      <c r="K1082" s="74">
        <f t="shared" si="16"/>
        <v>98.298399999999987</v>
      </c>
    </row>
    <row r="1083" spans="2:11" x14ac:dyDescent="0.25">
      <c r="B1083" s="73" t="s">
        <v>3287</v>
      </c>
      <c r="C1083" s="73" t="s">
        <v>5419</v>
      </c>
      <c r="D1083" s="73" t="s">
        <v>5420</v>
      </c>
      <c r="E1083" s="73">
        <v>47</v>
      </c>
      <c r="F1083" s="73" t="s">
        <v>5515</v>
      </c>
      <c r="G1083" s="73" t="s">
        <v>5522</v>
      </c>
      <c r="H1083" s="73" t="s">
        <v>5523</v>
      </c>
      <c r="I1083" s="73" t="s">
        <v>3293</v>
      </c>
      <c r="J1083" s="74">
        <v>110.92</v>
      </c>
      <c r="K1083" s="74">
        <f t="shared" si="16"/>
        <v>128.66719999999998</v>
      </c>
    </row>
    <row r="1084" spans="2:11" x14ac:dyDescent="0.25">
      <c r="B1084" s="73" t="s">
        <v>3287</v>
      </c>
      <c r="C1084" s="73" t="s">
        <v>5419</v>
      </c>
      <c r="D1084" s="73" t="s">
        <v>5420</v>
      </c>
      <c r="E1084" s="73">
        <v>47</v>
      </c>
      <c r="F1084" s="73" t="s">
        <v>5515</v>
      </c>
      <c r="G1084" s="73" t="s">
        <v>5524</v>
      </c>
      <c r="H1084" s="73" t="s">
        <v>5525</v>
      </c>
      <c r="I1084" s="73" t="s">
        <v>3293</v>
      </c>
      <c r="J1084" s="74">
        <v>121</v>
      </c>
      <c r="K1084" s="74">
        <f t="shared" si="16"/>
        <v>140.35999999999999</v>
      </c>
    </row>
    <row r="1085" spans="2:11" x14ac:dyDescent="0.25">
      <c r="B1085" s="73" t="s">
        <v>3287</v>
      </c>
      <c r="C1085" s="73" t="s">
        <v>5419</v>
      </c>
      <c r="D1085" s="73" t="s">
        <v>5420</v>
      </c>
      <c r="E1085" s="73">
        <v>54</v>
      </c>
      <c r="F1085" s="73" t="s">
        <v>5526</v>
      </c>
      <c r="G1085" s="73" t="s">
        <v>5527</v>
      </c>
      <c r="H1085" s="73" t="s">
        <v>5528</v>
      </c>
      <c r="I1085" s="73" t="s">
        <v>3293</v>
      </c>
      <c r="J1085" s="74">
        <v>50.43</v>
      </c>
      <c r="K1085" s="74">
        <f t="shared" si="16"/>
        <v>58.498799999999996</v>
      </c>
    </row>
    <row r="1086" spans="2:11" x14ac:dyDescent="0.25">
      <c r="B1086" s="73" t="s">
        <v>3287</v>
      </c>
      <c r="C1086" s="73" t="s">
        <v>5419</v>
      </c>
      <c r="D1086" s="73" t="s">
        <v>5420</v>
      </c>
      <c r="E1086" s="73">
        <v>54</v>
      </c>
      <c r="F1086" s="73" t="s">
        <v>5526</v>
      </c>
      <c r="G1086" s="73" t="s">
        <v>5529</v>
      </c>
      <c r="H1086" s="73" t="s">
        <v>5530</v>
      </c>
      <c r="I1086" s="73" t="s">
        <v>3293</v>
      </c>
      <c r="J1086" s="74">
        <v>8.36</v>
      </c>
      <c r="K1086" s="74">
        <f t="shared" si="16"/>
        <v>9.6975999999999996</v>
      </c>
    </row>
    <row r="1087" spans="2:11" x14ac:dyDescent="0.25">
      <c r="B1087" s="73" t="s">
        <v>3287</v>
      </c>
      <c r="C1087" s="73" t="s">
        <v>5419</v>
      </c>
      <c r="D1087" s="73" t="s">
        <v>5420</v>
      </c>
      <c r="E1087" s="73">
        <v>54</v>
      </c>
      <c r="F1087" s="73" t="s">
        <v>5526</v>
      </c>
      <c r="G1087" s="73" t="s">
        <v>5531</v>
      </c>
      <c r="H1087" s="73" t="s">
        <v>5532</v>
      </c>
      <c r="I1087" s="73" t="s">
        <v>3293</v>
      </c>
      <c r="J1087" s="74">
        <v>45</v>
      </c>
      <c r="K1087" s="74">
        <f t="shared" si="16"/>
        <v>52.199999999999996</v>
      </c>
    </row>
    <row r="1088" spans="2:11" x14ac:dyDescent="0.25">
      <c r="B1088" s="73" t="s">
        <v>3287</v>
      </c>
      <c r="C1088" s="73" t="s">
        <v>5419</v>
      </c>
      <c r="D1088" s="73" t="s">
        <v>5420</v>
      </c>
      <c r="E1088" s="73">
        <v>54</v>
      </c>
      <c r="F1088" s="73" t="s">
        <v>5526</v>
      </c>
      <c r="G1088" s="73" t="s">
        <v>5533</v>
      </c>
      <c r="H1088" s="73" t="s">
        <v>5534</v>
      </c>
      <c r="I1088" s="73" t="s">
        <v>3293</v>
      </c>
      <c r="J1088" s="74">
        <v>53.56</v>
      </c>
      <c r="K1088" s="74">
        <f t="shared" si="16"/>
        <v>62.129599999999996</v>
      </c>
    </row>
    <row r="1089" spans="2:11" x14ac:dyDescent="0.25">
      <c r="B1089" s="73" t="s">
        <v>3287</v>
      </c>
      <c r="C1089" s="73" t="s">
        <v>5419</v>
      </c>
      <c r="D1089" s="73" t="s">
        <v>5420</v>
      </c>
      <c r="E1089" s="73">
        <v>54</v>
      </c>
      <c r="F1089" s="73" t="s">
        <v>5526</v>
      </c>
      <c r="G1089" s="73" t="s">
        <v>5535</v>
      </c>
      <c r="H1089" s="73" t="s">
        <v>5536</v>
      </c>
      <c r="I1089" s="73" t="s">
        <v>3293</v>
      </c>
      <c r="J1089" s="74">
        <v>185</v>
      </c>
      <c r="K1089" s="74">
        <f t="shared" si="16"/>
        <v>214.6</v>
      </c>
    </row>
    <row r="1090" spans="2:11" x14ac:dyDescent="0.25">
      <c r="B1090" s="73" t="s">
        <v>3287</v>
      </c>
      <c r="C1090" s="73" t="s">
        <v>5419</v>
      </c>
      <c r="D1090" s="73" t="s">
        <v>5420</v>
      </c>
      <c r="E1090" s="73">
        <v>54</v>
      </c>
      <c r="F1090" s="73" t="s">
        <v>5526</v>
      </c>
      <c r="G1090" s="73" t="s">
        <v>5537</v>
      </c>
      <c r="H1090" s="73" t="s">
        <v>5538</v>
      </c>
      <c r="I1090" s="73" t="s">
        <v>3293</v>
      </c>
      <c r="J1090" s="74">
        <v>387.93</v>
      </c>
      <c r="K1090" s="74">
        <f t="shared" si="16"/>
        <v>449.99879999999996</v>
      </c>
    </row>
    <row r="1091" spans="2:11" x14ac:dyDescent="0.25">
      <c r="B1091" s="73" t="s">
        <v>3287</v>
      </c>
      <c r="C1091" s="73" t="s">
        <v>5419</v>
      </c>
      <c r="D1091" s="73" t="s">
        <v>5420</v>
      </c>
      <c r="E1091" s="73">
        <v>51</v>
      </c>
      <c r="F1091" s="73" t="s">
        <v>5539</v>
      </c>
      <c r="G1091" s="73" t="s">
        <v>5540</v>
      </c>
      <c r="H1091" s="73" t="s">
        <v>5541</v>
      </c>
      <c r="I1091" s="73" t="s">
        <v>3293</v>
      </c>
      <c r="J1091" s="74">
        <v>26.12</v>
      </c>
      <c r="K1091" s="74">
        <f t="shared" si="16"/>
        <v>30.299199999999999</v>
      </c>
    </row>
    <row r="1092" spans="2:11" x14ac:dyDescent="0.25">
      <c r="B1092" s="73" t="s">
        <v>3287</v>
      </c>
      <c r="C1092" s="73" t="s">
        <v>5419</v>
      </c>
      <c r="D1092" s="73" t="s">
        <v>5420</v>
      </c>
      <c r="E1092" s="73">
        <v>51</v>
      </c>
      <c r="F1092" s="73" t="s">
        <v>5539</v>
      </c>
      <c r="G1092" s="73" t="s">
        <v>5542</v>
      </c>
      <c r="H1092" s="73" t="s">
        <v>5543</v>
      </c>
      <c r="I1092" s="73" t="s">
        <v>3293</v>
      </c>
      <c r="J1092" s="74">
        <v>22.4</v>
      </c>
      <c r="K1092" s="74">
        <f t="shared" ref="K1092:K1155" si="17">+IF(AND(MID(H1092,1,15)="POSTE DE MADERA",J1092&lt;110)=TRUE,(J1092*1.13+5)*1.01*1.16,IF(AND(MID(H1092,1,15)="POSTE DE MADERA",J1092&gt;=110,J1092&lt;320)=TRUE,(J1092*1.13+12)*1.01*1.16,IF(AND(MID(H1092,1,15)="POSTE DE MADERA",J1092&gt;320)=TRUE,(J1092*1.13+36)*1.01*1.16,IF(+AND(MID(H1092,1,5)="POSTE",MID(H1092,1,15)&lt;&gt;"POSTE DE MADERA")=TRUE,J1092*1.01*1.16,J1092*1.16))))</f>
        <v>25.983999999999998</v>
      </c>
    </row>
    <row r="1093" spans="2:11" x14ac:dyDescent="0.25">
      <c r="B1093" s="73" t="s">
        <v>3287</v>
      </c>
      <c r="C1093" s="73" t="s">
        <v>5419</v>
      </c>
      <c r="D1093" s="73" t="s">
        <v>5420</v>
      </c>
      <c r="E1093" s="73">
        <v>51</v>
      </c>
      <c r="F1093" s="73" t="s">
        <v>5539</v>
      </c>
      <c r="G1093" s="73" t="s">
        <v>5544</v>
      </c>
      <c r="H1093" s="73" t="s">
        <v>5545</v>
      </c>
      <c r="I1093" s="73" t="s">
        <v>3293</v>
      </c>
      <c r="J1093" s="74">
        <v>17.29</v>
      </c>
      <c r="K1093" s="74">
        <f t="shared" si="17"/>
        <v>20.056399999999996</v>
      </c>
    </row>
    <row r="1094" spans="2:11" x14ac:dyDescent="0.25">
      <c r="B1094" s="73" t="s">
        <v>3287</v>
      </c>
      <c r="C1094" s="73" t="s">
        <v>5419</v>
      </c>
      <c r="D1094" s="73" t="s">
        <v>5420</v>
      </c>
      <c r="E1094" s="73">
        <v>51</v>
      </c>
      <c r="F1094" s="73" t="s">
        <v>5539</v>
      </c>
      <c r="G1094" s="73" t="s">
        <v>5546</v>
      </c>
      <c r="H1094" s="73" t="s">
        <v>5547</v>
      </c>
      <c r="I1094" s="73" t="s">
        <v>3293</v>
      </c>
      <c r="J1094" s="74">
        <v>22.58</v>
      </c>
      <c r="K1094" s="74">
        <f t="shared" si="17"/>
        <v>26.192799999999995</v>
      </c>
    </row>
    <row r="1095" spans="2:11" x14ac:dyDescent="0.25">
      <c r="B1095" s="73" t="s">
        <v>3287</v>
      </c>
      <c r="C1095" s="73" t="s">
        <v>5419</v>
      </c>
      <c r="D1095" s="73" t="s">
        <v>5420</v>
      </c>
      <c r="E1095" s="73">
        <v>51</v>
      </c>
      <c r="F1095" s="73" t="s">
        <v>5539</v>
      </c>
      <c r="G1095" s="73" t="s">
        <v>5548</v>
      </c>
      <c r="H1095" s="73" t="s">
        <v>5549</v>
      </c>
      <c r="I1095" s="73" t="s">
        <v>3293</v>
      </c>
      <c r="J1095" s="74">
        <v>22.58</v>
      </c>
      <c r="K1095" s="74">
        <f t="shared" si="17"/>
        <v>26.192799999999995</v>
      </c>
    </row>
    <row r="1096" spans="2:11" x14ac:dyDescent="0.25">
      <c r="B1096" s="73" t="s">
        <v>3287</v>
      </c>
      <c r="C1096" s="73" t="s">
        <v>5419</v>
      </c>
      <c r="D1096" s="73" t="s">
        <v>5420</v>
      </c>
      <c r="E1096" s="73">
        <v>51</v>
      </c>
      <c r="F1096" s="73" t="s">
        <v>5539</v>
      </c>
      <c r="G1096" s="73" t="s">
        <v>5550</v>
      </c>
      <c r="H1096" s="73" t="s">
        <v>5551</v>
      </c>
      <c r="I1096" s="73" t="s">
        <v>3293</v>
      </c>
      <c r="J1096" s="74">
        <v>26.12</v>
      </c>
      <c r="K1096" s="74">
        <f t="shared" si="17"/>
        <v>30.299199999999999</v>
      </c>
    </row>
    <row r="1097" spans="2:11" x14ac:dyDescent="0.25">
      <c r="B1097" s="73" t="s">
        <v>3287</v>
      </c>
      <c r="C1097" s="73" t="s">
        <v>5419</v>
      </c>
      <c r="D1097" s="73" t="s">
        <v>5420</v>
      </c>
      <c r="E1097" s="73">
        <v>51</v>
      </c>
      <c r="F1097" s="73" t="s">
        <v>5539</v>
      </c>
      <c r="G1097" s="73" t="s">
        <v>5552</v>
      </c>
      <c r="H1097" s="73" t="s">
        <v>5553</v>
      </c>
      <c r="I1097" s="73" t="s">
        <v>3293</v>
      </c>
      <c r="J1097" s="74">
        <v>17.29</v>
      </c>
      <c r="K1097" s="74">
        <f t="shared" si="17"/>
        <v>20.056399999999996</v>
      </c>
    </row>
    <row r="1098" spans="2:11" x14ac:dyDescent="0.25">
      <c r="B1098" s="73" t="s">
        <v>3287</v>
      </c>
      <c r="C1098" s="73" t="s">
        <v>5419</v>
      </c>
      <c r="D1098" s="73" t="s">
        <v>5420</v>
      </c>
      <c r="E1098" s="73">
        <v>51</v>
      </c>
      <c r="F1098" s="73" t="s">
        <v>5539</v>
      </c>
      <c r="G1098" s="73" t="s">
        <v>5554</v>
      </c>
      <c r="H1098" s="73" t="s">
        <v>5555</v>
      </c>
      <c r="I1098" s="73" t="s">
        <v>3293</v>
      </c>
      <c r="J1098" s="74">
        <v>9.0299999999999994</v>
      </c>
      <c r="K1098" s="74">
        <f t="shared" si="17"/>
        <v>10.474799999999998</v>
      </c>
    </row>
    <row r="1099" spans="2:11" x14ac:dyDescent="0.25">
      <c r="B1099" s="73" t="s">
        <v>3287</v>
      </c>
      <c r="C1099" s="73" t="s">
        <v>5419</v>
      </c>
      <c r="D1099" s="73" t="s">
        <v>5420</v>
      </c>
      <c r="E1099" s="73">
        <v>51</v>
      </c>
      <c r="F1099" s="73" t="s">
        <v>5539</v>
      </c>
      <c r="G1099" s="73" t="s">
        <v>5556</v>
      </c>
      <c r="H1099" s="73" t="s">
        <v>5557</v>
      </c>
      <c r="I1099" s="73" t="s">
        <v>3293</v>
      </c>
      <c r="J1099" s="74">
        <v>21.73</v>
      </c>
      <c r="K1099" s="74">
        <f t="shared" si="17"/>
        <v>25.206799999999998</v>
      </c>
    </row>
    <row r="1100" spans="2:11" x14ac:dyDescent="0.25">
      <c r="B1100" s="73" t="s">
        <v>3287</v>
      </c>
      <c r="C1100" s="73" t="s">
        <v>5419</v>
      </c>
      <c r="D1100" s="73" t="s">
        <v>5420</v>
      </c>
      <c r="E1100" s="73">
        <v>51</v>
      </c>
      <c r="F1100" s="73" t="s">
        <v>5539</v>
      </c>
      <c r="G1100" s="73" t="s">
        <v>5558</v>
      </c>
      <c r="H1100" s="73" t="s">
        <v>5559</v>
      </c>
      <c r="I1100" s="73" t="s">
        <v>3293</v>
      </c>
      <c r="J1100" s="74">
        <v>13.94</v>
      </c>
      <c r="K1100" s="74">
        <f t="shared" si="17"/>
        <v>16.170399999999997</v>
      </c>
    </row>
    <row r="1101" spans="2:11" x14ac:dyDescent="0.25">
      <c r="B1101" s="73" t="s">
        <v>3287</v>
      </c>
      <c r="C1101" s="73" t="s">
        <v>5419</v>
      </c>
      <c r="D1101" s="73" t="s">
        <v>5420</v>
      </c>
      <c r="E1101" s="73">
        <v>51</v>
      </c>
      <c r="F1101" s="73" t="s">
        <v>5539</v>
      </c>
      <c r="G1101" s="73" t="s">
        <v>5560</v>
      </c>
      <c r="H1101" s="73" t="s">
        <v>5559</v>
      </c>
      <c r="I1101" s="73" t="s">
        <v>3293</v>
      </c>
      <c r="J1101" s="74">
        <v>13.94</v>
      </c>
      <c r="K1101" s="74">
        <f t="shared" si="17"/>
        <v>16.170399999999997</v>
      </c>
    </row>
    <row r="1102" spans="2:11" x14ac:dyDescent="0.25">
      <c r="B1102" s="73" t="s">
        <v>3287</v>
      </c>
      <c r="C1102" s="73" t="s">
        <v>5419</v>
      </c>
      <c r="D1102" s="73" t="s">
        <v>5420</v>
      </c>
      <c r="E1102" s="73">
        <v>51</v>
      </c>
      <c r="F1102" s="73" t="s">
        <v>5539</v>
      </c>
      <c r="G1102" s="73" t="s">
        <v>5561</v>
      </c>
      <c r="H1102" s="73" t="s">
        <v>5562</v>
      </c>
      <c r="I1102" s="73" t="s">
        <v>3293</v>
      </c>
      <c r="J1102" s="74">
        <v>15.54</v>
      </c>
      <c r="K1102" s="74">
        <f t="shared" si="17"/>
        <v>18.026399999999999</v>
      </c>
    </row>
    <row r="1103" spans="2:11" x14ac:dyDescent="0.25">
      <c r="B1103" s="73" t="s">
        <v>3287</v>
      </c>
      <c r="C1103" s="73" t="s">
        <v>5419</v>
      </c>
      <c r="D1103" s="73" t="s">
        <v>5420</v>
      </c>
      <c r="E1103" s="73">
        <v>51</v>
      </c>
      <c r="F1103" s="73" t="s">
        <v>5539</v>
      </c>
      <c r="G1103" s="73" t="s">
        <v>5563</v>
      </c>
      <c r="H1103" s="73" t="s">
        <v>5564</v>
      </c>
      <c r="I1103" s="73" t="s">
        <v>3293</v>
      </c>
      <c r="J1103" s="74">
        <v>19.84</v>
      </c>
      <c r="K1103" s="74">
        <f t="shared" si="17"/>
        <v>23.014399999999998</v>
      </c>
    </row>
    <row r="1104" spans="2:11" x14ac:dyDescent="0.25">
      <c r="B1104" s="73" t="s">
        <v>3287</v>
      </c>
      <c r="C1104" s="73" t="s">
        <v>5419</v>
      </c>
      <c r="D1104" s="73" t="s">
        <v>5420</v>
      </c>
      <c r="E1104" s="73">
        <v>51</v>
      </c>
      <c r="F1104" s="73" t="s">
        <v>5539</v>
      </c>
      <c r="G1104" s="73" t="s">
        <v>5565</v>
      </c>
      <c r="H1104" s="73" t="s">
        <v>5566</v>
      </c>
      <c r="I1104" s="73" t="s">
        <v>3293</v>
      </c>
      <c r="J1104" s="74">
        <v>18.649999999999999</v>
      </c>
      <c r="K1104" s="74">
        <f t="shared" si="17"/>
        <v>21.633999999999997</v>
      </c>
    </row>
    <row r="1105" spans="2:11" x14ac:dyDescent="0.25">
      <c r="B1105" s="73" t="s">
        <v>3287</v>
      </c>
      <c r="C1105" s="73" t="s">
        <v>5419</v>
      </c>
      <c r="D1105" s="73" t="s">
        <v>5420</v>
      </c>
      <c r="E1105" s="73">
        <v>51</v>
      </c>
      <c r="F1105" s="73" t="s">
        <v>5539</v>
      </c>
      <c r="G1105" s="73" t="s">
        <v>5567</v>
      </c>
      <c r="H1105" s="73" t="s">
        <v>5568</v>
      </c>
      <c r="I1105" s="73" t="s">
        <v>3293</v>
      </c>
      <c r="J1105" s="74">
        <v>8.8000000000000007</v>
      </c>
      <c r="K1105" s="74">
        <f t="shared" si="17"/>
        <v>10.208</v>
      </c>
    </row>
    <row r="1106" spans="2:11" x14ac:dyDescent="0.25">
      <c r="B1106" s="73" t="s">
        <v>3287</v>
      </c>
      <c r="C1106" s="73" t="s">
        <v>5419</v>
      </c>
      <c r="D1106" s="73" t="s">
        <v>5420</v>
      </c>
      <c r="E1106" s="73">
        <v>51</v>
      </c>
      <c r="F1106" s="73" t="s">
        <v>5539</v>
      </c>
      <c r="G1106" s="73" t="s">
        <v>5569</v>
      </c>
      <c r="H1106" s="73" t="s">
        <v>5570</v>
      </c>
      <c r="I1106" s="73" t="s">
        <v>3293</v>
      </c>
      <c r="J1106" s="74">
        <v>8.8000000000000007</v>
      </c>
      <c r="K1106" s="74">
        <f t="shared" si="17"/>
        <v>10.208</v>
      </c>
    </row>
    <row r="1107" spans="2:11" x14ac:dyDescent="0.25">
      <c r="B1107" s="73" t="s">
        <v>3287</v>
      </c>
      <c r="C1107" s="73" t="s">
        <v>5419</v>
      </c>
      <c r="D1107" s="73" t="s">
        <v>5420</v>
      </c>
      <c r="E1107" s="73">
        <v>51</v>
      </c>
      <c r="F1107" s="73" t="s">
        <v>5539</v>
      </c>
      <c r="G1107" s="73" t="s">
        <v>5571</v>
      </c>
      <c r="H1107" s="73" t="s">
        <v>5572</v>
      </c>
      <c r="I1107" s="73" t="s">
        <v>3293</v>
      </c>
      <c r="J1107" s="74">
        <v>15.54</v>
      </c>
      <c r="K1107" s="74">
        <f t="shared" si="17"/>
        <v>18.026399999999999</v>
      </c>
    </row>
    <row r="1108" spans="2:11" x14ac:dyDescent="0.25">
      <c r="B1108" s="73" t="s">
        <v>3287</v>
      </c>
      <c r="C1108" s="73" t="s">
        <v>5419</v>
      </c>
      <c r="D1108" s="73" t="s">
        <v>5420</v>
      </c>
      <c r="E1108" s="73">
        <v>51</v>
      </c>
      <c r="F1108" s="73" t="s">
        <v>5539</v>
      </c>
      <c r="G1108" s="73" t="s">
        <v>5573</v>
      </c>
      <c r="H1108" s="73" t="s">
        <v>5574</v>
      </c>
      <c r="I1108" s="73" t="s">
        <v>3293</v>
      </c>
      <c r="J1108" s="74">
        <v>15.54</v>
      </c>
      <c r="K1108" s="74">
        <f t="shared" si="17"/>
        <v>18.026399999999999</v>
      </c>
    </row>
    <row r="1109" spans="2:11" x14ac:dyDescent="0.25">
      <c r="B1109" s="73" t="s">
        <v>3287</v>
      </c>
      <c r="C1109" s="73" t="s">
        <v>5419</v>
      </c>
      <c r="D1109" s="73" t="s">
        <v>5420</v>
      </c>
      <c r="E1109" s="73">
        <v>51</v>
      </c>
      <c r="F1109" s="73" t="s">
        <v>5539</v>
      </c>
      <c r="G1109" s="73" t="s">
        <v>5575</v>
      </c>
      <c r="H1109" s="73" t="s">
        <v>5576</v>
      </c>
      <c r="I1109" s="73" t="s">
        <v>3293</v>
      </c>
      <c r="J1109" s="74">
        <v>26.62</v>
      </c>
      <c r="K1109" s="74">
        <f t="shared" si="17"/>
        <v>30.879199999999997</v>
      </c>
    </row>
    <row r="1110" spans="2:11" x14ac:dyDescent="0.25">
      <c r="B1110" s="73" t="s">
        <v>3287</v>
      </c>
      <c r="C1110" s="73" t="s">
        <v>5419</v>
      </c>
      <c r="D1110" s="73" t="s">
        <v>5420</v>
      </c>
      <c r="E1110" s="73">
        <v>51</v>
      </c>
      <c r="F1110" s="73" t="s">
        <v>5539</v>
      </c>
      <c r="G1110" s="73" t="s">
        <v>5577</v>
      </c>
      <c r="H1110" s="73" t="s">
        <v>5578</v>
      </c>
      <c r="I1110" s="73" t="s">
        <v>3293</v>
      </c>
      <c r="J1110" s="74">
        <v>20.84</v>
      </c>
      <c r="K1110" s="74">
        <f t="shared" si="17"/>
        <v>24.174399999999999</v>
      </c>
    </row>
    <row r="1111" spans="2:11" x14ac:dyDescent="0.25">
      <c r="B1111" s="73" t="s">
        <v>3287</v>
      </c>
      <c r="C1111" s="73" t="s">
        <v>5419</v>
      </c>
      <c r="D1111" s="73" t="s">
        <v>5420</v>
      </c>
      <c r="E1111" s="73">
        <v>51</v>
      </c>
      <c r="F1111" s="73" t="s">
        <v>5539</v>
      </c>
      <c r="G1111" s="73" t="s">
        <v>5579</v>
      </c>
      <c r="H1111" s="73" t="s">
        <v>5580</v>
      </c>
      <c r="I1111" s="73" t="s">
        <v>3293</v>
      </c>
      <c r="J1111" s="74">
        <v>15.54</v>
      </c>
      <c r="K1111" s="74">
        <f t="shared" si="17"/>
        <v>18.026399999999999</v>
      </c>
    </row>
    <row r="1112" spans="2:11" x14ac:dyDescent="0.25">
      <c r="B1112" s="73" t="s">
        <v>3287</v>
      </c>
      <c r="C1112" s="73" t="s">
        <v>5419</v>
      </c>
      <c r="D1112" s="73" t="s">
        <v>5420</v>
      </c>
      <c r="E1112" s="73">
        <v>50</v>
      </c>
      <c r="F1112" s="73" t="s">
        <v>5581</v>
      </c>
      <c r="G1112" s="73" t="s">
        <v>5582</v>
      </c>
      <c r="H1112" s="73" t="s">
        <v>5583</v>
      </c>
      <c r="I1112" s="73" t="s">
        <v>3293</v>
      </c>
      <c r="J1112" s="74">
        <v>51.24</v>
      </c>
      <c r="K1112" s="74">
        <f t="shared" si="17"/>
        <v>59.438400000000001</v>
      </c>
    </row>
    <row r="1113" spans="2:11" x14ac:dyDescent="0.25">
      <c r="B1113" s="73" t="s">
        <v>3287</v>
      </c>
      <c r="C1113" s="73" t="s">
        <v>5419</v>
      </c>
      <c r="D1113" s="73" t="s">
        <v>5420</v>
      </c>
      <c r="E1113" s="73">
        <v>50</v>
      </c>
      <c r="F1113" s="73" t="s">
        <v>5581</v>
      </c>
      <c r="G1113" s="73" t="s">
        <v>5584</v>
      </c>
      <c r="H1113" s="73" t="s">
        <v>5585</v>
      </c>
      <c r="I1113" s="73" t="s">
        <v>3293</v>
      </c>
      <c r="J1113" s="74">
        <v>102.48</v>
      </c>
      <c r="K1113" s="74">
        <f t="shared" si="17"/>
        <v>118.8768</v>
      </c>
    </row>
    <row r="1114" spans="2:11" x14ac:dyDescent="0.25">
      <c r="B1114" s="73" t="s">
        <v>3287</v>
      </c>
      <c r="C1114" s="73" t="s">
        <v>5419</v>
      </c>
      <c r="D1114" s="73" t="s">
        <v>5420</v>
      </c>
      <c r="E1114" s="73">
        <v>50</v>
      </c>
      <c r="F1114" s="73" t="s">
        <v>5581</v>
      </c>
      <c r="G1114" s="73" t="s">
        <v>5586</v>
      </c>
      <c r="H1114" s="73" t="s">
        <v>5587</v>
      </c>
      <c r="I1114" s="73" t="s">
        <v>3293</v>
      </c>
      <c r="J1114" s="74">
        <v>113.21</v>
      </c>
      <c r="K1114" s="74">
        <f t="shared" si="17"/>
        <v>131.32359999999997</v>
      </c>
    </row>
    <row r="1115" spans="2:11" x14ac:dyDescent="0.25">
      <c r="B1115" s="73" t="s">
        <v>3287</v>
      </c>
      <c r="C1115" s="73" t="s">
        <v>5419</v>
      </c>
      <c r="D1115" s="73" t="s">
        <v>5420</v>
      </c>
      <c r="E1115" s="73">
        <v>50</v>
      </c>
      <c r="F1115" s="73" t="s">
        <v>5581</v>
      </c>
      <c r="G1115" s="73" t="s">
        <v>5588</v>
      </c>
      <c r="H1115" s="73" t="s">
        <v>5589</v>
      </c>
      <c r="I1115" s="73" t="s">
        <v>3293</v>
      </c>
      <c r="J1115" s="74">
        <v>37.51</v>
      </c>
      <c r="K1115" s="74">
        <f t="shared" si="17"/>
        <v>43.511599999999994</v>
      </c>
    </row>
    <row r="1116" spans="2:11" x14ac:dyDescent="0.25">
      <c r="B1116" s="73" t="s">
        <v>3287</v>
      </c>
      <c r="C1116" s="73" t="s">
        <v>5419</v>
      </c>
      <c r="D1116" s="73" t="s">
        <v>5420</v>
      </c>
      <c r="E1116" s="73">
        <v>50</v>
      </c>
      <c r="F1116" s="73" t="s">
        <v>5581</v>
      </c>
      <c r="G1116" s="73" t="s">
        <v>5590</v>
      </c>
      <c r="H1116" s="73" t="s">
        <v>5591</v>
      </c>
      <c r="I1116" s="73" t="s">
        <v>3293</v>
      </c>
      <c r="J1116" s="74">
        <v>70.41</v>
      </c>
      <c r="K1116" s="74">
        <f t="shared" si="17"/>
        <v>81.675599999999989</v>
      </c>
    </row>
    <row r="1117" spans="2:11" x14ac:dyDescent="0.25">
      <c r="B1117" s="73" t="s">
        <v>3287</v>
      </c>
      <c r="C1117" s="73" t="s">
        <v>5419</v>
      </c>
      <c r="D1117" s="73" t="s">
        <v>5420</v>
      </c>
      <c r="E1117" s="73">
        <v>50</v>
      </c>
      <c r="F1117" s="73" t="s">
        <v>5581</v>
      </c>
      <c r="G1117" s="73" t="s">
        <v>5592</v>
      </c>
      <c r="H1117" s="73" t="s">
        <v>5593</v>
      </c>
      <c r="I1117" s="73" t="s">
        <v>3293</v>
      </c>
      <c r="J1117" s="74">
        <v>59.9</v>
      </c>
      <c r="K1117" s="74">
        <f t="shared" si="17"/>
        <v>69.483999999999995</v>
      </c>
    </row>
    <row r="1118" spans="2:11" x14ac:dyDescent="0.25">
      <c r="B1118" s="73" t="s">
        <v>3287</v>
      </c>
      <c r="C1118" s="73" t="s">
        <v>5419</v>
      </c>
      <c r="D1118" s="73" t="s">
        <v>5420</v>
      </c>
      <c r="E1118" s="73">
        <v>50</v>
      </c>
      <c r="F1118" s="73" t="s">
        <v>5581</v>
      </c>
      <c r="G1118" s="73" t="s">
        <v>5594</v>
      </c>
      <c r="H1118" s="73" t="s">
        <v>5595</v>
      </c>
      <c r="I1118" s="73" t="s">
        <v>3293</v>
      </c>
      <c r="J1118" s="74">
        <v>8.56</v>
      </c>
      <c r="K1118" s="74">
        <f t="shared" si="17"/>
        <v>9.9296000000000006</v>
      </c>
    </row>
    <row r="1119" spans="2:11" x14ac:dyDescent="0.25">
      <c r="B1119" s="73" t="s">
        <v>3287</v>
      </c>
      <c r="C1119" s="73" t="s">
        <v>5419</v>
      </c>
      <c r="D1119" s="73" t="s">
        <v>5420</v>
      </c>
      <c r="E1119" s="73">
        <v>50</v>
      </c>
      <c r="F1119" s="73" t="s">
        <v>5581</v>
      </c>
      <c r="G1119" s="73" t="s">
        <v>5596</v>
      </c>
      <c r="H1119" s="73" t="s">
        <v>5597</v>
      </c>
      <c r="I1119" s="73" t="s">
        <v>3293</v>
      </c>
      <c r="J1119" s="74">
        <v>12.83</v>
      </c>
      <c r="K1119" s="74">
        <f t="shared" si="17"/>
        <v>14.8828</v>
      </c>
    </row>
    <row r="1120" spans="2:11" x14ac:dyDescent="0.25">
      <c r="B1120" s="73" t="s">
        <v>3287</v>
      </c>
      <c r="C1120" s="73" t="s">
        <v>5419</v>
      </c>
      <c r="D1120" s="73" t="s">
        <v>5420</v>
      </c>
      <c r="E1120" s="73">
        <v>50</v>
      </c>
      <c r="F1120" s="73" t="s">
        <v>5581</v>
      </c>
      <c r="G1120" s="73" t="s">
        <v>5598</v>
      </c>
      <c r="H1120" s="73" t="s">
        <v>5599</v>
      </c>
      <c r="I1120" s="73" t="s">
        <v>3293</v>
      </c>
      <c r="J1120" s="74">
        <v>14.34</v>
      </c>
      <c r="K1120" s="74">
        <f t="shared" si="17"/>
        <v>16.634399999999999</v>
      </c>
    </row>
    <row r="1121" spans="2:11" x14ac:dyDescent="0.25">
      <c r="B1121" s="73" t="s">
        <v>3287</v>
      </c>
      <c r="C1121" s="73" t="s">
        <v>5419</v>
      </c>
      <c r="D1121" s="73" t="s">
        <v>5420</v>
      </c>
      <c r="E1121" s="73">
        <v>50</v>
      </c>
      <c r="F1121" s="73" t="s">
        <v>5581</v>
      </c>
      <c r="G1121" s="73" t="s">
        <v>5600</v>
      </c>
      <c r="H1121" s="73" t="s">
        <v>5601</v>
      </c>
      <c r="I1121" s="73" t="s">
        <v>3293</v>
      </c>
      <c r="J1121" s="74">
        <v>14.34</v>
      </c>
      <c r="K1121" s="74">
        <f t="shared" si="17"/>
        <v>16.634399999999999</v>
      </c>
    </row>
    <row r="1122" spans="2:11" x14ac:dyDescent="0.25">
      <c r="B1122" s="73" t="s">
        <v>3287</v>
      </c>
      <c r="C1122" s="73" t="s">
        <v>5419</v>
      </c>
      <c r="D1122" s="73" t="s">
        <v>5420</v>
      </c>
      <c r="E1122" s="73">
        <v>50</v>
      </c>
      <c r="F1122" s="73" t="s">
        <v>5581</v>
      </c>
      <c r="G1122" s="73" t="s">
        <v>5602</v>
      </c>
      <c r="H1122" s="73" t="s">
        <v>5603</v>
      </c>
      <c r="I1122" s="73" t="s">
        <v>3293</v>
      </c>
      <c r="J1122" s="74">
        <v>14.34</v>
      </c>
      <c r="K1122" s="74">
        <f t="shared" si="17"/>
        <v>16.634399999999999</v>
      </c>
    </row>
    <row r="1123" spans="2:11" x14ac:dyDescent="0.25">
      <c r="B1123" s="73" t="s">
        <v>3287</v>
      </c>
      <c r="C1123" s="73" t="s">
        <v>5419</v>
      </c>
      <c r="D1123" s="73" t="s">
        <v>5420</v>
      </c>
      <c r="E1123" s="73">
        <v>50</v>
      </c>
      <c r="F1123" s="73" t="s">
        <v>5581</v>
      </c>
      <c r="G1123" s="73" t="s">
        <v>5604</v>
      </c>
      <c r="H1123" s="73" t="s">
        <v>5605</v>
      </c>
      <c r="I1123" s="73" t="s">
        <v>3293</v>
      </c>
      <c r="J1123" s="74">
        <v>12.29</v>
      </c>
      <c r="K1123" s="74">
        <f t="shared" si="17"/>
        <v>14.256399999999998</v>
      </c>
    </row>
    <row r="1124" spans="2:11" x14ac:dyDescent="0.25">
      <c r="B1124" s="73" t="s">
        <v>3287</v>
      </c>
      <c r="C1124" s="73" t="s">
        <v>5419</v>
      </c>
      <c r="D1124" s="73" t="s">
        <v>5420</v>
      </c>
      <c r="E1124" s="73">
        <v>50</v>
      </c>
      <c r="F1124" s="73" t="s">
        <v>5581</v>
      </c>
      <c r="G1124" s="73" t="s">
        <v>5606</v>
      </c>
      <c r="H1124" s="73" t="s">
        <v>5607</v>
      </c>
      <c r="I1124" s="73" t="s">
        <v>3293</v>
      </c>
      <c r="J1124" s="74">
        <v>15.47</v>
      </c>
      <c r="K1124" s="74">
        <f t="shared" si="17"/>
        <v>17.9452</v>
      </c>
    </row>
    <row r="1125" spans="2:11" x14ac:dyDescent="0.25">
      <c r="B1125" s="73" t="s">
        <v>3287</v>
      </c>
      <c r="C1125" s="73" t="s">
        <v>5419</v>
      </c>
      <c r="D1125" s="73" t="s">
        <v>5420</v>
      </c>
      <c r="E1125" s="73">
        <v>50</v>
      </c>
      <c r="F1125" s="73" t="s">
        <v>5581</v>
      </c>
      <c r="G1125" s="73" t="s">
        <v>5608</v>
      </c>
      <c r="H1125" s="73" t="s">
        <v>5609</v>
      </c>
      <c r="I1125" s="73" t="s">
        <v>3293</v>
      </c>
      <c r="J1125" s="74">
        <v>17.57</v>
      </c>
      <c r="K1125" s="74">
        <f t="shared" si="17"/>
        <v>20.3812</v>
      </c>
    </row>
    <row r="1126" spans="2:11" x14ac:dyDescent="0.25">
      <c r="B1126" s="73" t="s">
        <v>3287</v>
      </c>
      <c r="C1126" s="73" t="s">
        <v>5419</v>
      </c>
      <c r="D1126" s="73" t="s">
        <v>5420</v>
      </c>
      <c r="E1126" s="73">
        <v>50</v>
      </c>
      <c r="F1126" s="73" t="s">
        <v>5581</v>
      </c>
      <c r="G1126" s="73" t="s">
        <v>5610</v>
      </c>
      <c r="H1126" s="73" t="s">
        <v>5611</v>
      </c>
      <c r="I1126" s="73" t="s">
        <v>3293</v>
      </c>
      <c r="J1126" s="74">
        <v>9.86</v>
      </c>
      <c r="K1126" s="74">
        <f t="shared" si="17"/>
        <v>11.437599999999998</v>
      </c>
    </row>
    <row r="1127" spans="2:11" x14ac:dyDescent="0.25">
      <c r="B1127" s="73" t="s">
        <v>3287</v>
      </c>
      <c r="C1127" s="73" t="s">
        <v>5419</v>
      </c>
      <c r="D1127" s="73" t="s">
        <v>5420</v>
      </c>
      <c r="E1127" s="73">
        <v>50</v>
      </c>
      <c r="F1127" s="73" t="s">
        <v>5581</v>
      </c>
      <c r="G1127" s="73" t="s">
        <v>5612</v>
      </c>
      <c r="H1127" s="73" t="s">
        <v>5613</v>
      </c>
      <c r="I1127" s="73" t="s">
        <v>3293</v>
      </c>
      <c r="J1127" s="74">
        <v>94.89</v>
      </c>
      <c r="K1127" s="74">
        <f t="shared" si="17"/>
        <v>110.07239999999999</v>
      </c>
    </row>
    <row r="1128" spans="2:11" x14ac:dyDescent="0.25">
      <c r="B1128" s="73" t="s">
        <v>3287</v>
      </c>
      <c r="C1128" s="73" t="s">
        <v>5419</v>
      </c>
      <c r="D1128" s="73" t="s">
        <v>5420</v>
      </c>
      <c r="E1128" s="73">
        <v>50</v>
      </c>
      <c r="F1128" s="73" t="s">
        <v>5581</v>
      </c>
      <c r="G1128" s="73" t="s">
        <v>5614</v>
      </c>
      <c r="H1128" s="73" t="s">
        <v>5615</v>
      </c>
      <c r="I1128" s="73" t="s">
        <v>3293</v>
      </c>
      <c r="J1128" s="74">
        <v>30.95</v>
      </c>
      <c r="K1128" s="74">
        <f t="shared" si="17"/>
        <v>35.901999999999994</v>
      </c>
    </row>
    <row r="1129" spans="2:11" x14ac:dyDescent="0.25">
      <c r="B1129" s="73" t="s">
        <v>3287</v>
      </c>
      <c r="C1129" s="73" t="s">
        <v>5419</v>
      </c>
      <c r="D1129" s="73" t="s">
        <v>5420</v>
      </c>
      <c r="E1129" s="73">
        <v>53</v>
      </c>
      <c r="F1129" s="73" t="s">
        <v>5616</v>
      </c>
      <c r="G1129" s="73" t="s">
        <v>5617</v>
      </c>
      <c r="H1129" s="73" t="s">
        <v>5618</v>
      </c>
      <c r="I1129" s="73" t="s">
        <v>3293</v>
      </c>
      <c r="J1129" s="74">
        <v>174.65</v>
      </c>
      <c r="K1129" s="74">
        <f t="shared" si="17"/>
        <v>202.59399999999999</v>
      </c>
    </row>
    <row r="1130" spans="2:11" x14ac:dyDescent="0.25">
      <c r="B1130" s="73" t="s">
        <v>3287</v>
      </c>
      <c r="C1130" s="73" t="s">
        <v>5419</v>
      </c>
      <c r="D1130" s="73" t="s">
        <v>5420</v>
      </c>
      <c r="E1130" s="73">
        <v>53</v>
      </c>
      <c r="F1130" s="73" t="s">
        <v>5616</v>
      </c>
      <c r="G1130" s="73" t="s">
        <v>5619</v>
      </c>
      <c r="H1130" s="73" t="s">
        <v>5620</v>
      </c>
      <c r="I1130" s="73" t="s">
        <v>3293</v>
      </c>
      <c r="J1130" s="74">
        <v>193.72</v>
      </c>
      <c r="K1130" s="74">
        <f t="shared" si="17"/>
        <v>224.71519999999998</v>
      </c>
    </row>
    <row r="1131" spans="2:11" x14ac:dyDescent="0.25">
      <c r="B1131" s="73" t="s">
        <v>3287</v>
      </c>
      <c r="C1131" s="73" t="s">
        <v>5419</v>
      </c>
      <c r="D1131" s="73" t="s">
        <v>5420</v>
      </c>
      <c r="E1131" s="73">
        <v>53</v>
      </c>
      <c r="F1131" s="73" t="s">
        <v>5616</v>
      </c>
      <c r="G1131" s="73" t="s">
        <v>5621</v>
      </c>
      <c r="H1131" s="73" t="s">
        <v>5622</v>
      </c>
      <c r="I1131" s="73" t="s">
        <v>3293</v>
      </c>
      <c r="J1131" s="74">
        <v>216.13</v>
      </c>
      <c r="K1131" s="74">
        <f t="shared" si="17"/>
        <v>250.71079999999998</v>
      </c>
    </row>
    <row r="1132" spans="2:11" x14ac:dyDescent="0.25">
      <c r="B1132" s="73" t="s">
        <v>3287</v>
      </c>
      <c r="C1132" s="73" t="s">
        <v>5419</v>
      </c>
      <c r="D1132" s="73" t="s">
        <v>5420</v>
      </c>
      <c r="E1132" s="73">
        <v>53</v>
      </c>
      <c r="F1132" s="73" t="s">
        <v>5616</v>
      </c>
      <c r="G1132" s="73" t="s">
        <v>5623</v>
      </c>
      <c r="H1132" s="73" t="s">
        <v>5624</v>
      </c>
      <c r="I1132" s="73" t="s">
        <v>3293</v>
      </c>
      <c r="J1132" s="74">
        <v>227.52</v>
      </c>
      <c r="K1132" s="74">
        <f t="shared" si="17"/>
        <v>263.92320000000001</v>
      </c>
    </row>
    <row r="1133" spans="2:11" x14ac:dyDescent="0.25">
      <c r="B1133" s="73" t="s">
        <v>3287</v>
      </c>
      <c r="C1133" s="73" t="s">
        <v>5419</v>
      </c>
      <c r="D1133" s="73" t="s">
        <v>5420</v>
      </c>
      <c r="E1133" s="73">
        <v>53</v>
      </c>
      <c r="F1133" s="73" t="s">
        <v>5616</v>
      </c>
      <c r="G1133" s="73" t="s">
        <v>5625</v>
      </c>
      <c r="H1133" s="73" t="s">
        <v>5626</v>
      </c>
      <c r="I1133" s="73" t="s">
        <v>3293</v>
      </c>
      <c r="J1133" s="74">
        <v>422.58</v>
      </c>
      <c r="K1133" s="74">
        <f t="shared" si="17"/>
        <v>490.19279999999992</v>
      </c>
    </row>
    <row r="1134" spans="2:11" x14ac:dyDescent="0.25">
      <c r="B1134" s="73" t="s">
        <v>3287</v>
      </c>
      <c r="C1134" s="73" t="s">
        <v>5419</v>
      </c>
      <c r="D1134" s="73" t="s">
        <v>5420</v>
      </c>
      <c r="E1134" s="73">
        <v>53</v>
      </c>
      <c r="F1134" s="73" t="s">
        <v>5616</v>
      </c>
      <c r="G1134" s="73" t="s">
        <v>5627</v>
      </c>
      <c r="H1134" s="73" t="s">
        <v>5628</v>
      </c>
      <c r="I1134" s="73" t="s">
        <v>3293</v>
      </c>
      <c r="J1134" s="74">
        <v>174.65</v>
      </c>
      <c r="K1134" s="74">
        <f t="shared" si="17"/>
        <v>202.59399999999999</v>
      </c>
    </row>
    <row r="1135" spans="2:11" x14ac:dyDescent="0.25">
      <c r="B1135" s="73" t="s">
        <v>3287</v>
      </c>
      <c r="C1135" s="73" t="s">
        <v>5419</v>
      </c>
      <c r="D1135" s="73" t="s">
        <v>5420</v>
      </c>
      <c r="E1135" s="73">
        <v>53</v>
      </c>
      <c r="F1135" s="73" t="s">
        <v>5616</v>
      </c>
      <c r="G1135" s="73" t="s">
        <v>5629</v>
      </c>
      <c r="H1135" s="73" t="s">
        <v>5630</v>
      </c>
      <c r="I1135" s="73" t="s">
        <v>3293</v>
      </c>
      <c r="J1135" s="74">
        <v>133.1</v>
      </c>
      <c r="K1135" s="74">
        <f t="shared" si="17"/>
        <v>154.39599999999999</v>
      </c>
    </row>
    <row r="1136" spans="2:11" x14ac:dyDescent="0.25">
      <c r="B1136" s="73" t="s">
        <v>3287</v>
      </c>
      <c r="C1136" s="73" t="s">
        <v>5419</v>
      </c>
      <c r="D1136" s="73" t="s">
        <v>5420</v>
      </c>
      <c r="E1136" s="73">
        <v>53</v>
      </c>
      <c r="F1136" s="73" t="s">
        <v>5616</v>
      </c>
      <c r="G1136" s="73" t="s">
        <v>5631</v>
      </c>
      <c r="H1136" s="73" t="s">
        <v>5632</v>
      </c>
      <c r="I1136" s="73" t="s">
        <v>3293</v>
      </c>
      <c r="J1136" s="74">
        <v>401.45</v>
      </c>
      <c r="K1136" s="74">
        <f t="shared" si="17"/>
        <v>465.68199999999996</v>
      </c>
    </row>
    <row r="1137" spans="2:11" x14ac:dyDescent="0.25">
      <c r="B1137" s="73" t="s">
        <v>3287</v>
      </c>
      <c r="C1137" s="73" t="s">
        <v>5419</v>
      </c>
      <c r="D1137" s="73" t="s">
        <v>5420</v>
      </c>
      <c r="E1137" s="73">
        <v>53</v>
      </c>
      <c r="F1137" s="73" t="s">
        <v>5616</v>
      </c>
      <c r="G1137" s="73" t="s">
        <v>5633</v>
      </c>
      <c r="H1137" s="73" t="s">
        <v>5634</v>
      </c>
      <c r="I1137" s="73" t="s">
        <v>3293</v>
      </c>
      <c r="J1137" s="74">
        <v>258.89999999999998</v>
      </c>
      <c r="K1137" s="74">
        <f t="shared" si="17"/>
        <v>300.32399999999996</v>
      </c>
    </row>
    <row r="1138" spans="2:11" x14ac:dyDescent="0.25">
      <c r="B1138" s="73" t="s">
        <v>3287</v>
      </c>
      <c r="C1138" s="73" t="s">
        <v>5419</v>
      </c>
      <c r="D1138" s="73" t="s">
        <v>5420</v>
      </c>
      <c r="E1138" s="73">
        <v>53</v>
      </c>
      <c r="F1138" s="73" t="s">
        <v>5616</v>
      </c>
      <c r="G1138" s="73" t="s">
        <v>5635</v>
      </c>
      <c r="H1138" s="73" t="s">
        <v>5636</v>
      </c>
      <c r="I1138" s="73" t="s">
        <v>3293</v>
      </c>
      <c r="J1138" s="74">
        <v>288.85000000000002</v>
      </c>
      <c r="K1138" s="74">
        <f t="shared" si="17"/>
        <v>335.06600000000003</v>
      </c>
    </row>
    <row r="1139" spans="2:11" x14ac:dyDescent="0.25">
      <c r="B1139" s="73" t="s">
        <v>3287</v>
      </c>
      <c r="C1139" s="73" t="s">
        <v>5419</v>
      </c>
      <c r="D1139" s="73" t="s">
        <v>5420</v>
      </c>
      <c r="E1139" s="73">
        <v>53</v>
      </c>
      <c r="F1139" s="73" t="s">
        <v>5616</v>
      </c>
      <c r="G1139" s="73" t="s">
        <v>5637</v>
      </c>
      <c r="H1139" s="73" t="s">
        <v>5638</v>
      </c>
      <c r="I1139" s="73" t="s">
        <v>3293</v>
      </c>
      <c r="J1139" s="74">
        <v>538.16</v>
      </c>
      <c r="K1139" s="74">
        <f t="shared" si="17"/>
        <v>624.26559999999995</v>
      </c>
    </row>
    <row r="1140" spans="2:11" x14ac:dyDescent="0.25">
      <c r="B1140" s="73" t="s">
        <v>3287</v>
      </c>
      <c r="C1140" s="73" t="s">
        <v>5419</v>
      </c>
      <c r="D1140" s="73" t="s">
        <v>5420</v>
      </c>
      <c r="E1140" s="73">
        <v>53</v>
      </c>
      <c r="F1140" s="73" t="s">
        <v>5616</v>
      </c>
      <c r="G1140" s="73" t="s">
        <v>5639</v>
      </c>
      <c r="H1140" s="73" t="s">
        <v>5640</v>
      </c>
      <c r="I1140" s="73" t="s">
        <v>3293</v>
      </c>
      <c r="J1140" s="74">
        <v>617.14</v>
      </c>
      <c r="K1140" s="74">
        <f t="shared" si="17"/>
        <v>715.88239999999996</v>
      </c>
    </row>
    <row r="1141" spans="2:11" x14ac:dyDescent="0.25">
      <c r="B1141" s="73" t="s">
        <v>3287</v>
      </c>
      <c r="C1141" s="73" t="s">
        <v>5419</v>
      </c>
      <c r="D1141" s="73" t="s">
        <v>5420</v>
      </c>
      <c r="E1141" s="73">
        <v>53</v>
      </c>
      <c r="F1141" s="73" t="s">
        <v>5616</v>
      </c>
      <c r="G1141" s="73" t="s">
        <v>5641</v>
      </c>
      <c r="H1141" s="73" t="s">
        <v>5642</v>
      </c>
      <c r="I1141" s="73" t="s">
        <v>3293</v>
      </c>
      <c r="J1141" s="74">
        <v>777.16</v>
      </c>
      <c r="K1141" s="74">
        <f t="shared" si="17"/>
        <v>901.50559999999984</v>
      </c>
    </row>
    <row r="1142" spans="2:11" x14ac:dyDescent="0.25">
      <c r="B1142" s="73" t="s">
        <v>3287</v>
      </c>
      <c r="C1142" s="73" t="s">
        <v>5643</v>
      </c>
      <c r="D1142" s="73" t="s">
        <v>5644</v>
      </c>
      <c r="E1142" s="73">
        <v>101</v>
      </c>
      <c r="F1142" s="73" t="s">
        <v>5012</v>
      </c>
      <c r="G1142" s="73" t="s">
        <v>5645</v>
      </c>
      <c r="H1142" s="73" t="s">
        <v>5646</v>
      </c>
      <c r="I1142" s="73" t="s">
        <v>3293</v>
      </c>
      <c r="J1142" s="74">
        <v>5</v>
      </c>
      <c r="K1142" s="74">
        <f t="shared" si="17"/>
        <v>5.8</v>
      </c>
    </row>
    <row r="1143" spans="2:11" x14ac:dyDescent="0.25">
      <c r="B1143" s="73" t="s">
        <v>3287</v>
      </c>
      <c r="C1143" s="73" t="s">
        <v>5643</v>
      </c>
      <c r="D1143" s="73" t="s">
        <v>5644</v>
      </c>
      <c r="E1143" s="73">
        <v>101</v>
      </c>
      <c r="F1143" s="73" t="s">
        <v>5012</v>
      </c>
      <c r="G1143" s="73" t="s">
        <v>5647</v>
      </c>
      <c r="H1143" s="73" t="s">
        <v>5648</v>
      </c>
      <c r="I1143" s="73" t="s">
        <v>3293</v>
      </c>
      <c r="J1143" s="74">
        <v>3.05</v>
      </c>
      <c r="K1143" s="74">
        <f t="shared" si="17"/>
        <v>3.5379999999999994</v>
      </c>
    </row>
    <row r="1144" spans="2:11" x14ac:dyDescent="0.25">
      <c r="B1144" s="73" t="s">
        <v>3287</v>
      </c>
      <c r="C1144" s="73" t="s">
        <v>5643</v>
      </c>
      <c r="D1144" s="73" t="s">
        <v>5644</v>
      </c>
      <c r="E1144" s="73">
        <v>101</v>
      </c>
      <c r="F1144" s="73" t="s">
        <v>5012</v>
      </c>
      <c r="G1144" s="73" t="s">
        <v>5649</v>
      </c>
      <c r="H1144" s="73" t="s">
        <v>5650</v>
      </c>
      <c r="I1144" s="73" t="s">
        <v>3293</v>
      </c>
      <c r="J1144" s="74">
        <v>3.39</v>
      </c>
      <c r="K1144" s="74">
        <f t="shared" si="17"/>
        <v>3.9323999999999999</v>
      </c>
    </row>
    <row r="1145" spans="2:11" x14ac:dyDescent="0.25">
      <c r="B1145" s="73" t="s">
        <v>3287</v>
      </c>
      <c r="C1145" s="73" t="s">
        <v>5643</v>
      </c>
      <c r="D1145" s="73" t="s">
        <v>5644</v>
      </c>
      <c r="E1145" s="73">
        <v>101</v>
      </c>
      <c r="F1145" s="73" t="s">
        <v>5012</v>
      </c>
      <c r="G1145" s="73" t="s">
        <v>5651</v>
      </c>
      <c r="H1145" s="73" t="s">
        <v>5652</v>
      </c>
      <c r="I1145" s="73" t="s">
        <v>3293</v>
      </c>
      <c r="J1145" s="74">
        <v>8.9</v>
      </c>
      <c r="K1145" s="74">
        <f t="shared" si="17"/>
        <v>10.324</v>
      </c>
    </row>
    <row r="1146" spans="2:11" x14ac:dyDescent="0.25">
      <c r="B1146" s="73" t="s">
        <v>3287</v>
      </c>
      <c r="C1146" s="73" t="s">
        <v>5643</v>
      </c>
      <c r="D1146" s="73" t="s">
        <v>5644</v>
      </c>
      <c r="E1146" s="73">
        <v>101</v>
      </c>
      <c r="F1146" s="73" t="s">
        <v>5012</v>
      </c>
      <c r="G1146" s="73" t="s">
        <v>5653</v>
      </c>
      <c r="H1146" s="73" t="s">
        <v>5654</v>
      </c>
      <c r="I1146" s="73" t="s">
        <v>3293</v>
      </c>
      <c r="J1146" s="74">
        <v>5.32</v>
      </c>
      <c r="K1146" s="74">
        <f t="shared" si="17"/>
        <v>6.1711999999999998</v>
      </c>
    </row>
    <row r="1147" spans="2:11" x14ac:dyDescent="0.25">
      <c r="B1147" s="73" t="s">
        <v>3287</v>
      </c>
      <c r="C1147" s="73" t="s">
        <v>5643</v>
      </c>
      <c r="D1147" s="73" t="s">
        <v>5644</v>
      </c>
      <c r="E1147" s="73">
        <v>101</v>
      </c>
      <c r="F1147" s="73" t="s">
        <v>5012</v>
      </c>
      <c r="G1147" s="73" t="s">
        <v>5655</v>
      </c>
      <c r="H1147" s="73" t="s">
        <v>5656</v>
      </c>
      <c r="I1147" s="73" t="s">
        <v>3293</v>
      </c>
      <c r="J1147" s="74">
        <v>5.23</v>
      </c>
      <c r="K1147" s="74">
        <f t="shared" si="17"/>
        <v>6.0667999999999997</v>
      </c>
    </row>
    <row r="1148" spans="2:11" x14ac:dyDescent="0.25">
      <c r="B1148" s="73" t="s">
        <v>3287</v>
      </c>
      <c r="C1148" s="73" t="s">
        <v>5643</v>
      </c>
      <c r="D1148" s="73" t="s">
        <v>5644</v>
      </c>
      <c r="E1148" s="73">
        <v>101</v>
      </c>
      <c r="F1148" s="73" t="s">
        <v>5012</v>
      </c>
      <c r="G1148" s="73" t="s">
        <v>5657</v>
      </c>
      <c r="H1148" s="73" t="s">
        <v>5658</v>
      </c>
      <c r="I1148" s="73" t="s">
        <v>3293</v>
      </c>
      <c r="J1148" s="74">
        <v>7.02</v>
      </c>
      <c r="K1148" s="74">
        <f t="shared" si="17"/>
        <v>8.1431999999999984</v>
      </c>
    </row>
    <row r="1149" spans="2:11" x14ac:dyDescent="0.25">
      <c r="B1149" s="73" t="s">
        <v>3287</v>
      </c>
      <c r="C1149" s="73" t="s">
        <v>5643</v>
      </c>
      <c r="D1149" s="73" t="s">
        <v>5644</v>
      </c>
      <c r="E1149" s="73">
        <v>101</v>
      </c>
      <c r="F1149" s="73" t="s">
        <v>5012</v>
      </c>
      <c r="G1149" s="73" t="s">
        <v>5659</v>
      </c>
      <c r="H1149" s="73" t="s">
        <v>5660</v>
      </c>
      <c r="I1149" s="73" t="s">
        <v>3293</v>
      </c>
      <c r="J1149" s="74">
        <v>0.45</v>
      </c>
      <c r="K1149" s="74">
        <f t="shared" si="17"/>
        <v>0.52200000000000002</v>
      </c>
    </row>
    <row r="1150" spans="2:11" x14ac:dyDescent="0.25">
      <c r="B1150" s="73" t="s">
        <v>3287</v>
      </c>
      <c r="C1150" s="73" t="s">
        <v>5643</v>
      </c>
      <c r="D1150" s="73" t="s">
        <v>5644</v>
      </c>
      <c r="E1150" s="73">
        <v>55</v>
      </c>
      <c r="F1150" s="73" t="s">
        <v>5661</v>
      </c>
      <c r="G1150" s="73" t="s">
        <v>5662</v>
      </c>
      <c r="H1150" s="73" t="s">
        <v>5663</v>
      </c>
      <c r="I1150" s="73" t="s">
        <v>3293</v>
      </c>
      <c r="J1150" s="74">
        <v>12.82</v>
      </c>
      <c r="K1150" s="74">
        <f t="shared" si="17"/>
        <v>14.8712</v>
      </c>
    </row>
    <row r="1151" spans="2:11" x14ac:dyDescent="0.25">
      <c r="B1151" s="73" t="s">
        <v>3287</v>
      </c>
      <c r="C1151" s="73" t="s">
        <v>5643</v>
      </c>
      <c r="D1151" s="73" t="s">
        <v>5644</v>
      </c>
      <c r="E1151" s="73">
        <v>55</v>
      </c>
      <c r="F1151" s="73" t="s">
        <v>5661</v>
      </c>
      <c r="G1151" s="73" t="s">
        <v>5664</v>
      </c>
      <c r="H1151" s="73" t="s">
        <v>5665</v>
      </c>
      <c r="I1151" s="73" t="s">
        <v>3293</v>
      </c>
      <c r="J1151" s="74">
        <v>5.13</v>
      </c>
      <c r="K1151" s="74">
        <f t="shared" si="17"/>
        <v>5.9507999999999992</v>
      </c>
    </row>
    <row r="1152" spans="2:11" x14ac:dyDescent="0.25">
      <c r="B1152" s="73" t="s">
        <v>3287</v>
      </c>
      <c r="C1152" s="73" t="s">
        <v>5643</v>
      </c>
      <c r="D1152" s="73" t="s">
        <v>5644</v>
      </c>
      <c r="E1152" s="73">
        <v>55</v>
      </c>
      <c r="F1152" s="73" t="s">
        <v>5661</v>
      </c>
      <c r="G1152" s="73" t="s">
        <v>5666</v>
      </c>
      <c r="H1152" s="73" t="s">
        <v>5667</v>
      </c>
      <c r="I1152" s="73" t="s">
        <v>3293</v>
      </c>
      <c r="J1152" s="74">
        <v>2.36</v>
      </c>
      <c r="K1152" s="74">
        <f t="shared" si="17"/>
        <v>2.7375999999999996</v>
      </c>
    </row>
    <row r="1153" spans="2:11" x14ac:dyDescent="0.25">
      <c r="B1153" s="73" t="s">
        <v>3287</v>
      </c>
      <c r="C1153" s="73" t="s">
        <v>5643</v>
      </c>
      <c r="D1153" s="73" t="s">
        <v>5644</v>
      </c>
      <c r="E1153" s="73">
        <v>55</v>
      </c>
      <c r="F1153" s="73" t="s">
        <v>5661</v>
      </c>
      <c r="G1153" s="73" t="s">
        <v>5668</v>
      </c>
      <c r="H1153" s="73" t="s">
        <v>5669</v>
      </c>
      <c r="I1153" s="73" t="s">
        <v>3293</v>
      </c>
      <c r="J1153" s="74">
        <v>5.47</v>
      </c>
      <c r="K1153" s="74">
        <f t="shared" si="17"/>
        <v>6.3451999999999993</v>
      </c>
    </row>
    <row r="1154" spans="2:11" x14ac:dyDescent="0.25">
      <c r="B1154" s="73" t="s">
        <v>3287</v>
      </c>
      <c r="C1154" s="73" t="s">
        <v>5643</v>
      </c>
      <c r="D1154" s="73" t="s">
        <v>5644</v>
      </c>
      <c r="E1154" s="73">
        <v>55</v>
      </c>
      <c r="F1154" s="73" t="s">
        <v>5661</v>
      </c>
      <c r="G1154" s="73" t="s">
        <v>5670</v>
      </c>
      <c r="H1154" s="73" t="s">
        <v>5671</v>
      </c>
      <c r="I1154" s="73" t="s">
        <v>3293</v>
      </c>
      <c r="J1154" s="74">
        <v>7.18</v>
      </c>
      <c r="K1154" s="74">
        <f t="shared" si="17"/>
        <v>8.3287999999999993</v>
      </c>
    </row>
    <row r="1155" spans="2:11" x14ac:dyDescent="0.25">
      <c r="B1155" s="73" t="s">
        <v>3287</v>
      </c>
      <c r="C1155" s="73" t="s">
        <v>5643</v>
      </c>
      <c r="D1155" s="73" t="s">
        <v>5644</v>
      </c>
      <c r="E1155" s="73">
        <v>55</v>
      </c>
      <c r="F1155" s="73" t="s">
        <v>5661</v>
      </c>
      <c r="G1155" s="73" t="s">
        <v>5672</v>
      </c>
      <c r="H1155" s="73" t="s">
        <v>5673</v>
      </c>
      <c r="I1155" s="73" t="s">
        <v>3293</v>
      </c>
      <c r="J1155" s="74">
        <v>3.18</v>
      </c>
      <c r="K1155" s="74">
        <f t="shared" si="17"/>
        <v>3.6888000000000001</v>
      </c>
    </row>
    <row r="1156" spans="2:11" x14ac:dyDescent="0.25">
      <c r="B1156" s="73" t="s">
        <v>3287</v>
      </c>
      <c r="C1156" s="73" t="s">
        <v>5643</v>
      </c>
      <c r="D1156" s="73" t="s">
        <v>5644</v>
      </c>
      <c r="E1156" s="73">
        <v>55</v>
      </c>
      <c r="F1156" s="73" t="s">
        <v>5661</v>
      </c>
      <c r="G1156" s="73" t="s">
        <v>5674</v>
      </c>
      <c r="H1156" s="73" t="s">
        <v>5675</v>
      </c>
      <c r="I1156" s="73" t="s">
        <v>3293</v>
      </c>
      <c r="J1156" s="74">
        <v>7.18</v>
      </c>
      <c r="K1156" s="74">
        <f t="shared" ref="K1156:K1219" si="18">+IF(AND(MID(H1156,1,15)="POSTE DE MADERA",J1156&lt;110)=TRUE,(J1156*1.13+5)*1.01*1.16,IF(AND(MID(H1156,1,15)="POSTE DE MADERA",J1156&gt;=110,J1156&lt;320)=TRUE,(J1156*1.13+12)*1.01*1.16,IF(AND(MID(H1156,1,15)="POSTE DE MADERA",J1156&gt;320)=TRUE,(J1156*1.13+36)*1.01*1.16,IF(+AND(MID(H1156,1,5)="POSTE",MID(H1156,1,15)&lt;&gt;"POSTE DE MADERA")=TRUE,J1156*1.01*1.16,J1156*1.16))))</f>
        <v>8.3287999999999993</v>
      </c>
    </row>
    <row r="1157" spans="2:11" x14ac:dyDescent="0.25">
      <c r="B1157" s="73" t="s">
        <v>3287</v>
      </c>
      <c r="C1157" s="73" t="s">
        <v>5643</v>
      </c>
      <c r="D1157" s="73" t="s">
        <v>5644</v>
      </c>
      <c r="E1157" s="73">
        <v>55</v>
      </c>
      <c r="F1157" s="73" t="s">
        <v>5661</v>
      </c>
      <c r="G1157" s="73" t="s">
        <v>5676</v>
      </c>
      <c r="H1157" s="73" t="s">
        <v>5677</v>
      </c>
      <c r="I1157" s="73" t="s">
        <v>3293</v>
      </c>
      <c r="J1157" s="74">
        <v>11.71</v>
      </c>
      <c r="K1157" s="74">
        <f t="shared" si="18"/>
        <v>13.583600000000001</v>
      </c>
    </row>
    <row r="1158" spans="2:11" x14ac:dyDescent="0.25">
      <c r="B1158" s="73" t="s">
        <v>3287</v>
      </c>
      <c r="C1158" s="73" t="s">
        <v>5643</v>
      </c>
      <c r="D1158" s="73" t="s">
        <v>5644</v>
      </c>
      <c r="E1158" s="73">
        <v>55</v>
      </c>
      <c r="F1158" s="73" t="s">
        <v>5661</v>
      </c>
      <c r="G1158" s="73" t="s">
        <v>5678</v>
      </c>
      <c r="H1158" s="73" t="s">
        <v>5679</v>
      </c>
      <c r="I1158" s="73" t="s">
        <v>3293</v>
      </c>
      <c r="J1158" s="74">
        <v>4.38</v>
      </c>
      <c r="K1158" s="74">
        <f t="shared" si="18"/>
        <v>5.0807999999999991</v>
      </c>
    </row>
    <row r="1159" spans="2:11" x14ac:dyDescent="0.25">
      <c r="B1159" s="73" t="s">
        <v>3287</v>
      </c>
      <c r="C1159" s="73" t="s">
        <v>5643</v>
      </c>
      <c r="D1159" s="73" t="s">
        <v>5644</v>
      </c>
      <c r="E1159" s="73">
        <v>55</v>
      </c>
      <c r="F1159" s="73" t="s">
        <v>5661</v>
      </c>
      <c r="G1159" s="73" t="s">
        <v>5680</v>
      </c>
      <c r="H1159" s="73" t="s">
        <v>5681</v>
      </c>
      <c r="I1159" s="73" t="s">
        <v>3293</v>
      </c>
      <c r="J1159" s="74">
        <v>7.84</v>
      </c>
      <c r="K1159" s="74">
        <f t="shared" si="18"/>
        <v>9.0943999999999985</v>
      </c>
    </row>
    <row r="1160" spans="2:11" x14ac:dyDescent="0.25">
      <c r="B1160" s="73" t="s">
        <v>3287</v>
      </c>
      <c r="C1160" s="73" t="s">
        <v>5643</v>
      </c>
      <c r="D1160" s="73" t="s">
        <v>5644</v>
      </c>
      <c r="E1160" s="73">
        <v>55</v>
      </c>
      <c r="F1160" s="73" t="s">
        <v>5661</v>
      </c>
      <c r="G1160" s="73" t="s">
        <v>5682</v>
      </c>
      <c r="H1160" s="73" t="s">
        <v>5683</v>
      </c>
      <c r="I1160" s="73" t="s">
        <v>3293</v>
      </c>
      <c r="J1160" s="74">
        <v>8.58</v>
      </c>
      <c r="K1160" s="74">
        <f t="shared" si="18"/>
        <v>9.9527999999999999</v>
      </c>
    </row>
    <row r="1161" spans="2:11" x14ac:dyDescent="0.25">
      <c r="B1161" s="73" t="s">
        <v>3287</v>
      </c>
      <c r="C1161" s="73" t="s">
        <v>5643</v>
      </c>
      <c r="D1161" s="73" t="s">
        <v>5644</v>
      </c>
      <c r="E1161" s="73">
        <v>55</v>
      </c>
      <c r="F1161" s="73" t="s">
        <v>5661</v>
      </c>
      <c r="G1161" s="73" t="s">
        <v>5684</v>
      </c>
      <c r="H1161" s="73" t="s">
        <v>5685</v>
      </c>
      <c r="I1161" s="73" t="s">
        <v>3293</v>
      </c>
      <c r="J1161" s="74">
        <v>26.49</v>
      </c>
      <c r="K1161" s="74">
        <f t="shared" si="18"/>
        <v>30.728399999999997</v>
      </c>
    </row>
    <row r="1162" spans="2:11" x14ac:dyDescent="0.25">
      <c r="B1162" s="73" t="s">
        <v>3287</v>
      </c>
      <c r="C1162" s="73" t="s">
        <v>5643</v>
      </c>
      <c r="D1162" s="73" t="s">
        <v>5644</v>
      </c>
      <c r="E1162" s="73">
        <v>55</v>
      </c>
      <c r="F1162" s="73" t="s">
        <v>5661</v>
      </c>
      <c r="G1162" s="73" t="s">
        <v>5686</v>
      </c>
      <c r="H1162" s="73" t="s">
        <v>5687</v>
      </c>
      <c r="I1162" s="73" t="s">
        <v>3293</v>
      </c>
      <c r="J1162" s="74">
        <v>20.68</v>
      </c>
      <c r="K1162" s="74">
        <f t="shared" si="18"/>
        <v>23.988799999999998</v>
      </c>
    </row>
    <row r="1163" spans="2:11" x14ac:dyDescent="0.25">
      <c r="B1163" s="73" t="s">
        <v>3287</v>
      </c>
      <c r="C1163" s="73" t="s">
        <v>5643</v>
      </c>
      <c r="D1163" s="73" t="s">
        <v>5644</v>
      </c>
      <c r="E1163" s="73">
        <v>55</v>
      </c>
      <c r="F1163" s="73" t="s">
        <v>5661</v>
      </c>
      <c r="G1163" s="73" t="s">
        <v>5688</v>
      </c>
      <c r="H1163" s="73" t="s">
        <v>5689</v>
      </c>
      <c r="I1163" s="73" t="s">
        <v>3293</v>
      </c>
      <c r="J1163" s="74">
        <v>3.96</v>
      </c>
      <c r="K1163" s="74">
        <f t="shared" si="18"/>
        <v>4.5935999999999995</v>
      </c>
    </row>
    <row r="1164" spans="2:11" x14ac:dyDescent="0.25">
      <c r="B1164" s="73" t="s">
        <v>3287</v>
      </c>
      <c r="C1164" s="73" t="s">
        <v>5643</v>
      </c>
      <c r="D1164" s="73" t="s">
        <v>5644</v>
      </c>
      <c r="E1164" s="73">
        <v>58</v>
      </c>
      <c r="F1164" s="73" t="s">
        <v>5690</v>
      </c>
      <c r="G1164" s="73" t="s">
        <v>5691</v>
      </c>
      <c r="H1164" s="73" t="s">
        <v>5692</v>
      </c>
      <c r="I1164" s="73" t="s">
        <v>3293</v>
      </c>
      <c r="J1164" s="74">
        <v>36.18</v>
      </c>
      <c r="K1164" s="74">
        <f t="shared" si="18"/>
        <v>41.968799999999995</v>
      </c>
    </row>
    <row r="1165" spans="2:11" x14ac:dyDescent="0.25">
      <c r="B1165" s="73" t="s">
        <v>3287</v>
      </c>
      <c r="C1165" s="73" t="s">
        <v>5643</v>
      </c>
      <c r="D1165" s="73" t="s">
        <v>5644</v>
      </c>
      <c r="E1165" s="73">
        <v>58</v>
      </c>
      <c r="F1165" s="73" t="s">
        <v>5690</v>
      </c>
      <c r="G1165" s="73" t="s">
        <v>5693</v>
      </c>
      <c r="H1165" s="73" t="s">
        <v>5694</v>
      </c>
      <c r="I1165" s="73" t="s">
        <v>3293</v>
      </c>
      <c r="J1165" s="74">
        <v>41.73</v>
      </c>
      <c r="K1165" s="74">
        <f t="shared" si="18"/>
        <v>48.40679999999999</v>
      </c>
    </row>
    <row r="1166" spans="2:11" x14ac:dyDescent="0.25">
      <c r="B1166" s="73" t="s">
        <v>3287</v>
      </c>
      <c r="C1166" s="73" t="s">
        <v>5643</v>
      </c>
      <c r="D1166" s="73" t="s">
        <v>5644</v>
      </c>
      <c r="E1166" s="73">
        <v>58</v>
      </c>
      <c r="F1166" s="73" t="s">
        <v>5690</v>
      </c>
      <c r="G1166" s="73" t="s">
        <v>5695</v>
      </c>
      <c r="H1166" s="73" t="s">
        <v>5696</v>
      </c>
      <c r="I1166" s="73" t="s">
        <v>3293</v>
      </c>
      <c r="J1166" s="74">
        <v>20.58</v>
      </c>
      <c r="K1166" s="74">
        <f t="shared" si="18"/>
        <v>23.872799999999998</v>
      </c>
    </row>
    <row r="1167" spans="2:11" x14ac:dyDescent="0.25">
      <c r="B1167" s="73" t="s">
        <v>3287</v>
      </c>
      <c r="C1167" s="73" t="s">
        <v>5643</v>
      </c>
      <c r="D1167" s="73" t="s">
        <v>5644</v>
      </c>
      <c r="E1167" s="73">
        <v>58</v>
      </c>
      <c r="F1167" s="73" t="s">
        <v>5690</v>
      </c>
      <c r="G1167" s="73" t="s">
        <v>5697</v>
      </c>
      <c r="H1167" s="73" t="s">
        <v>5698</v>
      </c>
      <c r="I1167" s="73" t="s">
        <v>3293</v>
      </c>
      <c r="J1167" s="74">
        <v>18.52</v>
      </c>
      <c r="K1167" s="74">
        <f t="shared" si="18"/>
        <v>21.483199999999997</v>
      </c>
    </row>
    <row r="1168" spans="2:11" x14ac:dyDescent="0.25">
      <c r="B1168" s="73" t="s">
        <v>3287</v>
      </c>
      <c r="C1168" s="73" t="s">
        <v>5643</v>
      </c>
      <c r="D1168" s="73" t="s">
        <v>5644</v>
      </c>
      <c r="E1168" s="73">
        <v>58</v>
      </c>
      <c r="F1168" s="73" t="s">
        <v>5690</v>
      </c>
      <c r="G1168" s="73" t="s">
        <v>5699</v>
      </c>
      <c r="H1168" s="73" t="s">
        <v>5700</v>
      </c>
      <c r="I1168" s="73" t="s">
        <v>3293</v>
      </c>
      <c r="J1168" s="74">
        <v>18.52</v>
      </c>
      <c r="K1168" s="74">
        <f t="shared" si="18"/>
        <v>21.483199999999997</v>
      </c>
    </row>
    <row r="1169" spans="2:11" x14ac:dyDescent="0.25">
      <c r="B1169" s="73" t="s">
        <v>3287</v>
      </c>
      <c r="C1169" s="73" t="s">
        <v>5643</v>
      </c>
      <c r="D1169" s="73" t="s">
        <v>5644</v>
      </c>
      <c r="E1169" s="73">
        <v>58</v>
      </c>
      <c r="F1169" s="73" t="s">
        <v>5690</v>
      </c>
      <c r="G1169" s="73" t="s">
        <v>5701</v>
      </c>
      <c r="H1169" s="73" t="s">
        <v>5702</v>
      </c>
      <c r="I1169" s="73" t="s">
        <v>3293</v>
      </c>
      <c r="J1169" s="74">
        <v>18.52</v>
      </c>
      <c r="K1169" s="74">
        <f t="shared" si="18"/>
        <v>21.483199999999997</v>
      </c>
    </row>
    <row r="1170" spans="2:11" x14ac:dyDescent="0.25">
      <c r="B1170" s="73" t="s">
        <v>3287</v>
      </c>
      <c r="C1170" s="73" t="s">
        <v>5643</v>
      </c>
      <c r="D1170" s="73" t="s">
        <v>5644</v>
      </c>
      <c r="E1170" s="73">
        <v>58</v>
      </c>
      <c r="F1170" s="73" t="s">
        <v>5690</v>
      </c>
      <c r="G1170" s="73" t="s">
        <v>5703</v>
      </c>
      <c r="H1170" s="73" t="s">
        <v>5704</v>
      </c>
      <c r="I1170" s="73" t="s">
        <v>3293</v>
      </c>
      <c r="J1170" s="74">
        <v>20.84</v>
      </c>
      <c r="K1170" s="74">
        <f t="shared" si="18"/>
        <v>24.174399999999999</v>
      </c>
    </row>
    <row r="1171" spans="2:11" x14ac:dyDescent="0.25">
      <c r="B1171" s="73" t="s">
        <v>3287</v>
      </c>
      <c r="C1171" s="73" t="s">
        <v>5643</v>
      </c>
      <c r="D1171" s="73" t="s">
        <v>5644</v>
      </c>
      <c r="E1171" s="73">
        <v>58</v>
      </c>
      <c r="F1171" s="73" t="s">
        <v>5690</v>
      </c>
      <c r="G1171" s="73" t="s">
        <v>5705</v>
      </c>
      <c r="H1171" s="73" t="s">
        <v>5706</v>
      </c>
      <c r="I1171" s="73" t="s">
        <v>3293</v>
      </c>
      <c r="J1171" s="74">
        <v>25.64</v>
      </c>
      <c r="K1171" s="74">
        <f t="shared" si="18"/>
        <v>29.7424</v>
      </c>
    </row>
    <row r="1172" spans="2:11" x14ac:dyDescent="0.25">
      <c r="B1172" s="73" t="s">
        <v>3287</v>
      </c>
      <c r="C1172" s="73" t="s">
        <v>5643</v>
      </c>
      <c r="D1172" s="73" t="s">
        <v>5644</v>
      </c>
      <c r="E1172" s="73">
        <v>58</v>
      </c>
      <c r="F1172" s="73" t="s">
        <v>5690</v>
      </c>
      <c r="G1172" s="73" t="s">
        <v>5707</v>
      </c>
      <c r="H1172" s="73" t="s">
        <v>5708</v>
      </c>
      <c r="I1172" s="73" t="s">
        <v>3293</v>
      </c>
      <c r="J1172" s="74">
        <v>25.64</v>
      </c>
      <c r="K1172" s="74">
        <f t="shared" si="18"/>
        <v>29.7424</v>
      </c>
    </row>
    <row r="1173" spans="2:11" x14ac:dyDescent="0.25">
      <c r="B1173" s="73" t="s">
        <v>3287</v>
      </c>
      <c r="C1173" s="73" t="s">
        <v>5643</v>
      </c>
      <c r="D1173" s="73" t="s">
        <v>5644</v>
      </c>
      <c r="E1173" s="73">
        <v>58</v>
      </c>
      <c r="F1173" s="73" t="s">
        <v>5690</v>
      </c>
      <c r="G1173" s="73" t="s">
        <v>5709</v>
      </c>
      <c r="H1173" s="73" t="s">
        <v>5710</v>
      </c>
      <c r="I1173" s="73" t="s">
        <v>3293</v>
      </c>
      <c r="J1173" s="74">
        <v>29.33</v>
      </c>
      <c r="K1173" s="74">
        <f t="shared" si="18"/>
        <v>34.022799999999997</v>
      </c>
    </row>
    <row r="1174" spans="2:11" x14ac:dyDescent="0.25">
      <c r="B1174" s="73" t="s">
        <v>3287</v>
      </c>
      <c r="C1174" s="73" t="s">
        <v>5643</v>
      </c>
      <c r="D1174" s="73" t="s">
        <v>5644</v>
      </c>
      <c r="E1174" s="73">
        <v>58</v>
      </c>
      <c r="F1174" s="73" t="s">
        <v>5690</v>
      </c>
      <c r="G1174" s="73" t="s">
        <v>5711</v>
      </c>
      <c r="H1174" s="73" t="s">
        <v>5712</v>
      </c>
      <c r="I1174" s="73" t="s">
        <v>3293</v>
      </c>
      <c r="J1174" s="74">
        <v>29.33</v>
      </c>
      <c r="K1174" s="74">
        <f t="shared" si="18"/>
        <v>34.022799999999997</v>
      </c>
    </row>
    <row r="1175" spans="2:11" x14ac:dyDescent="0.25">
      <c r="B1175" s="73" t="s">
        <v>3287</v>
      </c>
      <c r="C1175" s="73" t="s">
        <v>5643</v>
      </c>
      <c r="D1175" s="73" t="s">
        <v>5644</v>
      </c>
      <c r="E1175" s="73">
        <v>58</v>
      </c>
      <c r="F1175" s="73" t="s">
        <v>5690</v>
      </c>
      <c r="G1175" s="73" t="s">
        <v>5713</v>
      </c>
      <c r="H1175" s="73" t="s">
        <v>5714</v>
      </c>
      <c r="I1175" s="73" t="s">
        <v>3293</v>
      </c>
      <c r="J1175" s="74">
        <v>29.33</v>
      </c>
      <c r="K1175" s="74">
        <f t="shared" si="18"/>
        <v>34.022799999999997</v>
      </c>
    </row>
    <row r="1176" spans="2:11" x14ac:dyDescent="0.25">
      <c r="B1176" s="73" t="s">
        <v>3287</v>
      </c>
      <c r="C1176" s="73" t="s">
        <v>5643</v>
      </c>
      <c r="D1176" s="73" t="s">
        <v>5644</v>
      </c>
      <c r="E1176" s="73">
        <v>58</v>
      </c>
      <c r="F1176" s="73" t="s">
        <v>5690</v>
      </c>
      <c r="G1176" s="73" t="s">
        <v>5715</v>
      </c>
      <c r="H1176" s="73" t="s">
        <v>5716</v>
      </c>
      <c r="I1176" s="73" t="s">
        <v>3293</v>
      </c>
      <c r="J1176" s="74">
        <v>11.88</v>
      </c>
      <c r="K1176" s="74">
        <f t="shared" si="18"/>
        <v>13.780799999999999</v>
      </c>
    </row>
    <row r="1177" spans="2:11" x14ac:dyDescent="0.25">
      <c r="B1177" s="73" t="s">
        <v>3287</v>
      </c>
      <c r="C1177" s="73" t="s">
        <v>5643</v>
      </c>
      <c r="D1177" s="73" t="s">
        <v>5644</v>
      </c>
      <c r="E1177" s="73">
        <v>58</v>
      </c>
      <c r="F1177" s="73" t="s">
        <v>5690</v>
      </c>
      <c r="G1177" s="73" t="s">
        <v>5717</v>
      </c>
      <c r="H1177" s="73" t="s">
        <v>5718</v>
      </c>
      <c r="I1177" s="73" t="s">
        <v>3293</v>
      </c>
      <c r="J1177" s="74">
        <v>20.57</v>
      </c>
      <c r="K1177" s="74">
        <f t="shared" si="18"/>
        <v>23.8612</v>
      </c>
    </row>
    <row r="1178" spans="2:11" x14ac:dyDescent="0.25">
      <c r="B1178" s="73" t="s">
        <v>3287</v>
      </c>
      <c r="C1178" s="73" t="s">
        <v>5643</v>
      </c>
      <c r="D1178" s="73" t="s">
        <v>5644</v>
      </c>
      <c r="E1178" s="73">
        <v>58</v>
      </c>
      <c r="F1178" s="73" t="s">
        <v>5690</v>
      </c>
      <c r="G1178" s="73" t="s">
        <v>5719</v>
      </c>
      <c r="H1178" s="73" t="s">
        <v>5720</v>
      </c>
      <c r="I1178" s="73" t="s">
        <v>3293</v>
      </c>
      <c r="J1178" s="74">
        <v>9.17</v>
      </c>
      <c r="K1178" s="74">
        <f t="shared" si="18"/>
        <v>10.6372</v>
      </c>
    </row>
    <row r="1179" spans="2:11" x14ac:dyDescent="0.25">
      <c r="B1179" s="73" t="s">
        <v>3287</v>
      </c>
      <c r="C1179" s="73" t="s">
        <v>5643</v>
      </c>
      <c r="D1179" s="73" t="s">
        <v>5644</v>
      </c>
      <c r="E1179" s="73">
        <v>58</v>
      </c>
      <c r="F1179" s="73" t="s">
        <v>5690</v>
      </c>
      <c r="G1179" s="73" t="s">
        <v>5721</v>
      </c>
      <c r="H1179" s="73" t="s">
        <v>5722</v>
      </c>
      <c r="I1179" s="73" t="s">
        <v>3293</v>
      </c>
      <c r="J1179" s="74">
        <v>22.92</v>
      </c>
      <c r="K1179" s="74">
        <f t="shared" si="18"/>
        <v>26.587199999999999</v>
      </c>
    </row>
    <row r="1180" spans="2:11" x14ac:dyDescent="0.25">
      <c r="B1180" s="73" t="s">
        <v>3287</v>
      </c>
      <c r="C1180" s="73" t="s">
        <v>5643</v>
      </c>
      <c r="D1180" s="73" t="s">
        <v>5644</v>
      </c>
      <c r="E1180" s="73">
        <v>58</v>
      </c>
      <c r="F1180" s="73" t="s">
        <v>5690</v>
      </c>
      <c r="G1180" s="73" t="s">
        <v>5723</v>
      </c>
      <c r="H1180" s="73" t="s">
        <v>5724</v>
      </c>
      <c r="I1180" s="73" t="s">
        <v>3293</v>
      </c>
      <c r="J1180" s="74">
        <v>16.91</v>
      </c>
      <c r="K1180" s="74">
        <f t="shared" si="18"/>
        <v>19.615599999999997</v>
      </c>
    </row>
    <row r="1181" spans="2:11" x14ac:dyDescent="0.25">
      <c r="B1181" s="73" t="s">
        <v>3287</v>
      </c>
      <c r="C1181" s="73" t="s">
        <v>5643</v>
      </c>
      <c r="D1181" s="73" t="s">
        <v>5644</v>
      </c>
      <c r="E1181" s="73">
        <v>58</v>
      </c>
      <c r="F1181" s="73" t="s">
        <v>5690</v>
      </c>
      <c r="G1181" s="73" t="s">
        <v>5725</v>
      </c>
      <c r="H1181" s="73" t="s">
        <v>5726</v>
      </c>
      <c r="I1181" s="73" t="s">
        <v>3293</v>
      </c>
      <c r="J1181" s="74">
        <v>12.98</v>
      </c>
      <c r="K1181" s="74">
        <f t="shared" si="18"/>
        <v>15.056799999999999</v>
      </c>
    </row>
    <row r="1182" spans="2:11" x14ac:dyDescent="0.25">
      <c r="B1182" s="73" t="s">
        <v>3287</v>
      </c>
      <c r="C1182" s="73" t="s">
        <v>5643</v>
      </c>
      <c r="D1182" s="73" t="s">
        <v>5644</v>
      </c>
      <c r="E1182" s="73">
        <v>58</v>
      </c>
      <c r="F1182" s="73" t="s">
        <v>5690</v>
      </c>
      <c r="G1182" s="73" t="s">
        <v>5727</v>
      </c>
      <c r="H1182" s="73" t="s">
        <v>5728</v>
      </c>
      <c r="I1182" s="73" t="s">
        <v>3293</v>
      </c>
      <c r="J1182" s="74">
        <v>21.64</v>
      </c>
      <c r="K1182" s="74">
        <f t="shared" si="18"/>
        <v>25.102399999999999</v>
      </c>
    </row>
    <row r="1183" spans="2:11" x14ac:dyDescent="0.25">
      <c r="B1183" s="73" t="s">
        <v>3287</v>
      </c>
      <c r="C1183" s="73" t="s">
        <v>5643</v>
      </c>
      <c r="D1183" s="73" t="s">
        <v>5644</v>
      </c>
      <c r="E1183" s="73">
        <v>58</v>
      </c>
      <c r="F1183" s="73" t="s">
        <v>5690</v>
      </c>
      <c r="G1183" s="73" t="s">
        <v>5729</v>
      </c>
      <c r="H1183" s="73" t="s">
        <v>5730</v>
      </c>
      <c r="I1183" s="73" t="s">
        <v>3293</v>
      </c>
      <c r="J1183" s="74">
        <v>23.82</v>
      </c>
      <c r="K1183" s="74">
        <f t="shared" si="18"/>
        <v>27.6312</v>
      </c>
    </row>
    <row r="1184" spans="2:11" x14ac:dyDescent="0.25">
      <c r="B1184" s="73" t="s">
        <v>3287</v>
      </c>
      <c r="C1184" s="73" t="s">
        <v>5643</v>
      </c>
      <c r="D1184" s="73" t="s">
        <v>5644</v>
      </c>
      <c r="E1184" s="73">
        <v>58</v>
      </c>
      <c r="F1184" s="73" t="s">
        <v>5690</v>
      </c>
      <c r="G1184" s="73" t="s">
        <v>5731</v>
      </c>
      <c r="H1184" s="73" t="s">
        <v>5732</v>
      </c>
      <c r="I1184" s="73" t="s">
        <v>3293</v>
      </c>
      <c r="J1184" s="74">
        <v>29.26</v>
      </c>
      <c r="K1184" s="74">
        <f t="shared" si="18"/>
        <v>33.941600000000001</v>
      </c>
    </row>
    <row r="1185" spans="2:11" x14ac:dyDescent="0.25">
      <c r="B1185" s="73" t="s">
        <v>3287</v>
      </c>
      <c r="C1185" s="73" t="s">
        <v>5643</v>
      </c>
      <c r="D1185" s="73" t="s">
        <v>5644</v>
      </c>
      <c r="E1185" s="73">
        <v>58</v>
      </c>
      <c r="F1185" s="73" t="s">
        <v>5690</v>
      </c>
      <c r="G1185" s="73" t="s">
        <v>5733</v>
      </c>
      <c r="H1185" s="73" t="s">
        <v>5734</v>
      </c>
      <c r="I1185" s="73" t="s">
        <v>3293</v>
      </c>
      <c r="J1185" s="74">
        <v>45.69</v>
      </c>
      <c r="K1185" s="74">
        <f t="shared" si="18"/>
        <v>53.000399999999992</v>
      </c>
    </row>
    <row r="1186" spans="2:11" x14ac:dyDescent="0.25">
      <c r="B1186" s="73" t="s">
        <v>3287</v>
      </c>
      <c r="C1186" s="73" t="s">
        <v>5643</v>
      </c>
      <c r="D1186" s="73" t="s">
        <v>5644</v>
      </c>
      <c r="E1186" s="73">
        <v>58</v>
      </c>
      <c r="F1186" s="73" t="s">
        <v>5690</v>
      </c>
      <c r="G1186" s="73" t="s">
        <v>5735</v>
      </c>
      <c r="H1186" s="73" t="s">
        <v>5736</v>
      </c>
      <c r="I1186" s="73" t="s">
        <v>3293</v>
      </c>
      <c r="J1186" s="74">
        <v>11.94</v>
      </c>
      <c r="K1186" s="74">
        <f t="shared" si="18"/>
        <v>13.850399999999999</v>
      </c>
    </row>
    <row r="1187" spans="2:11" x14ac:dyDescent="0.25">
      <c r="B1187" s="73" t="s">
        <v>3287</v>
      </c>
      <c r="C1187" s="73" t="s">
        <v>5643</v>
      </c>
      <c r="D1187" s="73" t="s">
        <v>5644</v>
      </c>
      <c r="E1187" s="73">
        <v>58</v>
      </c>
      <c r="F1187" s="73" t="s">
        <v>5690</v>
      </c>
      <c r="G1187" s="73" t="s">
        <v>5737</v>
      </c>
      <c r="H1187" s="73" t="s">
        <v>5738</v>
      </c>
      <c r="I1187" s="73" t="s">
        <v>3293</v>
      </c>
      <c r="J1187" s="74">
        <v>26.1</v>
      </c>
      <c r="K1187" s="74">
        <f t="shared" si="18"/>
        <v>30.276</v>
      </c>
    </row>
    <row r="1188" spans="2:11" x14ac:dyDescent="0.25">
      <c r="B1188" s="73" t="s">
        <v>3287</v>
      </c>
      <c r="C1188" s="73" t="s">
        <v>5643</v>
      </c>
      <c r="D1188" s="73" t="s">
        <v>5644</v>
      </c>
      <c r="E1188" s="73">
        <v>59</v>
      </c>
      <c r="F1188" s="73" t="s">
        <v>5739</v>
      </c>
      <c r="G1188" s="73" t="s">
        <v>5740</v>
      </c>
      <c r="H1188" s="73" t="s">
        <v>5741</v>
      </c>
      <c r="I1188" s="73" t="s">
        <v>3293</v>
      </c>
      <c r="J1188" s="74">
        <v>12.88</v>
      </c>
      <c r="K1188" s="74">
        <f t="shared" si="18"/>
        <v>14.940799999999999</v>
      </c>
    </row>
    <row r="1189" spans="2:11" x14ac:dyDescent="0.25">
      <c r="B1189" s="73" t="s">
        <v>3287</v>
      </c>
      <c r="C1189" s="73" t="s">
        <v>5643</v>
      </c>
      <c r="D1189" s="73" t="s">
        <v>5644</v>
      </c>
      <c r="E1189" s="73">
        <v>59</v>
      </c>
      <c r="F1189" s="73" t="s">
        <v>5739</v>
      </c>
      <c r="G1189" s="73" t="s">
        <v>5742</v>
      </c>
      <c r="H1189" s="73" t="s">
        <v>5743</v>
      </c>
      <c r="I1189" s="73" t="s">
        <v>3293</v>
      </c>
      <c r="J1189" s="74">
        <v>11.78</v>
      </c>
      <c r="K1189" s="74">
        <f t="shared" si="18"/>
        <v>13.664799999999998</v>
      </c>
    </row>
    <row r="1190" spans="2:11" x14ac:dyDescent="0.25">
      <c r="B1190" s="73" t="s">
        <v>3287</v>
      </c>
      <c r="C1190" s="73" t="s">
        <v>5643</v>
      </c>
      <c r="D1190" s="73" t="s">
        <v>5644</v>
      </c>
      <c r="E1190" s="73">
        <v>59</v>
      </c>
      <c r="F1190" s="73" t="s">
        <v>5739</v>
      </c>
      <c r="G1190" s="73" t="s">
        <v>5744</v>
      </c>
      <c r="H1190" s="73" t="s">
        <v>5745</v>
      </c>
      <c r="I1190" s="73" t="s">
        <v>3293</v>
      </c>
      <c r="J1190" s="74">
        <v>12.64</v>
      </c>
      <c r="K1190" s="74">
        <f t="shared" si="18"/>
        <v>14.6624</v>
      </c>
    </row>
    <row r="1191" spans="2:11" x14ac:dyDescent="0.25">
      <c r="B1191" s="73" t="s">
        <v>3287</v>
      </c>
      <c r="C1191" s="73" t="s">
        <v>5643</v>
      </c>
      <c r="D1191" s="73" t="s">
        <v>5644</v>
      </c>
      <c r="E1191" s="73">
        <v>59</v>
      </c>
      <c r="F1191" s="73" t="s">
        <v>5739</v>
      </c>
      <c r="G1191" s="73" t="s">
        <v>5746</v>
      </c>
      <c r="H1191" s="73" t="s">
        <v>5747</v>
      </c>
      <c r="I1191" s="73" t="s">
        <v>3293</v>
      </c>
      <c r="J1191" s="74">
        <v>12.88</v>
      </c>
      <c r="K1191" s="74">
        <f t="shared" si="18"/>
        <v>14.940799999999999</v>
      </c>
    </row>
    <row r="1192" spans="2:11" x14ac:dyDescent="0.25">
      <c r="B1192" s="73" t="s">
        <v>3287</v>
      </c>
      <c r="C1192" s="73" t="s">
        <v>5643</v>
      </c>
      <c r="D1192" s="73" t="s">
        <v>5644</v>
      </c>
      <c r="E1192" s="73">
        <v>59</v>
      </c>
      <c r="F1192" s="73" t="s">
        <v>5739</v>
      </c>
      <c r="G1192" s="73" t="s">
        <v>5748</v>
      </c>
      <c r="H1192" s="73" t="s">
        <v>5749</v>
      </c>
      <c r="I1192" s="73" t="s">
        <v>3293</v>
      </c>
      <c r="J1192" s="74">
        <v>11.19</v>
      </c>
      <c r="K1192" s="74">
        <f t="shared" si="18"/>
        <v>12.980399999999998</v>
      </c>
    </row>
    <row r="1193" spans="2:11" x14ac:dyDescent="0.25">
      <c r="B1193" s="73" t="s">
        <v>3287</v>
      </c>
      <c r="C1193" s="73" t="s">
        <v>5643</v>
      </c>
      <c r="D1193" s="73" t="s">
        <v>5644</v>
      </c>
      <c r="E1193" s="73">
        <v>59</v>
      </c>
      <c r="F1193" s="73" t="s">
        <v>5739</v>
      </c>
      <c r="G1193" s="73" t="s">
        <v>5750</v>
      </c>
      <c r="H1193" s="73" t="s">
        <v>5751</v>
      </c>
      <c r="I1193" s="73" t="s">
        <v>3293</v>
      </c>
      <c r="J1193" s="74">
        <v>23.53</v>
      </c>
      <c r="K1193" s="74">
        <f t="shared" si="18"/>
        <v>27.294799999999999</v>
      </c>
    </row>
    <row r="1194" spans="2:11" x14ac:dyDescent="0.25">
      <c r="B1194" s="73" t="s">
        <v>3287</v>
      </c>
      <c r="C1194" s="73" t="s">
        <v>5643</v>
      </c>
      <c r="D1194" s="73" t="s">
        <v>5644</v>
      </c>
      <c r="E1194" s="73">
        <v>59</v>
      </c>
      <c r="F1194" s="73" t="s">
        <v>5739</v>
      </c>
      <c r="G1194" s="73" t="s">
        <v>5752</v>
      </c>
      <c r="H1194" s="73" t="s">
        <v>5753</v>
      </c>
      <c r="I1194" s="73" t="s">
        <v>3293</v>
      </c>
      <c r="J1194" s="74">
        <v>30.68</v>
      </c>
      <c r="K1194" s="74">
        <f t="shared" si="18"/>
        <v>35.588799999999999</v>
      </c>
    </row>
    <row r="1195" spans="2:11" x14ac:dyDescent="0.25">
      <c r="B1195" s="73" t="s">
        <v>3287</v>
      </c>
      <c r="C1195" s="73" t="s">
        <v>5643</v>
      </c>
      <c r="D1195" s="73" t="s">
        <v>5644</v>
      </c>
      <c r="E1195" s="73">
        <v>56</v>
      </c>
      <c r="F1195" s="73" t="s">
        <v>5754</v>
      </c>
      <c r="G1195" s="73" t="s">
        <v>5755</v>
      </c>
      <c r="H1195" s="73" t="s">
        <v>5756</v>
      </c>
      <c r="I1195" s="73" t="s">
        <v>3293</v>
      </c>
      <c r="J1195" s="74">
        <v>24</v>
      </c>
      <c r="K1195" s="74">
        <f t="shared" si="18"/>
        <v>27.839999999999996</v>
      </c>
    </row>
    <row r="1196" spans="2:11" x14ac:dyDescent="0.25">
      <c r="B1196" s="73" t="s">
        <v>3287</v>
      </c>
      <c r="C1196" s="73" t="s">
        <v>5643</v>
      </c>
      <c r="D1196" s="73" t="s">
        <v>5644</v>
      </c>
      <c r="E1196" s="73">
        <v>57</v>
      </c>
      <c r="F1196" s="73" t="s">
        <v>5757</v>
      </c>
      <c r="G1196" s="73" t="s">
        <v>5758</v>
      </c>
      <c r="H1196" s="73" t="s">
        <v>5759</v>
      </c>
      <c r="I1196" s="73" t="s">
        <v>3293</v>
      </c>
      <c r="J1196" s="74">
        <v>11.66</v>
      </c>
      <c r="K1196" s="74">
        <f t="shared" si="18"/>
        <v>13.525599999999999</v>
      </c>
    </row>
    <row r="1197" spans="2:11" x14ac:dyDescent="0.25">
      <c r="B1197" s="73" t="s">
        <v>3287</v>
      </c>
      <c r="C1197" s="73" t="s">
        <v>5643</v>
      </c>
      <c r="D1197" s="73" t="s">
        <v>5644</v>
      </c>
      <c r="E1197" s="73">
        <v>57</v>
      </c>
      <c r="F1197" s="73" t="s">
        <v>5757</v>
      </c>
      <c r="G1197" s="73" t="s">
        <v>5760</v>
      </c>
      <c r="H1197" s="73" t="s">
        <v>5761</v>
      </c>
      <c r="I1197" s="73" t="s">
        <v>3293</v>
      </c>
      <c r="J1197" s="74">
        <v>12.44</v>
      </c>
      <c r="K1197" s="74">
        <f t="shared" si="18"/>
        <v>14.430399999999999</v>
      </c>
    </row>
    <row r="1198" spans="2:11" x14ac:dyDescent="0.25">
      <c r="B1198" s="73" t="s">
        <v>3287</v>
      </c>
      <c r="C1198" s="73" t="s">
        <v>5643</v>
      </c>
      <c r="D1198" s="73" t="s">
        <v>5644</v>
      </c>
      <c r="E1198" s="73">
        <v>57</v>
      </c>
      <c r="F1198" s="73" t="s">
        <v>5757</v>
      </c>
      <c r="G1198" s="73" t="s">
        <v>5762</v>
      </c>
      <c r="H1198" s="73" t="s">
        <v>5763</v>
      </c>
      <c r="I1198" s="73" t="s">
        <v>3293</v>
      </c>
      <c r="J1198" s="74">
        <v>20.12</v>
      </c>
      <c r="K1198" s="74">
        <f t="shared" si="18"/>
        <v>23.339199999999998</v>
      </c>
    </row>
    <row r="1199" spans="2:11" x14ac:dyDescent="0.25">
      <c r="B1199" s="73" t="s">
        <v>3287</v>
      </c>
      <c r="C1199" s="73" t="s">
        <v>5643</v>
      </c>
      <c r="D1199" s="73" t="s">
        <v>5644</v>
      </c>
      <c r="E1199" s="73">
        <v>57</v>
      </c>
      <c r="F1199" s="73" t="s">
        <v>5757</v>
      </c>
      <c r="G1199" s="73" t="s">
        <v>5764</v>
      </c>
      <c r="H1199" s="73" t="s">
        <v>5765</v>
      </c>
      <c r="I1199" s="73" t="s">
        <v>3293</v>
      </c>
      <c r="J1199" s="74">
        <v>13.35</v>
      </c>
      <c r="K1199" s="74">
        <f t="shared" si="18"/>
        <v>15.485999999999999</v>
      </c>
    </row>
    <row r="1200" spans="2:11" x14ac:dyDescent="0.25">
      <c r="B1200" s="73" t="s">
        <v>3287</v>
      </c>
      <c r="C1200" s="73" t="s">
        <v>5643</v>
      </c>
      <c r="D1200" s="73" t="s">
        <v>5644</v>
      </c>
      <c r="E1200" s="73">
        <v>57</v>
      </c>
      <c r="F1200" s="73" t="s">
        <v>5757</v>
      </c>
      <c r="G1200" s="73" t="s">
        <v>5766</v>
      </c>
      <c r="H1200" s="73" t="s">
        <v>5767</v>
      </c>
      <c r="I1200" s="73" t="s">
        <v>3293</v>
      </c>
      <c r="J1200" s="74">
        <v>28.9</v>
      </c>
      <c r="K1200" s="74">
        <f t="shared" si="18"/>
        <v>33.523999999999994</v>
      </c>
    </row>
    <row r="1201" spans="2:11" x14ac:dyDescent="0.25">
      <c r="B1201" s="73" t="s">
        <v>3287</v>
      </c>
      <c r="C1201" s="73" t="s">
        <v>5643</v>
      </c>
      <c r="D1201" s="73" t="s">
        <v>5644</v>
      </c>
      <c r="E1201" s="73">
        <v>57</v>
      </c>
      <c r="F1201" s="73" t="s">
        <v>5757</v>
      </c>
      <c r="G1201" s="73" t="s">
        <v>5768</v>
      </c>
      <c r="H1201" s="73" t="s">
        <v>5769</v>
      </c>
      <c r="I1201" s="73" t="s">
        <v>3293</v>
      </c>
      <c r="J1201" s="74">
        <v>36.92</v>
      </c>
      <c r="K1201" s="74">
        <f t="shared" si="18"/>
        <v>42.827199999999998</v>
      </c>
    </row>
    <row r="1202" spans="2:11" x14ac:dyDescent="0.25">
      <c r="B1202" s="73" t="s">
        <v>3287</v>
      </c>
      <c r="C1202" s="73" t="s">
        <v>5643</v>
      </c>
      <c r="D1202" s="73" t="s">
        <v>5644</v>
      </c>
      <c r="E1202" s="73">
        <v>57</v>
      </c>
      <c r="F1202" s="73" t="s">
        <v>5757</v>
      </c>
      <c r="G1202" s="73" t="s">
        <v>5770</v>
      </c>
      <c r="H1202" s="73" t="s">
        <v>5771</v>
      </c>
      <c r="I1202" s="73" t="s">
        <v>3293</v>
      </c>
      <c r="J1202" s="74">
        <v>50.43</v>
      </c>
      <c r="K1202" s="74">
        <f t="shared" si="18"/>
        <v>58.498799999999996</v>
      </c>
    </row>
    <row r="1203" spans="2:11" x14ac:dyDescent="0.25">
      <c r="B1203" s="73" t="s">
        <v>3287</v>
      </c>
      <c r="C1203" s="73" t="s">
        <v>5643</v>
      </c>
      <c r="D1203" s="73" t="s">
        <v>5644</v>
      </c>
      <c r="E1203" s="73">
        <v>57</v>
      </c>
      <c r="F1203" s="73" t="s">
        <v>5757</v>
      </c>
      <c r="G1203" s="73" t="s">
        <v>5772</v>
      </c>
      <c r="H1203" s="73" t="s">
        <v>5773</v>
      </c>
      <c r="I1203" s="73" t="s">
        <v>3293</v>
      </c>
      <c r="J1203" s="74">
        <v>21.43</v>
      </c>
      <c r="K1203" s="74">
        <f t="shared" si="18"/>
        <v>24.858799999999999</v>
      </c>
    </row>
    <row r="1204" spans="2:11" x14ac:dyDescent="0.25">
      <c r="B1204" s="73" t="s">
        <v>3287</v>
      </c>
      <c r="C1204" s="73" t="s">
        <v>5643</v>
      </c>
      <c r="D1204" s="73" t="s">
        <v>5644</v>
      </c>
      <c r="E1204" s="73">
        <v>57</v>
      </c>
      <c r="F1204" s="73" t="s">
        <v>5757</v>
      </c>
      <c r="G1204" s="73" t="s">
        <v>5774</v>
      </c>
      <c r="H1204" s="73" t="s">
        <v>5775</v>
      </c>
      <c r="I1204" s="73" t="s">
        <v>3293</v>
      </c>
      <c r="J1204" s="74">
        <v>20.92</v>
      </c>
      <c r="K1204" s="74">
        <f t="shared" si="18"/>
        <v>24.267199999999999</v>
      </c>
    </row>
    <row r="1205" spans="2:11" x14ac:dyDescent="0.25">
      <c r="B1205" s="73" t="s">
        <v>3287</v>
      </c>
      <c r="C1205" s="73" t="s">
        <v>5643</v>
      </c>
      <c r="D1205" s="73" t="s">
        <v>5644</v>
      </c>
      <c r="E1205" s="73">
        <v>57</v>
      </c>
      <c r="F1205" s="73" t="s">
        <v>5757</v>
      </c>
      <c r="G1205" s="73" t="s">
        <v>5776</v>
      </c>
      <c r="H1205" s="73" t="s">
        <v>5777</v>
      </c>
      <c r="I1205" s="73" t="s">
        <v>3293</v>
      </c>
      <c r="J1205" s="74">
        <v>4.6100000000000003</v>
      </c>
      <c r="K1205" s="74">
        <f t="shared" si="18"/>
        <v>5.3475999999999999</v>
      </c>
    </row>
    <row r="1206" spans="2:11" x14ac:dyDescent="0.25">
      <c r="B1206" s="73" t="s">
        <v>3287</v>
      </c>
      <c r="C1206" s="73" t="s">
        <v>5643</v>
      </c>
      <c r="D1206" s="73" t="s">
        <v>5644</v>
      </c>
      <c r="E1206" s="73">
        <v>57</v>
      </c>
      <c r="F1206" s="73" t="s">
        <v>5757</v>
      </c>
      <c r="G1206" s="73" t="s">
        <v>5778</v>
      </c>
      <c r="H1206" s="73" t="s">
        <v>5779</v>
      </c>
      <c r="I1206" s="73" t="s">
        <v>3293</v>
      </c>
      <c r="J1206" s="74">
        <v>10.08</v>
      </c>
      <c r="K1206" s="74">
        <f t="shared" si="18"/>
        <v>11.6928</v>
      </c>
    </row>
    <row r="1207" spans="2:11" x14ac:dyDescent="0.25">
      <c r="B1207" s="73" t="s">
        <v>3287</v>
      </c>
      <c r="C1207" s="73" t="s">
        <v>5643</v>
      </c>
      <c r="D1207" s="73" t="s">
        <v>5644</v>
      </c>
      <c r="E1207" s="73">
        <v>61</v>
      </c>
      <c r="F1207" s="73" t="s">
        <v>5780</v>
      </c>
      <c r="G1207" s="73" t="s">
        <v>5781</v>
      </c>
      <c r="H1207" s="73" t="s">
        <v>5782</v>
      </c>
      <c r="I1207" s="73" t="s">
        <v>3293</v>
      </c>
      <c r="J1207" s="74">
        <v>90.25</v>
      </c>
      <c r="K1207" s="74">
        <f t="shared" si="18"/>
        <v>105.73689999999999</v>
      </c>
    </row>
    <row r="1208" spans="2:11" x14ac:dyDescent="0.25">
      <c r="B1208" s="73" t="s">
        <v>3287</v>
      </c>
      <c r="C1208" s="73" t="s">
        <v>5643</v>
      </c>
      <c r="D1208" s="73" t="s">
        <v>5644</v>
      </c>
      <c r="E1208" s="73">
        <v>61</v>
      </c>
      <c r="F1208" s="73" t="s">
        <v>5780</v>
      </c>
      <c r="G1208" s="73" t="s">
        <v>3201</v>
      </c>
      <c r="H1208" s="73" t="s">
        <v>5783</v>
      </c>
      <c r="I1208" s="73" t="s">
        <v>3293</v>
      </c>
      <c r="J1208" s="74">
        <v>115.23</v>
      </c>
      <c r="K1208" s="74">
        <f t="shared" si="18"/>
        <v>135.003468</v>
      </c>
    </row>
    <row r="1209" spans="2:11" x14ac:dyDescent="0.25">
      <c r="B1209" s="73" t="s">
        <v>3287</v>
      </c>
      <c r="C1209" s="73" t="s">
        <v>5643</v>
      </c>
      <c r="D1209" s="73" t="s">
        <v>5644</v>
      </c>
      <c r="E1209" s="73">
        <v>61</v>
      </c>
      <c r="F1209" s="73" t="s">
        <v>5780</v>
      </c>
      <c r="G1209" s="73" t="s">
        <v>3233</v>
      </c>
      <c r="H1209" s="73" t="s">
        <v>5784</v>
      </c>
      <c r="I1209" s="73" t="s">
        <v>3293</v>
      </c>
      <c r="J1209" s="74">
        <v>135.03</v>
      </c>
      <c r="K1209" s="74">
        <f t="shared" si="18"/>
        <v>158.20114799999999</v>
      </c>
    </row>
    <row r="1210" spans="2:11" x14ac:dyDescent="0.25">
      <c r="B1210" s="73" t="s">
        <v>3287</v>
      </c>
      <c r="C1210" s="73" t="s">
        <v>5643</v>
      </c>
      <c r="D1210" s="73" t="s">
        <v>5644</v>
      </c>
      <c r="E1210" s="73">
        <v>61</v>
      </c>
      <c r="F1210" s="73" t="s">
        <v>5780</v>
      </c>
      <c r="G1210" s="73" t="s">
        <v>5785</v>
      </c>
      <c r="H1210" s="73" t="s">
        <v>5786</v>
      </c>
      <c r="I1210" s="73" t="s">
        <v>3293</v>
      </c>
      <c r="J1210" s="74">
        <v>89.83</v>
      </c>
      <c r="K1210" s="74">
        <f t="shared" si="18"/>
        <v>105.244828</v>
      </c>
    </row>
    <row r="1211" spans="2:11" x14ac:dyDescent="0.25">
      <c r="B1211" s="73" t="s">
        <v>3287</v>
      </c>
      <c r="C1211" s="73" t="s">
        <v>5643</v>
      </c>
      <c r="D1211" s="73" t="s">
        <v>5644</v>
      </c>
      <c r="E1211" s="73">
        <v>61</v>
      </c>
      <c r="F1211" s="73" t="s">
        <v>5780</v>
      </c>
      <c r="G1211" s="73" t="s">
        <v>3204</v>
      </c>
      <c r="H1211" s="73" t="s">
        <v>5787</v>
      </c>
      <c r="I1211" s="73" t="s">
        <v>3293</v>
      </c>
      <c r="J1211" s="74">
        <v>136.80000000000001</v>
      </c>
      <c r="K1211" s="74">
        <f t="shared" si="18"/>
        <v>160.27488</v>
      </c>
    </row>
    <row r="1212" spans="2:11" x14ac:dyDescent="0.25">
      <c r="B1212" s="73" t="s">
        <v>3287</v>
      </c>
      <c r="C1212" s="73" t="s">
        <v>5643</v>
      </c>
      <c r="D1212" s="73" t="s">
        <v>5644</v>
      </c>
      <c r="E1212" s="73">
        <v>61</v>
      </c>
      <c r="F1212" s="73" t="s">
        <v>5780</v>
      </c>
      <c r="G1212" s="73" t="s">
        <v>3221</v>
      </c>
      <c r="H1212" s="73" t="s">
        <v>5788</v>
      </c>
      <c r="I1212" s="73" t="s">
        <v>3293</v>
      </c>
      <c r="J1212" s="74">
        <v>162</v>
      </c>
      <c r="K1212" s="74">
        <f t="shared" si="18"/>
        <v>189.79919999999998</v>
      </c>
    </row>
    <row r="1213" spans="2:11" x14ac:dyDescent="0.25">
      <c r="B1213" s="73" t="s">
        <v>3287</v>
      </c>
      <c r="C1213" s="73" t="s">
        <v>5643</v>
      </c>
      <c r="D1213" s="73" t="s">
        <v>5644</v>
      </c>
      <c r="E1213" s="73">
        <v>61</v>
      </c>
      <c r="F1213" s="73" t="s">
        <v>5780</v>
      </c>
      <c r="G1213" s="73" t="s">
        <v>5789</v>
      </c>
      <c r="H1213" s="73" t="s">
        <v>5790</v>
      </c>
      <c r="I1213" s="73" t="s">
        <v>3293</v>
      </c>
      <c r="J1213" s="74">
        <v>98.74</v>
      </c>
      <c r="K1213" s="74">
        <f t="shared" si="18"/>
        <v>115.68378399999997</v>
      </c>
    </row>
    <row r="1214" spans="2:11" x14ac:dyDescent="0.25">
      <c r="B1214" s="73" t="s">
        <v>3287</v>
      </c>
      <c r="C1214" s="73" t="s">
        <v>5643</v>
      </c>
      <c r="D1214" s="73" t="s">
        <v>5644</v>
      </c>
      <c r="E1214" s="73">
        <v>61</v>
      </c>
      <c r="F1214" s="73" t="s">
        <v>5780</v>
      </c>
      <c r="G1214" s="73" t="s">
        <v>3208</v>
      </c>
      <c r="H1214" s="73" t="s">
        <v>5791</v>
      </c>
      <c r="I1214" s="73" t="s">
        <v>3293</v>
      </c>
      <c r="J1214" s="74">
        <v>159.16999999999999</v>
      </c>
      <c r="K1214" s="74">
        <f t="shared" si="18"/>
        <v>186.48357199999998</v>
      </c>
    </row>
    <row r="1215" spans="2:11" x14ac:dyDescent="0.25">
      <c r="B1215" s="73" t="s">
        <v>3287</v>
      </c>
      <c r="C1215" s="73" t="s">
        <v>5643</v>
      </c>
      <c r="D1215" s="73" t="s">
        <v>5644</v>
      </c>
      <c r="E1215" s="73">
        <v>61</v>
      </c>
      <c r="F1215" s="73" t="s">
        <v>5780</v>
      </c>
      <c r="G1215" s="73" t="s">
        <v>3209</v>
      </c>
      <c r="H1215" s="73" t="s">
        <v>5792</v>
      </c>
      <c r="I1215" s="73" t="s">
        <v>3293</v>
      </c>
      <c r="J1215" s="74">
        <v>190.24</v>
      </c>
      <c r="K1215" s="74">
        <f t="shared" si="18"/>
        <v>222.88518399999998</v>
      </c>
    </row>
    <row r="1216" spans="2:11" x14ac:dyDescent="0.25">
      <c r="B1216" s="73" t="s">
        <v>3287</v>
      </c>
      <c r="C1216" s="73" t="s">
        <v>5643</v>
      </c>
      <c r="D1216" s="73" t="s">
        <v>5644</v>
      </c>
      <c r="E1216" s="73">
        <v>61</v>
      </c>
      <c r="F1216" s="73" t="s">
        <v>5780</v>
      </c>
      <c r="G1216" s="73" t="s">
        <v>3234</v>
      </c>
      <c r="H1216" s="73" t="s">
        <v>5793</v>
      </c>
      <c r="I1216" s="73" t="s">
        <v>3293</v>
      </c>
      <c r="J1216" s="74">
        <v>192.02</v>
      </c>
      <c r="K1216" s="74">
        <f t="shared" si="18"/>
        <v>224.97063199999999</v>
      </c>
    </row>
    <row r="1217" spans="2:11" x14ac:dyDescent="0.25">
      <c r="B1217" s="73" t="s">
        <v>3287</v>
      </c>
      <c r="C1217" s="73" t="s">
        <v>5643</v>
      </c>
      <c r="D1217" s="73" t="s">
        <v>5644</v>
      </c>
      <c r="E1217" s="73">
        <v>61</v>
      </c>
      <c r="F1217" s="73" t="s">
        <v>5780</v>
      </c>
      <c r="G1217" s="73" t="s">
        <v>3230</v>
      </c>
      <c r="H1217" s="73" t="s">
        <v>5794</v>
      </c>
      <c r="I1217" s="73" t="s">
        <v>3293</v>
      </c>
      <c r="J1217" s="74">
        <v>206.03</v>
      </c>
      <c r="K1217" s="74">
        <f t="shared" si="18"/>
        <v>241.384748</v>
      </c>
    </row>
    <row r="1218" spans="2:11" x14ac:dyDescent="0.25">
      <c r="B1218" s="73" t="s">
        <v>3287</v>
      </c>
      <c r="C1218" s="73" t="s">
        <v>5643</v>
      </c>
      <c r="D1218" s="73" t="s">
        <v>5644</v>
      </c>
      <c r="E1218" s="73">
        <v>61</v>
      </c>
      <c r="F1218" s="73" t="s">
        <v>5780</v>
      </c>
      <c r="G1218" s="73" t="s">
        <v>5795</v>
      </c>
      <c r="H1218" s="73" t="s">
        <v>5796</v>
      </c>
      <c r="I1218" s="73" t="s">
        <v>3293</v>
      </c>
      <c r="J1218" s="74">
        <v>250.13</v>
      </c>
      <c r="K1218" s="74">
        <f t="shared" si="18"/>
        <v>293.05230799999998</v>
      </c>
    </row>
    <row r="1219" spans="2:11" x14ac:dyDescent="0.25">
      <c r="B1219" s="73" t="s">
        <v>3287</v>
      </c>
      <c r="C1219" s="73" t="s">
        <v>5643</v>
      </c>
      <c r="D1219" s="73" t="s">
        <v>5644</v>
      </c>
      <c r="E1219" s="73">
        <v>61</v>
      </c>
      <c r="F1219" s="73" t="s">
        <v>5780</v>
      </c>
      <c r="G1219" s="73" t="s">
        <v>5797</v>
      </c>
      <c r="H1219" s="73" t="s">
        <v>5798</v>
      </c>
      <c r="I1219" s="73" t="s">
        <v>3293</v>
      </c>
      <c r="J1219" s="74">
        <v>261.49</v>
      </c>
      <c r="K1219" s="74">
        <f t="shared" si="18"/>
        <v>306.36168399999997</v>
      </c>
    </row>
    <row r="1220" spans="2:11" x14ac:dyDescent="0.25">
      <c r="B1220" s="73" t="s">
        <v>3287</v>
      </c>
      <c r="C1220" s="73" t="s">
        <v>5643</v>
      </c>
      <c r="D1220" s="73" t="s">
        <v>5644</v>
      </c>
      <c r="E1220" s="73">
        <v>61</v>
      </c>
      <c r="F1220" s="73" t="s">
        <v>5780</v>
      </c>
      <c r="G1220" s="73" t="s">
        <v>5799</v>
      </c>
      <c r="H1220" s="73" t="s">
        <v>5800</v>
      </c>
      <c r="I1220" s="73" t="s">
        <v>3293</v>
      </c>
      <c r="J1220" s="74">
        <v>300.5</v>
      </c>
      <c r="K1220" s="74">
        <f t="shared" ref="K1220:K1283" si="19">+IF(AND(MID(H1220,1,15)="POSTE DE MADERA",J1220&lt;110)=TRUE,(J1220*1.13+5)*1.01*1.16,IF(AND(MID(H1220,1,15)="POSTE DE MADERA",J1220&gt;=110,J1220&lt;320)=TRUE,(J1220*1.13+12)*1.01*1.16,IF(AND(MID(H1220,1,15)="POSTE DE MADERA",J1220&gt;320)=TRUE,(J1220*1.13+36)*1.01*1.16,IF(+AND(MID(H1220,1,5)="POSTE",MID(H1220,1,15)&lt;&gt;"POSTE DE MADERA")=TRUE,J1220*1.01*1.16,J1220*1.16))))</f>
        <v>352.06579999999997</v>
      </c>
    </row>
    <row r="1221" spans="2:11" x14ac:dyDescent="0.25">
      <c r="B1221" s="73" t="s">
        <v>3287</v>
      </c>
      <c r="C1221" s="73" t="s">
        <v>5643</v>
      </c>
      <c r="D1221" s="73" t="s">
        <v>5644</v>
      </c>
      <c r="E1221" s="73">
        <v>61</v>
      </c>
      <c r="F1221" s="73" t="s">
        <v>5780</v>
      </c>
      <c r="G1221" s="73" t="s">
        <v>3198</v>
      </c>
      <c r="H1221" s="73" t="s">
        <v>5801</v>
      </c>
      <c r="I1221" s="73" t="s">
        <v>3293</v>
      </c>
      <c r="J1221" s="74">
        <v>230.4</v>
      </c>
      <c r="K1221" s="74">
        <f t="shared" si="19"/>
        <v>269.93664000000001</v>
      </c>
    </row>
    <row r="1222" spans="2:11" x14ac:dyDescent="0.25">
      <c r="B1222" s="73" t="s">
        <v>3287</v>
      </c>
      <c r="C1222" s="73" t="s">
        <v>5643</v>
      </c>
      <c r="D1222" s="73" t="s">
        <v>5644</v>
      </c>
      <c r="E1222" s="73">
        <v>61</v>
      </c>
      <c r="F1222" s="73" t="s">
        <v>5780</v>
      </c>
      <c r="G1222" s="73" t="s">
        <v>3229</v>
      </c>
      <c r="H1222" s="73" t="s">
        <v>5802</v>
      </c>
      <c r="I1222" s="73" t="s">
        <v>3293</v>
      </c>
      <c r="J1222" s="74">
        <v>281.68</v>
      </c>
      <c r="K1222" s="74">
        <f t="shared" si="19"/>
        <v>330.01628799999997</v>
      </c>
    </row>
    <row r="1223" spans="2:11" x14ac:dyDescent="0.25">
      <c r="B1223" s="73" t="s">
        <v>3287</v>
      </c>
      <c r="C1223" s="73" t="s">
        <v>5643</v>
      </c>
      <c r="D1223" s="73" t="s">
        <v>5644</v>
      </c>
      <c r="E1223" s="73">
        <v>61</v>
      </c>
      <c r="F1223" s="73" t="s">
        <v>5780</v>
      </c>
      <c r="G1223" s="73" t="s">
        <v>5803</v>
      </c>
      <c r="H1223" s="73" t="s">
        <v>5804</v>
      </c>
      <c r="I1223" s="73" t="s">
        <v>3293</v>
      </c>
      <c r="J1223" s="74">
        <v>305.79000000000002</v>
      </c>
      <c r="K1223" s="74">
        <f t="shared" si="19"/>
        <v>358.26356400000003</v>
      </c>
    </row>
    <row r="1224" spans="2:11" x14ac:dyDescent="0.25">
      <c r="B1224" s="73" t="s">
        <v>3287</v>
      </c>
      <c r="C1224" s="73" t="s">
        <v>5643</v>
      </c>
      <c r="D1224" s="73" t="s">
        <v>5644</v>
      </c>
      <c r="E1224" s="73">
        <v>61</v>
      </c>
      <c r="F1224" s="73" t="s">
        <v>5780</v>
      </c>
      <c r="G1224" s="73" t="s">
        <v>3199</v>
      </c>
      <c r="H1224" s="73" t="s">
        <v>5805</v>
      </c>
      <c r="I1224" s="73" t="s">
        <v>3293</v>
      </c>
      <c r="J1224" s="74">
        <v>255.39</v>
      </c>
      <c r="K1224" s="74">
        <f t="shared" si="19"/>
        <v>299.21492399999994</v>
      </c>
    </row>
    <row r="1225" spans="2:11" x14ac:dyDescent="0.25">
      <c r="B1225" s="73" t="s">
        <v>3287</v>
      </c>
      <c r="C1225" s="73" t="s">
        <v>5643</v>
      </c>
      <c r="D1225" s="73" t="s">
        <v>5644</v>
      </c>
      <c r="E1225" s="73">
        <v>61</v>
      </c>
      <c r="F1225" s="73" t="s">
        <v>5780</v>
      </c>
      <c r="G1225" s="73" t="s">
        <v>3190</v>
      </c>
      <c r="H1225" s="73" t="s">
        <v>5806</v>
      </c>
      <c r="I1225" s="73" t="s">
        <v>3293</v>
      </c>
      <c r="J1225" s="74">
        <v>314.14999999999998</v>
      </c>
      <c r="K1225" s="74">
        <f t="shared" si="19"/>
        <v>368.05813999999998</v>
      </c>
    </row>
    <row r="1226" spans="2:11" x14ac:dyDescent="0.25">
      <c r="B1226" s="73" t="s">
        <v>3287</v>
      </c>
      <c r="C1226" s="73" t="s">
        <v>5643</v>
      </c>
      <c r="D1226" s="73" t="s">
        <v>5644</v>
      </c>
      <c r="E1226" s="73">
        <v>61</v>
      </c>
      <c r="F1226" s="73" t="s">
        <v>5780</v>
      </c>
      <c r="G1226" s="73" t="s">
        <v>5807</v>
      </c>
      <c r="H1226" s="73" t="s">
        <v>5808</v>
      </c>
      <c r="I1226" s="73" t="s">
        <v>3293</v>
      </c>
      <c r="J1226" s="74">
        <v>364.69</v>
      </c>
      <c r="K1226" s="74">
        <f t="shared" si="19"/>
        <v>427.270804</v>
      </c>
    </row>
    <row r="1227" spans="2:11" x14ac:dyDescent="0.25">
      <c r="B1227" s="73" t="s">
        <v>3287</v>
      </c>
      <c r="C1227" s="73" t="s">
        <v>5643</v>
      </c>
      <c r="D1227" s="73" t="s">
        <v>5644</v>
      </c>
      <c r="E1227" s="73">
        <v>61</v>
      </c>
      <c r="F1227" s="73" t="s">
        <v>5780</v>
      </c>
      <c r="G1227" s="73" t="s">
        <v>5809</v>
      </c>
      <c r="H1227" s="73" t="s">
        <v>5810</v>
      </c>
      <c r="I1227" s="73" t="s">
        <v>3293</v>
      </c>
      <c r="J1227" s="74">
        <v>371.69</v>
      </c>
      <c r="K1227" s="74">
        <f t="shared" si="19"/>
        <v>435.47200399999997</v>
      </c>
    </row>
    <row r="1228" spans="2:11" x14ac:dyDescent="0.25">
      <c r="B1228" s="73" t="s">
        <v>3287</v>
      </c>
      <c r="C1228" s="73" t="s">
        <v>5643</v>
      </c>
      <c r="D1228" s="73" t="s">
        <v>5644</v>
      </c>
      <c r="E1228" s="73">
        <v>61</v>
      </c>
      <c r="F1228" s="73" t="s">
        <v>5780</v>
      </c>
      <c r="G1228" s="73" t="s">
        <v>3203</v>
      </c>
      <c r="H1228" s="73" t="s">
        <v>5811</v>
      </c>
      <c r="I1228" s="73" t="s">
        <v>3293</v>
      </c>
      <c r="J1228" s="74">
        <v>306.98</v>
      </c>
      <c r="K1228" s="74">
        <f t="shared" si="19"/>
        <v>359.65776799999998</v>
      </c>
    </row>
    <row r="1229" spans="2:11" x14ac:dyDescent="0.25">
      <c r="B1229" s="73" t="s">
        <v>3287</v>
      </c>
      <c r="C1229" s="73" t="s">
        <v>5643</v>
      </c>
      <c r="D1229" s="73" t="s">
        <v>5644</v>
      </c>
      <c r="E1229" s="73">
        <v>61</v>
      </c>
      <c r="F1229" s="73" t="s">
        <v>5780</v>
      </c>
      <c r="G1229" s="73" t="s">
        <v>3240</v>
      </c>
      <c r="H1229" s="73" t="s">
        <v>5812</v>
      </c>
      <c r="I1229" s="73" t="s">
        <v>3293</v>
      </c>
      <c r="J1229" s="74">
        <v>381.9</v>
      </c>
      <c r="K1229" s="74">
        <f t="shared" si="19"/>
        <v>447.43403999999998</v>
      </c>
    </row>
    <row r="1230" spans="2:11" x14ac:dyDescent="0.25">
      <c r="B1230" s="73" t="s">
        <v>3287</v>
      </c>
      <c r="C1230" s="73" t="s">
        <v>5643</v>
      </c>
      <c r="D1230" s="73" t="s">
        <v>5644</v>
      </c>
      <c r="E1230" s="73">
        <v>61</v>
      </c>
      <c r="F1230" s="73" t="s">
        <v>5780</v>
      </c>
      <c r="G1230" s="73" t="s">
        <v>5813</v>
      </c>
      <c r="H1230" s="73" t="s">
        <v>5814</v>
      </c>
      <c r="I1230" s="73" t="s">
        <v>3293</v>
      </c>
      <c r="J1230" s="74">
        <v>476.76</v>
      </c>
      <c r="K1230" s="74">
        <f t="shared" si="19"/>
        <v>558.57201599999996</v>
      </c>
    </row>
    <row r="1231" spans="2:11" x14ac:dyDescent="0.25">
      <c r="B1231" s="73" t="s">
        <v>3287</v>
      </c>
      <c r="C1231" s="73" t="s">
        <v>5643</v>
      </c>
      <c r="D1231" s="73" t="s">
        <v>5644</v>
      </c>
      <c r="E1231" s="73">
        <v>61</v>
      </c>
      <c r="F1231" s="73" t="s">
        <v>5780</v>
      </c>
      <c r="G1231" s="73" t="s">
        <v>5815</v>
      </c>
      <c r="H1231" s="73" t="s">
        <v>5816</v>
      </c>
      <c r="I1231" s="73" t="s">
        <v>3293</v>
      </c>
      <c r="J1231" s="74">
        <v>825.03</v>
      </c>
      <c r="K1231" s="74">
        <f t="shared" si="19"/>
        <v>966.60514799999999</v>
      </c>
    </row>
    <row r="1232" spans="2:11" x14ac:dyDescent="0.25">
      <c r="B1232" s="73" t="s">
        <v>3287</v>
      </c>
      <c r="C1232" s="73" t="s">
        <v>5643</v>
      </c>
      <c r="D1232" s="73" t="s">
        <v>5644</v>
      </c>
      <c r="E1232" s="73">
        <v>61</v>
      </c>
      <c r="F1232" s="73" t="s">
        <v>5780</v>
      </c>
      <c r="G1232" s="73" t="s">
        <v>5817</v>
      </c>
      <c r="H1232" s="73" t="s">
        <v>5818</v>
      </c>
      <c r="I1232" s="73" t="s">
        <v>3293</v>
      </c>
      <c r="J1232" s="74">
        <v>360.57</v>
      </c>
      <c r="K1232" s="74">
        <f t="shared" si="19"/>
        <v>422.44381199999998</v>
      </c>
    </row>
    <row r="1233" spans="2:11" x14ac:dyDescent="0.25">
      <c r="B1233" s="73" t="s">
        <v>3287</v>
      </c>
      <c r="C1233" s="73" t="s">
        <v>5643</v>
      </c>
      <c r="D1233" s="73" t="s">
        <v>5644</v>
      </c>
      <c r="E1233" s="73">
        <v>61</v>
      </c>
      <c r="F1233" s="73" t="s">
        <v>5780</v>
      </c>
      <c r="G1233" s="73" t="s">
        <v>5819</v>
      </c>
      <c r="H1233" s="73" t="s">
        <v>5820</v>
      </c>
      <c r="I1233" s="73" t="s">
        <v>3293</v>
      </c>
      <c r="J1233" s="74">
        <v>453.01</v>
      </c>
      <c r="K1233" s="74">
        <f t="shared" si="19"/>
        <v>530.74651599999993</v>
      </c>
    </row>
    <row r="1234" spans="2:11" x14ac:dyDescent="0.25">
      <c r="B1234" s="73" t="s">
        <v>3287</v>
      </c>
      <c r="C1234" s="73" t="s">
        <v>5643</v>
      </c>
      <c r="D1234" s="73" t="s">
        <v>5644</v>
      </c>
      <c r="E1234" s="73">
        <v>61</v>
      </c>
      <c r="F1234" s="73" t="s">
        <v>5780</v>
      </c>
      <c r="G1234" s="73" t="s">
        <v>5821</v>
      </c>
      <c r="H1234" s="73" t="s">
        <v>5822</v>
      </c>
      <c r="I1234" s="73" t="s">
        <v>3293</v>
      </c>
      <c r="J1234" s="74">
        <v>607.52</v>
      </c>
      <c r="K1234" s="74">
        <f t="shared" si="19"/>
        <v>711.77043199999991</v>
      </c>
    </row>
    <row r="1235" spans="2:11" x14ac:dyDescent="0.25">
      <c r="B1235" s="73" t="s">
        <v>3287</v>
      </c>
      <c r="C1235" s="73" t="s">
        <v>5643</v>
      </c>
      <c r="D1235" s="73" t="s">
        <v>5644</v>
      </c>
      <c r="E1235" s="73">
        <v>62</v>
      </c>
      <c r="F1235" s="73" t="s">
        <v>5823</v>
      </c>
      <c r="G1235" s="73" t="s">
        <v>5824</v>
      </c>
      <c r="H1235" s="73" t="s">
        <v>5825</v>
      </c>
      <c r="I1235" s="73" t="s">
        <v>3293</v>
      </c>
      <c r="J1235" s="74">
        <v>70.8</v>
      </c>
      <c r="K1235" s="74">
        <f t="shared" si="19"/>
        <v>82.949279999999987</v>
      </c>
    </row>
    <row r="1236" spans="2:11" x14ac:dyDescent="0.25">
      <c r="B1236" s="73" t="s">
        <v>3287</v>
      </c>
      <c r="C1236" s="73" t="s">
        <v>5643</v>
      </c>
      <c r="D1236" s="73" t="s">
        <v>5644</v>
      </c>
      <c r="E1236" s="73">
        <v>62</v>
      </c>
      <c r="F1236" s="73" t="s">
        <v>5823</v>
      </c>
      <c r="G1236" s="73" t="s">
        <v>5826</v>
      </c>
      <c r="H1236" s="73" t="s">
        <v>5827</v>
      </c>
      <c r="I1236" s="73" t="s">
        <v>3293</v>
      </c>
      <c r="J1236" s="74">
        <v>80.55</v>
      </c>
      <c r="K1236" s="74">
        <f t="shared" si="19"/>
        <v>94.372379999999978</v>
      </c>
    </row>
    <row r="1237" spans="2:11" x14ac:dyDescent="0.25">
      <c r="B1237" s="73" t="s">
        <v>3287</v>
      </c>
      <c r="C1237" s="73" t="s">
        <v>5643</v>
      </c>
      <c r="D1237" s="73" t="s">
        <v>5644</v>
      </c>
      <c r="E1237" s="73">
        <v>62</v>
      </c>
      <c r="F1237" s="73" t="s">
        <v>5823</v>
      </c>
      <c r="G1237" s="73" t="s">
        <v>5828</v>
      </c>
      <c r="H1237" s="73" t="s">
        <v>5829</v>
      </c>
      <c r="I1237" s="73" t="s">
        <v>3293</v>
      </c>
      <c r="J1237" s="74">
        <v>90.25</v>
      </c>
      <c r="K1237" s="74">
        <f t="shared" si="19"/>
        <v>105.73689999999999</v>
      </c>
    </row>
    <row r="1238" spans="2:11" x14ac:dyDescent="0.25">
      <c r="B1238" s="73" t="s">
        <v>3287</v>
      </c>
      <c r="C1238" s="73" t="s">
        <v>5643</v>
      </c>
      <c r="D1238" s="73" t="s">
        <v>5644</v>
      </c>
      <c r="E1238" s="73">
        <v>62</v>
      </c>
      <c r="F1238" s="73" t="s">
        <v>5823</v>
      </c>
      <c r="G1238" s="73" t="s">
        <v>5830</v>
      </c>
      <c r="H1238" s="73" t="s">
        <v>5831</v>
      </c>
      <c r="I1238" s="73" t="s">
        <v>3293</v>
      </c>
      <c r="J1238" s="74">
        <v>115.23</v>
      </c>
      <c r="K1238" s="74">
        <f t="shared" si="19"/>
        <v>135.003468</v>
      </c>
    </row>
    <row r="1239" spans="2:11" x14ac:dyDescent="0.25">
      <c r="B1239" s="73" t="s">
        <v>3287</v>
      </c>
      <c r="C1239" s="73" t="s">
        <v>5643</v>
      </c>
      <c r="D1239" s="73" t="s">
        <v>5644</v>
      </c>
      <c r="E1239" s="73">
        <v>62</v>
      </c>
      <c r="F1239" s="73" t="s">
        <v>5823</v>
      </c>
      <c r="G1239" s="73" t="s">
        <v>5832</v>
      </c>
      <c r="H1239" s="73" t="s">
        <v>5833</v>
      </c>
      <c r="I1239" s="73" t="s">
        <v>3293</v>
      </c>
      <c r="J1239" s="74">
        <v>135.03</v>
      </c>
      <c r="K1239" s="74">
        <f t="shared" si="19"/>
        <v>158.20114799999999</v>
      </c>
    </row>
    <row r="1240" spans="2:11" x14ac:dyDescent="0.25">
      <c r="B1240" s="73" t="s">
        <v>3287</v>
      </c>
      <c r="C1240" s="73" t="s">
        <v>5643</v>
      </c>
      <c r="D1240" s="73" t="s">
        <v>5644</v>
      </c>
      <c r="E1240" s="73">
        <v>62</v>
      </c>
      <c r="F1240" s="73" t="s">
        <v>5823</v>
      </c>
      <c r="G1240" s="73" t="s">
        <v>5834</v>
      </c>
      <c r="H1240" s="73" t="s">
        <v>5835</v>
      </c>
      <c r="I1240" s="73" t="s">
        <v>3293</v>
      </c>
      <c r="J1240" s="74">
        <v>115.56</v>
      </c>
      <c r="K1240" s="74">
        <f t="shared" si="19"/>
        <v>135.390096</v>
      </c>
    </row>
    <row r="1241" spans="2:11" x14ac:dyDescent="0.25">
      <c r="B1241" s="73" t="s">
        <v>3287</v>
      </c>
      <c r="C1241" s="73" t="s">
        <v>5643</v>
      </c>
      <c r="D1241" s="73" t="s">
        <v>5644</v>
      </c>
      <c r="E1241" s="73">
        <v>62</v>
      </c>
      <c r="F1241" s="73" t="s">
        <v>5823</v>
      </c>
      <c r="G1241" s="73" t="s">
        <v>5836</v>
      </c>
      <c r="H1241" s="73" t="s">
        <v>5837</v>
      </c>
      <c r="I1241" s="73" t="s">
        <v>3293</v>
      </c>
      <c r="J1241" s="74">
        <v>136.80000000000001</v>
      </c>
      <c r="K1241" s="74">
        <f t="shared" si="19"/>
        <v>160.27488</v>
      </c>
    </row>
    <row r="1242" spans="2:11" x14ac:dyDescent="0.25">
      <c r="B1242" s="73" t="s">
        <v>3287</v>
      </c>
      <c r="C1242" s="73" t="s">
        <v>5643</v>
      </c>
      <c r="D1242" s="73" t="s">
        <v>5644</v>
      </c>
      <c r="E1242" s="73">
        <v>62</v>
      </c>
      <c r="F1242" s="73" t="s">
        <v>5823</v>
      </c>
      <c r="G1242" s="73" t="s">
        <v>5838</v>
      </c>
      <c r="H1242" s="73" t="s">
        <v>5839</v>
      </c>
      <c r="I1242" s="73" t="s">
        <v>3293</v>
      </c>
      <c r="J1242" s="74">
        <v>162</v>
      </c>
      <c r="K1242" s="74">
        <f t="shared" si="19"/>
        <v>189.79919999999998</v>
      </c>
    </row>
    <row r="1243" spans="2:11" x14ac:dyDescent="0.25">
      <c r="B1243" s="73" t="s">
        <v>3287</v>
      </c>
      <c r="C1243" s="73" t="s">
        <v>5643</v>
      </c>
      <c r="D1243" s="73" t="s">
        <v>5644</v>
      </c>
      <c r="E1243" s="73">
        <v>62</v>
      </c>
      <c r="F1243" s="73" t="s">
        <v>5823</v>
      </c>
      <c r="G1243" s="73" t="s">
        <v>5840</v>
      </c>
      <c r="H1243" s="73" t="s">
        <v>5841</v>
      </c>
      <c r="I1243" s="73" t="s">
        <v>3293</v>
      </c>
      <c r="J1243" s="74">
        <v>143.72999999999999</v>
      </c>
      <c r="K1243" s="74">
        <f t="shared" si="19"/>
        <v>168.39406799999998</v>
      </c>
    </row>
    <row r="1244" spans="2:11" x14ac:dyDescent="0.25">
      <c r="B1244" s="73" t="s">
        <v>3287</v>
      </c>
      <c r="C1244" s="73" t="s">
        <v>5643</v>
      </c>
      <c r="D1244" s="73" t="s">
        <v>5644</v>
      </c>
      <c r="E1244" s="73">
        <v>62</v>
      </c>
      <c r="F1244" s="73" t="s">
        <v>5823</v>
      </c>
      <c r="G1244" s="73" t="s">
        <v>5842</v>
      </c>
      <c r="H1244" s="73" t="s">
        <v>5843</v>
      </c>
      <c r="I1244" s="73" t="s">
        <v>3293</v>
      </c>
      <c r="J1244" s="74">
        <v>159.16999999999999</v>
      </c>
      <c r="K1244" s="74">
        <f t="shared" si="19"/>
        <v>186.48357199999998</v>
      </c>
    </row>
    <row r="1245" spans="2:11" x14ac:dyDescent="0.25">
      <c r="B1245" s="73" t="s">
        <v>3287</v>
      </c>
      <c r="C1245" s="73" t="s">
        <v>5643</v>
      </c>
      <c r="D1245" s="73" t="s">
        <v>5644</v>
      </c>
      <c r="E1245" s="73">
        <v>62</v>
      </c>
      <c r="F1245" s="73" t="s">
        <v>5823</v>
      </c>
      <c r="G1245" s="73" t="s">
        <v>5844</v>
      </c>
      <c r="H1245" s="73" t="s">
        <v>5845</v>
      </c>
      <c r="I1245" s="73" t="s">
        <v>3293</v>
      </c>
      <c r="J1245" s="74">
        <v>190.24</v>
      </c>
      <c r="K1245" s="74">
        <f t="shared" si="19"/>
        <v>222.88518399999998</v>
      </c>
    </row>
    <row r="1246" spans="2:11" x14ac:dyDescent="0.25">
      <c r="B1246" s="73" t="s">
        <v>3287</v>
      </c>
      <c r="C1246" s="73" t="s">
        <v>5643</v>
      </c>
      <c r="D1246" s="73" t="s">
        <v>5644</v>
      </c>
      <c r="E1246" s="73">
        <v>62</v>
      </c>
      <c r="F1246" s="73" t="s">
        <v>5823</v>
      </c>
      <c r="G1246" s="73" t="s">
        <v>5846</v>
      </c>
      <c r="H1246" s="73" t="s">
        <v>5847</v>
      </c>
      <c r="I1246" s="73" t="s">
        <v>3293</v>
      </c>
      <c r="J1246" s="74">
        <v>206.03</v>
      </c>
      <c r="K1246" s="74">
        <f t="shared" si="19"/>
        <v>241.384748</v>
      </c>
    </row>
    <row r="1247" spans="2:11" x14ac:dyDescent="0.25">
      <c r="B1247" s="73" t="s">
        <v>3287</v>
      </c>
      <c r="C1247" s="73" t="s">
        <v>5643</v>
      </c>
      <c r="D1247" s="73" t="s">
        <v>5644</v>
      </c>
      <c r="E1247" s="73">
        <v>62</v>
      </c>
      <c r="F1247" s="73" t="s">
        <v>5823</v>
      </c>
      <c r="G1247" s="73" t="s">
        <v>5848</v>
      </c>
      <c r="H1247" s="73" t="s">
        <v>5849</v>
      </c>
      <c r="I1247" s="73" t="s">
        <v>3293</v>
      </c>
      <c r="J1247" s="74">
        <v>261.49</v>
      </c>
      <c r="K1247" s="74">
        <f t="shared" si="19"/>
        <v>306.36168399999997</v>
      </c>
    </row>
    <row r="1248" spans="2:11" x14ac:dyDescent="0.25">
      <c r="B1248" s="73" t="s">
        <v>3287</v>
      </c>
      <c r="C1248" s="73" t="s">
        <v>5643</v>
      </c>
      <c r="D1248" s="73" t="s">
        <v>5644</v>
      </c>
      <c r="E1248" s="73">
        <v>62</v>
      </c>
      <c r="F1248" s="73" t="s">
        <v>5823</v>
      </c>
      <c r="G1248" s="73" t="s">
        <v>5850</v>
      </c>
      <c r="H1248" s="73" t="s">
        <v>5851</v>
      </c>
      <c r="I1248" s="73" t="s">
        <v>3293</v>
      </c>
      <c r="J1248" s="74">
        <v>283.99</v>
      </c>
      <c r="K1248" s="74">
        <f t="shared" si="19"/>
        <v>332.72268400000002</v>
      </c>
    </row>
    <row r="1249" spans="2:11" x14ac:dyDescent="0.25">
      <c r="B1249" s="73" t="s">
        <v>3287</v>
      </c>
      <c r="C1249" s="73" t="s">
        <v>5643</v>
      </c>
      <c r="D1249" s="73" t="s">
        <v>5644</v>
      </c>
      <c r="E1249" s="73">
        <v>62</v>
      </c>
      <c r="F1249" s="73" t="s">
        <v>5823</v>
      </c>
      <c r="G1249" s="73" t="s">
        <v>5852</v>
      </c>
      <c r="H1249" s="73" t="s">
        <v>5853</v>
      </c>
      <c r="I1249" s="73" t="s">
        <v>3293</v>
      </c>
      <c r="J1249" s="74">
        <v>255.39</v>
      </c>
      <c r="K1249" s="74">
        <f t="shared" si="19"/>
        <v>299.21492399999994</v>
      </c>
    </row>
    <row r="1250" spans="2:11" x14ac:dyDescent="0.25">
      <c r="B1250" s="73" t="s">
        <v>3287</v>
      </c>
      <c r="C1250" s="73" t="s">
        <v>5643</v>
      </c>
      <c r="D1250" s="73" t="s">
        <v>5644</v>
      </c>
      <c r="E1250" s="73">
        <v>62</v>
      </c>
      <c r="F1250" s="73" t="s">
        <v>5823</v>
      </c>
      <c r="G1250" s="73" t="s">
        <v>5854</v>
      </c>
      <c r="H1250" s="73" t="s">
        <v>5855</v>
      </c>
      <c r="I1250" s="73" t="s">
        <v>3293</v>
      </c>
      <c r="J1250" s="74">
        <v>364.69</v>
      </c>
      <c r="K1250" s="74">
        <f t="shared" si="19"/>
        <v>427.270804</v>
      </c>
    </row>
    <row r="1251" spans="2:11" x14ac:dyDescent="0.25">
      <c r="B1251" s="73" t="s">
        <v>3287</v>
      </c>
      <c r="C1251" s="73" t="s">
        <v>5643</v>
      </c>
      <c r="D1251" s="73" t="s">
        <v>5644</v>
      </c>
      <c r="E1251" s="73">
        <v>62</v>
      </c>
      <c r="F1251" s="73" t="s">
        <v>5823</v>
      </c>
      <c r="G1251" s="73" t="s">
        <v>5856</v>
      </c>
      <c r="H1251" s="73" t="s">
        <v>5857</v>
      </c>
      <c r="I1251" s="73" t="s">
        <v>3293</v>
      </c>
      <c r="J1251" s="74">
        <v>306.98</v>
      </c>
      <c r="K1251" s="74">
        <f t="shared" si="19"/>
        <v>359.65776799999998</v>
      </c>
    </row>
    <row r="1252" spans="2:11" x14ac:dyDescent="0.25">
      <c r="B1252" s="73" t="s">
        <v>3287</v>
      </c>
      <c r="C1252" s="73" t="s">
        <v>5643</v>
      </c>
      <c r="D1252" s="73" t="s">
        <v>5644</v>
      </c>
      <c r="E1252" s="73">
        <v>62</v>
      </c>
      <c r="F1252" s="73" t="s">
        <v>5823</v>
      </c>
      <c r="G1252" s="73" t="s">
        <v>5858</v>
      </c>
      <c r="H1252" s="73" t="s">
        <v>5859</v>
      </c>
      <c r="I1252" s="73" t="s">
        <v>3293</v>
      </c>
      <c r="J1252" s="74">
        <v>476.76</v>
      </c>
      <c r="K1252" s="74">
        <f t="shared" si="19"/>
        <v>558.57201599999996</v>
      </c>
    </row>
    <row r="1253" spans="2:11" x14ac:dyDescent="0.25">
      <c r="B1253" s="73" t="s">
        <v>3287</v>
      </c>
      <c r="C1253" s="73" t="s">
        <v>5643</v>
      </c>
      <c r="D1253" s="73" t="s">
        <v>5644</v>
      </c>
      <c r="E1253" s="73">
        <v>62</v>
      </c>
      <c r="F1253" s="73" t="s">
        <v>5823</v>
      </c>
      <c r="G1253" s="73" t="s">
        <v>5860</v>
      </c>
      <c r="H1253" s="73" t="s">
        <v>5861</v>
      </c>
      <c r="I1253" s="73" t="s">
        <v>3293</v>
      </c>
      <c r="J1253" s="74">
        <v>702.85</v>
      </c>
      <c r="K1253" s="74">
        <f t="shared" si="19"/>
        <v>823.45906000000002</v>
      </c>
    </row>
    <row r="1254" spans="2:11" x14ac:dyDescent="0.25">
      <c r="B1254" s="73" t="s">
        <v>3287</v>
      </c>
      <c r="C1254" s="73" t="s">
        <v>5643</v>
      </c>
      <c r="D1254" s="73" t="s">
        <v>5644</v>
      </c>
      <c r="E1254" s="73">
        <v>62</v>
      </c>
      <c r="F1254" s="73" t="s">
        <v>5823</v>
      </c>
      <c r="G1254" s="73" t="s">
        <v>5862</v>
      </c>
      <c r="H1254" s="73" t="s">
        <v>5863</v>
      </c>
      <c r="I1254" s="73" t="s">
        <v>3293</v>
      </c>
      <c r="J1254" s="74">
        <v>182.27</v>
      </c>
      <c r="K1254" s="74">
        <f t="shared" si="19"/>
        <v>213.54753199999999</v>
      </c>
    </row>
    <row r="1255" spans="2:11" x14ac:dyDescent="0.25">
      <c r="B1255" s="73" t="s">
        <v>3287</v>
      </c>
      <c r="C1255" s="73" t="s">
        <v>5643</v>
      </c>
      <c r="D1255" s="73" t="s">
        <v>5644</v>
      </c>
      <c r="E1255" s="73">
        <v>62</v>
      </c>
      <c r="F1255" s="73" t="s">
        <v>5823</v>
      </c>
      <c r="G1255" s="73" t="s">
        <v>5864</v>
      </c>
      <c r="H1255" s="73" t="s">
        <v>5865</v>
      </c>
      <c r="I1255" s="73" t="s">
        <v>3293</v>
      </c>
      <c r="J1255" s="74">
        <v>230.4</v>
      </c>
      <c r="K1255" s="74">
        <f t="shared" si="19"/>
        <v>269.93664000000001</v>
      </c>
    </row>
    <row r="1256" spans="2:11" x14ac:dyDescent="0.25">
      <c r="B1256" s="73" t="s">
        <v>3287</v>
      </c>
      <c r="C1256" s="73" t="s">
        <v>5643</v>
      </c>
      <c r="D1256" s="73" t="s">
        <v>5644</v>
      </c>
      <c r="E1256" s="73">
        <v>61</v>
      </c>
      <c r="F1256" s="73" t="s">
        <v>5780</v>
      </c>
      <c r="G1256" s="73" t="s">
        <v>5866</v>
      </c>
      <c r="H1256" s="73" t="s">
        <v>5867</v>
      </c>
      <c r="I1256" s="73" t="s">
        <v>3293</v>
      </c>
      <c r="J1256" s="74">
        <v>159.16999999999999</v>
      </c>
      <c r="K1256" s="74">
        <f t="shared" si="19"/>
        <v>186.48357199999998</v>
      </c>
    </row>
    <row r="1257" spans="2:11" x14ac:dyDescent="0.25">
      <c r="B1257" s="73" t="s">
        <v>3287</v>
      </c>
      <c r="C1257" s="73" t="s">
        <v>5643</v>
      </c>
      <c r="D1257" s="73" t="s">
        <v>5644</v>
      </c>
      <c r="E1257" s="73">
        <v>61</v>
      </c>
      <c r="F1257" s="73" t="s">
        <v>5780</v>
      </c>
      <c r="G1257" s="73" t="s">
        <v>5868</v>
      </c>
      <c r="H1257" s="73" t="s">
        <v>5869</v>
      </c>
      <c r="I1257" s="73" t="s">
        <v>3293</v>
      </c>
      <c r="J1257" s="74">
        <v>190.24</v>
      </c>
      <c r="K1257" s="74">
        <f t="shared" si="19"/>
        <v>222.88518399999998</v>
      </c>
    </row>
    <row r="1258" spans="2:11" x14ac:dyDescent="0.25">
      <c r="B1258" s="73" t="s">
        <v>3287</v>
      </c>
      <c r="C1258" s="73" t="s">
        <v>5643</v>
      </c>
      <c r="D1258" s="73" t="s">
        <v>5644</v>
      </c>
      <c r="E1258" s="73">
        <v>61</v>
      </c>
      <c r="F1258" s="73" t="s">
        <v>5780</v>
      </c>
      <c r="G1258" s="73" t="s">
        <v>5870</v>
      </c>
      <c r="H1258" s="73" t="s">
        <v>5871</v>
      </c>
      <c r="I1258" s="73" t="s">
        <v>3293</v>
      </c>
      <c r="J1258" s="74">
        <v>219.65</v>
      </c>
      <c r="K1258" s="74">
        <f t="shared" si="19"/>
        <v>257.34194000000002</v>
      </c>
    </row>
    <row r="1259" spans="2:11" x14ac:dyDescent="0.25">
      <c r="B1259" s="73" t="s">
        <v>3287</v>
      </c>
      <c r="C1259" s="73" t="s">
        <v>5643</v>
      </c>
      <c r="D1259" s="73" t="s">
        <v>5644</v>
      </c>
      <c r="E1259" s="73">
        <v>61</v>
      </c>
      <c r="F1259" s="73" t="s">
        <v>5780</v>
      </c>
      <c r="G1259" s="73" t="s">
        <v>5872</v>
      </c>
      <c r="H1259" s="73" t="s">
        <v>5873</v>
      </c>
      <c r="I1259" s="73" t="s">
        <v>3293</v>
      </c>
      <c r="J1259" s="74">
        <v>232.91</v>
      </c>
      <c r="K1259" s="74">
        <f t="shared" si="19"/>
        <v>272.87735599999996</v>
      </c>
    </row>
    <row r="1260" spans="2:11" x14ac:dyDescent="0.25">
      <c r="B1260" s="73" t="s">
        <v>3287</v>
      </c>
      <c r="C1260" s="73" t="s">
        <v>5643</v>
      </c>
      <c r="D1260" s="73" t="s">
        <v>5644</v>
      </c>
      <c r="E1260" s="73">
        <v>65</v>
      </c>
      <c r="F1260" s="73" t="s">
        <v>5874</v>
      </c>
      <c r="G1260" s="73" t="s">
        <v>5875</v>
      </c>
      <c r="H1260" s="73" t="s">
        <v>5876</v>
      </c>
      <c r="I1260" s="73" t="s">
        <v>3293</v>
      </c>
      <c r="J1260" s="74">
        <v>293.91000000000003</v>
      </c>
      <c r="K1260" s="74">
        <f t="shared" si="19"/>
        <v>344.34495600000002</v>
      </c>
    </row>
    <row r="1261" spans="2:11" x14ac:dyDescent="0.25">
      <c r="B1261" s="73" t="s">
        <v>3287</v>
      </c>
      <c r="C1261" s="73" t="s">
        <v>5643</v>
      </c>
      <c r="D1261" s="73" t="s">
        <v>5644</v>
      </c>
      <c r="E1261" s="73">
        <v>65</v>
      </c>
      <c r="F1261" s="73" t="s">
        <v>5874</v>
      </c>
      <c r="G1261" s="73" t="s">
        <v>3259</v>
      </c>
      <c r="H1261" s="73" t="s">
        <v>5877</v>
      </c>
      <c r="I1261" s="73" t="s">
        <v>3293</v>
      </c>
      <c r="J1261" s="74">
        <v>375.88</v>
      </c>
      <c r="K1261" s="74">
        <f t="shared" si="19"/>
        <v>440.38100799999995</v>
      </c>
    </row>
    <row r="1262" spans="2:11" x14ac:dyDescent="0.25">
      <c r="B1262" s="73" t="s">
        <v>3287</v>
      </c>
      <c r="C1262" s="73" t="s">
        <v>5643</v>
      </c>
      <c r="D1262" s="73" t="s">
        <v>5644</v>
      </c>
      <c r="E1262" s="73">
        <v>65</v>
      </c>
      <c r="F1262" s="73" t="s">
        <v>5874</v>
      </c>
      <c r="G1262" s="73" t="s">
        <v>5878</v>
      </c>
      <c r="H1262" s="73" t="s">
        <v>5879</v>
      </c>
      <c r="I1262" s="73" t="s">
        <v>3293</v>
      </c>
      <c r="J1262" s="74">
        <v>543.64</v>
      </c>
      <c r="K1262" s="74">
        <f t="shared" si="19"/>
        <v>636.92862400000001</v>
      </c>
    </row>
    <row r="1263" spans="2:11" x14ac:dyDescent="0.25">
      <c r="B1263" s="73" t="s">
        <v>3287</v>
      </c>
      <c r="C1263" s="73" t="s">
        <v>5643</v>
      </c>
      <c r="D1263" s="73" t="s">
        <v>5644</v>
      </c>
      <c r="E1263" s="73">
        <v>65</v>
      </c>
      <c r="F1263" s="73" t="s">
        <v>5874</v>
      </c>
      <c r="G1263" s="73" t="s">
        <v>5880</v>
      </c>
      <c r="H1263" s="73" t="s">
        <v>5881</v>
      </c>
      <c r="I1263" s="73" t="s">
        <v>3293</v>
      </c>
      <c r="J1263" s="74">
        <v>695.25</v>
      </c>
      <c r="K1263" s="74">
        <f t="shared" si="19"/>
        <v>814.55489999999998</v>
      </c>
    </row>
    <row r="1264" spans="2:11" x14ac:dyDescent="0.25">
      <c r="B1264" s="73" t="s">
        <v>3287</v>
      </c>
      <c r="C1264" s="73" t="s">
        <v>5643</v>
      </c>
      <c r="D1264" s="73" t="s">
        <v>5644</v>
      </c>
      <c r="E1264" s="73">
        <v>65</v>
      </c>
      <c r="F1264" s="73" t="s">
        <v>5874</v>
      </c>
      <c r="G1264" s="73" t="s">
        <v>3258</v>
      </c>
      <c r="H1264" s="73" t="s">
        <v>5882</v>
      </c>
      <c r="I1264" s="73" t="s">
        <v>3293</v>
      </c>
      <c r="J1264" s="74">
        <v>889.16</v>
      </c>
      <c r="K1264" s="74">
        <f t="shared" si="19"/>
        <v>1041.7398559999999</v>
      </c>
    </row>
    <row r="1265" spans="2:11" x14ac:dyDescent="0.25">
      <c r="B1265" s="73" t="s">
        <v>3287</v>
      </c>
      <c r="C1265" s="73" t="s">
        <v>5643</v>
      </c>
      <c r="D1265" s="73" t="s">
        <v>5644</v>
      </c>
      <c r="E1265" s="73">
        <v>65</v>
      </c>
      <c r="F1265" s="73" t="s">
        <v>5874</v>
      </c>
      <c r="G1265" s="73" t="s">
        <v>5883</v>
      </c>
      <c r="H1265" s="73" t="s">
        <v>5884</v>
      </c>
      <c r="I1265" s="73" t="s">
        <v>3293</v>
      </c>
      <c r="J1265" s="74">
        <v>259.89999999999998</v>
      </c>
      <c r="K1265" s="74">
        <f t="shared" si="19"/>
        <v>304.49883999999992</v>
      </c>
    </row>
    <row r="1266" spans="2:11" x14ac:dyDescent="0.25">
      <c r="B1266" s="73" t="s">
        <v>3287</v>
      </c>
      <c r="C1266" s="73" t="s">
        <v>5643</v>
      </c>
      <c r="D1266" s="73" t="s">
        <v>5644</v>
      </c>
      <c r="E1266" s="73">
        <v>65</v>
      </c>
      <c r="F1266" s="73" t="s">
        <v>5874</v>
      </c>
      <c r="G1266" s="73" t="s">
        <v>5885</v>
      </c>
      <c r="H1266" s="73" t="s">
        <v>5886</v>
      </c>
      <c r="I1266" s="73" t="s">
        <v>3293</v>
      </c>
      <c r="J1266" s="74">
        <v>480.72</v>
      </c>
      <c r="K1266" s="74">
        <f t="shared" si="19"/>
        <v>563.21155199999998</v>
      </c>
    </row>
    <row r="1267" spans="2:11" x14ac:dyDescent="0.25">
      <c r="B1267" s="73" t="s">
        <v>3287</v>
      </c>
      <c r="C1267" s="73" t="s">
        <v>5643</v>
      </c>
      <c r="D1267" s="73" t="s">
        <v>5644</v>
      </c>
      <c r="E1267" s="73">
        <v>65</v>
      </c>
      <c r="F1267" s="73" t="s">
        <v>5874</v>
      </c>
      <c r="G1267" s="73" t="s">
        <v>3239</v>
      </c>
      <c r="H1267" s="73" t="s">
        <v>5887</v>
      </c>
      <c r="I1267" s="73" t="s">
        <v>3293</v>
      </c>
      <c r="J1267" s="74">
        <v>647.66999999999996</v>
      </c>
      <c r="K1267" s="74">
        <f t="shared" si="19"/>
        <v>758.81017199999997</v>
      </c>
    </row>
    <row r="1268" spans="2:11" x14ac:dyDescent="0.25">
      <c r="B1268" s="73" t="s">
        <v>3287</v>
      </c>
      <c r="C1268" s="73" t="s">
        <v>5643</v>
      </c>
      <c r="D1268" s="73" t="s">
        <v>5644</v>
      </c>
      <c r="E1268" s="73">
        <v>65</v>
      </c>
      <c r="F1268" s="73" t="s">
        <v>5874</v>
      </c>
      <c r="G1268" s="73" t="s">
        <v>3250</v>
      </c>
      <c r="H1268" s="73" t="s">
        <v>5888</v>
      </c>
      <c r="I1268" s="73" t="s">
        <v>3293</v>
      </c>
      <c r="J1268" s="74">
        <v>332.38</v>
      </c>
      <c r="K1268" s="74">
        <f t="shared" si="19"/>
        <v>389.41640799999999</v>
      </c>
    </row>
    <row r="1269" spans="2:11" x14ac:dyDescent="0.25">
      <c r="B1269" s="73" t="s">
        <v>3287</v>
      </c>
      <c r="C1269" s="73" t="s">
        <v>5643</v>
      </c>
      <c r="D1269" s="73" t="s">
        <v>5644</v>
      </c>
      <c r="E1269" s="73">
        <v>65</v>
      </c>
      <c r="F1269" s="73" t="s">
        <v>5874</v>
      </c>
      <c r="G1269" s="73" t="s">
        <v>5889</v>
      </c>
      <c r="H1269" s="73" t="s">
        <v>5890</v>
      </c>
      <c r="I1269" s="73" t="s">
        <v>3293</v>
      </c>
      <c r="J1269" s="74">
        <v>425.08</v>
      </c>
      <c r="K1269" s="74">
        <f t="shared" si="19"/>
        <v>498.02372800000001</v>
      </c>
    </row>
    <row r="1270" spans="2:11" x14ac:dyDescent="0.25">
      <c r="B1270" s="73" t="s">
        <v>3287</v>
      </c>
      <c r="C1270" s="73" t="s">
        <v>5643</v>
      </c>
      <c r="D1270" s="73" t="s">
        <v>5644</v>
      </c>
      <c r="E1270" s="73">
        <v>65</v>
      </c>
      <c r="F1270" s="73" t="s">
        <v>5874</v>
      </c>
      <c r="G1270" s="73" t="s">
        <v>5891</v>
      </c>
      <c r="H1270" s="73" t="s">
        <v>5892</v>
      </c>
      <c r="I1270" s="73" t="s">
        <v>3293</v>
      </c>
      <c r="J1270" s="74">
        <v>3042.02</v>
      </c>
      <c r="K1270" s="74">
        <f t="shared" si="19"/>
        <v>3564.030632</v>
      </c>
    </row>
    <row r="1271" spans="2:11" x14ac:dyDescent="0.25">
      <c r="B1271" s="73" t="s">
        <v>3287</v>
      </c>
      <c r="C1271" s="73" t="s">
        <v>5643</v>
      </c>
      <c r="D1271" s="73" t="s">
        <v>5644</v>
      </c>
      <c r="E1271" s="73">
        <v>63</v>
      </c>
      <c r="F1271" s="73" t="s">
        <v>5893</v>
      </c>
      <c r="G1271" s="73" t="s">
        <v>3220</v>
      </c>
      <c r="H1271" s="73" t="s">
        <v>5894</v>
      </c>
      <c r="I1271" s="73" t="s">
        <v>3293</v>
      </c>
      <c r="J1271" s="74">
        <v>80.41</v>
      </c>
      <c r="K1271" s="74">
        <f t="shared" si="19"/>
        <v>94.208355999999995</v>
      </c>
    </row>
    <row r="1272" spans="2:11" x14ac:dyDescent="0.25">
      <c r="B1272" s="73" t="s">
        <v>3287</v>
      </c>
      <c r="C1272" s="73" t="s">
        <v>5643</v>
      </c>
      <c r="D1272" s="73" t="s">
        <v>5644</v>
      </c>
      <c r="E1272" s="73">
        <v>63</v>
      </c>
      <c r="F1272" s="73" t="s">
        <v>5893</v>
      </c>
      <c r="G1272" s="73" t="s">
        <v>5895</v>
      </c>
      <c r="H1272" s="73" t="s">
        <v>5896</v>
      </c>
      <c r="I1272" s="73" t="s">
        <v>3293</v>
      </c>
      <c r="J1272" s="74">
        <v>110.53</v>
      </c>
      <c r="K1272" s="74">
        <f t="shared" si="19"/>
        <v>129.496948</v>
      </c>
    </row>
    <row r="1273" spans="2:11" x14ac:dyDescent="0.25">
      <c r="B1273" s="73" t="s">
        <v>3287</v>
      </c>
      <c r="C1273" s="73" t="s">
        <v>5643</v>
      </c>
      <c r="D1273" s="73" t="s">
        <v>5644</v>
      </c>
      <c r="E1273" s="73">
        <v>63</v>
      </c>
      <c r="F1273" s="73" t="s">
        <v>5893</v>
      </c>
      <c r="G1273" s="73" t="s">
        <v>5897</v>
      </c>
      <c r="H1273" s="73" t="s">
        <v>5898</v>
      </c>
      <c r="I1273" s="73" t="s">
        <v>3293</v>
      </c>
      <c r="J1273" s="74">
        <v>152.1</v>
      </c>
      <c r="K1273" s="74">
        <f t="shared" si="19"/>
        <v>178.20035999999999</v>
      </c>
    </row>
    <row r="1274" spans="2:11" x14ac:dyDescent="0.25">
      <c r="B1274" s="73" t="s">
        <v>3287</v>
      </c>
      <c r="C1274" s="73" t="s">
        <v>5643</v>
      </c>
      <c r="D1274" s="73" t="s">
        <v>5644</v>
      </c>
      <c r="E1274" s="73">
        <v>63</v>
      </c>
      <c r="F1274" s="73" t="s">
        <v>5893</v>
      </c>
      <c r="G1274" s="73" t="s">
        <v>5899</v>
      </c>
      <c r="H1274" s="73" t="s">
        <v>5900</v>
      </c>
      <c r="I1274" s="73" t="s">
        <v>3293</v>
      </c>
      <c r="J1274" s="74">
        <v>279.08</v>
      </c>
      <c r="K1274" s="74">
        <f t="shared" si="19"/>
        <v>326.97012799999993</v>
      </c>
    </row>
    <row r="1275" spans="2:11" x14ac:dyDescent="0.25">
      <c r="B1275" s="73" t="s">
        <v>3287</v>
      </c>
      <c r="C1275" s="73" t="s">
        <v>5643</v>
      </c>
      <c r="D1275" s="73" t="s">
        <v>5644</v>
      </c>
      <c r="E1275" s="73">
        <v>64</v>
      </c>
      <c r="F1275" s="73" t="s">
        <v>5901</v>
      </c>
      <c r="G1275" s="73" t="s">
        <v>3235</v>
      </c>
      <c r="H1275" s="73" t="s">
        <v>5902</v>
      </c>
      <c r="I1275" s="73" t="s">
        <v>3293</v>
      </c>
      <c r="J1275" s="74">
        <v>103.49</v>
      </c>
      <c r="K1275" s="74">
        <f t="shared" si="19"/>
        <v>142.86923891999996</v>
      </c>
    </row>
    <row r="1276" spans="2:11" x14ac:dyDescent="0.25">
      <c r="B1276" s="73" t="s">
        <v>3287</v>
      </c>
      <c r="C1276" s="73" t="s">
        <v>5643</v>
      </c>
      <c r="D1276" s="73" t="s">
        <v>5644</v>
      </c>
      <c r="E1276" s="73">
        <v>64</v>
      </c>
      <c r="F1276" s="73" t="s">
        <v>5901</v>
      </c>
      <c r="G1276" s="73" t="s">
        <v>5903</v>
      </c>
      <c r="H1276" s="73" t="s">
        <v>5904</v>
      </c>
      <c r="I1276" s="73" t="s">
        <v>3293</v>
      </c>
      <c r="J1276" s="74">
        <v>84.85</v>
      </c>
      <c r="K1276" s="74">
        <f t="shared" si="19"/>
        <v>118.19159379999996</v>
      </c>
    </row>
    <row r="1277" spans="2:11" x14ac:dyDescent="0.25">
      <c r="B1277" s="73" t="s">
        <v>3287</v>
      </c>
      <c r="C1277" s="73" t="s">
        <v>5643</v>
      </c>
      <c r="D1277" s="73" t="s">
        <v>5644</v>
      </c>
      <c r="E1277" s="73">
        <v>64</v>
      </c>
      <c r="F1277" s="73" t="s">
        <v>5901</v>
      </c>
      <c r="G1277" s="73" t="s">
        <v>5905</v>
      </c>
      <c r="H1277" s="73" t="s">
        <v>5906</v>
      </c>
      <c r="I1277" s="73" t="s">
        <v>3293</v>
      </c>
      <c r="J1277" s="74">
        <v>84.81</v>
      </c>
      <c r="K1277" s="74">
        <f t="shared" si="19"/>
        <v>118.13863747999999</v>
      </c>
    </row>
    <row r="1278" spans="2:11" x14ac:dyDescent="0.25">
      <c r="B1278" s="73" t="s">
        <v>3287</v>
      </c>
      <c r="C1278" s="73" t="s">
        <v>5643</v>
      </c>
      <c r="D1278" s="73" t="s">
        <v>5644</v>
      </c>
      <c r="E1278" s="73">
        <v>64</v>
      </c>
      <c r="F1278" s="73" t="s">
        <v>5901</v>
      </c>
      <c r="G1278" s="73" t="s">
        <v>5907</v>
      </c>
      <c r="H1278" s="73" t="s">
        <v>5908</v>
      </c>
      <c r="I1278" s="73" t="s">
        <v>3293</v>
      </c>
      <c r="J1278" s="74">
        <v>81.11</v>
      </c>
      <c r="K1278" s="74">
        <f t="shared" si="19"/>
        <v>113.24017787999999</v>
      </c>
    </row>
    <row r="1279" spans="2:11" x14ac:dyDescent="0.25">
      <c r="B1279" s="73" t="s">
        <v>3287</v>
      </c>
      <c r="C1279" s="73" t="s">
        <v>5643</v>
      </c>
      <c r="D1279" s="73" t="s">
        <v>5644</v>
      </c>
      <c r="E1279" s="73">
        <v>64</v>
      </c>
      <c r="F1279" s="73" t="s">
        <v>5901</v>
      </c>
      <c r="G1279" s="73" t="s">
        <v>5909</v>
      </c>
      <c r="H1279" s="73" t="s">
        <v>5910</v>
      </c>
      <c r="I1279" s="73" t="s">
        <v>3293</v>
      </c>
      <c r="J1279" s="74">
        <v>81.72</v>
      </c>
      <c r="K1279" s="74">
        <f t="shared" si="19"/>
        <v>114.04776176</v>
      </c>
    </row>
    <row r="1280" spans="2:11" x14ac:dyDescent="0.25">
      <c r="B1280" s="73" t="s">
        <v>3287</v>
      </c>
      <c r="C1280" s="73" t="s">
        <v>5643</v>
      </c>
      <c r="D1280" s="73" t="s">
        <v>5644</v>
      </c>
      <c r="E1280" s="73">
        <v>64</v>
      </c>
      <c r="F1280" s="73" t="s">
        <v>5901</v>
      </c>
      <c r="G1280" s="73" t="s">
        <v>5911</v>
      </c>
      <c r="H1280" s="73" t="s">
        <v>5912</v>
      </c>
      <c r="I1280" s="73" t="s">
        <v>3293</v>
      </c>
      <c r="J1280" s="74">
        <v>227.42</v>
      </c>
      <c r="K1280" s="74">
        <f t="shared" si="19"/>
        <v>315.14235735999989</v>
      </c>
    </row>
    <row r="1281" spans="2:11" x14ac:dyDescent="0.25">
      <c r="B1281" s="73" t="s">
        <v>3287</v>
      </c>
      <c r="C1281" s="73" t="s">
        <v>5643</v>
      </c>
      <c r="D1281" s="73" t="s">
        <v>5644</v>
      </c>
      <c r="E1281" s="73">
        <v>64</v>
      </c>
      <c r="F1281" s="73" t="s">
        <v>5901</v>
      </c>
      <c r="G1281" s="73" t="s">
        <v>5913</v>
      </c>
      <c r="H1281" s="73" t="s">
        <v>5914</v>
      </c>
      <c r="I1281" s="73" t="s">
        <v>3293</v>
      </c>
      <c r="J1281" s="74">
        <v>122.43</v>
      </c>
      <c r="K1281" s="74">
        <f t="shared" si="19"/>
        <v>176.14525643999997</v>
      </c>
    </row>
    <row r="1282" spans="2:11" x14ac:dyDescent="0.25">
      <c r="B1282" s="73" t="s">
        <v>3287</v>
      </c>
      <c r="C1282" s="73" t="s">
        <v>5643</v>
      </c>
      <c r="D1282" s="73" t="s">
        <v>5644</v>
      </c>
      <c r="E1282" s="73">
        <v>64</v>
      </c>
      <c r="F1282" s="73" t="s">
        <v>5901</v>
      </c>
      <c r="G1282" s="73" t="s">
        <v>5915</v>
      </c>
      <c r="H1282" s="73" t="s">
        <v>5916</v>
      </c>
      <c r="I1282" s="73" t="s">
        <v>3293</v>
      </c>
      <c r="J1282" s="74">
        <v>100.46</v>
      </c>
      <c r="K1282" s="74">
        <f t="shared" si="19"/>
        <v>138.85779767999995</v>
      </c>
    </row>
    <row r="1283" spans="2:11" x14ac:dyDescent="0.25">
      <c r="B1283" s="73" t="s">
        <v>3287</v>
      </c>
      <c r="C1283" s="73" t="s">
        <v>5643</v>
      </c>
      <c r="D1283" s="73" t="s">
        <v>5644</v>
      </c>
      <c r="E1283" s="73">
        <v>64</v>
      </c>
      <c r="F1283" s="73" t="s">
        <v>5901</v>
      </c>
      <c r="G1283" s="73" t="s">
        <v>5917</v>
      </c>
      <c r="H1283" s="73" t="s">
        <v>5918</v>
      </c>
      <c r="I1283" s="73" t="s">
        <v>3293</v>
      </c>
      <c r="J1283" s="74">
        <v>93.26</v>
      </c>
      <c r="K1283" s="74">
        <f t="shared" si="19"/>
        <v>129.32566007999998</v>
      </c>
    </row>
    <row r="1284" spans="2:11" x14ac:dyDescent="0.25">
      <c r="B1284" s="73" t="s">
        <v>3287</v>
      </c>
      <c r="C1284" s="73" t="s">
        <v>5643</v>
      </c>
      <c r="D1284" s="73" t="s">
        <v>5644</v>
      </c>
      <c r="E1284" s="73">
        <v>64</v>
      </c>
      <c r="F1284" s="73" t="s">
        <v>5901</v>
      </c>
      <c r="G1284" s="73" t="s">
        <v>5919</v>
      </c>
      <c r="H1284" s="73" t="s">
        <v>5920</v>
      </c>
      <c r="I1284" s="73" t="s">
        <v>3293</v>
      </c>
      <c r="J1284" s="74">
        <v>87.55</v>
      </c>
      <c r="K1284" s="74">
        <f t="shared" ref="K1284:K1347" si="20">+IF(AND(MID(H1284,1,15)="POSTE DE MADERA",J1284&lt;110)=TRUE,(J1284*1.13+5)*1.01*1.16,IF(AND(MID(H1284,1,15)="POSTE DE MADERA",J1284&gt;=110,J1284&lt;320)=TRUE,(J1284*1.13+12)*1.01*1.16,IF(AND(MID(H1284,1,15)="POSTE DE MADERA",J1284&gt;320)=TRUE,(J1284*1.13+36)*1.01*1.16,IF(+AND(MID(H1284,1,5)="POSTE",MID(H1284,1,15)&lt;&gt;"POSTE DE MADERA")=TRUE,J1284*1.01*1.16,J1284*1.16))))</f>
        <v>121.76614539999997</v>
      </c>
    </row>
    <row r="1285" spans="2:11" x14ac:dyDescent="0.25">
      <c r="B1285" s="73" t="s">
        <v>3287</v>
      </c>
      <c r="C1285" s="73" t="s">
        <v>5643</v>
      </c>
      <c r="D1285" s="73" t="s">
        <v>5644</v>
      </c>
      <c r="E1285" s="73">
        <v>64</v>
      </c>
      <c r="F1285" s="73" t="s">
        <v>5901</v>
      </c>
      <c r="G1285" s="73" t="s">
        <v>5921</v>
      </c>
      <c r="H1285" s="73" t="s">
        <v>5922</v>
      </c>
      <c r="I1285" s="73" t="s">
        <v>3293</v>
      </c>
      <c r="J1285" s="74">
        <v>338.28</v>
      </c>
      <c r="K1285" s="74">
        <f t="shared" si="20"/>
        <v>490.02919823999991</v>
      </c>
    </row>
    <row r="1286" spans="2:11" x14ac:dyDescent="0.25">
      <c r="B1286" s="73" t="s">
        <v>3287</v>
      </c>
      <c r="C1286" s="73" t="s">
        <v>5643</v>
      </c>
      <c r="D1286" s="73" t="s">
        <v>5644</v>
      </c>
      <c r="E1286" s="73">
        <v>64</v>
      </c>
      <c r="F1286" s="73" t="s">
        <v>5901</v>
      </c>
      <c r="G1286" s="73" t="s">
        <v>5923</v>
      </c>
      <c r="H1286" s="73" t="s">
        <v>5924</v>
      </c>
      <c r="I1286" s="73" t="s">
        <v>3293</v>
      </c>
      <c r="J1286" s="74">
        <v>156.04</v>
      </c>
      <c r="K1286" s="74">
        <f t="shared" si="20"/>
        <v>220.64180431999995</v>
      </c>
    </row>
    <row r="1287" spans="2:11" x14ac:dyDescent="0.25">
      <c r="B1287" s="73" t="s">
        <v>3287</v>
      </c>
      <c r="C1287" s="73" t="s">
        <v>5643</v>
      </c>
      <c r="D1287" s="73" t="s">
        <v>5644</v>
      </c>
      <c r="E1287" s="73">
        <v>64</v>
      </c>
      <c r="F1287" s="73" t="s">
        <v>5901</v>
      </c>
      <c r="G1287" s="73" t="s">
        <v>5925</v>
      </c>
      <c r="H1287" s="73" t="s">
        <v>5926</v>
      </c>
      <c r="I1287" s="73" t="s">
        <v>3293</v>
      </c>
      <c r="J1287" s="74">
        <v>116.91</v>
      </c>
      <c r="K1287" s="74">
        <f t="shared" si="20"/>
        <v>168.83728427999995</v>
      </c>
    </row>
    <row r="1288" spans="2:11" x14ac:dyDescent="0.25">
      <c r="B1288" s="73" t="s">
        <v>3287</v>
      </c>
      <c r="C1288" s="73" t="s">
        <v>5643</v>
      </c>
      <c r="D1288" s="73" t="s">
        <v>5644</v>
      </c>
      <c r="E1288" s="73">
        <v>64</v>
      </c>
      <c r="F1288" s="73" t="s">
        <v>5901</v>
      </c>
      <c r="G1288" s="73" t="s">
        <v>5927</v>
      </c>
      <c r="H1288" s="73" t="s">
        <v>5928</v>
      </c>
      <c r="I1288" s="73" t="s">
        <v>3293</v>
      </c>
      <c r="J1288" s="74">
        <v>107.22</v>
      </c>
      <c r="K1288" s="74">
        <f t="shared" si="20"/>
        <v>147.80741575999997</v>
      </c>
    </row>
    <row r="1289" spans="2:11" x14ac:dyDescent="0.25">
      <c r="B1289" s="73" t="s">
        <v>3287</v>
      </c>
      <c r="C1289" s="73" t="s">
        <v>5643</v>
      </c>
      <c r="D1289" s="73" t="s">
        <v>5644</v>
      </c>
      <c r="E1289" s="73">
        <v>64</v>
      </c>
      <c r="F1289" s="73" t="s">
        <v>5901</v>
      </c>
      <c r="G1289" s="73" t="s">
        <v>3195</v>
      </c>
      <c r="H1289" s="73" t="s">
        <v>5929</v>
      </c>
      <c r="I1289" s="73" t="s">
        <v>3293</v>
      </c>
      <c r="J1289" s="74">
        <v>438.57</v>
      </c>
      <c r="K1289" s="74">
        <f t="shared" si="20"/>
        <v>622.8039315599998</v>
      </c>
    </row>
    <row r="1290" spans="2:11" x14ac:dyDescent="0.25">
      <c r="B1290" s="73" t="s">
        <v>3287</v>
      </c>
      <c r="C1290" s="73" t="s">
        <v>5643</v>
      </c>
      <c r="D1290" s="73" t="s">
        <v>5644</v>
      </c>
      <c r="E1290" s="73">
        <v>64</v>
      </c>
      <c r="F1290" s="73" t="s">
        <v>5901</v>
      </c>
      <c r="G1290" s="73" t="s">
        <v>5930</v>
      </c>
      <c r="H1290" s="73" t="s">
        <v>5931</v>
      </c>
      <c r="I1290" s="73" t="s">
        <v>3293</v>
      </c>
      <c r="J1290" s="74">
        <v>186.45</v>
      </c>
      <c r="K1290" s="74">
        <f t="shared" si="20"/>
        <v>260.90184659999994</v>
      </c>
    </row>
    <row r="1291" spans="2:11" x14ac:dyDescent="0.25">
      <c r="B1291" s="73" t="s">
        <v>3287</v>
      </c>
      <c r="C1291" s="73" t="s">
        <v>5643</v>
      </c>
      <c r="D1291" s="73" t="s">
        <v>5644</v>
      </c>
      <c r="E1291" s="73">
        <v>64</v>
      </c>
      <c r="F1291" s="73" t="s">
        <v>5901</v>
      </c>
      <c r="G1291" s="73" t="s">
        <v>5932</v>
      </c>
      <c r="H1291" s="73" t="s">
        <v>5933</v>
      </c>
      <c r="I1291" s="73" t="s">
        <v>3293</v>
      </c>
      <c r="J1291" s="74">
        <v>134.09</v>
      </c>
      <c r="K1291" s="74">
        <f t="shared" si="20"/>
        <v>191.58202371999997</v>
      </c>
    </row>
    <row r="1292" spans="2:11" x14ac:dyDescent="0.25">
      <c r="B1292" s="73" t="s">
        <v>3287</v>
      </c>
      <c r="C1292" s="73" t="s">
        <v>5643</v>
      </c>
      <c r="D1292" s="73" t="s">
        <v>5644</v>
      </c>
      <c r="E1292" s="73">
        <v>64</v>
      </c>
      <c r="F1292" s="73" t="s">
        <v>5901</v>
      </c>
      <c r="G1292" s="73" t="s">
        <v>5934</v>
      </c>
      <c r="H1292" s="73" t="s">
        <v>5935</v>
      </c>
      <c r="I1292" s="73" t="s">
        <v>3293</v>
      </c>
      <c r="J1292" s="74">
        <v>123.27</v>
      </c>
      <c r="K1292" s="74">
        <f t="shared" si="20"/>
        <v>177.25733915999999</v>
      </c>
    </row>
    <row r="1293" spans="2:11" x14ac:dyDescent="0.25">
      <c r="B1293" s="73" t="s">
        <v>3287</v>
      </c>
      <c r="C1293" s="73" t="s">
        <v>5643</v>
      </c>
      <c r="D1293" s="73" t="s">
        <v>5644</v>
      </c>
      <c r="E1293" s="73">
        <v>64</v>
      </c>
      <c r="F1293" s="73" t="s">
        <v>5901</v>
      </c>
      <c r="G1293" s="73" t="s">
        <v>3211</v>
      </c>
      <c r="H1293" s="73" t="s">
        <v>5936</v>
      </c>
      <c r="I1293" s="73" t="s">
        <v>3293</v>
      </c>
      <c r="J1293" s="74">
        <v>580.45000000000005</v>
      </c>
      <c r="K1293" s="74">
        <f t="shared" si="20"/>
        <v>810.6399985999999</v>
      </c>
    </row>
    <row r="1294" spans="2:11" x14ac:dyDescent="0.25">
      <c r="B1294" s="73" t="s">
        <v>3287</v>
      </c>
      <c r="C1294" s="73" t="s">
        <v>5643</v>
      </c>
      <c r="D1294" s="73" t="s">
        <v>5644</v>
      </c>
      <c r="E1294" s="73">
        <v>64</v>
      </c>
      <c r="F1294" s="73" t="s">
        <v>5901</v>
      </c>
      <c r="G1294" s="73" t="s">
        <v>5937</v>
      </c>
      <c r="H1294" s="73" t="s">
        <v>5938</v>
      </c>
      <c r="I1294" s="73" t="s">
        <v>3293</v>
      </c>
      <c r="J1294" s="74">
        <v>235</v>
      </c>
      <c r="K1294" s="74">
        <f t="shared" si="20"/>
        <v>325.17757999999998</v>
      </c>
    </row>
    <row r="1295" spans="2:11" x14ac:dyDescent="0.25">
      <c r="B1295" s="73" t="s">
        <v>3287</v>
      </c>
      <c r="C1295" s="73" t="s">
        <v>5643</v>
      </c>
      <c r="D1295" s="73" t="s">
        <v>5644</v>
      </c>
      <c r="E1295" s="73">
        <v>64</v>
      </c>
      <c r="F1295" s="73" t="s">
        <v>5901</v>
      </c>
      <c r="G1295" s="73" t="s">
        <v>5939</v>
      </c>
      <c r="H1295" s="73" t="s">
        <v>5940</v>
      </c>
      <c r="I1295" s="73" t="s">
        <v>3293</v>
      </c>
      <c r="J1295" s="74">
        <v>178</v>
      </c>
      <c r="K1295" s="74">
        <f t="shared" si="20"/>
        <v>249.71482399999999</v>
      </c>
    </row>
    <row r="1296" spans="2:11" x14ac:dyDescent="0.25">
      <c r="B1296" s="73" t="s">
        <v>3287</v>
      </c>
      <c r="C1296" s="73" t="s">
        <v>5643</v>
      </c>
      <c r="D1296" s="73" t="s">
        <v>5644</v>
      </c>
      <c r="E1296" s="73">
        <v>64</v>
      </c>
      <c r="F1296" s="73" t="s">
        <v>5901</v>
      </c>
      <c r="G1296" s="73" t="s">
        <v>5941</v>
      </c>
      <c r="H1296" s="73" t="s">
        <v>5942</v>
      </c>
      <c r="I1296" s="73" t="s">
        <v>3293</v>
      </c>
      <c r="J1296" s="74">
        <v>141.72</v>
      </c>
      <c r="K1296" s="74">
        <f t="shared" si="20"/>
        <v>201.68344175999999</v>
      </c>
    </row>
    <row r="1297" spans="2:11" x14ac:dyDescent="0.25">
      <c r="B1297" s="73" t="s">
        <v>3287</v>
      </c>
      <c r="C1297" s="73" t="s">
        <v>5643</v>
      </c>
      <c r="D1297" s="73" t="s">
        <v>5644</v>
      </c>
      <c r="E1297" s="73">
        <v>64</v>
      </c>
      <c r="F1297" s="73" t="s">
        <v>5901</v>
      </c>
      <c r="G1297" s="73" t="s">
        <v>3212</v>
      </c>
      <c r="H1297" s="73" t="s">
        <v>5943</v>
      </c>
      <c r="I1297" s="73" t="s">
        <v>3293</v>
      </c>
      <c r="J1297" s="74">
        <v>813.09</v>
      </c>
      <c r="K1297" s="74">
        <f t="shared" si="20"/>
        <v>1118.6339557199999</v>
      </c>
    </row>
    <row r="1298" spans="2:11" x14ac:dyDescent="0.25">
      <c r="B1298" s="73" t="s">
        <v>3287</v>
      </c>
      <c r="C1298" s="73" t="s">
        <v>5643</v>
      </c>
      <c r="D1298" s="73" t="s">
        <v>5644</v>
      </c>
      <c r="E1298" s="73">
        <v>64</v>
      </c>
      <c r="F1298" s="73" t="s">
        <v>5901</v>
      </c>
      <c r="G1298" s="73" t="s">
        <v>5944</v>
      </c>
      <c r="H1298" s="73" t="s">
        <v>5945</v>
      </c>
      <c r="I1298" s="73" t="s">
        <v>3293</v>
      </c>
      <c r="J1298" s="74">
        <v>290</v>
      </c>
      <c r="K1298" s="74">
        <f t="shared" si="20"/>
        <v>397.99251999999996</v>
      </c>
    </row>
    <row r="1299" spans="2:11" x14ac:dyDescent="0.25">
      <c r="B1299" s="73" t="s">
        <v>3287</v>
      </c>
      <c r="C1299" s="73" t="s">
        <v>5643</v>
      </c>
      <c r="D1299" s="73" t="s">
        <v>5644</v>
      </c>
      <c r="E1299" s="73">
        <v>64</v>
      </c>
      <c r="F1299" s="73" t="s">
        <v>5901</v>
      </c>
      <c r="G1299" s="73" t="s">
        <v>5946</v>
      </c>
      <c r="H1299" s="73" t="s">
        <v>5947</v>
      </c>
      <c r="I1299" s="73" t="s">
        <v>3293</v>
      </c>
      <c r="J1299" s="74">
        <v>187.56</v>
      </c>
      <c r="K1299" s="74">
        <f t="shared" si="20"/>
        <v>262.37138447999996</v>
      </c>
    </row>
    <row r="1300" spans="2:11" x14ac:dyDescent="0.25">
      <c r="B1300" s="73" t="s">
        <v>3287</v>
      </c>
      <c r="C1300" s="73" t="s">
        <v>5643</v>
      </c>
      <c r="D1300" s="73" t="s">
        <v>5644</v>
      </c>
      <c r="E1300" s="73">
        <v>64</v>
      </c>
      <c r="F1300" s="73" t="s">
        <v>5901</v>
      </c>
      <c r="G1300" s="73" t="s">
        <v>5948</v>
      </c>
      <c r="H1300" s="73" t="s">
        <v>5949</v>
      </c>
      <c r="I1300" s="73" t="s">
        <v>3293</v>
      </c>
      <c r="J1300" s="74">
        <v>162.94</v>
      </c>
      <c r="K1300" s="74">
        <f t="shared" si="20"/>
        <v>229.77676951999996</v>
      </c>
    </row>
    <row r="1301" spans="2:11" x14ac:dyDescent="0.25">
      <c r="B1301" s="73" t="s">
        <v>3287</v>
      </c>
      <c r="C1301" s="73" t="s">
        <v>5643</v>
      </c>
      <c r="D1301" s="73" t="s">
        <v>5644</v>
      </c>
      <c r="E1301" s="73">
        <v>64</v>
      </c>
      <c r="F1301" s="73" t="s">
        <v>5901</v>
      </c>
      <c r="G1301" s="73" t="s">
        <v>5950</v>
      </c>
      <c r="H1301" s="73" t="s">
        <v>5951</v>
      </c>
      <c r="I1301" s="73" t="s">
        <v>3293</v>
      </c>
      <c r="J1301" s="74">
        <v>53.38</v>
      </c>
      <c r="K1301" s="74">
        <f t="shared" si="20"/>
        <v>76.528209039999993</v>
      </c>
    </row>
    <row r="1302" spans="2:11" x14ac:dyDescent="0.25">
      <c r="B1302" s="73" t="s">
        <v>3287</v>
      </c>
      <c r="C1302" s="73" t="s">
        <v>5643</v>
      </c>
      <c r="D1302" s="73" t="s">
        <v>5644</v>
      </c>
      <c r="E1302" s="73">
        <v>64</v>
      </c>
      <c r="F1302" s="73" t="s">
        <v>5901</v>
      </c>
      <c r="G1302" s="73" t="s">
        <v>5952</v>
      </c>
      <c r="H1302" s="73" t="s">
        <v>5953</v>
      </c>
      <c r="I1302" s="73" t="s">
        <v>3293</v>
      </c>
      <c r="J1302" s="74">
        <v>70.55</v>
      </c>
      <c r="K1302" s="74">
        <f t="shared" si="20"/>
        <v>99.259709399999991</v>
      </c>
    </row>
    <row r="1303" spans="2:11" x14ac:dyDescent="0.25">
      <c r="B1303" s="73" t="s">
        <v>3287</v>
      </c>
      <c r="C1303" s="73" t="s">
        <v>5643</v>
      </c>
      <c r="D1303" s="73" t="s">
        <v>5644</v>
      </c>
      <c r="E1303" s="73">
        <v>64</v>
      </c>
      <c r="F1303" s="73" t="s">
        <v>5901</v>
      </c>
      <c r="G1303" s="73" t="s">
        <v>5954</v>
      </c>
      <c r="H1303" s="73" t="s">
        <v>5955</v>
      </c>
      <c r="I1303" s="73" t="s">
        <v>3293</v>
      </c>
      <c r="J1303" s="74">
        <v>215.37</v>
      </c>
      <c r="K1303" s="74">
        <f t="shared" si="20"/>
        <v>299.18926595999994</v>
      </c>
    </row>
    <row r="1304" spans="2:11" x14ac:dyDescent="0.25">
      <c r="B1304" s="73" t="s">
        <v>3287</v>
      </c>
      <c r="C1304" s="73" t="s">
        <v>5643</v>
      </c>
      <c r="D1304" s="73" t="s">
        <v>5644</v>
      </c>
      <c r="E1304" s="73">
        <v>60</v>
      </c>
      <c r="F1304" s="73" t="s">
        <v>5956</v>
      </c>
      <c r="G1304" s="73" t="s">
        <v>5957</v>
      </c>
      <c r="H1304" s="73" t="s">
        <v>5958</v>
      </c>
      <c r="I1304" s="73" t="s">
        <v>3293</v>
      </c>
      <c r="J1304" s="74">
        <v>32.340000000000003</v>
      </c>
      <c r="K1304" s="74">
        <f t="shared" si="20"/>
        <v>37.514400000000002</v>
      </c>
    </row>
    <row r="1305" spans="2:11" x14ac:dyDescent="0.25">
      <c r="B1305" s="73" t="s">
        <v>3287</v>
      </c>
      <c r="C1305" s="73" t="s">
        <v>5643</v>
      </c>
      <c r="D1305" s="73" t="s">
        <v>5644</v>
      </c>
      <c r="E1305" s="73">
        <v>60</v>
      </c>
      <c r="F1305" s="73" t="s">
        <v>5956</v>
      </c>
      <c r="G1305" s="73" t="s">
        <v>5959</v>
      </c>
      <c r="H1305" s="73" t="s">
        <v>5960</v>
      </c>
      <c r="I1305" s="73" t="s">
        <v>3293</v>
      </c>
      <c r="J1305" s="74">
        <v>103.13</v>
      </c>
      <c r="K1305" s="74">
        <f t="shared" si="20"/>
        <v>119.63079999999999</v>
      </c>
    </row>
    <row r="1306" spans="2:11" x14ac:dyDescent="0.25">
      <c r="B1306" s="73" t="s">
        <v>3287</v>
      </c>
      <c r="C1306" s="73" t="s">
        <v>5643</v>
      </c>
      <c r="D1306" s="73" t="s">
        <v>5644</v>
      </c>
      <c r="E1306" s="73">
        <v>60</v>
      </c>
      <c r="F1306" s="73" t="s">
        <v>5956</v>
      </c>
      <c r="G1306" s="73" t="s">
        <v>5961</v>
      </c>
      <c r="H1306" s="73" t="s">
        <v>5962</v>
      </c>
      <c r="I1306" s="73" t="s">
        <v>3293</v>
      </c>
      <c r="J1306" s="74">
        <v>103.23</v>
      </c>
      <c r="K1306" s="74">
        <f t="shared" si="20"/>
        <v>119.74679999999999</v>
      </c>
    </row>
    <row r="1307" spans="2:11" x14ac:dyDescent="0.25">
      <c r="B1307" s="73" t="s">
        <v>3287</v>
      </c>
      <c r="C1307" s="73" t="s">
        <v>5643</v>
      </c>
      <c r="D1307" s="73" t="s">
        <v>5644</v>
      </c>
      <c r="E1307" s="73">
        <v>60</v>
      </c>
      <c r="F1307" s="73" t="s">
        <v>5956</v>
      </c>
      <c r="G1307" s="73" t="s">
        <v>5963</v>
      </c>
      <c r="H1307" s="73" t="s">
        <v>5964</v>
      </c>
      <c r="I1307" s="73" t="s">
        <v>3293</v>
      </c>
      <c r="J1307" s="74">
        <v>71.209999999999994</v>
      </c>
      <c r="K1307" s="74">
        <f t="shared" si="20"/>
        <v>82.603599999999986</v>
      </c>
    </row>
    <row r="1308" spans="2:11" x14ac:dyDescent="0.25">
      <c r="B1308" s="73" t="s">
        <v>3287</v>
      </c>
      <c r="C1308" s="73" t="s">
        <v>5643</v>
      </c>
      <c r="D1308" s="73" t="s">
        <v>5644</v>
      </c>
      <c r="E1308" s="73">
        <v>60</v>
      </c>
      <c r="F1308" s="73" t="s">
        <v>5956</v>
      </c>
      <c r="G1308" s="73" t="s">
        <v>5965</v>
      </c>
      <c r="H1308" s="73" t="s">
        <v>5966</v>
      </c>
      <c r="I1308" s="73" t="s">
        <v>3293</v>
      </c>
      <c r="J1308" s="74">
        <v>15.01</v>
      </c>
      <c r="K1308" s="74">
        <f t="shared" si="20"/>
        <v>17.4116</v>
      </c>
    </row>
    <row r="1309" spans="2:11" x14ac:dyDescent="0.25">
      <c r="B1309" s="73" t="s">
        <v>3287</v>
      </c>
      <c r="C1309" s="73" t="s">
        <v>5643</v>
      </c>
      <c r="D1309" s="73" t="s">
        <v>5644</v>
      </c>
      <c r="E1309" s="73">
        <v>60</v>
      </c>
      <c r="F1309" s="73" t="s">
        <v>5956</v>
      </c>
      <c r="G1309" s="73" t="s">
        <v>5967</v>
      </c>
      <c r="H1309" s="73" t="s">
        <v>5968</v>
      </c>
      <c r="I1309" s="73" t="s">
        <v>3293</v>
      </c>
      <c r="J1309" s="74">
        <v>34.28</v>
      </c>
      <c r="K1309" s="74">
        <f t="shared" si="20"/>
        <v>39.764800000000001</v>
      </c>
    </row>
    <row r="1310" spans="2:11" x14ac:dyDescent="0.25">
      <c r="B1310" s="73" t="s">
        <v>3287</v>
      </c>
      <c r="C1310" s="73" t="s">
        <v>5643</v>
      </c>
      <c r="D1310" s="73" t="s">
        <v>5644</v>
      </c>
      <c r="E1310" s="73">
        <v>60</v>
      </c>
      <c r="F1310" s="73" t="s">
        <v>5956</v>
      </c>
      <c r="G1310" s="73" t="s">
        <v>5969</v>
      </c>
      <c r="H1310" s="73" t="s">
        <v>5970</v>
      </c>
      <c r="I1310" s="73" t="s">
        <v>3293</v>
      </c>
      <c r="J1310" s="74">
        <v>10.9</v>
      </c>
      <c r="K1310" s="74">
        <f t="shared" si="20"/>
        <v>12.644</v>
      </c>
    </row>
    <row r="1311" spans="2:11" x14ac:dyDescent="0.25">
      <c r="B1311" s="73" t="s">
        <v>3287</v>
      </c>
      <c r="C1311" s="73" t="s">
        <v>5971</v>
      </c>
      <c r="D1311" s="73" t="s">
        <v>30</v>
      </c>
      <c r="E1311" s="73">
        <v>67</v>
      </c>
      <c r="F1311" s="73" t="s">
        <v>5972</v>
      </c>
      <c r="G1311" s="73" t="s">
        <v>5973</v>
      </c>
      <c r="H1311" s="73" t="s">
        <v>5974</v>
      </c>
      <c r="I1311" s="73" t="s">
        <v>3505</v>
      </c>
      <c r="J1311" s="74">
        <v>0.87</v>
      </c>
      <c r="K1311" s="74">
        <f t="shared" si="20"/>
        <v>1.0091999999999999</v>
      </c>
    </row>
    <row r="1312" spans="2:11" x14ac:dyDescent="0.25">
      <c r="B1312" s="73" t="s">
        <v>3287</v>
      </c>
      <c r="C1312" s="73" t="s">
        <v>5971</v>
      </c>
      <c r="D1312" s="73" t="s">
        <v>30</v>
      </c>
      <c r="E1312" s="73">
        <v>67</v>
      </c>
      <c r="F1312" s="73" t="s">
        <v>5972</v>
      </c>
      <c r="G1312" s="73" t="s">
        <v>5975</v>
      </c>
      <c r="H1312" s="73" t="s">
        <v>5976</v>
      </c>
      <c r="I1312" s="73" t="s">
        <v>3505</v>
      </c>
      <c r="J1312" s="74">
        <v>1.96</v>
      </c>
      <c r="K1312" s="74">
        <f t="shared" si="20"/>
        <v>2.2735999999999996</v>
      </c>
    </row>
    <row r="1313" spans="2:11" x14ac:dyDescent="0.25">
      <c r="B1313" s="73" t="s">
        <v>3287</v>
      </c>
      <c r="C1313" s="73" t="s">
        <v>5971</v>
      </c>
      <c r="D1313" s="73" t="s">
        <v>30</v>
      </c>
      <c r="E1313" s="73">
        <v>67</v>
      </c>
      <c r="F1313" s="73" t="s">
        <v>5972</v>
      </c>
      <c r="G1313" s="73" t="s">
        <v>5977</v>
      </c>
      <c r="H1313" s="73" t="s">
        <v>5978</v>
      </c>
      <c r="I1313" s="73" t="s">
        <v>3505</v>
      </c>
      <c r="J1313" s="74">
        <v>2.1</v>
      </c>
      <c r="K1313" s="74">
        <f t="shared" si="20"/>
        <v>2.4359999999999999</v>
      </c>
    </row>
    <row r="1314" spans="2:11" x14ac:dyDescent="0.25">
      <c r="B1314" s="73" t="s">
        <v>3287</v>
      </c>
      <c r="C1314" s="73" t="s">
        <v>5971</v>
      </c>
      <c r="D1314" s="73" t="s">
        <v>30</v>
      </c>
      <c r="E1314" s="73">
        <v>67</v>
      </c>
      <c r="F1314" s="73" t="s">
        <v>5972</v>
      </c>
      <c r="G1314" s="73" t="s">
        <v>5979</v>
      </c>
      <c r="H1314" s="73" t="s">
        <v>5980</v>
      </c>
      <c r="I1314" s="73" t="s">
        <v>3505</v>
      </c>
      <c r="J1314" s="74">
        <v>2.67</v>
      </c>
      <c r="K1314" s="74">
        <f t="shared" si="20"/>
        <v>3.0971999999999995</v>
      </c>
    </row>
    <row r="1315" spans="2:11" x14ac:dyDescent="0.25">
      <c r="B1315" s="73" t="s">
        <v>3287</v>
      </c>
      <c r="C1315" s="73" t="s">
        <v>5971</v>
      </c>
      <c r="D1315" s="73" t="s">
        <v>30</v>
      </c>
      <c r="E1315" s="73">
        <v>66</v>
      </c>
      <c r="F1315" s="73" t="s">
        <v>5981</v>
      </c>
      <c r="G1315" s="73" t="s">
        <v>5982</v>
      </c>
      <c r="H1315" s="73" t="s">
        <v>5983</v>
      </c>
      <c r="I1315" s="73" t="s">
        <v>3293</v>
      </c>
      <c r="J1315" s="74">
        <v>5.37</v>
      </c>
      <c r="K1315" s="74">
        <f t="shared" si="20"/>
        <v>6.2291999999999996</v>
      </c>
    </row>
    <row r="1316" spans="2:11" x14ac:dyDescent="0.25">
      <c r="B1316" s="73" t="s">
        <v>3287</v>
      </c>
      <c r="C1316" s="73" t="s">
        <v>5971</v>
      </c>
      <c r="D1316" s="73" t="s">
        <v>30</v>
      </c>
      <c r="E1316" s="73">
        <v>66</v>
      </c>
      <c r="F1316" s="73" t="s">
        <v>5981</v>
      </c>
      <c r="G1316" s="73" t="s">
        <v>5984</v>
      </c>
      <c r="H1316" s="73" t="s">
        <v>5985</v>
      </c>
      <c r="I1316" s="73" t="s">
        <v>3293</v>
      </c>
      <c r="J1316" s="74">
        <v>5.37</v>
      </c>
      <c r="K1316" s="74">
        <f t="shared" si="20"/>
        <v>6.2291999999999996</v>
      </c>
    </row>
    <row r="1317" spans="2:11" x14ac:dyDescent="0.25">
      <c r="B1317" s="73" t="s">
        <v>3287</v>
      </c>
      <c r="C1317" s="73" t="s">
        <v>5971</v>
      </c>
      <c r="D1317" s="73" t="s">
        <v>30</v>
      </c>
      <c r="E1317" s="73">
        <v>66</v>
      </c>
      <c r="F1317" s="73" t="s">
        <v>5981</v>
      </c>
      <c r="G1317" s="73" t="s">
        <v>5986</v>
      </c>
      <c r="H1317" s="73" t="s">
        <v>5987</v>
      </c>
      <c r="I1317" s="73" t="s">
        <v>3293</v>
      </c>
      <c r="J1317" s="74">
        <v>5.37</v>
      </c>
      <c r="K1317" s="74">
        <f t="shared" si="20"/>
        <v>6.2291999999999996</v>
      </c>
    </row>
    <row r="1318" spans="2:11" x14ac:dyDescent="0.25">
      <c r="B1318" s="73" t="s">
        <v>3287</v>
      </c>
      <c r="C1318" s="73" t="s">
        <v>5971</v>
      </c>
      <c r="D1318" s="73" t="s">
        <v>30</v>
      </c>
      <c r="E1318" s="73">
        <v>66</v>
      </c>
      <c r="F1318" s="73" t="s">
        <v>5981</v>
      </c>
      <c r="G1318" s="73" t="s">
        <v>5988</v>
      </c>
      <c r="H1318" s="73" t="s">
        <v>5989</v>
      </c>
      <c r="I1318" s="73" t="s">
        <v>3293</v>
      </c>
      <c r="J1318" s="74">
        <v>5.37</v>
      </c>
      <c r="K1318" s="74">
        <f t="shared" si="20"/>
        <v>6.2291999999999996</v>
      </c>
    </row>
    <row r="1319" spans="2:11" x14ac:dyDescent="0.25">
      <c r="B1319" s="73" t="s">
        <v>3287</v>
      </c>
      <c r="C1319" s="73" t="s">
        <v>5971</v>
      </c>
      <c r="D1319" s="73" t="s">
        <v>30</v>
      </c>
      <c r="E1319" s="73">
        <v>66</v>
      </c>
      <c r="F1319" s="73" t="s">
        <v>5981</v>
      </c>
      <c r="G1319" s="73" t="s">
        <v>5990</v>
      </c>
      <c r="H1319" s="73" t="s">
        <v>5991</v>
      </c>
      <c r="I1319" s="73" t="s">
        <v>3293</v>
      </c>
      <c r="J1319" s="74">
        <v>8.26</v>
      </c>
      <c r="K1319" s="74">
        <f t="shared" si="20"/>
        <v>9.5815999999999999</v>
      </c>
    </row>
    <row r="1320" spans="2:11" x14ac:dyDescent="0.25">
      <c r="B1320" s="73" t="s">
        <v>3287</v>
      </c>
      <c r="C1320" s="73" t="s">
        <v>5971</v>
      </c>
      <c r="D1320" s="73" t="s">
        <v>30</v>
      </c>
      <c r="E1320" s="73">
        <v>66</v>
      </c>
      <c r="F1320" s="73" t="s">
        <v>5981</v>
      </c>
      <c r="G1320" s="73" t="s">
        <v>5992</v>
      </c>
      <c r="H1320" s="73" t="s">
        <v>5993</v>
      </c>
      <c r="I1320" s="73" t="s">
        <v>3293</v>
      </c>
      <c r="J1320" s="74">
        <v>14.29</v>
      </c>
      <c r="K1320" s="74">
        <f t="shared" si="20"/>
        <v>16.5764</v>
      </c>
    </row>
    <row r="1321" spans="2:11" x14ac:dyDescent="0.25">
      <c r="B1321" s="73" t="s">
        <v>3287</v>
      </c>
      <c r="C1321" s="73" t="s">
        <v>5971</v>
      </c>
      <c r="D1321" s="73" t="s">
        <v>30</v>
      </c>
      <c r="E1321" s="73">
        <v>68</v>
      </c>
      <c r="F1321" s="73" t="s">
        <v>5994</v>
      </c>
      <c r="G1321" s="73" t="s">
        <v>5995</v>
      </c>
      <c r="H1321" s="73" t="s">
        <v>5996</v>
      </c>
      <c r="I1321" s="73" t="s">
        <v>3293</v>
      </c>
      <c r="J1321" s="74">
        <v>12.78</v>
      </c>
      <c r="K1321" s="74">
        <f t="shared" si="20"/>
        <v>14.824799999999998</v>
      </c>
    </row>
    <row r="1322" spans="2:11" x14ac:dyDescent="0.25">
      <c r="B1322" s="73" t="s">
        <v>3287</v>
      </c>
      <c r="C1322" s="73" t="s">
        <v>5971</v>
      </c>
      <c r="D1322" s="73" t="s">
        <v>30</v>
      </c>
      <c r="E1322" s="73">
        <v>68</v>
      </c>
      <c r="F1322" s="73" t="s">
        <v>5994</v>
      </c>
      <c r="G1322" s="73" t="s">
        <v>5997</v>
      </c>
      <c r="H1322" s="73" t="s">
        <v>5998</v>
      </c>
      <c r="I1322" s="73" t="s">
        <v>3293</v>
      </c>
      <c r="J1322" s="74">
        <v>6.87</v>
      </c>
      <c r="K1322" s="74">
        <f t="shared" si="20"/>
        <v>7.9691999999999998</v>
      </c>
    </row>
    <row r="1323" spans="2:11" x14ac:dyDescent="0.25">
      <c r="B1323" s="73" t="s">
        <v>3287</v>
      </c>
      <c r="C1323" s="73" t="s">
        <v>5971</v>
      </c>
      <c r="D1323" s="73" t="s">
        <v>30</v>
      </c>
      <c r="E1323" s="73">
        <v>68</v>
      </c>
      <c r="F1323" s="73" t="s">
        <v>5994</v>
      </c>
      <c r="G1323" s="73" t="s">
        <v>5999</v>
      </c>
      <c r="H1323" s="73" t="s">
        <v>6000</v>
      </c>
      <c r="I1323" s="73" t="s">
        <v>3293</v>
      </c>
      <c r="J1323" s="74">
        <v>6.09</v>
      </c>
      <c r="K1323" s="74">
        <f t="shared" si="20"/>
        <v>7.0643999999999991</v>
      </c>
    </row>
    <row r="1324" spans="2:11" x14ac:dyDescent="0.25">
      <c r="B1324" s="73" t="s">
        <v>3287</v>
      </c>
      <c r="C1324" s="73" t="s">
        <v>5971</v>
      </c>
      <c r="D1324" s="73" t="s">
        <v>30</v>
      </c>
      <c r="E1324" s="73">
        <v>68</v>
      </c>
      <c r="F1324" s="73" t="s">
        <v>5994</v>
      </c>
      <c r="G1324" s="73" t="s">
        <v>6001</v>
      </c>
      <c r="H1324" s="73" t="s">
        <v>6002</v>
      </c>
      <c r="I1324" s="73" t="s">
        <v>3293</v>
      </c>
      <c r="J1324" s="74">
        <v>8.09</v>
      </c>
      <c r="K1324" s="74">
        <f t="shared" si="20"/>
        <v>9.3843999999999994</v>
      </c>
    </row>
    <row r="1325" spans="2:11" x14ac:dyDescent="0.25">
      <c r="B1325" s="73" t="s">
        <v>3287</v>
      </c>
      <c r="C1325" s="73" t="s">
        <v>5971</v>
      </c>
      <c r="D1325" s="73" t="s">
        <v>30</v>
      </c>
      <c r="E1325" s="73">
        <v>68</v>
      </c>
      <c r="F1325" s="73" t="s">
        <v>5994</v>
      </c>
      <c r="G1325" s="73" t="s">
        <v>6003</v>
      </c>
      <c r="H1325" s="73" t="s">
        <v>6004</v>
      </c>
      <c r="I1325" s="73" t="s">
        <v>3293</v>
      </c>
      <c r="J1325" s="74">
        <v>10.54</v>
      </c>
      <c r="K1325" s="74">
        <f t="shared" si="20"/>
        <v>12.226399999999998</v>
      </c>
    </row>
    <row r="1326" spans="2:11" x14ac:dyDescent="0.25">
      <c r="B1326" s="73" t="s">
        <v>3287</v>
      </c>
      <c r="C1326" s="73" t="s">
        <v>5971</v>
      </c>
      <c r="D1326" s="73" t="s">
        <v>30</v>
      </c>
      <c r="E1326" s="73">
        <v>97</v>
      </c>
      <c r="F1326" s="73" t="s">
        <v>5377</v>
      </c>
      <c r="G1326" s="73" t="s">
        <v>6005</v>
      </c>
      <c r="H1326" s="73" t="s">
        <v>6006</v>
      </c>
      <c r="I1326" s="73" t="s">
        <v>3293</v>
      </c>
      <c r="J1326" s="74">
        <v>6.47</v>
      </c>
      <c r="K1326" s="74">
        <f t="shared" si="20"/>
        <v>7.5051999999999994</v>
      </c>
    </row>
    <row r="1327" spans="2:11" x14ac:dyDescent="0.25">
      <c r="B1327" s="73" t="s">
        <v>3287</v>
      </c>
      <c r="C1327" s="73" t="s">
        <v>5971</v>
      </c>
      <c r="D1327" s="73" t="s">
        <v>30</v>
      </c>
      <c r="E1327" s="73">
        <v>97</v>
      </c>
      <c r="F1327" s="73" t="s">
        <v>5377</v>
      </c>
      <c r="G1327" s="73" t="s">
        <v>6007</v>
      </c>
      <c r="H1327" s="73" t="s">
        <v>6008</v>
      </c>
      <c r="I1327" s="73" t="s">
        <v>3293</v>
      </c>
      <c r="J1327" s="74">
        <v>2.9</v>
      </c>
      <c r="K1327" s="74">
        <f t="shared" si="20"/>
        <v>3.3639999999999999</v>
      </c>
    </row>
    <row r="1328" spans="2:11" x14ac:dyDescent="0.25">
      <c r="B1328" s="73" t="s">
        <v>3287</v>
      </c>
      <c r="C1328" s="73" t="s">
        <v>5971</v>
      </c>
      <c r="D1328" s="73" t="s">
        <v>30</v>
      </c>
      <c r="E1328" s="73">
        <v>97</v>
      </c>
      <c r="F1328" s="73" t="s">
        <v>5377</v>
      </c>
      <c r="G1328" s="73" t="s">
        <v>6009</v>
      </c>
      <c r="H1328" s="73" t="s">
        <v>6010</v>
      </c>
      <c r="I1328" s="73" t="s">
        <v>3293</v>
      </c>
      <c r="J1328" s="74">
        <v>0.26</v>
      </c>
      <c r="K1328" s="74">
        <f t="shared" si="20"/>
        <v>0.30159999999999998</v>
      </c>
    </row>
    <row r="1329" spans="2:11" x14ac:dyDescent="0.25">
      <c r="B1329" s="73" t="s">
        <v>3287</v>
      </c>
      <c r="C1329" s="73" t="s">
        <v>5971</v>
      </c>
      <c r="D1329" s="73" t="s">
        <v>30</v>
      </c>
      <c r="E1329" s="73">
        <v>97</v>
      </c>
      <c r="F1329" s="73" t="s">
        <v>5377</v>
      </c>
      <c r="G1329" s="73" t="s">
        <v>6011</v>
      </c>
      <c r="H1329" s="73" t="s">
        <v>6012</v>
      </c>
      <c r="I1329" s="73" t="s">
        <v>3293</v>
      </c>
      <c r="J1329" s="74">
        <v>2.2000000000000002</v>
      </c>
      <c r="K1329" s="74">
        <f t="shared" si="20"/>
        <v>2.552</v>
      </c>
    </row>
    <row r="1330" spans="2:11" x14ac:dyDescent="0.25">
      <c r="B1330" s="73" t="s">
        <v>3287</v>
      </c>
      <c r="C1330" s="73" t="s">
        <v>5971</v>
      </c>
      <c r="D1330" s="73" t="s">
        <v>30</v>
      </c>
      <c r="E1330" s="73">
        <v>97</v>
      </c>
      <c r="F1330" s="73" t="s">
        <v>5377</v>
      </c>
      <c r="G1330" s="73" t="s">
        <v>6013</v>
      </c>
      <c r="H1330" s="73" t="s">
        <v>6014</v>
      </c>
      <c r="I1330" s="73" t="s">
        <v>3293</v>
      </c>
      <c r="J1330" s="74">
        <v>9.69</v>
      </c>
      <c r="K1330" s="74">
        <f t="shared" si="20"/>
        <v>11.240399999999999</v>
      </c>
    </row>
    <row r="1331" spans="2:11" x14ac:dyDescent="0.25">
      <c r="B1331" s="73" t="s">
        <v>3287</v>
      </c>
      <c r="C1331" s="73" t="s">
        <v>5971</v>
      </c>
      <c r="D1331" s="73" t="s">
        <v>30</v>
      </c>
      <c r="E1331" s="73">
        <v>97</v>
      </c>
      <c r="F1331" s="73" t="s">
        <v>5377</v>
      </c>
      <c r="G1331" s="73" t="s">
        <v>6015</v>
      </c>
      <c r="H1331" s="73" t="s">
        <v>6016</v>
      </c>
      <c r="I1331" s="73" t="s">
        <v>3293</v>
      </c>
      <c r="J1331" s="74">
        <v>1.6</v>
      </c>
      <c r="K1331" s="74">
        <f t="shared" si="20"/>
        <v>1.8559999999999999</v>
      </c>
    </row>
    <row r="1332" spans="2:11" x14ac:dyDescent="0.25">
      <c r="B1332" s="73" t="s">
        <v>3287</v>
      </c>
      <c r="C1332" s="73" t="s">
        <v>5971</v>
      </c>
      <c r="D1332" s="73" t="s">
        <v>30</v>
      </c>
      <c r="E1332" s="73">
        <v>97</v>
      </c>
      <c r="F1332" s="73" t="s">
        <v>5377</v>
      </c>
      <c r="G1332" s="73" t="s">
        <v>6017</v>
      </c>
      <c r="H1332" s="73" t="s">
        <v>6018</v>
      </c>
      <c r="I1332" s="73" t="s">
        <v>3293</v>
      </c>
      <c r="J1332" s="74">
        <v>2.54</v>
      </c>
      <c r="K1332" s="74">
        <f t="shared" si="20"/>
        <v>2.9463999999999997</v>
      </c>
    </row>
    <row r="1333" spans="2:11" x14ac:dyDescent="0.25">
      <c r="B1333" s="73" t="s">
        <v>3287</v>
      </c>
      <c r="C1333" s="73" t="s">
        <v>5971</v>
      </c>
      <c r="D1333" s="73" t="s">
        <v>30</v>
      </c>
      <c r="E1333" s="73">
        <v>97</v>
      </c>
      <c r="F1333" s="73" t="s">
        <v>5377</v>
      </c>
      <c r="G1333" s="73" t="s">
        <v>6019</v>
      </c>
      <c r="H1333" s="73" t="s">
        <v>6020</v>
      </c>
      <c r="I1333" s="73" t="s">
        <v>3293</v>
      </c>
      <c r="J1333" s="74">
        <v>6.38</v>
      </c>
      <c r="K1333" s="74">
        <f t="shared" si="20"/>
        <v>7.4007999999999994</v>
      </c>
    </row>
    <row r="1334" spans="2:11" x14ac:dyDescent="0.25">
      <c r="B1334" s="73" t="s">
        <v>3287</v>
      </c>
      <c r="C1334" s="73" t="s">
        <v>5971</v>
      </c>
      <c r="D1334" s="73" t="s">
        <v>30</v>
      </c>
      <c r="E1334" s="73">
        <v>97</v>
      </c>
      <c r="F1334" s="73" t="s">
        <v>5377</v>
      </c>
      <c r="G1334" s="73" t="s">
        <v>6021</v>
      </c>
      <c r="H1334" s="73" t="s">
        <v>6022</v>
      </c>
      <c r="I1334" s="73" t="s">
        <v>3293</v>
      </c>
      <c r="J1334" s="74">
        <v>36.01</v>
      </c>
      <c r="K1334" s="74">
        <f t="shared" si="20"/>
        <v>41.771599999999992</v>
      </c>
    </row>
    <row r="1335" spans="2:11" x14ac:dyDescent="0.25">
      <c r="B1335" s="73" t="s">
        <v>3287</v>
      </c>
      <c r="C1335" s="73" t="s">
        <v>5971</v>
      </c>
      <c r="D1335" s="73" t="s">
        <v>30</v>
      </c>
      <c r="E1335" s="73">
        <v>97</v>
      </c>
      <c r="F1335" s="73" t="s">
        <v>5377</v>
      </c>
      <c r="G1335" s="73" t="s">
        <v>6023</v>
      </c>
      <c r="H1335" s="73" t="s">
        <v>6024</v>
      </c>
      <c r="I1335" s="73" t="s">
        <v>3293</v>
      </c>
      <c r="J1335" s="74">
        <v>6.07</v>
      </c>
      <c r="K1335" s="74">
        <f t="shared" si="20"/>
        <v>7.0411999999999999</v>
      </c>
    </row>
    <row r="1336" spans="2:11" x14ac:dyDescent="0.25">
      <c r="B1336" s="73" t="s">
        <v>3287</v>
      </c>
      <c r="C1336" s="73" t="s">
        <v>5971</v>
      </c>
      <c r="D1336" s="73" t="s">
        <v>30</v>
      </c>
      <c r="E1336" s="73">
        <v>97</v>
      </c>
      <c r="F1336" s="73" t="s">
        <v>5377</v>
      </c>
      <c r="G1336" s="73" t="s">
        <v>6025</v>
      </c>
      <c r="H1336" s="73" t="s">
        <v>6026</v>
      </c>
      <c r="I1336" s="73" t="s">
        <v>3293</v>
      </c>
      <c r="J1336" s="74">
        <v>0.61</v>
      </c>
      <c r="K1336" s="74">
        <f t="shared" si="20"/>
        <v>0.7075999999999999</v>
      </c>
    </row>
    <row r="1337" spans="2:11" x14ac:dyDescent="0.25">
      <c r="B1337" s="73" t="s">
        <v>3287</v>
      </c>
      <c r="C1337" s="73" t="s">
        <v>5971</v>
      </c>
      <c r="D1337" s="73" t="s">
        <v>30</v>
      </c>
      <c r="E1337" s="73">
        <v>97</v>
      </c>
      <c r="F1337" s="73" t="s">
        <v>5377</v>
      </c>
      <c r="G1337" s="73" t="s">
        <v>6027</v>
      </c>
      <c r="H1337" s="73" t="s">
        <v>6028</v>
      </c>
      <c r="I1337" s="73" t="s">
        <v>3293</v>
      </c>
      <c r="J1337" s="74">
        <v>1.05</v>
      </c>
      <c r="K1337" s="74">
        <f t="shared" si="20"/>
        <v>1.218</v>
      </c>
    </row>
    <row r="1338" spans="2:11" x14ac:dyDescent="0.25">
      <c r="B1338" s="73" t="s">
        <v>3287</v>
      </c>
      <c r="C1338" s="73" t="s">
        <v>6029</v>
      </c>
      <c r="D1338" s="73" t="s">
        <v>6030</v>
      </c>
      <c r="E1338" s="73">
        <v>85</v>
      </c>
      <c r="F1338" s="73" t="s">
        <v>5377</v>
      </c>
      <c r="G1338" s="73" t="s">
        <v>6031</v>
      </c>
      <c r="H1338" s="73" t="s">
        <v>6032</v>
      </c>
      <c r="I1338" s="73" t="s">
        <v>3293</v>
      </c>
      <c r="J1338" s="74">
        <v>988.68</v>
      </c>
      <c r="K1338" s="74">
        <f t="shared" si="20"/>
        <v>1146.8688</v>
      </c>
    </row>
    <row r="1339" spans="2:11" x14ac:dyDescent="0.25">
      <c r="B1339" s="73" t="s">
        <v>3287</v>
      </c>
      <c r="C1339" s="73" t="s">
        <v>6029</v>
      </c>
      <c r="D1339" s="73" t="s">
        <v>6030</v>
      </c>
      <c r="E1339" s="73">
        <v>85</v>
      </c>
      <c r="F1339" s="73" t="s">
        <v>5377</v>
      </c>
      <c r="G1339" s="73" t="s">
        <v>6033</v>
      </c>
      <c r="H1339" s="73" t="s">
        <v>6034</v>
      </c>
      <c r="I1339" s="73" t="s">
        <v>3293</v>
      </c>
      <c r="J1339" s="74">
        <v>3635.79</v>
      </c>
      <c r="K1339" s="74">
        <f t="shared" si="20"/>
        <v>4217.5163999999995</v>
      </c>
    </row>
    <row r="1340" spans="2:11" x14ac:dyDescent="0.25">
      <c r="B1340" s="73" t="s">
        <v>3287</v>
      </c>
      <c r="C1340" s="73" t="s">
        <v>6029</v>
      </c>
      <c r="D1340" s="73" t="s">
        <v>6030</v>
      </c>
      <c r="E1340" s="73">
        <v>85</v>
      </c>
      <c r="F1340" s="73" t="s">
        <v>5377</v>
      </c>
      <c r="G1340" s="73" t="s">
        <v>6035</v>
      </c>
      <c r="H1340" s="73" t="s">
        <v>6036</v>
      </c>
      <c r="I1340" s="73" t="s">
        <v>3293</v>
      </c>
      <c r="J1340" s="74">
        <v>889.96</v>
      </c>
      <c r="K1340" s="74">
        <f t="shared" si="20"/>
        <v>1032.3535999999999</v>
      </c>
    </row>
    <row r="1341" spans="2:11" x14ac:dyDescent="0.25">
      <c r="B1341" s="73" t="s">
        <v>3287</v>
      </c>
      <c r="C1341" s="73" t="s">
        <v>6029</v>
      </c>
      <c r="D1341" s="73" t="s">
        <v>6030</v>
      </c>
      <c r="E1341" s="73">
        <v>85</v>
      </c>
      <c r="F1341" s="73" t="s">
        <v>5377</v>
      </c>
      <c r="G1341" s="73" t="s">
        <v>6037</v>
      </c>
      <c r="H1341" s="73" t="s">
        <v>6038</v>
      </c>
      <c r="I1341" s="73" t="s">
        <v>3293</v>
      </c>
      <c r="J1341" s="74">
        <v>793.67</v>
      </c>
      <c r="K1341" s="74">
        <f t="shared" si="20"/>
        <v>920.65719999999988</v>
      </c>
    </row>
    <row r="1342" spans="2:11" x14ac:dyDescent="0.25">
      <c r="B1342" s="73" t="s">
        <v>3287</v>
      </c>
      <c r="C1342" s="73" t="s">
        <v>6029</v>
      </c>
      <c r="D1342" s="73" t="s">
        <v>6030</v>
      </c>
      <c r="E1342" s="73">
        <v>85</v>
      </c>
      <c r="F1342" s="73" t="s">
        <v>5377</v>
      </c>
      <c r="G1342" s="73" t="s">
        <v>6039</v>
      </c>
      <c r="H1342" s="73" t="s">
        <v>6040</v>
      </c>
      <c r="I1342" s="73" t="s">
        <v>3293</v>
      </c>
      <c r="J1342" s="74">
        <v>727.17</v>
      </c>
      <c r="K1342" s="74">
        <f t="shared" si="20"/>
        <v>843.51719999999989</v>
      </c>
    </row>
    <row r="1343" spans="2:11" x14ac:dyDescent="0.25">
      <c r="B1343" s="73" t="s">
        <v>3287</v>
      </c>
      <c r="C1343" s="73" t="s">
        <v>6029</v>
      </c>
      <c r="D1343" s="73" t="s">
        <v>6030</v>
      </c>
      <c r="E1343" s="73">
        <v>85</v>
      </c>
      <c r="F1343" s="73" t="s">
        <v>5377</v>
      </c>
      <c r="G1343" s="73" t="s">
        <v>6041</v>
      </c>
      <c r="H1343" s="73" t="s">
        <v>6042</v>
      </c>
      <c r="I1343" s="73" t="s">
        <v>3293</v>
      </c>
      <c r="J1343" s="74">
        <v>568.17999999999995</v>
      </c>
      <c r="K1343" s="74">
        <f t="shared" si="20"/>
        <v>659.08879999999988</v>
      </c>
    </row>
    <row r="1344" spans="2:11" x14ac:dyDescent="0.25">
      <c r="B1344" s="73" t="s">
        <v>3287</v>
      </c>
      <c r="C1344" s="73" t="s">
        <v>6029</v>
      </c>
      <c r="D1344" s="73" t="s">
        <v>6030</v>
      </c>
      <c r="E1344" s="73">
        <v>85</v>
      </c>
      <c r="F1344" s="73" t="s">
        <v>5377</v>
      </c>
      <c r="G1344" s="73" t="s">
        <v>6043</v>
      </c>
      <c r="H1344" s="73" t="s">
        <v>6044</v>
      </c>
      <c r="I1344" s="73" t="s">
        <v>3293</v>
      </c>
      <c r="J1344" s="74">
        <v>1009.54</v>
      </c>
      <c r="K1344" s="74">
        <f t="shared" si="20"/>
        <v>1171.0663999999999</v>
      </c>
    </row>
    <row r="1345" spans="2:11" x14ac:dyDescent="0.25">
      <c r="B1345" s="73" t="s">
        <v>3287</v>
      </c>
      <c r="C1345" s="73" t="s">
        <v>6029</v>
      </c>
      <c r="D1345" s="73" t="s">
        <v>6030</v>
      </c>
      <c r="E1345" s="73">
        <v>85</v>
      </c>
      <c r="F1345" s="73" t="s">
        <v>5377</v>
      </c>
      <c r="G1345" s="73" t="s">
        <v>6045</v>
      </c>
      <c r="H1345" s="73" t="s">
        <v>6046</v>
      </c>
      <c r="I1345" s="73" t="s">
        <v>3293</v>
      </c>
      <c r="J1345" s="74">
        <v>2000</v>
      </c>
      <c r="K1345" s="74">
        <f t="shared" si="20"/>
        <v>2320</v>
      </c>
    </row>
    <row r="1346" spans="2:11" x14ac:dyDescent="0.25">
      <c r="B1346" s="73" t="s">
        <v>3287</v>
      </c>
      <c r="C1346" s="73" t="s">
        <v>6029</v>
      </c>
      <c r="D1346" s="73" t="s">
        <v>6030</v>
      </c>
      <c r="E1346" s="73">
        <v>85</v>
      </c>
      <c r="F1346" s="73" t="s">
        <v>5377</v>
      </c>
      <c r="G1346" s="73" t="s">
        <v>6047</v>
      </c>
      <c r="H1346" s="73" t="s">
        <v>6048</v>
      </c>
      <c r="I1346" s="73" t="s">
        <v>3293</v>
      </c>
      <c r="J1346" s="74">
        <v>602.51</v>
      </c>
      <c r="K1346" s="74">
        <f t="shared" si="20"/>
        <v>698.91159999999991</v>
      </c>
    </row>
    <row r="1347" spans="2:11" x14ac:dyDescent="0.25">
      <c r="B1347" s="73" t="s">
        <v>3287</v>
      </c>
      <c r="C1347" s="73" t="s">
        <v>6029</v>
      </c>
      <c r="D1347" s="73" t="s">
        <v>6030</v>
      </c>
      <c r="E1347" s="73">
        <v>85</v>
      </c>
      <c r="F1347" s="73" t="s">
        <v>5377</v>
      </c>
      <c r="G1347" s="73" t="s">
        <v>6049</v>
      </c>
      <c r="H1347" s="73" t="s">
        <v>6050</v>
      </c>
      <c r="I1347" s="73" t="s">
        <v>3293</v>
      </c>
      <c r="J1347" s="74">
        <v>12071.14</v>
      </c>
      <c r="K1347" s="74">
        <f t="shared" si="20"/>
        <v>14002.522399999998</v>
      </c>
    </row>
    <row r="1348" spans="2:11" x14ac:dyDescent="0.25">
      <c r="B1348" s="73" t="s">
        <v>3287</v>
      </c>
      <c r="C1348" s="73" t="s">
        <v>6029</v>
      </c>
      <c r="D1348" s="73" t="s">
        <v>6030</v>
      </c>
      <c r="E1348" s="73">
        <v>85</v>
      </c>
      <c r="F1348" s="73" t="s">
        <v>5377</v>
      </c>
      <c r="G1348" s="73" t="s">
        <v>6051</v>
      </c>
      <c r="H1348" s="73" t="s">
        <v>6052</v>
      </c>
      <c r="I1348" s="73" t="s">
        <v>3293</v>
      </c>
      <c r="J1348" s="74">
        <v>710.44</v>
      </c>
      <c r="K1348" s="74">
        <f t="shared" ref="K1348:K1411" si="21">+IF(AND(MID(H1348,1,15)="POSTE DE MADERA",J1348&lt;110)=TRUE,(J1348*1.13+5)*1.01*1.16,IF(AND(MID(H1348,1,15)="POSTE DE MADERA",J1348&gt;=110,J1348&lt;320)=TRUE,(J1348*1.13+12)*1.01*1.16,IF(AND(MID(H1348,1,15)="POSTE DE MADERA",J1348&gt;320)=TRUE,(J1348*1.13+36)*1.01*1.16,IF(+AND(MID(H1348,1,5)="POSTE",MID(H1348,1,15)&lt;&gt;"POSTE DE MADERA")=TRUE,J1348*1.01*1.16,J1348*1.16))))</f>
        <v>824.11040000000003</v>
      </c>
    </row>
    <row r="1349" spans="2:11" x14ac:dyDescent="0.25">
      <c r="B1349" s="73" t="s">
        <v>3287</v>
      </c>
      <c r="C1349" s="73" t="s">
        <v>6029</v>
      </c>
      <c r="D1349" s="73" t="s">
        <v>6030</v>
      </c>
      <c r="E1349" s="73">
        <v>85</v>
      </c>
      <c r="F1349" s="73" t="s">
        <v>5377</v>
      </c>
      <c r="G1349" s="73" t="s">
        <v>6053</v>
      </c>
      <c r="H1349" s="73" t="s">
        <v>6054</v>
      </c>
      <c r="I1349" s="73" t="s">
        <v>3293</v>
      </c>
      <c r="J1349" s="74">
        <v>880.88</v>
      </c>
      <c r="K1349" s="74">
        <f t="shared" si="21"/>
        <v>1021.8208</v>
      </c>
    </row>
    <row r="1350" spans="2:11" x14ac:dyDescent="0.25">
      <c r="B1350" s="73" t="s">
        <v>3287</v>
      </c>
      <c r="C1350" s="73" t="s">
        <v>6029</v>
      </c>
      <c r="D1350" s="73" t="s">
        <v>6030</v>
      </c>
      <c r="E1350" s="73">
        <v>85</v>
      </c>
      <c r="F1350" s="73" t="s">
        <v>5377</v>
      </c>
      <c r="G1350" s="73" t="s">
        <v>6055</v>
      </c>
      <c r="H1350" s="73" t="s">
        <v>6056</v>
      </c>
      <c r="I1350" s="73" t="s">
        <v>3293</v>
      </c>
      <c r="J1350" s="74">
        <v>1048.98</v>
      </c>
      <c r="K1350" s="74">
        <f t="shared" si="21"/>
        <v>1216.8167999999998</v>
      </c>
    </row>
    <row r="1351" spans="2:11" x14ac:dyDescent="0.25">
      <c r="B1351" s="73" t="s">
        <v>3287</v>
      </c>
      <c r="C1351" s="73" t="s">
        <v>6029</v>
      </c>
      <c r="D1351" s="73" t="s">
        <v>6030</v>
      </c>
      <c r="E1351" s="73">
        <v>85</v>
      </c>
      <c r="F1351" s="73" t="s">
        <v>5377</v>
      </c>
      <c r="G1351" s="73" t="s">
        <v>6057</v>
      </c>
      <c r="H1351" s="73" t="s">
        <v>6058</v>
      </c>
      <c r="I1351" s="73" t="s">
        <v>3293</v>
      </c>
      <c r="J1351" s="74">
        <v>29.24</v>
      </c>
      <c r="K1351" s="74">
        <f t="shared" si="21"/>
        <v>33.918399999999998</v>
      </c>
    </row>
    <row r="1352" spans="2:11" x14ac:dyDescent="0.25">
      <c r="B1352" s="73" t="s">
        <v>3287</v>
      </c>
      <c r="C1352" s="73" t="s">
        <v>6029</v>
      </c>
      <c r="D1352" s="73" t="s">
        <v>6030</v>
      </c>
      <c r="E1352" s="73">
        <v>85</v>
      </c>
      <c r="F1352" s="73" t="s">
        <v>5377</v>
      </c>
      <c r="G1352" s="73" t="s">
        <v>6059</v>
      </c>
      <c r="H1352" s="73" t="s">
        <v>6060</v>
      </c>
      <c r="I1352" s="73" t="s">
        <v>3293</v>
      </c>
      <c r="J1352" s="74">
        <v>69.92</v>
      </c>
      <c r="K1352" s="74">
        <f t="shared" si="21"/>
        <v>81.107199999999992</v>
      </c>
    </row>
    <row r="1353" spans="2:11" x14ac:dyDescent="0.25">
      <c r="B1353" s="73" t="s">
        <v>3287</v>
      </c>
      <c r="C1353" s="73" t="s">
        <v>6029</v>
      </c>
      <c r="D1353" s="73" t="s">
        <v>6030</v>
      </c>
      <c r="E1353" s="73">
        <v>85</v>
      </c>
      <c r="F1353" s="73" t="s">
        <v>5377</v>
      </c>
      <c r="G1353" s="73" t="s">
        <v>6061</v>
      </c>
      <c r="H1353" s="73" t="s">
        <v>6062</v>
      </c>
      <c r="I1353" s="73" t="s">
        <v>3293</v>
      </c>
      <c r="J1353" s="74">
        <v>993.55</v>
      </c>
      <c r="K1353" s="74">
        <f t="shared" si="21"/>
        <v>1152.5179999999998</v>
      </c>
    </row>
    <row r="1354" spans="2:11" x14ac:dyDescent="0.25">
      <c r="B1354" s="73" t="s">
        <v>3287</v>
      </c>
      <c r="C1354" s="73" t="s">
        <v>6029</v>
      </c>
      <c r="D1354" s="73" t="s">
        <v>6030</v>
      </c>
      <c r="E1354" s="73">
        <v>85</v>
      </c>
      <c r="F1354" s="73" t="s">
        <v>5377</v>
      </c>
      <c r="G1354" s="73" t="s">
        <v>6063</v>
      </c>
      <c r="H1354" s="73" t="s">
        <v>6064</v>
      </c>
      <c r="I1354" s="73" t="s">
        <v>3293</v>
      </c>
      <c r="J1354" s="74">
        <v>41.11</v>
      </c>
      <c r="K1354" s="74">
        <f t="shared" si="21"/>
        <v>47.687599999999996</v>
      </c>
    </row>
    <row r="1355" spans="2:11" x14ac:dyDescent="0.25">
      <c r="B1355" s="73" t="s">
        <v>3287</v>
      </c>
      <c r="C1355" s="73" t="s">
        <v>6029</v>
      </c>
      <c r="D1355" s="73" t="s">
        <v>6030</v>
      </c>
      <c r="E1355" s="73">
        <v>85</v>
      </c>
      <c r="F1355" s="73" t="s">
        <v>5377</v>
      </c>
      <c r="G1355" s="73" t="s">
        <v>6065</v>
      </c>
      <c r="H1355" s="73" t="s">
        <v>6066</v>
      </c>
      <c r="I1355" s="73" t="s">
        <v>3293</v>
      </c>
      <c r="J1355" s="74">
        <v>56.36</v>
      </c>
      <c r="K1355" s="74">
        <f t="shared" si="21"/>
        <v>65.377600000000001</v>
      </c>
    </row>
    <row r="1356" spans="2:11" x14ac:dyDescent="0.25">
      <c r="B1356" s="73" t="s">
        <v>3287</v>
      </c>
      <c r="C1356" s="73" t="s">
        <v>6029</v>
      </c>
      <c r="D1356" s="73" t="s">
        <v>6030</v>
      </c>
      <c r="E1356" s="73">
        <v>85</v>
      </c>
      <c r="F1356" s="73" t="s">
        <v>5377</v>
      </c>
      <c r="G1356" s="73" t="s">
        <v>6067</v>
      </c>
      <c r="H1356" s="73" t="s">
        <v>6068</v>
      </c>
      <c r="I1356" s="73" t="s">
        <v>3293</v>
      </c>
      <c r="J1356" s="74">
        <v>78.959999999999994</v>
      </c>
      <c r="K1356" s="74">
        <f t="shared" si="21"/>
        <v>91.593599999999981</v>
      </c>
    </row>
    <row r="1357" spans="2:11" x14ac:dyDescent="0.25">
      <c r="B1357" s="73" t="s">
        <v>3287</v>
      </c>
      <c r="C1357" s="73" t="s">
        <v>6029</v>
      </c>
      <c r="D1357" s="73" t="s">
        <v>6030</v>
      </c>
      <c r="E1357" s="73">
        <v>85</v>
      </c>
      <c r="F1357" s="73" t="s">
        <v>5377</v>
      </c>
      <c r="G1357" s="73" t="s">
        <v>6069</v>
      </c>
      <c r="H1357" s="73" t="s">
        <v>6070</v>
      </c>
      <c r="I1357" s="73" t="s">
        <v>3293</v>
      </c>
      <c r="J1357" s="74">
        <v>94.86</v>
      </c>
      <c r="K1357" s="74">
        <f t="shared" si="21"/>
        <v>110.0376</v>
      </c>
    </row>
    <row r="1358" spans="2:11" x14ac:dyDescent="0.25">
      <c r="B1358" s="73" t="s">
        <v>3287</v>
      </c>
      <c r="C1358" s="73" t="s">
        <v>6029</v>
      </c>
      <c r="D1358" s="73" t="s">
        <v>6030</v>
      </c>
      <c r="E1358" s="73">
        <v>85</v>
      </c>
      <c r="F1358" s="73" t="s">
        <v>5377</v>
      </c>
      <c r="G1358" s="73" t="s">
        <v>6071</v>
      </c>
      <c r="H1358" s="73" t="s">
        <v>6072</v>
      </c>
      <c r="I1358" s="73" t="s">
        <v>3293</v>
      </c>
      <c r="J1358" s="74">
        <v>137.72</v>
      </c>
      <c r="K1358" s="74">
        <f t="shared" si="21"/>
        <v>159.75519999999997</v>
      </c>
    </row>
    <row r="1359" spans="2:11" x14ac:dyDescent="0.25">
      <c r="B1359" s="73" t="s">
        <v>3287</v>
      </c>
      <c r="C1359" s="73" t="s">
        <v>6029</v>
      </c>
      <c r="D1359" s="73" t="s">
        <v>6030</v>
      </c>
      <c r="E1359" s="73">
        <v>85</v>
      </c>
      <c r="F1359" s="73" t="s">
        <v>5377</v>
      </c>
      <c r="G1359" s="73" t="s">
        <v>6073</v>
      </c>
      <c r="H1359" s="73" t="s">
        <v>6074</v>
      </c>
      <c r="I1359" s="73" t="s">
        <v>3293</v>
      </c>
      <c r="J1359" s="74">
        <v>182.92</v>
      </c>
      <c r="K1359" s="74">
        <f t="shared" si="21"/>
        <v>212.18719999999996</v>
      </c>
    </row>
    <row r="1360" spans="2:11" x14ac:dyDescent="0.25">
      <c r="B1360" s="73" t="s">
        <v>3287</v>
      </c>
      <c r="C1360" s="73" t="s">
        <v>6029</v>
      </c>
      <c r="D1360" s="73" t="s">
        <v>6030</v>
      </c>
      <c r="E1360" s="73">
        <v>85</v>
      </c>
      <c r="F1360" s="73" t="s">
        <v>5377</v>
      </c>
      <c r="G1360" s="73" t="s">
        <v>6075</v>
      </c>
      <c r="H1360" s="73" t="s">
        <v>6076</v>
      </c>
      <c r="I1360" s="73" t="s">
        <v>3293</v>
      </c>
      <c r="J1360" s="74">
        <v>431.45</v>
      </c>
      <c r="K1360" s="74">
        <f t="shared" si="21"/>
        <v>500.48199999999997</v>
      </c>
    </row>
    <row r="1361" spans="2:11" x14ac:dyDescent="0.25">
      <c r="B1361" s="73" t="s">
        <v>3287</v>
      </c>
      <c r="C1361" s="73" t="s">
        <v>6029</v>
      </c>
      <c r="D1361" s="73" t="s">
        <v>6030</v>
      </c>
      <c r="E1361" s="73">
        <v>85</v>
      </c>
      <c r="F1361" s="73" t="s">
        <v>5377</v>
      </c>
      <c r="G1361" s="73" t="s">
        <v>6077</v>
      </c>
      <c r="H1361" s="73" t="s">
        <v>6078</v>
      </c>
      <c r="I1361" s="73" t="s">
        <v>3293</v>
      </c>
      <c r="J1361" s="74">
        <v>560.63</v>
      </c>
      <c r="K1361" s="74">
        <f t="shared" si="21"/>
        <v>650.33079999999995</v>
      </c>
    </row>
    <row r="1362" spans="2:11" x14ac:dyDescent="0.25">
      <c r="B1362" s="73" t="s">
        <v>3287</v>
      </c>
      <c r="C1362" s="73" t="s">
        <v>6029</v>
      </c>
      <c r="D1362" s="73" t="s">
        <v>6030</v>
      </c>
      <c r="E1362" s="73">
        <v>85</v>
      </c>
      <c r="F1362" s="73" t="s">
        <v>5377</v>
      </c>
      <c r="G1362" s="73" t="s">
        <v>6079</v>
      </c>
      <c r="H1362" s="73" t="s">
        <v>6080</v>
      </c>
      <c r="I1362" s="73" t="s">
        <v>3293</v>
      </c>
      <c r="J1362" s="74">
        <v>24.09</v>
      </c>
      <c r="K1362" s="74">
        <f t="shared" si="21"/>
        <v>27.944399999999998</v>
      </c>
    </row>
    <row r="1363" spans="2:11" x14ac:dyDescent="0.25">
      <c r="B1363" s="73" t="s">
        <v>3287</v>
      </c>
      <c r="C1363" s="73" t="s">
        <v>6029</v>
      </c>
      <c r="D1363" s="73" t="s">
        <v>6030</v>
      </c>
      <c r="E1363" s="73">
        <v>85</v>
      </c>
      <c r="F1363" s="73" t="s">
        <v>5377</v>
      </c>
      <c r="G1363" s="73" t="s">
        <v>6081</v>
      </c>
      <c r="H1363" s="73" t="s">
        <v>6082</v>
      </c>
      <c r="I1363" s="73" t="s">
        <v>3293</v>
      </c>
      <c r="J1363" s="74">
        <v>38.28</v>
      </c>
      <c r="K1363" s="74">
        <f t="shared" si="21"/>
        <v>44.404800000000002</v>
      </c>
    </row>
    <row r="1364" spans="2:11" x14ac:dyDescent="0.25">
      <c r="B1364" s="73" t="s">
        <v>3287</v>
      </c>
      <c r="C1364" s="73" t="s">
        <v>6029</v>
      </c>
      <c r="D1364" s="73" t="s">
        <v>6030</v>
      </c>
      <c r="E1364" s="73">
        <v>85</v>
      </c>
      <c r="F1364" s="73" t="s">
        <v>5377</v>
      </c>
      <c r="G1364" s="73" t="s">
        <v>6083</v>
      </c>
      <c r="H1364" s="73" t="s">
        <v>6084</v>
      </c>
      <c r="I1364" s="73" t="s">
        <v>3293</v>
      </c>
      <c r="J1364" s="74">
        <v>14328.81</v>
      </c>
      <c r="K1364" s="74">
        <f t="shared" si="21"/>
        <v>16621.419599999997</v>
      </c>
    </row>
    <row r="1365" spans="2:11" x14ac:dyDescent="0.25">
      <c r="B1365" s="73" t="s">
        <v>3287</v>
      </c>
      <c r="C1365" s="73" t="s">
        <v>6029</v>
      </c>
      <c r="D1365" s="73" t="s">
        <v>6030</v>
      </c>
      <c r="E1365" s="73">
        <v>84</v>
      </c>
      <c r="F1365" s="73" t="s">
        <v>6085</v>
      </c>
      <c r="G1365" s="73" t="s">
        <v>6086</v>
      </c>
      <c r="H1365" s="73" t="s">
        <v>6087</v>
      </c>
      <c r="I1365" s="73" t="s">
        <v>3293</v>
      </c>
      <c r="J1365" s="74">
        <v>60.08</v>
      </c>
      <c r="K1365" s="74">
        <f t="shared" si="21"/>
        <v>69.692799999999991</v>
      </c>
    </row>
    <row r="1366" spans="2:11" x14ac:dyDescent="0.25">
      <c r="B1366" s="73" t="s">
        <v>3287</v>
      </c>
      <c r="C1366" s="73" t="s">
        <v>6029</v>
      </c>
      <c r="D1366" s="73" t="s">
        <v>6030</v>
      </c>
      <c r="E1366" s="73">
        <v>84</v>
      </c>
      <c r="F1366" s="73" t="s">
        <v>6085</v>
      </c>
      <c r="G1366" s="73" t="s">
        <v>6088</v>
      </c>
      <c r="H1366" s="73" t="s">
        <v>6089</v>
      </c>
      <c r="I1366" s="73" t="s">
        <v>3293</v>
      </c>
      <c r="J1366" s="74">
        <v>103.12</v>
      </c>
      <c r="K1366" s="74">
        <f t="shared" si="21"/>
        <v>119.61919999999999</v>
      </c>
    </row>
    <row r="1367" spans="2:11" x14ac:dyDescent="0.25">
      <c r="B1367" s="73" t="s">
        <v>3287</v>
      </c>
      <c r="C1367" s="73" t="s">
        <v>6029</v>
      </c>
      <c r="D1367" s="73" t="s">
        <v>6030</v>
      </c>
      <c r="E1367" s="73">
        <v>84</v>
      </c>
      <c r="F1367" s="73" t="s">
        <v>6085</v>
      </c>
      <c r="G1367" s="73" t="s">
        <v>6090</v>
      </c>
      <c r="H1367" s="73" t="s">
        <v>6091</v>
      </c>
      <c r="I1367" s="73" t="s">
        <v>3293</v>
      </c>
      <c r="J1367" s="74">
        <v>85.49</v>
      </c>
      <c r="K1367" s="74">
        <f t="shared" si="21"/>
        <v>99.168399999999991</v>
      </c>
    </row>
    <row r="1368" spans="2:11" x14ac:dyDescent="0.25">
      <c r="B1368" s="73" t="s">
        <v>3287</v>
      </c>
      <c r="C1368" s="73" t="s">
        <v>6029</v>
      </c>
      <c r="D1368" s="73" t="s">
        <v>6030</v>
      </c>
      <c r="E1368" s="73">
        <v>83</v>
      </c>
      <c r="F1368" s="73" t="s">
        <v>6092</v>
      </c>
      <c r="G1368" s="73" t="s">
        <v>6093</v>
      </c>
      <c r="H1368" s="73" t="s">
        <v>6094</v>
      </c>
      <c r="I1368" s="73" t="s">
        <v>6095</v>
      </c>
      <c r="J1368" s="74">
        <v>7.52</v>
      </c>
      <c r="K1368" s="74">
        <f t="shared" si="21"/>
        <v>8.7231999999999985</v>
      </c>
    </row>
    <row r="1369" spans="2:11" x14ac:dyDescent="0.25">
      <c r="B1369" s="73" t="s">
        <v>3287</v>
      </c>
      <c r="C1369" s="73" t="s">
        <v>6029</v>
      </c>
      <c r="D1369" s="73" t="s">
        <v>6030</v>
      </c>
      <c r="E1369" s="73">
        <v>83</v>
      </c>
      <c r="F1369" s="73" t="s">
        <v>6092</v>
      </c>
      <c r="G1369" s="73" t="s">
        <v>6096</v>
      </c>
      <c r="H1369" s="73" t="s">
        <v>6097</v>
      </c>
      <c r="I1369" s="73" t="s">
        <v>6095</v>
      </c>
      <c r="J1369" s="74">
        <v>2.76</v>
      </c>
      <c r="K1369" s="74">
        <f t="shared" si="21"/>
        <v>3.2015999999999996</v>
      </c>
    </row>
    <row r="1370" spans="2:11" x14ac:dyDescent="0.25">
      <c r="B1370" s="73" t="s">
        <v>3287</v>
      </c>
      <c r="C1370" s="73" t="s">
        <v>6029</v>
      </c>
      <c r="D1370" s="73" t="s">
        <v>6030</v>
      </c>
      <c r="E1370" s="73">
        <v>83</v>
      </c>
      <c r="F1370" s="73" t="s">
        <v>6092</v>
      </c>
      <c r="G1370" s="73" t="s">
        <v>6098</v>
      </c>
      <c r="H1370" s="73" t="s">
        <v>6099</v>
      </c>
      <c r="I1370" s="73" t="s">
        <v>6095</v>
      </c>
      <c r="J1370" s="74">
        <v>3.4</v>
      </c>
      <c r="K1370" s="74">
        <f t="shared" si="21"/>
        <v>3.9439999999999995</v>
      </c>
    </row>
    <row r="1371" spans="2:11" x14ac:dyDescent="0.25">
      <c r="B1371" s="73" t="s">
        <v>3287</v>
      </c>
      <c r="C1371" s="73" t="s">
        <v>6029</v>
      </c>
      <c r="D1371" s="73" t="s">
        <v>6030</v>
      </c>
      <c r="E1371" s="73">
        <v>83</v>
      </c>
      <c r="F1371" s="73" t="s">
        <v>6092</v>
      </c>
      <c r="G1371" s="73" t="s">
        <v>6100</v>
      </c>
      <c r="H1371" s="73" t="s">
        <v>6101</v>
      </c>
      <c r="I1371" s="73" t="s">
        <v>3293</v>
      </c>
      <c r="J1371" s="74">
        <v>3.59</v>
      </c>
      <c r="K1371" s="74">
        <f t="shared" si="21"/>
        <v>4.1643999999999997</v>
      </c>
    </row>
    <row r="1372" spans="2:11" x14ac:dyDescent="0.25">
      <c r="B1372" s="73" t="s">
        <v>3287</v>
      </c>
      <c r="C1372" s="73" t="s">
        <v>6029</v>
      </c>
      <c r="D1372" s="73" t="s">
        <v>6030</v>
      </c>
      <c r="E1372" s="73">
        <v>83</v>
      </c>
      <c r="F1372" s="73" t="s">
        <v>6092</v>
      </c>
      <c r="G1372" s="73" t="s">
        <v>6102</v>
      </c>
      <c r="H1372" s="73" t="s">
        <v>6103</v>
      </c>
      <c r="I1372" s="73" t="s">
        <v>3293</v>
      </c>
      <c r="J1372" s="74">
        <v>24.54</v>
      </c>
      <c r="K1372" s="74">
        <f t="shared" si="21"/>
        <v>28.466399999999997</v>
      </c>
    </row>
    <row r="1373" spans="2:11" x14ac:dyDescent="0.25">
      <c r="B1373" s="73" t="s">
        <v>3287</v>
      </c>
      <c r="C1373" s="73" t="s">
        <v>6029</v>
      </c>
      <c r="D1373" s="73" t="s">
        <v>6030</v>
      </c>
      <c r="E1373" s="73">
        <v>83</v>
      </c>
      <c r="F1373" s="73" t="s">
        <v>6092</v>
      </c>
      <c r="G1373" s="73" t="s">
        <v>6104</v>
      </c>
      <c r="H1373" s="73" t="s">
        <v>6105</v>
      </c>
      <c r="I1373" s="73" t="s">
        <v>3293</v>
      </c>
      <c r="J1373" s="74">
        <v>11.25</v>
      </c>
      <c r="K1373" s="74">
        <f t="shared" si="21"/>
        <v>13.049999999999999</v>
      </c>
    </row>
    <row r="1374" spans="2:11" x14ac:dyDescent="0.25">
      <c r="B1374" s="73" t="s">
        <v>3287</v>
      </c>
      <c r="C1374" s="73" t="s">
        <v>6029</v>
      </c>
      <c r="D1374" s="73" t="s">
        <v>6030</v>
      </c>
      <c r="E1374" s="73">
        <v>83</v>
      </c>
      <c r="F1374" s="73" t="s">
        <v>6092</v>
      </c>
      <c r="G1374" s="73" t="s">
        <v>6106</v>
      </c>
      <c r="H1374" s="73" t="s">
        <v>6107</v>
      </c>
      <c r="I1374" s="73" t="s">
        <v>3293</v>
      </c>
      <c r="J1374" s="74">
        <v>8.0299999999999994</v>
      </c>
      <c r="K1374" s="74">
        <f t="shared" si="21"/>
        <v>9.3147999999999982</v>
      </c>
    </row>
    <row r="1375" spans="2:11" x14ac:dyDescent="0.25">
      <c r="B1375" s="73" t="s">
        <v>3287</v>
      </c>
      <c r="C1375" s="73" t="s">
        <v>6029</v>
      </c>
      <c r="D1375" s="73" t="s">
        <v>6030</v>
      </c>
      <c r="E1375" s="73">
        <v>83</v>
      </c>
      <c r="F1375" s="73" t="s">
        <v>6092</v>
      </c>
      <c r="G1375" s="73" t="s">
        <v>6108</v>
      </c>
      <c r="H1375" s="73" t="s">
        <v>6109</v>
      </c>
      <c r="I1375" s="73" t="s">
        <v>3293</v>
      </c>
      <c r="J1375" s="74">
        <v>11.01</v>
      </c>
      <c r="K1375" s="74">
        <f t="shared" si="21"/>
        <v>12.771599999999999</v>
      </c>
    </row>
    <row r="1376" spans="2:11" x14ac:dyDescent="0.25">
      <c r="B1376" s="73" t="s">
        <v>3287</v>
      </c>
      <c r="C1376" s="73" t="s">
        <v>6029</v>
      </c>
      <c r="D1376" s="73" t="s">
        <v>6030</v>
      </c>
      <c r="E1376" s="73">
        <v>83</v>
      </c>
      <c r="F1376" s="73" t="s">
        <v>6092</v>
      </c>
      <c r="G1376" s="73" t="s">
        <v>6110</v>
      </c>
      <c r="H1376" s="73" t="s">
        <v>6111</v>
      </c>
      <c r="I1376" s="73" t="s">
        <v>3293</v>
      </c>
      <c r="J1376" s="74">
        <v>2.7</v>
      </c>
      <c r="K1376" s="74">
        <f t="shared" si="21"/>
        <v>3.1320000000000001</v>
      </c>
    </row>
    <row r="1377" spans="2:11" x14ac:dyDescent="0.25">
      <c r="B1377" s="73" t="s">
        <v>3287</v>
      </c>
      <c r="C1377" s="73" t="s">
        <v>6029</v>
      </c>
      <c r="D1377" s="73" t="s">
        <v>6030</v>
      </c>
      <c r="E1377" s="73">
        <v>83</v>
      </c>
      <c r="F1377" s="73" t="s">
        <v>6092</v>
      </c>
      <c r="G1377" s="73" t="s">
        <v>6112</v>
      </c>
      <c r="H1377" s="73" t="s">
        <v>6113</v>
      </c>
      <c r="I1377" s="73" t="s">
        <v>3293</v>
      </c>
      <c r="J1377" s="74">
        <v>7.15</v>
      </c>
      <c r="K1377" s="74">
        <f t="shared" si="21"/>
        <v>8.2940000000000005</v>
      </c>
    </row>
    <row r="1378" spans="2:11" x14ac:dyDescent="0.25">
      <c r="B1378" s="73" t="s">
        <v>3287</v>
      </c>
      <c r="C1378" s="73" t="s">
        <v>6029</v>
      </c>
      <c r="D1378" s="73" t="s">
        <v>6030</v>
      </c>
      <c r="E1378" s="73">
        <v>83</v>
      </c>
      <c r="F1378" s="73" t="s">
        <v>6092</v>
      </c>
      <c r="G1378" s="73" t="s">
        <v>6114</v>
      </c>
      <c r="H1378" s="73" t="s">
        <v>6115</v>
      </c>
      <c r="I1378" s="73" t="s">
        <v>3293</v>
      </c>
      <c r="J1378" s="74">
        <v>14.05</v>
      </c>
      <c r="K1378" s="74">
        <f t="shared" si="21"/>
        <v>16.297999999999998</v>
      </c>
    </row>
    <row r="1379" spans="2:11" x14ac:dyDescent="0.25">
      <c r="B1379" s="73" t="s">
        <v>3287</v>
      </c>
      <c r="C1379" s="73" t="s">
        <v>6029</v>
      </c>
      <c r="D1379" s="73" t="s">
        <v>6030</v>
      </c>
      <c r="E1379" s="73">
        <v>83</v>
      </c>
      <c r="F1379" s="73" t="s">
        <v>6092</v>
      </c>
      <c r="G1379" s="73" t="s">
        <v>6116</v>
      </c>
      <c r="H1379" s="73" t="s">
        <v>6117</v>
      </c>
      <c r="I1379" s="73" t="s">
        <v>3293</v>
      </c>
      <c r="J1379" s="74">
        <v>5.44</v>
      </c>
      <c r="K1379" s="74">
        <f t="shared" si="21"/>
        <v>6.3104000000000005</v>
      </c>
    </row>
    <row r="1380" spans="2:11" x14ac:dyDescent="0.25">
      <c r="B1380" s="73" t="s">
        <v>3287</v>
      </c>
      <c r="C1380" s="73" t="s">
        <v>6029</v>
      </c>
      <c r="D1380" s="73" t="s">
        <v>6030</v>
      </c>
      <c r="E1380" s="73">
        <v>83</v>
      </c>
      <c r="F1380" s="73" t="s">
        <v>6092</v>
      </c>
      <c r="G1380" s="73" t="s">
        <v>6118</v>
      </c>
      <c r="H1380" s="73" t="s">
        <v>6119</v>
      </c>
      <c r="I1380" s="73" t="s">
        <v>3293</v>
      </c>
      <c r="J1380" s="74">
        <v>6.85</v>
      </c>
      <c r="K1380" s="74">
        <f t="shared" si="21"/>
        <v>7.9459999999999988</v>
      </c>
    </row>
    <row r="1381" spans="2:11" x14ac:dyDescent="0.25">
      <c r="B1381" s="73" t="s">
        <v>3287</v>
      </c>
      <c r="C1381" s="73" t="s">
        <v>6029</v>
      </c>
      <c r="D1381" s="73" t="s">
        <v>6030</v>
      </c>
      <c r="E1381" s="73">
        <v>83</v>
      </c>
      <c r="F1381" s="73" t="s">
        <v>6092</v>
      </c>
      <c r="G1381" s="73" t="s">
        <v>6120</v>
      </c>
      <c r="H1381" s="73" t="s">
        <v>6121</v>
      </c>
      <c r="I1381" s="73" t="s">
        <v>3293</v>
      </c>
      <c r="J1381" s="74">
        <v>11.17</v>
      </c>
      <c r="K1381" s="74">
        <f t="shared" si="21"/>
        <v>12.957199999999998</v>
      </c>
    </row>
    <row r="1382" spans="2:11" x14ac:dyDescent="0.25">
      <c r="B1382" s="73" t="s">
        <v>3287</v>
      </c>
      <c r="C1382" s="73" t="s">
        <v>6029</v>
      </c>
      <c r="D1382" s="73" t="s">
        <v>6030</v>
      </c>
      <c r="E1382" s="73">
        <v>83</v>
      </c>
      <c r="F1382" s="73" t="s">
        <v>6092</v>
      </c>
      <c r="G1382" s="73" t="s">
        <v>6122</v>
      </c>
      <c r="H1382" s="73" t="s">
        <v>6123</v>
      </c>
      <c r="I1382" s="73" t="s">
        <v>3293</v>
      </c>
      <c r="J1382" s="74">
        <v>4.38</v>
      </c>
      <c r="K1382" s="74">
        <f t="shared" si="21"/>
        <v>5.0807999999999991</v>
      </c>
    </row>
    <row r="1383" spans="2:11" x14ac:dyDescent="0.25">
      <c r="B1383" s="73" t="s">
        <v>3287</v>
      </c>
      <c r="C1383" s="73" t="s">
        <v>6029</v>
      </c>
      <c r="D1383" s="73" t="s">
        <v>6030</v>
      </c>
      <c r="E1383" s="73">
        <v>83</v>
      </c>
      <c r="F1383" s="73" t="s">
        <v>6092</v>
      </c>
      <c r="G1383" s="73" t="s">
        <v>6124</v>
      </c>
      <c r="H1383" s="73" t="s">
        <v>6125</v>
      </c>
      <c r="I1383" s="73" t="s">
        <v>3293</v>
      </c>
      <c r="J1383" s="74">
        <v>41.81</v>
      </c>
      <c r="K1383" s="74">
        <f t="shared" si="21"/>
        <v>48.499600000000001</v>
      </c>
    </row>
    <row r="1384" spans="2:11" x14ac:dyDescent="0.25">
      <c r="B1384" s="73" t="s">
        <v>3287</v>
      </c>
      <c r="C1384" s="73" t="s">
        <v>6029</v>
      </c>
      <c r="D1384" s="73" t="s">
        <v>6030</v>
      </c>
      <c r="E1384" s="73">
        <v>83</v>
      </c>
      <c r="F1384" s="73" t="s">
        <v>6092</v>
      </c>
      <c r="G1384" s="73" t="s">
        <v>6126</v>
      </c>
      <c r="H1384" s="73" t="s">
        <v>6127</v>
      </c>
      <c r="I1384" s="73" t="s">
        <v>3293</v>
      </c>
      <c r="J1384" s="74">
        <v>45.39</v>
      </c>
      <c r="K1384" s="74">
        <f t="shared" si="21"/>
        <v>52.6524</v>
      </c>
    </row>
    <row r="1385" spans="2:11" x14ac:dyDescent="0.25">
      <c r="B1385" s="73" t="s">
        <v>3287</v>
      </c>
      <c r="C1385" s="73" t="s">
        <v>6029</v>
      </c>
      <c r="D1385" s="73" t="s">
        <v>6030</v>
      </c>
      <c r="E1385" s="73">
        <v>83</v>
      </c>
      <c r="F1385" s="73" t="s">
        <v>6092</v>
      </c>
      <c r="G1385" s="73" t="s">
        <v>6128</v>
      </c>
      <c r="H1385" s="73" t="s">
        <v>6129</v>
      </c>
      <c r="I1385" s="73" t="s">
        <v>3293</v>
      </c>
      <c r="J1385" s="74">
        <v>50.34</v>
      </c>
      <c r="K1385" s="74">
        <f t="shared" si="21"/>
        <v>58.394399999999997</v>
      </c>
    </row>
    <row r="1386" spans="2:11" x14ac:dyDescent="0.25">
      <c r="B1386" s="73" t="s">
        <v>3287</v>
      </c>
      <c r="C1386" s="73" t="s">
        <v>6029</v>
      </c>
      <c r="D1386" s="73" t="s">
        <v>6030</v>
      </c>
      <c r="E1386" s="73">
        <v>83</v>
      </c>
      <c r="F1386" s="73" t="s">
        <v>6092</v>
      </c>
      <c r="G1386" s="73" t="s">
        <v>6130</v>
      </c>
      <c r="H1386" s="73" t="s">
        <v>6131</v>
      </c>
      <c r="I1386" s="73" t="s">
        <v>3293</v>
      </c>
      <c r="J1386" s="74">
        <v>52.76</v>
      </c>
      <c r="K1386" s="74">
        <f t="shared" si="21"/>
        <v>61.201599999999992</v>
      </c>
    </row>
    <row r="1387" spans="2:11" x14ac:dyDescent="0.25">
      <c r="B1387" s="73" t="s">
        <v>3287</v>
      </c>
      <c r="C1387" s="73" t="s">
        <v>6029</v>
      </c>
      <c r="D1387" s="73" t="s">
        <v>6030</v>
      </c>
      <c r="E1387" s="73">
        <v>83</v>
      </c>
      <c r="F1387" s="73" t="s">
        <v>6092</v>
      </c>
      <c r="G1387" s="73" t="s">
        <v>6132</v>
      </c>
      <c r="H1387" s="73" t="s">
        <v>6133</v>
      </c>
      <c r="I1387" s="73" t="s">
        <v>3293</v>
      </c>
      <c r="J1387" s="74">
        <v>57.93</v>
      </c>
      <c r="K1387" s="74">
        <f t="shared" si="21"/>
        <v>67.198799999999991</v>
      </c>
    </row>
    <row r="1388" spans="2:11" x14ac:dyDescent="0.25">
      <c r="B1388" s="73" t="s">
        <v>3287</v>
      </c>
      <c r="C1388" s="73" t="s">
        <v>6029</v>
      </c>
      <c r="D1388" s="73" t="s">
        <v>6030</v>
      </c>
      <c r="E1388" s="73">
        <v>83</v>
      </c>
      <c r="F1388" s="73" t="s">
        <v>6092</v>
      </c>
      <c r="G1388" s="73" t="s">
        <v>6134</v>
      </c>
      <c r="H1388" s="73" t="s">
        <v>6135</v>
      </c>
      <c r="I1388" s="73" t="s">
        <v>3293</v>
      </c>
      <c r="J1388" s="74">
        <v>60.61</v>
      </c>
      <c r="K1388" s="74">
        <f t="shared" si="21"/>
        <v>70.307599999999994</v>
      </c>
    </row>
    <row r="1389" spans="2:11" x14ac:dyDescent="0.25">
      <c r="B1389" s="73" t="s">
        <v>3287</v>
      </c>
      <c r="C1389" s="73" t="s">
        <v>6029</v>
      </c>
      <c r="D1389" s="73" t="s">
        <v>6030</v>
      </c>
      <c r="E1389" s="73">
        <v>83</v>
      </c>
      <c r="F1389" s="73" t="s">
        <v>6092</v>
      </c>
      <c r="G1389" s="73" t="s">
        <v>6136</v>
      </c>
      <c r="H1389" s="73" t="s">
        <v>6137</v>
      </c>
      <c r="I1389" s="73" t="s">
        <v>3293</v>
      </c>
      <c r="J1389" s="74">
        <v>73.489999999999995</v>
      </c>
      <c r="K1389" s="74">
        <f t="shared" si="21"/>
        <v>85.24839999999999</v>
      </c>
    </row>
    <row r="1390" spans="2:11" x14ac:dyDescent="0.25">
      <c r="B1390" s="73" t="s">
        <v>3287</v>
      </c>
      <c r="C1390" s="73" t="s">
        <v>6029</v>
      </c>
      <c r="D1390" s="73" t="s">
        <v>6030</v>
      </c>
      <c r="E1390" s="73">
        <v>83</v>
      </c>
      <c r="F1390" s="73" t="s">
        <v>6092</v>
      </c>
      <c r="G1390" s="73" t="s">
        <v>6138</v>
      </c>
      <c r="H1390" s="73" t="s">
        <v>6139</v>
      </c>
      <c r="I1390" s="73" t="s">
        <v>3293</v>
      </c>
      <c r="J1390" s="74">
        <v>73.489999999999995</v>
      </c>
      <c r="K1390" s="74">
        <f t="shared" si="21"/>
        <v>85.24839999999999</v>
      </c>
    </row>
    <row r="1391" spans="2:11" x14ac:dyDescent="0.25">
      <c r="B1391" s="73" t="s">
        <v>3287</v>
      </c>
      <c r="C1391" s="73" t="s">
        <v>6029</v>
      </c>
      <c r="D1391" s="73" t="s">
        <v>6030</v>
      </c>
      <c r="E1391" s="73">
        <v>83</v>
      </c>
      <c r="F1391" s="73" t="s">
        <v>6092</v>
      </c>
      <c r="G1391" s="73" t="s">
        <v>6140</v>
      </c>
      <c r="H1391" s="73" t="s">
        <v>6141</v>
      </c>
      <c r="I1391" s="73" t="s">
        <v>3293</v>
      </c>
      <c r="J1391" s="74">
        <v>82.72</v>
      </c>
      <c r="K1391" s="74">
        <f t="shared" si="21"/>
        <v>95.955199999999991</v>
      </c>
    </row>
    <row r="1392" spans="2:11" x14ac:dyDescent="0.25">
      <c r="B1392" s="73" t="s">
        <v>3287</v>
      </c>
      <c r="C1392" s="73" t="s">
        <v>6029</v>
      </c>
      <c r="D1392" s="73" t="s">
        <v>6030</v>
      </c>
      <c r="E1392" s="73">
        <v>83</v>
      </c>
      <c r="F1392" s="73" t="s">
        <v>6092</v>
      </c>
      <c r="G1392" s="73" t="s">
        <v>6142</v>
      </c>
      <c r="H1392" s="73" t="s">
        <v>6143</v>
      </c>
      <c r="I1392" s="73" t="s">
        <v>3293</v>
      </c>
      <c r="J1392" s="74">
        <v>98.58</v>
      </c>
      <c r="K1392" s="74">
        <f t="shared" si="21"/>
        <v>114.35279999999999</v>
      </c>
    </row>
    <row r="1393" spans="2:11" x14ac:dyDescent="0.25">
      <c r="B1393" s="73" t="s">
        <v>3287</v>
      </c>
      <c r="C1393" s="73" t="s">
        <v>6029</v>
      </c>
      <c r="D1393" s="73" t="s">
        <v>6030</v>
      </c>
      <c r="E1393" s="73">
        <v>83</v>
      </c>
      <c r="F1393" s="73" t="s">
        <v>6092</v>
      </c>
      <c r="G1393" s="73" t="s">
        <v>6144</v>
      </c>
      <c r="H1393" s="73" t="s">
        <v>6145</v>
      </c>
      <c r="I1393" s="73" t="s">
        <v>3293</v>
      </c>
      <c r="J1393" s="74">
        <v>82.85</v>
      </c>
      <c r="K1393" s="74">
        <f t="shared" si="21"/>
        <v>96.10599999999998</v>
      </c>
    </row>
    <row r="1394" spans="2:11" x14ac:dyDescent="0.25">
      <c r="B1394" s="73" t="s">
        <v>3287</v>
      </c>
      <c r="C1394" s="73" t="s">
        <v>6029</v>
      </c>
      <c r="D1394" s="73" t="s">
        <v>6030</v>
      </c>
      <c r="E1394" s="73">
        <v>83</v>
      </c>
      <c r="F1394" s="73" t="s">
        <v>6092</v>
      </c>
      <c r="G1394" s="73" t="s">
        <v>6146</v>
      </c>
      <c r="H1394" s="73" t="s">
        <v>6147</v>
      </c>
      <c r="I1394" s="73" t="s">
        <v>3293</v>
      </c>
      <c r="J1394" s="74">
        <v>55.38</v>
      </c>
      <c r="K1394" s="74">
        <f t="shared" si="21"/>
        <v>64.240799999999993</v>
      </c>
    </row>
    <row r="1395" spans="2:11" x14ac:dyDescent="0.25">
      <c r="B1395" s="73" t="s">
        <v>3287</v>
      </c>
      <c r="C1395" s="73" t="s">
        <v>6029</v>
      </c>
      <c r="D1395" s="73" t="s">
        <v>6030</v>
      </c>
      <c r="E1395" s="73">
        <v>83</v>
      </c>
      <c r="F1395" s="73" t="s">
        <v>6092</v>
      </c>
      <c r="G1395" s="73" t="s">
        <v>6148</v>
      </c>
      <c r="H1395" s="73" t="s">
        <v>6149</v>
      </c>
      <c r="I1395" s="73" t="s">
        <v>3293</v>
      </c>
      <c r="J1395" s="74">
        <v>34.72</v>
      </c>
      <c r="K1395" s="74">
        <f t="shared" si="21"/>
        <v>40.275199999999998</v>
      </c>
    </row>
    <row r="1396" spans="2:11" x14ac:dyDescent="0.25">
      <c r="B1396" s="73" t="s">
        <v>3287</v>
      </c>
      <c r="C1396" s="73" t="s">
        <v>6029</v>
      </c>
      <c r="D1396" s="73" t="s">
        <v>6030</v>
      </c>
      <c r="E1396" s="73">
        <v>83</v>
      </c>
      <c r="F1396" s="73" t="s">
        <v>6092</v>
      </c>
      <c r="G1396" s="73" t="s">
        <v>6150</v>
      </c>
      <c r="H1396" s="73" t="s">
        <v>6151</v>
      </c>
      <c r="I1396" s="73" t="s">
        <v>3293</v>
      </c>
      <c r="J1396" s="74">
        <v>37.700000000000003</v>
      </c>
      <c r="K1396" s="74">
        <f t="shared" si="21"/>
        <v>43.731999999999999</v>
      </c>
    </row>
    <row r="1397" spans="2:11" x14ac:dyDescent="0.25">
      <c r="B1397" s="73" t="s">
        <v>3287</v>
      </c>
      <c r="C1397" s="73" t="s">
        <v>6029</v>
      </c>
      <c r="D1397" s="73" t="s">
        <v>6030</v>
      </c>
      <c r="E1397" s="73">
        <v>83</v>
      </c>
      <c r="F1397" s="73" t="s">
        <v>6092</v>
      </c>
      <c r="G1397" s="73" t="s">
        <v>6152</v>
      </c>
      <c r="H1397" s="73" t="s">
        <v>6153</v>
      </c>
      <c r="I1397" s="73" t="s">
        <v>3293</v>
      </c>
      <c r="J1397" s="74">
        <v>48.12</v>
      </c>
      <c r="K1397" s="74">
        <f t="shared" si="21"/>
        <v>55.819199999999995</v>
      </c>
    </row>
    <row r="1398" spans="2:11" x14ac:dyDescent="0.25">
      <c r="B1398" s="73" t="s">
        <v>3287</v>
      </c>
      <c r="C1398" s="73" t="s">
        <v>6029</v>
      </c>
      <c r="D1398" s="73" t="s">
        <v>6030</v>
      </c>
      <c r="E1398" s="73">
        <v>83</v>
      </c>
      <c r="F1398" s="73" t="s">
        <v>6092</v>
      </c>
      <c r="G1398" s="73" t="s">
        <v>6154</v>
      </c>
      <c r="H1398" s="73" t="s">
        <v>6155</v>
      </c>
      <c r="I1398" s="73" t="s">
        <v>3293</v>
      </c>
      <c r="J1398" s="74">
        <v>1.93</v>
      </c>
      <c r="K1398" s="74">
        <f t="shared" si="21"/>
        <v>2.2387999999999999</v>
      </c>
    </row>
    <row r="1399" spans="2:11" x14ac:dyDescent="0.25">
      <c r="B1399" s="73" t="s">
        <v>3287</v>
      </c>
      <c r="C1399" s="73" t="s">
        <v>6029</v>
      </c>
      <c r="D1399" s="73" t="s">
        <v>6030</v>
      </c>
      <c r="E1399" s="73">
        <v>83</v>
      </c>
      <c r="F1399" s="73" t="s">
        <v>6092</v>
      </c>
      <c r="G1399" s="73" t="s">
        <v>6156</v>
      </c>
      <c r="H1399" s="73" t="s">
        <v>6157</v>
      </c>
      <c r="I1399" s="73" t="s">
        <v>3293</v>
      </c>
      <c r="J1399" s="74">
        <v>0.57999999999999996</v>
      </c>
      <c r="K1399" s="74">
        <f t="shared" si="21"/>
        <v>0.67279999999999995</v>
      </c>
    </row>
    <row r="1400" spans="2:11" x14ac:dyDescent="0.25">
      <c r="B1400" s="73" t="s">
        <v>3287</v>
      </c>
      <c r="C1400" s="73" t="s">
        <v>6029</v>
      </c>
      <c r="D1400" s="73" t="s">
        <v>6030</v>
      </c>
      <c r="E1400" s="73">
        <v>83</v>
      </c>
      <c r="F1400" s="73" t="s">
        <v>6092</v>
      </c>
      <c r="G1400" s="73" t="s">
        <v>6158</v>
      </c>
      <c r="H1400" s="73" t="s">
        <v>6159</v>
      </c>
      <c r="I1400" s="73" t="s">
        <v>3293</v>
      </c>
      <c r="J1400" s="74">
        <v>0.57999999999999996</v>
      </c>
      <c r="K1400" s="74">
        <f t="shared" si="21"/>
        <v>0.67279999999999995</v>
      </c>
    </row>
    <row r="1401" spans="2:11" x14ac:dyDescent="0.25">
      <c r="B1401" s="73" t="s">
        <v>3287</v>
      </c>
      <c r="C1401" s="73" t="s">
        <v>6029</v>
      </c>
      <c r="D1401" s="73" t="s">
        <v>6030</v>
      </c>
      <c r="E1401" s="73">
        <v>83</v>
      </c>
      <c r="F1401" s="73" t="s">
        <v>6092</v>
      </c>
      <c r="G1401" s="73" t="s">
        <v>6160</v>
      </c>
      <c r="H1401" s="73" t="s">
        <v>6161</v>
      </c>
      <c r="I1401" s="73" t="s">
        <v>3293</v>
      </c>
      <c r="J1401" s="74">
        <v>0.73</v>
      </c>
      <c r="K1401" s="74">
        <f t="shared" si="21"/>
        <v>0.84679999999999989</v>
      </c>
    </row>
    <row r="1402" spans="2:11" x14ac:dyDescent="0.25">
      <c r="B1402" s="73" t="s">
        <v>3287</v>
      </c>
      <c r="C1402" s="73" t="s">
        <v>6029</v>
      </c>
      <c r="D1402" s="73" t="s">
        <v>6030</v>
      </c>
      <c r="E1402" s="73">
        <v>83</v>
      </c>
      <c r="F1402" s="73" t="s">
        <v>6092</v>
      </c>
      <c r="G1402" s="73" t="s">
        <v>6162</v>
      </c>
      <c r="H1402" s="73" t="s">
        <v>6163</v>
      </c>
      <c r="I1402" s="73" t="s">
        <v>3293</v>
      </c>
      <c r="J1402" s="74">
        <v>0.73</v>
      </c>
      <c r="K1402" s="74">
        <f t="shared" si="21"/>
        <v>0.84679999999999989</v>
      </c>
    </row>
    <row r="1403" spans="2:11" x14ac:dyDescent="0.25">
      <c r="B1403" s="73" t="s">
        <v>3287</v>
      </c>
      <c r="C1403" s="73" t="s">
        <v>6029</v>
      </c>
      <c r="D1403" s="73" t="s">
        <v>6030</v>
      </c>
      <c r="E1403" s="73">
        <v>83</v>
      </c>
      <c r="F1403" s="73" t="s">
        <v>6092</v>
      </c>
      <c r="G1403" s="73" t="s">
        <v>6164</v>
      </c>
      <c r="H1403" s="73" t="s">
        <v>6165</v>
      </c>
      <c r="I1403" s="73" t="s">
        <v>3293</v>
      </c>
      <c r="J1403" s="74">
        <v>0.73</v>
      </c>
      <c r="K1403" s="74">
        <f t="shared" si="21"/>
        <v>0.84679999999999989</v>
      </c>
    </row>
    <row r="1404" spans="2:11" x14ac:dyDescent="0.25">
      <c r="B1404" s="73" t="s">
        <v>3287</v>
      </c>
      <c r="C1404" s="73" t="s">
        <v>6029</v>
      </c>
      <c r="D1404" s="73" t="s">
        <v>6030</v>
      </c>
      <c r="E1404" s="73">
        <v>83</v>
      </c>
      <c r="F1404" s="73" t="s">
        <v>6092</v>
      </c>
      <c r="G1404" s="73" t="s">
        <v>6166</v>
      </c>
      <c r="H1404" s="73" t="s">
        <v>6167</v>
      </c>
      <c r="I1404" s="73" t="s">
        <v>3293</v>
      </c>
      <c r="J1404" s="74">
        <v>0.73</v>
      </c>
      <c r="K1404" s="74">
        <f t="shared" si="21"/>
        <v>0.84679999999999989</v>
      </c>
    </row>
    <row r="1405" spans="2:11" x14ac:dyDescent="0.25">
      <c r="B1405" s="73" t="s">
        <v>3287</v>
      </c>
      <c r="C1405" s="73" t="s">
        <v>6029</v>
      </c>
      <c r="D1405" s="73" t="s">
        <v>6030</v>
      </c>
      <c r="E1405" s="73">
        <v>83</v>
      </c>
      <c r="F1405" s="73" t="s">
        <v>6092</v>
      </c>
      <c r="G1405" s="73" t="s">
        <v>6168</v>
      </c>
      <c r="H1405" s="73" t="s">
        <v>6169</v>
      </c>
      <c r="I1405" s="73" t="s">
        <v>3293</v>
      </c>
      <c r="J1405" s="74">
        <v>0.73</v>
      </c>
      <c r="K1405" s="74">
        <f t="shared" si="21"/>
        <v>0.84679999999999989</v>
      </c>
    </row>
    <row r="1406" spans="2:11" x14ac:dyDescent="0.25">
      <c r="B1406" s="73" t="s">
        <v>3287</v>
      </c>
      <c r="C1406" s="73" t="s">
        <v>6029</v>
      </c>
      <c r="D1406" s="73" t="s">
        <v>6030</v>
      </c>
      <c r="E1406" s="73">
        <v>83</v>
      </c>
      <c r="F1406" s="73" t="s">
        <v>6092</v>
      </c>
      <c r="G1406" s="73" t="s">
        <v>6170</v>
      </c>
      <c r="H1406" s="73" t="s">
        <v>6171</v>
      </c>
      <c r="I1406" s="73" t="s">
        <v>3293</v>
      </c>
      <c r="J1406" s="74">
        <v>1.1000000000000001</v>
      </c>
      <c r="K1406" s="74">
        <f t="shared" si="21"/>
        <v>1.276</v>
      </c>
    </row>
    <row r="1407" spans="2:11" x14ac:dyDescent="0.25">
      <c r="B1407" s="73" t="s">
        <v>3287</v>
      </c>
      <c r="C1407" s="73" t="s">
        <v>6029</v>
      </c>
      <c r="D1407" s="73" t="s">
        <v>6030</v>
      </c>
      <c r="E1407" s="73">
        <v>83</v>
      </c>
      <c r="F1407" s="73" t="s">
        <v>6092</v>
      </c>
      <c r="G1407" s="73" t="s">
        <v>6172</v>
      </c>
      <c r="H1407" s="73" t="s">
        <v>6173</v>
      </c>
      <c r="I1407" s="73" t="s">
        <v>3293</v>
      </c>
      <c r="J1407" s="74">
        <v>1.27</v>
      </c>
      <c r="K1407" s="74">
        <f t="shared" si="21"/>
        <v>1.4731999999999998</v>
      </c>
    </row>
    <row r="1408" spans="2:11" x14ac:dyDescent="0.25">
      <c r="B1408" s="73" t="s">
        <v>3287</v>
      </c>
      <c r="C1408" s="73" t="s">
        <v>6029</v>
      </c>
      <c r="D1408" s="73" t="s">
        <v>6030</v>
      </c>
      <c r="E1408" s="73">
        <v>83</v>
      </c>
      <c r="F1408" s="73" t="s">
        <v>6092</v>
      </c>
      <c r="G1408" s="73" t="s">
        <v>6174</v>
      </c>
      <c r="H1408" s="73" t="s">
        <v>6175</v>
      </c>
      <c r="I1408" s="73" t="s">
        <v>3293</v>
      </c>
      <c r="J1408" s="74">
        <v>1.27</v>
      </c>
      <c r="K1408" s="74">
        <f t="shared" si="21"/>
        <v>1.4731999999999998</v>
      </c>
    </row>
    <row r="1409" spans="2:11" x14ac:dyDescent="0.25">
      <c r="B1409" s="73" t="s">
        <v>3287</v>
      </c>
      <c r="C1409" s="73" t="s">
        <v>6029</v>
      </c>
      <c r="D1409" s="73" t="s">
        <v>6030</v>
      </c>
      <c r="E1409" s="73">
        <v>83</v>
      </c>
      <c r="F1409" s="73" t="s">
        <v>6092</v>
      </c>
      <c r="G1409" s="73" t="s">
        <v>6176</v>
      </c>
      <c r="H1409" s="73" t="s">
        <v>6177</v>
      </c>
      <c r="I1409" s="73" t="s">
        <v>3293</v>
      </c>
      <c r="J1409" s="74">
        <v>1.2</v>
      </c>
      <c r="K1409" s="74">
        <f t="shared" si="21"/>
        <v>1.3919999999999999</v>
      </c>
    </row>
    <row r="1410" spans="2:11" x14ac:dyDescent="0.25">
      <c r="B1410" s="73" t="s">
        <v>3287</v>
      </c>
      <c r="C1410" s="73" t="s">
        <v>6029</v>
      </c>
      <c r="D1410" s="73" t="s">
        <v>6030</v>
      </c>
      <c r="E1410" s="73">
        <v>83</v>
      </c>
      <c r="F1410" s="73" t="s">
        <v>6092</v>
      </c>
      <c r="G1410" s="73" t="s">
        <v>6178</v>
      </c>
      <c r="H1410" s="73" t="s">
        <v>6179</v>
      </c>
      <c r="I1410" s="73" t="s">
        <v>3293</v>
      </c>
      <c r="J1410" s="74">
        <v>1.6</v>
      </c>
      <c r="K1410" s="74">
        <f t="shared" si="21"/>
        <v>1.8559999999999999</v>
      </c>
    </row>
    <row r="1411" spans="2:11" x14ac:dyDescent="0.25">
      <c r="B1411" s="73" t="s">
        <v>3287</v>
      </c>
      <c r="C1411" s="73" t="s">
        <v>6029</v>
      </c>
      <c r="D1411" s="73" t="s">
        <v>6030</v>
      </c>
      <c r="E1411" s="73">
        <v>83</v>
      </c>
      <c r="F1411" s="73" t="s">
        <v>6092</v>
      </c>
      <c r="G1411" s="73" t="s">
        <v>6180</v>
      </c>
      <c r="H1411" s="73" t="s">
        <v>6181</v>
      </c>
      <c r="I1411" s="73" t="s">
        <v>3293</v>
      </c>
      <c r="J1411" s="74">
        <v>5.58</v>
      </c>
      <c r="K1411" s="74">
        <f t="shared" si="21"/>
        <v>6.4727999999999994</v>
      </c>
    </row>
    <row r="1412" spans="2:11" x14ac:dyDescent="0.25">
      <c r="B1412" s="73" t="s">
        <v>3287</v>
      </c>
      <c r="C1412" s="73" t="s">
        <v>6029</v>
      </c>
      <c r="D1412" s="73" t="s">
        <v>6030</v>
      </c>
      <c r="E1412" s="73">
        <v>83</v>
      </c>
      <c r="F1412" s="73" t="s">
        <v>6092</v>
      </c>
      <c r="G1412" s="73" t="s">
        <v>6182</v>
      </c>
      <c r="H1412" s="73" t="s">
        <v>6183</v>
      </c>
      <c r="I1412" s="73" t="s">
        <v>3293</v>
      </c>
      <c r="J1412" s="74">
        <v>6.1</v>
      </c>
      <c r="K1412" s="74">
        <f t="shared" ref="K1412:K1475" si="22">+IF(AND(MID(H1412,1,15)="POSTE DE MADERA",J1412&lt;110)=TRUE,(J1412*1.13+5)*1.01*1.16,IF(AND(MID(H1412,1,15)="POSTE DE MADERA",J1412&gt;=110,J1412&lt;320)=TRUE,(J1412*1.13+12)*1.01*1.16,IF(AND(MID(H1412,1,15)="POSTE DE MADERA",J1412&gt;320)=TRUE,(J1412*1.13+36)*1.01*1.16,IF(+AND(MID(H1412,1,5)="POSTE",MID(H1412,1,15)&lt;&gt;"POSTE DE MADERA")=TRUE,J1412*1.01*1.16,J1412*1.16))))</f>
        <v>7.0759999999999987</v>
      </c>
    </row>
    <row r="1413" spans="2:11" x14ac:dyDescent="0.25">
      <c r="B1413" s="73" t="s">
        <v>3287</v>
      </c>
      <c r="C1413" s="73" t="s">
        <v>6029</v>
      </c>
      <c r="D1413" s="73" t="s">
        <v>6030</v>
      </c>
      <c r="E1413" s="73">
        <v>83</v>
      </c>
      <c r="F1413" s="73" t="s">
        <v>6092</v>
      </c>
      <c r="G1413" s="73" t="s">
        <v>6184</v>
      </c>
      <c r="H1413" s="73" t="s">
        <v>6185</v>
      </c>
      <c r="I1413" s="73" t="s">
        <v>3293</v>
      </c>
      <c r="J1413" s="74">
        <v>5.17</v>
      </c>
      <c r="K1413" s="74">
        <f t="shared" si="22"/>
        <v>5.9971999999999994</v>
      </c>
    </row>
    <row r="1414" spans="2:11" x14ac:dyDescent="0.25">
      <c r="B1414" s="73" t="s">
        <v>3287</v>
      </c>
      <c r="C1414" s="73" t="s">
        <v>6029</v>
      </c>
      <c r="D1414" s="73" t="s">
        <v>6030</v>
      </c>
      <c r="E1414" s="73">
        <v>83</v>
      </c>
      <c r="F1414" s="73" t="s">
        <v>6092</v>
      </c>
      <c r="G1414" s="73" t="s">
        <v>6186</v>
      </c>
      <c r="H1414" s="73" t="s">
        <v>6187</v>
      </c>
      <c r="I1414" s="73" t="s">
        <v>3293</v>
      </c>
      <c r="J1414" s="74">
        <v>6.6</v>
      </c>
      <c r="K1414" s="74">
        <f t="shared" si="22"/>
        <v>7.6559999999999988</v>
      </c>
    </row>
    <row r="1415" spans="2:11" x14ac:dyDescent="0.25">
      <c r="B1415" s="73" t="s">
        <v>3287</v>
      </c>
      <c r="C1415" s="73" t="s">
        <v>6029</v>
      </c>
      <c r="D1415" s="73" t="s">
        <v>6030</v>
      </c>
      <c r="E1415" s="73">
        <v>83</v>
      </c>
      <c r="F1415" s="73" t="s">
        <v>6092</v>
      </c>
      <c r="G1415" s="73" t="s">
        <v>6188</v>
      </c>
      <c r="H1415" s="73" t="s">
        <v>6189</v>
      </c>
      <c r="I1415" s="73" t="s">
        <v>3293</v>
      </c>
      <c r="J1415" s="74">
        <v>5.41</v>
      </c>
      <c r="K1415" s="74">
        <f t="shared" si="22"/>
        <v>6.2755999999999998</v>
      </c>
    </row>
    <row r="1416" spans="2:11" x14ac:dyDescent="0.25">
      <c r="B1416" s="73" t="s">
        <v>3287</v>
      </c>
      <c r="C1416" s="73" t="s">
        <v>6029</v>
      </c>
      <c r="D1416" s="73" t="s">
        <v>6030</v>
      </c>
      <c r="E1416" s="73">
        <v>73</v>
      </c>
      <c r="F1416" s="73" t="s">
        <v>6190</v>
      </c>
      <c r="G1416" s="73" t="s">
        <v>6191</v>
      </c>
      <c r="H1416" s="73" t="s">
        <v>6192</v>
      </c>
      <c r="I1416" s="73" t="s">
        <v>3293</v>
      </c>
      <c r="J1416" s="74">
        <v>44.73</v>
      </c>
      <c r="K1416" s="74">
        <f t="shared" si="22"/>
        <v>51.886799999999994</v>
      </c>
    </row>
    <row r="1417" spans="2:11" x14ac:dyDescent="0.25">
      <c r="B1417" s="73" t="s">
        <v>3287</v>
      </c>
      <c r="C1417" s="73" t="s">
        <v>6029</v>
      </c>
      <c r="D1417" s="73" t="s">
        <v>6030</v>
      </c>
      <c r="E1417" s="73">
        <v>73</v>
      </c>
      <c r="F1417" s="73" t="s">
        <v>6190</v>
      </c>
      <c r="G1417" s="73" t="s">
        <v>6193</v>
      </c>
      <c r="H1417" s="73" t="s">
        <v>6194</v>
      </c>
      <c r="I1417" s="73" t="s">
        <v>3293</v>
      </c>
      <c r="J1417" s="74">
        <v>46.53</v>
      </c>
      <c r="K1417" s="74">
        <f t="shared" si="22"/>
        <v>53.974799999999995</v>
      </c>
    </row>
    <row r="1418" spans="2:11" x14ac:dyDescent="0.25">
      <c r="B1418" s="73" t="s">
        <v>3287</v>
      </c>
      <c r="C1418" s="73" t="s">
        <v>6029</v>
      </c>
      <c r="D1418" s="73" t="s">
        <v>6030</v>
      </c>
      <c r="E1418" s="73">
        <v>73</v>
      </c>
      <c r="F1418" s="73" t="s">
        <v>6190</v>
      </c>
      <c r="G1418" s="73" t="s">
        <v>6195</v>
      </c>
      <c r="H1418" s="73" t="s">
        <v>6196</v>
      </c>
      <c r="I1418" s="73" t="s">
        <v>3293</v>
      </c>
      <c r="J1418" s="74">
        <v>537.58000000000004</v>
      </c>
      <c r="K1418" s="74">
        <f t="shared" si="22"/>
        <v>623.59280000000001</v>
      </c>
    </row>
    <row r="1419" spans="2:11" x14ac:dyDescent="0.25">
      <c r="B1419" s="73" t="s">
        <v>3287</v>
      </c>
      <c r="C1419" s="73" t="s">
        <v>6029</v>
      </c>
      <c r="D1419" s="73" t="s">
        <v>6030</v>
      </c>
      <c r="E1419" s="73">
        <v>73</v>
      </c>
      <c r="F1419" s="73" t="s">
        <v>6190</v>
      </c>
      <c r="G1419" s="73" t="s">
        <v>6197</v>
      </c>
      <c r="H1419" s="73" t="s">
        <v>6198</v>
      </c>
      <c r="I1419" s="73" t="s">
        <v>3293</v>
      </c>
      <c r="J1419" s="74">
        <v>963.63</v>
      </c>
      <c r="K1419" s="74">
        <f t="shared" si="22"/>
        <v>1117.8108</v>
      </c>
    </row>
    <row r="1420" spans="2:11" x14ac:dyDescent="0.25">
      <c r="B1420" s="73" t="s">
        <v>3287</v>
      </c>
      <c r="C1420" s="73" t="s">
        <v>6029</v>
      </c>
      <c r="D1420" s="73" t="s">
        <v>6030</v>
      </c>
      <c r="E1420" s="73">
        <v>73</v>
      </c>
      <c r="F1420" s="73" t="s">
        <v>6190</v>
      </c>
      <c r="G1420" s="73" t="s">
        <v>6199</v>
      </c>
      <c r="H1420" s="73" t="s">
        <v>6200</v>
      </c>
      <c r="I1420" s="73" t="s">
        <v>3293</v>
      </c>
      <c r="J1420" s="74">
        <v>1601.85</v>
      </c>
      <c r="K1420" s="74">
        <f t="shared" si="22"/>
        <v>1858.1459999999997</v>
      </c>
    </row>
    <row r="1421" spans="2:11" x14ac:dyDescent="0.25">
      <c r="B1421" s="73" t="s">
        <v>3287</v>
      </c>
      <c r="C1421" s="73" t="s">
        <v>6029</v>
      </c>
      <c r="D1421" s="73" t="s">
        <v>6030</v>
      </c>
      <c r="E1421" s="73">
        <v>73</v>
      </c>
      <c r="F1421" s="73" t="s">
        <v>6190</v>
      </c>
      <c r="G1421" s="73" t="s">
        <v>6201</v>
      </c>
      <c r="H1421" s="73" t="s">
        <v>6202</v>
      </c>
      <c r="I1421" s="73" t="s">
        <v>3293</v>
      </c>
      <c r="J1421" s="74">
        <v>2545</v>
      </c>
      <c r="K1421" s="74">
        <f t="shared" si="22"/>
        <v>2952.2</v>
      </c>
    </row>
    <row r="1422" spans="2:11" x14ac:dyDescent="0.25">
      <c r="B1422" s="73" t="s">
        <v>3287</v>
      </c>
      <c r="C1422" s="73" t="s">
        <v>6029</v>
      </c>
      <c r="D1422" s="73" t="s">
        <v>6030</v>
      </c>
      <c r="E1422" s="73">
        <v>73</v>
      </c>
      <c r="F1422" s="73" t="s">
        <v>6190</v>
      </c>
      <c r="G1422" s="73" t="s">
        <v>6203</v>
      </c>
      <c r="H1422" s="73" t="s">
        <v>6204</v>
      </c>
      <c r="I1422" s="73" t="s">
        <v>3293</v>
      </c>
      <c r="J1422" s="74">
        <v>4154.7299999999996</v>
      </c>
      <c r="K1422" s="74">
        <f t="shared" si="22"/>
        <v>4819.4867999999988</v>
      </c>
    </row>
    <row r="1423" spans="2:11" x14ac:dyDescent="0.25">
      <c r="B1423" s="73" t="s">
        <v>3287</v>
      </c>
      <c r="C1423" s="73" t="s">
        <v>6029</v>
      </c>
      <c r="D1423" s="73" t="s">
        <v>6030</v>
      </c>
      <c r="E1423" s="73">
        <v>73</v>
      </c>
      <c r="F1423" s="73" t="s">
        <v>6190</v>
      </c>
      <c r="G1423" s="73" t="s">
        <v>6205</v>
      </c>
      <c r="H1423" s="73" t="s">
        <v>6206</v>
      </c>
      <c r="I1423" s="73" t="s">
        <v>3293</v>
      </c>
      <c r="J1423" s="74">
        <v>3.86</v>
      </c>
      <c r="K1423" s="74">
        <f t="shared" si="22"/>
        <v>4.4775999999999998</v>
      </c>
    </row>
    <row r="1424" spans="2:11" x14ac:dyDescent="0.25">
      <c r="B1424" s="73" t="s">
        <v>3287</v>
      </c>
      <c r="C1424" s="73" t="s">
        <v>6029</v>
      </c>
      <c r="D1424" s="73" t="s">
        <v>6030</v>
      </c>
      <c r="E1424" s="73">
        <v>73</v>
      </c>
      <c r="F1424" s="73" t="s">
        <v>6190</v>
      </c>
      <c r="G1424" s="73" t="s">
        <v>6207</v>
      </c>
      <c r="H1424" s="73" t="s">
        <v>6208</v>
      </c>
      <c r="I1424" s="73" t="s">
        <v>3293</v>
      </c>
      <c r="J1424" s="74">
        <v>16.89</v>
      </c>
      <c r="K1424" s="74">
        <f t="shared" si="22"/>
        <v>19.592399999999998</v>
      </c>
    </row>
    <row r="1425" spans="2:11" x14ac:dyDescent="0.25">
      <c r="B1425" s="73" t="s">
        <v>3287</v>
      </c>
      <c r="C1425" s="73" t="s">
        <v>6029</v>
      </c>
      <c r="D1425" s="73" t="s">
        <v>6030</v>
      </c>
      <c r="E1425" s="73">
        <v>74</v>
      </c>
      <c r="F1425" s="73" t="s">
        <v>6209</v>
      </c>
      <c r="G1425" s="73" t="s">
        <v>6210</v>
      </c>
      <c r="H1425" s="73" t="s">
        <v>6211</v>
      </c>
      <c r="I1425" s="73" t="s">
        <v>3293</v>
      </c>
      <c r="J1425" s="74">
        <v>3240.52</v>
      </c>
      <c r="K1425" s="74">
        <f t="shared" si="22"/>
        <v>3759.0031999999997</v>
      </c>
    </row>
    <row r="1426" spans="2:11" x14ac:dyDescent="0.25">
      <c r="B1426" s="73" t="s">
        <v>3287</v>
      </c>
      <c r="C1426" s="73" t="s">
        <v>6029</v>
      </c>
      <c r="D1426" s="73" t="s">
        <v>6030</v>
      </c>
      <c r="E1426" s="73">
        <v>74</v>
      </c>
      <c r="F1426" s="73" t="s">
        <v>6209</v>
      </c>
      <c r="G1426" s="73" t="s">
        <v>6212</v>
      </c>
      <c r="H1426" s="73" t="s">
        <v>6213</v>
      </c>
      <c r="I1426" s="73" t="s">
        <v>3293</v>
      </c>
      <c r="J1426" s="74">
        <v>3369</v>
      </c>
      <c r="K1426" s="74">
        <f t="shared" si="22"/>
        <v>3908.0399999999995</v>
      </c>
    </row>
    <row r="1427" spans="2:11" x14ac:dyDescent="0.25">
      <c r="B1427" s="73" t="s">
        <v>3287</v>
      </c>
      <c r="C1427" s="73" t="s">
        <v>6029</v>
      </c>
      <c r="D1427" s="73" t="s">
        <v>6030</v>
      </c>
      <c r="E1427" s="73">
        <v>74</v>
      </c>
      <c r="F1427" s="73" t="s">
        <v>6209</v>
      </c>
      <c r="G1427" s="73" t="s">
        <v>6214</v>
      </c>
      <c r="H1427" s="73" t="s">
        <v>6215</v>
      </c>
      <c r="I1427" s="73" t="s">
        <v>3293</v>
      </c>
      <c r="J1427" s="74">
        <v>2033.37</v>
      </c>
      <c r="K1427" s="74">
        <f t="shared" si="22"/>
        <v>2358.7091999999998</v>
      </c>
    </row>
    <row r="1428" spans="2:11" x14ac:dyDescent="0.25">
      <c r="B1428" s="73" t="s">
        <v>3287</v>
      </c>
      <c r="C1428" s="73" t="s">
        <v>6029</v>
      </c>
      <c r="D1428" s="73" t="s">
        <v>6030</v>
      </c>
      <c r="E1428" s="73">
        <v>74</v>
      </c>
      <c r="F1428" s="73" t="s">
        <v>6209</v>
      </c>
      <c r="G1428" s="73" t="s">
        <v>6216</v>
      </c>
      <c r="H1428" s="73" t="s">
        <v>6217</v>
      </c>
      <c r="I1428" s="73" t="s">
        <v>3293</v>
      </c>
      <c r="J1428" s="74">
        <v>3705.91</v>
      </c>
      <c r="K1428" s="74">
        <f t="shared" si="22"/>
        <v>4298.8555999999999</v>
      </c>
    </row>
    <row r="1429" spans="2:11" x14ac:dyDescent="0.25">
      <c r="B1429" s="73" t="s">
        <v>3287</v>
      </c>
      <c r="C1429" s="73" t="s">
        <v>6029</v>
      </c>
      <c r="D1429" s="73" t="s">
        <v>6030</v>
      </c>
      <c r="E1429" s="73">
        <v>74</v>
      </c>
      <c r="F1429" s="73" t="s">
        <v>6209</v>
      </c>
      <c r="G1429" s="73" t="s">
        <v>6218</v>
      </c>
      <c r="H1429" s="73" t="s">
        <v>6219</v>
      </c>
      <c r="I1429" s="73" t="s">
        <v>3293</v>
      </c>
      <c r="J1429" s="74">
        <v>3814.85</v>
      </c>
      <c r="K1429" s="74">
        <f t="shared" si="22"/>
        <v>4425.2259999999997</v>
      </c>
    </row>
    <row r="1430" spans="2:11" x14ac:dyDescent="0.25">
      <c r="B1430" s="73" t="s">
        <v>3287</v>
      </c>
      <c r="C1430" s="73" t="s">
        <v>6029</v>
      </c>
      <c r="D1430" s="73" t="s">
        <v>6030</v>
      </c>
      <c r="E1430" s="73">
        <v>74</v>
      </c>
      <c r="F1430" s="73" t="s">
        <v>6209</v>
      </c>
      <c r="G1430" s="73" t="s">
        <v>6220</v>
      </c>
      <c r="H1430" s="73" t="s">
        <v>6221</v>
      </c>
      <c r="I1430" s="73" t="s">
        <v>3293</v>
      </c>
      <c r="J1430" s="74">
        <v>4700.45</v>
      </c>
      <c r="K1430" s="74">
        <f t="shared" si="22"/>
        <v>5452.521999999999</v>
      </c>
    </row>
    <row r="1431" spans="2:11" x14ac:dyDescent="0.25">
      <c r="B1431" s="73" t="s">
        <v>3287</v>
      </c>
      <c r="C1431" s="73" t="s">
        <v>6029</v>
      </c>
      <c r="D1431" s="73" t="s">
        <v>6030</v>
      </c>
      <c r="E1431" s="73">
        <v>74</v>
      </c>
      <c r="F1431" s="73" t="s">
        <v>6209</v>
      </c>
      <c r="G1431" s="73" t="s">
        <v>6222</v>
      </c>
      <c r="H1431" s="73" t="s">
        <v>6223</v>
      </c>
      <c r="I1431" s="73" t="s">
        <v>3293</v>
      </c>
      <c r="J1431" s="74">
        <v>5648.73</v>
      </c>
      <c r="K1431" s="74">
        <f t="shared" si="22"/>
        <v>6552.5267999999987</v>
      </c>
    </row>
    <row r="1432" spans="2:11" x14ac:dyDescent="0.25">
      <c r="B1432" s="73" t="s">
        <v>3287</v>
      </c>
      <c r="C1432" s="73" t="s">
        <v>6029</v>
      </c>
      <c r="D1432" s="73" t="s">
        <v>6030</v>
      </c>
      <c r="E1432" s="73">
        <v>74</v>
      </c>
      <c r="F1432" s="73" t="s">
        <v>6209</v>
      </c>
      <c r="G1432" s="73" t="s">
        <v>6224</v>
      </c>
      <c r="H1432" s="73" t="s">
        <v>6225</v>
      </c>
      <c r="I1432" s="73" t="s">
        <v>3293</v>
      </c>
      <c r="J1432" s="74">
        <v>7754.5</v>
      </c>
      <c r="K1432" s="74">
        <f t="shared" si="22"/>
        <v>8995.2199999999993</v>
      </c>
    </row>
    <row r="1433" spans="2:11" x14ac:dyDescent="0.25">
      <c r="B1433" s="73" t="s">
        <v>3287</v>
      </c>
      <c r="C1433" s="73" t="s">
        <v>6029</v>
      </c>
      <c r="D1433" s="73" t="s">
        <v>6030</v>
      </c>
      <c r="E1433" s="73">
        <v>74</v>
      </c>
      <c r="F1433" s="73" t="s">
        <v>6209</v>
      </c>
      <c r="G1433" s="73" t="s">
        <v>6226</v>
      </c>
      <c r="H1433" s="73" t="s">
        <v>6227</v>
      </c>
      <c r="I1433" s="73" t="s">
        <v>3293</v>
      </c>
      <c r="J1433" s="74">
        <v>9323.59</v>
      </c>
      <c r="K1433" s="74">
        <f t="shared" si="22"/>
        <v>10815.364399999999</v>
      </c>
    </row>
    <row r="1434" spans="2:11" x14ac:dyDescent="0.25">
      <c r="B1434" s="73" t="s">
        <v>3287</v>
      </c>
      <c r="C1434" s="73" t="s">
        <v>6029</v>
      </c>
      <c r="D1434" s="73" t="s">
        <v>6030</v>
      </c>
      <c r="E1434" s="73">
        <v>71</v>
      </c>
      <c r="F1434" s="73" t="s">
        <v>6228</v>
      </c>
      <c r="G1434" s="73" t="s">
        <v>6229</v>
      </c>
      <c r="H1434" s="73" t="s">
        <v>6230</v>
      </c>
      <c r="I1434" s="73" t="s">
        <v>3293</v>
      </c>
      <c r="J1434" s="74">
        <v>9197.7199999999993</v>
      </c>
      <c r="K1434" s="74">
        <f t="shared" si="22"/>
        <v>10669.355199999998</v>
      </c>
    </row>
    <row r="1435" spans="2:11" x14ac:dyDescent="0.25">
      <c r="B1435" s="73" t="s">
        <v>3287</v>
      </c>
      <c r="C1435" s="73" t="s">
        <v>6029</v>
      </c>
      <c r="D1435" s="73" t="s">
        <v>6030</v>
      </c>
      <c r="E1435" s="73">
        <v>72</v>
      </c>
      <c r="F1435" s="73" t="s">
        <v>6231</v>
      </c>
      <c r="G1435" s="73" t="s">
        <v>6232</v>
      </c>
      <c r="H1435" s="73" t="s">
        <v>6233</v>
      </c>
      <c r="I1435" s="73" t="s">
        <v>3293</v>
      </c>
      <c r="J1435" s="74">
        <v>4402.38</v>
      </c>
      <c r="K1435" s="74">
        <f t="shared" si="22"/>
        <v>5106.7608</v>
      </c>
    </row>
    <row r="1436" spans="2:11" x14ac:dyDescent="0.25">
      <c r="B1436" s="73" t="s">
        <v>3287</v>
      </c>
      <c r="C1436" s="73" t="s">
        <v>6029</v>
      </c>
      <c r="D1436" s="73" t="s">
        <v>6030</v>
      </c>
      <c r="E1436" s="73">
        <v>72</v>
      </c>
      <c r="F1436" s="73" t="s">
        <v>6231</v>
      </c>
      <c r="G1436" s="73" t="s">
        <v>6234</v>
      </c>
      <c r="H1436" s="73" t="s">
        <v>6235</v>
      </c>
      <c r="I1436" s="73" t="s">
        <v>3293</v>
      </c>
      <c r="J1436" s="74">
        <v>6211.34</v>
      </c>
      <c r="K1436" s="74">
        <f t="shared" si="22"/>
        <v>7205.1543999999994</v>
      </c>
    </row>
    <row r="1437" spans="2:11" x14ac:dyDescent="0.25">
      <c r="B1437" s="73" t="s">
        <v>3287</v>
      </c>
      <c r="C1437" s="73" t="s">
        <v>6029</v>
      </c>
      <c r="D1437" s="73" t="s">
        <v>6030</v>
      </c>
      <c r="E1437" s="73">
        <v>72</v>
      </c>
      <c r="F1437" s="73" t="s">
        <v>6231</v>
      </c>
      <c r="G1437" s="73" t="s">
        <v>6236</v>
      </c>
      <c r="H1437" s="73" t="s">
        <v>6237</v>
      </c>
      <c r="I1437" s="73" t="s">
        <v>3293</v>
      </c>
      <c r="J1437" s="74">
        <v>4027.42</v>
      </c>
      <c r="K1437" s="74">
        <f t="shared" si="22"/>
        <v>4671.8072000000002</v>
      </c>
    </row>
    <row r="1438" spans="2:11" x14ac:dyDescent="0.25">
      <c r="B1438" s="73" t="s">
        <v>3287</v>
      </c>
      <c r="C1438" s="73" t="s">
        <v>6029</v>
      </c>
      <c r="D1438" s="73" t="s">
        <v>6030</v>
      </c>
      <c r="E1438" s="73">
        <v>72</v>
      </c>
      <c r="F1438" s="73" t="s">
        <v>6231</v>
      </c>
      <c r="G1438" s="73" t="s">
        <v>6238</v>
      </c>
      <c r="H1438" s="73" t="s">
        <v>6239</v>
      </c>
      <c r="I1438" s="73" t="s">
        <v>3293</v>
      </c>
      <c r="J1438" s="74">
        <v>6612</v>
      </c>
      <c r="K1438" s="74">
        <f t="shared" si="22"/>
        <v>7669.9199999999992</v>
      </c>
    </row>
    <row r="1439" spans="2:11" x14ac:dyDescent="0.25">
      <c r="B1439" s="73" t="s">
        <v>3287</v>
      </c>
      <c r="C1439" s="73" t="s">
        <v>6029</v>
      </c>
      <c r="D1439" s="73" t="s">
        <v>6030</v>
      </c>
      <c r="E1439" s="73">
        <v>72</v>
      </c>
      <c r="F1439" s="73" t="s">
        <v>6231</v>
      </c>
      <c r="G1439" s="73" t="s">
        <v>6240</v>
      </c>
      <c r="H1439" s="73" t="s">
        <v>6241</v>
      </c>
      <c r="I1439" s="73" t="s">
        <v>3293</v>
      </c>
      <c r="J1439" s="74">
        <v>9581.36</v>
      </c>
      <c r="K1439" s="74">
        <f t="shared" si="22"/>
        <v>11114.3776</v>
      </c>
    </row>
    <row r="1440" spans="2:11" x14ac:dyDescent="0.25">
      <c r="B1440" s="73" t="s">
        <v>3287</v>
      </c>
      <c r="C1440" s="73" t="s">
        <v>6029</v>
      </c>
      <c r="D1440" s="73" t="s">
        <v>6030</v>
      </c>
      <c r="E1440" s="73">
        <v>74</v>
      </c>
      <c r="F1440" s="73" t="s">
        <v>6209</v>
      </c>
      <c r="G1440" s="73" t="s">
        <v>6242</v>
      </c>
      <c r="H1440" s="73" t="s">
        <v>6243</v>
      </c>
      <c r="I1440" s="73" t="s">
        <v>3293</v>
      </c>
      <c r="J1440" s="74">
        <v>4229.7299999999996</v>
      </c>
      <c r="K1440" s="74">
        <f t="shared" si="22"/>
        <v>4906.4867999999988</v>
      </c>
    </row>
    <row r="1441" spans="2:11" x14ac:dyDescent="0.25">
      <c r="B1441" s="73" t="s">
        <v>3287</v>
      </c>
      <c r="C1441" s="73" t="s">
        <v>6029</v>
      </c>
      <c r="D1441" s="73" t="s">
        <v>6030</v>
      </c>
      <c r="E1441" s="73">
        <v>72</v>
      </c>
      <c r="F1441" s="73" t="s">
        <v>6231</v>
      </c>
      <c r="G1441" s="73" t="s">
        <v>6244</v>
      </c>
      <c r="H1441" s="73" t="s">
        <v>6245</v>
      </c>
      <c r="I1441" s="73" t="s">
        <v>3293</v>
      </c>
      <c r="J1441" s="74">
        <v>5056.2299999999996</v>
      </c>
      <c r="K1441" s="74">
        <f t="shared" si="22"/>
        <v>5865.2267999999995</v>
      </c>
    </row>
    <row r="1442" spans="2:11" x14ac:dyDescent="0.25">
      <c r="B1442" s="73" t="s">
        <v>3287</v>
      </c>
      <c r="C1442" s="73" t="s">
        <v>6029</v>
      </c>
      <c r="D1442" s="73" t="s">
        <v>6030</v>
      </c>
      <c r="E1442" s="73">
        <v>72</v>
      </c>
      <c r="F1442" s="73" t="s">
        <v>6231</v>
      </c>
      <c r="G1442" s="73" t="s">
        <v>6246</v>
      </c>
      <c r="H1442" s="73" t="s">
        <v>6247</v>
      </c>
      <c r="I1442" s="73" t="s">
        <v>3293</v>
      </c>
      <c r="J1442" s="74">
        <v>4073.08</v>
      </c>
      <c r="K1442" s="74">
        <f t="shared" si="22"/>
        <v>4724.7727999999997</v>
      </c>
    </row>
    <row r="1443" spans="2:11" x14ac:dyDescent="0.25">
      <c r="B1443" s="73" t="s">
        <v>3287</v>
      </c>
      <c r="C1443" s="73" t="s">
        <v>6029</v>
      </c>
      <c r="D1443" s="73" t="s">
        <v>6030</v>
      </c>
      <c r="E1443" s="73">
        <v>69</v>
      </c>
      <c r="F1443" s="73" t="s">
        <v>6248</v>
      </c>
      <c r="G1443" s="73" t="s">
        <v>6249</v>
      </c>
      <c r="H1443" s="73" t="s">
        <v>6250</v>
      </c>
      <c r="I1443" s="73" t="s">
        <v>3293</v>
      </c>
      <c r="J1443" s="74">
        <v>3448.19</v>
      </c>
      <c r="K1443" s="74">
        <f t="shared" si="22"/>
        <v>3999.9004</v>
      </c>
    </row>
    <row r="1444" spans="2:11" x14ac:dyDescent="0.25">
      <c r="B1444" s="73" t="s">
        <v>3287</v>
      </c>
      <c r="C1444" s="73" t="s">
        <v>6029</v>
      </c>
      <c r="D1444" s="73" t="s">
        <v>6030</v>
      </c>
      <c r="E1444" s="73">
        <v>69</v>
      </c>
      <c r="F1444" s="73" t="s">
        <v>6248</v>
      </c>
      <c r="G1444" s="73" t="s">
        <v>6251</v>
      </c>
      <c r="H1444" s="73" t="s">
        <v>6252</v>
      </c>
      <c r="I1444" s="73" t="s">
        <v>3293</v>
      </c>
      <c r="J1444" s="74">
        <v>4175.1499999999996</v>
      </c>
      <c r="K1444" s="74">
        <f t="shared" si="22"/>
        <v>4843.1739999999991</v>
      </c>
    </row>
    <row r="1445" spans="2:11" x14ac:dyDescent="0.25">
      <c r="B1445" s="73" t="s">
        <v>3287</v>
      </c>
      <c r="C1445" s="73" t="s">
        <v>6029</v>
      </c>
      <c r="D1445" s="73" t="s">
        <v>6030</v>
      </c>
      <c r="E1445" s="73">
        <v>69</v>
      </c>
      <c r="F1445" s="73" t="s">
        <v>6248</v>
      </c>
      <c r="G1445" s="73" t="s">
        <v>6253</v>
      </c>
      <c r="H1445" s="73" t="s">
        <v>6254</v>
      </c>
      <c r="I1445" s="73" t="s">
        <v>3293</v>
      </c>
      <c r="J1445" s="74">
        <v>5059.3100000000004</v>
      </c>
      <c r="K1445" s="74">
        <f t="shared" si="22"/>
        <v>5868.7996000000003</v>
      </c>
    </row>
    <row r="1446" spans="2:11" x14ac:dyDescent="0.25">
      <c r="B1446" s="73" t="s">
        <v>3287</v>
      </c>
      <c r="C1446" s="73" t="s">
        <v>6029</v>
      </c>
      <c r="D1446" s="73" t="s">
        <v>6030</v>
      </c>
      <c r="E1446" s="73">
        <v>69</v>
      </c>
      <c r="F1446" s="73" t="s">
        <v>6248</v>
      </c>
      <c r="G1446" s="73" t="s">
        <v>6255</v>
      </c>
      <c r="H1446" s="73" t="s">
        <v>6256</v>
      </c>
      <c r="I1446" s="73" t="s">
        <v>3293</v>
      </c>
      <c r="J1446" s="74">
        <v>7367.93</v>
      </c>
      <c r="K1446" s="74">
        <f t="shared" si="22"/>
        <v>8546.7988000000005</v>
      </c>
    </row>
    <row r="1447" spans="2:11" x14ac:dyDescent="0.25">
      <c r="B1447" s="73" t="s">
        <v>3287</v>
      </c>
      <c r="C1447" s="73" t="s">
        <v>6029</v>
      </c>
      <c r="D1447" s="73" t="s">
        <v>6030</v>
      </c>
      <c r="E1447" s="73">
        <v>69</v>
      </c>
      <c r="F1447" s="73" t="s">
        <v>6248</v>
      </c>
      <c r="G1447" s="73" t="s">
        <v>6257</v>
      </c>
      <c r="H1447" s="73" t="s">
        <v>6258</v>
      </c>
      <c r="I1447" s="73" t="s">
        <v>3293</v>
      </c>
      <c r="J1447" s="74">
        <v>10310.23</v>
      </c>
      <c r="K1447" s="74">
        <f t="shared" si="22"/>
        <v>11959.866799999998</v>
      </c>
    </row>
    <row r="1448" spans="2:11" x14ac:dyDescent="0.25">
      <c r="B1448" s="73" t="s">
        <v>3287</v>
      </c>
      <c r="C1448" s="73" t="s">
        <v>6029</v>
      </c>
      <c r="D1448" s="73" t="s">
        <v>6030</v>
      </c>
      <c r="E1448" s="73">
        <v>69</v>
      </c>
      <c r="F1448" s="73" t="s">
        <v>6248</v>
      </c>
      <c r="G1448" s="73" t="s">
        <v>6259</v>
      </c>
      <c r="H1448" s="73" t="s">
        <v>6260</v>
      </c>
      <c r="I1448" s="73" t="s">
        <v>3293</v>
      </c>
      <c r="J1448" s="74">
        <v>10310.23</v>
      </c>
      <c r="K1448" s="74">
        <f t="shared" si="22"/>
        <v>11959.866799999998</v>
      </c>
    </row>
    <row r="1449" spans="2:11" x14ac:dyDescent="0.25">
      <c r="B1449" s="73" t="s">
        <v>3287</v>
      </c>
      <c r="C1449" s="73" t="s">
        <v>6029</v>
      </c>
      <c r="D1449" s="73" t="s">
        <v>6030</v>
      </c>
      <c r="E1449" s="73">
        <v>69</v>
      </c>
      <c r="F1449" s="73" t="s">
        <v>6248</v>
      </c>
      <c r="G1449" s="73" t="s">
        <v>6261</v>
      </c>
      <c r="H1449" s="73" t="s">
        <v>6262</v>
      </c>
      <c r="I1449" s="73" t="s">
        <v>3293</v>
      </c>
      <c r="J1449" s="74">
        <v>11874.61</v>
      </c>
      <c r="K1449" s="74">
        <f t="shared" si="22"/>
        <v>13774.5476</v>
      </c>
    </row>
    <row r="1450" spans="2:11" x14ac:dyDescent="0.25">
      <c r="B1450" s="73" t="s">
        <v>3287</v>
      </c>
      <c r="C1450" s="73" t="s">
        <v>6029</v>
      </c>
      <c r="D1450" s="73" t="s">
        <v>6030</v>
      </c>
      <c r="E1450" s="73">
        <v>69</v>
      </c>
      <c r="F1450" s="73" t="s">
        <v>6248</v>
      </c>
      <c r="G1450" s="73" t="s">
        <v>6263</v>
      </c>
      <c r="H1450" s="73" t="s">
        <v>6264</v>
      </c>
      <c r="I1450" s="73" t="s">
        <v>3293</v>
      </c>
      <c r="J1450" s="74">
        <v>11334.86</v>
      </c>
      <c r="K1450" s="74">
        <f t="shared" si="22"/>
        <v>13148.437599999999</v>
      </c>
    </row>
    <row r="1451" spans="2:11" x14ac:dyDescent="0.25">
      <c r="B1451" s="73" t="s">
        <v>3287</v>
      </c>
      <c r="C1451" s="73" t="s">
        <v>6029</v>
      </c>
      <c r="D1451" s="73" t="s">
        <v>6030</v>
      </c>
      <c r="E1451" s="73">
        <v>69</v>
      </c>
      <c r="F1451" s="73" t="s">
        <v>6248</v>
      </c>
      <c r="G1451" s="73" t="s">
        <v>6265</v>
      </c>
      <c r="H1451" s="73" t="s">
        <v>6266</v>
      </c>
      <c r="I1451" s="73" t="s">
        <v>3293</v>
      </c>
      <c r="J1451" s="74">
        <v>11334.86</v>
      </c>
      <c r="K1451" s="74">
        <f t="shared" si="22"/>
        <v>13148.437599999999</v>
      </c>
    </row>
    <row r="1452" spans="2:11" x14ac:dyDescent="0.25">
      <c r="B1452" s="73" t="s">
        <v>3287</v>
      </c>
      <c r="C1452" s="73" t="s">
        <v>6029</v>
      </c>
      <c r="D1452" s="73" t="s">
        <v>6030</v>
      </c>
      <c r="E1452" s="73">
        <v>69</v>
      </c>
      <c r="F1452" s="73" t="s">
        <v>6248</v>
      </c>
      <c r="G1452" s="73" t="s">
        <v>6267</v>
      </c>
      <c r="H1452" s="73" t="s">
        <v>6268</v>
      </c>
      <c r="I1452" s="73" t="s">
        <v>3293</v>
      </c>
      <c r="J1452" s="74">
        <v>9921.17</v>
      </c>
      <c r="K1452" s="74">
        <f t="shared" si="22"/>
        <v>11508.557199999999</v>
      </c>
    </row>
    <row r="1453" spans="2:11" x14ac:dyDescent="0.25">
      <c r="B1453" s="73" t="s">
        <v>3287</v>
      </c>
      <c r="C1453" s="73" t="s">
        <v>6029</v>
      </c>
      <c r="D1453" s="73" t="s">
        <v>6030</v>
      </c>
      <c r="E1453" s="73">
        <v>69</v>
      </c>
      <c r="F1453" s="73" t="s">
        <v>6248</v>
      </c>
      <c r="G1453" s="73" t="s">
        <v>6269</v>
      </c>
      <c r="H1453" s="73" t="s">
        <v>6270</v>
      </c>
      <c r="I1453" s="73" t="s">
        <v>3293</v>
      </c>
      <c r="J1453" s="74">
        <v>10513.66</v>
      </c>
      <c r="K1453" s="74">
        <f t="shared" si="22"/>
        <v>12195.845599999999</v>
      </c>
    </row>
    <row r="1454" spans="2:11" x14ac:dyDescent="0.25">
      <c r="B1454" s="73" t="s">
        <v>3287</v>
      </c>
      <c r="C1454" s="73" t="s">
        <v>6029</v>
      </c>
      <c r="D1454" s="73" t="s">
        <v>6030</v>
      </c>
      <c r="E1454" s="73">
        <v>69</v>
      </c>
      <c r="F1454" s="73" t="s">
        <v>6248</v>
      </c>
      <c r="G1454" s="73" t="s">
        <v>6271</v>
      </c>
      <c r="H1454" s="73" t="s">
        <v>6272</v>
      </c>
      <c r="I1454" s="73" t="s">
        <v>3293</v>
      </c>
      <c r="J1454" s="74">
        <v>9753.1299999999992</v>
      </c>
      <c r="K1454" s="74">
        <f t="shared" si="22"/>
        <v>11313.630799999999</v>
      </c>
    </row>
    <row r="1455" spans="2:11" x14ac:dyDescent="0.25">
      <c r="B1455" s="73" t="s">
        <v>3287</v>
      </c>
      <c r="C1455" s="73" t="s">
        <v>6029</v>
      </c>
      <c r="D1455" s="73" t="s">
        <v>6030</v>
      </c>
      <c r="E1455" s="73">
        <v>70</v>
      </c>
      <c r="F1455" s="73" t="s">
        <v>6273</v>
      </c>
      <c r="G1455" s="73" t="s">
        <v>6274</v>
      </c>
      <c r="H1455" s="73" t="s">
        <v>6275</v>
      </c>
      <c r="I1455" s="73" t="s">
        <v>3293</v>
      </c>
      <c r="J1455" s="74">
        <v>2652.46</v>
      </c>
      <c r="K1455" s="74">
        <f t="shared" si="22"/>
        <v>3076.8535999999999</v>
      </c>
    </row>
    <row r="1456" spans="2:11" x14ac:dyDescent="0.25">
      <c r="B1456" s="73" t="s">
        <v>3287</v>
      </c>
      <c r="C1456" s="73" t="s">
        <v>6029</v>
      </c>
      <c r="D1456" s="73" t="s">
        <v>6030</v>
      </c>
      <c r="E1456" s="73">
        <v>70</v>
      </c>
      <c r="F1456" s="73" t="s">
        <v>6273</v>
      </c>
      <c r="G1456" s="73" t="s">
        <v>6276</v>
      </c>
      <c r="H1456" s="73" t="s">
        <v>6277</v>
      </c>
      <c r="I1456" s="73" t="s">
        <v>3293</v>
      </c>
      <c r="J1456" s="74">
        <v>3752.73</v>
      </c>
      <c r="K1456" s="74">
        <f t="shared" si="22"/>
        <v>4353.1668</v>
      </c>
    </row>
    <row r="1457" spans="2:11" x14ac:dyDescent="0.25">
      <c r="B1457" s="73" t="s">
        <v>3287</v>
      </c>
      <c r="C1457" s="73" t="s">
        <v>6029</v>
      </c>
      <c r="D1457" s="73" t="s">
        <v>6030</v>
      </c>
      <c r="E1457" s="73">
        <v>70</v>
      </c>
      <c r="F1457" s="73" t="s">
        <v>6273</v>
      </c>
      <c r="G1457" s="73" t="s">
        <v>6278</v>
      </c>
      <c r="H1457" s="73" t="s">
        <v>6279</v>
      </c>
      <c r="I1457" s="73" t="s">
        <v>3293</v>
      </c>
      <c r="J1457" s="74">
        <v>3752.73</v>
      </c>
      <c r="K1457" s="74">
        <f t="shared" si="22"/>
        <v>4353.1668</v>
      </c>
    </row>
    <row r="1458" spans="2:11" x14ac:dyDescent="0.25">
      <c r="B1458" s="73" t="s">
        <v>3287</v>
      </c>
      <c r="C1458" s="73" t="s">
        <v>6029</v>
      </c>
      <c r="D1458" s="73" t="s">
        <v>6030</v>
      </c>
      <c r="E1458" s="73">
        <v>70</v>
      </c>
      <c r="F1458" s="73" t="s">
        <v>6273</v>
      </c>
      <c r="G1458" s="73" t="s">
        <v>6280</v>
      </c>
      <c r="H1458" s="73" t="s">
        <v>6281</v>
      </c>
      <c r="I1458" s="73" t="s">
        <v>3293</v>
      </c>
      <c r="J1458" s="74">
        <v>5141.8999999999996</v>
      </c>
      <c r="K1458" s="74">
        <f t="shared" si="22"/>
        <v>5964.6039999999994</v>
      </c>
    </row>
    <row r="1459" spans="2:11" x14ac:dyDescent="0.25">
      <c r="B1459" s="73" t="s">
        <v>3287</v>
      </c>
      <c r="C1459" s="73" t="s">
        <v>6029</v>
      </c>
      <c r="D1459" s="73" t="s">
        <v>6030</v>
      </c>
      <c r="E1459" s="73">
        <v>70</v>
      </c>
      <c r="F1459" s="73" t="s">
        <v>6273</v>
      </c>
      <c r="G1459" s="73" t="s">
        <v>6282</v>
      </c>
      <c r="H1459" s="73" t="s">
        <v>6283</v>
      </c>
      <c r="I1459" s="73" t="s">
        <v>3293</v>
      </c>
      <c r="J1459" s="74">
        <v>4126.03</v>
      </c>
      <c r="K1459" s="74">
        <f t="shared" si="22"/>
        <v>4786.1947999999993</v>
      </c>
    </row>
    <row r="1460" spans="2:11" x14ac:dyDescent="0.25">
      <c r="B1460" s="73" t="s">
        <v>3287</v>
      </c>
      <c r="C1460" s="73" t="s">
        <v>6029</v>
      </c>
      <c r="D1460" s="73" t="s">
        <v>6030</v>
      </c>
      <c r="E1460" s="73">
        <v>70</v>
      </c>
      <c r="F1460" s="73" t="s">
        <v>6273</v>
      </c>
      <c r="G1460" s="73" t="s">
        <v>6284</v>
      </c>
      <c r="H1460" s="73" t="s">
        <v>6285</v>
      </c>
      <c r="I1460" s="73" t="s">
        <v>3293</v>
      </c>
      <c r="J1460" s="74">
        <v>4943.08</v>
      </c>
      <c r="K1460" s="74">
        <f t="shared" si="22"/>
        <v>5733.9727999999996</v>
      </c>
    </row>
    <row r="1461" spans="2:11" x14ac:dyDescent="0.25">
      <c r="B1461" s="73" t="s">
        <v>3287</v>
      </c>
      <c r="C1461" s="73" t="s">
        <v>6029</v>
      </c>
      <c r="D1461" s="73" t="s">
        <v>6030</v>
      </c>
      <c r="E1461" s="73">
        <v>69</v>
      </c>
      <c r="F1461" s="73" t="s">
        <v>6248</v>
      </c>
      <c r="G1461" s="73" t="s">
        <v>6286</v>
      </c>
      <c r="H1461" s="73" t="s">
        <v>6287</v>
      </c>
      <c r="I1461" s="73" t="s">
        <v>3293</v>
      </c>
      <c r="J1461" s="74">
        <v>10100</v>
      </c>
      <c r="K1461" s="74">
        <f t="shared" si="22"/>
        <v>11716</v>
      </c>
    </row>
    <row r="1462" spans="2:11" x14ac:dyDescent="0.25">
      <c r="B1462" s="73" t="s">
        <v>3287</v>
      </c>
      <c r="C1462" s="73" t="s">
        <v>6029</v>
      </c>
      <c r="D1462" s="73" t="s">
        <v>6030</v>
      </c>
      <c r="E1462" s="73">
        <v>69</v>
      </c>
      <c r="F1462" s="73" t="s">
        <v>6248</v>
      </c>
      <c r="G1462" s="73" t="s">
        <v>6288</v>
      </c>
      <c r="H1462" s="73" t="s">
        <v>6289</v>
      </c>
      <c r="I1462" s="73" t="s">
        <v>3293</v>
      </c>
      <c r="J1462" s="74">
        <v>21103.73</v>
      </c>
      <c r="K1462" s="74">
        <f t="shared" si="22"/>
        <v>24480.326799999999</v>
      </c>
    </row>
    <row r="1463" spans="2:11" x14ac:dyDescent="0.25">
      <c r="B1463" s="73" t="s">
        <v>3287</v>
      </c>
      <c r="C1463" s="73" t="s">
        <v>6029</v>
      </c>
      <c r="D1463" s="73" t="s">
        <v>6030</v>
      </c>
      <c r="E1463" s="73">
        <v>69</v>
      </c>
      <c r="F1463" s="73" t="s">
        <v>6248</v>
      </c>
      <c r="G1463" s="73" t="s">
        <v>6290</v>
      </c>
      <c r="H1463" s="73" t="s">
        <v>6291</v>
      </c>
      <c r="I1463" s="73" t="s">
        <v>3293</v>
      </c>
      <c r="J1463" s="74">
        <v>18993.36</v>
      </c>
      <c r="K1463" s="74">
        <f t="shared" si="22"/>
        <v>22032.297599999998</v>
      </c>
    </row>
    <row r="1464" spans="2:11" x14ac:dyDescent="0.25">
      <c r="B1464" s="73" t="s">
        <v>3287</v>
      </c>
      <c r="C1464" s="73" t="s">
        <v>6029</v>
      </c>
      <c r="D1464" s="73" t="s">
        <v>6030</v>
      </c>
      <c r="E1464" s="73">
        <v>76</v>
      </c>
      <c r="F1464" s="73" t="s">
        <v>6292</v>
      </c>
      <c r="G1464" s="73" t="s">
        <v>6293</v>
      </c>
      <c r="H1464" s="73" t="s">
        <v>6294</v>
      </c>
      <c r="I1464" s="73" t="s">
        <v>3293</v>
      </c>
      <c r="J1464" s="74">
        <v>48.28</v>
      </c>
      <c r="K1464" s="74">
        <f t="shared" si="22"/>
        <v>56.004799999999996</v>
      </c>
    </row>
    <row r="1465" spans="2:11" x14ac:dyDescent="0.25">
      <c r="B1465" s="73" t="s">
        <v>3287</v>
      </c>
      <c r="C1465" s="73" t="s">
        <v>6029</v>
      </c>
      <c r="D1465" s="73" t="s">
        <v>6030</v>
      </c>
      <c r="E1465" s="73">
        <v>76</v>
      </c>
      <c r="F1465" s="73" t="s">
        <v>6292</v>
      </c>
      <c r="G1465" s="73" t="s">
        <v>6295</v>
      </c>
      <c r="H1465" s="73" t="s">
        <v>6296</v>
      </c>
      <c r="I1465" s="73" t="s">
        <v>3293</v>
      </c>
      <c r="J1465" s="74">
        <v>74.16</v>
      </c>
      <c r="K1465" s="74">
        <f t="shared" si="22"/>
        <v>86.025599999999997</v>
      </c>
    </row>
    <row r="1466" spans="2:11" x14ac:dyDescent="0.25">
      <c r="B1466" s="73" t="s">
        <v>3287</v>
      </c>
      <c r="C1466" s="73" t="s">
        <v>6029</v>
      </c>
      <c r="D1466" s="73" t="s">
        <v>6030</v>
      </c>
      <c r="E1466" s="73">
        <v>76</v>
      </c>
      <c r="F1466" s="73" t="s">
        <v>6292</v>
      </c>
      <c r="G1466" s="73" t="s">
        <v>6297</v>
      </c>
      <c r="H1466" s="73" t="s">
        <v>6298</v>
      </c>
      <c r="I1466" s="73" t="s">
        <v>3293</v>
      </c>
      <c r="J1466" s="74">
        <v>75.150000000000006</v>
      </c>
      <c r="K1466" s="74">
        <f t="shared" si="22"/>
        <v>87.174000000000007</v>
      </c>
    </row>
    <row r="1467" spans="2:11" x14ac:dyDescent="0.25">
      <c r="B1467" s="73" t="s">
        <v>3287</v>
      </c>
      <c r="C1467" s="73" t="s">
        <v>6029</v>
      </c>
      <c r="D1467" s="73" t="s">
        <v>6030</v>
      </c>
      <c r="E1467" s="73">
        <v>76</v>
      </c>
      <c r="F1467" s="73" t="s">
        <v>6292</v>
      </c>
      <c r="G1467" s="73" t="s">
        <v>6299</v>
      </c>
      <c r="H1467" s="73" t="s">
        <v>6300</v>
      </c>
      <c r="I1467" s="73" t="s">
        <v>3293</v>
      </c>
      <c r="J1467" s="74">
        <v>80.31</v>
      </c>
      <c r="K1467" s="74">
        <f t="shared" si="22"/>
        <v>93.159599999999998</v>
      </c>
    </row>
    <row r="1468" spans="2:11" x14ac:dyDescent="0.25">
      <c r="B1468" s="73" t="s">
        <v>3287</v>
      </c>
      <c r="C1468" s="73" t="s">
        <v>6029</v>
      </c>
      <c r="D1468" s="73" t="s">
        <v>6030</v>
      </c>
      <c r="E1468" s="73">
        <v>76</v>
      </c>
      <c r="F1468" s="73" t="s">
        <v>6292</v>
      </c>
      <c r="G1468" s="73" t="s">
        <v>6301</v>
      </c>
      <c r="H1468" s="73" t="s">
        <v>6302</v>
      </c>
      <c r="I1468" s="73" t="s">
        <v>3293</v>
      </c>
      <c r="J1468" s="74">
        <v>46.78</v>
      </c>
      <c r="K1468" s="74">
        <f t="shared" si="22"/>
        <v>54.264800000000001</v>
      </c>
    </row>
    <row r="1469" spans="2:11" x14ac:dyDescent="0.25">
      <c r="B1469" s="73" t="s">
        <v>3287</v>
      </c>
      <c r="C1469" s="73" t="s">
        <v>6029</v>
      </c>
      <c r="D1469" s="73" t="s">
        <v>6030</v>
      </c>
      <c r="E1469" s="73">
        <v>76</v>
      </c>
      <c r="F1469" s="73" t="s">
        <v>6292</v>
      </c>
      <c r="G1469" s="73" t="s">
        <v>6303</v>
      </c>
      <c r="H1469" s="73" t="s">
        <v>6304</v>
      </c>
      <c r="I1469" s="73" t="s">
        <v>3293</v>
      </c>
      <c r="J1469" s="74">
        <v>42.1</v>
      </c>
      <c r="K1469" s="74">
        <f t="shared" si="22"/>
        <v>48.835999999999999</v>
      </c>
    </row>
    <row r="1470" spans="2:11" x14ac:dyDescent="0.25">
      <c r="B1470" s="73" t="s">
        <v>3287</v>
      </c>
      <c r="C1470" s="73" t="s">
        <v>6029</v>
      </c>
      <c r="D1470" s="73" t="s">
        <v>6030</v>
      </c>
      <c r="E1470" s="73">
        <v>76</v>
      </c>
      <c r="F1470" s="73" t="s">
        <v>6292</v>
      </c>
      <c r="G1470" s="73" t="s">
        <v>6305</v>
      </c>
      <c r="H1470" s="73" t="s">
        <v>6306</v>
      </c>
      <c r="I1470" s="73" t="s">
        <v>3293</v>
      </c>
      <c r="J1470" s="74">
        <v>51.86</v>
      </c>
      <c r="K1470" s="74">
        <f t="shared" si="22"/>
        <v>60.157599999999995</v>
      </c>
    </row>
    <row r="1471" spans="2:11" x14ac:dyDescent="0.25">
      <c r="B1471" s="73" t="s">
        <v>3287</v>
      </c>
      <c r="C1471" s="73" t="s">
        <v>6029</v>
      </c>
      <c r="D1471" s="73" t="s">
        <v>6030</v>
      </c>
      <c r="E1471" s="73">
        <v>76</v>
      </c>
      <c r="F1471" s="73" t="s">
        <v>6292</v>
      </c>
      <c r="G1471" s="73" t="s">
        <v>6307</v>
      </c>
      <c r="H1471" s="73" t="s">
        <v>6308</v>
      </c>
      <c r="I1471" s="73" t="s">
        <v>3293</v>
      </c>
      <c r="J1471" s="74">
        <v>41.5</v>
      </c>
      <c r="K1471" s="74">
        <f t="shared" si="22"/>
        <v>48.139999999999993</v>
      </c>
    </row>
    <row r="1472" spans="2:11" x14ac:dyDescent="0.25">
      <c r="B1472" s="73" t="s">
        <v>3287</v>
      </c>
      <c r="C1472" s="73" t="s">
        <v>6029</v>
      </c>
      <c r="D1472" s="73" t="s">
        <v>6030</v>
      </c>
      <c r="E1472" s="73">
        <v>76</v>
      </c>
      <c r="F1472" s="73" t="s">
        <v>6292</v>
      </c>
      <c r="G1472" s="73" t="s">
        <v>6309</v>
      </c>
      <c r="H1472" s="73" t="s">
        <v>6310</v>
      </c>
      <c r="I1472" s="73" t="s">
        <v>3293</v>
      </c>
      <c r="J1472" s="74">
        <v>51.86</v>
      </c>
      <c r="K1472" s="74">
        <f t="shared" si="22"/>
        <v>60.157599999999995</v>
      </c>
    </row>
    <row r="1473" spans="2:11" x14ac:dyDescent="0.25">
      <c r="B1473" s="73" t="s">
        <v>3287</v>
      </c>
      <c r="C1473" s="73" t="s">
        <v>6029</v>
      </c>
      <c r="D1473" s="73" t="s">
        <v>6030</v>
      </c>
      <c r="E1473" s="73">
        <v>76</v>
      </c>
      <c r="F1473" s="73" t="s">
        <v>6292</v>
      </c>
      <c r="G1473" s="73" t="s">
        <v>6311</v>
      </c>
      <c r="H1473" s="73" t="s">
        <v>6312</v>
      </c>
      <c r="I1473" s="73" t="s">
        <v>3293</v>
      </c>
      <c r="J1473" s="74">
        <v>33.46</v>
      </c>
      <c r="K1473" s="74">
        <f t="shared" si="22"/>
        <v>38.813600000000001</v>
      </c>
    </row>
    <row r="1474" spans="2:11" x14ac:dyDescent="0.25">
      <c r="B1474" s="73" t="s">
        <v>3287</v>
      </c>
      <c r="C1474" s="73" t="s">
        <v>6029</v>
      </c>
      <c r="D1474" s="73" t="s">
        <v>6030</v>
      </c>
      <c r="E1474" s="73">
        <v>76</v>
      </c>
      <c r="F1474" s="73" t="s">
        <v>6292</v>
      </c>
      <c r="G1474" s="73" t="s">
        <v>6313</v>
      </c>
      <c r="H1474" s="73" t="s">
        <v>6314</v>
      </c>
      <c r="I1474" s="73" t="s">
        <v>3293</v>
      </c>
      <c r="J1474" s="74">
        <v>42.1</v>
      </c>
      <c r="K1474" s="74">
        <f t="shared" si="22"/>
        <v>48.835999999999999</v>
      </c>
    </row>
    <row r="1475" spans="2:11" x14ac:dyDescent="0.25">
      <c r="B1475" s="73" t="s">
        <v>3287</v>
      </c>
      <c r="C1475" s="73" t="s">
        <v>6029</v>
      </c>
      <c r="D1475" s="73" t="s">
        <v>6030</v>
      </c>
      <c r="E1475" s="73">
        <v>76</v>
      </c>
      <c r="F1475" s="73" t="s">
        <v>6292</v>
      </c>
      <c r="G1475" s="73" t="s">
        <v>6315</v>
      </c>
      <c r="H1475" s="73" t="s">
        <v>6316</v>
      </c>
      <c r="I1475" s="73" t="s">
        <v>3293</v>
      </c>
      <c r="J1475" s="74">
        <v>62</v>
      </c>
      <c r="K1475" s="74">
        <f t="shared" si="22"/>
        <v>71.92</v>
      </c>
    </row>
    <row r="1476" spans="2:11" x14ac:dyDescent="0.25">
      <c r="B1476" s="73" t="s">
        <v>3287</v>
      </c>
      <c r="C1476" s="73" t="s">
        <v>6029</v>
      </c>
      <c r="D1476" s="73" t="s">
        <v>6030</v>
      </c>
      <c r="E1476" s="73">
        <v>76</v>
      </c>
      <c r="F1476" s="73" t="s">
        <v>6292</v>
      </c>
      <c r="G1476" s="73" t="s">
        <v>6317</v>
      </c>
      <c r="H1476" s="73" t="s">
        <v>6318</v>
      </c>
      <c r="I1476" s="73" t="s">
        <v>3293</v>
      </c>
      <c r="J1476" s="74">
        <v>68.900000000000006</v>
      </c>
      <c r="K1476" s="74">
        <f t="shared" ref="K1476:K1539" si="23">+IF(AND(MID(H1476,1,15)="POSTE DE MADERA",J1476&lt;110)=TRUE,(J1476*1.13+5)*1.01*1.16,IF(AND(MID(H1476,1,15)="POSTE DE MADERA",J1476&gt;=110,J1476&lt;320)=TRUE,(J1476*1.13+12)*1.01*1.16,IF(AND(MID(H1476,1,15)="POSTE DE MADERA",J1476&gt;320)=TRUE,(J1476*1.13+36)*1.01*1.16,IF(+AND(MID(H1476,1,5)="POSTE",MID(H1476,1,15)&lt;&gt;"POSTE DE MADERA")=TRUE,J1476*1.01*1.16,J1476*1.16))))</f>
        <v>79.924000000000007</v>
      </c>
    </row>
    <row r="1477" spans="2:11" x14ac:dyDescent="0.25">
      <c r="B1477" s="73" t="s">
        <v>3287</v>
      </c>
      <c r="C1477" s="73" t="s">
        <v>6029</v>
      </c>
      <c r="D1477" s="73" t="s">
        <v>6030</v>
      </c>
      <c r="E1477" s="73">
        <v>85</v>
      </c>
      <c r="F1477" s="73" t="s">
        <v>5377</v>
      </c>
      <c r="G1477" s="73" t="s">
        <v>6319</v>
      </c>
      <c r="H1477" s="73" t="s">
        <v>6320</v>
      </c>
      <c r="I1477" s="73" t="s">
        <v>3293</v>
      </c>
      <c r="J1477" s="74">
        <v>8622.24</v>
      </c>
      <c r="K1477" s="74">
        <f t="shared" si="23"/>
        <v>10001.7984</v>
      </c>
    </row>
    <row r="1478" spans="2:11" x14ac:dyDescent="0.25">
      <c r="B1478" s="73" t="s">
        <v>3287</v>
      </c>
      <c r="C1478" s="73" t="s">
        <v>6029</v>
      </c>
      <c r="D1478" s="73" t="s">
        <v>6030</v>
      </c>
      <c r="E1478" s="73">
        <v>85</v>
      </c>
      <c r="F1478" s="73" t="s">
        <v>5377</v>
      </c>
      <c r="G1478" s="73" t="s">
        <v>6321</v>
      </c>
      <c r="H1478" s="73" t="s">
        <v>6322</v>
      </c>
      <c r="I1478" s="73" t="s">
        <v>3293</v>
      </c>
      <c r="J1478" s="74">
        <v>7242.68</v>
      </c>
      <c r="K1478" s="74">
        <f t="shared" si="23"/>
        <v>8401.5087999999996</v>
      </c>
    </row>
    <row r="1479" spans="2:11" x14ac:dyDescent="0.25">
      <c r="B1479" s="73" t="s">
        <v>3287</v>
      </c>
      <c r="C1479" s="73" t="s">
        <v>6029</v>
      </c>
      <c r="D1479" s="73" t="s">
        <v>6030</v>
      </c>
      <c r="E1479" s="73">
        <v>85</v>
      </c>
      <c r="F1479" s="73" t="s">
        <v>5377</v>
      </c>
      <c r="G1479" s="73" t="s">
        <v>6323</v>
      </c>
      <c r="H1479" s="73" t="s">
        <v>6324</v>
      </c>
      <c r="I1479" s="73" t="s">
        <v>3293</v>
      </c>
      <c r="J1479" s="74">
        <v>371.01</v>
      </c>
      <c r="K1479" s="74">
        <f t="shared" si="23"/>
        <v>430.37159999999994</v>
      </c>
    </row>
    <row r="1480" spans="2:11" x14ac:dyDescent="0.25">
      <c r="B1480" s="73" t="s">
        <v>3287</v>
      </c>
      <c r="C1480" s="73" t="s">
        <v>6029</v>
      </c>
      <c r="D1480" s="73" t="s">
        <v>6030</v>
      </c>
      <c r="E1480" s="73">
        <v>85</v>
      </c>
      <c r="F1480" s="73" t="s">
        <v>5377</v>
      </c>
      <c r="G1480" s="73" t="s">
        <v>6325</v>
      </c>
      <c r="H1480" s="73" t="s">
        <v>6326</v>
      </c>
      <c r="I1480" s="73" t="s">
        <v>3293</v>
      </c>
      <c r="J1480" s="74">
        <v>337.48</v>
      </c>
      <c r="K1480" s="74">
        <f t="shared" si="23"/>
        <v>391.47679999999997</v>
      </c>
    </row>
    <row r="1481" spans="2:11" x14ac:dyDescent="0.25">
      <c r="B1481" s="73" t="s">
        <v>3287</v>
      </c>
      <c r="C1481" s="73" t="s">
        <v>6029</v>
      </c>
      <c r="D1481" s="73" t="s">
        <v>6030</v>
      </c>
      <c r="E1481" s="73">
        <v>85</v>
      </c>
      <c r="F1481" s="73" t="s">
        <v>5377</v>
      </c>
      <c r="G1481" s="73" t="s">
        <v>6327</v>
      </c>
      <c r="H1481" s="73" t="s">
        <v>6328</v>
      </c>
      <c r="I1481" s="73" t="s">
        <v>3293</v>
      </c>
      <c r="J1481" s="74">
        <v>3702.21</v>
      </c>
      <c r="K1481" s="74">
        <f t="shared" si="23"/>
        <v>4294.5635999999995</v>
      </c>
    </row>
    <row r="1482" spans="2:11" x14ac:dyDescent="0.25">
      <c r="B1482" s="73" t="s">
        <v>3287</v>
      </c>
      <c r="C1482" s="73" t="s">
        <v>6029</v>
      </c>
      <c r="D1482" s="73" t="s">
        <v>6030</v>
      </c>
      <c r="E1482" s="73">
        <v>85</v>
      </c>
      <c r="F1482" s="73" t="s">
        <v>5377</v>
      </c>
      <c r="G1482" s="73" t="s">
        <v>6329</v>
      </c>
      <c r="H1482" s="73" t="s">
        <v>6330</v>
      </c>
      <c r="I1482" s="73" t="s">
        <v>3293</v>
      </c>
      <c r="J1482" s="74">
        <v>199.48</v>
      </c>
      <c r="K1482" s="74">
        <f t="shared" si="23"/>
        <v>231.39679999999998</v>
      </c>
    </row>
    <row r="1483" spans="2:11" x14ac:dyDescent="0.25">
      <c r="B1483" s="73" t="s">
        <v>3287</v>
      </c>
      <c r="C1483" s="73" t="s">
        <v>6029</v>
      </c>
      <c r="D1483" s="73" t="s">
        <v>6030</v>
      </c>
      <c r="E1483" s="73">
        <v>85</v>
      </c>
      <c r="F1483" s="73" t="s">
        <v>5377</v>
      </c>
      <c r="G1483" s="73" t="s">
        <v>6331</v>
      </c>
      <c r="H1483" s="73" t="s">
        <v>6332</v>
      </c>
      <c r="I1483" s="73" t="s">
        <v>3293</v>
      </c>
      <c r="J1483" s="74">
        <v>928</v>
      </c>
      <c r="K1483" s="74">
        <f t="shared" si="23"/>
        <v>1076.48</v>
      </c>
    </row>
    <row r="1484" spans="2:11" x14ac:dyDescent="0.25">
      <c r="B1484" s="73" t="s">
        <v>3287</v>
      </c>
      <c r="C1484" s="73" t="s">
        <v>6029</v>
      </c>
      <c r="D1484" s="73" t="s">
        <v>6030</v>
      </c>
      <c r="E1484" s="73">
        <v>85</v>
      </c>
      <c r="F1484" s="73" t="s">
        <v>5377</v>
      </c>
      <c r="G1484" s="73" t="s">
        <v>6333</v>
      </c>
      <c r="H1484" s="73" t="s">
        <v>6334</v>
      </c>
      <c r="I1484" s="73" t="s">
        <v>3293</v>
      </c>
      <c r="J1484" s="74">
        <v>1130.05</v>
      </c>
      <c r="K1484" s="74">
        <f t="shared" si="23"/>
        <v>1310.8579999999999</v>
      </c>
    </row>
    <row r="1485" spans="2:11" x14ac:dyDescent="0.25">
      <c r="B1485" s="73" t="s">
        <v>3287</v>
      </c>
      <c r="C1485" s="73" t="s">
        <v>6029</v>
      </c>
      <c r="D1485" s="73" t="s">
        <v>6030</v>
      </c>
      <c r="E1485" s="73">
        <v>85</v>
      </c>
      <c r="F1485" s="73" t="s">
        <v>5377</v>
      </c>
      <c r="G1485" s="73" t="s">
        <v>6335</v>
      </c>
      <c r="H1485" s="73" t="s">
        <v>6336</v>
      </c>
      <c r="I1485" s="73" t="s">
        <v>3293</v>
      </c>
      <c r="J1485" s="74">
        <v>5100</v>
      </c>
      <c r="K1485" s="74">
        <f t="shared" si="23"/>
        <v>5916</v>
      </c>
    </row>
    <row r="1486" spans="2:11" x14ac:dyDescent="0.25">
      <c r="B1486" s="73" t="s">
        <v>3287</v>
      </c>
      <c r="C1486" s="73" t="s">
        <v>6029</v>
      </c>
      <c r="D1486" s="73" t="s">
        <v>6030</v>
      </c>
      <c r="E1486" s="73">
        <v>85</v>
      </c>
      <c r="F1486" s="73" t="s">
        <v>5377</v>
      </c>
      <c r="G1486" s="73" t="s">
        <v>6337</v>
      </c>
      <c r="H1486" s="73" t="s">
        <v>6338</v>
      </c>
      <c r="I1486" s="73" t="s">
        <v>3293</v>
      </c>
      <c r="J1486" s="74">
        <v>3379.54</v>
      </c>
      <c r="K1486" s="74">
        <f t="shared" si="23"/>
        <v>3920.2663999999995</v>
      </c>
    </row>
    <row r="1487" spans="2:11" x14ac:dyDescent="0.25">
      <c r="B1487" s="73" t="s">
        <v>3287</v>
      </c>
      <c r="C1487" s="73" t="s">
        <v>6029</v>
      </c>
      <c r="D1487" s="73" t="s">
        <v>6030</v>
      </c>
      <c r="E1487" s="73">
        <v>85</v>
      </c>
      <c r="F1487" s="73" t="s">
        <v>5377</v>
      </c>
      <c r="G1487" s="73" t="s">
        <v>6339</v>
      </c>
      <c r="H1487" s="73" t="s">
        <v>6340</v>
      </c>
      <c r="I1487" s="73" t="s">
        <v>3293</v>
      </c>
      <c r="J1487" s="74">
        <v>3379.54</v>
      </c>
      <c r="K1487" s="74">
        <f t="shared" si="23"/>
        <v>3920.2663999999995</v>
      </c>
    </row>
    <row r="1488" spans="2:11" x14ac:dyDescent="0.25">
      <c r="B1488" s="73" t="s">
        <v>3287</v>
      </c>
      <c r="C1488" s="73" t="s">
        <v>6029</v>
      </c>
      <c r="D1488" s="73" t="s">
        <v>6030</v>
      </c>
      <c r="E1488" s="73">
        <v>77</v>
      </c>
      <c r="F1488" s="73" t="s">
        <v>6341</v>
      </c>
      <c r="G1488" s="73" t="s">
        <v>6342</v>
      </c>
      <c r="H1488" s="73" t="s">
        <v>6343</v>
      </c>
      <c r="I1488" s="73" t="s">
        <v>3293</v>
      </c>
      <c r="J1488" s="74">
        <v>2293.0500000000002</v>
      </c>
      <c r="K1488" s="74">
        <f t="shared" si="23"/>
        <v>2659.9380000000001</v>
      </c>
    </row>
    <row r="1489" spans="2:11" x14ac:dyDescent="0.25">
      <c r="B1489" s="73" t="s">
        <v>3287</v>
      </c>
      <c r="C1489" s="73" t="s">
        <v>6029</v>
      </c>
      <c r="D1489" s="73" t="s">
        <v>6030</v>
      </c>
      <c r="E1489" s="73">
        <v>77</v>
      </c>
      <c r="F1489" s="73" t="s">
        <v>6341</v>
      </c>
      <c r="G1489" s="73" t="s">
        <v>6344</v>
      </c>
      <c r="H1489" s="73" t="s">
        <v>6345</v>
      </c>
      <c r="I1489" s="73" t="s">
        <v>3293</v>
      </c>
      <c r="J1489" s="74">
        <v>2305.98</v>
      </c>
      <c r="K1489" s="74">
        <f t="shared" si="23"/>
        <v>2674.9367999999999</v>
      </c>
    </row>
    <row r="1490" spans="2:11" x14ac:dyDescent="0.25">
      <c r="B1490" s="73" t="s">
        <v>3287</v>
      </c>
      <c r="C1490" s="73" t="s">
        <v>6029</v>
      </c>
      <c r="D1490" s="73" t="s">
        <v>6030</v>
      </c>
      <c r="E1490" s="73">
        <v>78</v>
      </c>
      <c r="F1490" s="73" t="s">
        <v>6346</v>
      </c>
      <c r="G1490" s="73" t="s">
        <v>6347</v>
      </c>
      <c r="H1490" s="73" t="s">
        <v>6348</v>
      </c>
      <c r="I1490" s="73" t="s">
        <v>3293</v>
      </c>
      <c r="J1490" s="74">
        <v>41.97</v>
      </c>
      <c r="K1490" s="74">
        <f t="shared" si="23"/>
        <v>48.685199999999995</v>
      </c>
    </row>
    <row r="1491" spans="2:11" x14ac:dyDescent="0.25">
      <c r="B1491" s="73" t="s">
        <v>3287</v>
      </c>
      <c r="C1491" s="73" t="s">
        <v>6029</v>
      </c>
      <c r="D1491" s="73" t="s">
        <v>6030</v>
      </c>
      <c r="E1491" s="73">
        <v>78</v>
      </c>
      <c r="F1491" s="73" t="s">
        <v>6346</v>
      </c>
      <c r="G1491" s="73" t="s">
        <v>6349</v>
      </c>
      <c r="H1491" s="73" t="s">
        <v>6350</v>
      </c>
      <c r="I1491" s="73" t="s">
        <v>3293</v>
      </c>
      <c r="J1491" s="74">
        <v>65.88</v>
      </c>
      <c r="K1491" s="74">
        <f t="shared" si="23"/>
        <v>76.420799999999986</v>
      </c>
    </row>
    <row r="1492" spans="2:11" x14ac:dyDescent="0.25">
      <c r="B1492" s="73" t="s">
        <v>3287</v>
      </c>
      <c r="C1492" s="73" t="s">
        <v>6029</v>
      </c>
      <c r="D1492" s="73" t="s">
        <v>6030</v>
      </c>
      <c r="E1492" s="73">
        <v>78</v>
      </c>
      <c r="F1492" s="73" t="s">
        <v>6346</v>
      </c>
      <c r="G1492" s="73" t="s">
        <v>6351</v>
      </c>
      <c r="H1492" s="73" t="s">
        <v>6352</v>
      </c>
      <c r="I1492" s="73" t="s">
        <v>3293</v>
      </c>
      <c r="J1492" s="74">
        <v>115.15</v>
      </c>
      <c r="K1492" s="74">
        <f t="shared" si="23"/>
        <v>133.57399999999998</v>
      </c>
    </row>
    <row r="1493" spans="2:11" x14ac:dyDescent="0.25">
      <c r="B1493" s="73" t="s">
        <v>3287</v>
      </c>
      <c r="C1493" s="73" t="s">
        <v>6029</v>
      </c>
      <c r="D1493" s="73" t="s">
        <v>6030</v>
      </c>
      <c r="E1493" s="73">
        <v>78</v>
      </c>
      <c r="F1493" s="73" t="s">
        <v>6346</v>
      </c>
      <c r="G1493" s="73" t="s">
        <v>6353</v>
      </c>
      <c r="H1493" s="73" t="s">
        <v>6354</v>
      </c>
      <c r="I1493" s="73" t="s">
        <v>3293</v>
      </c>
      <c r="J1493" s="74">
        <v>145.74</v>
      </c>
      <c r="K1493" s="74">
        <f t="shared" si="23"/>
        <v>169.05840000000001</v>
      </c>
    </row>
    <row r="1494" spans="2:11" x14ac:dyDescent="0.25">
      <c r="B1494" s="73" t="s">
        <v>3287</v>
      </c>
      <c r="C1494" s="73" t="s">
        <v>6029</v>
      </c>
      <c r="D1494" s="73" t="s">
        <v>6030</v>
      </c>
      <c r="E1494" s="73">
        <v>78</v>
      </c>
      <c r="F1494" s="73" t="s">
        <v>6346</v>
      </c>
      <c r="G1494" s="73" t="s">
        <v>6355</v>
      </c>
      <c r="H1494" s="73" t="s">
        <v>6356</v>
      </c>
      <c r="I1494" s="73" t="s">
        <v>3293</v>
      </c>
      <c r="J1494" s="74">
        <v>65.88</v>
      </c>
      <c r="K1494" s="74">
        <f t="shared" si="23"/>
        <v>76.420799999999986</v>
      </c>
    </row>
    <row r="1495" spans="2:11" x14ac:dyDescent="0.25">
      <c r="B1495" s="73" t="s">
        <v>3287</v>
      </c>
      <c r="C1495" s="73" t="s">
        <v>6029</v>
      </c>
      <c r="D1495" s="73" t="s">
        <v>6030</v>
      </c>
      <c r="E1495" s="73">
        <v>78</v>
      </c>
      <c r="F1495" s="73" t="s">
        <v>6346</v>
      </c>
      <c r="G1495" s="73" t="s">
        <v>6357</v>
      </c>
      <c r="H1495" s="73" t="s">
        <v>6358</v>
      </c>
      <c r="I1495" s="73" t="s">
        <v>3293</v>
      </c>
      <c r="J1495" s="74">
        <v>119.48</v>
      </c>
      <c r="K1495" s="74">
        <f t="shared" si="23"/>
        <v>138.5968</v>
      </c>
    </row>
    <row r="1496" spans="2:11" x14ac:dyDescent="0.25">
      <c r="B1496" s="73" t="s">
        <v>3287</v>
      </c>
      <c r="C1496" s="73" t="s">
        <v>6029</v>
      </c>
      <c r="D1496" s="73" t="s">
        <v>6030</v>
      </c>
      <c r="E1496" s="73">
        <v>78</v>
      </c>
      <c r="F1496" s="73" t="s">
        <v>6346</v>
      </c>
      <c r="G1496" s="73" t="s">
        <v>6359</v>
      </c>
      <c r="H1496" s="73" t="s">
        <v>6360</v>
      </c>
      <c r="I1496" s="73" t="s">
        <v>3293</v>
      </c>
      <c r="J1496" s="74">
        <v>72.47</v>
      </c>
      <c r="K1496" s="74">
        <f t="shared" si="23"/>
        <v>84.06519999999999</v>
      </c>
    </row>
    <row r="1497" spans="2:11" x14ac:dyDescent="0.25">
      <c r="B1497" s="73" t="s">
        <v>3287</v>
      </c>
      <c r="C1497" s="73" t="s">
        <v>6029</v>
      </c>
      <c r="D1497" s="73" t="s">
        <v>6030</v>
      </c>
      <c r="E1497" s="73">
        <v>78</v>
      </c>
      <c r="F1497" s="73" t="s">
        <v>6346</v>
      </c>
      <c r="G1497" s="73" t="s">
        <v>6361</v>
      </c>
      <c r="H1497" s="73" t="s">
        <v>6362</v>
      </c>
      <c r="I1497" s="73" t="s">
        <v>3293</v>
      </c>
      <c r="J1497" s="74">
        <v>175.92</v>
      </c>
      <c r="K1497" s="74">
        <f t="shared" si="23"/>
        <v>204.06719999999999</v>
      </c>
    </row>
    <row r="1498" spans="2:11" x14ac:dyDescent="0.25">
      <c r="B1498" s="73" t="s">
        <v>3287</v>
      </c>
      <c r="C1498" s="73" t="s">
        <v>6029</v>
      </c>
      <c r="D1498" s="73" t="s">
        <v>6030</v>
      </c>
      <c r="E1498" s="73">
        <v>78</v>
      </c>
      <c r="F1498" s="73" t="s">
        <v>6346</v>
      </c>
      <c r="G1498" s="73" t="s">
        <v>6363</v>
      </c>
      <c r="H1498" s="73" t="s">
        <v>6364</v>
      </c>
      <c r="I1498" s="73" t="s">
        <v>3293</v>
      </c>
      <c r="J1498" s="74">
        <v>41.97</v>
      </c>
      <c r="K1498" s="74">
        <f t="shared" si="23"/>
        <v>48.685199999999995</v>
      </c>
    </row>
    <row r="1499" spans="2:11" x14ac:dyDescent="0.25">
      <c r="B1499" s="73" t="s">
        <v>3287</v>
      </c>
      <c r="C1499" s="73" t="s">
        <v>6029</v>
      </c>
      <c r="D1499" s="73" t="s">
        <v>6030</v>
      </c>
      <c r="E1499" s="73">
        <v>78</v>
      </c>
      <c r="F1499" s="73" t="s">
        <v>6346</v>
      </c>
      <c r="G1499" s="73" t="s">
        <v>6365</v>
      </c>
      <c r="H1499" s="73" t="s">
        <v>6366</v>
      </c>
      <c r="I1499" s="73" t="s">
        <v>3293</v>
      </c>
      <c r="J1499" s="74">
        <v>53.07</v>
      </c>
      <c r="K1499" s="74">
        <f t="shared" si="23"/>
        <v>61.561199999999999</v>
      </c>
    </row>
    <row r="1500" spans="2:11" x14ac:dyDescent="0.25">
      <c r="B1500" s="73" t="s">
        <v>3287</v>
      </c>
      <c r="C1500" s="73" t="s">
        <v>6029</v>
      </c>
      <c r="D1500" s="73" t="s">
        <v>6030</v>
      </c>
      <c r="E1500" s="73">
        <v>78</v>
      </c>
      <c r="F1500" s="73" t="s">
        <v>6346</v>
      </c>
      <c r="G1500" s="73" t="s">
        <v>6367</v>
      </c>
      <c r="H1500" s="73" t="s">
        <v>6368</v>
      </c>
      <c r="I1500" s="73" t="s">
        <v>3293</v>
      </c>
      <c r="J1500" s="74">
        <v>63.68</v>
      </c>
      <c r="K1500" s="74">
        <f t="shared" si="23"/>
        <v>73.868799999999993</v>
      </c>
    </row>
    <row r="1501" spans="2:11" x14ac:dyDescent="0.25">
      <c r="B1501" s="73" t="s">
        <v>3287</v>
      </c>
      <c r="C1501" s="73" t="s">
        <v>6029</v>
      </c>
      <c r="D1501" s="73" t="s">
        <v>6030</v>
      </c>
      <c r="E1501" s="73">
        <v>78</v>
      </c>
      <c r="F1501" s="73" t="s">
        <v>6346</v>
      </c>
      <c r="G1501" s="73" t="s">
        <v>6369</v>
      </c>
      <c r="H1501" s="73" t="s">
        <v>6370</v>
      </c>
      <c r="I1501" s="73" t="s">
        <v>3293</v>
      </c>
      <c r="J1501" s="74">
        <v>50.7</v>
      </c>
      <c r="K1501" s="74">
        <f t="shared" si="23"/>
        <v>58.811999999999998</v>
      </c>
    </row>
    <row r="1502" spans="2:11" x14ac:dyDescent="0.25">
      <c r="B1502" s="73" t="s">
        <v>3287</v>
      </c>
      <c r="C1502" s="73" t="s">
        <v>6029</v>
      </c>
      <c r="D1502" s="73" t="s">
        <v>6030</v>
      </c>
      <c r="E1502" s="73">
        <v>78</v>
      </c>
      <c r="F1502" s="73" t="s">
        <v>6346</v>
      </c>
      <c r="G1502" s="73" t="s">
        <v>6371</v>
      </c>
      <c r="H1502" s="73" t="s">
        <v>6372</v>
      </c>
      <c r="I1502" s="73" t="s">
        <v>3293</v>
      </c>
      <c r="J1502" s="74">
        <v>72.47</v>
      </c>
      <c r="K1502" s="74">
        <f t="shared" si="23"/>
        <v>84.06519999999999</v>
      </c>
    </row>
    <row r="1503" spans="2:11" x14ac:dyDescent="0.25">
      <c r="B1503" s="73" t="s">
        <v>3287</v>
      </c>
      <c r="C1503" s="73" t="s">
        <v>6029</v>
      </c>
      <c r="D1503" s="73" t="s">
        <v>6030</v>
      </c>
      <c r="E1503" s="73">
        <v>79</v>
      </c>
      <c r="F1503" s="73" t="s">
        <v>6373</v>
      </c>
      <c r="G1503" s="73" t="s">
        <v>6374</v>
      </c>
      <c r="H1503" s="73" t="s">
        <v>6375</v>
      </c>
      <c r="I1503" s="73" t="s">
        <v>3293</v>
      </c>
      <c r="J1503" s="74">
        <v>38.619999999999997</v>
      </c>
      <c r="K1503" s="74">
        <f t="shared" si="23"/>
        <v>44.799199999999992</v>
      </c>
    </row>
    <row r="1504" spans="2:11" x14ac:dyDescent="0.25">
      <c r="B1504" s="73" t="s">
        <v>3287</v>
      </c>
      <c r="C1504" s="73" t="s">
        <v>6029</v>
      </c>
      <c r="D1504" s="73" t="s">
        <v>6030</v>
      </c>
      <c r="E1504" s="73">
        <v>79</v>
      </c>
      <c r="F1504" s="73" t="s">
        <v>6373</v>
      </c>
      <c r="G1504" s="73" t="s">
        <v>6376</v>
      </c>
      <c r="H1504" s="73" t="s">
        <v>6377</v>
      </c>
      <c r="I1504" s="73" t="s">
        <v>3293</v>
      </c>
      <c r="J1504" s="74">
        <v>36.369999999999997</v>
      </c>
      <c r="K1504" s="74">
        <f t="shared" si="23"/>
        <v>42.189199999999992</v>
      </c>
    </row>
    <row r="1505" spans="2:11" x14ac:dyDescent="0.25">
      <c r="B1505" s="73" t="s">
        <v>3287</v>
      </c>
      <c r="C1505" s="73" t="s">
        <v>6029</v>
      </c>
      <c r="D1505" s="73" t="s">
        <v>6030</v>
      </c>
      <c r="E1505" s="73">
        <v>75</v>
      </c>
      <c r="F1505" s="73" t="s">
        <v>6378</v>
      </c>
      <c r="G1505" s="73" t="s">
        <v>6379</v>
      </c>
      <c r="H1505" s="73" t="s">
        <v>6380</v>
      </c>
      <c r="I1505" s="73" t="s">
        <v>3293</v>
      </c>
      <c r="J1505" s="74">
        <v>216.9</v>
      </c>
      <c r="K1505" s="74">
        <f t="shared" si="23"/>
        <v>251.60399999999998</v>
      </c>
    </row>
    <row r="1506" spans="2:11" x14ac:dyDescent="0.25">
      <c r="B1506" s="73" t="s">
        <v>3287</v>
      </c>
      <c r="C1506" s="73" t="s">
        <v>6029</v>
      </c>
      <c r="D1506" s="73" t="s">
        <v>6030</v>
      </c>
      <c r="E1506" s="73">
        <v>75</v>
      </c>
      <c r="F1506" s="73" t="s">
        <v>6378</v>
      </c>
      <c r="G1506" s="73" t="s">
        <v>6381</v>
      </c>
      <c r="H1506" s="73" t="s">
        <v>6382</v>
      </c>
      <c r="I1506" s="73" t="s">
        <v>3293</v>
      </c>
      <c r="J1506" s="74">
        <v>216.9</v>
      </c>
      <c r="K1506" s="74">
        <f t="shared" si="23"/>
        <v>251.60399999999998</v>
      </c>
    </row>
    <row r="1507" spans="2:11" x14ac:dyDescent="0.25">
      <c r="B1507" s="73" t="s">
        <v>3287</v>
      </c>
      <c r="C1507" s="73" t="s">
        <v>6029</v>
      </c>
      <c r="D1507" s="73" t="s">
        <v>6030</v>
      </c>
      <c r="E1507" s="73">
        <v>75</v>
      </c>
      <c r="F1507" s="73" t="s">
        <v>6378</v>
      </c>
      <c r="G1507" s="73" t="s">
        <v>6383</v>
      </c>
      <c r="H1507" s="73" t="s">
        <v>6384</v>
      </c>
      <c r="I1507" s="73" t="s">
        <v>3293</v>
      </c>
      <c r="J1507" s="74">
        <v>11507.38</v>
      </c>
      <c r="K1507" s="74">
        <f t="shared" si="23"/>
        <v>13348.560799999997</v>
      </c>
    </row>
    <row r="1508" spans="2:11" x14ac:dyDescent="0.25">
      <c r="B1508" s="73" t="s">
        <v>3287</v>
      </c>
      <c r="C1508" s="73" t="s">
        <v>6029</v>
      </c>
      <c r="D1508" s="73" t="s">
        <v>6030</v>
      </c>
      <c r="E1508" s="73">
        <v>75</v>
      </c>
      <c r="F1508" s="73" t="s">
        <v>6378</v>
      </c>
      <c r="G1508" s="73" t="s">
        <v>6385</v>
      </c>
      <c r="H1508" s="73" t="s">
        <v>6386</v>
      </c>
      <c r="I1508" s="73" t="s">
        <v>3293</v>
      </c>
      <c r="J1508" s="74">
        <v>3356.2</v>
      </c>
      <c r="K1508" s="74">
        <f t="shared" si="23"/>
        <v>3893.1919999999996</v>
      </c>
    </row>
    <row r="1509" spans="2:11" x14ac:dyDescent="0.25">
      <c r="B1509" s="73" t="s">
        <v>3287</v>
      </c>
      <c r="C1509" s="73" t="s">
        <v>6029</v>
      </c>
      <c r="D1509" s="73" t="s">
        <v>6030</v>
      </c>
      <c r="E1509" s="73">
        <v>78</v>
      </c>
      <c r="F1509" s="73" t="s">
        <v>6346</v>
      </c>
      <c r="G1509" s="73" t="s">
        <v>6387</v>
      </c>
      <c r="H1509" s="73" t="s">
        <v>6388</v>
      </c>
      <c r="I1509" s="73" t="s">
        <v>3293</v>
      </c>
      <c r="J1509" s="74">
        <v>188.67</v>
      </c>
      <c r="K1509" s="74">
        <f t="shared" si="23"/>
        <v>218.85719999999998</v>
      </c>
    </row>
    <row r="1510" spans="2:11" x14ac:dyDescent="0.25">
      <c r="B1510" s="73" t="s">
        <v>3287</v>
      </c>
      <c r="C1510" s="73" t="s">
        <v>6029</v>
      </c>
      <c r="D1510" s="73" t="s">
        <v>6030</v>
      </c>
      <c r="E1510" s="73">
        <v>78</v>
      </c>
      <c r="F1510" s="73" t="s">
        <v>6346</v>
      </c>
      <c r="G1510" s="73" t="s">
        <v>6389</v>
      </c>
      <c r="H1510" s="73" t="s">
        <v>6390</v>
      </c>
      <c r="I1510" s="73" t="s">
        <v>3293</v>
      </c>
      <c r="J1510" s="74">
        <v>222.31</v>
      </c>
      <c r="K1510" s="74">
        <f t="shared" si="23"/>
        <v>257.87959999999998</v>
      </c>
    </row>
    <row r="1511" spans="2:11" x14ac:dyDescent="0.25">
      <c r="B1511" s="73" t="s">
        <v>3287</v>
      </c>
      <c r="C1511" s="73" t="s">
        <v>6029</v>
      </c>
      <c r="D1511" s="73" t="s">
        <v>6030</v>
      </c>
      <c r="E1511" s="73">
        <v>78</v>
      </c>
      <c r="F1511" s="73" t="s">
        <v>6346</v>
      </c>
      <c r="G1511" s="73" t="s">
        <v>6391</v>
      </c>
      <c r="H1511" s="73" t="s">
        <v>6392</v>
      </c>
      <c r="I1511" s="73" t="s">
        <v>3293</v>
      </c>
      <c r="J1511" s="74">
        <v>217.17</v>
      </c>
      <c r="K1511" s="74">
        <f t="shared" si="23"/>
        <v>251.91719999999998</v>
      </c>
    </row>
    <row r="1512" spans="2:11" x14ac:dyDescent="0.25">
      <c r="B1512" s="73" t="s">
        <v>3287</v>
      </c>
      <c r="C1512" s="73" t="s">
        <v>6029</v>
      </c>
      <c r="D1512" s="73" t="s">
        <v>6030</v>
      </c>
      <c r="E1512" s="73">
        <v>75</v>
      </c>
      <c r="F1512" s="73" t="s">
        <v>6378</v>
      </c>
      <c r="G1512" s="73" t="s">
        <v>6393</v>
      </c>
      <c r="H1512" s="73" t="s">
        <v>6394</v>
      </c>
      <c r="I1512" s="73" t="s">
        <v>3293</v>
      </c>
      <c r="J1512" s="74">
        <v>434.5</v>
      </c>
      <c r="K1512" s="74">
        <f t="shared" si="23"/>
        <v>504.02</v>
      </c>
    </row>
    <row r="1513" spans="2:11" x14ac:dyDescent="0.25">
      <c r="B1513" s="73" t="s">
        <v>3287</v>
      </c>
      <c r="C1513" s="73" t="s">
        <v>6029</v>
      </c>
      <c r="D1513" s="73" t="s">
        <v>6030</v>
      </c>
      <c r="E1513" s="73">
        <v>77</v>
      </c>
      <c r="F1513" s="73" t="s">
        <v>6341</v>
      </c>
      <c r="G1513" s="73" t="s">
        <v>6395</v>
      </c>
      <c r="H1513" s="73" t="s">
        <v>6396</v>
      </c>
      <c r="I1513" s="73" t="s">
        <v>3293</v>
      </c>
      <c r="J1513" s="74">
        <v>4696.24</v>
      </c>
      <c r="K1513" s="74">
        <f t="shared" si="23"/>
        <v>5447.6383999999998</v>
      </c>
    </row>
    <row r="1514" spans="2:11" x14ac:dyDescent="0.25">
      <c r="B1514" s="73" t="s">
        <v>3287</v>
      </c>
      <c r="C1514" s="73" t="s">
        <v>6029</v>
      </c>
      <c r="D1514" s="73" t="s">
        <v>6030</v>
      </c>
      <c r="E1514" s="73">
        <v>78</v>
      </c>
      <c r="F1514" s="73" t="s">
        <v>6346</v>
      </c>
      <c r="G1514" s="73" t="s">
        <v>6397</v>
      </c>
      <c r="H1514" s="73" t="s">
        <v>6398</v>
      </c>
      <c r="I1514" s="73" t="s">
        <v>3293</v>
      </c>
      <c r="J1514" s="74">
        <v>210</v>
      </c>
      <c r="K1514" s="74">
        <f t="shared" si="23"/>
        <v>243.6</v>
      </c>
    </row>
    <row r="1515" spans="2:11" x14ac:dyDescent="0.25">
      <c r="B1515" s="73" t="s">
        <v>3287</v>
      </c>
      <c r="C1515" s="73" t="s">
        <v>6029</v>
      </c>
      <c r="D1515" s="73" t="s">
        <v>6030</v>
      </c>
      <c r="E1515" s="73">
        <v>78</v>
      </c>
      <c r="F1515" s="73" t="s">
        <v>6346</v>
      </c>
      <c r="G1515" s="73" t="s">
        <v>6399</v>
      </c>
      <c r="H1515" s="73" t="s">
        <v>6400</v>
      </c>
      <c r="I1515" s="73" t="s">
        <v>3293</v>
      </c>
      <c r="J1515" s="74">
        <v>240</v>
      </c>
      <c r="K1515" s="74">
        <f t="shared" si="23"/>
        <v>278.39999999999998</v>
      </c>
    </row>
    <row r="1516" spans="2:11" x14ac:dyDescent="0.25">
      <c r="B1516" s="73" t="s">
        <v>3287</v>
      </c>
      <c r="C1516" s="73" t="s">
        <v>6029</v>
      </c>
      <c r="D1516" s="73" t="s">
        <v>6030</v>
      </c>
      <c r="E1516" s="73">
        <v>81</v>
      </c>
      <c r="F1516" s="73" t="s">
        <v>6401</v>
      </c>
      <c r="G1516" s="73" t="s">
        <v>6402</v>
      </c>
      <c r="H1516" s="73" t="s">
        <v>6403</v>
      </c>
      <c r="I1516" s="73" t="s">
        <v>3293</v>
      </c>
      <c r="J1516" s="74">
        <v>8542.66</v>
      </c>
      <c r="K1516" s="74">
        <f t="shared" si="23"/>
        <v>9909.4856</v>
      </c>
    </row>
    <row r="1517" spans="2:11" x14ac:dyDescent="0.25">
      <c r="B1517" s="73" t="s">
        <v>3287</v>
      </c>
      <c r="C1517" s="73" t="s">
        <v>6029</v>
      </c>
      <c r="D1517" s="73" t="s">
        <v>6030</v>
      </c>
      <c r="E1517" s="73">
        <v>81</v>
      </c>
      <c r="F1517" s="73" t="s">
        <v>6401</v>
      </c>
      <c r="G1517" s="73" t="s">
        <v>6404</v>
      </c>
      <c r="H1517" s="73" t="s">
        <v>6405</v>
      </c>
      <c r="I1517" s="73" t="s">
        <v>3293</v>
      </c>
      <c r="J1517" s="74">
        <v>4918.3900000000003</v>
      </c>
      <c r="K1517" s="74">
        <f t="shared" si="23"/>
        <v>5705.3324000000002</v>
      </c>
    </row>
    <row r="1518" spans="2:11" x14ac:dyDescent="0.25">
      <c r="B1518" s="73" t="s">
        <v>3287</v>
      </c>
      <c r="C1518" s="73" t="s">
        <v>6029</v>
      </c>
      <c r="D1518" s="73" t="s">
        <v>6030</v>
      </c>
      <c r="E1518" s="73">
        <v>81</v>
      </c>
      <c r="F1518" s="73" t="s">
        <v>6401</v>
      </c>
      <c r="G1518" s="73" t="s">
        <v>6406</v>
      </c>
      <c r="H1518" s="73" t="s">
        <v>6407</v>
      </c>
      <c r="I1518" s="73" t="s">
        <v>3293</v>
      </c>
      <c r="J1518" s="74">
        <v>4501.24</v>
      </c>
      <c r="K1518" s="74">
        <f t="shared" si="23"/>
        <v>5221.4383999999991</v>
      </c>
    </row>
    <row r="1519" spans="2:11" x14ac:dyDescent="0.25">
      <c r="B1519" s="73" t="s">
        <v>3287</v>
      </c>
      <c r="C1519" s="73" t="s">
        <v>6029</v>
      </c>
      <c r="D1519" s="73" t="s">
        <v>6030</v>
      </c>
      <c r="E1519" s="73">
        <v>81</v>
      </c>
      <c r="F1519" s="73" t="s">
        <v>6401</v>
      </c>
      <c r="G1519" s="73" t="s">
        <v>6408</v>
      </c>
      <c r="H1519" s="73" t="s">
        <v>6409</v>
      </c>
      <c r="I1519" s="73" t="s">
        <v>3293</v>
      </c>
      <c r="J1519" s="74">
        <v>1610</v>
      </c>
      <c r="K1519" s="74">
        <f t="shared" si="23"/>
        <v>1867.6</v>
      </c>
    </row>
    <row r="1520" spans="2:11" x14ac:dyDescent="0.25">
      <c r="B1520" s="73" t="s">
        <v>3287</v>
      </c>
      <c r="C1520" s="73" t="s">
        <v>6029</v>
      </c>
      <c r="D1520" s="73" t="s">
        <v>6030</v>
      </c>
      <c r="E1520" s="73">
        <v>80</v>
      </c>
      <c r="F1520" s="73" t="s">
        <v>6410</v>
      </c>
      <c r="G1520" s="73" t="s">
        <v>6411</v>
      </c>
      <c r="H1520" s="73" t="s">
        <v>6412</v>
      </c>
      <c r="I1520" s="73" t="s">
        <v>3293</v>
      </c>
      <c r="J1520" s="74">
        <v>129.16</v>
      </c>
      <c r="K1520" s="74">
        <f t="shared" si="23"/>
        <v>149.82559999999998</v>
      </c>
    </row>
    <row r="1521" spans="2:11" x14ac:dyDescent="0.25">
      <c r="B1521" s="73" t="s">
        <v>3287</v>
      </c>
      <c r="C1521" s="73" t="s">
        <v>6029</v>
      </c>
      <c r="D1521" s="73" t="s">
        <v>6030</v>
      </c>
      <c r="E1521" s="73">
        <v>80</v>
      </c>
      <c r="F1521" s="73" t="s">
        <v>6410</v>
      </c>
      <c r="G1521" s="73" t="s">
        <v>6413</v>
      </c>
      <c r="H1521" s="73" t="s">
        <v>6414</v>
      </c>
      <c r="I1521" s="73" t="s">
        <v>3293</v>
      </c>
      <c r="J1521" s="74">
        <v>247.21</v>
      </c>
      <c r="K1521" s="74">
        <f t="shared" si="23"/>
        <v>286.7636</v>
      </c>
    </row>
    <row r="1522" spans="2:11" x14ac:dyDescent="0.25">
      <c r="B1522" s="73" t="s">
        <v>3287</v>
      </c>
      <c r="C1522" s="73" t="s">
        <v>6029</v>
      </c>
      <c r="D1522" s="73" t="s">
        <v>6030</v>
      </c>
      <c r="E1522" s="73">
        <v>82</v>
      </c>
      <c r="F1522" s="73" t="s">
        <v>6415</v>
      </c>
      <c r="G1522" s="73" t="s">
        <v>6416</v>
      </c>
      <c r="H1522" s="73" t="s">
        <v>6417</v>
      </c>
      <c r="I1522" s="73" t="s">
        <v>3293</v>
      </c>
      <c r="J1522" s="74">
        <v>645.80999999999995</v>
      </c>
      <c r="K1522" s="74">
        <f t="shared" si="23"/>
        <v>749.13959999999986</v>
      </c>
    </row>
    <row r="1523" spans="2:11" x14ac:dyDescent="0.25">
      <c r="B1523" s="73" t="s">
        <v>3287</v>
      </c>
      <c r="C1523" s="73" t="s">
        <v>6029</v>
      </c>
      <c r="D1523" s="73" t="s">
        <v>6030</v>
      </c>
      <c r="E1523" s="73">
        <v>82</v>
      </c>
      <c r="F1523" s="73" t="s">
        <v>6415</v>
      </c>
      <c r="G1523" s="73" t="s">
        <v>6418</v>
      </c>
      <c r="H1523" s="73" t="s">
        <v>6419</v>
      </c>
      <c r="I1523" s="73" t="s">
        <v>3293</v>
      </c>
      <c r="J1523" s="74">
        <v>124.47</v>
      </c>
      <c r="K1523" s="74">
        <f t="shared" si="23"/>
        <v>144.3852</v>
      </c>
    </row>
    <row r="1524" spans="2:11" x14ac:dyDescent="0.25">
      <c r="B1524" s="73" t="s">
        <v>3287</v>
      </c>
      <c r="C1524" s="73" t="s">
        <v>6029</v>
      </c>
      <c r="D1524" s="73" t="s">
        <v>6030</v>
      </c>
      <c r="E1524" s="73">
        <v>82</v>
      </c>
      <c r="F1524" s="73" t="s">
        <v>6415</v>
      </c>
      <c r="G1524" s="73" t="s">
        <v>6420</v>
      </c>
      <c r="H1524" s="73" t="s">
        <v>6421</v>
      </c>
      <c r="I1524" s="73" t="s">
        <v>3293</v>
      </c>
      <c r="J1524" s="74">
        <v>76.12</v>
      </c>
      <c r="K1524" s="74">
        <f t="shared" si="23"/>
        <v>88.299199999999999</v>
      </c>
    </row>
    <row r="1525" spans="2:11" x14ac:dyDescent="0.25">
      <c r="B1525" s="73" t="s">
        <v>3287</v>
      </c>
      <c r="C1525" s="73" t="s">
        <v>6029</v>
      </c>
      <c r="D1525" s="73" t="s">
        <v>6030</v>
      </c>
      <c r="E1525" s="73">
        <v>82</v>
      </c>
      <c r="F1525" s="73" t="s">
        <v>6415</v>
      </c>
      <c r="G1525" s="73" t="s">
        <v>6422</v>
      </c>
      <c r="H1525" s="73" t="s">
        <v>6423</v>
      </c>
      <c r="I1525" s="73" t="s">
        <v>3293</v>
      </c>
      <c r="J1525" s="74">
        <v>76.12</v>
      </c>
      <c r="K1525" s="74">
        <f t="shared" si="23"/>
        <v>88.299199999999999</v>
      </c>
    </row>
    <row r="1526" spans="2:11" x14ac:dyDescent="0.25">
      <c r="B1526" s="73" t="s">
        <v>3287</v>
      </c>
      <c r="C1526" s="73" t="s">
        <v>6029</v>
      </c>
      <c r="D1526" s="73" t="s">
        <v>6030</v>
      </c>
      <c r="E1526" s="73">
        <v>82</v>
      </c>
      <c r="F1526" s="73" t="s">
        <v>6415</v>
      </c>
      <c r="G1526" s="73" t="s">
        <v>6424</v>
      </c>
      <c r="H1526" s="73" t="s">
        <v>6425</v>
      </c>
      <c r="I1526" s="73" t="s">
        <v>3293</v>
      </c>
      <c r="J1526" s="74">
        <v>51.6</v>
      </c>
      <c r="K1526" s="74">
        <f t="shared" si="23"/>
        <v>59.855999999999995</v>
      </c>
    </row>
    <row r="1527" spans="2:11" x14ac:dyDescent="0.25">
      <c r="B1527" s="73" t="s">
        <v>3287</v>
      </c>
      <c r="C1527" s="73" t="s">
        <v>6029</v>
      </c>
      <c r="D1527" s="73" t="s">
        <v>6030</v>
      </c>
      <c r="E1527" s="73">
        <v>81</v>
      </c>
      <c r="F1527" s="73" t="s">
        <v>6401</v>
      </c>
      <c r="G1527" s="73" t="s">
        <v>6426</v>
      </c>
      <c r="H1527" s="73" t="s">
        <v>6427</v>
      </c>
      <c r="I1527" s="73" t="s">
        <v>3293</v>
      </c>
      <c r="J1527" s="74">
        <v>7771.99</v>
      </c>
      <c r="K1527" s="74">
        <f t="shared" si="23"/>
        <v>9015.5083999999988</v>
      </c>
    </row>
    <row r="1528" spans="2:11" x14ac:dyDescent="0.25">
      <c r="B1528" s="73" t="s">
        <v>3287</v>
      </c>
      <c r="C1528" s="73" t="s">
        <v>6029</v>
      </c>
      <c r="D1528" s="73" t="s">
        <v>6030</v>
      </c>
      <c r="E1528" s="73">
        <v>80</v>
      </c>
      <c r="F1528" s="73" t="s">
        <v>6410</v>
      </c>
      <c r="G1528" s="73" t="s">
        <v>6428</v>
      </c>
      <c r="H1528" s="73" t="s">
        <v>6429</v>
      </c>
      <c r="I1528" s="73" t="s">
        <v>3293</v>
      </c>
      <c r="J1528" s="74">
        <v>19.12</v>
      </c>
      <c r="K1528" s="74">
        <f t="shared" si="23"/>
        <v>22.179199999999998</v>
      </c>
    </row>
    <row r="1529" spans="2:11" x14ac:dyDescent="0.25">
      <c r="B1529" s="73" t="s">
        <v>3287</v>
      </c>
      <c r="C1529" s="73" t="s">
        <v>6029</v>
      </c>
      <c r="D1529" s="73" t="s">
        <v>6030</v>
      </c>
      <c r="E1529" s="73">
        <v>80</v>
      </c>
      <c r="F1529" s="73" t="s">
        <v>6410</v>
      </c>
      <c r="G1529" s="73" t="s">
        <v>6430</v>
      </c>
      <c r="H1529" s="73" t="s">
        <v>6431</v>
      </c>
      <c r="I1529" s="73" t="s">
        <v>3293</v>
      </c>
      <c r="J1529" s="74">
        <v>50.75</v>
      </c>
      <c r="K1529" s="74">
        <f t="shared" si="23"/>
        <v>58.87</v>
      </c>
    </row>
    <row r="1530" spans="2:11" x14ac:dyDescent="0.25">
      <c r="B1530" s="73" t="s">
        <v>3287</v>
      </c>
      <c r="C1530" s="73" t="s">
        <v>6029</v>
      </c>
      <c r="D1530" s="73" t="s">
        <v>6030</v>
      </c>
      <c r="E1530" s="73">
        <v>80</v>
      </c>
      <c r="F1530" s="73" t="s">
        <v>6410</v>
      </c>
      <c r="G1530" s="73" t="s">
        <v>6432</v>
      </c>
      <c r="H1530" s="73" t="s">
        <v>6433</v>
      </c>
      <c r="I1530" s="73" t="s">
        <v>3293</v>
      </c>
      <c r="J1530" s="74">
        <v>68.94</v>
      </c>
      <c r="K1530" s="74">
        <f t="shared" si="23"/>
        <v>79.970399999999998</v>
      </c>
    </row>
    <row r="1531" spans="2:11" x14ac:dyDescent="0.25">
      <c r="B1531" s="73" t="s">
        <v>3287</v>
      </c>
      <c r="C1531" s="73" t="s">
        <v>6029</v>
      </c>
      <c r="D1531" s="73" t="s">
        <v>6030</v>
      </c>
      <c r="E1531" s="73">
        <v>80</v>
      </c>
      <c r="F1531" s="73" t="s">
        <v>6410</v>
      </c>
      <c r="G1531" s="73" t="s">
        <v>6434</v>
      </c>
      <c r="H1531" s="73" t="s">
        <v>6435</v>
      </c>
      <c r="I1531" s="73" t="s">
        <v>3293</v>
      </c>
      <c r="J1531" s="74">
        <v>87.81</v>
      </c>
      <c r="K1531" s="74">
        <f t="shared" si="23"/>
        <v>101.8596</v>
      </c>
    </row>
    <row r="1532" spans="2:11" x14ac:dyDescent="0.25">
      <c r="B1532" s="73" t="s">
        <v>3287</v>
      </c>
      <c r="C1532" s="73" t="s">
        <v>6029</v>
      </c>
      <c r="D1532" s="73" t="s">
        <v>6030</v>
      </c>
      <c r="E1532" s="73">
        <v>82</v>
      </c>
      <c r="F1532" s="73" t="s">
        <v>6415</v>
      </c>
      <c r="G1532" s="73" t="s">
        <v>6436</v>
      </c>
      <c r="H1532" s="73" t="s">
        <v>6437</v>
      </c>
      <c r="I1532" s="73" t="s">
        <v>3293</v>
      </c>
      <c r="J1532" s="74">
        <v>6885.74</v>
      </c>
      <c r="K1532" s="74">
        <f t="shared" si="23"/>
        <v>7987.4583999999995</v>
      </c>
    </row>
    <row r="1533" spans="2:11" x14ac:dyDescent="0.25">
      <c r="B1533" s="73" t="s">
        <v>3287</v>
      </c>
      <c r="C1533" s="73" t="s">
        <v>6029</v>
      </c>
      <c r="D1533" s="73" t="s">
        <v>6030</v>
      </c>
      <c r="E1533" s="73">
        <v>75</v>
      </c>
      <c r="F1533" s="73" t="s">
        <v>6378</v>
      </c>
      <c r="G1533" s="73" t="s">
        <v>6438</v>
      </c>
      <c r="H1533" s="73" t="s">
        <v>6439</v>
      </c>
      <c r="I1533" s="73" t="s">
        <v>3293</v>
      </c>
      <c r="J1533" s="74">
        <v>13233.48</v>
      </c>
      <c r="K1533" s="74">
        <f t="shared" si="23"/>
        <v>15350.836799999999</v>
      </c>
    </row>
    <row r="1534" spans="2:11" x14ac:dyDescent="0.25">
      <c r="B1534" s="73" t="s">
        <v>3287</v>
      </c>
      <c r="C1534" s="73" t="s">
        <v>6440</v>
      </c>
      <c r="D1534" s="73" t="s">
        <v>6441</v>
      </c>
      <c r="E1534" s="73">
        <v>88</v>
      </c>
      <c r="F1534" s="73" t="s">
        <v>6442</v>
      </c>
      <c r="G1534" s="73" t="s">
        <v>6443</v>
      </c>
      <c r="H1534" s="73" t="s">
        <v>6444</v>
      </c>
      <c r="I1534" s="73" t="s">
        <v>3293</v>
      </c>
      <c r="J1534" s="74">
        <v>995.5</v>
      </c>
      <c r="K1534" s="74">
        <f t="shared" si="23"/>
        <v>1154.78</v>
      </c>
    </row>
    <row r="1535" spans="2:11" x14ac:dyDescent="0.25">
      <c r="B1535" s="73" t="s">
        <v>3287</v>
      </c>
      <c r="C1535" s="73" t="s">
        <v>6440</v>
      </c>
      <c r="D1535" s="73" t="s">
        <v>6441</v>
      </c>
      <c r="E1535" s="73">
        <v>86</v>
      </c>
      <c r="F1535" s="73" t="s">
        <v>6445</v>
      </c>
      <c r="G1535" s="73" t="s">
        <v>6446</v>
      </c>
      <c r="H1535" s="73" t="s">
        <v>6447</v>
      </c>
      <c r="I1535" s="73" t="s">
        <v>3293</v>
      </c>
      <c r="J1535" s="74">
        <v>2368.48</v>
      </c>
      <c r="K1535" s="74">
        <f t="shared" si="23"/>
        <v>2747.4367999999999</v>
      </c>
    </row>
    <row r="1536" spans="2:11" x14ac:dyDescent="0.25">
      <c r="B1536" s="73" t="s">
        <v>3287</v>
      </c>
      <c r="C1536" s="73" t="s">
        <v>6440</v>
      </c>
      <c r="D1536" s="73" t="s">
        <v>6441</v>
      </c>
      <c r="E1536" s="73">
        <v>89</v>
      </c>
      <c r="F1536" s="73" t="s">
        <v>6448</v>
      </c>
      <c r="G1536" s="73" t="s">
        <v>6449</v>
      </c>
      <c r="H1536" s="73" t="s">
        <v>6450</v>
      </c>
      <c r="I1536" s="73" t="s">
        <v>3293</v>
      </c>
      <c r="J1536" s="74">
        <v>537.88</v>
      </c>
      <c r="K1536" s="74">
        <f t="shared" si="23"/>
        <v>623.94079999999997</v>
      </c>
    </row>
    <row r="1537" spans="2:11" x14ac:dyDescent="0.25">
      <c r="B1537" s="73" t="s">
        <v>3287</v>
      </c>
      <c r="C1537" s="73" t="s">
        <v>6440</v>
      </c>
      <c r="D1537" s="73" t="s">
        <v>6441</v>
      </c>
      <c r="E1537" s="73">
        <v>89</v>
      </c>
      <c r="F1537" s="73" t="s">
        <v>6448</v>
      </c>
      <c r="G1537" s="73" t="s">
        <v>6451</v>
      </c>
      <c r="H1537" s="73" t="s">
        <v>6452</v>
      </c>
      <c r="I1537" s="73" t="s">
        <v>3293</v>
      </c>
      <c r="J1537" s="74">
        <v>534.41</v>
      </c>
      <c r="K1537" s="74">
        <f t="shared" si="23"/>
        <v>619.91559999999993</v>
      </c>
    </row>
    <row r="1538" spans="2:11" x14ac:dyDescent="0.25">
      <c r="B1538" s="73" t="s">
        <v>3287</v>
      </c>
      <c r="C1538" s="73" t="s">
        <v>6440</v>
      </c>
      <c r="D1538" s="73" t="s">
        <v>6441</v>
      </c>
      <c r="E1538" s="73">
        <v>89</v>
      </c>
      <c r="F1538" s="73" t="s">
        <v>6448</v>
      </c>
      <c r="G1538" s="73" t="s">
        <v>6453</v>
      </c>
      <c r="H1538" s="73" t="s">
        <v>6454</v>
      </c>
      <c r="I1538" s="73" t="s">
        <v>3293</v>
      </c>
      <c r="J1538" s="74">
        <v>650</v>
      </c>
      <c r="K1538" s="74">
        <f t="shared" si="23"/>
        <v>754</v>
      </c>
    </row>
    <row r="1539" spans="2:11" x14ac:dyDescent="0.25">
      <c r="B1539" s="73" t="s">
        <v>3287</v>
      </c>
      <c r="C1539" s="73" t="s">
        <v>6440</v>
      </c>
      <c r="D1539" s="73" t="s">
        <v>6441</v>
      </c>
      <c r="E1539" s="73">
        <v>89</v>
      </c>
      <c r="F1539" s="73" t="s">
        <v>6448</v>
      </c>
      <c r="G1539" s="73" t="s">
        <v>6455</v>
      </c>
      <c r="H1539" s="73" t="s">
        <v>6456</v>
      </c>
      <c r="I1539" s="73" t="s">
        <v>3293</v>
      </c>
      <c r="J1539" s="74">
        <v>650</v>
      </c>
      <c r="K1539" s="74">
        <f t="shared" si="23"/>
        <v>754</v>
      </c>
    </row>
    <row r="1540" spans="2:11" x14ac:dyDescent="0.25">
      <c r="B1540" s="73" t="s">
        <v>3287</v>
      </c>
      <c r="C1540" s="73" t="s">
        <v>6440</v>
      </c>
      <c r="D1540" s="73" t="s">
        <v>6441</v>
      </c>
      <c r="E1540" s="73">
        <v>89</v>
      </c>
      <c r="F1540" s="73" t="s">
        <v>6448</v>
      </c>
      <c r="G1540" s="73" t="s">
        <v>6457</v>
      </c>
      <c r="H1540" s="73" t="s">
        <v>6458</v>
      </c>
      <c r="I1540" s="73" t="s">
        <v>3293</v>
      </c>
      <c r="J1540" s="74">
        <v>1113.92</v>
      </c>
      <c r="K1540" s="74">
        <f t="shared" ref="K1540:K1603" si="24">+IF(AND(MID(H1540,1,15)="POSTE DE MADERA",J1540&lt;110)=TRUE,(J1540*1.13+5)*1.01*1.16,IF(AND(MID(H1540,1,15)="POSTE DE MADERA",J1540&gt;=110,J1540&lt;320)=TRUE,(J1540*1.13+12)*1.01*1.16,IF(AND(MID(H1540,1,15)="POSTE DE MADERA",J1540&gt;320)=TRUE,(J1540*1.13+36)*1.01*1.16,IF(+AND(MID(H1540,1,5)="POSTE",MID(H1540,1,15)&lt;&gt;"POSTE DE MADERA")=TRUE,J1540*1.01*1.16,J1540*1.16))))</f>
        <v>1292.1471999999999</v>
      </c>
    </row>
    <row r="1541" spans="2:11" x14ac:dyDescent="0.25">
      <c r="B1541" s="73" t="s">
        <v>3287</v>
      </c>
      <c r="C1541" s="73" t="s">
        <v>6440</v>
      </c>
      <c r="D1541" s="73" t="s">
        <v>6441</v>
      </c>
      <c r="E1541" s="73">
        <v>89</v>
      </c>
      <c r="F1541" s="73" t="s">
        <v>6448</v>
      </c>
      <c r="G1541" s="73" t="s">
        <v>6459</v>
      </c>
      <c r="H1541" s="73" t="s">
        <v>6460</v>
      </c>
      <c r="I1541" s="73" t="s">
        <v>3293</v>
      </c>
      <c r="J1541" s="74">
        <v>716.16</v>
      </c>
      <c r="K1541" s="74">
        <f t="shared" si="24"/>
        <v>830.74559999999985</v>
      </c>
    </row>
    <row r="1542" spans="2:11" x14ac:dyDescent="0.25">
      <c r="B1542" s="73" t="s">
        <v>3287</v>
      </c>
      <c r="C1542" s="73" t="s">
        <v>6440</v>
      </c>
      <c r="D1542" s="73" t="s">
        <v>6441</v>
      </c>
      <c r="E1542" s="73">
        <v>89</v>
      </c>
      <c r="F1542" s="73" t="s">
        <v>6448</v>
      </c>
      <c r="G1542" s="73" t="s">
        <v>6461</v>
      </c>
      <c r="H1542" s="73" t="s">
        <v>6462</v>
      </c>
      <c r="I1542" s="73" t="s">
        <v>3293</v>
      </c>
      <c r="J1542" s="74">
        <v>730.43</v>
      </c>
      <c r="K1542" s="74">
        <f t="shared" si="24"/>
        <v>847.29879999999991</v>
      </c>
    </row>
    <row r="1543" spans="2:11" x14ac:dyDescent="0.25">
      <c r="B1543" s="73" t="s">
        <v>3287</v>
      </c>
      <c r="C1543" s="73" t="s">
        <v>6440</v>
      </c>
      <c r="D1543" s="73" t="s">
        <v>6441</v>
      </c>
      <c r="E1543" s="73">
        <v>89</v>
      </c>
      <c r="F1543" s="73" t="s">
        <v>6448</v>
      </c>
      <c r="G1543" s="73" t="s">
        <v>6463</v>
      </c>
      <c r="H1543" s="73" t="s">
        <v>6464</v>
      </c>
      <c r="I1543" s="73" t="s">
        <v>3293</v>
      </c>
      <c r="J1543" s="74">
        <v>1321.81</v>
      </c>
      <c r="K1543" s="74">
        <f t="shared" si="24"/>
        <v>1533.2995999999998</v>
      </c>
    </row>
    <row r="1544" spans="2:11" x14ac:dyDescent="0.25">
      <c r="B1544" s="73" t="s">
        <v>3287</v>
      </c>
      <c r="C1544" s="73" t="s">
        <v>6440</v>
      </c>
      <c r="D1544" s="73" t="s">
        <v>6441</v>
      </c>
      <c r="E1544" s="73">
        <v>89</v>
      </c>
      <c r="F1544" s="73" t="s">
        <v>6448</v>
      </c>
      <c r="G1544" s="73" t="s">
        <v>6465</v>
      </c>
      <c r="H1544" s="73" t="s">
        <v>6466</v>
      </c>
      <c r="I1544" s="73" t="s">
        <v>3293</v>
      </c>
      <c r="J1544" s="74">
        <v>1321.81</v>
      </c>
      <c r="K1544" s="74">
        <f t="shared" si="24"/>
        <v>1533.2995999999998</v>
      </c>
    </row>
    <row r="1545" spans="2:11" x14ac:dyDescent="0.25">
      <c r="B1545" s="73" t="s">
        <v>3287</v>
      </c>
      <c r="C1545" s="73" t="s">
        <v>6440</v>
      </c>
      <c r="D1545" s="73" t="s">
        <v>6441</v>
      </c>
      <c r="E1545" s="73">
        <v>89</v>
      </c>
      <c r="F1545" s="73" t="s">
        <v>6448</v>
      </c>
      <c r="G1545" s="73" t="s">
        <v>6467</v>
      </c>
      <c r="H1545" s="73" t="s">
        <v>6468</v>
      </c>
      <c r="I1545" s="73" t="s">
        <v>3293</v>
      </c>
      <c r="J1545" s="74">
        <v>1554.28</v>
      </c>
      <c r="K1545" s="74">
        <f t="shared" si="24"/>
        <v>1802.9647999999997</v>
      </c>
    </row>
    <row r="1546" spans="2:11" x14ac:dyDescent="0.25">
      <c r="B1546" s="73" t="s">
        <v>3287</v>
      </c>
      <c r="C1546" s="73" t="s">
        <v>6440</v>
      </c>
      <c r="D1546" s="73" t="s">
        <v>6441</v>
      </c>
      <c r="E1546" s="73">
        <v>89</v>
      </c>
      <c r="F1546" s="73" t="s">
        <v>6448</v>
      </c>
      <c r="G1546" s="73" t="s">
        <v>6469</v>
      </c>
      <c r="H1546" s="73" t="s">
        <v>6470</v>
      </c>
      <c r="I1546" s="73" t="s">
        <v>3293</v>
      </c>
      <c r="J1546" s="74">
        <v>1353.37</v>
      </c>
      <c r="K1546" s="74">
        <f t="shared" si="24"/>
        <v>1569.9091999999998</v>
      </c>
    </row>
    <row r="1547" spans="2:11" x14ac:dyDescent="0.25">
      <c r="B1547" s="73" t="s">
        <v>3287</v>
      </c>
      <c r="C1547" s="73" t="s">
        <v>6440</v>
      </c>
      <c r="D1547" s="73" t="s">
        <v>6441</v>
      </c>
      <c r="E1547" s="73">
        <v>89</v>
      </c>
      <c r="F1547" s="73" t="s">
        <v>6448</v>
      </c>
      <c r="G1547" s="73" t="s">
        <v>6471</v>
      </c>
      <c r="H1547" s="73" t="s">
        <v>6472</v>
      </c>
      <c r="I1547" s="73" t="s">
        <v>3293</v>
      </c>
      <c r="J1547" s="74">
        <v>2781.66</v>
      </c>
      <c r="K1547" s="74">
        <f t="shared" si="24"/>
        <v>3226.7255999999998</v>
      </c>
    </row>
    <row r="1548" spans="2:11" x14ac:dyDescent="0.25">
      <c r="B1548" s="73" t="s">
        <v>3287</v>
      </c>
      <c r="C1548" s="73" t="s">
        <v>6440</v>
      </c>
      <c r="D1548" s="73" t="s">
        <v>6441</v>
      </c>
      <c r="E1548" s="73">
        <v>89</v>
      </c>
      <c r="F1548" s="73" t="s">
        <v>6448</v>
      </c>
      <c r="G1548" s="73" t="s">
        <v>6473</v>
      </c>
      <c r="H1548" s="73" t="s">
        <v>6474</v>
      </c>
      <c r="I1548" s="73" t="s">
        <v>3293</v>
      </c>
      <c r="J1548" s="74">
        <v>1508.95</v>
      </c>
      <c r="K1548" s="74">
        <f t="shared" si="24"/>
        <v>1750.3819999999998</v>
      </c>
    </row>
    <row r="1549" spans="2:11" x14ac:dyDescent="0.25">
      <c r="B1549" s="73" t="s">
        <v>3287</v>
      </c>
      <c r="C1549" s="73" t="s">
        <v>6440</v>
      </c>
      <c r="D1549" s="73" t="s">
        <v>6441</v>
      </c>
      <c r="E1549" s="73">
        <v>89</v>
      </c>
      <c r="F1549" s="73" t="s">
        <v>6448</v>
      </c>
      <c r="G1549" s="73" t="s">
        <v>6475</v>
      </c>
      <c r="H1549" s="73" t="s">
        <v>6476</v>
      </c>
      <c r="I1549" s="73" t="s">
        <v>3293</v>
      </c>
      <c r="J1549" s="74">
        <v>1508.95</v>
      </c>
      <c r="K1549" s="74">
        <f t="shared" si="24"/>
        <v>1750.3819999999998</v>
      </c>
    </row>
    <row r="1550" spans="2:11" x14ac:dyDescent="0.25">
      <c r="B1550" s="73" t="s">
        <v>3287</v>
      </c>
      <c r="C1550" s="73" t="s">
        <v>6440</v>
      </c>
      <c r="D1550" s="73" t="s">
        <v>6441</v>
      </c>
      <c r="E1550" s="73">
        <v>89</v>
      </c>
      <c r="F1550" s="73" t="s">
        <v>6448</v>
      </c>
      <c r="G1550" s="73" t="s">
        <v>6477</v>
      </c>
      <c r="H1550" s="73" t="s">
        <v>6478</v>
      </c>
      <c r="I1550" s="73" t="s">
        <v>3293</v>
      </c>
      <c r="J1550" s="74">
        <v>1811.58</v>
      </c>
      <c r="K1550" s="74">
        <f t="shared" si="24"/>
        <v>2101.4327999999996</v>
      </c>
    </row>
    <row r="1551" spans="2:11" x14ac:dyDescent="0.25">
      <c r="B1551" s="73" t="s">
        <v>3287</v>
      </c>
      <c r="C1551" s="73" t="s">
        <v>6440</v>
      </c>
      <c r="D1551" s="73" t="s">
        <v>6441</v>
      </c>
      <c r="E1551" s="73">
        <v>89</v>
      </c>
      <c r="F1551" s="73" t="s">
        <v>6448</v>
      </c>
      <c r="G1551" s="73" t="s">
        <v>6479</v>
      </c>
      <c r="H1551" s="73" t="s">
        <v>6480</v>
      </c>
      <c r="I1551" s="73" t="s">
        <v>3293</v>
      </c>
      <c r="J1551" s="74">
        <v>1811.58</v>
      </c>
      <c r="K1551" s="74">
        <f t="shared" si="24"/>
        <v>2101.4327999999996</v>
      </c>
    </row>
    <row r="1552" spans="2:11" x14ac:dyDescent="0.25">
      <c r="B1552" s="73" t="s">
        <v>3287</v>
      </c>
      <c r="C1552" s="73" t="s">
        <v>6440</v>
      </c>
      <c r="D1552" s="73" t="s">
        <v>6441</v>
      </c>
      <c r="E1552" s="73">
        <v>89</v>
      </c>
      <c r="F1552" s="73" t="s">
        <v>6448</v>
      </c>
      <c r="G1552" s="73" t="s">
        <v>6481</v>
      </c>
      <c r="H1552" s="73" t="s">
        <v>6482</v>
      </c>
      <c r="I1552" s="73" t="s">
        <v>3293</v>
      </c>
      <c r="J1552" s="74">
        <v>3355.14</v>
      </c>
      <c r="K1552" s="74">
        <f t="shared" si="24"/>
        <v>3891.9623999999994</v>
      </c>
    </row>
    <row r="1553" spans="2:11" x14ac:dyDescent="0.25">
      <c r="B1553" s="73" t="s">
        <v>3287</v>
      </c>
      <c r="C1553" s="73" t="s">
        <v>6440</v>
      </c>
      <c r="D1553" s="73" t="s">
        <v>6441</v>
      </c>
      <c r="E1553" s="73">
        <v>89</v>
      </c>
      <c r="F1553" s="73" t="s">
        <v>6448</v>
      </c>
      <c r="G1553" s="73" t="s">
        <v>6483</v>
      </c>
      <c r="H1553" s="73" t="s">
        <v>6484</v>
      </c>
      <c r="I1553" s="73" t="s">
        <v>3293</v>
      </c>
      <c r="J1553" s="74">
        <v>1622.81</v>
      </c>
      <c r="K1553" s="74">
        <f t="shared" si="24"/>
        <v>1882.4595999999999</v>
      </c>
    </row>
    <row r="1554" spans="2:11" x14ac:dyDescent="0.25">
      <c r="B1554" s="73" t="s">
        <v>3287</v>
      </c>
      <c r="C1554" s="73" t="s">
        <v>6440</v>
      </c>
      <c r="D1554" s="73" t="s">
        <v>6441</v>
      </c>
      <c r="E1554" s="73">
        <v>89</v>
      </c>
      <c r="F1554" s="73" t="s">
        <v>6448</v>
      </c>
      <c r="G1554" s="73" t="s">
        <v>6485</v>
      </c>
      <c r="H1554" s="73" t="s">
        <v>6486</v>
      </c>
      <c r="I1554" s="73" t="s">
        <v>3293</v>
      </c>
      <c r="J1554" s="74">
        <v>1865.06</v>
      </c>
      <c r="K1554" s="74">
        <f t="shared" si="24"/>
        <v>2163.4695999999999</v>
      </c>
    </row>
    <row r="1555" spans="2:11" x14ac:dyDescent="0.25">
      <c r="B1555" s="73" t="s">
        <v>3287</v>
      </c>
      <c r="C1555" s="73" t="s">
        <v>6440</v>
      </c>
      <c r="D1555" s="73" t="s">
        <v>6441</v>
      </c>
      <c r="E1555" s="73">
        <v>89</v>
      </c>
      <c r="F1555" s="73" t="s">
        <v>6448</v>
      </c>
      <c r="G1555" s="73" t="s">
        <v>6487</v>
      </c>
      <c r="H1555" s="73" t="s">
        <v>6488</v>
      </c>
      <c r="I1555" s="73" t="s">
        <v>3293</v>
      </c>
      <c r="J1555" s="74">
        <v>846.71</v>
      </c>
      <c r="K1555" s="74">
        <f t="shared" si="24"/>
        <v>982.18359999999996</v>
      </c>
    </row>
    <row r="1556" spans="2:11" x14ac:dyDescent="0.25">
      <c r="B1556" s="73" t="s">
        <v>3287</v>
      </c>
      <c r="C1556" s="73" t="s">
        <v>6440</v>
      </c>
      <c r="D1556" s="73" t="s">
        <v>6441</v>
      </c>
      <c r="E1556" s="73">
        <v>89</v>
      </c>
      <c r="F1556" s="73" t="s">
        <v>6448</v>
      </c>
      <c r="G1556" s="73" t="s">
        <v>6489</v>
      </c>
      <c r="H1556" s="73" t="s">
        <v>6490</v>
      </c>
      <c r="I1556" s="73" t="s">
        <v>3293</v>
      </c>
      <c r="J1556" s="74">
        <v>327.14</v>
      </c>
      <c r="K1556" s="74">
        <f t="shared" si="24"/>
        <v>379.48239999999998</v>
      </c>
    </row>
    <row r="1557" spans="2:11" x14ac:dyDescent="0.25">
      <c r="B1557" s="73" t="s">
        <v>3287</v>
      </c>
      <c r="C1557" s="73" t="s">
        <v>6440</v>
      </c>
      <c r="D1557" s="73" t="s">
        <v>6441</v>
      </c>
      <c r="E1557" s="73">
        <v>89</v>
      </c>
      <c r="F1557" s="73" t="s">
        <v>6448</v>
      </c>
      <c r="G1557" s="73" t="s">
        <v>6491</v>
      </c>
      <c r="H1557" s="73" t="s">
        <v>6492</v>
      </c>
      <c r="I1557" s="73" t="s">
        <v>3293</v>
      </c>
      <c r="J1557" s="74">
        <v>310.57</v>
      </c>
      <c r="K1557" s="74">
        <f t="shared" si="24"/>
        <v>360.26119999999997</v>
      </c>
    </row>
    <row r="1558" spans="2:11" x14ac:dyDescent="0.25">
      <c r="B1558" s="73" t="s">
        <v>3287</v>
      </c>
      <c r="C1558" s="73" t="s">
        <v>6440</v>
      </c>
      <c r="D1558" s="73" t="s">
        <v>6441</v>
      </c>
      <c r="E1558" s="73">
        <v>89</v>
      </c>
      <c r="F1558" s="73" t="s">
        <v>6448</v>
      </c>
      <c r="G1558" s="73" t="s">
        <v>6493</v>
      </c>
      <c r="H1558" s="73" t="s">
        <v>6494</v>
      </c>
      <c r="I1558" s="73" t="s">
        <v>3293</v>
      </c>
      <c r="J1558" s="74">
        <v>310.57</v>
      </c>
      <c r="K1558" s="74">
        <f t="shared" si="24"/>
        <v>360.26119999999997</v>
      </c>
    </row>
    <row r="1559" spans="2:11" x14ac:dyDescent="0.25">
      <c r="B1559" s="73" t="s">
        <v>3287</v>
      </c>
      <c r="C1559" s="73" t="s">
        <v>6440</v>
      </c>
      <c r="D1559" s="73" t="s">
        <v>6441</v>
      </c>
      <c r="E1559" s="73">
        <v>89</v>
      </c>
      <c r="F1559" s="73" t="s">
        <v>6448</v>
      </c>
      <c r="G1559" s="73" t="s">
        <v>6495</v>
      </c>
      <c r="H1559" s="73" t="s">
        <v>6496</v>
      </c>
      <c r="I1559" s="73" t="s">
        <v>3293</v>
      </c>
      <c r="J1559" s="74">
        <v>1033.76</v>
      </c>
      <c r="K1559" s="74">
        <f t="shared" si="24"/>
        <v>1199.1615999999999</v>
      </c>
    </row>
    <row r="1560" spans="2:11" x14ac:dyDescent="0.25">
      <c r="B1560" s="73" t="s">
        <v>3287</v>
      </c>
      <c r="C1560" s="73" t="s">
        <v>6440</v>
      </c>
      <c r="D1560" s="73" t="s">
        <v>6441</v>
      </c>
      <c r="E1560" s="73">
        <v>89</v>
      </c>
      <c r="F1560" s="73" t="s">
        <v>6448</v>
      </c>
      <c r="G1560" s="73" t="s">
        <v>6497</v>
      </c>
      <c r="H1560" s="73" t="s">
        <v>6498</v>
      </c>
      <c r="I1560" s="73" t="s">
        <v>3293</v>
      </c>
      <c r="J1560" s="74">
        <v>549.89</v>
      </c>
      <c r="K1560" s="74">
        <f t="shared" si="24"/>
        <v>637.87239999999997</v>
      </c>
    </row>
    <row r="1561" spans="2:11" x14ac:dyDescent="0.25">
      <c r="B1561" s="73" t="s">
        <v>3287</v>
      </c>
      <c r="C1561" s="73" t="s">
        <v>6440</v>
      </c>
      <c r="D1561" s="73" t="s">
        <v>6441</v>
      </c>
      <c r="E1561" s="73">
        <v>89</v>
      </c>
      <c r="F1561" s="73" t="s">
        <v>6448</v>
      </c>
      <c r="G1561" s="73" t="s">
        <v>6499</v>
      </c>
      <c r="H1561" s="73" t="s">
        <v>6500</v>
      </c>
      <c r="I1561" s="73" t="s">
        <v>3293</v>
      </c>
      <c r="J1561" s="74">
        <v>624.54</v>
      </c>
      <c r="K1561" s="74">
        <f t="shared" si="24"/>
        <v>724.46639999999991</v>
      </c>
    </row>
    <row r="1562" spans="2:11" x14ac:dyDescent="0.25">
      <c r="B1562" s="73" t="s">
        <v>3287</v>
      </c>
      <c r="C1562" s="73" t="s">
        <v>6440</v>
      </c>
      <c r="D1562" s="73" t="s">
        <v>6441</v>
      </c>
      <c r="E1562" s="73">
        <v>89</v>
      </c>
      <c r="F1562" s="73" t="s">
        <v>6448</v>
      </c>
      <c r="G1562" s="73" t="s">
        <v>6501</v>
      </c>
      <c r="H1562" s="73" t="s">
        <v>6502</v>
      </c>
      <c r="I1562" s="73" t="s">
        <v>3293</v>
      </c>
      <c r="J1562" s="74">
        <v>624.54</v>
      </c>
      <c r="K1562" s="74">
        <f t="shared" si="24"/>
        <v>724.46639999999991</v>
      </c>
    </row>
    <row r="1563" spans="2:11" x14ac:dyDescent="0.25">
      <c r="B1563" s="73" t="s">
        <v>3287</v>
      </c>
      <c r="C1563" s="73" t="s">
        <v>6440</v>
      </c>
      <c r="D1563" s="73" t="s">
        <v>6441</v>
      </c>
      <c r="E1563" s="73">
        <v>89</v>
      </c>
      <c r="F1563" s="73" t="s">
        <v>6448</v>
      </c>
      <c r="G1563" s="73" t="s">
        <v>6503</v>
      </c>
      <c r="H1563" s="73" t="s">
        <v>6504</v>
      </c>
      <c r="I1563" s="73" t="s">
        <v>3293</v>
      </c>
      <c r="J1563" s="74">
        <v>424.49</v>
      </c>
      <c r="K1563" s="74">
        <f t="shared" si="24"/>
        <v>492.40839999999997</v>
      </c>
    </row>
    <row r="1564" spans="2:11" x14ac:dyDescent="0.25">
      <c r="B1564" s="73" t="s">
        <v>3287</v>
      </c>
      <c r="C1564" s="73" t="s">
        <v>6440</v>
      </c>
      <c r="D1564" s="73" t="s">
        <v>6441</v>
      </c>
      <c r="E1564" s="73">
        <v>89</v>
      </c>
      <c r="F1564" s="73" t="s">
        <v>6448</v>
      </c>
      <c r="G1564" s="73" t="s">
        <v>6505</v>
      </c>
      <c r="H1564" s="73" t="s">
        <v>6506</v>
      </c>
      <c r="I1564" s="73" t="s">
        <v>3293</v>
      </c>
      <c r="J1564" s="74">
        <v>1347.15</v>
      </c>
      <c r="K1564" s="74">
        <f t="shared" si="24"/>
        <v>1562.694</v>
      </c>
    </row>
    <row r="1565" spans="2:11" x14ac:dyDescent="0.25">
      <c r="B1565" s="73" t="s">
        <v>3287</v>
      </c>
      <c r="C1565" s="73" t="s">
        <v>6440</v>
      </c>
      <c r="D1565" s="73" t="s">
        <v>6441</v>
      </c>
      <c r="E1565" s="73">
        <v>89</v>
      </c>
      <c r="F1565" s="73" t="s">
        <v>6448</v>
      </c>
      <c r="G1565" s="73" t="s">
        <v>6507</v>
      </c>
      <c r="H1565" s="73" t="s">
        <v>6508</v>
      </c>
      <c r="I1565" s="73" t="s">
        <v>3293</v>
      </c>
      <c r="J1565" s="74">
        <v>1347.15</v>
      </c>
      <c r="K1565" s="74">
        <f t="shared" si="24"/>
        <v>1562.694</v>
      </c>
    </row>
    <row r="1566" spans="2:11" x14ac:dyDescent="0.25">
      <c r="B1566" s="73" t="s">
        <v>3287</v>
      </c>
      <c r="C1566" s="73" t="s">
        <v>6440</v>
      </c>
      <c r="D1566" s="73" t="s">
        <v>6441</v>
      </c>
      <c r="E1566" s="73">
        <v>89</v>
      </c>
      <c r="F1566" s="73" t="s">
        <v>6448</v>
      </c>
      <c r="G1566" s="73" t="s">
        <v>6509</v>
      </c>
      <c r="H1566" s="73" t="s">
        <v>6510</v>
      </c>
      <c r="I1566" s="73" t="s">
        <v>3293</v>
      </c>
      <c r="J1566" s="74">
        <v>876.92</v>
      </c>
      <c r="K1566" s="74">
        <f t="shared" si="24"/>
        <v>1017.2271999999999</v>
      </c>
    </row>
    <row r="1567" spans="2:11" x14ac:dyDescent="0.25">
      <c r="B1567" s="73" t="s">
        <v>3287</v>
      </c>
      <c r="C1567" s="73" t="s">
        <v>6440</v>
      </c>
      <c r="D1567" s="73" t="s">
        <v>6441</v>
      </c>
      <c r="E1567" s="73">
        <v>89</v>
      </c>
      <c r="F1567" s="73" t="s">
        <v>6448</v>
      </c>
      <c r="G1567" s="73" t="s">
        <v>6511</v>
      </c>
      <c r="H1567" s="73" t="s">
        <v>6512</v>
      </c>
      <c r="I1567" s="73" t="s">
        <v>3293</v>
      </c>
      <c r="J1567" s="74">
        <v>871.43</v>
      </c>
      <c r="K1567" s="74">
        <f t="shared" si="24"/>
        <v>1010.8587999999999</v>
      </c>
    </row>
    <row r="1568" spans="2:11" x14ac:dyDescent="0.25">
      <c r="B1568" s="73" t="s">
        <v>3287</v>
      </c>
      <c r="C1568" s="73" t="s">
        <v>6440</v>
      </c>
      <c r="D1568" s="73" t="s">
        <v>6441</v>
      </c>
      <c r="E1568" s="73">
        <v>89</v>
      </c>
      <c r="F1568" s="73" t="s">
        <v>6448</v>
      </c>
      <c r="G1568" s="73" t="s">
        <v>6513</v>
      </c>
      <c r="H1568" s="73" t="s">
        <v>6514</v>
      </c>
      <c r="I1568" s="73" t="s">
        <v>3293</v>
      </c>
      <c r="J1568" s="74">
        <v>537.88</v>
      </c>
      <c r="K1568" s="74">
        <f t="shared" si="24"/>
        <v>623.94079999999997</v>
      </c>
    </row>
    <row r="1569" spans="2:11" x14ac:dyDescent="0.25">
      <c r="B1569" s="73" t="s">
        <v>3287</v>
      </c>
      <c r="C1569" s="73" t="s">
        <v>6440</v>
      </c>
      <c r="D1569" s="73" t="s">
        <v>6441</v>
      </c>
      <c r="E1569" s="73">
        <v>89</v>
      </c>
      <c r="F1569" s="73" t="s">
        <v>6448</v>
      </c>
      <c r="G1569" s="73" t="s">
        <v>6515</v>
      </c>
      <c r="H1569" s="73" t="s">
        <v>6516</v>
      </c>
      <c r="I1569" s="73" t="s">
        <v>3293</v>
      </c>
      <c r="J1569" s="74">
        <v>534.41</v>
      </c>
      <c r="K1569" s="74">
        <f t="shared" si="24"/>
        <v>619.91559999999993</v>
      </c>
    </row>
    <row r="1570" spans="2:11" x14ac:dyDescent="0.25">
      <c r="B1570" s="73" t="s">
        <v>3287</v>
      </c>
      <c r="C1570" s="73" t="s">
        <v>6440</v>
      </c>
      <c r="D1570" s="73" t="s">
        <v>6441</v>
      </c>
      <c r="E1570" s="73">
        <v>89</v>
      </c>
      <c r="F1570" s="73" t="s">
        <v>6448</v>
      </c>
      <c r="G1570" s="73" t="s">
        <v>6517</v>
      </c>
      <c r="H1570" s="73" t="s">
        <v>6518</v>
      </c>
      <c r="I1570" s="73" t="s">
        <v>3293</v>
      </c>
      <c r="J1570" s="74">
        <v>1637.42</v>
      </c>
      <c r="K1570" s="74">
        <f t="shared" si="24"/>
        <v>1899.4071999999999</v>
      </c>
    </row>
    <row r="1571" spans="2:11" x14ac:dyDescent="0.25">
      <c r="B1571" s="73" t="s">
        <v>3287</v>
      </c>
      <c r="C1571" s="73" t="s">
        <v>6440</v>
      </c>
      <c r="D1571" s="73" t="s">
        <v>6441</v>
      </c>
      <c r="E1571" s="73">
        <v>89</v>
      </c>
      <c r="F1571" s="73" t="s">
        <v>6448</v>
      </c>
      <c r="G1571" s="73" t="s">
        <v>6519</v>
      </c>
      <c r="H1571" s="73" t="s">
        <v>6520</v>
      </c>
      <c r="I1571" s="73" t="s">
        <v>3293</v>
      </c>
      <c r="J1571" s="74">
        <v>1637.42</v>
      </c>
      <c r="K1571" s="74">
        <f t="shared" si="24"/>
        <v>1899.4071999999999</v>
      </c>
    </row>
    <row r="1572" spans="2:11" x14ac:dyDescent="0.25">
      <c r="B1572" s="73" t="s">
        <v>3287</v>
      </c>
      <c r="C1572" s="73" t="s">
        <v>6440</v>
      </c>
      <c r="D1572" s="73" t="s">
        <v>6441</v>
      </c>
      <c r="E1572" s="73">
        <v>89</v>
      </c>
      <c r="F1572" s="73" t="s">
        <v>6448</v>
      </c>
      <c r="G1572" s="73" t="s">
        <v>6521</v>
      </c>
      <c r="H1572" s="73" t="s">
        <v>6522</v>
      </c>
      <c r="I1572" s="73" t="s">
        <v>3293</v>
      </c>
      <c r="J1572" s="74">
        <v>650</v>
      </c>
      <c r="K1572" s="74">
        <f t="shared" si="24"/>
        <v>754</v>
      </c>
    </row>
    <row r="1573" spans="2:11" x14ac:dyDescent="0.25">
      <c r="B1573" s="73" t="s">
        <v>3287</v>
      </c>
      <c r="C1573" s="73" t="s">
        <v>6440</v>
      </c>
      <c r="D1573" s="73" t="s">
        <v>6441</v>
      </c>
      <c r="E1573" s="73">
        <v>89</v>
      </c>
      <c r="F1573" s="73" t="s">
        <v>6448</v>
      </c>
      <c r="G1573" s="73" t="s">
        <v>6523</v>
      </c>
      <c r="H1573" s="73" t="s">
        <v>6524</v>
      </c>
      <c r="I1573" s="73" t="s">
        <v>3293</v>
      </c>
      <c r="J1573" s="74">
        <v>1113.92</v>
      </c>
      <c r="K1573" s="74">
        <f t="shared" si="24"/>
        <v>1292.1471999999999</v>
      </c>
    </row>
    <row r="1574" spans="2:11" x14ac:dyDescent="0.25">
      <c r="B1574" s="73" t="s">
        <v>3287</v>
      </c>
      <c r="C1574" s="73" t="s">
        <v>6440</v>
      </c>
      <c r="D1574" s="73" t="s">
        <v>6441</v>
      </c>
      <c r="E1574" s="73">
        <v>89</v>
      </c>
      <c r="F1574" s="73" t="s">
        <v>6448</v>
      </c>
      <c r="G1574" s="73" t="s">
        <v>6525</v>
      </c>
      <c r="H1574" s="73" t="s">
        <v>6526</v>
      </c>
      <c r="I1574" s="73" t="s">
        <v>3293</v>
      </c>
      <c r="J1574" s="74">
        <v>1113.92</v>
      </c>
      <c r="K1574" s="74">
        <f t="shared" si="24"/>
        <v>1292.1471999999999</v>
      </c>
    </row>
    <row r="1575" spans="2:11" x14ac:dyDescent="0.25">
      <c r="B1575" s="73" t="s">
        <v>3287</v>
      </c>
      <c r="C1575" s="73" t="s">
        <v>6440</v>
      </c>
      <c r="D1575" s="73" t="s">
        <v>6441</v>
      </c>
      <c r="E1575" s="73">
        <v>89</v>
      </c>
      <c r="F1575" s="73" t="s">
        <v>6448</v>
      </c>
      <c r="G1575" s="73" t="s">
        <v>6527</v>
      </c>
      <c r="H1575" s="73" t="s">
        <v>6528</v>
      </c>
      <c r="I1575" s="73" t="s">
        <v>3293</v>
      </c>
      <c r="J1575" s="74">
        <v>618.07000000000005</v>
      </c>
      <c r="K1575" s="74">
        <f t="shared" si="24"/>
        <v>716.96119999999996</v>
      </c>
    </row>
    <row r="1576" spans="2:11" x14ac:dyDescent="0.25">
      <c r="B1576" s="73" t="s">
        <v>3287</v>
      </c>
      <c r="C1576" s="73" t="s">
        <v>6440</v>
      </c>
      <c r="D1576" s="73" t="s">
        <v>6441</v>
      </c>
      <c r="E1576" s="73">
        <v>89</v>
      </c>
      <c r="F1576" s="73" t="s">
        <v>6448</v>
      </c>
      <c r="G1576" s="73" t="s">
        <v>6529</v>
      </c>
      <c r="H1576" s="73" t="s">
        <v>6530</v>
      </c>
      <c r="I1576" s="73" t="s">
        <v>3293</v>
      </c>
      <c r="J1576" s="74">
        <v>621.94000000000005</v>
      </c>
      <c r="K1576" s="74">
        <f t="shared" si="24"/>
        <v>721.45040000000006</v>
      </c>
    </row>
    <row r="1577" spans="2:11" x14ac:dyDescent="0.25">
      <c r="B1577" s="73" t="s">
        <v>3287</v>
      </c>
      <c r="C1577" s="73" t="s">
        <v>6440</v>
      </c>
      <c r="D1577" s="73" t="s">
        <v>6441</v>
      </c>
      <c r="E1577" s="73">
        <v>89</v>
      </c>
      <c r="F1577" s="73" t="s">
        <v>6448</v>
      </c>
      <c r="G1577" s="73" t="s">
        <v>6531</v>
      </c>
      <c r="H1577" s="73" t="s">
        <v>6532</v>
      </c>
      <c r="I1577" s="73" t="s">
        <v>3293</v>
      </c>
      <c r="J1577" s="74">
        <v>1594.32</v>
      </c>
      <c r="K1577" s="74">
        <f t="shared" si="24"/>
        <v>1849.4111999999998</v>
      </c>
    </row>
    <row r="1578" spans="2:11" x14ac:dyDescent="0.25">
      <c r="B1578" s="73" t="s">
        <v>3287</v>
      </c>
      <c r="C1578" s="73" t="s">
        <v>6440</v>
      </c>
      <c r="D1578" s="73" t="s">
        <v>6441</v>
      </c>
      <c r="E1578" s="73">
        <v>89</v>
      </c>
      <c r="F1578" s="73" t="s">
        <v>6448</v>
      </c>
      <c r="G1578" s="73" t="s">
        <v>6533</v>
      </c>
      <c r="H1578" s="73" t="s">
        <v>6534</v>
      </c>
      <c r="I1578" s="73" t="s">
        <v>3293</v>
      </c>
      <c r="J1578" s="74">
        <v>621.94000000000005</v>
      </c>
      <c r="K1578" s="74">
        <f t="shared" si="24"/>
        <v>721.45040000000006</v>
      </c>
    </row>
    <row r="1579" spans="2:11" x14ac:dyDescent="0.25">
      <c r="B1579" s="73" t="s">
        <v>3287</v>
      </c>
      <c r="C1579" s="73" t="s">
        <v>6440</v>
      </c>
      <c r="D1579" s="73" t="s">
        <v>6441</v>
      </c>
      <c r="E1579" s="73">
        <v>89</v>
      </c>
      <c r="F1579" s="73" t="s">
        <v>6448</v>
      </c>
      <c r="G1579" s="73" t="s">
        <v>6535</v>
      </c>
      <c r="H1579" s="73" t="s">
        <v>6536</v>
      </c>
      <c r="I1579" s="73" t="s">
        <v>3293</v>
      </c>
      <c r="J1579" s="74">
        <v>1862.01</v>
      </c>
      <c r="K1579" s="74">
        <f t="shared" si="24"/>
        <v>2159.9315999999999</v>
      </c>
    </row>
    <row r="1580" spans="2:11" x14ac:dyDescent="0.25">
      <c r="B1580" s="73" t="s">
        <v>3287</v>
      </c>
      <c r="C1580" s="73" t="s">
        <v>6440</v>
      </c>
      <c r="D1580" s="73" t="s">
        <v>6441</v>
      </c>
      <c r="E1580" s="73">
        <v>89</v>
      </c>
      <c r="F1580" s="73" t="s">
        <v>6448</v>
      </c>
      <c r="G1580" s="73" t="s">
        <v>6537</v>
      </c>
      <c r="H1580" s="73" t="s">
        <v>6538</v>
      </c>
      <c r="I1580" s="73" t="s">
        <v>3293</v>
      </c>
      <c r="J1580" s="74">
        <v>1862.01</v>
      </c>
      <c r="K1580" s="74">
        <f t="shared" si="24"/>
        <v>2159.9315999999999</v>
      </c>
    </row>
    <row r="1581" spans="2:11" x14ac:dyDescent="0.25">
      <c r="B1581" s="73" t="s">
        <v>3287</v>
      </c>
      <c r="C1581" s="73" t="s">
        <v>6440</v>
      </c>
      <c r="D1581" s="73" t="s">
        <v>6441</v>
      </c>
      <c r="E1581" s="73">
        <v>89</v>
      </c>
      <c r="F1581" s="73" t="s">
        <v>6448</v>
      </c>
      <c r="G1581" s="73" t="s">
        <v>6539</v>
      </c>
      <c r="H1581" s="73" t="s">
        <v>6540</v>
      </c>
      <c r="I1581" s="73" t="s">
        <v>3293</v>
      </c>
      <c r="J1581" s="74">
        <v>1120.8800000000001</v>
      </c>
      <c r="K1581" s="74">
        <f t="shared" si="24"/>
        <v>1300.2208000000001</v>
      </c>
    </row>
    <row r="1582" spans="2:11" x14ac:dyDescent="0.25">
      <c r="B1582" s="73" t="s">
        <v>3287</v>
      </c>
      <c r="C1582" s="73" t="s">
        <v>6440</v>
      </c>
      <c r="D1582" s="73" t="s">
        <v>6441</v>
      </c>
      <c r="E1582" s="73">
        <v>89</v>
      </c>
      <c r="F1582" s="73" t="s">
        <v>6448</v>
      </c>
      <c r="G1582" s="73" t="s">
        <v>6541</v>
      </c>
      <c r="H1582" s="73" t="s">
        <v>6542</v>
      </c>
      <c r="I1582" s="73" t="s">
        <v>3293</v>
      </c>
      <c r="J1582" s="74">
        <v>1309.43</v>
      </c>
      <c r="K1582" s="74">
        <f t="shared" si="24"/>
        <v>1518.9387999999999</v>
      </c>
    </row>
    <row r="1583" spans="2:11" x14ac:dyDescent="0.25">
      <c r="B1583" s="73" t="s">
        <v>3287</v>
      </c>
      <c r="C1583" s="73" t="s">
        <v>6440</v>
      </c>
      <c r="D1583" s="73" t="s">
        <v>6441</v>
      </c>
      <c r="E1583" s="73">
        <v>89</v>
      </c>
      <c r="F1583" s="73" t="s">
        <v>6448</v>
      </c>
      <c r="G1583" s="73" t="s">
        <v>6543</v>
      </c>
      <c r="H1583" s="73" t="s">
        <v>6544</v>
      </c>
      <c r="I1583" s="73" t="s">
        <v>3293</v>
      </c>
      <c r="J1583" s="74">
        <v>1309.43</v>
      </c>
      <c r="K1583" s="74">
        <f t="shared" si="24"/>
        <v>1518.9387999999999</v>
      </c>
    </row>
    <row r="1584" spans="2:11" x14ac:dyDescent="0.25">
      <c r="B1584" s="73" t="s">
        <v>3287</v>
      </c>
      <c r="C1584" s="73" t="s">
        <v>6440</v>
      </c>
      <c r="D1584" s="73" t="s">
        <v>6441</v>
      </c>
      <c r="E1584" s="73">
        <v>89</v>
      </c>
      <c r="F1584" s="73" t="s">
        <v>6448</v>
      </c>
      <c r="G1584" s="73" t="s">
        <v>6545</v>
      </c>
      <c r="H1584" s="73" t="s">
        <v>6546</v>
      </c>
      <c r="I1584" s="73" t="s">
        <v>3293</v>
      </c>
      <c r="J1584" s="74">
        <v>726.78</v>
      </c>
      <c r="K1584" s="74">
        <f t="shared" si="24"/>
        <v>843.06479999999988</v>
      </c>
    </row>
    <row r="1585" spans="2:11" x14ac:dyDescent="0.25">
      <c r="B1585" s="73" t="s">
        <v>3287</v>
      </c>
      <c r="C1585" s="73" t="s">
        <v>6440</v>
      </c>
      <c r="D1585" s="73" t="s">
        <v>6441</v>
      </c>
      <c r="E1585" s="73">
        <v>89</v>
      </c>
      <c r="F1585" s="73" t="s">
        <v>6448</v>
      </c>
      <c r="G1585" s="73" t="s">
        <v>6547</v>
      </c>
      <c r="H1585" s="73" t="s">
        <v>6548</v>
      </c>
      <c r="I1585" s="73" t="s">
        <v>3293</v>
      </c>
      <c r="J1585" s="74">
        <v>716.16</v>
      </c>
      <c r="K1585" s="74">
        <f t="shared" si="24"/>
        <v>830.74559999999985</v>
      </c>
    </row>
    <row r="1586" spans="2:11" x14ac:dyDescent="0.25">
      <c r="B1586" s="73" t="s">
        <v>3287</v>
      </c>
      <c r="C1586" s="73" t="s">
        <v>6440</v>
      </c>
      <c r="D1586" s="73" t="s">
        <v>6441</v>
      </c>
      <c r="E1586" s="73">
        <v>89</v>
      </c>
      <c r="F1586" s="73" t="s">
        <v>6448</v>
      </c>
      <c r="G1586" s="73" t="s">
        <v>6549</v>
      </c>
      <c r="H1586" s="73" t="s">
        <v>6550</v>
      </c>
      <c r="I1586" s="73" t="s">
        <v>3293</v>
      </c>
      <c r="J1586" s="74">
        <v>730.43</v>
      </c>
      <c r="K1586" s="74">
        <f t="shared" si="24"/>
        <v>847.29879999999991</v>
      </c>
    </row>
    <row r="1587" spans="2:11" x14ac:dyDescent="0.25">
      <c r="B1587" s="73" t="s">
        <v>3287</v>
      </c>
      <c r="C1587" s="73" t="s">
        <v>6440</v>
      </c>
      <c r="D1587" s="73" t="s">
        <v>6441</v>
      </c>
      <c r="E1587" s="73">
        <v>89</v>
      </c>
      <c r="F1587" s="73" t="s">
        <v>6448</v>
      </c>
      <c r="G1587" s="73" t="s">
        <v>6551</v>
      </c>
      <c r="H1587" s="73" t="s">
        <v>6552</v>
      </c>
      <c r="I1587" s="73" t="s">
        <v>3293</v>
      </c>
      <c r="J1587" s="74">
        <v>2133.8000000000002</v>
      </c>
      <c r="K1587" s="74">
        <f t="shared" si="24"/>
        <v>2475.2080000000001</v>
      </c>
    </row>
    <row r="1588" spans="2:11" x14ac:dyDescent="0.25">
      <c r="B1588" s="73" t="s">
        <v>3287</v>
      </c>
      <c r="C1588" s="73" t="s">
        <v>6440</v>
      </c>
      <c r="D1588" s="73" t="s">
        <v>6441</v>
      </c>
      <c r="E1588" s="73">
        <v>89</v>
      </c>
      <c r="F1588" s="73" t="s">
        <v>6448</v>
      </c>
      <c r="G1588" s="73" t="s">
        <v>6553</v>
      </c>
      <c r="H1588" s="73" t="s">
        <v>6554</v>
      </c>
      <c r="I1588" s="73" t="s">
        <v>3293</v>
      </c>
      <c r="J1588" s="74">
        <v>1594.32</v>
      </c>
      <c r="K1588" s="74">
        <f t="shared" si="24"/>
        <v>1849.4111999999998</v>
      </c>
    </row>
    <row r="1589" spans="2:11" x14ac:dyDescent="0.25">
      <c r="B1589" s="73" t="s">
        <v>3287</v>
      </c>
      <c r="C1589" s="73" t="s">
        <v>6440</v>
      </c>
      <c r="D1589" s="73" t="s">
        <v>6441</v>
      </c>
      <c r="E1589" s="73">
        <v>89</v>
      </c>
      <c r="F1589" s="73" t="s">
        <v>6448</v>
      </c>
      <c r="G1589" s="73" t="s">
        <v>6555</v>
      </c>
      <c r="H1589" s="73" t="s">
        <v>6556</v>
      </c>
      <c r="I1589" s="73" t="s">
        <v>3293</v>
      </c>
      <c r="J1589" s="74">
        <v>2133.8000000000002</v>
      </c>
      <c r="K1589" s="74">
        <f t="shared" si="24"/>
        <v>2475.2080000000001</v>
      </c>
    </row>
    <row r="1590" spans="2:11" x14ac:dyDescent="0.25">
      <c r="B1590" s="73" t="s">
        <v>3287</v>
      </c>
      <c r="C1590" s="73" t="s">
        <v>6440</v>
      </c>
      <c r="D1590" s="73" t="s">
        <v>6441</v>
      </c>
      <c r="E1590" s="73">
        <v>89</v>
      </c>
      <c r="F1590" s="73" t="s">
        <v>6448</v>
      </c>
      <c r="G1590" s="73" t="s">
        <v>6557</v>
      </c>
      <c r="H1590" s="73" t="s">
        <v>6558</v>
      </c>
      <c r="I1590" s="73" t="s">
        <v>3293</v>
      </c>
      <c r="J1590" s="74">
        <v>1321.81</v>
      </c>
      <c r="K1590" s="74">
        <f t="shared" si="24"/>
        <v>1533.2995999999998</v>
      </c>
    </row>
    <row r="1591" spans="2:11" x14ac:dyDescent="0.25">
      <c r="B1591" s="73" t="s">
        <v>3287</v>
      </c>
      <c r="C1591" s="73" t="s">
        <v>6440</v>
      </c>
      <c r="D1591" s="73" t="s">
        <v>6441</v>
      </c>
      <c r="E1591" s="73">
        <v>89</v>
      </c>
      <c r="F1591" s="73" t="s">
        <v>6448</v>
      </c>
      <c r="G1591" s="73" t="s">
        <v>6559</v>
      </c>
      <c r="H1591" s="73" t="s">
        <v>6560</v>
      </c>
      <c r="I1591" s="73" t="s">
        <v>3293</v>
      </c>
      <c r="J1591" s="74">
        <v>1554.28</v>
      </c>
      <c r="K1591" s="74">
        <f t="shared" si="24"/>
        <v>1802.9647999999997</v>
      </c>
    </row>
    <row r="1592" spans="2:11" x14ac:dyDescent="0.25">
      <c r="B1592" s="73" t="s">
        <v>3287</v>
      </c>
      <c r="C1592" s="73" t="s">
        <v>6440</v>
      </c>
      <c r="D1592" s="73" t="s">
        <v>6441</v>
      </c>
      <c r="E1592" s="73">
        <v>89</v>
      </c>
      <c r="F1592" s="73" t="s">
        <v>6448</v>
      </c>
      <c r="G1592" s="73" t="s">
        <v>6561</v>
      </c>
      <c r="H1592" s="73" t="s">
        <v>6562</v>
      </c>
      <c r="I1592" s="73" t="s">
        <v>3293</v>
      </c>
      <c r="J1592" s="74">
        <v>1554.28</v>
      </c>
      <c r="K1592" s="74">
        <f t="shared" si="24"/>
        <v>1802.9647999999997</v>
      </c>
    </row>
    <row r="1593" spans="2:11" x14ac:dyDescent="0.25">
      <c r="B1593" s="73" t="s">
        <v>3287</v>
      </c>
      <c r="C1593" s="73" t="s">
        <v>6440</v>
      </c>
      <c r="D1593" s="73" t="s">
        <v>6441</v>
      </c>
      <c r="E1593" s="73">
        <v>89</v>
      </c>
      <c r="F1593" s="73" t="s">
        <v>6448</v>
      </c>
      <c r="G1593" s="73" t="s">
        <v>6563</v>
      </c>
      <c r="H1593" s="73" t="s">
        <v>6564</v>
      </c>
      <c r="I1593" s="73" t="s">
        <v>3293</v>
      </c>
      <c r="J1593" s="74">
        <v>850.02</v>
      </c>
      <c r="K1593" s="74">
        <f t="shared" si="24"/>
        <v>986.02319999999986</v>
      </c>
    </row>
    <row r="1594" spans="2:11" x14ac:dyDescent="0.25">
      <c r="B1594" s="73" t="s">
        <v>3287</v>
      </c>
      <c r="C1594" s="73" t="s">
        <v>6440</v>
      </c>
      <c r="D1594" s="73" t="s">
        <v>6441</v>
      </c>
      <c r="E1594" s="73">
        <v>89</v>
      </c>
      <c r="F1594" s="73" t="s">
        <v>6448</v>
      </c>
      <c r="G1594" s="73" t="s">
        <v>6565</v>
      </c>
      <c r="H1594" s="73" t="s">
        <v>6566</v>
      </c>
      <c r="I1594" s="73" t="s">
        <v>3293</v>
      </c>
      <c r="J1594" s="74">
        <v>1888.68</v>
      </c>
      <c r="K1594" s="74">
        <f t="shared" si="24"/>
        <v>2190.8687999999997</v>
      </c>
    </row>
    <row r="1595" spans="2:11" x14ac:dyDescent="0.25">
      <c r="B1595" s="73" t="s">
        <v>3287</v>
      </c>
      <c r="C1595" s="73" t="s">
        <v>6440</v>
      </c>
      <c r="D1595" s="73" t="s">
        <v>6441</v>
      </c>
      <c r="E1595" s="73">
        <v>89</v>
      </c>
      <c r="F1595" s="73" t="s">
        <v>6448</v>
      </c>
      <c r="G1595" s="73" t="s">
        <v>6567</v>
      </c>
      <c r="H1595" s="73" t="s">
        <v>6568</v>
      </c>
      <c r="I1595" s="73" t="s">
        <v>3293</v>
      </c>
      <c r="J1595" s="74">
        <v>1888.68</v>
      </c>
      <c r="K1595" s="74">
        <f t="shared" si="24"/>
        <v>2190.8687999999997</v>
      </c>
    </row>
    <row r="1596" spans="2:11" x14ac:dyDescent="0.25">
      <c r="B1596" s="73" t="s">
        <v>3287</v>
      </c>
      <c r="C1596" s="73" t="s">
        <v>6440</v>
      </c>
      <c r="D1596" s="73" t="s">
        <v>6441</v>
      </c>
      <c r="E1596" s="73">
        <v>89</v>
      </c>
      <c r="F1596" s="73" t="s">
        <v>6448</v>
      </c>
      <c r="G1596" s="73" t="s">
        <v>6569</v>
      </c>
      <c r="H1596" s="73" t="s">
        <v>6570</v>
      </c>
      <c r="I1596" s="73" t="s">
        <v>3293</v>
      </c>
      <c r="J1596" s="74">
        <v>953.53</v>
      </c>
      <c r="K1596" s="74">
        <f t="shared" si="24"/>
        <v>1106.0947999999999</v>
      </c>
    </row>
    <row r="1597" spans="2:11" x14ac:dyDescent="0.25">
      <c r="B1597" s="73" t="s">
        <v>3287</v>
      </c>
      <c r="C1597" s="73" t="s">
        <v>6440</v>
      </c>
      <c r="D1597" s="73" t="s">
        <v>6441</v>
      </c>
      <c r="E1597" s="73">
        <v>89</v>
      </c>
      <c r="F1597" s="73" t="s">
        <v>6448</v>
      </c>
      <c r="G1597" s="73" t="s">
        <v>6571</v>
      </c>
      <c r="H1597" s="73" t="s">
        <v>6572</v>
      </c>
      <c r="I1597" s="73" t="s">
        <v>3293</v>
      </c>
      <c r="J1597" s="74">
        <v>998.35</v>
      </c>
      <c r="K1597" s="74">
        <f t="shared" si="24"/>
        <v>1158.086</v>
      </c>
    </row>
    <row r="1598" spans="2:11" x14ac:dyDescent="0.25">
      <c r="B1598" s="73" t="s">
        <v>3287</v>
      </c>
      <c r="C1598" s="73" t="s">
        <v>6440</v>
      </c>
      <c r="D1598" s="73" t="s">
        <v>6441</v>
      </c>
      <c r="E1598" s="73">
        <v>89</v>
      </c>
      <c r="F1598" s="73" t="s">
        <v>6448</v>
      </c>
      <c r="G1598" s="73" t="s">
        <v>6573</v>
      </c>
      <c r="H1598" s="73" t="s">
        <v>6574</v>
      </c>
      <c r="I1598" s="73" t="s">
        <v>3293</v>
      </c>
      <c r="J1598" s="74">
        <v>998.35</v>
      </c>
      <c r="K1598" s="74">
        <f t="shared" si="24"/>
        <v>1158.086</v>
      </c>
    </row>
    <row r="1599" spans="2:11" x14ac:dyDescent="0.25">
      <c r="B1599" s="73" t="s">
        <v>3287</v>
      </c>
      <c r="C1599" s="73" t="s">
        <v>6440</v>
      </c>
      <c r="D1599" s="73" t="s">
        <v>6441</v>
      </c>
      <c r="E1599" s="73">
        <v>89</v>
      </c>
      <c r="F1599" s="73" t="s">
        <v>6448</v>
      </c>
      <c r="G1599" s="73" t="s">
        <v>6575</v>
      </c>
      <c r="H1599" s="73" t="s">
        <v>6576</v>
      </c>
      <c r="I1599" s="73" t="s">
        <v>3293</v>
      </c>
      <c r="J1599" s="74">
        <v>1888.68</v>
      </c>
      <c r="K1599" s="74">
        <f t="shared" si="24"/>
        <v>2190.8687999999997</v>
      </c>
    </row>
    <row r="1600" spans="2:11" x14ac:dyDescent="0.25">
      <c r="B1600" s="73" t="s">
        <v>3287</v>
      </c>
      <c r="C1600" s="73" t="s">
        <v>6440</v>
      </c>
      <c r="D1600" s="73" t="s">
        <v>6441</v>
      </c>
      <c r="E1600" s="73">
        <v>89</v>
      </c>
      <c r="F1600" s="73" t="s">
        <v>6448</v>
      </c>
      <c r="G1600" s="73" t="s">
        <v>6577</v>
      </c>
      <c r="H1600" s="73" t="s">
        <v>6578</v>
      </c>
      <c r="I1600" s="73" t="s">
        <v>3293</v>
      </c>
      <c r="J1600" s="74">
        <v>2780.66</v>
      </c>
      <c r="K1600" s="74">
        <f t="shared" si="24"/>
        <v>3225.5655999999994</v>
      </c>
    </row>
    <row r="1601" spans="2:11" x14ac:dyDescent="0.25">
      <c r="B1601" s="73" t="s">
        <v>3287</v>
      </c>
      <c r="C1601" s="73" t="s">
        <v>6440</v>
      </c>
      <c r="D1601" s="73" t="s">
        <v>6441</v>
      </c>
      <c r="E1601" s="73">
        <v>89</v>
      </c>
      <c r="F1601" s="73" t="s">
        <v>6448</v>
      </c>
      <c r="G1601" s="73" t="s">
        <v>6579</v>
      </c>
      <c r="H1601" s="73" t="s">
        <v>6580</v>
      </c>
      <c r="I1601" s="73" t="s">
        <v>3293</v>
      </c>
      <c r="J1601" s="74">
        <v>2780.66</v>
      </c>
      <c r="K1601" s="74">
        <f t="shared" si="24"/>
        <v>3225.5655999999994</v>
      </c>
    </row>
    <row r="1602" spans="2:11" x14ac:dyDescent="0.25">
      <c r="B1602" s="73" t="s">
        <v>3287</v>
      </c>
      <c r="C1602" s="73" t="s">
        <v>6440</v>
      </c>
      <c r="D1602" s="73" t="s">
        <v>6441</v>
      </c>
      <c r="E1602" s="73">
        <v>89</v>
      </c>
      <c r="F1602" s="73" t="s">
        <v>6448</v>
      </c>
      <c r="G1602" s="73" t="s">
        <v>6581</v>
      </c>
      <c r="H1602" s="73" t="s">
        <v>6582</v>
      </c>
      <c r="I1602" s="73" t="s">
        <v>3293</v>
      </c>
      <c r="J1602" s="74">
        <v>1821.11</v>
      </c>
      <c r="K1602" s="74">
        <f t="shared" si="24"/>
        <v>2112.4875999999999</v>
      </c>
    </row>
    <row r="1603" spans="2:11" x14ac:dyDescent="0.25">
      <c r="B1603" s="73" t="s">
        <v>3287</v>
      </c>
      <c r="C1603" s="73" t="s">
        <v>6440</v>
      </c>
      <c r="D1603" s="73" t="s">
        <v>6441</v>
      </c>
      <c r="E1603" s="73">
        <v>89</v>
      </c>
      <c r="F1603" s="73" t="s">
        <v>6448</v>
      </c>
      <c r="G1603" s="73" t="s">
        <v>6583</v>
      </c>
      <c r="H1603" s="73" t="s">
        <v>6584</v>
      </c>
      <c r="I1603" s="73" t="s">
        <v>3293</v>
      </c>
      <c r="J1603" s="74">
        <v>2168.7199999999998</v>
      </c>
      <c r="K1603" s="74">
        <f t="shared" si="24"/>
        <v>2515.7151999999996</v>
      </c>
    </row>
    <row r="1604" spans="2:11" x14ac:dyDescent="0.25">
      <c r="B1604" s="73" t="s">
        <v>3287</v>
      </c>
      <c r="C1604" s="73" t="s">
        <v>6440</v>
      </c>
      <c r="D1604" s="73" t="s">
        <v>6441</v>
      </c>
      <c r="E1604" s="73">
        <v>89</v>
      </c>
      <c r="F1604" s="73" t="s">
        <v>6448</v>
      </c>
      <c r="G1604" s="73" t="s">
        <v>6585</v>
      </c>
      <c r="H1604" s="73" t="s">
        <v>6586</v>
      </c>
      <c r="I1604" s="73" t="s">
        <v>3293</v>
      </c>
      <c r="J1604" s="74">
        <v>2168.7199999999998</v>
      </c>
      <c r="K1604" s="74">
        <f t="shared" ref="K1604:K1667" si="25">+IF(AND(MID(H1604,1,15)="POSTE DE MADERA",J1604&lt;110)=TRUE,(J1604*1.13+5)*1.01*1.16,IF(AND(MID(H1604,1,15)="POSTE DE MADERA",J1604&gt;=110,J1604&lt;320)=TRUE,(J1604*1.13+12)*1.01*1.16,IF(AND(MID(H1604,1,15)="POSTE DE MADERA",J1604&gt;320)=TRUE,(J1604*1.13+36)*1.01*1.16,IF(+AND(MID(H1604,1,5)="POSTE",MID(H1604,1,15)&lt;&gt;"POSTE DE MADERA")=TRUE,J1604*1.01*1.16,J1604*1.16))))</f>
        <v>2515.7151999999996</v>
      </c>
    </row>
    <row r="1605" spans="2:11" x14ac:dyDescent="0.25">
      <c r="B1605" s="73" t="s">
        <v>3287</v>
      </c>
      <c r="C1605" s="73" t="s">
        <v>6440</v>
      </c>
      <c r="D1605" s="73" t="s">
        <v>6441</v>
      </c>
      <c r="E1605" s="73">
        <v>89</v>
      </c>
      <c r="F1605" s="73" t="s">
        <v>6448</v>
      </c>
      <c r="G1605" s="73" t="s">
        <v>6587</v>
      </c>
      <c r="H1605" s="73" t="s">
        <v>6588</v>
      </c>
      <c r="I1605" s="73" t="s">
        <v>3293</v>
      </c>
      <c r="J1605" s="74">
        <v>1118.92</v>
      </c>
      <c r="K1605" s="74">
        <f t="shared" si="25"/>
        <v>1297.9472000000001</v>
      </c>
    </row>
    <row r="1606" spans="2:11" x14ac:dyDescent="0.25">
      <c r="B1606" s="73" t="s">
        <v>3287</v>
      </c>
      <c r="C1606" s="73" t="s">
        <v>6440</v>
      </c>
      <c r="D1606" s="73" t="s">
        <v>6441</v>
      </c>
      <c r="E1606" s="73">
        <v>89</v>
      </c>
      <c r="F1606" s="73" t="s">
        <v>6448</v>
      </c>
      <c r="G1606" s="73" t="s">
        <v>6589</v>
      </c>
      <c r="H1606" s="73" t="s">
        <v>6590</v>
      </c>
      <c r="I1606" s="73" t="s">
        <v>3293</v>
      </c>
      <c r="J1606" s="74">
        <v>3028.08</v>
      </c>
      <c r="K1606" s="74">
        <f t="shared" si="25"/>
        <v>3512.5727999999995</v>
      </c>
    </row>
    <row r="1607" spans="2:11" x14ac:dyDescent="0.25">
      <c r="B1607" s="73" t="s">
        <v>3287</v>
      </c>
      <c r="C1607" s="73" t="s">
        <v>6440</v>
      </c>
      <c r="D1607" s="73" t="s">
        <v>6441</v>
      </c>
      <c r="E1607" s="73">
        <v>89</v>
      </c>
      <c r="F1607" s="73" t="s">
        <v>6448</v>
      </c>
      <c r="G1607" s="73" t="s">
        <v>6591</v>
      </c>
      <c r="H1607" s="73" t="s">
        <v>6592</v>
      </c>
      <c r="I1607" s="73" t="s">
        <v>3293</v>
      </c>
      <c r="J1607" s="74">
        <v>3028.08</v>
      </c>
      <c r="K1607" s="74">
        <f t="shared" si="25"/>
        <v>3512.5727999999995</v>
      </c>
    </row>
    <row r="1608" spans="2:11" x14ac:dyDescent="0.25">
      <c r="B1608" s="73" t="s">
        <v>3287</v>
      </c>
      <c r="C1608" s="73" t="s">
        <v>6440</v>
      </c>
      <c r="D1608" s="73" t="s">
        <v>6441</v>
      </c>
      <c r="E1608" s="73">
        <v>89</v>
      </c>
      <c r="F1608" s="73" t="s">
        <v>6448</v>
      </c>
      <c r="G1608" s="73" t="s">
        <v>6593</v>
      </c>
      <c r="H1608" s="73" t="s">
        <v>6594</v>
      </c>
      <c r="I1608" s="73" t="s">
        <v>3293</v>
      </c>
      <c r="J1608" s="74">
        <v>3028.08</v>
      </c>
      <c r="K1608" s="74">
        <f t="shared" si="25"/>
        <v>3512.5727999999995</v>
      </c>
    </row>
    <row r="1609" spans="2:11" x14ac:dyDescent="0.25">
      <c r="B1609" s="73" t="s">
        <v>3287</v>
      </c>
      <c r="C1609" s="73" t="s">
        <v>6440</v>
      </c>
      <c r="D1609" s="73" t="s">
        <v>6441</v>
      </c>
      <c r="E1609" s="73">
        <v>89</v>
      </c>
      <c r="F1609" s="73" t="s">
        <v>6448</v>
      </c>
      <c r="G1609" s="73" t="s">
        <v>6595</v>
      </c>
      <c r="H1609" s="73" t="s">
        <v>6596</v>
      </c>
      <c r="I1609" s="73" t="s">
        <v>3293</v>
      </c>
      <c r="J1609" s="74">
        <v>2260</v>
      </c>
      <c r="K1609" s="74">
        <f t="shared" si="25"/>
        <v>2621.6</v>
      </c>
    </row>
    <row r="1610" spans="2:11" x14ac:dyDescent="0.25">
      <c r="B1610" s="73" t="s">
        <v>3287</v>
      </c>
      <c r="C1610" s="73" t="s">
        <v>6440</v>
      </c>
      <c r="D1610" s="73" t="s">
        <v>6441</v>
      </c>
      <c r="E1610" s="73">
        <v>89</v>
      </c>
      <c r="F1610" s="73" t="s">
        <v>6448</v>
      </c>
      <c r="G1610" s="73" t="s">
        <v>6597</v>
      </c>
      <c r="H1610" s="73" t="s">
        <v>6598</v>
      </c>
      <c r="I1610" s="73" t="s">
        <v>3293</v>
      </c>
      <c r="J1610" s="74">
        <v>1045.58</v>
      </c>
      <c r="K1610" s="74">
        <f t="shared" si="25"/>
        <v>1212.8727999999999</v>
      </c>
    </row>
    <row r="1611" spans="2:11" x14ac:dyDescent="0.25">
      <c r="B1611" s="73" t="s">
        <v>3287</v>
      </c>
      <c r="C1611" s="73" t="s">
        <v>6440</v>
      </c>
      <c r="D1611" s="73" t="s">
        <v>6441</v>
      </c>
      <c r="E1611" s="73">
        <v>89</v>
      </c>
      <c r="F1611" s="73" t="s">
        <v>6448</v>
      </c>
      <c r="G1611" s="73" t="s">
        <v>6599</v>
      </c>
      <c r="H1611" s="73" t="s">
        <v>6600</v>
      </c>
      <c r="I1611" s="73" t="s">
        <v>3293</v>
      </c>
      <c r="J1611" s="74">
        <v>1198.58</v>
      </c>
      <c r="K1611" s="74">
        <f t="shared" si="25"/>
        <v>1390.3527999999999</v>
      </c>
    </row>
    <row r="1612" spans="2:11" x14ac:dyDescent="0.25">
      <c r="B1612" s="73" t="s">
        <v>3287</v>
      </c>
      <c r="C1612" s="73" t="s">
        <v>6440</v>
      </c>
      <c r="D1612" s="73" t="s">
        <v>6441</v>
      </c>
      <c r="E1612" s="73">
        <v>89</v>
      </c>
      <c r="F1612" s="73" t="s">
        <v>6448</v>
      </c>
      <c r="G1612" s="73" t="s">
        <v>6601</v>
      </c>
      <c r="H1612" s="73" t="s">
        <v>6602</v>
      </c>
      <c r="I1612" s="73" t="s">
        <v>3293</v>
      </c>
      <c r="J1612" s="74">
        <v>3246.49</v>
      </c>
      <c r="K1612" s="74">
        <f t="shared" si="25"/>
        <v>3765.9283999999993</v>
      </c>
    </row>
    <row r="1613" spans="2:11" x14ac:dyDescent="0.25">
      <c r="B1613" s="73" t="s">
        <v>3287</v>
      </c>
      <c r="C1613" s="73" t="s">
        <v>6440</v>
      </c>
      <c r="D1613" s="73" t="s">
        <v>6441</v>
      </c>
      <c r="E1613" s="73">
        <v>89</v>
      </c>
      <c r="F1613" s="73" t="s">
        <v>6448</v>
      </c>
      <c r="G1613" s="73" t="s">
        <v>6603</v>
      </c>
      <c r="H1613" s="73" t="s">
        <v>6604</v>
      </c>
      <c r="I1613" s="73" t="s">
        <v>4613</v>
      </c>
      <c r="J1613" s="74">
        <v>2635.32</v>
      </c>
      <c r="K1613" s="74">
        <f t="shared" si="25"/>
        <v>3056.9712</v>
      </c>
    </row>
    <row r="1614" spans="2:11" x14ac:dyDescent="0.25">
      <c r="B1614" s="73" t="s">
        <v>3287</v>
      </c>
      <c r="C1614" s="73" t="s">
        <v>6440</v>
      </c>
      <c r="D1614" s="73" t="s">
        <v>6441</v>
      </c>
      <c r="E1614" s="73">
        <v>89</v>
      </c>
      <c r="F1614" s="73" t="s">
        <v>6448</v>
      </c>
      <c r="G1614" s="73" t="s">
        <v>6605</v>
      </c>
      <c r="H1614" s="73" t="s">
        <v>6606</v>
      </c>
      <c r="I1614" s="73" t="s">
        <v>3293</v>
      </c>
      <c r="J1614" s="74">
        <v>1211.02</v>
      </c>
      <c r="K1614" s="74">
        <f t="shared" si="25"/>
        <v>1404.7831999999999</v>
      </c>
    </row>
    <row r="1615" spans="2:11" x14ac:dyDescent="0.25">
      <c r="B1615" s="73" t="s">
        <v>3287</v>
      </c>
      <c r="C1615" s="73" t="s">
        <v>6440</v>
      </c>
      <c r="D1615" s="73" t="s">
        <v>6441</v>
      </c>
      <c r="E1615" s="73">
        <v>89</v>
      </c>
      <c r="F1615" s="73" t="s">
        <v>6448</v>
      </c>
      <c r="G1615" s="73" t="s">
        <v>6607</v>
      </c>
      <c r="H1615" s="73" t="s">
        <v>6608</v>
      </c>
      <c r="I1615" s="73" t="s">
        <v>3293</v>
      </c>
      <c r="J1615" s="74">
        <v>3535.36</v>
      </c>
      <c r="K1615" s="74">
        <f t="shared" si="25"/>
        <v>4101.0176000000001</v>
      </c>
    </row>
    <row r="1616" spans="2:11" x14ac:dyDescent="0.25">
      <c r="B1616" s="73" t="s">
        <v>3287</v>
      </c>
      <c r="C1616" s="73" t="s">
        <v>6440</v>
      </c>
      <c r="D1616" s="73" t="s">
        <v>6441</v>
      </c>
      <c r="E1616" s="73">
        <v>89</v>
      </c>
      <c r="F1616" s="73" t="s">
        <v>6448</v>
      </c>
      <c r="G1616" s="73" t="s">
        <v>6609</v>
      </c>
      <c r="H1616" s="73" t="s">
        <v>6610</v>
      </c>
      <c r="I1616" s="73" t="s">
        <v>3293</v>
      </c>
      <c r="J1616" s="74">
        <v>3535.36</v>
      </c>
      <c r="K1616" s="74">
        <f t="shared" si="25"/>
        <v>4101.0176000000001</v>
      </c>
    </row>
    <row r="1617" spans="2:11" x14ac:dyDescent="0.25">
      <c r="B1617" s="73" t="s">
        <v>3287</v>
      </c>
      <c r="C1617" s="73" t="s">
        <v>6440</v>
      </c>
      <c r="D1617" s="73" t="s">
        <v>6441</v>
      </c>
      <c r="E1617" s="73">
        <v>89</v>
      </c>
      <c r="F1617" s="73" t="s">
        <v>6448</v>
      </c>
      <c r="G1617" s="73" t="s">
        <v>6611</v>
      </c>
      <c r="H1617" s="73" t="s">
        <v>6612</v>
      </c>
      <c r="I1617" s="73" t="s">
        <v>3293</v>
      </c>
      <c r="J1617" s="74">
        <v>2933.65</v>
      </c>
      <c r="K1617" s="74">
        <f t="shared" si="25"/>
        <v>3403.0339999999997</v>
      </c>
    </row>
    <row r="1618" spans="2:11" x14ac:dyDescent="0.25">
      <c r="B1618" s="73" t="s">
        <v>3287</v>
      </c>
      <c r="C1618" s="73" t="s">
        <v>6440</v>
      </c>
      <c r="D1618" s="73" t="s">
        <v>6441</v>
      </c>
      <c r="E1618" s="73">
        <v>89</v>
      </c>
      <c r="F1618" s="73" t="s">
        <v>6448</v>
      </c>
      <c r="G1618" s="73" t="s">
        <v>6613</v>
      </c>
      <c r="H1618" s="73" t="s">
        <v>6614</v>
      </c>
      <c r="I1618" s="73" t="s">
        <v>3293</v>
      </c>
      <c r="J1618" s="74">
        <v>3368.64</v>
      </c>
      <c r="K1618" s="74">
        <f t="shared" si="25"/>
        <v>3907.6223999999997</v>
      </c>
    </row>
    <row r="1619" spans="2:11" x14ac:dyDescent="0.25">
      <c r="B1619" s="73" t="s">
        <v>3287</v>
      </c>
      <c r="C1619" s="73" t="s">
        <v>6440</v>
      </c>
      <c r="D1619" s="73" t="s">
        <v>6441</v>
      </c>
      <c r="E1619" s="73">
        <v>89</v>
      </c>
      <c r="F1619" s="73" t="s">
        <v>6448</v>
      </c>
      <c r="G1619" s="73" t="s">
        <v>6615</v>
      </c>
      <c r="H1619" s="73" t="s">
        <v>6616</v>
      </c>
      <c r="I1619" s="73" t="s">
        <v>3293</v>
      </c>
      <c r="J1619" s="74">
        <v>3368.64</v>
      </c>
      <c r="K1619" s="74">
        <f t="shared" si="25"/>
        <v>3907.6223999999997</v>
      </c>
    </row>
    <row r="1620" spans="2:11" x14ac:dyDescent="0.25">
      <c r="B1620" s="73" t="s">
        <v>3287</v>
      </c>
      <c r="C1620" s="73" t="s">
        <v>6440</v>
      </c>
      <c r="D1620" s="73" t="s">
        <v>6441</v>
      </c>
      <c r="E1620" s="73">
        <v>89</v>
      </c>
      <c r="F1620" s="73" t="s">
        <v>6448</v>
      </c>
      <c r="G1620" s="73" t="s">
        <v>6617</v>
      </c>
      <c r="H1620" s="73" t="s">
        <v>6618</v>
      </c>
      <c r="I1620" s="73" t="s">
        <v>3293</v>
      </c>
      <c r="J1620" s="74">
        <v>3355.14</v>
      </c>
      <c r="K1620" s="74">
        <f t="shared" si="25"/>
        <v>3891.9623999999994</v>
      </c>
    </row>
    <row r="1621" spans="2:11" x14ac:dyDescent="0.25">
      <c r="B1621" s="73" t="s">
        <v>3287</v>
      </c>
      <c r="C1621" s="73" t="s">
        <v>6440</v>
      </c>
      <c r="D1621" s="73" t="s">
        <v>6441</v>
      </c>
      <c r="E1621" s="73">
        <v>89</v>
      </c>
      <c r="F1621" s="73" t="s">
        <v>6448</v>
      </c>
      <c r="G1621" s="73" t="s">
        <v>6619</v>
      </c>
      <c r="H1621" s="73" t="s">
        <v>6620</v>
      </c>
      <c r="I1621" s="73" t="s">
        <v>3293</v>
      </c>
      <c r="J1621" s="74">
        <v>1045.58</v>
      </c>
      <c r="K1621" s="74">
        <f t="shared" si="25"/>
        <v>1212.8727999999999</v>
      </c>
    </row>
    <row r="1622" spans="2:11" x14ac:dyDescent="0.25">
      <c r="B1622" s="73" t="s">
        <v>3287</v>
      </c>
      <c r="C1622" s="73" t="s">
        <v>6440</v>
      </c>
      <c r="D1622" s="73" t="s">
        <v>6441</v>
      </c>
      <c r="E1622" s="73">
        <v>89</v>
      </c>
      <c r="F1622" s="73" t="s">
        <v>6448</v>
      </c>
      <c r="G1622" s="73" t="s">
        <v>6621</v>
      </c>
      <c r="H1622" s="73" t="s">
        <v>6622</v>
      </c>
      <c r="I1622" s="73" t="s">
        <v>3293</v>
      </c>
      <c r="J1622" s="74">
        <v>4093.4</v>
      </c>
      <c r="K1622" s="74">
        <f t="shared" si="25"/>
        <v>4748.3440000000001</v>
      </c>
    </row>
    <row r="1623" spans="2:11" x14ac:dyDescent="0.25">
      <c r="B1623" s="73" t="s">
        <v>3287</v>
      </c>
      <c r="C1623" s="73" t="s">
        <v>6440</v>
      </c>
      <c r="D1623" s="73" t="s">
        <v>6441</v>
      </c>
      <c r="E1623" s="73">
        <v>89</v>
      </c>
      <c r="F1623" s="73" t="s">
        <v>6448</v>
      </c>
      <c r="G1623" s="73" t="s">
        <v>6623</v>
      </c>
      <c r="H1623" s="73" t="s">
        <v>6624</v>
      </c>
      <c r="I1623" s="73" t="s">
        <v>3293</v>
      </c>
      <c r="J1623" s="74">
        <v>1569.92</v>
      </c>
      <c r="K1623" s="74">
        <f t="shared" si="25"/>
        <v>1821.1071999999999</v>
      </c>
    </row>
    <row r="1624" spans="2:11" x14ac:dyDescent="0.25">
      <c r="B1624" s="73" t="s">
        <v>3287</v>
      </c>
      <c r="C1624" s="73" t="s">
        <v>6440</v>
      </c>
      <c r="D1624" s="73" t="s">
        <v>6441</v>
      </c>
      <c r="E1624" s="73">
        <v>89</v>
      </c>
      <c r="F1624" s="73" t="s">
        <v>6448</v>
      </c>
      <c r="G1624" s="73" t="s">
        <v>6625</v>
      </c>
      <c r="H1624" s="73" t="s">
        <v>6626</v>
      </c>
      <c r="I1624" s="73" t="s">
        <v>3293</v>
      </c>
      <c r="J1624" s="74">
        <v>2280.69</v>
      </c>
      <c r="K1624" s="74">
        <f t="shared" si="25"/>
        <v>2645.6003999999998</v>
      </c>
    </row>
    <row r="1625" spans="2:11" x14ac:dyDescent="0.25">
      <c r="B1625" s="73" t="s">
        <v>3287</v>
      </c>
      <c r="C1625" s="73" t="s">
        <v>6440</v>
      </c>
      <c r="D1625" s="73" t="s">
        <v>6441</v>
      </c>
      <c r="E1625" s="73">
        <v>89</v>
      </c>
      <c r="F1625" s="73" t="s">
        <v>6448</v>
      </c>
      <c r="G1625" s="73" t="s">
        <v>6627</v>
      </c>
      <c r="H1625" s="73" t="s">
        <v>6628</v>
      </c>
      <c r="I1625" s="73" t="s">
        <v>3293</v>
      </c>
      <c r="J1625" s="74">
        <v>726.78</v>
      </c>
      <c r="K1625" s="74">
        <f t="shared" si="25"/>
        <v>843.06479999999988</v>
      </c>
    </row>
    <row r="1626" spans="2:11" x14ac:dyDescent="0.25">
      <c r="B1626" s="73" t="s">
        <v>3287</v>
      </c>
      <c r="C1626" s="73" t="s">
        <v>6440</v>
      </c>
      <c r="D1626" s="73" t="s">
        <v>6441</v>
      </c>
      <c r="E1626" s="73">
        <v>89</v>
      </c>
      <c r="F1626" s="73" t="s">
        <v>6448</v>
      </c>
      <c r="G1626" s="73" t="s">
        <v>6629</v>
      </c>
      <c r="H1626" s="73" t="s">
        <v>6630</v>
      </c>
      <c r="I1626" s="73" t="s">
        <v>3293</v>
      </c>
      <c r="J1626" s="74">
        <v>716.16</v>
      </c>
      <c r="K1626" s="74">
        <f t="shared" si="25"/>
        <v>830.74559999999985</v>
      </c>
    </row>
    <row r="1627" spans="2:11" x14ac:dyDescent="0.25">
      <c r="B1627" s="73" t="s">
        <v>3287</v>
      </c>
      <c r="C1627" s="73" t="s">
        <v>6440</v>
      </c>
      <c r="D1627" s="73" t="s">
        <v>6441</v>
      </c>
      <c r="E1627" s="73">
        <v>89</v>
      </c>
      <c r="F1627" s="73" t="s">
        <v>6448</v>
      </c>
      <c r="G1627" s="73" t="s">
        <v>6631</v>
      </c>
      <c r="H1627" s="73" t="s">
        <v>6632</v>
      </c>
      <c r="I1627" s="73" t="s">
        <v>3293</v>
      </c>
      <c r="J1627" s="74">
        <v>1321.81</v>
      </c>
      <c r="K1627" s="74">
        <f t="shared" si="25"/>
        <v>1533.2995999999998</v>
      </c>
    </row>
    <row r="1628" spans="2:11" x14ac:dyDescent="0.25">
      <c r="B1628" s="73" t="s">
        <v>3287</v>
      </c>
      <c r="C1628" s="73" t="s">
        <v>6440</v>
      </c>
      <c r="D1628" s="73" t="s">
        <v>6441</v>
      </c>
      <c r="E1628" s="73">
        <v>89</v>
      </c>
      <c r="F1628" s="73" t="s">
        <v>6448</v>
      </c>
      <c r="G1628" s="73" t="s">
        <v>6633</v>
      </c>
      <c r="H1628" s="73" t="s">
        <v>6634</v>
      </c>
      <c r="I1628" s="73" t="s">
        <v>3293</v>
      </c>
      <c r="J1628" s="74">
        <v>850.02</v>
      </c>
      <c r="K1628" s="74">
        <f t="shared" si="25"/>
        <v>986.02319999999986</v>
      </c>
    </row>
    <row r="1629" spans="2:11" x14ac:dyDescent="0.25">
      <c r="B1629" s="73" t="s">
        <v>3287</v>
      </c>
      <c r="C1629" s="73" t="s">
        <v>6440</v>
      </c>
      <c r="D1629" s="73" t="s">
        <v>6441</v>
      </c>
      <c r="E1629" s="73">
        <v>89</v>
      </c>
      <c r="F1629" s="73" t="s">
        <v>6448</v>
      </c>
      <c r="G1629" s="73" t="s">
        <v>6635</v>
      </c>
      <c r="H1629" s="73" t="s">
        <v>6636</v>
      </c>
      <c r="I1629" s="73" t="s">
        <v>3293</v>
      </c>
      <c r="J1629" s="74">
        <v>1045.58</v>
      </c>
      <c r="K1629" s="74">
        <f t="shared" si="25"/>
        <v>1212.8727999999999</v>
      </c>
    </row>
    <row r="1630" spans="2:11" x14ac:dyDescent="0.25">
      <c r="B1630" s="73" t="s">
        <v>3287</v>
      </c>
      <c r="C1630" s="73" t="s">
        <v>6440</v>
      </c>
      <c r="D1630" s="73" t="s">
        <v>6441</v>
      </c>
      <c r="E1630" s="73">
        <v>89</v>
      </c>
      <c r="F1630" s="73" t="s">
        <v>6448</v>
      </c>
      <c r="G1630" s="73" t="s">
        <v>6637</v>
      </c>
      <c r="H1630" s="73" t="s">
        <v>6638</v>
      </c>
      <c r="I1630" s="73" t="s">
        <v>3293</v>
      </c>
      <c r="J1630" s="74">
        <v>850.02</v>
      </c>
      <c r="K1630" s="74">
        <f t="shared" si="25"/>
        <v>986.02319999999986</v>
      </c>
    </row>
    <row r="1631" spans="2:11" x14ac:dyDescent="0.25">
      <c r="B1631" s="73" t="s">
        <v>3287</v>
      </c>
      <c r="C1631" s="73" t="s">
        <v>6440</v>
      </c>
      <c r="D1631" s="73" t="s">
        <v>6441</v>
      </c>
      <c r="E1631" s="73">
        <v>89</v>
      </c>
      <c r="F1631" s="73" t="s">
        <v>6448</v>
      </c>
      <c r="G1631" s="73" t="s">
        <v>6639</v>
      </c>
      <c r="H1631" s="73" t="s">
        <v>6640</v>
      </c>
      <c r="I1631" s="73" t="s">
        <v>3293</v>
      </c>
      <c r="J1631" s="74">
        <v>2019</v>
      </c>
      <c r="K1631" s="74">
        <f t="shared" si="25"/>
        <v>2342.04</v>
      </c>
    </row>
    <row r="1632" spans="2:11" x14ac:dyDescent="0.25">
      <c r="B1632" s="73" t="s">
        <v>3287</v>
      </c>
      <c r="C1632" s="73" t="s">
        <v>6440</v>
      </c>
      <c r="D1632" s="73" t="s">
        <v>6441</v>
      </c>
      <c r="E1632" s="73">
        <v>89</v>
      </c>
      <c r="F1632" s="73" t="s">
        <v>6448</v>
      </c>
      <c r="G1632" s="73" t="s">
        <v>6641</v>
      </c>
      <c r="H1632" s="73" t="s">
        <v>6642</v>
      </c>
      <c r="I1632" s="73" t="s">
        <v>3293</v>
      </c>
      <c r="J1632" s="74">
        <v>1118.92</v>
      </c>
      <c r="K1632" s="74">
        <f t="shared" si="25"/>
        <v>1297.9472000000001</v>
      </c>
    </row>
    <row r="1633" spans="2:11" x14ac:dyDescent="0.25">
      <c r="B1633" s="73" t="s">
        <v>3287</v>
      </c>
      <c r="C1633" s="73" t="s">
        <v>6440</v>
      </c>
      <c r="D1633" s="73" t="s">
        <v>6441</v>
      </c>
      <c r="E1633" s="73">
        <v>89</v>
      </c>
      <c r="F1633" s="73" t="s">
        <v>6448</v>
      </c>
      <c r="G1633" s="73" t="s">
        <v>6643</v>
      </c>
      <c r="H1633" s="73" t="s">
        <v>6644</v>
      </c>
      <c r="I1633" s="73" t="s">
        <v>3293</v>
      </c>
      <c r="J1633" s="74">
        <v>1111.01</v>
      </c>
      <c r="K1633" s="74">
        <f t="shared" si="25"/>
        <v>1288.7715999999998</v>
      </c>
    </row>
    <row r="1634" spans="2:11" x14ac:dyDescent="0.25">
      <c r="B1634" s="73" t="s">
        <v>3287</v>
      </c>
      <c r="C1634" s="73" t="s">
        <v>6440</v>
      </c>
      <c r="D1634" s="73" t="s">
        <v>6441</v>
      </c>
      <c r="E1634" s="73">
        <v>89</v>
      </c>
      <c r="F1634" s="73" t="s">
        <v>6448</v>
      </c>
      <c r="G1634" s="73" t="s">
        <v>6645</v>
      </c>
      <c r="H1634" s="73" t="s">
        <v>6646</v>
      </c>
      <c r="I1634" s="73" t="s">
        <v>3293</v>
      </c>
      <c r="J1634" s="74">
        <v>1198.58</v>
      </c>
      <c r="K1634" s="74">
        <f t="shared" si="25"/>
        <v>1390.3527999999999</v>
      </c>
    </row>
    <row r="1635" spans="2:11" x14ac:dyDescent="0.25">
      <c r="B1635" s="73" t="s">
        <v>3287</v>
      </c>
      <c r="C1635" s="73" t="s">
        <v>6440</v>
      </c>
      <c r="D1635" s="73" t="s">
        <v>6441</v>
      </c>
      <c r="E1635" s="73">
        <v>89</v>
      </c>
      <c r="F1635" s="73" t="s">
        <v>6448</v>
      </c>
      <c r="G1635" s="73" t="s">
        <v>6647</v>
      </c>
      <c r="H1635" s="73" t="s">
        <v>6648</v>
      </c>
      <c r="I1635" s="73" t="s">
        <v>3293</v>
      </c>
      <c r="J1635" s="74">
        <v>1236.19</v>
      </c>
      <c r="K1635" s="74">
        <f t="shared" si="25"/>
        <v>1433.9803999999999</v>
      </c>
    </row>
    <row r="1636" spans="2:11" x14ac:dyDescent="0.25">
      <c r="B1636" s="73" t="s">
        <v>3287</v>
      </c>
      <c r="C1636" s="73" t="s">
        <v>6440</v>
      </c>
      <c r="D1636" s="73" t="s">
        <v>6441</v>
      </c>
      <c r="E1636" s="73">
        <v>89</v>
      </c>
      <c r="F1636" s="73" t="s">
        <v>6448</v>
      </c>
      <c r="G1636" s="73" t="s">
        <v>6649</v>
      </c>
      <c r="H1636" s="73" t="s">
        <v>6650</v>
      </c>
      <c r="I1636" s="73" t="s">
        <v>3293</v>
      </c>
      <c r="J1636" s="74">
        <v>1364.55</v>
      </c>
      <c r="K1636" s="74">
        <f t="shared" si="25"/>
        <v>1582.8779999999999</v>
      </c>
    </row>
    <row r="1637" spans="2:11" x14ac:dyDescent="0.25">
      <c r="B1637" s="73" t="s">
        <v>3287</v>
      </c>
      <c r="C1637" s="73" t="s">
        <v>6440</v>
      </c>
      <c r="D1637" s="73" t="s">
        <v>6441</v>
      </c>
      <c r="E1637" s="73">
        <v>89</v>
      </c>
      <c r="F1637" s="73" t="s">
        <v>6448</v>
      </c>
      <c r="G1637" s="73" t="s">
        <v>6651</v>
      </c>
      <c r="H1637" s="73" t="s">
        <v>6652</v>
      </c>
      <c r="I1637" s="73" t="s">
        <v>3293</v>
      </c>
      <c r="J1637" s="74">
        <v>2509.0100000000002</v>
      </c>
      <c r="K1637" s="74">
        <f t="shared" si="25"/>
        <v>2910.4515999999999</v>
      </c>
    </row>
    <row r="1638" spans="2:11" x14ac:dyDescent="0.25">
      <c r="B1638" s="73" t="s">
        <v>3287</v>
      </c>
      <c r="C1638" s="73" t="s">
        <v>6440</v>
      </c>
      <c r="D1638" s="73" t="s">
        <v>6441</v>
      </c>
      <c r="E1638" s="73">
        <v>89</v>
      </c>
      <c r="F1638" s="73" t="s">
        <v>6448</v>
      </c>
      <c r="G1638" s="73" t="s">
        <v>6653</v>
      </c>
      <c r="H1638" s="73" t="s">
        <v>6654</v>
      </c>
      <c r="I1638" s="73" t="s">
        <v>3293</v>
      </c>
      <c r="J1638" s="74">
        <v>1392.14</v>
      </c>
      <c r="K1638" s="74">
        <f t="shared" si="25"/>
        <v>1614.8824</v>
      </c>
    </row>
    <row r="1639" spans="2:11" x14ac:dyDescent="0.25">
      <c r="B1639" s="73" t="s">
        <v>3287</v>
      </c>
      <c r="C1639" s="73" t="s">
        <v>6440</v>
      </c>
      <c r="D1639" s="73" t="s">
        <v>6441</v>
      </c>
      <c r="E1639" s="73">
        <v>89</v>
      </c>
      <c r="F1639" s="73" t="s">
        <v>6448</v>
      </c>
      <c r="G1639" s="73" t="s">
        <v>6655</v>
      </c>
      <c r="H1639" s="73" t="s">
        <v>6656</v>
      </c>
      <c r="I1639" s="73" t="s">
        <v>3293</v>
      </c>
      <c r="J1639" s="74">
        <v>1645.92</v>
      </c>
      <c r="K1639" s="74">
        <f t="shared" si="25"/>
        <v>1909.2672</v>
      </c>
    </row>
    <row r="1640" spans="2:11" x14ac:dyDescent="0.25">
      <c r="B1640" s="73" t="s">
        <v>3287</v>
      </c>
      <c r="C1640" s="73" t="s">
        <v>6440</v>
      </c>
      <c r="D1640" s="73" t="s">
        <v>6441</v>
      </c>
      <c r="E1640" s="73">
        <v>89</v>
      </c>
      <c r="F1640" s="73" t="s">
        <v>6448</v>
      </c>
      <c r="G1640" s="73" t="s">
        <v>6657</v>
      </c>
      <c r="H1640" s="73" t="s">
        <v>6658</v>
      </c>
      <c r="I1640" s="73" t="s">
        <v>3293</v>
      </c>
      <c r="J1640" s="74">
        <v>4093.4</v>
      </c>
      <c r="K1640" s="74">
        <f t="shared" si="25"/>
        <v>4748.3440000000001</v>
      </c>
    </row>
    <row r="1641" spans="2:11" x14ac:dyDescent="0.25">
      <c r="B1641" s="73" t="s">
        <v>3287</v>
      </c>
      <c r="C1641" s="73" t="s">
        <v>6440</v>
      </c>
      <c r="D1641" s="73" t="s">
        <v>6441</v>
      </c>
      <c r="E1641" s="73">
        <v>89</v>
      </c>
      <c r="F1641" s="73" t="s">
        <v>6448</v>
      </c>
      <c r="G1641" s="73" t="s">
        <v>6659</v>
      </c>
      <c r="H1641" s="73" t="s">
        <v>6660</v>
      </c>
      <c r="I1641" s="73" t="s">
        <v>3293</v>
      </c>
      <c r="J1641" s="74">
        <v>1928.15</v>
      </c>
      <c r="K1641" s="74">
        <f t="shared" si="25"/>
        <v>2236.654</v>
      </c>
    </row>
    <row r="1642" spans="2:11" x14ac:dyDescent="0.25">
      <c r="B1642" s="73" t="s">
        <v>3287</v>
      </c>
      <c r="C1642" s="73" t="s">
        <v>6440</v>
      </c>
      <c r="D1642" s="73" t="s">
        <v>6441</v>
      </c>
      <c r="E1642" s="73">
        <v>89</v>
      </c>
      <c r="F1642" s="73" t="s">
        <v>6448</v>
      </c>
      <c r="G1642" s="73" t="s">
        <v>6661</v>
      </c>
      <c r="H1642" s="73" t="s">
        <v>6662</v>
      </c>
      <c r="I1642" s="73" t="s">
        <v>3293</v>
      </c>
      <c r="J1642" s="74">
        <v>3117.25</v>
      </c>
      <c r="K1642" s="74">
        <f t="shared" si="25"/>
        <v>3616.0099999999998</v>
      </c>
    </row>
    <row r="1643" spans="2:11" x14ac:dyDescent="0.25">
      <c r="B1643" s="73" t="s">
        <v>3287</v>
      </c>
      <c r="C1643" s="73" t="s">
        <v>6440</v>
      </c>
      <c r="D1643" s="73" t="s">
        <v>6441</v>
      </c>
      <c r="E1643" s="73">
        <v>89</v>
      </c>
      <c r="F1643" s="73" t="s">
        <v>6448</v>
      </c>
      <c r="G1643" s="73" t="s">
        <v>6663</v>
      </c>
      <c r="H1643" s="73" t="s">
        <v>6664</v>
      </c>
      <c r="I1643" s="73" t="s">
        <v>3293</v>
      </c>
      <c r="J1643" s="74">
        <v>2019</v>
      </c>
      <c r="K1643" s="74">
        <f t="shared" si="25"/>
        <v>2342.04</v>
      </c>
    </row>
    <row r="1644" spans="2:11" x14ac:dyDescent="0.25">
      <c r="B1644" s="73" t="s">
        <v>3287</v>
      </c>
      <c r="C1644" s="73" t="s">
        <v>6440</v>
      </c>
      <c r="D1644" s="73" t="s">
        <v>6441</v>
      </c>
      <c r="E1644" s="73">
        <v>89</v>
      </c>
      <c r="F1644" s="73" t="s">
        <v>6448</v>
      </c>
      <c r="G1644" s="73" t="s">
        <v>6665</v>
      </c>
      <c r="H1644" s="73" t="s">
        <v>6666</v>
      </c>
      <c r="I1644" s="73" t="s">
        <v>3293</v>
      </c>
      <c r="J1644" s="74">
        <v>5853.79</v>
      </c>
      <c r="K1644" s="74">
        <f t="shared" si="25"/>
        <v>6790.3963999999996</v>
      </c>
    </row>
    <row r="1645" spans="2:11" x14ac:dyDescent="0.25">
      <c r="B1645" s="73" t="s">
        <v>3287</v>
      </c>
      <c r="C1645" s="73" t="s">
        <v>6440</v>
      </c>
      <c r="D1645" s="73" t="s">
        <v>6441</v>
      </c>
      <c r="E1645" s="73">
        <v>89</v>
      </c>
      <c r="F1645" s="73" t="s">
        <v>6448</v>
      </c>
      <c r="G1645" s="73" t="s">
        <v>6667</v>
      </c>
      <c r="H1645" s="73" t="s">
        <v>6668</v>
      </c>
      <c r="I1645" s="73" t="s">
        <v>3293</v>
      </c>
      <c r="J1645" s="74">
        <v>5853.79</v>
      </c>
      <c r="K1645" s="74">
        <f t="shared" si="25"/>
        <v>6790.3963999999996</v>
      </c>
    </row>
    <row r="1646" spans="2:11" x14ac:dyDescent="0.25">
      <c r="B1646" s="73" t="s">
        <v>3287</v>
      </c>
      <c r="C1646" s="73" t="s">
        <v>6440</v>
      </c>
      <c r="D1646" s="73" t="s">
        <v>6441</v>
      </c>
      <c r="E1646" s="73">
        <v>89</v>
      </c>
      <c r="F1646" s="73" t="s">
        <v>6448</v>
      </c>
      <c r="G1646" s="73" t="s">
        <v>6669</v>
      </c>
      <c r="H1646" s="73" t="s">
        <v>6670</v>
      </c>
      <c r="I1646" s="73" t="s">
        <v>3293</v>
      </c>
      <c r="J1646" s="74">
        <v>876.92</v>
      </c>
      <c r="K1646" s="74">
        <f t="shared" si="25"/>
        <v>1017.2271999999999</v>
      </c>
    </row>
    <row r="1647" spans="2:11" x14ac:dyDescent="0.25">
      <c r="B1647" s="73" t="s">
        <v>3287</v>
      </c>
      <c r="C1647" s="73" t="s">
        <v>6440</v>
      </c>
      <c r="D1647" s="73" t="s">
        <v>6441</v>
      </c>
      <c r="E1647" s="73">
        <v>89</v>
      </c>
      <c r="F1647" s="73" t="s">
        <v>6448</v>
      </c>
      <c r="G1647" s="73" t="s">
        <v>6671</v>
      </c>
      <c r="H1647" s="73" t="s">
        <v>6672</v>
      </c>
      <c r="I1647" s="73" t="s">
        <v>3293</v>
      </c>
      <c r="J1647" s="74">
        <v>1317.42</v>
      </c>
      <c r="K1647" s="74">
        <f t="shared" si="25"/>
        <v>1528.2072000000001</v>
      </c>
    </row>
    <row r="1648" spans="2:11" x14ac:dyDescent="0.25">
      <c r="B1648" s="73" t="s">
        <v>3287</v>
      </c>
      <c r="C1648" s="73" t="s">
        <v>6440</v>
      </c>
      <c r="D1648" s="73" t="s">
        <v>6441</v>
      </c>
      <c r="E1648" s="73">
        <v>89</v>
      </c>
      <c r="F1648" s="73" t="s">
        <v>6448</v>
      </c>
      <c r="G1648" s="73" t="s">
        <v>6673</v>
      </c>
      <c r="H1648" s="73" t="s">
        <v>6674</v>
      </c>
      <c r="I1648" s="73" t="s">
        <v>3293</v>
      </c>
      <c r="J1648" s="74">
        <v>1811.58</v>
      </c>
      <c r="K1648" s="74">
        <f t="shared" si="25"/>
        <v>2101.4327999999996</v>
      </c>
    </row>
    <row r="1649" spans="2:11" x14ac:dyDescent="0.25">
      <c r="B1649" s="73" t="s">
        <v>3287</v>
      </c>
      <c r="C1649" s="73" t="s">
        <v>6440</v>
      </c>
      <c r="D1649" s="73" t="s">
        <v>6441</v>
      </c>
      <c r="E1649" s="73">
        <v>89</v>
      </c>
      <c r="F1649" s="73" t="s">
        <v>6448</v>
      </c>
      <c r="G1649" s="73" t="s">
        <v>6675</v>
      </c>
      <c r="H1649" s="73" t="s">
        <v>6676</v>
      </c>
      <c r="I1649" s="73" t="s">
        <v>3293</v>
      </c>
      <c r="J1649" s="74">
        <v>2280.69</v>
      </c>
      <c r="K1649" s="74">
        <f t="shared" si="25"/>
        <v>2645.6003999999998</v>
      </c>
    </row>
    <row r="1650" spans="2:11" x14ac:dyDescent="0.25">
      <c r="B1650" s="73" t="s">
        <v>3287</v>
      </c>
      <c r="C1650" s="73" t="s">
        <v>6440</v>
      </c>
      <c r="D1650" s="73" t="s">
        <v>6441</v>
      </c>
      <c r="E1650" s="73">
        <v>89</v>
      </c>
      <c r="F1650" s="73" t="s">
        <v>6448</v>
      </c>
      <c r="G1650" s="73" t="s">
        <v>6677</v>
      </c>
      <c r="H1650" s="73" t="s">
        <v>6678</v>
      </c>
      <c r="I1650" s="73" t="s">
        <v>3293</v>
      </c>
      <c r="J1650" s="74">
        <v>2654.25</v>
      </c>
      <c r="K1650" s="74">
        <f t="shared" si="25"/>
        <v>3078.93</v>
      </c>
    </row>
    <row r="1651" spans="2:11" x14ac:dyDescent="0.25">
      <c r="B1651" s="73" t="s">
        <v>3287</v>
      </c>
      <c r="C1651" s="73" t="s">
        <v>6440</v>
      </c>
      <c r="D1651" s="73" t="s">
        <v>6441</v>
      </c>
      <c r="E1651" s="73">
        <v>89</v>
      </c>
      <c r="F1651" s="73" t="s">
        <v>6448</v>
      </c>
      <c r="G1651" s="73" t="s">
        <v>6679</v>
      </c>
      <c r="H1651" s="73" t="s">
        <v>6680</v>
      </c>
      <c r="I1651" s="73" t="s">
        <v>3293</v>
      </c>
      <c r="J1651" s="74">
        <v>349.24</v>
      </c>
      <c r="K1651" s="74">
        <f t="shared" si="25"/>
        <v>405.11840000000001</v>
      </c>
    </row>
    <row r="1652" spans="2:11" x14ac:dyDescent="0.25">
      <c r="B1652" s="73" t="s">
        <v>3287</v>
      </c>
      <c r="C1652" s="73" t="s">
        <v>6440</v>
      </c>
      <c r="D1652" s="73" t="s">
        <v>6441</v>
      </c>
      <c r="E1652" s="73">
        <v>89</v>
      </c>
      <c r="F1652" s="73" t="s">
        <v>6448</v>
      </c>
      <c r="G1652" s="73" t="s">
        <v>6681</v>
      </c>
      <c r="H1652" s="73" t="s">
        <v>6682</v>
      </c>
      <c r="I1652" s="73" t="s">
        <v>3293</v>
      </c>
      <c r="J1652" s="74">
        <v>456.47</v>
      </c>
      <c r="K1652" s="74">
        <f t="shared" si="25"/>
        <v>529.50519999999995</v>
      </c>
    </row>
    <row r="1653" spans="2:11" x14ac:dyDescent="0.25">
      <c r="B1653" s="73" t="s">
        <v>3287</v>
      </c>
      <c r="C1653" s="73" t="s">
        <v>6440</v>
      </c>
      <c r="D1653" s="73" t="s">
        <v>6441</v>
      </c>
      <c r="E1653" s="73">
        <v>89</v>
      </c>
      <c r="F1653" s="73" t="s">
        <v>6448</v>
      </c>
      <c r="G1653" s="73" t="s">
        <v>6683</v>
      </c>
      <c r="H1653" s="73" t="s">
        <v>6684</v>
      </c>
      <c r="I1653" s="73" t="s">
        <v>3293</v>
      </c>
      <c r="J1653" s="74">
        <v>556.04999999999995</v>
      </c>
      <c r="K1653" s="74">
        <f t="shared" si="25"/>
        <v>645.01799999999992</v>
      </c>
    </row>
    <row r="1654" spans="2:11" x14ac:dyDescent="0.25">
      <c r="B1654" s="73" t="s">
        <v>3287</v>
      </c>
      <c r="C1654" s="73" t="s">
        <v>6440</v>
      </c>
      <c r="D1654" s="73" t="s">
        <v>6441</v>
      </c>
      <c r="E1654" s="73">
        <v>89</v>
      </c>
      <c r="F1654" s="73" t="s">
        <v>6448</v>
      </c>
      <c r="G1654" s="73" t="s">
        <v>6685</v>
      </c>
      <c r="H1654" s="73" t="s">
        <v>6686</v>
      </c>
      <c r="I1654" s="73" t="s">
        <v>3293</v>
      </c>
      <c r="J1654" s="74">
        <v>2019</v>
      </c>
      <c r="K1654" s="74">
        <f t="shared" si="25"/>
        <v>2342.04</v>
      </c>
    </row>
    <row r="1655" spans="2:11" x14ac:dyDescent="0.25">
      <c r="B1655" s="73" t="s">
        <v>3287</v>
      </c>
      <c r="C1655" s="73" t="s">
        <v>6440</v>
      </c>
      <c r="D1655" s="73" t="s">
        <v>6441</v>
      </c>
      <c r="E1655" s="73">
        <v>89</v>
      </c>
      <c r="F1655" s="73" t="s">
        <v>6448</v>
      </c>
      <c r="G1655" s="73" t="s">
        <v>6687</v>
      </c>
      <c r="H1655" s="73" t="s">
        <v>6688</v>
      </c>
      <c r="I1655" s="73" t="s">
        <v>3293</v>
      </c>
      <c r="J1655" s="74">
        <v>556.04999999999995</v>
      </c>
      <c r="K1655" s="74">
        <f t="shared" si="25"/>
        <v>645.01799999999992</v>
      </c>
    </row>
    <row r="1656" spans="2:11" x14ac:dyDescent="0.25">
      <c r="B1656" s="73" t="s">
        <v>3287</v>
      </c>
      <c r="C1656" s="73" t="s">
        <v>6440</v>
      </c>
      <c r="D1656" s="73" t="s">
        <v>6441</v>
      </c>
      <c r="E1656" s="73">
        <v>89</v>
      </c>
      <c r="F1656" s="73" t="s">
        <v>6448</v>
      </c>
      <c r="G1656" s="73" t="s">
        <v>6689</v>
      </c>
      <c r="H1656" s="73" t="s">
        <v>6690</v>
      </c>
      <c r="I1656" s="73" t="s">
        <v>3293</v>
      </c>
      <c r="J1656" s="74">
        <v>633.24</v>
      </c>
      <c r="K1656" s="74">
        <f t="shared" si="25"/>
        <v>734.55840000000001</v>
      </c>
    </row>
    <row r="1657" spans="2:11" x14ac:dyDescent="0.25">
      <c r="B1657" s="73" t="s">
        <v>3287</v>
      </c>
      <c r="C1657" s="73" t="s">
        <v>6440</v>
      </c>
      <c r="D1657" s="73" t="s">
        <v>6441</v>
      </c>
      <c r="E1657" s="73">
        <v>89</v>
      </c>
      <c r="F1657" s="73" t="s">
        <v>6448</v>
      </c>
      <c r="G1657" s="73" t="s">
        <v>6691</v>
      </c>
      <c r="H1657" s="73" t="s">
        <v>6692</v>
      </c>
      <c r="I1657" s="73" t="s">
        <v>3293</v>
      </c>
      <c r="J1657" s="74">
        <v>624.35</v>
      </c>
      <c r="K1657" s="74">
        <f t="shared" si="25"/>
        <v>724.24599999999998</v>
      </c>
    </row>
    <row r="1658" spans="2:11" x14ac:dyDescent="0.25">
      <c r="B1658" s="73" t="s">
        <v>3287</v>
      </c>
      <c r="C1658" s="73" t="s">
        <v>6440</v>
      </c>
      <c r="D1658" s="73" t="s">
        <v>6441</v>
      </c>
      <c r="E1658" s="73">
        <v>89</v>
      </c>
      <c r="F1658" s="73" t="s">
        <v>6448</v>
      </c>
      <c r="G1658" s="73" t="s">
        <v>6693</v>
      </c>
      <c r="H1658" s="73" t="s">
        <v>6694</v>
      </c>
      <c r="I1658" s="73" t="s">
        <v>3293</v>
      </c>
      <c r="J1658" s="74">
        <v>717.22</v>
      </c>
      <c r="K1658" s="74">
        <f t="shared" si="25"/>
        <v>831.97519999999997</v>
      </c>
    </row>
    <row r="1659" spans="2:11" x14ac:dyDescent="0.25">
      <c r="B1659" s="73" t="s">
        <v>3287</v>
      </c>
      <c r="C1659" s="73" t="s">
        <v>6440</v>
      </c>
      <c r="D1659" s="73" t="s">
        <v>6441</v>
      </c>
      <c r="E1659" s="73">
        <v>89</v>
      </c>
      <c r="F1659" s="73" t="s">
        <v>6448</v>
      </c>
      <c r="G1659" s="73" t="s">
        <v>6695</v>
      </c>
      <c r="H1659" s="73" t="s">
        <v>6696</v>
      </c>
      <c r="I1659" s="73" t="s">
        <v>3293</v>
      </c>
      <c r="J1659" s="74">
        <v>876.92</v>
      </c>
      <c r="K1659" s="74">
        <f t="shared" si="25"/>
        <v>1017.2271999999999</v>
      </c>
    </row>
    <row r="1660" spans="2:11" x14ac:dyDescent="0.25">
      <c r="B1660" s="73" t="s">
        <v>3287</v>
      </c>
      <c r="C1660" s="73" t="s">
        <v>6440</v>
      </c>
      <c r="D1660" s="73" t="s">
        <v>6441</v>
      </c>
      <c r="E1660" s="73">
        <v>89</v>
      </c>
      <c r="F1660" s="73" t="s">
        <v>6448</v>
      </c>
      <c r="G1660" s="73" t="s">
        <v>6697</v>
      </c>
      <c r="H1660" s="73" t="s">
        <v>6698</v>
      </c>
      <c r="I1660" s="73" t="s">
        <v>3293</v>
      </c>
      <c r="J1660" s="74">
        <v>2491.27</v>
      </c>
      <c r="K1660" s="74">
        <f t="shared" si="25"/>
        <v>2889.8732</v>
      </c>
    </row>
    <row r="1661" spans="2:11" x14ac:dyDescent="0.25">
      <c r="B1661" s="73" t="s">
        <v>3287</v>
      </c>
      <c r="C1661" s="73" t="s">
        <v>6440</v>
      </c>
      <c r="D1661" s="73" t="s">
        <v>6441</v>
      </c>
      <c r="E1661" s="73">
        <v>89</v>
      </c>
      <c r="F1661" s="73" t="s">
        <v>6448</v>
      </c>
      <c r="G1661" s="73" t="s">
        <v>6699</v>
      </c>
      <c r="H1661" s="73" t="s">
        <v>6700</v>
      </c>
      <c r="I1661" s="73" t="s">
        <v>3293</v>
      </c>
      <c r="J1661" s="74">
        <v>846.71</v>
      </c>
      <c r="K1661" s="74">
        <f t="shared" si="25"/>
        <v>982.18359999999996</v>
      </c>
    </row>
    <row r="1662" spans="2:11" x14ac:dyDescent="0.25">
      <c r="B1662" s="73" t="s">
        <v>3287</v>
      </c>
      <c r="C1662" s="73" t="s">
        <v>6440</v>
      </c>
      <c r="D1662" s="73" t="s">
        <v>6441</v>
      </c>
      <c r="E1662" s="73">
        <v>89</v>
      </c>
      <c r="F1662" s="73" t="s">
        <v>6448</v>
      </c>
      <c r="G1662" s="73" t="s">
        <v>6701</v>
      </c>
      <c r="H1662" s="73" t="s">
        <v>6702</v>
      </c>
      <c r="I1662" s="73" t="s">
        <v>3293</v>
      </c>
      <c r="J1662" s="74">
        <v>839.69</v>
      </c>
      <c r="K1662" s="74">
        <f t="shared" si="25"/>
        <v>974.04039999999998</v>
      </c>
    </row>
    <row r="1663" spans="2:11" x14ac:dyDescent="0.25">
      <c r="B1663" s="73" t="s">
        <v>3287</v>
      </c>
      <c r="C1663" s="73" t="s">
        <v>6440</v>
      </c>
      <c r="D1663" s="73" t="s">
        <v>6441</v>
      </c>
      <c r="E1663" s="73">
        <v>89</v>
      </c>
      <c r="F1663" s="73" t="s">
        <v>6448</v>
      </c>
      <c r="G1663" s="73" t="s">
        <v>6703</v>
      </c>
      <c r="H1663" s="73" t="s">
        <v>6704</v>
      </c>
      <c r="I1663" s="73" t="s">
        <v>3293</v>
      </c>
      <c r="J1663" s="74">
        <v>949.93</v>
      </c>
      <c r="K1663" s="74">
        <f t="shared" si="25"/>
        <v>1101.9187999999999</v>
      </c>
    </row>
    <row r="1664" spans="2:11" x14ac:dyDescent="0.25">
      <c r="B1664" s="73" t="s">
        <v>3287</v>
      </c>
      <c r="C1664" s="73" t="s">
        <v>6440</v>
      </c>
      <c r="D1664" s="73" t="s">
        <v>6441</v>
      </c>
      <c r="E1664" s="73">
        <v>89</v>
      </c>
      <c r="F1664" s="73" t="s">
        <v>6448</v>
      </c>
      <c r="G1664" s="73" t="s">
        <v>6705</v>
      </c>
      <c r="H1664" s="73" t="s">
        <v>6706</v>
      </c>
      <c r="I1664" s="73" t="s">
        <v>3293</v>
      </c>
      <c r="J1664" s="74">
        <v>949.93</v>
      </c>
      <c r="K1664" s="74">
        <f t="shared" si="25"/>
        <v>1101.9187999999999</v>
      </c>
    </row>
    <row r="1665" spans="2:11" x14ac:dyDescent="0.25">
      <c r="B1665" s="73" t="s">
        <v>3287</v>
      </c>
      <c r="C1665" s="73" t="s">
        <v>6440</v>
      </c>
      <c r="D1665" s="73" t="s">
        <v>6441</v>
      </c>
      <c r="E1665" s="73">
        <v>89</v>
      </c>
      <c r="F1665" s="73" t="s">
        <v>6448</v>
      </c>
      <c r="G1665" s="73" t="s">
        <v>6707</v>
      </c>
      <c r="H1665" s="73" t="s">
        <v>6708</v>
      </c>
      <c r="I1665" s="73" t="s">
        <v>3293</v>
      </c>
      <c r="J1665" s="74">
        <v>2260</v>
      </c>
      <c r="K1665" s="74">
        <f t="shared" si="25"/>
        <v>2621.6</v>
      </c>
    </row>
    <row r="1666" spans="2:11" x14ac:dyDescent="0.25">
      <c r="B1666" s="73" t="s">
        <v>3287</v>
      </c>
      <c r="C1666" s="73" t="s">
        <v>6440</v>
      </c>
      <c r="D1666" s="73" t="s">
        <v>6441</v>
      </c>
      <c r="E1666" s="73">
        <v>89</v>
      </c>
      <c r="F1666" s="73" t="s">
        <v>6448</v>
      </c>
      <c r="G1666" s="73" t="s">
        <v>6709</v>
      </c>
      <c r="H1666" s="73" t="s">
        <v>6710</v>
      </c>
      <c r="I1666" s="73" t="s">
        <v>3293</v>
      </c>
      <c r="J1666" s="74">
        <v>953.53</v>
      </c>
      <c r="K1666" s="74">
        <f t="shared" si="25"/>
        <v>1106.0947999999999</v>
      </c>
    </row>
    <row r="1667" spans="2:11" x14ac:dyDescent="0.25">
      <c r="B1667" s="73" t="s">
        <v>3287</v>
      </c>
      <c r="C1667" s="73" t="s">
        <v>6440</v>
      </c>
      <c r="D1667" s="73" t="s">
        <v>6441</v>
      </c>
      <c r="E1667" s="73">
        <v>89</v>
      </c>
      <c r="F1667" s="73" t="s">
        <v>6448</v>
      </c>
      <c r="G1667" s="73" t="s">
        <v>6711</v>
      </c>
      <c r="H1667" s="73" t="s">
        <v>6712</v>
      </c>
      <c r="I1667" s="73" t="s">
        <v>3293</v>
      </c>
      <c r="J1667" s="74">
        <v>1118.92</v>
      </c>
      <c r="K1667" s="74">
        <f t="shared" si="25"/>
        <v>1297.9472000000001</v>
      </c>
    </row>
    <row r="1668" spans="2:11" x14ac:dyDescent="0.25">
      <c r="B1668" s="73" t="s">
        <v>3287</v>
      </c>
      <c r="C1668" s="73" t="s">
        <v>6440</v>
      </c>
      <c r="D1668" s="73" t="s">
        <v>6441</v>
      </c>
      <c r="E1668" s="73">
        <v>89</v>
      </c>
      <c r="F1668" s="73" t="s">
        <v>6448</v>
      </c>
      <c r="G1668" s="73" t="s">
        <v>6713</v>
      </c>
      <c r="H1668" s="73" t="s">
        <v>6714</v>
      </c>
      <c r="I1668" s="73" t="s">
        <v>3293</v>
      </c>
      <c r="J1668" s="74">
        <v>2260</v>
      </c>
      <c r="K1668" s="74">
        <f t="shared" ref="K1668:K1731" si="26">+IF(AND(MID(H1668,1,15)="POSTE DE MADERA",J1668&lt;110)=TRUE,(J1668*1.13+5)*1.01*1.16,IF(AND(MID(H1668,1,15)="POSTE DE MADERA",J1668&gt;=110,J1668&lt;320)=TRUE,(J1668*1.13+12)*1.01*1.16,IF(AND(MID(H1668,1,15)="POSTE DE MADERA",J1668&gt;320)=TRUE,(J1668*1.13+36)*1.01*1.16,IF(+AND(MID(H1668,1,5)="POSTE",MID(H1668,1,15)&lt;&gt;"POSTE DE MADERA")=TRUE,J1668*1.01*1.16,J1668*1.16))))</f>
        <v>2621.6</v>
      </c>
    </row>
    <row r="1669" spans="2:11" x14ac:dyDescent="0.25">
      <c r="B1669" s="73" t="s">
        <v>3287</v>
      </c>
      <c r="C1669" s="73" t="s">
        <v>6440</v>
      </c>
      <c r="D1669" s="73" t="s">
        <v>6441</v>
      </c>
      <c r="E1669" s="73">
        <v>89</v>
      </c>
      <c r="F1669" s="73" t="s">
        <v>6448</v>
      </c>
      <c r="G1669" s="73" t="s">
        <v>6715</v>
      </c>
      <c r="H1669" s="73" t="s">
        <v>6716</v>
      </c>
      <c r="I1669" s="73" t="s">
        <v>3293</v>
      </c>
      <c r="J1669" s="74">
        <v>1024.17</v>
      </c>
      <c r="K1669" s="74">
        <f t="shared" si="26"/>
        <v>1188.0372</v>
      </c>
    </row>
    <row r="1670" spans="2:11" x14ac:dyDescent="0.25">
      <c r="B1670" s="73" t="s">
        <v>3287</v>
      </c>
      <c r="C1670" s="73" t="s">
        <v>6440</v>
      </c>
      <c r="D1670" s="73" t="s">
        <v>6441</v>
      </c>
      <c r="E1670" s="73">
        <v>89</v>
      </c>
      <c r="F1670" s="73" t="s">
        <v>6448</v>
      </c>
      <c r="G1670" s="73" t="s">
        <v>6717</v>
      </c>
      <c r="H1670" s="73" t="s">
        <v>6718</v>
      </c>
      <c r="I1670" s="73" t="s">
        <v>3293</v>
      </c>
      <c r="J1670" s="74">
        <v>2196.56</v>
      </c>
      <c r="K1670" s="74">
        <f t="shared" si="26"/>
        <v>2548.0095999999999</v>
      </c>
    </row>
    <row r="1671" spans="2:11" x14ac:dyDescent="0.25">
      <c r="B1671" s="73" t="s">
        <v>3287</v>
      </c>
      <c r="C1671" s="73" t="s">
        <v>6440</v>
      </c>
      <c r="D1671" s="73" t="s">
        <v>6441</v>
      </c>
      <c r="E1671" s="73">
        <v>89</v>
      </c>
      <c r="F1671" s="73" t="s">
        <v>6448</v>
      </c>
      <c r="G1671" s="73" t="s">
        <v>6719</v>
      </c>
      <c r="H1671" s="73" t="s">
        <v>6720</v>
      </c>
      <c r="I1671" s="73" t="s">
        <v>3293</v>
      </c>
      <c r="J1671" s="74">
        <v>1364.55</v>
      </c>
      <c r="K1671" s="74">
        <f t="shared" si="26"/>
        <v>1582.8779999999999</v>
      </c>
    </row>
    <row r="1672" spans="2:11" x14ac:dyDescent="0.25">
      <c r="B1672" s="73" t="s">
        <v>3287</v>
      </c>
      <c r="C1672" s="73" t="s">
        <v>6440</v>
      </c>
      <c r="D1672" s="73" t="s">
        <v>6441</v>
      </c>
      <c r="E1672" s="73">
        <v>89</v>
      </c>
      <c r="F1672" s="73" t="s">
        <v>6448</v>
      </c>
      <c r="G1672" s="73" t="s">
        <v>6721</v>
      </c>
      <c r="H1672" s="73" t="s">
        <v>6722</v>
      </c>
      <c r="I1672" s="73" t="s">
        <v>3293</v>
      </c>
      <c r="J1672" s="74">
        <v>3623.61</v>
      </c>
      <c r="K1672" s="74">
        <f t="shared" si="26"/>
        <v>4203.3876</v>
      </c>
    </row>
    <row r="1673" spans="2:11" x14ac:dyDescent="0.25">
      <c r="B1673" s="73" t="s">
        <v>3287</v>
      </c>
      <c r="C1673" s="73" t="s">
        <v>6440</v>
      </c>
      <c r="D1673" s="73" t="s">
        <v>6441</v>
      </c>
      <c r="E1673" s="73">
        <v>89</v>
      </c>
      <c r="F1673" s="73" t="s">
        <v>6448</v>
      </c>
      <c r="G1673" s="73" t="s">
        <v>6723</v>
      </c>
      <c r="H1673" s="73" t="s">
        <v>6724</v>
      </c>
      <c r="I1673" s="73" t="s">
        <v>3293</v>
      </c>
      <c r="J1673" s="74">
        <v>3623.61</v>
      </c>
      <c r="K1673" s="74">
        <f t="shared" si="26"/>
        <v>4203.3876</v>
      </c>
    </row>
    <row r="1674" spans="2:11" x14ac:dyDescent="0.25">
      <c r="B1674" s="73" t="s">
        <v>3287</v>
      </c>
      <c r="C1674" s="73" t="s">
        <v>6440</v>
      </c>
      <c r="D1674" s="73" t="s">
        <v>6441</v>
      </c>
      <c r="E1674" s="73">
        <v>89</v>
      </c>
      <c r="F1674" s="73" t="s">
        <v>6448</v>
      </c>
      <c r="G1674" s="73" t="s">
        <v>6725</v>
      </c>
      <c r="H1674" s="73" t="s">
        <v>6726</v>
      </c>
      <c r="I1674" s="73" t="s">
        <v>3293</v>
      </c>
      <c r="J1674" s="74">
        <v>1241.5999999999999</v>
      </c>
      <c r="K1674" s="74">
        <f t="shared" si="26"/>
        <v>1440.2559999999999</v>
      </c>
    </row>
    <row r="1675" spans="2:11" x14ac:dyDescent="0.25">
      <c r="B1675" s="73" t="s">
        <v>3287</v>
      </c>
      <c r="C1675" s="73" t="s">
        <v>6440</v>
      </c>
      <c r="D1675" s="73" t="s">
        <v>6441</v>
      </c>
      <c r="E1675" s="73">
        <v>89</v>
      </c>
      <c r="F1675" s="73" t="s">
        <v>6448</v>
      </c>
      <c r="G1675" s="73" t="s">
        <v>6727</v>
      </c>
      <c r="H1675" s="73" t="s">
        <v>6728</v>
      </c>
      <c r="I1675" s="73" t="s">
        <v>3293</v>
      </c>
      <c r="J1675" s="74">
        <v>3026.07</v>
      </c>
      <c r="K1675" s="74">
        <f t="shared" si="26"/>
        <v>3510.2411999999999</v>
      </c>
    </row>
    <row r="1676" spans="2:11" x14ac:dyDescent="0.25">
      <c r="B1676" s="73" t="s">
        <v>3287</v>
      </c>
      <c r="C1676" s="73" t="s">
        <v>6440</v>
      </c>
      <c r="D1676" s="73" t="s">
        <v>6441</v>
      </c>
      <c r="E1676" s="73">
        <v>89</v>
      </c>
      <c r="F1676" s="73" t="s">
        <v>6448</v>
      </c>
      <c r="G1676" s="73" t="s">
        <v>6729</v>
      </c>
      <c r="H1676" s="73" t="s">
        <v>6730</v>
      </c>
      <c r="I1676" s="73" t="s">
        <v>3293</v>
      </c>
      <c r="J1676" s="74">
        <v>1236.19</v>
      </c>
      <c r="K1676" s="74">
        <f t="shared" si="26"/>
        <v>1433.9803999999999</v>
      </c>
    </row>
    <row r="1677" spans="2:11" x14ac:dyDescent="0.25">
      <c r="B1677" s="73" t="s">
        <v>3287</v>
      </c>
      <c r="C1677" s="73" t="s">
        <v>6440</v>
      </c>
      <c r="D1677" s="73" t="s">
        <v>6441</v>
      </c>
      <c r="E1677" s="73">
        <v>89</v>
      </c>
      <c r="F1677" s="73" t="s">
        <v>6448</v>
      </c>
      <c r="G1677" s="73" t="s">
        <v>6731</v>
      </c>
      <c r="H1677" s="73" t="s">
        <v>6732</v>
      </c>
      <c r="I1677" s="73" t="s">
        <v>3293</v>
      </c>
      <c r="J1677" s="74">
        <v>3026.07</v>
      </c>
      <c r="K1677" s="74">
        <f t="shared" si="26"/>
        <v>3510.2411999999999</v>
      </c>
    </row>
    <row r="1678" spans="2:11" x14ac:dyDescent="0.25">
      <c r="B1678" s="73" t="s">
        <v>3287</v>
      </c>
      <c r="C1678" s="73" t="s">
        <v>6440</v>
      </c>
      <c r="D1678" s="73" t="s">
        <v>6441</v>
      </c>
      <c r="E1678" s="73">
        <v>89</v>
      </c>
      <c r="F1678" s="73" t="s">
        <v>6448</v>
      </c>
      <c r="G1678" s="73" t="s">
        <v>6733</v>
      </c>
      <c r="H1678" s="73" t="s">
        <v>6734</v>
      </c>
      <c r="I1678" s="73" t="s">
        <v>3293</v>
      </c>
      <c r="J1678" s="74">
        <v>1269.58</v>
      </c>
      <c r="K1678" s="74">
        <f t="shared" si="26"/>
        <v>1472.7127999999998</v>
      </c>
    </row>
    <row r="1679" spans="2:11" x14ac:dyDescent="0.25">
      <c r="B1679" s="73" t="s">
        <v>3287</v>
      </c>
      <c r="C1679" s="73" t="s">
        <v>6440</v>
      </c>
      <c r="D1679" s="73" t="s">
        <v>6441</v>
      </c>
      <c r="E1679" s="73">
        <v>89</v>
      </c>
      <c r="F1679" s="73" t="s">
        <v>6448</v>
      </c>
      <c r="G1679" s="73" t="s">
        <v>6735</v>
      </c>
      <c r="H1679" s="73" t="s">
        <v>6736</v>
      </c>
      <c r="I1679" s="73" t="s">
        <v>3293</v>
      </c>
      <c r="J1679" s="74">
        <v>1269.58</v>
      </c>
      <c r="K1679" s="74">
        <f t="shared" si="26"/>
        <v>1472.7127999999998</v>
      </c>
    </row>
    <row r="1680" spans="2:11" x14ac:dyDescent="0.25">
      <c r="B1680" s="73" t="s">
        <v>3287</v>
      </c>
      <c r="C1680" s="73" t="s">
        <v>6440</v>
      </c>
      <c r="D1680" s="73" t="s">
        <v>6441</v>
      </c>
      <c r="E1680" s="73">
        <v>89</v>
      </c>
      <c r="F1680" s="73" t="s">
        <v>6448</v>
      </c>
      <c r="G1680" s="73" t="s">
        <v>6737</v>
      </c>
      <c r="H1680" s="73" t="s">
        <v>6738</v>
      </c>
      <c r="I1680" s="73" t="s">
        <v>3293</v>
      </c>
      <c r="J1680" s="74">
        <v>1229.51</v>
      </c>
      <c r="K1680" s="74">
        <f t="shared" si="26"/>
        <v>1426.2315999999998</v>
      </c>
    </row>
    <row r="1681" spans="2:11" x14ac:dyDescent="0.25">
      <c r="B1681" s="73" t="s">
        <v>3287</v>
      </c>
      <c r="C1681" s="73" t="s">
        <v>6440</v>
      </c>
      <c r="D1681" s="73" t="s">
        <v>6441</v>
      </c>
      <c r="E1681" s="73">
        <v>89</v>
      </c>
      <c r="F1681" s="73" t="s">
        <v>6448</v>
      </c>
      <c r="G1681" s="73" t="s">
        <v>6739</v>
      </c>
      <c r="H1681" s="73" t="s">
        <v>6740</v>
      </c>
      <c r="I1681" s="73" t="s">
        <v>3293</v>
      </c>
      <c r="J1681" s="74">
        <v>1229.51</v>
      </c>
      <c r="K1681" s="74">
        <f t="shared" si="26"/>
        <v>1426.2315999999998</v>
      </c>
    </row>
    <row r="1682" spans="2:11" x14ac:dyDescent="0.25">
      <c r="B1682" s="73" t="s">
        <v>3287</v>
      </c>
      <c r="C1682" s="73" t="s">
        <v>6440</v>
      </c>
      <c r="D1682" s="73" t="s">
        <v>6441</v>
      </c>
      <c r="E1682" s="73">
        <v>89</v>
      </c>
      <c r="F1682" s="73" t="s">
        <v>6448</v>
      </c>
      <c r="G1682" s="73" t="s">
        <v>6741</v>
      </c>
      <c r="H1682" s="73" t="s">
        <v>6742</v>
      </c>
      <c r="I1682" s="73" t="s">
        <v>3293</v>
      </c>
      <c r="J1682" s="74">
        <v>3946.03</v>
      </c>
      <c r="K1682" s="74">
        <f t="shared" si="26"/>
        <v>4577.3948</v>
      </c>
    </row>
    <row r="1683" spans="2:11" x14ac:dyDescent="0.25">
      <c r="B1683" s="73" t="s">
        <v>3287</v>
      </c>
      <c r="C1683" s="73" t="s">
        <v>6440</v>
      </c>
      <c r="D1683" s="73" t="s">
        <v>6441</v>
      </c>
      <c r="E1683" s="73">
        <v>89</v>
      </c>
      <c r="F1683" s="73" t="s">
        <v>6448</v>
      </c>
      <c r="G1683" s="73" t="s">
        <v>6743</v>
      </c>
      <c r="H1683" s="73" t="s">
        <v>6744</v>
      </c>
      <c r="I1683" s="73" t="s">
        <v>3293</v>
      </c>
      <c r="J1683" s="74">
        <v>3946.03</v>
      </c>
      <c r="K1683" s="74">
        <f t="shared" si="26"/>
        <v>4577.3948</v>
      </c>
    </row>
    <row r="1684" spans="2:11" x14ac:dyDescent="0.25">
      <c r="B1684" s="73" t="s">
        <v>3287</v>
      </c>
      <c r="C1684" s="73" t="s">
        <v>6440</v>
      </c>
      <c r="D1684" s="73" t="s">
        <v>6441</v>
      </c>
      <c r="E1684" s="73">
        <v>89</v>
      </c>
      <c r="F1684" s="73" t="s">
        <v>6448</v>
      </c>
      <c r="G1684" s="73" t="s">
        <v>6745</v>
      </c>
      <c r="H1684" s="73" t="s">
        <v>6746</v>
      </c>
      <c r="I1684" s="73" t="s">
        <v>3293</v>
      </c>
      <c r="J1684" s="74">
        <v>3946.03</v>
      </c>
      <c r="K1684" s="74">
        <f t="shared" si="26"/>
        <v>4577.3948</v>
      </c>
    </row>
    <row r="1685" spans="2:11" x14ac:dyDescent="0.25">
      <c r="B1685" s="73" t="s">
        <v>3287</v>
      </c>
      <c r="C1685" s="73" t="s">
        <v>6440</v>
      </c>
      <c r="D1685" s="73" t="s">
        <v>6441</v>
      </c>
      <c r="E1685" s="73">
        <v>89</v>
      </c>
      <c r="F1685" s="73" t="s">
        <v>6448</v>
      </c>
      <c r="G1685" s="73" t="s">
        <v>6747</v>
      </c>
      <c r="H1685" s="73" t="s">
        <v>6748</v>
      </c>
      <c r="I1685" s="73" t="s">
        <v>3293</v>
      </c>
      <c r="J1685" s="74">
        <v>1811.58</v>
      </c>
      <c r="K1685" s="74">
        <f t="shared" si="26"/>
        <v>2101.4327999999996</v>
      </c>
    </row>
    <row r="1686" spans="2:11" x14ac:dyDescent="0.25">
      <c r="B1686" s="73" t="s">
        <v>3287</v>
      </c>
      <c r="C1686" s="73" t="s">
        <v>6440</v>
      </c>
      <c r="D1686" s="73" t="s">
        <v>6441</v>
      </c>
      <c r="E1686" s="73">
        <v>89</v>
      </c>
      <c r="F1686" s="73" t="s">
        <v>6448</v>
      </c>
      <c r="G1686" s="73" t="s">
        <v>6749</v>
      </c>
      <c r="H1686" s="73" t="s">
        <v>6750</v>
      </c>
      <c r="I1686" s="73" t="s">
        <v>3293</v>
      </c>
      <c r="J1686" s="74">
        <v>4607.1000000000004</v>
      </c>
      <c r="K1686" s="74">
        <f t="shared" si="26"/>
        <v>5344.2359999999999</v>
      </c>
    </row>
    <row r="1687" spans="2:11" x14ac:dyDescent="0.25">
      <c r="B1687" s="73" t="s">
        <v>3287</v>
      </c>
      <c r="C1687" s="73" t="s">
        <v>6440</v>
      </c>
      <c r="D1687" s="73" t="s">
        <v>6441</v>
      </c>
      <c r="E1687" s="73">
        <v>89</v>
      </c>
      <c r="F1687" s="73" t="s">
        <v>6448</v>
      </c>
      <c r="G1687" s="73" t="s">
        <v>6751</v>
      </c>
      <c r="H1687" s="73" t="s">
        <v>6752</v>
      </c>
      <c r="I1687" s="73" t="s">
        <v>3293</v>
      </c>
      <c r="J1687" s="74">
        <v>1236.19</v>
      </c>
      <c r="K1687" s="74">
        <f t="shared" si="26"/>
        <v>1433.9803999999999</v>
      </c>
    </row>
    <row r="1688" spans="2:11" x14ac:dyDescent="0.25">
      <c r="B1688" s="73" t="s">
        <v>3287</v>
      </c>
      <c r="C1688" s="73" t="s">
        <v>6440</v>
      </c>
      <c r="D1688" s="73" t="s">
        <v>6441</v>
      </c>
      <c r="E1688" s="73">
        <v>89</v>
      </c>
      <c r="F1688" s="73" t="s">
        <v>6448</v>
      </c>
      <c r="G1688" s="73" t="s">
        <v>6753</v>
      </c>
      <c r="H1688" s="73" t="s">
        <v>6754</v>
      </c>
      <c r="I1688" s="73" t="s">
        <v>3293</v>
      </c>
      <c r="J1688" s="74">
        <v>3355.14</v>
      </c>
      <c r="K1688" s="74">
        <f t="shared" si="26"/>
        <v>3891.9623999999994</v>
      </c>
    </row>
    <row r="1689" spans="2:11" x14ac:dyDescent="0.25">
      <c r="B1689" s="73" t="s">
        <v>3287</v>
      </c>
      <c r="C1689" s="73" t="s">
        <v>6440</v>
      </c>
      <c r="D1689" s="73" t="s">
        <v>6441</v>
      </c>
      <c r="E1689" s="73">
        <v>89</v>
      </c>
      <c r="F1689" s="73" t="s">
        <v>6448</v>
      </c>
      <c r="G1689" s="73" t="s">
        <v>6755</v>
      </c>
      <c r="H1689" s="73" t="s">
        <v>6756</v>
      </c>
      <c r="I1689" s="73" t="s">
        <v>3293</v>
      </c>
      <c r="J1689" s="74">
        <v>1582.85</v>
      </c>
      <c r="K1689" s="74">
        <f t="shared" si="26"/>
        <v>1836.1059999999998</v>
      </c>
    </row>
    <row r="1690" spans="2:11" x14ac:dyDescent="0.25">
      <c r="B1690" s="73" t="s">
        <v>3287</v>
      </c>
      <c r="C1690" s="73" t="s">
        <v>6440</v>
      </c>
      <c r="D1690" s="73" t="s">
        <v>6441</v>
      </c>
      <c r="E1690" s="73">
        <v>89</v>
      </c>
      <c r="F1690" s="73" t="s">
        <v>6448</v>
      </c>
      <c r="G1690" s="73" t="s">
        <v>6757</v>
      </c>
      <c r="H1690" s="73" t="s">
        <v>6758</v>
      </c>
      <c r="I1690" s="73" t="s">
        <v>3293</v>
      </c>
      <c r="J1690" s="74">
        <v>1569.92</v>
      </c>
      <c r="K1690" s="74">
        <f t="shared" si="26"/>
        <v>1821.1071999999999</v>
      </c>
    </row>
    <row r="1691" spans="2:11" x14ac:dyDescent="0.25">
      <c r="B1691" s="73" t="s">
        <v>3287</v>
      </c>
      <c r="C1691" s="73" t="s">
        <v>6440</v>
      </c>
      <c r="D1691" s="73" t="s">
        <v>6441</v>
      </c>
      <c r="E1691" s="73">
        <v>89</v>
      </c>
      <c r="F1691" s="73" t="s">
        <v>6448</v>
      </c>
      <c r="G1691" s="73" t="s">
        <v>6759</v>
      </c>
      <c r="H1691" s="73" t="s">
        <v>6760</v>
      </c>
      <c r="I1691" s="73" t="s">
        <v>3293</v>
      </c>
      <c r="J1691" s="74">
        <v>3456.75</v>
      </c>
      <c r="K1691" s="74">
        <f t="shared" si="26"/>
        <v>4009.83</v>
      </c>
    </row>
    <row r="1692" spans="2:11" x14ac:dyDescent="0.25">
      <c r="B1692" s="73" t="s">
        <v>3287</v>
      </c>
      <c r="C1692" s="73" t="s">
        <v>6440</v>
      </c>
      <c r="D1692" s="73" t="s">
        <v>6441</v>
      </c>
      <c r="E1692" s="73">
        <v>89</v>
      </c>
      <c r="F1692" s="73" t="s">
        <v>6448</v>
      </c>
      <c r="G1692" s="73" t="s">
        <v>6761</v>
      </c>
      <c r="H1692" s="73" t="s">
        <v>6762</v>
      </c>
      <c r="I1692" s="73" t="s">
        <v>3293</v>
      </c>
      <c r="J1692" s="74">
        <v>1622.81</v>
      </c>
      <c r="K1692" s="74">
        <f t="shared" si="26"/>
        <v>1882.4595999999999</v>
      </c>
    </row>
    <row r="1693" spans="2:11" x14ac:dyDescent="0.25">
      <c r="B1693" s="73" t="s">
        <v>3287</v>
      </c>
      <c r="C1693" s="73" t="s">
        <v>6440</v>
      </c>
      <c r="D1693" s="73" t="s">
        <v>6441</v>
      </c>
      <c r="E1693" s="73">
        <v>89</v>
      </c>
      <c r="F1693" s="73" t="s">
        <v>6448</v>
      </c>
      <c r="G1693" s="73" t="s">
        <v>6763</v>
      </c>
      <c r="H1693" s="73" t="s">
        <v>6764</v>
      </c>
      <c r="I1693" s="73" t="s">
        <v>3293</v>
      </c>
      <c r="J1693" s="74">
        <v>3456.75</v>
      </c>
      <c r="K1693" s="74">
        <f t="shared" si="26"/>
        <v>4009.83</v>
      </c>
    </row>
    <row r="1694" spans="2:11" x14ac:dyDescent="0.25">
      <c r="B1694" s="73" t="s">
        <v>3287</v>
      </c>
      <c r="C1694" s="73" t="s">
        <v>6440</v>
      </c>
      <c r="D1694" s="73" t="s">
        <v>6441</v>
      </c>
      <c r="E1694" s="73">
        <v>89</v>
      </c>
      <c r="F1694" s="73" t="s">
        <v>6448</v>
      </c>
      <c r="G1694" s="73" t="s">
        <v>6765</v>
      </c>
      <c r="H1694" s="73" t="s">
        <v>6766</v>
      </c>
      <c r="I1694" s="73" t="s">
        <v>3293</v>
      </c>
      <c r="J1694" s="74">
        <v>726.78</v>
      </c>
      <c r="K1694" s="74">
        <f t="shared" si="26"/>
        <v>843.06479999999988</v>
      </c>
    </row>
    <row r="1695" spans="2:11" x14ac:dyDescent="0.25">
      <c r="B1695" s="73" t="s">
        <v>3287</v>
      </c>
      <c r="C1695" s="73" t="s">
        <v>6440</v>
      </c>
      <c r="D1695" s="73" t="s">
        <v>6441</v>
      </c>
      <c r="E1695" s="73">
        <v>89</v>
      </c>
      <c r="F1695" s="73" t="s">
        <v>6448</v>
      </c>
      <c r="G1695" s="73" t="s">
        <v>6767</v>
      </c>
      <c r="H1695" s="73" t="s">
        <v>6768</v>
      </c>
      <c r="I1695" s="73" t="s">
        <v>3293</v>
      </c>
      <c r="J1695" s="74">
        <v>1321.81</v>
      </c>
      <c r="K1695" s="74">
        <f t="shared" si="26"/>
        <v>1533.2995999999998</v>
      </c>
    </row>
    <row r="1696" spans="2:11" x14ac:dyDescent="0.25">
      <c r="B1696" s="73" t="s">
        <v>3287</v>
      </c>
      <c r="C1696" s="73" t="s">
        <v>6440</v>
      </c>
      <c r="D1696" s="73" t="s">
        <v>6441</v>
      </c>
      <c r="E1696" s="73">
        <v>89</v>
      </c>
      <c r="F1696" s="73" t="s">
        <v>6448</v>
      </c>
      <c r="G1696" s="73" t="s">
        <v>6769</v>
      </c>
      <c r="H1696" s="73" t="s">
        <v>6770</v>
      </c>
      <c r="I1696" s="73" t="s">
        <v>3293</v>
      </c>
      <c r="J1696" s="74">
        <v>2914.79</v>
      </c>
      <c r="K1696" s="74">
        <f t="shared" si="26"/>
        <v>3381.1563999999998</v>
      </c>
    </row>
    <row r="1697" spans="2:11" x14ac:dyDescent="0.25">
      <c r="B1697" s="73" t="s">
        <v>3287</v>
      </c>
      <c r="C1697" s="73" t="s">
        <v>6440</v>
      </c>
      <c r="D1697" s="73" t="s">
        <v>6441</v>
      </c>
      <c r="E1697" s="73">
        <v>89</v>
      </c>
      <c r="F1697" s="73" t="s">
        <v>6448</v>
      </c>
      <c r="G1697" s="73" t="s">
        <v>6771</v>
      </c>
      <c r="H1697" s="73" t="s">
        <v>6772</v>
      </c>
      <c r="I1697" s="73" t="s">
        <v>3293</v>
      </c>
      <c r="J1697" s="74">
        <v>1508.95</v>
      </c>
      <c r="K1697" s="74">
        <f t="shared" si="26"/>
        <v>1750.3819999999998</v>
      </c>
    </row>
    <row r="1698" spans="2:11" x14ac:dyDescent="0.25">
      <c r="B1698" s="73" t="s">
        <v>3287</v>
      </c>
      <c r="C1698" s="73" t="s">
        <v>6440</v>
      </c>
      <c r="D1698" s="73" t="s">
        <v>6441</v>
      </c>
      <c r="E1698" s="73">
        <v>89</v>
      </c>
      <c r="F1698" s="73" t="s">
        <v>6448</v>
      </c>
      <c r="G1698" s="73" t="s">
        <v>6773</v>
      </c>
      <c r="H1698" s="73" t="s">
        <v>6774</v>
      </c>
      <c r="I1698" s="73" t="s">
        <v>3293</v>
      </c>
      <c r="J1698" s="74">
        <v>1325.42</v>
      </c>
      <c r="K1698" s="74">
        <f t="shared" si="26"/>
        <v>1537.4872</v>
      </c>
    </row>
    <row r="1699" spans="2:11" x14ac:dyDescent="0.25">
      <c r="B1699" s="73" t="s">
        <v>3287</v>
      </c>
      <c r="C1699" s="73" t="s">
        <v>6440</v>
      </c>
      <c r="D1699" s="73" t="s">
        <v>6441</v>
      </c>
      <c r="E1699" s="73">
        <v>89</v>
      </c>
      <c r="F1699" s="73" t="s">
        <v>6448</v>
      </c>
      <c r="G1699" s="73" t="s">
        <v>6775</v>
      </c>
      <c r="H1699" s="73" t="s">
        <v>6776</v>
      </c>
      <c r="I1699" s="73" t="s">
        <v>3293</v>
      </c>
      <c r="J1699" s="74">
        <v>1508.95</v>
      </c>
      <c r="K1699" s="74">
        <f t="shared" si="26"/>
        <v>1750.3819999999998</v>
      </c>
    </row>
    <row r="1700" spans="2:11" x14ac:dyDescent="0.25">
      <c r="B1700" s="73" t="s">
        <v>3287</v>
      </c>
      <c r="C1700" s="73" t="s">
        <v>6440</v>
      </c>
      <c r="D1700" s="73" t="s">
        <v>6441</v>
      </c>
      <c r="E1700" s="73">
        <v>89</v>
      </c>
      <c r="F1700" s="73" t="s">
        <v>6448</v>
      </c>
      <c r="G1700" s="73" t="s">
        <v>6777</v>
      </c>
      <c r="H1700" s="73" t="s">
        <v>6778</v>
      </c>
      <c r="I1700" s="73" t="s">
        <v>3293</v>
      </c>
      <c r="J1700" s="74">
        <v>3368.64</v>
      </c>
      <c r="K1700" s="74">
        <f t="shared" si="26"/>
        <v>3907.6223999999997</v>
      </c>
    </row>
    <row r="1701" spans="2:11" x14ac:dyDescent="0.25">
      <c r="B1701" s="73" t="s">
        <v>3287</v>
      </c>
      <c r="C1701" s="73" t="s">
        <v>6440</v>
      </c>
      <c r="D1701" s="73" t="s">
        <v>6441</v>
      </c>
      <c r="E1701" s="73">
        <v>89</v>
      </c>
      <c r="F1701" s="73" t="s">
        <v>6448</v>
      </c>
      <c r="G1701" s="73" t="s">
        <v>6779</v>
      </c>
      <c r="H1701" s="73" t="s">
        <v>6780</v>
      </c>
      <c r="I1701" s="73" t="s">
        <v>3293</v>
      </c>
      <c r="J1701" s="74">
        <v>2598.84</v>
      </c>
      <c r="K1701" s="74">
        <f t="shared" si="26"/>
        <v>3014.6543999999999</v>
      </c>
    </row>
    <row r="1702" spans="2:11" x14ac:dyDescent="0.25">
      <c r="B1702" s="73" t="s">
        <v>3287</v>
      </c>
      <c r="C1702" s="73" t="s">
        <v>6440</v>
      </c>
      <c r="D1702" s="73" t="s">
        <v>6441</v>
      </c>
      <c r="E1702" s="73">
        <v>89</v>
      </c>
      <c r="F1702" s="73" t="s">
        <v>6448</v>
      </c>
      <c r="G1702" s="73" t="s">
        <v>6781</v>
      </c>
      <c r="H1702" s="73" t="s">
        <v>6782</v>
      </c>
      <c r="I1702" s="73" t="s">
        <v>3293</v>
      </c>
      <c r="J1702" s="74">
        <v>4857.71</v>
      </c>
      <c r="K1702" s="74">
        <f t="shared" si="26"/>
        <v>5634.9435999999996</v>
      </c>
    </row>
    <row r="1703" spans="2:11" x14ac:dyDescent="0.25">
      <c r="B1703" s="73" t="s">
        <v>3287</v>
      </c>
      <c r="C1703" s="73" t="s">
        <v>6440</v>
      </c>
      <c r="D1703" s="73" t="s">
        <v>6441</v>
      </c>
      <c r="E1703" s="73">
        <v>89</v>
      </c>
      <c r="F1703" s="73" t="s">
        <v>6448</v>
      </c>
      <c r="G1703" s="73" t="s">
        <v>6783</v>
      </c>
      <c r="H1703" s="73" t="s">
        <v>6784</v>
      </c>
      <c r="I1703" s="73" t="s">
        <v>3293</v>
      </c>
      <c r="J1703" s="74">
        <v>556.04999999999995</v>
      </c>
      <c r="K1703" s="74">
        <f t="shared" si="26"/>
        <v>645.01799999999992</v>
      </c>
    </row>
    <row r="1704" spans="2:11" x14ac:dyDescent="0.25">
      <c r="B1704" s="73" t="s">
        <v>3287</v>
      </c>
      <c r="C1704" s="73" t="s">
        <v>6440</v>
      </c>
      <c r="D1704" s="73" t="s">
        <v>6441</v>
      </c>
      <c r="E1704" s="73">
        <v>89</v>
      </c>
      <c r="F1704" s="73" t="s">
        <v>6448</v>
      </c>
      <c r="G1704" s="73" t="s">
        <v>6785</v>
      </c>
      <c r="H1704" s="73" t="s">
        <v>6786</v>
      </c>
      <c r="I1704" s="73" t="s">
        <v>3293</v>
      </c>
      <c r="J1704" s="74">
        <v>1211.02</v>
      </c>
      <c r="K1704" s="74">
        <f t="shared" si="26"/>
        <v>1404.7831999999999</v>
      </c>
    </row>
    <row r="1705" spans="2:11" x14ac:dyDescent="0.25">
      <c r="B1705" s="73" t="s">
        <v>3287</v>
      </c>
      <c r="C1705" s="73" t="s">
        <v>6440</v>
      </c>
      <c r="D1705" s="73" t="s">
        <v>6441</v>
      </c>
      <c r="E1705" s="73">
        <v>89</v>
      </c>
      <c r="F1705" s="73" t="s">
        <v>6448</v>
      </c>
      <c r="G1705" s="73" t="s">
        <v>6787</v>
      </c>
      <c r="H1705" s="73" t="s">
        <v>6788</v>
      </c>
      <c r="I1705" s="73" t="s">
        <v>3293</v>
      </c>
      <c r="J1705" s="74">
        <v>1236.19</v>
      </c>
      <c r="K1705" s="74">
        <f t="shared" si="26"/>
        <v>1433.9803999999999</v>
      </c>
    </row>
    <row r="1706" spans="2:11" x14ac:dyDescent="0.25">
      <c r="B1706" s="73" t="s">
        <v>3287</v>
      </c>
      <c r="C1706" s="73" t="s">
        <v>6440</v>
      </c>
      <c r="D1706" s="73" t="s">
        <v>6441</v>
      </c>
      <c r="E1706" s="73">
        <v>89</v>
      </c>
      <c r="F1706" s="73" t="s">
        <v>6448</v>
      </c>
      <c r="G1706" s="73" t="s">
        <v>6789</v>
      </c>
      <c r="H1706" s="73" t="s">
        <v>6790</v>
      </c>
      <c r="I1706" s="73" t="s">
        <v>3293</v>
      </c>
      <c r="J1706" s="74">
        <v>3535.36</v>
      </c>
      <c r="K1706" s="74">
        <f t="shared" si="26"/>
        <v>4101.0176000000001</v>
      </c>
    </row>
    <row r="1707" spans="2:11" x14ac:dyDescent="0.25">
      <c r="B1707" s="73" t="s">
        <v>3287</v>
      </c>
      <c r="C1707" s="73" t="s">
        <v>6440</v>
      </c>
      <c r="D1707" s="73" t="s">
        <v>6441</v>
      </c>
      <c r="E1707" s="73">
        <v>89</v>
      </c>
      <c r="F1707" s="73" t="s">
        <v>6448</v>
      </c>
      <c r="G1707" s="73" t="s">
        <v>6791</v>
      </c>
      <c r="H1707" s="73" t="s">
        <v>6792</v>
      </c>
      <c r="I1707" s="73" t="s">
        <v>3293</v>
      </c>
      <c r="J1707" s="74">
        <v>846.71</v>
      </c>
      <c r="K1707" s="74">
        <f t="shared" si="26"/>
        <v>982.18359999999996</v>
      </c>
    </row>
    <row r="1708" spans="2:11" x14ac:dyDescent="0.25">
      <c r="B1708" s="73" t="s">
        <v>3287</v>
      </c>
      <c r="C1708" s="73" t="s">
        <v>6440</v>
      </c>
      <c r="D1708" s="73" t="s">
        <v>6441</v>
      </c>
      <c r="E1708" s="73">
        <v>89</v>
      </c>
      <c r="F1708" s="73" t="s">
        <v>6448</v>
      </c>
      <c r="G1708" s="73" t="s">
        <v>6793</v>
      </c>
      <c r="H1708" s="73" t="s">
        <v>6794</v>
      </c>
      <c r="I1708" s="73" t="s">
        <v>3293</v>
      </c>
      <c r="J1708" s="74">
        <v>4897.1000000000004</v>
      </c>
      <c r="K1708" s="74">
        <f t="shared" si="26"/>
        <v>5680.6360000000004</v>
      </c>
    </row>
    <row r="1709" spans="2:11" x14ac:dyDescent="0.25">
      <c r="B1709" s="73" t="s">
        <v>3287</v>
      </c>
      <c r="C1709" s="73" t="s">
        <v>6440</v>
      </c>
      <c r="D1709" s="73" t="s">
        <v>6441</v>
      </c>
      <c r="E1709" s="73">
        <v>89</v>
      </c>
      <c r="F1709" s="73" t="s">
        <v>6448</v>
      </c>
      <c r="G1709" s="73" t="s">
        <v>6795</v>
      </c>
      <c r="H1709" s="73" t="s">
        <v>6796</v>
      </c>
      <c r="I1709" s="73" t="s">
        <v>3293</v>
      </c>
      <c r="J1709" s="74">
        <v>2435.25</v>
      </c>
      <c r="K1709" s="74">
        <f t="shared" si="26"/>
        <v>2824.89</v>
      </c>
    </row>
    <row r="1710" spans="2:11" x14ac:dyDescent="0.25">
      <c r="B1710" s="73" t="s">
        <v>3287</v>
      </c>
      <c r="C1710" s="73" t="s">
        <v>6440</v>
      </c>
      <c r="D1710" s="73" t="s">
        <v>6441</v>
      </c>
      <c r="E1710" s="73">
        <v>89</v>
      </c>
      <c r="F1710" s="73" t="s">
        <v>6448</v>
      </c>
      <c r="G1710" s="73" t="s">
        <v>6797</v>
      </c>
      <c r="H1710" s="73" t="s">
        <v>6798</v>
      </c>
      <c r="I1710" s="73" t="s">
        <v>3293</v>
      </c>
      <c r="J1710" s="74">
        <v>4898.1000000000004</v>
      </c>
      <c r="K1710" s="74">
        <f t="shared" si="26"/>
        <v>5681.7960000000003</v>
      </c>
    </row>
    <row r="1711" spans="2:11" x14ac:dyDescent="0.25">
      <c r="B1711" s="73" t="s">
        <v>3287</v>
      </c>
      <c r="C1711" s="73" t="s">
        <v>6440</v>
      </c>
      <c r="D1711" s="73" t="s">
        <v>6441</v>
      </c>
      <c r="E1711" s="73">
        <v>89</v>
      </c>
      <c r="F1711" s="73" t="s">
        <v>6448</v>
      </c>
      <c r="G1711" s="73" t="s">
        <v>6799</v>
      </c>
      <c r="H1711" s="73" t="s">
        <v>6800</v>
      </c>
      <c r="I1711" s="73" t="s">
        <v>3293</v>
      </c>
      <c r="J1711" s="74">
        <v>5054.8999999999996</v>
      </c>
      <c r="K1711" s="74">
        <f t="shared" si="26"/>
        <v>5863.6839999999993</v>
      </c>
    </row>
    <row r="1712" spans="2:11" x14ac:dyDescent="0.25">
      <c r="B1712" s="73" t="s">
        <v>3287</v>
      </c>
      <c r="C1712" s="73" t="s">
        <v>6440</v>
      </c>
      <c r="D1712" s="73" t="s">
        <v>6441</v>
      </c>
      <c r="E1712" s="73">
        <v>89</v>
      </c>
      <c r="F1712" s="73" t="s">
        <v>6448</v>
      </c>
      <c r="G1712" s="73" t="s">
        <v>6801</v>
      </c>
      <c r="H1712" s="73" t="s">
        <v>6802</v>
      </c>
      <c r="I1712" s="73" t="s">
        <v>3293</v>
      </c>
      <c r="J1712" s="74">
        <v>2435.25</v>
      </c>
      <c r="K1712" s="74">
        <f t="shared" si="26"/>
        <v>2824.89</v>
      </c>
    </row>
    <row r="1713" spans="2:11" x14ac:dyDescent="0.25">
      <c r="B1713" s="73" t="s">
        <v>3287</v>
      </c>
      <c r="C1713" s="73" t="s">
        <v>6440</v>
      </c>
      <c r="D1713" s="73" t="s">
        <v>6441</v>
      </c>
      <c r="E1713" s="73">
        <v>89</v>
      </c>
      <c r="F1713" s="73" t="s">
        <v>6448</v>
      </c>
      <c r="G1713" s="73" t="s">
        <v>6803</v>
      </c>
      <c r="H1713" s="73" t="s">
        <v>6804</v>
      </c>
      <c r="I1713" s="73" t="s">
        <v>3293</v>
      </c>
      <c r="J1713" s="74">
        <v>2933.65</v>
      </c>
      <c r="K1713" s="74">
        <f t="shared" si="26"/>
        <v>3403.0339999999997</v>
      </c>
    </row>
    <row r="1714" spans="2:11" x14ac:dyDescent="0.25">
      <c r="B1714" s="73" t="s">
        <v>3287</v>
      </c>
      <c r="C1714" s="73" t="s">
        <v>6440</v>
      </c>
      <c r="D1714" s="73" t="s">
        <v>6441</v>
      </c>
      <c r="E1714" s="73">
        <v>89</v>
      </c>
      <c r="F1714" s="73" t="s">
        <v>6448</v>
      </c>
      <c r="G1714" s="73" t="s">
        <v>6805</v>
      </c>
      <c r="H1714" s="73" t="s">
        <v>6806</v>
      </c>
      <c r="I1714" s="73" t="s">
        <v>3293</v>
      </c>
      <c r="J1714" s="74">
        <v>1392.14</v>
      </c>
      <c r="K1714" s="74">
        <f t="shared" si="26"/>
        <v>1614.8824</v>
      </c>
    </row>
    <row r="1715" spans="2:11" x14ac:dyDescent="0.25">
      <c r="B1715" s="73" t="s">
        <v>3287</v>
      </c>
      <c r="C1715" s="73" t="s">
        <v>6440</v>
      </c>
      <c r="D1715" s="73" t="s">
        <v>6441</v>
      </c>
      <c r="E1715" s="73">
        <v>89</v>
      </c>
      <c r="F1715" s="73" t="s">
        <v>6448</v>
      </c>
      <c r="G1715" s="73" t="s">
        <v>6807</v>
      </c>
      <c r="H1715" s="73" t="s">
        <v>6808</v>
      </c>
      <c r="I1715" s="73" t="s">
        <v>3293</v>
      </c>
      <c r="J1715" s="74">
        <v>1508.95</v>
      </c>
      <c r="K1715" s="74">
        <f t="shared" si="26"/>
        <v>1750.3819999999998</v>
      </c>
    </row>
    <row r="1716" spans="2:11" x14ac:dyDescent="0.25">
      <c r="B1716" s="73" t="s">
        <v>3287</v>
      </c>
      <c r="C1716" s="73" t="s">
        <v>6440</v>
      </c>
      <c r="D1716" s="73" t="s">
        <v>6441</v>
      </c>
      <c r="E1716" s="73">
        <v>89</v>
      </c>
      <c r="F1716" s="73" t="s">
        <v>6448</v>
      </c>
      <c r="G1716" s="73" t="s">
        <v>6809</v>
      </c>
      <c r="H1716" s="73" t="s">
        <v>6810</v>
      </c>
      <c r="I1716" s="73" t="s">
        <v>3293</v>
      </c>
      <c r="J1716" s="74">
        <v>2781.66</v>
      </c>
      <c r="K1716" s="74">
        <f t="shared" si="26"/>
        <v>3226.7255999999998</v>
      </c>
    </row>
    <row r="1717" spans="2:11" x14ac:dyDescent="0.25">
      <c r="B1717" s="73" t="s">
        <v>3287</v>
      </c>
      <c r="C1717" s="73" t="s">
        <v>6440</v>
      </c>
      <c r="D1717" s="73" t="s">
        <v>6441</v>
      </c>
      <c r="E1717" s="73">
        <v>89</v>
      </c>
      <c r="F1717" s="73" t="s">
        <v>6448</v>
      </c>
      <c r="G1717" s="73" t="s">
        <v>6811</v>
      </c>
      <c r="H1717" s="73" t="s">
        <v>6812</v>
      </c>
      <c r="I1717" s="73" t="s">
        <v>3293</v>
      </c>
      <c r="J1717" s="74">
        <v>2781.66</v>
      </c>
      <c r="K1717" s="74">
        <f t="shared" si="26"/>
        <v>3226.7255999999998</v>
      </c>
    </row>
    <row r="1718" spans="2:11" x14ac:dyDescent="0.25">
      <c r="B1718" s="73" t="s">
        <v>3287</v>
      </c>
      <c r="C1718" s="73" t="s">
        <v>6440</v>
      </c>
      <c r="D1718" s="73" t="s">
        <v>6441</v>
      </c>
      <c r="E1718" s="73">
        <v>89</v>
      </c>
      <c r="F1718" s="73" t="s">
        <v>6448</v>
      </c>
      <c r="G1718" s="73" t="s">
        <v>6813</v>
      </c>
      <c r="H1718" s="73" t="s">
        <v>6814</v>
      </c>
      <c r="I1718" s="73" t="s">
        <v>3293</v>
      </c>
      <c r="J1718" s="74">
        <v>3368.64</v>
      </c>
      <c r="K1718" s="74">
        <f t="shared" si="26"/>
        <v>3907.6223999999997</v>
      </c>
    </row>
    <row r="1719" spans="2:11" x14ac:dyDescent="0.25">
      <c r="B1719" s="73" t="s">
        <v>3287</v>
      </c>
      <c r="C1719" s="73" t="s">
        <v>6440</v>
      </c>
      <c r="D1719" s="73" t="s">
        <v>6441</v>
      </c>
      <c r="E1719" s="73">
        <v>89</v>
      </c>
      <c r="F1719" s="73" t="s">
        <v>6448</v>
      </c>
      <c r="G1719" s="73" t="s">
        <v>6815</v>
      </c>
      <c r="H1719" s="73" t="s">
        <v>6816</v>
      </c>
      <c r="I1719" s="73" t="s">
        <v>3293</v>
      </c>
      <c r="J1719" s="74">
        <v>1645.92</v>
      </c>
      <c r="K1719" s="74">
        <f t="shared" si="26"/>
        <v>1909.2672</v>
      </c>
    </row>
    <row r="1720" spans="2:11" x14ac:dyDescent="0.25">
      <c r="B1720" s="73" t="s">
        <v>3287</v>
      </c>
      <c r="C1720" s="73" t="s">
        <v>6440</v>
      </c>
      <c r="D1720" s="73" t="s">
        <v>6441</v>
      </c>
      <c r="E1720" s="73">
        <v>89</v>
      </c>
      <c r="F1720" s="73" t="s">
        <v>6448</v>
      </c>
      <c r="G1720" s="73" t="s">
        <v>6817</v>
      </c>
      <c r="H1720" s="73" t="s">
        <v>6818</v>
      </c>
      <c r="I1720" s="73" t="s">
        <v>3293</v>
      </c>
      <c r="J1720" s="74">
        <v>1811.58</v>
      </c>
      <c r="K1720" s="74">
        <f t="shared" si="26"/>
        <v>2101.4327999999996</v>
      </c>
    </row>
    <row r="1721" spans="2:11" x14ac:dyDescent="0.25">
      <c r="B1721" s="73" t="s">
        <v>3287</v>
      </c>
      <c r="C1721" s="73" t="s">
        <v>6440</v>
      </c>
      <c r="D1721" s="73" t="s">
        <v>6441</v>
      </c>
      <c r="E1721" s="73">
        <v>89</v>
      </c>
      <c r="F1721" s="73" t="s">
        <v>6448</v>
      </c>
      <c r="G1721" s="73" t="s">
        <v>6819</v>
      </c>
      <c r="H1721" s="73" t="s">
        <v>6820</v>
      </c>
      <c r="I1721" s="73" t="s">
        <v>3293</v>
      </c>
      <c r="J1721" s="74">
        <v>3355.14</v>
      </c>
      <c r="K1721" s="74">
        <f t="shared" si="26"/>
        <v>3891.9623999999994</v>
      </c>
    </row>
    <row r="1722" spans="2:11" x14ac:dyDescent="0.25">
      <c r="B1722" s="73" t="s">
        <v>3287</v>
      </c>
      <c r="C1722" s="73" t="s">
        <v>6440</v>
      </c>
      <c r="D1722" s="73" t="s">
        <v>6441</v>
      </c>
      <c r="E1722" s="73">
        <v>89</v>
      </c>
      <c r="F1722" s="73" t="s">
        <v>6448</v>
      </c>
      <c r="G1722" s="73" t="s">
        <v>6821</v>
      </c>
      <c r="H1722" s="73" t="s">
        <v>6822</v>
      </c>
      <c r="I1722" s="73" t="s">
        <v>3293</v>
      </c>
      <c r="J1722" s="74">
        <v>3355.14</v>
      </c>
      <c r="K1722" s="74">
        <f t="shared" si="26"/>
        <v>3891.9623999999994</v>
      </c>
    </row>
    <row r="1723" spans="2:11" x14ac:dyDescent="0.25">
      <c r="B1723" s="73" t="s">
        <v>3287</v>
      </c>
      <c r="C1723" s="73" t="s">
        <v>6440</v>
      </c>
      <c r="D1723" s="73" t="s">
        <v>6441</v>
      </c>
      <c r="E1723" s="73">
        <v>89</v>
      </c>
      <c r="F1723" s="73" t="s">
        <v>6448</v>
      </c>
      <c r="G1723" s="73" t="s">
        <v>6823</v>
      </c>
      <c r="H1723" s="73" t="s">
        <v>6824</v>
      </c>
      <c r="I1723" s="73" t="s">
        <v>3293</v>
      </c>
      <c r="J1723" s="74">
        <v>4093.4</v>
      </c>
      <c r="K1723" s="74">
        <f t="shared" si="26"/>
        <v>4748.3440000000001</v>
      </c>
    </row>
    <row r="1724" spans="2:11" x14ac:dyDescent="0.25">
      <c r="B1724" s="73" t="s">
        <v>3287</v>
      </c>
      <c r="C1724" s="73" t="s">
        <v>6440</v>
      </c>
      <c r="D1724" s="73" t="s">
        <v>6441</v>
      </c>
      <c r="E1724" s="73">
        <v>89</v>
      </c>
      <c r="F1724" s="73" t="s">
        <v>6448</v>
      </c>
      <c r="G1724" s="73" t="s">
        <v>6825</v>
      </c>
      <c r="H1724" s="73" t="s">
        <v>6826</v>
      </c>
      <c r="I1724" s="73" t="s">
        <v>3293</v>
      </c>
      <c r="J1724" s="74">
        <v>327.14</v>
      </c>
      <c r="K1724" s="74">
        <f t="shared" si="26"/>
        <v>379.48239999999998</v>
      </c>
    </row>
    <row r="1725" spans="2:11" x14ac:dyDescent="0.25">
      <c r="B1725" s="73" t="s">
        <v>3287</v>
      </c>
      <c r="C1725" s="73" t="s">
        <v>6440</v>
      </c>
      <c r="D1725" s="73" t="s">
        <v>6441</v>
      </c>
      <c r="E1725" s="73">
        <v>89</v>
      </c>
      <c r="F1725" s="73" t="s">
        <v>6448</v>
      </c>
      <c r="G1725" s="73" t="s">
        <v>6827</v>
      </c>
      <c r="H1725" s="73" t="s">
        <v>6828</v>
      </c>
      <c r="I1725" s="73" t="s">
        <v>3293</v>
      </c>
      <c r="J1725" s="74">
        <v>310.57</v>
      </c>
      <c r="K1725" s="74">
        <f t="shared" si="26"/>
        <v>360.26119999999997</v>
      </c>
    </row>
    <row r="1726" spans="2:11" x14ac:dyDescent="0.25">
      <c r="B1726" s="73" t="s">
        <v>3287</v>
      </c>
      <c r="C1726" s="73" t="s">
        <v>6440</v>
      </c>
      <c r="D1726" s="73" t="s">
        <v>6441</v>
      </c>
      <c r="E1726" s="73">
        <v>89</v>
      </c>
      <c r="F1726" s="73" t="s">
        <v>6448</v>
      </c>
      <c r="G1726" s="73" t="s">
        <v>6829</v>
      </c>
      <c r="H1726" s="73" t="s">
        <v>6830</v>
      </c>
      <c r="I1726" s="73" t="s">
        <v>3293</v>
      </c>
      <c r="J1726" s="74">
        <v>549.89</v>
      </c>
      <c r="K1726" s="74">
        <f t="shared" si="26"/>
        <v>637.87239999999997</v>
      </c>
    </row>
    <row r="1727" spans="2:11" x14ac:dyDescent="0.25">
      <c r="B1727" s="73" t="s">
        <v>3287</v>
      </c>
      <c r="C1727" s="73" t="s">
        <v>6440</v>
      </c>
      <c r="D1727" s="73" t="s">
        <v>6441</v>
      </c>
      <c r="E1727" s="73">
        <v>89</v>
      </c>
      <c r="F1727" s="73" t="s">
        <v>6448</v>
      </c>
      <c r="G1727" s="73" t="s">
        <v>6831</v>
      </c>
      <c r="H1727" s="73" t="s">
        <v>6832</v>
      </c>
      <c r="I1727" s="73" t="s">
        <v>3293</v>
      </c>
      <c r="J1727" s="74">
        <v>549.89</v>
      </c>
      <c r="K1727" s="74">
        <f t="shared" si="26"/>
        <v>637.87239999999997</v>
      </c>
    </row>
    <row r="1728" spans="2:11" x14ac:dyDescent="0.25">
      <c r="B1728" s="73" t="s">
        <v>3287</v>
      </c>
      <c r="C1728" s="73" t="s">
        <v>6440</v>
      </c>
      <c r="D1728" s="73" t="s">
        <v>6441</v>
      </c>
      <c r="E1728" s="73">
        <v>89</v>
      </c>
      <c r="F1728" s="73" t="s">
        <v>6448</v>
      </c>
      <c r="G1728" s="73" t="s">
        <v>6833</v>
      </c>
      <c r="H1728" s="73" t="s">
        <v>6834</v>
      </c>
      <c r="I1728" s="73" t="s">
        <v>3293</v>
      </c>
      <c r="J1728" s="74">
        <v>624.54</v>
      </c>
      <c r="K1728" s="74">
        <f t="shared" si="26"/>
        <v>724.46639999999991</v>
      </c>
    </row>
    <row r="1729" spans="2:11" x14ac:dyDescent="0.25">
      <c r="B1729" s="73" t="s">
        <v>3287</v>
      </c>
      <c r="C1729" s="73" t="s">
        <v>6440</v>
      </c>
      <c r="D1729" s="73" t="s">
        <v>6441</v>
      </c>
      <c r="E1729" s="73">
        <v>89</v>
      </c>
      <c r="F1729" s="73" t="s">
        <v>6448</v>
      </c>
      <c r="G1729" s="73" t="s">
        <v>6835</v>
      </c>
      <c r="H1729" s="73" t="s">
        <v>6836</v>
      </c>
      <c r="I1729" s="73" t="s">
        <v>3293</v>
      </c>
      <c r="J1729" s="74">
        <v>435.57</v>
      </c>
      <c r="K1729" s="74">
        <f t="shared" si="26"/>
        <v>505.26119999999997</v>
      </c>
    </row>
    <row r="1730" spans="2:11" x14ac:dyDescent="0.25">
      <c r="B1730" s="73" t="s">
        <v>3287</v>
      </c>
      <c r="C1730" s="73" t="s">
        <v>6440</v>
      </c>
      <c r="D1730" s="73" t="s">
        <v>6441</v>
      </c>
      <c r="E1730" s="73">
        <v>89</v>
      </c>
      <c r="F1730" s="73" t="s">
        <v>6448</v>
      </c>
      <c r="G1730" s="73" t="s">
        <v>6837</v>
      </c>
      <c r="H1730" s="73" t="s">
        <v>6838</v>
      </c>
      <c r="I1730" s="73" t="s">
        <v>3293</v>
      </c>
      <c r="J1730" s="74">
        <v>424.49</v>
      </c>
      <c r="K1730" s="74">
        <f t="shared" si="26"/>
        <v>492.40839999999997</v>
      </c>
    </row>
    <row r="1731" spans="2:11" x14ac:dyDescent="0.25">
      <c r="B1731" s="73" t="s">
        <v>3287</v>
      </c>
      <c r="C1731" s="73" t="s">
        <v>6440</v>
      </c>
      <c r="D1731" s="73" t="s">
        <v>6441</v>
      </c>
      <c r="E1731" s="73">
        <v>89</v>
      </c>
      <c r="F1731" s="73" t="s">
        <v>6448</v>
      </c>
      <c r="G1731" s="73" t="s">
        <v>6839</v>
      </c>
      <c r="H1731" s="73" t="s">
        <v>6840</v>
      </c>
      <c r="I1731" s="73" t="s">
        <v>3293</v>
      </c>
      <c r="J1731" s="74">
        <v>643.96</v>
      </c>
      <c r="K1731" s="74">
        <f t="shared" si="26"/>
        <v>746.99360000000001</v>
      </c>
    </row>
    <row r="1732" spans="2:11" x14ac:dyDescent="0.25">
      <c r="B1732" s="73" t="s">
        <v>3287</v>
      </c>
      <c r="C1732" s="73" t="s">
        <v>6440</v>
      </c>
      <c r="D1732" s="73" t="s">
        <v>6441</v>
      </c>
      <c r="E1732" s="73">
        <v>89</v>
      </c>
      <c r="F1732" s="73" t="s">
        <v>6448</v>
      </c>
      <c r="G1732" s="73" t="s">
        <v>6841</v>
      </c>
      <c r="H1732" s="73" t="s">
        <v>6842</v>
      </c>
      <c r="I1732" s="73" t="s">
        <v>3293</v>
      </c>
      <c r="J1732" s="74">
        <v>643.96</v>
      </c>
      <c r="K1732" s="74">
        <f t="shared" ref="K1732:K1795" si="27">+IF(AND(MID(H1732,1,15)="POSTE DE MADERA",J1732&lt;110)=TRUE,(J1732*1.13+5)*1.01*1.16,IF(AND(MID(H1732,1,15)="POSTE DE MADERA",J1732&gt;=110,J1732&lt;320)=TRUE,(J1732*1.13+12)*1.01*1.16,IF(AND(MID(H1732,1,15)="POSTE DE MADERA",J1732&gt;320)=TRUE,(J1732*1.13+36)*1.01*1.16,IF(+AND(MID(H1732,1,5)="POSTE",MID(H1732,1,15)&lt;&gt;"POSTE DE MADERA")=TRUE,J1732*1.01*1.16,J1732*1.16))))</f>
        <v>746.99360000000001</v>
      </c>
    </row>
    <row r="1733" spans="2:11" x14ac:dyDescent="0.25">
      <c r="B1733" s="73" t="s">
        <v>3287</v>
      </c>
      <c r="C1733" s="73" t="s">
        <v>6440</v>
      </c>
      <c r="D1733" s="73" t="s">
        <v>6441</v>
      </c>
      <c r="E1733" s="73">
        <v>89</v>
      </c>
      <c r="F1733" s="73" t="s">
        <v>6448</v>
      </c>
      <c r="G1733" s="73" t="s">
        <v>6843</v>
      </c>
      <c r="H1733" s="73" t="s">
        <v>6844</v>
      </c>
      <c r="I1733" s="73" t="s">
        <v>3293</v>
      </c>
      <c r="J1733" s="74">
        <v>871.43</v>
      </c>
      <c r="K1733" s="74">
        <f t="shared" si="27"/>
        <v>1010.8587999999999</v>
      </c>
    </row>
    <row r="1734" spans="2:11" x14ac:dyDescent="0.25">
      <c r="B1734" s="73" t="s">
        <v>3287</v>
      </c>
      <c r="C1734" s="73" t="s">
        <v>6440</v>
      </c>
      <c r="D1734" s="73" t="s">
        <v>6441</v>
      </c>
      <c r="E1734" s="73">
        <v>89</v>
      </c>
      <c r="F1734" s="73" t="s">
        <v>6448</v>
      </c>
      <c r="G1734" s="73" t="s">
        <v>6845</v>
      </c>
      <c r="H1734" s="73" t="s">
        <v>6846</v>
      </c>
      <c r="I1734" s="73" t="s">
        <v>3293</v>
      </c>
      <c r="J1734" s="74">
        <v>618.07000000000005</v>
      </c>
      <c r="K1734" s="74">
        <f t="shared" si="27"/>
        <v>716.96119999999996</v>
      </c>
    </row>
    <row r="1735" spans="2:11" x14ac:dyDescent="0.25">
      <c r="B1735" s="73" t="s">
        <v>3287</v>
      </c>
      <c r="C1735" s="73" t="s">
        <v>6440</v>
      </c>
      <c r="D1735" s="73" t="s">
        <v>6441</v>
      </c>
      <c r="E1735" s="73">
        <v>89</v>
      </c>
      <c r="F1735" s="73" t="s">
        <v>6448</v>
      </c>
      <c r="G1735" s="73" t="s">
        <v>6847</v>
      </c>
      <c r="H1735" s="73" t="s">
        <v>6848</v>
      </c>
      <c r="I1735" s="73" t="s">
        <v>3293</v>
      </c>
      <c r="J1735" s="74">
        <v>621.94000000000005</v>
      </c>
      <c r="K1735" s="74">
        <f t="shared" si="27"/>
        <v>721.45040000000006</v>
      </c>
    </row>
    <row r="1736" spans="2:11" x14ac:dyDescent="0.25">
      <c r="B1736" s="73" t="s">
        <v>3287</v>
      </c>
      <c r="C1736" s="73" t="s">
        <v>6440</v>
      </c>
      <c r="D1736" s="73" t="s">
        <v>6441</v>
      </c>
      <c r="E1736" s="73">
        <v>89</v>
      </c>
      <c r="F1736" s="73" t="s">
        <v>6448</v>
      </c>
      <c r="G1736" s="73" t="s">
        <v>6849</v>
      </c>
      <c r="H1736" s="73" t="s">
        <v>6850</v>
      </c>
      <c r="I1736" s="73" t="s">
        <v>3293</v>
      </c>
      <c r="J1736" s="74">
        <v>1120.8800000000001</v>
      </c>
      <c r="K1736" s="74">
        <f t="shared" si="27"/>
        <v>1300.2208000000001</v>
      </c>
    </row>
    <row r="1737" spans="2:11" x14ac:dyDescent="0.25">
      <c r="B1737" s="73" t="s">
        <v>3287</v>
      </c>
      <c r="C1737" s="73" t="s">
        <v>6440</v>
      </c>
      <c r="D1737" s="73" t="s">
        <v>6441</v>
      </c>
      <c r="E1737" s="73">
        <v>89</v>
      </c>
      <c r="F1737" s="73" t="s">
        <v>6448</v>
      </c>
      <c r="G1737" s="73" t="s">
        <v>6851</v>
      </c>
      <c r="H1737" s="73" t="s">
        <v>6852</v>
      </c>
      <c r="I1737" s="73" t="s">
        <v>3293</v>
      </c>
      <c r="J1737" s="74">
        <v>1120.8800000000001</v>
      </c>
      <c r="K1737" s="74">
        <f t="shared" si="27"/>
        <v>1300.2208000000001</v>
      </c>
    </row>
    <row r="1738" spans="2:11" x14ac:dyDescent="0.25">
      <c r="B1738" s="73" t="s">
        <v>3287</v>
      </c>
      <c r="C1738" s="73" t="s">
        <v>6440</v>
      </c>
      <c r="D1738" s="73" t="s">
        <v>6441</v>
      </c>
      <c r="E1738" s="73">
        <v>89</v>
      </c>
      <c r="F1738" s="73" t="s">
        <v>6448</v>
      </c>
      <c r="G1738" s="73" t="s">
        <v>6853</v>
      </c>
      <c r="H1738" s="73" t="s">
        <v>6854</v>
      </c>
      <c r="I1738" s="73" t="s">
        <v>3293</v>
      </c>
      <c r="J1738" s="74">
        <v>1309.43</v>
      </c>
      <c r="K1738" s="74">
        <f t="shared" si="27"/>
        <v>1518.9387999999999</v>
      </c>
    </row>
    <row r="1739" spans="2:11" x14ac:dyDescent="0.25">
      <c r="B1739" s="73" t="s">
        <v>3287</v>
      </c>
      <c r="C1739" s="73" t="s">
        <v>6440</v>
      </c>
      <c r="D1739" s="73" t="s">
        <v>6441</v>
      </c>
      <c r="E1739" s="73">
        <v>89</v>
      </c>
      <c r="F1739" s="73" t="s">
        <v>6448</v>
      </c>
      <c r="G1739" s="73" t="s">
        <v>6855</v>
      </c>
      <c r="H1739" s="73" t="s">
        <v>6856</v>
      </c>
      <c r="I1739" s="73" t="s">
        <v>3293</v>
      </c>
      <c r="J1739" s="74">
        <v>953.53</v>
      </c>
      <c r="K1739" s="74">
        <f t="shared" si="27"/>
        <v>1106.0947999999999</v>
      </c>
    </row>
    <row r="1740" spans="2:11" x14ac:dyDescent="0.25">
      <c r="B1740" s="73" t="s">
        <v>3287</v>
      </c>
      <c r="C1740" s="73" t="s">
        <v>6440</v>
      </c>
      <c r="D1740" s="73" t="s">
        <v>6441</v>
      </c>
      <c r="E1740" s="73">
        <v>89</v>
      </c>
      <c r="F1740" s="73" t="s">
        <v>6448</v>
      </c>
      <c r="G1740" s="73" t="s">
        <v>6857</v>
      </c>
      <c r="H1740" s="73" t="s">
        <v>6858</v>
      </c>
      <c r="I1740" s="73" t="s">
        <v>3293</v>
      </c>
      <c r="J1740" s="74">
        <v>998.35</v>
      </c>
      <c r="K1740" s="74">
        <f t="shared" si="27"/>
        <v>1158.086</v>
      </c>
    </row>
    <row r="1741" spans="2:11" x14ac:dyDescent="0.25">
      <c r="B1741" s="73" t="s">
        <v>3287</v>
      </c>
      <c r="C1741" s="73" t="s">
        <v>6440</v>
      </c>
      <c r="D1741" s="73" t="s">
        <v>6441</v>
      </c>
      <c r="E1741" s="73">
        <v>89</v>
      </c>
      <c r="F1741" s="73" t="s">
        <v>6448</v>
      </c>
      <c r="G1741" s="73" t="s">
        <v>6859</v>
      </c>
      <c r="H1741" s="73" t="s">
        <v>6860</v>
      </c>
      <c r="I1741" s="73" t="s">
        <v>3293</v>
      </c>
      <c r="J1741" s="74">
        <v>1821.11</v>
      </c>
      <c r="K1741" s="74">
        <f t="shared" si="27"/>
        <v>2112.4875999999999</v>
      </c>
    </row>
    <row r="1742" spans="2:11" x14ac:dyDescent="0.25">
      <c r="B1742" s="73" t="s">
        <v>3287</v>
      </c>
      <c r="C1742" s="73" t="s">
        <v>6440</v>
      </c>
      <c r="D1742" s="73" t="s">
        <v>6441</v>
      </c>
      <c r="E1742" s="73">
        <v>89</v>
      </c>
      <c r="F1742" s="73" t="s">
        <v>6448</v>
      </c>
      <c r="G1742" s="73" t="s">
        <v>6861</v>
      </c>
      <c r="H1742" s="73" t="s">
        <v>6862</v>
      </c>
      <c r="I1742" s="73" t="s">
        <v>3293</v>
      </c>
      <c r="J1742" s="74">
        <v>1821.11</v>
      </c>
      <c r="K1742" s="74">
        <f t="shared" si="27"/>
        <v>2112.4875999999999</v>
      </c>
    </row>
    <row r="1743" spans="2:11" x14ac:dyDescent="0.25">
      <c r="B1743" s="73" t="s">
        <v>3287</v>
      </c>
      <c r="C1743" s="73" t="s">
        <v>6440</v>
      </c>
      <c r="D1743" s="73" t="s">
        <v>6441</v>
      </c>
      <c r="E1743" s="73">
        <v>89</v>
      </c>
      <c r="F1743" s="73" t="s">
        <v>6448</v>
      </c>
      <c r="G1743" s="73" t="s">
        <v>6863</v>
      </c>
      <c r="H1743" s="73" t="s">
        <v>6864</v>
      </c>
      <c r="I1743" s="73" t="s">
        <v>3293</v>
      </c>
      <c r="J1743" s="74">
        <v>2168.7199999999998</v>
      </c>
      <c r="K1743" s="74">
        <f t="shared" si="27"/>
        <v>2515.7151999999996</v>
      </c>
    </row>
    <row r="1744" spans="2:11" x14ac:dyDescent="0.25">
      <c r="B1744" s="73" t="s">
        <v>3287</v>
      </c>
      <c r="C1744" s="73" t="s">
        <v>6440</v>
      </c>
      <c r="D1744" s="73" t="s">
        <v>6441</v>
      </c>
      <c r="E1744" s="73">
        <v>89</v>
      </c>
      <c r="F1744" s="73" t="s">
        <v>6448</v>
      </c>
      <c r="G1744" s="73" t="s">
        <v>6865</v>
      </c>
      <c r="H1744" s="73" t="s">
        <v>6866</v>
      </c>
      <c r="I1744" s="73" t="s">
        <v>3293</v>
      </c>
      <c r="J1744" s="74">
        <v>1127.3499999999999</v>
      </c>
      <c r="K1744" s="74">
        <f t="shared" si="27"/>
        <v>1307.7259999999999</v>
      </c>
    </row>
    <row r="1745" spans="2:11" x14ac:dyDescent="0.25">
      <c r="B1745" s="73" t="s">
        <v>3287</v>
      </c>
      <c r="C1745" s="73" t="s">
        <v>6440</v>
      </c>
      <c r="D1745" s="73" t="s">
        <v>6441</v>
      </c>
      <c r="E1745" s="73">
        <v>89</v>
      </c>
      <c r="F1745" s="73" t="s">
        <v>6448</v>
      </c>
      <c r="G1745" s="73" t="s">
        <v>6867</v>
      </c>
      <c r="H1745" s="73" t="s">
        <v>6868</v>
      </c>
      <c r="I1745" s="73" t="s">
        <v>3293</v>
      </c>
      <c r="J1745" s="74">
        <v>1198.58</v>
      </c>
      <c r="K1745" s="74">
        <f t="shared" si="27"/>
        <v>1390.3527999999999</v>
      </c>
    </row>
    <row r="1746" spans="2:11" x14ac:dyDescent="0.25">
      <c r="B1746" s="73" t="s">
        <v>3287</v>
      </c>
      <c r="C1746" s="73" t="s">
        <v>6440</v>
      </c>
      <c r="D1746" s="73" t="s">
        <v>6441</v>
      </c>
      <c r="E1746" s="73">
        <v>89</v>
      </c>
      <c r="F1746" s="73" t="s">
        <v>6448</v>
      </c>
      <c r="G1746" s="73" t="s">
        <v>6869</v>
      </c>
      <c r="H1746" s="73" t="s">
        <v>6870</v>
      </c>
      <c r="I1746" s="73" t="s">
        <v>3293</v>
      </c>
      <c r="J1746" s="74">
        <v>2196.56</v>
      </c>
      <c r="K1746" s="74">
        <f t="shared" si="27"/>
        <v>2548.0095999999999</v>
      </c>
    </row>
    <row r="1747" spans="2:11" x14ac:dyDescent="0.25">
      <c r="B1747" s="73" t="s">
        <v>3287</v>
      </c>
      <c r="C1747" s="73" t="s">
        <v>6440</v>
      </c>
      <c r="D1747" s="73" t="s">
        <v>6441</v>
      </c>
      <c r="E1747" s="73">
        <v>89</v>
      </c>
      <c r="F1747" s="73" t="s">
        <v>6448</v>
      </c>
      <c r="G1747" s="73" t="s">
        <v>6871</v>
      </c>
      <c r="H1747" s="73" t="s">
        <v>6872</v>
      </c>
      <c r="I1747" s="73" t="s">
        <v>3293</v>
      </c>
      <c r="J1747" s="74">
        <v>2196.56</v>
      </c>
      <c r="K1747" s="74">
        <f t="shared" si="27"/>
        <v>2548.0095999999999</v>
      </c>
    </row>
    <row r="1748" spans="2:11" x14ac:dyDescent="0.25">
      <c r="B1748" s="73" t="s">
        <v>3287</v>
      </c>
      <c r="C1748" s="73" t="s">
        <v>6440</v>
      </c>
      <c r="D1748" s="73" t="s">
        <v>6441</v>
      </c>
      <c r="E1748" s="73">
        <v>89</v>
      </c>
      <c r="F1748" s="73" t="s">
        <v>6448</v>
      </c>
      <c r="G1748" s="73" t="s">
        <v>6873</v>
      </c>
      <c r="H1748" s="73" t="s">
        <v>6874</v>
      </c>
      <c r="I1748" s="73" t="s">
        <v>3293</v>
      </c>
      <c r="J1748" s="74">
        <v>2635.32</v>
      </c>
      <c r="K1748" s="74">
        <f t="shared" si="27"/>
        <v>3056.9712</v>
      </c>
    </row>
    <row r="1749" spans="2:11" x14ac:dyDescent="0.25">
      <c r="B1749" s="73" t="s">
        <v>3287</v>
      </c>
      <c r="C1749" s="73" t="s">
        <v>6440</v>
      </c>
      <c r="D1749" s="73" t="s">
        <v>6441</v>
      </c>
      <c r="E1749" s="73">
        <v>89</v>
      </c>
      <c r="F1749" s="73" t="s">
        <v>6448</v>
      </c>
      <c r="G1749" s="73" t="s">
        <v>6875</v>
      </c>
      <c r="H1749" s="73" t="s">
        <v>6876</v>
      </c>
      <c r="I1749" s="73" t="s">
        <v>3293</v>
      </c>
      <c r="J1749" s="74">
        <v>1269.58</v>
      </c>
      <c r="K1749" s="74">
        <f t="shared" si="27"/>
        <v>1472.7127999999998</v>
      </c>
    </row>
    <row r="1750" spans="2:11" x14ac:dyDescent="0.25">
      <c r="B1750" s="73" t="s">
        <v>3287</v>
      </c>
      <c r="C1750" s="73" t="s">
        <v>6440</v>
      </c>
      <c r="D1750" s="73" t="s">
        <v>6441</v>
      </c>
      <c r="E1750" s="73">
        <v>89</v>
      </c>
      <c r="F1750" s="73" t="s">
        <v>6448</v>
      </c>
      <c r="G1750" s="73" t="s">
        <v>6877</v>
      </c>
      <c r="H1750" s="73" t="s">
        <v>6878</v>
      </c>
      <c r="I1750" s="73" t="s">
        <v>3293</v>
      </c>
      <c r="J1750" s="74">
        <v>1364.55</v>
      </c>
      <c r="K1750" s="74">
        <f t="shared" si="27"/>
        <v>1582.8779999999999</v>
      </c>
    </row>
    <row r="1751" spans="2:11" x14ac:dyDescent="0.25">
      <c r="B1751" s="73" t="s">
        <v>3287</v>
      </c>
      <c r="C1751" s="73" t="s">
        <v>6440</v>
      </c>
      <c r="D1751" s="73" t="s">
        <v>6441</v>
      </c>
      <c r="E1751" s="73">
        <v>89</v>
      </c>
      <c r="F1751" s="73" t="s">
        <v>6448</v>
      </c>
      <c r="G1751" s="73" t="s">
        <v>6879</v>
      </c>
      <c r="H1751" s="73" t="s">
        <v>6880</v>
      </c>
      <c r="I1751" s="73" t="s">
        <v>3293</v>
      </c>
      <c r="J1751" s="74">
        <v>2509.0100000000002</v>
      </c>
      <c r="K1751" s="74">
        <f t="shared" si="27"/>
        <v>2910.4515999999999</v>
      </c>
    </row>
    <row r="1752" spans="2:11" x14ac:dyDescent="0.25">
      <c r="B1752" s="73" t="s">
        <v>3287</v>
      </c>
      <c r="C1752" s="73" t="s">
        <v>6440</v>
      </c>
      <c r="D1752" s="73" t="s">
        <v>6441</v>
      </c>
      <c r="E1752" s="73">
        <v>89</v>
      </c>
      <c r="F1752" s="73" t="s">
        <v>6448</v>
      </c>
      <c r="G1752" s="73" t="s">
        <v>6881</v>
      </c>
      <c r="H1752" s="73" t="s">
        <v>6882</v>
      </c>
      <c r="I1752" s="73" t="s">
        <v>3293</v>
      </c>
      <c r="J1752" s="74">
        <v>2509.0100000000002</v>
      </c>
      <c r="K1752" s="74">
        <f t="shared" si="27"/>
        <v>2910.4515999999999</v>
      </c>
    </row>
    <row r="1753" spans="2:11" x14ac:dyDescent="0.25">
      <c r="B1753" s="73" t="s">
        <v>3287</v>
      </c>
      <c r="C1753" s="73" t="s">
        <v>6440</v>
      </c>
      <c r="D1753" s="73" t="s">
        <v>6441</v>
      </c>
      <c r="E1753" s="73">
        <v>89</v>
      </c>
      <c r="F1753" s="73" t="s">
        <v>6448</v>
      </c>
      <c r="G1753" s="73" t="s">
        <v>6883</v>
      </c>
      <c r="H1753" s="73" t="s">
        <v>6884</v>
      </c>
      <c r="I1753" s="73" t="s">
        <v>3293</v>
      </c>
      <c r="J1753" s="74">
        <v>3026.07</v>
      </c>
      <c r="K1753" s="74">
        <f t="shared" si="27"/>
        <v>3510.2411999999999</v>
      </c>
    </row>
    <row r="1754" spans="2:11" x14ac:dyDescent="0.25">
      <c r="B1754" s="73" t="s">
        <v>3287</v>
      </c>
      <c r="C1754" s="73" t="s">
        <v>6440</v>
      </c>
      <c r="D1754" s="73" t="s">
        <v>6441</v>
      </c>
      <c r="E1754" s="73">
        <v>89</v>
      </c>
      <c r="F1754" s="73" t="s">
        <v>6448</v>
      </c>
      <c r="G1754" s="73" t="s">
        <v>6885</v>
      </c>
      <c r="H1754" s="73" t="s">
        <v>6886</v>
      </c>
      <c r="I1754" s="73" t="s">
        <v>3293</v>
      </c>
      <c r="J1754" s="74">
        <v>1690.38</v>
      </c>
      <c r="K1754" s="74">
        <f t="shared" si="27"/>
        <v>1960.8407999999999</v>
      </c>
    </row>
    <row r="1755" spans="2:11" x14ac:dyDescent="0.25">
      <c r="B1755" s="73" t="s">
        <v>3287</v>
      </c>
      <c r="C1755" s="73" t="s">
        <v>6440</v>
      </c>
      <c r="D1755" s="73" t="s">
        <v>6441</v>
      </c>
      <c r="E1755" s="73">
        <v>89</v>
      </c>
      <c r="F1755" s="73" t="s">
        <v>6448</v>
      </c>
      <c r="G1755" s="73" t="s">
        <v>6887</v>
      </c>
      <c r="H1755" s="73" t="s">
        <v>6888</v>
      </c>
      <c r="I1755" s="73" t="s">
        <v>3293</v>
      </c>
      <c r="J1755" s="74">
        <v>1865.06</v>
      </c>
      <c r="K1755" s="74">
        <f t="shared" si="27"/>
        <v>2163.4695999999999</v>
      </c>
    </row>
    <row r="1756" spans="2:11" x14ac:dyDescent="0.25">
      <c r="B1756" s="73" t="s">
        <v>3287</v>
      </c>
      <c r="C1756" s="73" t="s">
        <v>6440</v>
      </c>
      <c r="D1756" s="73" t="s">
        <v>6441</v>
      </c>
      <c r="E1756" s="73">
        <v>89</v>
      </c>
      <c r="F1756" s="73" t="s">
        <v>6448</v>
      </c>
      <c r="G1756" s="73" t="s">
        <v>6889</v>
      </c>
      <c r="H1756" s="73" t="s">
        <v>6890</v>
      </c>
      <c r="I1756" s="73" t="s">
        <v>3293</v>
      </c>
      <c r="J1756" s="74">
        <v>3456.75</v>
      </c>
      <c r="K1756" s="74">
        <f t="shared" si="27"/>
        <v>4009.83</v>
      </c>
    </row>
    <row r="1757" spans="2:11" x14ac:dyDescent="0.25">
      <c r="B1757" s="73" t="s">
        <v>3287</v>
      </c>
      <c r="C1757" s="73" t="s">
        <v>6440</v>
      </c>
      <c r="D1757" s="73" t="s">
        <v>6441</v>
      </c>
      <c r="E1757" s="73">
        <v>89</v>
      </c>
      <c r="F1757" s="73" t="s">
        <v>6448</v>
      </c>
      <c r="G1757" s="73" t="s">
        <v>6891</v>
      </c>
      <c r="H1757" s="73" t="s">
        <v>6892</v>
      </c>
      <c r="I1757" s="73" t="s">
        <v>3293</v>
      </c>
      <c r="J1757" s="74">
        <v>3456.75</v>
      </c>
      <c r="K1757" s="74">
        <f t="shared" si="27"/>
        <v>4009.83</v>
      </c>
    </row>
    <row r="1758" spans="2:11" x14ac:dyDescent="0.25">
      <c r="B1758" s="73" t="s">
        <v>3287</v>
      </c>
      <c r="C1758" s="73" t="s">
        <v>6440</v>
      </c>
      <c r="D1758" s="73" t="s">
        <v>6441</v>
      </c>
      <c r="E1758" s="73">
        <v>89</v>
      </c>
      <c r="F1758" s="73" t="s">
        <v>6448</v>
      </c>
      <c r="G1758" s="73" t="s">
        <v>6893</v>
      </c>
      <c r="H1758" s="73" t="s">
        <v>6894</v>
      </c>
      <c r="I1758" s="73" t="s">
        <v>3293</v>
      </c>
      <c r="J1758" s="74">
        <v>4222.3500000000004</v>
      </c>
      <c r="K1758" s="74">
        <f t="shared" si="27"/>
        <v>4897.9260000000004</v>
      </c>
    </row>
    <row r="1759" spans="2:11" x14ac:dyDescent="0.25">
      <c r="B1759" s="73" t="s">
        <v>3287</v>
      </c>
      <c r="C1759" s="73" t="s">
        <v>6440</v>
      </c>
      <c r="D1759" s="73" t="s">
        <v>6441</v>
      </c>
      <c r="E1759" s="73">
        <v>89</v>
      </c>
      <c r="F1759" s="73" t="s">
        <v>6448</v>
      </c>
      <c r="G1759" s="73" t="s">
        <v>6895</v>
      </c>
      <c r="H1759" s="73" t="s">
        <v>6896</v>
      </c>
      <c r="I1759" s="73" t="s">
        <v>3293</v>
      </c>
      <c r="J1759" s="74">
        <v>2032.51</v>
      </c>
      <c r="K1759" s="74">
        <f t="shared" si="27"/>
        <v>2357.7115999999996</v>
      </c>
    </row>
    <row r="1760" spans="2:11" x14ac:dyDescent="0.25">
      <c r="B1760" s="73" t="s">
        <v>3287</v>
      </c>
      <c r="C1760" s="73" t="s">
        <v>6440</v>
      </c>
      <c r="D1760" s="73" t="s">
        <v>6441</v>
      </c>
      <c r="E1760" s="73">
        <v>89</v>
      </c>
      <c r="F1760" s="73" t="s">
        <v>6448</v>
      </c>
      <c r="G1760" s="73" t="s">
        <v>6897</v>
      </c>
      <c r="H1760" s="73" t="s">
        <v>6898</v>
      </c>
      <c r="I1760" s="73" t="s">
        <v>3293</v>
      </c>
      <c r="J1760" s="74">
        <v>2280.69</v>
      </c>
      <c r="K1760" s="74">
        <f t="shared" si="27"/>
        <v>2645.6003999999998</v>
      </c>
    </row>
    <row r="1761" spans="2:11" x14ac:dyDescent="0.25">
      <c r="B1761" s="73" t="s">
        <v>3287</v>
      </c>
      <c r="C1761" s="73" t="s">
        <v>6440</v>
      </c>
      <c r="D1761" s="73" t="s">
        <v>6441</v>
      </c>
      <c r="E1761" s="73">
        <v>89</v>
      </c>
      <c r="F1761" s="73" t="s">
        <v>6448</v>
      </c>
      <c r="G1761" s="73" t="s">
        <v>6899</v>
      </c>
      <c r="H1761" s="73" t="s">
        <v>6900</v>
      </c>
      <c r="I1761" s="73" t="s">
        <v>3293</v>
      </c>
      <c r="J1761" s="74">
        <v>3456.75</v>
      </c>
      <c r="K1761" s="74">
        <f t="shared" si="27"/>
        <v>4009.83</v>
      </c>
    </row>
    <row r="1762" spans="2:11" x14ac:dyDescent="0.25">
      <c r="B1762" s="73" t="s">
        <v>3287</v>
      </c>
      <c r="C1762" s="73" t="s">
        <v>6440</v>
      </c>
      <c r="D1762" s="73" t="s">
        <v>6441</v>
      </c>
      <c r="E1762" s="73">
        <v>89</v>
      </c>
      <c r="F1762" s="73" t="s">
        <v>6448</v>
      </c>
      <c r="G1762" s="73" t="s">
        <v>6901</v>
      </c>
      <c r="H1762" s="73" t="s">
        <v>6902</v>
      </c>
      <c r="I1762" s="73" t="s">
        <v>3293</v>
      </c>
      <c r="J1762" s="74">
        <v>3456.75</v>
      </c>
      <c r="K1762" s="74">
        <f t="shared" si="27"/>
        <v>4009.83</v>
      </c>
    </row>
    <row r="1763" spans="2:11" x14ac:dyDescent="0.25">
      <c r="B1763" s="73" t="s">
        <v>3287</v>
      </c>
      <c r="C1763" s="73" t="s">
        <v>6440</v>
      </c>
      <c r="D1763" s="73" t="s">
        <v>6441</v>
      </c>
      <c r="E1763" s="73">
        <v>89</v>
      </c>
      <c r="F1763" s="73" t="s">
        <v>6448</v>
      </c>
      <c r="G1763" s="73" t="s">
        <v>6903</v>
      </c>
      <c r="H1763" s="73" t="s">
        <v>6904</v>
      </c>
      <c r="I1763" s="73" t="s">
        <v>3293</v>
      </c>
      <c r="J1763" s="74">
        <v>5232.4399999999996</v>
      </c>
      <c r="K1763" s="74">
        <f t="shared" si="27"/>
        <v>6069.6303999999991</v>
      </c>
    </row>
    <row r="1764" spans="2:11" x14ac:dyDescent="0.25">
      <c r="B1764" s="73" t="s">
        <v>3287</v>
      </c>
      <c r="C1764" s="73" t="s">
        <v>6440</v>
      </c>
      <c r="D1764" s="73" t="s">
        <v>6441</v>
      </c>
      <c r="E1764" s="73">
        <v>89</v>
      </c>
      <c r="F1764" s="73" t="s">
        <v>6448</v>
      </c>
      <c r="G1764" s="73" t="s">
        <v>6905</v>
      </c>
      <c r="H1764" s="73" t="s">
        <v>6906</v>
      </c>
      <c r="I1764" s="73" t="s">
        <v>3293</v>
      </c>
      <c r="J1764" s="74">
        <v>556.04999999999995</v>
      </c>
      <c r="K1764" s="74">
        <f t="shared" si="27"/>
        <v>645.01799999999992</v>
      </c>
    </row>
    <row r="1765" spans="2:11" x14ac:dyDescent="0.25">
      <c r="B1765" s="73" t="s">
        <v>3287</v>
      </c>
      <c r="C1765" s="73" t="s">
        <v>6440</v>
      </c>
      <c r="D1765" s="73" t="s">
        <v>6441</v>
      </c>
      <c r="E1765" s="73">
        <v>89</v>
      </c>
      <c r="F1765" s="73" t="s">
        <v>6448</v>
      </c>
      <c r="G1765" s="73" t="s">
        <v>6907</v>
      </c>
      <c r="H1765" s="73" t="s">
        <v>6908</v>
      </c>
      <c r="I1765" s="73" t="s">
        <v>3293</v>
      </c>
      <c r="J1765" s="74">
        <v>726.78</v>
      </c>
      <c r="K1765" s="74">
        <f t="shared" si="27"/>
        <v>843.06479999999988</v>
      </c>
    </row>
    <row r="1766" spans="2:11" x14ac:dyDescent="0.25">
      <c r="B1766" s="73" t="s">
        <v>3287</v>
      </c>
      <c r="C1766" s="73" t="s">
        <v>6440</v>
      </c>
      <c r="D1766" s="73" t="s">
        <v>6441</v>
      </c>
      <c r="E1766" s="73">
        <v>89</v>
      </c>
      <c r="F1766" s="73" t="s">
        <v>6448</v>
      </c>
      <c r="G1766" s="73" t="s">
        <v>6909</v>
      </c>
      <c r="H1766" s="73" t="s">
        <v>6910</v>
      </c>
      <c r="I1766" s="73" t="s">
        <v>3293</v>
      </c>
      <c r="J1766" s="74">
        <v>871.43</v>
      </c>
      <c r="K1766" s="74">
        <f t="shared" si="27"/>
        <v>1010.8587999999999</v>
      </c>
    </row>
    <row r="1767" spans="2:11" x14ac:dyDescent="0.25">
      <c r="B1767" s="73" t="s">
        <v>3287</v>
      </c>
      <c r="C1767" s="73" t="s">
        <v>6440</v>
      </c>
      <c r="D1767" s="73" t="s">
        <v>6441</v>
      </c>
      <c r="E1767" s="73">
        <v>89</v>
      </c>
      <c r="F1767" s="73" t="s">
        <v>6448</v>
      </c>
      <c r="G1767" s="73" t="s">
        <v>6911</v>
      </c>
      <c r="H1767" s="73" t="s">
        <v>6912</v>
      </c>
      <c r="I1767" s="73" t="s">
        <v>3293</v>
      </c>
      <c r="J1767" s="74">
        <v>876.92</v>
      </c>
      <c r="K1767" s="74">
        <f t="shared" si="27"/>
        <v>1017.2271999999999</v>
      </c>
    </row>
    <row r="1768" spans="2:11" x14ac:dyDescent="0.25">
      <c r="B1768" s="73" t="s">
        <v>3287</v>
      </c>
      <c r="C1768" s="73" t="s">
        <v>6440</v>
      </c>
      <c r="D1768" s="73" t="s">
        <v>6441</v>
      </c>
      <c r="E1768" s="73">
        <v>89</v>
      </c>
      <c r="F1768" s="73" t="s">
        <v>6448</v>
      </c>
      <c r="G1768" s="73" t="s">
        <v>6913</v>
      </c>
      <c r="H1768" s="73" t="s">
        <v>6914</v>
      </c>
      <c r="I1768" s="73" t="s">
        <v>3293</v>
      </c>
      <c r="J1768" s="74">
        <v>534.41</v>
      </c>
      <c r="K1768" s="74">
        <f t="shared" si="27"/>
        <v>619.91559999999993</v>
      </c>
    </row>
    <row r="1769" spans="2:11" x14ac:dyDescent="0.25">
      <c r="B1769" s="73" t="s">
        <v>3287</v>
      </c>
      <c r="C1769" s="73" t="s">
        <v>6440</v>
      </c>
      <c r="D1769" s="73" t="s">
        <v>6441</v>
      </c>
      <c r="E1769" s="73">
        <v>89</v>
      </c>
      <c r="F1769" s="73" t="s">
        <v>6448</v>
      </c>
      <c r="G1769" s="73" t="s">
        <v>6915</v>
      </c>
      <c r="H1769" s="73" t="s">
        <v>6916</v>
      </c>
      <c r="I1769" s="73" t="s">
        <v>3293</v>
      </c>
      <c r="J1769" s="74">
        <v>850.02</v>
      </c>
      <c r="K1769" s="74">
        <f t="shared" si="27"/>
        <v>986.02319999999986</v>
      </c>
    </row>
    <row r="1770" spans="2:11" x14ac:dyDescent="0.25">
      <c r="B1770" s="73" t="s">
        <v>3287</v>
      </c>
      <c r="C1770" s="73" t="s">
        <v>6440</v>
      </c>
      <c r="D1770" s="73" t="s">
        <v>6441</v>
      </c>
      <c r="E1770" s="73">
        <v>89</v>
      </c>
      <c r="F1770" s="73" t="s">
        <v>6448</v>
      </c>
      <c r="G1770" s="73" t="s">
        <v>6917</v>
      </c>
      <c r="H1770" s="73" t="s">
        <v>6918</v>
      </c>
      <c r="I1770" s="73" t="s">
        <v>3293</v>
      </c>
      <c r="J1770" s="74">
        <v>1554.28</v>
      </c>
      <c r="K1770" s="74">
        <f t="shared" si="27"/>
        <v>1802.9647999999997</v>
      </c>
    </row>
    <row r="1771" spans="2:11" x14ac:dyDescent="0.25">
      <c r="B1771" s="73" t="s">
        <v>3287</v>
      </c>
      <c r="C1771" s="73" t="s">
        <v>6440</v>
      </c>
      <c r="D1771" s="73" t="s">
        <v>6441</v>
      </c>
      <c r="E1771" s="73">
        <v>89</v>
      </c>
      <c r="F1771" s="73" t="s">
        <v>6448</v>
      </c>
      <c r="G1771" s="73" t="s">
        <v>6919</v>
      </c>
      <c r="H1771" s="73" t="s">
        <v>6920</v>
      </c>
      <c r="I1771" s="73" t="s">
        <v>3293</v>
      </c>
      <c r="J1771" s="74">
        <v>1594.32</v>
      </c>
      <c r="K1771" s="74">
        <f t="shared" si="27"/>
        <v>1849.4111999999998</v>
      </c>
    </row>
    <row r="1772" spans="2:11" x14ac:dyDescent="0.25">
      <c r="B1772" s="73" t="s">
        <v>3287</v>
      </c>
      <c r="C1772" s="73" t="s">
        <v>6440</v>
      </c>
      <c r="D1772" s="73" t="s">
        <v>6441</v>
      </c>
      <c r="E1772" s="73">
        <v>89</v>
      </c>
      <c r="F1772" s="73" t="s">
        <v>6448</v>
      </c>
      <c r="G1772" s="73" t="s">
        <v>6921</v>
      </c>
      <c r="H1772" s="73" t="s">
        <v>6922</v>
      </c>
      <c r="I1772" s="73" t="s">
        <v>3293</v>
      </c>
      <c r="J1772" s="74">
        <v>730.43</v>
      </c>
      <c r="K1772" s="74">
        <f t="shared" si="27"/>
        <v>847.29879999999991</v>
      </c>
    </row>
    <row r="1773" spans="2:11" x14ac:dyDescent="0.25">
      <c r="B1773" s="73" t="s">
        <v>3287</v>
      </c>
      <c r="C1773" s="73" t="s">
        <v>6440</v>
      </c>
      <c r="D1773" s="73" t="s">
        <v>6441</v>
      </c>
      <c r="E1773" s="73">
        <v>89</v>
      </c>
      <c r="F1773" s="73" t="s">
        <v>6448</v>
      </c>
      <c r="G1773" s="73" t="s">
        <v>6923</v>
      </c>
      <c r="H1773" s="73" t="s">
        <v>6924</v>
      </c>
      <c r="I1773" s="73" t="s">
        <v>3293</v>
      </c>
      <c r="J1773" s="74">
        <v>1035.45</v>
      </c>
      <c r="K1773" s="74">
        <f t="shared" si="27"/>
        <v>1201.1220000000001</v>
      </c>
    </row>
    <row r="1774" spans="2:11" x14ac:dyDescent="0.25">
      <c r="B1774" s="73" t="s">
        <v>3287</v>
      </c>
      <c r="C1774" s="73" t="s">
        <v>6440</v>
      </c>
      <c r="D1774" s="73" t="s">
        <v>6441</v>
      </c>
      <c r="E1774" s="73">
        <v>89</v>
      </c>
      <c r="F1774" s="73" t="s">
        <v>6448</v>
      </c>
      <c r="G1774" s="73" t="s">
        <v>6925</v>
      </c>
      <c r="H1774" s="73" t="s">
        <v>6926</v>
      </c>
      <c r="I1774" s="73" t="s">
        <v>3293</v>
      </c>
      <c r="J1774" s="74">
        <v>1888.68</v>
      </c>
      <c r="K1774" s="74">
        <f t="shared" si="27"/>
        <v>2190.8687999999997</v>
      </c>
    </row>
    <row r="1775" spans="2:11" x14ac:dyDescent="0.25">
      <c r="B1775" s="73" t="s">
        <v>3287</v>
      </c>
      <c r="C1775" s="73" t="s">
        <v>6440</v>
      </c>
      <c r="D1775" s="73" t="s">
        <v>6441</v>
      </c>
      <c r="E1775" s="73">
        <v>89</v>
      </c>
      <c r="F1775" s="73" t="s">
        <v>6448</v>
      </c>
      <c r="G1775" s="73" t="s">
        <v>6927</v>
      </c>
      <c r="H1775" s="73" t="s">
        <v>6928</v>
      </c>
      <c r="I1775" s="73" t="s">
        <v>3293</v>
      </c>
      <c r="J1775" s="74">
        <v>1035.45</v>
      </c>
      <c r="K1775" s="74">
        <f t="shared" si="27"/>
        <v>1201.1220000000001</v>
      </c>
    </row>
    <row r="1776" spans="2:11" x14ac:dyDescent="0.25">
      <c r="B1776" s="73" t="s">
        <v>3287</v>
      </c>
      <c r="C1776" s="73" t="s">
        <v>6440</v>
      </c>
      <c r="D1776" s="73" t="s">
        <v>6441</v>
      </c>
      <c r="E1776" s="73">
        <v>89</v>
      </c>
      <c r="F1776" s="73" t="s">
        <v>6448</v>
      </c>
      <c r="G1776" s="73" t="s">
        <v>6929</v>
      </c>
      <c r="H1776" s="73" t="s">
        <v>6930</v>
      </c>
      <c r="I1776" s="73" t="s">
        <v>3293</v>
      </c>
      <c r="J1776" s="74">
        <v>876.92</v>
      </c>
      <c r="K1776" s="74">
        <f t="shared" si="27"/>
        <v>1017.2271999999999</v>
      </c>
    </row>
    <row r="1777" spans="2:11" x14ac:dyDescent="0.25">
      <c r="B1777" s="73" t="s">
        <v>3287</v>
      </c>
      <c r="C1777" s="73" t="s">
        <v>6440</v>
      </c>
      <c r="D1777" s="73" t="s">
        <v>6441</v>
      </c>
      <c r="E1777" s="73">
        <v>89</v>
      </c>
      <c r="F1777" s="73" t="s">
        <v>6448</v>
      </c>
      <c r="G1777" s="73" t="s">
        <v>6931</v>
      </c>
      <c r="H1777" s="73" t="s">
        <v>6932</v>
      </c>
      <c r="I1777" s="73" t="s">
        <v>3293</v>
      </c>
      <c r="J1777" s="74">
        <v>1045.58</v>
      </c>
      <c r="K1777" s="74">
        <f t="shared" si="27"/>
        <v>1212.8727999999999</v>
      </c>
    </row>
    <row r="1778" spans="2:11" x14ac:dyDescent="0.25">
      <c r="B1778" s="73" t="s">
        <v>3287</v>
      </c>
      <c r="C1778" s="73" t="s">
        <v>6440</v>
      </c>
      <c r="D1778" s="73" t="s">
        <v>6441</v>
      </c>
      <c r="E1778" s="73">
        <v>89</v>
      </c>
      <c r="F1778" s="73" t="s">
        <v>6448</v>
      </c>
      <c r="G1778" s="73" t="s">
        <v>6933</v>
      </c>
      <c r="H1778" s="73" t="s">
        <v>6934</v>
      </c>
      <c r="I1778" s="73" t="s">
        <v>3293</v>
      </c>
      <c r="J1778" s="74">
        <v>2260</v>
      </c>
      <c r="K1778" s="74">
        <f t="shared" si="27"/>
        <v>2621.6</v>
      </c>
    </row>
    <row r="1779" spans="2:11" x14ac:dyDescent="0.25">
      <c r="B1779" s="73" t="s">
        <v>3287</v>
      </c>
      <c r="C1779" s="73" t="s">
        <v>6440</v>
      </c>
      <c r="D1779" s="73" t="s">
        <v>6441</v>
      </c>
      <c r="E1779" s="73">
        <v>89</v>
      </c>
      <c r="F1779" s="73" t="s">
        <v>6448</v>
      </c>
      <c r="G1779" s="73" t="s">
        <v>6935</v>
      </c>
      <c r="H1779" s="73" t="s">
        <v>6936</v>
      </c>
      <c r="I1779" s="73" t="s">
        <v>3293</v>
      </c>
      <c r="J1779" s="74">
        <v>1211.02</v>
      </c>
      <c r="K1779" s="74">
        <f t="shared" si="27"/>
        <v>1404.7831999999999</v>
      </c>
    </row>
    <row r="1780" spans="2:11" x14ac:dyDescent="0.25">
      <c r="B1780" s="73" t="s">
        <v>3287</v>
      </c>
      <c r="C1780" s="73" t="s">
        <v>6440</v>
      </c>
      <c r="D1780" s="73" t="s">
        <v>6441</v>
      </c>
      <c r="E1780" s="73">
        <v>89</v>
      </c>
      <c r="F1780" s="73" t="s">
        <v>6448</v>
      </c>
      <c r="G1780" s="73" t="s">
        <v>6937</v>
      </c>
      <c r="H1780" s="73" t="s">
        <v>6938</v>
      </c>
      <c r="I1780" s="73" t="s">
        <v>3293</v>
      </c>
      <c r="J1780" s="74">
        <v>1118.92</v>
      </c>
      <c r="K1780" s="74">
        <f t="shared" si="27"/>
        <v>1297.9472000000001</v>
      </c>
    </row>
    <row r="1781" spans="2:11" x14ac:dyDescent="0.25">
      <c r="B1781" s="73" t="s">
        <v>3287</v>
      </c>
      <c r="C1781" s="73" t="s">
        <v>6440</v>
      </c>
      <c r="D1781" s="73" t="s">
        <v>6441</v>
      </c>
      <c r="E1781" s="73">
        <v>89</v>
      </c>
      <c r="F1781" s="73" t="s">
        <v>6448</v>
      </c>
      <c r="G1781" s="73" t="s">
        <v>6939</v>
      </c>
      <c r="H1781" s="73" t="s">
        <v>6940</v>
      </c>
      <c r="I1781" s="73" t="s">
        <v>3293</v>
      </c>
      <c r="J1781" s="74">
        <v>1325.42</v>
      </c>
      <c r="K1781" s="74">
        <f t="shared" si="27"/>
        <v>1537.4872</v>
      </c>
    </row>
    <row r="1782" spans="2:11" x14ac:dyDescent="0.25">
      <c r="B1782" s="73" t="s">
        <v>3287</v>
      </c>
      <c r="C1782" s="73" t="s">
        <v>6440</v>
      </c>
      <c r="D1782" s="73" t="s">
        <v>6441</v>
      </c>
      <c r="E1782" s="73">
        <v>89</v>
      </c>
      <c r="F1782" s="73" t="s">
        <v>6448</v>
      </c>
      <c r="G1782" s="73" t="s">
        <v>6941</v>
      </c>
      <c r="H1782" s="73" t="s">
        <v>6942</v>
      </c>
      <c r="I1782" s="73" t="s">
        <v>3293</v>
      </c>
      <c r="J1782" s="74">
        <v>1325.42</v>
      </c>
      <c r="K1782" s="74">
        <f t="shared" si="27"/>
        <v>1537.4872</v>
      </c>
    </row>
    <row r="1783" spans="2:11" x14ac:dyDescent="0.25">
      <c r="B1783" s="73" t="s">
        <v>3287</v>
      </c>
      <c r="C1783" s="73" t="s">
        <v>6440</v>
      </c>
      <c r="D1783" s="73" t="s">
        <v>6441</v>
      </c>
      <c r="E1783" s="73">
        <v>89</v>
      </c>
      <c r="F1783" s="73" t="s">
        <v>6448</v>
      </c>
      <c r="G1783" s="73" t="s">
        <v>6943</v>
      </c>
      <c r="H1783" s="73" t="s">
        <v>6944</v>
      </c>
      <c r="I1783" s="73" t="s">
        <v>3293</v>
      </c>
      <c r="J1783" s="74">
        <v>2435.25</v>
      </c>
      <c r="K1783" s="74">
        <f t="shared" si="27"/>
        <v>2824.89</v>
      </c>
    </row>
    <row r="1784" spans="2:11" x14ac:dyDescent="0.25">
      <c r="B1784" s="73" t="s">
        <v>3287</v>
      </c>
      <c r="C1784" s="73" t="s">
        <v>6440</v>
      </c>
      <c r="D1784" s="73" t="s">
        <v>6441</v>
      </c>
      <c r="E1784" s="73">
        <v>89</v>
      </c>
      <c r="F1784" s="73" t="s">
        <v>6448</v>
      </c>
      <c r="G1784" s="73" t="s">
        <v>6945</v>
      </c>
      <c r="H1784" s="73" t="s">
        <v>6946</v>
      </c>
      <c r="I1784" s="73" t="s">
        <v>3293</v>
      </c>
      <c r="J1784" s="74">
        <v>2933.65</v>
      </c>
      <c r="K1784" s="74">
        <f t="shared" si="27"/>
        <v>3403.0339999999997</v>
      </c>
    </row>
    <row r="1785" spans="2:11" x14ac:dyDescent="0.25">
      <c r="B1785" s="73" t="s">
        <v>3287</v>
      </c>
      <c r="C1785" s="73" t="s">
        <v>6440</v>
      </c>
      <c r="D1785" s="73" t="s">
        <v>6441</v>
      </c>
      <c r="E1785" s="73">
        <v>89</v>
      </c>
      <c r="F1785" s="73" t="s">
        <v>6448</v>
      </c>
      <c r="G1785" s="73" t="s">
        <v>6947</v>
      </c>
      <c r="H1785" s="73" t="s">
        <v>6948</v>
      </c>
      <c r="I1785" s="73" t="s">
        <v>3293</v>
      </c>
      <c r="J1785" s="74">
        <v>1353.37</v>
      </c>
      <c r="K1785" s="74">
        <f t="shared" si="27"/>
        <v>1569.9091999999998</v>
      </c>
    </row>
    <row r="1786" spans="2:11" x14ac:dyDescent="0.25">
      <c r="B1786" s="73" t="s">
        <v>3287</v>
      </c>
      <c r="C1786" s="73" t="s">
        <v>6440</v>
      </c>
      <c r="D1786" s="73" t="s">
        <v>6441</v>
      </c>
      <c r="E1786" s="73">
        <v>91</v>
      </c>
      <c r="F1786" s="73" t="s">
        <v>6949</v>
      </c>
      <c r="G1786" s="73" t="s">
        <v>6950</v>
      </c>
      <c r="H1786" s="73" t="s">
        <v>6951</v>
      </c>
      <c r="I1786" s="73" t="s">
        <v>3293</v>
      </c>
      <c r="J1786" s="74">
        <v>789.45</v>
      </c>
      <c r="K1786" s="74">
        <f t="shared" si="27"/>
        <v>915.76199999999994</v>
      </c>
    </row>
    <row r="1787" spans="2:11" x14ac:dyDescent="0.25">
      <c r="B1787" s="73" t="s">
        <v>3287</v>
      </c>
      <c r="C1787" s="73" t="s">
        <v>6440</v>
      </c>
      <c r="D1787" s="73" t="s">
        <v>6441</v>
      </c>
      <c r="E1787" s="73">
        <v>91</v>
      </c>
      <c r="F1787" s="73" t="s">
        <v>6949</v>
      </c>
      <c r="G1787" s="73" t="s">
        <v>6952</v>
      </c>
      <c r="H1787" s="73" t="s">
        <v>6953</v>
      </c>
      <c r="I1787" s="73" t="s">
        <v>3293</v>
      </c>
      <c r="J1787" s="74">
        <v>974.75</v>
      </c>
      <c r="K1787" s="74">
        <f t="shared" si="27"/>
        <v>1130.7099999999998</v>
      </c>
    </row>
    <row r="1788" spans="2:11" x14ac:dyDescent="0.25">
      <c r="B1788" s="73" t="s">
        <v>3287</v>
      </c>
      <c r="C1788" s="73" t="s">
        <v>6440</v>
      </c>
      <c r="D1788" s="73" t="s">
        <v>6441</v>
      </c>
      <c r="E1788" s="73">
        <v>91</v>
      </c>
      <c r="F1788" s="73" t="s">
        <v>6949</v>
      </c>
      <c r="G1788" s="73" t="s">
        <v>6954</v>
      </c>
      <c r="H1788" s="73" t="s">
        <v>6955</v>
      </c>
      <c r="I1788" s="73" t="s">
        <v>3293</v>
      </c>
      <c r="J1788" s="74">
        <v>1271.32</v>
      </c>
      <c r="K1788" s="74">
        <f t="shared" si="27"/>
        <v>1474.7311999999997</v>
      </c>
    </row>
    <row r="1789" spans="2:11" x14ac:dyDescent="0.25">
      <c r="B1789" s="73" t="s">
        <v>3287</v>
      </c>
      <c r="C1789" s="73" t="s">
        <v>6440</v>
      </c>
      <c r="D1789" s="73" t="s">
        <v>6441</v>
      </c>
      <c r="E1789" s="73">
        <v>91</v>
      </c>
      <c r="F1789" s="73" t="s">
        <v>6949</v>
      </c>
      <c r="G1789" s="73" t="s">
        <v>6956</v>
      </c>
      <c r="H1789" s="73" t="s">
        <v>6957</v>
      </c>
      <c r="I1789" s="73" t="s">
        <v>3293</v>
      </c>
      <c r="J1789" s="74">
        <v>1558.8</v>
      </c>
      <c r="K1789" s="74">
        <f t="shared" si="27"/>
        <v>1808.2079999999999</v>
      </c>
    </row>
    <row r="1790" spans="2:11" x14ac:dyDescent="0.25">
      <c r="B1790" s="73" t="s">
        <v>3287</v>
      </c>
      <c r="C1790" s="73" t="s">
        <v>6440</v>
      </c>
      <c r="D1790" s="73" t="s">
        <v>6441</v>
      </c>
      <c r="E1790" s="73">
        <v>91</v>
      </c>
      <c r="F1790" s="73" t="s">
        <v>6949</v>
      </c>
      <c r="G1790" s="73" t="s">
        <v>6958</v>
      </c>
      <c r="H1790" s="73" t="s">
        <v>6959</v>
      </c>
      <c r="I1790" s="73" t="s">
        <v>3293</v>
      </c>
      <c r="J1790" s="74">
        <v>1823.01</v>
      </c>
      <c r="K1790" s="74">
        <f t="shared" si="27"/>
        <v>2114.6915999999997</v>
      </c>
    </row>
    <row r="1791" spans="2:11" x14ac:dyDescent="0.25">
      <c r="B1791" s="73" t="s">
        <v>3287</v>
      </c>
      <c r="C1791" s="73" t="s">
        <v>6440</v>
      </c>
      <c r="D1791" s="73" t="s">
        <v>6441</v>
      </c>
      <c r="E1791" s="73">
        <v>91</v>
      </c>
      <c r="F1791" s="73" t="s">
        <v>6949</v>
      </c>
      <c r="G1791" s="73" t="s">
        <v>6960</v>
      </c>
      <c r="H1791" s="73" t="s">
        <v>6961</v>
      </c>
      <c r="I1791" s="73" t="s">
        <v>3293</v>
      </c>
      <c r="J1791" s="74">
        <v>2250.9</v>
      </c>
      <c r="K1791" s="74">
        <f t="shared" si="27"/>
        <v>2611.0439999999999</v>
      </c>
    </row>
    <row r="1792" spans="2:11" x14ac:dyDescent="0.25">
      <c r="B1792" s="73" t="s">
        <v>3287</v>
      </c>
      <c r="C1792" s="73" t="s">
        <v>6440</v>
      </c>
      <c r="D1792" s="73" t="s">
        <v>6441</v>
      </c>
      <c r="E1792" s="73">
        <v>91</v>
      </c>
      <c r="F1792" s="73" t="s">
        <v>6949</v>
      </c>
      <c r="G1792" s="73" t="s">
        <v>6962</v>
      </c>
      <c r="H1792" s="73" t="s">
        <v>6963</v>
      </c>
      <c r="I1792" s="73" t="s">
        <v>3293</v>
      </c>
      <c r="J1792" s="74">
        <v>3413.01</v>
      </c>
      <c r="K1792" s="74">
        <f t="shared" si="27"/>
        <v>3959.0916000000002</v>
      </c>
    </row>
    <row r="1793" spans="2:11" x14ac:dyDescent="0.25">
      <c r="B1793" s="73" t="s">
        <v>3287</v>
      </c>
      <c r="C1793" s="73" t="s">
        <v>6440</v>
      </c>
      <c r="D1793" s="73" t="s">
        <v>6441</v>
      </c>
      <c r="E1793" s="73">
        <v>91</v>
      </c>
      <c r="F1793" s="73" t="s">
        <v>6949</v>
      </c>
      <c r="G1793" s="73" t="s">
        <v>6964</v>
      </c>
      <c r="H1793" s="73" t="s">
        <v>6965</v>
      </c>
      <c r="I1793" s="73" t="s">
        <v>3293</v>
      </c>
      <c r="J1793" s="74">
        <v>4209.72</v>
      </c>
      <c r="K1793" s="74">
        <f t="shared" si="27"/>
        <v>4883.2752</v>
      </c>
    </row>
    <row r="1794" spans="2:11" x14ac:dyDescent="0.25">
      <c r="B1794" s="73" t="s">
        <v>3287</v>
      </c>
      <c r="C1794" s="73" t="s">
        <v>6440</v>
      </c>
      <c r="D1794" s="73" t="s">
        <v>6441</v>
      </c>
      <c r="E1794" s="73">
        <v>90</v>
      </c>
      <c r="F1794" s="73" t="s">
        <v>6966</v>
      </c>
      <c r="G1794" s="73" t="s">
        <v>6967</v>
      </c>
      <c r="H1794" s="73" t="s">
        <v>6968</v>
      </c>
      <c r="I1794" s="73" t="s">
        <v>3293</v>
      </c>
      <c r="J1794" s="74">
        <v>448.51</v>
      </c>
      <c r="K1794" s="74">
        <f t="shared" si="27"/>
        <v>520.27159999999992</v>
      </c>
    </row>
    <row r="1795" spans="2:11" x14ac:dyDescent="0.25">
      <c r="B1795" s="73" t="s">
        <v>3287</v>
      </c>
      <c r="C1795" s="73" t="s">
        <v>6440</v>
      </c>
      <c r="D1795" s="73" t="s">
        <v>6441</v>
      </c>
      <c r="E1795" s="73">
        <v>90</v>
      </c>
      <c r="F1795" s="73" t="s">
        <v>6966</v>
      </c>
      <c r="G1795" s="73" t="s">
        <v>6969</v>
      </c>
      <c r="H1795" s="73" t="s">
        <v>6970</v>
      </c>
      <c r="I1795" s="73" t="s">
        <v>3293</v>
      </c>
      <c r="J1795" s="74">
        <v>2044.51</v>
      </c>
      <c r="K1795" s="74">
        <f t="shared" si="27"/>
        <v>2371.6315999999997</v>
      </c>
    </row>
    <row r="1796" spans="2:11" x14ac:dyDescent="0.25">
      <c r="B1796" s="73" t="s">
        <v>3287</v>
      </c>
      <c r="C1796" s="73" t="s">
        <v>6440</v>
      </c>
      <c r="D1796" s="73" t="s">
        <v>6441</v>
      </c>
      <c r="E1796" s="73">
        <v>90</v>
      </c>
      <c r="F1796" s="73" t="s">
        <v>6966</v>
      </c>
      <c r="G1796" s="73" t="s">
        <v>6971</v>
      </c>
      <c r="H1796" s="73" t="s">
        <v>6972</v>
      </c>
      <c r="I1796" s="73" t="s">
        <v>3293</v>
      </c>
      <c r="J1796" s="74">
        <v>2044.51</v>
      </c>
      <c r="K1796" s="74">
        <f t="shared" ref="K1796:K1859" si="28">+IF(AND(MID(H1796,1,15)="POSTE DE MADERA",J1796&lt;110)=TRUE,(J1796*1.13+5)*1.01*1.16,IF(AND(MID(H1796,1,15)="POSTE DE MADERA",J1796&gt;=110,J1796&lt;320)=TRUE,(J1796*1.13+12)*1.01*1.16,IF(AND(MID(H1796,1,15)="POSTE DE MADERA",J1796&gt;320)=TRUE,(J1796*1.13+36)*1.01*1.16,IF(+AND(MID(H1796,1,5)="POSTE",MID(H1796,1,15)&lt;&gt;"POSTE DE MADERA")=TRUE,J1796*1.01*1.16,J1796*1.16))))</f>
        <v>2371.6315999999997</v>
      </c>
    </row>
    <row r="1797" spans="2:11" x14ac:dyDescent="0.25">
      <c r="B1797" s="73" t="s">
        <v>3287</v>
      </c>
      <c r="C1797" s="73" t="s">
        <v>6440</v>
      </c>
      <c r="D1797" s="73" t="s">
        <v>6441</v>
      </c>
      <c r="E1797" s="73">
        <v>90</v>
      </c>
      <c r="F1797" s="73" t="s">
        <v>6966</v>
      </c>
      <c r="G1797" s="73" t="s">
        <v>6973</v>
      </c>
      <c r="H1797" s="73" t="s">
        <v>6974</v>
      </c>
      <c r="I1797" s="73" t="s">
        <v>3293</v>
      </c>
      <c r="J1797" s="74">
        <v>2229.44</v>
      </c>
      <c r="K1797" s="74">
        <f t="shared" si="28"/>
        <v>2586.1504</v>
      </c>
    </row>
    <row r="1798" spans="2:11" x14ac:dyDescent="0.25">
      <c r="B1798" s="73" t="s">
        <v>3287</v>
      </c>
      <c r="C1798" s="73" t="s">
        <v>6440</v>
      </c>
      <c r="D1798" s="73" t="s">
        <v>6441</v>
      </c>
      <c r="E1798" s="73">
        <v>90</v>
      </c>
      <c r="F1798" s="73" t="s">
        <v>6966</v>
      </c>
      <c r="G1798" s="73" t="s">
        <v>6975</v>
      </c>
      <c r="H1798" s="73" t="s">
        <v>6976</v>
      </c>
      <c r="I1798" s="73" t="s">
        <v>3293</v>
      </c>
      <c r="J1798" s="74">
        <v>2229.44</v>
      </c>
      <c r="K1798" s="74">
        <f t="shared" si="28"/>
        <v>2586.1504</v>
      </c>
    </row>
    <row r="1799" spans="2:11" x14ac:dyDescent="0.25">
      <c r="B1799" s="73" t="s">
        <v>3287</v>
      </c>
      <c r="C1799" s="73" t="s">
        <v>6440</v>
      </c>
      <c r="D1799" s="73" t="s">
        <v>6441</v>
      </c>
      <c r="E1799" s="73">
        <v>90</v>
      </c>
      <c r="F1799" s="73" t="s">
        <v>6966</v>
      </c>
      <c r="G1799" s="73" t="s">
        <v>6977</v>
      </c>
      <c r="H1799" s="73" t="s">
        <v>6978</v>
      </c>
      <c r="I1799" s="73" t="s">
        <v>3293</v>
      </c>
      <c r="J1799" s="74">
        <v>566.04999999999995</v>
      </c>
      <c r="K1799" s="74">
        <f t="shared" si="28"/>
        <v>656.61799999999994</v>
      </c>
    </row>
    <row r="1800" spans="2:11" x14ac:dyDescent="0.25">
      <c r="B1800" s="73" t="s">
        <v>3287</v>
      </c>
      <c r="C1800" s="73" t="s">
        <v>6440</v>
      </c>
      <c r="D1800" s="73" t="s">
        <v>6441</v>
      </c>
      <c r="E1800" s="73">
        <v>90</v>
      </c>
      <c r="F1800" s="73" t="s">
        <v>6966</v>
      </c>
      <c r="G1800" s="73" t="s">
        <v>6979</v>
      </c>
      <c r="H1800" s="73" t="s">
        <v>6980</v>
      </c>
      <c r="I1800" s="73" t="s">
        <v>3293</v>
      </c>
      <c r="J1800" s="74">
        <v>2579.2199999999998</v>
      </c>
      <c r="K1800" s="74">
        <f t="shared" si="28"/>
        <v>2991.8951999999995</v>
      </c>
    </row>
    <row r="1801" spans="2:11" x14ac:dyDescent="0.25">
      <c r="B1801" s="73" t="s">
        <v>3287</v>
      </c>
      <c r="C1801" s="73" t="s">
        <v>6440</v>
      </c>
      <c r="D1801" s="73" t="s">
        <v>6441</v>
      </c>
      <c r="E1801" s="73">
        <v>90</v>
      </c>
      <c r="F1801" s="73" t="s">
        <v>6966</v>
      </c>
      <c r="G1801" s="73" t="s">
        <v>6981</v>
      </c>
      <c r="H1801" s="73" t="s">
        <v>6982</v>
      </c>
      <c r="I1801" s="73" t="s">
        <v>3293</v>
      </c>
      <c r="J1801" s="74">
        <v>2579.2199999999998</v>
      </c>
      <c r="K1801" s="74">
        <f t="shared" si="28"/>
        <v>2991.8951999999995</v>
      </c>
    </row>
    <row r="1802" spans="2:11" x14ac:dyDescent="0.25">
      <c r="B1802" s="73" t="s">
        <v>3287</v>
      </c>
      <c r="C1802" s="73" t="s">
        <v>6440</v>
      </c>
      <c r="D1802" s="73" t="s">
        <v>6441</v>
      </c>
      <c r="E1802" s="73">
        <v>90</v>
      </c>
      <c r="F1802" s="73" t="s">
        <v>6966</v>
      </c>
      <c r="G1802" s="73" t="s">
        <v>6983</v>
      </c>
      <c r="H1802" s="73" t="s">
        <v>6984</v>
      </c>
      <c r="I1802" s="73" t="s">
        <v>3293</v>
      </c>
      <c r="J1802" s="74">
        <v>2386.41</v>
      </c>
      <c r="K1802" s="74">
        <f t="shared" si="28"/>
        <v>2768.2355999999995</v>
      </c>
    </row>
    <row r="1803" spans="2:11" x14ac:dyDescent="0.25">
      <c r="B1803" s="73" t="s">
        <v>3287</v>
      </c>
      <c r="C1803" s="73" t="s">
        <v>6440</v>
      </c>
      <c r="D1803" s="73" t="s">
        <v>6441</v>
      </c>
      <c r="E1803" s="73">
        <v>90</v>
      </c>
      <c r="F1803" s="73" t="s">
        <v>6966</v>
      </c>
      <c r="G1803" s="73" t="s">
        <v>6985</v>
      </c>
      <c r="H1803" s="73" t="s">
        <v>6986</v>
      </c>
      <c r="I1803" s="73" t="s">
        <v>3293</v>
      </c>
      <c r="J1803" s="74">
        <v>2331.42</v>
      </c>
      <c r="K1803" s="74">
        <f t="shared" si="28"/>
        <v>2704.4472000000001</v>
      </c>
    </row>
    <row r="1804" spans="2:11" x14ac:dyDescent="0.25">
      <c r="B1804" s="73" t="s">
        <v>3287</v>
      </c>
      <c r="C1804" s="73" t="s">
        <v>6440</v>
      </c>
      <c r="D1804" s="73" t="s">
        <v>6441</v>
      </c>
      <c r="E1804" s="73">
        <v>90</v>
      </c>
      <c r="F1804" s="73" t="s">
        <v>6966</v>
      </c>
      <c r="G1804" s="73" t="s">
        <v>6987</v>
      </c>
      <c r="H1804" s="73" t="s">
        <v>6988</v>
      </c>
      <c r="I1804" s="73" t="s">
        <v>3293</v>
      </c>
      <c r="J1804" s="74">
        <v>8822.18</v>
      </c>
      <c r="K1804" s="74">
        <f t="shared" si="28"/>
        <v>10233.728799999999</v>
      </c>
    </row>
    <row r="1805" spans="2:11" x14ac:dyDescent="0.25">
      <c r="B1805" s="73" t="s">
        <v>3287</v>
      </c>
      <c r="C1805" s="73" t="s">
        <v>6440</v>
      </c>
      <c r="D1805" s="73" t="s">
        <v>6441</v>
      </c>
      <c r="E1805" s="73">
        <v>90</v>
      </c>
      <c r="F1805" s="73" t="s">
        <v>6966</v>
      </c>
      <c r="G1805" s="73" t="s">
        <v>6989</v>
      </c>
      <c r="H1805" s="73" t="s">
        <v>6990</v>
      </c>
      <c r="I1805" s="73" t="s">
        <v>3293</v>
      </c>
      <c r="J1805" s="74">
        <v>8822.18</v>
      </c>
      <c r="K1805" s="74">
        <f t="shared" si="28"/>
        <v>10233.728799999999</v>
      </c>
    </row>
    <row r="1806" spans="2:11" x14ac:dyDescent="0.25">
      <c r="B1806" s="73" t="s">
        <v>3287</v>
      </c>
      <c r="C1806" s="73" t="s">
        <v>6440</v>
      </c>
      <c r="D1806" s="73" t="s">
        <v>6441</v>
      </c>
      <c r="E1806" s="73">
        <v>90</v>
      </c>
      <c r="F1806" s="73" t="s">
        <v>6966</v>
      </c>
      <c r="G1806" s="73" t="s">
        <v>6991</v>
      </c>
      <c r="H1806" s="73" t="s">
        <v>6992</v>
      </c>
      <c r="I1806" s="73" t="s">
        <v>3293</v>
      </c>
      <c r="J1806" s="74">
        <v>5502.73</v>
      </c>
      <c r="K1806" s="74">
        <f t="shared" si="28"/>
        <v>6383.1667999999991</v>
      </c>
    </row>
    <row r="1807" spans="2:11" x14ac:dyDescent="0.25">
      <c r="B1807" s="73" t="s">
        <v>3287</v>
      </c>
      <c r="C1807" s="73" t="s">
        <v>6440</v>
      </c>
      <c r="D1807" s="73" t="s">
        <v>6441</v>
      </c>
      <c r="E1807" s="73">
        <v>90</v>
      </c>
      <c r="F1807" s="73" t="s">
        <v>6966</v>
      </c>
      <c r="G1807" s="73" t="s">
        <v>6993</v>
      </c>
      <c r="H1807" s="73" t="s">
        <v>6994</v>
      </c>
      <c r="I1807" s="73" t="s">
        <v>3293</v>
      </c>
      <c r="J1807" s="74">
        <v>7908.05</v>
      </c>
      <c r="K1807" s="74">
        <f t="shared" si="28"/>
        <v>9173.3379999999997</v>
      </c>
    </row>
    <row r="1808" spans="2:11" x14ac:dyDescent="0.25">
      <c r="B1808" s="73" t="s">
        <v>3287</v>
      </c>
      <c r="C1808" s="73" t="s">
        <v>6440</v>
      </c>
      <c r="D1808" s="73" t="s">
        <v>6441</v>
      </c>
      <c r="E1808" s="73">
        <v>90</v>
      </c>
      <c r="F1808" s="73" t="s">
        <v>6966</v>
      </c>
      <c r="G1808" s="73" t="s">
        <v>6995</v>
      </c>
      <c r="H1808" s="73" t="s">
        <v>6996</v>
      </c>
      <c r="I1808" s="73" t="s">
        <v>3293</v>
      </c>
      <c r="J1808" s="74">
        <v>7908.05</v>
      </c>
      <c r="K1808" s="74">
        <f t="shared" si="28"/>
        <v>9173.3379999999997</v>
      </c>
    </row>
    <row r="1809" spans="2:11" x14ac:dyDescent="0.25">
      <c r="B1809" s="73" t="s">
        <v>3287</v>
      </c>
      <c r="C1809" s="73" t="s">
        <v>6440</v>
      </c>
      <c r="D1809" s="73" t="s">
        <v>6441</v>
      </c>
      <c r="E1809" s="73">
        <v>90</v>
      </c>
      <c r="F1809" s="73" t="s">
        <v>6966</v>
      </c>
      <c r="G1809" s="73" t="s">
        <v>6997</v>
      </c>
      <c r="H1809" s="73" t="s">
        <v>6998</v>
      </c>
      <c r="I1809" s="73" t="s">
        <v>3293</v>
      </c>
      <c r="J1809" s="74">
        <v>8979.15</v>
      </c>
      <c r="K1809" s="74">
        <f t="shared" si="28"/>
        <v>10415.813999999998</v>
      </c>
    </row>
    <row r="1810" spans="2:11" x14ac:dyDescent="0.25">
      <c r="B1810" s="73" t="s">
        <v>3287</v>
      </c>
      <c r="C1810" s="73" t="s">
        <v>6440</v>
      </c>
      <c r="D1810" s="73" t="s">
        <v>6441</v>
      </c>
      <c r="E1810" s="73">
        <v>90</v>
      </c>
      <c r="F1810" s="73" t="s">
        <v>6966</v>
      </c>
      <c r="G1810" s="73" t="s">
        <v>6999</v>
      </c>
      <c r="H1810" s="73" t="s">
        <v>7000</v>
      </c>
      <c r="I1810" s="73" t="s">
        <v>3293</v>
      </c>
      <c r="J1810" s="74">
        <v>8979.15</v>
      </c>
      <c r="K1810" s="74">
        <f t="shared" si="28"/>
        <v>10415.813999999998</v>
      </c>
    </row>
    <row r="1811" spans="2:11" x14ac:dyDescent="0.25">
      <c r="B1811" s="73" t="s">
        <v>3287</v>
      </c>
      <c r="C1811" s="73" t="s">
        <v>6440</v>
      </c>
      <c r="D1811" s="73" t="s">
        <v>6441</v>
      </c>
      <c r="E1811" s="73">
        <v>90</v>
      </c>
      <c r="F1811" s="73" t="s">
        <v>6966</v>
      </c>
      <c r="G1811" s="73" t="s">
        <v>7001</v>
      </c>
      <c r="H1811" s="73" t="s">
        <v>7002</v>
      </c>
      <c r="I1811" s="73" t="s">
        <v>3293</v>
      </c>
      <c r="J1811" s="74">
        <v>6678.13</v>
      </c>
      <c r="K1811" s="74">
        <f t="shared" si="28"/>
        <v>7746.6307999999999</v>
      </c>
    </row>
    <row r="1812" spans="2:11" x14ac:dyDescent="0.25">
      <c r="B1812" s="73" t="s">
        <v>3287</v>
      </c>
      <c r="C1812" s="73" t="s">
        <v>6440</v>
      </c>
      <c r="D1812" s="73" t="s">
        <v>6441</v>
      </c>
      <c r="E1812" s="73">
        <v>90</v>
      </c>
      <c r="F1812" s="73" t="s">
        <v>6966</v>
      </c>
      <c r="G1812" s="73" t="s">
        <v>7003</v>
      </c>
      <c r="H1812" s="73" t="s">
        <v>7004</v>
      </c>
      <c r="I1812" s="73" t="s">
        <v>3293</v>
      </c>
      <c r="J1812" s="74">
        <v>9074.5499999999993</v>
      </c>
      <c r="K1812" s="74">
        <f t="shared" si="28"/>
        <v>10526.477999999999</v>
      </c>
    </row>
    <row r="1813" spans="2:11" x14ac:dyDescent="0.25">
      <c r="B1813" s="73" t="s">
        <v>3287</v>
      </c>
      <c r="C1813" s="73" t="s">
        <v>6440</v>
      </c>
      <c r="D1813" s="73" t="s">
        <v>6441</v>
      </c>
      <c r="E1813" s="73">
        <v>90</v>
      </c>
      <c r="F1813" s="73" t="s">
        <v>6966</v>
      </c>
      <c r="G1813" s="73" t="s">
        <v>7005</v>
      </c>
      <c r="H1813" s="73" t="s">
        <v>7006</v>
      </c>
      <c r="I1813" s="73" t="s">
        <v>3293</v>
      </c>
      <c r="J1813" s="74">
        <v>9074.5499999999993</v>
      </c>
      <c r="K1813" s="74">
        <f t="shared" si="28"/>
        <v>10526.477999999999</v>
      </c>
    </row>
    <row r="1814" spans="2:11" x14ac:dyDescent="0.25">
      <c r="B1814" s="73" t="s">
        <v>3287</v>
      </c>
      <c r="C1814" s="73" t="s">
        <v>6440</v>
      </c>
      <c r="D1814" s="73" t="s">
        <v>6441</v>
      </c>
      <c r="E1814" s="73">
        <v>90</v>
      </c>
      <c r="F1814" s="73" t="s">
        <v>6966</v>
      </c>
      <c r="G1814" s="73" t="s">
        <v>7007</v>
      </c>
      <c r="H1814" s="73" t="s">
        <v>7008</v>
      </c>
      <c r="I1814" s="73" t="s">
        <v>3293</v>
      </c>
      <c r="J1814" s="74">
        <v>801.13</v>
      </c>
      <c r="K1814" s="74">
        <f t="shared" si="28"/>
        <v>929.31079999999997</v>
      </c>
    </row>
    <row r="1815" spans="2:11" x14ac:dyDescent="0.25">
      <c r="B1815" s="73" t="s">
        <v>3287</v>
      </c>
      <c r="C1815" s="73" t="s">
        <v>6440</v>
      </c>
      <c r="D1815" s="73" t="s">
        <v>6441</v>
      </c>
      <c r="E1815" s="73">
        <v>90</v>
      </c>
      <c r="F1815" s="73" t="s">
        <v>6966</v>
      </c>
      <c r="G1815" s="73" t="s">
        <v>7009</v>
      </c>
      <c r="H1815" s="73" t="s">
        <v>7010</v>
      </c>
      <c r="I1815" s="73" t="s">
        <v>3293</v>
      </c>
      <c r="J1815" s="74">
        <v>10548.85</v>
      </c>
      <c r="K1815" s="74">
        <f t="shared" si="28"/>
        <v>12236.665999999999</v>
      </c>
    </row>
    <row r="1816" spans="2:11" x14ac:dyDescent="0.25">
      <c r="B1816" s="73" t="s">
        <v>3287</v>
      </c>
      <c r="C1816" s="73" t="s">
        <v>6440</v>
      </c>
      <c r="D1816" s="73" t="s">
        <v>6441</v>
      </c>
      <c r="E1816" s="73">
        <v>90</v>
      </c>
      <c r="F1816" s="73" t="s">
        <v>6966</v>
      </c>
      <c r="G1816" s="73" t="s">
        <v>7011</v>
      </c>
      <c r="H1816" s="73" t="s">
        <v>7012</v>
      </c>
      <c r="I1816" s="73" t="s">
        <v>3293</v>
      </c>
      <c r="J1816" s="74">
        <v>10548.85</v>
      </c>
      <c r="K1816" s="74">
        <f t="shared" si="28"/>
        <v>12236.665999999999</v>
      </c>
    </row>
    <row r="1817" spans="2:11" x14ac:dyDescent="0.25">
      <c r="B1817" s="73" t="s">
        <v>3287</v>
      </c>
      <c r="C1817" s="73" t="s">
        <v>6440</v>
      </c>
      <c r="D1817" s="73" t="s">
        <v>6441</v>
      </c>
      <c r="E1817" s="73">
        <v>90</v>
      </c>
      <c r="F1817" s="73" t="s">
        <v>6966</v>
      </c>
      <c r="G1817" s="73" t="s">
        <v>7013</v>
      </c>
      <c r="H1817" s="73" t="s">
        <v>7014</v>
      </c>
      <c r="I1817" s="73" t="s">
        <v>3293</v>
      </c>
      <c r="J1817" s="74">
        <v>7265.83</v>
      </c>
      <c r="K1817" s="74">
        <f t="shared" si="28"/>
        <v>8428.362799999999</v>
      </c>
    </row>
    <row r="1818" spans="2:11" x14ac:dyDescent="0.25">
      <c r="B1818" s="73" t="s">
        <v>3287</v>
      </c>
      <c r="C1818" s="73" t="s">
        <v>6440</v>
      </c>
      <c r="D1818" s="73" t="s">
        <v>6441</v>
      </c>
      <c r="E1818" s="73">
        <v>90</v>
      </c>
      <c r="F1818" s="73" t="s">
        <v>6966</v>
      </c>
      <c r="G1818" s="73" t="s">
        <v>7015</v>
      </c>
      <c r="H1818" s="73" t="s">
        <v>7016</v>
      </c>
      <c r="I1818" s="73" t="s">
        <v>3293</v>
      </c>
      <c r="J1818" s="74">
        <v>9657.7999999999993</v>
      </c>
      <c r="K1818" s="74">
        <f t="shared" si="28"/>
        <v>11203.047999999999</v>
      </c>
    </row>
    <row r="1819" spans="2:11" x14ac:dyDescent="0.25">
      <c r="B1819" s="73" t="s">
        <v>3287</v>
      </c>
      <c r="C1819" s="73" t="s">
        <v>6440</v>
      </c>
      <c r="D1819" s="73" t="s">
        <v>6441</v>
      </c>
      <c r="E1819" s="73">
        <v>90</v>
      </c>
      <c r="F1819" s="73" t="s">
        <v>6966</v>
      </c>
      <c r="G1819" s="73" t="s">
        <v>7017</v>
      </c>
      <c r="H1819" s="73" t="s">
        <v>7018</v>
      </c>
      <c r="I1819" s="73" t="s">
        <v>3293</v>
      </c>
      <c r="J1819" s="74">
        <v>9657.7999999999993</v>
      </c>
      <c r="K1819" s="74">
        <f t="shared" si="28"/>
        <v>11203.047999999999</v>
      </c>
    </row>
    <row r="1820" spans="2:11" x14ac:dyDescent="0.25">
      <c r="B1820" s="73" t="s">
        <v>3287</v>
      </c>
      <c r="C1820" s="73" t="s">
        <v>6440</v>
      </c>
      <c r="D1820" s="73" t="s">
        <v>6441</v>
      </c>
      <c r="E1820" s="73">
        <v>90</v>
      </c>
      <c r="F1820" s="73" t="s">
        <v>6966</v>
      </c>
      <c r="G1820" s="73" t="s">
        <v>7019</v>
      </c>
      <c r="H1820" s="73" t="s">
        <v>7020</v>
      </c>
      <c r="I1820" s="73" t="s">
        <v>3293</v>
      </c>
      <c r="J1820" s="74">
        <v>11333.7</v>
      </c>
      <c r="K1820" s="74">
        <f t="shared" si="28"/>
        <v>13147.092000000001</v>
      </c>
    </row>
    <row r="1821" spans="2:11" x14ac:dyDescent="0.25">
      <c r="B1821" s="73" t="s">
        <v>3287</v>
      </c>
      <c r="C1821" s="73" t="s">
        <v>6440</v>
      </c>
      <c r="D1821" s="73" t="s">
        <v>6441</v>
      </c>
      <c r="E1821" s="73">
        <v>90</v>
      </c>
      <c r="F1821" s="73" t="s">
        <v>6966</v>
      </c>
      <c r="G1821" s="73" t="s">
        <v>7021</v>
      </c>
      <c r="H1821" s="73" t="s">
        <v>7022</v>
      </c>
      <c r="I1821" s="73" t="s">
        <v>3293</v>
      </c>
      <c r="J1821" s="74">
        <v>11333.7</v>
      </c>
      <c r="K1821" s="74">
        <f t="shared" si="28"/>
        <v>13147.092000000001</v>
      </c>
    </row>
    <row r="1822" spans="2:11" x14ac:dyDescent="0.25">
      <c r="B1822" s="73" t="s">
        <v>3287</v>
      </c>
      <c r="C1822" s="73" t="s">
        <v>6440</v>
      </c>
      <c r="D1822" s="73" t="s">
        <v>6441</v>
      </c>
      <c r="E1822" s="73">
        <v>90</v>
      </c>
      <c r="F1822" s="73" t="s">
        <v>6966</v>
      </c>
      <c r="G1822" s="73" t="s">
        <v>7023</v>
      </c>
      <c r="H1822" s="73" t="s">
        <v>7024</v>
      </c>
      <c r="I1822" s="73" t="s">
        <v>3293</v>
      </c>
      <c r="J1822" s="74">
        <v>7618.45</v>
      </c>
      <c r="K1822" s="74">
        <f t="shared" si="28"/>
        <v>8837.402</v>
      </c>
    </row>
    <row r="1823" spans="2:11" x14ac:dyDescent="0.25">
      <c r="B1823" s="73" t="s">
        <v>3287</v>
      </c>
      <c r="C1823" s="73" t="s">
        <v>6440</v>
      </c>
      <c r="D1823" s="73" t="s">
        <v>6441</v>
      </c>
      <c r="E1823" s="73">
        <v>90</v>
      </c>
      <c r="F1823" s="73" t="s">
        <v>6966</v>
      </c>
      <c r="G1823" s="73" t="s">
        <v>7025</v>
      </c>
      <c r="H1823" s="73" t="s">
        <v>7026</v>
      </c>
      <c r="I1823" s="73" t="s">
        <v>3293</v>
      </c>
      <c r="J1823" s="74">
        <v>10007.75</v>
      </c>
      <c r="K1823" s="74">
        <f t="shared" si="28"/>
        <v>11608.99</v>
      </c>
    </row>
    <row r="1824" spans="2:11" x14ac:dyDescent="0.25">
      <c r="B1824" s="73" t="s">
        <v>3287</v>
      </c>
      <c r="C1824" s="73" t="s">
        <v>6440</v>
      </c>
      <c r="D1824" s="73" t="s">
        <v>6441</v>
      </c>
      <c r="E1824" s="73">
        <v>90</v>
      </c>
      <c r="F1824" s="73" t="s">
        <v>6966</v>
      </c>
      <c r="G1824" s="73" t="s">
        <v>7027</v>
      </c>
      <c r="H1824" s="73" t="s">
        <v>7028</v>
      </c>
      <c r="I1824" s="73" t="s">
        <v>3293</v>
      </c>
      <c r="J1824" s="74">
        <v>10007.75</v>
      </c>
      <c r="K1824" s="74">
        <f t="shared" si="28"/>
        <v>11608.99</v>
      </c>
    </row>
    <row r="1825" spans="2:11" x14ac:dyDescent="0.25">
      <c r="B1825" s="73" t="s">
        <v>3287</v>
      </c>
      <c r="C1825" s="73" t="s">
        <v>6440</v>
      </c>
      <c r="D1825" s="73" t="s">
        <v>6441</v>
      </c>
      <c r="E1825" s="73">
        <v>90</v>
      </c>
      <c r="F1825" s="73" t="s">
        <v>6966</v>
      </c>
      <c r="G1825" s="73" t="s">
        <v>7029</v>
      </c>
      <c r="H1825" s="73" t="s">
        <v>7030</v>
      </c>
      <c r="I1825" s="73" t="s">
        <v>3293</v>
      </c>
      <c r="J1825" s="74">
        <v>3242.05</v>
      </c>
      <c r="K1825" s="74">
        <f t="shared" si="28"/>
        <v>3760.7779999999998</v>
      </c>
    </row>
    <row r="1826" spans="2:11" x14ac:dyDescent="0.25">
      <c r="B1826" s="73" t="s">
        <v>3287</v>
      </c>
      <c r="C1826" s="73" t="s">
        <v>6440</v>
      </c>
      <c r="D1826" s="73" t="s">
        <v>6441</v>
      </c>
      <c r="E1826" s="73">
        <v>90</v>
      </c>
      <c r="F1826" s="73" t="s">
        <v>6966</v>
      </c>
      <c r="G1826" s="73" t="s">
        <v>7031</v>
      </c>
      <c r="H1826" s="73" t="s">
        <v>7032</v>
      </c>
      <c r="I1826" s="73" t="s">
        <v>3293</v>
      </c>
      <c r="J1826" s="74">
        <v>11804.61</v>
      </c>
      <c r="K1826" s="74">
        <f t="shared" si="28"/>
        <v>13693.347599999999</v>
      </c>
    </row>
    <row r="1827" spans="2:11" x14ac:dyDescent="0.25">
      <c r="B1827" s="73" t="s">
        <v>3287</v>
      </c>
      <c r="C1827" s="73" t="s">
        <v>6440</v>
      </c>
      <c r="D1827" s="73" t="s">
        <v>6441</v>
      </c>
      <c r="E1827" s="73">
        <v>90</v>
      </c>
      <c r="F1827" s="73" t="s">
        <v>6966</v>
      </c>
      <c r="G1827" s="73" t="s">
        <v>7033</v>
      </c>
      <c r="H1827" s="73" t="s">
        <v>7034</v>
      </c>
      <c r="I1827" s="73" t="s">
        <v>3293</v>
      </c>
      <c r="J1827" s="74">
        <v>11804.61</v>
      </c>
      <c r="K1827" s="74">
        <f t="shared" si="28"/>
        <v>13693.347599999999</v>
      </c>
    </row>
    <row r="1828" spans="2:11" x14ac:dyDescent="0.25">
      <c r="B1828" s="73" t="s">
        <v>3287</v>
      </c>
      <c r="C1828" s="73" t="s">
        <v>6440</v>
      </c>
      <c r="D1828" s="73" t="s">
        <v>6441</v>
      </c>
      <c r="E1828" s="73">
        <v>90</v>
      </c>
      <c r="F1828" s="73" t="s">
        <v>6966</v>
      </c>
      <c r="G1828" s="73" t="s">
        <v>7035</v>
      </c>
      <c r="H1828" s="73" t="s">
        <v>7036</v>
      </c>
      <c r="I1828" s="73" t="s">
        <v>3293</v>
      </c>
      <c r="J1828" s="74">
        <v>7735.99</v>
      </c>
      <c r="K1828" s="74">
        <f t="shared" si="28"/>
        <v>8973.7483999999986</v>
      </c>
    </row>
    <row r="1829" spans="2:11" x14ac:dyDescent="0.25">
      <c r="B1829" s="73" t="s">
        <v>3287</v>
      </c>
      <c r="C1829" s="73" t="s">
        <v>6440</v>
      </c>
      <c r="D1829" s="73" t="s">
        <v>6441</v>
      </c>
      <c r="E1829" s="73">
        <v>90</v>
      </c>
      <c r="F1829" s="73" t="s">
        <v>6966</v>
      </c>
      <c r="G1829" s="73" t="s">
        <v>7037</v>
      </c>
      <c r="H1829" s="73" t="s">
        <v>7038</v>
      </c>
      <c r="I1829" s="73" t="s">
        <v>3293</v>
      </c>
      <c r="J1829" s="74">
        <v>10124.4</v>
      </c>
      <c r="K1829" s="74">
        <f t="shared" si="28"/>
        <v>11744.303999999998</v>
      </c>
    </row>
    <row r="1830" spans="2:11" x14ac:dyDescent="0.25">
      <c r="B1830" s="73" t="s">
        <v>3287</v>
      </c>
      <c r="C1830" s="73" t="s">
        <v>6440</v>
      </c>
      <c r="D1830" s="73" t="s">
        <v>6441</v>
      </c>
      <c r="E1830" s="73">
        <v>90</v>
      </c>
      <c r="F1830" s="73" t="s">
        <v>6966</v>
      </c>
      <c r="G1830" s="73" t="s">
        <v>7039</v>
      </c>
      <c r="H1830" s="73" t="s">
        <v>7040</v>
      </c>
      <c r="I1830" s="73" t="s">
        <v>3293</v>
      </c>
      <c r="J1830" s="74">
        <v>10124.4</v>
      </c>
      <c r="K1830" s="74">
        <f t="shared" si="28"/>
        <v>11744.303999999998</v>
      </c>
    </row>
    <row r="1831" spans="2:11" x14ac:dyDescent="0.25">
      <c r="B1831" s="73" t="s">
        <v>3287</v>
      </c>
      <c r="C1831" s="73" t="s">
        <v>6440</v>
      </c>
      <c r="D1831" s="73" t="s">
        <v>6441</v>
      </c>
      <c r="E1831" s="73">
        <v>90</v>
      </c>
      <c r="F1831" s="73" t="s">
        <v>6966</v>
      </c>
      <c r="G1831" s="73" t="s">
        <v>7041</v>
      </c>
      <c r="H1831" s="73" t="s">
        <v>7042</v>
      </c>
      <c r="I1831" s="73" t="s">
        <v>3293</v>
      </c>
      <c r="J1831" s="74">
        <v>11961.58</v>
      </c>
      <c r="K1831" s="74">
        <f t="shared" si="28"/>
        <v>13875.432799999999</v>
      </c>
    </row>
    <row r="1832" spans="2:11" x14ac:dyDescent="0.25">
      <c r="B1832" s="73" t="s">
        <v>3287</v>
      </c>
      <c r="C1832" s="73" t="s">
        <v>6440</v>
      </c>
      <c r="D1832" s="73" t="s">
        <v>6441</v>
      </c>
      <c r="E1832" s="73">
        <v>90</v>
      </c>
      <c r="F1832" s="73" t="s">
        <v>6966</v>
      </c>
      <c r="G1832" s="73" t="s">
        <v>7043</v>
      </c>
      <c r="H1832" s="73" t="s">
        <v>7044</v>
      </c>
      <c r="I1832" s="73" t="s">
        <v>3293</v>
      </c>
      <c r="J1832" s="74">
        <v>11961.58</v>
      </c>
      <c r="K1832" s="74">
        <f t="shared" si="28"/>
        <v>13875.432799999999</v>
      </c>
    </row>
    <row r="1833" spans="2:11" x14ac:dyDescent="0.25">
      <c r="B1833" s="73" t="s">
        <v>3287</v>
      </c>
      <c r="C1833" s="73" t="s">
        <v>6440</v>
      </c>
      <c r="D1833" s="73" t="s">
        <v>6441</v>
      </c>
      <c r="E1833" s="73">
        <v>90</v>
      </c>
      <c r="F1833" s="73" t="s">
        <v>6966</v>
      </c>
      <c r="G1833" s="73" t="s">
        <v>7045</v>
      </c>
      <c r="H1833" s="73" t="s">
        <v>7046</v>
      </c>
      <c r="I1833" s="73" t="s">
        <v>3293</v>
      </c>
      <c r="J1833" s="74">
        <v>9028.93</v>
      </c>
      <c r="K1833" s="74">
        <f t="shared" si="28"/>
        <v>10473.558799999999</v>
      </c>
    </row>
    <row r="1834" spans="2:11" x14ac:dyDescent="0.25">
      <c r="B1834" s="73" t="s">
        <v>3287</v>
      </c>
      <c r="C1834" s="73" t="s">
        <v>6440</v>
      </c>
      <c r="D1834" s="73" t="s">
        <v>6441</v>
      </c>
      <c r="E1834" s="73">
        <v>90</v>
      </c>
      <c r="F1834" s="73" t="s">
        <v>6966</v>
      </c>
      <c r="G1834" s="73" t="s">
        <v>7047</v>
      </c>
      <c r="H1834" s="73" t="s">
        <v>7048</v>
      </c>
      <c r="I1834" s="73" t="s">
        <v>3293</v>
      </c>
      <c r="J1834" s="74">
        <v>11407.55</v>
      </c>
      <c r="K1834" s="74">
        <f t="shared" si="28"/>
        <v>13232.757999999998</v>
      </c>
    </row>
    <row r="1835" spans="2:11" x14ac:dyDescent="0.25">
      <c r="B1835" s="73" t="s">
        <v>3287</v>
      </c>
      <c r="C1835" s="73" t="s">
        <v>6440</v>
      </c>
      <c r="D1835" s="73" t="s">
        <v>6441</v>
      </c>
      <c r="E1835" s="73">
        <v>90</v>
      </c>
      <c r="F1835" s="73" t="s">
        <v>6966</v>
      </c>
      <c r="G1835" s="73" t="s">
        <v>7049</v>
      </c>
      <c r="H1835" s="73" t="s">
        <v>7050</v>
      </c>
      <c r="I1835" s="73" t="s">
        <v>3293</v>
      </c>
      <c r="J1835" s="74">
        <v>11407.55</v>
      </c>
      <c r="K1835" s="74">
        <f t="shared" si="28"/>
        <v>13232.757999999998</v>
      </c>
    </row>
    <row r="1836" spans="2:11" x14ac:dyDescent="0.25">
      <c r="B1836" s="73" t="s">
        <v>3287</v>
      </c>
      <c r="C1836" s="73" t="s">
        <v>6440</v>
      </c>
      <c r="D1836" s="73" t="s">
        <v>6441</v>
      </c>
      <c r="E1836" s="73">
        <v>90</v>
      </c>
      <c r="F1836" s="73" t="s">
        <v>6966</v>
      </c>
      <c r="G1836" s="73" t="s">
        <v>7051</v>
      </c>
      <c r="H1836" s="73" t="s">
        <v>7052</v>
      </c>
      <c r="I1836" s="73" t="s">
        <v>3293</v>
      </c>
      <c r="J1836" s="74">
        <v>3242.05</v>
      </c>
      <c r="K1836" s="74">
        <f t="shared" si="28"/>
        <v>3760.7779999999998</v>
      </c>
    </row>
    <row r="1837" spans="2:11" x14ac:dyDescent="0.25">
      <c r="B1837" s="73" t="s">
        <v>3287</v>
      </c>
      <c r="C1837" s="73" t="s">
        <v>6440</v>
      </c>
      <c r="D1837" s="73" t="s">
        <v>6441</v>
      </c>
      <c r="E1837" s="73">
        <v>90</v>
      </c>
      <c r="F1837" s="73" t="s">
        <v>6966</v>
      </c>
      <c r="G1837" s="73" t="s">
        <v>7053</v>
      </c>
      <c r="H1837" s="73" t="s">
        <v>7054</v>
      </c>
      <c r="I1837" s="73" t="s">
        <v>3293</v>
      </c>
      <c r="J1837" s="74">
        <v>13688.25</v>
      </c>
      <c r="K1837" s="74">
        <f t="shared" si="28"/>
        <v>15878.369999999999</v>
      </c>
    </row>
    <row r="1838" spans="2:11" x14ac:dyDescent="0.25">
      <c r="B1838" s="73" t="s">
        <v>3287</v>
      </c>
      <c r="C1838" s="73" t="s">
        <v>6440</v>
      </c>
      <c r="D1838" s="73" t="s">
        <v>6441</v>
      </c>
      <c r="E1838" s="73">
        <v>90</v>
      </c>
      <c r="F1838" s="73" t="s">
        <v>6966</v>
      </c>
      <c r="G1838" s="73" t="s">
        <v>7055</v>
      </c>
      <c r="H1838" s="73" t="s">
        <v>7056</v>
      </c>
      <c r="I1838" s="73" t="s">
        <v>3293</v>
      </c>
      <c r="J1838" s="74">
        <v>13688.25</v>
      </c>
      <c r="K1838" s="74">
        <f t="shared" si="28"/>
        <v>15878.369999999999</v>
      </c>
    </row>
    <row r="1839" spans="2:11" x14ac:dyDescent="0.25">
      <c r="B1839" s="73" t="s">
        <v>3287</v>
      </c>
      <c r="C1839" s="73" t="s">
        <v>6440</v>
      </c>
      <c r="D1839" s="73" t="s">
        <v>6441</v>
      </c>
      <c r="E1839" s="73">
        <v>90</v>
      </c>
      <c r="F1839" s="73" t="s">
        <v>6966</v>
      </c>
      <c r="G1839" s="73" t="s">
        <v>7057</v>
      </c>
      <c r="H1839" s="73" t="s">
        <v>7058</v>
      </c>
      <c r="I1839" s="73" t="s">
        <v>3293</v>
      </c>
      <c r="J1839" s="74">
        <v>2700.35</v>
      </c>
      <c r="K1839" s="74">
        <f t="shared" si="28"/>
        <v>3132.4059999999995</v>
      </c>
    </row>
    <row r="1840" spans="2:11" x14ac:dyDescent="0.25">
      <c r="B1840" s="73" t="s">
        <v>3287</v>
      </c>
      <c r="C1840" s="73" t="s">
        <v>6440</v>
      </c>
      <c r="D1840" s="73" t="s">
        <v>6441</v>
      </c>
      <c r="E1840" s="73">
        <v>90</v>
      </c>
      <c r="F1840" s="73" t="s">
        <v>6966</v>
      </c>
      <c r="G1840" s="73" t="s">
        <v>7059</v>
      </c>
      <c r="H1840" s="73" t="s">
        <v>7060</v>
      </c>
      <c r="I1840" s="73" t="s">
        <v>3293</v>
      </c>
      <c r="J1840" s="74">
        <v>6090.43</v>
      </c>
      <c r="K1840" s="74">
        <f t="shared" si="28"/>
        <v>7064.8987999999999</v>
      </c>
    </row>
    <row r="1841" spans="2:11" x14ac:dyDescent="0.25">
      <c r="B1841" s="73" t="s">
        <v>3287</v>
      </c>
      <c r="C1841" s="73" t="s">
        <v>6440</v>
      </c>
      <c r="D1841" s="73" t="s">
        <v>6441</v>
      </c>
      <c r="E1841" s="73">
        <v>90</v>
      </c>
      <c r="F1841" s="73" t="s">
        <v>6966</v>
      </c>
      <c r="G1841" s="73" t="s">
        <v>7061</v>
      </c>
      <c r="H1841" s="73" t="s">
        <v>7062</v>
      </c>
      <c r="I1841" s="73" t="s">
        <v>3293</v>
      </c>
      <c r="J1841" s="74">
        <v>6938.54</v>
      </c>
      <c r="K1841" s="74">
        <f t="shared" si="28"/>
        <v>8048.7063999999991</v>
      </c>
    </row>
    <row r="1842" spans="2:11" x14ac:dyDescent="0.25">
      <c r="B1842" s="73" t="s">
        <v>3287</v>
      </c>
      <c r="C1842" s="73" t="s">
        <v>6440</v>
      </c>
      <c r="D1842" s="73" t="s">
        <v>6441</v>
      </c>
      <c r="E1842" s="73">
        <v>90</v>
      </c>
      <c r="F1842" s="73" t="s">
        <v>6966</v>
      </c>
      <c r="G1842" s="73" t="s">
        <v>7063</v>
      </c>
      <c r="H1842" s="73" t="s">
        <v>7064</v>
      </c>
      <c r="I1842" s="73" t="s">
        <v>3293</v>
      </c>
      <c r="J1842" s="74">
        <v>6938.54</v>
      </c>
      <c r="K1842" s="74">
        <f t="shared" si="28"/>
        <v>8048.7063999999991</v>
      </c>
    </row>
    <row r="1843" spans="2:11" x14ac:dyDescent="0.25">
      <c r="B1843" s="73" t="s">
        <v>3287</v>
      </c>
      <c r="C1843" s="73" t="s">
        <v>6440</v>
      </c>
      <c r="D1843" s="73" t="s">
        <v>6441</v>
      </c>
      <c r="E1843" s="73">
        <v>90</v>
      </c>
      <c r="F1843" s="73" t="s">
        <v>6966</v>
      </c>
      <c r="G1843" s="73" t="s">
        <v>7065</v>
      </c>
      <c r="H1843" s="73" t="s">
        <v>7066</v>
      </c>
      <c r="I1843" s="73" t="s">
        <v>3293</v>
      </c>
      <c r="J1843" s="74">
        <v>3974.71</v>
      </c>
      <c r="K1843" s="74">
        <f t="shared" si="28"/>
        <v>4610.6635999999999</v>
      </c>
    </row>
    <row r="1844" spans="2:11" x14ac:dyDescent="0.25">
      <c r="B1844" s="73" t="s">
        <v>3287</v>
      </c>
      <c r="C1844" s="73" t="s">
        <v>6440</v>
      </c>
      <c r="D1844" s="73" t="s">
        <v>6441</v>
      </c>
      <c r="E1844" s="73">
        <v>90</v>
      </c>
      <c r="F1844" s="73" t="s">
        <v>6966</v>
      </c>
      <c r="G1844" s="73" t="s">
        <v>7067</v>
      </c>
      <c r="H1844" s="73" t="s">
        <v>7068</v>
      </c>
      <c r="I1844" s="73" t="s">
        <v>3293</v>
      </c>
      <c r="J1844" s="74">
        <v>5054.8999999999996</v>
      </c>
      <c r="K1844" s="74">
        <f t="shared" si="28"/>
        <v>5863.6839999999993</v>
      </c>
    </row>
    <row r="1845" spans="2:11" x14ac:dyDescent="0.25">
      <c r="B1845" s="73" t="s">
        <v>3287</v>
      </c>
      <c r="C1845" s="73" t="s">
        <v>6440</v>
      </c>
      <c r="D1845" s="73" t="s">
        <v>6441</v>
      </c>
      <c r="E1845" s="73">
        <v>90</v>
      </c>
      <c r="F1845" s="73" t="s">
        <v>6966</v>
      </c>
      <c r="G1845" s="73" t="s">
        <v>7069</v>
      </c>
      <c r="H1845" s="73" t="s">
        <v>7070</v>
      </c>
      <c r="I1845" s="73" t="s">
        <v>3293</v>
      </c>
      <c r="J1845" s="74">
        <v>5054.8999999999996</v>
      </c>
      <c r="K1845" s="74">
        <f t="shared" si="28"/>
        <v>5863.6839999999993</v>
      </c>
    </row>
    <row r="1846" spans="2:11" x14ac:dyDescent="0.25">
      <c r="B1846" s="73" t="s">
        <v>3287</v>
      </c>
      <c r="C1846" s="73" t="s">
        <v>6440</v>
      </c>
      <c r="D1846" s="73" t="s">
        <v>6441</v>
      </c>
      <c r="E1846" s="73">
        <v>90</v>
      </c>
      <c r="F1846" s="73" t="s">
        <v>6966</v>
      </c>
      <c r="G1846" s="73" t="s">
        <v>7071</v>
      </c>
      <c r="H1846" s="73" t="s">
        <v>7072</v>
      </c>
      <c r="I1846" s="73" t="s">
        <v>3293</v>
      </c>
      <c r="J1846" s="74">
        <v>2399.2399999999998</v>
      </c>
      <c r="K1846" s="74">
        <f t="shared" si="28"/>
        <v>2783.1183999999994</v>
      </c>
    </row>
    <row r="1847" spans="2:11" x14ac:dyDescent="0.25">
      <c r="B1847" s="73" t="s">
        <v>3287</v>
      </c>
      <c r="C1847" s="73" t="s">
        <v>6440</v>
      </c>
      <c r="D1847" s="73" t="s">
        <v>6441</v>
      </c>
      <c r="E1847" s="73">
        <v>90</v>
      </c>
      <c r="F1847" s="73" t="s">
        <v>6966</v>
      </c>
      <c r="G1847" s="73" t="s">
        <v>7073</v>
      </c>
      <c r="H1847" s="73" t="s">
        <v>7074</v>
      </c>
      <c r="I1847" s="73" t="s">
        <v>3293</v>
      </c>
      <c r="J1847" s="74">
        <v>3485.2</v>
      </c>
      <c r="K1847" s="74">
        <f t="shared" si="28"/>
        <v>4042.8319999999994</v>
      </c>
    </row>
    <row r="1848" spans="2:11" x14ac:dyDescent="0.25">
      <c r="B1848" s="73" t="s">
        <v>3287</v>
      </c>
      <c r="C1848" s="73" t="s">
        <v>6440</v>
      </c>
      <c r="D1848" s="73" t="s">
        <v>6441</v>
      </c>
      <c r="E1848" s="73">
        <v>90</v>
      </c>
      <c r="F1848" s="73" t="s">
        <v>6966</v>
      </c>
      <c r="G1848" s="73" t="s">
        <v>7075</v>
      </c>
      <c r="H1848" s="73" t="s">
        <v>7076</v>
      </c>
      <c r="I1848" s="73" t="s">
        <v>3293</v>
      </c>
      <c r="J1848" s="74">
        <v>3485.2</v>
      </c>
      <c r="K1848" s="74">
        <f t="shared" si="28"/>
        <v>4042.8319999999994</v>
      </c>
    </row>
    <row r="1849" spans="2:11" x14ac:dyDescent="0.25">
      <c r="B1849" s="73" t="s">
        <v>3287</v>
      </c>
      <c r="C1849" s="73" t="s">
        <v>6440</v>
      </c>
      <c r="D1849" s="73" t="s">
        <v>6441</v>
      </c>
      <c r="E1849" s="73">
        <v>90</v>
      </c>
      <c r="F1849" s="73" t="s">
        <v>6966</v>
      </c>
      <c r="G1849" s="73" t="s">
        <v>7077</v>
      </c>
      <c r="H1849" s="73" t="s">
        <v>7078</v>
      </c>
      <c r="I1849" s="73" t="s">
        <v>3293</v>
      </c>
      <c r="J1849" s="74">
        <v>1543.92</v>
      </c>
      <c r="K1849" s="74">
        <f t="shared" si="28"/>
        <v>1790.9472000000001</v>
      </c>
    </row>
    <row r="1850" spans="2:11" x14ac:dyDescent="0.25">
      <c r="B1850" s="73" t="s">
        <v>3287</v>
      </c>
      <c r="C1850" s="73" t="s">
        <v>6440</v>
      </c>
      <c r="D1850" s="73" t="s">
        <v>6441</v>
      </c>
      <c r="E1850" s="73">
        <v>90</v>
      </c>
      <c r="F1850" s="73" t="s">
        <v>6966</v>
      </c>
      <c r="G1850" s="73" t="s">
        <v>7079</v>
      </c>
      <c r="H1850" s="73" t="s">
        <v>7080</v>
      </c>
      <c r="I1850" s="73" t="s">
        <v>3293</v>
      </c>
      <c r="J1850" s="74">
        <v>2700.35</v>
      </c>
      <c r="K1850" s="74">
        <f t="shared" si="28"/>
        <v>3132.4059999999995</v>
      </c>
    </row>
    <row r="1851" spans="2:11" x14ac:dyDescent="0.25">
      <c r="B1851" s="73" t="s">
        <v>3287</v>
      </c>
      <c r="C1851" s="73" t="s">
        <v>6440</v>
      </c>
      <c r="D1851" s="73" t="s">
        <v>6441</v>
      </c>
      <c r="E1851" s="73">
        <v>90</v>
      </c>
      <c r="F1851" s="73" t="s">
        <v>6966</v>
      </c>
      <c r="G1851" s="73" t="s">
        <v>7081</v>
      </c>
      <c r="H1851" s="73" t="s">
        <v>7082</v>
      </c>
      <c r="I1851" s="73" t="s">
        <v>3293</v>
      </c>
      <c r="J1851" s="74">
        <v>2700.35</v>
      </c>
      <c r="K1851" s="74">
        <f t="shared" si="28"/>
        <v>3132.4059999999995</v>
      </c>
    </row>
    <row r="1852" spans="2:11" x14ac:dyDescent="0.25">
      <c r="B1852" s="73" t="s">
        <v>3287</v>
      </c>
      <c r="C1852" s="73" t="s">
        <v>6440</v>
      </c>
      <c r="D1852" s="73" t="s">
        <v>6441</v>
      </c>
      <c r="E1852" s="73">
        <v>90</v>
      </c>
      <c r="F1852" s="73" t="s">
        <v>6966</v>
      </c>
      <c r="G1852" s="73" t="s">
        <v>7083</v>
      </c>
      <c r="H1852" s="73" t="s">
        <v>7084</v>
      </c>
      <c r="I1852" s="73" t="s">
        <v>3293</v>
      </c>
      <c r="J1852" s="74">
        <v>2700.35</v>
      </c>
      <c r="K1852" s="74">
        <f t="shared" si="28"/>
        <v>3132.4059999999995</v>
      </c>
    </row>
    <row r="1853" spans="2:11" x14ac:dyDescent="0.25">
      <c r="B1853" s="73" t="s">
        <v>3287</v>
      </c>
      <c r="C1853" s="73" t="s">
        <v>6440</v>
      </c>
      <c r="D1853" s="73" t="s">
        <v>6441</v>
      </c>
      <c r="E1853" s="73">
        <v>90</v>
      </c>
      <c r="F1853" s="73" t="s">
        <v>6966</v>
      </c>
      <c r="G1853" s="73" t="s">
        <v>7085</v>
      </c>
      <c r="H1853" s="73" t="s">
        <v>7086</v>
      </c>
      <c r="I1853" s="73" t="s">
        <v>3293</v>
      </c>
      <c r="J1853" s="74">
        <v>801.13</v>
      </c>
      <c r="K1853" s="74">
        <f t="shared" si="28"/>
        <v>929.31079999999997</v>
      </c>
    </row>
    <row r="1854" spans="2:11" x14ac:dyDescent="0.25">
      <c r="B1854" s="73" t="s">
        <v>3287</v>
      </c>
      <c r="C1854" s="73" t="s">
        <v>6440</v>
      </c>
      <c r="D1854" s="73" t="s">
        <v>6441</v>
      </c>
      <c r="E1854" s="73">
        <v>90</v>
      </c>
      <c r="F1854" s="73" t="s">
        <v>6966</v>
      </c>
      <c r="G1854" s="73" t="s">
        <v>7087</v>
      </c>
      <c r="H1854" s="73" t="s">
        <v>7088</v>
      </c>
      <c r="I1854" s="73" t="s">
        <v>3293</v>
      </c>
      <c r="J1854" s="74">
        <v>1572.69</v>
      </c>
      <c r="K1854" s="74">
        <f t="shared" si="28"/>
        <v>1824.3203999999998</v>
      </c>
    </row>
    <row r="1855" spans="2:11" x14ac:dyDescent="0.25">
      <c r="B1855" s="73" t="s">
        <v>3287</v>
      </c>
      <c r="C1855" s="73" t="s">
        <v>6440</v>
      </c>
      <c r="D1855" s="73" t="s">
        <v>6441</v>
      </c>
      <c r="E1855" s="73">
        <v>90</v>
      </c>
      <c r="F1855" s="73" t="s">
        <v>6966</v>
      </c>
      <c r="G1855" s="73" t="s">
        <v>7089</v>
      </c>
      <c r="H1855" s="73" t="s">
        <v>7090</v>
      </c>
      <c r="I1855" s="73" t="s">
        <v>3293</v>
      </c>
      <c r="J1855" s="74">
        <v>2671.58</v>
      </c>
      <c r="K1855" s="74">
        <f t="shared" si="28"/>
        <v>3099.0327999999995</v>
      </c>
    </row>
    <row r="1856" spans="2:11" x14ac:dyDescent="0.25">
      <c r="B1856" s="73" t="s">
        <v>3287</v>
      </c>
      <c r="C1856" s="73" t="s">
        <v>6440</v>
      </c>
      <c r="D1856" s="73" t="s">
        <v>6441</v>
      </c>
      <c r="E1856" s="73">
        <v>90</v>
      </c>
      <c r="F1856" s="73" t="s">
        <v>6966</v>
      </c>
      <c r="G1856" s="73" t="s">
        <v>7091</v>
      </c>
      <c r="H1856" s="73" t="s">
        <v>7092</v>
      </c>
      <c r="I1856" s="73" t="s">
        <v>3293</v>
      </c>
      <c r="J1856" s="74">
        <v>2671.58</v>
      </c>
      <c r="K1856" s="74">
        <f t="shared" si="28"/>
        <v>3099.0327999999995</v>
      </c>
    </row>
    <row r="1857" spans="2:11" x14ac:dyDescent="0.25">
      <c r="B1857" s="73" t="s">
        <v>3287</v>
      </c>
      <c r="C1857" s="73" t="s">
        <v>6440</v>
      </c>
      <c r="D1857" s="73" t="s">
        <v>6441</v>
      </c>
      <c r="E1857" s="73">
        <v>90</v>
      </c>
      <c r="F1857" s="73" t="s">
        <v>6966</v>
      </c>
      <c r="G1857" s="73" t="s">
        <v>7093</v>
      </c>
      <c r="H1857" s="73" t="s">
        <v>7094</v>
      </c>
      <c r="I1857" s="73" t="s">
        <v>3293</v>
      </c>
      <c r="J1857" s="74">
        <v>448.51</v>
      </c>
      <c r="K1857" s="74">
        <f t="shared" si="28"/>
        <v>520.27159999999992</v>
      </c>
    </row>
    <row r="1858" spans="2:11" x14ac:dyDescent="0.25">
      <c r="B1858" s="73" t="s">
        <v>3287</v>
      </c>
      <c r="C1858" s="73" t="s">
        <v>6440</v>
      </c>
      <c r="D1858" s="73" t="s">
        <v>6441</v>
      </c>
      <c r="E1858" s="73">
        <v>90</v>
      </c>
      <c r="F1858" s="73" t="s">
        <v>6966</v>
      </c>
      <c r="G1858" s="73" t="s">
        <v>7095</v>
      </c>
      <c r="H1858" s="73" t="s">
        <v>7096</v>
      </c>
      <c r="I1858" s="73" t="s">
        <v>3293</v>
      </c>
      <c r="J1858" s="74">
        <v>448.51</v>
      </c>
      <c r="K1858" s="74">
        <f t="shared" si="28"/>
        <v>520.27159999999992</v>
      </c>
    </row>
    <row r="1859" spans="2:11" x14ac:dyDescent="0.25">
      <c r="B1859" s="73" t="s">
        <v>3287</v>
      </c>
      <c r="C1859" s="73" t="s">
        <v>6440</v>
      </c>
      <c r="D1859" s="73" t="s">
        <v>6441</v>
      </c>
      <c r="E1859" s="73">
        <v>90</v>
      </c>
      <c r="F1859" s="73" t="s">
        <v>6966</v>
      </c>
      <c r="G1859" s="73" t="s">
        <v>7097</v>
      </c>
      <c r="H1859" s="73" t="s">
        <v>7098</v>
      </c>
      <c r="I1859" s="73" t="s">
        <v>3293</v>
      </c>
      <c r="J1859" s="74">
        <v>2044.51</v>
      </c>
      <c r="K1859" s="74">
        <f t="shared" si="28"/>
        <v>2371.6315999999997</v>
      </c>
    </row>
    <row r="1860" spans="2:11" x14ac:dyDescent="0.25">
      <c r="B1860" s="73" t="s">
        <v>3287</v>
      </c>
      <c r="C1860" s="73" t="s">
        <v>6440</v>
      </c>
      <c r="D1860" s="73" t="s">
        <v>6441</v>
      </c>
      <c r="E1860" s="73">
        <v>90</v>
      </c>
      <c r="F1860" s="73" t="s">
        <v>6966</v>
      </c>
      <c r="G1860" s="73" t="s">
        <v>7099</v>
      </c>
      <c r="H1860" s="73" t="s">
        <v>7100</v>
      </c>
      <c r="I1860" s="73" t="s">
        <v>3293</v>
      </c>
      <c r="J1860" s="74">
        <v>2044.51</v>
      </c>
      <c r="K1860" s="74">
        <f t="shared" ref="K1860:K1923" si="29">+IF(AND(MID(H1860,1,15)="POSTE DE MADERA",J1860&lt;110)=TRUE,(J1860*1.13+5)*1.01*1.16,IF(AND(MID(H1860,1,15)="POSTE DE MADERA",J1860&gt;=110,J1860&lt;320)=TRUE,(J1860*1.13+12)*1.01*1.16,IF(AND(MID(H1860,1,15)="POSTE DE MADERA",J1860&gt;320)=TRUE,(J1860*1.13+36)*1.01*1.16,IF(+AND(MID(H1860,1,5)="POSTE",MID(H1860,1,15)&lt;&gt;"POSTE DE MADERA")=TRUE,J1860*1.01*1.16,J1860*1.16))))</f>
        <v>2371.6315999999997</v>
      </c>
    </row>
    <row r="1861" spans="2:11" x14ac:dyDescent="0.25">
      <c r="B1861" s="73" t="s">
        <v>3287</v>
      </c>
      <c r="C1861" s="73" t="s">
        <v>6440</v>
      </c>
      <c r="D1861" s="73" t="s">
        <v>6441</v>
      </c>
      <c r="E1861" s="73">
        <v>90</v>
      </c>
      <c r="F1861" s="73" t="s">
        <v>6966</v>
      </c>
      <c r="G1861" s="73" t="s">
        <v>7101</v>
      </c>
      <c r="H1861" s="73" t="s">
        <v>7102</v>
      </c>
      <c r="I1861" s="73" t="s">
        <v>3293</v>
      </c>
      <c r="J1861" s="74">
        <v>1543.92</v>
      </c>
      <c r="K1861" s="74">
        <f t="shared" si="29"/>
        <v>1790.9472000000001</v>
      </c>
    </row>
    <row r="1862" spans="2:11" x14ac:dyDescent="0.25">
      <c r="B1862" s="73" t="s">
        <v>3287</v>
      </c>
      <c r="C1862" s="73" t="s">
        <v>6440</v>
      </c>
      <c r="D1862" s="73" t="s">
        <v>6441</v>
      </c>
      <c r="E1862" s="73">
        <v>90</v>
      </c>
      <c r="F1862" s="73" t="s">
        <v>6966</v>
      </c>
      <c r="G1862" s="73" t="s">
        <v>7103</v>
      </c>
      <c r="H1862" s="73" t="s">
        <v>7104</v>
      </c>
      <c r="I1862" s="73" t="s">
        <v>3293</v>
      </c>
      <c r="J1862" s="74">
        <v>2044.51</v>
      </c>
      <c r="K1862" s="74">
        <f t="shared" si="29"/>
        <v>2371.6315999999997</v>
      </c>
    </row>
    <row r="1863" spans="2:11" x14ac:dyDescent="0.25">
      <c r="B1863" s="73" t="s">
        <v>3287</v>
      </c>
      <c r="C1863" s="73" t="s">
        <v>6440</v>
      </c>
      <c r="D1863" s="73" t="s">
        <v>6441</v>
      </c>
      <c r="E1863" s="73">
        <v>90</v>
      </c>
      <c r="F1863" s="73" t="s">
        <v>6966</v>
      </c>
      <c r="G1863" s="73" t="s">
        <v>7105</v>
      </c>
      <c r="H1863" s="73" t="s">
        <v>7106</v>
      </c>
      <c r="I1863" s="73" t="s">
        <v>3293</v>
      </c>
      <c r="J1863" s="74">
        <v>2044.51</v>
      </c>
      <c r="K1863" s="74">
        <f t="shared" si="29"/>
        <v>2371.6315999999997</v>
      </c>
    </row>
    <row r="1864" spans="2:11" x14ac:dyDescent="0.25">
      <c r="B1864" s="73" t="s">
        <v>3287</v>
      </c>
      <c r="C1864" s="73" t="s">
        <v>6440</v>
      </c>
      <c r="D1864" s="73" t="s">
        <v>6441</v>
      </c>
      <c r="E1864" s="73">
        <v>90</v>
      </c>
      <c r="F1864" s="73" t="s">
        <v>6966</v>
      </c>
      <c r="G1864" s="73" t="s">
        <v>7107</v>
      </c>
      <c r="H1864" s="73" t="s">
        <v>7108</v>
      </c>
      <c r="I1864" s="73" t="s">
        <v>3293</v>
      </c>
      <c r="J1864" s="74">
        <v>2229.44</v>
      </c>
      <c r="K1864" s="74">
        <f t="shared" si="29"/>
        <v>2586.1504</v>
      </c>
    </row>
    <row r="1865" spans="2:11" x14ac:dyDescent="0.25">
      <c r="B1865" s="73" t="s">
        <v>3287</v>
      </c>
      <c r="C1865" s="73" t="s">
        <v>6440</v>
      </c>
      <c r="D1865" s="73" t="s">
        <v>6441</v>
      </c>
      <c r="E1865" s="73">
        <v>90</v>
      </c>
      <c r="F1865" s="73" t="s">
        <v>6966</v>
      </c>
      <c r="G1865" s="73" t="s">
        <v>7109</v>
      </c>
      <c r="H1865" s="73" t="s">
        <v>7110</v>
      </c>
      <c r="I1865" s="73" t="s">
        <v>3293</v>
      </c>
      <c r="J1865" s="74">
        <v>2757.33</v>
      </c>
      <c r="K1865" s="74">
        <f t="shared" si="29"/>
        <v>3198.5027999999998</v>
      </c>
    </row>
    <row r="1866" spans="2:11" x14ac:dyDescent="0.25">
      <c r="B1866" s="73" t="s">
        <v>3287</v>
      </c>
      <c r="C1866" s="73" t="s">
        <v>6440</v>
      </c>
      <c r="D1866" s="73" t="s">
        <v>6441</v>
      </c>
      <c r="E1866" s="73">
        <v>90</v>
      </c>
      <c r="F1866" s="73" t="s">
        <v>6966</v>
      </c>
      <c r="G1866" s="73" t="s">
        <v>7111</v>
      </c>
      <c r="H1866" s="73" t="s">
        <v>7112</v>
      </c>
      <c r="I1866" s="73" t="s">
        <v>3293</v>
      </c>
      <c r="J1866" s="74">
        <v>2795.22</v>
      </c>
      <c r="K1866" s="74">
        <f t="shared" si="29"/>
        <v>3242.4551999999994</v>
      </c>
    </row>
    <row r="1867" spans="2:11" x14ac:dyDescent="0.25">
      <c r="B1867" s="73" t="s">
        <v>3287</v>
      </c>
      <c r="C1867" s="73" t="s">
        <v>6440</v>
      </c>
      <c r="D1867" s="73" t="s">
        <v>6441</v>
      </c>
      <c r="E1867" s="73">
        <v>90</v>
      </c>
      <c r="F1867" s="73" t="s">
        <v>6966</v>
      </c>
      <c r="G1867" s="73" t="s">
        <v>7113</v>
      </c>
      <c r="H1867" s="73" t="s">
        <v>7114</v>
      </c>
      <c r="I1867" s="73" t="s">
        <v>3293</v>
      </c>
      <c r="J1867" s="74">
        <v>566.04999999999995</v>
      </c>
      <c r="K1867" s="74">
        <f t="shared" si="29"/>
        <v>656.61799999999994</v>
      </c>
    </row>
    <row r="1868" spans="2:11" x14ac:dyDescent="0.25">
      <c r="B1868" s="73" t="s">
        <v>3287</v>
      </c>
      <c r="C1868" s="73" t="s">
        <v>6440</v>
      </c>
      <c r="D1868" s="73" t="s">
        <v>6441</v>
      </c>
      <c r="E1868" s="73">
        <v>90</v>
      </c>
      <c r="F1868" s="73" t="s">
        <v>6966</v>
      </c>
      <c r="G1868" s="73" t="s">
        <v>7115</v>
      </c>
      <c r="H1868" s="73" t="s">
        <v>7116</v>
      </c>
      <c r="I1868" s="73" t="s">
        <v>3293</v>
      </c>
      <c r="J1868" s="74">
        <v>566.04999999999995</v>
      </c>
      <c r="K1868" s="74">
        <f t="shared" si="29"/>
        <v>656.61799999999994</v>
      </c>
    </row>
    <row r="1869" spans="2:11" x14ac:dyDescent="0.25">
      <c r="B1869" s="73" t="s">
        <v>3287</v>
      </c>
      <c r="C1869" s="73" t="s">
        <v>6440</v>
      </c>
      <c r="D1869" s="73" t="s">
        <v>6441</v>
      </c>
      <c r="E1869" s="73">
        <v>90</v>
      </c>
      <c r="F1869" s="73" t="s">
        <v>6966</v>
      </c>
      <c r="G1869" s="73" t="s">
        <v>7117</v>
      </c>
      <c r="H1869" s="73" t="s">
        <v>7118</v>
      </c>
      <c r="I1869" s="73" t="s">
        <v>3293</v>
      </c>
      <c r="J1869" s="74">
        <v>2386.41</v>
      </c>
      <c r="K1869" s="74">
        <f t="shared" si="29"/>
        <v>2768.2355999999995</v>
      </c>
    </row>
    <row r="1870" spans="2:11" x14ac:dyDescent="0.25">
      <c r="B1870" s="73" t="s">
        <v>3287</v>
      </c>
      <c r="C1870" s="73" t="s">
        <v>6440</v>
      </c>
      <c r="D1870" s="73" t="s">
        <v>6441</v>
      </c>
      <c r="E1870" s="73">
        <v>90</v>
      </c>
      <c r="F1870" s="73" t="s">
        <v>6966</v>
      </c>
      <c r="G1870" s="73" t="s">
        <v>7119</v>
      </c>
      <c r="H1870" s="73" t="s">
        <v>7120</v>
      </c>
      <c r="I1870" s="73" t="s">
        <v>3293</v>
      </c>
      <c r="J1870" s="74">
        <v>3042.5</v>
      </c>
      <c r="K1870" s="74">
        <f t="shared" si="29"/>
        <v>3529.2999999999997</v>
      </c>
    </row>
    <row r="1871" spans="2:11" x14ac:dyDescent="0.25">
      <c r="B1871" s="73" t="s">
        <v>3287</v>
      </c>
      <c r="C1871" s="73" t="s">
        <v>6440</v>
      </c>
      <c r="D1871" s="73" t="s">
        <v>6441</v>
      </c>
      <c r="E1871" s="73">
        <v>90</v>
      </c>
      <c r="F1871" s="73" t="s">
        <v>6966</v>
      </c>
      <c r="G1871" s="73" t="s">
        <v>7121</v>
      </c>
      <c r="H1871" s="73" t="s">
        <v>7122</v>
      </c>
      <c r="I1871" s="73" t="s">
        <v>3293</v>
      </c>
      <c r="J1871" s="74">
        <v>3042.5</v>
      </c>
      <c r="K1871" s="74">
        <f t="shared" si="29"/>
        <v>3529.2999999999997</v>
      </c>
    </row>
    <row r="1872" spans="2:11" x14ac:dyDescent="0.25">
      <c r="B1872" s="73" t="s">
        <v>3287</v>
      </c>
      <c r="C1872" s="73" t="s">
        <v>6440</v>
      </c>
      <c r="D1872" s="73" t="s">
        <v>6441</v>
      </c>
      <c r="E1872" s="73">
        <v>90</v>
      </c>
      <c r="F1872" s="73" t="s">
        <v>6966</v>
      </c>
      <c r="G1872" s="73" t="s">
        <v>7123</v>
      </c>
      <c r="H1872" s="73" t="s">
        <v>7124</v>
      </c>
      <c r="I1872" s="73" t="s">
        <v>3293</v>
      </c>
      <c r="J1872" s="74">
        <v>3825.3</v>
      </c>
      <c r="K1872" s="74">
        <f t="shared" si="29"/>
        <v>4437.348</v>
      </c>
    </row>
    <row r="1873" spans="2:11" x14ac:dyDescent="0.25">
      <c r="B1873" s="73" t="s">
        <v>3287</v>
      </c>
      <c r="C1873" s="73" t="s">
        <v>6440</v>
      </c>
      <c r="D1873" s="73" t="s">
        <v>6441</v>
      </c>
      <c r="E1873" s="73">
        <v>90</v>
      </c>
      <c r="F1873" s="73" t="s">
        <v>6966</v>
      </c>
      <c r="G1873" s="73" t="s">
        <v>7125</v>
      </c>
      <c r="H1873" s="73" t="s">
        <v>7126</v>
      </c>
      <c r="I1873" s="73" t="s">
        <v>3293</v>
      </c>
      <c r="J1873" s="74">
        <v>801.13</v>
      </c>
      <c r="K1873" s="74">
        <f t="shared" si="29"/>
        <v>929.31079999999997</v>
      </c>
    </row>
    <row r="1874" spans="2:11" x14ac:dyDescent="0.25">
      <c r="B1874" s="73" t="s">
        <v>3287</v>
      </c>
      <c r="C1874" s="73" t="s">
        <v>6440</v>
      </c>
      <c r="D1874" s="73" t="s">
        <v>6441</v>
      </c>
      <c r="E1874" s="73">
        <v>90</v>
      </c>
      <c r="F1874" s="73" t="s">
        <v>6966</v>
      </c>
      <c r="G1874" s="73" t="s">
        <v>7127</v>
      </c>
      <c r="H1874" s="73" t="s">
        <v>7128</v>
      </c>
      <c r="I1874" s="73" t="s">
        <v>3293</v>
      </c>
      <c r="J1874" s="74">
        <v>801.13</v>
      </c>
      <c r="K1874" s="74">
        <f t="shared" si="29"/>
        <v>929.31079999999997</v>
      </c>
    </row>
    <row r="1875" spans="2:11" x14ac:dyDescent="0.25">
      <c r="B1875" s="73" t="s">
        <v>3287</v>
      </c>
      <c r="C1875" s="73" t="s">
        <v>6440</v>
      </c>
      <c r="D1875" s="73" t="s">
        <v>6441</v>
      </c>
      <c r="E1875" s="73">
        <v>90</v>
      </c>
      <c r="F1875" s="73" t="s">
        <v>6966</v>
      </c>
      <c r="G1875" s="73" t="s">
        <v>7129</v>
      </c>
      <c r="H1875" s="73" t="s">
        <v>7130</v>
      </c>
      <c r="I1875" s="73" t="s">
        <v>3293</v>
      </c>
      <c r="J1875" s="74">
        <v>3242.05</v>
      </c>
      <c r="K1875" s="74">
        <f t="shared" si="29"/>
        <v>3760.7779999999998</v>
      </c>
    </row>
    <row r="1876" spans="2:11" x14ac:dyDescent="0.25">
      <c r="B1876" s="73" t="s">
        <v>3287</v>
      </c>
      <c r="C1876" s="73" t="s">
        <v>6440</v>
      </c>
      <c r="D1876" s="73" t="s">
        <v>6441</v>
      </c>
      <c r="E1876" s="73">
        <v>90</v>
      </c>
      <c r="F1876" s="73" t="s">
        <v>6966</v>
      </c>
      <c r="G1876" s="73" t="s">
        <v>7131</v>
      </c>
      <c r="H1876" s="73" t="s">
        <v>7132</v>
      </c>
      <c r="I1876" s="73" t="s">
        <v>3293</v>
      </c>
      <c r="J1876" s="74">
        <v>3242.05</v>
      </c>
      <c r="K1876" s="74">
        <f t="shared" si="29"/>
        <v>3760.7779999999998</v>
      </c>
    </row>
    <row r="1877" spans="2:11" x14ac:dyDescent="0.25">
      <c r="B1877" s="73" t="s">
        <v>3287</v>
      </c>
      <c r="C1877" s="73" t="s">
        <v>6440</v>
      </c>
      <c r="D1877" s="73" t="s">
        <v>6441</v>
      </c>
      <c r="E1877" s="73">
        <v>90</v>
      </c>
      <c r="F1877" s="73" t="s">
        <v>6966</v>
      </c>
      <c r="G1877" s="73" t="s">
        <v>7133</v>
      </c>
      <c r="H1877" s="73" t="s">
        <v>7134</v>
      </c>
      <c r="I1877" s="73" t="s">
        <v>3293</v>
      </c>
      <c r="J1877" s="74">
        <v>2700.35</v>
      </c>
      <c r="K1877" s="74">
        <f t="shared" si="29"/>
        <v>3132.4059999999995</v>
      </c>
    </row>
    <row r="1878" spans="2:11" x14ac:dyDescent="0.25">
      <c r="B1878" s="73" t="s">
        <v>3287</v>
      </c>
      <c r="C1878" s="73" t="s">
        <v>6440</v>
      </c>
      <c r="D1878" s="73" t="s">
        <v>6441</v>
      </c>
      <c r="E1878" s="73">
        <v>90</v>
      </c>
      <c r="F1878" s="73" t="s">
        <v>6966</v>
      </c>
      <c r="G1878" s="73" t="s">
        <v>7135</v>
      </c>
      <c r="H1878" s="73" t="s">
        <v>7136</v>
      </c>
      <c r="I1878" s="73" t="s">
        <v>3293</v>
      </c>
      <c r="J1878" s="74">
        <v>918.67</v>
      </c>
      <c r="K1878" s="74">
        <f t="shared" si="29"/>
        <v>1065.6571999999999</v>
      </c>
    </row>
    <row r="1879" spans="2:11" x14ac:dyDescent="0.25">
      <c r="B1879" s="73" t="s">
        <v>3287</v>
      </c>
      <c r="C1879" s="73" t="s">
        <v>6440</v>
      </c>
      <c r="D1879" s="73" t="s">
        <v>6441</v>
      </c>
      <c r="E1879" s="73">
        <v>90</v>
      </c>
      <c r="F1879" s="73" t="s">
        <v>6966</v>
      </c>
      <c r="G1879" s="73" t="s">
        <v>7137</v>
      </c>
      <c r="H1879" s="73" t="s">
        <v>7138</v>
      </c>
      <c r="I1879" s="73" t="s">
        <v>3293</v>
      </c>
      <c r="J1879" s="74">
        <v>3358.7</v>
      </c>
      <c r="K1879" s="74">
        <f t="shared" si="29"/>
        <v>3896.0919999999996</v>
      </c>
    </row>
    <row r="1880" spans="2:11" x14ac:dyDescent="0.25">
      <c r="B1880" s="73" t="s">
        <v>3287</v>
      </c>
      <c r="C1880" s="73" t="s">
        <v>6440</v>
      </c>
      <c r="D1880" s="73" t="s">
        <v>6441</v>
      </c>
      <c r="E1880" s="73">
        <v>90</v>
      </c>
      <c r="F1880" s="73" t="s">
        <v>6966</v>
      </c>
      <c r="G1880" s="73" t="s">
        <v>7139</v>
      </c>
      <c r="H1880" s="73" t="s">
        <v>7140</v>
      </c>
      <c r="I1880" s="73" t="s">
        <v>3293</v>
      </c>
      <c r="J1880" s="74">
        <v>2857.32</v>
      </c>
      <c r="K1880" s="74">
        <f t="shared" si="29"/>
        <v>3314.4911999999999</v>
      </c>
    </row>
    <row r="1881" spans="2:11" x14ac:dyDescent="0.25">
      <c r="B1881" s="73" t="s">
        <v>3287</v>
      </c>
      <c r="C1881" s="73" t="s">
        <v>6440</v>
      </c>
      <c r="D1881" s="73" t="s">
        <v>6441</v>
      </c>
      <c r="E1881" s="73">
        <v>90</v>
      </c>
      <c r="F1881" s="73" t="s">
        <v>6966</v>
      </c>
      <c r="G1881" s="73" t="s">
        <v>7141</v>
      </c>
      <c r="H1881" s="73" t="s">
        <v>7142</v>
      </c>
      <c r="I1881" s="73" t="s">
        <v>3293</v>
      </c>
      <c r="J1881" s="74">
        <v>1083.23</v>
      </c>
      <c r="K1881" s="74">
        <f t="shared" si="29"/>
        <v>1256.5467999999998</v>
      </c>
    </row>
    <row r="1882" spans="2:11" x14ac:dyDescent="0.25">
      <c r="B1882" s="73" t="s">
        <v>3287</v>
      </c>
      <c r="C1882" s="73" t="s">
        <v>6440</v>
      </c>
      <c r="D1882" s="73" t="s">
        <v>6441</v>
      </c>
      <c r="E1882" s="73">
        <v>90</v>
      </c>
      <c r="F1882" s="73" t="s">
        <v>6966</v>
      </c>
      <c r="G1882" s="73" t="s">
        <v>7143</v>
      </c>
      <c r="H1882" s="73" t="s">
        <v>7144</v>
      </c>
      <c r="I1882" s="73" t="s">
        <v>3293</v>
      </c>
      <c r="J1882" s="74">
        <v>3522.01</v>
      </c>
      <c r="K1882" s="74">
        <f t="shared" si="29"/>
        <v>4085.5315999999998</v>
      </c>
    </row>
    <row r="1883" spans="2:11" x14ac:dyDescent="0.25">
      <c r="B1883" s="73" t="s">
        <v>3287</v>
      </c>
      <c r="C1883" s="73" t="s">
        <v>6440</v>
      </c>
      <c r="D1883" s="73" t="s">
        <v>6441</v>
      </c>
      <c r="E1883" s="73">
        <v>90</v>
      </c>
      <c r="F1883" s="73" t="s">
        <v>6966</v>
      </c>
      <c r="G1883" s="73" t="s">
        <v>7145</v>
      </c>
      <c r="H1883" s="73" t="s">
        <v>7146</v>
      </c>
      <c r="I1883" s="73" t="s">
        <v>3293</v>
      </c>
      <c r="J1883" s="74">
        <v>3825.3</v>
      </c>
      <c r="K1883" s="74">
        <f t="shared" si="29"/>
        <v>4437.348</v>
      </c>
    </row>
    <row r="1884" spans="2:11" x14ac:dyDescent="0.25">
      <c r="B1884" s="73" t="s">
        <v>3287</v>
      </c>
      <c r="C1884" s="73" t="s">
        <v>6440</v>
      </c>
      <c r="D1884" s="73" t="s">
        <v>6441</v>
      </c>
      <c r="E1884" s="73">
        <v>90</v>
      </c>
      <c r="F1884" s="73" t="s">
        <v>6966</v>
      </c>
      <c r="G1884" s="73" t="s">
        <v>7147</v>
      </c>
      <c r="H1884" s="73" t="s">
        <v>7148</v>
      </c>
      <c r="I1884" s="73" t="s">
        <v>3293</v>
      </c>
      <c r="J1884" s="74">
        <v>3522.01</v>
      </c>
      <c r="K1884" s="74">
        <f t="shared" si="29"/>
        <v>4085.5315999999998</v>
      </c>
    </row>
    <row r="1885" spans="2:11" x14ac:dyDescent="0.25">
      <c r="B1885" s="73" t="s">
        <v>3287</v>
      </c>
      <c r="C1885" s="73" t="s">
        <v>6440</v>
      </c>
      <c r="D1885" s="73" t="s">
        <v>6441</v>
      </c>
      <c r="E1885" s="73">
        <v>90</v>
      </c>
      <c r="F1885" s="73" t="s">
        <v>6966</v>
      </c>
      <c r="G1885" s="73" t="s">
        <v>7149</v>
      </c>
      <c r="H1885" s="73" t="s">
        <v>7150</v>
      </c>
      <c r="I1885" s="73" t="s">
        <v>3293</v>
      </c>
      <c r="J1885" s="74">
        <v>3077.08</v>
      </c>
      <c r="K1885" s="74">
        <f t="shared" si="29"/>
        <v>3569.4127999999996</v>
      </c>
    </row>
    <row r="1886" spans="2:11" x14ac:dyDescent="0.25">
      <c r="B1886" s="73" t="s">
        <v>3287</v>
      </c>
      <c r="C1886" s="73" t="s">
        <v>6440</v>
      </c>
      <c r="D1886" s="73" t="s">
        <v>6441</v>
      </c>
      <c r="E1886" s="73">
        <v>90</v>
      </c>
      <c r="F1886" s="73" t="s">
        <v>6966</v>
      </c>
      <c r="G1886" s="73" t="s">
        <v>7151</v>
      </c>
      <c r="H1886" s="73" t="s">
        <v>7152</v>
      </c>
      <c r="I1886" s="73" t="s">
        <v>3293</v>
      </c>
      <c r="J1886" s="74">
        <v>3703.3</v>
      </c>
      <c r="K1886" s="74">
        <f t="shared" si="29"/>
        <v>4295.8279999999995</v>
      </c>
    </row>
    <row r="1887" spans="2:11" x14ac:dyDescent="0.25">
      <c r="B1887" s="73" t="s">
        <v>3287</v>
      </c>
      <c r="C1887" s="73" t="s">
        <v>6440</v>
      </c>
      <c r="D1887" s="73" t="s">
        <v>6441</v>
      </c>
      <c r="E1887" s="73">
        <v>90</v>
      </c>
      <c r="F1887" s="73" t="s">
        <v>6966</v>
      </c>
      <c r="G1887" s="73" t="s">
        <v>7153</v>
      </c>
      <c r="H1887" s="73" t="s">
        <v>7154</v>
      </c>
      <c r="I1887" s="73" t="s">
        <v>3293</v>
      </c>
      <c r="J1887" s="74">
        <v>3660.7</v>
      </c>
      <c r="K1887" s="74">
        <f t="shared" si="29"/>
        <v>4246.4119999999994</v>
      </c>
    </row>
    <row r="1888" spans="2:11" x14ac:dyDescent="0.25">
      <c r="B1888" s="73" t="s">
        <v>3287</v>
      </c>
      <c r="C1888" s="73" t="s">
        <v>6440</v>
      </c>
      <c r="D1888" s="73" t="s">
        <v>6441</v>
      </c>
      <c r="E1888" s="73">
        <v>90</v>
      </c>
      <c r="F1888" s="73" t="s">
        <v>6966</v>
      </c>
      <c r="G1888" s="73" t="s">
        <v>7155</v>
      </c>
      <c r="H1888" s="73" t="s">
        <v>7156</v>
      </c>
      <c r="I1888" s="73" t="s">
        <v>3293</v>
      </c>
      <c r="J1888" s="74">
        <v>1543.92</v>
      </c>
      <c r="K1888" s="74">
        <f t="shared" si="29"/>
        <v>1790.9472000000001</v>
      </c>
    </row>
    <row r="1889" spans="2:11" x14ac:dyDescent="0.25">
      <c r="B1889" s="73" t="s">
        <v>3287</v>
      </c>
      <c r="C1889" s="73" t="s">
        <v>6440</v>
      </c>
      <c r="D1889" s="73" t="s">
        <v>6441</v>
      </c>
      <c r="E1889" s="73">
        <v>90</v>
      </c>
      <c r="F1889" s="73" t="s">
        <v>6966</v>
      </c>
      <c r="G1889" s="73" t="s">
        <v>7157</v>
      </c>
      <c r="H1889" s="73" t="s">
        <v>7158</v>
      </c>
      <c r="I1889" s="73" t="s">
        <v>3293</v>
      </c>
      <c r="J1889" s="74">
        <v>1543.92</v>
      </c>
      <c r="K1889" s="74">
        <f t="shared" si="29"/>
        <v>1790.9472000000001</v>
      </c>
    </row>
    <row r="1890" spans="2:11" x14ac:dyDescent="0.25">
      <c r="B1890" s="73" t="s">
        <v>3287</v>
      </c>
      <c r="C1890" s="73" t="s">
        <v>6440</v>
      </c>
      <c r="D1890" s="73" t="s">
        <v>6441</v>
      </c>
      <c r="E1890" s="73">
        <v>90</v>
      </c>
      <c r="F1890" s="73" t="s">
        <v>6966</v>
      </c>
      <c r="G1890" s="73" t="s">
        <v>7159</v>
      </c>
      <c r="H1890" s="73" t="s">
        <v>7160</v>
      </c>
      <c r="I1890" s="73" t="s">
        <v>3293</v>
      </c>
      <c r="J1890" s="74">
        <v>3825.3</v>
      </c>
      <c r="K1890" s="74">
        <f t="shared" si="29"/>
        <v>4437.348</v>
      </c>
    </row>
    <row r="1891" spans="2:11" x14ac:dyDescent="0.25">
      <c r="B1891" s="73" t="s">
        <v>3287</v>
      </c>
      <c r="C1891" s="73" t="s">
        <v>6440</v>
      </c>
      <c r="D1891" s="73" t="s">
        <v>6441</v>
      </c>
      <c r="E1891" s="73">
        <v>90</v>
      </c>
      <c r="F1891" s="73" t="s">
        <v>6966</v>
      </c>
      <c r="G1891" s="73" t="s">
        <v>7161</v>
      </c>
      <c r="H1891" s="73" t="s">
        <v>7162</v>
      </c>
      <c r="I1891" s="73" t="s">
        <v>3293</v>
      </c>
      <c r="J1891" s="74">
        <v>3485.2</v>
      </c>
      <c r="K1891" s="74">
        <f t="shared" si="29"/>
        <v>4042.8319999999994</v>
      </c>
    </row>
    <row r="1892" spans="2:11" x14ac:dyDescent="0.25">
      <c r="B1892" s="73" t="s">
        <v>3287</v>
      </c>
      <c r="C1892" s="73" t="s">
        <v>6440</v>
      </c>
      <c r="D1892" s="73" t="s">
        <v>6441</v>
      </c>
      <c r="E1892" s="73">
        <v>90</v>
      </c>
      <c r="F1892" s="73" t="s">
        <v>6966</v>
      </c>
      <c r="G1892" s="73" t="s">
        <v>7163</v>
      </c>
      <c r="H1892" s="73" t="s">
        <v>7164</v>
      </c>
      <c r="I1892" s="73" t="s">
        <v>3293</v>
      </c>
      <c r="J1892" s="74">
        <v>4278.8999999999996</v>
      </c>
      <c r="K1892" s="74">
        <f t="shared" si="29"/>
        <v>4963.5239999999994</v>
      </c>
    </row>
    <row r="1893" spans="2:11" x14ac:dyDescent="0.25">
      <c r="B1893" s="73" t="s">
        <v>3287</v>
      </c>
      <c r="C1893" s="73" t="s">
        <v>6440</v>
      </c>
      <c r="D1893" s="73" t="s">
        <v>6441</v>
      </c>
      <c r="E1893" s="73">
        <v>90</v>
      </c>
      <c r="F1893" s="73" t="s">
        <v>6966</v>
      </c>
      <c r="G1893" s="73" t="s">
        <v>7165</v>
      </c>
      <c r="H1893" s="73" t="s">
        <v>7166</v>
      </c>
      <c r="I1893" s="73" t="s">
        <v>3293</v>
      </c>
      <c r="J1893" s="74">
        <v>2034.26</v>
      </c>
      <c r="K1893" s="74">
        <f t="shared" si="29"/>
        <v>2359.7415999999998</v>
      </c>
    </row>
    <row r="1894" spans="2:11" x14ac:dyDescent="0.25">
      <c r="B1894" s="73" t="s">
        <v>3287</v>
      </c>
      <c r="C1894" s="73" t="s">
        <v>6440</v>
      </c>
      <c r="D1894" s="73" t="s">
        <v>6441</v>
      </c>
      <c r="E1894" s="73">
        <v>90</v>
      </c>
      <c r="F1894" s="73" t="s">
        <v>6966</v>
      </c>
      <c r="G1894" s="73" t="s">
        <v>7167</v>
      </c>
      <c r="H1894" s="73" t="s">
        <v>7168</v>
      </c>
      <c r="I1894" s="73" t="s">
        <v>3293</v>
      </c>
      <c r="J1894" s="74">
        <v>3204.67</v>
      </c>
      <c r="K1894" s="74">
        <f t="shared" si="29"/>
        <v>3717.4171999999999</v>
      </c>
    </row>
    <row r="1895" spans="2:11" x14ac:dyDescent="0.25">
      <c r="B1895" s="73" t="s">
        <v>3287</v>
      </c>
      <c r="C1895" s="73" t="s">
        <v>6440</v>
      </c>
      <c r="D1895" s="73" t="s">
        <v>6441</v>
      </c>
      <c r="E1895" s="73">
        <v>90</v>
      </c>
      <c r="F1895" s="73" t="s">
        <v>6966</v>
      </c>
      <c r="G1895" s="73" t="s">
        <v>7169</v>
      </c>
      <c r="H1895" s="73" t="s">
        <v>7170</v>
      </c>
      <c r="I1895" s="73" t="s">
        <v>3293</v>
      </c>
      <c r="J1895" s="74">
        <v>4408.55</v>
      </c>
      <c r="K1895" s="74">
        <f t="shared" si="29"/>
        <v>5113.9179999999997</v>
      </c>
    </row>
    <row r="1896" spans="2:11" x14ac:dyDescent="0.25">
      <c r="B1896" s="73" t="s">
        <v>3287</v>
      </c>
      <c r="C1896" s="73" t="s">
        <v>6440</v>
      </c>
      <c r="D1896" s="73" t="s">
        <v>6441</v>
      </c>
      <c r="E1896" s="73">
        <v>90</v>
      </c>
      <c r="F1896" s="73" t="s">
        <v>6966</v>
      </c>
      <c r="G1896" s="73" t="s">
        <v>7171</v>
      </c>
      <c r="H1896" s="73" t="s">
        <v>7172</v>
      </c>
      <c r="I1896" s="73" t="s">
        <v>3293</v>
      </c>
      <c r="J1896" s="74">
        <v>4408.55</v>
      </c>
      <c r="K1896" s="74">
        <f t="shared" si="29"/>
        <v>5113.9179999999997</v>
      </c>
    </row>
    <row r="1897" spans="2:11" x14ac:dyDescent="0.25">
      <c r="B1897" s="73" t="s">
        <v>3287</v>
      </c>
      <c r="C1897" s="73" t="s">
        <v>6440</v>
      </c>
      <c r="D1897" s="73" t="s">
        <v>6441</v>
      </c>
      <c r="E1897" s="73">
        <v>90</v>
      </c>
      <c r="F1897" s="73" t="s">
        <v>6966</v>
      </c>
      <c r="G1897" s="73" t="s">
        <v>7173</v>
      </c>
      <c r="H1897" s="73" t="s">
        <v>7174</v>
      </c>
      <c r="I1897" s="73" t="s">
        <v>3293</v>
      </c>
      <c r="J1897" s="74">
        <v>4408.55</v>
      </c>
      <c r="K1897" s="74">
        <f t="shared" si="29"/>
        <v>5113.9179999999997</v>
      </c>
    </row>
    <row r="1898" spans="2:11" x14ac:dyDescent="0.25">
      <c r="B1898" s="73" t="s">
        <v>3287</v>
      </c>
      <c r="C1898" s="73" t="s">
        <v>6440</v>
      </c>
      <c r="D1898" s="73" t="s">
        <v>6441</v>
      </c>
      <c r="E1898" s="73">
        <v>90</v>
      </c>
      <c r="F1898" s="73" t="s">
        <v>6966</v>
      </c>
      <c r="G1898" s="73" t="s">
        <v>7175</v>
      </c>
      <c r="H1898" s="73" t="s">
        <v>7176</v>
      </c>
      <c r="I1898" s="73" t="s">
        <v>3293</v>
      </c>
      <c r="J1898" s="74">
        <v>4408.55</v>
      </c>
      <c r="K1898" s="74">
        <f t="shared" si="29"/>
        <v>5113.9179999999997</v>
      </c>
    </row>
    <row r="1899" spans="2:11" x14ac:dyDescent="0.25">
      <c r="B1899" s="73" t="s">
        <v>3287</v>
      </c>
      <c r="C1899" s="73" t="s">
        <v>6440</v>
      </c>
      <c r="D1899" s="73" t="s">
        <v>6441</v>
      </c>
      <c r="E1899" s="73">
        <v>90</v>
      </c>
      <c r="F1899" s="73" t="s">
        <v>6966</v>
      </c>
      <c r="G1899" s="73" t="s">
        <v>7177</v>
      </c>
      <c r="H1899" s="73" t="s">
        <v>7178</v>
      </c>
      <c r="I1899" s="73" t="s">
        <v>3293</v>
      </c>
      <c r="J1899" s="74">
        <v>4270.05</v>
      </c>
      <c r="K1899" s="74">
        <f t="shared" si="29"/>
        <v>4953.2579999999998</v>
      </c>
    </row>
    <row r="1900" spans="2:11" x14ac:dyDescent="0.25">
      <c r="B1900" s="73" t="s">
        <v>3287</v>
      </c>
      <c r="C1900" s="73" t="s">
        <v>6440</v>
      </c>
      <c r="D1900" s="73" t="s">
        <v>6441</v>
      </c>
      <c r="E1900" s="73">
        <v>90</v>
      </c>
      <c r="F1900" s="73" t="s">
        <v>6966</v>
      </c>
      <c r="G1900" s="73" t="s">
        <v>7179</v>
      </c>
      <c r="H1900" s="73" t="s">
        <v>7180</v>
      </c>
      <c r="I1900" s="73" t="s">
        <v>3293</v>
      </c>
      <c r="J1900" s="74">
        <v>4402.54</v>
      </c>
      <c r="K1900" s="74">
        <f t="shared" si="29"/>
        <v>5106.9463999999998</v>
      </c>
    </row>
    <row r="1901" spans="2:11" x14ac:dyDescent="0.25">
      <c r="B1901" s="73" t="s">
        <v>3287</v>
      </c>
      <c r="C1901" s="73" t="s">
        <v>6440</v>
      </c>
      <c r="D1901" s="73" t="s">
        <v>6441</v>
      </c>
      <c r="E1901" s="73">
        <v>90</v>
      </c>
      <c r="F1901" s="73" t="s">
        <v>6966</v>
      </c>
      <c r="G1901" s="73" t="s">
        <v>7181</v>
      </c>
      <c r="H1901" s="73" t="s">
        <v>7182</v>
      </c>
      <c r="I1901" s="73" t="s">
        <v>3293</v>
      </c>
      <c r="J1901" s="74">
        <v>2094.0700000000002</v>
      </c>
      <c r="K1901" s="74">
        <f t="shared" si="29"/>
        <v>2429.1212</v>
      </c>
    </row>
    <row r="1902" spans="2:11" x14ac:dyDescent="0.25">
      <c r="B1902" s="73" t="s">
        <v>3287</v>
      </c>
      <c r="C1902" s="73" t="s">
        <v>6440</v>
      </c>
      <c r="D1902" s="73" t="s">
        <v>6441</v>
      </c>
      <c r="E1902" s="73">
        <v>90</v>
      </c>
      <c r="F1902" s="73" t="s">
        <v>6966</v>
      </c>
      <c r="G1902" s="73" t="s">
        <v>7183</v>
      </c>
      <c r="H1902" s="73" t="s">
        <v>7184</v>
      </c>
      <c r="I1902" s="73" t="s">
        <v>3293</v>
      </c>
      <c r="J1902" s="74">
        <v>4525.2</v>
      </c>
      <c r="K1902" s="74">
        <f t="shared" si="29"/>
        <v>5249.2319999999991</v>
      </c>
    </row>
    <row r="1903" spans="2:11" x14ac:dyDescent="0.25">
      <c r="B1903" s="73" t="s">
        <v>3287</v>
      </c>
      <c r="C1903" s="73" t="s">
        <v>6440</v>
      </c>
      <c r="D1903" s="73" t="s">
        <v>6441</v>
      </c>
      <c r="E1903" s="73">
        <v>90</v>
      </c>
      <c r="F1903" s="73" t="s">
        <v>6966</v>
      </c>
      <c r="G1903" s="73" t="s">
        <v>7185</v>
      </c>
      <c r="H1903" s="73" t="s">
        <v>7186</v>
      </c>
      <c r="I1903" s="73" t="s">
        <v>3293</v>
      </c>
      <c r="J1903" s="74">
        <v>4525.2</v>
      </c>
      <c r="K1903" s="74">
        <f t="shared" si="29"/>
        <v>5249.2319999999991</v>
      </c>
    </row>
    <row r="1904" spans="2:11" x14ac:dyDescent="0.25">
      <c r="B1904" s="73" t="s">
        <v>3287</v>
      </c>
      <c r="C1904" s="73" t="s">
        <v>6440</v>
      </c>
      <c r="D1904" s="73" t="s">
        <v>6441</v>
      </c>
      <c r="E1904" s="73">
        <v>90</v>
      </c>
      <c r="F1904" s="73" t="s">
        <v>6966</v>
      </c>
      <c r="G1904" s="73" t="s">
        <v>7187</v>
      </c>
      <c r="H1904" s="73" t="s">
        <v>7188</v>
      </c>
      <c r="I1904" s="73" t="s">
        <v>3293</v>
      </c>
      <c r="J1904" s="74">
        <v>4427.0200000000004</v>
      </c>
      <c r="K1904" s="74">
        <f t="shared" si="29"/>
        <v>5135.3432000000003</v>
      </c>
    </row>
    <row r="1905" spans="2:11" x14ac:dyDescent="0.25">
      <c r="B1905" s="73" t="s">
        <v>3287</v>
      </c>
      <c r="C1905" s="73" t="s">
        <v>6440</v>
      </c>
      <c r="D1905" s="73" t="s">
        <v>6441</v>
      </c>
      <c r="E1905" s="73">
        <v>90</v>
      </c>
      <c r="F1905" s="73" t="s">
        <v>6966</v>
      </c>
      <c r="G1905" s="73" t="s">
        <v>7189</v>
      </c>
      <c r="H1905" s="73" t="s">
        <v>7190</v>
      </c>
      <c r="I1905" s="73" t="s">
        <v>3293</v>
      </c>
      <c r="J1905" s="74">
        <v>3485.2</v>
      </c>
      <c r="K1905" s="74">
        <f t="shared" si="29"/>
        <v>4042.8319999999994</v>
      </c>
    </row>
    <row r="1906" spans="2:11" x14ac:dyDescent="0.25">
      <c r="B1906" s="73" t="s">
        <v>3287</v>
      </c>
      <c r="C1906" s="73" t="s">
        <v>6440</v>
      </c>
      <c r="D1906" s="73" t="s">
        <v>6441</v>
      </c>
      <c r="E1906" s="73">
        <v>90</v>
      </c>
      <c r="F1906" s="73" t="s">
        <v>6966</v>
      </c>
      <c r="G1906" s="73" t="s">
        <v>7191</v>
      </c>
      <c r="H1906" s="73" t="s">
        <v>7192</v>
      </c>
      <c r="I1906" s="73" t="s">
        <v>3293</v>
      </c>
      <c r="J1906" s="74">
        <v>2329.15</v>
      </c>
      <c r="K1906" s="74">
        <f t="shared" si="29"/>
        <v>2701.8139999999999</v>
      </c>
    </row>
    <row r="1907" spans="2:11" x14ac:dyDescent="0.25">
      <c r="B1907" s="73" t="s">
        <v>3287</v>
      </c>
      <c r="C1907" s="73" t="s">
        <v>6440</v>
      </c>
      <c r="D1907" s="73" t="s">
        <v>6441</v>
      </c>
      <c r="E1907" s="73">
        <v>90</v>
      </c>
      <c r="F1907" s="73" t="s">
        <v>6966</v>
      </c>
      <c r="G1907" s="73" t="s">
        <v>7193</v>
      </c>
      <c r="H1907" s="73" t="s">
        <v>7194</v>
      </c>
      <c r="I1907" s="73" t="s">
        <v>3293</v>
      </c>
      <c r="J1907" s="74">
        <v>4758.5</v>
      </c>
      <c r="K1907" s="74">
        <f t="shared" si="29"/>
        <v>5519.86</v>
      </c>
    </row>
    <row r="1908" spans="2:11" x14ac:dyDescent="0.25">
      <c r="B1908" s="73" t="s">
        <v>3287</v>
      </c>
      <c r="C1908" s="73" t="s">
        <v>6440</v>
      </c>
      <c r="D1908" s="73" t="s">
        <v>6441</v>
      </c>
      <c r="E1908" s="73">
        <v>90</v>
      </c>
      <c r="F1908" s="73" t="s">
        <v>6966</v>
      </c>
      <c r="G1908" s="73" t="s">
        <v>7195</v>
      </c>
      <c r="H1908" s="73" t="s">
        <v>7196</v>
      </c>
      <c r="I1908" s="73" t="s">
        <v>3293</v>
      </c>
      <c r="J1908" s="74">
        <v>4758.5</v>
      </c>
      <c r="K1908" s="74">
        <f t="shared" si="29"/>
        <v>5519.86</v>
      </c>
    </row>
    <row r="1909" spans="2:11" x14ac:dyDescent="0.25">
      <c r="B1909" s="73" t="s">
        <v>3287</v>
      </c>
      <c r="C1909" s="73" t="s">
        <v>6440</v>
      </c>
      <c r="D1909" s="73" t="s">
        <v>6441</v>
      </c>
      <c r="E1909" s="73">
        <v>90</v>
      </c>
      <c r="F1909" s="73" t="s">
        <v>6966</v>
      </c>
      <c r="G1909" s="73" t="s">
        <v>7197</v>
      </c>
      <c r="H1909" s="73" t="s">
        <v>7198</v>
      </c>
      <c r="I1909" s="73" t="s">
        <v>3293</v>
      </c>
      <c r="J1909" s="74">
        <v>4758.5</v>
      </c>
      <c r="K1909" s="74">
        <f t="shared" si="29"/>
        <v>5519.86</v>
      </c>
    </row>
    <row r="1910" spans="2:11" x14ac:dyDescent="0.25">
      <c r="B1910" s="73" t="s">
        <v>3287</v>
      </c>
      <c r="C1910" s="73" t="s">
        <v>6440</v>
      </c>
      <c r="D1910" s="73" t="s">
        <v>6441</v>
      </c>
      <c r="E1910" s="73">
        <v>90</v>
      </c>
      <c r="F1910" s="73" t="s">
        <v>6966</v>
      </c>
      <c r="G1910" s="73" t="s">
        <v>7199</v>
      </c>
      <c r="H1910" s="73" t="s">
        <v>7200</v>
      </c>
      <c r="I1910" s="73" t="s">
        <v>3293</v>
      </c>
      <c r="J1910" s="74">
        <v>4740.96</v>
      </c>
      <c r="K1910" s="74">
        <f t="shared" si="29"/>
        <v>5499.5135999999993</v>
      </c>
    </row>
    <row r="1911" spans="2:11" x14ac:dyDescent="0.25">
      <c r="B1911" s="73" t="s">
        <v>3287</v>
      </c>
      <c r="C1911" s="73" t="s">
        <v>6440</v>
      </c>
      <c r="D1911" s="73" t="s">
        <v>6441</v>
      </c>
      <c r="E1911" s="73">
        <v>90</v>
      </c>
      <c r="F1911" s="73" t="s">
        <v>6966</v>
      </c>
      <c r="G1911" s="73" t="s">
        <v>7201</v>
      </c>
      <c r="H1911" s="73" t="s">
        <v>7202</v>
      </c>
      <c r="I1911" s="73" t="s">
        <v>3293</v>
      </c>
      <c r="J1911" s="74">
        <v>4897.1000000000004</v>
      </c>
      <c r="K1911" s="74">
        <f t="shared" si="29"/>
        <v>5680.6360000000004</v>
      </c>
    </row>
    <row r="1912" spans="2:11" x14ac:dyDescent="0.25">
      <c r="B1912" s="73" t="s">
        <v>3287</v>
      </c>
      <c r="C1912" s="73" t="s">
        <v>6440</v>
      </c>
      <c r="D1912" s="73" t="s">
        <v>6441</v>
      </c>
      <c r="E1912" s="73">
        <v>90</v>
      </c>
      <c r="F1912" s="73" t="s">
        <v>6966</v>
      </c>
      <c r="G1912" s="73" t="s">
        <v>7203</v>
      </c>
      <c r="H1912" s="73" t="s">
        <v>7204</v>
      </c>
      <c r="I1912" s="73" t="s">
        <v>3293</v>
      </c>
      <c r="J1912" s="74">
        <v>2399.2399999999998</v>
      </c>
      <c r="K1912" s="74">
        <f t="shared" si="29"/>
        <v>2783.1183999999994</v>
      </c>
    </row>
    <row r="1913" spans="2:11" x14ac:dyDescent="0.25">
      <c r="B1913" s="73" t="s">
        <v>3287</v>
      </c>
      <c r="C1913" s="73" t="s">
        <v>6440</v>
      </c>
      <c r="D1913" s="73" t="s">
        <v>6441</v>
      </c>
      <c r="E1913" s="73">
        <v>90</v>
      </c>
      <c r="F1913" s="73" t="s">
        <v>6966</v>
      </c>
      <c r="G1913" s="73" t="s">
        <v>7205</v>
      </c>
      <c r="H1913" s="73" t="s">
        <v>7206</v>
      </c>
      <c r="I1913" s="73" t="s">
        <v>3293</v>
      </c>
      <c r="J1913" s="74">
        <v>2399.2399999999998</v>
      </c>
      <c r="K1913" s="74">
        <f t="shared" si="29"/>
        <v>2783.1183999999994</v>
      </c>
    </row>
    <row r="1914" spans="2:11" x14ac:dyDescent="0.25">
      <c r="B1914" s="73" t="s">
        <v>3287</v>
      </c>
      <c r="C1914" s="73" t="s">
        <v>6440</v>
      </c>
      <c r="D1914" s="73" t="s">
        <v>6441</v>
      </c>
      <c r="E1914" s="73">
        <v>90</v>
      </c>
      <c r="F1914" s="73" t="s">
        <v>6966</v>
      </c>
      <c r="G1914" s="73" t="s">
        <v>7207</v>
      </c>
      <c r="H1914" s="73" t="s">
        <v>7208</v>
      </c>
      <c r="I1914" s="73" t="s">
        <v>3293</v>
      </c>
      <c r="J1914" s="74">
        <v>4991.8</v>
      </c>
      <c r="K1914" s="74">
        <f t="shared" si="29"/>
        <v>5790.4879999999994</v>
      </c>
    </row>
    <row r="1915" spans="2:11" x14ac:dyDescent="0.25">
      <c r="B1915" s="73" t="s">
        <v>3287</v>
      </c>
      <c r="C1915" s="73" t="s">
        <v>6440</v>
      </c>
      <c r="D1915" s="73" t="s">
        <v>6441</v>
      </c>
      <c r="E1915" s="73">
        <v>90</v>
      </c>
      <c r="F1915" s="73" t="s">
        <v>6966</v>
      </c>
      <c r="G1915" s="73" t="s">
        <v>7209</v>
      </c>
      <c r="H1915" s="73" t="s">
        <v>7210</v>
      </c>
      <c r="I1915" s="73" t="s">
        <v>3293</v>
      </c>
      <c r="J1915" s="74">
        <v>5054.8999999999996</v>
      </c>
      <c r="K1915" s="74">
        <f t="shared" si="29"/>
        <v>5863.6839999999993</v>
      </c>
    </row>
    <row r="1916" spans="2:11" x14ac:dyDescent="0.25">
      <c r="B1916" s="73" t="s">
        <v>3287</v>
      </c>
      <c r="C1916" s="73" t="s">
        <v>6440</v>
      </c>
      <c r="D1916" s="73" t="s">
        <v>6441</v>
      </c>
      <c r="E1916" s="73">
        <v>90</v>
      </c>
      <c r="F1916" s="73" t="s">
        <v>6966</v>
      </c>
      <c r="G1916" s="73" t="s">
        <v>7211</v>
      </c>
      <c r="H1916" s="73" t="s">
        <v>7212</v>
      </c>
      <c r="I1916" s="73" t="s">
        <v>3293</v>
      </c>
      <c r="J1916" s="74">
        <v>2034.26</v>
      </c>
      <c r="K1916" s="74">
        <f t="shared" si="29"/>
        <v>2359.7415999999998</v>
      </c>
    </row>
    <row r="1917" spans="2:11" x14ac:dyDescent="0.25">
      <c r="B1917" s="73" t="s">
        <v>3287</v>
      </c>
      <c r="C1917" s="73" t="s">
        <v>6440</v>
      </c>
      <c r="D1917" s="73" t="s">
        <v>6441</v>
      </c>
      <c r="E1917" s="73">
        <v>90</v>
      </c>
      <c r="F1917" s="73" t="s">
        <v>6966</v>
      </c>
      <c r="G1917" s="73" t="s">
        <v>7213</v>
      </c>
      <c r="H1917" s="73" t="s">
        <v>7214</v>
      </c>
      <c r="I1917" s="73" t="s">
        <v>3293</v>
      </c>
      <c r="J1917" s="74">
        <v>3151.93</v>
      </c>
      <c r="K1917" s="74">
        <f t="shared" si="29"/>
        <v>3656.2387999999996</v>
      </c>
    </row>
    <row r="1918" spans="2:11" x14ac:dyDescent="0.25">
      <c r="B1918" s="73" t="s">
        <v>3287</v>
      </c>
      <c r="C1918" s="73" t="s">
        <v>6440</v>
      </c>
      <c r="D1918" s="73" t="s">
        <v>6441</v>
      </c>
      <c r="E1918" s="73">
        <v>90</v>
      </c>
      <c r="F1918" s="73" t="s">
        <v>6966</v>
      </c>
      <c r="G1918" s="73" t="s">
        <v>7215</v>
      </c>
      <c r="H1918" s="73" t="s">
        <v>7216</v>
      </c>
      <c r="I1918" s="73" t="s">
        <v>3293</v>
      </c>
      <c r="J1918" s="74">
        <v>3151.93</v>
      </c>
      <c r="K1918" s="74">
        <f t="shared" si="29"/>
        <v>3656.2387999999996</v>
      </c>
    </row>
    <row r="1919" spans="2:11" x14ac:dyDescent="0.25">
      <c r="B1919" s="73" t="s">
        <v>3287</v>
      </c>
      <c r="C1919" s="73" t="s">
        <v>6440</v>
      </c>
      <c r="D1919" s="73" t="s">
        <v>6441</v>
      </c>
      <c r="E1919" s="73">
        <v>90</v>
      </c>
      <c r="F1919" s="73" t="s">
        <v>6966</v>
      </c>
      <c r="G1919" s="73" t="s">
        <v>7217</v>
      </c>
      <c r="H1919" s="73" t="s">
        <v>7218</v>
      </c>
      <c r="I1919" s="73" t="s">
        <v>4613</v>
      </c>
      <c r="J1919" s="74">
        <v>5575.05</v>
      </c>
      <c r="K1919" s="74">
        <f t="shared" si="29"/>
        <v>6467.058</v>
      </c>
    </row>
    <row r="1920" spans="2:11" x14ac:dyDescent="0.25">
      <c r="B1920" s="73" t="s">
        <v>3287</v>
      </c>
      <c r="C1920" s="73" t="s">
        <v>6440</v>
      </c>
      <c r="D1920" s="73" t="s">
        <v>6441</v>
      </c>
      <c r="E1920" s="73">
        <v>90</v>
      </c>
      <c r="F1920" s="73" t="s">
        <v>6966</v>
      </c>
      <c r="G1920" s="73" t="s">
        <v>7219</v>
      </c>
      <c r="H1920" s="73" t="s">
        <v>7220</v>
      </c>
      <c r="I1920" s="73" t="s">
        <v>3293</v>
      </c>
      <c r="J1920" s="74">
        <v>5575.05</v>
      </c>
      <c r="K1920" s="74">
        <f t="shared" si="29"/>
        <v>6467.058</v>
      </c>
    </row>
    <row r="1921" spans="2:11" x14ac:dyDescent="0.25">
      <c r="B1921" s="73" t="s">
        <v>3287</v>
      </c>
      <c r="C1921" s="73" t="s">
        <v>6440</v>
      </c>
      <c r="D1921" s="73" t="s">
        <v>6441</v>
      </c>
      <c r="E1921" s="73">
        <v>90</v>
      </c>
      <c r="F1921" s="73" t="s">
        <v>6966</v>
      </c>
      <c r="G1921" s="73" t="s">
        <v>7221</v>
      </c>
      <c r="H1921" s="73" t="s">
        <v>7222</v>
      </c>
      <c r="I1921" s="73" t="s">
        <v>3293</v>
      </c>
      <c r="J1921" s="74">
        <v>5839.75</v>
      </c>
      <c r="K1921" s="74">
        <f t="shared" si="29"/>
        <v>6774.11</v>
      </c>
    </row>
    <row r="1922" spans="2:11" x14ac:dyDescent="0.25">
      <c r="B1922" s="73" t="s">
        <v>3287</v>
      </c>
      <c r="C1922" s="73" t="s">
        <v>6440</v>
      </c>
      <c r="D1922" s="73" t="s">
        <v>6441</v>
      </c>
      <c r="E1922" s="73">
        <v>90</v>
      </c>
      <c r="F1922" s="73" t="s">
        <v>6966</v>
      </c>
      <c r="G1922" s="73" t="s">
        <v>7223</v>
      </c>
      <c r="H1922" s="73" t="s">
        <v>7224</v>
      </c>
      <c r="I1922" s="73" t="s">
        <v>3293</v>
      </c>
      <c r="J1922" s="74">
        <v>3739.63</v>
      </c>
      <c r="K1922" s="74">
        <f t="shared" si="29"/>
        <v>4337.9708000000001</v>
      </c>
    </row>
    <row r="1923" spans="2:11" x14ac:dyDescent="0.25">
      <c r="B1923" s="73" t="s">
        <v>3287</v>
      </c>
      <c r="C1923" s="73" t="s">
        <v>6440</v>
      </c>
      <c r="D1923" s="73" t="s">
        <v>6441</v>
      </c>
      <c r="E1923" s="73">
        <v>90</v>
      </c>
      <c r="F1923" s="73" t="s">
        <v>6966</v>
      </c>
      <c r="G1923" s="73" t="s">
        <v>7225</v>
      </c>
      <c r="H1923" s="73" t="s">
        <v>7226</v>
      </c>
      <c r="I1923" s="73" t="s">
        <v>3293</v>
      </c>
      <c r="J1923" s="74">
        <v>6158.3</v>
      </c>
      <c r="K1923" s="74">
        <f t="shared" si="29"/>
        <v>7143.6279999999997</v>
      </c>
    </row>
    <row r="1924" spans="2:11" x14ac:dyDescent="0.25">
      <c r="B1924" s="73" t="s">
        <v>3287</v>
      </c>
      <c r="C1924" s="73" t="s">
        <v>6440</v>
      </c>
      <c r="D1924" s="73" t="s">
        <v>6441</v>
      </c>
      <c r="E1924" s="73">
        <v>90</v>
      </c>
      <c r="F1924" s="73" t="s">
        <v>6966</v>
      </c>
      <c r="G1924" s="73" t="s">
        <v>7227</v>
      </c>
      <c r="H1924" s="73" t="s">
        <v>7228</v>
      </c>
      <c r="I1924" s="73" t="s">
        <v>3293</v>
      </c>
      <c r="J1924" s="74">
        <v>6624.6</v>
      </c>
      <c r="K1924" s="74">
        <f t="shared" ref="K1924:K1987" si="30">+IF(AND(MID(H1924,1,15)="POSTE DE MADERA",J1924&lt;110)=TRUE,(J1924*1.13+5)*1.01*1.16,IF(AND(MID(H1924,1,15)="POSTE DE MADERA",J1924&gt;=110,J1924&lt;320)=TRUE,(J1924*1.13+12)*1.01*1.16,IF(AND(MID(H1924,1,15)="POSTE DE MADERA",J1924&gt;320)=TRUE,(J1924*1.13+36)*1.01*1.16,IF(+AND(MID(H1924,1,5)="POSTE",MID(H1924,1,15)&lt;&gt;"POSTE DE MADERA")=TRUE,J1924*1.01*1.16,J1924*1.16))))</f>
        <v>7684.5360000000001</v>
      </c>
    </row>
    <row r="1925" spans="2:11" x14ac:dyDescent="0.25">
      <c r="B1925" s="73" t="s">
        <v>3287</v>
      </c>
      <c r="C1925" s="73" t="s">
        <v>6440</v>
      </c>
      <c r="D1925" s="73" t="s">
        <v>6441</v>
      </c>
      <c r="E1925" s="73">
        <v>90</v>
      </c>
      <c r="F1925" s="73" t="s">
        <v>6966</v>
      </c>
      <c r="G1925" s="73" t="s">
        <v>7229</v>
      </c>
      <c r="H1925" s="73" t="s">
        <v>7230</v>
      </c>
      <c r="I1925" s="73" t="s">
        <v>3293</v>
      </c>
      <c r="J1925" s="74">
        <v>3974.71</v>
      </c>
      <c r="K1925" s="74">
        <f t="shared" si="30"/>
        <v>4610.6635999999999</v>
      </c>
    </row>
    <row r="1926" spans="2:11" x14ac:dyDescent="0.25">
      <c r="B1926" s="73" t="s">
        <v>3287</v>
      </c>
      <c r="C1926" s="73" t="s">
        <v>6440</v>
      </c>
      <c r="D1926" s="73" t="s">
        <v>6441</v>
      </c>
      <c r="E1926" s="73">
        <v>90</v>
      </c>
      <c r="F1926" s="73" t="s">
        <v>6966</v>
      </c>
      <c r="G1926" s="73" t="s">
        <v>7231</v>
      </c>
      <c r="H1926" s="73" t="s">
        <v>7232</v>
      </c>
      <c r="I1926" s="73" t="s">
        <v>3293</v>
      </c>
      <c r="J1926" s="74">
        <v>3974.71</v>
      </c>
      <c r="K1926" s="74">
        <f t="shared" si="30"/>
        <v>4610.6635999999999</v>
      </c>
    </row>
    <row r="1927" spans="2:11" x14ac:dyDescent="0.25">
      <c r="B1927" s="73" t="s">
        <v>3287</v>
      </c>
      <c r="C1927" s="73" t="s">
        <v>6440</v>
      </c>
      <c r="D1927" s="73" t="s">
        <v>6441</v>
      </c>
      <c r="E1927" s="73">
        <v>90</v>
      </c>
      <c r="F1927" s="73" t="s">
        <v>6966</v>
      </c>
      <c r="G1927" s="73" t="s">
        <v>7233</v>
      </c>
      <c r="H1927" s="73" t="s">
        <v>7234</v>
      </c>
      <c r="I1927" s="73" t="s">
        <v>3293</v>
      </c>
      <c r="J1927" s="74">
        <v>4408.55</v>
      </c>
      <c r="K1927" s="74">
        <f t="shared" si="30"/>
        <v>5113.9179999999997</v>
      </c>
    </row>
    <row r="1928" spans="2:11" x14ac:dyDescent="0.25">
      <c r="B1928" s="73" t="s">
        <v>3287</v>
      </c>
      <c r="C1928" s="73" t="s">
        <v>6440</v>
      </c>
      <c r="D1928" s="73" t="s">
        <v>6441</v>
      </c>
      <c r="E1928" s="73">
        <v>90</v>
      </c>
      <c r="F1928" s="73" t="s">
        <v>6966</v>
      </c>
      <c r="G1928" s="73" t="s">
        <v>7235</v>
      </c>
      <c r="H1928" s="73" t="s">
        <v>7236</v>
      </c>
      <c r="I1928" s="73" t="s">
        <v>3293</v>
      </c>
      <c r="J1928" s="74">
        <v>6391.6</v>
      </c>
      <c r="K1928" s="74">
        <f t="shared" si="30"/>
        <v>7414.2560000000003</v>
      </c>
    </row>
    <row r="1929" spans="2:11" x14ac:dyDescent="0.25">
      <c r="B1929" s="73" t="s">
        <v>3287</v>
      </c>
      <c r="C1929" s="73" t="s">
        <v>6440</v>
      </c>
      <c r="D1929" s="73" t="s">
        <v>6441</v>
      </c>
      <c r="E1929" s="73">
        <v>90</v>
      </c>
      <c r="F1929" s="73" t="s">
        <v>6966</v>
      </c>
      <c r="G1929" s="73" t="s">
        <v>7237</v>
      </c>
      <c r="H1929" s="73" t="s">
        <v>7238</v>
      </c>
      <c r="I1929" s="73" t="s">
        <v>3293</v>
      </c>
      <c r="J1929" s="74">
        <v>6391.6</v>
      </c>
      <c r="K1929" s="74">
        <f t="shared" si="30"/>
        <v>7414.2560000000003</v>
      </c>
    </row>
    <row r="1930" spans="2:11" x14ac:dyDescent="0.25">
      <c r="B1930" s="73" t="s">
        <v>3287</v>
      </c>
      <c r="C1930" s="73" t="s">
        <v>6440</v>
      </c>
      <c r="D1930" s="73" t="s">
        <v>6441</v>
      </c>
      <c r="E1930" s="73">
        <v>90</v>
      </c>
      <c r="F1930" s="73" t="s">
        <v>6966</v>
      </c>
      <c r="G1930" s="73" t="s">
        <v>7239</v>
      </c>
      <c r="H1930" s="73" t="s">
        <v>7240</v>
      </c>
      <c r="I1930" s="73" t="s">
        <v>3293</v>
      </c>
      <c r="J1930" s="74">
        <v>6938.54</v>
      </c>
      <c r="K1930" s="74">
        <f t="shared" si="30"/>
        <v>8048.7063999999991</v>
      </c>
    </row>
    <row r="1931" spans="2:11" x14ac:dyDescent="0.25">
      <c r="B1931" s="73" t="s">
        <v>3287</v>
      </c>
      <c r="C1931" s="73" t="s">
        <v>6440</v>
      </c>
      <c r="D1931" s="73" t="s">
        <v>6441</v>
      </c>
      <c r="E1931" s="73">
        <v>90</v>
      </c>
      <c r="F1931" s="73" t="s">
        <v>6966</v>
      </c>
      <c r="G1931" s="73" t="s">
        <v>7241</v>
      </c>
      <c r="H1931" s="73" t="s">
        <v>7242</v>
      </c>
      <c r="I1931" s="73" t="s">
        <v>3293</v>
      </c>
      <c r="J1931" s="74">
        <v>4327.33</v>
      </c>
      <c r="K1931" s="74">
        <f t="shared" si="30"/>
        <v>5019.7027999999991</v>
      </c>
    </row>
    <row r="1932" spans="2:11" x14ac:dyDescent="0.25">
      <c r="B1932" s="73" t="s">
        <v>3287</v>
      </c>
      <c r="C1932" s="73" t="s">
        <v>6440</v>
      </c>
      <c r="D1932" s="73" t="s">
        <v>6441</v>
      </c>
      <c r="E1932" s="73">
        <v>90</v>
      </c>
      <c r="F1932" s="73" t="s">
        <v>6966</v>
      </c>
      <c r="G1932" s="73" t="s">
        <v>7243</v>
      </c>
      <c r="H1932" s="73" t="s">
        <v>7244</v>
      </c>
      <c r="I1932" s="73" t="s">
        <v>3293</v>
      </c>
      <c r="J1932" s="74">
        <v>6741.55</v>
      </c>
      <c r="K1932" s="74">
        <f t="shared" si="30"/>
        <v>7820.1979999999994</v>
      </c>
    </row>
    <row r="1933" spans="2:11" x14ac:dyDescent="0.25">
      <c r="B1933" s="73" t="s">
        <v>3287</v>
      </c>
      <c r="C1933" s="73" t="s">
        <v>6440</v>
      </c>
      <c r="D1933" s="73" t="s">
        <v>6441</v>
      </c>
      <c r="E1933" s="73">
        <v>90</v>
      </c>
      <c r="F1933" s="73" t="s">
        <v>6966</v>
      </c>
      <c r="G1933" s="73" t="s">
        <v>7245</v>
      </c>
      <c r="H1933" s="73" t="s">
        <v>7246</v>
      </c>
      <c r="I1933" s="73" t="s">
        <v>3293</v>
      </c>
      <c r="J1933" s="74">
        <v>6741.55</v>
      </c>
      <c r="K1933" s="74">
        <f t="shared" si="30"/>
        <v>7820.1979999999994</v>
      </c>
    </row>
    <row r="1934" spans="2:11" x14ac:dyDescent="0.25">
      <c r="B1934" s="73" t="s">
        <v>3287</v>
      </c>
      <c r="C1934" s="73" t="s">
        <v>6440</v>
      </c>
      <c r="D1934" s="73" t="s">
        <v>6441</v>
      </c>
      <c r="E1934" s="73">
        <v>90</v>
      </c>
      <c r="F1934" s="73" t="s">
        <v>6966</v>
      </c>
      <c r="G1934" s="73" t="s">
        <v>7247</v>
      </c>
      <c r="H1934" s="73" t="s">
        <v>7248</v>
      </c>
      <c r="I1934" s="73" t="s">
        <v>3293</v>
      </c>
      <c r="J1934" s="74">
        <v>6766.6</v>
      </c>
      <c r="K1934" s="74">
        <f t="shared" si="30"/>
        <v>7849.2560000000003</v>
      </c>
    </row>
    <row r="1935" spans="2:11" x14ac:dyDescent="0.25">
      <c r="B1935" s="73" t="s">
        <v>3287</v>
      </c>
      <c r="C1935" s="73" t="s">
        <v>6440</v>
      </c>
      <c r="D1935" s="73" t="s">
        <v>6441</v>
      </c>
      <c r="E1935" s="73">
        <v>90</v>
      </c>
      <c r="F1935" s="73" t="s">
        <v>6966</v>
      </c>
      <c r="G1935" s="73" t="s">
        <v>7249</v>
      </c>
      <c r="H1935" s="73" t="s">
        <v>7250</v>
      </c>
      <c r="I1935" s="73" t="s">
        <v>3293</v>
      </c>
      <c r="J1935" s="74">
        <v>4834.6099999999997</v>
      </c>
      <c r="K1935" s="74">
        <f t="shared" si="30"/>
        <v>5608.1475999999993</v>
      </c>
    </row>
    <row r="1936" spans="2:11" x14ac:dyDescent="0.25">
      <c r="B1936" s="73" t="s">
        <v>3287</v>
      </c>
      <c r="C1936" s="73" t="s">
        <v>6440</v>
      </c>
      <c r="D1936" s="73" t="s">
        <v>6441</v>
      </c>
      <c r="E1936" s="73">
        <v>90</v>
      </c>
      <c r="F1936" s="73" t="s">
        <v>6966</v>
      </c>
      <c r="G1936" s="73" t="s">
        <v>7251</v>
      </c>
      <c r="H1936" s="73" t="s">
        <v>7252</v>
      </c>
      <c r="I1936" s="73" t="s">
        <v>3293</v>
      </c>
      <c r="J1936" s="74">
        <v>7324.8</v>
      </c>
      <c r="K1936" s="74">
        <f t="shared" si="30"/>
        <v>8496.768</v>
      </c>
    </row>
    <row r="1937" spans="2:11" x14ac:dyDescent="0.25">
      <c r="B1937" s="73" t="s">
        <v>3287</v>
      </c>
      <c r="C1937" s="73" t="s">
        <v>6440</v>
      </c>
      <c r="D1937" s="73" t="s">
        <v>6441</v>
      </c>
      <c r="E1937" s="73">
        <v>90</v>
      </c>
      <c r="F1937" s="73" t="s">
        <v>6966</v>
      </c>
      <c r="G1937" s="73" t="s">
        <v>7253</v>
      </c>
      <c r="H1937" s="73" t="s">
        <v>7254</v>
      </c>
      <c r="I1937" s="73" t="s">
        <v>3293</v>
      </c>
      <c r="J1937" s="74">
        <v>5385.19</v>
      </c>
      <c r="K1937" s="74">
        <f t="shared" si="30"/>
        <v>6246.8203999999987</v>
      </c>
    </row>
    <row r="1938" spans="2:11" x14ac:dyDescent="0.25">
      <c r="B1938" s="73" t="s">
        <v>3287</v>
      </c>
      <c r="C1938" s="73" t="s">
        <v>6440</v>
      </c>
      <c r="D1938" s="73" t="s">
        <v>6441</v>
      </c>
      <c r="E1938" s="73">
        <v>90</v>
      </c>
      <c r="F1938" s="73" t="s">
        <v>6966</v>
      </c>
      <c r="G1938" s="73" t="s">
        <v>7255</v>
      </c>
      <c r="H1938" s="73" t="s">
        <v>7256</v>
      </c>
      <c r="I1938" s="73" t="s">
        <v>3293</v>
      </c>
      <c r="J1938" s="74">
        <v>4408.55</v>
      </c>
      <c r="K1938" s="74">
        <f t="shared" si="30"/>
        <v>5113.9179999999997</v>
      </c>
    </row>
    <row r="1939" spans="2:11" x14ac:dyDescent="0.25">
      <c r="B1939" s="73" t="s">
        <v>3287</v>
      </c>
      <c r="C1939" s="73" t="s">
        <v>6440</v>
      </c>
      <c r="D1939" s="73" t="s">
        <v>6441</v>
      </c>
      <c r="E1939" s="73">
        <v>90</v>
      </c>
      <c r="F1939" s="73" t="s">
        <v>6966</v>
      </c>
      <c r="G1939" s="73" t="s">
        <v>7257</v>
      </c>
      <c r="H1939" s="73" t="s">
        <v>7258</v>
      </c>
      <c r="I1939" s="73" t="s">
        <v>3293</v>
      </c>
      <c r="J1939" s="74">
        <v>7791.4</v>
      </c>
      <c r="K1939" s="74">
        <f t="shared" si="30"/>
        <v>9038.0239999999994</v>
      </c>
    </row>
    <row r="1940" spans="2:11" x14ac:dyDescent="0.25">
      <c r="B1940" s="73" t="s">
        <v>3287</v>
      </c>
      <c r="C1940" s="73" t="s">
        <v>6440</v>
      </c>
      <c r="D1940" s="73" t="s">
        <v>6441</v>
      </c>
      <c r="E1940" s="73">
        <v>90</v>
      </c>
      <c r="F1940" s="73" t="s">
        <v>6966</v>
      </c>
      <c r="G1940" s="73" t="s">
        <v>7259</v>
      </c>
      <c r="H1940" s="73" t="s">
        <v>7260</v>
      </c>
      <c r="I1940" s="73" t="s">
        <v>3293</v>
      </c>
      <c r="J1940" s="74">
        <v>5502.73</v>
      </c>
      <c r="K1940" s="74">
        <f t="shared" si="30"/>
        <v>6383.1667999999991</v>
      </c>
    </row>
    <row r="1941" spans="2:11" x14ac:dyDescent="0.25">
      <c r="B1941" s="73" t="s">
        <v>3287</v>
      </c>
      <c r="C1941" s="73" t="s">
        <v>6440</v>
      </c>
      <c r="D1941" s="73" t="s">
        <v>6441</v>
      </c>
      <c r="E1941" s="73">
        <v>90</v>
      </c>
      <c r="F1941" s="73" t="s">
        <v>6966</v>
      </c>
      <c r="G1941" s="73" t="s">
        <v>7261</v>
      </c>
      <c r="H1941" s="73" t="s">
        <v>7262</v>
      </c>
      <c r="I1941" s="73" t="s">
        <v>3293</v>
      </c>
      <c r="J1941" s="74">
        <v>6090.43</v>
      </c>
      <c r="K1941" s="74">
        <f t="shared" si="30"/>
        <v>7064.8987999999999</v>
      </c>
    </row>
    <row r="1942" spans="2:11" x14ac:dyDescent="0.25">
      <c r="B1942" s="73" t="s">
        <v>3287</v>
      </c>
      <c r="C1942" s="73" t="s">
        <v>6440</v>
      </c>
      <c r="D1942" s="73" t="s">
        <v>6441</v>
      </c>
      <c r="E1942" s="73">
        <v>90</v>
      </c>
      <c r="F1942" s="73" t="s">
        <v>6966</v>
      </c>
      <c r="G1942" s="73" t="s">
        <v>7263</v>
      </c>
      <c r="H1942" s="73" t="s">
        <v>7264</v>
      </c>
      <c r="I1942" s="73" t="s">
        <v>3293</v>
      </c>
      <c r="J1942" s="74">
        <v>6090.43</v>
      </c>
      <c r="K1942" s="74">
        <f t="shared" si="30"/>
        <v>7064.8987999999999</v>
      </c>
    </row>
    <row r="1943" spans="2:11" x14ac:dyDescent="0.25">
      <c r="B1943" s="73" t="s">
        <v>3287</v>
      </c>
      <c r="C1943" s="73" t="s">
        <v>6440</v>
      </c>
      <c r="D1943" s="73" t="s">
        <v>6441</v>
      </c>
      <c r="E1943" s="73">
        <v>90</v>
      </c>
      <c r="F1943" s="73" t="s">
        <v>6966</v>
      </c>
      <c r="G1943" s="73" t="s">
        <v>7265</v>
      </c>
      <c r="H1943" s="73" t="s">
        <v>7266</v>
      </c>
      <c r="I1943" s="73" t="s">
        <v>3293</v>
      </c>
      <c r="J1943" s="74">
        <v>9764</v>
      </c>
      <c r="K1943" s="74">
        <f t="shared" si="30"/>
        <v>11326.24</v>
      </c>
    </row>
    <row r="1944" spans="2:11" x14ac:dyDescent="0.25">
      <c r="B1944" s="73" t="s">
        <v>3287</v>
      </c>
      <c r="C1944" s="73" t="s">
        <v>6440</v>
      </c>
      <c r="D1944" s="73" t="s">
        <v>6441</v>
      </c>
      <c r="E1944" s="73">
        <v>90</v>
      </c>
      <c r="F1944" s="73" t="s">
        <v>6966</v>
      </c>
      <c r="G1944" s="73" t="s">
        <v>7267</v>
      </c>
      <c r="H1944" s="73" t="s">
        <v>7268</v>
      </c>
      <c r="I1944" s="73" t="s">
        <v>3293</v>
      </c>
      <c r="J1944" s="74">
        <v>7265.83</v>
      </c>
      <c r="K1944" s="74">
        <f t="shared" si="30"/>
        <v>8428.362799999999</v>
      </c>
    </row>
    <row r="1945" spans="2:11" x14ac:dyDescent="0.25">
      <c r="B1945" s="73" t="s">
        <v>3287</v>
      </c>
      <c r="C1945" s="73" t="s">
        <v>6440</v>
      </c>
      <c r="D1945" s="73" t="s">
        <v>6441</v>
      </c>
      <c r="E1945" s="73">
        <v>90</v>
      </c>
      <c r="F1945" s="73" t="s">
        <v>6966</v>
      </c>
      <c r="G1945" s="73" t="s">
        <v>7269</v>
      </c>
      <c r="H1945" s="73" t="s">
        <v>7270</v>
      </c>
      <c r="I1945" s="73" t="s">
        <v>3293</v>
      </c>
      <c r="J1945" s="74">
        <v>9217.24</v>
      </c>
      <c r="K1945" s="74">
        <f t="shared" si="30"/>
        <v>10691.998399999999</v>
      </c>
    </row>
    <row r="1946" spans="2:11" x14ac:dyDescent="0.25">
      <c r="B1946" s="73" t="s">
        <v>3287</v>
      </c>
      <c r="C1946" s="73" t="s">
        <v>6440</v>
      </c>
      <c r="D1946" s="73" t="s">
        <v>6441</v>
      </c>
      <c r="E1946" s="73">
        <v>90</v>
      </c>
      <c r="F1946" s="73" t="s">
        <v>6966</v>
      </c>
      <c r="G1946" s="73" t="s">
        <v>7271</v>
      </c>
      <c r="H1946" s="73" t="s">
        <v>7272</v>
      </c>
      <c r="I1946" s="73" t="s">
        <v>3293</v>
      </c>
      <c r="J1946" s="74">
        <v>15055.88</v>
      </c>
      <c r="K1946" s="74">
        <f t="shared" si="30"/>
        <v>17464.820799999998</v>
      </c>
    </row>
    <row r="1947" spans="2:11" x14ac:dyDescent="0.25">
      <c r="B1947" s="73" t="s">
        <v>3287</v>
      </c>
      <c r="C1947" s="73" t="s">
        <v>6440</v>
      </c>
      <c r="D1947" s="73" t="s">
        <v>6441</v>
      </c>
      <c r="E1947" s="73">
        <v>90</v>
      </c>
      <c r="F1947" s="73" t="s">
        <v>6966</v>
      </c>
      <c r="G1947" s="73" t="s">
        <v>7273</v>
      </c>
      <c r="H1947" s="73" t="s">
        <v>7274</v>
      </c>
      <c r="I1947" s="73" t="s">
        <v>3293</v>
      </c>
      <c r="J1947" s="74">
        <v>3192.75</v>
      </c>
      <c r="K1947" s="74">
        <f t="shared" si="30"/>
        <v>3703.5899999999997</v>
      </c>
    </row>
    <row r="1948" spans="2:11" x14ac:dyDescent="0.25">
      <c r="B1948" s="73" t="s">
        <v>3287</v>
      </c>
      <c r="C1948" s="73" t="s">
        <v>6440</v>
      </c>
      <c r="D1948" s="73" t="s">
        <v>6441</v>
      </c>
      <c r="E1948" s="73">
        <v>90</v>
      </c>
      <c r="F1948" s="73" t="s">
        <v>6966</v>
      </c>
      <c r="G1948" s="73" t="s">
        <v>7275</v>
      </c>
      <c r="H1948" s="73" t="s">
        <v>7276</v>
      </c>
      <c r="I1948" s="73" t="s">
        <v>3293</v>
      </c>
      <c r="J1948" s="74">
        <v>3242.05</v>
      </c>
      <c r="K1948" s="74">
        <f t="shared" si="30"/>
        <v>3760.7779999999998</v>
      </c>
    </row>
    <row r="1949" spans="2:11" x14ac:dyDescent="0.25">
      <c r="B1949" s="73" t="s">
        <v>3287</v>
      </c>
      <c r="C1949" s="73" t="s">
        <v>6440</v>
      </c>
      <c r="D1949" s="73" t="s">
        <v>6441</v>
      </c>
      <c r="E1949" s="73">
        <v>90</v>
      </c>
      <c r="F1949" s="73" t="s">
        <v>6966</v>
      </c>
      <c r="G1949" s="73" t="s">
        <v>7277</v>
      </c>
      <c r="H1949" s="73" t="s">
        <v>7278</v>
      </c>
      <c r="I1949" s="73" t="s">
        <v>3293</v>
      </c>
      <c r="J1949" s="74">
        <v>4270.05</v>
      </c>
      <c r="K1949" s="74">
        <f t="shared" si="30"/>
        <v>4953.2579999999998</v>
      </c>
    </row>
    <row r="1950" spans="2:11" x14ac:dyDescent="0.25">
      <c r="B1950" s="73" t="s">
        <v>3287</v>
      </c>
      <c r="C1950" s="73" t="s">
        <v>6440</v>
      </c>
      <c r="D1950" s="73" t="s">
        <v>6441</v>
      </c>
      <c r="E1950" s="73">
        <v>90</v>
      </c>
      <c r="F1950" s="73" t="s">
        <v>6966</v>
      </c>
      <c r="G1950" s="73" t="s">
        <v>7279</v>
      </c>
      <c r="H1950" s="73" t="s">
        <v>7280</v>
      </c>
      <c r="I1950" s="73" t="s">
        <v>3293</v>
      </c>
      <c r="J1950" s="74">
        <v>3242.05</v>
      </c>
      <c r="K1950" s="74">
        <f t="shared" si="30"/>
        <v>3760.7779999999998</v>
      </c>
    </row>
    <row r="1951" spans="2:11" x14ac:dyDescent="0.25">
      <c r="B1951" s="73" t="s">
        <v>3287</v>
      </c>
      <c r="C1951" s="73" t="s">
        <v>6440</v>
      </c>
      <c r="D1951" s="73" t="s">
        <v>6441</v>
      </c>
      <c r="E1951" s="73">
        <v>90</v>
      </c>
      <c r="F1951" s="73" t="s">
        <v>6966</v>
      </c>
      <c r="G1951" s="73" t="s">
        <v>7281</v>
      </c>
      <c r="H1951" s="73" t="s">
        <v>7282</v>
      </c>
      <c r="I1951" s="73" t="s">
        <v>3293</v>
      </c>
      <c r="J1951" s="74">
        <v>2700.35</v>
      </c>
      <c r="K1951" s="74">
        <f t="shared" si="30"/>
        <v>3132.4059999999995</v>
      </c>
    </row>
    <row r="1952" spans="2:11" x14ac:dyDescent="0.25">
      <c r="B1952" s="73" t="s">
        <v>3287</v>
      </c>
      <c r="C1952" s="73" t="s">
        <v>6440</v>
      </c>
      <c r="D1952" s="73" t="s">
        <v>6441</v>
      </c>
      <c r="E1952" s="73">
        <v>90</v>
      </c>
      <c r="F1952" s="73" t="s">
        <v>6966</v>
      </c>
      <c r="G1952" s="73" t="s">
        <v>7283</v>
      </c>
      <c r="H1952" s="73" t="s">
        <v>7284</v>
      </c>
      <c r="I1952" s="73" t="s">
        <v>3293</v>
      </c>
      <c r="J1952" s="74">
        <v>3703.3</v>
      </c>
      <c r="K1952" s="74">
        <f t="shared" si="30"/>
        <v>4295.8279999999995</v>
      </c>
    </row>
    <row r="1953" spans="2:11" x14ac:dyDescent="0.25">
      <c r="B1953" s="73" t="s">
        <v>3287</v>
      </c>
      <c r="C1953" s="73" t="s">
        <v>6440</v>
      </c>
      <c r="D1953" s="73" t="s">
        <v>6441</v>
      </c>
      <c r="E1953" s="73">
        <v>90</v>
      </c>
      <c r="F1953" s="73" t="s">
        <v>6966</v>
      </c>
      <c r="G1953" s="73" t="s">
        <v>7285</v>
      </c>
      <c r="H1953" s="73" t="s">
        <v>7286</v>
      </c>
      <c r="I1953" s="73" t="s">
        <v>3293</v>
      </c>
      <c r="J1953" s="74">
        <v>3703.3</v>
      </c>
      <c r="K1953" s="74">
        <f t="shared" si="30"/>
        <v>4295.8279999999995</v>
      </c>
    </row>
    <row r="1954" spans="2:11" x14ac:dyDescent="0.25">
      <c r="B1954" s="73" t="s">
        <v>3287</v>
      </c>
      <c r="C1954" s="73" t="s">
        <v>6440</v>
      </c>
      <c r="D1954" s="73" t="s">
        <v>6441</v>
      </c>
      <c r="E1954" s="73">
        <v>90</v>
      </c>
      <c r="F1954" s="73" t="s">
        <v>6966</v>
      </c>
      <c r="G1954" s="73" t="s">
        <v>7287</v>
      </c>
      <c r="H1954" s="73" t="s">
        <v>7288</v>
      </c>
      <c r="I1954" s="73" t="s">
        <v>3293</v>
      </c>
      <c r="J1954" s="74">
        <v>3660.7</v>
      </c>
      <c r="K1954" s="74">
        <f t="shared" si="30"/>
        <v>4246.4119999999994</v>
      </c>
    </row>
    <row r="1955" spans="2:11" x14ac:dyDescent="0.25">
      <c r="B1955" s="73" t="s">
        <v>3287</v>
      </c>
      <c r="C1955" s="73" t="s">
        <v>6440</v>
      </c>
      <c r="D1955" s="73" t="s">
        <v>6441</v>
      </c>
      <c r="E1955" s="73">
        <v>90</v>
      </c>
      <c r="F1955" s="73" t="s">
        <v>6966</v>
      </c>
      <c r="G1955" s="73" t="s">
        <v>7289</v>
      </c>
      <c r="H1955" s="73" t="s">
        <v>7290</v>
      </c>
      <c r="I1955" s="73" t="s">
        <v>3293</v>
      </c>
      <c r="J1955" s="74">
        <v>3825.3</v>
      </c>
      <c r="K1955" s="74">
        <f t="shared" si="30"/>
        <v>4437.348</v>
      </c>
    </row>
    <row r="1956" spans="2:11" x14ac:dyDescent="0.25">
      <c r="B1956" s="73" t="s">
        <v>3287</v>
      </c>
      <c r="C1956" s="73" t="s">
        <v>6440</v>
      </c>
      <c r="D1956" s="73" t="s">
        <v>6441</v>
      </c>
      <c r="E1956" s="73">
        <v>90</v>
      </c>
      <c r="F1956" s="73" t="s">
        <v>6966</v>
      </c>
      <c r="G1956" s="73" t="s">
        <v>7291</v>
      </c>
      <c r="H1956" s="73" t="s">
        <v>7292</v>
      </c>
      <c r="I1956" s="73" t="s">
        <v>3293</v>
      </c>
      <c r="J1956" s="74">
        <v>3485.2</v>
      </c>
      <c r="K1956" s="74">
        <f t="shared" si="30"/>
        <v>4042.8319999999994</v>
      </c>
    </row>
    <row r="1957" spans="2:11" x14ac:dyDescent="0.25">
      <c r="B1957" s="73" t="s">
        <v>3287</v>
      </c>
      <c r="C1957" s="73" t="s">
        <v>6440</v>
      </c>
      <c r="D1957" s="73" t="s">
        <v>6441</v>
      </c>
      <c r="E1957" s="73">
        <v>90</v>
      </c>
      <c r="F1957" s="73" t="s">
        <v>6966</v>
      </c>
      <c r="G1957" s="73" t="s">
        <v>7293</v>
      </c>
      <c r="H1957" s="73" t="s">
        <v>7294</v>
      </c>
      <c r="I1957" s="73" t="s">
        <v>3293</v>
      </c>
      <c r="J1957" s="74">
        <v>2399.2399999999998</v>
      </c>
      <c r="K1957" s="74">
        <f t="shared" si="30"/>
        <v>2783.1183999999994</v>
      </c>
    </row>
    <row r="1958" spans="2:11" x14ac:dyDescent="0.25">
      <c r="B1958" s="73" t="s">
        <v>3287</v>
      </c>
      <c r="C1958" s="73" t="s">
        <v>6440</v>
      </c>
      <c r="D1958" s="73" t="s">
        <v>6441</v>
      </c>
      <c r="E1958" s="73">
        <v>90</v>
      </c>
      <c r="F1958" s="73" t="s">
        <v>6966</v>
      </c>
      <c r="G1958" s="73" t="s">
        <v>7295</v>
      </c>
      <c r="H1958" s="73" t="s">
        <v>7296</v>
      </c>
      <c r="I1958" s="73" t="s">
        <v>3293</v>
      </c>
      <c r="J1958" s="74">
        <v>5054.8999999999996</v>
      </c>
      <c r="K1958" s="74">
        <f t="shared" si="30"/>
        <v>5863.6839999999993</v>
      </c>
    </row>
    <row r="1959" spans="2:11" x14ac:dyDescent="0.25">
      <c r="B1959" s="73" t="s">
        <v>3287</v>
      </c>
      <c r="C1959" s="73" t="s">
        <v>6440</v>
      </c>
      <c r="D1959" s="73" t="s">
        <v>6441</v>
      </c>
      <c r="E1959" s="73">
        <v>90</v>
      </c>
      <c r="F1959" s="73" t="s">
        <v>6966</v>
      </c>
      <c r="G1959" s="73" t="s">
        <v>7297</v>
      </c>
      <c r="H1959" s="73" t="s">
        <v>7298</v>
      </c>
      <c r="I1959" s="73" t="s">
        <v>3293</v>
      </c>
      <c r="J1959" s="74">
        <v>5054.8999999999996</v>
      </c>
      <c r="K1959" s="74">
        <f t="shared" si="30"/>
        <v>5863.6839999999993</v>
      </c>
    </row>
    <row r="1960" spans="2:11" x14ac:dyDescent="0.25">
      <c r="B1960" s="73" t="s">
        <v>3287</v>
      </c>
      <c r="C1960" s="73" t="s">
        <v>6440</v>
      </c>
      <c r="D1960" s="73" t="s">
        <v>6441</v>
      </c>
      <c r="E1960" s="73">
        <v>90</v>
      </c>
      <c r="F1960" s="73" t="s">
        <v>6966</v>
      </c>
      <c r="G1960" s="73" t="s">
        <v>7299</v>
      </c>
      <c r="H1960" s="73" t="s">
        <v>7300</v>
      </c>
      <c r="I1960" s="73" t="s">
        <v>3293</v>
      </c>
      <c r="J1960" s="74">
        <v>4270.05</v>
      </c>
      <c r="K1960" s="74">
        <f t="shared" si="30"/>
        <v>4953.2579999999998</v>
      </c>
    </row>
    <row r="1961" spans="2:11" x14ac:dyDescent="0.25">
      <c r="B1961" s="73" t="s">
        <v>3287</v>
      </c>
      <c r="C1961" s="73" t="s">
        <v>6440</v>
      </c>
      <c r="D1961" s="73" t="s">
        <v>6441</v>
      </c>
      <c r="E1961" s="73">
        <v>90</v>
      </c>
      <c r="F1961" s="73" t="s">
        <v>6966</v>
      </c>
      <c r="G1961" s="73" t="s">
        <v>7301</v>
      </c>
      <c r="H1961" s="73" t="s">
        <v>7302</v>
      </c>
      <c r="I1961" s="73" t="s">
        <v>3293</v>
      </c>
      <c r="J1961" s="74">
        <v>5234.95</v>
      </c>
      <c r="K1961" s="74">
        <f t="shared" si="30"/>
        <v>6072.5419999999995</v>
      </c>
    </row>
    <row r="1962" spans="2:11" x14ac:dyDescent="0.25">
      <c r="B1962" s="73" t="s">
        <v>3287</v>
      </c>
      <c r="C1962" s="73" t="s">
        <v>6440</v>
      </c>
      <c r="D1962" s="73" t="s">
        <v>6441</v>
      </c>
      <c r="E1962" s="73">
        <v>90</v>
      </c>
      <c r="F1962" s="73" t="s">
        <v>6966</v>
      </c>
      <c r="G1962" s="73" t="s">
        <v>7303</v>
      </c>
      <c r="H1962" s="73" t="s">
        <v>7304</v>
      </c>
      <c r="I1962" s="73" t="s">
        <v>3293</v>
      </c>
      <c r="J1962" s="74">
        <v>3151.93</v>
      </c>
      <c r="K1962" s="74">
        <f t="shared" si="30"/>
        <v>3656.2387999999996</v>
      </c>
    </row>
    <row r="1963" spans="2:11" x14ac:dyDescent="0.25">
      <c r="B1963" s="73" t="s">
        <v>3287</v>
      </c>
      <c r="C1963" s="73" t="s">
        <v>6440</v>
      </c>
      <c r="D1963" s="73" t="s">
        <v>6441</v>
      </c>
      <c r="E1963" s="73">
        <v>90</v>
      </c>
      <c r="F1963" s="73" t="s">
        <v>6966</v>
      </c>
      <c r="G1963" s="73" t="s">
        <v>7305</v>
      </c>
      <c r="H1963" s="73" t="s">
        <v>7306</v>
      </c>
      <c r="I1963" s="73" t="s">
        <v>3293</v>
      </c>
      <c r="J1963" s="74">
        <v>5745.5</v>
      </c>
      <c r="K1963" s="74">
        <f t="shared" si="30"/>
        <v>6664.78</v>
      </c>
    </row>
    <row r="1964" spans="2:11" x14ac:dyDescent="0.25">
      <c r="B1964" s="73" t="s">
        <v>3287</v>
      </c>
      <c r="C1964" s="73" t="s">
        <v>6440</v>
      </c>
      <c r="D1964" s="73" t="s">
        <v>6441</v>
      </c>
      <c r="E1964" s="73">
        <v>90</v>
      </c>
      <c r="F1964" s="73" t="s">
        <v>6966</v>
      </c>
      <c r="G1964" s="73" t="s">
        <v>7307</v>
      </c>
      <c r="H1964" s="73" t="s">
        <v>7308</v>
      </c>
      <c r="I1964" s="73" t="s">
        <v>3293</v>
      </c>
      <c r="J1964" s="74">
        <v>3739.63</v>
      </c>
      <c r="K1964" s="74">
        <f t="shared" si="30"/>
        <v>4337.9708000000001</v>
      </c>
    </row>
    <row r="1965" spans="2:11" x14ac:dyDescent="0.25">
      <c r="B1965" s="73" t="s">
        <v>3287</v>
      </c>
      <c r="C1965" s="73" t="s">
        <v>6440</v>
      </c>
      <c r="D1965" s="73" t="s">
        <v>6441</v>
      </c>
      <c r="E1965" s="73">
        <v>90</v>
      </c>
      <c r="F1965" s="73" t="s">
        <v>6966</v>
      </c>
      <c r="G1965" s="73" t="s">
        <v>7309</v>
      </c>
      <c r="H1965" s="73" t="s">
        <v>7310</v>
      </c>
      <c r="I1965" s="73" t="s">
        <v>3293</v>
      </c>
      <c r="J1965" s="74">
        <v>6938.54</v>
      </c>
      <c r="K1965" s="74">
        <f t="shared" si="30"/>
        <v>8048.7063999999991</v>
      </c>
    </row>
    <row r="1966" spans="2:11" x14ac:dyDescent="0.25">
      <c r="B1966" s="73" t="s">
        <v>3287</v>
      </c>
      <c r="C1966" s="73" t="s">
        <v>6440</v>
      </c>
      <c r="D1966" s="73" t="s">
        <v>6441</v>
      </c>
      <c r="E1966" s="73">
        <v>90</v>
      </c>
      <c r="F1966" s="73" t="s">
        <v>6966</v>
      </c>
      <c r="G1966" s="73" t="s">
        <v>7311</v>
      </c>
      <c r="H1966" s="73" t="s">
        <v>7312</v>
      </c>
      <c r="I1966" s="73" t="s">
        <v>3293</v>
      </c>
      <c r="J1966" s="74">
        <v>4834.6099999999997</v>
      </c>
      <c r="K1966" s="74">
        <f t="shared" si="30"/>
        <v>5608.1475999999993</v>
      </c>
    </row>
    <row r="1967" spans="2:11" x14ac:dyDescent="0.25">
      <c r="B1967" s="73" t="s">
        <v>3287</v>
      </c>
      <c r="C1967" s="73" t="s">
        <v>6440</v>
      </c>
      <c r="D1967" s="73" t="s">
        <v>6441</v>
      </c>
      <c r="E1967" s="73">
        <v>90</v>
      </c>
      <c r="F1967" s="73" t="s">
        <v>6966</v>
      </c>
      <c r="G1967" s="73" t="s">
        <v>7313</v>
      </c>
      <c r="H1967" s="73" t="s">
        <v>7314</v>
      </c>
      <c r="I1967" s="73" t="s">
        <v>3293</v>
      </c>
      <c r="J1967" s="74">
        <v>7791.4</v>
      </c>
      <c r="K1967" s="74">
        <f t="shared" si="30"/>
        <v>9038.0239999999994</v>
      </c>
    </row>
    <row r="1968" spans="2:11" x14ac:dyDescent="0.25">
      <c r="B1968" s="73" t="s">
        <v>3287</v>
      </c>
      <c r="C1968" s="73" t="s">
        <v>6440</v>
      </c>
      <c r="D1968" s="73" t="s">
        <v>6441</v>
      </c>
      <c r="E1968" s="73">
        <v>90</v>
      </c>
      <c r="F1968" s="73" t="s">
        <v>6966</v>
      </c>
      <c r="G1968" s="73" t="s">
        <v>7315</v>
      </c>
      <c r="H1968" s="73" t="s">
        <v>7316</v>
      </c>
      <c r="I1968" s="73" t="s">
        <v>3293</v>
      </c>
      <c r="J1968" s="74">
        <v>8491.2999999999993</v>
      </c>
      <c r="K1968" s="74">
        <f t="shared" si="30"/>
        <v>9849.9079999999976</v>
      </c>
    </row>
    <row r="1969" spans="2:11" x14ac:dyDescent="0.25">
      <c r="B1969" s="73" t="s">
        <v>3287</v>
      </c>
      <c r="C1969" s="73" t="s">
        <v>6440</v>
      </c>
      <c r="D1969" s="73" t="s">
        <v>6441</v>
      </c>
      <c r="E1969" s="73">
        <v>90</v>
      </c>
      <c r="F1969" s="73" t="s">
        <v>6966</v>
      </c>
      <c r="G1969" s="73" t="s">
        <v>7317</v>
      </c>
      <c r="H1969" s="73" t="s">
        <v>7318</v>
      </c>
      <c r="I1969" s="73" t="s">
        <v>3293</v>
      </c>
      <c r="J1969" s="74">
        <v>10548.85</v>
      </c>
      <c r="K1969" s="74">
        <f t="shared" si="30"/>
        <v>12236.665999999999</v>
      </c>
    </row>
    <row r="1970" spans="2:11" x14ac:dyDescent="0.25">
      <c r="B1970" s="73" t="s">
        <v>3287</v>
      </c>
      <c r="C1970" s="73" t="s">
        <v>6440</v>
      </c>
      <c r="D1970" s="73" t="s">
        <v>6441</v>
      </c>
      <c r="E1970" s="73">
        <v>90</v>
      </c>
      <c r="F1970" s="73" t="s">
        <v>6966</v>
      </c>
      <c r="G1970" s="73" t="s">
        <v>7319</v>
      </c>
      <c r="H1970" s="73" t="s">
        <v>7320</v>
      </c>
      <c r="I1970" s="73" t="s">
        <v>3293</v>
      </c>
      <c r="J1970" s="74">
        <v>7265.83</v>
      </c>
      <c r="K1970" s="74">
        <f t="shared" si="30"/>
        <v>8428.362799999999</v>
      </c>
    </row>
    <row r="1971" spans="2:11" x14ac:dyDescent="0.25">
      <c r="B1971" s="73" t="s">
        <v>3287</v>
      </c>
      <c r="C1971" s="73" t="s">
        <v>6440</v>
      </c>
      <c r="D1971" s="73" t="s">
        <v>6441</v>
      </c>
      <c r="E1971" s="73">
        <v>90</v>
      </c>
      <c r="F1971" s="73" t="s">
        <v>6966</v>
      </c>
      <c r="G1971" s="73" t="s">
        <v>7321</v>
      </c>
      <c r="H1971" s="73" t="s">
        <v>7322</v>
      </c>
      <c r="I1971" s="73" t="s">
        <v>3293</v>
      </c>
      <c r="J1971" s="74">
        <v>2399.2399999999998</v>
      </c>
      <c r="K1971" s="74">
        <f t="shared" si="30"/>
        <v>2783.1183999999994</v>
      </c>
    </row>
    <row r="1972" spans="2:11" x14ac:dyDescent="0.25">
      <c r="B1972" s="73" t="s">
        <v>3287</v>
      </c>
      <c r="C1972" s="73" t="s">
        <v>6440</v>
      </c>
      <c r="D1972" s="73" t="s">
        <v>6441</v>
      </c>
      <c r="E1972" s="73">
        <v>90</v>
      </c>
      <c r="F1972" s="73" t="s">
        <v>6966</v>
      </c>
      <c r="G1972" s="73" t="s">
        <v>7323</v>
      </c>
      <c r="H1972" s="73" t="s">
        <v>7324</v>
      </c>
      <c r="I1972" s="73" t="s">
        <v>3293</v>
      </c>
      <c r="J1972" s="74">
        <v>10007.75</v>
      </c>
      <c r="K1972" s="74">
        <f t="shared" si="30"/>
        <v>11608.99</v>
      </c>
    </row>
    <row r="1973" spans="2:11" x14ac:dyDescent="0.25">
      <c r="B1973" s="73" t="s">
        <v>3287</v>
      </c>
      <c r="C1973" s="73" t="s">
        <v>6440</v>
      </c>
      <c r="D1973" s="73" t="s">
        <v>6441</v>
      </c>
      <c r="E1973" s="73">
        <v>90</v>
      </c>
      <c r="F1973" s="73" t="s">
        <v>6966</v>
      </c>
      <c r="G1973" s="73" t="s">
        <v>7325</v>
      </c>
      <c r="H1973" s="73" t="s">
        <v>7326</v>
      </c>
      <c r="I1973" s="73" t="s">
        <v>3293</v>
      </c>
      <c r="J1973" s="74">
        <v>7735.99</v>
      </c>
      <c r="K1973" s="74">
        <f t="shared" si="30"/>
        <v>8973.7483999999986</v>
      </c>
    </row>
    <row r="1974" spans="2:11" x14ac:dyDescent="0.25">
      <c r="B1974" s="73" t="s">
        <v>3287</v>
      </c>
      <c r="C1974" s="73" t="s">
        <v>6440</v>
      </c>
      <c r="D1974" s="73" t="s">
        <v>6441</v>
      </c>
      <c r="E1974" s="73">
        <v>90</v>
      </c>
      <c r="F1974" s="73" t="s">
        <v>6966</v>
      </c>
      <c r="G1974" s="73" t="s">
        <v>7327</v>
      </c>
      <c r="H1974" s="73" t="s">
        <v>7328</v>
      </c>
      <c r="I1974" s="73" t="s">
        <v>3293</v>
      </c>
      <c r="J1974" s="74">
        <v>4991.8</v>
      </c>
      <c r="K1974" s="74">
        <f t="shared" si="30"/>
        <v>5790.4879999999994</v>
      </c>
    </row>
    <row r="1975" spans="2:11" x14ac:dyDescent="0.25">
      <c r="B1975" s="73" t="s">
        <v>3287</v>
      </c>
      <c r="C1975" s="73" t="s">
        <v>6440</v>
      </c>
      <c r="D1975" s="73" t="s">
        <v>6441</v>
      </c>
      <c r="E1975" s="73">
        <v>90</v>
      </c>
      <c r="F1975" s="73" t="s">
        <v>6966</v>
      </c>
      <c r="G1975" s="73" t="s">
        <v>7329</v>
      </c>
      <c r="H1975" s="73" t="s">
        <v>7330</v>
      </c>
      <c r="I1975" s="73" t="s">
        <v>3293</v>
      </c>
      <c r="J1975" s="74">
        <v>4991.8</v>
      </c>
      <c r="K1975" s="74">
        <f t="shared" si="30"/>
        <v>5790.4879999999994</v>
      </c>
    </row>
    <row r="1976" spans="2:11" x14ac:dyDescent="0.25">
      <c r="B1976" s="73" t="s">
        <v>3287</v>
      </c>
      <c r="C1976" s="73" t="s">
        <v>6440</v>
      </c>
      <c r="D1976" s="73" t="s">
        <v>6441</v>
      </c>
      <c r="E1976" s="73">
        <v>90</v>
      </c>
      <c r="F1976" s="73" t="s">
        <v>6966</v>
      </c>
      <c r="G1976" s="73" t="s">
        <v>7331</v>
      </c>
      <c r="H1976" s="73" t="s">
        <v>7332</v>
      </c>
      <c r="I1976" s="73" t="s">
        <v>3293</v>
      </c>
      <c r="J1976" s="74">
        <v>4724.3999999999996</v>
      </c>
      <c r="K1976" s="74">
        <f t="shared" si="30"/>
        <v>5480.3039999999992</v>
      </c>
    </row>
    <row r="1977" spans="2:11" x14ac:dyDescent="0.25">
      <c r="B1977" s="73" t="s">
        <v>3287</v>
      </c>
      <c r="C1977" s="73" t="s">
        <v>6440</v>
      </c>
      <c r="D1977" s="73" t="s">
        <v>6441</v>
      </c>
      <c r="E1977" s="73">
        <v>90</v>
      </c>
      <c r="F1977" s="73" t="s">
        <v>6966</v>
      </c>
      <c r="G1977" s="73" t="s">
        <v>7333</v>
      </c>
      <c r="H1977" s="73" t="s">
        <v>7334</v>
      </c>
      <c r="I1977" s="73" t="s">
        <v>3293</v>
      </c>
      <c r="J1977" s="74">
        <v>5054.8999999999996</v>
      </c>
      <c r="K1977" s="74">
        <f t="shared" si="30"/>
        <v>5863.6839999999993</v>
      </c>
    </row>
    <row r="1978" spans="2:11" x14ac:dyDescent="0.25">
      <c r="B1978" s="73" t="s">
        <v>3287</v>
      </c>
      <c r="C1978" s="73" t="s">
        <v>6440</v>
      </c>
      <c r="D1978" s="73" t="s">
        <v>6441</v>
      </c>
      <c r="E1978" s="73">
        <v>90</v>
      </c>
      <c r="F1978" s="73" t="s">
        <v>6966</v>
      </c>
      <c r="G1978" s="73" t="s">
        <v>7335</v>
      </c>
      <c r="H1978" s="73" t="s">
        <v>7336</v>
      </c>
      <c r="I1978" s="73" t="s">
        <v>3293</v>
      </c>
      <c r="J1978" s="74">
        <v>6158.3</v>
      </c>
      <c r="K1978" s="74">
        <f t="shared" si="30"/>
        <v>7143.6279999999997</v>
      </c>
    </row>
    <row r="1979" spans="2:11" x14ac:dyDescent="0.25">
      <c r="B1979" s="73" t="s">
        <v>3287</v>
      </c>
      <c r="C1979" s="73" t="s">
        <v>6440</v>
      </c>
      <c r="D1979" s="73" t="s">
        <v>6441</v>
      </c>
      <c r="E1979" s="73">
        <v>90</v>
      </c>
      <c r="F1979" s="73" t="s">
        <v>6966</v>
      </c>
      <c r="G1979" s="73" t="s">
        <v>7337</v>
      </c>
      <c r="H1979" s="73" t="s">
        <v>7338</v>
      </c>
      <c r="I1979" s="73" t="s">
        <v>3293</v>
      </c>
      <c r="J1979" s="74">
        <v>6158.3</v>
      </c>
      <c r="K1979" s="74">
        <f t="shared" si="30"/>
        <v>7143.6279999999997</v>
      </c>
    </row>
    <row r="1980" spans="2:11" x14ac:dyDescent="0.25">
      <c r="B1980" s="73" t="s">
        <v>3287</v>
      </c>
      <c r="C1980" s="73" t="s">
        <v>6440</v>
      </c>
      <c r="D1980" s="73" t="s">
        <v>6441</v>
      </c>
      <c r="E1980" s="73">
        <v>90</v>
      </c>
      <c r="F1980" s="73" t="s">
        <v>6966</v>
      </c>
      <c r="G1980" s="73" t="s">
        <v>7339</v>
      </c>
      <c r="H1980" s="73" t="s">
        <v>7340</v>
      </c>
      <c r="I1980" s="73" t="s">
        <v>3293</v>
      </c>
      <c r="J1980" s="74">
        <v>5745.5</v>
      </c>
      <c r="K1980" s="74">
        <f t="shared" si="30"/>
        <v>6664.78</v>
      </c>
    </row>
    <row r="1981" spans="2:11" x14ac:dyDescent="0.25">
      <c r="B1981" s="73" t="s">
        <v>3287</v>
      </c>
      <c r="C1981" s="73" t="s">
        <v>6440</v>
      </c>
      <c r="D1981" s="73" t="s">
        <v>6441</v>
      </c>
      <c r="E1981" s="73">
        <v>90</v>
      </c>
      <c r="F1981" s="73" t="s">
        <v>6966</v>
      </c>
      <c r="G1981" s="73" t="s">
        <v>7341</v>
      </c>
      <c r="H1981" s="73" t="s">
        <v>7342</v>
      </c>
      <c r="I1981" s="73" t="s">
        <v>3293</v>
      </c>
      <c r="J1981" s="74">
        <v>5949.72</v>
      </c>
      <c r="K1981" s="74">
        <f t="shared" si="30"/>
        <v>6901.6751999999997</v>
      </c>
    </row>
    <row r="1982" spans="2:11" x14ac:dyDescent="0.25">
      <c r="B1982" s="73" t="s">
        <v>3287</v>
      </c>
      <c r="C1982" s="73" t="s">
        <v>6440</v>
      </c>
      <c r="D1982" s="73" t="s">
        <v>6441</v>
      </c>
      <c r="E1982" s="73">
        <v>90</v>
      </c>
      <c r="F1982" s="73" t="s">
        <v>6966</v>
      </c>
      <c r="G1982" s="73" t="s">
        <v>7343</v>
      </c>
      <c r="H1982" s="73" t="s">
        <v>7344</v>
      </c>
      <c r="I1982" s="73" t="s">
        <v>3293</v>
      </c>
      <c r="J1982" s="74">
        <v>4991.8</v>
      </c>
      <c r="K1982" s="74">
        <f t="shared" si="30"/>
        <v>5790.4879999999994</v>
      </c>
    </row>
    <row r="1983" spans="2:11" x14ac:dyDescent="0.25">
      <c r="B1983" s="73" t="s">
        <v>3287</v>
      </c>
      <c r="C1983" s="73" t="s">
        <v>6440</v>
      </c>
      <c r="D1983" s="73" t="s">
        <v>6441</v>
      </c>
      <c r="E1983" s="73">
        <v>90</v>
      </c>
      <c r="F1983" s="73" t="s">
        <v>6966</v>
      </c>
      <c r="G1983" s="73" t="s">
        <v>7345</v>
      </c>
      <c r="H1983" s="73" t="s">
        <v>7346</v>
      </c>
      <c r="I1983" s="73" t="s">
        <v>3293</v>
      </c>
      <c r="J1983" s="74">
        <v>7324.8</v>
      </c>
      <c r="K1983" s="74">
        <f t="shared" si="30"/>
        <v>8496.768</v>
      </c>
    </row>
    <row r="1984" spans="2:11" x14ac:dyDescent="0.25">
      <c r="B1984" s="73" t="s">
        <v>3287</v>
      </c>
      <c r="C1984" s="73" t="s">
        <v>6440</v>
      </c>
      <c r="D1984" s="73" t="s">
        <v>6441</v>
      </c>
      <c r="E1984" s="73">
        <v>90</v>
      </c>
      <c r="F1984" s="73" t="s">
        <v>6966</v>
      </c>
      <c r="G1984" s="73" t="s">
        <v>7347</v>
      </c>
      <c r="H1984" s="73" t="s">
        <v>7348</v>
      </c>
      <c r="I1984" s="73" t="s">
        <v>3293</v>
      </c>
      <c r="J1984" s="74">
        <v>6766.6</v>
      </c>
      <c r="K1984" s="74">
        <f t="shared" si="30"/>
        <v>7849.2560000000003</v>
      </c>
    </row>
    <row r="1985" spans="2:11" x14ac:dyDescent="0.25">
      <c r="B1985" s="73" t="s">
        <v>3287</v>
      </c>
      <c r="C1985" s="73" t="s">
        <v>6440</v>
      </c>
      <c r="D1985" s="73" t="s">
        <v>6441</v>
      </c>
      <c r="E1985" s="73">
        <v>90</v>
      </c>
      <c r="F1985" s="73" t="s">
        <v>6966</v>
      </c>
      <c r="G1985" s="73" t="s">
        <v>7349</v>
      </c>
      <c r="H1985" s="73" t="s">
        <v>7350</v>
      </c>
      <c r="I1985" s="73" t="s">
        <v>3293</v>
      </c>
      <c r="J1985" s="74">
        <v>7175.04</v>
      </c>
      <c r="K1985" s="74">
        <f t="shared" si="30"/>
        <v>8323.0463999999993</v>
      </c>
    </row>
    <row r="1986" spans="2:11" x14ac:dyDescent="0.25">
      <c r="B1986" s="73" t="s">
        <v>3287</v>
      </c>
      <c r="C1986" s="73" t="s">
        <v>6440</v>
      </c>
      <c r="D1986" s="73" t="s">
        <v>6441</v>
      </c>
      <c r="E1986" s="73">
        <v>90</v>
      </c>
      <c r="F1986" s="73" t="s">
        <v>6966</v>
      </c>
      <c r="G1986" s="73" t="s">
        <v>7351</v>
      </c>
      <c r="H1986" s="73" t="s">
        <v>7352</v>
      </c>
      <c r="I1986" s="73" t="s">
        <v>3293</v>
      </c>
      <c r="J1986" s="74">
        <v>8491.2999999999993</v>
      </c>
      <c r="K1986" s="74">
        <f t="shared" si="30"/>
        <v>9849.9079999999976</v>
      </c>
    </row>
    <row r="1987" spans="2:11" x14ac:dyDescent="0.25">
      <c r="B1987" s="73" t="s">
        <v>3287</v>
      </c>
      <c r="C1987" s="73" t="s">
        <v>6440</v>
      </c>
      <c r="D1987" s="73" t="s">
        <v>6441</v>
      </c>
      <c r="E1987" s="73">
        <v>90</v>
      </c>
      <c r="F1987" s="73" t="s">
        <v>6966</v>
      </c>
      <c r="G1987" s="73" t="s">
        <v>7353</v>
      </c>
      <c r="H1987" s="73" t="s">
        <v>7354</v>
      </c>
      <c r="I1987" s="73" t="s">
        <v>3293</v>
      </c>
      <c r="J1987" s="74">
        <v>8491.2999999999993</v>
      </c>
      <c r="K1987" s="74">
        <f t="shared" si="30"/>
        <v>9849.9079999999976</v>
      </c>
    </row>
    <row r="1988" spans="2:11" x14ac:dyDescent="0.25">
      <c r="B1988" s="73" t="s">
        <v>3287</v>
      </c>
      <c r="C1988" s="73" t="s">
        <v>6440</v>
      </c>
      <c r="D1988" s="73" t="s">
        <v>6441</v>
      </c>
      <c r="E1988" s="73">
        <v>90</v>
      </c>
      <c r="F1988" s="73" t="s">
        <v>6966</v>
      </c>
      <c r="G1988" s="73" t="s">
        <v>7355</v>
      </c>
      <c r="H1988" s="73" t="s">
        <v>7356</v>
      </c>
      <c r="I1988" s="73" t="s">
        <v>3293</v>
      </c>
      <c r="J1988" s="74">
        <v>9764</v>
      </c>
      <c r="K1988" s="74">
        <f t="shared" ref="K1988:K2051" si="31">+IF(AND(MID(H1988,1,15)="POSTE DE MADERA",J1988&lt;110)=TRUE,(J1988*1.13+5)*1.01*1.16,IF(AND(MID(H1988,1,15)="POSTE DE MADERA",J1988&gt;=110,J1988&lt;320)=TRUE,(J1988*1.13+12)*1.01*1.16,IF(AND(MID(H1988,1,15)="POSTE DE MADERA",J1988&gt;320)=TRUE,(J1988*1.13+36)*1.01*1.16,IF(+AND(MID(H1988,1,5)="POSTE",MID(H1988,1,15)&lt;&gt;"POSTE DE MADERA")=TRUE,J1988*1.01*1.16,J1988*1.16))))</f>
        <v>11326.24</v>
      </c>
    </row>
    <row r="1989" spans="2:11" x14ac:dyDescent="0.25">
      <c r="B1989" s="73" t="s">
        <v>3287</v>
      </c>
      <c r="C1989" s="73" t="s">
        <v>6440</v>
      </c>
      <c r="D1989" s="73" t="s">
        <v>6441</v>
      </c>
      <c r="E1989" s="73">
        <v>90</v>
      </c>
      <c r="F1989" s="73" t="s">
        <v>6966</v>
      </c>
      <c r="G1989" s="73" t="s">
        <v>7357</v>
      </c>
      <c r="H1989" s="73" t="s">
        <v>7358</v>
      </c>
      <c r="I1989" s="73" t="s">
        <v>3293</v>
      </c>
      <c r="J1989" s="74">
        <v>9657.7999999999993</v>
      </c>
      <c r="K1989" s="74">
        <f t="shared" si="31"/>
        <v>11203.047999999999</v>
      </c>
    </row>
    <row r="1990" spans="2:11" x14ac:dyDescent="0.25">
      <c r="B1990" s="73" t="s">
        <v>3287</v>
      </c>
      <c r="C1990" s="73" t="s">
        <v>6440</v>
      </c>
      <c r="D1990" s="73" t="s">
        <v>6441</v>
      </c>
      <c r="E1990" s="73">
        <v>90</v>
      </c>
      <c r="F1990" s="73" t="s">
        <v>6966</v>
      </c>
      <c r="G1990" s="73" t="s">
        <v>7359</v>
      </c>
      <c r="H1990" s="73" t="s">
        <v>7360</v>
      </c>
      <c r="I1990" s="73" t="s">
        <v>3293</v>
      </c>
      <c r="J1990" s="74">
        <v>8808.7999999999993</v>
      </c>
      <c r="K1990" s="74">
        <f t="shared" si="31"/>
        <v>10218.207999999999</v>
      </c>
    </row>
    <row r="1991" spans="2:11" x14ac:dyDescent="0.25">
      <c r="B1991" s="73" t="s">
        <v>3287</v>
      </c>
      <c r="C1991" s="73" t="s">
        <v>6440</v>
      </c>
      <c r="D1991" s="73" t="s">
        <v>6441</v>
      </c>
      <c r="E1991" s="73">
        <v>90</v>
      </c>
      <c r="F1991" s="73" t="s">
        <v>6966</v>
      </c>
      <c r="G1991" s="73" t="s">
        <v>7361</v>
      </c>
      <c r="H1991" s="73" t="s">
        <v>7362</v>
      </c>
      <c r="I1991" s="73" t="s">
        <v>3293</v>
      </c>
      <c r="J1991" s="74">
        <v>10007.75</v>
      </c>
      <c r="K1991" s="74">
        <f t="shared" si="31"/>
        <v>11608.99</v>
      </c>
    </row>
    <row r="1992" spans="2:11" x14ac:dyDescent="0.25">
      <c r="B1992" s="73" t="s">
        <v>3287</v>
      </c>
      <c r="C1992" s="73" t="s">
        <v>6440</v>
      </c>
      <c r="D1992" s="73" t="s">
        <v>6441</v>
      </c>
      <c r="E1992" s="73">
        <v>90</v>
      </c>
      <c r="F1992" s="73" t="s">
        <v>6966</v>
      </c>
      <c r="G1992" s="73" t="s">
        <v>7363</v>
      </c>
      <c r="H1992" s="73" t="s">
        <v>7364</v>
      </c>
      <c r="I1992" s="73" t="s">
        <v>3293</v>
      </c>
      <c r="J1992" s="74">
        <v>9217.24</v>
      </c>
      <c r="K1992" s="74">
        <f t="shared" si="31"/>
        <v>10691.998399999999</v>
      </c>
    </row>
    <row r="1993" spans="2:11" x14ac:dyDescent="0.25">
      <c r="B1993" s="73" t="s">
        <v>3287</v>
      </c>
      <c r="C1993" s="73" t="s">
        <v>6440</v>
      </c>
      <c r="D1993" s="73" t="s">
        <v>6441</v>
      </c>
      <c r="E1993" s="73">
        <v>90</v>
      </c>
      <c r="F1993" s="73" t="s">
        <v>6966</v>
      </c>
      <c r="G1993" s="73" t="s">
        <v>7365</v>
      </c>
      <c r="H1993" s="73" t="s">
        <v>7366</v>
      </c>
      <c r="I1993" s="73" t="s">
        <v>3293</v>
      </c>
      <c r="J1993" s="74">
        <v>4991.8</v>
      </c>
      <c r="K1993" s="74">
        <f t="shared" si="31"/>
        <v>5790.4879999999994</v>
      </c>
    </row>
    <row r="1994" spans="2:11" x14ac:dyDescent="0.25">
      <c r="B1994" s="73" t="s">
        <v>3287</v>
      </c>
      <c r="C1994" s="73" t="s">
        <v>6440</v>
      </c>
      <c r="D1994" s="73" t="s">
        <v>6441</v>
      </c>
      <c r="E1994" s="73">
        <v>90</v>
      </c>
      <c r="F1994" s="73" t="s">
        <v>6966</v>
      </c>
      <c r="G1994" s="73" t="s">
        <v>7367</v>
      </c>
      <c r="H1994" s="73" t="s">
        <v>7368</v>
      </c>
      <c r="I1994" s="73" t="s">
        <v>3293</v>
      </c>
      <c r="J1994" s="74">
        <v>11990.8</v>
      </c>
      <c r="K1994" s="74">
        <f t="shared" si="31"/>
        <v>13909.327999999998</v>
      </c>
    </row>
    <row r="1995" spans="2:11" x14ac:dyDescent="0.25">
      <c r="B1995" s="73" t="s">
        <v>3287</v>
      </c>
      <c r="C1995" s="73" t="s">
        <v>6440</v>
      </c>
      <c r="D1995" s="73" t="s">
        <v>6441</v>
      </c>
      <c r="E1995" s="73">
        <v>90</v>
      </c>
      <c r="F1995" s="73" t="s">
        <v>6966</v>
      </c>
      <c r="G1995" s="73" t="s">
        <v>7369</v>
      </c>
      <c r="H1995" s="73" t="s">
        <v>7370</v>
      </c>
      <c r="I1995" s="73" t="s">
        <v>3293</v>
      </c>
      <c r="J1995" s="74">
        <v>3825.3</v>
      </c>
      <c r="K1995" s="74">
        <f t="shared" si="31"/>
        <v>4437.348</v>
      </c>
    </row>
    <row r="1996" spans="2:11" x14ac:dyDescent="0.25">
      <c r="B1996" s="73" t="s">
        <v>3287</v>
      </c>
      <c r="C1996" s="73" t="s">
        <v>6440</v>
      </c>
      <c r="D1996" s="73" t="s">
        <v>6441</v>
      </c>
      <c r="E1996" s="73">
        <v>90</v>
      </c>
      <c r="F1996" s="73" t="s">
        <v>6966</v>
      </c>
      <c r="G1996" s="73" t="s">
        <v>7371</v>
      </c>
      <c r="H1996" s="73" t="s">
        <v>7372</v>
      </c>
      <c r="I1996" s="73" t="s">
        <v>3293</v>
      </c>
      <c r="J1996" s="74">
        <v>3485.2</v>
      </c>
      <c r="K1996" s="74">
        <f t="shared" si="31"/>
        <v>4042.8319999999994</v>
      </c>
    </row>
    <row r="1997" spans="2:11" x14ac:dyDescent="0.25">
      <c r="B1997" s="73" t="s">
        <v>3287</v>
      </c>
      <c r="C1997" s="73" t="s">
        <v>6440</v>
      </c>
      <c r="D1997" s="73" t="s">
        <v>6441</v>
      </c>
      <c r="E1997" s="73">
        <v>90</v>
      </c>
      <c r="F1997" s="73" t="s">
        <v>6966</v>
      </c>
      <c r="G1997" s="73" t="s">
        <v>7373</v>
      </c>
      <c r="H1997" s="73" t="s">
        <v>7374</v>
      </c>
      <c r="I1997" s="73" t="s">
        <v>3293</v>
      </c>
      <c r="J1997" s="74">
        <v>14323.8</v>
      </c>
      <c r="K1997" s="74">
        <f t="shared" si="31"/>
        <v>16615.607999999997</v>
      </c>
    </row>
    <row r="1998" spans="2:11" x14ac:dyDescent="0.25">
      <c r="B1998" s="73" t="s">
        <v>3287</v>
      </c>
      <c r="C1998" s="73" t="s">
        <v>6440</v>
      </c>
      <c r="D1998" s="73" t="s">
        <v>6441</v>
      </c>
      <c r="E1998" s="73">
        <v>90</v>
      </c>
      <c r="F1998" s="73" t="s">
        <v>6966</v>
      </c>
      <c r="G1998" s="73" t="s">
        <v>7375</v>
      </c>
      <c r="H1998" s="73" t="s">
        <v>7376</v>
      </c>
      <c r="I1998" s="73" t="s">
        <v>3293</v>
      </c>
      <c r="J1998" s="74">
        <v>14323.8</v>
      </c>
      <c r="K1998" s="74">
        <f t="shared" si="31"/>
        <v>16615.607999999997</v>
      </c>
    </row>
    <row r="1999" spans="2:11" x14ac:dyDescent="0.25">
      <c r="B1999" s="73" t="s">
        <v>3287</v>
      </c>
      <c r="C1999" s="73" t="s">
        <v>6440</v>
      </c>
      <c r="D1999" s="73" t="s">
        <v>6441</v>
      </c>
      <c r="E1999" s="73">
        <v>90</v>
      </c>
      <c r="F1999" s="73" t="s">
        <v>6966</v>
      </c>
      <c r="G1999" s="73" t="s">
        <v>7377</v>
      </c>
      <c r="H1999" s="73" t="s">
        <v>7378</v>
      </c>
      <c r="I1999" s="73" t="s">
        <v>3293</v>
      </c>
      <c r="J1999" s="74">
        <v>15490.3</v>
      </c>
      <c r="K1999" s="74">
        <f t="shared" si="31"/>
        <v>17968.748</v>
      </c>
    </row>
    <row r="2000" spans="2:11" x14ac:dyDescent="0.25">
      <c r="B2000" s="73" t="s">
        <v>3287</v>
      </c>
      <c r="C2000" s="73" t="s">
        <v>6440</v>
      </c>
      <c r="D2000" s="73" t="s">
        <v>6441</v>
      </c>
      <c r="E2000" s="73">
        <v>90</v>
      </c>
      <c r="F2000" s="73" t="s">
        <v>6966</v>
      </c>
      <c r="G2000" s="73" t="s">
        <v>7379</v>
      </c>
      <c r="H2000" s="73" t="s">
        <v>7380</v>
      </c>
      <c r="I2000" s="73" t="s">
        <v>3293</v>
      </c>
      <c r="J2000" s="74">
        <v>4525.2</v>
      </c>
      <c r="K2000" s="74">
        <f t="shared" si="31"/>
        <v>5249.2319999999991</v>
      </c>
    </row>
    <row r="2001" spans="2:11" x14ac:dyDescent="0.25">
      <c r="B2001" s="73" t="s">
        <v>3287</v>
      </c>
      <c r="C2001" s="73" t="s">
        <v>6440</v>
      </c>
      <c r="D2001" s="73" t="s">
        <v>6441</v>
      </c>
      <c r="E2001" s="73">
        <v>90</v>
      </c>
      <c r="F2001" s="73" t="s">
        <v>6966</v>
      </c>
      <c r="G2001" s="73" t="s">
        <v>7381</v>
      </c>
      <c r="H2001" s="73" t="s">
        <v>7382</v>
      </c>
      <c r="I2001" s="73" t="s">
        <v>3293</v>
      </c>
      <c r="J2001" s="74">
        <v>4525.2</v>
      </c>
      <c r="K2001" s="74">
        <f t="shared" si="31"/>
        <v>5249.2319999999991</v>
      </c>
    </row>
    <row r="2002" spans="2:11" x14ac:dyDescent="0.25">
      <c r="B2002" s="73" t="s">
        <v>3287</v>
      </c>
      <c r="C2002" s="73" t="s">
        <v>6440</v>
      </c>
      <c r="D2002" s="73" t="s">
        <v>6441</v>
      </c>
      <c r="E2002" s="73">
        <v>90</v>
      </c>
      <c r="F2002" s="73" t="s">
        <v>6966</v>
      </c>
      <c r="G2002" s="73" t="s">
        <v>7383</v>
      </c>
      <c r="H2002" s="73" t="s">
        <v>7384</v>
      </c>
      <c r="I2002" s="73" t="s">
        <v>3293</v>
      </c>
      <c r="J2002" s="74">
        <v>4315.96</v>
      </c>
      <c r="K2002" s="74">
        <f t="shared" si="31"/>
        <v>5006.5135999999993</v>
      </c>
    </row>
    <row r="2003" spans="2:11" x14ac:dyDescent="0.25">
      <c r="B2003" s="73" t="s">
        <v>3287</v>
      </c>
      <c r="C2003" s="73" t="s">
        <v>6440</v>
      </c>
      <c r="D2003" s="73" t="s">
        <v>6441</v>
      </c>
      <c r="E2003" s="73">
        <v>90</v>
      </c>
      <c r="F2003" s="73" t="s">
        <v>6966</v>
      </c>
      <c r="G2003" s="73" t="s">
        <v>7385</v>
      </c>
      <c r="H2003" s="73" t="s">
        <v>7386</v>
      </c>
      <c r="I2003" s="73" t="s">
        <v>3293</v>
      </c>
      <c r="J2003" s="74">
        <v>1572.69</v>
      </c>
      <c r="K2003" s="74">
        <f t="shared" si="31"/>
        <v>1824.3203999999998</v>
      </c>
    </row>
    <row r="2004" spans="2:11" x14ac:dyDescent="0.25">
      <c r="B2004" s="73" t="s">
        <v>3287</v>
      </c>
      <c r="C2004" s="73" t="s">
        <v>6440</v>
      </c>
      <c r="D2004" s="73" t="s">
        <v>6441</v>
      </c>
      <c r="E2004" s="73">
        <v>90</v>
      </c>
      <c r="F2004" s="73" t="s">
        <v>6966</v>
      </c>
      <c r="G2004" s="73" t="s">
        <v>7387</v>
      </c>
      <c r="H2004" s="73" t="s">
        <v>7388</v>
      </c>
      <c r="I2004" s="73" t="s">
        <v>3293</v>
      </c>
      <c r="J2004" s="74">
        <v>5054.8999999999996</v>
      </c>
      <c r="K2004" s="74">
        <f t="shared" si="31"/>
        <v>5863.6839999999993</v>
      </c>
    </row>
    <row r="2005" spans="2:11" x14ac:dyDescent="0.25">
      <c r="B2005" s="73" t="s">
        <v>3287</v>
      </c>
      <c r="C2005" s="73" t="s">
        <v>6440</v>
      </c>
      <c r="D2005" s="73" t="s">
        <v>6441</v>
      </c>
      <c r="E2005" s="73">
        <v>90</v>
      </c>
      <c r="F2005" s="73" t="s">
        <v>6966</v>
      </c>
      <c r="G2005" s="73" t="s">
        <v>7389</v>
      </c>
      <c r="H2005" s="73" t="s">
        <v>7390</v>
      </c>
      <c r="I2005" s="73" t="s">
        <v>3293</v>
      </c>
      <c r="J2005" s="74">
        <v>2671.58</v>
      </c>
      <c r="K2005" s="74">
        <f t="shared" si="31"/>
        <v>3099.0327999999995</v>
      </c>
    </row>
    <row r="2006" spans="2:11" x14ac:dyDescent="0.25">
      <c r="B2006" s="73" t="s">
        <v>3287</v>
      </c>
      <c r="C2006" s="73" t="s">
        <v>6440</v>
      </c>
      <c r="D2006" s="73" t="s">
        <v>6441</v>
      </c>
      <c r="E2006" s="73">
        <v>90</v>
      </c>
      <c r="F2006" s="73" t="s">
        <v>6966</v>
      </c>
      <c r="G2006" s="73" t="s">
        <v>7391</v>
      </c>
      <c r="H2006" s="73" t="s">
        <v>7392</v>
      </c>
      <c r="I2006" s="73" t="s">
        <v>3293</v>
      </c>
      <c r="J2006" s="74">
        <v>2671.58</v>
      </c>
      <c r="K2006" s="74">
        <f t="shared" si="31"/>
        <v>3099.0327999999995</v>
      </c>
    </row>
    <row r="2007" spans="2:11" x14ac:dyDescent="0.25">
      <c r="B2007" s="73" t="s">
        <v>3287</v>
      </c>
      <c r="C2007" s="73" t="s">
        <v>6440</v>
      </c>
      <c r="D2007" s="73" t="s">
        <v>6441</v>
      </c>
      <c r="E2007" s="73">
        <v>90</v>
      </c>
      <c r="F2007" s="73" t="s">
        <v>6966</v>
      </c>
      <c r="G2007" s="73" t="s">
        <v>7393</v>
      </c>
      <c r="H2007" s="73" t="s">
        <v>7394</v>
      </c>
      <c r="I2007" s="73" t="s">
        <v>3293</v>
      </c>
      <c r="J2007" s="74">
        <v>5234.95</v>
      </c>
      <c r="K2007" s="74">
        <f t="shared" si="31"/>
        <v>6072.5419999999995</v>
      </c>
    </row>
    <row r="2008" spans="2:11" x14ac:dyDescent="0.25">
      <c r="B2008" s="73" t="s">
        <v>3287</v>
      </c>
      <c r="C2008" s="73" t="s">
        <v>6440</v>
      </c>
      <c r="D2008" s="73" t="s">
        <v>6441</v>
      </c>
      <c r="E2008" s="73">
        <v>90</v>
      </c>
      <c r="F2008" s="73" t="s">
        <v>6966</v>
      </c>
      <c r="G2008" s="73" t="s">
        <v>7395</v>
      </c>
      <c r="H2008" s="73" t="s">
        <v>7396</v>
      </c>
      <c r="I2008" s="73" t="s">
        <v>3293</v>
      </c>
      <c r="J2008" s="74">
        <v>2757.33</v>
      </c>
      <c r="K2008" s="74">
        <f t="shared" si="31"/>
        <v>3198.5027999999998</v>
      </c>
    </row>
    <row r="2009" spans="2:11" x14ac:dyDescent="0.25">
      <c r="B2009" s="73" t="s">
        <v>3287</v>
      </c>
      <c r="C2009" s="73" t="s">
        <v>6440</v>
      </c>
      <c r="D2009" s="73" t="s">
        <v>6441</v>
      </c>
      <c r="E2009" s="73">
        <v>90</v>
      </c>
      <c r="F2009" s="73" t="s">
        <v>6966</v>
      </c>
      <c r="G2009" s="73" t="s">
        <v>7397</v>
      </c>
      <c r="H2009" s="73" t="s">
        <v>7398</v>
      </c>
      <c r="I2009" s="73" t="s">
        <v>3293</v>
      </c>
      <c r="J2009" s="74">
        <v>2795.22</v>
      </c>
      <c r="K2009" s="74">
        <f t="shared" si="31"/>
        <v>3242.4551999999994</v>
      </c>
    </row>
    <row r="2010" spans="2:11" x14ac:dyDescent="0.25">
      <c r="B2010" s="73" t="s">
        <v>3287</v>
      </c>
      <c r="C2010" s="73" t="s">
        <v>6440</v>
      </c>
      <c r="D2010" s="73" t="s">
        <v>6441</v>
      </c>
      <c r="E2010" s="73">
        <v>90</v>
      </c>
      <c r="F2010" s="73" t="s">
        <v>6966</v>
      </c>
      <c r="G2010" s="73" t="s">
        <v>7399</v>
      </c>
      <c r="H2010" s="73" t="s">
        <v>7400</v>
      </c>
      <c r="I2010" s="73" t="s">
        <v>3293</v>
      </c>
      <c r="J2010" s="74">
        <v>5745.5</v>
      </c>
      <c r="K2010" s="74">
        <f t="shared" si="31"/>
        <v>6664.78</v>
      </c>
    </row>
    <row r="2011" spans="2:11" x14ac:dyDescent="0.25">
      <c r="B2011" s="73" t="s">
        <v>3287</v>
      </c>
      <c r="C2011" s="73" t="s">
        <v>6440</v>
      </c>
      <c r="D2011" s="73" t="s">
        <v>6441</v>
      </c>
      <c r="E2011" s="73">
        <v>90</v>
      </c>
      <c r="F2011" s="73" t="s">
        <v>6966</v>
      </c>
      <c r="G2011" s="73" t="s">
        <v>7401</v>
      </c>
      <c r="H2011" s="73" t="s">
        <v>7402</v>
      </c>
      <c r="I2011" s="73" t="s">
        <v>3293</v>
      </c>
      <c r="J2011" s="74">
        <v>6133.5</v>
      </c>
      <c r="K2011" s="74">
        <f t="shared" si="31"/>
        <v>7114.86</v>
      </c>
    </row>
    <row r="2012" spans="2:11" x14ac:dyDescent="0.25">
      <c r="B2012" s="73" t="s">
        <v>3287</v>
      </c>
      <c r="C2012" s="73" t="s">
        <v>6440</v>
      </c>
      <c r="D2012" s="73" t="s">
        <v>6441</v>
      </c>
      <c r="E2012" s="73">
        <v>90</v>
      </c>
      <c r="F2012" s="73" t="s">
        <v>6966</v>
      </c>
      <c r="G2012" s="73" t="s">
        <v>7403</v>
      </c>
      <c r="H2012" s="73" t="s">
        <v>7404</v>
      </c>
      <c r="I2012" s="73" t="s">
        <v>3293</v>
      </c>
      <c r="J2012" s="74">
        <v>6256.05</v>
      </c>
      <c r="K2012" s="74">
        <f t="shared" si="31"/>
        <v>7257.018</v>
      </c>
    </row>
    <row r="2013" spans="2:11" x14ac:dyDescent="0.25">
      <c r="B2013" s="73" t="s">
        <v>3287</v>
      </c>
      <c r="C2013" s="73" t="s">
        <v>6440</v>
      </c>
      <c r="D2013" s="73" t="s">
        <v>6441</v>
      </c>
      <c r="E2013" s="73">
        <v>90</v>
      </c>
      <c r="F2013" s="73" t="s">
        <v>6966</v>
      </c>
      <c r="G2013" s="73" t="s">
        <v>7405</v>
      </c>
      <c r="H2013" s="73" t="s">
        <v>7406</v>
      </c>
      <c r="I2013" s="73" t="s">
        <v>3293</v>
      </c>
      <c r="J2013" s="74">
        <v>8194.2999999999993</v>
      </c>
      <c r="K2013" s="74">
        <f t="shared" si="31"/>
        <v>9505.387999999999</v>
      </c>
    </row>
    <row r="2014" spans="2:11" x14ac:dyDescent="0.25">
      <c r="B2014" s="73" t="s">
        <v>3287</v>
      </c>
      <c r="C2014" s="73" t="s">
        <v>6440</v>
      </c>
      <c r="D2014" s="73" t="s">
        <v>6441</v>
      </c>
      <c r="E2014" s="73">
        <v>90</v>
      </c>
      <c r="F2014" s="73" t="s">
        <v>6966</v>
      </c>
      <c r="G2014" s="73" t="s">
        <v>7407</v>
      </c>
      <c r="H2014" s="73" t="s">
        <v>7408</v>
      </c>
      <c r="I2014" s="73" t="s">
        <v>3293</v>
      </c>
      <c r="J2014" s="74">
        <v>7908.05</v>
      </c>
      <c r="K2014" s="74">
        <f t="shared" si="31"/>
        <v>9173.3379999999997</v>
      </c>
    </row>
    <row r="2015" spans="2:11" x14ac:dyDescent="0.25">
      <c r="B2015" s="73" t="s">
        <v>3287</v>
      </c>
      <c r="C2015" s="73" t="s">
        <v>6440</v>
      </c>
      <c r="D2015" s="73" t="s">
        <v>6441</v>
      </c>
      <c r="E2015" s="73">
        <v>90</v>
      </c>
      <c r="F2015" s="73" t="s">
        <v>6966</v>
      </c>
      <c r="G2015" s="73" t="s">
        <v>7409</v>
      </c>
      <c r="H2015" s="73" t="s">
        <v>7410</v>
      </c>
      <c r="I2015" s="73" t="s">
        <v>3293</v>
      </c>
      <c r="J2015" s="74">
        <v>5054.8999999999996</v>
      </c>
      <c r="K2015" s="74">
        <f t="shared" si="31"/>
        <v>5863.6839999999993</v>
      </c>
    </row>
    <row r="2016" spans="2:11" x14ac:dyDescent="0.25">
      <c r="B2016" s="73" t="s">
        <v>3287</v>
      </c>
      <c r="C2016" s="73" t="s">
        <v>6440</v>
      </c>
      <c r="D2016" s="73" t="s">
        <v>6441</v>
      </c>
      <c r="E2016" s="73">
        <v>90</v>
      </c>
      <c r="F2016" s="73" t="s">
        <v>6966</v>
      </c>
      <c r="G2016" s="73" t="s">
        <v>7411</v>
      </c>
      <c r="H2016" s="73" t="s">
        <v>7000</v>
      </c>
      <c r="I2016" s="73" t="s">
        <v>3293</v>
      </c>
      <c r="J2016" s="74">
        <v>8979.15</v>
      </c>
      <c r="K2016" s="74">
        <f t="shared" si="31"/>
        <v>10415.813999999998</v>
      </c>
    </row>
    <row r="2017" spans="2:11" x14ac:dyDescent="0.25">
      <c r="B2017" s="73" t="s">
        <v>3287</v>
      </c>
      <c r="C2017" s="73" t="s">
        <v>6440</v>
      </c>
      <c r="D2017" s="73" t="s">
        <v>6441</v>
      </c>
      <c r="E2017" s="73">
        <v>90</v>
      </c>
      <c r="F2017" s="73" t="s">
        <v>6966</v>
      </c>
      <c r="G2017" s="73" t="s">
        <v>7412</v>
      </c>
      <c r="H2017" s="73" t="s">
        <v>7413</v>
      </c>
      <c r="I2017" s="73" t="s">
        <v>3293</v>
      </c>
      <c r="J2017" s="74">
        <v>3192.75</v>
      </c>
      <c r="K2017" s="74">
        <f t="shared" si="31"/>
        <v>3703.5899999999997</v>
      </c>
    </row>
    <row r="2018" spans="2:11" x14ac:dyDescent="0.25">
      <c r="B2018" s="73" t="s">
        <v>3287</v>
      </c>
      <c r="C2018" s="73" t="s">
        <v>6440</v>
      </c>
      <c r="D2018" s="73" t="s">
        <v>6441</v>
      </c>
      <c r="E2018" s="73">
        <v>90</v>
      </c>
      <c r="F2018" s="73" t="s">
        <v>6966</v>
      </c>
      <c r="G2018" s="73" t="s">
        <v>7414</v>
      </c>
      <c r="H2018" s="73" t="s">
        <v>7415</v>
      </c>
      <c r="I2018" s="73" t="s">
        <v>3293</v>
      </c>
      <c r="J2018" s="74">
        <v>3294.86</v>
      </c>
      <c r="K2018" s="74">
        <f t="shared" si="31"/>
        <v>3822.0376000000001</v>
      </c>
    </row>
    <row r="2019" spans="2:11" x14ac:dyDescent="0.25">
      <c r="B2019" s="73" t="s">
        <v>3287</v>
      </c>
      <c r="C2019" s="73" t="s">
        <v>6440</v>
      </c>
      <c r="D2019" s="73" t="s">
        <v>6441</v>
      </c>
      <c r="E2019" s="73">
        <v>90</v>
      </c>
      <c r="F2019" s="73" t="s">
        <v>6966</v>
      </c>
      <c r="G2019" s="73" t="s">
        <v>7416</v>
      </c>
      <c r="H2019" s="73" t="s">
        <v>7417</v>
      </c>
      <c r="I2019" s="73" t="s">
        <v>3293</v>
      </c>
      <c r="J2019" s="74">
        <v>8808.7999999999993</v>
      </c>
      <c r="K2019" s="74">
        <f t="shared" si="31"/>
        <v>10218.207999999999</v>
      </c>
    </row>
    <row r="2020" spans="2:11" x14ac:dyDescent="0.25">
      <c r="B2020" s="73" t="s">
        <v>3287</v>
      </c>
      <c r="C2020" s="73" t="s">
        <v>6440</v>
      </c>
      <c r="D2020" s="73" t="s">
        <v>6441</v>
      </c>
      <c r="E2020" s="73">
        <v>90</v>
      </c>
      <c r="F2020" s="73" t="s">
        <v>6966</v>
      </c>
      <c r="G2020" s="73" t="s">
        <v>7418</v>
      </c>
      <c r="H2020" s="73" t="s">
        <v>7419</v>
      </c>
      <c r="I2020" s="73" t="s">
        <v>3293</v>
      </c>
      <c r="J2020" s="74">
        <v>10124.4</v>
      </c>
      <c r="K2020" s="74">
        <f t="shared" si="31"/>
        <v>11744.303999999998</v>
      </c>
    </row>
    <row r="2021" spans="2:11" x14ac:dyDescent="0.25">
      <c r="B2021" s="73" t="s">
        <v>3287</v>
      </c>
      <c r="C2021" s="73" t="s">
        <v>6440</v>
      </c>
      <c r="D2021" s="73" t="s">
        <v>6441</v>
      </c>
      <c r="E2021" s="73">
        <v>90</v>
      </c>
      <c r="F2021" s="73" t="s">
        <v>6966</v>
      </c>
      <c r="G2021" s="73" t="s">
        <v>7420</v>
      </c>
      <c r="H2021" s="73" t="s">
        <v>7421</v>
      </c>
      <c r="I2021" s="73" t="s">
        <v>3293</v>
      </c>
      <c r="J2021" s="74">
        <v>10124.4</v>
      </c>
      <c r="K2021" s="74">
        <f t="shared" si="31"/>
        <v>11744.303999999998</v>
      </c>
    </row>
    <row r="2022" spans="2:11" x14ac:dyDescent="0.25">
      <c r="B2022" s="73" t="s">
        <v>3287</v>
      </c>
      <c r="C2022" s="73" t="s">
        <v>6440</v>
      </c>
      <c r="D2022" s="73" t="s">
        <v>6441</v>
      </c>
      <c r="E2022" s="73">
        <v>90</v>
      </c>
      <c r="F2022" s="73" t="s">
        <v>6966</v>
      </c>
      <c r="G2022" s="73" t="s">
        <v>7422</v>
      </c>
      <c r="H2022" s="73" t="s">
        <v>7423</v>
      </c>
      <c r="I2022" s="73" t="s">
        <v>3293</v>
      </c>
      <c r="J2022" s="74">
        <v>3592</v>
      </c>
      <c r="K2022" s="74">
        <f t="shared" si="31"/>
        <v>4166.7199999999993</v>
      </c>
    </row>
    <row r="2023" spans="2:11" x14ac:dyDescent="0.25">
      <c r="B2023" s="73" t="s">
        <v>3287</v>
      </c>
      <c r="C2023" s="73" t="s">
        <v>6440</v>
      </c>
      <c r="D2023" s="73" t="s">
        <v>6441</v>
      </c>
      <c r="E2023" s="73">
        <v>90</v>
      </c>
      <c r="F2023" s="73" t="s">
        <v>6966</v>
      </c>
      <c r="G2023" s="73" t="s">
        <v>7424</v>
      </c>
      <c r="H2023" s="73" t="s">
        <v>7425</v>
      </c>
      <c r="I2023" s="73" t="s">
        <v>3293</v>
      </c>
      <c r="J2023" s="74">
        <v>3592</v>
      </c>
      <c r="K2023" s="74">
        <f t="shared" si="31"/>
        <v>4166.7199999999993</v>
      </c>
    </row>
    <row r="2024" spans="2:11" x14ac:dyDescent="0.25">
      <c r="B2024" s="73" t="s">
        <v>3287</v>
      </c>
      <c r="C2024" s="73" t="s">
        <v>6440</v>
      </c>
      <c r="D2024" s="73" t="s">
        <v>6441</v>
      </c>
      <c r="E2024" s="73">
        <v>90</v>
      </c>
      <c r="F2024" s="73" t="s">
        <v>6966</v>
      </c>
      <c r="G2024" s="73" t="s">
        <v>7426</v>
      </c>
      <c r="H2024" s="73" t="s">
        <v>7427</v>
      </c>
      <c r="I2024" s="73" t="s">
        <v>3293</v>
      </c>
      <c r="J2024" s="74">
        <v>3499.08</v>
      </c>
      <c r="K2024" s="74">
        <f t="shared" si="31"/>
        <v>4058.9327999999996</v>
      </c>
    </row>
    <row r="2025" spans="2:11" x14ac:dyDescent="0.25">
      <c r="B2025" s="73" t="s">
        <v>3287</v>
      </c>
      <c r="C2025" s="73" t="s">
        <v>6440</v>
      </c>
      <c r="D2025" s="73" t="s">
        <v>6441</v>
      </c>
      <c r="E2025" s="73">
        <v>90</v>
      </c>
      <c r="F2025" s="73" t="s">
        <v>6966</v>
      </c>
      <c r="G2025" s="73" t="s">
        <v>7428</v>
      </c>
      <c r="H2025" s="73" t="s">
        <v>7429</v>
      </c>
      <c r="I2025" s="73" t="s">
        <v>3293</v>
      </c>
      <c r="J2025" s="74">
        <v>3171.26</v>
      </c>
      <c r="K2025" s="74">
        <f t="shared" si="31"/>
        <v>3678.6615999999999</v>
      </c>
    </row>
    <row r="2026" spans="2:11" x14ac:dyDescent="0.25">
      <c r="B2026" s="73" t="s">
        <v>3287</v>
      </c>
      <c r="C2026" s="73" t="s">
        <v>6440</v>
      </c>
      <c r="D2026" s="73" t="s">
        <v>6441</v>
      </c>
      <c r="E2026" s="73">
        <v>90</v>
      </c>
      <c r="F2026" s="73" t="s">
        <v>6966</v>
      </c>
      <c r="G2026" s="73" t="s">
        <v>7430</v>
      </c>
      <c r="H2026" s="73" t="s">
        <v>7431</v>
      </c>
      <c r="I2026" s="73" t="s">
        <v>3293</v>
      </c>
      <c r="J2026" s="74">
        <v>3974.71</v>
      </c>
      <c r="K2026" s="74">
        <f t="shared" si="31"/>
        <v>4610.6635999999999</v>
      </c>
    </row>
    <row r="2027" spans="2:11" x14ac:dyDescent="0.25">
      <c r="B2027" s="73" t="s">
        <v>3287</v>
      </c>
      <c r="C2027" s="73" t="s">
        <v>6440</v>
      </c>
      <c r="D2027" s="73" t="s">
        <v>6441</v>
      </c>
      <c r="E2027" s="73">
        <v>90</v>
      </c>
      <c r="F2027" s="73" t="s">
        <v>6966</v>
      </c>
      <c r="G2027" s="73" t="s">
        <v>7432</v>
      </c>
      <c r="H2027" s="73" t="s">
        <v>7433</v>
      </c>
      <c r="I2027" s="73" t="s">
        <v>3293</v>
      </c>
      <c r="J2027" s="74">
        <v>3171.26</v>
      </c>
      <c r="K2027" s="74">
        <f t="shared" si="31"/>
        <v>3678.6615999999999</v>
      </c>
    </row>
    <row r="2028" spans="2:11" x14ac:dyDescent="0.25">
      <c r="B2028" s="73" t="s">
        <v>3287</v>
      </c>
      <c r="C2028" s="73" t="s">
        <v>6440</v>
      </c>
      <c r="D2028" s="73" t="s">
        <v>6441</v>
      </c>
      <c r="E2028" s="73">
        <v>90</v>
      </c>
      <c r="F2028" s="73" t="s">
        <v>6966</v>
      </c>
      <c r="G2028" s="73" t="s">
        <v>7434</v>
      </c>
      <c r="H2028" s="73" t="s">
        <v>7435</v>
      </c>
      <c r="I2028" s="73" t="s">
        <v>3293</v>
      </c>
      <c r="J2028" s="74">
        <v>3703.3</v>
      </c>
      <c r="K2028" s="74">
        <f t="shared" si="31"/>
        <v>4295.8279999999995</v>
      </c>
    </row>
    <row r="2029" spans="2:11" x14ac:dyDescent="0.25">
      <c r="B2029" s="73" t="s">
        <v>3287</v>
      </c>
      <c r="C2029" s="73" t="s">
        <v>6440</v>
      </c>
      <c r="D2029" s="73" t="s">
        <v>6441</v>
      </c>
      <c r="E2029" s="73">
        <v>90</v>
      </c>
      <c r="F2029" s="73" t="s">
        <v>6966</v>
      </c>
      <c r="G2029" s="73" t="s">
        <v>7436</v>
      </c>
      <c r="H2029" s="73" t="s">
        <v>7437</v>
      </c>
      <c r="I2029" s="73" t="s">
        <v>3293</v>
      </c>
      <c r="J2029" s="74">
        <v>3485.2</v>
      </c>
      <c r="K2029" s="74">
        <f t="shared" si="31"/>
        <v>4042.8319999999994</v>
      </c>
    </row>
    <row r="2030" spans="2:11" x14ac:dyDescent="0.25">
      <c r="B2030" s="73" t="s">
        <v>3287</v>
      </c>
      <c r="C2030" s="73" t="s">
        <v>6440</v>
      </c>
      <c r="D2030" s="73" t="s">
        <v>6441</v>
      </c>
      <c r="E2030" s="73">
        <v>90</v>
      </c>
      <c r="F2030" s="73" t="s">
        <v>6966</v>
      </c>
      <c r="G2030" s="73" t="s">
        <v>7438</v>
      </c>
      <c r="H2030" s="73" t="s">
        <v>7439</v>
      </c>
      <c r="I2030" s="73" t="s">
        <v>3293</v>
      </c>
      <c r="J2030" s="74">
        <v>4213.8500000000004</v>
      </c>
      <c r="K2030" s="74">
        <f t="shared" si="31"/>
        <v>4888.0659999999998</v>
      </c>
    </row>
    <row r="2031" spans="2:11" x14ac:dyDescent="0.25">
      <c r="B2031" s="73" t="s">
        <v>3287</v>
      </c>
      <c r="C2031" s="73" t="s">
        <v>6440</v>
      </c>
      <c r="D2031" s="73" t="s">
        <v>6441</v>
      </c>
      <c r="E2031" s="73">
        <v>90</v>
      </c>
      <c r="F2031" s="73" t="s">
        <v>6966</v>
      </c>
      <c r="G2031" s="73" t="s">
        <v>7440</v>
      </c>
      <c r="H2031" s="73" t="s">
        <v>7441</v>
      </c>
      <c r="I2031" s="73" t="s">
        <v>3293</v>
      </c>
      <c r="J2031" s="74">
        <v>4213.8500000000004</v>
      </c>
      <c r="K2031" s="74">
        <f t="shared" si="31"/>
        <v>4888.0659999999998</v>
      </c>
    </row>
    <row r="2032" spans="2:11" x14ac:dyDescent="0.25">
      <c r="B2032" s="73" t="s">
        <v>3287</v>
      </c>
      <c r="C2032" s="73" t="s">
        <v>6440</v>
      </c>
      <c r="D2032" s="73" t="s">
        <v>6441</v>
      </c>
      <c r="E2032" s="73">
        <v>90</v>
      </c>
      <c r="F2032" s="73" t="s">
        <v>6966</v>
      </c>
      <c r="G2032" s="73" t="s">
        <v>7442</v>
      </c>
      <c r="H2032" s="73" t="s">
        <v>7443</v>
      </c>
      <c r="I2032" s="73" t="s">
        <v>3293</v>
      </c>
      <c r="J2032" s="74">
        <v>4213.8500000000004</v>
      </c>
      <c r="K2032" s="74">
        <f t="shared" si="31"/>
        <v>4888.0659999999998</v>
      </c>
    </row>
    <row r="2033" spans="2:11" x14ac:dyDescent="0.25">
      <c r="B2033" s="73" t="s">
        <v>3287</v>
      </c>
      <c r="C2033" s="73" t="s">
        <v>6440</v>
      </c>
      <c r="D2033" s="73" t="s">
        <v>6441</v>
      </c>
      <c r="E2033" s="73">
        <v>90</v>
      </c>
      <c r="F2033" s="73" t="s">
        <v>6966</v>
      </c>
      <c r="G2033" s="73" t="s">
        <v>7444</v>
      </c>
      <c r="H2033" s="73" t="s">
        <v>7445</v>
      </c>
      <c r="I2033" s="73" t="s">
        <v>3293</v>
      </c>
      <c r="J2033" s="74">
        <v>4525.2</v>
      </c>
      <c r="K2033" s="74">
        <f t="shared" si="31"/>
        <v>5249.2319999999991</v>
      </c>
    </row>
    <row r="2034" spans="2:11" x14ac:dyDescent="0.25">
      <c r="B2034" s="73" t="s">
        <v>3287</v>
      </c>
      <c r="C2034" s="73" t="s">
        <v>6440</v>
      </c>
      <c r="D2034" s="73" t="s">
        <v>6441</v>
      </c>
      <c r="E2034" s="73">
        <v>90</v>
      </c>
      <c r="F2034" s="73" t="s">
        <v>6966</v>
      </c>
      <c r="G2034" s="73" t="s">
        <v>7446</v>
      </c>
      <c r="H2034" s="73" t="s">
        <v>7447</v>
      </c>
      <c r="I2034" s="73" t="s">
        <v>3293</v>
      </c>
      <c r="J2034" s="74">
        <v>4315.96</v>
      </c>
      <c r="K2034" s="74">
        <f t="shared" si="31"/>
        <v>5006.5135999999993</v>
      </c>
    </row>
    <row r="2035" spans="2:11" x14ac:dyDescent="0.25">
      <c r="B2035" s="73" t="s">
        <v>3287</v>
      </c>
      <c r="C2035" s="73" t="s">
        <v>6440</v>
      </c>
      <c r="D2035" s="73" t="s">
        <v>6441</v>
      </c>
      <c r="E2035" s="73">
        <v>90</v>
      </c>
      <c r="F2035" s="73" t="s">
        <v>6966</v>
      </c>
      <c r="G2035" s="73" t="s">
        <v>7448</v>
      </c>
      <c r="H2035" s="73" t="s">
        <v>7449</v>
      </c>
      <c r="I2035" s="73" t="s">
        <v>3293</v>
      </c>
      <c r="J2035" s="74">
        <v>4315.96</v>
      </c>
      <c r="K2035" s="74">
        <f t="shared" si="31"/>
        <v>5006.5135999999993</v>
      </c>
    </row>
    <row r="2036" spans="2:11" x14ac:dyDescent="0.25">
      <c r="B2036" s="73" t="s">
        <v>3287</v>
      </c>
      <c r="C2036" s="73" t="s">
        <v>6440</v>
      </c>
      <c r="D2036" s="73" t="s">
        <v>6441</v>
      </c>
      <c r="E2036" s="73">
        <v>90</v>
      </c>
      <c r="F2036" s="73" t="s">
        <v>6966</v>
      </c>
      <c r="G2036" s="73" t="s">
        <v>7450</v>
      </c>
      <c r="H2036" s="73" t="s">
        <v>7451</v>
      </c>
      <c r="I2036" s="73" t="s">
        <v>3293</v>
      </c>
      <c r="J2036" s="74">
        <v>4520.18</v>
      </c>
      <c r="K2036" s="74">
        <f t="shared" si="31"/>
        <v>5243.4088000000002</v>
      </c>
    </row>
    <row r="2037" spans="2:11" x14ac:dyDescent="0.25">
      <c r="B2037" s="73" t="s">
        <v>3287</v>
      </c>
      <c r="C2037" s="73" t="s">
        <v>6440</v>
      </c>
      <c r="D2037" s="73" t="s">
        <v>6441</v>
      </c>
      <c r="E2037" s="73">
        <v>90</v>
      </c>
      <c r="F2037" s="73" t="s">
        <v>6966</v>
      </c>
      <c r="G2037" s="73" t="s">
        <v>7452</v>
      </c>
      <c r="H2037" s="73" t="s">
        <v>7453</v>
      </c>
      <c r="I2037" s="73" t="s">
        <v>3293</v>
      </c>
      <c r="J2037" s="74">
        <v>6391.6</v>
      </c>
      <c r="K2037" s="74">
        <f t="shared" si="31"/>
        <v>7414.2560000000003</v>
      </c>
    </row>
    <row r="2038" spans="2:11" x14ac:dyDescent="0.25">
      <c r="B2038" s="73" t="s">
        <v>3287</v>
      </c>
      <c r="C2038" s="73" t="s">
        <v>6440</v>
      </c>
      <c r="D2038" s="73" t="s">
        <v>6441</v>
      </c>
      <c r="E2038" s="73">
        <v>90</v>
      </c>
      <c r="F2038" s="73" t="s">
        <v>6966</v>
      </c>
      <c r="G2038" s="73" t="s">
        <v>7454</v>
      </c>
      <c r="H2038" s="73" t="s">
        <v>7455</v>
      </c>
      <c r="I2038" s="73" t="s">
        <v>3293</v>
      </c>
      <c r="J2038" s="74">
        <v>4520.18</v>
      </c>
      <c r="K2038" s="74">
        <f t="shared" si="31"/>
        <v>5243.4088000000002</v>
      </c>
    </row>
    <row r="2039" spans="2:11" x14ac:dyDescent="0.25">
      <c r="B2039" s="73" t="s">
        <v>3287</v>
      </c>
      <c r="C2039" s="73" t="s">
        <v>6440</v>
      </c>
      <c r="D2039" s="73" t="s">
        <v>6441</v>
      </c>
      <c r="E2039" s="73">
        <v>90</v>
      </c>
      <c r="F2039" s="73" t="s">
        <v>6966</v>
      </c>
      <c r="G2039" s="73" t="s">
        <v>7456</v>
      </c>
      <c r="H2039" s="73" t="s">
        <v>7457</v>
      </c>
      <c r="I2039" s="73" t="s">
        <v>3293</v>
      </c>
      <c r="J2039" s="74">
        <v>4649.82</v>
      </c>
      <c r="K2039" s="74">
        <f t="shared" si="31"/>
        <v>5393.7911999999997</v>
      </c>
    </row>
    <row r="2040" spans="2:11" x14ac:dyDescent="0.25">
      <c r="B2040" s="73" t="s">
        <v>3287</v>
      </c>
      <c r="C2040" s="73" t="s">
        <v>6440</v>
      </c>
      <c r="D2040" s="73" t="s">
        <v>6441</v>
      </c>
      <c r="E2040" s="73">
        <v>90</v>
      </c>
      <c r="F2040" s="73" t="s">
        <v>6966</v>
      </c>
      <c r="G2040" s="73" t="s">
        <v>7458</v>
      </c>
      <c r="H2040" s="73" t="s">
        <v>7459</v>
      </c>
      <c r="I2040" s="73" t="s">
        <v>3293</v>
      </c>
      <c r="J2040" s="74">
        <v>4724.3999999999996</v>
      </c>
      <c r="K2040" s="74">
        <f t="shared" si="31"/>
        <v>5480.3039999999992</v>
      </c>
    </row>
    <row r="2041" spans="2:11" x14ac:dyDescent="0.25">
      <c r="B2041" s="73" t="s">
        <v>3287</v>
      </c>
      <c r="C2041" s="73" t="s">
        <v>6440</v>
      </c>
      <c r="D2041" s="73" t="s">
        <v>6441</v>
      </c>
      <c r="E2041" s="73">
        <v>90</v>
      </c>
      <c r="F2041" s="73" t="s">
        <v>6966</v>
      </c>
      <c r="G2041" s="73" t="s">
        <v>7460</v>
      </c>
      <c r="H2041" s="73" t="s">
        <v>7461</v>
      </c>
      <c r="I2041" s="73" t="s">
        <v>3293</v>
      </c>
      <c r="J2041" s="74">
        <v>4724.3999999999996</v>
      </c>
      <c r="K2041" s="74">
        <f t="shared" si="31"/>
        <v>5480.3039999999992</v>
      </c>
    </row>
    <row r="2042" spans="2:11" x14ac:dyDescent="0.25">
      <c r="B2042" s="73" t="s">
        <v>3287</v>
      </c>
      <c r="C2042" s="73" t="s">
        <v>6440</v>
      </c>
      <c r="D2042" s="73" t="s">
        <v>6441</v>
      </c>
      <c r="E2042" s="73">
        <v>90</v>
      </c>
      <c r="F2042" s="73" t="s">
        <v>6966</v>
      </c>
      <c r="G2042" s="73" t="s">
        <v>7462</v>
      </c>
      <c r="H2042" s="73" t="s">
        <v>7463</v>
      </c>
      <c r="I2042" s="73" t="s">
        <v>3293</v>
      </c>
      <c r="J2042" s="74">
        <v>4724.3999999999996</v>
      </c>
      <c r="K2042" s="74">
        <f t="shared" si="31"/>
        <v>5480.3039999999992</v>
      </c>
    </row>
    <row r="2043" spans="2:11" x14ac:dyDescent="0.25">
      <c r="B2043" s="73" t="s">
        <v>3287</v>
      </c>
      <c r="C2043" s="73" t="s">
        <v>6440</v>
      </c>
      <c r="D2043" s="73" t="s">
        <v>6441</v>
      </c>
      <c r="E2043" s="73">
        <v>90</v>
      </c>
      <c r="F2043" s="73" t="s">
        <v>6966</v>
      </c>
      <c r="G2043" s="73" t="s">
        <v>7464</v>
      </c>
      <c r="H2043" s="73" t="s">
        <v>7465</v>
      </c>
      <c r="I2043" s="73" t="s">
        <v>3293</v>
      </c>
      <c r="J2043" s="74">
        <v>5054.8999999999996</v>
      </c>
      <c r="K2043" s="74">
        <f t="shared" si="31"/>
        <v>5863.6839999999993</v>
      </c>
    </row>
    <row r="2044" spans="2:11" x14ac:dyDescent="0.25">
      <c r="B2044" s="73" t="s">
        <v>3287</v>
      </c>
      <c r="C2044" s="73" t="s">
        <v>6440</v>
      </c>
      <c r="D2044" s="73" t="s">
        <v>6441</v>
      </c>
      <c r="E2044" s="73">
        <v>90</v>
      </c>
      <c r="F2044" s="73" t="s">
        <v>6966</v>
      </c>
      <c r="G2044" s="73" t="s">
        <v>7466</v>
      </c>
      <c r="H2044" s="73" t="s">
        <v>7467</v>
      </c>
      <c r="I2044" s="73" t="s">
        <v>3293</v>
      </c>
      <c r="J2044" s="74">
        <v>4897.1000000000004</v>
      </c>
      <c r="K2044" s="74">
        <f t="shared" si="31"/>
        <v>5680.6360000000004</v>
      </c>
    </row>
    <row r="2045" spans="2:11" x14ac:dyDescent="0.25">
      <c r="B2045" s="73" t="s">
        <v>3287</v>
      </c>
      <c r="C2045" s="73" t="s">
        <v>6440</v>
      </c>
      <c r="D2045" s="73" t="s">
        <v>6441</v>
      </c>
      <c r="E2045" s="73">
        <v>90</v>
      </c>
      <c r="F2045" s="73" t="s">
        <v>6966</v>
      </c>
      <c r="G2045" s="73" t="s">
        <v>7468</v>
      </c>
      <c r="H2045" s="73" t="s">
        <v>7469</v>
      </c>
      <c r="I2045" s="73" t="s">
        <v>3293</v>
      </c>
      <c r="J2045" s="74">
        <v>4897.1000000000004</v>
      </c>
      <c r="K2045" s="74">
        <f t="shared" si="31"/>
        <v>5680.6360000000004</v>
      </c>
    </row>
    <row r="2046" spans="2:11" x14ac:dyDescent="0.25">
      <c r="B2046" s="73" t="s">
        <v>3287</v>
      </c>
      <c r="C2046" s="73" t="s">
        <v>6440</v>
      </c>
      <c r="D2046" s="73" t="s">
        <v>6441</v>
      </c>
      <c r="E2046" s="73">
        <v>90</v>
      </c>
      <c r="F2046" s="73" t="s">
        <v>6966</v>
      </c>
      <c r="G2046" s="73" t="s">
        <v>7470</v>
      </c>
      <c r="H2046" s="73" t="s">
        <v>7471</v>
      </c>
      <c r="I2046" s="73" t="s">
        <v>3293</v>
      </c>
      <c r="J2046" s="74">
        <v>5949.72</v>
      </c>
      <c r="K2046" s="74">
        <f t="shared" si="31"/>
        <v>6901.6751999999997</v>
      </c>
    </row>
    <row r="2047" spans="2:11" x14ac:dyDescent="0.25">
      <c r="B2047" s="73" t="s">
        <v>3287</v>
      </c>
      <c r="C2047" s="73" t="s">
        <v>6440</v>
      </c>
      <c r="D2047" s="73" t="s">
        <v>6441</v>
      </c>
      <c r="E2047" s="73">
        <v>90</v>
      </c>
      <c r="F2047" s="73" t="s">
        <v>6966</v>
      </c>
      <c r="G2047" s="73" t="s">
        <v>7472</v>
      </c>
      <c r="H2047" s="73" t="s">
        <v>7473</v>
      </c>
      <c r="I2047" s="73" t="s">
        <v>3293</v>
      </c>
      <c r="J2047" s="74">
        <v>5949.72</v>
      </c>
      <c r="K2047" s="74">
        <f t="shared" si="31"/>
        <v>6901.6751999999997</v>
      </c>
    </row>
    <row r="2048" spans="2:11" x14ac:dyDescent="0.25">
      <c r="B2048" s="73" t="s">
        <v>3287</v>
      </c>
      <c r="C2048" s="73" t="s">
        <v>6440</v>
      </c>
      <c r="D2048" s="73" t="s">
        <v>6441</v>
      </c>
      <c r="E2048" s="73">
        <v>90</v>
      </c>
      <c r="F2048" s="73" t="s">
        <v>6966</v>
      </c>
      <c r="G2048" s="73" t="s">
        <v>7474</v>
      </c>
      <c r="H2048" s="73" t="s">
        <v>7475</v>
      </c>
      <c r="I2048" s="73" t="s">
        <v>3293</v>
      </c>
      <c r="J2048" s="74">
        <v>6391.6</v>
      </c>
      <c r="K2048" s="74">
        <f t="shared" si="31"/>
        <v>7414.2560000000003</v>
      </c>
    </row>
    <row r="2049" spans="2:11" x14ac:dyDescent="0.25">
      <c r="B2049" s="73" t="s">
        <v>3287</v>
      </c>
      <c r="C2049" s="73" t="s">
        <v>6440</v>
      </c>
      <c r="D2049" s="73" t="s">
        <v>6441</v>
      </c>
      <c r="E2049" s="73">
        <v>90</v>
      </c>
      <c r="F2049" s="73" t="s">
        <v>6966</v>
      </c>
      <c r="G2049" s="73" t="s">
        <v>7476</v>
      </c>
      <c r="H2049" s="73" t="s">
        <v>7477</v>
      </c>
      <c r="I2049" s="73" t="s">
        <v>3293</v>
      </c>
      <c r="J2049" s="74">
        <v>5949.72</v>
      </c>
      <c r="K2049" s="74">
        <f t="shared" si="31"/>
        <v>6901.6751999999997</v>
      </c>
    </row>
    <row r="2050" spans="2:11" x14ac:dyDescent="0.25">
      <c r="B2050" s="73" t="s">
        <v>3287</v>
      </c>
      <c r="C2050" s="73" t="s">
        <v>6440</v>
      </c>
      <c r="D2050" s="73" t="s">
        <v>6441</v>
      </c>
      <c r="E2050" s="73">
        <v>90</v>
      </c>
      <c r="F2050" s="73" t="s">
        <v>6966</v>
      </c>
      <c r="G2050" s="73" t="s">
        <v>7478</v>
      </c>
      <c r="H2050" s="73" t="s">
        <v>7479</v>
      </c>
      <c r="I2050" s="73" t="s">
        <v>3293</v>
      </c>
      <c r="J2050" s="74">
        <v>8491.2999999999993</v>
      </c>
      <c r="K2050" s="74">
        <f t="shared" si="31"/>
        <v>9849.9079999999976</v>
      </c>
    </row>
    <row r="2051" spans="2:11" x14ac:dyDescent="0.25">
      <c r="B2051" s="73" t="s">
        <v>3287</v>
      </c>
      <c r="C2051" s="73" t="s">
        <v>6440</v>
      </c>
      <c r="D2051" s="73" t="s">
        <v>6441</v>
      </c>
      <c r="E2051" s="73">
        <v>90</v>
      </c>
      <c r="F2051" s="73" t="s">
        <v>6966</v>
      </c>
      <c r="G2051" s="73" t="s">
        <v>7480</v>
      </c>
      <c r="H2051" s="73" t="s">
        <v>7481</v>
      </c>
      <c r="I2051" s="73" t="s">
        <v>3293</v>
      </c>
      <c r="J2051" s="74">
        <v>8491.2999999999993</v>
      </c>
      <c r="K2051" s="74">
        <f t="shared" si="31"/>
        <v>9849.9079999999976</v>
      </c>
    </row>
    <row r="2052" spans="2:11" x14ac:dyDescent="0.25">
      <c r="B2052" s="73" t="s">
        <v>3287</v>
      </c>
      <c r="C2052" s="73" t="s">
        <v>6440</v>
      </c>
      <c r="D2052" s="73" t="s">
        <v>6441</v>
      </c>
      <c r="E2052" s="73">
        <v>90</v>
      </c>
      <c r="F2052" s="73" t="s">
        <v>6966</v>
      </c>
      <c r="G2052" s="73" t="s">
        <v>7482</v>
      </c>
      <c r="H2052" s="73" t="s">
        <v>7483</v>
      </c>
      <c r="I2052" s="73" t="s">
        <v>3293</v>
      </c>
      <c r="J2052" s="74">
        <v>7787.7</v>
      </c>
      <c r="K2052" s="74">
        <f t="shared" ref="K2052:K2115" si="32">+IF(AND(MID(H2052,1,15)="POSTE DE MADERA",J2052&lt;110)=TRUE,(J2052*1.13+5)*1.01*1.16,IF(AND(MID(H2052,1,15)="POSTE DE MADERA",J2052&gt;=110,J2052&lt;320)=TRUE,(J2052*1.13+12)*1.01*1.16,IF(AND(MID(H2052,1,15)="POSTE DE MADERA",J2052&gt;320)=TRUE,(J2052*1.13+36)*1.01*1.16,IF(+AND(MID(H2052,1,5)="POSTE",MID(H2052,1,15)&lt;&gt;"POSTE DE MADERA")=TRUE,J2052*1.01*1.16,J2052*1.16))))</f>
        <v>9033.732</v>
      </c>
    </row>
    <row r="2053" spans="2:11" x14ac:dyDescent="0.25">
      <c r="B2053" s="73" t="s">
        <v>3287</v>
      </c>
      <c r="C2053" s="73" t="s">
        <v>6440</v>
      </c>
      <c r="D2053" s="73" t="s">
        <v>6441</v>
      </c>
      <c r="E2053" s="73">
        <v>90</v>
      </c>
      <c r="F2053" s="73" t="s">
        <v>6966</v>
      </c>
      <c r="G2053" s="73" t="s">
        <v>7484</v>
      </c>
      <c r="H2053" s="73" t="s">
        <v>7485</v>
      </c>
      <c r="I2053" s="73" t="s">
        <v>3293</v>
      </c>
      <c r="J2053" s="74">
        <v>10851</v>
      </c>
      <c r="K2053" s="74">
        <f t="shared" si="32"/>
        <v>12587.16</v>
      </c>
    </row>
    <row r="2054" spans="2:11" x14ac:dyDescent="0.25">
      <c r="B2054" s="73" t="s">
        <v>3287</v>
      </c>
      <c r="C2054" s="73" t="s">
        <v>6440</v>
      </c>
      <c r="D2054" s="73" t="s">
        <v>6441</v>
      </c>
      <c r="E2054" s="73">
        <v>90</v>
      </c>
      <c r="F2054" s="73" t="s">
        <v>6966</v>
      </c>
      <c r="G2054" s="73" t="s">
        <v>7486</v>
      </c>
      <c r="H2054" s="73" t="s">
        <v>7487</v>
      </c>
      <c r="I2054" s="73" t="s">
        <v>3293</v>
      </c>
      <c r="J2054" s="74">
        <v>3974.71</v>
      </c>
      <c r="K2054" s="74">
        <f t="shared" si="32"/>
        <v>4610.6635999999999</v>
      </c>
    </row>
    <row r="2055" spans="2:11" x14ac:dyDescent="0.25">
      <c r="B2055" s="73" t="s">
        <v>3287</v>
      </c>
      <c r="C2055" s="73" t="s">
        <v>6440</v>
      </c>
      <c r="D2055" s="73" t="s">
        <v>6441</v>
      </c>
      <c r="E2055" s="73">
        <v>90</v>
      </c>
      <c r="F2055" s="73" t="s">
        <v>6966</v>
      </c>
      <c r="G2055" s="73" t="s">
        <v>7488</v>
      </c>
      <c r="H2055" s="73" t="s">
        <v>7489</v>
      </c>
      <c r="I2055" s="73" t="s">
        <v>3293</v>
      </c>
      <c r="J2055" s="74">
        <v>4834.6099999999997</v>
      </c>
      <c r="K2055" s="74">
        <f t="shared" si="32"/>
        <v>5608.1475999999993</v>
      </c>
    </row>
    <row r="2056" spans="2:11" x14ac:dyDescent="0.25">
      <c r="B2056" s="73" t="s">
        <v>3287</v>
      </c>
      <c r="C2056" s="73" t="s">
        <v>6440</v>
      </c>
      <c r="D2056" s="73" t="s">
        <v>6441</v>
      </c>
      <c r="E2056" s="73">
        <v>90</v>
      </c>
      <c r="F2056" s="73" t="s">
        <v>6966</v>
      </c>
      <c r="G2056" s="73" t="s">
        <v>7490</v>
      </c>
      <c r="H2056" s="73" t="s">
        <v>7491</v>
      </c>
      <c r="I2056" s="73" t="s">
        <v>3293</v>
      </c>
      <c r="J2056" s="74">
        <v>5385.19</v>
      </c>
      <c r="K2056" s="74">
        <f t="shared" si="32"/>
        <v>6246.8203999999987</v>
      </c>
    </row>
    <row r="2057" spans="2:11" x14ac:dyDescent="0.25">
      <c r="B2057" s="73" t="s">
        <v>3287</v>
      </c>
      <c r="C2057" s="73" t="s">
        <v>6440</v>
      </c>
      <c r="D2057" s="73" t="s">
        <v>6441</v>
      </c>
      <c r="E2057" s="73">
        <v>90</v>
      </c>
      <c r="F2057" s="73" t="s">
        <v>6966</v>
      </c>
      <c r="G2057" s="73" t="s">
        <v>7492</v>
      </c>
      <c r="H2057" s="73" t="s">
        <v>7493</v>
      </c>
      <c r="I2057" s="73" t="s">
        <v>3293</v>
      </c>
      <c r="J2057" s="74">
        <v>6090.43</v>
      </c>
      <c r="K2057" s="74">
        <f t="shared" si="32"/>
        <v>7064.8987999999999</v>
      </c>
    </row>
    <row r="2058" spans="2:11" x14ac:dyDescent="0.25">
      <c r="B2058" s="73" t="s">
        <v>3287</v>
      </c>
      <c r="C2058" s="73" t="s">
        <v>6440</v>
      </c>
      <c r="D2058" s="73" t="s">
        <v>6441</v>
      </c>
      <c r="E2058" s="73">
        <v>90</v>
      </c>
      <c r="F2058" s="73" t="s">
        <v>6966</v>
      </c>
      <c r="G2058" s="73" t="s">
        <v>7494</v>
      </c>
      <c r="H2058" s="73" t="s">
        <v>7495</v>
      </c>
      <c r="I2058" s="73" t="s">
        <v>3293</v>
      </c>
      <c r="J2058" s="74">
        <v>8441.23</v>
      </c>
      <c r="K2058" s="74">
        <f t="shared" si="32"/>
        <v>9791.8267999999989</v>
      </c>
    </row>
    <row r="2059" spans="2:11" x14ac:dyDescent="0.25">
      <c r="B2059" s="73" t="s">
        <v>3287</v>
      </c>
      <c r="C2059" s="73" t="s">
        <v>6440</v>
      </c>
      <c r="D2059" s="73" t="s">
        <v>6441</v>
      </c>
      <c r="E2059" s="73">
        <v>90</v>
      </c>
      <c r="F2059" s="73" t="s">
        <v>6966</v>
      </c>
      <c r="G2059" s="73" t="s">
        <v>7496</v>
      </c>
      <c r="H2059" s="73" t="s">
        <v>7497</v>
      </c>
      <c r="I2059" s="73" t="s">
        <v>3293</v>
      </c>
      <c r="J2059" s="74">
        <v>6938.54</v>
      </c>
      <c r="K2059" s="74">
        <f t="shared" si="32"/>
        <v>8048.7063999999991</v>
      </c>
    </row>
    <row r="2060" spans="2:11" x14ac:dyDescent="0.25">
      <c r="B2060" s="73" t="s">
        <v>3287</v>
      </c>
      <c r="C2060" s="73" t="s">
        <v>6440</v>
      </c>
      <c r="D2060" s="73" t="s">
        <v>6441</v>
      </c>
      <c r="E2060" s="73">
        <v>90</v>
      </c>
      <c r="F2060" s="73" t="s">
        <v>6966</v>
      </c>
      <c r="G2060" s="73" t="s">
        <v>7498</v>
      </c>
      <c r="H2060" s="73" t="s">
        <v>7499</v>
      </c>
      <c r="I2060" s="73" t="s">
        <v>3293</v>
      </c>
      <c r="J2060" s="74">
        <v>9616.6299999999992</v>
      </c>
      <c r="K2060" s="74">
        <f t="shared" si="32"/>
        <v>11155.290799999999</v>
      </c>
    </row>
    <row r="2061" spans="2:11" x14ac:dyDescent="0.25">
      <c r="B2061" s="73" t="s">
        <v>3287</v>
      </c>
      <c r="C2061" s="73" t="s">
        <v>6440</v>
      </c>
      <c r="D2061" s="73" t="s">
        <v>6441</v>
      </c>
      <c r="E2061" s="73">
        <v>90</v>
      </c>
      <c r="F2061" s="73" t="s">
        <v>6966</v>
      </c>
      <c r="G2061" s="73" t="s">
        <v>7500</v>
      </c>
      <c r="H2061" s="73" t="s">
        <v>7501</v>
      </c>
      <c r="I2061" s="73" t="s">
        <v>3293</v>
      </c>
      <c r="J2061" s="74">
        <v>11497.27</v>
      </c>
      <c r="K2061" s="74">
        <f t="shared" si="32"/>
        <v>13336.833199999999</v>
      </c>
    </row>
    <row r="2062" spans="2:11" x14ac:dyDescent="0.25">
      <c r="B2062" s="73" t="s">
        <v>3287</v>
      </c>
      <c r="C2062" s="73" t="s">
        <v>6440</v>
      </c>
      <c r="D2062" s="73" t="s">
        <v>6441</v>
      </c>
      <c r="E2062" s="73">
        <v>90</v>
      </c>
      <c r="F2062" s="73" t="s">
        <v>6966</v>
      </c>
      <c r="G2062" s="73" t="s">
        <v>7502</v>
      </c>
      <c r="H2062" s="73" t="s">
        <v>7503</v>
      </c>
      <c r="I2062" s="73" t="s">
        <v>3293</v>
      </c>
      <c r="J2062" s="74">
        <v>3508.35</v>
      </c>
      <c r="K2062" s="74">
        <f t="shared" si="32"/>
        <v>4069.6859999999997</v>
      </c>
    </row>
    <row r="2063" spans="2:11" x14ac:dyDescent="0.25">
      <c r="B2063" s="73" t="s">
        <v>3287</v>
      </c>
      <c r="C2063" s="73" t="s">
        <v>6440</v>
      </c>
      <c r="D2063" s="73" t="s">
        <v>6441</v>
      </c>
      <c r="E2063" s="73">
        <v>90</v>
      </c>
      <c r="F2063" s="73" t="s">
        <v>6966</v>
      </c>
      <c r="G2063" s="73" t="s">
        <v>7504</v>
      </c>
      <c r="H2063" s="73" t="s">
        <v>7505</v>
      </c>
      <c r="I2063" s="73" t="s">
        <v>3293</v>
      </c>
      <c r="J2063" s="74">
        <v>11967.43</v>
      </c>
      <c r="K2063" s="74">
        <f t="shared" si="32"/>
        <v>13882.218799999999</v>
      </c>
    </row>
    <row r="2064" spans="2:11" x14ac:dyDescent="0.25">
      <c r="B2064" s="73" t="s">
        <v>3287</v>
      </c>
      <c r="C2064" s="73" t="s">
        <v>6440</v>
      </c>
      <c r="D2064" s="73" t="s">
        <v>6441</v>
      </c>
      <c r="E2064" s="73">
        <v>90</v>
      </c>
      <c r="F2064" s="73" t="s">
        <v>6966</v>
      </c>
      <c r="G2064" s="73" t="s">
        <v>7506</v>
      </c>
      <c r="H2064" s="73" t="s">
        <v>7507</v>
      </c>
      <c r="I2064" s="73" t="s">
        <v>3293</v>
      </c>
      <c r="J2064" s="74">
        <v>13142.83</v>
      </c>
      <c r="K2064" s="74">
        <f t="shared" si="32"/>
        <v>15245.682799999999</v>
      </c>
    </row>
    <row r="2065" spans="2:11" x14ac:dyDescent="0.25">
      <c r="B2065" s="73" t="s">
        <v>3287</v>
      </c>
      <c r="C2065" s="73" t="s">
        <v>6440</v>
      </c>
      <c r="D2065" s="73" t="s">
        <v>6441</v>
      </c>
      <c r="E2065" s="73">
        <v>90</v>
      </c>
      <c r="F2065" s="73" t="s">
        <v>6966</v>
      </c>
      <c r="G2065" s="73" t="s">
        <v>7508</v>
      </c>
      <c r="H2065" s="73" t="s">
        <v>7509</v>
      </c>
      <c r="I2065" s="73" t="s">
        <v>3293</v>
      </c>
      <c r="J2065" s="74">
        <v>16669.03</v>
      </c>
      <c r="K2065" s="74">
        <f t="shared" si="32"/>
        <v>19336.074799999999</v>
      </c>
    </row>
    <row r="2066" spans="2:11" x14ac:dyDescent="0.25">
      <c r="B2066" s="73" t="s">
        <v>3287</v>
      </c>
      <c r="C2066" s="73" t="s">
        <v>6440</v>
      </c>
      <c r="D2066" s="73" t="s">
        <v>6441</v>
      </c>
      <c r="E2066" s="73">
        <v>90</v>
      </c>
      <c r="F2066" s="73" t="s">
        <v>6966</v>
      </c>
      <c r="G2066" s="73" t="s">
        <v>7510</v>
      </c>
      <c r="H2066" s="73" t="s">
        <v>7511</v>
      </c>
      <c r="I2066" s="73" t="s">
        <v>3293</v>
      </c>
      <c r="J2066" s="74">
        <v>2094.0700000000002</v>
      </c>
      <c r="K2066" s="74">
        <f t="shared" si="32"/>
        <v>2429.1212</v>
      </c>
    </row>
    <row r="2067" spans="2:11" x14ac:dyDescent="0.25">
      <c r="B2067" s="73" t="s">
        <v>3287</v>
      </c>
      <c r="C2067" s="73" t="s">
        <v>6440</v>
      </c>
      <c r="D2067" s="73" t="s">
        <v>6441</v>
      </c>
      <c r="E2067" s="73">
        <v>90</v>
      </c>
      <c r="F2067" s="73" t="s">
        <v>6966</v>
      </c>
      <c r="G2067" s="73" t="s">
        <v>7512</v>
      </c>
      <c r="H2067" s="73" t="s">
        <v>7513</v>
      </c>
      <c r="I2067" s="73" t="s">
        <v>3293</v>
      </c>
      <c r="J2067" s="74">
        <v>1924.74</v>
      </c>
      <c r="K2067" s="74">
        <f t="shared" si="32"/>
        <v>2232.6983999999998</v>
      </c>
    </row>
    <row r="2068" spans="2:11" x14ac:dyDescent="0.25">
      <c r="B2068" s="73" t="s">
        <v>3287</v>
      </c>
      <c r="C2068" s="73" t="s">
        <v>6440</v>
      </c>
      <c r="D2068" s="73" t="s">
        <v>6441</v>
      </c>
      <c r="E2068" s="73">
        <v>90</v>
      </c>
      <c r="F2068" s="73" t="s">
        <v>6966</v>
      </c>
      <c r="G2068" s="73" t="s">
        <v>7514</v>
      </c>
      <c r="H2068" s="73" t="s">
        <v>7515</v>
      </c>
      <c r="I2068" s="73" t="s">
        <v>3293</v>
      </c>
      <c r="J2068" s="74">
        <v>5477.03</v>
      </c>
      <c r="K2068" s="74">
        <f t="shared" si="32"/>
        <v>6353.3547999999992</v>
      </c>
    </row>
    <row r="2069" spans="2:11" x14ac:dyDescent="0.25">
      <c r="B2069" s="73" t="s">
        <v>3287</v>
      </c>
      <c r="C2069" s="73" t="s">
        <v>6440</v>
      </c>
      <c r="D2069" s="73" t="s">
        <v>6441</v>
      </c>
      <c r="E2069" s="73">
        <v>90</v>
      </c>
      <c r="F2069" s="73" t="s">
        <v>6966</v>
      </c>
      <c r="G2069" s="73" t="s">
        <v>7516</v>
      </c>
      <c r="H2069" s="73" t="s">
        <v>7517</v>
      </c>
      <c r="I2069" s="73" t="s">
        <v>3293</v>
      </c>
      <c r="J2069" s="74">
        <v>5477.03</v>
      </c>
      <c r="K2069" s="74">
        <f t="shared" si="32"/>
        <v>6353.3547999999992</v>
      </c>
    </row>
    <row r="2070" spans="2:11" x14ac:dyDescent="0.25">
      <c r="B2070" s="73" t="s">
        <v>3287</v>
      </c>
      <c r="C2070" s="73" t="s">
        <v>6440</v>
      </c>
      <c r="D2070" s="73" t="s">
        <v>6441</v>
      </c>
      <c r="E2070" s="73">
        <v>90</v>
      </c>
      <c r="F2070" s="73" t="s">
        <v>6966</v>
      </c>
      <c r="G2070" s="73" t="s">
        <v>7518</v>
      </c>
      <c r="H2070" s="73" t="s">
        <v>7519</v>
      </c>
      <c r="I2070" s="73" t="s">
        <v>3293</v>
      </c>
      <c r="J2070" s="74">
        <v>6938.54</v>
      </c>
      <c r="K2070" s="74">
        <f t="shared" si="32"/>
        <v>8048.7063999999991</v>
      </c>
    </row>
    <row r="2071" spans="2:11" x14ac:dyDescent="0.25">
      <c r="B2071" s="73" t="s">
        <v>3287</v>
      </c>
      <c r="C2071" s="73" t="s">
        <v>6440</v>
      </c>
      <c r="D2071" s="73" t="s">
        <v>6441</v>
      </c>
      <c r="E2071" s="73">
        <v>90</v>
      </c>
      <c r="F2071" s="73" t="s">
        <v>6966</v>
      </c>
      <c r="G2071" s="73" t="s">
        <v>7520</v>
      </c>
      <c r="H2071" s="73" t="s">
        <v>7521</v>
      </c>
      <c r="I2071" s="73" t="s">
        <v>3293</v>
      </c>
      <c r="J2071" s="74">
        <v>566.04999999999995</v>
      </c>
      <c r="K2071" s="74">
        <f t="shared" si="32"/>
        <v>656.61799999999994</v>
      </c>
    </row>
    <row r="2072" spans="2:11" x14ac:dyDescent="0.25">
      <c r="B2072" s="73" t="s">
        <v>3287</v>
      </c>
      <c r="C2072" s="73" t="s">
        <v>6440</v>
      </c>
      <c r="D2072" s="73" t="s">
        <v>6441</v>
      </c>
      <c r="E2072" s="73">
        <v>90</v>
      </c>
      <c r="F2072" s="73" t="s">
        <v>6966</v>
      </c>
      <c r="G2072" s="73" t="s">
        <v>7522</v>
      </c>
      <c r="H2072" s="73" t="s">
        <v>7523</v>
      </c>
      <c r="I2072" s="73" t="s">
        <v>3293</v>
      </c>
      <c r="J2072" s="74">
        <v>2589.64</v>
      </c>
      <c r="K2072" s="74">
        <f t="shared" si="32"/>
        <v>3003.9823999999999</v>
      </c>
    </row>
    <row r="2073" spans="2:11" x14ac:dyDescent="0.25">
      <c r="B2073" s="73" t="s">
        <v>3287</v>
      </c>
      <c r="C2073" s="73" t="s">
        <v>6440</v>
      </c>
      <c r="D2073" s="73" t="s">
        <v>6441</v>
      </c>
      <c r="E2073" s="73">
        <v>90</v>
      </c>
      <c r="F2073" s="73" t="s">
        <v>6966</v>
      </c>
      <c r="G2073" s="73" t="s">
        <v>7524</v>
      </c>
      <c r="H2073" s="73" t="s">
        <v>7525</v>
      </c>
      <c r="I2073" s="73" t="s">
        <v>3293</v>
      </c>
      <c r="J2073" s="74">
        <v>6133.25</v>
      </c>
      <c r="K2073" s="74">
        <f t="shared" si="32"/>
        <v>7114.57</v>
      </c>
    </row>
    <row r="2074" spans="2:11" x14ac:dyDescent="0.25">
      <c r="B2074" s="73" t="s">
        <v>3287</v>
      </c>
      <c r="C2074" s="73" t="s">
        <v>6440</v>
      </c>
      <c r="D2074" s="73" t="s">
        <v>6441</v>
      </c>
      <c r="E2074" s="73">
        <v>90</v>
      </c>
      <c r="F2074" s="73" t="s">
        <v>6966</v>
      </c>
      <c r="G2074" s="73" t="s">
        <v>7526</v>
      </c>
      <c r="H2074" s="73" t="s">
        <v>7527</v>
      </c>
      <c r="I2074" s="73" t="s">
        <v>3293</v>
      </c>
      <c r="J2074" s="74">
        <v>4834.6099999999997</v>
      </c>
      <c r="K2074" s="74">
        <f t="shared" si="32"/>
        <v>5608.1475999999993</v>
      </c>
    </row>
    <row r="2075" spans="2:11" x14ac:dyDescent="0.25">
      <c r="B2075" s="73" t="s">
        <v>3287</v>
      </c>
      <c r="C2075" s="73" t="s">
        <v>6440</v>
      </c>
      <c r="D2075" s="73" t="s">
        <v>6441</v>
      </c>
      <c r="E2075" s="73">
        <v>90</v>
      </c>
      <c r="F2075" s="73" t="s">
        <v>6966</v>
      </c>
      <c r="G2075" s="73" t="s">
        <v>7528</v>
      </c>
      <c r="H2075" s="73" t="s">
        <v>7529</v>
      </c>
      <c r="I2075" s="73" t="s">
        <v>3293</v>
      </c>
      <c r="J2075" s="74">
        <v>8101.93</v>
      </c>
      <c r="K2075" s="74">
        <f t="shared" si="32"/>
        <v>9398.2387999999992</v>
      </c>
    </row>
    <row r="2076" spans="2:11" x14ac:dyDescent="0.25">
      <c r="B2076" s="73" t="s">
        <v>3287</v>
      </c>
      <c r="C2076" s="73" t="s">
        <v>6440</v>
      </c>
      <c r="D2076" s="73" t="s">
        <v>6441</v>
      </c>
      <c r="E2076" s="73">
        <v>90</v>
      </c>
      <c r="F2076" s="73" t="s">
        <v>6966</v>
      </c>
      <c r="G2076" s="73" t="s">
        <v>7530</v>
      </c>
      <c r="H2076" s="73" t="s">
        <v>7531</v>
      </c>
      <c r="I2076" s="73" t="s">
        <v>3293</v>
      </c>
      <c r="J2076" s="74">
        <v>2852.13</v>
      </c>
      <c r="K2076" s="74">
        <f t="shared" si="32"/>
        <v>3308.4708000000001</v>
      </c>
    </row>
    <row r="2077" spans="2:11" x14ac:dyDescent="0.25">
      <c r="B2077" s="73" t="s">
        <v>3287</v>
      </c>
      <c r="C2077" s="73" t="s">
        <v>6440</v>
      </c>
      <c r="D2077" s="73" t="s">
        <v>6441</v>
      </c>
      <c r="E2077" s="73">
        <v>90</v>
      </c>
      <c r="F2077" s="73" t="s">
        <v>6966</v>
      </c>
      <c r="G2077" s="73" t="s">
        <v>7532</v>
      </c>
      <c r="H2077" s="73" t="s">
        <v>7533</v>
      </c>
      <c r="I2077" s="73" t="s">
        <v>3293</v>
      </c>
      <c r="J2077" s="74">
        <v>6678.13</v>
      </c>
      <c r="K2077" s="74">
        <f t="shared" si="32"/>
        <v>7746.6307999999999</v>
      </c>
    </row>
    <row r="2078" spans="2:11" x14ac:dyDescent="0.25">
      <c r="B2078" s="73" t="s">
        <v>3287</v>
      </c>
      <c r="C2078" s="73" t="s">
        <v>6440</v>
      </c>
      <c r="D2078" s="73" t="s">
        <v>6441</v>
      </c>
      <c r="E2078" s="73">
        <v>90</v>
      </c>
      <c r="F2078" s="73" t="s">
        <v>6966</v>
      </c>
      <c r="G2078" s="73" t="s">
        <v>7534</v>
      </c>
      <c r="H2078" s="73" t="s">
        <v>7535</v>
      </c>
      <c r="I2078" s="73" t="s">
        <v>3293</v>
      </c>
      <c r="J2078" s="74">
        <v>2983.37</v>
      </c>
      <c r="K2078" s="74">
        <f t="shared" si="32"/>
        <v>3460.7091999999998</v>
      </c>
    </row>
    <row r="2079" spans="2:11" x14ac:dyDescent="0.25">
      <c r="B2079" s="73" t="s">
        <v>3287</v>
      </c>
      <c r="C2079" s="73" t="s">
        <v>6440</v>
      </c>
      <c r="D2079" s="73" t="s">
        <v>6441</v>
      </c>
      <c r="E2079" s="73">
        <v>90</v>
      </c>
      <c r="F2079" s="73" t="s">
        <v>6966</v>
      </c>
      <c r="G2079" s="73" t="s">
        <v>7536</v>
      </c>
      <c r="H2079" s="73" t="s">
        <v>7537</v>
      </c>
      <c r="I2079" s="73" t="s">
        <v>3293</v>
      </c>
      <c r="J2079" s="74">
        <v>2983.37</v>
      </c>
      <c r="K2079" s="74">
        <f t="shared" si="32"/>
        <v>3460.7091999999998</v>
      </c>
    </row>
    <row r="2080" spans="2:11" x14ac:dyDescent="0.25">
      <c r="B2080" s="73" t="s">
        <v>3287</v>
      </c>
      <c r="C2080" s="73" t="s">
        <v>6440</v>
      </c>
      <c r="D2080" s="73" t="s">
        <v>6441</v>
      </c>
      <c r="E2080" s="73">
        <v>90</v>
      </c>
      <c r="F2080" s="73" t="s">
        <v>6966</v>
      </c>
      <c r="G2080" s="73" t="s">
        <v>7538</v>
      </c>
      <c r="H2080" s="73" t="s">
        <v>7539</v>
      </c>
      <c r="I2080" s="73" t="s">
        <v>3293</v>
      </c>
      <c r="J2080" s="74">
        <v>7735.99</v>
      </c>
      <c r="K2080" s="74">
        <f t="shared" si="32"/>
        <v>8973.7483999999986</v>
      </c>
    </row>
    <row r="2081" spans="2:11" x14ac:dyDescent="0.25">
      <c r="B2081" s="73" t="s">
        <v>3287</v>
      </c>
      <c r="C2081" s="73" t="s">
        <v>6440</v>
      </c>
      <c r="D2081" s="73" t="s">
        <v>6441</v>
      </c>
      <c r="E2081" s="73">
        <v>90</v>
      </c>
      <c r="F2081" s="73" t="s">
        <v>6966</v>
      </c>
      <c r="G2081" s="73" t="s">
        <v>7540</v>
      </c>
      <c r="H2081" s="73" t="s">
        <v>7541</v>
      </c>
      <c r="I2081" s="73" t="s">
        <v>3293</v>
      </c>
      <c r="J2081" s="74">
        <v>6090.43</v>
      </c>
      <c r="K2081" s="74">
        <f t="shared" si="32"/>
        <v>7064.8987999999999</v>
      </c>
    </row>
    <row r="2082" spans="2:11" x14ac:dyDescent="0.25">
      <c r="B2082" s="73" t="s">
        <v>3287</v>
      </c>
      <c r="C2082" s="73" t="s">
        <v>6440</v>
      </c>
      <c r="D2082" s="73" t="s">
        <v>6441</v>
      </c>
      <c r="E2082" s="73">
        <v>90</v>
      </c>
      <c r="F2082" s="73" t="s">
        <v>6966</v>
      </c>
      <c r="G2082" s="73" t="s">
        <v>7542</v>
      </c>
      <c r="H2082" s="73" t="s">
        <v>7543</v>
      </c>
      <c r="I2082" s="73" t="s">
        <v>3293</v>
      </c>
      <c r="J2082" s="74">
        <v>9028.93</v>
      </c>
      <c r="K2082" s="74">
        <f t="shared" si="32"/>
        <v>10473.558799999999</v>
      </c>
    </row>
    <row r="2083" spans="2:11" x14ac:dyDescent="0.25">
      <c r="B2083" s="73" t="s">
        <v>3287</v>
      </c>
      <c r="C2083" s="73" t="s">
        <v>6440</v>
      </c>
      <c r="D2083" s="73" t="s">
        <v>6441</v>
      </c>
      <c r="E2083" s="73">
        <v>90</v>
      </c>
      <c r="F2083" s="73" t="s">
        <v>6966</v>
      </c>
      <c r="G2083" s="73" t="s">
        <v>7544</v>
      </c>
      <c r="H2083" s="73" t="s">
        <v>7545</v>
      </c>
      <c r="I2083" s="73" t="s">
        <v>3293</v>
      </c>
      <c r="J2083" s="74">
        <v>1153.75</v>
      </c>
      <c r="K2083" s="74">
        <f t="shared" si="32"/>
        <v>1338.35</v>
      </c>
    </row>
    <row r="2084" spans="2:11" x14ac:dyDescent="0.25">
      <c r="B2084" s="73" t="s">
        <v>3287</v>
      </c>
      <c r="C2084" s="73" t="s">
        <v>6440</v>
      </c>
      <c r="D2084" s="73" t="s">
        <v>6441</v>
      </c>
      <c r="E2084" s="73">
        <v>90</v>
      </c>
      <c r="F2084" s="73" t="s">
        <v>6966</v>
      </c>
      <c r="G2084" s="73" t="s">
        <v>7546</v>
      </c>
      <c r="H2084" s="73" t="s">
        <v>7547</v>
      </c>
      <c r="I2084" s="73" t="s">
        <v>3293</v>
      </c>
      <c r="J2084" s="74">
        <v>3825.3</v>
      </c>
      <c r="K2084" s="74">
        <f t="shared" si="32"/>
        <v>4437.348</v>
      </c>
    </row>
    <row r="2085" spans="2:11" x14ac:dyDescent="0.25">
      <c r="B2085" s="73" t="s">
        <v>3287</v>
      </c>
      <c r="C2085" s="73" t="s">
        <v>6440</v>
      </c>
      <c r="D2085" s="73" t="s">
        <v>6441</v>
      </c>
      <c r="E2085" s="73">
        <v>90</v>
      </c>
      <c r="F2085" s="73" t="s">
        <v>6966</v>
      </c>
      <c r="G2085" s="73" t="s">
        <v>7548</v>
      </c>
      <c r="H2085" s="73" t="s">
        <v>7549</v>
      </c>
      <c r="I2085" s="73" t="s">
        <v>3293</v>
      </c>
      <c r="J2085" s="74">
        <v>3825.3</v>
      </c>
      <c r="K2085" s="74">
        <f t="shared" si="32"/>
        <v>4437.348</v>
      </c>
    </row>
    <row r="2086" spans="2:11" x14ac:dyDescent="0.25">
      <c r="B2086" s="73" t="s">
        <v>3287</v>
      </c>
      <c r="C2086" s="73" t="s">
        <v>6440</v>
      </c>
      <c r="D2086" s="73" t="s">
        <v>6441</v>
      </c>
      <c r="E2086" s="73">
        <v>90</v>
      </c>
      <c r="F2086" s="73" t="s">
        <v>6966</v>
      </c>
      <c r="G2086" s="73" t="s">
        <v>7550</v>
      </c>
      <c r="H2086" s="73" t="s">
        <v>7551</v>
      </c>
      <c r="I2086" s="73" t="s">
        <v>3293</v>
      </c>
      <c r="J2086" s="74">
        <v>3508.35</v>
      </c>
      <c r="K2086" s="74">
        <f t="shared" si="32"/>
        <v>4069.6859999999997</v>
      </c>
    </row>
    <row r="2087" spans="2:11" x14ac:dyDescent="0.25">
      <c r="B2087" s="73" t="s">
        <v>3287</v>
      </c>
      <c r="C2087" s="73" t="s">
        <v>6440</v>
      </c>
      <c r="D2087" s="73" t="s">
        <v>6441</v>
      </c>
      <c r="E2087" s="73">
        <v>90</v>
      </c>
      <c r="F2087" s="73" t="s">
        <v>6966</v>
      </c>
      <c r="G2087" s="73" t="s">
        <v>7552</v>
      </c>
      <c r="H2087" s="73" t="s">
        <v>7553</v>
      </c>
      <c r="I2087" s="73" t="s">
        <v>3293</v>
      </c>
      <c r="J2087" s="74">
        <v>3508.35</v>
      </c>
      <c r="K2087" s="74">
        <f t="shared" si="32"/>
        <v>4069.6859999999997</v>
      </c>
    </row>
    <row r="2088" spans="2:11" x14ac:dyDescent="0.25">
      <c r="B2088" s="73" t="s">
        <v>3287</v>
      </c>
      <c r="C2088" s="73" t="s">
        <v>6440</v>
      </c>
      <c r="D2088" s="73" t="s">
        <v>6441</v>
      </c>
      <c r="E2088" s="73">
        <v>90</v>
      </c>
      <c r="F2088" s="73" t="s">
        <v>6966</v>
      </c>
      <c r="G2088" s="73" t="s">
        <v>7554</v>
      </c>
      <c r="H2088" s="73" t="s">
        <v>7555</v>
      </c>
      <c r="I2088" s="73" t="s">
        <v>3293</v>
      </c>
      <c r="J2088" s="74">
        <v>4390.68</v>
      </c>
      <c r="K2088" s="74">
        <f t="shared" si="32"/>
        <v>5093.1887999999999</v>
      </c>
    </row>
    <row r="2089" spans="2:11" x14ac:dyDescent="0.25">
      <c r="B2089" s="73" t="s">
        <v>3287</v>
      </c>
      <c r="C2089" s="73" t="s">
        <v>6440</v>
      </c>
      <c r="D2089" s="73" t="s">
        <v>6441</v>
      </c>
      <c r="E2089" s="73">
        <v>90</v>
      </c>
      <c r="F2089" s="73" t="s">
        <v>6966</v>
      </c>
      <c r="G2089" s="73" t="s">
        <v>7556</v>
      </c>
      <c r="H2089" s="73" t="s">
        <v>7557</v>
      </c>
      <c r="I2089" s="73" t="s">
        <v>3293</v>
      </c>
      <c r="J2089" s="74">
        <v>4390.68</v>
      </c>
      <c r="K2089" s="74">
        <f t="shared" si="32"/>
        <v>5093.1887999999999</v>
      </c>
    </row>
    <row r="2090" spans="2:11" x14ac:dyDescent="0.25">
      <c r="B2090" s="73" t="s">
        <v>3287</v>
      </c>
      <c r="C2090" s="73" t="s">
        <v>6440</v>
      </c>
      <c r="D2090" s="73" t="s">
        <v>6441</v>
      </c>
      <c r="E2090" s="73">
        <v>90</v>
      </c>
      <c r="F2090" s="73" t="s">
        <v>6966</v>
      </c>
      <c r="G2090" s="73" t="s">
        <v>7558</v>
      </c>
      <c r="H2090" s="73" t="s">
        <v>7559</v>
      </c>
      <c r="I2090" s="73" t="s">
        <v>3293</v>
      </c>
      <c r="J2090" s="74">
        <v>4390.68</v>
      </c>
      <c r="K2090" s="74">
        <f t="shared" si="32"/>
        <v>5093.1887999999999</v>
      </c>
    </row>
    <row r="2091" spans="2:11" x14ac:dyDescent="0.25">
      <c r="B2091" s="73" t="s">
        <v>3287</v>
      </c>
      <c r="C2091" s="73" t="s">
        <v>6440</v>
      </c>
      <c r="D2091" s="73" t="s">
        <v>6441</v>
      </c>
      <c r="E2091" s="73">
        <v>90</v>
      </c>
      <c r="F2091" s="73" t="s">
        <v>6966</v>
      </c>
      <c r="G2091" s="73" t="s">
        <v>7560</v>
      </c>
      <c r="H2091" s="73" t="s">
        <v>7561</v>
      </c>
      <c r="I2091" s="73" t="s">
        <v>3293</v>
      </c>
      <c r="J2091" s="74">
        <v>4525.2</v>
      </c>
      <c r="K2091" s="74">
        <f t="shared" si="32"/>
        <v>5249.2319999999991</v>
      </c>
    </row>
    <row r="2092" spans="2:11" x14ac:dyDescent="0.25">
      <c r="B2092" s="73" t="s">
        <v>3287</v>
      </c>
      <c r="C2092" s="73" t="s">
        <v>6440</v>
      </c>
      <c r="D2092" s="73" t="s">
        <v>6441</v>
      </c>
      <c r="E2092" s="73">
        <v>90</v>
      </c>
      <c r="F2092" s="73" t="s">
        <v>6966</v>
      </c>
      <c r="G2092" s="73" t="s">
        <v>7562</v>
      </c>
      <c r="H2092" s="73" t="s">
        <v>7563</v>
      </c>
      <c r="I2092" s="73" t="s">
        <v>3293</v>
      </c>
      <c r="J2092" s="74">
        <v>8491.2999999999993</v>
      </c>
      <c r="K2092" s="74">
        <f t="shared" si="32"/>
        <v>9849.9079999999976</v>
      </c>
    </row>
    <row r="2093" spans="2:11" x14ac:dyDescent="0.25">
      <c r="B2093" s="73" t="s">
        <v>3287</v>
      </c>
      <c r="C2093" s="73" t="s">
        <v>6440</v>
      </c>
      <c r="D2093" s="73" t="s">
        <v>6441</v>
      </c>
      <c r="E2093" s="73">
        <v>90</v>
      </c>
      <c r="F2093" s="73" t="s">
        <v>6966</v>
      </c>
      <c r="G2093" s="73" t="s">
        <v>7564</v>
      </c>
      <c r="H2093" s="73" t="s">
        <v>7565</v>
      </c>
      <c r="I2093" s="73" t="s">
        <v>3293</v>
      </c>
      <c r="J2093" s="74">
        <v>4295.82</v>
      </c>
      <c r="K2093" s="74">
        <f t="shared" si="32"/>
        <v>4983.1511999999993</v>
      </c>
    </row>
    <row r="2094" spans="2:11" x14ac:dyDescent="0.25">
      <c r="B2094" s="73" t="s">
        <v>3287</v>
      </c>
      <c r="C2094" s="73" t="s">
        <v>6440</v>
      </c>
      <c r="D2094" s="73" t="s">
        <v>6441</v>
      </c>
      <c r="E2094" s="73">
        <v>90</v>
      </c>
      <c r="F2094" s="73" t="s">
        <v>6966</v>
      </c>
      <c r="G2094" s="73" t="s">
        <v>7566</v>
      </c>
      <c r="H2094" s="73" t="s">
        <v>7567</v>
      </c>
      <c r="I2094" s="73" t="s">
        <v>3293</v>
      </c>
      <c r="J2094" s="74">
        <v>4295.82</v>
      </c>
      <c r="K2094" s="74">
        <f t="shared" si="32"/>
        <v>4983.1511999999993</v>
      </c>
    </row>
    <row r="2095" spans="2:11" x14ac:dyDescent="0.25">
      <c r="B2095" s="73" t="s">
        <v>3287</v>
      </c>
      <c r="C2095" s="73" t="s">
        <v>6440</v>
      </c>
      <c r="D2095" s="73" t="s">
        <v>6441</v>
      </c>
      <c r="E2095" s="73">
        <v>90</v>
      </c>
      <c r="F2095" s="73" t="s">
        <v>6966</v>
      </c>
      <c r="G2095" s="73" t="s">
        <v>7568</v>
      </c>
      <c r="H2095" s="73" t="s">
        <v>7569</v>
      </c>
      <c r="I2095" s="73" t="s">
        <v>3293</v>
      </c>
      <c r="J2095" s="74">
        <v>4558.3100000000004</v>
      </c>
      <c r="K2095" s="74">
        <f t="shared" si="32"/>
        <v>5287.6396000000004</v>
      </c>
    </row>
    <row r="2096" spans="2:11" x14ac:dyDescent="0.25">
      <c r="B2096" s="73" t="s">
        <v>3287</v>
      </c>
      <c r="C2096" s="73" t="s">
        <v>6440</v>
      </c>
      <c r="D2096" s="73" t="s">
        <v>6441</v>
      </c>
      <c r="E2096" s="73">
        <v>90</v>
      </c>
      <c r="F2096" s="73" t="s">
        <v>6966</v>
      </c>
      <c r="G2096" s="73" t="s">
        <v>7570</v>
      </c>
      <c r="H2096" s="73" t="s">
        <v>7571</v>
      </c>
      <c r="I2096" s="73" t="s">
        <v>3293</v>
      </c>
      <c r="J2096" s="74">
        <v>4558.3100000000004</v>
      </c>
      <c r="K2096" s="74">
        <f t="shared" si="32"/>
        <v>5287.6396000000004</v>
      </c>
    </row>
    <row r="2097" spans="2:11" x14ac:dyDescent="0.25">
      <c r="B2097" s="73" t="s">
        <v>3287</v>
      </c>
      <c r="C2097" s="73" t="s">
        <v>6440</v>
      </c>
      <c r="D2097" s="73" t="s">
        <v>6441</v>
      </c>
      <c r="E2097" s="73">
        <v>90</v>
      </c>
      <c r="F2097" s="73" t="s">
        <v>6966</v>
      </c>
      <c r="G2097" s="73" t="s">
        <v>7572</v>
      </c>
      <c r="H2097" s="73" t="s">
        <v>7573</v>
      </c>
      <c r="I2097" s="73" t="s">
        <v>3293</v>
      </c>
      <c r="J2097" s="74">
        <v>2399.2399999999998</v>
      </c>
      <c r="K2097" s="74">
        <f t="shared" si="32"/>
        <v>2783.1183999999994</v>
      </c>
    </row>
    <row r="2098" spans="2:11" x14ac:dyDescent="0.25">
      <c r="B2098" s="73" t="s">
        <v>3287</v>
      </c>
      <c r="C2098" s="73" t="s">
        <v>6440</v>
      </c>
      <c r="D2098" s="73" t="s">
        <v>6441</v>
      </c>
      <c r="E2098" s="73">
        <v>90</v>
      </c>
      <c r="F2098" s="73" t="s">
        <v>6966</v>
      </c>
      <c r="G2098" s="73" t="s">
        <v>7574</v>
      </c>
      <c r="H2098" s="73" t="s">
        <v>7575</v>
      </c>
      <c r="I2098" s="73" t="s">
        <v>3293</v>
      </c>
      <c r="J2098" s="74">
        <v>4991.8</v>
      </c>
      <c r="K2098" s="74">
        <f t="shared" si="32"/>
        <v>5790.4879999999994</v>
      </c>
    </row>
    <row r="2099" spans="2:11" x14ac:dyDescent="0.25">
      <c r="B2099" s="73" t="s">
        <v>3287</v>
      </c>
      <c r="C2099" s="73" t="s">
        <v>6440</v>
      </c>
      <c r="D2099" s="73" t="s">
        <v>6441</v>
      </c>
      <c r="E2099" s="73">
        <v>90</v>
      </c>
      <c r="F2099" s="73" t="s">
        <v>6966</v>
      </c>
      <c r="G2099" s="73" t="s">
        <v>7576</v>
      </c>
      <c r="H2099" s="73" t="s">
        <v>7577</v>
      </c>
      <c r="I2099" s="73" t="s">
        <v>3293</v>
      </c>
      <c r="J2099" s="74">
        <v>4991.8</v>
      </c>
      <c r="K2099" s="74">
        <f t="shared" si="32"/>
        <v>5790.4879999999994</v>
      </c>
    </row>
    <row r="2100" spans="2:11" x14ac:dyDescent="0.25">
      <c r="B2100" s="73" t="s">
        <v>3287</v>
      </c>
      <c r="C2100" s="73" t="s">
        <v>6440</v>
      </c>
      <c r="D2100" s="73" t="s">
        <v>6441</v>
      </c>
      <c r="E2100" s="73">
        <v>90</v>
      </c>
      <c r="F2100" s="73" t="s">
        <v>6966</v>
      </c>
      <c r="G2100" s="73" t="s">
        <v>7578</v>
      </c>
      <c r="H2100" s="73" t="s">
        <v>7579</v>
      </c>
      <c r="I2100" s="73" t="s">
        <v>3293</v>
      </c>
      <c r="J2100" s="74">
        <v>4820.8</v>
      </c>
      <c r="K2100" s="74">
        <f t="shared" si="32"/>
        <v>5592.1279999999997</v>
      </c>
    </row>
    <row r="2101" spans="2:11" x14ac:dyDescent="0.25">
      <c r="B2101" s="73" t="s">
        <v>3287</v>
      </c>
      <c r="C2101" s="73" t="s">
        <v>6440</v>
      </c>
      <c r="D2101" s="73" t="s">
        <v>6441</v>
      </c>
      <c r="E2101" s="73">
        <v>90</v>
      </c>
      <c r="F2101" s="73" t="s">
        <v>6966</v>
      </c>
      <c r="G2101" s="73" t="s">
        <v>7580</v>
      </c>
      <c r="H2101" s="73" t="s">
        <v>7581</v>
      </c>
      <c r="I2101" s="73" t="s">
        <v>3293</v>
      </c>
      <c r="J2101" s="74">
        <v>4820.8</v>
      </c>
      <c r="K2101" s="74">
        <f t="shared" si="32"/>
        <v>5592.1279999999997</v>
      </c>
    </row>
    <row r="2102" spans="2:11" x14ac:dyDescent="0.25">
      <c r="B2102" s="73" t="s">
        <v>3287</v>
      </c>
      <c r="C2102" s="73" t="s">
        <v>6440</v>
      </c>
      <c r="D2102" s="73" t="s">
        <v>6441</v>
      </c>
      <c r="E2102" s="73">
        <v>90</v>
      </c>
      <c r="F2102" s="73" t="s">
        <v>6966</v>
      </c>
      <c r="G2102" s="73" t="s">
        <v>7582</v>
      </c>
      <c r="H2102" s="73" t="s">
        <v>7583</v>
      </c>
      <c r="I2102" s="73" t="s">
        <v>3293</v>
      </c>
      <c r="J2102" s="74">
        <v>4820.8</v>
      </c>
      <c r="K2102" s="74">
        <f t="shared" si="32"/>
        <v>5592.1279999999997</v>
      </c>
    </row>
    <row r="2103" spans="2:11" x14ac:dyDescent="0.25">
      <c r="B2103" s="73" t="s">
        <v>3287</v>
      </c>
      <c r="C2103" s="73" t="s">
        <v>6440</v>
      </c>
      <c r="D2103" s="73" t="s">
        <v>6441</v>
      </c>
      <c r="E2103" s="73">
        <v>90</v>
      </c>
      <c r="F2103" s="73" t="s">
        <v>6966</v>
      </c>
      <c r="G2103" s="73" t="s">
        <v>7584</v>
      </c>
      <c r="H2103" s="73" t="s">
        <v>7585</v>
      </c>
      <c r="I2103" s="73" t="s">
        <v>3293</v>
      </c>
      <c r="J2103" s="74">
        <v>8491.2999999999993</v>
      </c>
      <c r="K2103" s="74">
        <f t="shared" si="32"/>
        <v>9849.9079999999976</v>
      </c>
    </row>
    <row r="2104" spans="2:11" x14ac:dyDescent="0.25">
      <c r="B2104" s="73" t="s">
        <v>3287</v>
      </c>
      <c r="C2104" s="73" t="s">
        <v>6440</v>
      </c>
      <c r="D2104" s="73" t="s">
        <v>6441</v>
      </c>
      <c r="E2104" s="73">
        <v>90</v>
      </c>
      <c r="F2104" s="73" t="s">
        <v>6966</v>
      </c>
      <c r="G2104" s="73" t="s">
        <v>7586</v>
      </c>
      <c r="H2104" s="73" t="s">
        <v>7587</v>
      </c>
      <c r="I2104" s="73" t="s">
        <v>3293</v>
      </c>
      <c r="J2104" s="74">
        <v>3974.71</v>
      </c>
      <c r="K2104" s="74">
        <f t="shared" si="32"/>
        <v>4610.6635999999999</v>
      </c>
    </row>
    <row r="2105" spans="2:11" x14ac:dyDescent="0.25">
      <c r="B2105" s="73" t="s">
        <v>3287</v>
      </c>
      <c r="C2105" s="73" t="s">
        <v>6440</v>
      </c>
      <c r="D2105" s="73" t="s">
        <v>6441</v>
      </c>
      <c r="E2105" s="73">
        <v>90</v>
      </c>
      <c r="F2105" s="73" t="s">
        <v>6966</v>
      </c>
      <c r="G2105" s="73" t="s">
        <v>7588</v>
      </c>
      <c r="H2105" s="73" t="s">
        <v>7589</v>
      </c>
      <c r="I2105" s="73" t="s">
        <v>3293</v>
      </c>
      <c r="J2105" s="74">
        <v>6395.74</v>
      </c>
      <c r="K2105" s="74">
        <f t="shared" si="32"/>
        <v>7419.058399999999</v>
      </c>
    </row>
    <row r="2106" spans="2:11" x14ac:dyDescent="0.25">
      <c r="B2106" s="73" t="s">
        <v>3287</v>
      </c>
      <c r="C2106" s="73" t="s">
        <v>6440</v>
      </c>
      <c r="D2106" s="73" t="s">
        <v>6441</v>
      </c>
      <c r="E2106" s="73">
        <v>90</v>
      </c>
      <c r="F2106" s="73" t="s">
        <v>6966</v>
      </c>
      <c r="G2106" s="73" t="s">
        <v>7590</v>
      </c>
      <c r="H2106" s="73" t="s">
        <v>7591</v>
      </c>
      <c r="I2106" s="73" t="s">
        <v>3293</v>
      </c>
      <c r="J2106" s="74">
        <v>6090.43</v>
      </c>
      <c r="K2106" s="74">
        <f t="shared" si="32"/>
        <v>7064.8987999999999</v>
      </c>
    </row>
    <row r="2107" spans="2:11" x14ac:dyDescent="0.25">
      <c r="B2107" s="73" t="s">
        <v>3287</v>
      </c>
      <c r="C2107" s="73" t="s">
        <v>6440</v>
      </c>
      <c r="D2107" s="73" t="s">
        <v>6441</v>
      </c>
      <c r="E2107" s="73">
        <v>90</v>
      </c>
      <c r="F2107" s="73" t="s">
        <v>6966</v>
      </c>
      <c r="G2107" s="73" t="s">
        <v>7592</v>
      </c>
      <c r="H2107" s="73" t="s">
        <v>7593</v>
      </c>
      <c r="I2107" s="73" t="s">
        <v>3293</v>
      </c>
      <c r="J2107" s="74">
        <v>8758.15</v>
      </c>
      <c r="K2107" s="74">
        <f t="shared" si="32"/>
        <v>10159.454</v>
      </c>
    </row>
    <row r="2108" spans="2:11" x14ac:dyDescent="0.25">
      <c r="B2108" s="73" t="s">
        <v>3287</v>
      </c>
      <c r="C2108" s="73" t="s">
        <v>6440</v>
      </c>
      <c r="D2108" s="73" t="s">
        <v>6441</v>
      </c>
      <c r="E2108" s="73">
        <v>90</v>
      </c>
      <c r="F2108" s="73" t="s">
        <v>6966</v>
      </c>
      <c r="G2108" s="73" t="s">
        <v>7594</v>
      </c>
      <c r="H2108" s="73" t="s">
        <v>7595</v>
      </c>
      <c r="I2108" s="73" t="s">
        <v>3293</v>
      </c>
      <c r="J2108" s="74">
        <v>9616.6299999999992</v>
      </c>
      <c r="K2108" s="74">
        <f t="shared" si="32"/>
        <v>11155.290799999999</v>
      </c>
    </row>
    <row r="2109" spans="2:11" x14ac:dyDescent="0.25">
      <c r="B2109" s="73" t="s">
        <v>3287</v>
      </c>
      <c r="C2109" s="73" t="s">
        <v>6440</v>
      </c>
      <c r="D2109" s="73" t="s">
        <v>6441</v>
      </c>
      <c r="E2109" s="73">
        <v>90</v>
      </c>
      <c r="F2109" s="73" t="s">
        <v>6966</v>
      </c>
      <c r="G2109" s="73" t="s">
        <v>7596</v>
      </c>
      <c r="H2109" s="73" t="s">
        <v>7597</v>
      </c>
      <c r="I2109" s="73" t="s">
        <v>3293</v>
      </c>
      <c r="J2109" s="74">
        <v>9028.93</v>
      </c>
      <c r="K2109" s="74">
        <f t="shared" si="32"/>
        <v>10473.558799999999</v>
      </c>
    </row>
    <row r="2110" spans="2:11" x14ac:dyDescent="0.25">
      <c r="B2110" s="73" t="s">
        <v>3287</v>
      </c>
      <c r="C2110" s="73" t="s">
        <v>6440</v>
      </c>
      <c r="D2110" s="73" t="s">
        <v>6441</v>
      </c>
      <c r="E2110" s="73">
        <v>90</v>
      </c>
      <c r="F2110" s="73" t="s">
        <v>6966</v>
      </c>
      <c r="G2110" s="73" t="s">
        <v>7598</v>
      </c>
      <c r="H2110" s="73" t="s">
        <v>7599</v>
      </c>
      <c r="I2110" s="73" t="s">
        <v>3293</v>
      </c>
      <c r="J2110" s="74">
        <v>3522.01</v>
      </c>
      <c r="K2110" s="74">
        <f t="shared" si="32"/>
        <v>4085.5315999999998</v>
      </c>
    </row>
    <row r="2111" spans="2:11" x14ac:dyDescent="0.25">
      <c r="B2111" s="73" t="s">
        <v>3287</v>
      </c>
      <c r="C2111" s="73" t="s">
        <v>6440</v>
      </c>
      <c r="D2111" s="73" t="s">
        <v>6441</v>
      </c>
      <c r="E2111" s="73">
        <v>90</v>
      </c>
      <c r="F2111" s="73" t="s">
        <v>6966</v>
      </c>
      <c r="G2111" s="73" t="s">
        <v>7600</v>
      </c>
      <c r="H2111" s="73" t="s">
        <v>7601</v>
      </c>
      <c r="I2111" s="73" t="s">
        <v>3293</v>
      </c>
      <c r="J2111" s="74">
        <v>3339.24</v>
      </c>
      <c r="K2111" s="74">
        <f t="shared" si="32"/>
        <v>3873.5183999999995</v>
      </c>
    </row>
    <row r="2112" spans="2:11" x14ac:dyDescent="0.25">
      <c r="B2112" s="73" t="s">
        <v>3287</v>
      </c>
      <c r="C2112" s="73" t="s">
        <v>6440</v>
      </c>
      <c r="D2112" s="73" t="s">
        <v>6441</v>
      </c>
      <c r="E2112" s="73">
        <v>90</v>
      </c>
      <c r="F2112" s="73" t="s">
        <v>6966</v>
      </c>
      <c r="G2112" s="73" t="s">
        <v>7602</v>
      </c>
      <c r="H2112" s="73" t="s">
        <v>7603</v>
      </c>
      <c r="I2112" s="73" t="s">
        <v>3293</v>
      </c>
      <c r="J2112" s="74">
        <v>4649.82</v>
      </c>
      <c r="K2112" s="74">
        <f t="shared" si="32"/>
        <v>5393.7911999999997</v>
      </c>
    </row>
    <row r="2113" spans="2:11" x14ac:dyDescent="0.25">
      <c r="B2113" s="73" t="s">
        <v>3287</v>
      </c>
      <c r="C2113" s="73" t="s">
        <v>6440</v>
      </c>
      <c r="D2113" s="73" t="s">
        <v>6441</v>
      </c>
      <c r="E2113" s="73">
        <v>90</v>
      </c>
      <c r="F2113" s="73" t="s">
        <v>6966</v>
      </c>
      <c r="G2113" s="73" t="s">
        <v>7604</v>
      </c>
      <c r="H2113" s="73" t="s">
        <v>7605</v>
      </c>
      <c r="I2113" s="73" t="s">
        <v>3293</v>
      </c>
      <c r="J2113" s="74">
        <v>5515.3</v>
      </c>
      <c r="K2113" s="74">
        <f t="shared" si="32"/>
        <v>6397.7479999999996</v>
      </c>
    </row>
    <row r="2114" spans="2:11" x14ac:dyDescent="0.25">
      <c r="B2114" s="73" t="s">
        <v>3287</v>
      </c>
      <c r="C2114" s="73" t="s">
        <v>6440</v>
      </c>
      <c r="D2114" s="73" t="s">
        <v>6441</v>
      </c>
      <c r="E2114" s="73">
        <v>90</v>
      </c>
      <c r="F2114" s="73" t="s">
        <v>6966</v>
      </c>
      <c r="G2114" s="73" t="s">
        <v>7606</v>
      </c>
      <c r="H2114" s="73" t="s">
        <v>7607</v>
      </c>
      <c r="I2114" s="73" t="s">
        <v>3293</v>
      </c>
      <c r="J2114" s="74">
        <v>9764</v>
      </c>
      <c r="K2114" s="74">
        <f t="shared" si="32"/>
        <v>11326.24</v>
      </c>
    </row>
    <row r="2115" spans="2:11" x14ac:dyDescent="0.25">
      <c r="B2115" s="73" t="s">
        <v>3287</v>
      </c>
      <c r="C2115" s="73" t="s">
        <v>6440</v>
      </c>
      <c r="D2115" s="73" t="s">
        <v>6441</v>
      </c>
      <c r="E2115" s="73">
        <v>90</v>
      </c>
      <c r="F2115" s="73" t="s">
        <v>6966</v>
      </c>
      <c r="G2115" s="73" t="s">
        <v>7608</v>
      </c>
      <c r="H2115" s="73" t="s">
        <v>7609</v>
      </c>
      <c r="I2115" s="73" t="s">
        <v>3293</v>
      </c>
      <c r="J2115" s="74">
        <v>5515.3</v>
      </c>
      <c r="K2115" s="74">
        <f t="shared" si="32"/>
        <v>6397.7479999999996</v>
      </c>
    </row>
    <row r="2116" spans="2:11" x14ac:dyDescent="0.25">
      <c r="B2116" s="73" t="s">
        <v>3287</v>
      </c>
      <c r="C2116" s="73" t="s">
        <v>6440</v>
      </c>
      <c r="D2116" s="73" t="s">
        <v>6441</v>
      </c>
      <c r="E2116" s="73">
        <v>90</v>
      </c>
      <c r="F2116" s="73" t="s">
        <v>6966</v>
      </c>
      <c r="G2116" s="73" t="s">
        <v>7610</v>
      </c>
      <c r="H2116" s="73" t="s">
        <v>7611</v>
      </c>
      <c r="I2116" s="73" t="s">
        <v>3293</v>
      </c>
      <c r="J2116" s="74">
        <v>5515.3</v>
      </c>
      <c r="K2116" s="74">
        <f t="shared" ref="K2116:K2179" si="33">+IF(AND(MID(H2116,1,15)="POSTE DE MADERA",J2116&lt;110)=TRUE,(J2116*1.13+5)*1.01*1.16,IF(AND(MID(H2116,1,15)="POSTE DE MADERA",J2116&gt;=110,J2116&lt;320)=TRUE,(J2116*1.13+12)*1.01*1.16,IF(AND(MID(H2116,1,15)="POSTE DE MADERA",J2116&gt;320)=TRUE,(J2116*1.13+36)*1.01*1.16,IF(+AND(MID(H2116,1,5)="POSTE",MID(H2116,1,15)&lt;&gt;"POSTE DE MADERA")=TRUE,J2116*1.01*1.16,J2116*1.16))))</f>
        <v>6397.7479999999996</v>
      </c>
    </row>
    <row r="2117" spans="2:11" x14ac:dyDescent="0.25">
      <c r="B2117" s="73" t="s">
        <v>3287</v>
      </c>
      <c r="C2117" s="73" t="s">
        <v>6440</v>
      </c>
      <c r="D2117" s="73" t="s">
        <v>6441</v>
      </c>
      <c r="E2117" s="73">
        <v>90</v>
      </c>
      <c r="F2117" s="73" t="s">
        <v>6966</v>
      </c>
      <c r="G2117" s="73" t="s">
        <v>7612</v>
      </c>
      <c r="H2117" s="73" t="s">
        <v>7613</v>
      </c>
      <c r="I2117" s="73" t="s">
        <v>3293</v>
      </c>
      <c r="J2117" s="74">
        <v>6133.5</v>
      </c>
      <c r="K2117" s="74">
        <f t="shared" si="33"/>
        <v>7114.86</v>
      </c>
    </row>
    <row r="2118" spans="2:11" x14ac:dyDescent="0.25">
      <c r="B2118" s="73" t="s">
        <v>3287</v>
      </c>
      <c r="C2118" s="73" t="s">
        <v>6440</v>
      </c>
      <c r="D2118" s="73" t="s">
        <v>6441</v>
      </c>
      <c r="E2118" s="73">
        <v>90</v>
      </c>
      <c r="F2118" s="73" t="s">
        <v>6966</v>
      </c>
      <c r="G2118" s="73" t="s">
        <v>7614</v>
      </c>
      <c r="H2118" s="73" t="s">
        <v>7615</v>
      </c>
      <c r="I2118" s="73" t="s">
        <v>3293</v>
      </c>
      <c r="J2118" s="74">
        <v>3166.14</v>
      </c>
      <c r="K2118" s="74">
        <f t="shared" si="33"/>
        <v>3672.7223999999997</v>
      </c>
    </row>
    <row r="2119" spans="2:11" x14ac:dyDescent="0.25">
      <c r="B2119" s="73" t="s">
        <v>3287</v>
      </c>
      <c r="C2119" s="73" t="s">
        <v>6440</v>
      </c>
      <c r="D2119" s="73" t="s">
        <v>6441</v>
      </c>
      <c r="E2119" s="73">
        <v>90</v>
      </c>
      <c r="F2119" s="73" t="s">
        <v>6966</v>
      </c>
      <c r="G2119" s="73" t="s">
        <v>7616</v>
      </c>
      <c r="H2119" s="73" t="s">
        <v>7617</v>
      </c>
      <c r="I2119" s="73" t="s">
        <v>3293</v>
      </c>
      <c r="J2119" s="74">
        <v>3339.24</v>
      </c>
      <c r="K2119" s="74">
        <f t="shared" si="33"/>
        <v>3873.5183999999995</v>
      </c>
    </row>
    <row r="2120" spans="2:11" x14ac:dyDescent="0.25">
      <c r="B2120" s="73" t="s">
        <v>3287</v>
      </c>
      <c r="C2120" s="73" t="s">
        <v>6440</v>
      </c>
      <c r="D2120" s="73" t="s">
        <v>6441</v>
      </c>
      <c r="E2120" s="73">
        <v>90</v>
      </c>
      <c r="F2120" s="73" t="s">
        <v>6966</v>
      </c>
      <c r="G2120" s="73" t="s">
        <v>7618</v>
      </c>
      <c r="H2120" s="73" t="s">
        <v>7619</v>
      </c>
      <c r="I2120" s="73" t="s">
        <v>3293</v>
      </c>
      <c r="J2120" s="74">
        <v>330.97</v>
      </c>
      <c r="K2120" s="74">
        <f t="shared" si="33"/>
        <v>383.92520000000002</v>
      </c>
    </row>
    <row r="2121" spans="2:11" x14ac:dyDescent="0.25">
      <c r="B2121" s="73" t="s">
        <v>3287</v>
      </c>
      <c r="C2121" s="73" t="s">
        <v>6440</v>
      </c>
      <c r="D2121" s="73" t="s">
        <v>6441</v>
      </c>
      <c r="E2121" s="73">
        <v>90</v>
      </c>
      <c r="F2121" s="73" t="s">
        <v>6966</v>
      </c>
      <c r="G2121" s="73" t="s">
        <v>7620</v>
      </c>
      <c r="H2121" s="73" t="s">
        <v>7621</v>
      </c>
      <c r="I2121" s="73" t="s">
        <v>3293</v>
      </c>
      <c r="J2121" s="74">
        <v>330.97</v>
      </c>
      <c r="K2121" s="74">
        <f t="shared" si="33"/>
        <v>383.92520000000002</v>
      </c>
    </row>
    <row r="2122" spans="2:11" x14ac:dyDescent="0.25">
      <c r="B2122" s="73" t="s">
        <v>3287</v>
      </c>
      <c r="C2122" s="73" t="s">
        <v>6440</v>
      </c>
      <c r="D2122" s="73" t="s">
        <v>6441</v>
      </c>
      <c r="E2122" s="73">
        <v>90</v>
      </c>
      <c r="F2122" s="73" t="s">
        <v>6966</v>
      </c>
      <c r="G2122" s="73" t="s">
        <v>7622</v>
      </c>
      <c r="H2122" s="73" t="s">
        <v>7623</v>
      </c>
      <c r="I2122" s="73" t="s">
        <v>3293</v>
      </c>
      <c r="J2122" s="74">
        <v>2072.4699999999998</v>
      </c>
      <c r="K2122" s="74">
        <f t="shared" si="33"/>
        <v>2404.0651999999995</v>
      </c>
    </row>
    <row r="2123" spans="2:11" x14ac:dyDescent="0.25">
      <c r="B2123" s="73" t="s">
        <v>3287</v>
      </c>
      <c r="C2123" s="73" t="s">
        <v>6440</v>
      </c>
      <c r="D2123" s="73" t="s">
        <v>6441</v>
      </c>
      <c r="E2123" s="73">
        <v>90</v>
      </c>
      <c r="F2123" s="73" t="s">
        <v>6966</v>
      </c>
      <c r="G2123" s="73" t="s">
        <v>7624</v>
      </c>
      <c r="H2123" s="73" t="s">
        <v>7625</v>
      </c>
      <c r="I2123" s="73" t="s">
        <v>3293</v>
      </c>
      <c r="J2123" s="74">
        <v>2072.4699999999998</v>
      </c>
      <c r="K2123" s="74">
        <f t="shared" si="33"/>
        <v>2404.0651999999995</v>
      </c>
    </row>
    <row r="2124" spans="2:11" x14ac:dyDescent="0.25">
      <c r="B2124" s="73" t="s">
        <v>3287</v>
      </c>
      <c r="C2124" s="73" t="s">
        <v>6440</v>
      </c>
      <c r="D2124" s="73" t="s">
        <v>6441</v>
      </c>
      <c r="E2124" s="73">
        <v>90</v>
      </c>
      <c r="F2124" s="73" t="s">
        <v>6966</v>
      </c>
      <c r="G2124" s="73" t="s">
        <v>7626</v>
      </c>
      <c r="H2124" s="73" t="s">
        <v>7627</v>
      </c>
      <c r="I2124" s="73" t="s">
        <v>3293</v>
      </c>
      <c r="J2124" s="74">
        <v>283.95</v>
      </c>
      <c r="K2124" s="74">
        <f t="shared" si="33"/>
        <v>329.38199999999995</v>
      </c>
    </row>
    <row r="2125" spans="2:11" x14ac:dyDescent="0.25">
      <c r="B2125" s="73" t="s">
        <v>3287</v>
      </c>
      <c r="C2125" s="73" t="s">
        <v>6440</v>
      </c>
      <c r="D2125" s="73" t="s">
        <v>6441</v>
      </c>
      <c r="E2125" s="73">
        <v>90</v>
      </c>
      <c r="F2125" s="73" t="s">
        <v>6966</v>
      </c>
      <c r="G2125" s="73" t="s">
        <v>7628</v>
      </c>
      <c r="H2125" s="73" t="s">
        <v>7629</v>
      </c>
      <c r="I2125" s="73" t="s">
        <v>3293</v>
      </c>
      <c r="J2125" s="74">
        <v>9764</v>
      </c>
      <c r="K2125" s="74">
        <f t="shared" si="33"/>
        <v>11326.24</v>
      </c>
    </row>
    <row r="2126" spans="2:11" x14ac:dyDescent="0.25">
      <c r="B2126" s="73" t="s">
        <v>3287</v>
      </c>
      <c r="C2126" s="73" t="s">
        <v>6440</v>
      </c>
      <c r="D2126" s="73" t="s">
        <v>6441</v>
      </c>
      <c r="E2126" s="73">
        <v>90</v>
      </c>
      <c r="F2126" s="73" t="s">
        <v>6966</v>
      </c>
      <c r="G2126" s="73" t="s">
        <v>7630</v>
      </c>
      <c r="H2126" s="73" t="s">
        <v>7631</v>
      </c>
      <c r="I2126" s="73" t="s">
        <v>3293</v>
      </c>
      <c r="J2126" s="74">
        <v>283.95</v>
      </c>
      <c r="K2126" s="74">
        <f t="shared" si="33"/>
        <v>329.38199999999995</v>
      </c>
    </row>
    <row r="2127" spans="2:11" x14ac:dyDescent="0.25">
      <c r="B2127" s="73" t="s">
        <v>3287</v>
      </c>
      <c r="C2127" s="73" t="s">
        <v>6440</v>
      </c>
      <c r="D2127" s="73" t="s">
        <v>6441</v>
      </c>
      <c r="E2127" s="73">
        <v>90</v>
      </c>
      <c r="F2127" s="73" t="s">
        <v>6966</v>
      </c>
      <c r="G2127" s="73" t="s">
        <v>7632</v>
      </c>
      <c r="H2127" s="73" t="s">
        <v>7633</v>
      </c>
      <c r="I2127" s="73" t="s">
        <v>3293</v>
      </c>
      <c r="J2127" s="74">
        <v>2009.68</v>
      </c>
      <c r="K2127" s="74">
        <f t="shared" si="33"/>
        <v>2331.2287999999999</v>
      </c>
    </row>
    <row r="2128" spans="2:11" x14ac:dyDescent="0.25">
      <c r="B2128" s="73" t="s">
        <v>3287</v>
      </c>
      <c r="C2128" s="73" t="s">
        <v>6440</v>
      </c>
      <c r="D2128" s="73" t="s">
        <v>6441</v>
      </c>
      <c r="E2128" s="73">
        <v>90</v>
      </c>
      <c r="F2128" s="73" t="s">
        <v>6966</v>
      </c>
      <c r="G2128" s="73" t="s">
        <v>7634</v>
      </c>
      <c r="H2128" s="73" t="s">
        <v>7635</v>
      </c>
      <c r="I2128" s="73" t="s">
        <v>3293</v>
      </c>
      <c r="J2128" s="74">
        <v>2009.68</v>
      </c>
      <c r="K2128" s="74">
        <f t="shared" si="33"/>
        <v>2331.2287999999999</v>
      </c>
    </row>
    <row r="2129" spans="2:11" x14ac:dyDescent="0.25">
      <c r="B2129" s="73" t="s">
        <v>3287</v>
      </c>
      <c r="C2129" s="73" t="s">
        <v>6440</v>
      </c>
      <c r="D2129" s="73" t="s">
        <v>6441</v>
      </c>
      <c r="E2129" s="73">
        <v>90</v>
      </c>
      <c r="F2129" s="73" t="s">
        <v>6966</v>
      </c>
      <c r="G2129" s="73" t="s">
        <v>7636</v>
      </c>
      <c r="H2129" s="73" t="s">
        <v>7637</v>
      </c>
      <c r="I2129" s="73" t="s">
        <v>3293</v>
      </c>
      <c r="J2129" s="74">
        <v>3413.42</v>
      </c>
      <c r="K2129" s="74">
        <f t="shared" si="33"/>
        <v>3959.5672</v>
      </c>
    </row>
    <row r="2130" spans="2:11" x14ac:dyDescent="0.25">
      <c r="B2130" s="73" t="s">
        <v>3287</v>
      </c>
      <c r="C2130" s="73" t="s">
        <v>6440</v>
      </c>
      <c r="D2130" s="73" t="s">
        <v>6441</v>
      </c>
      <c r="E2130" s="73">
        <v>90</v>
      </c>
      <c r="F2130" s="73" t="s">
        <v>6966</v>
      </c>
      <c r="G2130" s="73" t="s">
        <v>7638</v>
      </c>
      <c r="H2130" s="73" t="s">
        <v>7639</v>
      </c>
      <c r="I2130" s="73" t="s">
        <v>3293</v>
      </c>
      <c r="J2130" s="74">
        <v>7265.83</v>
      </c>
      <c r="K2130" s="74">
        <f t="shared" si="33"/>
        <v>8428.362799999999</v>
      </c>
    </row>
    <row r="2131" spans="2:11" x14ac:dyDescent="0.25">
      <c r="B2131" s="73" t="s">
        <v>3287</v>
      </c>
      <c r="C2131" s="73" t="s">
        <v>6440</v>
      </c>
      <c r="D2131" s="73" t="s">
        <v>6441</v>
      </c>
      <c r="E2131" s="73">
        <v>90</v>
      </c>
      <c r="F2131" s="73" t="s">
        <v>6966</v>
      </c>
      <c r="G2131" s="73" t="s">
        <v>7640</v>
      </c>
      <c r="H2131" s="73" t="s">
        <v>7641</v>
      </c>
      <c r="I2131" s="73" t="s">
        <v>3293</v>
      </c>
      <c r="J2131" s="74">
        <v>9028.93</v>
      </c>
      <c r="K2131" s="74">
        <f t="shared" si="33"/>
        <v>10473.558799999999</v>
      </c>
    </row>
    <row r="2132" spans="2:11" x14ac:dyDescent="0.25">
      <c r="B2132" s="73" t="s">
        <v>3287</v>
      </c>
      <c r="C2132" s="73" t="s">
        <v>6440</v>
      </c>
      <c r="D2132" s="73" t="s">
        <v>6441</v>
      </c>
      <c r="E2132" s="73">
        <v>90</v>
      </c>
      <c r="F2132" s="73" t="s">
        <v>6966</v>
      </c>
      <c r="G2132" s="73" t="s">
        <v>7642</v>
      </c>
      <c r="H2132" s="73" t="s">
        <v>7643</v>
      </c>
      <c r="I2132" s="73" t="s">
        <v>3293</v>
      </c>
      <c r="J2132" s="74">
        <v>13688.25</v>
      </c>
      <c r="K2132" s="74">
        <f t="shared" si="33"/>
        <v>15878.369999999999</v>
      </c>
    </row>
    <row r="2133" spans="2:11" x14ac:dyDescent="0.25">
      <c r="B2133" s="73" t="s">
        <v>3287</v>
      </c>
      <c r="C2133" s="73" t="s">
        <v>6440</v>
      </c>
      <c r="D2133" s="73" t="s">
        <v>6441</v>
      </c>
      <c r="E2133" s="73">
        <v>90</v>
      </c>
      <c r="F2133" s="73" t="s">
        <v>6966</v>
      </c>
      <c r="G2133" s="73" t="s">
        <v>7644</v>
      </c>
      <c r="H2133" s="73" t="s">
        <v>7645</v>
      </c>
      <c r="I2133" s="73" t="s">
        <v>3293</v>
      </c>
      <c r="J2133" s="74">
        <v>9616.6299999999992</v>
      </c>
      <c r="K2133" s="74">
        <f t="shared" si="33"/>
        <v>11155.290799999999</v>
      </c>
    </row>
    <row r="2134" spans="2:11" x14ac:dyDescent="0.25">
      <c r="B2134" s="73" t="s">
        <v>3287</v>
      </c>
      <c r="C2134" s="73" t="s">
        <v>6440</v>
      </c>
      <c r="D2134" s="73" t="s">
        <v>6441</v>
      </c>
      <c r="E2134" s="73">
        <v>90</v>
      </c>
      <c r="F2134" s="73" t="s">
        <v>6966</v>
      </c>
      <c r="G2134" s="73" t="s">
        <v>7646</v>
      </c>
      <c r="H2134" s="73" t="s">
        <v>7647</v>
      </c>
      <c r="I2134" s="73" t="s">
        <v>3293</v>
      </c>
      <c r="J2134" s="74">
        <v>14473.1</v>
      </c>
      <c r="K2134" s="74">
        <f t="shared" si="33"/>
        <v>16788.795999999998</v>
      </c>
    </row>
    <row r="2135" spans="2:11" x14ac:dyDescent="0.25">
      <c r="B2135" s="73" t="s">
        <v>3287</v>
      </c>
      <c r="C2135" s="73" t="s">
        <v>6440</v>
      </c>
      <c r="D2135" s="73" t="s">
        <v>6441</v>
      </c>
      <c r="E2135" s="73">
        <v>90</v>
      </c>
      <c r="F2135" s="73" t="s">
        <v>6966</v>
      </c>
      <c r="G2135" s="73" t="s">
        <v>7648</v>
      </c>
      <c r="H2135" s="73" t="s">
        <v>7649</v>
      </c>
      <c r="I2135" s="73" t="s">
        <v>3293</v>
      </c>
      <c r="J2135" s="74">
        <v>15055.88</v>
      </c>
      <c r="K2135" s="74">
        <f t="shared" si="33"/>
        <v>17464.820799999998</v>
      </c>
    </row>
    <row r="2136" spans="2:11" x14ac:dyDescent="0.25">
      <c r="B2136" s="73" t="s">
        <v>3287</v>
      </c>
      <c r="C2136" s="73" t="s">
        <v>6440</v>
      </c>
      <c r="D2136" s="73" t="s">
        <v>6441</v>
      </c>
      <c r="E2136" s="73">
        <v>90</v>
      </c>
      <c r="F2136" s="73" t="s">
        <v>6966</v>
      </c>
      <c r="G2136" s="73" t="s">
        <v>7650</v>
      </c>
      <c r="H2136" s="73" t="s">
        <v>7651</v>
      </c>
      <c r="I2136" s="73" t="s">
        <v>3293</v>
      </c>
      <c r="J2136" s="74">
        <v>9616.6299999999992</v>
      </c>
      <c r="K2136" s="74">
        <f t="shared" si="33"/>
        <v>11155.290799999999</v>
      </c>
    </row>
    <row r="2137" spans="2:11" x14ac:dyDescent="0.25">
      <c r="B2137" s="73" t="s">
        <v>3287</v>
      </c>
      <c r="C2137" s="73" t="s">
        <v>6440</v>
      </c>
      <c r="D2137" s="73" t="s">
        <v>6441</v>
      </c>
      <c r="E2137" s="73">
        <v>90</v>
      </c>
      <c r="F2137" s="73" t="s">
        <v>6966</v>
      </c>
      <c r="G2137" s="73" t="s">
        <v>7652</v>
      </c>
      <c r="H2137" s="73" t="s">
        <v>7653</v>
      </c>
      <c r="I2137" s="73" t="s">
        <v>3293</v>
      </c>
      <c r="J2137" s="74">
        <v>21693.72</v>
      </c>
      <c r="K2137" s="74">
        <f t="shared" si="33"/>
        <v>25164.715199999999</v>
      </c>
    </row>
    <row r="2138" spans="2:11" x14ac:dyDescent="0.25">
      <c r="B2138" s="73" t="s">
        <v>3287</v>
      </c>
      <c r="C2138" s="73" t="s">
        <v>6440</v>
      </c>
      <c r="D2138" s="73" t="s">
        <v>6441</v>
      </c>
      <c r="E2138" s="73">
        <v>90</v>
      </c>
      <c r="F2138" s="73" t="s">
        <v>6966</v>
      </c>
      <c r="G2138" s="73" t="s">
        <v>7654</v>
      </c>
      <c r="H2138" s="73" t="s">
        <v>7655</v>
      </c>
      <c r="I2138" s="73" t="s">
        <v>3293</v>
      </c>
      <c r="J2138" s="74">
        <v>17612.5</v>
      </c>
      <c r="K2138" s="74">
        <f t="shared" si="33"/>
        <v>20430.5</v>
      </c>
    </row>
    <row r="2139" spans="2:11" x14ac:dyDescent="0.25">
      <c r="B2139" s="73" t="s">
        <v>3287</v>
      </c>
      <c r="C2139" s="73" t="s">
        <v>6440</v>
      </c>
      <c r="D2139" s="73" t="s">
        <v>6441</v>
      </c>
      <c r="E2139" s="73">
        <v>90</v>
      </c>
      <c r="F2139" s="73" t="s">
        <v>6966</v>
      </c>
      <c r="G2139" s="73" t="s">
        <v>7656</v>
      </c>
      <c r="H2139" s="73" t="s">
        <v>7657</v>
      </c>
      <c r="I2139" s="73" t="s">
        <v>3293</v>
      </c>
      <c r="J2139" s="74">
        <v>283.95</v>
      </c>
      <c r="K2139" s="74">
        <f t="shared" si="33"/>
        <v>329.38199999999995</v>
      </c>
    </row>
    <row r="2140" spans="2:11" x14ac:dyDescent="0.25">
      <c r="B2140" s="73" t="s">
        <v>3287</v>
      </c>
      <c r="C2140" s="73" t="s">
        <v>6440</v>
      </c>
      <c r="D2140" s="73" t="s">
        <v>6441</v>
      </c>
      <c r="E2140" s="73">
        <v>90</v>
      </c>
      <c r="F2140" s="73" t="s">
        <v>6966</v>
      </c>
      <c r="G2140" s="73" t="s">
        <v>7658</v>
      </c>
      <c r="H2140" s="73" t="s">
        <v>7659</v>
      </c>
      <c r="I2140" s="73" t="s">
        <v>3293</v>
      </c>
      <c r="J2140" s="74">
        <v>11990.8</v>
      </c>
      <c r="K2140" s="74">
        <f t="shared" si="33"/>
        <v>13909.327999999998</v>
      </c>
    </row>
    <row r="2141" spans="2:11" x14ac:dyDescent="0.25">
      <c r="B2141" s="73" t="s">
        <v>3287</v>
      </c>
      <c r="C2141" s="73" t="s">
        <v>6440</v>
      </c>
      <c r="D2141" s="73" t="s">
        <v>6441</v>
      </c>
      <c r="E2141" s="73">
        <v>90</v>
      </c>
      <c r="F2141" s="73" t="s">
        <v>6966</v>
      </c>
      <c r="G2141" s="73" t="s">
        <v>7660</v>
      </c>
      <c r="H2141" s="73" t="s">
        <v>7661</v>
      </c>
      <c r="I2141" s="73" t="s">
        <v>3293</v>
      </c>
      <c r="J2141" s="74">
        <v>11990.8</v>
      </c>
      <c r="K2141" s="74">
        <f t="shared" si="33"/>
        <v>13909.327999999998</v>
      </c>
    </row>
    <row r="2142" spans="2:11" x14ac:dyDescent="0.25">
      <c r="B2142" s="73" t="s">
        <v>3287</v>
      </c>
      <c r="C2142" s="73" t="s">
        <v>6440</v>
      </c>
      <c r="D2142" s="73" t="s">
        <v>6441</v>
      </c>
      <c r="E2142" s="73">
        <v>90</v>
      </c>
      <c r="F2142" s="73" t="s">
        <v>6966</v>
      </c>
      <c r="G2142" s="73" t="s">
        <v>7662</v>
      </c>
      <c r="H2142" s="73" t="s">
        <v>7663</v>
      </c>
      <c r="I2142" s="73" t="s">
        <v>3293</v>
      </c>
      <c r="J2142" s="74">
        <v>14473.1</v>
      </c>
      <c r="K2142" s="74">
        <f t="shared" si="33"/>
        <v>16788.795999999998</v>
      </c>
    </row>
    <row r="2143" spans="2:11" x14ac:dyDescent="0.25">
      <c r="B2143" s="73" t="s">
        <v>3287</v>
      </c>
      <c r="C2143" s="73" t="s">
        <v>6440</v>
      </c>
      <c r="D2143" s="73" t="s">
        <v>6441</v>
      </c>
      <c r="E2143" s="73">
        <v>90</v>
      </c>
      <c r="F2143" s="73" t="s">
        <v>6966</v>
      </c>
      <c r="G2143" s="73" t="s">
        <v>7664</v>
      </c>
      <c r="H2143" s="73" t="s">
        <v>7665</v>
      </c>
      <c r="I2143" s="73" t="s">
        <v>3293</v>
      </c>
      <c r="J2143" s="74">
        <v>14473.1</v>
      </c>
      <c r="K2143" s="74">
        <f t="shared" si="33"/>
        <v>16788.795999999998</v>
      </c>
    </row>
    <row r="2144" spans="2:11" x14ac:dyDescent="0.25">
      <c r="B2144" s="73" t="s">
        <v>3287</v>
      </c>
      <c r="C2144" s="73" t="s">
        <v>6440</v>
      </c>
      <c r="D2144" s="73" t="s">
        <v>6441</v>
      </c>
      <c r="E2144" s="73">
        <v>90</v>
      </c>
      <c r="F2144" s="73" t="s">
        <v>6966</v>
      </c>
      <c r="G2144" s="73" t="s">
        <v>7666</v>
      </c>
      <c r="H2144" s="73" t="s">
        <v>7667</v>
      </c>
      <c r="I2144" s="73" t="s">
        <v>3293</v>
      </c>
      <c r="J2144" s="74">
        <v>15055.88</v>
      </c>
      <c r="K2144" s="74">
        <f t="shared" si="33"/>
        <v>17464.820799999998</v>
      </c>
    </row>
    <row r="2145" spans="2:11" x14ac:dyDescent="0.25">
      <c r="B2145" s="73" t="s">
        <v>3287</v>
      </c>
      <c r="C2145" s="73" t="s">
        <v>6440</v>
      </c>
      <c r="D2145" s="73" t="s">
        <v>6441</v>
      </c>
      <c r="E2145" s="73">
        <v>90</v>
      </c>
      <c r="F2145" s="73" t="s">
        <v>6966</v>
      </c>
      <c r="G2145" s="73" t="s">
        <v>7668</v>
      </c>
      <c r="H2145" s="73" t="s">
        <v>7669</v>
      </c>
      <c r="I2145" s="73" t="s">
        <v>3293</v>
      </c>
      <c r="J2145" s="74">
        <v>17356.7</v>
      </c>
      <c r="K2145" s="74">
        <f t="shared" si="33"/>
        <v>20133.772000000001</v>
      </c>
    </row>
    <row r="2146" spans="2:11" x14ac:dyDescent="0.25">
      <c r="B2146" s="73" t="s">
        <v>3287</v>
      </c>
      <c r="C2146" s="73" t="s">
        <v>6440</v>
      </c>
      <c r="D2146" s="73" t="s">
        <v>6441</v>
      </c>
      <c r="E2146" s="73">
        <v>90</v>
      </c>
      <c r="F2146" s="73" t="s">
        <v>6966</v>
      </c>
      <c r="G2146" s="73" t="s">
        <v>7670</v>
      </c>
      <c r="H2146" s="73" t="s">
        <v>7671</v>
      </c>
      <c r="I2146" s="73" t="s">
        <v>3293</v>
      </c>
      <c r="J2146" s="74">
        <v>17356.7</v>
      </c>
      <c r="K2146" s="74">
        <f t="shared" si="33"/>
        <v>20133.772000000001</v>
      </c>
    </row>
    <row r="2147" spans="2:11" x14ac:dyDescent="0.25">
      <c r="B2147" s="73" t="s">
        <v>3287</v>
      </c>
      <c r="C2147" s="73" t="s">
        <v>6440</v>
      </c>
      <c r="D2147" s="73" t="s">
        <v>6441</v>
      </c>
      <c r="E2147" s="73">
        <v>90</v>
      </c>
      <c r="F2147" s="73" t="s">
        <v>6966</v>
      </c>
      <c r="G2147" s="73" t="s">
        <v>7672</v>
      </c>
      <c r="H2147" s="73" t="s">
        <v>7673</v>
      </c>
      <c r="I2147" s="73" t="s">
        <v>3293</v>
      </c>
      <c r="J2147" s="74">
        <v>21693.72</v>
      </c>
      <c r="K2147" s="74">
        <f t="shared" si="33"/>
        <v>25164.715199999999</v>
      </c>
    </row>
    <row r="2148" spans="2:11" x14ac:dyDescent="0.25">
      <c r="B2148" s="73" t="s">
        <v>3287</v>
      </c>
      <c r="C2148" s="73" t="s">
        <v>6440</v>
      </c>
      <c r="D2148" s="73" t="s">
        <v>6441</v>
      </c>
      <c r="E2148" s="73">
        <v>90</v>
      </c>
      <c r="F2148" s="73" t="s">
        <v>6966</v>
      </c>
      <c r="G2148" s="73" t="s">
        <v>7674</v>
      </c>
      <c r="H2148" s="73" t="s">
        <v>7675</v>
      </c>
      <c r="I2148" s="73" t="s">
        <v>3293</v>
      </c>
      <c r="J2148" s="74">
        <v>21693.72</v>
      </c>
      <c r="K2148" s="74">
        <f t="shared" si="33"/>
        <v>25164.715199999999</v>
      </c>
    </row>
    <row r="2149" spans="2:11" x14ac:dyDescent="0.25">
      <c r="B2149" s="73" t="s">
        <v>3287</v>
      </c>
      <c r="C2149" s="73" t="s">
        <v>6440</v>
      </c>
      <c r="D2149" s="73" t="s">
        <v>6441</v>
      </c>
      <c r="E2149" s="73">
        <v>90</v>
      </c>
      <c r="F2149" s="73" t="s">
        <v>6966</v>
      </c>
      <c r="G2149" s="73" t="s">
        <v>7676</v>
      </c>
      <c r="H2149" s="73" t="s">
        <v>7677</v>
      </c>
      <c r="I2149" s="73" t="s">
        <v>3293</v>
      </c>
      <c r="J2149" s="74">
        <v>918.67</v>
      </c>
      <c r="K2149" s="74">
        <f t="shared" si="33"/>
        <v>1065.6571999999999</v>
      </c>
    </row>
    <row r="2150" spans="2:11" x14ac:dyDescent="0.25">
      <c r="B2150" s="73" t="s">
        <v>3287</v>
      </c>
      <c r="C2150" s="73" t="s">
        <v>6440</v>
      </c>
      <c r="D2150" s="73" t="s">
        <v>6441</v>
      </c>
      <c r="E2150" s="73">
        <v>90</v>
      </c>
      <c r="F2150" s="73" t="s">
        <v>6966</v>
      </c>
      <c r="G2150" s="73" t="s">
        <v>7678</v>
      </c>
      <c r="H2150" s="73" t="s">
        <v>7679</v>
      </c>
      <c r="I2150" s="73" t="s">
        <v>3293</v>
      </c>
      <c r="J2150" s="74">
        <v>3358.7</v>
      </c>
      <c r="K2150" s="74">
        <f t="shared" si="33"/>
        <v>3896.0919999999996</v>
      </c>
    </row>
    <row r="2151" spans="2:11" x14ac:dyDescent="0.25">
      <c r="B2151" s="73" t="s">
        <v>3287</v>
      </c>
      <c r="C2151" s="73" t="s">
        <v>6440</v>
      </c>
      <c r="D2151" s="73" t="s">
        <v>6441</v>
      </c>
      <c r="E2151" s="73">
        <v>90</v>
      </c>
      <c r="F2151" s="73" t="s">
        <v>6966</v>
      </c>
      <c r="G2151" s="73" t="s">
        <v>7680</v>
      </c>
      <c r="H2151" s="73" t="s">
        <v>7681</v>
      </c>
      <c r="I2151" s="73" t="s">
        <v>3293</v>
      </c>
      <c r="J2151" s="74">
        <v>3358.7</v>
      </c>
      <c r="K2151" s="74">
        <f t="shared" si="33"/>
        <v>3896.0919999999996</v>
      </c>
    </row>
    <row r="2152" spans="2:11" x14ac:dyDescent="0.25">
      <c r="B2152" s="73" t="s">
        <v>3287</v>
      </c>
      <c r="C2152" s="73" t="s">
        <v>6440</v>
      </c>
      <c r="D2152" s="73" t="s">
        <v>6441</v>
      </c>
      <c r="E2152" s="73">
        <v>90</v>
      </c>
      <c r="F2152" s="73" t="s">
        <v>6966</v>
      </c>
      <c r="G2152" s="73" t="s">
        <v>7682</v>
      </c>
      <c r="H2152" s="73" t="s">
        <v>7683</v>
      </c>
      <c r="I2152" s="73" t="s">
        <v>3293</v>
      </c>
      <c r="J2152" s="74">
        <v>2857.32</v>
      </c>
      <c r="K2152" s="74">
        <f t="shared" si="33"/>
        <v>3314.4911999999999</v>
      </c>
    </row>
    <row r="2153" spans="2:11" x14ac:dyDescent="0.25">
      <c r="B2153" s="73" t="s">
        <v>3287</v>
      </c>
      <c r="C2153" s="73" t="s">
        <v>6440</v>
      </c>
      <c r="D2153" s="73" t="s">
        <v>6441</v>
      </c>
      <c r="E2153" s="73">
        <v>90</v>
      </c>
      <c r="F2153" s="73" t="s">
        <v>6966</v>
      </c>
      <c r="G2153" s="73" t="s">
        <v>7684</v>
      </c>
      <c r="H2153" s="73" t="s">
        <v>7685</v>
      </c>
      <c r="I2153" s="73" t="s">
        <v>3293</v>
      </c>
      <c r="J2153" s="74">
        <v>2857.32</v>
      </c>
      <c r="K2153" s="74">
        <f t="shared" si="33"/>
        <v>3314.4911999999999</v>
      </c>
    </row>
    <row r="2154" spans="2:11" x14ac:dyDescent="0.25">
      <c r="B2154" s="73" t="s">
        <v>3287</v>
      </c>
      <c r="C2154" s="73" t="s">
        <v>6440</v>
      </c>
      <c r="D2154" s="73" t="s">
        <v>6441</v>
      </c>
      <c r="E2154" s="73">
        <v>90</v>
      </c>
      <c r="F2154" s="73" t="s">
        <v>6966</v>
      </c>
      <c r="G2154" s="73" t="s">
        <v>7686</v>
      </c>
      <c r="H2154" s="73" t="s">
        <v>7687</v>
      </c>
      <c r="I2154" s="73" t="s">
        <v>3293</v>
      </c>
      <c r="J2154" s="74">
        <v>1083.23</v>
      </c>
      <c r="K2154" s="74">
        <f t="shared" si="33"/>
        <v>1256.5467999999998</v>
      </c>
    </row>
    <row r="2155" spans="2:11" x14ac:dyDescent="0.25">
      <c r="B2155" s="73" t="s">
        <v>3287</v>
      </c>
      <c r="C2155" s="73" t="s">
        <v>6440</v>
      </c>
      <c r="D2155" s="73" t="s">
        <v>6441</v>
      </c>
      <c r="E2155" s="73">
        <v>90</v>
      </c>
      <c r="F2155" s="73" t="s">
        <v>6966</v>
      </c>
      <c r="G2155" s="73" t="s">
        <v>7688</v>
      </c>
      <c r="H2155" s="73" t="s">
        <v>7689</v>
      </c>
      <c r="I2155" s="73" t="s">
        <v>3293</v>
      </c>
      <c r="J2155" s="74">
        <v>3522.01</v>
      </c>
      <c r="K2155" s="74">
        <f t="shared" si="33"/>
        <v>4085.5315999999998</v>
      </c>
    </row>
    <row r="2156" spans="2:11" x14ac:dyDescent="0.25">
      <c r="B2156" s="73" t="s">
        <v>3287</v>
      </c>
      <c r="C2156" s="73" t="s">
        <v>6440</v>
      </c>
      <c r="D2156" s="73" t="s">
        <v>6441</v>
      </c>
      <c r="E2156" s="73">
        <v>90</v>
      </c>
      <c r="F2156" s="73" t="s">
        <v>6966</v>
      </c>
      <c r="G2156" s="73" t="s">
        <v>7690</v>
      </c>
      <c r="H2156" s="73" t="s">
        <v>7691</v>
      </c>
      <c r="I2156" s="73" t="s">
        <v>3293</v>
      </c>
      <c r="J2156" s="74">
        <v>3522.01</v>
      </c>
      <c r="K2156" s="74">
        <f t="shared" si="33"/>
        <v>4085.5315999999998</v>
      </c>
    </row>
    <row r="2157" spans="2:11" x14ac:dyDescent="0.25">
      <c r="B2157" s="73" t="s">
        <v>3287</v>
      </c>
      <c r="C2157" s="73" t="s">
        <v>6440</v>
      </c>
      <c r="D2157" s="73" t="s">
        <v>6441</v>
      </c>
      <c r="E2157" s="73">
        <v>90</v>
      </c>
      <c r="F2157" s="73" t="s">
        <v>6966</v>
      </c>
      <c r="G2157" s="73" t="s">
        <v>7692</v>
      </c>
      <c r="H2157" s="73" t="s">
        <v>7693</v>
      </c>
      <c r="I2157" s="73" t="s">
        <v>3293</v>
      </c>
      <c r="J2157" s="74">
        <v>3077.08</v>
      </c>
      <c r="K2157" s="74">
        <f t="shared" si="33"/>
        <v>3569.4127999999996</v>
      </c>
    </row>
    <row r="2158" spans="2:11" x14ac:dyDescent="0.25">
      <c r="B2158" s="73" t="s">
        <v>3287</v>
      </c>
      <c r="C2158" s="73" t="s">
        <v>6440</v>
      </c>
      <c r="D2158" s="73" t="s">
        <v>6441</v>
      </c>
      <c r="E2158" s="73">
        <v>90</v>
      </c>
      <c r="F2158" s="73" t="s">
        <v>6966</v>
      </c>
      <c r="G2158" s="73" t="s">
        <v>7694</v>
      </c>
      <c r="H2158" s="73" t="s">
        <v>7695</v>
      </c>
      <c r="I2158" s="73" t="s">
        <v>3293</v>
      </c>
      <c r="J2158" s="74">
        <v>3077.08</v>
      </c>
      <c r="K2158" s="74">
        <f t="shared" si="33"/>
        <v>3569.4127999999996</v>
      </c>
    </row>
    <row r="2159" spans="2:11" x14ac:dyDescent="0.25">
      <c r="B2159" s="73" t="s">
        <v>3287</v>
      </c>
      <c r="C2159" s="73" t="s">
        <v>6440</v>
      </c>
      <c r="D2159" s="73" t="s">
        <v>6441</v>
      </c>
      <c r="E2159" s="73">
        <v>90</v>
      </c>
      <c r="F2159" s="73" t="s">
        <v>6966</v>
      </c>
      <c r="G2159" s="73" t="s">
        <v>7696</v>
      </c>
      <c r="H2159" s="73" t="s">
        <v>7697</v>
      </c>
      <c r="I2159" s="73" t="s">
        <v>3293</v>
      </c>
      <c r="J2159" s="74">
        <v>1153.75</v>
      </c>
      <c r="K2159" s="74">
        <f t="shared" si="33"/>
        <v>1338.35</v>
      </c>
    </row>
    <row r="2160" spans="2:11" x14ac:dyDescent="0.25">
      <c r="B2160" s="73" t="s">
        <v>3287</v>
      </c>
      <c r="C2160" s="73" t="s">
        <v>6440</v>
      </c>
      <c r="D2160" s="73" t="s">
        <v>6441</v>
      </c>
      <c r="E2160" s="73">
        <v>90</v>
      </c>
      <c r="F2160" s="73" t="s">
        <v>6966</v>
      </c>
      <c r="G2160" s="73" t="s">
        <v>7698</v>
      </c>
      <c r="H2160" s="73" t="s">
        <v>7699</v>
      </c>
      <c r="I2160" s="73" t="s">
        <v>3293</v>
      </c>
      <c r="J2160" s="74">
        <v>3592</v>
      </c>
      <c r="K2160" s="74">
        <f t="shared" si="33"/>
        <v>4166.7199999999993</v>
      </c>
    </row>
    <row r="2161" spans="2:11" x14ac:dyDescent="0.25">
      <c r="B2161" s="73" t="s">
        <v>3287</v>
      </c>
      <c r="C2161" s="73" t="s">
        <v>6440</v>
      </c>
      <c r="D2161" s="73" t="s">
        <v>6441</v>
      </c>
      <c r="E2161" s="73">
        <v>90</v>
      </c>
      <c r="F2161" s="73" t="s">
        <v>6966</v>
      </c>
      <c r="G2161" s="73" t="s">
        <v>7700</v>
      </c>
      <c r="H2161" s="73" t="s">
        <v>7701</v>
      </c>
      <c r="I2161" s="73" t="s">
        <v>3293</v>
      </c>
      <c r="J2161" s="74">
        <v>3592</v>
      </c>
      <c r="K2161" s="74">
        <f t="shared" si="33"/>
        <v>4166.7199999999993</v>
      </c>
    </row>
    <row r="2162" spans="2:11" x14ac:dyDescent="0.25">
      <c r="B2162" s="73" t="s">
        <v>3287</v>
      </c>
      <c r="C2162" s="73" t="s">
        <v>6440</v>
      </c>
      <c r="D2162" s="73" t="s">
        <v>6441</v>
      </c>
      <c r="E2162" s="73">
        <v>90</v>
      </c>
      <c r="F2162" s="73" t="s">
        <v>6966</v>
      </c>
      <c r="G2162" s="73" t="s">
        <v>7702</v>
      </c>
      <c r="H2162" s="73" t="s">
        <v>7703</v>
      </c>
      <c r="I2162" s="73" t="s">
        <v>3293</v>
      </c>
      <c r="J2162" s="74">
        <v>3171.26</v>
      </c>
      <c r="K2162" s="74">
        <f t="shared" si="33"/>
        <v>3678.6615999999999</v>
      </c>
    </row>
    <row r="2163" spans="2:11" x14ac:dyDescent="0.25">
      <c r="B2163" s="73" t="s">
        <v>3287</v>
      </c>
      <c r="C2163" s="73" t="s">
        <v>6440</v>
      </c>
      <c r="D2163" s="73" t="s">
        <v>6441</v>
      </c>
      <c r="E2163" s="73">
        <v>90</v>
      </c>
      <c r="F2163" s="73" t="s">
        <v>6966</v>
      </c>
      <c r="G2163" s="73" t="s">
        <v>7704</v>
      </c>
      <c r="H2163" s="73" t="s">
        <v>7705</v>
      </c>
      <c r="I2163" s="73" t="s">
        <v>3293</v>
      </c>
      <c r="J2163" s="74">
        <v>3171.26</v>
      </c>
      <c r="K2163" s="74">
        <f t="shared" si="33"/>
        <v>3678.6615999999999</v>
      </c>
    </row>
    <row r="2164" spans="2:11" x14ac:dyDescent="0.25">
      <c r="B2164" s="73" t="s">
        <v>3287</v>
      </c>
      <c r="C2164" s="73" t="s">
        <v>6440</v>
      </c>
      <c r="D2164" s="73" t="s">
        <v>6441</v>
      </c>
      <c r="E2164" s="73">
        <v>90</v>
      </c>
      <c r="F2164" s="73" t="s">
        <v>6966</v>
      </c>
      <c r="G2164" s="73" t="s">
        <v>7706</v>
      </c>
      <c r="H2164" s="73" t="s">
        <v>7707</v>
      </c>
      <c r="I2164" s="73" t="s">
        <v>3293</v>
      </c>
      <c r="J2164" s="74">
        <v>2094.0700000000002</v>
      </c>
      <c r="K2164" s="74">
        <f t="shared" si="33"/>
        <v>2429.1212</v>
      </c>
    </row>
    <row r="2165" spans="2:11" x14ac:dyDescent="0.25">
      <c r="B2165" s="73" t="s">
        <v>3287</v>
      </c>
      <c r="C2165" s="73" t="s">
        <v>6440</v>
      </c>
      <c r="D2165" s="73" t="s">
        <v>6441</v>
      </c>
      <c r="E2165" s="73">
        <v>90</v>
      </c>
      <c r="F2165" s="73" t="s">
        <v>6966</v>
      </c>
      <c r="G2165" s="73" t="s">
        <v>7708</v>
      </c>
      <c r="H2165" s="73" t="s">
        <v>7709</v>
      </c>
      <c r="I2165" s="73" t="s">
        <v>3293</v>
      </c>
      <c r="J2165" s="74">
        <v>4525.2</v>
      </c>
      <c r="K2165" s="74">
        <f t="shared" si="33"/>
        <v>5249.2319999999991</v>
      </c>
    </row>
    <row r="2166" spans="2:11" x14ac:dyDescent="0.25">
      <c r="B2166" s="73" t="s">
        <v>3287</v>
      </c>
      <c r="C2166" s="73" t="s">
        <v>6440</v>
      </c>
      <c r="D2166" s="73" t="s">
        <v>6441</v>
      </c>
      <c r="E2166" s="73">
        <v>90</v>
      </c>
      <c r="F2166" s="73" t="s">
        <v>6966</v>
      </c>
      <c r="G2166" s="73" t="s">
        <v>7710</v>
      </c>
      <c r="H2166" s="73" t="s">
        <v>7711</v>
      </c>
      <c r="I2166" s="73" t="s">
        <v>3293</v>
      </c>
      <c r="J2166" s="74">
        <v>4525.2</v>
      </c>
      <c r="K2166" s="74">
        <f t="shared" si="33"/>
        <v>5249.2319999999991</v>
      </c>
    </row>
    <row r="2167" spans="2:11" x14ac:dyDescent="0.25">
      <c r="B2167" s="73" t="s">
        <v>3287</v>
      </c>
      <c r="C2167" s="73" t="s">
        <v>6440</v>
      </c>
      <c r="D2167" s="73" t="s">
        <v>6441</v>
      </c>
      <c r="E2167" s="73">
        <v>90</v>
      </c>
      <c r="F2167" s="73" t="s">
        <v>6966</v>
      </c>
      <c r="G2167" s="73" t="s">
        <v>7712</v>
      </c>
      <c r="H2167" s="73" t="s">
        <v>7713</v>
      </c>
      <c r="I2167" s="73" t="s">
        <v>3293</v>
      </c>
      <c r="J2167" s="74">
        <v>4427.0200000000004</v>
      </c>
      <c r="K2167" s="74">
        <f t="shared" si="33"/>
        <v>5135.3432000000003</v>
      </c>
    </row>
    <row r="2168" spans="2:11" x14ac:dyDescent="0.25">
      <c r="B2168" s="73" t="s">
        <v>3287</v>
      </c>
      <c r="C2168" s="73" t="s">
        <v>6440</v>
      </c>
      <c r="D2168" s="73" t="s">
        <v>6441</v>
      </c>
      <c r="E2168" s="73">
        <v>90</v>
      </c>
      <c r="F2168" s="73" t="s">
        <v>6966</v>
      </c>
      <c r="G2168" s="73" t="s">
        <v>7714</v>
      </c>
      <c r="H2168" s="73" t="s">
        <v>7715</v>
      </c>
      <c r="I2168" s="73" t="s">
        <v>3293</v>
      </c>
      <c r="J2168" s="74">
        <v>4427.0200000000004</v>
      </c>
      <c r="K2168" s="74">
        <f t="shared" si="33"/>
        <v>5135.3432000000003</v>
      </c>
    </row>
    <row r="2169" spans="2:11" x14ac:dyDescent="0.25">
      <c r="B2169" s="73" t="s">
        <v>3287</v>
      </c>
      <c r="C2169" s="73" t="s">
        <v>6440</v>
      </c>
      <c r="D2169" s="73" t="s">
        <v>6441</v>
      </c>
      <c r="E2169" s="73">
        <v>90</v>
      </c>
      <c r="F2169" s="73" t="s">
        <v>6966</v>
      </c>
      <c r="G2169" s="73" t="s">
        <v>7716</v>
      </c>
      <c r="H2169" s="73" t="s">
        <v>7717</v>
      </c>
      <c r="I2169" s="73" t="s">
        <v>3293</v>
      </c>
      <c r="J2169" s="74">
        <v>2329.15</v>
      </c>
      <c r="K2169" s="74">
        <f t="shared" si="33"/>
        <v>2701.8139999999999</v>
      </c>
    </row>
    <row r="2170" spans="2:11" x14ac:dyDescent="0.25">
      <c r="B2170" s="73" t="s">
        <v>3287</v>
      </c>
      <c r="C2170" s="73" t="s">
        <v>6440</v>
      </c>
      <c r="D2170" s="73" t="s">
        <v>6441</v>
      </c>
      <c r="E2170" s="73">
        <v>90</v>
      </c>
      <c r="F2170" s="73" t="s">
        <v>6966</v>
      </c>
      <c r="G2170" s="73" t="s">
        <v>7718</v>
      </c>
      <c r="H2170" s="73" t="s">
        <v>7719</v>
      </c>
      <c r="I2170" s="73" t="s">
        <v>3293</v>
      </c>
      <c r="J2170" s="74">
        <v>4758.5</v>
      </c>
      <c r="K2170" s="74">
        <f t="shared" si="33"/>
        <v>5519.86</v>
      </c>
    </row>
    <row r="2171" spans="2:11" x14ac:dyDescent="0.25">
      <c r="B2171" s="73" t="s">
        <v>3287</v>
      </c>
      <c r="C2171" s="73" t="s">
        <v>6440</v>
      </c>
      <c r="D2171" s="73" t="s">
        <v>6441</v>
      </c>
      <c r="E2171" s="73">
        <v>90</v>
      </c>
      <c r="F2171" s="73" t="s">
        <v>6966</v>
      </c>
      <c r="G2171" s="73" t="s">
        <v>7720</v>
      </c>
      <c r="H2171" s="73" t="s">
        <v>7721</v>
      </c>
      <c r="I2171" s="73" t="s">
        <v>3293</v>
      </c>
      <c r="J2171" s="74">
        <v>4758.5</v>
      </c>
      <c r="K2171" s="74">
        <f t="shared" si="33"/>
        <v>5519.86</v>
      </c>
    </row>
    <row r="2172" spans="2:11" x14ac:dyDescent="0.25">
      <c r="B2172" s="73" t="s">
        <v>3287</v>
      </c>
      <c r="C2172" s="73" t="s">
        <v>6440</v>
      </c>
      <c r="D2172" s="73" t="s">
        <v>6441</v>
      </c>
      <c r="E2172" s="73">
        <v>90</v>
      </c>
      <c r="F2172" s="73" t="s">
        <v>6966</v>
      </c>
      <c r="G2172" s="73" t="s">
        <v>7722</v>
      </c>
      <c r="H2172" s="73" t="s">
        <v>7723</v>
      </c>
      <c r="I2172" s="73" t="s">
        <v>3293</v>
      </c>
      <c r="J2172" s="74">
        <v>4740.96</v>
      </c>
      <c r="K2172" s="74">
        <f t="shared" si="33"/>
        <v>5499.5135999999993</v>
      </c>
    </row>
    <row r="2173" spans="2:11" x14ac:dyDescent="0.25">
      <c r="B2173" s="73" t="s">
        <v>3287</v>
      </c>
      <c r="C2173" s="73" t="s">
        <v>6440</v>
      </c>
      <c r="D2173" s="73" t="s">
        <v>6441</v>
      </c>
      <c r="E2173" s="73">
        <v>90</v>
      </c>
      <c r="F2173" s="73" t="s">
        <v>6966</v>
      </c>
      <c r="G2173" s="73" t="s">
        <v>7724</v>
      </c>
      <c r="H2173" s="73" t="s">
        <v>7725</v>
      </c>
      <c r="I2173" s="73" t="s">
        <v>3293</v>
      </c>
      <c r="J2173" s="74">
        <v>4740.96</v>
      </c>
      <c r="K2173" s="74">
        <f t="shared" si="33"/>
        <v>5499.5135999999993</v>
      </c>
    </row>
    <row r="2174" spans="2:11" x14ac:dyDescent="0.25">
      <c r="B2174" s="73" t="s">
        <v>3287</v>
      </c>
      <c r="C2174" s="73" t="s">
        <v>6440</v>
      </c>
      <c r="D2174" s="73" t="s">
        <v>6441</v>
      </c>
      <c r="E2174" s="73">
        <v>90</v>
      </c>
      <c r="F2174" s="73" t="s">
        <v>6966</v>
      </c>
      <c r="G2174" s="73" t="s">
        <v>7726</v>
      </c>
      <c r="H2174" s="73" t="s">
        <v>7727</v>
      </c>
      <c r="I2174" s="73" t="s">
        <v>3293</v>
      </c>
      <c r="J2174" s="74">
        <v>3151.93</v>
      </c>
      <c r="K2174" s="74">
        <f t="shared" si="33"/>
        <v>3656.2387999999996</v>
      </c>
    </row>
    <row r="2175" spans="2:11" x14ac:dyDescent="0.25">
      <c r="B2175" s="73" t="s">
        <v>3287</v>
      </c>
      <c r="C2175" s="73" t="s">
        <v>6440</v>
      </c>
      <c r="D2175" s="73" t="s">
        <v>6441</v>
      </c>
      <c r="E2175" s="73">
        <v>90</v>
      </c>
      <c r="F2175" s="73" t="s">
        <v>6966</v>
      </c>
      <c r="G2175" s="73" t="s">
        <v>7728</v>
      </c>
      <c r="H2175" s="73" t="s">
        <v>7729</v>
      </c>
      <c r="I2175" s="73" t="s">
        <v>3293</v>
      </c>
      <c r="J2175" s="74">
        <v>5575.05</v>
      </c>
      <c r="K2175" s="74">
        <f t="shared" si="33"/>
        <v>6467.058</v>
      </c>
    </row>
    <row r="2176" spans="2:11" x14ac:dyDescent="0.25">
      <c r="B2176" s="73" t="s">
        <v>3287</v>
      </c>
      <c r="C2176" s="73" t="s">
        <v>6440</v>
      </c>
      <c r="D2176" s="73" t="s">
        <v>6441</v>
      </c>
      <c r="E2176" s="73">
        <v>90</v>
      </c>
      <c r="F2176" s="73" t="s">
        <v>6966</v>
      </c>
      <c r="G2176" s="73" t="s">
        <v>7730</v>
      </c>
      <c r="H2176" s="73" t="s">
        <v>7731</v>
      </c>
      <c r="I2176" s="73" t="s">
        <v>3293</v>
      </c>
      <c r="J2176" s="74">
        <v>5575.05</v>
      </c>
      <c r="K2176" s="74">
        <f t="shared" si="33"/>
        <v>6467.058</v>
      </c>
    </row>
    <row r="2177" spans="2:11" x14ac:dyDescent="0.25">
      <c r="B2177" s="73" t="s">
        <v>3287</v>
      </c>
      <c r="C2177" s="73" t="s">
        <v>6440</v>
      </c>
      <c r="D2177" s="73" t="s">
        <v>6441</v>
      </c>
      <c r="E2177" s="73">
        <v>90</v>
      </c>
      <c r="F2177" s="73" t="s">
        <v>6966</v>
      </c>
      <c r="G2177" s="73" t="s">
        <v>7732</v>
      </c>
      <c r="H2177" s="73" t="s">
        <v>7733</v>
      </c>
      <c r="I2177" s="73" t="s">
        <v>3293</v>
      </c>
      <c r="J2177" s="74">
        <v>5839.75</v>
      </c>
      <c r="K2177" s="74">
        <f t="shared" si="33"/>
        <v>6774.11</v>
      </c>
    </row>
    <row r="2178" spans="2:11" x14ac:dyDescent="0.25">
      <c r="B2178" s="73" t="s">
        <v>3287</v>
      </c>
      <c r="C2178" s="73" t="s">
        <v>6440</v>
      </c>
      <c r="D2178" s="73" t="s">
        <v>6441</v>
      </c>
      <c r="E2178" s="73">
        <v>90</v>
      </c>
      <c r="F2178" s="73" t="s">
        <v>6966</v>
      </c>
      <c r="G2178" s="73" t="s">
        <v>7734</v>
      </c>
      <c r="H2178" s="73" t="s">
        <v>7735</v>
      </c>
      <c r="I2178" s="73" t="s">
        <v>3293</v>
      </c>
      <c r="J2178" s="74">
        <v>5839.75</v>
      </c>
      <c r="K2178" s="74">
        <f t="shared" si="33"/>
        <v>6774.11</v>
      </c>
    </row>
    <row r="2179" spans="2:11" x14ac:dyDescent="0.25">
      <c r="B2179" s="73" t="s">
        <v>3287</v>
      </c>
      <c r="C2179" s="73" t="s">
        <v>6440</v>
      </c>
      <c r="D2179" s="73" t="s">
        <v>6441</v>
      </c>
      <c r="E2179" s="73">
        <v>90</v>
      </c>
      <c r="F2179" s="73" t="s">
        <v>6966</v>
      </c>
      <c r="G2179" s="73" t="s">
        <v>7736</v>
      </c>
      <c r="H2179" s="73" t="s">
        <v>7737</v>
      </c>
      <c r="I2179" s="73" t="s">
        <v>3293</v>
      </c>
      <c r="J2179" s="74">
        <v>3739.63</v>
      </c>
      <c r="K2179" s="74">
        <f t="shared" si="33"/>
        <v>4337.9708000000001</v>
      </c>
    </row>
    <row r="2180" spans="2:11" x14ac:dyDescent="0.25">
      <c r="B2180" s="73" t="s">
        <v>3287</v>
      </c>
      <c r="C2180" s="73" t="s">
        <v>6440</v>
      </c>
      <c r="D2180" s="73" t="s">
        <v>6441</v>
      </c>
      <c r="E2180" s="73">
        <v>90</v>
      </c>
      <c r="F2180" s="73" t="s">
        <v>6966</v>
      </c>
      <c r="G2180" s="73" t="s">
        <v>7738</v>
      </c>
      <c r="H2180" s="73" t="s">
        <v>7739</v>
      </c>
      <c r="I2180" s="73" t="s">
        <v>3293</v>
      </c>
      <c r="J2180" s="74">
        <v>6158.3</v>
      </c>
      <c r="K2180" s="74">
        <f t="shared" ref="K2180:K2243" si="34">+IF(AND(MID(H2180,1,15)="POSTE DE MADERA",J2180&lt;110)=TRUE,(J2180*1.13+5)*1.01*1.16,IF(AND(MID(H2180,1,15)="POSTE DE MADERA",J2180&gt;=110,J2180&lt;320)=TRUE,(J2180*1.13+12)*1.01*1.16,IF(AND(MID(H2180,1,15)="POSTE DE MADERA",J2180&gt;320)=TRUE,(J2180*1.13+36)*1.01*1.16,IF(+AND(MID(H2180,1,5)="POSTE",MID(H2180,1,15)&lt;&gt;"POSTE DE MADERA")=TRUE,J2180*1.01*1.16,J2180*1.16))))</f>
        <v>7143.6279999999997</v>
      </c>
    </row>
    <row r="2181" spans="2:11" x14ac:dyDescent="0.25">
      <c r="B2181" s="73" t="s">
        <v>3287</v>
      </c>
      <c r="C2181" s="73" t="s">
        <v>6440</v>
      </c>
      <c r="D2181" s="73" t="s">
        <v>6441</v>
      </c>
      <c r="E2181" s="73">
        <v>90</v>
      </c>
      <c r="F2181" s="73" t="s">
        <v>6966</v>
      </c>
      <c r="G2181" s="73" t="s">
        <v>7740</v>
      </c>
      <c r="H2181" s="73" t="s">
        <v>7741</v>
      </c>
      <c r="I2181" s="73" t="s">
        <v>3293</v>
      </c>
      <c r="J2181" s="74">
        <v>6158.3</v>
      </c>
      <c r="K2181" s="74">
        <f t="shared" si="34"/>
        <v>7143.6279999999997</v>
      </c>
    </row>
    <row r="2182" spans="2:11" x14ac:dyDescent="0.25">
      <c r="B2182" s="73" t="s">
        <v>3287</v>
      </c>
      <c r="C2182" s="73" t="s">
        <v>6440</v>
      </c>
      <c r="D2182" s="73" t="s">
        <v>6441</v>
      </c>
      <c r="E2182" s="73">
        <v>90</v>
      </c>
      <c r="F2182" s="73" t="s">
        <v>6966</v>
      </c>
      <c r="G2182" s="73" t="s">
        <v>7742</v>
      </c>
      <c r="H2182" s="73" t="s">
        <v>7743</v>
      </c>
      <c r="I2182" s="73" t="s">
        <v>3293</v>
      </c>
      <c r="J2182" s="74">
        <v>6624.6</v>
      </c>
      <c r="K2182" s="74">
        <f t="shared" si="34"/>
        <v>7684.5360000000001</v>
      </c>
    </row>
    <row r="2183" spans="2:11" x14ac:dyDescent="0.25">
      <c r="B2183" s="73" t="s">
        <v>3287</v>
      </c>
      <c r="C2183" s="73" t="s">
        <v>6440</v>
      </c>
      <c r="D2183" s="73" t="s">
        <v>6441</v>
      </c>
      <c r="E2183" s="73">
        <v>90</v>
      </c>
      <c r="F2183" s="73" t="s">
        <v>6966</v>
      </c>
      <c r="G2183" s="73" t="s">
        <v>7744</v>
      </c>
      <c r="H2183" s="73" t="s">
        <v>7745</v>
      </c>
      <c r="I2183" s="73" t="s">
        <v>3293</v>
      </c>
      <c r="J2183" s="74">
        <v>6624.6</v>
      </c>
      <c r="K2183" s="74">
        <f t="shared" si="34"/>
        <v>7684.5360000000001</v>
      </c>
    </row>
    <row r="2184" spans="2:11" x14ac:dyDescent="0.25">
      <c r="B2184" s="73" t="s">
        <v>3287</v>
      </c>
      <c r="C2184" s="73" t="s">
        <v>6440</v>
      </c>
      <c r="D2184" s="73" t="s">
        <v>6441</v>
      </c>
      <c r="E2184" s="73">
        <v>90</v>
      </c>
      <c r="F2184" s="73" t="s">
        <v>6966</v>
      </c>
      <c r="G2184" s="73" t="s">
        <v>7746</v>
      </c>
      <c r="H2184" s="73" t="s">
        <v>7747</v>
      </c>
      <c r="I2184" s="73" t="s">
        <v>3293</v>
      </c>
      <c r="J2184" s="74">
        <v>4327.33</v>
      </c>
      <c r="K2184" s="74">
        <f t="shared" si="34"/>
        <v>5019.7027999999991</v>
      </c>
    </row>
    <row r="2185" spans="2:11" x14ac:dyDescent="0.25">
      <c r="B2185" s="73" t="s">
        <v>3287</v>
      </c>
      <c r="C2185" s="73" t="s">
        <v>6440</v>
      </c>
      <c r="D2185" s="73" t="s">
        <v>6441</v>
      </c>
      <c r="E2185" s="73">
        <v>90</v>
      </c>
      <c r="F2185" s="73" t="s">
        <v>6966</v>
      </c>
      <c r="G2185" s="73" t="s">
        <v>7748</v>
      </c>
      <c r="H2185" s="73" t="s">
        <v>7749</v>
      </c>
      <c r="I2185" s="73" t="s">
        <v>3293</v>
      </c>
      <c r="J2185" s="74">
        <v>6741.55</v>
      </c>
      <c r="K2185" s="74">
        <f t="shared" si="34"/>
        <v>7820.1979999999994</v>
      </c>
    </row>
    <row r="2186" spans="2:11" x14ac:dyDescent="0.25">
      <c r="B2186" s="73" t="s">
        <v>3287</v>
      </c>
      <c r="C2186" s="73" t="s">
        <v>6440</v>
      </c>
      <c r="D2186" s="73" t="s">
        <v>6441</v>
      </c>
      <c r="E2186" s="73">
        <v>90</v>
      </c>
      <c r="F2186" s="73" t="s">
        <v>6966</v>
      </c>
      <c r="G2186" s="73" t="s">
        <v>7750</v>
      </c>
      <c r="H2186" s="73" t="s">
        <v>7751</v>
      </c>
      <c r="I2186" s="73" t="s">
        <v>3293</v>
      </c>
      <c r="J2186" s="74">
        <v>6741.55</v>
      </c>
      <c r="K2186" s="74">
        <f t="shared" si="34"/>
        <v>7820.1979999999994</v>
      </c>
    </row>
    <row r="2187" spans="2:11" x14ac:dyDescent="0.25">
      <c r="B2187" s="73" t="s">
        <v>3287</v>
      </c>
      <c r="C2187" s="73" t="s">
        <v>6440</v>
      </c>
      <c r="D2187" s="73" t="s">
        <v>6441</v>
      </c>
      <c r="E2187" s="73">
        <v>90</v>
      </c>
      <c r="F2187" s="73" t="s">
        <v>6966</v>
      </c>
      <c r="G2187" s="73" t="s">
        <v>7752</v>
      </c>
      <c r="H2187" s="73" t="s">
        <v>7753</v>
      </c>
      <c r="I2187" s="73" t="s">
        <v>3293</v>
      </c>
      <c r="J2187" s="74">
        <v>7409.45</v>
      </c>
      <c r="K2187" s="74">
        <f t="shared" si="34"/>
        <v>8594.9619999999995</v>
      </c>
    </row>
    <row r="2188" spans="2:11" x14ac:dyDescent="0.25">
      <c r="B2188" s="73" t="s">
        <v>3287</v>
      </c>
      <c r="C2188" s="73" t="s">
        <v>6440</v>
      </c>
      <c r="D2188" s="73" t="s">
        <v>6441</v>
      </c>
      <c r="E2188" s="73">
        <v>90</v>
      </c>
      <c r="F2188" s="73" t="s">
        <v>6966</v>
      </c>
      <c r="G2188" s="73" t="s">
        <v>7754</v>
      </c>
      <c r="H2188" s="73" t="s">
        <v>7755</v>
      </c>
      <c r="I2188" s="73" t="s">
        <v>3293</v>
      </c>
      <c r="J2188" s="74">
        <v>7409.45</v>
      </c>
      <c r="K2188" s="74">
        <f t="shared" si="34"/>
        <v>8594.9619999999995</v>
      </c>
    </row>
    <row r="2189" spans="2:11" x14ac:dyDescent="0.25">
      <c r="B2189" s="73" t="s">
        <v>3287</v>
      </c>
      <c r="C2189" s="73" t="s">
        <v>6440</v>
      </c>
      <c r="D2189" s="73" t="s">
        <v>6441</v>
      </c>
      <c r="E2189" s="73">
        <v>90</v>
      </c>
      <c r="F2189" s="73" t="s">
        <v>6966</v>
      </c>
      <c r="G2189" s="73" t="s">
        <v>7756</v>
      </c>
      <c r="H2189" s="73" t="s">
        <v>7757</v>
      </c>
      <c r="I2189" s="73" t="s">
        <v>3293</v>
      </c>
      <c r="J2189" s="74">
        <v>4834.6099999999997</v>
      </c>
      <c r="K2189" s="74">
        <f t="shared" si="34"/>
        <v>5608.1475999999993</v>
      </c>
    </row>
    <row r="2190" spans="2:11" x14ac:dyDescent="0.25">
      <c r="B2190" s="73" t="s">
        <v>3287</v>
      </c>
      <c r="C2190" s="73" t="s">
        <v>6440</v>
      </c>
      <c r="D2190" s="73" t="s">
        <v>6441</v>
      </c>
      <c r="E2190" s="73">
        <v>90</v>
      </c>
      <c r="F2190" s="73" t="s">
        <v>6966</v>
      </c>
      <c r="G2190" s="73" t="s">
        <v>7758</v>
      </c>
      <c r="H2190" s="73" t="s">
        <v>7759</v>
      </c>
      <c r="I2190" s="73" t="s">
        <v>3293</v>
      </c>
      <c r="J2190" s="74">
        <v>7324.8</v>
      </c>
      <c r="K2190" s="74">
        <f t="shared" si="34"/>
        <v>8496.768</v>
      </c>
    </row>
    <row r="2191" spans="2:11" x14ac:dyDescent="0.25">
      <c r="B2191" s="73" t="s">
        <v>3287</v>
      </c>
      <c r="C2191" s="73" t="s">
        <v>6440</v>
      </c>
      <c r="D2191" s="73" t="s">
        <v>6441</v>
      </c>
      <c r="E2191" s="73">
        <v>90</v>
      </c>
      <c r="F2191" s="73" t="s">
        <v>6966</v>
      </c>
      <c r="G2191" s="73" t="s">
        <v>7760</v>
      </c>
      <c r="H2191" s="73" t="s">
        <v>7761</v>
      </c>
      <c r="I2191" s="73" t="s">
        <v>3293</v>
      </c>
      <c r="J2191" s="74">
        <v>7324.8</v>
      </c>
      <c r="K2191" s="74">
        <f t="shared" si="34"/>
        <v>8496.768</v>
      </c>
    </row>
    <row r="2192" spans="2:11" x14ac:dyDescent="0.25">
      <c r="B2192" s="73" t="s">
        <v>3287</v>
      </c>
      <c r="C2192" s="73" t="s">
        <v>6440</v>
      </c>
      <c r="D2192" s="73" t="s">
        <v>6441</v>
      </c>
      <c r="E2192" s="73">
        <v>90</v>
      </c>
      <c r="F2192" s="73" t="s">
        <v>6966</v>
      </c>
      <c r="G2192" s="73" t="s">
        <v>7762</v>
      </c>
      <c r="H2192" s="73" t="s">
        <v>7763</v>
      </c>
      <c r="I2192" s="73" t="s">
        <v>3293</v>
      </c>
      <c r="J2192" s="74">
        <v>8194.2999999999993</v>
      </c>
      <c r="K2192" s="74">
        <f t="shared" si="34"/>
        <v>9505.387999999999</v>
      </c>
    </row>
    <row r="2193" spans="2:11" x14ac:dyDescent="0.25">
      <c r="B2193" s="73" t="s">
        <v>3287</v>
      </c>
      <c r="C2193" s="73" t="s">
        <v>6440</v>
      </c>
      <c r="D2193" s="73" t="s">
        <v>6441</v>
      </c>
      <c r="E2193" s="73">
        <v>90</v>
      </c>
      <c r="F2193" s="73" t="s">
        <v>6966</v>
      </c>
      <c r="G2193" s="73" t="s">
        <v>7764</v>
      </c>
      <c r="H2193" s="73" t="s">
        <v>7765</v>
      </c>
      <c r="I2193" s="73" t="s">
        <v>3293</v>
      </c>
      <c r="J2193" s="74">
        <v>8194.2999999999993</v>
      </c>
      <c r="K2193" s="74">
        <f t="shared" si="34"/>
        <v>9505.387999999999</v>
      </c>
    </row>
    <row r="2194" spans="2:11" x14ac:dyDescent="0.25">
      <c r="B2194" s="73" t="s">
        <v>3287</v>
      </c>
      <c r="C2194" s="73" t="s">
        <v>6440</v>
      </c>
      <c r="D2194" s="73" t="s">
        <v>6441</v>
      </c>
      <c r="E2194" s="73">
        <v>90</v>
      </c>
      <c r="F2194" s="73" t="s">
        <v>6966</v>
      </c>
      <c r="G2194" s="73" t="s">
        <v>7766</v>
      </c>
      <c r="H2194" s="73" t="s">
        <v>7767</v>
      </c>
      <c r="I2194" s="73" t="s">
        <v>3293</v>
      </c>
      <c r="J2194" s="74">
        <v>5385.19</v>
      </c>
      <c r="K2194" s="74">
        <f t="shared" si="34"/>
        <v>6246.8203999999987</v>
      </c>
    </row>
    <row r="2195" spans="2:11" x14ac:dyDescent="0.25">
      <c r="B2195" s="73" t="s">
        <v>3287</v>
      </c>
      <c r="C2195" s="73" t="s">
        <v>6440</v>
      </c>
      <c r="D2195" s="73" t="s">
        <v>6441</v>
      </c>
      <c r="E2195" s="73">
        <v>90</v>
      </c>
      <c r="F2195" s="73" t="s">
        <v>6966</v>
      </c>
      <c r="G2195" s="73" t="s">
        <v>7768</v>
      </c>
      <c r="H2195" s="73" t="s">
        <v>7769</v>
      </c>
      <c r="I2195" s="73" t="s">
        <v>3293</v>
      </c>
      <c r="J2195" s="74">
        <v>7791.4</v>
      </c>
      <c r="K2195" s="74">
        <f t="shared" si="34"/>
        <v>9038.0239999999994</v>
      </c>
    </row>
    <row r="2196" spans="2:11" x14ac:dyDescent="0.25">
      <c r="B2196" s="73" t="s">
        <v>3287</v>
      </c>
      <c r="C2196" s="73" t="s">
        <v>6440</v>
      </c>
      <c r="D2196" s="73" t="s">
        <v>6441</v>
      </c>
      <c r="E2196" s="73">
        <v>90</v>
      </c>
      <c r="F2196" s="73" t="s">
        <v>6966</v>
      </c>
      <c r="G2196" s="73" t="s">
        <v>7770</v>
      </c>
      <c r="H2196" s="73" t="s">
        <v>7771</v>
      </c>
      <c r="I2196" s="73" t="s">
        <v>3293</v>
      </c>
      <c r="J2196" s="74">
        <v>7791.4</v>
      </c>
      <c r="K2196" s="74">
        <f t="shared" si="34"/>
        <v>9038.0239999999994</v>
      </c>
    </row>
    <row r="2197" spans="2:11" x14ac:dyDescent="0.25">
      <c r="B2197" s="73" t="s">
        <v>3287</v>
      </c>
      <c r="C2197" s="73" t="s">
        <v>6440</v>
      </c>
      <c r="D2197" s="73" t="s">
        <v>6441</v>
      </c>
      <c r="E2197" s="73">
        <v>86</v>
      </c>
      <c r="F2197" s="73" t="s">
        <v>6445</v>
      </c>
      <c r="G2197" s="73" t="s">
        <v>7772</v>
      </c>
      <c r="H2197" s="73" t="s">
        <v>7773</v>
      </c>
      <c r="I2197" s="73" t="s">
        <v>3293</v>
      </c>
      <c r="J2197" s="74">
        <v>6080.43</v>
      </c>
      <c r="K2197" s="74">
        <f t="shared" si="34"/>
        <v>7053.2987999999996</v>
      </c>
    </row>
    <row r="2198" spans="2:11" x14ac:dyDescent="0.25">
      <c r="B2198" s="73" t="s">
        <v>3287</v>
      </c>
      <c r="C2198" s="73" t="s">
        <v>6440</v>
      </c>
      <c r="D2198" s="73" t="s">
        <v>6441</v>
      </c>
      <c r="E2198" s="73">
        <v>86</v>
      </c>
      <c r="F2198" s="73" t="s">
        <v>6445</v>
      </c>
      <c r="G2198" s="73" t="s">
        <v>7774</v>
      </c>
      <c r="H2198" s="73" t="s">
        <v>7775</v>
      </c>
      <c r="I2198" s="73" t="s">
        <v>3293</v>
      </c>
      <c r="J2198" s="74">
        <v>8757.7000000000007</v>
      </c>
      <c r="K2198" s="74">
        <f t="shared" si="34"/>
        <v>10158.932000000001</v>
      </c>
    </row>
    <row r="2199" spans="2:11" x14ac:dyDescent="0.25">
      <c r="B2199" s="73" t="s">
        <v>3287</v>
      </c>
      <c r="C2199" s="73" t="s">
        <v>6440</v>
      </c>
      <c r="D2199" s="73" t="s">
        <v>6441</v>
      </c>
      <c r="E2199" s="73">
        <v>86</v>
      </c>
      <c r="F2199" s="73" t="s">
        <v>6445</v>
      </c>
      <c r="G2199" s="73" t="s">
        <v>7776</v>
      </c>
      <c r="H2199" s="73" t="s">
        <v>7777</v>
      </c>
      <c r="I2199" s="73" t="s">
        <v>3293</v>
      </c>
      <c r="J2199" s="74">
        <v>9931.16</v>
      </c>
      <c r="K2199" s="74">
        <f t="shared" si="34"/>
        <v>11520.1456</v>
      </c>
    </row>
    <row r="2200" spans="2:11" x14ac:dyDescent="0.25">
      <c r="B2200" s="73" t="s">
        <v>3287</v>
      </c>
      <c r="C2200" s="73" t="s">
        <v>6440</v>
      </c>
      <c r="D2200" s="73" t="s">
        <v>6441</v>
      </c>
      <c r="E2200" s="73">
        <v>86</v>
      </c>
      <c r="F2200" s="73" t="s">
        <v>6445</v>
      </c>
      <c r="G2200" s="73" t="s">
        <v>7778</v>
      </c>
      <c r="H2200" s="73" t="s">
        <v>7779</v>
      </c>
      <c r="I2200" s="73" t="s">
        <v>3293</v>
      </c>
      <c r="J2200" s="74">
        <v>12883.62</v>
      </c>
      <c r="K2200" s="74">
        <f t="shared" si="34"/>
        <v>14944.9992</v>
      </c>
    </row>
    <row r="2201" spans="2:11" x14ac:dyDescent="0.25">
      <c r="B2201" s="73" t="s">
        <v>3287</v>
      </c>
      <c r="C2201" s="73" t="s">
        <v>6440</v>
      </c>
      <c r="D2201" s="73" t="s">
        <v>6441</v>
      </c>
      <c r="E2201" s="73">
        <v>86</v>
      </c>
      <c r="F2201" s="73" t="s">
        <v>6445</v>
      </c>
      <c r="G2201" s="73" t="s">
        <v>7780</v>
      </c>
      <c r="H2201" s="73" t="s">
        <v>7781</v>
      </c>
      <c r="I2201" s="73" t="s">
        <v>3293</v>
      </c>
      <c r="J2201" s="74">
        <v>21845.38</v>
      </c>
      <c r="K2201" s="74">
        <f t="shared" si="34"/>
        <v>25340.640800000001</v>
      </c>
    </row>
    <row r="2202" spans="2:11" x14ac:dyDescent="0.25">
      <c r="B2202" s="73" t="s">
        <v>3287</v>
      </c>
      <c r="C2202" s="73" t="s">
        <v>6440</v>
      </c>
      <c r="D2202" s="73" t="s">
        <v>6441</v>
      </c>
      <c r="E2202" s="73">
        <v>86</v>
      </c>
      <c r="F2202" s="73" t="s">
        <v>6445</v>
      </c>
      <c r="G2202" s="73" t="s">
        <v>7782</v>
      </c>
      <c r="H2202" s="73" t="s">
        <v>7783</v>
      </c>
      <c r="I2202" s="73" t="s">
        <v>3293</v>
      </c>
      <c r="J2202" s="74">
        <v>30749.040000000001</v>
      </c>
      <c r="K2202" s="74">
        <f t="shared" si="34"/>
        <v>35668.886399999996</v>
      </c>
    </row>
    <row r="2203" spans="2:11" x14ac:dyDescent="0.25">
      <c r="B2203" s="73" t="s">
        <v>3287</v>
      </c>
      <c r="C2203" s="73" t="s">
        <v>6440</v>
      </c>
      <c r="D2203" s="73" t="s">
        <v>6441</v>
      </c>
      <c r="E2203" s="73">
        <v>86</v>
      </c>
      <c r="F2203" s="73" t="s">
        <v>6445</v>
      </c>
      <c r="G2203" s="73" t="s">
        <v>7784</v>
      </c>
      <c r="H2203" s="73" t="s">
        <v>7785</v>
      </c>
      <c r="I2203" s="73" t="s">
        <v>3293</v>
      </c>
      <c r="J2203" s="74">
        <v>5527.5</v>
      </c>
      <c r="K2203" s="74">
        <f t="shared" si="34"/>
        <v>6411.9</v>
      </c>
    </row>
    <row r="2204" spans="2:11" x14ac:dyDescent="0.25">
      <c r="B2204" s="73" t="s">
        <v>3287</v>
      </c>
      <c r="C2204" s="73" t="s">
        <v>6440</v>
      </c>
      <c r="D2204" s="73" t="s">
        <v>6441</v>
      </c>
      <c r="E2204" s="73">
        <v>86</v>
      </c>
      <c r="F2204" s="73" t="s">
        <v>6445</v>
      </c>
      <c r="G2204" s="73" t="s">
        <v>7786</v>
      </c>
      <c r="H2204" s="73" t="s">
        <v>7787</v>
      </c>
      <c r="I2204" s="73" t="s">
        <v>3293</v>
      </c>
      <c r="J2204" s="74">
        <v>7143.73</v>
      </c>
      <c r="K2204" s="74">
        <f t="shared" si="34"/>
        <v>8286.7267999999985</v>
      </c>
    </row>
    <row r="2205" spans="2:11" x14ac:dyDescent="0.25">
      <c r="B2205" s="73" t="s">
        <v>3287</v>
      </c>
      <c r="C2205" s="73" t="s">
        <v>6440</v>
      </c>
      <c r="D2205" s="73" t="s">
        <v>6441</v>
      </c>
      <c r="E2205" s="73">
        <v>86</v>
      </c>
      <c r="F2205" s="73" t="s">
        <v>6445</v>
      </c>
      <c r="G2205" s="73" t="s">
        <v>7788</v>
      </c>
      <c r="H2205" s="73" t="s">
        <v>7789</v>
      </c>
      <c r="I2205" s="73" t="s">
        <v>3293</v>
      </c>
      <c r="J2205" s="74">
        <v>8900.64</v>
      </c>
      <c r="K2205" s="74">
        <f t="shared" si="34"/>
        <v>10324.742399999999</v>
      </c>
    </row>
    <row r="2206" spans="2:11" x14ac:dyDescent="0.25">
      <c r="B2206" s="73" t="s">
        <v>3287</v>
      </c>
      <c r="C2206" s="73" t="s">
        <v>6440</v>
      </c>
      <c r="D2206" s="73" t="s">
        <v>6441</v>
      </c>
      <c r="E2206" s="73">
        <v>86</v>
      </c>
      <c r="F2206" s="73" t="s">
        <v>6445</v>
      </c>
      <c r="G2206" s="73" t="s">
        <v>7790</v>
      </c>
      <c r="H2206" s="73" t="s">
        <v>7791</v>
      </c>
      <c r="I2206" s="73" t="s">
        <v>3293</v>
      </c>
      <c r="J2206" s="74">
        <v>10333.629999999999</v>
      </c>
      <c r="K2206" s="74">
        <f t="shared" si="34"/>
        <v>11987.010799999998</v>
      </c>
    </row>
    <row r="2207" spans="2:11" x14ac:dyDescent="0.25">
      <c r="B2207" s="73" t="s">
        <v>3287</v>
      </c>
      <c r="C2207" s="73" t="s">
        <v>6440</v>
      </c>
      <c r="D2207" s="73" t="s">
        <v>6441</v>
      </c>
      <c r="E2207" s="73">
        <v>86</v>
      </c>
      <c r="F2207" s="73" t="s">
        <v>6445</v>
      </c>
      <c r="G2207" s="73" t="s">
        <v>7792</v>
      </c>
      <c r="H2207" s="73" t="s">
        <v>7793</v>
      </c>
      <c r="I2207" s="73" t="s">
        <v>3293</v>
      </c>
      <c r="J2207" s="74">
        <v>12460.24</v>
      </c>
      <c r="K2207" s="74">
        <f t="shared" si="34"/>
        <v>14453.8784</v>
      </c>
    </row>
    <row r="2208" spans="2:11" x14ac:dyDescent="0.25">
      <c r="B2208" s="73" t="s">
        <v>3287</v>
      </c>
      <c r="C2208" s="73" t="s">
        <v>6440</v>
      </c>
      <c r="D2208" s="73" t="s">
        <v>6441</v>
      </c>
      <c r="E2208" s="73">
        <v>86</v>
      </c>
      <c r="F2208" s="73" t="s">
        <v>6445</v>
      </c>
      <c r="G2208" s="73" t="s">
        <v>7794</v>
      </c>
      <c r="H2208" s="73" t="s">
        <v>7795</v>
      </c>
      <c r="I2208" s="73" t="s">
        <v>3293</v>
      </c>
      <c r="J2208" s="74">
        <v>16713.45</v>
      </c>
      <c r="K2208" s="74">
        <f t="shared" si="34"/>
        <v>19387.601999999999</v>
      </c>
    </row>
    <row r="2209" spans="2:11" x14ac:dyDescent="0.25">
      <c r="B2209" s="73" t="s">
        <v>3287</v>
      </c>
      <c r="C2209" s="73" t="s">
        <v>6440</v>
      </c>
      <c r="D2209" s="73" t="s">
        <v>6441</v>
      </c>
      <c r="E2209" s="73">
        <v>86</v>
      </c>
      <c r="F2209" s="73" t="s">
        <v>6445</v>
      </c>
      <c r="G2209" s="73" t="s">
        <v>7796</v>
      </c>
      <c r="H2209" s="73" t="s">
        <v>7797</v>
      </c>
      <c r="I2209" s="73" t="s">
        <v>3293</v>
      </c>
      <c r="J2209" s="74">
        <v>17351.43</v>
      </c>
      <c r="K2209" s="74">
        <f t="shared" si="34"/>
        <v>20127.658799999997</v>
      </c>
    </row>
    <row r="2210" spans="2:11" x14ac:dyDescent="0.25">
      <c r="B2210" s="73" t="s">
        <v>3287</v>
      </c>
      <c r="C2210" s="73" t="s">
        <v>6440</v>
      </c>
      <c r="D2210" s="73" t="s">
        <v>6441</v>
      </c>
      <c r="E2210" s="73">
        <v>86</v>
      </c>
      <c r="F2210" s="73" t="s">
        <v>6445</v>
      </c>
      <c r="G2210" s="73" t="s">
        <v>7798</v>
      </c>
      <c r="H2210" s="73" t="s">
        <v>7799</v>
      </c>
      <c r="I2210" s="73" t="s">
        <v>3293</v>
      </c>
      <c r="J2210" s="74">
        <v>17564.09</v>
      </c>
      <c r="K2210" s="74">
        <f t="shared" si="34"/>
        <v>20374.344399999998</v>
      </c>
    </row>
    <row r="2211" spans="2:11" x14ac:dyDescent="0.25">
      <c r="B2211" s="73" t="s">
        <v>3287</v>
      </c>
      <c r="C2211" s="73" t="s">
        <v>6440</v>
      </c>
      <c r="D2211" s="73" t="s">
        <v>6441</v>
      </c>
      <c r="E2211" s="73">
        <v>86</v>
      </c>
      <c r="F2211" s="73" t="s">
        <v>6445</v>
      </c>
      <c r="G2211" s="73" t="s">
        <v>7800</v>
      </c>
      <c r="H2211" s="73" t="s">
        <v>7801</v>
      </c>
      <c r="I2211" s="73" t="s">
        <v>3293</v>
      </c>
      <c r="J2211" s="74">
        <v>25219.87</v>
      </c>
      <c r="K2211" s="74">
        <f t="shared" si="34"/>
        <v>29255.049199999998</v>
      </c>
    </row>
    <row r="2212" spans="2:11" x14ac:dyDescent="0.25">
      <c r="B2212" s="73" t="s">
        <v>3287</v>
      </c>
      <c r="C2212" s="73" t="s">
        <v>6440</v>
      </c>
      <c r="D2212" s="73" t="s">
        <v>6441</v>
      </c>
      <c r="E2212" s="73">
        <v>86</v>
      </c>
      <c r="F2212" s="73" t="s">
        <v>6445</v>
      </c>
      <c r="G2212" s="73" t="s">
        <v>7802</v>
      </c>
      <c r="H2212" s="73" t="s">
        <v>7803</v>
      </c>
      <c r="I2212" s="73" t="s">
        <v>3293</v>
      </c>
      <c r="J2212" s="74">
        <v>31174.36</v>
      </c>
      <c r="K2212" s="74">
        <f t="shared" si="34"/>
        <v>36162.257599999997</v>
      </c>
    </row>
    <row r="2213" spans="2:11" x14ac:dyDescent="0.25">
      <c r="B2213" s="73" t="s">
        <v>3287</v>
      </c>
      <c r="C2213" s="73" t="s">
        <v>6440</v>
      </c>
      <c r="D2213" s="73" t="s">
        <v>6441</v>
      </c>
      <c r="E2213" s="73">
        <v>86</v>
      </c>
      <c r="F2213" s="73" t="s">
        <v>6445</v>
      </c>
      <c r="G2213" s="73" t="s">
        <v>7804</v>
      </c>
      <c r="H2213" s="73" t="s">
        <v>7805</v>
      </c>
      <c r="I2213" s="73" t="s">
        <v>3293</v>
      </c>
      <c r="J2213" s="74">
        <v>7073.66</v>
      </c>
      <c r="K2213" s="74">
        <f t="shared" si="34"/>
        <v>8205.4455999999991</v>
      </c>
    </row>
    <row r="2214" spans="2:11" x14ac:dyDescent="0.25">
      <c r="B2214" s="73" t="s">
        <v>3287</v>
      </c>
      <c r="C2214" s="73" t="s">
        <v>6440</v>
      </c>
      <c r="D2214" s="73" t="s">
        <v>6441</v>
      </c>
      <c r="E2214" s="73">
        <v>86</v>
      </c>
      <c r="F2214" s="73" t="s">
        <v>6445</v>
      </c>
      <c r="G2214" s="73" t="s">
        <v>7806</v>
      </c>
      <c r="H2214" s="73" t="s">
        <v>7807</v>
      </c>
      <c r="I2214" s="73" t="s">
        <v>3293</v>
      </c>
      <c r="J2214" s="74">
        <v>8671.7999999999993</v>
      </c>
      <c r="K2214" s="74">
        <f t="shared" si="34"/>
        <v>10059.287999999999</v>
      </c>
    </row>
    <row r="2215" spans="2:11" x14ac:dyDescent="0.25">
      <c r="B2215" s="73" t="s">
        <v>3287</v>
      </c>
      <c r="C2215" s="73" t="s">
        <v>6440</v>
      </c>
      <c r="D2215" s="73" t="s">
        <v>6441</v>
      </c>
      <c r="E2215" s="73">
        <v>86</v>
      </c>
      <c r="F2215" s="73" t="s">
        <v>6445</v>
      </c>
      <c r="G2215" s="73" t="s">
        <v>7808</v>
      </c>
      <c r="H2215" s="73" t="s">
        <v>7809</v>
      </c>
      <c r="I2215" s="73" t="s">
        <v>3293</v>
      </c>
      <c r="J2215" s="74">
        <v>10569.16</v>
      </c>
      <c r="K2215" s="74">
        <f t="shared" si="34"/>
        <v>12260.2256</v>
      </c>
    </row>
    <row r="2216" spans="2:11" x14ac:dyDescent="0.25">
      <c r="B2216" s="73" t="s">
        <v>3287</v>
      </c>
      <c r="C2216" s="73" t="s">
        <v>6440</v>
      </c>
      <c r="D2216" s="73" t="s">
        <v>6441</v>
      </c>
      <c r="E2216" s="73">
        <v>86</v>
      </c>
      <c r="F2216" s="73" t="s">
        <v>6445</v>
      </c>
      <c r="G2216" s="73" t="s">
        <v>7810</v>
      </c>
      <c r="H2216" s="73" t="s">
        <v>7811</v>
      </c>
      <c r="I2216" s="73" t="s">
        <v>3293</v>
      </c>
      <c r="J2216" s="74">
        <v>12757.25</v>
      </c>
      <c r="K2216" s="74">
        <f t="shared" si="34"/>
        <v>14798.41</v>
      </c>
    </row>
    <row r="2217" spans="2:11" x14ac:dyDescent="0.25">
      <c r="B2217" s="73" t="s">
        <v>3287</v>
      </c>
      <c r="C2217" s="73" t="s">
        <v>6440</v>
      </c>
      <c r="D2217" s="73" t="s">
        <v>6441</v>
      </c>
      <c r="E2217" s="73">
        <v>86</v>
      </c>
      <c r="F2217" s="73" t="s">
        <v>6445</v>
      </c>
      <c r="G2217" s="73" t="s">
        <v>7812</v>
      </c>
      <c r="H2217" s="73" t="s">
        <v>7813</v>
      </c>
      <c r="I2217" s="73" t="s">
        <v>3293</v>
      </c>
      <c r="J2217" s="74">
        <v>17391.8</v>
      </c>
      <c r="K2217" s="74">
        <f t="shared" si="34"/>
        <v>20174.487999999998</v>
      </c>
    </row>
    <row r="2218" spans="2:11" x14ac:dyDescent="0.25">
      <c r="B2218" s="73" t="s">
        <v>3287</v>
      </c>
      <c r="C2218" s="73" t="s">
        <v>6440</v>
      </c>
      <c r="D2218" s="73" t="s">
        <v>6441</v>
      </c>
      <c r="E2218" s="73">
        <v>86</v>
      </c>
      <c r="F2218" s="73" t="s">
        <v>6445</v>
      </c>
      <c r="G2218" s="73" t="s">
        <v>7814</v>
      </c>
      <c r="H2218" s="73" t="s">
        <v>7815</v>
      </c>
      <c r="I2218" s="73" t="s">
        <v>3293</v>
      </c>
      <c r="J2218" s="74">
        <v>21631.1</v>
      </c>
      <c r="K2218" s="74">
        <f t="shared" si="34"/>
        <v>25092.075999999997</v>
      </c>
    </row>
    <row r="2219" spans="2:11" x14ac:dyDescent="0.25">
      <c r="B2219" s="73" t="s">
        <v>3287</v>
      </c>
      <c r="C2219" s="73" t="s">
        <v>6440</v>
      </c>
      <c r="D2219" s="73" t="s">
        <v>6441</v>
      </c>
      <c r="E2219" s="73">
        <v>90</v>
      </c>
      <c r="F2219" s="73" t="s">
        <v>6966</v>
      </c>
      <c r="G2219" s="73" t="s">
        <v>7816</v>
      </c>
      <c r="H2219" s="73" t="s">
        <v>7817</v>
      </c>
      <c r="I2219" s="73" t="s">
        <v>3293</v>
      </c>
      <c r="J2219" s="74">
        <v>801.13</v>
      </c>
      <c r="K2219" s="74">
        <f t="shared" si="34"/>
        <v>929.31079999999997</v>
      </c>
    </row>
    <row r="2220" spans="2:11" x14ac:dyDescent="0.25">
      <c r="B2220" s="73" t="s">
        <v>3287</v>
      </c>
      <c r="C2220" s="73" t="s">
        <v>6440</v>
      </c>
      <c r="D2220" s="73" t="s">
        <v>6441</v>
      </c>
      <c r="E2220" s="73">
        <v>90</v>
      </c>
      <c r="F2220" s="73" t="s">
        <v>6966</v>
      </c>
      <c r="G2220" s="73" t="s">
        <v>7818</v>
      </c>
      <c r="H2220" s="73" t="s">
        <v>7819</v>
      </c>
      <c r="I2220" s="73" t="s">
        <v>3293</v>
      </c>
      <c r="J2220" s="74">
        <v>1094.98</v>
      </c>
      <c r="K2220" s="74">
        <f t="shared" si="34"/>
        <v>1270.1768</v>
      </c>
    </row>
    <row r="2221" spans="2:11" x14ac:dyDescent="0.25">
      <c r="B2221" s="73" t="s">
        <v>3287</v>
      </c>
      <c r="C2221" s="73" t="s">
        <v>6440</v>
      </c>
      <c r="D2221" s="73" t="s">
        <v>6441</v>
      </c>
      <c r="E2221" s="73">
        <v>90</v>
      </c>
      <c r="F2221" s="73" t="s">
        <v>6966</v>
      </c>
      <c r="G2221" s="73" t="s">
        <v>7820</v>
      </c>
      <c r="H2221" s="73" t="s">
        <v>7821</v>
      </c>
      <c r="I2221" s="73" t="s">
        <v>3293</v>
      </c>
      <c r="J2221" s="74">
        <v>1543.92</v>
      </c>
      <c r="K2221" s="74">
        <f t="shared" si="34"/>
        <v>1790.9472000000001</v>
      </c>
    </row>
    <row r="2222" spans="2:11" x14ac:dyDescent="0.25">
      <c r="B2222" s="73" t="s">
        <v>3287</v>
      </c>
      <c r="C2222" s="73" t="s">
        <v>6440</v>
      </c>
      <c r="D2222" s="73" t="s">
        <v>6441</v>
      </c>
      <c r="E2222" s="73">
        <v>90</v>
      </c>
      <c r="F2222" s="73" t="s">
        <v>6966</v>
      </c>
      <c r="G2222" s="73" t="s">
        <v>7822</v>
      </c>
      <c r="H2222" s="73" t="s">
        <v>7823</v>
      </c>
      <c r="I2222" s="73" t="s">
        <v>3293</v>
      </c>
      <c r="J2222" s="74">
        <v>2094.0700000000002</v>
      </c>
      <c r="K2222" s="74">
        <f t="shared" si="34"/>
        <v>2429.1212</v>
      </c>
    </row>
    <row r="2223" spans="2:11" x14ac:dyDescent="0.25">
      <c r="B2223" s="73" t="s">
        <v>3287</v>
      </c>
      <c r="C2223" s="73" t="s">
        <v>6440</v>
      </c>
      <c r="D2223" s="73" t="s">
        <v>6441</v>
      </c>
      <c r="E2223" s="73">
        <v>90</v>
      </c>
      <c r="F2223" s="73" t="s">
        <v>6966</v>
      </c>
      <c r="G2223" s="73" t="s">
        <v>7824</v>
      </c>
      <c r="H2223" s="73" t="s">
        <v>7825</v>
      </c>
      <c r="I2223" s="73" t="s">
        <v>3293</v>
      </c>
      <c r="J2223" s="74">
        <v>2399.2399999999998</v>
      </c>
      <c r="K2223" s="74">
        <f t="shared" si="34"/>
        <v>2783.1183999999994</v>
      </c>
    </row>
    <row r="2224" spans="2:11" x14ac:dyDescent="0.25">
      <c r="B2224" s="73" t="s">
        <v>3287</v>
      </c>
      <c r="C2224" s="73" t="s">
        <v>6440</v>
      </c>
      <c r="D2224" s="73" t="s">
        <v>6441</v>
      </c>
      <c r="E2224" s="73">
        <v>90</v>
      </c>
      <c r="F2224" s="73" t="s">
        <v>6966</v>
      </c>
      <c r="G2224" s="73" t="s">
        <v>7826</v>
      </c>
      <c r="H2224" s="73" t="s">
        <v>7827</v>
      </c>
      <c r="I2224" s="73" t="s">
        <v>3293</v>
      </c>
      <c r="J2224" s="74">
        <v>3151.93</v>
      </c>
      <c r="K2224" s="74">
        <f t="shared" si="34"/>
        <v>3656.2387999999996</v>
      </c>
    </row>
    <row r="2225" spans="2:11" x14ac:dyDescent="0.25">
      <c r="B2225" s="73" t="s">
        <v>3287</v>
      </c>
      <c r="C2225" s="73" t="s">
        <v>6440</v>
      </c>
      <c r="D2225" s="73" t="s">
        <v>6441</v>
      </c>
      <c r="E2225" s="73">
        <v>90</v>
      </c>
      <c r="F2225" s="73" t="s">
        <v>6966</v>
      </c>
      <c r="G2225" s="73" t="s">
        <v>7828</v>
      </c>
      <c r="H2225" s="73" t="s">
        <v>7829</v>
      </c>
      <c r="I2225" s="73" t="s">
        <v>3293</v>
      </c>
      <c r="J2225" s="74">
        <v>3974.71</v>
      </c>
      <c r="K2225" s="74">
        <f t="shared" si="34"/>
        <v>4610.6635999999999</v>
      </c>
    </row>
    <row r="2226" spans="2:11" x14ac:dyDescent="0.25">
      <c r="B2226" s="73" t="s">
        <v>3287</v>
      </c>
      <c r="C2226" s="73" t="s">
        <v>6440</v>
      </c>
      <c r="D2226" s="73" t="s">
        <v>6441</v>
      </c>
      <c r="E2226" s="73">
        <v>90</v>
      </c>
      <c r="F2226" s="73" t="s">
        <v>6966</v>
      </c>
      <c r="G2226" s="73" t="s">
        <v>7830</v>
      </c>
      <c r="H2226" s="73" t="s">
        <v>7831</v>
      </c>
      <c r="I2226" s="73" t="s">
        <v>3293</v>
      </c>
      <c r="J2226" s="74">
        <v>4834.6099999999997</v>
      </c>
      <c r="K2226" s="74">
        <f t="shared" si="34"/>
        <v>5608.1475999999993</v>
      </c>
    </row>
    <row r="2227" spans="2:11" x14ac:dyDescent="0.25">
      <c r="B2227" s="73" t="s">
        <v>3287</v>
      </c>
      <c r="C2227" s="73" t="s">
        <v>6440</v>
      </c>
      <c r="D2227" s="73" t="s">
        <v>6441</v>
      </c>
      <c r="E2227" s="73">
        <v>90</v>
      </c>
      <c r="F2227" s="73" t="s">
        <v>6966</v>
      </c>
      <c r="G2227" s="73" t="s">
        <v>7832</v>
      </c>
      <c r="H2227" s="73" t="s">
        <v>7833</v>
      </c>
      <c r="I2227" s="73" t="s">
        <v>3293</v>
      </c>
      <c r="J2227" s="74">
        <v>6090.43</v>
      </c>
      <c r="K2227" s="74">
        <f t="shared" si="34"/>
        <v>7064.8987999999999</v>
      </c>
    </row>
    <row r="2228" spans="2:11" x14ac:dyDescent="0.25">
      <c r="B2228" s="73" t="s">
        <v>3287</v>
      </c>
      <c r="C2228" s="73" t="s">
        <v>6440</v>
      </c>
      <c r="D2228" s="73" t="s">
        <v>6441</v>
      </c>
      <c r="E2228" s="73">
        <v>90</v>
      </c>
      <c r="F2228" s="73" t="s">
        <v>6966</v>
      </c>
      <c r="G2228" s="73" t="s">
        <v>7834</v>
      </c>
      <c r="H2228" s="73" t="s">
        <v>7835</v>
      </c>
      <c r="I2228" s="73" t="s">
        <v>3293</v>
      </c>
      <c r="J2228" s="74">
        <v>2579.2199999999998</v>
      </c>
      <c r="K2228" s="74">
        <f t="shared" si="34"/>
        <v>2991.8951999999995</v>
      </c>
    </row>
    <row r="2229" spans="2:11" x14ac:dyDescent="0.25">
      <c r="B2229" s="73" t="s">
        <v>3287</v>
      </c>
      <c r="C2229" s="73" t="s">
        <v>6440</v>
      </c>
      <c r="D2229" s="73" t="s">
        <v>6441</v>
      </c>
      <c r="E2229" s="73">
        <v>90</v>
      </c>
      <c r="F2229" s="73" t="s">
        <v>6966</v>
      </c>
      <c r="G2229" s="73" t="s">
        <v>7836</v>
      </c>
      <c r="H2229" s="73" t="s">
        <v>7837</v>
      </c>
      <c r="I2229" s="73" t="s">
        <v>3293</v>
      </c>
      <c r="J2229" s="74">
        <v>2579.2199999999998</v>
      </c>
      <c r="K2229" s="74">
        <f t="shared" si="34"/>
        <v>2991.8951999999995</v>
      </c>
    </row>
    <row r="2230" spans="2:11" x14ac:dyDescent="0.25">
      <c r="B2230" s="73" t="s">
        <v>3287</v>
      </c>
      <c r="C2230" s="73" t="s">
        <v>6440</v>
      </c>
      <c r="D2230" s="73" t="s">
        <v>6441</v>
      </c>
      <c r="E2230" s="73">
        <v>90</v>
      </c>
      <c r="F2230" s="73" t="s">
        <v>6966</v>
      </c>
      <c r="G2230" s="73" t="s">
        <v>7838</v>
      </c>
      <c r="H2230" s="73" t="s">
        <v>7839</v>
      </c>
      <c r="I2230" s="73" t="s">
        <v>3293</v>
      </c>
      <c r="J2230" s="74">
        <v>3192.75</v>
      </c>
      <c r="K2230" s="74">
        <f t="shared" si="34"/>
        <v>3703.5899999999997</v>
      </c>
    </row>
    <row r="2231" spans="2:11" x14ac:dyDescent="0.25">
      <c r="B2231" s="73" t="s">
        <v>3287</v>
      </c>
      <c r="C2231" s="73" t="s">
        <v>6440</v>
      </c>
      <c r="D2231" s="73" t="s">
        <v>6441</v>
      </c>
      <c r="E2231" s="73">
        <v>90</v>
      </c>
      <c r="F2231" s="73" t="s">
        <v>6966</v>
      </c>
      <c r="G2231" s="73" t="s">
        <v>7840</v>
      </c>
      <c r="H2231" s="73" t="s">
        <v>7841</v>
      </c>
      <c r="I2231" s="73" t="s">
        <v>3293</v>
      </c>
      <c r="J2231" s="74">
        <v>3242.05</v>
      </c>
      <c r="K2231" s="74">
        <f t="shared" si="34"/>
        <v>3760.7779999999998</v>
      </c>
    </row>
    <row r="2232" spans="2:11" x14ac:dyDescent="0.25">
      <c r="B2232" s="73" t="s">
        <v>3287</v>
      </c>
      <c r="C2232" s="73" t="s">
        <v>6440</v>
      </c>
      <c r="D2232" s="73" t="s">
        <v>6441</v>
      </c>
      <c r="E2232" s="73">
        <v>90</v>
      </c>
      <c r="F2232" s="73" t="s">
        <v>6966</v>
      </c>
      <c r="G2232" s="73" t="s">
        <v>7842</v>
      </c>
      <c r="H2232" s="73" t="s">
        <v>7843</v>
      </c>
      <c r="I2232" s="73" t="s">
        <v>3293</v>
      </c>
      <c r="J2232" s="74">
        <v>3242.05</v>
      </c>
      <c r="K2232" s="74">
        <f t="shared" si="34"/>
        <v>3760.7779999999998</v>
      </c>
    </row>
    <row r="2233" spans="2:11" x14ac:dyDescent="0.25">
      <c r="B2233" s="73" t="s">
        <v>3287</v>
      </c>
      <c r="C2233" s="73" t="s">
        <v>6440</v>
      </c>
      <c r="D2233" s="73" t="s">
        <v>6441</v>
      </c>
      <c r="E2233" s="73">
        <v>90</v>
      </c>
      <c r="F2233" s="73" t="s">
        <v>6966</v>
      </c>
      <c r="G2233" s="73" t="s">
        <v>7844</v>
      </c>
      <c r="H2233" s="73" t="s">
        <v>7845</v>
      </c>
      <c r="I2233" s="73" t="s">
        <v>3293</v>
      </c>
      <c r="J2233" s="74">
        <v>3192.75</v>
      </c>
      <c r="K2233" s="74">
        <f t="shared" si="34"/>
        <v>3703.5899999999997</v>
      </c>
    </row>
    <row r="2234" spans="2:11" x14ac:dyDescent="0.25">
      <c r="B2234" s="73" t="s">
        <v>3287</v>
      </c>
      <c r="C2234" s="73" t="s">
        <v>6440</v>
      </c>
      <c r="D2234" s="73" t="s">
        <v>6441</v>
      </c>
      <c r="E2234" s="73">
        <v>90</v>
      </c>
      <c r="F2234" s="73" t="s">
        <v>6966</v>
      </c>
      <c r="G2234" s="73" t="s">
        <v>7846</v>
      </c>
      <c r="H2234" s="73" t="s">
        <v>7847</v>
      </c>
      <c r="I2234" s="73" t="s">
        <v>3293</v>
      </c>
      <c r="J2234" s="74">
        <v>3294.86</v>
      </c>
      <c r="K2234" s="74">
        <f t="shared" si="34"/>
        <v>3822.0376000000001</v>
      </c>
    </row>
    <row r="2235" spans="2:11" x14ac:dyDescent="0.25">
      <c r="B2235" s="73" t="s">
        <v>3287</v>
      </c>
      <c r="C2235" s="73" t="s">
        <v>6440</v>
      </c>
      <c r="D2235" s="73" t="s">
        <v>6441</v>
      </c>
      <c r="E2235" s="73">
        <v>90</v>
      </c>
      <c r="F2235" s="73" t="s">
        <v>6966</v>
      </c>
      <c r="G2235" s="73" t="s">
        <v>7848</v>
      </c>
      <c r="H2235" s="73" t="s">
        <v>7849</v>
      </c>
      <c r="I2235" s="73" t="s">
        <v>3293</v>
      </c>
      <c r="J2235" s="74">
        <v>3358.7</v>
      </c>
      <c r="K2235" s="74">
        <f t="shared" si="34"/>
        <v>3896.0919999999996</v>
      </c>
    </row>
    <row r="2236" spans="2:11" x14ac:dyDescent="0.25">
      <c r="B2236" s="73" t="s">
        <v>3287</v>
      </c>
      <c r="C2236" s="73" t="s">
        <v>6440</v>
      </c>
      <c r="D2236" s="73" t="s">
        <v>6441</v>
      </c>
      <c r="E2236" s="73">
        <v>90</v>
      </c>
      <c r="F2236" s="73" t="s">
        <v>6966</v>
      </c>
      <c r="G2236" s="73" t="s">
        <v>7850</v>
      </c>
      <c r="H2236" s="73" t="s">
        <v>7851</v>
      </c>
      <c r="I2236" s="73" t="s">
        <v>3293</v>
      </c>
      <c r="J2236" s="74">
        <v>918.67</v>
      </c>
      <c r="K2236" s="74">
        <f t="shared" si="34"/>
        <v>1065.6571999999999</v>
      </c>
    </row>
    <row r="2237" spans="2:11" x14ac:dyDescent="0.25">
      <c r="B2237" s="73" t="s">
        <v>3287</v>
      </c>
      <c r="C2237" s="73" t="s">
        <v>6440</v>
      </c>
      <c r="D2237" s="73" t="s">
        <v>6441</v>
      </c>
      <c r="E2237" s="73">
        <v>90</v>
      </c>
      <c r="F2237" s="73" t="s">
        <v>6966</v>
      </c>
      <c r="G2237" s="73" t="s">
        <v>7852</v>
      </c>
      <c r="H2237" s="73" t="s">
        <v>7853</v>
      </c>
      <c r="I2237" s="73" t="s">
        <v>3293</v>
      </c>
      <c r="J2237" s="74">
        <v>3437.81</v>
      </c>
      <c r="K2237" s="74">
        <f t="shared" si="34"/>
        <v>3987.8595999999998</v>
      </c>
    </row>
    <row r="2238" spans="2:11" x14ac:dyDescent="0.25">
      <c r="B2238" s="73" t="s">
        <v>3287</v>
      </c>
      <c r="C2238" s="73" t="s">
        <v>6440</v>
      </c>
      <c r="D2238" s="73" t="s">
        <v>6441</v>
      </c>
      <c r="E2238" s="73">
        <v>90</v>
      </c>
      <c r="F2238" s="73" t="s">
        <v>6966</v>
      </c>
      <c r="G2238" s="73" t="s">
        <v>7854</v>
      </c>
      <c r="H2238" s="73" t="s">
        <v>7855</v>
      </c>
      <c r="I2238" s="73" t="s">
        <v>3293</v>
      </c>
      <c r="J2238" s="74">
        <v>3339.24</v>
      </c>
      <c r="K2238" s="74">
        <f t="shared" si="34"/>
        <v>3873.5183999999995</v>
      </c>
    </row>
    <row r="2239" spans="2:11" x14ac:dyDescent="0.25">
      <c r="B2239" s="73" t="s">
        <v>3287</v>
      </c>
      <c r="C2239" s="73" t="s">
        <v>6440</v>
      </c>
      <c r="D2239" s="73" t="s">
        <v>6441</v>
      </c>
      <c r="E2239" s="73">
        <v>90</v>
      </c>
      <c r="F2239" s="73" t="s">
        <v>6966</v>
      </c>
      <c r="G2239" s="73" t="s">
        <v>7856</v>
      </c>
      <c r="H2239" s="73" t="s">
        <v>7857</v>
      </c>
      <c r="I2239" s="73" t="s">
        <v>3293</v>
      </c>
      <c r="J2239" s="74">
        <v>1083.23</v>
      </c>
      <c r="K2239" s="74">
        <f t="shared" si="34"/>
        <v>1256.5467999999998</v>
      </c>
    </row>
    <row r="2240" spans="2:11" x14ac:dyDescent="0.25">
      <c r="B2240" s="73" t="s">
        <v>3287</v>
      </c>
      <c r="C2240" s="73" t="s">
        <v>6440</v>
      </c>
      <c r="D2240" s="73" t="s">
        <v>6441</v>
      </c>
      <c r="E2240" s="73">
        <v>90</v>
      </c>
      <c r="F2240" s="73" t="s">
        <v>6966</v>
      </c>
      <c r="G2240" s="73" t="s">
        <v>7858</v>
      </c>
      <c r="H2240" s="73" t="s">
        <v>7859</v>
      </c>
      <c r="I2240" s="73" t="s">
        <v>3293</v>
      </c>
      <c r="J2240" s="74">
        <v>3522.01</v>
      </c>
      <c r="K2240" s="74">
        <f t="shared" si="34"/>
        <v>4085.5315999999998</v>
      </c>
    </row>
    <row r="2241" spans="2:11" x14ac:dyDescent="0.25">
      <c r="B2241" s="73" t="s">
        <v>3287</v>
      </c>
      <c r="C2241" s="73" t="s">
        <v>6440</v>
      </c>
      <c r="D2241" s="73" t="s">
        <v>6441</v>
      </c>
      <c r="E2241" s="73">
        <v>90</v>
      </c>
      <c r="F2241" s="73" t="s">
        <v>6966</v>
      </c>
      <c r="G2241" s="73" t="s">
        <v>7860</v>
      </c>
      <c r="H2241" s="73" t="s">
        <v>7861</v>
      </c>
      <c r="I2241" s="73" t="s">
        <v>3293</v>
      </c>
      <c r="J2241" s="74">
        <v>3522.01</v>
      </c>
      <c r="K2241" s="74">
        <f t="shared" si="34"/>
        <v>4085.5315999999998</v>
      </c>
    </row>
    <row r="2242" spans="2:11" x14ac:dyDescent="0.25">
      <c r="B2242" s="73" t="s">
        <v>3287</v>
      </c>
      <c r="C2242" s="73" t="s">
        <v>6440</v>
      </c>
      <c r="D2242" s="73" t="s">
        <v>6441</v>
      </c>
      <c r="E2242" s="73">
        <v>90</v>
      </c>
      <c r="F2242" s="73" t="s">
        <v>6966</v>
      </c>
      <c r="G2242" s="73" t="s">
        <v>7862</v>
      </c>
      <c r="H2242" s="73" t="s">
        <v>7863</v>
      </c>
      <c r="I2242" s="73" t="s">
        <v>3293</v>
      </c>
      <c r="J2242" s="74">
        <v>3437.81</v>
      </c>
      <c r="K2242" s="74">
        <f t="shared" si="34"/>
        <v>3987.8595999999998</v>
      </c>
    </row>
    <row r="2243" spans="2:11" x14ac:dyDescent="0.25">
      <c r="B2243" s="73" t="s">
        <v>3287</v>
      </c>
      <c r="C2243" s="73" t="s">
        <v>6440</v>
      </c>
      <c r="D2243" s="73" t="s">
        <v>6441</v>
      </c>
      <c r="E2243" s="73">
        <v>90</v>
      </c>
      <c r="F2243" s="73" t="s">
        <v>6966</v>
      </c>
      <c r="G2243" s="73" t="s">
        <v>7864</v>
      </c>
      <c r="H2243" s="73" t="s">
        <v>7865</v>
      </c>
      <c r="I2243" s="73" t="s">
        <v>3293</v>
      </c>
      <c r="J2243" s="74">
        <v>1153.75</v>
      </c>
      <c r="K2243" s="74">
        <f t="shared" si="34"/>
        <v>1338.35</v>
      </c>
    </row>
    <row r="2244" spans="2:11" x14ac:dyDescent="0.25">
      <c r="B2244" s="73" t="s">
        <v>3287</v>
      </c>
      <c r="C2244" s="73" t="s">
        <v>6440</v>
      </c>
      <c r="D2244" s="73" t="s">
        <v>6441</v>
      </c>
      <c r="E2244" s="73">
        <v>90</v>
      </c>
      <c r="F2244" s="73" t="s">
        <v>6966</v>
      </c>
      <c r="G2244" s="73" t="s">
        <v>7866</v>
      </c>
      <c r="H2244" s="73" t="s">
        <v>7867</v>
      </c>
      <c r="I2244" s="73" t="s">
        <v>3293</v>
      </c>
      <c r="J2244" s="74">
        <v>3592</v>
      </c>
      <c r="K2244" s="74">
        <f t="shared" ref="K2244:K2307" si="35">+IF(AND(MID(H2244,1,15)="POSTE DE MADERA",J2244&lt;110)=TRUE,(J2244*1.13+5)*1.01*1.16,IF(AND(MID(H2244,1,15)="POSTE DE MADERA",J2244&gt;=110,J2244&lt;320)=TRUE,(J2244*1.13+12)*1.01*1.16,IF(AND(MID(H2244,1,15)="POSTE DE MADERA",J2244&gt;320)=TRUE,(J2244*1.13+36)*1.01*1.16,IF(+AND(MID(H2244,1,5)="POSTE",MID(H2244,1,15)&lt;&gt;"POSTE DE MADERA")=TRUE,J2244*1.01*1.16,J2244*1.16))))</f>
        <v>4166.7199999999993</v>
      </c>
    </row>
    <row r="2245" spans="2:11" x14ac:dyDescent="0.25">
      <c r="B2245" s="73" t="s">
        <v>3287</v>
      </c>
      <c r="C2245" s="73" t="s">
        <v>6440</v>
      </c>
      <c r="D2245" s="73" t="s">
        <v>6441</v>
      </c>
      <c r="E2245" s="73">
        <v>90</v>
      </c>
      <c r="F2245" s="73" t="s">
        <v>6966</v>
      </c>
      <c r="G2245" s="73" t="s">
        <v>7868</v>
      </c>
      <c r="H2245" s="73" t="s">
        <v>7869</v>
      </c>
      <c r="I2245" s="73" t="s">
        <v>3293</v>
      </c>
      <c r="J2245" s="74">
        <v>3703.3</v>
      </c>
      <c r="K2245" s="74">
        <f t="shared" si="35"/>
        <v>4295.8279999999995</v>
      </c>
    </row>
    <row r="2246" spans="2:11" x14ac:dyDescent="0.25">
      <c r="B2246" s="73" t="s">
        <v>3287</v>
      </c>
      <c r="C2246" s="73" t="s">
        <v>6440</v>
      </c>
      <c r="D2246" s="73" t="s">
        <v>6441</v>
      </c>
      <c r="E2246" s="73">
        <v>90</v>
      </c>
      <c r="F2246" s="73" t="s">
        <v>6966</v>
      </c>
      <c r="G2246" s="73" t="s">
        <v>7870</v>
      </c>
      <c r="H2246" s="73" t="s">
        <v>7871</v>
      </c>
      <c r="I2246" s="73" t="s">
        <v>3293</v>
      </c>
      <c r="J2246" s="74">
        <v>3660.7</v>
      </c>
      <c r="K2246" s="74">
        <f t="shared" si="35"/>
        <v>4246.4119999999994</v>
      </c>
    </row>
    <row r="2247" spans="2:11" x14ac:dyDescent="0.25">
      <c r="B2247" s="73" t="s">
        <v>3287</v>
      </c>
      <c r="C2247" s="73" t="s">
        <v>6440</v>
      </c>
      <c r="D2247" s="73" t="s">
        <v>6441</v>
      </c>
      <c r="E2247" s="73">
        <v>90</v>
      </c>
      <c r="F2247" s="73" t="s">
        <v>6966</v>
      </c>
      <c r="G2247" s="73" t="s">
        <v>7872</v>
      </c>
      <c r="H2247" s="73" t="s">
        <v>7873</v>
      </c>
      <c r="I2247" s="73" t="s">
        <v>3293</v>
      </c>
      <c r="J2247" s="74">
        <v>3825.3</v>
      </c>
      <c r="K2247" s="74">
        <f t="shared" si="35"/>
        <v>4437.348</v>
      </c>
    </row>
    <row r="2248" spans="2:11" x14ac:dyDescent="0.25">
      <c r="B2248" s="73" t="s">
        <v>3287</v>
      </c>
      <c r="C2248" s="73" t="s">
        <v>6440</v>
      </c>
      <c r="D2248" s="73" t="s">
        <v>6441</v>
      </c>
      <c r="E2248" s="73">
        <v>90</v>
      </c>
      <c r="F2248" s="73" t="s">
        <v>6966</v>
      </c>
      <c r="G2248" s="73" t="s">
        <v>7874</v>
      </c>
      <c r="H2248" s="73" t="s">
        <v>7875</v>
      </c>
      <c r="I2248" s="73" t="s">
        <v>3293</v>
      </c>
      <c r="J2248" s="74">
        <v>3825.3</v>
      </c>
      <c r="K2248" s="74">
        <f t="shared" si="35"/>
        <v>4437.348</v>
      </c>
    </row>
    <row r="2249" spans="2:11" x14ac:dyDescent="0.25">
      <c r="B2249" s="73" t="s">
        <v>3287</v>
      </c>
      <c r="C2249" s="73" t="s">
        <v>6440</v>
      </c>
      <c r="D2249" s="73" t="s">
        <v>6441</v>
      </c>
      <c r="E2249" s="73">
        <v>90</v>
      </c>
      <c r="F2249" s="73" t="s">
        <v>6966</v>
      </c>
      <c r="G2249" s="73" t="s">
        <v>7876</v>
      </c>
      <c r="H2249" s="73" t="s">
        <v>7877</v>
      </c>
      <c r="I2249" s="73" t="s">
        <v>3293</v>
      </c>
      <c r="J2249" s="74">
        <v>4278.8999999999996</v>
      </c>
      <c r="K2249" s="74">
        <f t="shared" si="35"/>
        <v>4963.5239999999994</v>
      </c>
    </row>
    <row r="2250" spans="2:11" x14ac:dyDescent="0.25">
      <c r="B2250" s="73" t="s">
        <v>3287</v>
      </c>
      <c r="C2250" s="73" t="s">
        <v>6440</v>
      </c>
      <c r="D2250" s="73" t="s">
        <v>6441</v>
      </c>
      <c r="E2250" s="73">
        <v>90</v>
      </c>
      <c r="F2250" s="73" t="s">
        <v>6966</v>
      </c>
      <c r="G2250" s="73" t="s">
        <v>7878</v>
      </c>
      <c r="H2250" s="73" t="s">
        <v>7879</v>
      </c>
      <c r="I2250" s="73" t="s">
        <v>3293</v>
      </c>
      <c r="J2250" s="74">
        <v>2034.26</v>
      </c>
      <c r="K2250" s="74">
        <f t="shared" si="35"/>
        <v>2359.7415999999998</v>
      </c>
    </row>
    <row r="2251" spans="2:11" x14ac:dyDescent="0.25">
      <c r="B2251" s="73" t="s">
        <v>3287</v>
      </c>
      <c r="C2251" s="73" t="s">
        <v>6440</v>
      </c>
      <c r="D2251" s="73" t="s">
        <v>6441</v>
      </c>
      <c r="E2251" s="73">
        <v>90</v>
      </c>
      <c r="F2251" s="73" t="s">
        <v>6966</v>
      </c>
      <c r="G2251" s="73" t="s">
        <v>7880</v>
      </c>
      <c r="H2251" s="73" t="s">
        <v>7881</v>
      </c>
      <c r="I2251" s="73" t="s">
        <v>3293</v>
      </c>
      <c r="J2251" s="74">
        <v>4408.55</v>
      </c>
      <c r="K2251" s="74">
        <f t="shared" si="35"/>
        <v>5113.9179999999997</v>
      </c>
    </row>
    <row r="2252" spans="2:11" x14ac:dyDescent="0.25">
      <c r="B2252" s="73" t="s">
        <v>3287</v>
      </c>
      <c r="C2252" s="73" t="s">
        <v>6440</v>
      </c>
      <c r="D2252" s="73" t="s">
        <v>6441</v>
      </c>
      <c r="E2252" s="73">
        <v>90</v>
      </c>
      <c r="F2252" s="73" t="s">
        <v>6966</v>
      </c>
      <c r="G2252" s="73" t="s">
        <v>7882</v>
      </c>
      <c r="H2252" s="73" t="s">
        <v>7883</v>
      </c>
      <c r="I2252" s="73" t="s">
        <v>3293</v>
      </c>
      <c r="J2252" s="74">
        <v>4315.96</v>
      </c>
      <c r="K2252" s="74">
        <f t="shared" si="35"/>
        <v>5006.5135999999993</v>
      </c>
    </row>
    <row r="2253" spans="2:11" x14ac:dyDescent="0.25">
      <c r="B2253" s="73" t="s">
        <v>3287</v>
      </c>
      <c r="C2253" s="73" t="s">
        <v>6440</v>
      </c>
      <c r="D2253" s="73" t="s">
        <v>6441</v>
      </c>
      <c r="E2253" s="73">
        <v>90</v>
      </c>
      <c r="F2253" s="73" t="s">
        <v>6966</v>
      </c>
      <c r="G2253" s="73" t="s">
        <v>7884</v>
      </c>
      <c r="H2253" s="73" t="s">
        <v>7885</v>
      </c>
      <c r="I2253" s="73" t="s">
        <v>3293</v>
      </c>
      <c r="J2253" s="74">
        <v>2094.0700000000002</v>
      </c>
      <c r="K2253" s="74">
        <f t="shared" si="35"/>
        <v>2429.1212</v>
      </c>
    </row>
    <row r="2254" spans="2:11" x14ac:dyDescent="0.25">
      <c r="B2254" s="73" t="s">
        <v>3287</v>
      </c>
      <c r="C2254" s="73" t="s">
        <v>6440</v>
      </c>
      <c r="D2254" s="73" t="s">
        <v>6441</v>
      </c>
      <c r="E2254" s="73">
        <v>90</v>
      </c>
      <c r="F2254" s="73" t="s">
        <v>6966</v>
      </c>
      <c r="G2254" s="73" t="s">
        <v>7886</v>
      </c>
      <c r="H2254" s="73" t="s">
        <v>7887</v>
      </c>
      <c r="I2254" s="73" t="s">
        <v>3293</v>
      </c>
      <c r="J2254" s="74">
        <v>4525.2</v>
      </c>
      <c r="K2254" s="74">
        <f t="shared" si="35"/>
        <v>5249.2319999999991</v>
      </c>
    </row>
    <row r="2255" spans="2:11" x14ac:dyDescent="0.25">
      <c r="B2255" s="73" t="s">
        <v>3287</v>
      </c>
      <c r="C2255" s="73" t="s">
        <v>6440</v>
      </c>
      <c r="D2255" s="73" t="s">
        <v>6441</v>
      </c>
      <c r="E2255" s="73">
        <v>90</v>
      </c>
      <c r="F2255" s="73" t="s">
        <v>6966</v>
      </c>
      <c r="G2255" s="73" t="s">
        <v>7888</v>
      </c>
      <c r="H2255" s="73" t="s">
        <v>7889</v>
      </c>
      <c r="I2255" s="73" t="s">
        <v>3293</v>
      </c>
      <c r="J2255" s="74">
        <v>2329.15</v>
      </c>
      <c r="K2255" s="74">
        <f t="shared" si="35"/>
        <v>2701.8139999999999</v>
      </c>
    </row>
    <row r="2256" spans="2:11" x14ac:dyDescent="0.25">
      <c r="B2256" s="73" t="s">
        <v>3287</v>
      </c>
      <c r="C2256" s="73" t="s">
        <v>6440</v>
      </c>
      <c r="D2256" s="73" t="s">
        <v>6441</v>
      </c>
      <c r="E2256" s="73">
        <v>90</v>
      </c>
      <c r="F2256" s="73" t="s">
        <v>6966</v>
      </c>
      <c r="G2256" s="73" t="s">
        <v>7890</v>
      </c>
      <c r="H2256" s="73" t="s">
        <v>7891</v>
      </c>
      <c r="I2256" s="73" t="s">
        <v>3293</v>
      </c>
      <c r="J2256" s="74">
        <v>5234.95</v>
      </c>
      <c r="K2256" s="74">
        <f t="shared" si="35"/>
        <v>6072.5419999999995</v>
      </c>
    </row>
    <row r="2257" spans="2:11" x14ac:dyDescent="0.25">
      <c r="B2257" s="73" t="s">
        <v>3287</v>
      </c>
      <c r="C2257" s="73" t="s">
        <v>6440</v>
      </c>
      <c r="D2257" s="73" t="s">
        <v>6441</v>
      </c>
      <c r="E2257" s="73">
        <v>90</v>
      </c>
      <c r="F2257" s="73" t="s">
        <v>6966</v>
      </c>
      <c r="G2257" s="73" t="s">
        <v>7892</v>
      </c>
      <c r="H2257" s="73" t="s">
        <v>7893</v>
      </c>
      <c r="I2257" s="73" t="s">
        <v>3293</v>
      </c>
      <c r="J2257" s="74">
        <v>5575.05</v>
      </c>
      <c r="K2257" s="74">
        <f t="shared" si="35"/>
        <v>6467.058</v>
      </c>
    </row>
    <row r="2258" spans="2:11" x14ac:dyDescent="0.25">
      <c r="B2258" s="73" t="s">
        <v>3287</v>
      </c>
      <c r="C2258" s="73" t="s">
        <v>6440</v>
      </c>
      <c r="D2258" s="73" t="s">
        <v>6441</v>
      </c>
      <c r="E2258" s="73">
        <v>90</v>
      </c>
      <c r="F2258" s="73" t="s">
        <v>6966</v>
      </c>
      <c r="G2258" s="73" t="s">
        <v>7894</v>
      </c>
      <c r="H2258" s="73" t="s">
        <v>7895</v>
      </c>
      <c r="I2258" s="73" t="s">
        <v>3293</v>
      </c>
      <c r="J2258" s="74">
        <v>5745.5</v>
      </c>
      <c r="K2258" s="74">
        <f t="shared" si="35"/>
        <v>6664.78</v>
      </c>
    </row>
    <row r="2259" spans="2:11" x14ac:dyDescent="0.25">
      <c r="B2259" s="73" t="s">
        <v>3287</v>
      </c>
      <c r="C2259" s="73" t="s">
        <v>6440</v>
      </c>
      <c r="D2259" s="73" t="s">
        <v>6441</v>
      </c>
      <c r="E2259" s="73">
        <v>90</v>
      </c>
      <c r="F2259" s="73" t="s">
        <v>6966</v>
      </c>
      <c r="G2259" s="73" t="s">
        <v>7896</v>
      </c>
      <c r="H2259" s="73" t="s">
        <v>7897</v>
      </c>
      <c r="I2259" s="73" t="s">
        <v>3293</v>
      </c>
      <c r="J2259" s="74">
        <v>3739.63</v>
      </c>
      <c r="K2259" s="74">
        <f t="shared" si="35"/>
        <v>4337.9708000000001</v>
      </c>
    </row>
    <row r="2260" spans="2:11" x14ac:dyDescent="0.25">
      <c r="B2260" s="73" t="s">
        <v>3287</v>
      </c>
      <c r="C2260" s="73" t="s">
        <v>6440</v>
      </c>
      <c r="D2260" s="73" t="s">
        <v>6441</v>
      </c>
      <c r="E2260" s="73">
        <v>90</v>
      </c>
      <c r="F2260" s="73" t="s">
        <v>6966</v>
      </c>
      <c r="G2260" s="73" t="s">
        <v>7898</v>
      </c>
      <c r="H2260" s="73" t="s">
        <v>7899</v>
      </c>
      <c r="I2260" s="73" t="s">
        <v>3293</v>
      </c>
      <c r="J2260" s="74">
        <v>6158.3</v>
      </c>
      <c r="K2260" s="74">
        <f t="shared" si="35"/>
        <v>7143.6279999999997</v>
      </c>
    </row>
    <row r="2261" spans="2:11" x14ac:dyDescent="0.25">
      <c r="B2261" s="73" t="s">
        <v>3287</v>
      </c>
      <c r="C2261" s="73" t="s">
        <v>6440</v>
      </c>
      <c r="D2261" s="73" t="s">
        <v>6441</v>
      </c>
      <c r="E2261" s="73">
        <v>90</v>
      </c>
      <c r="F2261" s="73" t="s">
        <v>6966</v>
      </c>
      <c r="G2261" s="73" t="s">
        <v>7900</v>
      </c>
      <c r="H2261" s="73" t="s">
        <v>7901</v>
      </c>
      <c r="I2261" s="73" t="s">
        <v>3293</v>
      </c>
      <c r="J2261" s="74">
        <v>4327.33</v>
      </c>
      <c r="K2261" s="74">
        <f t="shared" si="35"/>
        <v>5019.7027999999991</v>
      </c>
    </row>
    <row r="2262" spans="2:11" x14ac:dyDescent="0.25">
      <c r="B2262" s="73" t="s">
        <v>3287</v>
      </c>
      <c r="C2262" s="73" t="s">
        <v>6440</v>
      </c>
      <c r="D2262" s="73" t="s">
        <v>6441</v>
      </c>
      <c r="E2262" s="73">
        <v>90</v>
      </c>
      <c r="F2262" s="73" t="s">
        <v>6966</v>
      </c>
      <c r="G2262" s="73" t="s">
        <v>7902</v>
      </c>
      <c r="H2262" s="73" t="s">
        <v>7903</v>
      </c>
      <c r="I2262" s="73" t="s">
        <v>3293</v>
      </c>
      <c r="J2262" s="74">
        <v>6766.6</v>
      </c>
      <c r="K2262" s="74">
        <f t="shared" si="35"/>
        <v>7849.2560000000003</v>
      </c>
    </row>
    <row r="2263" spans="2:11" x14ac:dyDescent="0.25">
      <c r="B2263" s="73" t="s">
        <v>3287</v>
      </c>
      <c r="C2263" s="73" t="s">
        <v>6440</v>
      </c>
      <c r="D2263" s="73" t="s">
        <v>6441</v>
      </c>
      <c r="E2263" s="73">
        <v>90</v>
      </c>
      <c r="F2263" s="73" t="s">
        <v>6966</v>
      </c>
      <c r="G2263" s="73" t="s">
        <v>7904</v>
      </c>
      <c r="H2263" s="73" t="s">
        <v>7905</v>
      </c>
      <c r="I2263" s="73" t="s">
        <v>3293</v>
      </c>
      <c r="J2263" s="74">
        <v>4834.6099999999997</v>
      </c>
      <c r="K2263" s="74">
        <f t="shared" si="35"/>
        <v>5608.1475999999993</v>
      </c>
    </row>
    <row r="2264" spans="2:11" x14ac:dyDescent="0.25">
      <c r="B2264" s="73" t="s">
        <v>3287</v>
      </c>
      <c r="C2264" s="73" t="s">
        <v>6440</v>
      </c>
      <c r="D2264" s="73" t="s">
        <v>6441</v>
      </c>
      <c r="E2264" s="73">
        <v>90</v>
      </c>
      <c r="F2264" s="73" t="s">
        <v>6966</v>
      </c>
      <c r="G2264" s="73" t="s">
        <v>7906</v>
      </c>
      <c r="H2264" s="73" t="s">
        <v>7907</v>
      </c>
      <c r="I2264" s="73" t="s">
        <v>3293</v>
      </c>
      <c r="J2264" s="74">
        <v>7324.8</v>
      </c>
      <c r="K2264" s="74">
        <f t="shared" si="35"/>
        <v>8496.768</v>
      </c>
    </row>
    <row r="2265" spans="2:11" x14ac:dyDescent="0.25">
      <c r="B2265" s="73" t="s">
        <v>3287</v>
      </c>
      <c r="C2265" s="73" t="s">
        <v>6440</v>
      </c>
      <c r="D2265" s="73" t="s">
        <v>6441</v>
      </c>
      <c r="E2265" s="73">
        <v>90</v>
      </c>
      <c r="F2265" s="73" t="s">
        <v>6966</v>
      </c>
      <c r="G2265" s="73" t="s">
        <v>7908</v>
      </c>
      <c r="H2265" s="73" t="s">
        <v>7909</v>
      </c>
      <c r="I2265" s="73" t="s">
        <v>3293</v>
      </c>
      <c r="J2265" s="74">
        <v>5385.19</v>
      </c>
      <c r="K2265" s="74">
        <f t="shared" si="35"/>
        <v>6246.8203999999987</v>
      </c>
    </row>
    <row r="2266" spans="2:11" x14ac:dyDescent="0.25">
      <c r="B2266" s="73" t="s">
        <v>3287</v>
      </c>
      <c r="C2266" s="73" t="s">
        <v>6440</v>
      </c>
      <c r="D2266" s="73" t="s">
        <v>6441</v>
      </c>
      <c r="E2266" s="73">
        <v>90</v>
      </c>
      <c r="F2266" s="73" t="s">
        <v>6966</v>
      </c>
      <c r="G2266" s="73" t="s">
        <v>7910</v>
      </c>
      <c r="H2266" s="73" t="s">
        <v>7911</v>
      </c>
      <c r="I2266" s="73" t="s">
        <v>3293</v>
      </c>
      <c r="J2266" s="74">
        <v>5502.73</v>
      </c>
      <c r="K2266" s="74">
        <f t="shared" si="35"/>
        <v>6383.1667999999991</v>
      </c>
    </row>
    <row r="2267" spans="2:11" x14ac:dyDescent="0.25">
      <c r="B2267" s="73" t="s">
        <v>3287</v>
      </c>
      <c r="C2267" s="73" t="s">
        <v>6440</v>
      </c>
      <c r="D2267" s="73" t="s">
        <v>6441</v>
      </c>
      <c r="E2267" s="73">
        <v>90</v>
      </c>
      <c r="F2267" s="73" t="s">
        <v>6966</v>
      </c>
      <c r="G2267" s="73" t="s">
        <v>7912</v>
      </c>
      <c r="H2267" s="73" t="s">
        <v>7913</v>
      </c>
      <c r="I2267" s="73" t="s">
        <v>3293</v>
      </c>
      <c r="J2267" s="74">
        <v>8491.2999999999993</v>
      </c>
      <c r="K2267" s="74">
        <f t="shared" si="35"/>
        <v>9849.9079999999976</v>
      </c>
    </row>
    <row r="2268" spans="2:11" x14ac:dyDescent="0.25">
      <c r="B2268" s="73" t="s">
        <v>3287</v>
      </c>
      <c r="C2268" s="73" t="s">
        <v>6440</v>
      </c>
      <c r="D2268" s="73" t="s">
        <v>6441</v>
      </c>
      <c r="E2268" s="73">
        <v>90</v>
      </c>
      <c r="F2268" s="73" t="s">
        <v>6966</v>
      </c>
      <c r="G2268" s="73" t="s">
        <v>7914</v>
      </c>
      <c r="H2268" s="73" t="s">
        <v>7915</v>
      </c>
      <c r="I2268" s="73" t="s">
        <v>3293</v>
      </c>
      <c r="J2268" s="74">
        <v>7618.45</v>
      </c>
      <c r="K2268" s="74">
        <f t="shared" si="35"/>
        <v>8837.402</v>
      </c>
    </row>
    <row r="2269" spans="2:11" x14ac:dyDescent="0.25">
      <c r="B2269" s="73" t="s">
        <v>3287</v>
      </c>
      <c r="C2269" s="73" t="s">
        <v>6440</v>
      </c>
      <c r="D2269" s="73" t="s">
        <v>6441</v>
      </c>
      <c r="E2269" s="73">
        <v>90</v>
      </c>
      <c r="F2269" s="73" t="s">
        <v>6966</v>
      </c>
      <c r="G2269" s="73" t="s">
        <v>7916</v>
      </c>
      <c r="H2269" s="73" t="s">
        <v>7917</v>
      </c>
      <c r="I2269" s="73" t="s">
        <v>3293</v>
      </c>
      <c r="J2269" s="74">
        <v>7618.45</v>
      </c>
      <c r="K2269" s="74">
        <f t="shared" si="35"/>
        <v>8837.402</v>
      </c>
    </row>
    <row r="2270" spans="2:11" x14ac:dyDescent="0.25">
      <c r="B2270" s="73" t="s">
        <v>3287</v>
      </c>
      <c r="C2270" s="73" t="s">
        <v>6440</v>
      </c>
      <c r="D2270" s="73" t="s">
        <v>6441</v>
      </c>
      <c r="E2270" s="73">
        <v>90</v>
      </c>
      <c r="F2270" s="73" t="s">
        <v>6966</v>
      </c>
      <c r="G2270" s="73" t="s">
        <v>7918</v>
      </c>
      <c r="H2270" s="73" t="s">
        <v>7919</v>
      </c>
      <c r="I2270" s="73" t="s">
        <v>3293</v>
      </c>
      <c r="J2270" s="74">
        <v>10007.75</v>
      </c>
      <c r="K2270" s="74">
        <f t="shared" si="35"/>
        <v>11608.99</v>
      </c>
    </row>
    <row r="2271" spans="2:11" x14ac:dyDescent="0.25">
      <c r="B2271" s="73" t="s">
        <v>3287</v>
      </c>
      <c r="C2271" s="73" t="s">
        <v>6440</v>
      </c>
      <c r="D2271" s="73" t="s">
        <v>6441</v>
      </c>
      <c r="E2271" s="73">
        <v>90</v>
      </c>
      <c r="F2271" s="73" t="s">
        <v>6966</v>
      </c>
      <c r="G2271" s="73" t="s">
        <v>7920</v>
      </c>
      <c r="H2271" s="73" t="s">
        <v>7921</v>
      </c>
      <c r="I2271" s="73" t="s">
        <v>3293</v>
      </c>
      <c r="J2271" s="74">
        <v>7735.99</v>
      </c>
      <c r="K2271" s="74">
        <f t="shared" si="35"/>
        <v>8973.7483999999986</v>
      </c>
    </row>
    <row r="2272" spans="2:11" x14ac:dyDescent="0.25">
      <c r="B2272" s="73" t="s">
        <v>3287</v>
      </c>
      <c r="C2272" s="73" t="s">
        <v>6440</v>
      </c>
      <c r="D2272" s="73" t="s">
        <v>6441</v>
      </c>
      <c r="E2272" s="73">
        <v>90</v>
      </c>
      <c r="F2272" s="73" t="s">
        <v>6966</v>
      </c>
      <c r="G2272" s="73" t="s">
        <v>7922</v>
      </c>
      <c r="H2272" s="73" t="s">
        <v>7923</v>
      </c>
      <c r="I2272" s="73" t="s">
        <v>3293</v>
      </c>
      <c r="J2272" s="74">
        <v>9616.6299999999992</v>
      </c>
      <c r="K2272" s="74">
        <f t="shared" si="35"/>
        <v>11155.290799999999</v>
      </c>
    </row>
    <row r="2273" spans="2:11" x14ac:dyDescent="0.25">
      <c r="B2273" s="73" t="s">
        <v>3287</v>
      </c>
      <c r="C2273" s="73" t="s">
        <v>6440</v>
      </c>
      <c r="D2273" s="73" t="s">
        <v>6441</v>
      </c>
      <c r="E2273" s="73">
        <v>90</v>
      </c>
      <c r="F2273" s="73" t="s">
        <v>6966</v>
      </c>
      <c r="G2273" s="73" t="s">
        <v>7924</v>
      </c>
      <c r="H2273" s="73" t="s">
        <v>7925</v>
      </c>
      <c r="I2273" s="73" t="s">
        <v>3293</v>
      </c>
      <c r="J2273" s="74">
        <v>2757.33</v>
      </c>
      <c r="K2273" s="74">
        <f t="shared" si="35"/>
        <v>3198.5027999999998</v>
      </c>
    </row>
    <row r="2274" spans="2:11" x14ac:dyDescent="0.25">
      <c r="B2274" s="73" t="s">
        <v>3287</v>
      </c>
      <c r="C2274" s="73" t="s">
        <v>6440</v>
      </c>
      <c r="D2274" s="73" t="s">
        <v>6441</v>
      </c>
      <c r="E2274" s="73">
        <v>91</v>
      </c>
      <c r="F2274" s="73" t="s">
        <v>6949</v>
      </c>
      <c r="G2274" s="73" t="s">
        <v>7926</v>
      </c>
      <c r="H2274" s="73" t="s">
        <v>7927</v>
      </c>
      <c r="I2274" s="73" t="s">
        <v>3293</v>
      </c>
      <c r="J2274" s="74">
        <v>15956.5</v>
      </c>
      <c r="K2274" s="74">
        <f t="shared" si="35"/>
        <v>18509.539999999997</v>
      </c>
    </row>
    <row r="2275" spans="2:11" x14ac:dyDescent="0.25">
      <c r="B2275" s="73" t="s">
        <v>3287</v>
      </c>
      <c r="C2275" s="73" t="s">
        <v>6440</v>
      </c>
      <c r="D2275" s="73" t="s">
        <v>6441</v>
      </c>
      <c r="E2275" s="73">
        <v>91</v>
      </c>
      <c r="F2275" s="73" t="s">
        <v>6949</v>
      </c>
      <c r="G2275" s="73" t="s">
        <v>7928</v>
      </c>
      <c r="H2275" s="73" t="s">
        <v>7929</v>
      </c>
      <c r="I2275" s="73" t="s">
        <v>3293</v>
      </c>
      <c r="J2275" s="74">
        <v>25146.400000000001</v>
      </c>
      <c r="K2275" s="74">
        <f t="shared" si="35"/>
        <v>29169.824000000001</v>
      </c>
    </row>
    <row r="2276" spans="2:11" x14ac:dyDescent="0.25">
      <c r="B2276" s="73" t="s">
        <v>3287</v>
      </c>
      <c r="C2276" s="73" t="s">
        <v>6440</v>
      </c>
      <c r="D2276" s="73" t="s">
        <v>6441</v>
      </c>
      <c r="E2276" s="73">
        <v>91</v>
      </c>
      <c r="F2276" s="73" t="s">
        <v>6949</v>
      </c>
      <c r="G2276" s="73" t="s">
        <v>7930</v>
      </c>
      <c r="H2276" s="73" t="s">
        <v>7931</v>
      </c>
      <c r="I2276" s="73" t="s">
        <v>3293</v>
      </c>
      <c r="J2276" s="74">
        <v>96097.5</v>
      </c>
      <c r="K2276" s="74">
        <f t="shared" si="35"/>
        <v>111473.09999999999</v>
      </c>
    </row>
    <row r="2277" spans="2:11" x14ac:dyDescent="0.25">
      <c r="B2277" s="73" t="s">
        <v>3287</v>
      </c>
      <c r="C2277" s="73" t="s">
        <v>6440</v>
      </c>
      <c r="D2277" s="73" t="s">
        <v>6441</v>
      </c>
      <c r="E2277" s="73">
        <v>87</v>
      </c>
      <c r="F2277" s="73" t="s">
        <v>7932</v>
      </c>
      <c r="G2277" s="73" t="s">
        <v>7933</v>
      </c>
      <c r="H2277" s="73" t="s">
        <v>7934</v>
      </c>
      <c r="I2277" s="73" t="s">
        <v>3293</v>
      </c>
      <c r="J2277" s="74">
        <v>9599.5</v>
      </c>
      <c r="K2277" s="74">
        <f t="shared" si="35"/>
        <v>11135.42</v>
      </c>
    </row>
    <row r="2278" spans="2:11" x14ac:dyDescent="0.25">
      <c r="B2278" s="73" t="s">
        <v>3287</v>
      </c>
      <c r="C2278" s="73" t="s">
        <v>6440</v>
      </c>
      <c r="D2278" s="73" t="s">
        <v>6441</v>
      </c>
      <c r="E2278" s="73">
        <v>87</v>
      </c>
      <c r="F2278" s="73" t="s">
        <v>7932</v>
      </c>
      <c r="G2278" s="73" t="s">
        <v>7935</v>
      </c>
      <c r="H2278" s="73" t="s">
        <v>7936</v>
      </c>
      <c r="I2278" s="73" t="s">
        <v>3293</v>
      </c>
      <c r="J2278" s="74">
        <v>10948</v>
      </c>
      <c r="K2278" s="74">
        <f t="shared" si="35"/>
        <v>12699.679999999998</v>
      </c>
    </row>
    <row r="2279" spans="2:11" x14ac:dyDescent="0.25">
      <c r="B2279" s="73" t="s">
        <v>3287</v>
      </c>
      <c r="C2279" s="73" t="s">
        <v>6440</v>
      </c>
      <c r="D2279" s="73" t="s">
        <v>6441</v>
      </c>
      <c r="E2279" s="73">
        <v>87</v>
      </c>
      <c r="F2279" s="73" t="s">
        <v>7932</v>
      </c>
      <c r="G2279" s="73" t="s">
        <v>7937</v>
      </c>
      <c r="H2279" s="73" t="s">
        <v>7938</v>
      </c>
      <c r="I2279" s="73" t="s">
        <v>3293</v>
      </c>
      <c r="J2279" s="74">
        <v>12602.1</v>
      </c>
      <c r="K2279" s="74">
        <f t="shared" si="35"/>
        <v>14618.436</v>
      </c>
    </row>
    <row r="2280" spans="2:11" x14ac:dyDescent="0.25">
      <c r="B2280" s="73" t="s">
        <v>3287</v>
      </c>
      <c r="C2280" s="73" t="s">
        <v>6440</v>
      </c>
      <c r="D2280" s="73" t="s">
        <v>6441</v>
      </c>
      <c r="E2280" s="73">
        <v>87</v>
      </c>
      <c r="F2280" s="73" t="s">
        <v>7932</v>
      </c>
      <c r="G2280" s="73" t="s">
        <v>7939</v>
      </c>
      <c r="H2280" s="73" t="s">
        <v>7940</v>
      </c>
      <c r="I2280" s="73" t="s">
        <v>3293</v>
      </c>
      <c r="J2280" s="74">
        <v>13476</v>
      </c>
      <c r="K2280" s="74">
        <f t="shared" si="35"/>
        <v>15632.159999999998</v>
      </c>
    </row>
    <row r="2281" spans="2:11" x14ac:dyDescent="0.25">
      <c r="B2281" s="73" t="s">
        <v>3287</v>
      </c>
      <c r="C2281" s="73" t="s">
        <v>6440</v>
      </c>
      <c r="D2281" s="73" t="s">
        <v>6441</v>
      </c>
      <c r="E2281" s="73">
        <v>87</v>
      </c>
      <c r="F2281" s="73" t="s">
        <v>7932</v>
      </c>
      <c r="G2281" s="73" t="s">
        <v>7941</v>
      </c>
      <c r="H2281" s="73" t="s">
        <v>7942</v>
      </c>
      <c r="I2281" s="73" t="s">
        <v>3293</v>
      </c>
      <c r="J2281" s="74">
        <v>18955.87</v>
      </c>
      <c r="K2281" s="74">
        <f t="shared" si="35"/>
        <v>21988.809199999996</v>
      </c>
    </row>
    <row r="2282" spans="2:11" x14ac:dyDescent="0.25">
      <c r="B2282" s="73" t="s">
        <v>3287</v>
      </c>
      <c r="C2282" s="73" t="s">
        <v>6440</v>
      </c>
      <c r="D2282" s="73" t="s">
        <v>6441</v>
      </c>
      <c r="E2282" s="73">
        <v>87</v>
      </c>
      <c r="F2282" s="73" t="s">
        <v>7932</v>
      </c>
      <c r="G2282" s="73" t="s">
        <v>7943</v>
      </c>
      <c r="H2282" s="73" t="s">
        <v>7944</v>
      </c>
      <c r="I2282" s="73" t="s">
        <v>3293</v>
      </c>
      <c r="J2282" s="74">
        <v>8522.52</v>
      </c>
      <c r="K2282" s="74">
        <f t="shared" si="35"/>
        <v>9886.1232</v>
      </c>
    </row>
    <row r="2283" spans="2:11" x14ac:dyDescent="0.25">
      <c r="B2283" s="73" t="s">
        <v>3287</v>
      </c>
      <c r="C2283" s="73" t="s">
        <v>6440</v>
      </c>
      <c r="D2283" s="73" t="s">
        <v>6441</v>
      </c>
      <c r="E2283" s="73">
        <v>87</v>
      </c>
      <c r="F2283" s="73" t="s">
        <v>7932</v>
      </c>
      <c r="G2283" s="73" t="s">
        <v>7945</v>
      </c>
      <c r="H2283" s="73" t="s">
        <v>7946</v>
      </c>
      <c r="I2283" s="73" t="s">
        <v>3293</v>
      </c>
      <c r="J2283" s="74">
        <v>8744.75</v>
      </c>
      <c r="K2283" s="74">
        <f t="shared" si="35"/>
        <v>10143.91</v>
      </c>
    </row>
    <row r="2284" spans="2:11" x14ac:dyDescent="0.25">
      <c r="B2284" s="73" t="s">
        <v>3287</v>
      </c>
      <c r="C2284" s="73" t="s">
        <v>6440</v>
      </c>
      <c r="D2284" s="73" t="s">
        <v>6441</v>
      </c>
      <c r="E2284" s="73">
        <v>87</v>
      </c>
      <c r="F2284" s="73" t="s">
        <v>7932</v>
      </c>
      <c r="G2284" s="73" t="s">
        <v>7947</v>
      </c>
      <c r="H2284" s="73" t="s">
        <v>7948</v>
      </c>
      <c r="I2284" s="73" t="s">
        <v>3293</v>
      </c>
      <c r="J2284" s="74">
        <v>9172.1299999999992</v>
      </c>
      <c r="K2284" s="74">
        <f t="shared" si="35"/>
        <v>10639.670799999998</v>
      </c>
    </row>
    <row r="2285" spans="2:11" x14ac:dyDescent="0.25">
      <c r="B2285" s="73" t="s">
        <v>3287</v>
      </c>
      <c r="C2285" s="73" t="s">
        <v>6440</v>
      </c>
      <c r="D2285" s="73" t="s">
        <v>6441</v>
      </c>
      <c r="E2285" s="73">
        <v>87</v>
      </c>
      <c r="F2285" s="73" t="s">
        <v>7932</v>
      </c>
      <c r="G2285" s="73" t="s">
        <v>7949</v>
      </c>
      <c r="H2285" s="73" t="s">
        <v>7950</v>
      </c>
      <c r="I2285" s="73" t="s">
        <v>3293</v>
      </c>
      <c r="J2285" s="74">
        <v>9257.6</v>
      </c>
      <c r="K2285" s="74">
        <f t="shared" si="35"/>
        <v>10738.815999999999</v>
      </c>
    </row>
    <row r="2286" spans="2:11" x14ac:dyDescent="0.25">
      <c r="B2286" s="73" t="s">
        <v>3287</v>
      </c>
      <c r="C2286" s="73" t="s">
        <v>6440</v>
      </c>
      <c r="D2286" s="73" t="s">
        <v>6441</v>
      </c>
      <c r="E2286" s="73">
        <v>87</v>
      </c>
      <c r="F2286" s="73" t="s">
        <v>7932</v>
      </c>
      <c r="G2286" s="73" t="s">
        <v>7951</v>
      </c>
      <c r="H2286" s="73" t="s">
        <v>7952</v>
      </c>
      <c r="I2286" s="73" t="s">
        <v>3293</v>
      </c>
      <c r="J2286" s="74">
        <v>9770.4500000000007</v>
      </c>
      <c r="K2286" s="74">
        <f t="shared" si="35"/>
        <v>11333.722</v>
      </c>
    </row>
    <row r="2287" spans="2:11" x14ac:dyDescent="0.25">
      <c r="B2287" s="73" t="s">
        <v>3287</v>
      </c>
      <c r="C2287" s="73" t="s">
        <v>6440</v>
      </c>
      <c r="D2287" s="73" t="s">
        <v>6441</v>
      </c>
      <c r="E2287" s="73">
        <v>87</v>
      </c>
      <c r="F2287" s="73" t="s">
        <v>7932</v>
      </c>
      <c r="G2287" s="73" t="s">
        <v>7953</v>
      </c>
      <c r="H2287" s="73" t="s">
        <v>7954</v>
      </c>
      <c r="I2287" s="73" t="s">
        <v>3293</v>
      </c>
      <c r="J2287" s="74">
        <v>10454.25</v>
      </c>
      <c r="K2287" s="74">
        <f t="shared" si="35"/>
        <v>12126.929999999998</v>
      </c>
    </row>
    <row r="2288" spans="2:11" x14ac:dyDescent="0.25">
      <c r="B2288" s="73" t="s">
        <v>3287</v>
      </c>
      <c r="C2288" s="73" t="s">
        <v>6440</v>
      </c>
      <c r="D2288" s="73" t="s">
        <v>6441</v>
      </c>
      <c r="E2288" s="73">
        <v>87</v>
      </c>
      <c r="F2288" s="73" t="s">
        <v>7932</v>
      </c>
      <c r="G2288" s="73" t="s">
        <v>7955</v>
      </c>
      <c r="H2288" s="73" t="s">
        <v>7956</v>
      </c>
      <c r="I2288" s="73" t="s">
        <v>3293</v>
      </c>
      <c r="J2288" s="74">
        <v>11309</v>
      </c>
      <c r="K2288" s="74">
        <f t="shared" si="35"/>
        <v>13118.439999999999</v>
      </c>
    </row>
    <row r="2289" spans="2:11" x14ac:dyDescent="0.25">
      <c r="B2289" s="73" t="s">
        <v>3287</v>
      </c>
      <c r="C2289" s="73" t="s">
        <v>6440</v>
      </c>
      <c r="D2289" s="73" t="s">
        <v>6441</v>
      </c>
      <c r="E2289" s="73">
        <v>87</v>
      </c>
      <c r="F2289" s="73" t="s">
        <v>7932</v>
      </c>
      <c r="G2289" s="73" t="s">
        <v>7957</v>
      </c>
      <c r="H2289" s="73" t="s">
        <v>7958</v>
      </c>
      <c r="I2289" s="73" t="s">
        <v>3293</v>
      </c>
      <c r="J2289" s="74">
        <v>13018.5</v>
      </c>
      <c r="K2289" s="74">
        <f t="shared" si="35"/>
        <v>15101.46</v>
      </c>
    </row>
    <row r="2290" spans="2:11" x14ac:dyDescent="0.25">
      <c r="B2290" s="73" t="s">
        <v>3287</v>
      </c>
      <c r="C2290" s="73" t="s">
        <v>6440</v>
      </c>
      <c r="D2290" s="73" t="s">
        <v>6441</v>
      </c>
      <c r="E2290" s="73">
        <v>87</v>
      </c>
      <c r="F2290" s="73" t="s">
        <v>7932</v>
      </c>
      <c r="G2290" s="73" t="s">
        <v>7959</v>
      </c>
      <c r="H2290" s="73" t="s">
        <v>7960</v>
      </c>
      <c r="I2290" s="73" t="s">
        <v>3293</v>
      </c>
      <c r="J2290" s="74">
        <v>13018.5</v>
      </c>
      <c r="K2290" s="74">
        <f t="shared" si="35"/>
        <v>15101.46</v>
      </c>
    </row>
    <row r="2291" spans="2:11" x14ac:dyDescent="0.25">
      <c r="B2291" s="73" t="s">
        <v>3287</v>
      </c>
      <c r="C2291" s="73" t="s">
        <v>6440</v>
      </c>
      <c r="D2291" s="73" t="s">
        <v>6441</v>
      </c>
      <c r="E2291" s="73">
        <v>87</v>
      </c>
      <c r="F2291" s="73" t="s">
        <v>7932</v>
      </c>
      <c r="G2291" s="73" t="s">
        <v>7961</v>
      </c>
      <c r="H2291" s="73" t="s">
        <v>7962</v>
      </c>
      <c r="I2291" s="73" t="s">
        <v>3293</v>
      </c>
      <c r="J2291" s="74">
        <v>13360.4</v>
      </c>
      <c r="K2291" s="74">
        <f t="shared" si="35"/>
        <v>15498.063999999998</v>
      </c>
    </row>
    <row r="2292" spans="2:11" x14ac:dyDescent="0.25">
      <c r="B2292" s="73" t="s">
        <v>3287</v>
      </c>
      <c r="C2292" s="73" t="s">
        <v>6440</v>
      </c>
      <c r="D2292" s="73" t="s">
        <v>6441</v>
      </c>
      <c r="E2292" s="73">
        <v>87</v>
      </c>
      <c r="F2292" s="73" t="s">
        <v>7932</v>
      </c>
      <c r="G2292" s="73" t="s">
        <v>7963</v>
      </c>
      <c r="H2292" s="73" t="s">
        <v>7964</v>
      </c>
      <c r="I2292" s="73" t="s">
        <v>3293</v>
      </c>
      <c r="J2292" s="74">
        <v>16437.5</v>
      </c>
      <c r="K2292" s="74">
        <f t="shared" si="35"/>
        <v>19067.5</v>
      </c>
    </row>
    <row r="2293" spans="2:11" x14ac:dyDescent="0.25">
      <c r="B2293" s="73" t="s">
        <v>3287</v>
      </c>
      <c r="C2293" s="73" t="s">
        <v>6440</v>
      </c>
      <c r="D2293" s="73" t="s">
        <v>6441</v>
      </c>
      <c r="E2293" s="73">
        <v>87</v>
      </c>
      <c r="F2293" s="73" t="s">
        <v>7932</v>
      </c>
      <c r="G2293" s="73" t="s">
        <v>7965</v>
      </c>
      <c r="H2293" s="73" t="s">
        <v>7966</v>
      </c>
      <c r="I2293" s="73" t="s">
        <v>3293</v>
      </c>
      <c r="J2293" s="74">
        <v>18830.8</v>
      </c>
      <c r="K2293" s="74">
        <f t="shared" si="35"/>
        <v>21843.727999999999</v>
      </c>
    </row>
    <row r="2294" spans="2:11" x14ac:dyDescent="0.25">
      <c r="B2294" s="73" t="s">
        <v>3287</v>
      </c>
      <c r="C2294" s="73" t="s">
        <v>6440</v>
      </c>
      <c r="D2294" s="73" t="s">
        <v>6441</v>
      </c>
      <c r="E2294" s="73">
        <v>87</v>
      </c>
      <c r="F2294" s="73" t="s">
        <v>7932</v>
      </c>
      <c r="G2294" s="73" t="s">
        <v>7967</v>
      </c>
      <c r="H2294" s="73" t="s">
        <v>7968</v>
      </c>
      <c r="I2294" s="73" t="s">
        <v>3293</v>
      </c>
      <c r="J2294" s="74">
        <v>8478.5</v>
      </c>
      <c r="K2294" s="74">
        <f t="shared" si="35"/>
        <v>9835.06</v>
      </c>
    </row>
    <row r="2295" spans="2:11" x14ac:dyDescent="0.25">
      <c r="B2295" s="73" t="s">
        <v>3287</v>
      </c>
      <c r="C2295" s="73" t="s">
        <v>6440</v>
      </c>
      <c r="D2295" s="73" t="s">
        <v>6441</v>
      </c>
      <c r="E2295" s="73">
        <v>87</v>
      </c>
      <c r="F2295" s="73" t="s">
        <v>7932</v>
      </c>
      <c r="G2295" s="73" t="s">
        <v>7969</v>
      </c>
      <c r="H2295" s="73" t="s">
        <v>7970</v>
      </c>
      <c r="I2295" s="73" t="s">
        <v>3293</v>
      </c>
      <c r="J2295" s="74">
        <v>9136.4</v>
      </c>
      <c r="K2295" s="74">
        <f t="shared" si="35"/>
        <v>10598.223999999998</v>
      </c>
    </row>
    <row r="2296" spans="2:11" x14ac:dyDescent="0.25">
      <c r="B2296" s="73" t="s">
        <v>3287</v>
      </c>
      <c r="C2296" s="73" t="s">
        <v>6440</v>
      </c>
      <c r="D2296" s="73" t="s">
        <v>6441</v>
      </c>
      <c r="E2296" s="73">
        <v>87</v>
      </c>
      <c r="F2296" s="73" t="s">
        <v>7932</v>
      </c>
      <c r="G2296" s="73" t="s">
        <v>7971</v>
      </c>
      <c r="H2296" s="73" t="s">
        <v>7972</v>
      </c>
      <c r="I2296" s="73" t="s">
        <v>3293</v>
      </c>
      <c r="J2296" s="74">
        <v>9569.23</v>
      </c>
      <c r="K2296" s="74">
        <f t="shared" si="35"/>
        <v>11100.306799999998</v>
      </c>
    </row>
    <row r="2297" spans="2:11" x14ac:dyDescent="0.25">
      <c r="B2297" s="73" t="s">
        <v>3287</v>
      </c>
      <c r="C2297" s="73" t="s">
        <v>6440</v>
      </c>
      <c r="D2297" s="73" t="s">
        <v>6441</v>
      </c>
      <c r="E2297" s="73">
        <v>87</v>
      </c>
      <c r="F2297" s="73" t="s">
        <v>7932</v>
      </c>
      <c r="G2297" s="73" t="s">
        <v>7973</v>
      </c>
      <c r="H2297" s="73" t="s">
        <v>7974</v>
      </c>
      <c r="I2297" s="73" t="s">
        <v>3293</v>
      </c>
      <c r="J2297" s="74">
        <v>10434.89</v>
      </c>
      <c r="K2297" s="74">
        <f t="shared" si="35"/>
        <v>12104.472399999999</v>
      </c>
    </row>
    <row r="2298" spans="2:11" x14ac:dyDescent="0.25">
      <c r="B2298" s="73" t="s">
        <v>3287</v>
      </c>
      <c r="C2298" s="73" t="s">
        <v>6440</v>
      </c>
      <c r="D2298" s="73" t="s">
        <v>6441</v>
      </c>
      <c r="E2298" s="73">
        <v>87</v>
      </c>
      <c r="F2298" s="73" t="s">
        <v>7932</v>
      </c>
      <c r="G2298" s="73" t="s">
        <v>7975</v>
      </c>
      <c r="H2298" s="73" t="s">
        <v>7976</v>
      </c>
      <c r="I2298" s="73" t="s">
        <v>3293</v>
      </c>
      <c r="J2298" s="74">
        <v>10608.03</v>
      </c>
      <c r="K2298" s="74">
        <f t="shared" si="35"/>
        <v>12305.3148</v>
      </c>
    </row>
    <row r="2299" spans="2:11" x14ac:dyDescent="0.25">
      <c r="B2299" s="73" t="s">
        <v>3287</v>
      </c>
      <c r="C2299" s="73" t="s">
        <v>6440</v>
      </c>
      <c r="D2299" s="73" t="s">
        <v>6441</v>
      </c>
      <c r="E2299" s="73">
        <v>87</v>
      </c>
      <c r="F2299" s="73" t="s">
        <v>7932</v>
      </c>
      <c r="G2299" s="73" t="s">
        <v>7977</v>
      </c>
      <c r="H2299" s="73" t="s">
        <v>7978</v>
      </c>
      <c r="I2299" s="73" t="s">
        <v>3293</v>
      </c>
      <c r="J2299" s="74">
        <v>11300.55</v>
      </c>
      <c r="K2299" s="74">
        <f t="shared" si="35"/>
        <v>13108.637999999999</v>
      </c>
    </row>
    <row r="2300" spans="2:11" x14ac:dyDescent="0.25">
      <c r="B2300" s="73" t="s">
        <v>3287</v>
      </c>
      <c r="C2300" s="73" t="s">
        <v>6440</v>
      </c>
      <c r="D2300" s="73" t="s">
        <v>6441</v>
      </c>
      <c r="E2300" s="73">
        <v>87</v>
      </c>
      <c r="F2300" s="73" t="s">
        <v>7932</v>
      </c>
      <c r="G2300" s="73" t="s">
        <v>7979</v>
      </c>
      <c r="H2300" s="73" t="s">
        <v>7980</v>
      </c>
      <c r="I2300" s="73" t="s">
        <v>3293</v>
      </c>
      <c r="J2300" s="74">
        <v>11300.55</v>
      </c>
      <c r="K2300" s="74">
        <f t="shared" si="35"/>
        <v>13108.637999999999</v>
      </c>
    </row>
    <row r="2301" spans="2:11" x14ac:dyDescent="0.25">
      <c r="B2301" s="73" t="s">
        <v>3287</v>
      </c>
      <c r="C2301" s="73" t="s">
        <v>6440</v>
      </c>
      <c r="D2301" s="73" t="s">
        <v>6441</v>
      </c>
      <c r="E2301" s="73">
        <v>87</v>
      </c>
      <c r="F2301" s="73" t="s">
        <v>7932</v>
      </c>
      <c r="G2301" s="73" t="s">
        <v>7981</v>
      </c>
      <c r="H2301" s="73" t="s">
        <v>7982</v>
      </c>
      <c r="I2301" s="73" t="s">
        <v>3293</v>
      </c>
      <c r="J2301" s="74">
        <v>11830.03</v>
      </c>
      <c r="K2301" s="74">
        <f t="shared" si="35"/>
        <v>13722.834800000001</v>
      </c>
    </row>
    <row r="2302" spans="2:11" x14ac:dyDescent="0.25">
      <c r="B2302" s="73" t="s">
        <v>3287</v>
      </c>
      <c r="C2302" s="73" t="s">
        <v>6440</v>
      </c>
      <c r="D2302" s="73" t="s">
        <v>6441</v>
      </c>
      <c r="E2302" s="73">
        <v>87</v>
      </c>
      <c r="F2302" s="73" t="s">
        <v>7932</v>
      </c>
      <c r="G2302" s="73" t="s">
        <v>7983</v>
      </c>
      <c r="H2302" s="73" t="s">
        <v>7984</v>
      </c>
      <c r="I2302" s="73" t="s">
        <v>3293</v>
      </c>
      <c r="J2302" s="74">
        <v>13031.87</v>
      </c>
      <c r="K2302" s="74">
        <f t="shared" si="35"/>
        <v>15116.9692</v>
      </c>
    </row>
    <row r="2303" spans="2:11" x14ac:dyDescent="0.25">
      <c r="B2303" s="73" t="s">
        <v>3287</v>
      </c>
      <c r="C2303" s="73" t="s">
        <v>6440</v>
      </c>
      <c r="D2303" s="73" t="s">
        <v>6441</v>
      </c>
      <c r="E2303" s="73">
        <v>87</v>
      </c>
      <c r="F2303" s="73" t="s">
        <v>7932</v>
      </c>
      <c r="G2303" s="73" t="s">
        <v>7985</v>
      </c>
      <c r="H2303" s="73" t="s">
        <v>7986</v>
      </c>
      <c r="I2303" s="73" t="s">
        <v>3293</v>
      </c>
      <c r="J2303" s="74">
        <v>13291.57</v>
      </c>
      <c r="K2303" s="74">
        <f t="shared" si="35"/>
        <v>15418.221199999998</v>
      </c>
    </row>
    <row r="2304" spans="2:11" x14ac:dyDescent="0.25">
      <c r="B2304" s="73" t="s">
        <v>3287</v>
      </c>
      <c r="C2304" s="73" t="s">
        <v>6440</v>
      </c>
      <c r="D2304" s="73" t="s">
        <v>6441</v>
      </c>
      <c r="E2304" s="73">
        <v>87</v>
      </c>
      <c r="F2304" s="73" t="s">
        <v>7932</v>
      </c>
      <c r="G2304" s="73" t="s">
        <v>7987</v>
      </c>
      <c r="H2304" s="73" t="s">
        <v>7988</v>
      </c>
      <c r="I2304" s="73" t="s">
        <v>3293</v>
      </c>
      <c r="J2304" s="74">
        <v>13378.14</v>
      </c>
      <c r="K2304" s="74">
        <f t="shared" si="35"/>
        <v>15518.642399999999</v>
      </c>
    </row>
    <row r="2305" spans="2:11" x14ac:dyDescent="0.25">
      <c r="B2305" s="73" t="s">
        <v>3287</v>
      </c>
      <c r="C2305" s="73" t="s">
        <v>6440</v>
      </c>
      <c r="D2305" s="73" t="s">
        <v>6441</v>
      </c>
      <c r="E2305" s="73">
        <v>87</v>
      </c>
      <c r="F2305" s="73" t="s">
        <v>7932</v>
      </c>
      <c r="G2305" s="73" t="s">
        <v>7989</v>
      </c>
      <c r="H2305" s="73" t="s">
        <v>7990</v>
      </c>
      <c r="I2305" s="73" t="s">
        <v>3293</v>
      </c>
      <c r="J2305" s="74">
        <v>15320.35</v>
      </c>
      <c r="K2305" s="74">
        <f t="shared" si="35"/>
        <v>17771.606</v>
      </c>
    </row>
    <row r="2306" spans="2:11" x14ac:dyDescent="0.25">
      <c r="B2306" s="73" t="s">
        <v>3287</v>
      </c>
      <c r="C2306" s="73" t="s">
        <v>6440</v>
      </c>
      <c r="D2306" s="73" t="s">
        <v>6441</v>
      </c>
      <c r="E2306" s="73">
        <v>87</v>
      </c>
      <c r="F2306" s="73" t="s">
        <v>7932</v>
      </c>
      <c r="G2306" s="73" t="s">
        <v>7991</v>
      </c>
      <c r="H2306" s="73" t="s">
        <v>7992</v>
      </c>
      <c r="I2306" s="73" t="s">
        <v>3293</v>
      </c>
      <c r="J2306" s="74">
        <v>16494.509999999998</v>
      </c>
      <c r="K2306" s="74">
        <f t="shared" si="35"/>
        <v>19133.631599999997</v>
      </c>
    </row>
    <row r="2307" spans="2:11" x14ac:dyDescent="0.25">
      <c r="B2307" s="73" t="s">
        <v>3287</v>
      </c>
      <c r="C2307" s="73" t="s">
        <v>6440</v>
      </c>
      <c r="D2307" s="73" t="s">
        <v>6441</v>
      </c>
      <c r="E2307" s="73">
        <v>91</v>
      </c>
      <c r="F2307" s="73" t="s">
        <v>6949</v>
      </c>
      <c r="G2307" s="73" t="s">
        <v>7993</v>
      </c>
      <c r="H2307" s="73" t="s">
        <v>7994</v>
      </c>
      <c r="I2307" s="73" t="s">
        <v>3293</v>
      </c>
      <c r="J2307" s="74">
        <v>3368.43</v>
      </c>
      <c r="K2307" s="74">
        <f t="shared" si="35"/>
        <v>3907.3787999999995</v>
      </c>
    </row>
    <row r="2308" spans="2:11" x14ac:dyDescent="0.25">
      <c r="B2308" s="73" t="s">
        <v>3287</v>
      </c>
      <c r="C2308" s="73" t="s">
        <v>6440</v>
      </c>
      <c r="D2308" s="73" t="s">
        <v>6441</v>
      </c>
      <c r="E2308" s="73">
        <v>91</v>
      </c>
      <c r="F2308" s="73" t="s">
        <v>6949</v>
      </c>
      <c r="G2308" s="73" t="s">
        <v>7995</v>
      </c>
      <c r="H2308" s="73" t="s">
        <v>7996</v>
      </c>
      <c r="I2308" s="73" t="s">
        <v>3293</v>
      </c>
      <c r="J2308" s="74">
        <v>4098.45</v>
      </c>
      <c r="K2308" s="74">
        <f t="shared" ref="K2308:K2371" si="36">+IF(AND(MID(H2308,1,15)="POSTE DE MADERA",J2308&lt;110)=TRUE,(J2308*1.13+5)*1.01*1.16,IF(AND(MID(H2308,1,15)="POSTE DE MADERA",J2308&gt;=110,J2308&lt;320)=TRUE,(J2308*1.13+12)*1.01*1.16,IF(AND(MID(H2308,1,15)="POSTE DE MADERA",J2308&gt;320)=TRUE,(J2308*1.13+36)*1.01*1.16,IF(+AND(MID(H2308,1,5)="POSTE",MID(H2308,1,15)&lt;&gt;"POSTE DE MADERA")=TRUE,J2308*1.01*1.16,J2308*1.16))))</f>
        <v>4754.2019999999993</v>
      </c>
    </row>
    <row r="2309" spans="2:11" x14ac:dyDescent="0.25">
      <c r="B2309" s="73" t="s">
        <v>3287</v>
      </c>
      <c r="C2309" s="73" t="s">
        <v>6440</v>
      </c>
      <c r="D2309" s="73" t="s">
        <v>6441</v>
      </c>
      <c r="E2309" s="73">
        <v>91</v>
      </c>
      <c r="F2309" s="73" t="s">
        <v>6949</v>
      </c>
      <c r="G2309" s="73" t="s">
        <v>7997</v>
      </c>
      <c r="H2309" s="73" t="s">
        <v>7998</v>
      </c>
      <c r="I2309" s="73" t="s">
        <v>3293</v>
      </c>
      <c r="J2309" s="74">
        <v>4974.4799999999996</v>
      </c>
      <c r="K2309" s="74">
        <f t="shared" si="36"/>
        <v>5770.3967999999995</v>
      </c>
    </row>
    <row r="2310" spans="2:11" x14ac:dyDescent="0.25">
      <c r="B2310" s="73" t="s">
        <v>3287</v>
      </c>
      <c r="C2310" s="73" t="s">
        <v>6440</v>
      </c>
      <c r="D2310" s="73" t="s">
        <v>6441</v>
      </c>
      <c r="E2310" s="73">
        <v>91</v>
      </c>
      <c r="F2310" s="73" t="s">
        <v>6949</v>
      </c>
      <c r="G2310" s="73" t="s">
        <v>7999</v>
      </c>
      <c r="H2310" s="73" t="s">
        <v>8000</v>
      </c>
      <c r="I2310" s="73" t="s">
        <v>3293</v>
      </c>
      <c r="J2310" s="74">
        <v>5558.5</v>
      </c>
      <c r="K2310" s="74">
        <f t="shared" si="36"/>
        <v>6447.86</v>
      </c>
    </row>
    <row r="2311" spans="2:11" x14ac:dyDescent="0.25">
      <c r="B2311" s="73" t="s">
        <v>3287</v>
      </c>
      <c r="C2311" s="73" t="s">
        <v>6440</v>
      </c>
      <c r="D2311" s="73" t="s">
        <v>6441</v>
      </c>
      <c r="E2311" s="73">
        <v>91</v>
      </c>
      <c r="F2311" s="73" t="s">
        <v>6949</v>
      </c>
      <c r="G2311" s="73" t="s">
        <v>8001</v>
      </c>
      <c r="H2311" s="73" t="s">
        <v>8002</v>
      </c>
      <c r="I2311" s="73" t="s">
        <v>3293</v>
      </c>
      <c r="J2311" s="74">
        <v>6288.53</v>
      </c>
      <c r="K2311" s="74">
        <f t="shared" si="36"/>
        <v>7294.6947999999993</v>
      </c>
    </row>
    <row r="2312" spans="2:11" x14ac:dyDescent="0.25">
      <c r="B2312" s="73" t="s">
        <v>3287</v>
      </c>
      <c r="C2312" s="73" t="s">
        <v>6440</v>
      </c>
      <c r="D2312" s="73" t="s">
        <v>6441</v>
      </c>
      <c r="E2312" s="73">
        <v>91</v>
      </c>
      <c r="F2312" s="73" t="s">
        <v>6949</v>
      </c>
      <c r="G2312" s="73" t="s">
        <v>8003</v>
      </c>
      <c r="H2312" s="73" t="s">
        <v>8004</v>
      </c>
      <c r="I2312" s="73" t="s">
        <v>3293</v>
      </c>
      <c r="J2312" s="74">
        <v>6239.69</v>
      </c>
      <c r="K2312" s="74">
        <f t="shared" si="36"/>
        <v>7238.040399999999</v>
      </c>
    </row>
    <row r="2313" spans="2:11" x14ac:dyDescent="0.25">
      <c r="B2313" s="73" t="s">
        <v>3287</v>
      </c>
      <c r="C2313" s="73" t="s">
        <v>6440</v>
      </c>
      <c r="D2313" s="73" t="s">
        <v>6441</v>
      </c>
      <c r="E2313" s="73">
        <v>91</v>
      </c>
      <c r="F2313" s="73" t="s">
        <v>6949</v>
      </c>
      <c r="G2313" s="73" t="s">
        <v>8005</v>
      </c>
      <c r="H2313" s="73" t="s">
        <v>8006</v>
      </c>
      <c r="I2313" s="73" t="s">
        <v>3293</v>
      </c>
      <c r="J2313" s="74">
        <v>7018.55</v>
      </c>
      <c r="K2313" s="74">
        <f t="shared" si="36"/>
        <v>8141.518</v>
      </c>
    </row>
    <row r="2314" spans="2:11" x14ac:dyDescent="0.25">
      <c r="B2314" s="73" t="s">
        <v>3287</v>
      </c>
      <c r="C2314" s="73" t="s">
        <v>6440</v>
      </c>
      <c r="D2314" s="73" t="s">
        <v>6441</v>
      </c>
      <c r="E2314" s="73">
        <v>91</v>
      </c>
      <c r="F2314" s="73" t="s">
        <v>6949</v>
      </c>
      <c r="G2314" s="73" t="s">
        <v>8007</v>
      </c>
      <c r="H2314" s="73" t="s">
        <v>8008</v>
      </c>
      <c r="I2314" s="73" t="s">
        <v>3293</v>
      </c>
      <c r="J2314" s="74">
        <v>7310.56</v>
      </c>
      <c r="K2314" s="74">
        <f t="shared" si="36"/>
        <v>8480.2495999999992</v>
      </c>
    </row>
    <row r="2315" spans="2:11" x14ac:dyDescent="0.25">
      <c r="B2315" s="73" t="s">
        <v>3287</v>
      </c>
      <c r="C2315" s="73" t="s">
        <v>6440</v>
      </c>
      <c r="D2315" s="73" t="s">
        <v>6441</v>
      </c>
      <c r="E2315" s="73">
        <v>91</v>
      </c>
      <c r="F2315" s="73" t="s">
        <v>6949</v>
      </c>
      <c r="G2315" s="73" t="s">
        <v>8009</v>
      </c>
      <c r="H2315" s="73" t="s">
        <v>8010</v>
      </c>
      <c r="I2315" s="73" t="s">
        <v>3293</v>
      </c>
      <c r="J2315" s="74">
        <v>7646.45</v>
      </c>
      <c r="K2315" s="74">
        <f t="shared" si="36"/>
        <v>8869.8819999999996</v>
      </c>
    </row>
    <row r="2316" spans="2:11" x14ac:dyDescent="0.25">
      <c r="B2316" s="73" t="s">
        <v>3287</v>
      </c>
      <c r="C2316" s="73" t="s">
        <v>6440</v>
      </c>
      <c r="D2316" s="73" t="s">
        <v>6441</v>
      </c>
      <c r="E2316" s="73">
        <v>91</v>
      </c>
      <c r="F2316" s="73" t="s">
        <v>6949</v>
      </c>
      <c r="G2316" s="73" t="s">
        <v>8011</v>
      </c>
      <c r="H2316" s="73" t="s">
        <v>8012</v>
      </c>
      <c r="I2316" s="73" t="s">
        <v>3293</v>
      </c>
      <c r="J2316" s="74">
        <v>8478.6</v>
      </c>
      <c r="K2316" s="74">
        <f t="shared" si="36"/>
        <v>9835.1759999999995</v>
      </c>
    </row>
    <row r="2317" spans="2:11" x14ac:dyDescent="0.25">
      <c r="B2317" s="73" t="s">
        <v>3287</v>
      </c>
      <c r="C2317" s="73" t="s">
        <v>6440</v>
      </c>
      <c r="D2317" s="73" t="s">
        <v>6441</v>
      </c>
      <c r="E2317" s="73">
        <v>91</v>
      </c>
      <c r="F2317" s="73" t="s">
        <v>6949</v>
      </c>
      <c r="G2317" s="73" t="s">
        <v>8013</v>
      </c>
      <c r="H2317" s="73" t="s">
        <v>8014</v>
      </c>
      <c r="I2317" s="73" t="s">
        <v>3293</v>
      </c>
      <c r="J2317" s="74">
        <v>9062.6200000000008</v>
      </c>
      <c r="K2317" s="74">
        <f t="shared" si="36"/>
        <v>10512.6392</v>
      </c>
    </row>
    <row r="2318" spans="2:11" x14ac:dyDescent="0.25">
      <c r="B2318" s="73" t="s">
        <v>3287</v>
      </c>
      <c r="C2318" s="73" t="s">
        <v>6440</v>
      </c>
      <c r="D2318" s="73" t="s">
        <v>6441</v>
      </c>
      <c r="E2318" s="73">
        <v>91</v>
      </c>
      <c r="F2318" s="73" t="s">
        <v>6949</v>
      </c>
      <c r="G2318" s="73" t="s">
        <v>8015</v>
      </c>
      <c r="H2318" s="73" t="s">
        <v>8016</v>
      </c>
      <c r="I2318" s="73" t="s">
        <v>3293</v>
      </c>
      <c r="J2318" s="74">
        <v>9938.65</v>
      </c>
      <c r="K2318" s="74">
        <f t="shared" si="36"/>
        <v>11528.833999999999</v>
      </c>
    </row>
    <row r="2319" spans="2:11" x14ac:dyDescent="0.25">
      <c r="B2319" s="73" t="s">
        <v>3287</v>
      </c>
      <c r="C2319" s="73" t="s">
        <v>6440</v>
      </c>
      <c r="D2319" s="73" t="s">
        <v>6441</v>
      </c>
      <c r="E2319" s="73">
        <v>91</v>
      </c>
      <c r="F2319" s="73" t="s">
        <v>6949</v>
      </c>
      <c r="G2319" s="73" t="s">
        <v>8017</v>
      </c>
      <c r="H2319" s="73" t="s">
        <v>8018</v>
      </c>
      <c r="I2319" s="73" t="s">
        <v>3293</v>
      </c>
      <c r="J2319" s="74">
        <v>10668.68</v>
      </c>
      <c r="K2319" s="74">
        <f t="shared" si="36"/>
        <v>12375.668799999999</v>
      </c>
    </row>
    <row r="2320" spans="2:11" x14ac:dyDescent="0.25">
      <c r="B2320" s="73" t="s">
        <v>3287</v>
      </c>
      <c r="C2320" s="73" t="s">
        <v>6440</v>
      </c>
      <c r="D2320" s="73" t="s">
        <v>6441</v>
      </c>
      <c r="E2320" s="73">
        <v>91</v>
      </c>
      <c r="F2320" s="73" t="s">
        <v>6949</v>
      </c>
      <c r="G2320" s="73" t="s">
        <v>8019</v>
      </c>
      <c r="H2320" s="73" t="s">
        <v>8020</v>
      </c>
      <c r="I2320" s="73" t="s">
        <v>3293</v>
      </c>
      <c r="J2320" s="74">
        <v>11398.7</v>
      </c>
      <c r="K2320" s="74">
        <f t="shared" si="36"/>
        <v>13222.492</v>
      </c>
    </row>
    <row r="2321" spans="2:11" x14ac:dyDescent="0.25">
      <c r="B2321" s="73" t="s">
        <v>3287</v>
      </c>
      <c r="C2321" s="73" t="s">
        <v>6440</v>
      </c>
      <c r="D2321" s="73" t="s">
        <v>6441</v>
      </c>
      <c r="E2321" s="73">
        <v>91</v>
      </c>
      <c r="F2321" s="73" t="s">
        <v>6949</v>
      </c>
      <c r="G2321" s="73" t="s">
        <v>8021</v>
      </c>
      <c r="H2321" s="73" t="s">
        <v>8022</v>
      </c>
      <c r="I2321" s="73" t="s">
        <v>3293</v>
      </c>
      <c r="J2321" s="74">
        <v>11836.72</v>
      </c>
      <c r="K2321" s="74">
        <f t="shared" si="36"/>
        <v>13730.595199999998</v>
      </c>
    </row>
    <row r="2322" spans="2:11" x14ac:dyDescent="0.25">
      <c r="B2322" s="73" t="s">
        <v>3287</v>
      </c>
      <c r="C2322" s="73" t="s">
        <v>6440</v>
      </c>
      <c r="D2322" s="73" t="s">
        <v>6441</v>
      </c>
      <c r="E2322" s="73">
        <v>91</v>
      </c>
      <c r="F2322" s="73" t="s">
        <v>6949</v>
      </c>
      <c r="G2322" s="73" t="s">
        <v>8023</v>
      </c>
      <c r="H2322" s="73" t="s">
        <v>8024</v>
      </c>
      <c r="I2322" s="73" t="s">
        <v>3293</v>
      </c>
      <c r="J2322" s="74">
        <v>11982.72</v>
      </c>
      <c r="K2322" s="74">
        <f t="shared" si="36"/>
        <v>13899.955199999999</v>
      </c>
    </row>
    <row r="2323" spans="2:11" x14ac:dyDescent="0.25">
      <c r="B2323" s="73" t="s">
        <v>3287</v>
      </c>
      <c r="C2323" s="73" t="s">
        <v>6440</v>
      </c>
      <c r="D2323" s="73" t="s">
        <v>6441</v>
      </c>
      <c r="E2323" s="73">
        <v>91</v>
      </c>
      <c r="F2323" s="73" t="s">
        <v>6949</v>
      </c>
      <c r="G2323" s="73" t="s">
        <v>8025</v>
      </c>
      <c r="H2323" s="73" t="s">
        <v>8026</v>
      </c>
      <c r="I2323" s="73" t="s">
        <v>3293</v>
      </c>
      <c r="J2323" s="74">
        <v>12858.75</v>
      </c>
      <c r="K2323" s="74">
        <f t="shared" si="36"/>
        <v>14916.15</v>
      </c>
    </row>
    <row r="2324" spans="2:11" x14ac:dyDescent="0.25">
      <c r="B2324" s="73" t="s">
        <v>3287</v>
      </c>
      <c r="C2324" s="73" t="s">
        <v>6440</v>
      </c>
      <c r="D2324" s="73" t="s">
        <v>6441</v>
      </c>
      <c r="E2324" s="73">
        <v>91</v>
      </c>
      <c r="F2324" s="73" t="s">
        <v>6949</v>
      </c>
      <c r="G2324" s="73" t="s">
        <v>8027</v>
      </c>
      <c r="H2324" s="73" t="s">
        <v>8028</v>
      </c>
      <c r="I2324" s="73" t="s">
        <v>3293</v>
      </c>
      <c r="J2324" s="74">
        <v>13588.78</v>
      </c>
      <c r="K2324" s="74">
        <f t="shared" si="36"/>
        <v>15762.9848</v>
      </c>
    </row>
    <row r="2325" spans="2:11" x14ac:dyDescent="0.25">
      <c r="B2325" s="73" t="s">
        <v>3287</v>
      </c>
      <c r="C2325" s="73" t="s">
        <v>6440</v>
      </c>
      <c r="D2325" s="73" t="s">
        <v>6441</v>
      </c>
      <c r="E2325" s="73">
        <v>91</v>
      </c>
      <c r="F2325" s="73" t="s">
        <v>6949</v>
      </c>
      <c r="G2325" s="73" t="s">
        <v>8029</v>
      </c>
      <c r="H2325" s="73" t="s">
        <v>8030</v>
      </c>
      <c r="I2325" s="73" t="s">
        <v>3293</v>
      </c>
      <c r="J2325" s="74">
        <v>14318.8</v>
      </c>
      <c r="K2325" s="74">
        <f t="shared" si="36"/>
        <v>16609.807999999997</v>
      </c>
    </row>
    <row r="2326" spans="2:11" x14ac:dyDescent="0.25">
      <c r="B2326" s="73" t="s">
        <v>3287</v>
      </c>
      <c r="C2326" s="73" t="s">
        <v>6440</v>
      </c>
      <c r="D2326" s="73" t="s">
        <v>6441</v>
      </c>
      <c r="E2326" s="73">
        <v>91</v>
      </c>
      <c r="F2326" s="73" t="s">
        <v>6949</v>
      </c>
      <c r="G2326" s="73" t="s">
        <v>8031</v>
      </c>
      <c r="H2326" s="73" t="s">
        <v>8032</v>
      </c>
      <c r="I2326" s="73" t="s">
        <v>3293</v>
      </c>
      <c r="J2326" s="74">
        <v>16654.88</v>
      </c>
      <c r="K2326" s="74">
        <f t="shared" si="36"/>
        <v>19319.660800000001</v>
      </c>
    </row>
    <row r="2327" spans="2:11" x14ac:dyDescent="0.25">
      <c r="B2327" s="73" t="s">
        <v>3287</v>
      </c>
      <c r="C2327" s="73" t="s">
        <v>6440</v>
      </c>
      <c r="D2327" s="73" t="s">
        <v>6441</v>
      </c>
      <c r="E2327" s="73">
        <v>91</v>
      </c>
      <c r="F2327" s="73" t="s">
        <v>6949</v>
      </c>
      <c r="G2327" s="73" t="s">
        <v>8033</v>
      </c>
      <c r="H2327" s="73" t="s">
        <v>8034</v>
      </c>
      <c r="I2327" s="73" t="s">
        <v>3293</v>
      </c>
      <c r="J2327" s="74">
        <v>17238.900000000001</v>
      </c>
      <c r="K2327" s="74">
        <f t="shared" si="36"/>
        <v>19997.124</v>
      </c>
    </row>
    <row r="2328" spans="2:11" x14ac:dyDescent="0.25">
      <c r="B2328" s="73" t="s">
        <v>3287</v>
      </c>
      <c r="C2328" s="73" t="s">
        <v>6440</v>
      </c>
      <c r="D2328" s="73" t="s">
        <v>6441</v>
      </c>
      <c r="E2328" s="73">
        <v>91</v>
      </c>
      <c r="F2328" s="73" t="s">
        <v>6949</v>
      </c>
      <c r="G2328" s="73" t="s">
        <v>8035</v>
      </c>
      <c r="H2328" s="73" t="s">
        <v>8036</v>
      </c>
      <c r="I2328" s="73" t="s">
        <v>3293</v>
      </c>
      <c r="J2328" s="74">
        <v>18698.95</v>
      </c>
      <c r="K2328" s="74">
        <f t="shared" si="36"/>
        <v>21690.781999999999</v>
      </c>
    </row>
    <row r="2329" spans="2:11" x14ac:dyDescent="0.25">
      <c r="B2329" s="73" t="s">
        <v>3287</v>
      </c>
      <c r="C2329" s="73" t="s">
        <v>6440</v>
      </c>
      <c r="D2329" s="73" t="s">
        <v>6441</v>
      </c>
      <c r="E2329" s="73">
        <v>91</v>
      </c>
      <c r="F2329" s="73" t="s">
        <v>6949</v>
      </c>
      <c r="G2329" s="73" t="s">
        <v>8037</v>
      </c>
      <c r="H2329" s="73" t="s">
        <v>8038</v>
      </c>
      <c r="I2329" s="73" t="s">
        <v>3293</v>
      </c>
      <c r="J2329" s="74">
        <v>21035.03</v>
      </c>
      <c r="K2329" s="74">
        <f t="shared" si="36"/>
        <v>24400.634799999996</v>
      </c>
    </row>
    <row r="2330" spans="2:11" x14ac:dyDescent="0.25">
      <c r="B2330" s="73" t="s">
        <v>3287</v>
      </c>
      <c r="C2330" s="73" t="s">
        <v>6440</v>
      </c>
      <c r="D2330" s="73" t="s">
        <v>6441</v>
      </c>
      <c r="E2330" s="73">
        <v>91</v>
      </c>
      <c r="F2330" s="73" t="s">
        <v>6949</v>
      </c>
      <c r="G2330" s="73" t="s">
        <v>8039</v>
      </c>
      <c r="H2330" s="73" t="s">
        <v>8040</v>
      </c>
      <c r="I2330" s="73" t="s">
        <v>3293</v>
      </c>
      <c r="J2330" s="74">
        <v>21327.040000000001</v>
      </c>
      <c r="K2330" s="74">
        <f t="shared" si="36"/>
        <v>24739.366399999999</v>
      </c>
    </row>
    <row r="2331" spans="2:11" x14ac:dyDescent="0.25">
      <c r="B2331" s="73" t="s">
        <v>3287</v>
      </c>
      <c r="C2331" s="73" t="s">
        <v>6440</v>
      </c>
      <c r="D2331" s="73" t="s">
        <v>6441</v>
      </c>
      <c r="E2331" s="73">
        <v>91</v>
      </c>
      <c r="F2331" s="73" t="s">
        <v>6949</v>
      </c>
      <c r="G2331" s="73" t="s">
        <v>8041</v>
      </c>
      <c r="H2331" s="73" t="s">
        <v>8042</v>
      </c>
      <c r="I2331" s="73" t="s">
        <v>3293</v>
      </c>
      <c r="J2331" s="74">
        <v>23079.1</v>
      </c>
      <c r="K2331" s="74">
        <f t="shared" si="36"/>
        <v>26771.755999999998</v>
      </c>
    </row>
    <row r="2332" spans="2:11" x14ac:dyDescent="0.25">
      <c r="B2332" s="73" t="s">
        <v>3287</v>
      </c>
      <c r="C2332" s="73" t="s">
        <v>6440</v>
      </c>
      <c r="D2332" s="73" t="s">
        <v>6441</v>
      </c>
      <c r="E2332" s="73">
        <v>91</v>
      </c>
      <c r="F2332" s="73" t="s">
        <v>6949</v>
      </c>
      <c r="G2332" s="73" t="s">
        <v>8043</v>
      </c>
      <c r="H2332" s="73" t="s">
        <v>8044</v>
      </c>
      <c r="I2332" s="73" t="s">
        <v>3293</v>
      </c>
      <c r="J2332" s="74">
        <v>801.13</v>
      </c>
      <c r="K2332" s="74">
        <f t="shared" si="36"/>
        <v>929.31079999999997</v>
      </c>
    </row>
    <row r="2333" spans="2:11" x14ac:dyDescent="0.25">
      <c r="B2333" s="73" t="s">
        <v>3287</v>
      </c>
      <c r="C2333" s="73" t="s">
        <v>6440</v>
      </c>
      <c r="D2333" s="73" t="s">
        <v>6441</v>
      </c>
      <c r="E2333" s="73">
        <v>91</v>
      </c>
      <c r="F2333" s="73" t="s">
        <v>6949</v>
      </c>
      <c r="G2333" s="73" t="s">
        <v>8045</v>
      </c>
      <c r="H2333" s="73" t="s">
        <v>8046</v>
      </c>
      <c r="I2333" s="73" t="s">
        <v>3293</v>
      </c>
      <c r="J2333" s="74">
        <v>3660.7</v>
      </c>
      <c r="K2333" s="74">
        <f t="shared" si="36"/>
        <v>4246.4119999999994</v>
      </c>
    </row>
    <row r="2334" spans="2:11" x14ac:dyDescent="0.25">
      <c r="B2334" s="73" t="s">
        <v>3287</v>
      </c>
      <c r="C2334" s="73" t="s">
        <v>6440</v>
      </c>
      <c r="D2334" s="73" t="s">
        <v>6441</v>
      </c>
      <c r="E2334" s="73">
        <v>91</v>
      </c>
      <c r="F2334" s="73" t="s">
        <v>6949</v>
      </c>
      <c r="G2334" s="73" t="s">
        <v>8047</v>
      </c>
      <c r="H2334" s="73" t="s">
        <v>8048</v>
      </c>
      <c r="I2334" s="73" t="s">
        <v>3293</v>
      </c>
      <c r="J2334" s="74">
        <v>4897.1000000000004</v>
      </c>
      <c r="K2334" s="74">
        <f t="shared" si="36"/>
        <v>5680.6360000000004</v>
      </c>
    </row>
    <row r="2335" spans="2:11" x14ac:dyDescent="0.25">
      <c r="B2335" s="73" t="s">
        <v>3287</v>
      </c>
      <c r="C2335" s="73" t="s">
        <v>6440</v>
      </c>
      <c r="D2335" s="73" t="s">
        <v>6441</v>
      </c>
      <c r="E2335" s="73">
        <v>91</v>
      </c>
      <c r="F2335" s="73" t="s">
        <v>6949</v>
      </c>
      <c r="G2335" s="73" t="s">
        <v>8049</v>
      </c>
      <c r="H2335" s="73" t="s">
        <v>8050</v>
      </c>
      <c r="I2335" s="73" t="s">
        <v>3293</v>
      </c>
      <c r="J2335" s="74">
        <v>2399.2399999999998</v>
      </c>
      <c r="K2335" s="74">
        <f t="shared" si="36"/>
        <v>2783.1183999999994</v>
      </c>
    </row>
    <row r="2336" spans="2:11" x14ac:dyDescent="0.25">
      <c r="B2336" s="73" t="s">
        <v>3287</v>
      </c>
      <c r="C2336" s="73" t="s">
        <v>6440</v>
      </c>
      <c r="D2336" s="73" t="s">
        <v>6441</v>
      </c>
      <c r="E2336" s="73">
        <v>91</v>
      </c>
      <c r="F2336" s="73" t="s">
        <v>6949</v>
      </c>
      <c r="G2336" s="73" t="s">
        <v>8051</v>
      </c>
      <c r="H2336" s="73" t="s">
        <v>8052</v>
      </c>
      <c r="I2336" s="73" t="s">
        <v>3293</v>
      </c>
      <c r="J2336" s="74">
        <v>2399.2399999999998</v>
      </c>
      <c r="K2336" s="74">
        <f t="shared" si="36"/>
        <v>2783.1183999999994</v>
      </c>
    </row>
    <row r="2337" spans="2:11" x14ac:dyDescent="0.25">
      <c r="B2337" s="73" t="s">
        <v>3287</v>
      </c>
      <c r="C2337" s="73" t="s">
        <v>6440</v>
      </c>
      <c r="D2337" s="73" t="s">
        <v>6441</v>
      </c>
      <c r="E2337" s="73">
        <v>91</v>
      </c>
      <c r="F2337" s="73" t="s">
        <v>6949</v>
      </c>
      <c r="G2337" s="73" t="s">
        <v>8053</v>
      </c>
      <c r="H2337" s="73" t="s">
        <v>8054</v>
      </c>
      <c r="I2337" s="73" t="s">
        <v>3293</v>
      </c>
      <c r="J2337" s="74">
        <v>3151.93</v>
      </c>
      <c r="K2337" s="74">
        <f t="shared" si="36"/>
        <v>3656.2387999999996</v>
      </c>
    </row>
    <row r="2338" spans="2:11" x14ac:dyDescent="0.25">
      <c r="B2338" s="73" t="s">
        <v>3287</v>
      </c>
      <c r="C2338" s="73" t="s">
        <v>6440</v>
      </c>
      <c r="D2338" s="73" t="s">
        <v>6441</v>
      </c>
      <c r="E2338" s="73">
        <v>91</v>
      </c>
      <c r="F2338" s="73" t="s">
        <v>6949</v>
      </c>
      <c r="G2338" s="73" t="s">
        <v>8055</v>
      </c>
      <c r="H2338" s="73" t="s">
        <v>8056</v>
      </c>
      <c r="I2338" s="73" t="s">
        <v>3293</v>
      </c>
      <c r="J2338" s="74">
        <v>3151.93</v>
      </c>
      <c r="K2338" s="74">
        <f t="shared" si="36"/>
        <v>3656.2387999999996</v>
      </c>
    </row>
    <row r="2339" spans="2:11" x14ac:dyDescent="0.25">
      <c r="B2339" s="73" t="s">
        <v>3287</v>
      </c>
      <c r="C2339" s="73" t="s">
        <v>6440</v>
      </c>
      <c r="D2339" s="73" t="s">
        <v>6441</v>
      </c>
      <c r="E2339" s="73">
        <v>91</v>
      </c>
      <c r="F2339" s="73" t="s">
        <v>6949</v>
      </c>
      <c r="G2339" s="73" t="s">
        <v>8057</v>
      </c>
      <c r="H2339" s="73" t="s">
        <v>8058</v>
      </c>
      <c r="I2339" s="73" t="s">
        <v>3293</v>
      </c>
      <c r="J2339" s="74">
        <v>6158.3</v>
      </c>
      <c r="K2339" s="74">
        <f t="shared" si="36"/>
        <v>7143.6279999999997</v>
      </c>
    </row>
    <row r="2340" spans="2:11" x14ac:dyDescent="0.25">
      <c r="B2340" s="73" t="s">
        <v>3287</v>
      </c>
      <c r="C2340" s="73" t="s">
        <v>6440</v>
      </c>
      <c r="D2340" s="73" t="s">
        <v>6441</v>
      </c>
      <c r="E2340" s="73">
        <v>91</v>
      </c>
      <c r="F2340" s="73" t="s">
        <v>6949</v>
      </c>
      <c r="G2340" s="73" t="s">
        <v>8059</v>
      </c>
      <c r="H2340" s="73" t="s">
        <v>8060</v>
      </c>
      <c r="I2340" s="73" t="s">
        <v>3293</v>
      </c>
      <c r="J2340" s="74">
        <v>3974.71</v>
      </c>
      <c r="K2340" s="74">
        <f t="shared" si="36"/>
        <v>4610.6635999999999</v>
      </c>
    </row>
    <row r="2341" spans="2:11" x14ac:dyDescent="0.25">
      <c r="B2341" s="73" t="s">
        <v>3287</v>
      </c>
      <c r="C2341" s="73" t="s">
        <v>6440</v>
      </c>
      <c r="D2341" s="73" t="s">
        <v>6441</v>
      </c>
      <c r="E2341" s="73">
        <v>91</v>
      </c>
      <c r="F2341" s="73" t="s">
        <v>6949</v>
      </c>
      <c r="G2341" s="73" t="s">
        <v>8061</v>
      </c>
      <c r="H2341" s="73" t="s">
        <v>8062</v>
      </c>
      <c r="I2341" s="73" t="s">
        <v>3293</v>
      </c>
      <c r="J2341" s="74">
        <v>3974.71</v>
      </c>
      <c r="K2341" s="74">
        <f t="shared" si="36"/>
        <v>4610.6635999999999</v>
      </c>
    </row>
    <row r="2342" spans="2:11" x14ac:dyDescent="0.25">
      <c r="B2342" s="73" t="s">
        <v>3287</v>
      </c>
      <c r="C2342" s="73" t="s">
        <v>6440</v>
      </c>
      <c r="D2342" s="73" t="s">
        <v>6441</v>
      </c>
      <c r="E2342" s="73">
        <v>91</v>
      </c>
      <c r="F2342" s="73" t="s">
        <v>6949</v>
      </c>
      <c r="G2342" s="73" t="s">
        <v>8063</v>
      </c>
      <c r="H2342" s="73" t="s">
        <v>8064</v>
      </c>
      <c r="I2342" s="73" t="s">
        <v>3293</v>
      </c>
      <c r="J2342" s="74">
        <v>4834.6099999999997</v>
      </c>
      <c r="K2342" s="74">
        <f t="shared" si="36"/>
        <v>5608.1475999999993</v>
      </c>
    </row>
    <row r="2343" spans="2:11" x14ac:dyDescent="0.25">
      <c r="B2343" s="73" t="s">
        <v>3287</v>
      </c>
      <c r="C2343" s="73" t="s">
        <v>6440</v>
      </c>
      <c r="D2343" s="73" t="s">
        <v>6441</v>
      </c>
      <c r="E2343" s="73">
        <v>91</v>
      </c>
      <c r="F2343" s="73" t="s">
        <v>6949</v>
      </c>
      <c r="G2343" s="73" t="s">
        <v>8065</v>
      </c>
      <c r="H2343" s="73" t="s">
        <v>8066</v>
      </c>
      <c r="I2343" s="73" t="s">
        <v>3293</v>
      </c>
      <c r="J2343" s="74">
        <v>7324.8</v>
      </c>
      <c r="K2343" s="74">
        <f t="shared" si="36"/>
        <v>8496.768</v>
      </c>
    </row>
    <row r="2344" spans="2:11" x14ac:dyDescent="0.25">
      <c r="B2344" s="73" t="s">
        <v>3287</v>
      </c>
      <c r="C2344" s="73" t="s">
        <v>6440</v>
      </c>
      <c r="D2344" s="73" t="s">
        <v>6441</v>
      </c>
      <c r="E2344" s="73">
        <v>91</v>
      </c>
      <c r="F2344" s="73" t="s">
        <v>6949</v>
      </c>
      <c r="G2344" s="73" t="s">
        <v>8067</v>
      </c>
      <c r="H2344" s="73" t="s">
        <v>8064</v>
      </c>
      <c r="I2344" s="73" t="s">
        <v>3293</v>
      </c>
      <c r="J2344" s="74">
        <v>4834.6099999999997</v>
      </c>
      <c r="K2344" s="74">
        <f t="shared" si="36"/>
        <v>5608.1475999999993</v>
      </c>
    </row>
    <row r="2345" spans="2:11" x14ac:dyDescent="0.25">
      <c r="B2345" s="73" t="s">
        <v>3287</v>
      </c>
      <c r="C2345" s="73" t="s">
        <v>6440</v>
      </c>
      <c r="D2345" s="73" t="s">
        <v>6441</v>
      </c>
      <c r="E2345" s="73">
        <v>91</v>
      </c>
      <c r="F2345" s="73" t="s">
        <v>6949</v>
      </c>
      <c r="G2345" s="73" t="s">
        <v>8068</v>
      </c>
      <c r="H2345" s="73" t="s">
        <v>8069</v>
      </c>
      <c r="I2345" s="73" t="s">
        <v>3293</v>
      </c>
      <c r="J2345" s="74">
        <v>5385.19</v>
      </c>
      <c r="K2345" s="74">
        <f t="shared" si="36"/>
        <v>6246.8203999999987</v>
      </c>
    </row>
    <row r="2346" spans="2:11" x14ac:dyDescent="0.25">
      <c r="B2346" s="73" t="s">
        <v>3287</v>
      </c>
      <c r="C2346" s="73" t="s">
        <v>6440</v>
      </c>
      <c r="D2346" s="73" t="s">
        <v>6441</v>
      </c>
      <c r="E2346" s="73">
        <v>91</v>
      </c>
      <c r="F2346" s="73" t="s">
        <v>6949</v>
      </c>
      <c r="G2346" s="73" t="s">
        <v>8070</v>
      </c>
      <c r="H2346" s="73" t="s">
        <v>8071</v>
      </c>
      <c r="I2346" s="73" t="s">
        <v>3293</v>
      </c>
      <c r="J2346" s="74">
        <v>6090.43</v>
      </c>
      <c r="K2346" s="74">
        <f t="shared" si="36"/>
        <v>7064.8987999999999</v>
      </c>
    </row>
    <row r="2347" spans="2:11" x14ac:dyDescent="0.25">
      <c r="B2347" s="73" t="s">
        <v>3287</v>
      </c>
      <c r="C2347" s="73" t="s">
        <v>6440</v>
      </c>
      <c r="D2347" s="73" t="s">
        <v>6441</v>
      </c>
      <c r="E2347" s="73">
        <v>91</v>
      </c>
      <c r="F2347" s="73" t="s">
        <v>6949</v>
      </c>
      <c r="G2347" s="73" t="s">
        <v>8072</v>
      </c>
      <c r="H2347" s="73" t="s">
        <v>8073</v>
      </c>
      <c r="I2347" s="73" t="s">
        <v>3293</v>
      </c>
      <c r="J2347" s="74">
        <v>6090.43</v>
      </c>
      <c r="K2347" s="74">
        <f t="shared" si="36"/>
        <v>7064.8987999999999</v>
      </c>
    </row>
    <row r="2348" spans="2:11" x14ac:dyDescent="0.25">
      <c r="B2348" s="73" t="s">
        <v>3287</v>
      </c>
      <c r="C2348" s="73" t="s">
        <v>6440</v>
      </c>
      <c r="D2348" s="73" t="s">
        <v>6441</v>
      </c>
      <c r="E2348" s="73">
        <v>91</v>
      </c>
      <c r="F2348" s="73" t="s">
        <v>6949</v>
      </c>
      <c r="G2348" s="73" t="s">
        <v>8074</v>
      </c>
      <c r="H2348" s="73" t="s">
        <v>8075</v>
      </c>
      <c r="I2348" s="73" t="s">
        <v>3293</v>
      </c>
      <c r="J2348" s="74">
        <v>7265.83</v>
      </c>
      <c r="K2348" s="74">
        <f t="shared" si="36"/>
        <v>8428.362799999999</v>
      </c>
    </row>
    <row r="2349" spans="2:11" x14ac:dyDescent="0.25">
      <c r="B2349" s="73" t="s">
        <v>3287</v>
      </c>
      <c r="C2349" s="73" t="s">
        <v>6440</v>
      </c>
      <c r="D2349" s="73" t="s">
        <v>6441</v>
      </c>
      <c r="E2349" s="73">
        <v>91</v>
      </c>
      <c r="F2349" s="73" t="s">
        <v>6949</v>
      </c>
      <c r="G2349" s="73" t="s">
        <v>8076</v>
      </c>
      <c r="H2349" s="73" t="s">
        <v>8077</v>
      </c>
      <c r="I2349" s="73" t="s">
        <v>3293</v>
      </c>
      <c r="J2349" s="74">
        <v>7618.45</v>
      </c>
      <c r="K2349" s="74">
        <f t="shared" si="36"/>
        <v>8837.402</v>
      </c>
    </row>
    <row r="2350" spans="2:11" x14ac:dyDescent="0.25">
      <c r="B2350" s="73" t="s">
        <v>3287</v>
      </c>
      <c r="C2350" s="73" t="s">
        <v>6440</v>
      </c>
      <c r="D2350" s="73" t="s">
        <v>6441</v>
      </c>
      <c r="E2350" s="73">
        <v>91</v>
      </c>
      <c r="F2350" s="73" t="s">
        <v>6949</v>
      </c>
      <c r="G2350" s="73" t="s">
        <v>8078</v>
      </c>
      <c r="H2350" s="73" t="s">
        <v>8079</v>
      </c>
      <c r="I2350" s="73" t="s">
        <v>3293</v>
      </c>
      <c r="J2350" s="74">
        <v>7618.45</v>
      </c>
      <c r="K2350" s="74">
        <f t="shared" si="36"/>
        <v>8837.402</v>
      </c>
    </row>
    <row r="2351" spans="2:11" x14ac:dyDescent="0.25">
      <c r="B2351" s="73" t="s">
        <v>3287</v>
      </c>
      <c r="C2351" s="73" t="s">
        <v>6440</v>
      </c>
      <c r="D2351" s="73" t="s">
        <v>6441</v>
      </c>
      <c r="E2351" s="73">
        <v>91</v>
      </c>
      <c r="F2351" s="73" t="s">
        <v>6949</v>
      </c>
      <c r="G2351" s="73" t="s">
        <v>8080</v>
      </c>
      <c r="H2351" s="73" t="s">
        <v>8081</v>
      </c>
      <c r="I2351" s="73" t="s">
        <v>3293</v>
      </c>
      <c r="J2351" s="74">
        <v>9217.24</v>
      </c>
      <c r="K2351" s="74">
        <f t="shared" si="36"/>
        <v>10691.998399999999</v>
      </c>
    </row>
    <row r="2352" spans="2:11" x14ac:dyDescent="0.25">
      <c r="B2352" s="73" t="s">
        <v>3287</v>
      </c>
      <c r="C2352" s="73" t="s">
        <v>6440</v>
      </c>
      <c r="D2352" s="73" t="s">
        <v>6441</v>
      </c>
      <c r="E2352" s="73">
        <v>91</v>
      </c>
      <c r="F2352" s="73" t="s">
        <v>6949</v>
      </c>
      <c r="G2352" s="73" t="s">
        <v>8082</v>
      </c>
      <c r="H2352" s="73" t="s">
        <v>8083</v>
      </c>
      <c r="I2352" s="73" t="s">
        <v>3293</v>
      </c>
      <c r="J2352" s="74">
        <v>7735.99</v>
      </c>
      <c r="K2352" s="74">
        <f t="shared" si="36"/>
        <v>8973.7483999999986</v>
      </c>
    </row>
    <row r="2353" spans="2:11" x14ac:dyDescent="0.25">
      <c r="B2353" s="73" t="s">
        <v>3287</v>
      </c>
      <c r="C2353" s="73" t="s">
        <v>6440</v>
      </c>
      <c r="D2353" s="73" t="s">
        <v>6441</v>
      </c>
      <c r="E2353" s="73">
        <v>91</v>
      </c>
      <c r="F2353" s="73" t="s">
        <v>6949</v>
      </c>
      <c r="G2353" s="73" t="s">
        <v>8084</v>
      </c>
      <c r="H2353" s="73" t="s">
        <v>8085</v>
      </c>
      <c r="I2353" s="73" t="s">
        <v>3293</v>
      </c>
      <c r="J2353" s="74">
        <v>7735.99</v>
      </c>
      <c r="K2353" s="74">
        <f t="shared" si="36"/>
        <v>8973.7483999999986</v>
      </c>
    </row>
    <row r="2354" spans="2:11" x14ac:dyDescent="0.25">
      <c r="B2354" s="73" t="s">
        <v>3287</v>
      </c>
      <c r="C2354" s="73" t="s">
        <v>6440</v>
      </c>
      <c r="D2354" s="73" t="s">
        <v>6441</v>
      </c>
      <c r="E2354" s="73">
        <v>91</v>
      </c>
      <c r="F2354" s="73" t="s">
        <v>6949</v>
      </c>
      <c r="G2354" s="73" t="s">
        <v>8086</v>
      </c>
      <c r="H2354" s="73" t="s">
        <v>8087</v>
      </c>
      <c r="I2354" s="73" t="s">
        <v>3293</v>
      </c>
      <c r="J2354" s="74">
        <v>8441.23</v>
      </c>
      <c r="K2354" s="74">
        <f t="shared" si="36"/>
        <v>9791.8267999999989</v>
      </c>
    </row>
    <row r="2355" spans="2:11" x14ac:dyDescent="0.25">
      <c r="B2355" s="73" t="s">
        <v>3287</v>
      </c>
      <c r="C2355" s="73" t="s">
        <v>6440</v>
      </c>
      <c r="D2355" s="73" t="s">
        <v>6441</v>
      </c>
      <c r="E2355" s="73">
        <v>91</v>
      </c>
      <c r="F2355" s="73" t="s">
        <v>6949</v>
      </c>
      <c r="G2355" s="73" t="s">
        <v>8088</v>
      </c>
      <c r="H2355" s="73" t="s">
        <v>8089</v>
      </c>
      <c r="I2355" s="73" t="s">
        <v>3293</v>
      </c>
      <c r="J2355" s="74">
        <v>9616.6299999999992</v>
      </c>
      <c r="K2355" s="74">
        <f t="shared" si="36"/>
        <v>11155.290799999999</v>
      </c>
    </row>
    <row r="2356" spans="2:11" x14ac:dyDescent="0.25">
      <c r="B2356" s="73" t="s">
        <v>3287</v>
      </c>
      <c r="C2356" s="73" t="s">
        <v>6440</v>
      </c>
      <c r="D2356" s="73" t="s">
        <v>6441</v>
      </c>
      <c r="E2356" s="73">
        <v>91</v>
      </c>
      <c r="F2356" s="73" t="s">
        <v>6949</v>
      </c>
      <c r="G2356" s="73" t="s">
        <v>8090</v>
      </c>
      <c r="H2356" s="73" t="s">
        <v>8091</v>
      </c>
      <c r="I2356" s="73" t="s">
        <v>3293</v>
      </c>
      <c r="J2356" s="74">
        <v>9616.6299999999992</v>
      </c>
      <c r="K2356" s="74">
        <f t="shared" si="36"/>
        <v>11155.290799999999</v>
      </c>
    </row>
    <row r="2357" spans="2:11" x14ac:dyDescent="0.25">
      <c r="B2357" s="73" t="s">
        <v>3287</v>
      </c>
      <c r="C2357" s="73" t="s">
        <v>6440</v>
      </c>
      <c r="D2357" s="73" t="s">
        <v>6441</v>
      </c>
      <c r="E2357" s="73">
        <v>91</v>
      </c>
      <c r="F2357" s="73" t="s">
        <v>6949</v>
      </c>
      <c r="G2357" s="73" t="s">
        <v>8092</v>
      </c>
      <c r="H2357" s="73" t="s">
        <v>8093</v>
      </c>
      <c r="I2357" s="73" t="s">
        <v>3293</v>
      </c>
      <c r="J2357" s="74">
        <v>11990.8</v>
      </c>
      <c r="K2357" s="74">
        <f t="shared" si="36"/>
        <v>13909.327999999998</v>
      </c>
    </row>
    <row r="2358" spans="2:11" x14ac:dyDescent="0.25">
      <c r="B2358" s="73" t="s">
        <v>3287</v>
      </c>
      <c r="C2358" s="73" t="s">
        <v>6440</v>
      </c>
      <c r="D2358" s="73" t="s">
        <v>6441</v>
      </c>
      <c r="E2358" s="73">
        <v>91</v>
      </c>
      <c r="F2358" s="73" t="s">
        <v>6949</v>
      </c>
      <c r="G2358" s="73" t="s">
        <v>8094</v>
      </c>
      <c r="H2358" s="73" t="s">
        <v>8095</v>
      </c>
      <c r="I2358" s="73" t="s">
        <v>3293</v>
      </c>
      <c r="J2358" s="74">
        <v>11990.8</v>
      </c>
      <c r="K2358" s="74">
        <f t="shared" si="36"/>
        <v>13909.327999999998</v>
      </c>
    </row>
    <row r="2359" spans="2:11" x14ac:dyDescent="0.25">
      <c r="B2359" s="73" t="s">
        <v>3287</v>
      </c>
      <c r="C2359" s="73" t="s">
        <v>6440</v>
      </c>
      <c r="D2359" s="73" t="s">
        <v>6441</v>
      </c>
      <c r="E2359" s="73">
        <v>91</v>
      </c>
      <c r="F2359" s="73" t="s">
        <v>6949</v>
      </c>
      <c r="G2359" s="73" t="s">
        <v>8096</v>
      </c>
      <c r="H2359" s="73" t="s">
        <v>8097</v>
      </c>
      <c r="I2359" s="73" t="s">
        <v>3293</v>
      </c>
      <c r="J2359" s="74">
        <v>11967.43</v>
      </c>
      <c r="K2359" s="74">
        <f t="shared" si="36"/>
        <v>13882.218799999999</v>
      </c>
    </row>
    <row r="2360" spans="2:11" x14ac:dyDescent="0.25">
      <c r="B2360" s="73" t="s">
        <v>3287</v>
      </c>
      <c r="C2360" s="73" t="s">
        <v>6440</v>
      </c>
      <c r="D2360" s="73" t="s">
        <v>6441</v>
      </c>
      <c r="E2360" s="73">
        <v>91</v>
      </c>
      <c r="F2360" s="73" t="s">
        <v>6949</v>
      </c>
      <c r="G2360" s="73" t="s">
        <v>8098</v>
      </c>
      <c r="H2360" s="73" t="s">
        <v>8099</v>
      </c>
      <c r="I2360" s="73" t="s">
        <v>3293</v>
      </c>
      <c r="J2360" s="74">
        <v>11967.43</v>
      </c>
      <c r="K2360" s="74">
        <f t="shared" si="36"/>
        <v>13882.218799999999</v>
      </c>
    </row>
    <row r="2361" spans="2:11" x14ac:dyDescent="0.25">
      <c r="B2361" s="73" t="s">
        <v>3287</v>
      </c>
      <c r="C2361" s="73" t="s">
        <v>6440</v>
      </c>
      <c r="D2361" s="73" t="s">
        <v>6441</v>
      </c>
      <c r="E2361" s="73">
        <v>91</v>
      </c>
      <c r="F2361" s="73" t="s">
        <v>6949</v>
      </c>
      <c r="G2361" s="73" t="s">
        <v>8100</v>
      </c>
      <c r="H2361" s="73" t="s">
        <v>8101</v>
      </c>
      <c r="I2361" s="73" t="s">
        <v>3293</v>
      </c>
      <c r="J2361" s="74">
        <v>13142.83</v>
      </c>
      <c r="K2361" s="74">
        <f t="shared" si="36"/>
        <v>15245.682799999999</v>
      </c>
    </row>
    <row r="2362" spans="2:11" x14ac:dyDescent="0.25">
      <c r="B2362" s="73" t="s">
        <v>3287</v>
      </c>
      <c r="C2362" s="73" t="s">
        <v>6440</v>
      </c>
      <c r="D2362" s="73" t="s">
        <v>6441</v>
      </c>
      <c r="E2362" s="73">
        <v>91</v>
      </c>
      <c r="F2362" s="73" t="s">
        <v>6949</v>
      </c>
      <c r="G2362" s="73" t="s">
        <v>8102</v>
      </c>
      <c r="H2362" s="73" t="s">
        <v>8103</v>
      </c>
      <c r="I2362" s="73" t="s">
        <v>3293</v>
      </c>
      <c r="J2362" s="74">
        <v>15055.88</v>
      </c>
      <c r="K2362" s="74">
        <f t="shared" si="36"/>
        <v>17464.820799999998</v>
      </c>
    </row>
    <row r="2363" spans="2:11" x14ac:dyDescent="0.25">
      <c r="B2363" s="73" t="s">
        <v>3287</v>
      </c>
      <c r="C2363" s="73" t="s">
        <v>6440</v>
      </c>
      <c r="D2363" s="73" t="s">
        <v>6441</v>
      </c>
      <c r="E2363" s="73">
        <v>91</v>
      </c>
      <c r="F2363" s="73" t="s">
        <v>6949</v>
      </c>
      <c r="G2363" s="73" t="s">
        <v>8104</v>
      </c>
      <c r="H2363" s="73" t="s">
        <v>8105</v>
      </c>
      <c r="I2363" s="73" t="s">
        <v>3293</v>
      </c>
      <c r="J2363" s="74">
        <v>15258.55</v>
      </c>
      <c r="K2363" s="74">
        <f t="shared" si="36"/>
        <v>17699.917999999998</v>
      </c>
    </row>
    <row r="2364" spans="2:11" x14ac:dyDescent="0.25">
      <c r="B2364" s="73" t="s">
        <v>3287</v>
      </c>
      <c r="C2364" s="73" t="s">
        <v>6440</v>
      </c>
      <c r="D2364" s="73" t="s">
        <v>6441</v>
      </c>
      <c r="E2364" s="73">
        <v>91</v>
      </c>
      <c r="F2364" s="73" t="s">
        <v>6949</v>
      </c>
      <c r="G2364" s="73" t="s">
        <v>8106</v>
      </c>
      <c r="H2364" s="73" t="s">
        <v>8107</v>
      </c>
      <c r="I2364" s="73" t="s">
        <v>3293</v>
      </c>
      <c r="J2364" s="74">
        <v>3825.3</v>
      </c>
      <c r="K2364" s="74">
        <f t="shared" si="36"/>
        <v>4437.348</v>
      </c>
    </row>
    <row r="2365" spans="2:11" x14ac:dyDescent="0.25">
      <c r="B2365" s="73" t="s">
        <v>3287</v>
      </c>
      <c r="C2365" s="73" t="s">
        <v>6440</v>
      </c>
      <c r="D2365" s="73" t="s">
        <v>6441</v>
      </c>
      <c r="E2365" s="73">
        <v>91</v>
      </c>
      <c r="F2365" s="73" t="s">
        <v>6949</v>
      </c>
      <c r="G2365" s="73" t="s">
        <v>8108</v>
      </c>
      <c r="H2365" s="73" t="s">
        <v>8109</v>
      </c>
      <c r="I2365" s="73" t="s">
        <v>3293</v>
      </c>
      <c r="J2365" s="74">
        <v>4991.8</v>
      </c>
      <c r="K2365" s="74">
        <f t="shared" si="36"/>
        <v>5790.4879999999994</v>
      </c>
    </row>
    <row r="2366" spans="2:11" x14ac:dyDescent="0.25">
      <c r="B2366" s="73" t="s">
        <v>3287</v>
      </c>
      <c r="C2366" s="73" t="s">
        <v>6440</v>
      </c>
      <c r="D2366" s="73" t="s">
        <v>6441</v>
      </c>
      <c r="E2366" s="73">
        <v>91</v>
      </c>
      <c r="F2366" s="73" t="s">
        <v>6949</v>
      </c>
      <c r="G2366" s="73" t="s">
        <v>8110</v>
      </c>
      <c r="H2366" s="73" t="s">
        <v>8111</v>
      </c>
      <c r="I2366" s="73" t="s">
        <v>3293</v>
      </c>
      <c r="J2366" s="74">
        <v>4991.8</v>
      </c>
      <c r="K2366" s="74">
        <f t="shared" si="36"/>
        <v>5790.4879999999994</v>
      </c>
    </row>
    <row r="2367" spans="2:11" x14ac:dyDescent="0.25">
      <c r="B2367" s="73" t="s">
        <v>3287</v>
      </c>
      <c r="C2367" s="73" t="s">
        <v>6440</v>
      </c>
      <c r="D2367" s="73" t="s">
        <v>6441</v>
      </c>
      <c r="E2367" s="73">
        <v>91</v>
      </c>
      <c r="F2367" s="73" t="s">
        <v>6949</v>
      </c>
      <c r="G2367" s="73" t="s">
        <v>8112</v>
      </c>
      <c r="H2367" s="73" t="s">
        <v>8113</v>
      </c>
      <c r="I2367" s="73" t="s">
        <v>3293</v>
      </c>
      <c r="J2367" s="74">
        <v>5575.05</v>
      </c>
      <c r="K2367" s="74">
        <f t="shared" si="36"/>
        <v>6467.058</v>
      </c>
    </row>
    <row r="2368" spans="2:11" x14ac:dyDescent="0.25">
      <c r="B2368" s="73" t="s">
        <v>3287</v>
      </c>
      <c r="C2368" s="73" t="s">
        <v>6440</v>
      </c>
      <c r="D2368" s="73" t="s">
        <v>6441</v>
      </c>
      <c r="E2368" s="73">
        <v>91</v>
      </c>
      <c r="F2368" s="73" t="s">
        <v>6949</v>
      </c>
      <c r="G2368" s="73" t="s">
        <v>8114</v>
      </c>
      <c r="H2368" s="73" t="s">
        <v>8115</v>
      </c>
      <c r="I2368" s="73" t="s">
        <v>3293</v>
      </c>
      <c r="J2368" s="74">
        <v>6391.6</v>
      </c>
      <c r="K2368" s="74">
        <f t="shared" si="36"/>
        <v>7414.2560000000003</v>
      </c>
    </row>
    <row r="2369" spans="2:11" x14ac:dyDescent="0.25">
      <c r="B2369" s="73" t="s">
        <v>3287</v>
      </c>
      <c r="C2369" s="73" t="s">
        <v>6440</v>
      </c>
      <c r="D2369" s="73" t="s">
        <v>6441</v>
      </c>
      <c r="E2369" s="73">
        <v>91</v>
      </c>
      <c r="F2369" s="73" t="s">
        <v>6949</v>
      </c>
      <c r="G2369" s="73" t="s">
        <v>8116</v>
      </c>
      <c r="H2369" s="73" t="s">
        <v>8117</v>
      </c>
      <c r="I2369" s="73" t="s">
        <v>3293</v>
      </c>
      <c r="J2369" s="74">
        <v>6391.6</v>
      </c>
      <c r="K2369" s="74">
        <f t="shared" si="36"/>
        <v>7414.2560000000003</v>
      </c>
    </row>
    <row r="2370" spans="2:11" x14ac:dyDescent="0.25">
      <c r="B2370" s="73" t="s">
        <v>3287</v>
      </c>
      <c r="C2370" s="73" t="s">
        <v>6440</v>
      </c>
      <c r="D2370" s="73" t="s">
        <v>6441</v>
      </c>
      <c r="E2370" s="73">
        <v>91</v>
      </c>
      <c r="F2370" s="73" t="s">
        <v>6949</v>
      </c>
      <c r="G2370" s="73" t="s">
        <v>8118</v>
      </c>
      <c r="H2370" s="73" t="s">
        <v>8119</v>
      </c>
      <c r="I2370" s="73" t="s">
        <v>3293</v>
      </c>
      <c r="J2370" s="74">
        <v>4327.33</v>
      </c>
      <c r="K2370" s="74">
        <f t="shared" si="36"/>
        <v>5019.7027999999991</v>
      </c>
    </row>
    <row r="2371" spans="2:11" x14ac:dyDescent="0.25">
      <c r="B2371" s="73" t="s">
        <v>3287</v>
      </c>
      <c r="C2371" s="73" t="s">
        <v>6440</v>
      </c>
      <c r="D2371" s="73" t="s">
        <v>6441</v>
      </c>
      <c r="E2371" s="73">
        <v>91</v>
      </c>
      <c r="F2371" s="73" t="s">
        <v>6949</v>
      </c>
      <c r="G2371" s="73" t="s">
        <v>8120</v>
      </c>
      <c r="H2371" s="73" t="s">
        <v>8121</v>
      </c>
      <c r="I2371" s="73" t="s">
        <v>3293</v>
      </c>
      <c r="J2371" s="74">
        <v>8194.2999999999993</v>
      </c>
      <c r="K2371" s="74">
        <f t="shared" si="36"/>
        <v>9505.387999999999</v>
      </c>
    </row>
    <row r="2372" spans="2:11" x14ac:dyDescent="0.25">
      <c r="B2372" s="73" t="s">
        <v>3287</v>
      </c>
      <c r="C2372" s="73" t="s">
        <v>6440</v>
      </c>
      <c r="D2372" s="73" t="s">
        <v>6441</v>
      </c>
      <c r="E2372" s="73">
        <v>91</v>
      </c>
      <c r="F2372" s="73" t="s">
        <v>6949</v>
      </c>
      <c r="G2372" s="73" t="s">
        <v>8122</v>
      </c>
      <c r="H2372" s="73" t="s">
        <v>8123</v>
      </c>
      <c r="I2372" s="73" t="s">
        <v>3293</v>
      </c>
      <c r="J2372" s="74">
        <v>8491.2999999999993</v>
      </c>
      <c r="K2372" s="74">
        <f t="shared" ref="K2372:K2404" si="37">+IF(AND(MID(H2372,1,15)="POSTE DE MADERA",J2372&lt;110)=TRUE,(J2372*1.13+5)*1.01*1.16,IF(AND(MID(H2372,1,15)="POSTE DE MADERA",J2372&gt;=110,J2372&lt;320)=TRUE,(J2372*1.13+12)*1.01*1.16,IF(AND(MID(H2372,1,15)="POSTE DE MADERA",J2372&gt;320)=TRUE,(J2372*1.13+36)*1.01*1.16,IF(+AND(MID(H2372,1,5)="POSTE",MID(H2372,1,15)&lt;&gt;"POSTE DE MADERA")=TRUE,J2372*1.01*1.16,J2372*1.16))))</f>
        <v>9849.9079999999976</v>
      </c>
    </row>
    <row r="2373" spans="2:11" x14ac:dyDescent="0.25">
      <c r="B2373" s="73" t="s">
        <v>3287</v>
      </c>
      <c r="C2373" s="73" t="s">
        <v>6440</v>
      </c>
      <c r="D2373" s="73" t="s">
        <v>6441</v>
      </c>
      <c r="E2373" s="73">
        <v>91</v>
      </c>
      <c r="F2373" s="73" t="s">
        <v>6949</v>
      </c>
      <c r="G2373" s="73" t="s">
        <v>8124</v>
      </c>
      <c r="H2373" s="73" t="s">
        <v>8125</v>
      </c>
      <c r="I2373" s="73" t="s">
        <v>3293</v>
      </c>
      <c r="J2373" s="74">
        <v>9764</v>
      </c>
      <c r="K2373" s="74">
        <f t="shared" si="37"/>
        <v>11326.24</v>
      </c>
    </row>
    <row r="2374" spans="2:11" x14ac:dyDescent="0.25">
      <c r="B2374" s="73" t="s">
        <v>3287</v>
      </c>
      <c r="C2374" s="73" t="s">
        <v>6440</v>
      </c>
      <c r="D2374" s="73" t="s">
        <v>6441</v>
      </c>
      <c r="E2374" s="73">
        <v>91</v>
      </c>
      <c r="F2374" s="73" t="s">
        <v>6949</v>
      </c>
      <c r="G2374" s="73" t="s">
        <v>8126</v>
      </c>
      <c r="H2374" s="73" t="s">
        <v>8127</v>
      </c>
      <c r="I2374" s="73" t="s">
        <v>3293</v>
      </c>
      <c r="J2374" s="74">
        <v>7265.83</v>
      </c>
      <c r="K2374" s="74">
        <f t="shared" si="37"/>
        <v>8428.362799999999</v>
      </c>
    </row>
    <row r="2375" spans="2:11" x14ac:dyDescent="0.25">
      <c r="B2375" s="73" t="s">
        <v>3287</v>
      </c>
      <c r="C2375" s="73" t="s">
        <v>6440</v>
      </c>
      <c r="D2375" s="73" t="s">
        <v>6441</v>
      </c>
      <c r="E2375" s="73">
        <v>91</v>
      </c>
      <c r="F2375" s="73" t="s">
        <v>6949</v>
      </c>
      <c r="G2375" s="73" t="s">
        <v>8128</v>
      </c>
      <c r="H2375" s="73" t="s">
        <v>8129</v>
      </c>
      <c r="I2375" s="73" t="s">
        <v>3293</v>
      </c>
      <c r="J2375" s="74">
        <v>11961.58</v>
      </c>
      <c r="K2375" s="74">
        <f t="shared" si="37"/>
        <v>13875.432799999999</v>
      </c>
    </row>
    <row r="2376" spans="2:11" x14ac:dyDescent="0.25">
      <c r="B2376" s="73" t="s">
        <v>3287</v>
      </c>
      <c r="C2376" s="73" t="s">
        <v>6440</v>
      </c>
      <c r="D2376" s="73" t="s">
        <v>6441</v>
      </c>
      <c r="E2376" s="73">
        <v>91</v>
      </c>
      <c r="F2376" s="73" t="s">
        <v>6949</v>
      </c>
      <c r="G2376" s="73" t="s">
        <v>8130</v>
      </c>
      <c r="H2376" s="73" t="s">
        <v>8131</v>
      </c>
      <c r="I2376" s="73" t="s">
        <v>3293</v>
      </c>
      <c r="J2376" s="74">
        <v>12903.4</v>
      </c>
      <c r="K2376" s="74">
        <f t="shared" si="37"/>
        <v>14967.943999999998</v>
      </c>
    </row>
    <row r="2377" spans="2:11" x14ac:dyDescent="0.25">
      <c r="B2377" s="73" t="s">
        <v>3287</v>
      </c>
      <c r="C2377" s="73" t="s">
        <v>6440</v>
      </c>
      <c r="D2377" s="73" t="s">
        <v>6441</v>
      </c>
      <c r="E2377" s="73">
        <v>91</v>
      </c>
      <c r="F2377" s="73" t="s">
        <v>6949</v>
      </c>
      <c r="G2377" s="73" t="s">
        <v>8132</v>
      </c>
      <c r="H2377" s="73" t="s">
        <v>8133</v>
      </c>
      <c r="I2377" s="73" t="s">
        <v>4613</v>
      </c>
      <c r="J2377" s="74">
        <v>9028.93</v>
      </c>
      <c r="K2377" s="74">
        <f t="shared" si="37"/>
        <v>10473.558799999999</v>
      </c>
    </row>
    <row r="2378" spans="2:11" x14ac:dyDescent="0.25">
      <c r="B2378" s="73" t="s">
        <v>3287</v>
      </c>
      <c r="C2378" s="73" t="s">
        <v>6440</v>
      </c>
      <c r="D2378" s="73" t="s">
        <v>6441</v>
      </c>
      <c r="E2378" s="73">
        <v>91</v>
      </c>
      <c r="F2378" s="73" t="s">
        <v>6949</v>
      </c>
      <c r="G2378" s="73" t="s">
        <v>8134</v>
      </c>
      <c r="H2378" s="73" t="s">
        <v>8135</v>
      </c>
      <c r="I2378" s="73" t="s">
        <v>3293</v>
      </c>
      <c r="J2378" s="74">
        <v>14473.1</v>
      </c>
      <c r="K2378" s="74">
        <f t="shared" si="37"/>
        <v>16788.795999999998</v>
      </c>
    </row>
    <row r="2379" spans="2:11" x14ac:dyDescent="0.25">
      <c r="B2379" s="73" t="s">
        <v>3287</v>
      </c>
      <c r="C2379" s="73" t="s">
        <v>6440</v>
      </c>
      <c r="D2379" s="73" t="s">
        <v>6441</v>
      </c>
      <c r="E2379" s="73">
        <v>91</v>
      </c>
      <c r="F2379" s="73" t="s">
        <v>6949</v>
      </c>
      <c r="G2379" s="73" t="s">
        <v>8136</v>
      </c>
      <c r="H2379" s="73" t="s">
        <v>8137</v>
      </c>
      <c r="I2379" s="73" t="s">
        <v>3293</v>
      </c>
      <c r="J2379" s="74">
        <v>17612.5</v>
      </c>
      <c r="K2379" s="74">
        <f t="shared" si="37"/>
        <v>20430.5</v>
      </c>
    </row>
    <row r="2380" spans="2:11" x14ac:dyDescent="0.25">
      <c r="B2380" s="73" t="s">
        <v>3287</v>
      </c>
      <c r="C2380" s="73" t="s">
        <v>6440</v>
      </c>
      <c r="D2380" s="73" t="s">
        <v>6441</v>
      </c>
      <c r="E2380" s="73">
        <v>91</v>
      </c>
      <c r="F2380" s="73" t="s">
        <v>6949</v>
      </c>
      <c r="G2380" s="73" t="s">
        <v>8138</v>
      </c>
      <c r="H2380" s="73" t="s">
        <v>8139</v>
      </c>
      <c r="I2380" s="73" t="s">
        <v>3293</v>
      </c>
      <c r="J2380" s="74">
        <v>19182.2</v>
      </c>
      <c r="K2380" s="74">
        <f t="shared" si="37"/>
        <v>22251.351999999999</v>
      </c>
    </row>
    <row r="2381" spans="2:11" x14ac:dyDescent="0.25">
      <c r="B2381" s="73" t="s">
        <v>3287</v>
      </c>
      <c r="C2381" s="73" t="s">
        <v>6440</v>
      </c>
      <c r="D2381" s="73" t="s">
        <v>6441</v>
      </c>
      <c r="E2381" s="73">
        <v>91</v>
      </c>
      <c r="F2381" s="73" t="s">
        <v>6949</v>
      </c>
      <c r="G2381" s="73" t="s">
        <v>8140</v>
      </c>
      <c r="H2381" s="73" t="s">
        <v>8141</v>
      </c>
      <c r="I2381" s="73" t="s">
        <v>3293</v>
      </c>
      <c r="J2381" s="74">
        <v>15258.55</v>
      </c>
      <c r="K2381" s="74">
        <f t="shared" si="37"/>
        <v>17699.917999999998</v>
      </c>
    </row>
    <row r="2382" spans="2:11" x14ac:dyDescent="0.25">
      <c r="B2382" s="73" t="s">
        <v>3287</v>
      </c>
      <c r="C2382" s="73" t="s">
        <v>6440</v>
      </c>
      <c r="D2382" s="73" t="s">
        <v>6441</v>
      </c>
      <c r="E2382" s="73">
        <v>91</v>
      </c>
      <c r="F2382" s="73" t="s">
        <v>6949</v>
      </c>
      <c r="G2382" s="73" t="s">
        <v>8142</v>
      </c>
      <c r="H2382" s="73" t="s">
        <v>8143</v>
      </c>
      <c r="I2382" s="73" t="s">
        <v>3293</v>
      </c>
      <c r="J2382" s="74">
        <v>15956.5</v>
      </c>
      <c r="K2382" s="74">
        <f t="shared" si="37"/>
        <v>18509.539999999997</v>
      </c>
    </row>
    <row r="2383" spans="2:11" x14ac:dyDescent="0.25">
      <c r="B2383" s="73" t="s">
        <v>3287</v>
      </c>
      <c r="C2383" s="73" t="s">
        <v>6440</v>
      </c>
      <c r="D2383" s="73" t="s">
        <v>6441</v>
      </c>
      <c r="E2383" s="73">
        <v>91</v>
      </c>
      <c r="F2383" s="73" t="s">
        <v>6949</v>
      </c>
      <c r="G2383" s="73" t="s">
        <v>8144</v>
      </c>
      <c r="H2383" s="73" t="s">
        <v>8145</v>
      </c>
      <c r="I2383" s="73" t="s">
        <v>3293</v>
      </c>
      <c r="J2383" s="74">
        <v>16669.03</v>
      </c>
      <c r="K2383" s="74">
        <f t="shared" si="37"/>
        <v>19336.074799999999</v>
      </c>
    </row>
    <row r="2384" spans="2:11" x14ac:dyDescent="0.25">
      <c r="B2384" s="73" t="s">
        <v>3287</v>
      </c>
      <c r="C2384" s="73" t="s">
        <v>6440</v>
      </c>
      <c r="D2384" s="73" t="s">
        <v>6441</v>
      </c>
      <c r="E2384" s="73">
        <v>91</v>
      </c>
      <c r="F2384" s="73" t="s">
        <v>6949</v>
      </c>
      <c r="G2384" s="73" t="s">
        <v>8146</v>
      </c>
      <c r="H2384" s="73" t="s">
        <v>8147</v>
      </c>
      <c r="I2384" s="73" t="s">
        <v>3293</v>
      </c>
      <c r="J2384" s="74">
        <v>18989.8</v>
      </c>
      <c r="K2384" s="74">
        <f t="shared" si="37"/>
        <v>22028.167999999998</v>
      </c>
    </row>
    <row r="2385" spans="2:11" x14ac:dyDescent="0.25">
      <c r="B2385" s="73" t="s">
        <v>3287</v>
      </c>
      <c r="C2385" s="73" t="s">
        <v>6440</v>
      </c>
      <c r="D2385" s="73" t="s">
        <v>6441</v>
      </c>
      <c r="E2385" s="73">
        <v>91</v>
      </c>
      <c r="F2385" s="73" t="s">
        <v>6949</v>
      </c>
      <c r="G2385" s="73" t="s">
        <v>8148</v>
      </c>
      <c r="H2385" s="73" t="s">
        <v>8149</v>
      </c>
      <c r="I2385" s="73" t="s">
        <v>3293</v>
      </c>
      <c r="J2385" s="74">
        <v>23891.3</v>
      </c>
      <c r="K2385" s="74">
        <f t="shared" si="37"/>
        <v>27713.907999999996</v>
      </c>
    </row>
    <row r="2386" spans="2:11" x14ac:dyDescent="0.25">
      <c r="B2386" s="73" t="s">
        <v>3287</v>
      </c>
      <c r="C2386" s="73" t="s">
        <v>6440</v>
      </c>
      <c r="D2386" s="73" t="s">
        <v>6441</v>
      </c>
      <c r="E2386" s="73">
        <v>91</v>
      </c>
      <c r="F2386" s="73" t="s">
        <v>6949</v>
      </c>
      <c r="G2386" s="73" t="s">
        <v>8150</v>
      </c>
      <c r="H2386" s="73" t="s">
        <v>8151</v>
      </c>
      <c r="I2386" s="73" t="s">
        <v>3293</v>
      </c>
      <c r="J2386" s="74">
        <v>96097.5</v>
      </c>
      <c r="K2386" s="74">
        <f t="shared" si="37"/>
        <v>111473.09999999999</v>
      </c>
    </row>
    <row r="2387" spans="2:11" x14ac:dyDescent="0.25">
      <c r="B2387" s="73" t="s">
        <v>3287</v>
      </c>
      <c r="C2387" s="73" t="s">
        <v>6440</v>
      </c>
      <c r="D2387" s="73" t="s">
        <v>6441</v>
      </c>
      <c r="E2387" s="73">
        <v>91</v>
      </c>
      <c r="F2387" s="73" t="s">
        <v>6949</v>
      </c>
      <c r="G2387" s="73" t="s">
        <v>8152</v>
      </c>
      <c r="H2387" s="73" t="s">
        <v>8153</v>
      </c>
      <c r="I2387" s="73" t="s">
        <v>3293</v>
      </c>
      <c r="J2387" s="74">
        <v>2229.44</v>
      </c>
      <c r="K2387" s="74">
        <f t="shared" si="37"/>
        <v>2586.1504</v>
      </c>
    </row>
    <row r="2388" spans="2:11" x14ac:dyDescent="0.25">
      <c r="B2388" s="73" t="s">
        <v>3287</v>
      </c>
      <c r="C2388" s="73" t="s">
        <v>6440</v>
      </c>
      <c r="D2388" s="73" t="s">
        <v>6441</v>
      </c>
      <c r="E2388" s="73">
        <v>91</v>
      </c>
      <c r="F2388" s="73" t="s">
        <v>6949</v>
      </c>
      <c r="G2388" s="73" t="s">
        <v>8154</v>
      </c>
      <c r="H2388" s="73" t="s">
        <v>8155</v>
      </c>
      <c r="I2388" s="73" t="s">
        <v>3293</v>
      </c>
      <c r="J2388" s="74">
        <v>4327.33</v>
      </c>
      <c r="K2388" s="74">
        <f t="shared" si="37"/>
        <v>5019.7027999999991</v>
      </c>
    </row>
    <row r="2389" spans="2:11" x14ac:dyDescent="0.25">
      <c r="B2389" s="73" t="s">
        <v>3287</v>
      </c>
      <c r="C2389" s="73" t="s">
        <v>6440</v>
      </c>
      <c r="D2389" s="73" t="s">
        <v>6441</v>
      </c>
      <c r="E2389" s="73">
        <v>91</v>
      </c>
      <c r="F2389" s="73" t="s">
        <v>6949</v>
      </c>
      <c r="G2389" s="73" t="s">
        <v>8156</v>
      </c>
      <c r="H2389" s="73" t="s">
        <v>8157</v>
      </c>
      <c r="I2389" s="73" t="s">
        <v>3293</v>
      </c>
      <c r="J2389" s="74">
        <v>6741.55</v>
      </c>
      <c r="K2389" s="74">
        <f t="shared" si="37"/>
        <v>7820.1979999999994</v>
      </c>
    </row>
    <row r="2390" spans="2:11" x14ac:dyDescent="0.25">
      <c r="B2390" s="73" t="s">
        <v>3287</v>
      </c>
      <c r="C2390" s="73" t="s">
        <v>6440</v>
      </c>
      <c r="D2390" s="73" t="s">
        <v>6441</v>
      </c>
      <c r="E2390" s="73">
        <v>91</v>
      </c>
      <c r="F2390" s="73" t="s">
        <v>6949</v>
      </c>
      <c r="G2390" s="73" t="s">
        <v>8158</v>
      </c>
      <c r="H2390" s="73" t="s">
        <v>8159</v>
      </c>
      <c r="I2390" s="73" t="s">
        <v>3293</v>
      </c>
      <c r="J2390" s="74">
        <v>9074.5499999999993</v>
      </c>
      <c r="K2390" s="74">
        <f t="shared" si="37"/>
        <v>10526.477999999999</v>
      </c>
    </row>
    <row r="2391" spans="2:11" x14ac:dyDescent="0.25">
      <c r="B2391" s="73" t="s">
        <v>3287</v>
      </c>
      <c r="C2391" s="73" t="s">
        <v>6440</v>
      </c>
      <c r="D2391" s="73" t="s">
        <v>6441</v>
      </c>
      <c r="E2391" s="73">
        <v>91</v>
      </c>
      <c r="F2391" s="73" t="s">
        <v>6949</v>
      </c>
      <c r="G2391" s="73" t="s">
        <v>8160</v>
      </c>
      <c r="H2391" s="73" t="s">
        <v>8161</v>
      </c>
      <c r="I2391" s="73" t="s">
        <v>4613</v>
      </c>
      <c r="J2391" s="74">
        <v>9028.93</v>
      </c>
      <c r="K2391" s="74">
        <f t="shared" si="37"/>
        <v>10473.558799999999</v>
      </c>
    </row>
    <row r="2392" spans="2:11" x14ac:dyDescent="0.25">
      <c r="B2392" s="73" t="s">
        <v>3287</v>
      </c>
      <c r="C2392" s="73" t="s">
        <v>6440</v>
      </c>
      <c r="D2392" s="73" t="s">
        <v>6441</v>
      </c>
      <c r="E2392" s="73">
        <v>91</v>
      </c>
      <c r="F2392" s="73" t="s">
        <v>6949</v>
      </c>
      <c r="G2392" s="73" t="s">
        <v>8162</v>
      </c>
      <c r="H2392" s="73" t="s">
        <v>8163</v>
      </c>
      <c r="I2392" s="73" t="s">
        <v>4613</v>
      </c>
      <c r="J2392" s="74">
        <v>11407.55</v>
      </c>
      <c r="K2392" s="74">
        <f t="shared" si="37"/>
        <v>13232.757999999998</v>
      </c>
    </row>
    <row r="2393" spans="2:11" x14ac:dyDescent="0.25">
      <c r="B2393" s="73" t="s">
        <v>3287</v>
      </c>
      <c r="C2393" s="73" t="s">
        <v>6440</v>
      </c>
      <c r="D2393" s="73" t="s">
        <v>6441</v>
      </c>
      <c r="E2393" s="73">
        <v>91</v>
      </c>
      <c r="F2393" s="73" t="s">
        <v>6949</v>
      </c>
      <c r="G2393" s="73" t="s">
        <v>8164</v>
      </c>
      <c r="H2393" s="73" t="s">
        <v>8165</v>
      </c>
      <c r="I2393" s="73" t="s">
        <v>3293</v>
      </c>
      <c r="J2393" s="74">
        <v>15490.3</v>
      </c>
      <c r="K2393" s="74">
        <f t="shared" si="37"/>
        <v>17968.748</v>
      </c>
    </row>
    <row r="2394" spans="2:11" x14ac:dyDescent="0.25">
      <c r="B2394" s="73" t="s">
        <v>3287</v>
      </c>
      <c r="C2394" s="73" t="s">
        <v>6440</v>
      </c>
      <c r="D2394" s="73" t="s">
        <v>6441</v>
      </c>
      <c r="E2394" s="73">
        <v>91</v>
      </c>
      <c r="F2394" s="73" t="s">
        <v>6949</v>
      </c>
      <c r="G2394" s="73" t="s">
        <v>8166</v>
      </c>
      <c r="H2394" s="73" t="s">
        <v>8167</v>
      </c>
      <c r="I2394" s="73" t="s">
        <v>3293</v>
      </c>
      <c r="J2394" s="74">
        <v>21693.72</v>
      </c>
      <c r="K2394" s="74">
        <f t="shared" si="37"/>
        <v>25164.715199999999</v>
      </c>
    </row>
    <row r="2395" spans="2:11" x14ac:dyDescent="0.25">
      <c r="B2395" s="73" t="s">
        <v>3287</v>
      </c>
      <c r="C2395" s="73" t="s">
        <v>6440</v>
      </c>
      <c r="D2395" s="73" t="s">
        <v>6441</v>
      </c>
      <c r="E2395" s="73">
        <v>91</v>
      </c>
      <c r="F2395" s="73" t="s">
        <v>6949</v>
      </c>
      <c r="G2395" s="73" t="s">
        <v>8168</v>
      </c>
      <c r="H2395" s="73" t="s">
        <v>8169</v>
      </c>
      <c r="I2395" s="73" t="s">
        <v>3293</v>
      </c>
      <c r="J2395" s="74">
        <v>6391.6</v>
      </c>
      <c r="K2395" s="74">
        <f t="shared" si="37"/>
        <v>7414.2560000000003</v>
      </c>
    </row>
    <row r="2396" spans="2:11" x14ac:dyDescent="0.25">
      <c r="B2396" s="73" t="s">
        <v>3287</v>
      </c>
      <c r="C2396" s="73" t="s">
        <v>6440</v>
      </c>
      <c r="D2396" s="73" t="s">
        <v>6441</v>
      </c>
      <c r="E2396" s="73">
        <v>91</v>
      </c>
      <c r="F2396" s="73" t="s">
        <v>6949</v>
      </c>
      <c r="G2396" s="73" t="s">
        <v>8170</v>
      </c>
      <c r="H2396" s="73" t="s">
        <v>8171</v>
      </c>
      <c r="I2396" s="73" t="s">
        <v>3293</v>
      </c>
      <c r="J2396" s="74">
        <v>7324.8</v>
      </c>
      <c r="K2396" s="74">
        <f t="shared" si="37"/>
        <v>8496.768</v>
      </c>
    </row>
    <row r="2397" spans="2:11" x14ac:dyDescent="0.25">
      <c r="B2397" s="73" t="s">
        <v>3287</v>
      </c>
      <c r="C2397" s="73" t="s">
        <v>6440</v>
      </c>
      <c r="D2397" s="73" t="s">
        <v>6441</v>
      </c>
      <c r="E2397" s="73">
        <v>91</v>
      </c>
      <c r="F2397" s="73" t="s">
        <v>6949</v>
      </c>
      <c r="G2397" s="73" t="s">
        <v>8172</v>
      </c>
      <c r="H2397" s="73" t="s">
        <v>8173</v>
      </c>
      <c r="I2397" s="73" t="s">
        <v>3293</v>
      </c>
      <c r="J2397" s="74">
        <v>10007.75</v>
      </c>
      <c r="K2397" s="74">
        <f t="shared" si="37"/>
        <v>11608.99</v>
      </c>
    </row>
    <row r="2398" spans="2:11" x14ac:dyDescent="0.25">
      <c r="B2398" s="73" t="s">
        <v>3287</v>
      </c>
      <c r="C2398" s="73" t="s">
        <v>6440</v>
      </c>
      <c r="D2398" s="73" t="s">
        <v>6441</v>
      </c>
      <c r="E2398" s="73">
        <v>91</v>
      </c>
      <c r="F2398" s="73" t="s">
        <v>6949</v>
      </c>
      <c r="G2398" s="73" t="s">
        <v>8174</v>
      </c>
      <c r="H2398" s="73" t="s">
        <v>8175</v>
      </c>
      <c r="I2398" s="73" t="s">
        <v>3293</v>
      </c>
      <c r="J2398" s="74">
        <v>5385.19</v>
      </c>
      <c r="K2398" s="74">
        <f t="shared" si="37"/>
        <v>6246.8203999999987</v>
      </c>
    </row>
    <row r="2399" spans="2:11" x14ac:dyDescent="0.25">
      <c r="B2399" s="73" t="s">
        <v>3287</v>
      </c>
      <c r="C2399" s="73" t="s">
        <v>6440</v>
      </c>
      <c r="D2399" s="73" t="s">
        <v>6441</v>
      </c>
      <c r="E2399" s="73">
        <v>91</v>
      </c>
      <c r="F2399" s="73" t="s">
        <v>6949</v>
      </c>
      <c r="G2399" s="73" t="s">
        <v>8176</v>
      </c>
      <c r="H2399" s="73" t="s">
        <v>8177</v>
      </c>
      <c r="I2399" s="73" t="s">
        <v>3293</v>
      </c>
      <c r="J2399" s="74">
        <v>7791.4</v>
      </c>
      <c r="K2399" s="74">
        <f t="shared" si="37"/>
        <v>9038.0239999999994</v>
      </c>
    </row>
    <row r="2400" spans="2:11" x14ac:dyDescent="0.25">
      <c r="B2400" s="73" t="s">
        <v>3287</v>
      </c>
      <c r="C2400" s="73" t="s">
        <v>6440</v>
      </c>
      <c r="D2400" s="73" t="s">
        <v>6441</v>
      </c>
      <c r="E2400" s="73">
        <v>91</v>
      </c>
      <c r="F2400" s="73" t="s">
        <v>6949</v>
      </c>
      <c r="G2400" s="73" t="s">
        <v>8178</v>
      </c>
      <c r="H2400" s="73" t="s">
        <v>8179</v>
      </c>
      <c r="I2400" s="73" t="s">
        <v>3293</v>
      </c>
      <c r="J2400" s="74">
        <v>16669.03</v>
      </c>
      <c r="K2400" s="74">
        <f t="shared" si="37"/>
        <v>19336.074799999999</v>
      </c>
    </row>
    <row r="2401" spans="2:11" x14ac:dyDescent="0.25">
      <c r="B2401" s="73" t="s">
        <v>3287</v>
      </c>
      <c r="C2401" s="73" t="s">
        <v>6440</v>
      </c>
      <c r="D2401" s="73" t="s">
        <v>6441</v>
      </c>
      <c r="E2401" s="73">
        <v>91</v>
      </c>
      <c r="F2401" s="73" t="s">
        <v>6949</v>
      </c>
      <c r="G2401" s="73" t="s">
        <v>8180</v>
      </c>
      <c r="H2401" s="73" t="s">
        <v>8181</v>
      </c>
      <c r="I2401" s="73" t="s">
        <v>3293</v>
      </c>
      <c r="J2401" s="74">
        <v>23721.43</v>
      </c>
      <c r="K2401" s="74">
        <f t="shared" si="37"/>
        <v>27516.858799999998</v>
      </c>
    </row>
    <row r="2402" spans="2:11" x14ac:dyDescent="0.25">
      <c r="B2402" s="73" t="s">
        <v>3287</v>
      </c>
      <c r="C2402" s="73" t="s">
        <v>6440</v>
      </c>
      <c r="D2402" s="73" t="s">
        <v>6441</v>
      </c>
      <c r="E2402" s="73">
        <v>91</v>
      </c>
      <c r="F2402" s="73" t="s">
        <v>6949</v>
      </c>
      <c r="G2402" s="73" t="s">
        <v>8182</v>
      </c>
      <c r="H2402" s="73" t="s">
        <v>8183</v>
      </c>
      <c r="I2402" s="73" t="s">
        <v>3293</v>
      </c>
      <c r="J2402" s="74">
        <v>23721.43</v>
      </c>
      <c r="K2402" s="74">
        <f t="shared" si="37"/>
        <v>27516.858799999998</v>
      </c>
    </row>
    <row r="2403" spans="2:11" x14ac:dyDescent="0.25">
      <c r="B2403" s="73" t="s">
        <v>3287</v>
      </c>
      <c r="C2403" s="73" t="s">
        <v>6440</v>
      </c>
      <c r="D2403" s="73" t="s">
        <v>6441</v>
      </c>
      <c r="E2403" s="73">
        <v>91</v>
      </c>
      <c r="F2403" s="73" t="s">
        <v>6949</v>
      </c>
      <c r="G2403" s="73" t="s">
        <v>8184</v>
      </c>
      <c r="H2403" s="73" t="s">
        <v>8185</v>
      </c>
      <c r="I2403" s="73" t="s">
        <v>3293</v>
      </c>
      <c r="J2403" s="74">
        <v>23721.43</v>
      </c>
      <c r="K2403" s="74">
        <f t="shared" si="37"/>
        <v>27516.858799999998</v>
      </c>
    </row>
    <row r="2404" spans="2:11" x14ac:dyDescent="0.25">
      <c r="B2404" s="73" t="s">
        <v>3287</v>
      </c>
      <c r="C2404" s="73" t="s">
        <v>6440</v>
      </c>
      <c r="D2404" s="73" t="s">
        <v>6441</v>
      </c>
      <c r="E2404" s="73">
        <v>91</v>
      </c>
      <c r="F2404" s="73" t="s">
        <v>6949</v>
      </c>
      <c r="G2404" s="73" t="s">
        <v>8186</v>
      </c>
      <c r="H2404" s="73" t="s">
        <v>8187</v>
      </c>
      <c r="I2404" s="73" t="s">
        <v>3293</v>
      </c>
      <c r="J2404" s="74">
        <v>5855.01</v>
      </c>
      <c r="K2404" s="74">
        <f t="shared" si="37"/>
        <v>6791.8116</v>
      </c>
    </row>
    <row r="2406" spans="2:11" x14ac:dyDescent="0.25">
      <c r="B2406" s="75" t="s">
        <v>8188</v>
      </c>
    </row>
    <row r="2407" spans="2:11" x14ac:dyDescent="0.25">
      <c r="B2407" s="75" t="s">
        <v>8189</v>
      </c>
    </row>
    <row r="2408" spans="2:11" x14ac:dyDescent="0.25">
      <c r="B2408" s="75" t="s">
        <v>8190</v>
      </c>
    </row>
  </sheetData>
  <autoFilter ref="B2:K240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939"/>
  <sheetViews>
    <sheetView tabSelected="1" zoomScale="70" zoomScaleNormal="70" workbookViewId="0">
      <pane xSplit="1" ySplit="7" topLeftCell="B8" activePane="bottomRight" state="frozen"/>
      <selection pane="topRight" activeCell="B1" sqref="B1"/>
      <selection pane="bottomLeft" activeCell="A11" sqref="A11"/>
      <selection pane="bottomRight" activeCell="B3" sqref="B3"/>
    </sheetView>
  </sheetViews>
  <sheetFormatPr baseColWidth="10" defaultRowHeight="15" x14ac:dyDescent="0.25"/>
  <cols>
    <col min="1" max="1" width="6" style="2" customWidth="1"/>
    <col min="2" max="2" width="16.140625" style="39" customWidth="1"/>
    <col min="3" max="3" width="15.42578125" style="12" bestFit="1" customWidth="1"/>
    <col min="4" max="4" width="18.28515625" style="12" bestFit="1" customWidth="1"/>
    <col min="5" max="5" width="36.28515625" style="12" bestFit="1" customWidth="1"/>
    <col min="6" max="6" width="13.7109375" style="12" bestFit="1" customWidth="1"/>
    <col min="7" max="7" width="14.42578125" style="12" bestFit="1" customWidth="1"/>
    <col min="8" max="8" width="11.42578125" style="12" customWidth="1"/>
    <col min="9" max="9" width="23.28515625" style="12" customWidth="1"/>
    <col min="10" max="10" width="28.140625" style="12" customWidth="1"/>
    <col min="11" max="11" width="28.140625" style="12" hidden="1" customWidth="1"/>
    <col min="12" max="12" width="92.85546875" style="39" customWidth="1"/>
    <col min="13" max="13" width="24.42578125" style="12" customWidth="1"/>
    <col min="14" max="14" width="11.85546875" style="12" bestFit="1" customWidth="1"/>
    <col min="15" max="15" width="13.5703125" style="12" customWidth="1"/>
    <col min="16" max="18" width="11.42578125" style="12"/>
    <col min="19" max="19" width="12.85546875" style="12" customWidth="1"/>
    <col min="20" max="20" width="14.28515625" style="12" customWidth="1"/>
    <col min="21" max="21" width="17" style="12" customWidth="1"/>
    <col min="22" max="22" width="16.42578125" style="12" customWidth="1"/>
    <col min="23" max="23" width="14.42578125" style="12" customWidth="1"/>
    <col min="24" max="24" width="12.42578125" style="12" customWidth="1"/>
    <col min="25" max="25" width="15.140625" style="12" customWidth="1"/>
    <col min="26" max="26" width="13.5703125" bestFit="1" customWidth="1"/>
    <col min="28" max="16384" width="11.42578125" style="12"/>
  </cols>
  <sheetData>
    <row r="1" spans="1:27" ht="30" customHeight="1" x14ac:dyDescent="0.25">
      <c r="N1" s="13" t="s">
        <v>3109</v>
      </c>
      <c r="Q1" s="13" t="s">
        <v>3131</v>
      </c>
      <c r="S1" s="14" t="s">
        <v>3139</v>
      </c>
      <c r="T1" s="15" t="s">
        <v>3136</v>
      </c>
      <c r="U1" s="45" t="s">
        <v>3142</v>
      </c>
      <c r="V1" s="44" t="s">
        <v>3130</v>
      </c>
    </row>
    <row r="2" spans="1:27" ht="15.75" customHeight="1" x14ac:dyDescent="0.25">
      <c r="M2" s="13" t="s">
        <v>3140</v>
      </c>
      <c r="N2" s="16">
        <v>0.77</v>
      </c>
      <c r="P2" s="17" t="s">
        <v>3127</v>
      </c>
      <c r="Q2" s="18">
        <f>7.2/100</f>
        <v>7.2000000000000008E-2</v>
      </c>
      <c r="S2" s="19">
        <v>0.2</v>
      </c>
      <c r="T2" s="20">
        <v>3</v>
      </c>
      <c r="U2" s="21">
        <v>0.12</v>
      </c>
      <c r="V2" s="22">
        <f>(1+U2)^(1/12)-1</f>
        <v>9.4887929345830457E-3</v>
      </c>
    </row>
    <row r="3" spans="1:27" ht="15" customHeight="1" x14ac:dyDescent="0.25">
      <c r="B3" s="40" t="s">
        <v>8220</v>
      </c>
      <c r="C3" s="37"/>
      <c r="D3" s="37"/>
      <c r="E3" s="36"/>
      <c r="M3" s="13" t="s">
        <v>3141</v>
      </c>
      <c r="N3" s="16">
        <v>0.84299999999999997</v>
      </c>
      <c r="P3" s="17" t="s">
        <v>3128</v>
      </c>
      <c r="Q3" s="18">
        <f>13.4/100</f>
        <v>0.13400000000000001</v>
      </c>
      <c r="S3" s="19">
        <v>0.183</v>
      </c>
      <c r="T3" s="20">
        <v>3</v>
      </c>
    </row>
    <row r="4" spans="1:27" x14ac:dyDescent="0.25">
      <c r="B4" s="37"/>
      <c r="C4" s="7"/>
      <c r="D4" s="7"/>
      <c r="E4" s="23"/>
      <c r="M4" s="13"/>
    </row>
    <row r="5" spans="1:27" ht="15" customHeight="1" x14ac:dyDescent="0.25">
      <c r="B5" s="37"/>
      <c r="C5" s="7"/>
      <c r="D5" s="7"/>
      <c r="E5" s="23"/>
      <c r="M5" s="13"/>
    </row>
    <row r="6" spans="1:27" ht="17.25" customHeight="1" x14ac:dyDescent="0.25">
      <c r="B6" s="35" t="s">
        <v>3150</v>
      </c>
      <c r="E6" s="23"/>
      <c r="V6" s="13" t="s">
        <v>3132</v>
      </c>
      <c r="W6" s="47">
        <f>SUM(W8:W50)</f>
        <v>4884</v>
      </c>
      <c r="X6" s="24"/>
      <c r="Y6" s="25">
        <f>SUM(Y8:Y50)</f>
        <v>4163.5</v>
      </c>
    </row>
    <row r="7" spans="1:27" s="27" customFormat="1" ht="91.5" customHeight="1" x14ac:dyDescent="0.25">
      <c r="A7" s="8" t="s">
        <v>3133</v>
      </c>
      <c r="B7" s="8" t="s">
        <v>0</v>
      </c>
      <c r="C7" s="9" t="s">
        <v>3134</v>
      </c>
      <c r="D7" s="9" t="s">
        <v>2</v>
      </c>
      <c r="E7" s="9" t="s">
        <v>1</v>
      </c>
      <c r="F7" s="9" t="s">
        <v>3151</v>
      </c>
      <c r="G7" s="9" t="s">
        <v>3152</v>
      </c>
      <c r="H7" s="9" t="s">
        <v>3143</v>
      </c>
      <c r="I7" s="9" t="s">
        <v>3144</v>
      </c>
      <c r="J7" s="9" t="s">
        <v>3162</v>
      </c>
      <c r="K7" s="9"/>
      <c r="L7" s="9" t="s">
        <v>3153</v>
      </c>
      <c r="M7" s="9" t="s">
        <v>17</v>
      </c>
      <c r="N7" s="26" t="s">
        <v>3123</v>
      </c>
      <c r="O7" s="9" t="s">
        <v>3124</v>
      </c>
      <c r="P7" s="9" t="s">
        <v>3125</v>
      </c>
      <c r="Q7" s="9" t="s">
        <v>3126</v>
      </c>
      <c r="R7" s="9" t="s">
        <v>3129</v>
      </c>
      <c r="S7" s="9" t="s">
        <v>3138</v>
      </c>
      <c r="T7" s="10" t="s">
        <v>3137</v>
      </c>
      <c r="U7" s="10" t="s">
        <v>3146</v>
      </c>
      <c r="V7" s="10" t="s">
        <v>3146</v>
      </c>
      <c r="W7" s="10" t="s">
        <v>3148</v>
      </c>
      <c r="X7" s="10" t="s">
        <v>3149</v>
      </c>
      <c r="Y7" s="10" t="s">
        <v>3147</v>
      </c>
      <c r="Z7"/>
      <c r="AA7"/>
    </row>
    <row r="8" spans="1:27" ht="15" customHeight="1" x14ac:dyDescent="0.25">
      <c r="A8" s="55">
        <f>+'Resumen Infraestructura'!B3</f>
        <v>1</v>
      </c>
      <c r="B8" s="38" t="s">
        <v>3164</v>
      </c>
      <c r="C8" s="11" t="s">
        <v>8191</v>
      </c>
      <c r="D8" s="11" t="s">
        <v>8216</v>
      </c>
      <c r="E8" s="11" t="s">
        <v>3135</v>
      </c>
      <c r="F8" s="11" t="str">
        <f>+'Resumen Infraestructura'!H3</f>
        <v>AT</v>
      </c>
      <c r="G8" s="58">
        <f>+'Resumen Infraestructura'!G3</f>
        <v>16</v>
      </c>
      <c r="H8" s="11" t="str">
        <f>+'Resumen Infraestructura'!F3</f>
        <v>Poste</v>
      </c>
      <c r="I8" s="11" t="str">
        <f>+'Resumen Infraestructura'!I3</f>
        <v>Concreto y metálico</v>
      </c>
      <c r="J8" s="11" t="str">
        <f>+'Resumen Infraestructura'!C3</f>
        <v>EA033SIU0S0-120-RT</v>
      </c>
      <c r="K8" s="38" t="str">
        <f t="shared" ref="K8:K50" si="0">+J8&amp;"-"&amp;F8</f>
        <v>EA033SIU0S0-120-RT-AT</v>
      </c>
      <c r="L8" s="38" t="str">
        <f>+IF(B8="MOD INV_2018",+VLOOKUP(J8,INV_2018!$C$17:$G$3071,2,FALSE),VLOOKUP(J8,SICODI!$G$3:$K$2404,2,FALSE))</f>
        <v>1 Poste autosoportable de acero (16/3200) de retención y terminal (90°) Tipo RTUS1-16</v>
      </c>
      <c r="M8" s="28">
        <f>+IF(B8="MOD INV_2018",+VLOOKUP(J8,INV_2018!$C$17:$G$3071,5,FALSE),VLOOKUP(J8,SICODI!$G$3:$K$2404,5,FALSE))</f>
        <v>6092.1317727024853</v>
      </c>
      <c r="N8" s="5">
        <f t="shared" ref="N8:N50" si="1">IF(F8="BT", $N$2, $N$3)</f>
        <v>0.84299999999999997</v>
      </c>
      <c r="O8" s="29">
        <f>M8*(N8+1)</f>
        <v>11227.79885709068</v>
      </c>
      <c r="P8" s="5">
        <v>0</v>
      </c>
      <c r="Q8" s="5">
        <f t="shared" ref="Q8:Q50" si="2">IF(F8="BT", ($Q$2), ($Q$3))</f>
        <v>0.13400000000000001</v>
      </c>
      <c r="R8" s="30">
        <f>(O8*Q8)/12</f>
        <v>125.37708723751261</v>
      </c>
      <c r="S8" s="31">
        <f t="shared" ref="S8:S50" si="3">IF(F8="BT", ($S$2), ($S$3))</f>
        <v>0.183</v>
      </c>
      <c r="T8" s="32">
        <f>R8*S8</f>
        <v>22.944006964464808</v>
      </c>
      <c r="U8" s="30">
        <f t="shared" ref="U8:U50" si="4">(T8*(1/3)*(1+$V$2))+P8</f>
        <v>7.7205726318800814</v>
      </c>
      <c r="V8" s="33">
        <f>+IF(U8&lt;0.1,ROUND(U8,1),IF(AND(U8&gt;=0.1,U8&lt;1),ROUND(U8,1),ROUND(U8,1)))</f>
        <v>7.7</v>
      </c>
      <c r="W8" s="46">
        <f>+'Resumen Infraestructura'!K3</f>
        <v>3</v>
      </c>
      <c r="X8" s="170">
        <f>W8/$W$6</f>
        <v>6.1425061425061424E-4</v>
      </c>
      <c r="Y8" s="34">
        <f t="shared" ref="Y8:Y50" si="5">V8*W8</f>
        <v>23.1</v>
      </c>
    </row>
    <row r="9" spans="1:27" x14ac:dyDescent="0.25">
      <c r="A9" s="55">
        <f>+'Resumen Infraestructura'!B4</f>
        <v>2</v>
      </c>
      <c r="B9" s="38" t="s">
        <v>3164</v>
      </c>
      <c r="C9" s="59" t="s">
        <v>8191</v>
      </c>
      <c r="D9" s="59" t="s">
        <v>8216</v>
      </c>
      <c r="E9" s="59" t="s">
        <v>3135</v>
      </c>
      <c r="F9" s="59" t="str">
        <f>+'Resumen Infraestructura'!H4</f>
        <v>AT</v>
      </c>
      <c r="G9" s="58" t="str">
        <f>+'Resumen Infraestructura'!G4</f>
        <v>13, 15, 16</v>
      </c>
      <c r="H9" s="59" t="str">
        <f>+'Resumen Infraestructura'!F4</f>
        <v>Poste</v>
      </c>
      <c r="I9" s="59" t="str">
        <f>+'Resumen Infraestructura'!I4</f>
        <v>Concreto y metálico</v>
      </c>
      <c r="J9" s="59" t="str">
        <f>+'Resumen Infraestructura'!C4</f>
        <v>EA033SIU0S0-120-S3</v>
      </c>
      <c r="K9" s="38" t="str">
        <f t="shared" si="0"/>
        <v>EA033SIU0S0-120-S3-AT</v>
      </c>
      <c r="L9" s="38" t="str">
        <f>+IF(B9="MOD INV_2018",+VLOOKUP(J9,INV_2018!$C$17:$G$3071,2,FALSE),VLOOKUP(J9,SICODI!$G$3:$K$2404,2,FALSE))</f>
        <v>1 Poste autosoportable de acero (16/1450) de suspensión (30°) Tipo SUS11-16</v>
      </c>
      <c r="M9" s="28">
        <f>+IF(B9="MOD INV_2018",+VLOOKUP(J9,INV_2018!$C$17:$G$3071,5,FALSE),VLOOKUP(J9,SICODI!$G$3:$K$2404,5,FALSE))</f>
        <v>3641.0540590332321</v>
      </c>
      <c r="N9" s="5">
        <f t="shared" si="1"/>
        <v>0.84299999999999997</v>
      </c>
      <c r="O9" s="29">
        <f t="shared" ref="O9:O10" si="6">M9*(N9+1)</f>
        <v>6710.4626307982462</v>
      </c>
      <c r="P9" s="5">
        <v>0</v>
      </c>
      <c r="Q9" s="5">
        <f t="shared" si="2"/>
        <v>0.13400000000000001</v>
      </c>
      <c r="R9" s="30">
        <f t="shared" ref="R9:R10" si="7">(O9*Q9)/12</f>
        <v>74.933499377247088</v>
      </c>
      <c r="S9" s="31">
        <f t="shared" si="3"/>
        <v>0.183</v>
      </c>
      <c r="T9" s="32">
        <f t="shared" ref="T9:T10" si="8">R9*S9</f>
        <v>13.712830386036217</v>
      </c>
      <c r="U9" s="30">
        <f t="shared" si="4"/>
        <v>4.6143161980387903</v>
      </c>
      <c r="V9" s="33">
        <f t="shared" ref="V9:V50" si="9">+IF(U9&lt;0.1,ROUND(U9,1),IF(AND(U9&gt;=0.1,U9&lt;1),ROUND(U9,1),ROUND(U9,1)))</f>
        <v>4.5999999999999996</v>
      </c>
      <c r="W9" s="46">
        <f>+'Resumen Infraestructura'!K4</f>
        <v>16</v>
      </c>
      <c r="X9" s="170">
        <f t="shared" ref="X9:X10" si="10">W9/$W$6</f>
        <v>3.2760032760032762E-3</v>
      </c>
      <c r="Y9" s="34">
        <f t="shared" si="5"/>
        <v>73.599999999999994</v>
      </c>
    </row>
    <row r="10" spans="1:27" x14ac:dyDescent="0.25">
      <c r="A10" s="55">
        <f>+'Resumen Infraestructura'!B5</f>
        <v>3</v>
      </c>
      <c r="B10" s="38" t="s">
        <v>3164</v>
      </c>
      <c r="C10" s="59" t="s">
        <v>8191</v>
      </c>
      <c r="D10" s="59" t="s">
        <v>8216</v>
      </c>
      <c r="E10" s="59" t="s">
        <v>3135</v>
      </c>
      <c r="F10" s="59" t="str">
        <f>+'Resumen Infraestructura'!H5</f>
        <v>AT</v>
      </c>
      <c r="G10" s="58">
        <f>+'Resumen Infraestructura'!G5</f>
        <v>16</v>
      </c>
      <c r="H10" s="59" t="str">
        <f>+'Resumen Infraestructura'!F5</f>
        <v>Poste</v>
      </c>
      <c r="I10" s="59" t="str">
        <f>+'Resumen Infraestructura'!I5</f>
        <v>Concreto</v>
      </c>
      <c r="J10" s="59" t="str">
        <f>+'Resumen Infraestructura'!C5</f>
        <v>EA138COU0S0-240-A2</v>
      </c>
      <c r="K10" s="38" t="str">
        <f t="shared" si="0"/>
        <v>EA138COU0S0-240-A2-AT</v>
      </c>
      <c r="L10" s="38" t="str">
        <f>+IF(B10="MOD INV_2018",+VLOOKUP(J10,INV_2018!$C$17:$G$3071,2,FALSE),VLOOKUP(J10,SICODI!$G$3:$K$2404,2,FALSE))</f>
        <v>1 Poste autosoportable de acero (19/5250) de ángulo mayor y terminal (90°) Tipo ATU1-19</v>
      </c>
      <c r="M10" s="28">
        <f>+IF(B10="MOD INV_2018",+VLOOKUP(J10,INV_2018!$C$17:$G$3071,5,FALSE),VLOOKUP(J10,SICODI!$G$3:$K$2404,5,FALSE))</f>
        <v>10400.666816261719</v>
      </c>
      <c r="N10" s="5">
        <f t="shared" si="1"/>
        <v>0.84299999999999997</v>
      </c>
      <c r="O10" s="29">
        <f t="shared" si="6"/>
        <v>19168.428942370349</v>
      </c>
      <c r="P10" s="5">
        <v>0</v>
      </c>
      <c r="Q10" s="5">
        <f t="shared" si="2"/>
        <v>0.13400000000000001</v>
      </c>
      <c r="R10" s="30">
        <f t="shared" si="7"/>
        <v>214.04745652313557</v>
      </c>
      <c r="S10" s="31">
        <f t="shared" si="3"/>
        <v>0.183</v>
      </c>
      <c r="T10" s="32">
        <f t="shared" si="8"/>
        <v>39.170684543733806</v>
      </c>
      <c r="U10" s="30">
        <f t="shared" si="4"/>
        <v>13.180789019491723</v>
      </c>
      <c r="V10" s="33">
        <f t="shared" si="9"/>
        <v>13.2</v>
      </c>
      <c r="W10" s="46">
        <f>+'Resumen Infraestructura'!K5</f>
        <v>10</v>
      </c>
      <c r="X10" s="170">
        <f t="shared" si="10"/>
        <v>2.0475020475020475E-3</v>
      </c>
      <c r="Y10" s="34">
        <f t="shared" si="5"/>
        <v>132</v>
      </c>
    </row>
    <row r="11" spans="1:27" x14ac:dyDescent="0.25">
      <c r="A11" s="55">
        <f>+'Resumen Infraestructura'!B6</f>
        <v>4</v>
      </c>
      <c r="B11" s="38" t="s">
        <v>3164</v>
      </c>
      <c r="C11" s="59" t="s">
        <v>8191</v>
      </c>
      <c r="D11" s="59" t="s">
        <v>8216</v>
      </c>
      <c r="E11" s="59" t="s">
        <v>3135</v>
      </c>
      <c r="F11" s="59" t="str">
        <f>+'Resumen Infraestructura'!H6</f>
        <v>AT</v>
      </c>
      <c r="G11" s="58">
        <f>+'Resumen Infraestructura'!G6</f>
        <v>18</v>
      </c>
      <c r="H11" s="59" t="str">
        <f>+'Resumen Infraestructura'!F6</f>
        <v>Poste</v>
      </c>
      <c r="I11" s="59" t="str">
        <f>+'Resumen Infraestructura'!I6</f>
        <v>Concreto</v>
      </c>
      <c r="J11" s="59" t="str">
        <f>+'Resumen Infraestructura'!C6</f>
        <v>EA138COU0S0-240-S2</v>
      </c>
      <c r="K11" s="38" t="str">
        <f t="shared" si="0"/>
        <v>EA138COU0S0-240-S2-AT</v>
      </c>
      <c r="L11" s="38" t="str">
        <f>+IF(B11="MOD INV_2018",+VLOOKUP(J11,INV_2018!$C$17:$G$3071,2,FALSE),VLOOKUP(J11,SICODI!$G$3:$K$2404,2,FALSE))</f>
        <v>1 Poste autosoportable de acero (21/1950) de suspensión (25°) Tipo SU11-21</v>
      </c>
      <c r="M11" s="28">
        <f>+IF(B11="MOD INV_2018",+VLOOKUP(J11,INV_2018!$C$17:$G$3071,5,FALSE),VLOOKUP(J11,SICODI!$G$3:$K$2404,5,FALSE))</f>
        <v>6042.8913722046655</v>
      </c>
      <c r="N11" s="5">
        <f t="shared" si="1"/>
        <v>0.84299999999999997</v>
      </c>
      <c r="O11" s="29">
        <f t="shared" ref="O11:O50" si="11">M11*(N11+1)</f>
        <v>11137.048798973199</v>
      </c>
      <c r="P11" s="5">
        <v>0</v>
      </c>
      <c r="Q11" s="5">
        <f t="shared" si="2"/>
        <v>0.13400000000000001</v>
      </c>
      <c r="R11" s="30">
        <f t="shared" ref="R11:R50" si="12">(O11*Q11)/12</f>
        <v>124.36371158853406</v>
      </c>
      <c r="S11" s="31">
        <f t="shared" si="3"/>
        <v>0.183</v>
      </c>
      <c r="T11" s="32">
        <f t="shared" ref="T11:T50" si="13">R11*S11</f>
        <v>22.758559220701731</v>
      </c>
      <c r="U11" s="30">
        <f t="shared" si="4"/>
        <v>7.6581701588788054</v>
      </c>
      <c r="V11" s="33">
        <f t="shared" si="9"/>
        <v>7.7</v>
      </c>
      <c r="W11" s="46">
        <f>+'Resumen Infraestructura'!K6</f>
        <v>1</v>
      </c>
      <c r="X11" s="170">
        <f t="shared" ref="X11:X50" si="14">W11/$W$6</f>
        <v>2.0475020475020476E-4</v>
      </c>
      <c r="Y11" s="34">
        <f t="shared" si="5"/>
        <v>7.7</v>
      </c>
    </row>
    <row r="12" spans="1:27" x14ac:dyDescent="0.25">
      <c r="A12" s="55">
        <f>+'Resumen Infraestructura'!B7</f>
        <v>5</v>
      </c>
      <c r="B12" s="38" t="s">
        <v>3164</v>
      </c>
      <c r="C12" s="59" t="s">
        <v>8191</v>
      </c>
      <c r="D12" s="59" t="s">
        <v>8216</v>
      </c>
      <c r="E12" s="59" t="s">
        <v>3135</v>
      </c>
      <c r="F12" s="59" t="str">
        <f>+'Resumen Infraestructura'!H7</f>
        <v>AT</v>
      </c>
      <c r="G12" s="58">
        <f>+'Resumen Infraestructura'!G7</f>
        <v>13</v>
      </c>
      <c r="H12" s="59" t="str">
        <f>+'Resumen Infraestructura'!F7</f>
        <v>Poste</v>
      </c>
      <c r="I12" s="59" t="str">
        <f>+'Resumen Infraestructura'!I7</f>
        <v>Concreto</v>
      </c>
      <c r="J12" s="59" t="str">
        <f>+'Resumen Infraestructura'!C7</f>
        <v>EC033COR0S0-070-RT</v>
      </c>
      <c r="K12" s="38" t="str">
        <f t="shared" si="0"/>
        <v>EC033COR0S0-070-RT-AT</v>
      </c>
      <c r="L12" s="38" t="str">
        <f>+IF(B12="MOD INV_2018",+VLOOKUP(J12,INV_2018!$C$17:$G$3071,2,FALSE),VLOOKUP(J12,SICODI!$G$3:$K$2404,2,FALSE))</f>
        <v>1 Poste de concreto (15/1000) de retención y terminal (90°) Tipo RTU1-15</v>
      </c>
      <c r="M12" s="28">
        <f>+IF(B12="MOD INV_2018",+VLOOKUP(J12,INV_2018!$C$17:$G$3071,5,FALSE),VLOOKUP(J12,SICODI!$G$3:$K$2404,5,FALSE))</f>
        <v>1088.9140552364065</v>
      </c>
      <c r="N12" s="5">
        <f t="shared" si="1"/>
        <v>0.84299999999999997</v>
      </c>
      <c r="O12" s="29">
        <f t="shared" si="11"/>
        <v>2006.8686038006972</v>
      </c>
      <c r="P12" s="5">
        <v>0</v>
      </c>
      <c r="Q12" s="5">
        <f t="shared" si="2"/>
        <v>0.13400000000000001</v>
      </c>
      <c r="R12" s="30">
        <f t="shared" si="12"/>
        <v>22.410032742441121</v>
      </c>
      <c r="S12" s="31">
        <f t="shared" si="3"/>
        <v>0.183</v>
      </c>
      <c r="T12" s="32">
        <f t="shared" si="13"/>
        <v>4.1010359918667252</v>
      </c>
      <c r="U12" s="30">
        <f t="shared" si="4"/>
        <v>1.3799832910702736</v>
      </c>
      <c r="V12" s="33">
        <f t="shared" si="9"/>
        <v>1.4</v>
      </c>
      <c r="W12" s="46">
        <f>+'Resumen Infraestructura'!K7</f>
        <v>1</v>
      </c>
      <c r="X12" s="170">
        <f t="shared" si="14"/>
        <v>2.0475020475020476E-4</v>
      </c>
      <c r="Y12" s="34">
        <f t="shared" si="5"/>
        <v>1.4</v>
      </c>
    </row>
    <row r="13" spans="1:27" x14ac:dyDescent="0.25">
      <c r="A13" s="55">
        <f>+'Resumen Infraestructura'!B8</f>
        <v>6</v>
      </c>
      <c r="B13" s="38" t="s">
        <v>3164</v>
      </c>
      <c r="C13" s="59" t="s">
        <v>8191</v>
      </c>
      <c r="D13" s="59" t="s">
        <v>8216</v>
      </c>
      <c r="E13" s="59" t="s">
        <v>3135</v>
      </c>
      <c r="F13" s="59" t="str">
        <f>+'Resumen Infraestructura'!H8</f>
        <v>AT</v>
      </c>
      <c r="G13" s="58" t="str">
        <f>+'Resumen Infraestructura'!G8</f>
        <v>12, 13, 14</v>
      </c>
      <c r="H13" s="59" t="str">
        <f>+'Resumen Infraestructura'!F8</f>
        <v>Poste</v>
      </c>
      <c r="I13" s="59" t="str">
        <f>+'Resumen Infraestructura'!I8</f>
        <v>Concreto</v>
      </c>
      <c r="J13" s="59" t="str">
        <f>+'Resumen Infraestructura'!C8</f>
        <v>EC033COR0S0-070-S3</v>
      </c>
      <c r="K13" s="38" t="str">
        <f t="shared" si="0"/>
        <v>EC033COR0S0-070-S3-AT</v>
      </c>
      <c r="L13" s="38" t="str">
        <f>+IF(B13="MOD INV_2018",+VLOOKUP(J13,INV_2018!$C$17:$G$3071,2,FALSE),VLOOKUP(J13,SICODI!$G$3:$K$2404,2,FALSE))</f>
        <v>1 Poste de concreto (15/600) de suspensión (30°) Tipo SU11-15</v>
      </c>
      <c r="M13" s="28">
        <f>+IF(B13="MOD INV_2018",+VLOOKUP(J13,INV_2018!$C$17:$G$3071,5,FALSE),VLOOKUP(J13,SICODI!$G$3:$K$2404,5,FALSE))</f>
        <v>753.18777712673705</v>
      </c>
      <c r="N13" s="5">
        <f t="shared" si="1"/>
        <v>0.84299999999999997</v>
      </c>
      <c r="O13" s="29">
        <f t="shared" si="11"/>
        <v>1388.1250732445762</v>
      </c>
      <c r="P13" s="5">
        <v>0</v>
      </c>
      <c r="Q13" s="5">
        <f t="shared" si="2"/>
        <v>0.13400000000000001</v>
      </c>
      <c r="R13" s="30">
        <f t="shared" si="12"/>
        <v>15.500729984564435</v>
      </c>
      <c r="S13" s="31">
        <f t="shared" si="3"/>
        <v>0.183</v>
      </c>
      <c r="T13" s="32">
        <f t="shared" si="13"/>
        <v>2.8366335871752915</v>
      </c>
      <c r="U13" s="30">
        <f t="shared" si="4"/>
        <v>0.95451660530509375</v>
      </c>
      <c r="V13" s="33">
        <f t="shared" si="9"/>
        <v>1</v>
      </c>
      <c r="W13" s="46">
        <f>+'Resumen Infraestructura'!K8</f>
        <v>87</v>
      </c>
      <c r="X13" s="170">
        <f t="shared" si="14"/>
        <v>1.7813267813267815E-2</v>
      </c>
      <c r="Y13" s="34">
        <f t="shared" si="5"/>
        <v>87</v>
      </c>
    </row>
    <row r="14" spans="1:27" x14ac:dyDescent="0.25">
      <c r="A14" s="55">
        <f>+'Resumen Infraestructura'!B9</f>
        <v>7</v>
      </c>
      <c r="B14" s="38" t="s">
        <v>3164</v>
      </c>
      <c r="C14" s="59" t="s">
        <v>8191</v>
      </c>
      <c r="D14" s="59" t="s">
        <v>8216</v>
      </c>
      <c r="E14" s="59" t="s">
        <v>3135</v>
      </c>
      <c r="F14" s="59" t="str">
        <f>+'Resumen Infraestructura'!H9</f>
        <v>AT</v>
      </c>
      <c r="G14" s="58" t="str">
        <f>+'Resumen Infraestructura'!G9</f>
        <v>12, 13, 14</v>
      </c>
      <c r="H14" s="59" t="str">
        <f>+'Resumen Infraestructura'!F9</f>
        <v>Poste</v>
      </c>
      <c r="I14" s="59" t="str">
        <f>+'Resumen Infraestructura'!I9</f>
        <v>Concreto</v>
      </c>
      <c r="J14" s="59" t="str">
        <f>+'Resumen Infraestructura'!C9</f>
        <v>EC033COR0S0-120-S3</v>
      </c>
      <c r="K14" s="38" t="str">
        <f t="shared" si="0"/>
        <v>EC033COR0S0-120-S3-AT</v>
      </c>
      <c r="L14" s="38" t="str">
        <f>+IF(B14="MOD INV_2018",+VLOOKUP(J14,INV_2018!$C$17:$G$3071,2,FALSE),VLOOKUP(J14,SICODI!$G$3:$K$2404,2,FALSE))</f>
        <v>1 Poste de concreto (15/900) de suspensión (30°) Tipo SU11-15</v>
      </c>
      <c r="M14" s="28">
        <f>+IF(B14="MOD INV_2018",+VLOOKUP(J14,INV_2018!$C$17:$G$3071,5,FALSE),VLOOKUP(J14,SICODI!$G$3:$K$2404,5,FALSE))</f>
        <v>1032.3653194698311</v>
      </c>
      <c r="N14" s="5">
        <f t="shared" si="1"/>
        <v>0.84299999999999997</v>
      </c>
      <c r="O14" s="29">
        <f t="shared" si="11"/>
        <v>1902.6492837828987</v>
      </c>
      <c r="P14" s="5">
        <v>0</v>
      </c>
      <c r="Q14" s="5">
        <f t="shared" si="2"/>
        <v>0.13400000000000001</v>
      </c>
      <c r="R14" s="30">
        <f t="shared" si="12"/>
        <v>21.246250335575702</v>
      </c>
      <c r="S14" s="31">
        <f t="shared" si="3"/>
        <v>0.183</v>
      </c>
      <c r="T14" s="32">
        <f t="shared" si="13"/>
        <v>3.8880638114103534</v>
      </c>
      <c r="U14" s="30">
        <f t="shared" si="4"/>
        <v>1.3083189479444239</v>
      </c>
      <c r="V14" s="33">
        <f t="shared" si="9"/>
        <v>1.3</v>
      </c>
      <c r="W14" s="46">
        <f>+'Resumen Infraestructura'!K9</f>
        <v>116</v>
      </c>
      <c r="X14" s="170">
        <f t="shared" si="14"/>
        <v>2.375102375102375E-2</v>
      </c>
      <c r="Y14" s="34">
        <f t="shared" si="5"/>
        <v>150.80000000000001</v>
      </c>
    </row>
    <row r="15" spans="1:27" x14ac:dyDescent="0.25">
      <c r="A15" s="55">
        <f>+'Resumen Infraestructura'!B10</f>
        <v>8</v>
      </c>
      <c r="B15" s="38" t="s">
        <v>3164</v>
      </c>
      <c r="C15" s="59" t="s">
        <v>8191</v>
      </c>
      <c r="D15" s="59" t="s">
        <v>8216</v>
      </c>
      <c r="E15" s="59" t="s">
        <v>3135</v>
      </c>
      <c r="F15" s="59" t="str">
        <f>+'Resumen Infraestructura'!H10</f>
        <v>AT</v>
      </c>
      <c r="G15" s="58" t="str">
        <f>+'Resumen Infraestructura'!G10</f>
        <v>12, 13, 15, 16</v>
      </c>
      <c r="H15" s="59" t="str">
        <f>+'Resumen Infraestructura'!F10</f>
        <v>Poste</v>
      </c>
      <c r="I15" s="59" t="str">
        <f>+'Resumen Infraestructura'!I10</f>
        <v>Concreto y metálico</v>
      </c>
      <c r="J15" s="59" t="str">
        <f>+'Resumen Infraestructura'!C10</f>
        <v>EC033SIU0S0-120-S1</v>
      </c>
      <c r="K15" s="38" t="str">
        <f t="shared" si="0"/>
        <v>EC033SIU0S0-120-S1-AT</v>
      </c>
      <c r="L15" s="38" t="str">
        <f>+IF(B15="MOD INV_2018",+VLOOKUP(J15,INV_2018!$C$17:$G$3071,2,FALSE),VLOOKUP(J15,SICODI!$G$3:$K$2404,2,FALSE))</f>
        <v>1 Poste de concreto (16/500) de suspensión (3°) Tipo SUS1-16</v>
      </c>
      <c r="M15" s="28">
        <f>+IF(B15="MOD INV_2018",+VLOOKUP(J15,INV_2018!$C$17:$G$3071,5,FALSE),VLOOKUP(J15,SICODI!$G$3:$K$2404,5,FALSE))</f>
        <v>988.55278545248427</v>
      </c>
      <c r="N15" s="5">
        <f t="shared" si="1"/>
        <v>0.84299999999999997</v>
      </c>
      <c r="O15" s="29">
        <f t="shared" si="11"/>
        <v>1821.9027835889285</v>
      </c>
      <c r="P15" s="5">
        <v>0</v>
      </c>
      <c r="Q15" s="5">
        <f t="shared" si="2"/>
        <v>0.13400000000000001</v>
      </c>
      <c r="R15" s="30">
        <f t="shared" si="12"/>
        <v>20.344581083409704</v>
      </c>
      <c r="S15" s="31">
        <f t="shared" si="3"/>
        <v>0.183</v>
      </c>
      <c r="T15" s="32">
        <f t="shared" si="13"/>
        <v>3.7230583382639759</v>
      </c>
      <c r="U15" s="30">
        <f t="shared" si="4"/>
        <v>1.2527952226397119</v>
      </c>
      <c r="V15" s="33">
        <f t="shared" si="9"/>
        <v>1.3</v>
      </c>
      <c r="W15" s="46">
        <f>+'Resumen Infraestructura'!K10</f>
        <v>59</v>
      </c>
      <c r="X15" s="170">
        <f t="shared" si="14"/>
        <v>1.208026208026208E-2</v>
      </c>
      <c r="Y15" s="34">
        <f t="shared" si="5"/>
        <v>76.7</v>
      </c>
    </row>
    <row r="16" spans="1:27" x14ac:dyDescent="0.25">
      <c r="A16" s="55">
        <f>+'Resumen Infraestructura'!B11</f>
        <v>9</v>
      </c>
      <c r="B16" s="38" t="s">
        <v>3164</v>
      </c>
      <c r="C16" s="59" t="s">
        <v>8191</v>
      </c>
      <c r="D16" s="59" t="s">
        <v>8216</v>
      </c>
      <c r="E16" s="59" t="s">
        <v>3135</v>
      </c>
      <c r="F16" s="59" t="str">
        <f>+'Resumen Infraestructura'!H11</f>
        <v>AT</v>
      </c>
      <c r="G16" s="58" t="str">
        <f>+'Resumen Infraestructura'!G11</f>
        <v>16, 18</v>
      </c>
      <c r="H16" s="59" t="str">
        <f>+'Resumen Infraestructura'!F11</f>
        <v>Poste</v>
      </c>
      <c r="I16" s="59" t="str">
        <f>+'Resumen Infraestructura'!I11</f>
        <v>Concreto</v>
      </c>
      <c r="J16" s="59" t="str">
        <f>+'Resumen Infraestructura'!C11</f>
        <v>EC138COU0S0-240-S1</v>
      </c>
      <c r="K16" s="38" t="str">
        <f t="shared" si="0"/>
        <v>EC138COU0S0-240-S1-AT</v>
      </c>
      <c r="L16" s="38" t="str">
        <f>+IF(B16="MOD INV_2018",+VLOOKUP(J16,INV_2018!$C$17:$G$3071,2,FALSE),VLOOKUP(J16,SICODI!$G$3:$K$2404,2,FALSE))</f>
        <v>1 Poste de concreto (21/500) de suspensión (2°) Tipo SU1-21</v>
      </c>
      <c r="M16" s="28">
        <f>+IF(B16="MOD INV_2018",+VLOOKUP(J16,INV_2018!$C$17:$G$3071,5,FALSE),VLOOKUP(J16,SICODI!$G$3:$K$2404,5,FALSE))</f>
        <v>2675.335345120337</v>
      </c>
      <c r="N16" s="5">
        <f t="shared" si="1"/>
        <v>0.84299999999999997</v>
      </c>
      <c r="O16" s="29">
        <f t="shared" si="11"/>
        <v>4930.6430410567809</v>
      </c>
      <c r="P16" s="5">
        <v>0</v>
      </c>
      <c r="Q16" s="5">
        <f t="shared" si="2"/>
        <v>0.13400000000000001</v>
      </c>
      <c r="R16" s="30">
        <f t="shared" si="12"/>
        <v>55.058847291800724</v>
      </c>
      <c r="S16" s="31">
        <f t="shared" si="3"/>
        <v>0.183</v>
      </c>
      <c r="T16" s="32">
        <f t="shared" si="13"/>
        <v>10.075769054399533</v>
      </c>
      <c r="U16" s="30">
        <f t="shared" si="4"/>
        <v>3.3904586468711364</v>
      </c>
      <c r="V16" s="33">
        <f t="shared" si="9"/>
        <v>3.4</v>
      </c>
      <c r="W16" s="46">
        <f>+'Resumen Infraestructura'!K11</f>
        <v>232</v>
      </c>
      <c r="X16" s="170">
        <f t="shared" si="14"/>
        <v>4.7502047502047499E-2</v>
      </c>
      <c r="Y16" s="34">
        <f t="shared" si="5"/>
        <v>788.8</v>
      </c>
    </row>
    <row r="17" spans="1:25" x14ac:dyDescent="0.25">
      <c r="A17" s="55">
        <f>+'Resumen Infraestructura'!B12</f>
        <v>10</v>
      </c>
      <c r="B17" s="38" t="s">
        <v>3164</v>
      </c>
      <c r="C17" s="59" t="s">
        <v>8191</v>
      </c>
      <c r="D17" s="59" t="s">
        <v>8216</v>
      </c>
      <c r="E17" s="59" t="s">
        <v>3135</v>
      </c>
      <c r="F17" s="59" t="str">
        <f>+'Resumen Infraestructura'!H12</f>
        <v>AT</v>
      </c>
      <c r="G17" s="58" t="str">
        <f>+'Resumen Infraestructura'!G12</f>
        <v>13, 16, 18</v>
      </c>
      <c r="H17" s="59" t="str">
        <f>+'Resumen Infraestructura'!F12</f>
        <v>Poste</v>
      </c>
      <c r="I17" s="59" t="str">
        <f>+'Resumen Infraestructura'!I12</f>
        <v>Madera</v>
      </c>
      <c r="J17" s="59" t="str">
        <f>+'Resumen Infraestructura'!C12</f>
        <v>EMAM1P75C2</v>
      </c>
      <c r="K17" s="38" t="str">
        <f t="shared" si="0"/>
        <v>EMAM1P75C2-AT</v>
      </c>
      <c r="L17" s="38" t="str">
        <f>+IF(B17="MOD INV_2018",+VLOOKUP(J17,INV_2018!$C$17:$G$3071,2,FALSE),VLOOKUP(J17,SICODI!$G$3:$K$2404,2,FALSE))</f>
        <v>Estructura de  Retención - Terminal compuesto por 1 postes de madera tratada 75' Clase 2</v>
      </c>
      <c r="M17" s="28">
        <f>+IF(B17="MOD INV_2018",+VLOOKUP(J17,INV_2018!$C$17:$G$3071,5,FALSE),VLOOKUP(J17,SICODI!$G$3:$K$2404,5,FALSE))</f>
        <v>1123.7722294823648</v>
      </c>
      <c r="N17" s="5">
        <f t="shared" si="1"/>
        <v>0.84299999999999997</v>
      </c>
      <c r="O17" s="29">
        <f t="shared" si="11"/>
        <v>2071.112218935998</v>
      </c>
      <c r="P17" s="5">
        <v>0</v>
      </c>
      <c r="Q17" s="5">
        <f t="shared" si="2"/>
        <v>0.13400000000000001</v>
      </c>
      <c r="R17" s="30">
        <f t="shared" si="12"/>
        <v>23.127419778118647</v>
      </c>
      <c r="S17" s="31">
        <f t="shared" si="3"/>
        <v>0.183</v>
      </c>
      <c r="T17" s="32">
        <f t="shared" si="13"/>
        <v>4.2323178193957123</v>
      </c>
      <c r="U17" s="30">
        <f t="shared" si="4"/>
        <v>1.4241591356057679</v>
      </c>
      <c r="V17" s="33">
        <f t="shared" si="9"/>
        <v>1.4</v>
      </c>
      <c r="W17" s="46">
        <f>+'Resumen Infraestructura'!K12</f>
        <v>42</v>
      </c>
      <c r="X17" s="170">
        <f t="shared" si="14"/>
        <v>8.5995085995085995E-3</v>
      </c>
      <c r="Y17" s="34">
        <f t="shared" si="5"/>
        <v>58.8</v>
      </c>
    </row>
    <row r="18" spans="1:25" x14ac:dyDescent="0.25">
      <c r="A18" s="55">
        <f>+'Resumen Infraestructura'!B13</f>
        <v>11</v>
      </c>
      <c r="B18" s="38" t="s">
        <v>3164</v>
      </c>
      <c r="C18" s="59" t="s">
        <v>8191</v>
      </c>
      <c r="D18" s="59" t="s">
        <v>8216</v>
      </c>
      <c r="E18" s="59" t="s">
        <v>3135</v>
      </c>
      <c r="F18" s="59" t="str">
        <f>+'Resumen Infraestructura'!H13</f>
        <v>AT</v>
      </c>
      <c r="G18" s="58">
        <f>+'Resumen Infraestructura'!G13</f>
        <v>12</v>
      </c>
      <c r="H18" s="59" t="str">
        <f>+'Resumen Infraestructura'!F13</f>
        <v>Poste</v>
      </c>
      <c r="I18" s="59" t="str">
        <f>+'Resumen Infraestructura'!I13</f>
        <v>Madera</v>
      </c>
      <c r="J18" s="59" t="str">
        <f>+'Resumen Infraestructura'!C13</f>
        <v>EMAM2P75C3</v>
      </c>
      <c r="K18" s="38" t="str">
        <f t="shared" si="0"/>
        <v>EMAM2P75C3-AT</v>
      </c>
      <c r="L18" s="38" t="str">
        <f>+IF(B18="MOD INV_2018",+VLOOKUP(J18,INV_2018!$C$17:$G$3071,2,FALSE),VLOOKUP(J18,SICODI!$G$3:$K$2404,2,FALSE))</f>
        <v>Estructura de  Retención - Terminal compuesto por 2 postes de madera tratada 75' Clase 3</v>
      </c>
      <c r="M18" s="28">
        <f>+IF(B18="MOD INV_2018",+VLOOKUP(J18,INV_2018!$C$17:$G$3071,5,FALSE),VLOOKUP(J18,SICODI!$G$3:$K$2404,5,FALSE))</f>
        <v>1959.6880160640246</v>
      </c>
      <c r="N18" s="5">
        <f t="shared" si="1"/>
        <v>0.84299999999999997</v>
      </c>
      <c r="O18" s="29">
        <f t="shared" si="11"/>
        <v>3611.7050136059975</v>
      </c>
      <c r="P18" s="5">
        <v>0</v>
      </c>
      <c r="Q18" s="5">
        <f t="shared" si="2"/>
        <v>0.13400000000000001</v>
      </c>
      <c r="R18" s="30">
        <f t="shared" si="12"/>
        <v>40.330705985266974</v>
      </c>
      <c r="S18" s="31">
        <f t="shared" si="3"/>
        <v>0.183</v>
      </c>
      <c r="T18" s="32">
        <f t="shared" si="13"/>
        <v>7.3805191953038563</v>
      </c>
      <c r="U18" s="30">
        <f t="shared" si="4"/>
        <v>2.4835171378992702</v>
      </c>
      <c r="V18" s="33">
        <f t="shared" si="9"/>
        <v>2.5</v>
      </c>
      <c r="W18" s="46">
        <f>+'Resumen Infraestructura'!K13</f>
        <v>1</v>
      </c>
      <c r="X18" s="170">
        <f t="shared" si="14"/>
        <v>2.0475020475020476E-4</v>
      </c>
      <c r="Y18" s="34">
        <f t="shared" si="5"/>
        <v>2.5</v>
      </c>
    </row>
    <row r="19" spans="1:25" x14ac:dyDescent="0.25">
      <c r="A19" s="55">
        <f>+'Resumen Infraestructura'!B14</f>
        <v>12</v>
      </c>
      <c r="B19" s="38" t="s">
        <v>3164</v>
      </c>
      <c r="C19" s="59" t="s">
        <v>8191</v>
      </c>
      <c r="D19" s="59" t="s">
        <v>8216</v>
      </c>
      <c r="E19" s="59" t="s">
        <v>3135</v>
      </c>
      <c r="F19" s="59" t="str">
        <f>+'Resumen Infraestructura'!H14</f>
        <v>AT</v>
      </c>
      <c r="G19" s="58">
        <f>+'Resumen Infraestructura'!G14</f>
        <v>13</v>
      </c>
      <c r="H19" s="59" t="str">
        <f>+'Resumen Infraestructura'!F14</f>
        <v>Poste</v>
      </c>
      <c r="I19" s="59" t="str">
        <f>+'Resumen Infraestructura'!I14</f>
        <v>Madera</v>
      </c>
      <c r="J19" s="59" t="str">
        <f>+'Resumen Infraestructura'!C14</f>
        <v>EMRE1P75C2</v>
      </c>
      <c r="K19" s="38" t="str">
        <f t="shared" si="0"/>
        <v>EMRE1P75C2-AT</v>
      </c>
      <c r="L19" s="38" t="str">
        <f>+IF(B19="MOD INV_2018",+VLOOKUP(J19,INV_2018!$C$17:$G$3071,2,FALSE),VLOOKUP(J19,SICODI!$G$3:$K$2404,2,FALSE))</f>
        <v>Estructura de  Suspension Angular (&gt;3°-50°) compuesto por 1 postes de madera tratada 75' Clase 2</v>
      </c>
      <c r="M19" s="28">
        <f>+IF(B19="MOD INV_2018",+VLOOKUP(J19,INV_2018!$C$17:$G$3071,5,FALSE),VLOOKUP(J19,SICODI!$G$3:$K$2404,5,FALSE))</f>
        <v>1611.2480045204434</v>
      </c>
      <c r="N19" s="5">
        <f t="shared" si="1"/>
        <v>0.84299999999999997</v>
      </c>
      <c r="O19" s="29">
        <f t="shared" si="11"/>
        <v>2969.5300723311771</v>
      </c>
      <c r="P19" s="5">
        <v>0</v>
      </c>
      <c r="Q19" s="5">
        <f t="shared" si="2"/>
        <v>0.13400000000000001</v>
      </c>
      <c r="R19" s="30">
        <f t="shared" si="12"/>
        <v>33.159752474364815</v>
      </c>
      <c r="S19" s="31">
        <f t="shared" si="3"/>
        <v>0.183</v>
      </c>
      <c r="T19" s="32">
        <f t="shared" si="13"/>
        <v>6.0682347028087609</v>
      </c>
      <c r="U19" s="30">
        <f t="shared" si="4"/>
        <v>2.0419383084607214</v>
      </c>
      <c r="V19" s="33">
        <f t="shared" si="9"/>
        <v>2</v>
      </c>
      <c r="W19" s="46">
        <f>+'Resumen Infraestructura'!K14</f>
        <v>15</v>
      </c>
      <c r="X19" s="170">
        <f t="shared" si="14"/>
        <v>3.0712530712530711E-3</v>
      </c>
      <c r="Y19" s="34">
        <f t="shared" si="5"/>
        <v>30</v>
      </c>
    </row>
    <row r="20" spans="1:25" x14ac:dyDescent="0.25">
      <c r="A20" s="55">
        <f>+'Resumen Infraestructura'!B15</f>
        <v>13</v>
      </c>
      <c r="B20" s="38" t="s">
        <v>3164</v>
      </c>
      <c r="C20" s="59" t="s">
        <v>8191</v>
      </c>
      <c r="D20" s="59" t="s">
        <v>8216</v>
      </c>
      <c r="E20" s="59" t="s">
        <v>3135</v>
      </c>
      <c r="F20" s="59" t="str">
        <f>+'Resumen Infraestructura'!H15</f>
        <v>AT</v>
      </c>
      <c r="G20" s="58" t="str">
        <f>+'Resumen Infraestructura'!G15</f>
        <v>12, 13, 18</v>
      </c>
      <c r="H20" s="59" t="str">
        <f>+'Resumen Infraestructura'!F15</f>
        <v>Poste</v>
      </c>
      <c r="I20" s="59" t="str">
        <f>+'Resumen Infraestructura'!I15</f>
        <v>Madera</v>
      </c>
      <c r="J20" s="59" t="str">
        <f>+'Resumen Infraestructura'!C15</f>
        <v>EMSA1P75C2</v>
      </c>
      <c r="K20" s="38" t="str">
        <f t="shared" si="0"/>
        <v>EMSA1P75C2-AT</v>
      </c>
      <c r="L20" s="38" t="str">
        <f>+IF(B20="MOD INV_2018",+VLOOKUP(J20,INV_2018!$C$17:$G$3071,2,FALSE),VLOOKUP(J20,SICODI!$G$3:$K$2404,2,FALSE))</f>
        <v>Estructura de  Suspensión- Angulo menor  compuesto por 1 postes de madera tratada 75' Clase 2</v>
      </c>
      <c r="M20" s="28">
        <f>+IF(B20="MOD INV_2018",+VLOOKUP(J20,INV_2018!$C$17:$G$3071,5,FALSE),VLOOKUP(J20,SICODI!$G$3:$K$2404,5,FALSE))</f>
        <v>1235.8822294823649</v>
      </c>
      <c r="N20" s="5">
        <f t="shared" si="1"/>
        <v>0.84299999999999997</v>
      </c>
      <c r="O20" s="29">
        <f t="shared" si="11"/>
        <v>2277.7309489359986</v>
      </c>
      <c r="P20" s="5">
        <v>0</v>
      </c>
      <c r="Q20" s="5">
        <f t="shared" si="2"/>
        <v>0.13400000000000001</v>
      </c>
      <c r="R20" s="30">
        <f t="shared" si="12"/>
        <v>25.434662263118653</v>
      </c>
      <c r="S20" s="31">
        <f t="shared" si="3"/>
        <v>0.183</v>
      </c>
      <c r="T20" s="32">
        <f t="shared" si="13"/>
        <v>4.6545431941507136</v>
      </c>
      <c r="U20" s="30">
        <f t="shared" si="4"/>
        <v>1.5662363969083606</v>
      </c>
      <c r="V20" s="33">
        <f t="shared" si="9"/>
        <v>1.6</v>
      </c>
      <c r="W20" s="46">
        <f>+'Resumen Infraestructura'!K15</f>
        <v>153</v>
      </c>
      <c r="X20" s="170">
        <f t="shared" si="14"/>
        <v>3.1326781326781329E-2</v>
      </c>
      <c r="Y20" s="34">
        <f t="shared" si="5"/>
        <v>244.8</v>
      </c>
    </row>
    <row r="21" spans="1:25" x14ac:dyDescent="0.25">
      <c r="A21" s="55">
        <f>+'Resumen Infraestructura'!B16</f>
        <v>14</v>
      </c>
      <c r="B21" s="38" t="s">
        <v>3164</v>
      </c>
      <c r="C21" s="59" t="s">
        <v>8191</v>
      </c>
      <c r="D21" s="59" t="s">
        <v>8216</v>
      </c>
      <c r="E21" s="59" t="s">
        <v>3135</v>
      </c>
      <c r="F21" s="59" t="str">
        <f>+'Resumen Infraestructura'!H16</f>
        <v>AT</v>
      </c>
      <c r="G21" s="58" t="str">
        <f>+'Resumen Infraestructura'!G16</f>
        <v>16, 18</v>
      </c>
      <c r="H21" s="59" t="str">
        <f>+'Resumen Infraestructura'!F16</f>
        <v>Poste</v>
      </c>
      <c r="I21" s="59" t="str">
        <f>+'Resumen Infraestructura'!I16</f>
        <v>Madera</v>
      </c>
      <c r="J21" s="59" t="str">
        <f>+'Resumen Infraestructura'!C16</f>
        <v>EMSA3P85C3</v>
      </c>
      <c r="K21" s="38" t="str">
        <f t="shared" si="0"/>
        <v>EMSA3P85C3-AT</v>
      </c>
      <c r="L21" s="38" t="str">
        <f>+IF(B21="MOD INV_2018",+VLOOKUP(J21,INV_2018!$C$17:$G$3071,2,FALSE),VLOOKUP(J21,SICODI!$G$3:$K$2404,2,FALSE))</f>
        <v>Estructura de  Suspensión- Angulo menor  compuesto por 3 postes de madera tratada 85' Clase 3</v>
      </c>
      <c r="M21" s="28">
        <f>+IF(B21="MOD INV_2018",+VLOOKUP(J21,INV_2018!$C$17:$G$3071,5,FALSE),VLOOKUP(J21,SICODI!$G$3:$K$2404,5,FALSE))</f>
        <v>3751.1595446290471</v>
      </c>
      <c r="N21" s="5">
        <f t="shared" si="1"/>
        <v>0.84299999999999997</v>
      </c>
      <c r="O21" s="29">
        <f t="shared" si="11"/>
        <v>6913.3870407513341</v>
      </c>
      <c r="P21" s="5">
        <v>0</v>
      </c>
      <c r="Q21" s="5">
        <f t="shared" si="2"/>
        <v>0.13400000000000001</v>
      </c>
      <c r="R21" s="30">
        <f t="shared" si="12"/>
        <v>77.199488621723233</v>
      </c>
      <c r="S21" s="31">
        <f t="shared" si="3"/>
        <v>0.183</v>
      </c>
      <c r="T21" s="32">
        <f t="shared" si="13"/>
        <v>14.127506417775351</v>
      </c>
      <c r="U21" s="30">
        <f t="shared" si="4"/>
        <v>4.7538531336185379</v>
      </c>
      <c r="V21" s="33">
        <f t="shared" si="9"/>
        <v>4.8</v>
      </c>
      <c r="W21" s="46">
        <f>+'Resumen Infraestructura'!K16</f>
        <v>36</v>
      </c>
      <c r="X21" s="170">
        <f t="shared" si="14"/>
        <v>7.3710073710073713E-3</v>
      </c>
      <c r="Y21" s="34">
        <f t="shared" si="5"/>
        <v>172.79999999999998</v>
      </c>
    </row>
    <row r="22" spans="1:25" x14ac:dyDescent="0.25">
      <c r="A22" s="55">
        <f>+'Resumen Infraestructura'!B17</f>
        <v>15</v>
      </c>
      <c r="B22" s="38" t="s">
        <v>3164</v>
      </c>
      <c r="C22" s="59" t="s">
        <v>8191</v>
      </c>
      <c r="D22" s="59" t="s">
        <v>8216</v>
      </c>
      <c r="E22" s="59" t="s">
        <v>3135</v>
      </c>
      <c r="F22" s="59" t="str">
        <f>+'Resumen Infraestructura'!H17</f>
        <v>AT</v>
      </c>
      <c r="G22" s="58" t="str">
        <f>+'Resumen Infraestructura'!G17</f>
        <v>12, 13, 16, 18</v>
      </c>
      <c r="H22" s="59" t="str">
        <f>+'Resumen Infraestructura'!F17</f>
        <v>Poste</v>
      </c>
      <c r="I22" s="59" t="str">
        <f>+'Resumen Infraestructura'!I17</f>
        <v>Madera</v>
      </c>
      <c r="J22" s="59" t="str">
        <f>+'Resumen Infraestructura'!C17</f>
        <v>EMSU1P60C3</v>
      </c>
      <c r="K22" s="38" t="str">
        <f t="shared" si="0"/>
        <v>EMSU1P60C3-AT</v>
      </c>
      <c r="L22" s="38" t="str">
        <f>+IF(B22="MOD INV_2018",+VLOOKUP(J22,INV_2018!$C$17:$G$3071,2,FALSE),VLOOKUP(J22,SICODI!$G$3:$K$2404,2,FALSE))</f>
        <v>Estructura de  Suspensión compuesto por 1 postes de madera tratada 60' Clase 3</v>
      </c>
      <c r="M22" s="28">
        <f>+IF(B22="MOD INV_2018",+VLOOKUP(J22,INV_2018!$C$17:$G$3071,5,FALSE),VLOOKUP(J22,SICODI!$G$3:$K$2404,5,FALSE))</f>
        <v>885.06640950838982</v>
      </c>
      <c r="N22" s="5">
        <f t="shared" si="1"/>
        <v>0.84299999999999997</v>
      </c>
      <c r="O22" s="29">
        <f t="shared" si="11"/>
        <v>1631.1773927239624</v>
      </c>
      <c r="P22" s="5">
        <v>0</v>
      </c>
      <c r="Q22" s="5">
        <f t="shared" si="2"/>
        <v>0.13400000000000001</v>
      </c>
      <c r="R22" s="30">
        <f t="shared" si="12"/>
        <v>18.214814218750913</v>
      </c>
      <c r="S22" s="31">
        <f t="shared" si="3"/>
        <v>0.183</v>
      </c>
      <c r="T22" s="32">
        <f t="shared" si="13"/>
        <v>3.3333110020314169</v>
      </c>
      <c r="U22" s="30">
        <f t="shared" si="4"/>
        <v>1.1216466999720867</v>
      </c>
      <c r="V22" s="33">
        <f t="shared" si="9"/>
        <v>1.1000000000000001</v>
      </c>
      <c r="W22" s="46">
        <f>+'Resumen Infraestructura'!K17</f>
        <v>202</v>
      </c>
      <c r="X22" s="170">
        <f t="shared" si="14"/>
        <v>4.1359541359541362E-2</v>
      </c>
      <c r="Y22" s="34">
        <f t="shared" si="5"/>
        <v>222.20000000000002</v>
      </c>
    </row>
    <row r="23" spans="1:25" x14ac:dyDescent="0.25">
      <c r="A23" s="55">
        <f>+'Resumen Infraestructura'!B18</f>
        <v>16</v>
      </c>
      <c r="B23" s="38" t="s">
        <v>3164</v>
      </c>
      <c r="C23" s="59" t="s">
        <v>8191</v>
      </c>
      <c r="D23" s="59" t="s">
        <v>8216</v>
      </c>
      <c r="E23" s="59" t="s">
        <v>3135</v>
      </c>
      <c r="F23" s="59" t="str">
        <f>+'Resumen Infraestructura'!H18</f>
        <v>AT</v>
      </c>
      <c r="G23" s="58" t="str">
        <f>+'Resumen Infraestructura'!G18</f>
        <v>13, 16, 18</v>
      </c>
      <c r="H23" s="59" t="str">
        <f>+'Resumen Infraestructura'!F18</f>
        <v>Poste</v>
      </c>
      <c r="I23" s="59" t="str">
        <f>+'Resumen Infraestructura'!I18</f>
        <v>Madera</v>
      </c>
      <c r="J23" s="59" t="str">
        <f>+'Resumen Infraestructura'!C18</f>
        <v>EMSU1P60C4</v>
      </c>
      <c r="K23" s="38" t="str">
        <f t="shared" si="0"/>
        <v>EMSU1P60C4-AT</v>
      </c>
      <c r="L23" s="38" t="str">
        <f>+IF(B23="MOD INV_2018",+VLOOKUP(J23,INV_2018!$C$17:$G$3071,2,FALSE),VLOOKUP(J23,SICODI!$G$3:$K$2404,2,FALSE))</f>
        <v>Estructura de  Suspensión compuesto por 1 postes de madera tratada 60' Clase 4</v>
      </c>
      <c r="M23" s="28">
        <f>+IF(B23="MOD INV_2018",+VLOOKUP(J23,INV_2018!$C$17:$G$3071,5,FALSE),VLOOKUP(J23,SICODI!$G$3:$K$2404,5,FALSE))</f>
        <v>783.7039798881334</v>
      </c>
      <c r="N23" s="5">
        <f t="shared" si="1"/>
        <v>0.84299999999999997</v>
      </c>
      <c r="O23" s="29">
        <f t="shared" si="11"/>
        <v>1444.3664349338299</v>
      </c>
      <c r="P23" s="5">
        <v>0</v>
      </c>
      <c r="Q23" s="5">
        <f t="shared" si="2"/>
        <v>0.13400000000000001</v>
      </c>
      <c r="R23" s="30">
        <f t="shared" si="12"/>
        <v>16.128758523427766</v>
      </c>
      <c r="S23" s="31">
        <f t="shared" si="3"/>
        <v>0.183</v>
      </c>
      <c r="T23" s="32">
        <f t="shared" si="13"/>
        <v>2.9515628097872812</v>
      </c>
      <c r="U23" s="30">
        <f t="shared" si="4"/>
        <v>0.9931898593742563</v>
      </c>
      <c r="V23" s="33">
        <f t="shared" si="9"/>
        <v>1</v>
      </c>
      <c r="W23" s="46">
        <f>+'Resumen Infraestructura'!K18</f>
        <v>15</v>
      </c>
      <c r="X23" s="170">
        <f t="shared" si="14"/>
        <v>3.0712530712530711E-3</v>
      </c>
      <c r="Y23" s="34">
        <f t="shared" si="5"/>
        <v>15</v>
      </c>
    </row>
    <row r="24" spans="1:25" x14ac:dyDescent="0.25">
      <c r="A24" s="55">
        <f>+'Resumen Infraestructura'!B19</f>
        <v>17</v>
      </c>
      <c r="B24" s="38" t="s">
        <v>3164</v>
      </c>
      <c r="C24" s="59" t="s">
        <v>8191</v>
      </c>
      <c r="D24" s="59" t="s">
        <v>8216</v>
      </c>
      <c r="E24" s="59" t="s">
        <v>3135</v>
      </c>
      <c r="F24" s="59" t="str">
        <f>+'Resumen Infraestructura'!H19</f>
        <v>AT</v>
      </c>
      <c r="G24" s="58" t="str">
        <f>+'Resumen Infraestructura'!G19</f>
        <v>15, 16, 18</v>
      </c>
      <c r="H24" s="59" t="str">
        <f>+'Resumen Infraestructura'!F19</f>
        <v>Poste</v>
      </c>
      <c r="I24" s="59" t="str">
        <f>+'Resumen Infraestructura'!I19</f>
        <v>Madera</v>
      </c>
      <c r="J24" s="59" t="str">
        <f>+'Resumen Infraestructura'!C19</f>
        <v>EMSU2P60C3</v>
      </c>
      <c r="K24" s="38" t="str">
        <f t="shared" si="0"/>
        <v>EMSU2P60C3-AT</v>
      </c>
      <c r="L24" s="38" t="str">
        <f>+IF(B24="MOD INV_2018",+VLOOKUP(J24,INV_2018!$C$17:$G$3071,2,FALSE),VLOOKUP(J24,SICODI!$G$3:$K$2404,2,FALSE))</f>
        <v>Estructura de  Suspensión compuesto por 2 postes de madera tratada 60' Clase 3</v>
      </c>
      <c r="M24" s="28">
        <f>+IF(B24="MOD INV_2018",+VLOOKUP(J24,INV_2018!$C$17:$G$3071,5,FALSE),VLOOKUP(J24,SICODI!$G$3:$K$2404,5,FALSE))</f>
        <v>2524.0607538465219</v>
      </c>
      <c r="N24" s="5">
        <f t="shared" si="1"/>
        <v>0.84299999999999997</v>
      </c>
      <c r="O24" s="29">
        <f t="shared" si="11"/>
        <v>4651.8439693391401</v>
      </c>
      <c r="P24" s="5">
        <v>0</v>
      </c>
      <c r="Q24" s="5">
        <f t="shared" si="2"/>
        <v>0.13400000000000001</v>
      </c>
      <c r="R24" s="30">
        <f t="shared" si="12"/>
        <v>51.94559099095374</v>
      </c>
      <c r="S24" s="31">
        <f t="shared" si="3"/>
        <v>0.183</v>
      </c>
      <c r="T24" s="32">
        <f t="shared" si="13"/>
        <v>9.5060431513445334</v>
      </c>
      <c r="U24" s="30">
        <f t="shared" si="4"/>
        <v>3.1987480088116174</v>
      </c>
      <c r="V24" s="33">
        <f t="shared" si="9"/>
        <v>3.2</v>
      </c>
      <c r="W24" s="46">
        <f>+'Resumen Infraestructura'!K19</f>
        <v>20</v>
      </c>
      <c r="X24" s="170">
        <f t="shared" si="14"/>
        <v>4.095004095004095E-3</v>
      </c>
      <c r="Y24" s="34">
        <f t="shared" si="5"/>
        <v>64</v>
      </c>
    </row>
    <row r="25" spans="1:25" x14ac:dyDescent="0.25">
      <c r="A25" s="55">
        <f>+'Resumen Infraestructura'!B20</f>
        <v>18</v>
      </c>
      <c r="B25" s="38" t="s">
        <v>3164</v>
      </c>
      <c r="C25" s="59" t="s">
        <v>8191</v>
      </c>
      <c r="D25" s="59" t="s">
        <v>8216</v>
      </c>
      <c r="E25" s="59" t="s">
        <v>3135</v>
      </c>
      <c r="F25" s="59" t="str">
        <f>+'Resumen Infraestructura'!H20</f>
        <v>AT</v>
      </c>
      <c r="G25" s="58" t="str">
        <f>+'Resumen Infraestructura'!G20</f>
        <v>16, 18</v>
      </c>
      <c r="H25" s="59" t="str">
        <f>+'Resumen Infraestructura'!F20</f>
        <v>Poste</v>
      </c>
      <c r="I25" s="59" t="str">
        <f>+'Resumen Infraestructura'!I20</f>
        <v>Madera</v>
      </c>
      <c r="J25" s="59" t="str">
        <f>+'Resumen Infraestructura'!C20</f>
        <v>EMSU2P60C4</v>
      </c>
      <c r="K25" s="38" t="str">
        <f t="shared" si="0"/>
        <v>EMSU2P60C4-AT</v>
      </c>
      <c r="L25" s="38" t="str">
        <f>+IF(B25="MOD INV_2018",+VLOOKUP(J25,INV_2018!$C$17:$G$3071,2,FALSE),VLOOKUP(J25,SICODI!$G$3:$K$2404,2,FALSE))</f>
        <v>Estructura de  Suspensión compuesto por 2 postes de madera tratada 60' Clase 4</v>
      </c>
      <c r="M25" s="28">
        <f>+IF(B25="MOD INV_2018",+VLOOKUP(J25,INV_2018!$C$17:$G$3071,5,FALSE),VLOOKUP(J25,SICODI!$G$3:$K$2404,5,FALSE))</f>
        <v>2321.3358946060093</v>
      </c>
      <c r="N25" s="5">
        <f t="shared" si="1"/>
        <v>0.84299999999999997</v>
      </c>
      <c r="O25" s="29">
        <f t="shared" si="11"/>
        <v>4278.2220537588755</v>
      </c>
      <c r="P25" s="5">
        <v>0</v>
      </c>
      <c r="Q25" s="5">
        <f t="shared" si="2"/>
        <v>0.13400000000000001</v>
      </c>
      <c r="R25" s="30">
        <f t="shared" si="12"/>
        <v>47.773479600307446</v>
      </c>
      <c r="S25" s="31">
        <f t="shared" si="3"/>
        <v>0.183</v>
      </c>
      <c r="T25" s="32">
        <f t="shared" si="13"/>
        <v>8.7425467668562629</v>
      </c>
      <c r="U25" s="30">
        <f t="shared" si="4"/>
        <v>2.9418343276159566</v>
      </c>
      <c r="V25" s="33">
        <f t="shared" si="9"/>
        <v>2.9</v>
      </c>
      <c r="W25" s="46">
        <f>+'Resumen Infraestructura'!K20</f>
        <v>102</v>
      </c>
      <c r="X25" s="170">
        <f t="shared" si="14"/>
        <v>2.0884520884520884E-2</v>
      </c>
      <c r="Y25" s="34">
        <f t="shared" si="5"/>
        <v>295.8</v>
      </c>
    </row>
    <row r="26" spans="1:25" x14ac:dyDescent="0.25">
      <c r="A26" s="55">
        <f>+'Resumen Infraestructura'!B21</f>
        <v>19</v>
      </c>
      <c r="B26" s="38" t="s">
        <v>8217</v>
      </c>
      <c r="C26" s="59" t="s">
        <v>8191</v>
      </c>
      <c r="D26" s="59" t="s">
        <v>8216</v>
      </c>
      <c r="E26" s="59" t="s">
        <v>3135</v>
      </c>
      <c r="F26" s="59" t="str">
        <f>+'Resumen Infraestructura'!H21</f>
        <v>BT</v>
      </c>
      <c r="G26" s="58">
        <f>+'Resumen Infraestructura'!G21</f>
        <v>7</v>
      </c>
      <c r="H26" s="59" t="str">
        <f>+'Resumen Infraestructura'!F21</f>
        <v>Poste</v>
      </c>
      <c r="I26" s="59" t="str">
        <f>+'Resumen Infraestructura'!I21</f>
        <v>Concreto</v>
      </c>
      <c r="J26" s="59" t="str">
        <f>+'Resumen Infraestructura'!C21</f>
        <v>PPC02</v>
      </c>
      <c r="K26" s="38" t="str">
        <f t="shared" si="0"/>
        <v>PPC02-BT</v>
      </c>
      <c r="L26" s="38" t="str">
        <f>+IF(B26="MOD INV_2018",+VLOOKUP(J26,INV_2018!$C$17:$G$3071,2,FALSE),VLOOKUP(J26,SICODI!$G$3:$K$2404,2,FALSE))</f>
        <v>POSTE DE CONCRETO ARMADO DE  7/200/120/225</v>
      </c>
      <c r="M26" s="28">
        <f>+IF(B26="MOD INV_2018",+VLOOKUP(J26,INV_2018!$C$17:$G$3071,5,FALSE),VLOOKUP(J26,SICODI!$G$3:$K$2404,5,FALSE))</f>
        <v>135.003468</v>
      </c>
      <c r="N26" s="5">
        <f t="shared" si="1"/>
        <v>0.77</v>
      </c>
      <c r="O26" s="29">
        <f t="shared" si="11"/>
        <v>238.95613836000001</v>
      </c>
      <c r="P26" s="5">
        <v>0</v>
      </c>
      <c r="Q26" s="5">
        <f t="shared" si="2"/>
        <v>7.2000000000000008E-2</v>
      </c>
      <c r="R26" s="30">
        <f t="shared" si="12"/>
        <v>1.4337368301600002</v>
      </c>
      <c r="S26" s="31">
        <f t="shared" si="3"/>
        <v>0.2</v>
      </c>
      <c r="T26" s="32">
        <f t="shared" si="13"/>
        <v>0.28674736603200007</v>
      </c>
      <c r="U26" s="30">
        <f t="shared" si="4"/>
        <v>9.6489417470938268E-2</v>
      </c>
      <c r="V26" s="33">
        <f t="shared" si="9"/>
        <v>0.1</v>
      </c>
      <c r="W26" s="46">
        <f>+'Resumen Infraestructura'!K21</f>
        <v>101</v>
      </c>
      <c r="X26" s="170">
        <f t="shared" si="14"/>
        <v>2.0679770679770681E-2</v>
      </c>
      <c r="Y26" s="34">
        <f t="shared" si="5"/>
        <v>10.100000000000001</v>
      </c>
    </row>
    <row r="27" spans="1:25" x14ac:dyDescent="0.25">
      <c r="A27" s="55">
        <f>+'Resumen Infraestructura'!B22</f>
        <v>20</v>
      </c>
      <c r="B27" s="38" t="s">
        <v>8217</v>
      </c>
      <c r="C27" s="59" t="s">
        <v>8191</v>
      </c>
      <c r="D27" s="59" t="s">
        <v>8216</v>
      </c>
      <c r="E27" s="59" t="s">
        <v>3135</v>
      </c>
      <c r="F27" s="59" t="str">
        <f>+'Resumen Infraestructura'!H22</f>
        <v>BT</v>
      </c>
      <c r="G27" s="58">
        <f>+'Resumen Infraestructura'!G22</f>
        <v>7</v>
      </c>
      <c r="H27" s="59" t="str">
        <f>+'Resumen Infraestructura'!F22</f>
        <v>Poste</v>
      </c>
      <c r="I27" s="59" t="str">
        <f>+'Resumen Infraestructura'!I22</f>
        <v>Concreto</v>
      </c>
      <c r="J27" s="59" t="str">
        <f>+'Resumen Infraestructura'!C22</f>
        <v>PPC03</v>
      </c>
      <c r="K27" s="38" t="str">
        <f t="shared" si="0"/>
        <v>PPC03-BT</v>
      </c>
      <c r="L27" s="38" t="str">
        <f>+IF(B27="MOD INV_2018",+VLOOKUP(J27,INV_2018!$C$17:$G$3071,2,FALSE),VLOOKUP(J27,SICODI!$G$3:$K$2404,2,FALSE))</f>
        <v>POSTE DE CONCRETO ARMADO DE  7/300/120/225</v>
      </c>
      <c r="M27" s="28">
        <f>+IF(B27="MOD INV_2018",+VLOOKUP(J27,INV_2018!$C$17:$G$3071,5,FALSE),VLOOKUP(J27,SICODI!$G$3:$K$2404,5,FALSE))</f>
        <v>158.20114799999999</v>
      </c>
      <c r="N27" s="5">
        <f t="shared" si="1"/>
        <v>0.77</v>
      </c>
      <c r="O27" s="29">
        <f t="shared" si="11"/>
        <v>280.01603195999996</v>
      </c>
      <c r="P27" s="5">
        <v>0</v>
      </c>
      <c r="Q27" s="5">
        <f t="shared" si="2"/>
        <v>7.2000000000000008E-2</v>
      </c>
      <c r="R27" s="30">
        <f t="shared" si="12"/>
        <v>1.6800961917599999</v>
      </c>
      <c r="S27" s="31">
        <f t="shared" si="3"/>
        <v>0.2</v>
      </c>
      <c r="T27" s="32">
        <f t="shared" si="13"/>
        <v>0.33601923835199998</v>
      </c>
      <c r="U27" s="30">
        <f t="shared" si="4"/>
        <v>0.1130692184422528</v>
      </c>
      <c r="V27" s="33">
        <f t="shared" si="9"/>
        <v>0.1</v>
      </c>
      <c r="W27" s="46">
        <f>+'Resumen Infraestructura'!K22</f>
        <v>47</v>
      </c>
      <c r="X27" s="170">
        <f t="shared" si="14"/>
        <v>9.6232596232596231E-3</v>
      </c>
      <c r="Y27" s="34">
        <f t="shared" si="5"/>
        <v>4.7</v>
      </c>
    </row>
    <row r="28" spans="1:25" x14ac:dyDescent="0.25">
      <c r="A28" s="55">
        <f>+'Resumen Infraestructura'!B23</f>
        <v>21</v>
      </c>
      <c r="B28" s="38" t="s">
        <v>8217</v>
      </c>
      <c r="C28" s="59" t="s">
        <v>8191</v>
      </c>
      <c r="D28" s="59" t="s">
        <v>8216</v>
      </c>
      <c r="E28" s="59" t="s">
        <v>3135</v>
      </c>
      <c r="F28" s="59" t="str">
        <f>+'Resumen Infraestructura'!H23</f>
        <v>BT</v>
      </c>
      <c r="G28" s="58">
        <f>+'Resumen Infraestructura'!G23</f>
        <v>8</v>
      </c>
      <c r="H28" s="59" t="str">
        <f>+'Resumen Infraestructura'!F23</f>
        <v>Poste</v>
      </c>
      <c r="I28" s="59" t="str">
        <f>+'Resumen Infraestructura'!I23</f>
        <v>Concreto</v>
      </c>
      <c r="J28" s="59" t="str">
        <f>+'Resumen Infraestructura'!C23</f>
        <v>PPC05</v>
      </c>
      <c r="K28" s="38" t="str">
        <f t="shared" si="0"/>
        <v>PPC05-BT</v>
      </c>
      <c r="L28" s="38" t="str">
        <f>+IF(B28="MOD INV_2018",+VLOOKUP(J28,INV_2018!$C$17:$G$3071,2,FALSE),VLOOKUP(J28,SICODI!$G$3:$K$2404,2,FALSE))</f>
        <v>POSTE DE CONCRETO ARMADO DE  8/200/120/240</v>
      </c>
      <c r="M28" s="28">
        <f>+IF(B28="MOD INV_2018",+VLOOKUP(J28,INV_2018!$C$17:$G$3071,5,FALSE),VLOOKUP(J28,SICODI!$G$3:$K$2404,5,FALSE))</f>
        <v>160.27488</v>
      </c>
      <c r="N28" s="5">
        <f t="shared" si="1"/>
        <v>0.77</v>
      </c>
      <c r="O28" s="29">
        <f t="shared" si="11"/>
        <v>283.68653760000001</v>
      </c>
      <c r="P28" s="5">
        <v>0</v>
      </c>
      <c r="Q28" s="5">
        <f t="shared" si="2"/>
        <v>7.2000000000000008E-2</v>
      </c>
      <c r="R28" s="30">
        <f t="shared" si="12"/>
        <v>1.7021192256000004</v>
      </c>
      <c r="S28" s="31">
        <f t="shared" si="3"/>
        <v>0.2</v>
      </c>
      <c r="T28" s="32">
        <f t="shared" si="13"/>
        <v>0.34042384512000012</v>
      </c>
      <c r="U28" s="30">
        <f t="shared" si="4"/>
        <v>0.11455135216544611</v>
      </c>
      <c r="V28" s="33">
        <f t="shared" si="9"/>
        <v>0.1</v>
      </c>
      <c r="W28" s="46">
        <f>+'Resumen Infraestructura'!K23</f>
        <v>201</v>
      </c>
      <c r="X28" s="170">
        <f t="shared" si="14"/>
        <v>4.1154791154791155E-2</v>
      </c>
      <c r="Y28" s="34">
        <f t="shared" si="5"/>
        <v>20.100000000000001</v>
      </c>
    </row>
    <row r="29" spans="1:25" x14ac:dyDescent="0.25">
      <c r="A29" s="55">
        <f>+'Resumen Infraestructura'!B24</f>
        <v>22</v>
      </c>
      <c r="B29" s="38" t="s">
        <v>8217</v>
      </c>
      <c r="C29" s="59" t="s">
        <v>8191</v>
      </c>
      <c r="D29" s="59" t="s">
        <v>8216</v>
      </c>
      <c r="E29" s="59" t="s">
        <v>3135</v>
      </c>
      <c r="F29" s="59" t="str">
        <f>+'Resumen Infraestructura'!H24</f>
        <v>BT</v>
      </c>
      <c r="G29" s="58">
        <f>+'Resumen Infraestructura'!G24</f>
        <v>8</v>
      </c>
      <c r="H29" s="59" t="str">
        <f>+'Resumen Infraestructura'!F24</f>
        <v>Poste</v>
      </c>
      <c r="I29" s="59" t="str">
        <f>+'Resumen Infraestructura'!I24</f>
        <v>Concreto</v>
      </c>
      <c r="J29" s="59" t="str">
        <f>+'Resumen Infraestructura'!C24</f>
        <v>PPC06</v>
      </c>
      <c r="K29" s="38" t="str">
        <f t="shared" si="0"/>
        <v>PPC06-BT</v>
      </c>
      <c r="L29" s="38" t="str">
        <f>+IF(B29="MOD INV_2018",+VLOOKUP(J29,INV_2018!$C$17:$G$3071,2,FALSE),VLOOKUP(J29,SICODI!$G$3:$K$2404,2,FALSE))</f>
        <v>POSTE DE CONCRETO ARMADO DE  8/300/120/240</v>
      </c>
      <c r="M29" s="28">
        <f>+IF(B29="MOD INV_2018",+VLOOKUP(J29,INV_2018!$C$17:$G$3071,5,FALSE),VLOOKUP(J29,SICODI!$G$3:$K$2404,5,FALSE))</f>
        <v>189.79919999999998</v>
      </c>
      <c r="N29" s="5">
        <f t="shared" si="1"/>
        <v>0.77</v>
      </c>
      <c r="O29" s="29">
        <f t="shared" si="11"/>
        <v>335.94458399999996</v>
      </c>
      <c r="P29" s="5">
        <v>0</v>
      </c>
      <c r="Q29" s="5">
        <f t="shared" si="2"/>
        <v>7.2000000000000008E-2</v>
      </c>
      <c r="R29" s="30">
        <f t="shared" si="12"/>
        <v>2.0156675040000001</v>
      </c>
      <c r="S29" s="31">
        <f t="shared" si="3"/>
        <v>0.2</v>
      </c>
      <c r="T29" s="32">
        <f t="shared" si="13"/>
        <v>0.40313350080000004</v>
      </c>
      <c r="U29" s="30">
        <f t="shared" si="4"/>
        <v>0.13565291703802826</v>
      </c>
      <c r="V29" s="33">
        <f t="shared" si="9"/>
        <v>0.1</v>
      </c>
      <c r="W29" s="46">
        <f>+'Resumen Infraestructura'!K24</f>
        <v>52</v>
      </c>
      <c r="X29" s="170">
        <f t="shared" si="14"/>
        <v>1.0647010647010647E-2</v>
      </c>
      <c r="Y29" s="34">
        <f t="shared" si="5"/>
        <v>5.2</v>
      </c>
    </row>
    <row r="30" spans="1:25" x14ac:dyDescent="0.25">
      <c r="A30" s="55">
        <f>+'Resumen Infraestructura'!B25</f>
        <v>23</v>
      </c>
      <c r="B30" s="38" t="s">
        <v>8217</v>
      </c>
      <c r="C30" s="59" t="s">
        <v>8191</v>
      </c>
      <c r="D30" s="59" t="s">
        <v>8216</v>
      </c>
      <c r="E30" s="59" t="s">
        <v>3135</v>
      </c>
      <c r="F30" s="59" t="str">
        <f>+'Resumen Infraestructura'!H25</f>
        <v>BT</v>
      </c>
      <c r="G30" s="58">
        <f>+'Resumen Infraestructura'!G25</f>
        <v>9</v>
      </c>
      <c r="H30" s="59" t="str">
        <f>+'Resumen Infraestructura'!F25</f>
        <v>Poste</v>
      </c>
      <c r="I30" s="59" t="str">
        <f>+'Resumen Infraestructura'!I25</f>
        <v>Concreto</v>
      </c>
      <c r="J30" s="59" t="str">
        <f>+'Resumen Infraestructura'!C25</f>
        <v>PPC08</v>
      </c>
      <c r="K30" s="38" t="str">
        <f t="shared" si="0"/>
        <v>PPC08-BT</v>
      </c>
      <c r="L30" s="38" t="str">
        <f>+IF(B30="MOD INV_2018",+VLOOKUP(J30,INV_2018!$C$17:$G$3071,2,FALSE),VLOOKUP(J30,SICODI!$G$3:$K$2404,2,FALSE))</f>
        <v>POSTE DE CONCRETO ARMADO DE  9/200/120/255</v>
      </c>
      <c r="M30" s="28">
        <f>+IF(B30="MOD INV_2018",+VLOOKUP(J30,INV_2018!$C$17:$G$3071,5,FALSE),VLOOKUP(J30,SICODI!$G$3:$K$2404,5,FALSE))</f>
        <v>186.48357199999998</v>
      </c>
      <c r="N30" s="5">
        <f t="shared" si="1"/>
        <v>0.77</v>
      </c>
      <c r="O30" s="29">
        <f t="shared" si="11"/>
        <v>330.07592243999994</v>
      </c>
      <c r="P30" s="5">
        <v>0</v>
      </c>
      <c r="Q30" s="5">
        <f t="shared" si="2"/>
        <v>7.2000000000000008E-2</v>
      </c>
      <c r="R30" s="30">
        <f t="shared" si="12"/>
        <v>1.9804555346399999</v>
      </c>
      <c r="S30" s="31">
        <f t="shared" si="3"/>
        <v>0.2</v>
      </c>
      <c r="T30" s="32">
        <f t="shared" si="13"/>
        <v>0.39609110692799998</v>
      </c>
      <c r="U30" s="30">
        <f t="shared" si="4"/>
        <v>0.13328317780828985</v>
      </c>
      <c r="V30" s="33">
        <f t="shared" si="9"/>
        <v>0.1</v>
      </c>
      <c r="W30" s="46">
        <f>+'Resumen Infraestructura'!K25</f>
        <v>18</v>
      </c>
      <c r="X30" s="170">
        <f t="shared" si="14"/>
        <v>3.6855036855036856E-3</v>
      </c>
      <c r="Y30" s="34">
        <f t="shared" si="5"/>
        <v>1.8</v>
      </c>
    </row>
    <row r="31" spans="1:25" x14ac:dyDescent="0.25">
      <c r="A31" s="55">
        <f>+'Resumen Infraestructura'!B26</f>
        <v>24</v>
      </c>
      <c r="B31" s="38" t="s">
        <v>8217</v>
      </c>
      <c r="C31" s="59" t="s">
        <v>8191</v>
      </c>
      <c r="D31" s="59" t="s">
        <v>8216</v>
      </c>
      <c r="E31" s="59" t="s">
        <v>3135</v>
      </c>
      <c r="F31" s="59" t="str">
        <f>+'Resumen Infraestructura'!H26</f>
        <v>BT</v>
      </c>
      <c r="G31" s="58">
        <f>+'Resumen Infraestructura'!G26</f>
        <v>9</v>
      </c>
      <c r="H31" s="59" t="str">
        <f>+'Resumen Infraestructura'!F26</f>
        <v>Poste</v>
      </c>
      <c r="I31" s="59" t="str">
        <f>+'Resumen Infraestructura'!I26</f>
        <v>Concreto</v>
      </c>
      <c r="J31" s="59" t="str">
        <f>+'Resumen Infraestructura'!C26</f>
        <v>PPC09</v>
      </c>
      <c r="K31" s="38" t="str">
        <f t="shared" si="0"/>
        <v>PPC09-BT</v>
      </c>
      <c r="L31" s="38" t="str">
        <f>+IF(B31="MOD INV_2018",+VLOOKUP(J31,INV_2018!$C$17:$G$3071,2,FALSE),VLOOKUP(J31,SICODI!$G$3:$K$2404,2,FALSE))</f>
        <v>POSTE DE CONCRETO ARMADO DE  9/300/120/255</v>
      </c>
      <c r="M31" s="28">
        <f>+IF(B31="MOD INV_2018",+VLOOKUP(J31,INV_2018!$C$17:$G$3071,5,FALSE),VLOOKUP(J31,SICODI!$G$3:$K$2404,5,FALSE))</f>
        <v>222.88518399999998</v>
      </c>
      <c r="N31" s="5">
        <f t="shared" si="1"/>
        <v>0.77</v>
      </c>
      <c r="O31" s="29">
        <f t="shared" si="11"/>
        <v>394.50677567999998</v>
      </c>
      <c r="P31" s="5">
        <v>0</v>
      </c>
      <c r="Q31" s="5">
        <f t="shared" si="2"/>
        <v>7.2000000000000008E-2</v>
      </c>
      <c r="R31" s="30">
        <f t="shared" si="12"/>
        <v>2.3670406540800002</v>
      </c>
      <c r="S31" s="31">
        <f t="shared" si="3"/>
        <v>0.2</v>
      </c>
      <c r="T31" s="32">
        <f t="shared" si="13"/>
        <v>0.47340813081600008</v>
      </c>
      <c r="U31" s="30">
        <f t="shared" si="4"/>
        <v>0.15930006751428702</v>
      </c>
      <c r="V31" s="33">
        <f t="shared" si="9"/>
        <v>0.2</v>
      </c>
      <c r="W31" s="46">
        <f>+'Resumen Infraestructura'!K26</f>
        <v>5</v>
      </c>
      <c r="X31" s="170">
        <f t="shared" si="14"/>
        <v>1.0237510237510238E-3</v>
      </c>
      <c r="Y31" s="34">
        <f t="shared" si="5"/>
        <v>1</v>
      </c>
    </row>
    <row r="32" spans="1:25" x14ac:dyDescent="0.25">
      <c r="A32" s="55">
        <f>+'Resumen Infraestructura'!B27</f>
        <v>25</v>
      </c>
      <c r="B32" s="38" t="s">
        <v>8217</v>
      </c>
      <c r="C32" s="59" t="s">
        <v>8191</v>
      </c>
      <c r="D32" s="59" t="s">
        <v>8216</v>
      </c>
      <c r="E32" s="59" t="s">
        <v>3135</v>
      </c>
      <c r="F32" s="59" t="str">
        <f>+'Resumen Infraestructura'!H27</f>
        <v>BT</v>
      </c>
      <c r="G32" s="58">
        <f>+'Resumen Infraestructura'!G27</f>
        <v>9</v>
      </c>
      <c r="H32" s="59" t="str">
        <f>+'Resumen Infraestructura'!F27</f>
        <v>Poste</v>
      </c>
      <c r="I32" s="59" t="str">
        <f>+'Resumen Infraestructura'!I27</f>
        <v>Concreto</v>
      </c>
      <c r="J32" s="59" t="str">
        <f>+'Resumen Infraestructura'!C27</f>
        <v>PPC10</v>
      </c>
      <c r="K32" s="38" t="str">
        <f t="shared" si="0"/>
        <v>PPC10-BT</v>
      </c>
      <c r="L32" s="38" t="str">
        <f>+IF(B32="MOD INV_2018",+VLOOKUP(J32,INV_2018!$C$17:$G$3071,2,FALSE),VLOOKUP(J32,SICODI!$G$3:$K$2404,2,FALSE))</f>
        <v>POSTE DE CONCRETO ARMADO DE  9/400/140/275</v>
      </c>
      <c r="M32" s="28">
        <f>+IF(B32="MOD INV_2018",+VLOOKUP(J32,INV_2018!$C$17:$G$3071,5,FALSE),VLOOKUP(J32,SICODI!$G$3:$K$2404,5,FALSE))</f>
        <v>224.97063199999999</v>
      </c>
      <c r="N32" s="5">
        <f t="shared" si="1"/>
        <v>0.77</v>
      </c>
      <c r="O32" s="29">
        <f t="shared" si="11"/>
        <v>398.19801863999999</v>
      </c>
      <c r="P32" s="5">
        <v>0</v>
      </c>
      <c r="Q32" s="5">
        <f t="shared" si="2"/>
        <v>7.2000000000000008E-2</v>
      </c>
      <c r="R32" s="30">
        <f t="shared" si="12"/>
        <v>2.3891881118400002</v>
      </c>
      <c r="S32" s="31">
        <f t="shared" si="3"/>
        <v>0.2</v>
      </c>
      <c r="T32" s="32">
        <f t="shared" si="13"/>
        <v>0.47783762236800009</v>
      </c>
      <c r="U32" s="30">
        <f t="shared" si="4"/>
        <v>0.16079057487433451</v>
      </c>
      <c r="V32" s="33">
        <f t="shared" si="9"/>
        <v>0.2</v>
      </c>
      <c r="W32" s="46">
        <f>+'Resumen Infraestructura'!K27</f>
        <v>5</v>
      </c>
      <c r="X32" s="170">
        <f t="shared" si="14"/>
        <v>1.0237510237510238E-3</v>
      </c>
      <c r="Y32" s="34">
        <f t="shared" si="5"/>
        <v>1</v>
      </c>
    </row>
    <row r="33" spans="1:25" x14ac:dyDescent="0.25">
      <c r="A33" s="55">
        <f>+'Resumen Infraestructura'!B28</f>
        <v>26</v>
      </c>
      <c r="B33" s="38" t="s">
        <v>8217</v>
      </c>
      <c r="C33" s="59" t="s">
        <v>8191</v>
      </c>
      <c r="D33" s="59" t="s">
        <v>8216</v>
      </c>
      <c r="E33" s="59" t="s">
        <v>3135</v>
      </c>
      <c r="F33" s="59" t="str">
        <f>+'Resumen Infraestructura'!H28</f>
        <v>BT</v>
      </c>
      <c r="G33" s="58">
        <f>+'Resumen Infraestructura'!G28</f>
        <v>11</v>
      </c>
      <c r="H33" s="59" t="str">
        <f>+'Resumen Infraestructura'!F28</f>
        <v>Poste</v>
      </c>
      <c r="I33" s="59" t="str">
        <f>+'Resumen Infraestructura'!I28</f>
        <v>Concreto</v>
      </c>
      <c r="J33" s="59" t="str">
        <f>+'Resumen Infraestructura'!C28</f>
        <v>PPC11</v>
      </c>
      <c r="K33" s="38" t="str">
        <f t="shared" si="0"/>
        <v>PPC11-BT</v>
      </c>
      <c r="L33" s="38" t="str">
        <f>+IF(B33="MOD INV_2018",+VLOOKUP(J33,INV_2018!$C$17:$G$3071,2,FALSE),VLOOKUP(J33,SICODI!$G$3:$K$2404,2,FALSE))</f>
        <v>POSTE DE CONCRETO ARMADO DE 11/200/120/285</v>
      </c>
      <c r="M33" s="28">
        <f>+IF(B33="MOD INV_2018",+VLOOKUP(J33,INV_2018!$C$17:$G$3071,5,FALSE),VLOOKUP(J33,SICODI!$G$3:$K$2404,5,FALSE))</f>
        <v>241.384748</v>
      </c>
      <c r="N33" s="5">
        <f t="shared" si="1"/>
        <v>0.77</v>
      </c>
      <c r="O33" s="29">
        <f t="shared" si="11"/>
        <v>427.25100395999999</v>
      </c>
      <c r="P33" s="5">
        <v>0</v>
      </c>
      <c r="Q33" s="5">
        <f t="shared" si="2"/>
        <v>7.2000000000000008E-2</v>
      </c>
      <c r="R33" s="30">
        <f t="shared" si="12"/>
        <v>2.56350602376</v>
      </c>
      <c r="S33" s="31">
        <f t="shared" si="3"/>
        <v>0.2</v>
      </c>
      <c r="T33" s="32">
        <f t="shared" si="13"/>
        <v>0.51270120475199998</v>
      </c>
      <c r="U33" s="30">
        <f t="shared" si="4"/>
        <v>0.17252204010706765</v>
      </c>
      <c r="V33" s="33">
        <f t="shared" si="9"/>
        <v>0.2</v>
      </c>
      <c r="W33" s="46">
        <f>+'Resumen Infraestructura'!K28</f>
        <v>2</v>
      </c>
      <c r="X33" s="170">
        <f t="shared" si="14"/>
        <v>4.0950040950040953E-4</v>
      </c>
      <c r="Y33" s="34">
        <f t="shared" si="5"/>
        <v>0.4</v>
      </c>
    </row>
    <row r="34" spans="1:25" x14ac:dyDescent="0.25">
      <c r="A34" s="55">
        <f>+'Resumen Infraestructura'!B29</f>
        <v>27</v>
      </c>
      <c r="B34" s="38" t="s">
        <v>8217</v>
      </c>
      <c r="C34" s="59" t="s">
        <v>8191</v>
      </c>
      <c r="D34" s="59" t="s">
        <v>8216</v>
      </c>
      <c r="E34" s="59" t="s">
        <v>3135</v>
      </c>
      <c r="F34" s="59" t="str">
        <f>+'Resumen Infraestructura'!H29</f>
        <v>MT</v>
      </c>
      <c r="G34" s="58">
        <f>+'Resumen Infraestructura'!G29</f>
        <v>10</v>
      </c>
      <c r="H34" s="59" t="str">
        <f>+'Resumen Infraestructura'!F29</f>
        <v>Poste</v>
      </c>
      <c r="I34" s="59" t="str">
        <f>+'Resumen Infraestructura'!I29</f>
        <v>Concreto</v>
      </c>
      <c r="J34" s="59" t="str">
        <f>+'Resumen Infraestructura'!C29</f>
        <v>PPC11</v>
      </c>
      <c r="K34" s="38" t="str">
        <f t="shared" si="0"/>
        <v>PPC11-MT</v>
      </c>
      <c r="L34" s="38" t="str">
        <f>+IF(B34="MOD INV_2018",+VLOOKUP(J34,INV_2018!$C$17:$G$3071,2,FALSE),VLOOKUP(J34,SICODI!$G$3:$K$2404,2,FALSE))</f>
        <v>POSTE DE CONCRETO ARMADO DE 11/200/120/285</v>
      </c>
      <c r="M34" s="28">
        <f>+IF(B34="MOD INV_2018",+VLOOKUP(J34,INV_2018!$C$17:$G$3071,5,FALSE),VLOOKUP(J34,SICODI!$G$3:$K$2404,5,FALSE))</f>
        <v>241.384748</v>
      </c>
      <c r="N34" s="5">
        <f t="shared" si="1"/>
        <v>0.84299999999999997</v>
      </c>
      <c r="O34" s="29">
        <f t="shared" si="11"/>
        <v>444.87209056400002</v>
      </c>
      <c r="P34" s="5">
        <v>0</v>
      </c>
      <c r="Q34" s="5">
        <f t="shared" si="2"/>
        <v>0.13400000000000001</v>
      </c>
      <c r="R34" s="30">
        <f t="shared" si="12"/>
        <v>4.9677383446313339</v>
      </c>
      <c r="S34" s="31">
        <f t="shared" si="3"/>
        <v>0.183</v>
      </c>
      <c r="T34" s="32">
        <f t="shared" si="13"/>
        <v>0.90909611706753413</v>
      </c>
      <c r="U34" s="30">
        <f t="shared" si="4"/>
        <v>0.30590744729334046</v>
      </c>
      <c r="V34" s="33">
        <f t="shared" si="9"/>
        <v>0.3</v>
      </c>
      <c r="W34" s="46">
        <f>+'Resumen Infraestructura'!K29</f>
        <v>1</v>
      </c>
      <c r="X34" s="170">
        <f t="shared" si="14"/>
        <v>2.0475020475020476E-4</v>
      </c>
      <c r="Y34" s="34">
        <f t="shared" si="5"/>
        <v>0.3</v>
      </c>
    </row>
    <row r="35" spans="1:25" x14ac:dyDescent="0.25">
      <c r="A35" s="55">
        <f>+'Resumen Infraestructura'!B30</f>
        <v>28</v>
      </c>
      <c r="B35" s="38" t="s">
        <v>8217</v>
      </c>
      <c r="C35" s="59" t="s">
        <v>8191</v>
      </c>
      <c r="D35" s="59" t="s">
        <v>8216</v>
      </c>
      <c r="E35" s="59" t="s">
        <v>3135</v>
      </c>
      <c r="F35" s="59" t="str">
        <f>+'Resumen Infraestructura'!H30</f>
        <v>BT</v>
      </c>
      <c r="G35" s="58">
        <f>+'Resumen Infraestructura'!G30</f>
        <v>12</v>
      </c>
      <c r="H35" s="59" t="str">
        <f>+'Resumen Infraestructura'!F30</f>
        <v>Poste</v>
      </c>
      <c r="I35" s="59" t="str">
        <f>+'Resumen Infraestructura'!I30</f>
        <v>Concreto</v>
      </c>
      <c r="J35" s="59" t="str">
        <f>+'Resumen Infraestructura'!C30</f>
        <v>PPC15</v>
      </c>
      <c r="K35" s="38" t="str">
        <f t="shared" si="0"/>
        <v>PPC15-BT</v>
      </c>
      <c r="L35" s="38" t="str">
        <f>+IF(B35="MOD INV_2018",+VLOOKUP(J35,INV_2018!$C$17:$G$3071,2,FALSE),VLOOKUP(J35,SICODI!$G$3:$K$2404,2,FALSE))</f>
        <v>POSTE DE CONCRETO ARMADO DE 12/200/120/300</v>
      </c>
      <c r="M35" s="28">
        <f>+IF(B35="MOD INV_2018",+VLOOKUP(J35,INV_2018!$C$17:$G$3071,5,FALSE),VLOOKUP(J35,SICODI!$G$3:$K$2404,5,FALSE))</f>
        <v>269.93664000000001</v>
      </c>
      <c r="N35" s="5">
        <f t="shared" si="1"/>
        <v>0.77</v>
      </c>
      <c r="O35" s="29">
        <f t="shared" si="11"/>
        <v>477.78785280000005</v>
      </c>
      <c r="P35" s="5">
        <v>0</v>
      </c>
      <c r="Q35" s="5">
        <f t="shared" si="2"/>
        <v>7.2000000000000008E-2</v>
      </c>
      <c r="R35" s="30">
        <f t="shared" si="12"/>
        <v>2.8667271168000004</v>
      </c>
      <c r="S35" s="31">
        <f t="shared" si="3"/>
        <v>0.2</v>
      </c>
      <c r="T35" s="32">
        <f t="shared" si="13"/>
        <v>0.57334542336000005</v>
      </c>
      <c r="U35" s="30">
        <f t="shared" si="4"/>
        <v>0.19292859312075131</v>
      </c>
      <c r="V35" s="33">
        <f t="shared" si="9"/>
        <v>0.2</v>
      </c>
      <c r="W35" s="46">
        <f>+'Resumen Infraestructura'!K30</f>
        <v>9</v>
      </c>
      <c r="X35" s="170">
        <f t="shared" si="14"/>
        <v>1.8427518427518428E-3</v>
      </c>
      <c r="Y35" s="34">
        <f t="shared" si="5"/>
        <v>1.8</v>
      </c>
    </row>
    <row r="36" spans="1:25" x14ac:dyDescent="0.25">
      <c r="A36" s="55">
        <f>+'Resumen Infraestructura'!B31</f>
        <v>29</v>
      </c>
      <c r="B36" s="38" t="s">
        <v>8217</v>
      </c>
      <c r="C36" s="59" t="s">
        <v>8191</v>
      </c>
      <c r="D36" s="59" t="s">
        <v>8216</v>
      </c>
      <c r="E36" s="59" t="s">
        <v>3135</v>
      </c>
      <c r="F36" s="59" t="str">
        <f>+'Resumen Infraestructura'!H31</f>
        <v>MT</v>
      </c>
      <c r="G36" s="58">
        <f>+'Resumen Infraestructura'!G31</f>
        <v>12</v>
      </c>
      <c r="H36" s="59" t="str">
        <f>+'Resumen Infraestructura'!F31</f>
        <v>Poste</v>
      </c>
      <c r="I36" s="59" t="str">
        <f>+'Resumen Infraestructura'!I31</f>
        <v>Concreto</v>
      </c>
      <c r="J36" s="59" t="str">
        <f>+'Resumen Infraestructura'!C31</f>
        <v>PPC15</v>
      </c>
      <c r="K36" s="38" t="str">
        <f t="shared" si="0"/>
        <v>PPC15-MT</v>
      </c>
      <c r="L36" s="38" t="str">
        <f>+IF(B36="MOD INV_2018",+VLOOKUP(J36,INV_2018!$C$17:$G$3071,2,FALSE),VLOOKUP(J36,SICODI!$G$3:$K$2404,2,FALSE))</f>
        <v>POSTE DE CONCRETO ARMADO DE 12/200/120/300</v>
      </c>
      <c r="M36" s="28">
        <f>+IF(B36="MOD INV_2018",+VLOOKUP(J36,INV_2018!$C$17:$G$3071,5,FALSE),VLOOKUP(J36,SICODI!$G$3:$K$2404,5,FALSE))</f>
        <v>269.93664000000001</v>
      </c>
      <c r="N36" s="5">
        <f t="shared" si="1"/>
        <v>0.84299999999999997</v>
      </c>
      <c r="O36" s="29">
        <f t="shared" si="11"/>
        <v>497.49322752</v>
      </c>
      <c r="P36" s="5">
        <v>0</v>
      </c>
      <c r="Q36" s="5">
        <f t="shared" si="2"/>
        <v>0.13400000000000001</v>
      </c>
      <c r="R36" s="30">
        <f t="shared" si="12"/>
        <v>5.555341040640001</v>
      </c>
      <c r="S36" s="31">
        <f t="shared" si="3"/>
        <v>0.183</v>
      </c>
      <c r="T36" s="32">
        <f t="shared" si="13"/>
        <v>1.0166274104371202</v>
      </c>
      <c r="U36" s="30">
        <f t="shared" si="4"/>
        <v>0.34209132580879315</v>
      </c>
      <c r="V36" s="33">
        <f t="shared" si="9"/>
        <v>0.3</v>
      </c>
      <c r="W36" s="46">
        <f>+'Resumen Infraestructura'!K31</f>
        <v>1179</v>
      </c>
      <c r="X36" s="170">
        <f t="shared" si="14"/>
        <v>0.24140049140049141</v>
      </c>
      <c r="Y36" s="34">
        <f t="shared" si="5"/>
        <v>353.7</v>
      </c>
    </row>
    <row r="37" spans="1:25" x14ac:dyDescent="0.25">
      <c r="A37" s="55">
        <f>+'Resumen Infraestructura'!B32</f>
        <v>30</v>
      </c>
      <c r="B37" s="38" t="s">
        <v>8217</v>
      </c>
      <c r="C37" s="59" t="s">
        <v>8191</v>
      </c>
      <c r="D37" s="59" t="s">
        <v>8216</v>
      </c>
      <c r="E37" s="59" t="s">
        <v>3135</v>
      </c>
      <c r="F37" s="59" t="str">
        <f>+'Resumen Infraestructura'!H32</f>
        <v>BT</v>
      </c>
      <c r="G37" s="58">
        <f>+'Resumen Infraestructura'!G32</f>
        <v>12</v>
      </c>
      <c r="H37" s="59" t="str">
        <f>+'Resumen Infraestructura'!F32</f>
        <v>Poste</v>
      </c>
      <c r="I37" s="59" t="str">
        <f>+'Resumen Infraestructura'!I32</f>
        <v>Concreto</v>
      </c>
      <c r="J37" s="59" t="str">
        <f>+'Resumen Infraestructura'!C32</f>
        <v>PPC16</v>
      </c>
      <c r="K37" s="38" t="str">
        <f t="shared" si="0"/>
        <v>PPC16-BT</v>
      </c>
      <c r="L37" s="38" t="str">
        <f>+IF(B37="MOD INV_2018",+VLOOKUP(J37,INV_2018!$C$17:$G$3071,2,FALSE),VLOOKUP(J37,SICODI!$G$3:$K$2404,2,FALSE))</f>
        <v>POSTE DE CONCRETO ARMADO DE 12/300/150/330</v>
      </c>
      <c r="M37" s="28">
        <f>+IF(B37="MOD INV_2018",+VLOOKUP(J37,INV_2018!$C$17:$G$3071,5,FALSE),VLOOKUP(J37,SICODI!$G$3:$K$2404,5,FALSE))</f>
        <v>330.01628799999997</v>
      </c>
      <c r="N37" s="5">
        <f t="shared" si="1"/>
        <v>0.77</v>
      </c>
      <c r="O37" s="29">
        <f t="shared" si="11"/>
        <v>584.12882975999992</v>
      </c>
      <c r="P37" s="5">
        <v>0</v>
      </c>
      <c r="Q37" s="5">
        <f t="shared" si="2"/>
        <v>7.2000000000000008E-2</v>
      </c>
      <c r="R37" s="30">
        <f t="shared" si="12"/>
        <v>3.5047729785600001</v>
      </c>
      <c r="S37" s="31">
        <f t="shared" si="3"/>
        <v>0.2</v>
      </c>
      <c r="T37" s="32">
        <f t="shared" si="13"/>
        <v>0.70095459571200003</v>
      </c>
      <c r="U37" s="30">
        <f t="shared" si="4"/>
        <v>0.23586860290908518</v>
      </c>
      <c r="V37" s="33">
        <f t="shared" si="9"/>
        <v>0.2</v>
      </c>
      <c r="W37" s="46">
        <f>+'Resumen Infraestructura'!K32</f>
        <v>3</v>
      </c>
      <c r="X37" s="170">
        <f t="shared" si="14"/>
        <v>6.1425061425061424E-4</v>
      </c>
      <c r="Y37" s="34">
        <f t="shared" si="5"/>
        <v>0.60000000000000009</v>
      </c>
    </row>
    <row r="38" spans="1:25" x14ac:dyDescent="0.25">
      <c r="A38" s="55">
        <f>+'Resumen Infraestructura'!B33</f>
        <v>31</v>
      </c>
      <c r="B38" s="38" t="s">
        <v>8217</v>
      </c>
      <c r="C38" s="59" t="s">
        <v>8191</v>
      </c>
      <c r="D38" s="59" t="s">
        <v>8216</v>
      </c>
      <c r="E38" s="59" t="s">
        <v>3135</v>
      </c>
      <c r="F38" s="59" t="str">
        <f>+'Resumen Infraestructura'!H33</f>
        <v>MT</v>
      </c>
      <c r="G38" s="58">
        <f>+'Resumen Infraestructura'!G33</f>
        <v>13</v>
      </c>
      <c r="H38" s="59" t="str">
        <f>+'Resumen Infraestructura'!F33</f>
        <v>Poste</v>
      </c>
      <c r="I38" s="59" t="str">
        <f>+'Resumen Infraestructura'!I33</f>
        <v>Concreto</v>
      </c>
      <c r="J38" s="59" t="str">
        <f>+'Resumen Infraestructura'!C33</f>
        <v>PPC18</v>
      </c>
      <c r="K38" s="38" t="str">
        <f t="shared" si="0"/>
        <v>PPC18-MT</v>
      </c>
      <c r="L38" s="38" t="str">
        <f>+IF(B38="MOD INV_2018",+VLOOKUP(J38,INV_2018!$C$17:$G$3071,2,FALSE),VLOOKUP(J38,SICODI!$G$3:$K$2404,2,FALSE))</f>
        <v>POSTE DE CONCRETO ARMADO DE 13/200/140/335</v>
      </c>
      <c r="M38" s="28">
        <f>+IF(B38="MOD INV_2018",+VLOOKUP(J38,INV_2018!$C$17:$G$3071,5,FALSE),VLOOKUP(J38,SICODI!$G$3:$K$2404,5,FALSE))</f>
        <v>299.21492399999994</v>
      </c>
      <c r="N38" s="5">
        <f t="shared" si="1"/>
        <v>0.84299999999999997</v>
      </c>
      <c r="O38" s="29">
        <f t="shared" si="11"/>
        <v>551.45310493199986</v>
      </c>
      <c r="P38" s="5">
        <v>0</v>
      </c>
      <c r="Q38" s="5">
        <f t="shared" si="2"/>
        <v>0.13400000000000001</v>
      </c>
      <c r="R38" s="30">
        <f t="shared" si="12"/>
        <v>6.1578930050739986</v>
      </c>
      <c r="S38" s="31">
        <f t="shared" si="3"/>
        <v>0.183</v>
      </c>
      <c r="T38" s="32">
        <f t="shared" si="13"/>
        <v>1.1268944199285418</v>
      </c>
      <c r="U38" s="30">
        <f t="shared" si="4"/>
        <v>0.37919576257946025</v>
      </c>
      <c r="V38" s="33">
        <f t="shared" si="9"/>
        <v>0.4</v>
      </c>
      <c r="W38" s="46">
        <f>+'Resumen Infraestructura'!K33</f>
        <v>254</v>
      </c>
      <c r="X38" s="170">
        <f t="shared" si="14"/>
        <v>5.2006552006552006E-2</v>
      </c>
      <c r="Y38" s="34">
        <f t="shared" si="5"/>
        <v>101.60000000000001</v>
      </c>
    </row>
    <row r="39" spans="1:25" x14ac:dyDescent="0.25">
      <c r="A39" s="55">
        <f>+'Resumen Infraestructura'!B34</f>
        <v>32</v>
      </c>
      <c r="B39" s="38" t="s">
        <v>8217</v>
      </c>
      <c r="C39" s="59" t="s">
        <v>8191</v>
      </c>
      <c r="D39" s="59" t="s">
        <v>8216</v>
      </c>
      <c r="E39" s="59" t="s">
        <v>3135</v>
      </c>
      <c r="F39" s="59" t="str">
        <f>+'Resumen Infraestructura'!H34</f>
        <v>MT</v>
      </c>
      <c r="G39" s="58">
        <f>+'Resumen Infraestructura'!G34</f>
        <v>13</v>
      </c>
      <c r="H39" s="59" t="str">
        <f>+'Resumen Infraestructura'!F34</f>
        <v>Poste</v>
      </c>
      <c r="I39" s="59" t="str">
        <f>+'Resumen Infraestructura'!I34</f>
        <v>Concreto</v>
      </c>
      <c r="J39" s="59" t="str">
        <f>+'Resumen Infraestructura'!C34</f>
        <v>PPC19</v>
      </c>
      <c r="K39" s="38" t="str">
        <f t="shared" si="0"/>
        <v>PPC19-MT</v>
      </c>
      <c r="L39" s="38" t="str">
        <f>+IF(B39="MOD INV_2018",+VLOOKUP(J39,INV_2018!$C$17:$G$3071,2,FALSE),VLOOKUP(J39,SICODI!$G$3:$K$2404,2,FALSE))</f>
        <v>POSTE DE CONCRETO ARMADO DE 13/300/150/345</v>
      </c>
      <c r="M39" s="28">
        <f>+IF(B39="MOD INV_2018",+VLOOKUP(J39,INV_2018!$C$17:$G$3071,5,FALSE),VLOOKUP(J39,SICODI!$G$3:$K$2404,5,FALSE))</f>
        <v>368.05813999999998</v>
      </c>
      <c r="N39" s="5">
        <f t="shared" si="1"/>
        <v>0.84299999999999997</v>
      </c>
      <c r="O39" s="29">
        <f t="shared" si="11"/>
        <v>678.33115201999999</v>
      </c>
      <c r="P39" s="5">
        <v>0</v>
      </c>
      <c r="Q39" s="5">
        <f t="shared" si="2"/>
        <v>0.13400000000000001</v>
      </c>
      <c r="R39" s="30">
        <f t="shared" si="12"/>
        <v>7.5746978642233342</v>
      </c>
      <c r="S39" s="31">
        <f t="shared" si="3"/>
        <v>0.183</v>
      </c>
      <c r="T39" s="32">
        <f t="shared" si="13"/>
        <v>1.3861697091528702</v>
      </c>
      <c r="U39" s="30">
        <f t="shared" si="4"/>
        <v>0.46644092883173766</v>
      </c>
      <c r="V39" s="33">
        <f t="shared" si="9"/>
        <v>0.5</v>
      </c>
      <c r="W39" s="46">
        <f>+'Resumen Infraestructura'!K34</f>
        <v>1250</v>
      </c>
      <c r="X39" s="170">
        <f t="shared" si="14"/>
        <v>0.25593775593775592</v>
      </c>
      <c r="Y39" s="34">
        <f t="shared" si="5"/>
        <v>625</v>
      </c>
    </row>
    <row r="40" spans="1:25" x14ac:dyDescent="0.25">
      <c r="A40" s="55">
        <f>+'Resumen Infraestructura'!B35</f>
        <v>33</v>
      </c>
      <c r="B40" s="38" t="s">
        <v>8217</v>
      </c>
      <c r="C40" s="59" t="s">
        <v>8191</v>
      </c>
      <c r="D40" s="59" t="s">
        <v>8216</v>
      </c>
      <c r="E40" s="59" t="s">
        <v>3135</v>
      </c>
      <c r="F40" s="59" t="str">
        <f>+'Resumen Infraestructura'!H35</f>
        <v>MT</v>
      </c>
      <c r="G40" s="58" t="str">
        <f>+'Resumen Infraestructura'!G35</f>
        <v>14, 15</v>
      </c>
      <c r="H40" s="59" t="str">
        <f>+'Resumen Infraestructura'!F35</f>
        <v>Poste</v>
      </c>
      <c r="I40" s="59" t="str">
        <f>+'Resumen Infraestructura'!I35</f>
        <v>Concreto</v>
      </c>
      <c r="J40" s="59" t="str">
        <f>+'Resumen Infraestructura'!C35</f>
        <v>PPC22</v>
      </c>
      <c r="K40" s="38" t="str">
        <f t="shared" si="0"/>
        <v>PPC22-MT</v>
      </c>
      <c r="L40" s="38" t="str">
        <f>+IF(B40="MOD INV_2018",+VLOOKUP(J40,INV_2018!$C$17:$G$3071,2,FALSE),VLOOKUP(J40,SICODI!$G$3:$K$2404,2,FALSE))</f>
        <v>POSTE DE CONCRETO ARMADO DE 15/200/135/360</v>
      </c>
      <c r="M40" s="28">
        <f>+IF(B40="MOD INV_2018",+VLOOKUP(J40,INV_2018!$C$17:$G$3071,5,FALSE),VLOOKUP(J40,SICODI!$G$3:$K$2404,5,FALSE))</f>
        <v>359.65776799999998</v>
      </c>
      <c r="N40" s="5">
        <f t="shared" si="1"/>
        <v>0.84299999999999997</v>
      </c>
      <c r="O40" s="29">
        <f t="shared" si="11"/>
        <v>662.84926642399989</v>
      </c>
      <c r="P40" s="5">
        <v>0</v>
      </c>
      <c r="Q40" s="5">
        <f t="shared" si="2"/>
        <v>0.13400000000000001</v>
      </c>
      <c r="R40" s="30">
        <f t="shared" si="12"/>
        <v>7.4018168084013327</v>
      </c>
      <c r="S40" s="31">
        <f t="shared" si="3"/>
        <v>0.183</v>
      </c>
      <c r="T40" s="32">
        <f t="shared" si="13"/>
        <v>1.3545324759374437</v>
      </c>
      <c r="U40" s="30">
        <f t="shared" si="4"/>
        <v>0.45579511804159406</v>
      </c>
      <c r="V40" s="33">
        <f t="shared" si="9"/>
        <v>0.5</v>
      </c>
      <c r="W40" s="46">
        <f>+'Resumen Infraestructura'!K35</f>
        <v>52</v>
      </c>
      <c r="X40" s="170">
        <f t="shared" si="14"/>
        <v>1.0647010647010647E-2</v>
      </c>
      <c r="Y40" s="34">
        <f t="shared" si="5"/>
        <v>26</v>
      </c>
    </row>
    <row r="41" spans="1:25" x14ac:dyDescent="0.25">
      <c r="A41" s="55">
        <f>+'Resumen Infraestructura'!B36</f>
        <v>34</v>
      </c>
      <c r="B41" s="38" t="s">
        <v>8217</v>
      </c>
      <c r="C41" s="59" t="s">
        <v>8191</v>
      </c>
      <c r="D41" s="59" t="s">
        <v>8216</v>
      </c>
      <c r="E41" s="59" t="s">
        <v>3135</v>
      </c>
      <c r="F41" s="59" t="str">
        <f>+'Resumen Infraestructura'!H36</f>
        <v>MT</v>
      </c>
      <c r="G41" s="58" t="str">
        <f>+'Resumen Infraestructura'!G36</f>
        <v>14, 15</v>
      </c>
      <c r="H41" s="59" t="str">
        <f>+'Resumen Infraestructura'!F36</f>
        <v>Poste</v>
      </c>
      <c r="I41" s="59" t="str">
        <f>+'Resumen Infraestructura'!I36</f>
        <v>Concreto</v>
      </c>
      <c r="J41" s="59" t="str">
        <f>+'Resumen Infraestructura'!C36</f>
        <v>PPC23</v>
      </c>
      <c r="K41" s="38" t="str">
        <f t="shared" si="0"/>
        <v>PPC23-MT</v>
      </c>
      <c r="L41" s="38" t="str">
        <f>+IF(B41="MOD INV_2018",+VLOOKUP(J41,INV_2018!$C$17:$G$3071,2,FALSE),VLOOKUP(J41,SICODI!$G$3:$K$2404,2,FALSE))</f>
        <v>POSTE DE CONCRETO ARMADO DE 15/300/140/365</v>
      </c>
      <c r="M41" s="28">
        <f>+IF(B41="MOD INV_2018",+VLOOKUP(J41,INV_2018!$C$17:$G$3071,5,FALSE),VLOOKUP(J41,SICODI!$G$3:$K$2404,5,FALSE))</f>
        <v>447.43403999999998</v>
      </c>
      <c r="N41" s="5">
        <f t="shared" si="1"/>
        <v>0.84299999999999997</v>
      </c>
      <c r="O41" s="29">
        <f t="shared" si="11"/>
        <v>824.62093571999992</v>
      </c>
      <c r="P41" s="5">
        <v>0</v>
      </c>
      <c r="Q41" s="5">
        <f t="shared" si="2"/>
        <v>0.13400000000000001</v>
      </c>
      <c r="R41" s="30">
        <f t="shared" si="12"/>
        <v>9.20826711554</v>
      </c>
      <c r="S41" s="31">
        <f t="shared" si="3"/>
        <v>0.183</v>
      </c>
      <c r="T41" s="32">
        <f t="shared" si="13"/>
        <v>1.6851128821438199</v>
      </c>
      <c r="U41" s="30">
        <f t="shared" si="4"/>
        <v>0.56703418978462705</v>
      </c>
      <c r="V41" s="33">
        <f t="shared" si="9"/>
        <v>0.6</v>
      </c>
      <c r="W41" s="46">
        <f>+'Resumen Infraestructura'!K36</f>
        <v>2</v>
      </c>
      <c r="X41" s="170">
        <f t="shared" si="14"/>
        <v>4.0950040950040953E-4</v>
      </c>
      <c r="Y41" s="34">
        <f t="shared" si="5"/>
        <v>1.2</v>
      </c>
    </row>
    <row r="42" spans="1:25" x14ac:dyDescent="0.25">
      <c r="A42" s="55">
        <f>+'Resumen Infraestructura'!B37</f>
        <v>35</v>
      </c>
      <c r="B42" s="38" t="s">
        <v>8217</v>
      </c>
      <c r="C42" s="59" t="s">
        <v>8191</v>
      </c>
      <c r="D42" s="59" t="s">
        <v>8216</v>
      </c>
      <c r="E42" s="59" t="s">
        <v>3135</v>
      </c>
      <c r="F42" s="59" t="str">
        <f>+'Resumen Infraestructura'!H37</f>
        <v>BT</v>
      </c>
      <c r="G42" s="58">
        <f>+'Resumen Infraestructura'!G37</f>
        <v>8</v>
      </c>
      <c r="H42" s="59" t="str">
        <f>+'Resumen Infraestructura'!F37</f>
        <v>Poste</v>
      </c>
      <c r="I42" s="59" t="str">
        <f>+'Resumen Infraestructura'!I37</f>
        <v>Metálico</v>
      </c>
      <c r="J42" s="59" t="str">
        <f>+'Resumen Infraestructura'!C37</f>
        <v>PPF02</v>
      </c>
      <c r="K42" s="38" t="str">
        <f t="shared" si="0"/>
        <v>PPF02-BT</v>
      </c>
      <c r="L42" s="38" t="str">
        <f>+IF(B42="MOD INV_2018",+VLOOKUP(J42,INV_2018!$C$17:$G$3071,2,FALSE),VLOOKUP(J42,SICODI!$G$3:$K$2404,2,FALSE))</f>
        <v>POSTE DE METAL DE  8 mts.</v>
      </c>
      <c r="M42" s="28">
        <f>+IF(B42="MOD INV_2018",+VLOOKUP(J42,INV_2018!$C$17:$G$3071,5,FALSE),VLOOKUP(J42,SICODI!$G$3:$K$2404,5,FALSE))</f>
        <v>440.38100799999995</v>
      </c>
      <c r="N42" s="5">
        <f t="shared" si="1"/>
        <v>0.77</v>
      </c>
      <c r="O42" s="29">
        <f t="shared" si="11"/>
        <v>779.47438415999989</v>
      </c>
      <c r="P42" s="5">
        <v>0</v>
      </c>
      <c r="Q42" s="5">
        <f t="shared" si="2"/>
        <v>7.2000000000000008E-2</v>
      </c>
      <c r="R42" s="30">
        <f t="shared" si="12"/>
        <v>4.6768463049599998</v>
      </c>
      <c r="S42" s="31">
        <f t="shared" si="3"/>
        <v>0.2</v>
      </c>
      <c r="T42" s="32">
        <f t="shared" si="13"/>
        <v>0.93536926099200002</v>
      </c>
      <c r="U42" s="30">
        <f t="shared" si="4"/>
        <v>0.31474826207564233</v>
      </c>
      <c r="V42" s="33">
        <f t="shared" si="9"/>
        <v>0.3</v>
      </c>
      <c r="W42" s="46">
        <f>+'Resumen Infraestructura'!K37</f>
        <v>2</v>
      </c>
      <c r="X42" s="170">
        <f t="shared" si="14"/>
        <v>4.0950040950040953E-4</v>
      </c>
      <c r="Y42" s="34">
        <f t="shared" si="5"/>
        <v>0.6</v>
      </c>
    </row>
    <row r="43" spans="1:25" x14ac:dyDescent="0.25">
      <c r="A43" s="55">
        <f>+'Resumen Infraestructura'!B38</f>
        <v>36</v>
      </c>
      <c r="B43" s="38" t="s">
        <v>8217</v>
      </c>
      <c r="C43" s="59" t="s">
        <v>8191</v>
      </c>
      <c r="D43" s="59" t="s">
        <v>8216</v>
      </c>
      <c r="E43" s="59" t="s">
        <v>3135</v>
      </c>
      <c r="F43" s="59" t="str">
        <f>+'Resumen Infraestructura'!H38</f>
        <v>MT</v>
      </c>
      <c r="G43" s="58">
        <f>+'Resumen Infraestructura'!G38</f>
        <v>14</v>
      </c>
      <c r="H43" s="59" t="str">
        <f>+'Resumen Infraestructura'!F38</f>
        <v>Poste</v>
      </c>
      <c r="I43" s="59" t="str">
        <f>+'Resumen Infraestructura'!I38</f>
        <v>Metálico</v>
      </c>
      <c r="J43" s="59" t="str">
        <f>+'Resumen Infraestructura'!C38</f>
        <v>PPF05</v>
      </c>
      <c r="K43" s="38" t="str">
        <f t="shared" si="0"/>
        <v>PPF05-MT</v>
      </c>
      <c r="L43" s="38" t="str">
        <f>+IF(B43="MOD INV_2018",+VLOOKUP(J43,INV_2018!$C$17:$G$3071,2,FALSE),VLOOKUP(J43,SICODI!$G$3:$K$2404,2,FALSE))</f>
        <v>POSTE DE METAL DE 15 mts.</v>
      </c>
      <c r="M43" s="28">
        <f>+IF(B43="MOD INV_2018",+VLOOKUP(J43,INV_2018!$C$17:$G$3071,5,FALSE),VLOOKUP(J43,SICODI!$G$3:$K$2404,5,FALSE))</f>
        <v>1041.7398559999999</v>
      </c>
      <c r="N43" s="5">
        <f t="shared" si="1"/>
        <v>0.84299999999999997</v>
      </c>
      <c r="O43" s="29">
        <f t="shared" si="11"/>
        <v>1919.9265546079998</v>
      </c>
      <c r="P43" s="5">
        <v>0</v>
      </c>
      <c r="Q43" s="5">
        <f t="shared" si="2"/>
        <v>0.13400000000000001</v>
      </c>
      <c r="R43" s="30">
        <f t="shared" si="12"/>
        <v>21.439179859789334</v>
      </c>
      <c r="S43" s="31">
        <f t="shared" si="3"/>
        <v>0.183</v>
      </c>
      <c r="T43" s="32">
        <f t="shared" si="13"/>
        <v>3.923369914341448</v>
      </c>
      <c r="U43" s="30">
        <f t="shared" si="4"/>
        <v>1.3201993196881354</v>
      </c>
      <c r="V43" s="33">
        <f t="shared" si="9"/>
        <v>1.3</v>
      </c>
      <c r="W43" s="46">
        <f>+'Resumen Infraestructura'!K38</f>
        <v>1</v>
      </c>
      <c r="X43" s="170">
        <f t="shared" si="14"/>
        <v>2.0475020475020476E-4</v>
      </c>
      <c r="Y43" s="34">
        <f t="shared" si="5"/>
        <v>1.3</v>
      </c>
    </row>
    <row r="44" spans="1:25" x14ac:dyDescent="0.25">
      <c r="A44" s="55">
        <f>+'Resumen Infraestructura'!B39</f>
        <v>37</v>
      </c>
      <c r="B44" s="38" t="s">
        <v>8217</v>
      </c>
      <c r="C44" s="59" t="s">
        <v>8191</v>
      </c>
      <c r="D44" s="59" t="s">
        <v>8216</v>
      </c>
      <c r="E44" s="59" t="s">
        <v>3135</v>
      </c>
      <c r="F44" s="59" t="str">
        <f>+'Resumen Infraestructura'!H39</f>
        <v>MT</v>
      </c>
      <c r="G44" s="58" t="str">
        <f>+'Resumen Infraestructura'!G39</f>
        <v>12, 14</v>
      </c>
      <c r="H44" s="59" t="str">
        <f>+'Resumen Infraestructura'!F39</f>
        <v>Poste</v>
      </c>
      <c r="I44" s="59" t="str">
        <f>+'Resumen Infraestructura'!I39</f>
        <v>Metálico</v>
      </c>
      <c r="J44" s="59" t="str">
        <f>+'Resumen Infraestructura'!C39</f>
        <v>PPF08</v>
      </c>
      <c r="K44" s="38" t="str">
        <f t="shared" si="0"/>
        <v>PPF08-MT</v>
      </c>
      <c r="L44" s="38" t="str">
        <f>+IF(B44="MOD INV_2018",+VLOOKUP(J44,INV_2018!$C$17:$G$3071,2,FALSE),VLOOKUP(J44,SICODI!$G$3:$K$2404,2,FALSE))</f>
        <v>POSTE DE METAL DE  12 mts.</v>
      </c>
      <c r="M44" s="28">
        <f>+IF(B44="MOD INV_2018",+VLOOKUP(J44,INV_2018!$C$17:$G$3071,5,FALSE),VLOOKUP(J44,SICODI!$G$3:$K$2404,5,FALSE))</f>
        <v>758.81017199999997</v>
      </c>
      <c r="N44" s="5">
        <f t="shared" si="1"/>
        <v>0.84299999999999997</v>
      </c>
      <c r="O44" s="29">
        <f t="shared" si="11"/>
        <v>1398.4871469959999</v>
      </c>
      <c r="P44" s="5">
        <v>0</v>
      </c>
      <c r="Q44" s="5">
        <f t="shared" si="2"/>
        <v>0.13400000000000001</v>
      </c>
      <c r="R44" s="30">
        <f t="shared" si="12"/>
        <v>15.616439808122001</v>
      </c>
      <c r="S44" s="31">
        <f t="shared" si="3"/>
        <v>0.183</v>
      </c>
      <c r="T44" s="32">
        <f t="shared" si="13"/>
        <v>2.8578084848863261</v>
      </c>
      <c r="U44" s="30">
        <f t="shared" si="4"/>
        <v>0.96164187928203559</v>
      </c>
      <c r="V44" s="33">
        <f t="shared" si="9"/>
        <v>1</v>
      </c>
      <c r="W44" s="46">
        <f>+'Resumen Infraestructura'!K39</f>
        <v>40</v>
      </c>
      <c r="X44" s="170">
        <f t="shared" si="14"/>
        <v>8.1900081900081901E-3</v>
      </c>
      <c r="Y44" s="34">
        <f t="shared" si="5"/>
        <v>40</v>
      </c>
    </row>
    <row r="45" spans="1:25" x14ac:dyDescent="0.25">
      <c r="A45" s="55">
        <f>+'Resumen Infraestructura'!B40</f>
        <v>38</v>
      </c>
      <c r="B45" s="38" t="s">
        <v>8217</v>
      </c>
      <c r="C45" s="59" t="s">
        <v>8191</v>
      </c>
      <c r="D45" s="59" t="s">
        <v>8216</v>
      </c>
      <c r="E45" s="59" t="s">
        <v>3135</v>
      </c>
      <c r="F45" s="59" t="str">
        <f>+'Resumen Infraestructura'!H40</f>
        <v>BT</v>
      </c>
      <c r="G45" s="58">
        <f>+'Resumen Infraestructura'!G40</f>
        <v>7</v>
      </c>
      <c r="H45" s="59" t="str">
        <f>+'Resumen Infraestructura'!F40</f>
        <v>Poste</v>
      </c>
      <c r="I45" s="59" t="str">
        <f>+'Resumen Infraestructura'!I40</f>
        <v>Metálico</v>
      </c>
      <c r="J45" s="59" t="str">
        <f>+'Resumen Infraestructura'!C40</f>
        <v>PPF10</v>
      </c>
      <c r="K45" s="38" t="str">
        <f t="shared" si="0"/>
        <v>PPF10-BT</v>
      </c>
      <c r="L45" s="38" t="str">
        <f>+IF(B45="MOD INV_2018",+VLOOKUP(J45,INV_2018!$C$17:$G$3071,2,FALSE),VLOOKUP(J45,SICODI!$G$3:$K$2404,2,FALSE))</f>
        <v>POSTE DE METAL DE 7.0 mts.</v>
      </c>
      <c r="M45" s="28">
        <f>+IF(B45="MOD INV_2018",+VLOOKUP(J45,INV_2018!$C$17:$G$3071,5,FALSE),VLOOKUP(J45,SICODI!$G$3:$K$2404,5,FALSE))</f>
        <v>389.41640799999999</v>
      </c>
      <c r="N45" s="5">
        <f t="shared" si="1"/>
        <v>0.77</v>
      </c>
      <c r="O45" s="29">
        <f t="shared" si="11"/>
        <v>689.26704215999996</v>
      </c>
      <c r="P45" s="5">
        <v>0</v>
      </c>
      <c r="Q45" s="5">
        <f t="shared" si="2"/>
        <v>7.2000000000000008E-2</v>
      </c>
      <c r="R45" s="30">
        <f t="shared" si="12"/>
        <v>4.1356022529600001</v>
      </c>
      <c r="S45" s="31">
        <f t="shared" si="3"/>
        <v>0.2</v>
      </c>
      <c r="T45" s="32">
        <f t="shared" si="13"/>
        <v>0.82712045059200001</v>
      </c>
      <c r="U45" s="30">
        <f t="shared" si="4"/>
        <v>0.27832294175987549</v>
      </c>
      <c r="V45" s="33">
        <f t="shared" si="9"/>
        <v>0.3</v>
      </c>
      <c r="W45" s="46">
        <f>+'Resumen Infraestructura'!K40</f>
        <v>10</v>
      </c>
      <c r="X45" s="170">
        <f t="shared" si="14"/>
        <v>2.0475020475020475E-3</v>
      </c>
      <c r="Y45" s="34">
        <f t="shared" si="5"/>
        <v>3</v>
      </c>
    </row>
    <row r="46" spans="1:25" x14ac:dyDescent="0.25">
      <c r="A46" s="55">
        <f>+'Resumen Infraestructura'!B41</f>
        <v>39</v>
      </c>
      <c r="B46" s="38" t="s">
        <v>8217</v>
      </c>
      <c r="C46" s="59" t="s">
        <v>8191</v>
      </c>
      <c r="D46" s="59" t="s">
        <v>8216</v>
      </c>
      <c r="E46" s="59" t="s">
        <v>3135</v>
      </c>
      <c r="F46" s="59" t="str">
        <f>+'Resumen Infraestructura'!H41</f>
        <v>BT</v>
      </c>
      <c r="G46" s="58">
        <f>+'Resumen Infraestructura'!G41</f>
        <v>7</v>
      </c>
      <c r="H46" s="59" t="str">
        <f>+'Resumen Infraestructura'!F41</f>
        <v>Poste</v>
      </c>
      <c r="I46" s="59" t="str">
        <f>+'Resumen Infraestructura'!I41</f>
        <v>Concreto</v>
      </c>
      <c r="J46" s="59" t="str">
        <f>+'Resumen Infraestructura'!C41</f>
        <v>PPH01</v>
      </c>
      <c r="K46" s="38" t="str">
        <f t="shared" si="0"/>
        <v>PPH01-BT</v>
      </c>
      <c r="L46" s="38" t="str">
        <f>+IF(B46="MOD INV_2018",+VLOOKUP(J46,INV_2018!$C$17:$G$3071,2,FALSE),VLOOKUP(J46,SICODI!$G$3:$K$2404,2,FALSE))</f>
        <v>POSTE DE HORMIGON SECCION H,  8.70m/225 KG</v>
      </c>
      <c r="M46" s="28">
        <f>+IF(B46="MOD INV_2018",+VLOOKUP(J46,INV_2018!$C$17:$G$3071,5,FALSE),VLOOKUP(J46,SICODI!$G$3:$K$2404,5,FALSE))</f>
        <v>94.208355999999995</v>
      </c>
      <c r="N46" s="5">
        <f t="shared" si="1"/>
        <v>0.77</v>
      </c>
      <c r="O46" s="29">
        <f t="shared" si="11"/>
        <v>166.74879012</v>
      </c>
      <c r="P46" s="5">
        <v>0</v>
      </c>
      <c r="Q46" s="5">
        <f t="shared" si="2"/>
        <v>7.2000000000000008E-2</v>
      </c>
      <c r="R46" s="30">
        <f t="shared" si="12"/>
        <v>1.0004927407200002</v>
      </c>
      <c r="S46" s="31">
        <f t="shared" si="3"/>
        <v>0.2</v>
      </c>
      <c r="T46" s="32">
        <f t="shared" si="13"/>
        <v>0.20009854814400005</v>
      </c>
      <c r="U46" s="30">
        <f t="shared" si="4"/>
        <v>6.7332413944616379E-2</v>
      </c>
      <c r="V46" s="33">
        <f t="shared" si="9"/>
        <v>0.1</v>
      </c>
      <c r="W46" s="46">
        <f>+'Resumen Infraestructura'!K41</f>
        <v>12</v>
      </c>
      <c r="X46" s="170">
        <f t="shared" si="14"/>
        <v>2.4570024570024569E-3</v>
      </c>
      <c r="Y46" s="34">
        <f t="shared" si="5"/>
        <v>1.2000000000000002</v>
      </c>
    </row>
    <row r="47" spans="1:25" x14ac:dyDescent="0.25">
      <c r="A47" s="55">
        <f>+'Resumen Infraestructura'!B42</f>
        <v>40</v>
      </c>
      <c r="B47" s="38" t="s">
        <v>8217</v>
      </c>
      <c r="C47" s="59" t="s">
        <v>8191</v>
      </c>
      <c r="D47" s="59" t="s">
        <v>8216</v>
      </c>
      <c r="E47" s="59" t="s">
        <v>3135</v>
      </c>
      <c r="F47" s="59" t="str">
        <f>+'Resumen Infraestructura'!H42</f>
        <v>BT</v>
      </c>
      <c r="G47" s="58">
        <f>+'Resumen Infraestructura'!G42</f>
        <v>8</v>
      </c>
      <c r="H47" s="59" t="str">
        <f>+'Resumen Infraestructura'!F42</f>
        <v>Poste</v>
      </c>
      <c r="I47" s="59" t="str">
        <f>+'Resumen Infraestructura'!I42</f>
        <v>Madera</v>
      </c>
      <c r="J47" s="59" t="str">
        <f>+'Resumen Infraestructura'!C42</f>
        <v>PPM01</v>
      </c>
      <c r="K47" s="38" t="str">
        <f t="shared" si="0"/>
        <v>PPM01-BT</v>
      </c>
      <c r="L47" s="38" t="str">
        <f>+IF(B47="MOD INV_2018",+VLOOKUP(J47,INV_2018!$C$17:$G$3071,2,FALSE),VLOOKUP(J47,SICODI!$G$3:$K$2404,2,FALSE))</f>
        <v>POSTE DE MADERA TRATADA DE  8 mts. CL.4</v>
      </c>
      <c r="M47" s="28">
        <f>+IF(B47="MOD INV_2018",+VLOOKUP(J47,INV_2018!$C$17:$G$3071,5,FALSE),VLOOKUP(J47,SICODI!$G$3:$K$2404,5,FALSE))</f>
        <v>142.86923891999996</v>
      </c>
      <c r="N47" s="5">
        <f t="shared" si="1"/>
        <v>0.77</v>
      </c>
      <c r="O47" s="29">
        <f t="shared" si="11"/>
        <v>252.87855288839992</v>
      </c>
      <c r="P47" s="5">
        <v>0</v>
      </c>
      <c r="Q47" s="5">
        <f t="shared" si="2"/>
        <v>7.2000000000000008E-2</v>
      </c>
      <c r="R47" s="30">
        <f t="shared" si="12"/>
        <v>1.5172713173303995</v>
      </c>
      <c r="S47" s="31">
        <f t="shared" si="3"/>
        <v>0.2</v>
      </c>
      <c r="T47" s="32">
        <f t="shared" si="13"/>
        <v>0.30345426346607995</v>
      </c>
      <c r="U47" s="30">
        <f t="shared" si="4"/>
        <v>0.10211122604574199</v>
      </c>
      <c r="V47" s="33">
        <f t="shared" si="9"/>
        <v>0.1</v>
      </c>
      <c r="W47" s="46">
        <f>+'Resumen Infraestructura'!K42</f>
        <v>1</v>
      </c>
      <c r="X47" s="170">
        <f t="shared" si="14"/>
        <v>2.0475020475020476E-4</v>
      </c>
      <c r="Y47" s="34">
        <f t="shared" si="5"/>
        <v>0.1</v>
      </c>
    </row>
    <row r="48" spans="1:25" x14ac:dyDescent="0.25">
      <c r="A48" s="55">
        <f>+'Resumen Infraestructura'!B43</f>
        <v>41</v>
      </c>
      <c r="B48" s="38" t="s">
        <v>8217</v>
      </c>
      <c r="C48" s="59" t="s">
        <v>8191</v>
      </c>
      <c r="D48" s="59" t="s">
        <v>8216</v>
      </c>
      <c r="E48" s="59" t="s">
        <v>3135</v>
      </c>
      <c r="F48" s="59" t="str">
        <f>+'Resumen Infraestructura'!H43</f>
        <v>MT</v>
      </c>
      <c r="G48" s="58">
        <f>+'Resumen Infraestructura'!G43</f>
        <v>11</v>
      </c>
      <c r="H48" s="59" t="str">
        <f>+'Resumen Infraestructura'!F43</f>
        <v>Poste</v>
      </c>
      <c r="I48" s="59" t="str">
        <f>+'Resumen Infraestructura'!I43</f>
        <v>Madera</v>
      </c>
      <c r="J48" s="59" t="str">
        <f>+'Resumen Infraestructura'!C43</f>
        <v>PPM15</v>
      </c>
      <c r="K48" s="38" t="str">
        <f t="shared" si="0"/>
        <v>PPM15-MT</v>
      </c>
      <c r="L48" s="38" t="str">
        <f>+IF(B48="MOD INV_2018",+VLOOKUP(J48,INV_2018!$C$17:$G$3071,2,FALSE),VLOOKUP(J48,SICODI!$G$3:$K$2404,2,FALSE))</f>
        <v>POSTE DE MADERA TRATADA DE 11 mts. CL.4</v>
      </c>
      <c r="M48" s="28">
        <f>+IF(B48="MOD INV_2018",+VLOOKUP(J48,INV_2018!$C$17:$G$3071,5,FALSE),VLOOKUP(J48,SICODI!$G$3:$K$2404,5,FALSE))</f>
        <v>622.8039315599998</v>
      </c>
      <c r="N48" s="5">
        <f t="shared" si="1"/>
        <v>0.84299999999999997</v>
      </c>
      <c r="O48" s="29">
        <f t="shared" si="11"/>
        <v>1147.8276458650796</v>
      </c>
      <c r="P48" s="5">
        <v>0</v>
      </c>
      <c r="Q48" s="5">
        <f t="shared" si="2"/>
        <v>0.13400000000000001</v>
      </c>
      <c r="R48" s="30">
        <f t="shared" si="12"/>
        <v>12.817408712160058</v>
      </c>
      <c r="S48" s="31">
        <f t="shared" si="3"/>
        <v>0.183</v>
      </c>
      <c r="T48" s="32">
        <f t="shared" si="13"/>
        <v>2.3455857943252907</v>
      </c>
      <c r="U48" s="30">
        <f t="shared" si="4"/>
        <v>0.78928085741264753</v>
      </c>
      <c r="V48" s="33">
        <f t="shared" si="9"/>
        <v>0.8</v>
      </c>
      <c r="W48" s="46">
        <f>+'Resumen Infraestructura'!K43</f>
        <v>61</v>
      </c>
      <c r="X48" s="170">
        <f t="shared" si="14"/>
        <v>1.2489762489762489E-2</v>
      </c>
      <c r="Y48" s="34">
        <f t="shared" si="5"/>
        <v>48.800000000000004</v>
      </c>
    </row>
    <row r="49" spans="1:25" x14ac:dyDescent="0.25">
      <c r="A49" s="55">
        <f>+'Resumen Infraestructura'!B44</f>
        <v>42</v>
      </c>
      <c r="B49" s="38" t="s">
        <v>8217</v>
      </c>
      <c r="C49" s="59" t="s">
        <v>8191</v>
      </c>
      <c r="D49" s="59" t="s">
        <v>8216</v>
      </c>
      <c r="E49" s="59" t="s">
        <v>3135</v>
      </c>
      <c r="F49" s="59" t="str">
        <f>+'Resumen Infraestructura'!H44</f>
        <v>MT</v>
      </c>
      <c r="G49" s="58">
        <f>+'Resumen Infraestructura'!G44</f>
        <v>12</v>
      </c>
      <c r="H49" s="59" t="str">
        <f>+'Resumen Infraestructura'!F44</f>
        <v>Poste</v>
      </c>
      <c r="I49" s="59" t="str">
        <f>+'Resumen Infraestructura'!I44</f>
        <v>Madera</v>
      </c>
      <c r="J49" s="59" t="str">
        <f>+'Resumen Infraestructura'!C44</f>
        <v>PPM19</v>
      </c>
      <c r="K49" s="38" t="str">
        <f t="shared" si="0"/>
        <v>PPM19-MT</v>
      </c>
      <c r="L49" s="38" t="str">
        <f>+IF(B49="MOD INV_2018",+VLOOKUP(J49,INV_2018!$C$17:$G$3071,2,FALSE),VLOOKUP(J49,SICODI!$G$3:$K$2404,2,FALSE))</f>
        <v>POSTE DE MADERA TRATADA DE 12 mts. CL.4</v>
      </c>
      <c r="M49" s="28">
        <f>+IF(B49="MOD INV_2018",+VLOOKUP(J49,INV_2018!$C$17:$G$3071,5,FALSE),VLOOKUP(J49,SICODI!$G$3:$K$2404,5,FALSE))</f>
        <v>810.6399985999999</v>
      </c>
      <c r="N49" s="5">
        <f t="shared" si="1"/>
        <v>0.84299999999999997</v>
      </c>
      <c r="O49" s="29">
        <f t="shared" si="11"/>
        <v>1494.0095174197997</v>
      </c>
      <c r="P49" s="5">
        <v>0</v>
      </c>
      <c r="Q49" s="5">
        <f t="shared" si="2"/>
        <v>0.13400000000000001</v>
      </c>
      <c r="R49" s="30">
        <f t="shared" si="12"/>
        <v>16.683106277854431</v>
      </c>
      <c r="S49" s="31">
        <f t="shared" si="3"/>
        <v>0.183</v>
      </c>
      <c r="T49" s="32">
        <f t="shared" si="13"/>
        <v>3.0530084488473608</v>
      </c>
      <c r="U49" s="30">
        <f t="shared" si="4"/>
        <v>1.0273259379486686</v>
      </c>
      <c r="V49" s="33">
        <f t="shared" si="9"/>
        <v>1</v>
      </c>
      <c r="W49" s="46">
        <f>+'Resumen Infraestructura'!K44</f>
        <v>460</v>
      </c>
      <c r="X49" s="170">
        <f t="shared" si="14"/>
        <v>9.4185094185094187E-2</v>
      </c>
      <c r="Y49" s="34">
        <f t="shared" si="5"/>
        <v>460</v>
      </c>
    </row>
    <row r="50" spans="1:25" x14ac:dyDescent="0.25">
      <c r="A50" s="55">
        <f>+'Resumen Infraestructura'!B45</f>
        <v>43</v>
      </c>
      <c r="B50" s="38" t="s">
        <v>8217</v>
      </c>
      <c r="C50" s="59" t="s">
        <v>8191</v>
      </c>
      <c r="D50" s="59" t="s">
        <v>8216</v>
      </c>
      <c r="E50" s="59" t="s">
        <v>3135</v>
      </c>
      <c r="F50" s="59" t="str">
        <f>+'Resumen Infraestructura'!H45</f>
        <v>MT</v>
      </c>
      <c r="G50" s="58" t="str">
        <f>+'Resumen Infraestructura'!G45</f>
        <v>13, 15</v>
      </c>
      <c r="H50" s="59" t="str">
        <f>+'Resumen Infraestructura'!F45</f>
        <v>Poste</v>
      </c>
      <c r="I50" s="59" t="str">
        <f>+'Resumen Infraestructura'!I45</f>
        <v>Madera</v>
      </c>
      <c r="J50" s="59" t="str">
        <f>+'Resumen Infraestructura'!C45</f>
        <v>PPM23</v>
      </c>
      <c r="K50" s="38" t="str">
        <f t="shared" si="0"/>
        <v>PPM23-MT</v>
      </c>
      <c r="L50" s="38" t="str">
        <f>+IF(B50="MOD INV_2018",+VLOOKUP(J50,INV_2018!$C$17:$G$3071,2,FALSE),VLOOKUP(J50,SICODI!$G$3:$K$2404,2,FALSE))</f>
        <v>POSTE DE MADERA TRATADA DE 13 mts. CL.4</v>
      </c>
      <c r="M50" s="28">
        <f>+IF(B50="MOD INV_2018",+VLOOKUP(J50,INV_2018!$C$17:$G$3071,5,FALSE),VLOOKUP(J50,SICODI!$G$3:$K$2404,5,FALSE))</f>
        <v>1118.6339557199999</v>
      </c>
      <c r="N50" s="5">
        <f t="shared" si="1"/>
        <v>0.84299999999999997</v>
      </c>
      <c r="O50" s="29">
        <f t="shared" si="11"/>
        <v>2061.6423803919597</v>
      </c>
      <c r="P50" s="5">
        <v>0</v>
      </c>
      <c r="Q50" s="5">
        <f t="shared" si="2"/>
        <v>0.13400000000000001</v>
      </c>
      <c r="R50" s="30">
        <f t="shared" si="12"/>
        <v>23.021673247710215</v>
      </c>
      <c r="S50" s="31">
        <f t="shared" si="3"/>
        <v>0.183</v>
      </c>
      <c r="T50" s="32">
        <f t="shared" si="13"/>
        <v>4.2129662043309688</v>
      </c>
      <c r="U50" s="30">
        <f t="shared" si="4"/>
        <v>1.417647389428087</v>
      </c>
      <c r="V50" s="33">
        <f t="shared" si="9"/>
        <v>1.4</v>
      </c>
      <c r="W50" s="46">
        <f>+'Resumen Infraestructura'!K45</f>
        <v>5</v>
      </c>
      <c r="X50" s="170">
        <f t="shared" si="14"/>
        <v>1.0237510237510238E-3</v>
      </c>
      <c r="Y50" s="34">
        <f t="shared" si="5"/>
        <v>7</v>
      </c>
    </row>
    <row r="51" spans="1:25" x14ac:dyDescent="0.25">
      <c r="A51" s="166"/>
      <c r="B51" s="167"/>
      <c r="C51" s="168"/>
      <c r="D51" s="168"/>
      <c r="E51" s="168"/>
      <c r="F51" s="168"/>
      <c r="G51" s="169"/>
      <c r="H51" s="168"/>
      <c r="I51" s="168"/>
      <c r="J51" s="168"/>
      <c r="K51" s="168"/>
      <c r="L51" s="167"/>
      <c r="M51" s="157"/>
      <c r="N51" s="158"/>
      <c r="O51" s="159"/>
      <c r="P51" s="158"/>
      <c r="Q51" s="158"/>
      <c r="R51" s="160"/>
      <c r="S51" s="161"/>
      <c r="T51" s="162"/>
      <c r="U51" s="160"/>
      <c r="V51" s="163"/>
      <c r="W51" s="164"/>
      <c r="X51" s="165"/>
      <c r="Y51" s="162"/>
    </row>
    <row r="52" spans="1:25" customFormat="1" ht="18" customHeight="1" x14ac:dyDescent="0.25">
      <c r="B52" s="40" t="s">
        <v>8221</v>
      </c>
      <c r="K52" s="1"/>
    </row>
    <row r="53" spans="1:25" customFormat="1" ht="18" customHeight="1" x14ac:dyDescent="0.25">
      <c r="K53" s="1"/>
    </row>
    <row r="54" spans="1:25" customFormat="1" ht="76.5" customHeight="1" x14ac:dyDescent="0.25">
      <c r="A54" s="8" t="s">
        <v>3133</v>
      </c>
      <c r="B54" s="8" t="s">
        <v>0</v>
      </c>
      <c r="C54" s="9" t="s">
        <v>3134</v>
      </c>
      <c r="D54" s="9" t="s">
        <v>2</v>
      </c>
      <c r="E54" s="9" t="s">
        <v>1</v>
      </c>
      <c r="F54" s="9" t="s">
        <v>3151</v>
      </c>
      <c r="G54" s="9" t="s">
        <v>3152</v>
      </c>
      <c r="H54" s="9" t="s">
        <v>3143</v>
      </c>
      <c r="I54" s="9" t="s">
        <v>3144</v>
      </c>
      <c r="J54" s="9" t="s">
        <v>3162</v>
      </c>
      <c r="K54" s="9"/>
      <c r="L54" s="181" t="s">
        <v>3153</v>
      </c>
      <c r="M54" s="9" t="s">
        <v>3146</v>
      </c>
    </row>
    <row r="55" spans="1:25" customFormat="1" ht="18" customHeight="1" x14ac:dyDescent="0.25">
      <c r="A55" s="73">
        <f>+'INFO SEAL'!B6</f>
        <v>1</v>
      </c>
      <c r="B55" s="180" t="str">
        <f>+INDEX($B$8:$B$50,MATCH(L55,$L$8:$L$50,0))</f>
        <v>MOD INV_2018</v>
      </c>
      <c r="C55" s="180" t="str">
        <f>+'INFO SEAL'!C6</f>
        <v>AREQUIPA</v>
      </c>
      <c r="D55" s="180" t="str">
        <f>+'INFO SEAL'!D6</f>
        <v>ISLAY</v>
      </c>
      <c r="E55" s="180" t="str">
        <f>+'INFO SEAL'!E6</f>
        <v>DEAN VALDIVIA</v>
      </c>
      <c r="F55" s="180" t="str">
        <f>+IF('INFO SEAL'!I6="BAJA TENSION","BT",IF('INFO SEAL'!I6="MEDIA TENSION","MT","AT"))</f>
        <v>AT</v>
      </c>
      <c r="G55" s="180">
        <f>+'INFO SEAL'!K6</f>
        <v>13</v>
      </c>
      <c r="H55" s="180" t="str">
        <f>+'INFO SEAL'!L6</f>
        <v>POSTE</v>
      </c>
      <c r="I55" s="180" t="str">
        <f>+'INFO SEAL'!M6</f>
        <v>CONCRETO</v>
      </c>
      <c r="J55" s="180" t="str">
        <f>+'INFO SEAL'!N6&amp;"-"&amp;F55</f>
        <v>EC033COR0S0-070-S3-AT</v>
      </c>
      <c r="K55" s="180"/>
      <c r="L55" s="182" t="str">
        <f>+VLOOKUP('INFO SEAL'!N6,$J$8:$V$50,3,FALSE)</f>
        <v>1 Poste de concreto (15/600) de suspensión (30°) Tipo SU11-15</v>
      </c>
      <c r="M55" s="33">
        <f>+VLOOKUP(J55,$K$8:$V$50,12,FALSE)</f>
        <v>1</v>
      </c>
    </row>
    <row r="56" spans="1:25" customFormat="1" x14ac:dyDescent="0.25">
      <c r="A56" s="73">
        <f>+'INFO SEAL'!B7</f>
        <v>2</v>
      </c>
      <c r="B56" s="180" t="str">
        <f t="shared" ref="B56:B119" si="15">+INDEX($B$8:$B$50,MATCH(L56,$L$8:$L$50,0))</f>
        <v>MOD INV_2018</v>
      </c>
      <c r="C56" s="180" t="str">
        <f>+'INFO SEAL'!C7</f>
        <v>AREQUIPA</v>
      </c>
      <c r="D56" s="180" t="str">
        <f>+'INFO SEAL'!D7</f>
        <v>ISLAY</v>
      </c>
      <c r="E56" s="180" t="str">
        <f>+'INFO SEAL'!E7</f>
        <v>DEAN VALDIVIA</v>
      </c>
      <c r="F56" s="180" t="str">
        <f>+IF('INFO SEAL'!I7="BAJA TENSION","BT",IF('INFO SEAL'!I7="MEDIA TENSION","MT","AT"))</f>
        <v>AT</v>
      </c>
      <c r="G56" s="180">
        <f>+'INFO SEAL'!K7</f>
        <v>13</v>
      </c>
      <c r="H56" s="180" t="str">
        <f>+'INFO SEAL'!L7</f>
        <v>POSTE</v>
      </c>
      <c r="I56" s="180" t="str">
        <f>+'INFO SEAL'!M7</f>
        <v>CONCRETO</v>
      </c>
      <c r="J56" s="180" t="str">
        <f>+'INFO SEAL'!N7&amp;"-"&amp;F56</f>
        <v>EC033COR0S0-120-S3-AT</v>
      </c>
      <c r="K56" s="180"/>
      <c r="L56" s="182" t="str">
        <f>+VLOOKUP('INFO SEAL'!N7,$J$8:$V$50,3,FALSE)</f>
        <v>1 Poste de concreto (15/900) de suspensión (30°) Tipo SU11-15</v>
      </c>
      <c r="M56" s="33">
        <f t="shared" ref="M56:M119" si="16">+VLOOKUP(J56,$K$8:$V$50,12,FALSE)</f>
        <v>1.3</v>
      </c>
    </row>
    <row r="57" spans="1:25" customFormat="1" x14ac:dyDescent="0.25">
      <c r="A57" s="73">
        <f>+'INFO SEAL'!B8</f>
        <v>3</v>
      </c>
      <c r="B57" s="180" t="str">
        <f t="shared" si="15"/>
        <v>MOD INV_2018</v>
      </c>
      <c r="C57" s="180" t="str">
        <f>+'INFO SEAL'!C8</f>
        <v>AREQUIPA</v>
      </c>
      <c r="D57" s="180" t="str">
        <f>+'INFO SEAL'!D8</f>
        <v>ISLAY</v>
      </c>
      <c r="E57" s="180" t="str">
        <f>+'INFO SEAL'!E8</f>
        <v>DEAN VALDIVIA</v>
      </c>
      <c r="F57" s="180" t="str">
        <f>+IF('INFO SEAL'!I8="BAJA TENSION","BT",IF('INFO SEAL'!I8="MEDIA TENSION","MT","AT"))</f>
        <v>AT</v>
      </c>
      <c r="G57" s="180">
        <f>+'INFO SEAL'!K8</f>
        <v>13</v>
      </c>
      <c r="H57" s="180" t="str">
        <f>+'INFO SEAL'!L8</f>
        <v>POSTE</v>
      </c>
      <c r="I57" s="180" t="str">
        <f>+'INFO SEAL'!M8</f>
        <v>CONCRETO</v>
      </c>
      <c r="J57" s="180" t="str">
        <f>+'INFO SEAL'!N8&amp;"-"&amp;F57</f>
        <v>EC033COR0S0-120-S3-AT</v>
      </c>
      <c r="K57" s="180"/>
      <c r="L57" s="182" t="str">
        <f>+VLOOKUP('INFO SEAL'!N8,$J$8:$V$50,3,FALSE)</f>
        <v>1 Poste de concreto (15/900) de suspensión (30°) Tipo SU11-15</v>
      </c>
      <c r="M57" s="33">
        <f t="shared" si="16"/>
        <v>1.3</v>
      </c>
    </row>
    <row r="58" spans="1:25" customFormat="1" x14ac:dyDescent="0.25">
      <c r="A58" s="73">
        <f>+'INFO SEAL'!B9</f>
        <v>4</v>
      </c>
      <c r="B58" s="180" t="str">
        <f t="shared" si="15"/>
        <v>MOD INV_2018</v>
      </c>
      <c r="C58" s="180" t="str">
        <f>+'INFO SEAL'!C9</f>
        <v>AREQUIPA</v>
      </c>
      <c r="D58" s="180" t="str">
        <f>+'INFO SEAL'!D9</f>
        <v>ISLAY</v>
      </c>
      <c r="E58" s="180" t="str">
        <f>+'INFO SEAL'!E9</f>
        <v>DEAN VALDIVIA</v>
      </c>
      <c r="F58" s="180" t="str">
        <f>+IF('INFO SEAL'!I9="BAJA TENSION","BT",IF('INFO SEAL'!I9="MEDIA TENSION","MT","AT"))</f>
        <v>AT</v>
      </c>
      <c r="G58" s="180">
        <f>+'INFO SEAL'!K9</f>
        <v>13</v>
      </c>
      <c r="H58" s="180" t="str">
        <f>+'INFO SEAL'!L9</f>
        <v>POSTE</v>
      </c>
      <c r="I58" s="180" t="str">
        <f>+'INFO SEAL'!M9</f>
        <v>CONCRETO</v>
      </c>
      <c r="J58" s="180" t="str">
        <f>+'INFO SEAL'!N9&amp;"-"&amp;F58</f>
        <v>EC033COR0S0-070-S3-AT</v>
      </c>
      <c r="K58" s="180"/>
      <c r="L58" s="182" t="str">
        <f>+VLOOKUP('INFO SEAL'!N9,$J$8:$V$50,3,FALSE)</f>
        <v>1 Poste de concreto (15/600) de suspensión (30°) Tipo SU11-15</v>
      </c>
      <c r="M58" s="33">
        <f t="shared" si="16"/>
        <v>1</v>
      </c>
    </row>
    <row r="59" spans="1:25" customFormat="1" x14ac:dyDescent="0.25">
      <c r="A59" s="73">
        <f>+'INFO SEAL'!B10</f>
        <v>5</v>
      </c>
      <c r="B59" s="180" t="str">
        <f t="shared" si="15"/>
        <v>MOD INV_2018</v>
      </c>
      <c r="C59" s="180" t="str">
        <f>+'INFO SEAL'!C10</f>
        <v>AREQUIPA</v>
      </c>
      <c r="D59" s="180" t="str">
        <f>+'INFO SEAL'!D10</f>
        <v>ISLAY</v>
      </c>
      <c r="E59" s="180" t="str">
        <f>+'INFO SEAL'!E10</f>
        <v>DEAN VALDIVIA</v>
      </c>
      <c r="F59" s="180" t="str">
        <f>+IF('INFO SEAL'!I10="BAJA TENSION","BT",IF('INFO SEAL'!I10="MEDIA TENSION","MT","AT"))</f>
        <v>AT</v>
      </c>
      <c r="G59" s="180">
        <f>+'INFO SEAL'!K10</f>
        <v>13</v>
      </c>
      <c r="H59" s="180" t="str">
        <f>+'INFO SEAL'!L10</f>
        <v>POSTE</v>
      </c>
      <c r="I59" s="180" t="str">
        <f>+'INFO SEAL'!M10</f>
        <v>CONCRETO</v>
      </c>
      <c r="J59" s="180" t="str">
        <f>+'INFO SEAL'!N10&amp;"-"&amp;F59</f>
        <v>EC033COR0S0-070-S3-AT</v>
      </c>
      <c r="K59" s="180"/>
      <c r="L59" s="182" t="str">
        <f>+VLOOKUP('INFO SEAL'!N10,$J$8:$V$50,3,FALSE)</f>
        <v>1 Poste de concreto (15/600) de suspensión (30°) Tipo SU11-15</v>
      </c>
      <c r="M59" s="33">
        <f t="shared" si="16"/>
        <v>1</v>
      </c>
    </row>
    <row r="60" spans="1:25" customFormat="1" x14ac:dyDescent="0.25">
      <c r="A60" s="73">
        <f>+'INFO SEAL'!B11</f>
        <v>6</v>
      </c>
      <c r="B60" s="180" t="str">
        <f t="shared" si="15"/>
        <v>MOD INV_2018</v>
      </c>
      <c r="C60" s="180" t="str">
        <f>+'INFO SEAL'!C11</f>
        <v>AREQUIPA</v>
      </c>
      <c r="D60" s="180" t="str">
        <f>+'INFO SEAL'!D11</f>
        <v>ISLAY</v>
      </c>
      <c r="E60" s="180" t="str">
        <f>+'INFO SEAL'!E11</f>
        <v>DEAN VALDIVIA</v>
      </c>
      <c r="F60" s="180" t="str">
        <f>+IF('INFO SEAL'!I11="BAJA TENSION","BT",IF('INFO SEAL'!I11="MEDIA TENSION","MT","AT"))</f>
        <v>AT</v>
      </c>
      <c r="G60" s="180">
        <f>+'INFO SEAL'!K11</f>
        <v>13</v>
      </c>
      <c r="H60" s="180" t="str">
        <f>+'INFO SEAL'!L11</f>
        <v>POSTE</v>
      </c>
      <c r="I60" s="180" t="str">
        <f>+'INFO SEAL'!M11</f>
        <v>CONCRETO</v>
      </c>
      <c r="J60" s="180" t="str">
        <f>+'INFO SEAL'!N11&amp;"-"&amp;F60</f>
        <v>EC033COR0S0-070-S3-AT</v>
      </c>
      <c r="K60" s="180"/>
      <c r="L60" s="182" t="str">
        <f>+VLOOKUP('INFO SEAL'!N11,$J$8:$V$50,3,FALSE)</f>
        <v>1 Poste de concreto (15/600) de suspensión (30°) Tipo SU11-15</v>
      </c>
      <c r="M60" s="33">
        <f t="shared" si="16"/>
        <v>1</v>
      </c>
    </row>
    <row r="61" spans="1:25" customFormat="1" x14ac:dyDescent="0.25">
      <c r="A61" s="73">
        <f>+'INFO SEAL'!B12</f>
        <v>7</v>
      </c>
      <c r="B61" s="180" t="str">
        <f t="shared" si="15"/>
        <v>MOD INV_2018</v>
      </c>
      <c r="C61" s="180" t="str">
        <f>+'INFO SEAL'!C12</f>
        <v>AREQUIPA</v>
      </c>
      <c r="D61" s="180" t="str">
        <f>+'INFO SEAL'!D12</f>
        <v>ISLAY</v>
      </c>
      <c r="E61" s="180" t="str">
        <f>+'INFO SEAL'!E12</f>
        <v>DEAN VALDIVIA</v>
      </c>
      <c r="F61" s="180" t="str">
        <f>+IF('INFO SEAL'!I12="BAJA TENSION","BT",IF('INFO SEAL'!I12="MEDIA TENSION","MT","AT"))</f>
        <v>AT</v>
      </c>
      <c r="G61" s="180">
        <f>+'INFO SEAL'!K12</f>
        <v>13</v>
      </c>
      <c r="H61" s="180" t="str">
        <f>+'INFO SEAL'!L12</f>
        <v>POSTE</v>
      </c>
      <c r="I61" s="180" t="str">
        <f>+'INFO SEAL'!M12</f>
        <v>CONCRETO</v>
      </c>
      <c r="J61" s="180" t="str">
        <f>+'INFO SEAL'!N12&amp;"-"&amp;F61</f>
        <v>EC033COR0S0-070-S3-AT</v>
      </c>
      <c r="K61" s="180"/>
      <c r="L61" s="182" t="str">
        <f>+VLOOKUP('INFO SEAL'!N12,$J$8:$V$50,3,FALSE)</f>
        <v>1 Poste de concreto (15/600) de suspensión (30°) Tipo SU11-15</v>
      </c>
      <c r="M61" s="33">
        <f t="shared" si="16"/>
        <v>1</v>
      </c>
    </row>
    <row r="62" spans="1:25" customFormat="1" x14ac:dyDescent="0.25">
      <c r="A62" s="73">
        <f>+'INFO SEAL'!B13</f>
        <v>8</v>
      </c>
      <c r="B62" s="180" t="str">
        <f t="shared" si="15"/>
        <v>MOD INV_2018</v>
      </c>
      <c r="C62" s="180" t="str">
        <f>+'INFO SEAL'!C13</f>
        <v>AREQUIPA</v>
      </c>
      <c r="D62" s="180" t="str">
        <f>+'INFO SEAL'!D13</f>
        <v>ISLAY</v>
      </c>
      <c r="E62" s="180" t="str">
        <f>+'INFO SEAL'!E13</f>
        <v>DEAN VALDIVIA</v>
      </c>
      <c r="F62" s="180" t="str">
        <f>+IF('INFO SEAL'!I13="BAJA TENSION","BT",IF('INFO SEAL'!I13="MEDIA TENSION","MT","AT"))</f>
        <v>AT</v>
      </c>
      <c r="G62" s="180">
        <f>+'INFO SEAL'!K13</f>
        <v>13</v>
      </c>
      <c r="H62" s="180" t="str">
        <f>+'INFO SEAL'!L13</f>
        <v>POSTE</v>
      </c>
      <c r="I62" s="180" t="str">
        <f>+'INFO SEAL'!M13</f>
        <v>CONCRETO</v>
      </c>
      <c r="J62" s="180" t="str">
        <f>+'INFO SEAL'!N13&amp;"-"&amp;F62</f>
        <v>EC033COR0S0-070-S3-AT</v>
      </c>
      <c r="K62" s="180"/>
      <c r="L62" s="182" t="str">
        <f>+VLOOKUP('INFO SEAL'!N13,$J$8:$V$50,3,FALSE)</f>
        <v>1 Poste de concreto (15/600) de suspensión (30°) Tipo SU11-15</v>
      </c>
      <c r="M62" s="33">
        <f t="shared" si="16"/>
        <v>1</v>
      </c>
    </row>
    <row r="63" spans="1:25" customFormat="1" x14ac:dyDescent="0.25">
      <c r="A63" s="73">
        <f>+'INFO SEAL'!B14</f>
        <v>9</v>
      </c>
      <c r="B63" s="180" t="str">
        <f t="shared" si="15"/>
        <v>MOD INV_2018</v>
      </c>
      <c r="C63" s="180" t="str">
        <f>+'INFO SEAL'!C14</f>
        <v>AREQUIPA</v>
      </c>
      <c r="D63" s="180" t="str">
        <f>+'INFO SEAL'!D14</f>
        <v>ISLAY</v>
      </c>
      <c r="E63" s="180" t="str">
        <f>+'INFO SEAL'!E14</f>
        <v>DEAN VALDIVIA</v>
      </c>
      <c r="F63" s="180" t="str">
        <f>+IF('INFO SEAL'!I14="BAJA TENSION","BT",IF('INFO SEAL'!I14="MEDIA TENSION","MT","AT"))</f>
        <v>AT</v>
      </c>
      <c r="G63" s="180">
        <f>+'INFO SEAL'!K14</f>
        <v>13</v>
      </c>
      <c r="H63" s="180" t="str">
        <f>+'INFO SEAL'!L14</f>
        <v>POSTE</v>
      </c>
      <c r="I63" s="180" t="str">
        <f>+'INFO SEAL'!M14</f>
        <v>CONCRETO</v>
      </c>
      <c r="J63" s="180" t="str">
        <f>+'INFO SEAL'!N14&amp;"-"&amp;F63</f>
        <v>EC033COR0S0-070-S3-AT</v>
      </c>
      <c r="K63" s="180"/>
      <c r="L63" s="182" t="str">
        <f>+VLOOKUP('INFO SEAL'!N14,$J$8:$V$50,3,FALSE)</f>
        <v>1 Poste de concreto (15/600) de suspensión (30°) Tipo SU11-15</v>
      </c>
      <c r="M63" s="33">
        <f t="shared" si="16"/>
        <v>1</v>
      </c>
    </row>
    <row r="64" spans="1:25" customFormat="1" x14ac:dyDescent="0.25">
      <c r="A64" s="73">
        <f>+'INFO SEAL'!B15</f>
        <v>10</v>
      </c>
      <c r="B64" s="180" t="str">
        <f t="shared" si="15"/>
        <v>MOD INV_2018</v>
      </c>
      <c r="C64" s="180" t="str">
        <f>+'INFO SEAL'!C15</f>
        <v>AREQUIPA</v>
      </c>
      <c r="D64" s="180" t="str">
        <f>+'INFO SEAL'!D15</f>
        <v>ISLAY</v>
      </c>
      <c r="E64" s="180" t="str">
        <f>+'INFO SEAL'!E15</f>
        <v>DEAN VALDIVIA</v>
      </c>
      <c r="F64" s="180" t="str">
        <f>+IF('INFO SEAL'!I15="BAJA TENSION","BT",IF('INFO SEAL'!I15="MEDIA TENSION","MT","AT"))</f>
        <v>AT</v>
      </c>
      <c r="G64" s="180">
        <f>+'INFO SEAL'!K15</f>
        <v>13</v>
      </c>
      <c r="H64" s="180" t="str">
        <f>+'INFO SEAL'!L15</f>
        <v>POSTE</v>
      </c>
      <c r="I64" s="180" t="str">
        <f>+'INFO SEAL'!M15</f>
        <v>CONCRETO</v>
      </c>
      <c r="J64" s="180" t="str">
        <f>+'INFO SEAL'!N15&amp;"-"&amp;F64</f>
        <v>EC033COR0S0-070-S3-AT</v>
      </c>
      <c r="K64" s="180"/>
      <c r="L64" s="182" t="str">
        <f>+VLOOKUP('INFO SEAL'!N15,$J$8:$V$50,3,FALSE)</f>
        <v>1 Poste de concreto (15/600) de suspensión (30°) Tipo SU11-15</v>
      </c>
      <c r="M64" s="33">
        <f t="shared" si="16"/>
        <v>1</v>
      </c>
    </row>
    <row r="65" spans="1:13" customFormat="1" x14ac:dyDescent="0.25">
      <c r="A65" s="73">
        <f>+'INFO SEAL'!B16</f>
        <v>11</v>
      </c>
      <c r="B65" s="180" t="str">
        <f t="shared" si="15"/>
        <v>MOD INV_2018</v>
      </c>
      <c r="C65" s="180" t="str">
        <f>+'INFO SEAL'!C16</f>
        <v>AREQUIPA</v>
      </c>
      <c r="D65" s="180" t="str">
        <f>+'INFO SEAL'!D16</f>
        <v>ISLAY</v>
      </c>
      <c r="E65" s="180" t="str">
        <f>+'INFO SEAL'!E16</f>
        <v>DEAN VALDIVIA</v>
      </c>
      <c r="F65" s="180" t="str">
        <f>+IF('INFO SEAL'!I16="BAJA TENSION","BT",IF('INFO SEAL'!I16="MEDIA TENSION","MT","AT"))</f>
        <v>AT</v>
      </c>
      <c r="G65" s="180">
        <f>+'INFO SEAL'!K16</f>
        <v>12</v>
      </c>
      <c r="H65" s="180" t="str">
        <f>+'INFO SEAL'!L16</f>
        <v>POSTE</v>
      </c>
      <c r="I65" s="180" t="str">
        <f>+'INFO SEAL'!M16</f>
        <v>CONCRETO</v>
      </c>
      <c r="J65" s="180" t="str">
        <f>+'INFO SEAL'!N16&amp;"-"&amp;F65</f>
        <v>EC033COR0S0-120-S3-AT</v>
      </c>
      <c r="K65" s="180"/>
      <c r="L65" s="182" t="str">
        <f>+VLOOKUP('INFO SEAL'!N16,$J$8:$V$50,3,FALSE)</f>
        <v>1 Poste de concreto (15/900) de suspensión (30°) Tipo SU11-15</v>
      </c>
      <c r="M65" s="33">
        <f t="shared" si="16"/>
        <v>1.3</v>
      </c>
    </row>
    <row r="66" spans="1:13" customFormat="1" x14ac:dyDescent="0.25">
      <c r="A66" s="73">
        <f>+'INFO SEAL'!B17</f>
        <v>12</v>
      </c>
      <c r="B66" s="180" t="str">
        <f t="shared" si="15"/>
        <v>MOD INV_2018</v>
      </c>
      <c r="C66" s="180" t="str">
        <f>+'INFO SEAL'!C17</f>
        <v>AREQUIPA</v>
      </c>
      <c r="D66" s="180" t="str">
        <f>+'INFO SEAL'!D17</f>
        <v>ISLAY</v>
      </c>
      <c r="E66" s="180" t="str">
        <f>+'INFO SEAL'!E17</f>
        <v>DEAN VALDIVIA</v>
      </c>
      <c r="F66" s="180" t="str">
        <f>+IF('INFO SEAL'!I17="BAJA TENSION","BT",IF('INFO SEAL'!I17="MEDIA TENSION","MT","AT"))</f>
        <v>AT</v>
      </c>
      <c r="G66" s="180">
        <f>+'INFO SEAL'!K17</f>
        <v>13</v>
      </c>
      <c r="H66" s="180" t="str">
        <f>+'INFO SEAL'!L17</f>
        <v>POSTE</v>
      </c>
      <c r="I66" s="180" t="str">
        <f>+'INFO SEAL'!M17</f>
        <v>CONCRETO</v>
      </c>
      <c r="J66" s="180" t="str">
        <f>+'INFO SEAL'!N17&amp;"-"&amp;F66</f>
        <v>EC033COR0S0-070-S3-AT</v>
      </c>
      <c r="K66" s="180"/>
      <c r="L66" s="182" t="str">
        <f>+VLOOKUP('INFO SEAL'!N17,$J$8:$V$50,3,FALSE)</f>
        <v>1 Poste de concreto (15/600) de suspensión (30°) Tipo SU11-15</v>
      </c>
      <c r="M66" s="33">
        <f t="shared" si="16"/>
        <v>1</v>
      </c>
    </row>
    <row r="67" spans="1:13" customFormat="1" x14ac:dyDescent="0.25">
      <c r="A67" s="73">
        <f>+'INFO SEAL'!B18</f>
        <v>13</v>
      </c>
      <c r="B67" s="180" t="str">
        <f t="shared" si="15"/>
        <v>MOD INV_2018</v>
      </c>
      <c r="C67" s="180" t="str">
        <f>+'INFO SEAL'!C18</f>
        <v>AREQUIPA</v>
      </c>
      <c r="D67" s="180" t="str">
        <f>+'INFO SEAL'!D18</f>
        <v>ISLAY</v>
      </c>
      <c r="E67" s="180" t="str">
        <f>+'INFO SEAL'!E18</f>
        <v>DEAN VALDIVIA</v>
      </c>
      <c r="F67" s="180" t="str">
        <f>+IF('INFO SEAL'!I18="BAJA TENSION","BT",IF('INFO SEAL'!I18="MEDIA TENSION","MT","AT"))</f>
        <v>AT</v>
      </c>
      <c r="G67" s="180">
        <f>+'INFO SEAL'!K18</f>
        <v>14</v>
      </c>
      <c r="H67" s="180" t="str">
        <f>+'INFO SEAL'!L18</f>
        <v>POSTE</v>
      </c>
      <c r="I67" s="180" t="str">
        <f>+'INFO SEAL'!M18</f>
        <v>CONCRETO</v>
      </c>
      <c r="J67" s="180" t="str">
        <f>+'INFO SEAL'!N18&amp;"-"&amp;F67</f>
        <v>EC033COR0S0-120-S3-AT</v>
      </c>
      <c r="K67" s="180"/>
      <c r="L67" s="182" t="str">
        <f>+VLOOKUP('INFO SEAL'!N18,$J$8:$V$50,3,FALSE)</f>
        <v>1 Poste de concreto (15/900) de suspensión (30°) Tipo SU11-15</v>
      </c>
      <c r="M67" s="33">
        <f t="shared" si="16"/>
        <v>1.3</v>
      </c>
    </row>
    <row r="68" spans="1:13" customFormat="1" x14ac:dyDescent="0.25">
      <c r="A68" s="73">
        <f>+'INFO SEAL'!B19</f>
        <v>14</v>
      </c>
      <c r="B68" s="180" t="str">
        <f t="shared" si="15"/>
        <v>MOD INV_2018</v>
      </c>
      <c r="C68" s="180" t="str">
        <f>+'INFO SEAL'!C19</f>
        <v>AREQUIPA</v>
      </c>
      <c r="D68" s="180" t="str">
        <f>+'INFO SEAL'!D19</f>
        <v>ISLAY</v>
      </c>
      <c r="E68" s="180" t="str">
        <f>+'INFO SEAL'!E19</f>
        <v>DEAN VALDIVIA</v>
      </c>
      <c r="F68" s="180" t="str">
        <f>+IF('INFO SEAL'!I19="BAJA TENSION","BT",IF('INFO SEAL'!I19="MEDIA TENSION","MT","AT"))</f>
        <v>AT</v>
      </c>
      <c r="G68" s="180">
        <f>+'INFO SEAL'!K19</f>
        <v>13</v>
      </c>
      <c r="H68" s="180" t="str">
        <f>+'INFO SEAL'!L19</f>
        <v>POSTE</v>
      </c>
      <c r="I68" s="180" t="str">
        <f>+'INFO SEAL'!M19</f>
        <v>CONCRETO</v>
      </c>
      <c r="J68" s="180" t="str">
        <f>+'INFO SEAL'!N19&amp;"-"&amp;F68</f>
        <v>EC033COR0S0-120-S3-AT</v>
      </c>
      <c r="K68" s="180"/>
      <c r="L68" s="182" t="str">
        <f>+VLOOKUP('INFO SEAL'!N19,$J$8:$V$50,3,FALSE)</f>
        <v>1 Poste de concreto (15/900) de suspensión (30°) Tipo SU11-15</v>
      </c>
      <c r="M68" s="33">
        <f t="shared" si="16"/>
        <v>1.3</v>
      </c>
    </row>
    <row r="69" spans="1:13" customFormat="1" x14ac:dyDescent="0.25">
      <c r="A69" s="73">
        <f>+'INFO SEAL'!B20</f>
        <v>15</v>
      </c>
      <c r="B69" s="180" t="str">
        <f t="shared" si="15"/>
        <v>MOD INV_2018</v>
      </c>
      <c r="C69" s="180" t="str">
        <f>+'INFO SEAL'!C20</f>
        <v>AREQUIPA</v>
      </c>
      <c r="D69" s="180" t="str">
        <f>+'INFO SEAL'!D20</f>
        <v>ISLAY</v>
      </c>
      <c r="E69" s="180" t="str">
        <f>+'INFO SEAL'!E20</f>
        <v>DEAN VALDIVIA</v>
      </c>
      <c r="F69" s="180" t="str">
        <f>+IF('INFO SEAL'!I20="BAJA TENSION","BT",IF('INFO SEAL'!I20="MEDIA TENSION","MT","AT"))</f>
        <v>AT</v>
      </c>
      <c r="G69" s="180">
        <f>+'INFO SEAL'!K20</f>
        <v>13</v>
      </c>
      <c r="H69" s="180" t="str">
        <f>+'INFO SEAL'!L20</f>
        <v>POSTE</v>
      </c>
      <c r="I69" s="180" t="str">
        <f>+'INFO SEAL'!M20</f>
        <v>CONCRETO</v>
      </c>
      <c r="J69" s="180" t="str">
        <f>+'INFO SEAL'!N20&amp;"-"&amp;F69</f>
        <v>EC033COR0S0-070-S3-AT</v>
      </c>
      <c r="K69" s="180"/>
      <c r="L69" s="182" t="str">
        <f>+VLOOKUP('INFO SEAL'!N20,$J$8:$V$50,3,FALSE)</f>
        <v>1 Poste de concreto (15/600) de suspensión (30°) Tipo SU11-15</v>
      </c>
      <c r="M69" s="33">
        <f t="shared" si="16"/>
        <v>1</v>
      </c>
    </row>
    <row r="70" spans="1:13" customFormat="1" x14ac:dyDescent="0.25">
      <c r="A70" s="73">
        <f>+'INFO SEAL'!B21</f>
        <v>16</v>
      </c>
      <c r="B70" s="180" t="str">
        <f t="shared" si="15"/>
        <v>MOD INV_2018</v>
      </c>
      <c r="C70" s="180" t="str">
        <f>+'INFO SEAL'!C21</f>
        <v>AREQUIPA</v>
      </c>
      <c r="D70" s="180" t="str">
        <f>+'INFO SEAL'!D21</f>
        <v>ISLAY</v>
      </c>
      <c r="E70" s="180" t="str">
        <f>+'INFO SEAL'!E21</f>
        <v>DEAN VALDIVIA</v>
      </c>
      <c r="F70" s="180" t="str">
        <f>+IF('INFO SEAL'!I21="BAJA TENSION","BT",IF('INFO SEAL'!I21="MEDIA TENSION","MT","AT"))</f>
        <v>AT</v>
      </c>
      <c r="G70" s="180">
        <f>+'INFO SEAL'!K21</f>
        <v>13</v>
      </c>
      <c r="H70" s="180" t="str">
        <f>+'INFO SEAL'!L21</f>
        <v>POSTE</v>
      </c>
      <c r="I70" s="180" t="str">
        <f>+'INFO SEAL'!M21</f>
        <v>CONCRETO</v>
      </c>
      <c r="J70" s="180" t="str">
        <f>+'INFO SEAL'!N21&amp;"-"&amp;F70</f>
        <v>EC033COR0S0-070-S3-AT</v>
      </c>
      <c r="K70" s="180"/>
      <c r="L70" s="182" t="str">
        <f>+VLOOKUP('INFO SEAL'!N21,$J$8:$V$50,3,FALSE)</f>
        <v>1 Poste de concreto (15/600) de suspensión (30°) Tipo SU11-15</v>
      </c>
      <c r="M70" s="33">
        <f t="shared" si="16"/>
        <v>1</v>
      </c>
    </row>
    <row r="71" spans="1:13" customFormat="1" x14ac:dyDescent="0.25">
      <c r="A71" s="73">
        <f>+'INFO SEAL'!B22</f>
        <v>17</v>
      </c>
      <c r="B71" s="180" t="str">
        <f t="shared" si="15"/>
        <v>MOD INV_2018</v>
      </c>
      <c r="C71" s="180" t="str">
        <f>+'INFO SEAL'!C22</f>
        <v>AREQUIPA</v>
      </c>
      <c r="D71" s="180" t="str">
        <f>+'INFO SEAL'!D22</f>
        <v>ISLAY</v>
      </c>
      <c r="E71" s="180" t="str">
        <f>+'INFO SEAL'!E22</f>
        <v>DEAN VALDIVIA</v>
      </c>
      <c r="F71" s="180" t="str">
        <f>+IF('INFO SEAL'!I22="BAJA TENSION","BT",IF('INFO SEAL'!I22="MEDIA TENSION","MT","AT"))</f>
        <v>AT</v>
      </c>
      <c r="G71" s="180">
        <f>+'INFO SEAL'!K22</f>
        <v>13</v>
      </c>
      <c r="H71" s="180" t="str">
        <f>+'INFO SEAL'!L22</f>
        <v>POSTE</v>
      </c>
      <c r="I71" s="180" t="str">
        <f>+'INFO SEAL'!M22</f>
        <v>CONCRETO</v>
      </c>
      <c r="J71" s="180" t="str">
        <f>+'INFO SEAL'!N22&amp;"-"&amp;F71</f>
        <v>EC033COR0S0-070-S3-AT</v>
      </c>
      <c r="K71" s="180"/>
      <c r="L71" s="182" t="str">
        <f>+VLOOKUP('INFO SEAL'!N22,$J$8:$V$50,3,FALSE)</f>
        <v>1 Poste de concreto (15/600) de suspensión (30°) Tipo SU11-15</v>
      </c>
      <c r="M71" s="33">
        <f t="shared" si="16"/>
        <v>1</v>
      </c>
    </row>
    <row r="72" spans="1:13" customFormat="1" x14ac:dyDescent="0.25">
      <c r="A72" s="73">
        <f>+'INFO SEAL'!B23</f>
        <v>18</v>
      </c>
      <c r="B72" s="180" t="str">
        <f t="shared" si="15"/>
        <v>SICODI</v>
      </c>
      <c r="C72" s="180" t="str">
        <f>+'INFO SEAL'!C23</f>
        <v>AREQUIPA</v>
      </c>
      <c r="D72" s="180" t="str">
        <f>+'INFO SEAL'!D23</f>
        <v>AREQUIPA</v>
      </c>
      <c r="E72" s="180" t="str">
        <f>+'INFO SEAL'!E23</f>
        <v>LA JOYA</v>
      </c>
      <c r="F72" s="180" t="str">
        <f>+IF('INFO SEAL'!I23="BAJA TENSION","BT",IF('INFO SEAL'!I23="MEDIA TENSION","MT","AT"))</f>
        <v>MT</v>
      </c>
      <c r="G72" s="180">
        <f>+'INFO SEAL'!K23</f>
        <v>13</v>
      </c>
      <c r="H72" s="180" t="str">
        <f>+'INFO SEAL'!L23</f>
        <v>POSTE</v>
      </c>
      <c r="I72" s="180" t="str">
        <f>+'INFO SEAL'!M23</f>
        <v>CONCRETO</v>
      </c>
      <c r="J72" s="180" t="str">
        <f>+'INFO SEAL'!N23&amp;"-"&amp;F72</f>
        <v>PPC19-MT</v>
      </c>
      <c r="K72" s="180"/>
      <c r="L72" s="182" t="str">
        <f>+VLOOKUP('INFO SEAL'!N23,$J$8:$V$50,3,FALSE)</f>
        <v>POSTE DE CONCRETO ARMADO DE 13/300/150/345</v>
      </c>
      <c r="M72" s="33">
        <f t="shared" si="16"/>
        <v>0.5</v>
      </c>
    </row>
    <row r="73" spans="1:13" customFormat="1" x14ac:dyDescent="0.25">
      <c r="A73" s="73">
        <f>+'INFO SEAL'!B24</f>
        <v>19</v>
      </c>
      <c r="B73" s="180" t="str">
        <f t="shared" si="15"/>
        <v>MOD INV_2018</v>
      </c>
      <c r="C73" s="180" t="str">
        <f>+'INFO SEAL'!C24</f>
        <v>AREQUIPA</v>
      </c>
      <c r="D73" s="180" t="str">
        <f>+'INFO SEAL'!D24</f>
        <v>ISLAY</v>
      </c>
      <c r="E73" s="180" t="str">
        <f>+'INFO SEAL'!E24</f>
        <v>DEAN VALDIVIA</v>
      </c>
      <c r="F73" s="180" t="str">
        <f>+IF('INFO SEAL'!I24="BAJA TENSION","BT",IF('INFO SEAL'!I24="MEDIA TENSION","MT","AT"))</f>
        <v>AT</v>
      </c>
      <c r="G73" s="180">
        <f>+'INFO SEAL'!K24</f>
        <v>13</v>
      </c>
      <c r="H73" s="180" t="str">
        <f>+'INFO SEAL'!L24</f>
        <v>POSTE</v>
      </c>
      <c r="I73" s="180" t="str">
        <f>+'INFO SEAL'!M24</f>
        <v>CONCRETO</v>
      </c>
      <c r="J73" s="180" t="str">
        <f>+'INFO SEAL'!N24&amp;"-"&amp;F73</f>
        <v>EC033COR0S0-070-S3-AT</v>
      </c>
      <c r="K73" s="180"/>
      <c r="L73" s="182" t="str">
        <f>+VLOOKUP('INFO SEAL'!N24,$J$8:$V$50,3,FALSE)</f>
        <v>1 Poste de concreto (15/600) de suspensión (30°) Tipo SU11-15</v>
      </c>
      <c r="M73" s="33">
        <f t="shared" si="16"/>
        <v>1</v>
      </c>
    </row>
    <row r="74" spans="1:13" customFormat="1" x14ac:dyDescent="0.25">
      <c r="A74" s="73">
        <f>+'INFO SEAL'!B25</f>
        <v>20</v>
      </c>
      <c r="B74" s="180" t="str">
        <f t="shared" si="15"/>
        <v>MOD INV_2018</v>
      </c>
      <c r="C74" s="180" t="str">
        <f>+'INFO SEAL'!C25</f>
        <v>AREQUIPA</v>
      </c>
      <c r="D74" s="180" t="str">
        <f>+'INFO SEAL'!D25</f>
        <v>ISLAY</v>
      </c>
      <c r="E74" s="180" t="str">
        <f>+'INFO SEAL'!E25</f>
        <v>DEAN VALDIVIA</v>
      </c>
      <c r="F74" s="180" t="str">
        <f>+IF('INFO SEAL'!I25="BAJA TENSION","BT",IF('INFO SEAL'!I25="MEDIA TENSION","MT","AT"))</f>
        <v>AT</v>
      </c>
      <c r="G74" s="180">
        <f>+'INFO SEAL'!K25</f>
        <v>12</v>
      </c>
      <c r="H74" s="180" t="str">
        <f>+'INFO SEAL'!L25</f>
        <v>POSTE</v>
      </c>
      <c r="I74" s="180" t="str">
        <f>+'INFO SEAL'!M25</f>
        <v>CONCRETO</v>
      </c>
      <c r="J74" s="180" t="str">
        <f>+'INFO SEAL'!N25&amp;"-"&amp;F74</f>
        <v>EC033COR0S0-120-S3-AT</v>
      </c>
      <c r="K74" s="180"/>
      <c r="L74" s="182" t="str">
        <f>+VLOOKUP('INFO SEAL'!N25,$J$8:$V$50,3,FALSE)</f>
        <v>1 Poste de concreto (15/900) de suspensión (30°) Tipo SU11-15</v>
      </c>
      <c r="M74" s="33">
        <f t="shared" si="16"/>
        <v>1.3</v>
      </c>
    </row>
    <row r="75" spans="1:13" customFormat="1" x14ac:dyDescent="0.25">
      <c r="A75" s="73">
        <f>+'INFO SEAL'!B26</f>
        <v>21</v>
      </c>
      <c r="B75" s="180" t="str">
        <f t="shared" si="15"/>
        <v>MOD INV_2018</v>
      </c>
      <c r="C75" s="180" t="str">
        <f>+'INFO SEAL'!C26</f>
        <v>AREQUIPA</v>
      </c>
      <c r="D75" s="180" t="str">
        <f>+'INFO SEAL'!D26</f>
        <v>ISLAY</v>
      </c>
      <c r="E75" s="180" t="str">
        <f>+'INFO SEAL'!E26</f>
        <v>MEJIA</v>
      </c>
      <c r="F75" s="180" t="str">
        <f>+IF('INFO SEAL'!I26="BAJA TENSION","BT",IF('INFO SEAL'!I26="MEDIA TENSION","MT","AT"))</f>
        <v>AT</v>
      </c>
      <c r="G75" s="180">
        <f>+'INFO SEAL'!K26</f>
        <v>12</v>
      </c>
      <c r="H75" s="180" t="str">
        <f>+'INFO SEAL'!L26</f>
        <v>POSTE</v>
      </c>
      <c r="I75" s="180" t="str">
        <f>+'INFO SEAL'!M26</f>
        <v>CONCRETO</v>
      </c>
      <c r="J75" s="180" t="str">
        <f>+'INFO SEAL'!N26&amp;"-"&amp;F75</f>
        <v>EC033COR0S0-120-S3-AT</v>
      </c>
      <c r="K75" s="180"/>
      <c r="L75" s="182" t="str">
        <f>+VLOOKUP('INFO SEAL'!N26,$J$8:$V$50,3,FALSE)</f>
        <v>1 Poste de concreto (15/900) de suspensión (30°) Tipo SU11-15</v>
      </c>
      <c r="M75" s="33">
        <f t="shared" si="16"/>
        <v>1.3</v>
      </c>
    </row>
    <row r="76" spans="1:13" customFormat="1" x14ac:dyDescent="0.25">
      <c r="A76" s="73">
        <f>+'INFO SEAL'!B27</f>
        <v>22</v>
      </c>
      <c r="B76" s="180" t="str">
        <f t="shared" si="15"/>
        <v>MOD INV_2018</v>
      </c>
      <c r="C76" s="180" t="str">
        <f>+'INFO SEAL'!C27</f>
        <v>AREQUIPA</v>
      </c>
      <c r="D76" s="180" t="str">
        <f>+'INFO SEAL'!D27</f>
        <v>ISLAY</v>
      </c>
      <c r="E76" s="180" t="str">
        <f>+'INFO SEAL'!E27</f>
        <v>MEJIA</v>
      </c>
      <c r="F76" s="180" t="str">
        <f>+IF('INFO SEAL'!I27="BAJA TENSION","BT",IF('INFO SEAL'!I27="MEDIA TENSION","MT","AT"))</f>
        <v>AT</v>
      </c>
      <c r="G76" s="180">
        <f>+'INFO SEAL'!K27</f>
        <v>12</v>
      </c>
      <c r="H76" s="180" t="str">
        <f>+'INFO SEAL'!L27</f>
        <v>POSTE</v>
      </c>
      <c r="I76" s="180" t="str">
        <f>+'INFO SEAL'!M27</f>
        <v>CONCRETO</v>
      </c>
      <c r="J76" s="180" t="str">
        <f>+'INFO SEAL'!N27&amp;"-"&amp;F76</f>
        <v>EC033COR0S0-120-S3-AT</v>
      </c>
      <c r="K76" s="180"/>
      <c r="L76" s="182" t="str">
        <f>+VLOOKUP('INFO SEAL'!N27,$J$8:$V$50,3,FALSE)</f>
        <v>1 Poste de concreto (15/900) de suspensión (30°) Tipo SU11-15</v>
      </c>
      <c r="M76" s="33">
        <f t="shared" si="16"/>
        <v>1.3</v>
      </c>
    </row>
    <row r="77" spans="1:13" customFormat="1" x14ac:dyDescent="0.25">
      <c r="A77" s="73">
        <f>+'INFO SEAL'!B28</f>
        <v>23</v>
      </c>
      <c r="B77" s="180" t="str">
        <f t="shared" si="15"/>
        <v>MOD INV_2018</v>
      </c>
      <c r="C77" s="180" t="str">
        <f>+'INFO SEAL'!C28</f>
        <v>AREQUIPA</v>
      </c>
      <c r="D77" s="180" t="str">
        <f>+'INFO SEAL'!D28</f>
        <v>ISLAY</v>
      </c>
      <c r="E77" s="180" t="str">
        <f>+'INFO SEAL'!E28</f>
        <v>DEAN VALDIVIA</v>
      </c>
      <c r="F77" s="180" t="str">
        <f>+IF('INFO SEAL'!I28="BAJA TENSION","BT",IF('INFO SEAL'!I28="MEDIA TENSION","MT","AT"))</f>
        <v>AT</v>
      </c>
      <c r="G77" s="180">
        <f>+'INFO SEAL'!K28</f>
        <v>12</v>
      </c>
      <c r="H77" s="180" t="str">
        <f>+'INFO SEAL'!L28</f>
        <v>POSTE</v>
      </c>
      <c r="I77" s="180" t="str">
        <f>+'INFO SEAL'!M28</f>
        <v>CONCRETO</v>
      </c>
      <c r="J77" s="180" t="str">
        <f>+'INFO SEAL'!N28&amp;"-"&amp;F77</f>
        <v>EC033COR0S0-120-S3-AT</v>
      </c>
      <c r="K77" s="180"/>
      <c r="L77" s="182" t="str">
        <f>+VLOOKUP('INFO SEAL'!N28,$J$8:$V$50,3,FALSE)</f>
        <v>1 Poste de concreto (15/900) de suspensión (30°) Tipo SU11-15</v>
      </c>
      <c r="M77" s="33">
        <f t="shared" si="16"/>
        <v>1.3</v>
      </c>
    </row>
    <row r="78" spans="1:13" customFormat="1" x14ac:dyDescent="0.25">
      <c r="A78" s="73">
        <f>+'INFO SEAL'!B29</f>
        <v>24</v>
      </c>
      <c r="B78" s="180" t="str">
        <f t="shared" si="15"/>
        <v>MOD INV_2018</v>
      </c>
      <c r="C78" s="180" t="str">
        <f>+'INFO SEAL'!C29</f>
        <v>AREQUIPA</v>
      </c>
      <c r="D78" s="180" t="str">
        <f>+'INFO SEAL'!D29</f>
        <v>ISLAY</v>
      </c>
      <c r="E78" s="180" t="str">
        <f>+'INFO SEAL'!E29</f>
        <v>DEAN VALDIVIA</v>
      </c>
      <c r="F78" s="180" t="str">
        <f>+IF('INFO SEAL'!I29="BAJA TENSION","BT",IF('INFO SEAL'!I29="MEDIA TENSION","MT","AT"))</f>
        <v>AT</v>
      </c>
      <c r="G78" s="180">
        <f>+'INFO SEAL'!K29</f>
        <v>12</v>
      </c>
      <c r="H78" s="180" t="str">
        <f>+'INFO SEAL'!L29</f>
        <v>POSTE</v>
      </c>
      <c r="I78" s="180" t="str">
        <f>+'INFO SEAL'!M29</f>
        <v>CONCRETO</v>
      </c>
      <c r="J78" s="180" t="str">
        <f>+'INFO SEAL'!N29&amp;"-"&amp;F78</f>
        <v>EC033COR0S0-120-S3-AT</v>
      </c>
      <c r="K78" s="180"/>
      <c r="L78" s="182" t="str">
        <f>+VLOOKUP('INFO SEAL'!N29,$J$8:$V$50,3,FALSE)</f>
        <v>1 Poste de concreto (15/900) de suspensión (30°) Tipo SU11-15</v>
      </c>
      <c r="M78" s="33">
        <f t="shared" si="16"/>
        <v>1.3</v>
      </c>
    </row>
    <row r="79" spans="1:13" customFormat="1" x14ac:dyDescent="0.25">
      <c r="A79" s="73">
        <f>+'INFO SEAL'!B30</f>
        <v>25</v>
      </c>
      <c r="B79" s="180" t="str">
        <f t="shared" si="15"/>
        <v>MOD INV_2018</v>
      </c>
      <c r="C79" s="180" t="str">
        <f>+'INFO SEAL'!C30</f>
        <v>AREQUIPA</v>
      </c>
      <c r="D79" s="180" t="str">
        <f>+'INFO SEAL'!D30</f>
        <v>ISLAY</v>
      </c>
      <c r="E79" s="180" t="str">
        <f>+'INFO SEAL'!E30</f>
        <v>DEAN VALDIVIA</v>
      </c>
      <c r="F79" s="180" t="str">
        <f>+IF('INFO SEAL'!I30="BAJA TENSION","BT",IF('INFO SEAL'!I30="MEDIA TENSION","MT","AT"))</f>
        <v>AT</v>
      </c>
      <c r="G79" s="180">
        <f>+'INFO SEAL'!K30</f>
        <v>12</v>
      </c>
      <c r="H79" s="180" t="str">
        <f>+'INFO SEAL'!L30</f>
        <v>POSTE</v>
      </c>
      <c r="I79" s="180" t="str">
        <f>+'INFO SEAL'!M30</f>
        <v>CONCRETO</v>
      </c>
      <c r="J79" s="180" t="str">
        <f>+'INFO SEAL'!N30&amp;"-"&amp;F79</f>
        <v>EC033COR0S0-120-S3-AT</v>
      </c>
      <c r="K79" s="180"/>
      <c r="L79" s="182" t="str">
        <f>+VLOOKUP('INFO SEAL'!N30,$J$8:$V$50,3,FALSE)</f>
        <v>1 Poste de concreto (15/900) de suspensión (30°) Tipo SU11-15</v>
      </c>
      <c r="M79" s="33">
        <f t="shared" si="16"/>
        <v>1.3</v>
      </c>
    </row>
    <row r="80" spans="1:13" customFormat="1" x14ac:dyDescent="0.25">
      <c r="A80" s="73">
        <f>+'INFO SEAL'!B31</f>
        <v>26</v>
      </c>
      <c r="B80" s="180" t="str">
        <f t="shared" si="15"/>
        <v>MOD INV_2018</v>
      </c>
      <c r="C80" s="180" t="str">
        <f>+'INFO SEAL'!C31</f>
        <v>AREQUIPA</v>
      </c>
      <c r="D80" s="180" t="str">
        <f>+'INFO SEAL'!D31</f>
        <v>ISLAY</v>
      </c>
      <c r="E80" s="180" t="str">
        <f>+'INFO SEAL'!E31</f>
        <v>DEAN VALDIVIA</v>
      </c>
      <c r="F80" s="180" t="str">
        <f>+IF('INFO SEAL'!I31="BAJA TENSION","BT",IF('INFO SEAL'!I31="MEDIA TENSION","MT","AT"))</f>
        <v>AT</v>
      </c>
      <c r="G80" s="180">
        <f>+'INFO SEAL'!K31</f>
        <v>12</v>
      </c>
      <c r="H80" s="180" t="str">
        <f>+'INFO SEAL'!L31</f>
        <v>POSTE</v>
      </c>
      <c r="I80" s="180" t="str">
        <f>+'INFO SEAL'!M31</f>
        <v>CONCRETO</v>
      </c>
      <c r="J80" s="180" t="str">
        <f>+'INFO SEAL'!N31&amp;"-"&amp;F80</f>
        <v>EC033COR0S0-120-S3-AT</v>
      </c>
      <c r="K80" s="180"/>
      <c r="L80" s="182" t="str">
        <f>+VLOOKUP('INFO SEAL'!N31,$J$8:$V$50,3,FALSE)</f>
        <v>1 Poste de concreto (15/900) de suspensión (30°) Tipo SU11-15</v>
      </c>
      <c r="M80" s="33">
        <f t="shared" si="16"/>
        <v>1.3</v>
      </c>
    </row>
    <row r="81" spans="1:13" customFormat="1" x14ac:dyDescent="0.25">
      <c r="A81" s="73">
        <f>+'INFO SEAL'!B32</f>
        <v>27</v>
      </c>
      <c r="B81" s="180" t="str">
        <f t="shared" si="15"/>
        <v>MOD INV_2018</v>
      </c>
      <c r="C81" s="180" t="str">
        <f>+'INFO SEAL'!C32</f>
        <v>AREQUIPA</v>
      </c>
      <c r="D81" s="180" t="str">
        <f>+'INFO SEAL'!D32</f>
        <v>ISLAY</v>
      </c>
      <c r="E81" s="180" t="str">
        <f>+'INFO SEAL'!E32</f>
        <v>DEAN VALDIVIA</v>
      </c>
      <c r="F81" s="180" t="str">
        <f>+IF('INFO SEAL'!I32="BAJA TENSION","BT",IF('INFO SEAL'!I32="MEDIA TENSION","MT","AT"))</f>
        <v>AT</v>
      </c>
      <c r="G81" s="180">
        <f>+'INFO SEAL'!K32</f>
        <v>12</v>
      </c>
      <c r="H81" s="180" t="str">
        <f>+'INFO SEAL'!L32</f>
        <v>POSTE</v>
      </c>
      <c r="I81" s="180" t="str">
        <f>+'INFO SEAL'!M32</f>
        <v>CONCRETO</v>
      </c>
      <c r="J81" s="180" t="str">
        <f>+'INFO SEAL'!N32&amp;"-"&amp;F81</f>
        <v>EC033COR0S0-120-S3-AT</v>
      </c>
      <c r="K81" s="180"/>
      <c r="L81" s="182" t="str">
        <f>+VLOOKUP('INFO SEAL'!N32,$J$8:$V$50,3,FALSE)</f>
        <v>1 Poste de concreto (15/900) de suspensión (30°) Tipo SU11-15</v>
      </c>
      <c r="M81" s="33">
        <f t="shared" si="16"/>
        <v>1.3</v>
      </c>
    </row>
    <row r="82" spans="1:13" customFormat="1" x14ac:dyDescent="0.25">
      <c r="A82" s="73">
        <f>+'INFO SEAL'!B33</f>
        <v>28</v>
      </c>
      <c r="B82" s="180" t="str">
        <f t="shared" si="15"/>
        <v>MOD INV_2018</v>
      </c>
      <c r="C82" s="180" t="str">
        <f>+'INFO SEAL'!C33</f>
        <v>AREQUIPA</v>
      </c>
      <c r="D82" s="180" t="str">
        <f>+'INFO SEAL'!D33</f>
        <v>ISLAY</v>
      </c>
      <c r="E82" s="180" t="str">
        <f>+'INFO SEAL'!E33</f>
        <v>DEAN VALDIVIA</v>
      </c>
      <c r="F82" s="180" t="str">
        <f>+IF('INFO SEAL'!I33="BAJA TENSION","BT",IF('INFO SEAL'!I33="MEDIA TENSION","MT","AT"))</f>
        <v>AT</v>
      </c>
      <c r="G82" s="180">
        <f>+'INFO SEAL'!K33</f>
        <v>13</v>
      </c>
      <c r="H82" s="180" t="str">
        <f>+'INFO SEAL'!L33</f>
        <v>POSTE</v>
      </c>
      <c r="I82" s="180" t="str">
        <f>+'INFO SEAL'!M33</f>
        <v>CONCRETO</v>
      </c>
      <c r="J82" s="180" t="str">
        <f>+'INFO SEAL'!N33&amp;"-"&amp;F82</f>
        <v>EC033COR0S0-120-S3-AT</v>
      </c>
      <c r="K82" s="180"/>
      <c r="L82" s="182" t="str">
        <f>+VLOOKUP('INFO SEAL'!N33,$J$8:$V$50,3,FALSE)</f>
        <v>1 Poste de concreto (15/900) de suspensión (30°) Tipo SU11-15</v>
      </c>
      <c r="M82" s="33">
        <f t="shared" si="16"/>
        <v>1.3</v>
      </c>
    </row>
    <row r="83" spans="1:13" customFormat="1" x14ac:dyDescent="0.25">
      <c r="A83" s="73">
        <f>+'INFO SEAL'!B34</f>
        <v>29</v>
      </c>
      <c r="B83" s="180" t="str">
        <f t="shared" si="15"/>
        <v>MOD INV_2018</v>
      </c>
      <c r="C83" s="180" t="str">
        <f>+'INFO SEAL'!C34</f>
        <v>AREQUIPA</v>
      </c>
      <c r="D83" s="180" t="str">
        <f>+'INFO SEAL'!D34</f>
        <v>ISLAY</v>
      </c>
      <c r="E83" s="180" t="str">
        <f>+'INFO SEAL'!E34</f>
        <v>DEAN VALDIVIA</v>
      </c>
      <c r="F83" s="180" t="str">
        <f>+IF('INFO SEAL'!I34="BAJA TENSION","BT",IF('INFO SEAL'!I34="MEDIA TENSION","MT","AT"))</f>
        <v>AT</v>
      </c>
      <c r="G83" s="180">
        <f>+'INFO SEAL'!K34</f>
        <v>12</v>
      </c>
      <c r="H83" s="180" t="str">
        <f>+'INFO SEAL'!L34</f>
        <v>POSTE</v>
      </c>
      <c r="I83" s="180" t="str">
        <f>+'INFO SEAL'!M34</f>
        <v>CONCRETO</v>
      </c>
      <c r="J83" s="180" t="str">
        <f>+'INFO SEAL'!N34&amp;"-"&amp;F83</f>
        <v>EC033COR0S0-120-S3-AT</v>
      </c>
      <c r="K83" s="180"/>
      <c r="L83" s="182" t="str">
        <f>+VLOOKUP('INFO SEAL'!N34,$J$8:$V$50,3,FALSE)</f>
        <v>1 Poste de concreto (15/900) de suspensión (30°) Tipo SU11-15</v>
      </c>
      <c r="M83" s="33">
        <f t="shared" si="16"/>
        <v>1.3</v>
      </c>
    </row>
    <row r="84" spans="1:13" customFormat="1" x14ac:dyDescent="0.25">
      <c r="A84" s="73">
        <f>+'INFO SEAL'!B35</f>
        <v>30</v>
      </c>
      <c r="B84" s="180" t="str">
        <f t="shared" si="15"/>
        <v>MOD INV_2018</v>
      </c>
      <c r="C84" s="180" t="str">
        <f>+'INFO SEAL'!C35</f>
        <v>AREQUIPA</v>
      </c>
      <c r="D84" s="180" t="str">
        <f>+'INFO SEAL'!D35</f>
        <v>ISLAY</v>
      </c>
      <c r="E84" s="180" t="str">
        <f>+'INFO SEAL'!E35</f>
        <v>DEAN VALDIVIA</v>
      </c>
      <c r="F84" s="180" t="str">
        <f>+IF('INFO SEAL'!I35="BAJA TENSION","BT",IF('INFO SEAL'!I35="MEDIA TENSION","MT","AT"))</f>
        <v>AT</v>
      </c>
      <c r="G84" s="180">
        <f>+'INFO SEAL'!K35</f>
        <v>13</v>
      </c>
      <c r="H84" s="180" t="str">
        <f>+'INFO SEAL'!L35</f>
        <v>POSTE</v>
      </c>
      <c r="I84" s="180" t="str">
        <f>+'INFO SEAL'!M35</f>
        <v>CONCRETO</v>
      </c>
      <c r="J84" s="180" t="str">
        <f>+'INFO SEAL'!N35&amp;"-"&amp;F84</f>
        <v>EC033COR0S0-120-S3-AT</v>
      </c>
      <c r="K84" s="180"/>
      <c r="L84" s="182" t="str">
        <f>+VLOOKUP('INFO SEAL'!N35,$J$8:$V$50,3,FALSE)</f>
        <v>1 Poste de concreto (15/900) de suspensión (30°) Tipo SU11-15</v>
      </c>
      <c r="M84" s="33">
        <f t="shared" si="16"/>
        <v>1.3</v>
      </c>
    </row>
    <row r="85" spans="1:13" customFormat="1" x14ac:dyDescent="0.25">
      <c r="A85" s="73">
        <f>+'INFO SEAL'!B36</f>
        <v>31</v>
      </c>
      <c r="B85" s="180" t="str">
        <f t="shared" si="15"/>
        <v>MOD INV_2018</v>
      </c>
      <c r="C85" s="180" t="str">
        <f>+'INFO SEAL'!C36</f>
        <v>AREQUIPA</v>
      </c>
      <c r="D85" s="180" t="str">
        <f>+'INFO SEAL'!D36</f>
        <v>ISLAY</v>
      </c>
      <c r="E85" s="180" t="str">
        <f>+'INFO SEAL'!E36</f>
        <v>DEAN VALDIVIA</v>
      </c>
      <c r="F85" s="180" t="str">
        <f>+IF('INFO SEAL'!I36="BAJA TENSION","BT",IF('INFO SEAL'!I36="MEDIA TENSION","MT","AT"))</f>
        <v>AT</v>
      </c>
      <c r="G85" s="180">
        <f>+'INFO SEAL'!K36</f>
        <v>12</v>
      </c>
      <c r="H85" s="180" t="str">
        <f>+'INFO SEAL'!L36</f>
        <v>POSTE</v>
      </c>
      <c r="I85" s="180" t="str">
        <f>+'INFO SEAL'!M36</f>
        <v>CONCRETO</v>
      </c>
      <c r="J85" s="180" t="str">
        <f>+'INFO SEAL'!N36&amp;"-"&amp;F85</f>
        <v>EC033COR0S0-120-S3-AT</v>
      </c>
      <c r="K85" s="180"/>
      <c r="L85" s="182" t="str">
        <f>+VLOOKUP('INFO SEAL'!N36,$J$8:$V$50,3,FALSE)</f>
        <v>1 Poste de concreto (15/900) de suspensión (30°) Tipo SU11-15</v>
      </c>
      <c r="M85" s="33">
        <f t="shared" si="16"/>
        <v>1.3</v>
      </c>
    </row>
    <row r="86" spans="1:13" customFormat="1" x14ac:dyDescent="0.25">
      <c r="A86" s="73">
        <f>+'INFO SEAL'!B37</f>
        <v>32</v>
      </c>
      <c r="B86" s="180" t="str">
        <f t="shared" si="15"/>
        <v>MOD INV_2018</v>
      </c>
      <c r="C86" s="180" t="str">
        <f>+'INFO SEAL'!C37</f>
        <v>AREQUIPA</v>
      </c>
      <c r="D86" s="180" t="str">
        <f>+'INFO SEAL'!D37</f>
        <v>ISLAY</v>
      </c>
      <c r="E86" s="180" t="str">
        <f>+'INFO SEAL'!E37</f>
        <v>DEAN VALDIVIA</v>
      </c>
      <c r="F86" s="180" t="str">
        <f>+IF('INFO SEAL'!I37="BAJA TENSION","BT",IF('INFO SEAL'!I37="MEDIA TENSION","MT","AT"))</f>
        <v>AT</v>
      </c>
      <c r="G86" s="180">
        <f>+'INFO SEAL'!K37</f>
        <v>12</v>
      </c>
      <c r="H86" s="180" t="str">
        <f>+'INFO SEAL'!L37</f>
        <v>POSTE</v>
      </c>
      <c r="I86" s="180" t="str">
        <f>+'INFO SEAL'!M37</f>
        <v>CONCRETO</v>
      </c>
      <c r="J86" s="180" t="str">
        <f>+'INFO SEAL'!N37&amp;"-"&amp;F86</f>
        <v>EC033COR0S0-120-S3-AT</v>
      </c>
      <c r="K86" s="180"/>
      <c r="L86" s="182" t="str">
        <f>+VLOOKUP('INFO SEAL'!N37,$J$8:$V$50,3,FALSE)</f>
        <v>1 Poste de concreto (15/900) de suspensión (30°) Tipo SU11-15</v>
      </c>
      <c r="M86" s="33">
        <f t="shared" si="16"/>
        <v>1.3</v>
      </c>
    </row>
    <row r="87" spans="1:13" customFormat="1" x14ac:dyDescent="0.25">
      <c r="A87" s="73">
        <f>+'INFO SEAL'!B38</f>
        <v>33</v>
      </c>
      <c r="B87" s="180" t="str">
        <f t="shared" si="15"/>
        <v>MOD INV_2018</v>
      </c>
      <c r="C87" s="180" t="str">
        <f>+'INFO SEAL'!C38</f>
        <v>AREQUIPA</v>
      </c>
      <c r="D87" s="180" t="str">
        <f>+'INFO SEAL'!D38</f>
        <v>ISLAY</v>
      </c>
      <c r="E87" s="180" t="str">
        <f>+'INFO SEAL'!E38</f>
        <v>DEAN VALDIVIA</v>
      </c>
      <c r="F87" s="180" t="str">
        <f>+IF('INFO SEAL'!I38="BAJA TENSION","BT",IF('INFO SEAL'!I38="MEDIA TENSION","MT","AT"))</f>
        <v>AT</v>
      </c>
      <c r="G87" s="180">
        <f>+'INFO SEAL'!K38</f>
        <v>12</v>
      </c>
      <c r="H87" s="180" t="str">
        <f>+'INFO SEAL'!L38</f>
        <v>POSTE</v>
      </c>
      <c r="I87" s="180" t="str">
        <f>+'INFO SEAL'!M38</f>
        <v>CONCRETO</v>
      </c>
      <c r="J87" s="180" t="str">
        <f>+'INFO SEAL'!N38&amp;"-"&amp;F87</f>
        <v>EC033COR0S0-120-S3-AT</v>
      </c>
      <c r="K87" s="180"/>
      <c r="L87" s="182" t="str">
        <f>+VLOOKUP('INFO SEAL'!N38,$J$8:$V$50,3,FALSE)</f>
        <v>1 Poste de concreto (15/900) de suspensión (30°) Tipo SU11-15</v>
      </c>
      <c r="M87" s="33">
        <f t="shared" si="16"/>
        <v>1.3</v>
      </c>
    </row>
    <row r="88" spans="1:13" customFormat="1" x14ac:dyDescent="0.25">
      <c r="A88" s="73">
        <f>+'INFO SEAL'!B39</f>
        <v>34</v>
      </c>
      <c r="B88" s="180" t="str">
        <f t="shared" si="15"/>
        <v>MOD INV_2018</v>
      </c>
      <c r="C88" s="180" t="str">
        <f>+'INFO SEAL'!C39</f>
        <v>AREQUIPA</v>
      </c>
      <c r="D88" s="180" t="str">
        <f>+'INFO SEAL'!D39</f>
        <v>ISLAY</v>
      </c>
      <c r="E88" s="180" t="str">
        <f>+'INFO SEAL'!E39</f>
        <v>DEAN VALDIVIA</v>
      </c>
      <c r="F88" s="180" t="str">
        <f>+IF('INFO SEAL'!I39="BAJA TENSION","BT",IF('INFO SEAL'!I39="MEDIA TENSION","MT","AT"))</f>
        <v>AT</v>
      </c>
      <c r="G88" s="180">
        <f>+'INFO SEAL'!K39</f>
        <v>12</v>
      </c>
      <c r="H88" s="180" t="str">
        <f>+'INFO SEAL'!L39</f>
        <v>POSTE</v>
      </c>
      <c r="I88" s="180" t="str">
        <f>+'INFO SEAL'!M39</f>
        <v>CONCRETO</v>
      </c>
      <c r="J88" s="180" t="str">
        <f>+'INFO SEAL'!N39&amp;"-"&amp;F88</f>
        <v>EC033COR0S0-120-S3-AT</v>
      </c>
      <c r="K88" s="180"/>
      <c r="L88" s="182" t="str">
        <f>+VLOOKUP('INFO SEAL'!N39,$J$8:$V$50,3,FALSE)</f>
        <v>1 Poste de concreto (15/900) de suspensión (30°) Tipo SU11-15</v>
      </c>
      <c r="M88" s="33">
        <f t="shared" si="16"/>
        <v>1.3</v>
      </c>
    </row>
    <row r="89" spans="1:13" customFormat="1" x14ac:dyDescent="0.25">
      <c r="A89" s="73">
        <f>+'INFO SEAL'!B40</f>
        <v>35</v>
      </c>
      <c r="B89" s="180" t="str">
        <f t="shared" si="15"/>
        <v>MOD INV_2018</v>
      </c>
      <c r="C89" s="180" t="str">
        <f>+'INFO SEAL'!C40</f>
        <v>AREQUIPA</v>
      </c>
      <c r="D89" s="180" t="str">
        <f>+'INFO SEAL'!D40</f>
        <v>ISLAY</v>
      </c>
      <c r="E89" s="180" t="str">
        <f>+'INFO SEAL'!E40</f>
        <v>DEAN VALDIVIA</v>
      </c>
      <c r="F89" s="180" t="str">
        <f>+IF('INFO SEAL'!I40="BAJA TENSION","BT",IF('INFO SEAL'!I40="MEDIA TENSION","MT","AT"))</f>
        <v>AT</v>
      </c>
      <c r="G89" s="180">
        <f>+'INFO SEAL'!K40</f>
        <v>12</v>
      </c>
      <c r="H89" s="180" t="str">
        <f>+'INFO SEAL'!L40</f>
        <v>POSTE</v>
      </c>
      <c r="I89" s="180" t="str">
        <f>+'INFO SEAL'!M40</f>
        <v>CONCRETO</v>
      </c>
      <c r="J89" s="180" t="str">
        <f>+'INFO SEAL'!N40&amp;"-"&amp;F89</f>
        <v>EC033COR0S0-120-S3-AT</v>
      </c>
      <c r="K89" s="180"/>
      <c r="L89" s="182" t="str">
        <f>+VLOOKUP('INFO SEAL'!N40,$J$8:$V$50,3,FALSE)</f>
        <v>1 Poste de concreto (15/900) de suspensión (30°) Tipo SU11-15</v>
      </c>
      <c r="M89" s="33">
        <f t="shared" si="16"/>
        <v>1.3</v>
      </c>
    </row>
    <row r="90" spans="1:13" customFormat="1" x14ac:dyDescent="0.25">
      <c r="A90" s="73">
        <f>+'INFO SEAL'!B41</f>
        <v>36</v>
      </c>
      <c r="B90" s="180" t="str">
        <f t="shared" si="15"/>
        <v>MOD INV_2018</v>
      </c>
      <c r="C90" s="180" t="str">
        <f>+'INFO SEAL'!C41</f>
        <v>AREQUIPA</v>
      </c>
      <c r="D90" s="180" t="str">
        <f>+'INFO SEAL'!D41</f>
        <v>ISLAY</v>
      </c>
      <c r="E90" s="180" t="str">
        <f>+'INFO SEAL'!E41</f>
        <v>DEAN VALDIVIA</v>
      </c>
      <c r="F90" s="180" t="str">
        <f>+IF('INFO SEAL'!I41="BAJA TENSION","BT",IF('INFO SEAL'!I41="MEDIA TENSION","MT","AT"))</f>
        <v>AT</v>
      </c>
      <c r="G90" s="180">
        <f>+'INFO SEAL'!K41</f>
        <v>12</v>
      </c>
      <c r="H90" s="180" t="str">
        <f>+'INFO SEAL'!L41</f>
        <v>POSTE</v>
      </c>
      <c r="I90" s="180" t="str">
        <f>+'INFO SEAL'!M41</f>
        <v>CONCRETO</v>
      </c>
      <c r="J90" s="180" t="str">
        <f>+'INFO SEAL'!N41&amp;"-"&amp;F90</f>
        <v>EC033COR0S0-120-S3-AT</v>
      </c>
      <c r="K90" s="180"/>
      <c r="L90" s="182" t="str">
        <f>+VLOOKUP('INFO SEAL'!N41,$J$8:$V$50,3,FALSE)</f>
        <v>1 Poste de concreto (15/900) de suspensión (30°) Tipo SU11-15</v>
      </c>
      <c r="M90" s="33">
        <f t="shared" si="16"/>
        <v>1.3</v>
      </c>
    </row>
    <row r="91" spans="1:13" customFormat="1" x14ac:dyDescent="0.25">
      <c r="A91" s="73">
        <f>+'INFO SEAL'!B42</f>
        <v>37</v>
      </c>
      <c r="B91" s="180" t="str">
        <f t="shared" si="15"/>
        <v>MOD INV_2018</v>
      </c>
      <c r="C91" s="180" t="str">
        <f>+'INFO SEAL'!C42</f>
        <v>AREQUIPA</v>
      </c>
      <c r="D91" s="180" t="str">
        <f>+'INFO SEAL'!D42</f>
        <v>ISLAY</v>
      </c>
      <c r="E91" s="180" t="str">
        <f>+'INFO SEAL'!E42</f>
        <v>DEAN VALDIVIA</v>
      </c>
      <c r="F91" s="180" t="str">
        <f>+IF('INFO SEAL'!I42="BAJA TENSION","BT",IF('INFO SEAL'!I42="MEDIA TENSION","MT","AT"))</f>
        <v>AT</v>
      </c>
      <c r="G91" s="180">
        <f>+'INFO SEAL'!K42</f>
        <v>12</v>
      </c>
      <c r="H91" s="180" t="str">
        <f>+'INFO SEAL'!L42</f>
        <v>POSTE</v>
      </c>
      <c r="I91" s="180" t="str">
        <f>+'INFO SEAL'!M42</f>
        <v>CONCRETO</v>
      </c>
      <c r="J91" s="180" t="str">
        <f>+'INFO SEAL'!N42&amp;"-"&amp;F91</f>
        <v>EC033COR0S0-120-S3-AT</v>
      </c>
      <c r="K91" s="180"/>
      <c r="L91" s="182" t="str">
        <f>+VLOOKUP('INFO SEAL'!N42,$J$8:$V$50,3,FALSE)</f>
        <v>1 Poste de concreto (15/900) de suspensión (30°) Tipo SU11-15</v>
      </c>
      <c r="M91" s="33">
        <f t="shared" si="16"/>
        <v>1.3</v>
      </c>
    </row>
    <row r="92" spans="1:13" customFormat="1" x14ac:dyDescent="0.25">
      <c r="A92" s="73">
        <f>+'INFO SEAL'!B43</f>
        <v>38</v>
      </c>
      <c r="B92" s="180" t="str">
        <f t="shared" si="15"/>
        <v>MOD INV_2018</v>
      </c>
      <c r="C92" s="180" t="str">
        <f>+'INFO SEAL'!C43</f>
        <v>AREQUIPA</v>
      </c>
      <c r="D92" s="180" t="str">
        <f>+'INFO SEAL'!D43</f>
        <v>ISLAY</v>
      </c>
      <c r="E92" s="180" t="str">
        <f>+'INFO SEAL'!E43</f>
        <v>DEAN VALDIVIA</v>
      </c>
      <c r="F92" s="180" t="str">
        <f>+IF('INFO SEAL'!I43="BAJA TENSION","BT",IF('INFO SEAL'!I43="MEDIA TENSION","MT","AT"))</f>
        <v>AT</v>
      </c>
      <c r="G92" s="180">
        <f>+'INFO SEAL'!K43</f>
        <v>13</v>
      </c>
      <c r="H92" s="180" t="str">
        <f>+'INFO SEAL'!L43</f>
        <v>POSTE</v>
      </c>
      <c r="I92" s="180" t="str">
        <f>+'INFO SEAL'!M43</f>
        <v>CONCRETO</v>
      </c>
      <c r="J92" s="180" t="str">
        <f>+'INFO SEAL'!N43&amp;"-"&amp;F92</f>
        <v>EC033COR0S0-070-S3-AT</v>
      </c>
      <c r="K92" s="180"/>
      <c r="L92" s="182" t="str">
        <f>+VLOOKUP('INFO SEAL'!N43,$J$8:$V$50,3,FALSE)</f>
        <v>1 Poste de concreto (15/600) de suspensión (30°) Tipo SU11-15</v>
      </c>
      <c r="M92" s="33">
        <f t="shared" si="16"/>
        <v>1</v>
      </c>
    </row>
    <row r="93" spans="1:13" customFormat="1" x14ac:dyDescent="0.25">
      <c r="A93" s="73">
        <f>+'INFO SEAL'!B44</f>
        <v>39</v>
      </c>
      <c r="B93" s="180" t="str">
        <f t="shared" si="15"/>
        <v>MOD INV_2018</v>
      </c>
      <c r="C93" s="180" t="str">
        <f>+'INFO SEAL'!C44</f>
        <v>AREQUIPA</v>
      </c>
      <c r="D93" s="180" t="str">
        <f>+'INFO SEAL'!D44</f>
        <v>ISLAY</v>
      </c>
      <c r="E93" s="180" t="str">
        <f>+'INFO SEAL'!E44</f>
        <v>DEAN VALDIVIA</v>
      </c>
      <c r="F93" s="180" t="str">
        <f>+IF('INFO SEAL'!I44="BAJA TENSION","BT",IF('INFO SEAL'!I44="MEDIA TENSION","MT","AT"))</f>
        <v>AT</v>
      </c>
      <c r="G93" s="180">
        <f>+'INFO SEAL'!K44</f>
        <v>12</v>
      </c>
      <c r="H93" s="180" t="str">
        <f>+'INFO SEAL'!L44</f>
        <v>POSTE</v>
      </c>
      <c r="I93" s="180" t="str">
        <f>+'INFO SEAL'!M44</f>
        <v>CONCRETO</v>
      </c>
      <c r="J93" s="180" t="str">
        <f>+'INFO SEAL'!N44&amp;"-"&amp;F93</f>
        <v>EC033COR0S0-120-S3-AT</v>
      </c>
      <c r="K93" s="180"/>
      <c r="L93" s="182" t="str">
        <f>+VLOOKUP('INFO SEAL'!N44,$J$8:$V$50,3,FALSE)</f>
        <v>1 Poste de concreto (15/900) de suspensión (30°) Tipo SU11-15</v>
      </c>
      <c r="M93" s="33">
        <f t="shared" si="16"/>
        <v>1.3</v>
      </c>
    </row>
    <row r="94" spans="1:13" customFormat="1" x14ac:dyDescent="0.25">
      <c r="A94" s="73">
        <f>+'INFO SEAL'!B45</f>
        <v>40</v>
      </c>
      <c r="B94" s="180" t="str">
        <f t="shared" si="15"/>
        <v>MOD INV_2018</v>
      </c>
      <c r="C94" s="180" t="str">
        <f>+'INFO SEAL'!C45</f>
        <v>AREQUIPA</v>
      </c>
      <c r="D94" s="180" t="str">
        <f>+'INFO SEAL'!D45</f>
        <v>ISLAY</v>
      </c>
      <c r="E94" s="180" t="str">
        <f>+'INFO SEAL'!E45</f>
        <v>COCACHACRA</v>
      </c>
      <c r="F94" s="180" t="str">
        <f>+IF('INFO SEAL'!I45="BAJA TENSION","BT",IF('INFO SEAL'!I45="MEDIA TENSION","MT","AT"))</f>
        <v>AT</v>
      </c>
      <c r="G94" s="180">
        <f>+'INFO SEAL'!K45</f>
        <v>13</v>
      </c>
      <c r="H94" s="180" t="str">
        <f>+'INFO SEAL'!L45</f>
        <v>POSTE</v>
      </c>
      <c r="I94" s="180" t="str">
        <f>+'INFO SEAL'!M45</f>
        <v>CONCRETO</v>
      </c>
      <c r="J94" s="180" t="str">
        <f>+'INFO SEAL'!N45&amp;"-"&amp;F94</f>
        <v>EC033COR0S0-070-S3-AT</v>
      </c>
      <c r="K94" s="180"/>
      <c r="L94" s="182" t="str">
        <f>+VLOOKUP('INFO SEAL'!N45,$J$8:$V$50,3,FALSE)</f>
        <v>1 Poste de concreto (15/600) de suspensión (30°) Tipo SU11-15</v>
      </c>
      <c r="M94" s="33">
        <f t="shared" si="16"/>
        <v>1</v>
      </c>
    </row>
    <row r="95" spans="1:13" customFormat="1" x14ac:dyDescent="0.25">
      <c r="A95" s="73">
        <f>+'INFO SEAL'!B46</f>
        <v>41</v>
      </c>
      <c r="B95" s="180" t="str">
        <f t="shared" si="15"/>
        <v>MOD INV_2018</v>
      </c>
      <c r="C95" s="180" t="str">
        <f>+'INFO SEAL'!C46</f>
        <v>AREQUIPA</v>
      </c>
      <c r="D95" s="180" t="str">
        <f>+'INFO SEAL'!D46</f>
        <v>ISLAY</v>
      </c>
      <c r="E95" s="180" t="str">
        <f>+'INFO SEAL'!E46</f>
        <v>COCACHACRA</v>
      </c>
      <c r="F95" s="180" t="str">
        <f>+IF('INFO SEAL'!I46="BAJA TENSION","BT",IF('INFO SEAL'!I46="MEDIA TENSION","MT","AT"))</f>
        <v>AT</v>
      </c>
      <c r="G95" s="180">
        <f>+'INFO SEAL'!K46</f>
        <v>13</v>
      </c>
      <c r="H95" s="180" t="str">
        <f>+'INFO SEAL'!L46</f>
        <v>POSTE</v>
      </c>
      <c r="I95" s="180" t="str">
        <f>+'INFO SEAL'!M46</f>
        <v>CONCRETO</v>
      </c>
      <c r="J95" s="180" t="str">
        <f>+'INFO SEAL'!N46&amp;"-"&amp;F95</f>
        <v>EC033COR0S0-070-S3-AT</v>
      </c>
      <c r="K95" s="180"/>
      <c r="L95" s="182" t="str">
        <f>+VLOOKUP('INFO SEAL'!N46,$J$8:$V$50,3,FALSE)</f>
        <v>1 Poste de concreto (15/600) de suspensión (30°) Tipo SU11-15</v>
      </c>
      <c r="M95" s="33">
        <f t="shared" si="16"/>
        <v>1</v>
      </c>
    </row>
    <row r="96" spans="1:13" customFormat="1" x14ac:dyDescent="0.25">
      <c r="A96" s="73">
        <f>+'INFO SEAL'!B47</f>
        <v>42</v>
      </c>
      <c r="B96" s="180" t="str">
        <f t="shared" si="15"/>
        <v>MOD INV_2018</v>
      </c>
      <c r="C96" s="180" t="str">
        <f>+'INFO SEAL'!C47</f>
        <v>AREQUIPA</v>
      </c>
      <c r="D96" s="180" t="str">
        <f>+'INFO SEAL'!D47</f>
        <v>ISLAY</v>
      </c>
      <c r="E96" s="180" t="str">
        <f>+'INFO SEAL'!E47</f>
        <v>COCACHACRA</v>
      </c>
      <c r="F96" s="180" t="str">
        <f>+IF('INFO SEAL'!I47="BAJA TENSION","BT",IF('INFO SEAL'!I47="MEDIA TENSION","MT","AT"))</f>
        <v>AT</v>
      </c>
      <c r="G96" s="180">
        <f>+'INFO SEAL'!K47</f>
        <v>13</v>
      </c>
      <c r="H96" s="180" t="str">
        <f>+'INFO SEAL'!L47</f>
        <v>POSTE</v>
      </c>
      <c r="I96" s="180" t="str">
        <f>+'INFO SEAL'!M47</f>
        <v>CONCRETO</v>
      </c>
      <c r="J96" s="180" t="str">
        <f>+'INFO SEAL'!N47&amp;"-"&amp;F96</f>
        <v>EC033COR0S0-070-S3-AT</v>
      </c>
      <c r="K96" s="180"/>
      <c r="L96" s="182" t="str">
        <f>+VLOOKUP('INFO SEAL'!N47,$J$8:$V$50,3,FALSE)</f>
        <v>1 Poste de concreto (15/600) de suspensión (30°) Tipo SU11-15</v>
      </c>
      <c r="M96" s="33">
        <f t="shared" si="16"/>
        <v>1</v>
      </c>
    </row>
    <row r="97" spans="1:13" customFormat="1" x14ac:dyDescent="0.25">
      <c r="A97" s="73">
        <f>+'INFO SEAL'!B48</f>
        <v>43</v>
      </c>
      <c r="B97" s="180" t="str">
        <f t="shared" si="15"/>
        <v>MOD INV_2018</v>
      </c>
      <c r="C97" s="180" t="str">
        <f>+'INFO SEAL'!C48</f>
        <v>AREQUIPA</v>
      </c>
      <c r="D97" s="180" t="str">
        <f>+'INFO SEAL'!D48</f>
        <v>ISLAY</v>
      </c>
      <c r="E97" s="180" t="str">
        <f>+'INFO SEAL'!E48</f>
        <v>COCACHACRA</v>
      </c>
      <c r="F97" s="180" t="str">
        <f>+IF('INFO SEAL'!I48="BAJA TENSION","BT",IF('INFO SEAL'!I48="MEDIA TENSION","MT","AT"))</f>
        <v>AT</v>
      </c>
      <c r="G97" s="180">
        <f>+'INFO SEAL'!K48</f>
        <v>13</v>
      </c>
      <c r="H97" s="180" t="str">
        <f>+'INFO SEAL'!L48</f>
        <v>POSTE</v>
      </c>
      <c r="I97" s="180" t="str">
        <f>+'INFO SEAL'!M48</f>
        <v>CONCRETO</v>
      </c>
      <c r="J97" s="180" t="str">
        <f>+'INFO SEAL'!N48&amp;"-"&amp;F97</f>
        <v>EC033COR0S0-070-S3-AT</v>
      </c>
      <c r="K97" s="180"/>
      <c r="L97" s="182" t="str">
        <f>+VLOOKUP('INFO SEAL'!N48,$J$8:$V$50,3,FALSE)</f>
        <v>1 Poste de concreto (15/600) de suspensión (30°) Tipo SU11-15</v>
      </c>
      <c r="M97" s="33">
        <f t="shared" si="16"/>
        <v>1</v>
      </c>
    </row>
    <row r="98" spans="1:13" customFormat="1" x14ac:dyDescent="0.25">
      <c r="A98" s="73">
        <f>+'INFO SEAL'!B49</f>
        <v>44</v>
      </c>
      <c r="B98" s="180" t="str">
        <f t="shared" si="15"/>
        <v>MOD INV_2018</v>
      </c>
      <c r="C98" s="180" t="str">
        <f>+'INFO SEAL'!C49</f>
        <v>AREQUIPA</v>
      </c>
      <c r="D98" s="180" t="str">
        <f>+'INFO SEAL'!D49</f>
        <v>ISLAY</v>
      </c>
      <c r="E98" s="180" t="str">
        <f>+'INFO SEAL'!E49</f>
        <v>COCACHACRA</v>
      </c>
      <c r="F98" s="180" t="str">
        <f>+IF('INFO SEAL'!I49="BAJA TENSION","BT",IF('INFO SEAL'!I49="MEDIA TENSION","MT","AT"))</f>
        <v>AT</v>
      </c>
      <c r="G98" s="180">
        <f>+'INFO SEAL'!K49</f>
        <v>13</v>
      </c>
      <c r="H98" s="180" t="str">
        <f>+'INFO SEAL'!L49</f>
        <v>POSTE</v>
      </c>
      <c r="I98" s="180" t="str">
        <f>+'INFO SEAL'!M49</f>
        <v>CONCRETO</v>
      </c>
      <c r="J98" s="180" t="str">
        <f>+'INFO SEAL'!N49&amp;"-"&amp;F98</f>
        <v>EC033COR0S0-070-S3-AT</v>
      </c>
      <c r="K98" s="180"/>
      <c r="L98" s="182" t="str">
        <f>+VLOOKUP('INFO SEAL'!N49,$J$8:$V$50,3,FALSE)</f>
        <v>1 Poste de concreto (15/600) de suspensión (30°) Tipo SU11-15</v>
      </c>
      <c r="M98" s="33">
        <f t="shared" si="16"/>
        <v>1</v>
      </c>
    </row>
    <row r="99" spans="1:13" customFormat="1" x14ac:dyDescent="0.25">
      <c r="A99" s="73">
        <f>+'INFO SEAL'!B50</f>
        <v>45</v>
      </c>
      <c r="B99" s="180" t="str">
        <f t="shared" si="15"/>
        <v>MOD INV_2018</v>
      </c>
      <c r="C99" s="180" t="str">
        <f>+'INFO SEAL'!C50</f>
        <v>AREQUIPA</v>
      </c>
      <c r="D99" s="180" t="str">
        <f>+'INFO SEAL'!D50</f>
        <v>ISLAY</v>
      </c>
      <c r="E99" s="180" t="str">
        <f>+'INFO SEAL'!E50</f>
        <v>COCACHACRA</v>
      </c>
      <c r="F99" s="180" t="str">
        <f>+IF('INFO SEAL'!I50="BAJA TENSION","BT",IF('INFO SEAL'!I50="MEDIA TENSION","MT","AT"))</f>
        <v>AT</v>
      </c>
      <c r="G99" s="180">
        <f>+'INFO SEAL'!K50</f>
        <v>13</v>
      </c>
      <c r="H99" s="180" t="str">
        <f>+'INFO SEAL'!L50</f>
        <v>POSTE</v>
      </c>
      <c r="I99" s="180" t="str">
        <f>+'INFO SEAL'!M50</f>
        <v>CONCRETO</v>
      </c>
      <c r="J99" s="180" t="str">
        <f>+'INFO SEAL'!N50&amp;"-"&amp;F99</f>
        <v>EC033COR0S0-070-S3-AT</v>
      </c>
      <c r="K99" s="180"/>
      <c r="L99" s="182" t="str">
        <f>+VLOOKUP('INFO SEAL'!N50,$J$8:$V$50,3,FALSE)</f>
        <v>1 Poste de concreto (15/600) de suspensión (30°) Tipo SU11-15</v>
      </c>
      <c r="M99" s="33">
        <f t="shared" si="16"/>
        <v>1</v>
      </c>
    </row>
    <row r="100" spans="1:13" customFormat="1" x14ac:dyDescent="0.25">
      <c r="A100" s="73">
        <f>+'INFO SEAL'!B51</f>
        <v>46</v>
      </c>
      <c r="B100" s="180" t="str">
        <f t="shared" si="15"/>
        <v>MOD INV_2018</v>
      </c>
      <c r="C100" s="180" t="str">
        <f>+'INFO SEAL'!C51</f>
        <v>AREQUIPA</v>
      </c>
      <c r="D100" s="180" t="str">
        <f>+'INFO SEAL'!D51</f>
        <v>ISLAY</v>
      </c>
      <c r="E100" s="180" t="str">
        <f>+'INFO SEAL'!E51</f>
        <v>COCACHACRA</v>
      </c>
      <c r="F100" s="180" t="str">
        <f>+IF('INFO SEAL'!I51="BAJA TENSION","BT",IF('INFO SEAL'!I51="MEDIA TENSION","MT","AT"))</f>
        <v>AT</v>
      </c>
      <c r="G100" s="180">
        <f>+'INFO SEAL'!K51</f>
        <v>13</v>
      </c>
      <c r="H100" s="180" t="str">
        <f>+'INFO SEAL'!L51</f>
        <v>POSTE</v>
      </c>
      <c r="I100" s="180" t="str">
        <f>+'INFO SEAL'!M51</f>
        <v>CONCRETO</v>
      </c>
      <c r="J100" s="180" t="str">
        <f>+'INFO SEAL'!N51&amp;"-"&amp;F100</f>
        <v>EC033COR0S0-070-S3-AT</v>
      </c>
      <c r="K100" s="180"/>
      <c r="L100" s="182" t="str">
        <f>+VLOOKUP('INFO SEAL'!N51,$J$8:$V$50,3,FALSE)</f>
        <v>1 Poste de concreto (15/600) de suspensión (30°) Tipo SU11-15</v>
      </c>
      <c r="M100" s="33">
        <f t="shared" si="16"/>
        <v>1</v>
      </c>
    </row>
    <row r="101" spans="1:13" customFormat="1" x14ac:dyDescent="0.25">
      <c r="A101" s="73">
        <f>+'INFO SEAL'!B52</f>
        <v>47</v>
      </c>
      <c r="B101" s="180" t="str">
        <f t="shared" si="15"/>
        <v>MOD INV_2018</v>
      </c>
      <c r="C101" s="180" t="str">
        <f>+'INFO SEAL'!C52</f>
        <v>AREQUIPA</v>
      </c>
      <c r="D101" s="180" t="str">
        <f>+'INFO SEAL'!D52</f>
        <v>ISLAY</v>
      </c>
      <c r="E101" s="180" t="str">
        <f>+'INFO SEAL'!E52</f>
        <v>COCACHACRA</v>
      </c>
      <c r="F101" s="180" t="str">
        <f>+IF('INFO SEAL'!I52="BAJA TENSION","BT",IF('INFO SEAL'!I52="MEDIA TENSION","MT","AT"))</f>
        <v>AT</v>
      </c>
      <c r="G101" s="180">
        <f>+'INFO SEAL'!K52</f>
        <v>13</v>
      </c>
      <c r="H101" s="180" t="str">
        <f>+'INFO SEAL'!L52</f>
        <v>POSTE</v>
      </c>
      <c r="I101" s="180" t="str">
        <f>+'INFO SEAL'!M52</f>
        <v>CONCRETO</v>
      </c>
      <c r="J101" s="180" t="str">
        <f>+'INFO SEAL'!N52&amp;"-"&amp;F101</f>
        <v>EC033COR0S0-070-S3-AT</v>
      </c>
      <c r="K101" s="180"/>
      <c r="L101" s="182" t="str">
        <f>+VLOOKUP('INFO SEAL'!N52,$J$8:$V$50,3,FALSE)</f>
        <v>1 Poste de concreto (15/600) de suspensión (30°) Tipo SU11-15</v>
      </c>
      <c r="M101" s="33">
        <f t="shared" si="16"/>
        <v>1</v>
      </c>
    </row>
    <row r="102" spans="1:13" customFormat="1" x14ac:dyDescent="0.25">
      <c r="A102" s="73">
        <f>+'INFO SEAL'!B53</f>
        <v>48</v>
      </c>
      <c r="B102" s="180" t="str">
        <f t="shared" si="15"/>
        <v>MOD INV_2018</v>
      </c>
      <c r="C102" s="180" t="str">
        <f>+'INFO SEAL'!C53</f>
        <v>AREQUIPA</v>
      </c>
      <c r="D102" s="180" t="str">
        <f>+'INFO SEAL'!D53</f>
        <v>ISLAY</v>
      </c>
      <c r="E102" s="180" t="str">
        <f>+'INFO SEAL'!E53</f>
        <v>DEAN VALDIVIA</v>
      </c>
      <c r="F102" s="180" t="str">
        <f>+IF('INFO SEAL'!I53="BAJA TENSION","BT",IF('INFO SEAL'!I53="MEDIA TENSION","MT","AT"))</f>
        <v>AT</v>
      </c>
      <c r="G102" s="180">
        <f>+'INFO SEAL'!K53</f>
        <v>13</v>
      </c>
      <c r="H102" s="180" t="str">
        <f>+'INFO SEAL'!L53</f>
        <v>POSTE</v>
      </c>
      <c r="I102" s="180" t="str">
        <f>+'INFO SEAL'!M53</f>
        <v>CONCRETO</v>
      </c>
      <c r="J102" s="180" t="str">
        <f>+'INFO SEAL'!N53&amp;"-"&amp;F102</f>
        <v>EC033COR0S0-070-S3-AT</v>
      </c>
      <c r="K102" s="180"/>
      <c r="L102" s="182" t="str">
        <f>+VLOOKUP('INFO SEAL'!N53,$J$8:$V$50,3,FALSE)</f>
        <v>1 Poste de concreto (15/600) de suspensión (30°) Tipo SU11-15</v>
      </c>
      <c r="M102" s="33">
        <f t="shared" si="16"/>
        <v>1</v>
      </c>
    </row>
    <row r="103" spans="1:13" customFormat="1" x14ac:dyDescent="0.25">
      <c r="A103" s="73">
        <f>+'INFO SEAL'!B54</f>
        <v>49</v>
      </c>
      <c r="B103" s="180" t="str">
        <f t="shared" si="15"/>
        <v>MOD INV_2018</v>
      </c>
      <c r="C103" s="180" t="str">
        <f>+'INFO SEAL'!C54</f>
        <v>AREQUIPA</v>
      </c>
      <c r="D103" s="180" t="str">
        <f>+'INFO SEAL'!D54</f>
        <v>ISLAY</v>
      </c>
      <c r="E103" s="180" t="str">
        <f>+'INFO SEAL'!E54</f>
        <v>COCACHACRA</v>
      </c>
      <c r="F103" s="180" t="str">
        <f>+IF('INFO SEAL'!I54="BAJA TENSION","BT",IF('INFO SEAL'!I54="MEDIA TENSION","MT","AT"))</f>
        <v>AT</v>
      </c>
      <c r="G103" s="180">
        <f>+'INFO SEAL'!K54</f>
        <v>13</v>
      </c>
      <c r="H103" s="180" t="str">
        <f>+'INFO SEAL'!L54</f>
        <v>POSTE</v>
      </c>
      <c r="I103" s="180" t="str">
        <f>+'INFO SEAL'!M54</f>
        <v>CONCRETO</v>
      </c>
      <c r="J103" s="180" t="str">
        <f>+'INFO SEAL'!N54&amp;"-"&amp;F103</f>
        <v>EC033COR0S0-070-S3-AT</v>
      </c>
      <c r="K103" s="180"/>
      <c r="L103" s="182" t="str">
        <f>+VLOOKUP('INFO SEAL'!N54,$J$8:$V$50,3,FALSE)</f>
        <v>1 Poste de concreto (15/600) de suspensión (30°) Tipo SU11-15</v>
      </c>
      <c r="M103" s="33">
        <f t="shared" si="16"/>
        <v>1</v>
      </c>
    </row>
    <row r="104" spans="1:13" customFormat="1" x14ac:dyDescent="0.25">
      <c r="A104" s="73">
        <f>+'INFO SEAL'!B55</f>
        <v>50</v>
      </c>
      <c r="B104" s="180" t="str">
        <f t="shared" si="15"/>
        <v>MOD INV_2018</v>
      </c>
      <c r="C104" s="180" t="str">
        <f>+'INFO SEAL'!C55</f>
        <v>AREQUIPA</v>
      </c>
      <c r="D104" s="180" t="str">
        <f>+'INFO SEAL'!D55</f>
        <v>ISLAY</v>
      </c>
      <c r="E104" s="180" t="str">
        <f>+'INFO SEAL'!E55</f>
        <v>COCACHACRA</v>
      </c>
      <c r="F104" s="180" t="str">
        <f>+IF('INFO SEAL'!I55="BAJA TENSION","BT",IF('INFO SEAL'!I55="MEDIA TENSION","MT","AT"))</f>
        <v>AT</v>
      </c>
      <c r="G104" s="180">
        <f>+'INFO SEAL'!K55</f>
        <v>13</v>
      </c>
      <c r="H104" s="180" t="str">
        <f>+'INFO SEAL'!L55</f>
        <v>POSTE</v>
      </c>
      <c r="I104" s="180" t="str">
        <f>+'INFO SEAL'!M55</f>
        <v>CONCRETO</v>
      </c>
      <c r="J104" s="180" t="str">
        <f>+'INFO SEAL'!N55&amp;"-"&amp;F104</f>
        <v>EC033COR0S0-070-S3-AT</v>
      </c>
      <c r="K104" s="180"/>
      <c r="L104" s="182" t="str">
        <f>+VLOOKUP('INFO SEAL'!N55,$J$8:$V$50,3,FALSE)</f>
        <v>1 Poste de concreto (15/600) de suspensión (30°) Tipo SU11-15</v>
      </c>
      <c r="M104" s="33">
        <f t="shared" si="16"/>
        <v>1</v>
      </c>
    </row>
    <row r="105" spans="1:13" customFormat="1" x14ac:dyDescent="0.25">
      <c r="A105" s="73">
        <f>+'INFO SEAL'!B56</f>
        <v>51</v>
      </c>
      <c r="B105" s="180" t="str">
        <f t="shared" si="15"/>
        <v>MOD INV_2018</v>
      </c>
      <c r="C105" s="180" t="str">
        <f>+'INFO SEAL'!C56</f>
        <v>AREQUIPA</v>
      </c>
      <c r="D105" s="180" t="str">
        <f>+'INFO SEAL'!D56</f>
        <v>ISLAY</v>
      </c>
      <c r="E105" s="180" t="str">
        <f>+'INFO SEAL'!E56</f>
        <v>COCACHACRA</v>
      </c>
      <c r="F105" s="180" t="str">
        <f>+IF('INFO SEAL'!I56="BAJA TENSION","BT",IF('INFO SEAL'!I56="MEDIA TENSION","MT","AT"))</f>
        <v>AT</v>
      </c>
      <c r="G105" s="180">
        <f>+'INFO SEAL'!K56</f>
        <v>13</v>
      </c>
      <c r="H105" s="180" t="str">
        <f>+'INFO SEAL'!L56</f>
        <v>POSTE</v>
      </c>
      <c r="I105" s="180" t="str">
        <f>+'INFO SEAL'!M56</f>
        <v>CONCRETO</v>
      </c>
      <c r="J105" s="180" t="str">
        <f>+'INFO SEAL'!N56&amp;"-"&amp;F105</f>
        <v>EC033COR0S0-070-S3-AT</v>
      </c>
      <c r="K105" s="180"/>
      <c r="L105" s="182" t="str">
        <f>+VLOOKUP('INFO SEAL'!N56,$J$8:$V$50,3,FALSE)</f>
        <v>1 Poste de concreto (15/600) de suspensión (30°) Tipo SU11-15</v>
      </c>
      <c r="M105" s="33">
        <f t="shared" si="16"/>
        <v>1</v>
      </c>
    </row>
    <row r="106" spans="1:13" customFormat="1" x14ac:dyDescent="0.25">
      <c r="A106" s="73">
        <f>+'INFO SEAL'!B57</f>
        <v>52</v>
      </c>
      <c r="B106" s="180" t="str">
        <f t="shared" si="15"/>
        <v>MOD INV_2018</v>
      </c>
      <c r="C106" s="180" t="str">
        <f>+'INFO SEAL'!C57</f>
        <v>AREQUIPA</v>
      </c>
      <c r="D106" s="180" t="str">
        <f>+'INFO SEAL'!D57</f>
        <v>ISLAY</v>
      </c>
      <c r="E106" s="180" t="str">
        <f>+'INFO SEAL'!E57</f>
        <v>COCACHACRA</v>
      </c>
      <c r="F106" s="180" t="str">
        <f>+IF('INFO SEAL'!I57="BAJA TENSION","BT",IF('INFO SEAL'!I57="MEDIA TENSION","MT","AT"))</f>
        <v>AT</v>
      </c>
      <c r="G106" s="180">
        <f>+'INFO SEAL'!K57</f>
        <v>13</v>
      </c>
      <c r="H106" s="180" t="str">
        <f>+'INFO SEAL'!L57</f>
        <v>POSTE</v>
      </c>
      <c r="I106" s="180" t="str">
        <f>+'INFO SEAL'!M57</f>
        <v>CONCRETO</v>
      </c>
      <c r="J106" s="180" t="str">
        <f>+'INFO SEAL'!N57&amp;"-"&amp;F106</f>
        <v>EC033COR0S0-070-S3-AT</v>
      </c>
      <c r="K106" s="180"/>
      <c r="L106" s="182" t="str">
        <f>+VLOOKUP('INFO SEAL'!N57,$J$8:$V$50,3,FALSE)</f>
        <v>1 Poste de concreto (15/600) de suspensión (30°) Tipo SU11-15</v>
      </c>
      <c r="M106" s="33">
        <f t="shared" si="16"/>
        <v>1</v>
      </c>
    </row>
    <row r="107" spans="1:13" customFormat="1" x14ac:dyDescent="0.25">
      <c r="A107" s="73">
        <f>+'INFO SEAL'!B58</f>
        <v>53</v>
      </c>
      <c r="B107" s="180" t="str">
        <f t="shared" si="15"/>
        <v>MOD INV_2018</v>
      </c>
      <c r="C107" s="180" t="str">
        <f>+'INFO SEAL'!C58</f>
        <v>AREQUIPA</v>
      </c>
      <c r="D107" s="180" t="str">
        <f>+'INFO SEAL'!D58</f>
        <v>ISLAY</v>
      </c>
      <c r="E107" s="180" t="str">
        <f>+'INFO SEAL'!E58</f>
        <v>COCACHACRA</v>
      </c>
      <c r="F107" s="180" t="str">
        <f>+IF('INFO SEAL'!I58="BAJA TENSION","BT",IF('INFO SEAL'!I58="MEDIA TENSION","MT","AT"))</f>
        <v>AT</v>
      </c>
      <c r="G107" s="180">
        <f>+'INFO SEAL'!K58</f>
        <v>13</v>
      </c>
      <c r="H107" s="180" t="str">
        <f>+'INFO SEAL'!L58</f>
        <v>POSTE</v>
      </c>
      <c r="I107" s="180" t="str">
        <f>+'INFO SEAL'!M58</f>
        <v>CONCRETO</v>
      </c>
      <c r="J107" s="180" t="str">
        <f>+'INFO SEAL'!N58&amp;"-"&amp;F107</f>
        <v>EC033COR0S0-070-S3-AT</v>
      </c>
      <c r="K107" s="180"/>
      <c r="L107" s="182" t="str">
        <f>+VLOOKUP('INFO SEAL'!N58,$J$8:$V$50,3,FALSE)</f>
        <v>1 Poste de concreto (15/600) de suspensión (30°) Tipo SU11-15</v>
      </c>
      <c r="M107" s="33">
        <f t="shared" si="16"/>
        <v>1</v>
      </c>
    </row>
    <row r="108" spans="1:13" customFormat="1" x14ac:dyDescent="0.25">
      <c r="A108" s="73">
        <f>+'INFO SEAL'!B59</f>
        <v>54</v>
      </c>
      <c r="B108" s="180" t="str">
        <f t="shared" si="15"/>
        <v>MOD INV_2018</v>
      </c>
      <c r="C108" s="180" t="str">
        <f>+'INFO SEAL'!C59</f>
        <v>AREQUIPA</v>
      </c>
      <c r="D108" s="180" t="str">
        <f>+'INFO SEAL'!D59</f>
        <v>ISLAY</v>
      </c>
      <c r="E108" s="180" t="str">
        <f>+'INFO SEAL'!E59</f>
        <v>COCACHACRA</v>
      </c>
      <c r="F108" s="180" t="str">
        <f>+IF('INFO SEAL'!I59="BAJA TENSION","BT",IF('INFO SEAL'!I59="MEDIA TENSION","MT","AT"))</f>
        <v>AT</v>
      </c>
      <c r="G108" s="180">
        <f>+'INFO SEAL'!K59</f>
        <v>13</v>
      </c>
      <c r="H108" s="180" t="str">
        <f>+'INFO SEAL'!L59</f>
        <v>POSTE</v>
      </c>
      <c r="I108" s="180" t="str">
        <f>+'INFO SEAL'!M59</f>
        <v>CONCRETO</v>
      </c>
      <c r="J108" s="180" t="str">
        <f>+'INFO SEAL'!N59&amp;"-"&amp;F108</f>
        <v>EC033COR0S0-070-S3-AT</v>
      </c>
      <c r="K108" s="180"/>
      <c r="L108" s="182" t="str">
        <f>+VLOOKUP('INFO SEAL'!N59,$J$8:$V$50,3,FALSE)</f>
        <v>1 Poste de concreto (15/600) de suspensión (30°) Tipo SU11-15</v>
      </c>
      <c r="M108" s="33">
        <f t="shared" si="16"/>
        <v>1</v>
      </c>
    </row>
    <row r="109" spans="1:13" customFormat="1" x14ac:dyDescent="0.25">
      <c r="A109" s="73">
        <f>+'INFO SEAL'!B60</f>
        <v>55</v>
      </c>
      <c r="B109" s="180" t="str">
        <f t="shared" si="15"/>
        <v>MOD INV_2018</v>
      </c>
      <c r="C109" s="180" t="str">
        <f>+'INFO SEAL'!C60</f>
        <v>AREQUIPA</v>
      </c>
      <c r="D109" s="180" t="str">
        <f>+'INFO SEAL'!D60</f>
        <v>ISLAY</v>
      </c>
      <c r="E109" s="180" t="str">
        <f>+'INFO SEAL'!E60</f>
        <v>COCACHACRA</v>
      </c>
      <c r="F109" s="180" t="str">
        <f>+IF('INFO SEAL'!I60="BAJA TENSION","BT",IF('INFO SEAL'!I60="MEDIA TENSION","MT","AT"))</f>
        <v>AT</v>
      </c>
      <c r="G109" s="180">
        <f>+'INFO SEAL'!K60</f>
        <v>13</v>
      </c>
      <c r="H109" s="180" t="str">
        <f>+'INFO SEAL'!L60</f>
        <v>POSTE</v>
      </c>
      <c r="I109" s="180" t="str">
        <f>+'INFO SEAL'!M60</f>
        <v>CONCRETO</v>
      </c>
      <c r="J109" s="180" t="str">
        <f>+'INFO SEAL'!N60&amp;"-"&amp;F109</f>
        <v>EC033COR0S0-070-S3-AT</v>
      </c>
      <c r="K109" s="180"/>
      <c r="L109" s="182" t="str">
        <f>+VLOOKUP('INFO SEAL'!N60,$J$8:$V$50,3,FALSE)</f>
        <v>1 Poste de concreto (15/600) de suspensión (30°) Tipo SU11-15</v>
      </c>
      <c r="M109" s="33">
        <f t="shared" si="16"/>
        <v>1</v>
      </c>
    </row>
    <row r="110" spans="1:13" customFormat="1" x14ac:dyDescent="0.25">
      <c r="A110" s="73">
        <f>+'INFO SEAL'!B61</f>
        <v>56</v>
      </c>
      <c r="B110" s="180" t="str">
        <f t="shared" si="15"/>
        <v>MOD INV_2018</v>
      </c>
      <c r="C110" s="180" t="str">
        <f>+'INFO SEAL'!C61</f>
        <v>AREQUIPA</v>
      </c>
      <c r="D110" s="180" t="str">
        <f>+'INFO SEAL'!D61</f>
        <v>ISLAY</v>
      </c>
      <c r="E110" s="180" t="str">
        <f>+'INFO SEAL'!E61</f>
        <v>COCACHACRA</v>
      </c>
      <c r="F110" s="180" t="str">
        <f>+IF('INFO SEAL'!I61="BAJA TENSION","BT",IF('INFO SEAL'!I61="MEDIA TENSION","MT","AT"))</f>
        <v>AT</v>
      </c>
      <c r="G110" s="180">
        <f>+'INFO SEAL'!K61</f>
        <v>13</v>
      </c>
      <c r="H110" s="180" t="str">
        <f>+'INFO SEAL'!L61</f>
        <v>POSTE</v>
      </c>
      <c r="I110" s="180" t="str">
        <f>+'INFO SEAL'!M61</f>
        <v>CONCRETO</v>
      </c>
      <c r="J110" s="180" t="str">
        <f>+'INFO SEAL'!N61&amp;"-"&amp;F110</f>
        <v>EC033COR0S0-070-S3-AT</v>
      </c>
      <c r="K110" s="180"/>
      <c r="L110" s="182" t="str">
        <f>+VLOOKUP('INFO SEAL'!N61,$J$8:$V$50,3,FALSE)</f>
        <v>1 Poste de concreto (15/600) de suspensión (30°) Tipo SU11-15</v>
      </c>
      <c r="M110" s="33">
        <f t="shared" si="16"/>
        <v>1</v>
      </c>
    </row>
    <row r="111" spans="1:13" customFormat="1" x14ac:dyDescent="0.25">
      <c r="A111" s="73">
        <f>+'INFO SEAL'!B62</f>
        <v>57</v>
      </c>
      <c r="B111" s="180" t="str">
        <f t="shared" si="15"/>
        <v>MOD INV_2018</v>
      </c>
      <c r="C111" s="180" t="str">
        <f>+'INFO SEAL'!C62</f>
        <v>AREQUIPA</v>
      </c>
      <c r="D111" s="180" t="str">
        <f>+'INFO SEAL'!D62</f>
        <v>ISLAY</v>
      </c>
      <c r="E111" s="180" t="str">
        <f>+'INFO SEAL'!E62</f>
        <v>COCACHACRA</v>
      </c>
      <c r="F111" s="180" t="str">
        <f>+IF('INFO SEAL'!I62="BAJA TENSION","BT",IF('INFO SEAL'!I62="MEDIA TENSION","MT","AT"))</f>
        <v>AT</v>
      </c>
      <c r="G111" s="180">
        <f>+'INFO SEAL'!K62</f>
        <v>13</v>
      </c>
      <c r="H111" s="180" t="str">
        <f>+'INFO SEAL'!L62</f>
        <v>POSTE</v>
      </c>
      <c r="I111" s="180" t="str">
        <f>+'INFO SEAL'!M62</f>
        <v>CONCRETO</v>
      </c>
      <c r="J111" s="180" t="str">
        <f>+'INFO SEAL'!N62&amp;"-"&amp;F111</f>
        <v>EC033COR0S0-070-S3-AT</v>
      </c>
      <c r="K111" s="180"/>
      <c r="L111" s="182" t="str">
        <f>+VLOOKUP('INFO SEAL'!N62,$J$8:$V$50,3,FALSE)</f>
        <v>1 Poste de concreto (15/600) de suspensión (30°) Tipo SU11-15</v>
      </c>
      <c r="M111" s="33">
        <f t="shared" si="16"/>
        <v>1</v>
      </c>
    </row>
    <row r="112" spans="1:13" customFormat="1" x14ac:dyDescent="0.25">
      <c r="A112" s="73">
        <f>+'INFO SEAL'!B63</f>
        <v>58</v>
      </c>
      <c r="B112" s="180" t="str">
        <f t="shared" si="15"/>
        <v>MOD INV_2018</v>
      </c>
      <c r="C112" s="180" t="str">
        <f>+'INFO SEAL'!C63</f>
        <v>AREQUIPA</v>
      </c>
      <c r="D112" s="180" t="str">
        <f>+'INFO SEAL'!D63</f>
        <v>ISLAY</v>
      </c>
      <c r="E112" s="180" t="str">
        <f>+'INFO SEAL'!E63</f>
        <v>COCACHACRA</v>
      </c>
      <c r="F112" s="180" t="str">
        <f>+IF('INFO SEAL'!I63="BAJA TENSION","BT",IF('INFO SEAL'!I63="MEDIA TENSION","MT","AT"))</f>
        <v>AT</v>
      </c>
      <c r="G112" s="180">
        <f>+'INFO SEAL'!K63</f>
        <v>13</v>
      </c>
      <c r="H112" s="180" t="str">
        <f>+'INFO SEAL'!L63</f>
        <v>POSTE</v>
      </c>
      <c r="I112" s="180" t="str">
        <f>+'INFO SEAL'!M63</f>
        <v>CONCRETO</v>
      </c>
      <c r="J112" s="180" t="str">
        <f>+'INFO SEAL'!N63&amp;"-"&amp;F112</f>
        <v>EC033COR0S0-070-S3-AT</v>
      </c>
      <c r="K112" s="180"/>
      <c r="L112" s="182" t="str">
        <f>+VLOOKUP('INFO SEAL'!N63,$J$8:$V$50,3,FALSE)</f>
        <v>1 Poste de concreto (15/600) de suspensión (30°) Tipo SU11-15</v>
      </c>
      <c r="M112" s="33">
        <f t="shared" si="16"/>
        <v>1</v>
      </c>
    </row>
    <row r="113" spans="1:13" customFormat="1" x14ac:dyDescent="0.25">
      <c r="A113" s="73">
        <f>+'INFO SEAL'!B64</f>
        <v>59</v>
      </c>
      <c r="B113" s="180" t="str">
        <f t="shared" si="15"/>
        <v>MOD INV_2018</v>
      </c>
      <c r="C113" s="180" t="str">
        <f>+'INFO SEAL'!C64</f>
        <v>AREQUIPA</v>
      </c>
      <c r="D113" s="180" t="str">
        <f>+'INFO SEAL'!D64</f>
        <v>ISLAY</v>
      </c>
      <c r="E113" s="180" t="str">
        <f>+'INFO SEAL'!E64</f>
        <v>DEAN VALDIVIA</v>
      </c>
      <c r="F113" s="180" t="str">
        <f>+IF('INFO SEAL'!I64="BAJA TENSION","BT",IF('INFO SEAL'!I64="MEDIA TENSION","MT","AT"))</f>
        <v>AT</v>
      </c>
      <c r="G113" s="180">
        <f>+'INFO SEAL'!K64</f>
        <v>14</v>
      </c>
      <c r="H113" s="180" t="str">
        <f>+'INFO SEAL'!L64</f>
        <v>POSTE</v>
      </c>
      <c r="I113" s="180" t="str">
        <f>+'INFO SEAL'!M64</f>
        <v>CONCRETO</v>
      </c>
      <c r="J113" s="180" t="str">
        <f>+'INFO SEAL'!N64&amp;"-"&amp;F113</f>
        <v>EC033COR0S0-070-S3-AT</v>
      </c>
      <c r="K113" s="180"/>
      <c r="L113" s="182" t="str">
        <f>+VLOOKUP('INFO SEAL'!N64,$J$8:$V$50,3,FALSE)</f>
        <v>1 Poste de concreto (15/600) de suspensión (30°) Tipo SU11-15</v>
      </c>
      <c r="M113" s="33">
        <f t="shared" si="16"/>
        <v>1</v>
      </c>
    </row>
    <row r="114" spans="1:13" customFormat="1" x14ac:dyDescent="0.25">
      <c r="A114" s="73">
        <f>+'INFO SEAL'!B65</f>
        <v>60</v>
      </c>
      <c r="B114" s="180" t="str">
        <f t="shared" si="15"/>
        <v>MOD INV_2018</v>
      </c>
      <c r="C114" s="180" t="str">
        <f>+'INFO SEAL'!C65</f>
        <v>AREQUIPA</v>
      </c>
      <c r="D114" s="180" t="str">
        <f>+'INFO SEAL'!D65</f>
        <v>ISLAY</v>
      </c>
      <c r="E114" s="180" t="str">
        <f>+'INFO SEAL'!E65</f>
        <v>DEAN VALDIVIA</v>
      </c>
      <c r="F114" s="180" t="str">
        <f>+IF('INFO SEAL'!I65="BAJA TENSION","BT",IF('INFO SEAL'!I65="MEDIA TENSION","MT","AT"))</f>
        <v>AT</v>
      </c>
      <c r="G114" s="180">
        <f>+'INFO SEAL'!K65</f>
        <v>13</v>
      </c>
      <c r="H114" s="180" t="str">
        <f>+'INFO SEAL'!L65</f>
        <v>POSTE</v>
      </c>
      <c r="I114" s="180" t="str">
        <f>+'INFO SEAL'!M65</f>
        <v>CONCRETO</v>
      </c>
      <c r="J114" s="180" t="str">
        <f>+'INFO SEAL'!N65&amp;"-"&amp;F114</f>
        <v>EC033COR0S0-070-S3-AT</v>
      </c>
      <c r="K114" s="180"/>
      <c r="L114" s="182" t="str">
        <f>+VLOOKUP('INFO SEAL'!N65,$J$8:$V$50,3,FALSE)</f>
        <v>1 Poste de concreto (15/600) de suspensión (30°) Tipo SU11-15</v>
      </c>
      <c r="M114" s="33">
        <f t="shared" si="16"/>
        <v>1</v>
      </c>
    </row>
    <row r="115" spans="1:13" customFormat="1" x14ac:dyDescent="0.25">
      <c r="A115" s="73">
        <f>+'INFO SEAL'!B66</f>
        <v>61</v>
      </c>
      <c r="B115" s="180" t="str">
        <f t="shared" si="15"/>
        <v>MOD INV_2018</v>
      </c>
      <c r="C115" s="180" t="str">
        <f>+'INFO SEAL'!C66</f>
        <v>AREQUIPA</v>
      </c>
      <c r="D115" s="180" t="str">
        <f>+'INFO SEAL'!D66</f>
        <v>ISLAY</v>
      </c>
      <c r="E115" s="180" t="str">
        <f>+'INFO SEAL'!E66</f>
        <v>DEAN VALDIVIA</v>
      </c>
      <c r="F115" s="180" t="str">
        <f>+IF('INFO SEAL'!I66="BAJA TENSION","BT",IF('INFO SEAL'!I66="MEDIA TENSION","MT","AT"))</f>
        <v>AT</v>
      </c>
      <c r="G115" s="180">
        <f>+'INFO SEAL'!K66</f>
        <v>13</v>
      </c>
      <c r="H115" s="180" t="str">
        <f>+'INFO SEAL'!L66</f>
        <v>POSTE</v>
      </c>
      <c r="I115" s="180" t="str">
        <f>+'INFO SEAL'!M66</f>
        <v>CONCRETO</v>
      </c>
      <c r="J115" s="180" t="str">
        <f>+'INFO SEAL'!N66&amp;"-"&amp;F115</f>
        <v>EC033COR0S0-070-S3-AT</v>
      </c>
      <c r="K115" s="180"/>
      <c r="L115" s="182" t="str">
        <f>+VLOOKUP('INFO SEAL'!N66,$J$8:$V$50,3,FALSE)</f>
        <v>1 Poste de concreto (15/600) de suspensión (30°) Tipo SU11-15</v>
      </c>
      <c r="M115" s="33">
        <f t="shared" si="16"/>
        <v>1</v>
      </c>
    </row>
    <row r="116" spans="1:13" customFormat="1" x14ac:dyDescent="0.25">
      <c r="A116" s="73">
        <f>+'INFO SEAL'!B67</f>
        <v>62</v>
      </c>
      <c r="B116" s="180" t="str">
        <f t="shared" si="15"/>
        <v>MOD INV_2018</v>
      </c>
      <c r="C116" s="180" t="str">
        <f>+'INFO SEAL'!C67</f>
        <v>AREQUIPA</v>
      </c>
      <c r="D116" s="180" t="str">
        <f>+'INFO SEAL'!D67</f>
        <v>ISLAY</v>
      </c>
      <c r="E116" s="180" t="str">
        <f>+'INFO SEAL'!E67</f>
        <v>DEAN VALDIVIA</v>
      </c>
      <c r="F116" s="180" t="str">
        <f>+IF('INFO SEAL'!I67="BAJA TENSION","BT",IF('INFO SEAL'!I67="MEDIA TENSION","MT","AT"))</f>
        <v>AT</v>
      </c>
      <c r="G116" s="180">
        <f>+'INFO SEAL'!K67</f>
        <v>13</v>
      </c>
      <c r="H116" s="180" t="str">
        <f>+'INFO SEAL'!L67</f>
        <v>POSTE</v>
      </c>
      <c r="I116" s="180" t="str">
        <f>+'INFO SEAL'!M67</f>
        <v>CONCRETO</v>
      </c>
      <c r="J116" s="180" t="str">
        <f>+'INFO SEAL'!N67&amp;"-"&amp;F116</f>
        <v>EC033COR0S0-070-S3-AT</v>
      </c>
      <c r="K116" s="180"/>
      <c r="L116" s="182" t="str">
        <f>+VLOOKUP('INFO SEAL'!N67,$J$8:$V$50,3,FALSE)</f>
        <v>1 Poste de concreto (15/600) de suspensión (30°) Tipo SU11-15</v>
      </c>
      <c r="M116" s="33">
        <f t="shared" si="16"/>
        <v>1</v>
      </c>
    </row>
    <row r="117" spans="1:13" customFormat="1" x14ac:dyDescent="0.25">
      <c r="A117" s="73">
        <f>+'INFO SEAL'!B68</f>
        <v>63</v>
      </c>
      <c r="B117" s="180" t="str">
        <f t="shared" si="15"/>
        <v>MOD INV_2018</v>
      </c>
      <c r="C117" s="180" t="str">
        <f>+'INFO SEAL'!C68</f>
        <v>AREQUIPA</v>
      </c>
      <c r="D117" s="180" t="str">
        <f>+'INFO SEAL'!D68</f>
        <v>ISLAY</v>
      </c>
      <c r="E117" s="180" t="str">
        <f>+'INFO SEAL'!E68</f>
        <v>DEAN VALDIVIA</v>
      </c>
      <c r="F117" s="180" t="str">
        <f>+IF('INFO SEAL'!I68="BAJA TENSION","BT",IF('INFO SEAL'!I68="MEDIA TENSION","MT","AT"))</f>
        <v>AT</v>
      </c>
      <c r="G117" s="180">
        <f>+'INFO SEAL'!K68</f>
        <v>13</v>
      </c>
      <c r="H117" s="180" t="str">
        <f>+'INFO SEAL'!L68</f>
        <v>POSTE</v>
      </c>
      <c r="I117" s="180" t="str">
        <f>+'INFO SEAL'!M68</f>
        <v>CONCRETO</v>
      </c>
      <c r="J117" s="180" t="str">
        <f>+'INFO SEAL'!N68&amp;"-"&amp;F117</f>
        <v>EC033COR0S0-070-S3-AT</v>
      </c>
      <c r="K117" s="180"/>
      <c r="L117" s="182" t="str">
        <f>+VLOOKUP('INFO SEAL'!N68,$J$8:$V$50,3,FALSE)</f>
        <v>1 Poste de concreto (15/600) de suspensión (30°) Tipo SU11-15</v>
      </c>
      <c r="M117" s="33">
        <f t="shared" si="16"/>
        <v>1</v>
      </c>
    </row>
    <row r="118" spans="1:13" customFormat="1" x14ac:dyDescent="0.25">
      <c r="A118" s="73">
        <f>+'INFO SEAL'!B69</f>
        <v>64</v>
      </c>
      <c r="B118" s="180" t="str">
        <f t="shared" si="15"/>
        <v>MOD INV_2018</v>
      </c>
      <c r="C118" s="180" t="str">
        <f>+'INFO SEAL'!C69</f>
        <v>AREQUIPA</v>
      </c>
      <c r="D118" s="180" t="str">
        <f>+'INFO SEAL'!D69</f>
        <v>ISLAY</v>
      </c>
      <c r="E118" s="180" t="str">
        <f>+'INFO SEAL'!E69</f>
        <v>DEAN VALDIVIA</v>
      </c>
      <c r="F118" s="180" t="str">
        <f>+IF('INFO SEAL'!I69="BAJA TENSION","BT",IF('INFO SEAL'!I69="MEDIA TENSION","MT","AT"))</f>
        <v>AT</v>
      </c>
      <c r="G118" s="180">
        <f>+'INFO SEAL'!K69</f>
        <v>13</v>
      </c>
      <c r="H118" s="180" t="str">
        <f>+'INFO SEAL'!L69</f>
        <v>POSTE</v>
      </c>
      <c r="I118" s="180" t="str">
        <f>+'INFO SEAL'!M69</f>
        <v>CONCRETO</v>
      </c>
      <c r="J118" s="180" t="str">
        <f>+'INFO SEAL'!N69&amp;"-"&amp;F118</f>
        <v>EC033COR0S0-070-S3-AT</v>
      </c>
      <c r="K118" s="180"/>
      <c r="L118" s="182" t="str">
        <f>+VLOOKUP('INFO SEAL'!N69,$J$8:$V$50,3,FALSE)</f>
        <v>1 Poste de concreto (15/600) de suspensión (30°) Tipo SU11-15</v>
      </c>
      <c r="M118" s="33">
        <f t="shared" si="16"/>
        <v>1</v>
      </c>
    </row>
    <row r="119" spans="1:13" customFormat="1" x14ac:dyDescent="0.25">
      <c r="A119" s="73">
        <f>+'INFO SEAL'!B70</f>
        <v>65</v>
      </c>
      <c r="B119" s="180" t="str">
        <f t="shared" si="15"/>
        <v>MOD INV_2018</v>
      </c>
      <c r="C119" s="180" t="str">
        <f>+'INFO SEAL'!C70</f>
        <v>AREQUIPA</v>
      </c>
      <c r="D119" s="180" t="str">
        <f>+'INFO SEAL'!D70</f>
        <v>ISLAY</v>
      </c>
      <c r="E119" s="180" t="str">
        <f>+'INFO SEAL'!E70</f>
        <v>DEAN VALDIVIA</v>
      </c>
      <c r="F119" s="180" t="str">
        <f>+IF('INFO SEAL'!I70="BAJA TENSION","BT",IF('INFO SEAL'!I70="MEDIA TENSION","MT","AT"))</f>
        <v>AT</v>
      </c>
      <c r="G119" s="180">
        <f>+'INFO SEAL'!K70</f>
        <v>13</v>
      </c>
      <c r="H119" s="180" t="str">
        <f>+'INFO SEAL'!L70</f>
        <v>POSTE</v>
      </c>
      <c r="I119" s="180" t="str">
        <f>+'INFO SEAL'!M70</f>
        <v>CONCRETO</v>
      </c>
      <c r="J119" s="180" t="str">
        <f>+'INFO SEAL'!N70&amp;"-"&amp;F119</f>
        <v>EC033COR0S0-070-S3-AT</v>
      </c>
      <c r="K119" s="180"/>
      <c r="L119" s="182" t="str">
        <f>+VLOOKUP('INFO SEAL'!N70,$J$8:$V$50,3,FALSE)</f>
        <v>1 Poste de concreto (15/600) de suspensión (30°) Tipo SU11-15</v>
      </c>
      <c r="M119" s="33">
        <f t="shared" si="16"/>
        <v>1</v>
      </c>
    </row>
    <row r="120" spans="1:13" customFormat="1" x14ac:dyDescent="0.25">
      <c r="A120" s="73">
        <f>+'INFO SEAL'!B71</f>
        <v>66</v>
      </c>
      <c r="B120" s="180" t="str">
        <f t="shared" ref="B120:B183" si="17">+INDEX($B$8:$B$50,MATCH(L120,$L$8:$L$50,0))</f>
        <v>MOD INV_2018</v>
      </c>
      <c r="C120" s="180" t="str">
        <f>+'INFO SEAL'!C71</f>
        <v>AREQUIPA</v>
      </c>
      <c r="D120" s="180" t="str">
        <f>+'INFO SEAL'!D71</f>
        <v>ISLAY</v>
      </c>
      <c r="E120" s="180" t="str">
        <f>+'INFO SEAL'!E71</f>
        <v>COCACHACRA</v>
      </c>
      <c r="F120" s="180" t="str">
        <f>+IF('INFO SEAL'!I71="BAJA TENSION","BT",IF('INFO SEAL'!I71="MEDIA TENSION","MT","AT"))</f>
        <v>AT</v>
      </c>
      <c r="G120" s="180">
        <f>+'INFO SEAL'!K71</f>
        <v>13</v>
      </c>
      <c r="H120" s="180" t="str">
        <f>+'INFO SEAL'!L71</f>
        <v>POSTE</v>
      </c>
      <c r="I120" s="180" t="str">
        <f>+'INFO SEAL'!M71</f>
        <v>CONCRETO</v>
      </c>
      <c r="J120" s="180" t="str">
        <f>+'INFO SEAL'!N71&amp;"-"&amp;F120</f>
        <v>EC033COR0S0-070-S3-AT</v>
      </c>
      <c r="K120" s="180"/>
      <c r="L120" s="182" t="str">
        <f>+VLOOKUP('INFO SEAL'!N71,$J$8:$V$50,3,FALSE)</f>
        <v>1 Poste de concreto (15/600) de suspensión (30°) Tipo SU11-15</v>
      </c>
      <c r="M120" s="33">
        <f t="shared" ref="M120:M183" si="18">+VLOOKUP(J120,$K$8:$V$50,12,FALSE)</f>
        <v>1</v>
      </c>
    </row>
    <row r="121" spans="1:13" customFormat="1" x14ac:dyDescent="0.25">
      <c r="A121" s="73">
        <f>+'INFO SEAL'!B72</f>
        <v>67</v>
      </c>
      <c r="B121" s="180" t="str">
        <f t="shared" si="17"/>
        <v>MOD INV_2018</v>
      </c>
      <c r="C121" s="180" t="str">
        <f>+'INFO SEAL'!C72</f>
        <v>AREQUIPA</v>
      </c>
      <c r="D121" s="180" t="str">
        <f>+'INFO SEAL'!D72</f>
        <v>ISLAY</v>
      </c>
      <c r="E121" s="180" t="str">
        <f>+'INFO SEAL'!E72</f>
        <v>COCACHACRA</v>
      </c>
      <c r="F121" s="180" t="str">
        <f>+IF('INFO SEAL'!I72="BAJA TENSION","BT",IF('INFO SEAL'!I72="MEDIA TENSION","MT","AT"))</f>
        <v>AT</v>
      </c>
      <c r="G121" s="180">
        <f>+'INFO SEAL'!K72</f>
        <v>13</v>
      </c>
      <c r="H121" s="180" t="str">
        <f>+'INFO SEAL'!L72</f>
        <v>POSTE</v>
      </c>
      <c r="I121" s="180" t="str">
        <f>+'INFO SEAL'!M72</f>
        <v>CONCRETO</v>
      </c>
      <c r="J121" s="180" t="str">
        <f>+'INFO SEAL'!N72&amp;"-"&amp;F121</f>
        <v>EC033COR0S0-070-S3-AT</v>
      </c>
      <c r="K121" s="180"/>
      <c r="L121" s="182" t="str">
        <f>+VLOOKUP('INFO SEAL'!N72,$J$8:$V$50,3,FALSE)</f>
        <v>1 Poste de concreto (15/600) de suspensión (30°) Tipo SU11-15</v>
      </c>
      <c r="M121" s="33">
        <f t="shared" si="18"/>
        <v>1</v>
      </c>
    </row>
    <row r="122" spans="1:13" customFormat="1" x14ac:dyDescent="0.25">
      <c r="A122" s="73">
        <f>+'INFO SEAL'!B73</f>
        <v>68</v>
      </c>
      <c r="B122" s="180" t="str">
        <f t="shared" si="17"/>
        <v>MOD INV_2018</v>
      </c>
      <c r="C122" s="180" t="str">
        <f>+'INFO SEAL'!C73</f>
        <v>AREQUIPA</v>
      </c>
      <c r="D122" s="180" t="str">
        <f>+'INFO SEAL'!D73</f>
        <v>ISLAY</v>
      </c>
      <c r="E122" s="180" t="str">
        <f>+'INFO SEAL'!E73</f>
        <v>COCACHACRA</v>
      </c>
      <c r="F122" s="180" t="str">
        <f>+IF('INFO SEAL'!I73="BAJA TENSION","BT",IF('INFO SEAL'!I73="MEDIA TENSION","MT","AT"))</f>
        <v>AT</v>
      </c>
      <c r="G122" s="180">
        <f>+'INFO SEAL'!K73</f>
        <v>13</v>
      </c>
      <c r="H122" s="180" t="str">
        <f>+'INFO SEAL'!L73</f>
        <v>POSTE</v>
      </c>
      <c r="I122" s="180" t="str">
        <f>+'INFO SEAL'!M73</f>
        <v>CONCRETO</v>
      </c>
      <c r="J122" s="180" t="str">
        <f>+'INFO SEAL'!N73&amp;"-"&amp;F122</f>
        <v>EC033COR0S0-070-S3-AT</v>
      </c>
      <c r="K122" s="180"/>
      <c r="L122" s="182" t="str">
        <f>+VLOOKUP('INFO SEAL'!N73,$J$8:$V$50,3,FALSE)</f>
        <v>1 Poste de concreto (15/600) de suspensión (30°) Tipo SU11-15</v>
      </c>
      <c r="M122" s="33">
        <f t="shared" si="18"/>
        <v>1</v>
      </c>
    </row>
    <row r="123" spans="1:13" customFormat="1" x14ac:dyDescent="0.25">
      <c r="A123" s="73">
        <f>+'INFO SEAL'!B74</f>
        <v>69</v>
      </c>
      <c r="B123" s="180" t="str">
        <f t="shared" si="17"/>
        <v>MOD INV_2018</v>
      </c>
      <c r="C123" s="180" t="str">
        <f>+'INFO SEAL'!C74</f>
        <v>AREQUIPA</v>
      </c>
      <c r="D123" s="180" t="str">
        <f>+'INFO SEAL'!D74</f>
        <v>ISLAY</v>
      </c>
      <c r="E123" s="180" t="str">
        <f>+'INFO SEAL'!E74</f>
        <v>COCACHACRA</v>
      </c>
      <c r="F123" s="180" t="str">
        <f>+IF('INFO SEAL'!I74="BAJA TENSION","BT",IF('INFO SEAL'!I74="MEDIA TENSION","MT","AT"))</f>
        <v>AT</v>
      </c>
      <c r="G123" s="180">
        <f>+'INFO SEAL'!K74</f>
        <v>13</v>
      </c>
      <c r="H123" s="180" t="str">
        <f>+'INFO SEAL'!L74</f>
        <v>POSTE</v>
      </c>
      <c r="I123" s="180" t="str">
        <f>+'INFO SEAL'!M74</f>
        <v>CONCRETO</v>
      </c>
      <c r="J123" s="180" t="str">
        <f>+'INFO SEAL'!N74&amp;"-"&amp;F123</f>
        <v>EC033COR0S0-070-S3-AT</v>
      </c>
      <c r="K123" s="180"/>
      <c r="L123" s="182" t="str">
        <f>+VLOOKUP('INFO SEAL'!N74,$J$8:$V$50,3,FALSE)</f>
        <v>1 Poste de concreto (15/600) de suspensión (30°) Tipo SU11-15</v>
      </c>
      <c r="M123" s="33">
        <f t="shared" si="18"/>
        <v>1</v>
      </c>
    </row>
    <row r="124" spans="1:13" customFormat="1" x14ac:dyDescent="0.25">
      <c r="A124" s="73">
        <f>+'INFO SEAL'!B75</f>
        <v>70</v>
      </c>
      <c r="B124" s="180" t="str">
        <f t="shared" si="17"/>
        <v>MOD INV_2018</v>
      </c>
      <c r="C124" s="180" t="str">
        <f>+'INFO SEAL'!C75</f>
        <v>AREQUIPA</v>
      </c>
      <c r="D124" s="180" t="str">
        <f>+'INFO SEAL'!D75</f>
        <v>ISLAY</v>
      </c>
      <c r="E124" s="180" t="str">
        <f>+'INFO SEAL'!E75</f>
        <v>DEAN VALDIVIA</v>
      </c>
      <c r="F124" s="180" t="str">
        <f>+IF('INFO SEAL'!I75="BAJA TENSION","BT",IF('INFO SEAL'!I75="MEDIA TENSION","MT","AT"))</f>
        <v>AT</v>
      </c>
      <c r="G124" s="180">
        <f>+'INFO SEAL'!K75</f>
        <v>14</v>
      </c>
      <c r="H124" s="180" t="str">
        <f>+'INFO SEAL'!L75</f>
        <v>POSTE</v>
      </c>
      <c r="I124" s="180" t="str">
        <f>+'INFO SEAL'!M75</f>
        <v>CONCRETO</v>
      </c>
      <c r="J124" s="180" t="str">
        <f>+'INFO SEAL'!N75&amp;"-"&amp;F124</f>
        <v>EC033COR0S0-070-S3-AT</v>
      </c>
      <c r="K124" s="180"/>
      <c r="L124" s="182" t="str">
        <f>+VLOOKUP('INFO SEAL'!N75,$J$8:$V$50,3,FALSE)</f>
        <v>1 Poste de concreto (15/600) de suspensión (30°) Tipo SU11-15</v>
      </c>
      <c r="M124" s="33">
        <f t="shared" si="18"/>
        <v>1</v>
      </c>
    </row>
    <row r="125" spans="1:13" customFormat="1" x14ac:dyDescent="0.25">
      <c r="A125" s="73">
        <f>+'INFO SEAL'!B76</f>
        <v>71</v>
      </c>
      <c r="B125" s="180" t="str">
        <f t="shared" si="17"/>
        <v>MOD INV_2018</v>
      </c>
      <c r="C125" s="180" t="str">
        <f>+'INFO SEAL'!C76</f>
        <v>AREQUIPA</v>
      </c>
      <c r="D125" s="180" t="str">
        <f>+'INFO SEAL'!D76</f>
        <v>ISLAY</v>
      </c>
      <c r="E125" s="180" t="str">
        <f>+'INFO SEAL'!E76</f>
        <v>DEAN VALDIVIA</v>
      </c>
      <c r="F125" s="180" t="str">
        <f>+IF('INFO SEAL'!I76="BAJA TENSION","BT",IF('INFO SEAL'!I76="MEDIA TENSION","MT","AT"))</f>
        <v>AT</v>
      </c>
      <c r="G125" s="180">
        <f>+'INFO SEAL'!K76</f>
        <v>14</v>
      </c>
      <c r="H125" s="180" t="str">
        <f>+'INFO SEAL'!L76</f>
        <v>POSTE</v>
      </c>
      <c r="I125" s="180" t="str">
        <f>+'INFO SEAL'!M76</f>
        <v>CONCRETO</v>
      </c>
      <c r="J125" s="180" t="str">
        <f>+'INFO SEAL'!N76&amp;"-"&amp;F125</f>
        <v>EC033COR0S0-070-S3-AT</v>
      </c>
      <c r="K125" s="180"/>
      <c r="L125" s="182" t="str">
        <f>+VLOOKUP('INFO SEAL'!N76,$J$8:$V$50,3,FALSE)</f>
        <v>1 Poste de concreto (15/600) de suspensión (30°) Tipo SU11-15</v>
      </c>
      <c r="M125" s="33">
        <f t="shared" si="18"/>
        <v>1</v>
      </c>
    </row>
    <row r="126" spans="1:13" customFormat="1" x14ac:dyDescent="0.25">
      <c r="A126" s="73">
        <f>+'INFO SEAL'!B77</f>
        <v>72</v>
      </c>
      <c r="B126" s="180" t="str">
        <f t="shared" si="17"/>
        <v>MOD INV_2018</v>
      </c>
      <c r="C126" s="180" t="str">
        <f>+'INFO SEAL'!C77</f>
        <v>AREQUIPA</v>
      </c>
      <c r="D126" s="180" t="str">
        <f>+'INFO SEAL'!D77</f>
        <v>ISLAY</v>
      </c>
      <c r="E126" s="180" t="str">
        <f>+'INFO SEAL'!E77</f>
        <v>DEAN VALDIVIA</v>
      </c>
      <c r="F126" s="180" t="str">
        <f>+IF('INFO SEAL'!I77="BAJA TENSION","BT",IF('INFO SEAL'!I77="MEDIA TENSION","MT","AT"))</f>
        <v>AT</v>
      </c>
      <c r="G126" s="180">
        <f>+'INFO SEAL'!K77</f>
        <v>14</v>
      </c>
      <c r="H126" s="180" t="str">
        <f>+'INFO SEAL'!L77</f>
        <v>POSTE</v>
      </c>
      <c r="I126" s="180" t="str">
        <f>+'INFO SEAL'!M77</f>
        <v>CONCRETO</v>
      </c>
      <c r="J126" s="180" t="str">
        <f>+'INFO SEAL'!N77&amp;"-"&amp;F126</f>
        <v>EC033COR0S0-070-S3-AT</v>
      </c>
      <c r="K126" s="180"/>
      <c r="L126" s="182" t="str">
        <f>+VLOOKUP('INFO SEAL'!N77,$J$8:$V$50,3,FALSE)</f>
        <v>1 Poste de concreto (15/600) de suspensión (30°) Tipo SU11-15</v>
      </c>
      <c r="M126" s="33">
        <f t="shared" si="18"/>
        <v>1</v>
      </c>
    </row>
    <row r="127" spans="1:13" customFormat="1" x14ac:dyDescent="0.25">
      <c r="A127" s="73">
        <f>+'INFO SEAL'!B78</f>
        <v>73</v>
      </c>
      <c r="B127" s="180" t="str">
        <f t="shared" si="17"/>
        <v>MOD INV_2018</v>
      </c>
      <c r="C127" s="180" t="str">
        <f>+'INFO SEAL'!C78</f>
        <v>AREQUIPA</v>
      </c>
      <c r="D127" s="180" t="str">
        <f>+'INFO SEAL'!D78</f>
        <v>ISLAY</v>
      </c>
      <c r="E127" s="180" t="str">
        <f>+'INFO SEAL'!E78</f>
        <v>DEAN VALDIVIA</v>
      </c>
      <c r="F127" s="180" t="str">
        <f>+IF('INFO SEAL'!I78="BAJA TENSION","BT",IF('INFO SEAL'!I78="MEDIA TENSION","MT","AT"))</f>
        <v>AT</v>
      </c>
      <c r="G127" s="180">
        <f>+'INFO SEAL'!K78</f>
        <v>14</v>
      </c>
      <c r="H127" s="180" t="str">
        <f>+'INFO SEAL'!L78</f>
        <v>POSTE</v>
      </c>
      <c r="I127" s="180" t="str">
        <f>+'INFO SEAL'!M78</f>
        <v>CONCRETO</v>
      </c>
      <c r="J127" s="180" t="str">
        <f>+'INFO SEAL'!N78&amp;"-"&amp;F127</f>
        <v>EC033COR0S0-070-S3-AT</v>
      </c>
      <c r="K127" s="180"/>
      <c r="L127" s="182" t="str">
        <f>+VLOOKUP('INFO SEAL'!N78,$J$8:$V$50,3,FALSE)</f>
        <v>1 Poste de concreto (15/600) de suspensión (30°) Tipo SU11-15</v>
      </c>
      <c r="M127" s="33">
        <f t="shared" si="18"/>
        <v>1</v>
      </c>
    </row>
    <row r="128" spans="1:13" customFormat="1" x14ac:dyDescent="0.25">
      <c r="A128" s="73">
        <f>+'INFO SEAL'!B79</f>
        <v>74</v>
      </c>
      <c r="B128" s="180" t="str">
        <f t="shared" si="17"/>
        <v>MOD INV_2018</v>
      </c>
      <c r="C128" s="180" t="str">
        <f>+'INFO SEAL'!C79</f>
        <v>AREQUIPA</v>
      </c>
      <c r="D128" s="180" t="str">
        <f>+'INFO SEAL'!D79</f>
        <v>ISLAY</v>
      </c>
      <c r="E128" s="180" t="str">
        <f>+'INFO SEAL'!E79</f>
        <v>COCACHACRA</v>
      </c>
      <c r="F128" s="180" t="str">
        <f>+IF('INFO SEAL'!I79="BAJA TENSION","BT",IF('INFO SEAL'!I79="MEDIA TENSION","MT","AT"))</f>
        <v>AT</v>
      </c>
      <c r="G128" s="180">
        <f>+'INFO SEAL'!K79</f>
        <v>13</v>
      </c>
      <c r="H128" s="180" t="str">
        <f>+'INFO SEAL'!L79</f>
        <v>POSTE</v>
      </c>
      <c r="I128" s="180" t="str">
        <f>+'INFO SEAL'!M79</f>
        <v>CONCRETO</v>
      </c>
      <c r="J128" s="180" t="str">
        <f>+'INFO SEAL'!N79&amp;"-"&amp;F128</f>
        <v>EC033COR0S0-120-S3-AT</v>
      </c>
      <c r="K128" s="180"/>
      <c r="L128" s="182" t="str">
        <f>+VLOOKUP('INFO SEAL'!N79,$J$8:$V$50,3,FALSE)</f>
        <v>1 Poste de concreto (15/900) de suspensión (30°) Tipo SU11-15</v>
      </c>
      <c r="M128" s="33">
        <f t="shared" si="18"/>
        <v>1.3</v>
      </c>
    </row>
    <row r="129" spans="1:13" customFormat="1" x14ac:dyDescent="0.25">
      <c r="A129" s="73">
        <f>+'INFO SEAL'!B80</f>
        <v>75</v>
      </c>
      <c r="B129" s="180" t="str">
        <f t="shared" si="17"/>
        <v>MOD INV_2018</v>
      </c>
      <c r="C129" s="180" t="str">
        <f>+'INFO SEAL'!C80</f>
        <v>AREQUIPA</v>
      </c>
      <c r="D129" s="180" t="str">
        <f>+'INFO SEAL'!D80</f>
        <v>ISLAY</v>
      </c>
      <c r="E129" s="180" t="str">
        <f>+'INFO SEAL'!E80</f>
        <v>COCACHACRA</v>
      </c>
      <c r="F129" s="180" t="str">
        <f>+IF('INFO SEAL'!I80="BAJA TENSION","BT",IF('INFO SEAL'!I80="MEDIA TENSION","MT","AT"))</f>
        <v>AT</v>
      </c>
      <c r="G129" s="180">
        <f>+'INFO SEAL'!K80</f>
        <v>13</v>
      </c>
      <c r="H129" s="180" t="str">
        <f>+'INFO SEAL'!L80</f>
        <v>POSTE</v>
      </c>
      <c r="I129" s="180" t="str">
        <f>+'INFO SEAL'!M80</f>
        <v>CONCRETO</v>
      </c>
      <c r="J129" s="180" t="str">
        <f>+'INFO SEAL'!N80&amp;"-"&amp;F129</f>
        <v>EC033COR0S0-120-S3-AT</v>
      </c>
      <c r="K129" s="180"/>
      <c r="L129" s="182" t="str">
        <f>+VLOOKUP('INFO SEAL'!N80,$J$8:$V$50,3,FALSE)</f>
        <v>1 Poste de concreto (15/900) de suspensión (30°) Tipo SU11-15</v>
      </c>
      <c r="M129" s="33">
        <f t="shared" si="18"/>
        <v>1.3</v>
      </c>
    </row>
    <row r="130" spans="1:13" customFormat="1" x14ac:dyDescent="0.25">
      <c r="A130" s="73">
        <f>+'INFO SEAL'!B81</f>
        <v>76</v>
      </c>
      <c r="B130" s="180" t="str">
        <f t="shared" si="17"/>
        <v>MOD INV_2018</v>
      </c>
      <c r="C130" s="180" t="str">
        <f>+'INFO SEAL'!C81</f>
        <v>AREQUIPA</v>
      </c>
      <c r="D130" s="180" t="str">
        <f>+'INFO SEAL'!D81</f>
        <v>ISLAY</v>
      </c>
      <c r="E130" s="180" t="str">
        <f>+'INFO SEAL'!E81</f>
        <v>COCACHACRA</v>
      </c>
      <c r="F130" s="180" t="str">
        <f>+IF('INFO SEAL'!I81="BAJA TENSION","BT",IF('INFO SEAL'!I81="MEDIA TENSION","MT","AT"))</f>
        <v>AT</v>
      </c>
      <c r="G130" s="180">
        <f>+'INFO SEAL'!K81</f>
        <v>13</v>
      </c>
      <c r="H130" s="180" t="str">
        <f>+'INFO SEAL'!L81</f>
        <v>POSTE</v>
      </c>
      <c r="I130" s="180" t="str">
        <f>+'INFO SEAL'!M81</f>
        <v>CONCRETO</v>
      </c>
      <c r="J130" s="180" t="str">
        <f>+'INFO SEAL'!N81&amp;"-"&amp;F130</f>
        <v>EC033COR0S0-120-S3-AT</v>
      </c>
      <c r="K130" s="180"/>
      <c r="L130" s="182" t="str">
        <f>+VLOOKUP('INFO SEAL'!N81,$J$8:$V$50,3,FALSE)</f>
        <v>1 Poste de concreto (15/900) de suspensión (30°) Tipo SU11-15</v>
      </c>
      <c r="M130" s="33">
        <f t="shared" si="18"/>
        <v>1.3</v>
      </c>
    </row>
    <row r="131" spans="1:13" customFormat="1" x14ac:dyDescent="0.25">
      <c r="A131" s="73">
        <f>+'INFO SEAL'!B82</f>
        <v>77</v>
      </c>
      <c r="B131" s="180" t="str">
        <f t="shared" si="17"/>
        <v>MOD INV_2018</v>
      </c>
      <c r="C131" s="180" t="str">
        <f>+'INFO SEAL'!C82</f>
        <v>AREQUIPA</v>
      </c>
      <c r="D131" s="180" t="str">
        <f>+'INFO SEAL'!D82</f>
        <v>ISLAY</v>
      </c>
      <c r="E131" s="180" t="str">
        <f>+'INFO SEAL'!E82</f>
        <v>MEJIA</v>
      </c>
      <c r="F131" s="180" t="str">
        <f>+IF('INFO SEAL'!I82="BAJA TENSION","BT",IF('INFO SEAL'!I82="MEDIA TENSION","MT","AT"))</f>
        <v>AT</v>
      </c>
      <c r="G131" s="180">
        <f>+'INFO SEAL'!K82</f>
        <v>12</v>
      </c>
      <c r="H131" s="180" t="str">
        <f>+'INFO SEAL'!L82</f>
        <v>POSTE</v>
      </c>
      <c r="I131" s="180" t="str">
        <f>+'INFO SEAL'!M82</f>
        <v>CONCRETO</v>
      </c>
      <c r="J131" s="180" t="str">
        <f>+'INFO SEAL'!N82&amp;"-"&amp;F131</f>
        <v>EC033COR0S0-120-S3-AT</v>
      </c>
      <c r="K131" s="180"/>
      <c r="L131" s="182" t="str">
        <f>+VLOOKUP('INFO SEAL'!N82,$J$8:$V$50,3,FALSE)</f>
        <v>1 Poste de concreto (15/900) de suspensión (30°) Tipo SU11-15</v>
      </c>
      <c r="M131" s="33">
        <f t="shared" si="18"/>
        <v>1.3</v>
      </c>
    </row>
    <row r="132" spans="1:13" customFormat="1" x14ac:dyDescent="0.25">
      <c r="A132" s="73">
        <f>+'INFO SEAL'!B83</f>
        <v>78</v>
      </c>
      <c r="B132" s="180" t="str">
        <f t="shared" si="17"/>
        <v>MOD INV_2018</v>
      </c>
      <c r="C132" s="180" t="str">
        <f>+'INFO SEAL'!C83</f>
        <v>AREQUIPA</v>
      </c>
      <c r="D132" s="180" t="str">
        <f>+'INFO SEAL'!D83</f>
        <v>ISLAY</v>
      </c>
      <c r="E132" s="180" t="str">
        <f>+'INFO SEAL'!E83</f>
        <v>COCACHACRA</v>
      </c>
      <c r="F132" s="180" t="str">
        <f>+IF('INFO SEAL'!I83="BAJA TENSION","BT",IF('INFO SEAL'!I83="MEDIA TENSION","MT","AT"))</f>
        <v>AT</v>
      </c>
      <c r="G132" s="180">
        <f>+'INFO SEAL'!K83</f>
        <v>13</v>
      </c>
      <c r="H132" s="180" t="str">
        <f>+'INFO SEAL'!L83</f>
        <v>POSTE</v>
      </c>
      <c r="I132" s="180" t="str">
        <f>+'INFO SEAL'!M83</f>
        <v>CONCRETO</v>
      </c>
      <c r="J132" s="180" t="str">
        <f>+'INFO SEAL'!N83&amp;"-"&amp;F132</f>
        <v>EC033COR0S0-070-S3-AT</v>
      </c>
      <c r="K132" s="180"/>
      <c r="L132" s="182" t="str">
        <f>+VLOOKUP('INFO SEAL'!N83,$J$8:$V$50,3,FALSE)</f>
        <v>1 Poste de concreto (15/600) de suspensión (30°) Tipo SU11-15</v>
      </c>
      <c r="M132" s="33">
        <f t="shared" si="18"/>
        <v>1</v>
      </c>
    </row>
    <row r="133" spans="1:13" customFormat="1" x14ac:dyDescent="0.25">
      <c r="A133" s="73">
        <f>+'INFO SEAL'!B84</f>
        <v>79</v>
      </c>
      <c r="B133" s="180" t="str">
        <f t="shared" si="17"/>
        <v>MOD INV_2018</v>
      </c>
      <c r="C133" s="180" t="str">
        <f>+'INFO SEAL'!C84</f>
        <v>AREQUIPA</v>
      </c>
      <c r="D133" s="180" t="str">
        <f>+'INFO SEAL'!D84</f>
        <v>ISLAY</v>
      </c>
      <c r="E133" s="180" t="str">
        <f>+'INFO SEAL'!E84</f>
        <v>DEAN VALDIVIA</v>
      </c>
      <c r="F133" s="180" t="str">
        <f>+IF('INFO SEAL'!I84="BAJA TENSION","BT",IF('INFO SEAL'!I84="MEDIA TENSION","MT","AT"))</f>
        <v>AT</v>
      </c>
      <c r="G133" s="180">
        <f>+'INFO SEAL'!K84</f>
        <v>13</v>
      </c>
      <c r="H133" s="180" t="str">
        <f>+'INFO SEAL'!L84</f>
        <v>POSTE</v>
      </c>
      <c r="I133" s="180" t="str">
        <f>+'INFO SEAL'!M84</f>
        <v>CONCRETO</v>
      </c>
      <c r="J133" s="180" t="str">
        <f>+'INFO SEAL'!N84&amp;"-"&amp;F133</f>
        <v>EC033COR0S0-120-S3-AT</v>
      </c>
      <c r="K133" s="180"/>
      <c r="L133" s="182" t="str">
        <f>+VLOOKUP('INFO SEAL'!N84,$J$8:$V$50,3,FALSE)</f>
        <v>1 Poste de concreto (15/900) de suspensión (30°) Tipo SU11-15</v>
      </c>
      <c r="M133" s="33">
        <f t="shared" si="18"/>
        <v>1.3</v>
      </c>
    </row>
    <row r="134" spans="1:13" customFormat="1" x14ac:dyDescent="0.25">
      <c r="A134" s="73">
        <f>+'INFO SEAL'!B85</f>
        <v>80</v>
      </c>
      <c r="B134" s="180" t="str">
        <f t="shared" si="17"/>
        <v>MOD INV_2018</v>
      </c>
      <c r="C134" s="180" t="str">
        <f>+'INFO SEAL'!C85</f>
        <v>AREQUIPA</v>
      </c>
      <c r="D134" s="180" t="str">
        <f>+'INFO SEAL'!D85</f>
        <v>ISLAY</v>
      </c>
      <c r="E134" s="180" t="str">
        <f>+'INFO SEAL'!E85</f>
        <v>MOLLENDO</v>
      </c>
      <c r="F134" s="180" t="str">
        <f>+IF('INFO SEAL'!I85="BAJA TENSION","BT",IF('INFO SEAL'!I85="MEDIA TENSION","MT","AT"))</f>
        <v>AT</v>
      </c>
      <c r="G134" s="180">
        <f>+'INFO SEAL'!K85</f>
        <v>13</v>
      </c>
      <c r="H134" s="180" t="str">
        <f>+'INFO SEAL'!L85</f>
        <v>POSTE</v>
      </c>
      <c r="I134" s="180" t="str">
        <f>+'INFO SEAL'!M85</f>
        <v>CONCRETO</v>
      </c>
      <c r="J134" s="180" t="str">
        <f>+'INFO SEAL'!N85&amp;"-"&amp;F134</f>
        <v>EC033COR0S0-120-S3-AT</v>
      </c>
      <c r="K134" s="180"/>
      <c r="L134" s="182" t="str">
        <f>+VLOOKUP('INFO SEAL'!N85,$J$8:$V$50,3,FALSE)</f>
        <v>1 Poste de concreto (15/900) de suspensión (30°) Tipo SU11-15</v>
      </c>
      <c r="M134" s="33">
        <f t="shared" si="18"/>
        <v>1.3</v>
      </c>
    </row>
    <row r="135" spans="1:13" customFormat="1" x14ac:dyDescent="0.25">
      <c r="A135" s="73">
        <f>+'INFO SEAL'!B86</f>
        <v>81</v>
      </c>
      <c r="B135" s="180" t="str">
        <f t="shared" si="17"/>
        <v>MOD INV_2018</v>
      </c>
      <c r="C135" s="180" t="str">
        <f>+'INFO SEAL'!C86</f>
        <v>AREQUIPA</v>
      </c>
      <c r="D135" s="180" t="str">
        <f>+'INFO SEAL'!D86</f>
        <v>ISLAY</v>
      </c>
      <c r="E135" s="180" t="str">
        <f>+'INFO SEAL'!E86</f>
        <v>MOLLENDO</v>
      </c>
      <c r="F135" s="180" t="str">
        <f>+IF('INFO SEAL'!I86="BAJA TENSION","BT",IF('INFO SEAL'!I86="MEDIA TENSION","MT","AT"))</f>
        <v>AT</v>
      </c>
      <c r="G135" s="180">
        <f>+'INFO SEAL'!K86</f>
        <v>13</v>
      </c>
      <c r="H135" s="180" t="str">
        <f>+'INFO SEAL'!L86</f>
        <v>POSTE</v>
      </c>
      <c r="I135" s="180" t="str">
        <f>+'INFO SEAL'!M86</f>
        <v>CONCRETO</v>
      </c>
      <c r="J135" s="180" t="str">
        <f>+'INFO SEAL'!N86&amp;"-"&amp;F135</f>
        <v>EC033COR0S0-120-S3-AT</v>
      </c>
      <c r="K135" s="180"/>
      <c r="L135" s="182" t="str">
        <f>+VLOOKUP('INFO SEAL'!N86,$J$8:$V$50,3,FALSE)</f>
        <v>1 Poste de concreto (15/900) de suspensión (30°) Tipo SU11-15</v>
      </c>
      <c r="M135" s="33">
        <f t="shared" si="18"/>
        <v>1.3</v>
      </c>
    </row>
    <row r="136" spans="1:13" customFormat="1" x14ac:dyDescent="0.25">
      <c r="A136" s="73">
        <f>+'INFO SEAL'!B87</f>
        <v>82</v>
      </c>
      <c r="B136" s="180" t="str">
        <f t="shared" si="17"/>
        <v>MOD INV_2018</v>
      </c>
      <c r="C136" s="180" t="str">
        <f>+'INFO SEAL'!C87</f>
        <v>AREQUIPA</v>
      </c>
      <c r="D136" s="180" t="str">
        <f>+'INFO SEAL'!D87</f>
        <v>ISLAY</v>
      </c>
      <c r="E136" s="180" t="str">
        <f>+'INFO SEAL'!E87</f>
        <v>MOLLENDO</v>
      </c>
      <c r="F136" s="180" t="str">
        <f>+IF('INFO SEAL'!I87="BAJA TENSION","BT",IF('INFO SEAL'!I87="MEDIA TENSION","MT","AT"))</f>
        <v>AT</v>
      </c>
      <c r="G136" s="180">
        <f>+'INFO SEAL'!K87</f>
        <v>13</v>
      </c>
      <c r="H136" s="180" t="str">
        <f>+'INFO SEAL'!L87</f>
        <v>POSTE</v>
      </c>
      <c r="I136" s="180" t="str">
        <f>+'INFO SEAL'!M87</f>
        <v>CONCRETO</v>
      </c>
      <c r="J136" s="180" t="str">
        <f>+'INFO SEAL'!N87&amp;"-"&amp;F136</f>
        <v>EC033COR0S0-120-S3-AT</v>
      </c>
      <c r="K136" s="180"/>
      <c r="L136" s="182" t="str">
        <f>+VLOOKUP('INFO SEAL'!N87,$J$8:$V$50,3,FALSE)</f>
        <v>1 Poste de concreto (15/900) de suspensión (30°) Tipo SU11-15</v>
      </c>
      <c r="M136" s="33">
        <f t="shared" si="18"/>
        <v>1.3</v>
      </c>
    </row>
    <row r="137" spans="1:13" customFormat="1" x14ac:dyDescent="0.25">
      <c r="A137" s="73">
        <f>+'INFO SEAL'!B88</f>
        <v>83</v>
      </c>
      <c r="B137" s="180" t="str">
        <f t="shared" si="17"/>
        <v>MOD INV_2018</v>
      </c>
      <c r="C137" s="180" t="str">
        <f>+'INFO SEAL'!C88</f>
        <v>AREQUIPA</v>
      </c>
      <c r="D137" s="180" t="str">
        <f>+'INFO SEAL'!D88</f>
        <v>ISLAY</v>
      </c>
      <c r="E137" s="180" t="str">
        <f>+'INFO SEAL'!E88</f>
        <v>DEAN VALDIVIA</v>
      </c>
      <c r="F137" s="180" t="str">
        <f>+IF('INFO SEAL'!I88="BAJA TENSION","BT",IF('INFO SEAL'!I88="MEDIA TENSION","MT","AT"))</f>
        <v>AT</v>
      </c>
      <c r="G137" s="180">
        <f>+'INFO SEAL'!K88</f>
        <v>13</v>
      </c>
      <c r="H137" s="180" t="str">
        <f>+'INFO SEAL'!L88</f>
        <v>POSTE</v>
      </c>
      <c r="I137" s="180" t="str">
        <f>+'INFO SEAL'!M88</f>
        <v>CONCRETO</v>
      </c>
      <c r="J137" s="180" t="str">
        <f>+'INFO SEAL'!N88&amp;"-"&amp;F137</f>
        <v>EC033COR0S0-120-S3-AT</v>
      </c>
      <c r="K137" s="180"/>
      <c r="L137" s="182" t="str">
        <f>+VLOOKUP('INFO SEAL'!N88,$J$8:$V$50,3,FALSE)</f>
        <v>1 Poste de concreto (15/900) de suspensión (30°) Tipo SU11-15</v>
      </c>
      <c r="M137" s="33">
        <f t="shared" si="18"/>
        <v>1.3</v>
      </c>
    </row>
    <row r="138" spans="1:13" customFormat="1" x14ac:dyDescent="0.25">
      <c r="A138" s="73">
        <f>+'INFO SEAL'!B89</f>
        <v>84</v>
      </c>
      <c r="B138" s="180" t="str">
        <f t="shared" si="17"/>
        <v>MOD INV_2018</v>
      </c>
      <c r="C138" s="180" t="str">
        <f>+'INFO SEAL'!C89</f>
        <v>AREQUIPA</v>
      </c>
      <c r="D138" s="180" t="str">
        <f>+'INFO SEAL'!D89</f>
        <v>ISLAY</v>
      </c>
      <c r="E138" s="180" t="str">
        <f>+'INFO SEAL'!E89</f>
        <v>DEAN VALDIVIA</v>
      </c>
      <c r="F138" s="180" t="str">
        <f>+IF('INFO SEAL'!I89="BAJA TENSION","BT",IF('INFO SEAL'!I89="MEDIA TENSION","MT","AT"))</f>
        <v>AT</v>
      </c>
      <c r="G138" s="180">
        <f>+'INFO SEAL'!K89</f>
        <v>13</v>
      </c>
      <c r="H138" s="180" t="str">
        <f>+'INFO SEAL'!L89</f>
        <v>POSTE</v>
      </c>
      <c r="I138" s="180" t="str">
        <f>+'INFO SEAL'!M89</f>
        <v>CONCRETO</v>
      </c>
      <c r="J138" s="180" t="str">
        <f>+'INFO SEAL'!N89&amp;"-"&amp;F138</f>
        <v>EC033COR0S0-120-S3-AT</v>
      </c>
      <c r="K138" s="180"/>
      <c r="L138" s="182" t="str">
        <f>+VLOOKUP('INFO SEAL'!N89,$J$8:$V$50,3,FALSE)</f>
        <v>1 Poste de concreto (15/900) de suspensión (30°) Tipo SU11-15</v>
      </c>
      <c r="M138" s="33">
        <f t="shared" si="18"/>
        <v>1.3</v>
      </c>
    </row>
    <row r="139" spans="1:13" customFormat="1" x14ac:dyDescent="0.25">
      <c r="A139" s="73">
        <f>+'INFO SEAL'!B90</f>
        <v>85</v>
      </c>
      <c r="B139" s="180" t="str">
        <f t="shared" si="17"/>
        <v>MOD INV_2018</v>
      </c>
      <c r="C139" s="180" t="str">
        <f>+'INFO SEAL'!C90</f>
        <v>AREQUIPA</v>
      </c>
      <c r="D139" s="180" t="str">
        <f>+'INFO SEAL'!D90</f>
        <v>ISLAY</v>
      </c>
      <c r="E139" s="180" t="str">
        <f>+'INFO SEAL'!E90</f>
        <v>DEAN VALDIVIA</v>
      </c>
      <c r="F139" s="180" t="str">
        <f>+IF('INFO SEAL'!I90="BAJA TENSION","BT",IF('INFO SEAL'!I90="MEDIA TENSION","MT","AT"))</f>
        <v>AT</v>
      </c>
      <c r="G139" s="180">
        <f>+'INFO SEAL'!K90</f>
        <v>13</v>
      </c>
      <c r="H139" s="180" t="str">
        <f>+'INFO SEAL'!L90</f>
        <v>POSTE</v>
      </c>
      <c r="I139" s="180" t="str">
        <f>+'INFO SEAL'!M90</f>
        <v>CONCRETO</v>
      </c>
      <c r="J139" s="180" t="str">
        <f>+'INFO SEAL'!N90&amp;"-"&amp;F139</f>
        <v>EC033COR0S0-120-S3-AT</v>
      </c>
      <c r="K139" s="180"/>
      <c r="L139" s="182" t="str">
        <f>+VLOOKUP('INFO SEAL'!N90,$J$8:$V$50,3,FALSE)</f>
        <v>1 Poste de concreto (15/900) de suspensión (30°) Tipo SU11-15</v>
      </c>
      <c r="M139" s="33">
        <f t="shared" si="18"/>
        <v>1.3</v>
      </c>
    </row>
    <row r="140" spans="1:13" customFormat="1" x14ac:dyDescent="0.25">
      <c r="A140" s="73">
        <f>+'INFO SEAL'!B91</f>
        <v>86</v>
      </c>
      <c r="B140" s="180" t="str">
        <f t="shared" si="17"/>
        <v>MOD INV_2018</v>
      </c>
      <c r="C140" s="180" t="str">
        <f>+'INFO SEAL'!C91</f>
        <v>AREQUIPA</v>
      </c>
      <c r="D140" s="180" t="str">
        <f>+'INFO SEAL'!D91</f>
        <v>ISLAY</v>
      </c>
      <c r="E140" s="180" t="str">
        <f>+'INFO SEAL'!E91</f>
        <v>DEAN VALDIVIA</v>
      </c>
      <c r="F140" s="180" t="str">
        <f>+IF('INFO SEAL'!I91="BAJA TENSION","BT",IF('INFO SEAL'!I91="MEDIA TENSION","MT","AT"))</f>
        <v>AT</v>
      </c>
      <c r="G140" s="180">
        <f>+'INFO SEAL'!K91</f>
        <v>13</v>
      </c>
      <c r="H140" s="180" t="str">
        <f>+'INFO SEAL'!L91</f>
        <v>POSTE</v>
      </c>
      <c r="I140" s="180" t="str">
        <f>+'INFO SEAL'!M91</f>
        <v>CONCRETO</v>
      </c>
      <c r="J140" s="180" t="str">
        <f>+'INFO SEAL'!N91&amp;"-"&amp;F140</f>
        <v>EC033COR0S0-120-S3-AT</v>
      </c>
      <c r="K140" s="180"/>
      <c r="L140" s="182" t="str">
        <f>+VLOOKUP('INFO SEAL'!N91,$J$8:$V$50,3,FALSE)</f>
        <v>1 Poste de concreto (15/900) de suspensión (30°) Tipo SU11-15</v>
      </c>
      <c r="M140" s="33">
        <f t="shared" si="18"/>
        <v>1.3</v>
      </c>
    </row>
    <row r="141" spans="1:13" customFormat="1" x14ac:dyDescent="0.25">
      <c r="A141" s="73">
        <f>+'INFO SEAL'!B92</f>
        <v>87</v>
      </c>
      <c r="B141" s="180" t="str">
        <f t="shared" si="17"/>
        <v>MOD INV_2018</v>
      </c>
      <c r="C141" s="180" t="str">
        <f>+'INFO SEAL'!C92</f>
        <v>AREQUIPA</v>
      </c>
      <c r="D141" s="180" t="str">
        <f>+'INFO SEAL'!D92</f>
        <v>ISLAY</v>
      </c>
      <c r="E141" s="180" t="str">
        <f>+'INFO SEAL'!E92</f>
        <v>MEJIA</v>
      </c>
      <c r="F141" s="180" t="str">
        <f>+IF('INFO SEAL'!I92="BAJA TENSION","BT",IF('INFO SEAL'!I92="MEDIA TENSION","MT","AT"))</f>
        <v>AT</v>
      </c>
      <c r="G141" s="180">
        <f>+'INFO SEAL'!K92</f>
        <v>12</v>
      </c>
      <c r="H141" s="180" t="str">
        <f>+'INFO SEAL'!L92</f>
        <v>POSTE</v>
      </c>
      <c r="I141" s="180" t="str">
        <f>+'INFO SEAL'!M92</f>
        <v>CONCRETO</v>
      </c>
      <c r="J141" s="180" t="str">
        <f>+'INFO SEAL'!N92&amp;"-"&amp;F141</f>
        <v>EC033COR0S0-120-S3-AT</v>
      </c>
      <c r="K141" s="180"/>
      <c r="L141" s="182" t="str">
        <f>+VLOOKUP('INFO SEAL'!N92,$J$8:$V$50,3,FALSE)</f>
        <v>1 Poste de concreto (15/900) de suspensión (30°) Tipo SU11-15</v>
      </c>
      <c r="M141" s="33">
        <f t="shared" si="18"/>
        <v>1.3</v>
      </c>
    </row>
    <row r="142" spans="1:13" customFormat="1" x14ac:dyDescent="0.25">
      <c r="A142" s="73">
        <f>+'INFO SEAL'!B93</f>
        <v>88</v>
      </c>
      <c r="B142" s="180" t="str">
        <f t="shared" si="17"/>
        <v>MOD INV_2018</v>
      </c>
      <c r="C142" s="180" t="str">
        <f>+'INFO SEAL'!C93</f>
        <v>AREQUIPA</v>
      </c>
      <c r="D142" s="180" t="str">
        <f>+'INFO SEAL'!D93</f>
        <v>ISLAY</v>
      </c>
      <c r="E142" s="180" t="str">
        <f>+'INFO SEAL'!E93</f>
        <v>DEAN VALDIVIA</v>
      </c>
      <c r="F142" s="180" t="str">
        <f>+IF('INFO SEAL'!I93="BAJA TENSION","BT",IF('INFO SEAL'!I93="MEDIA TENSION","MT","AT"))</f>
        <v>AT</v>
      </c>
      <c r="G142" s="180">
        <f>+'INFO SEAL'!K93</f>
        <v>13</v>
      </c>
      <c r="H142" s="180" t="str">
        <f>+'INFO SEAL'!L93</f>
        <v>POSTE</v>
      </c>
      <c r="I142" s="180" t="str">
        <f>+'INFO SEAL'!M93</f>
        <v>CONCRETO</v>
      </c>
      <c r="J142" s="180" t="str">
        <f>+'INFO SEAL'!N93&amp;"-"&amp;F142</f>
        <v>EC033COR0S0-120-S3-AT</v>
      </c>
      <c r="K142" s="180"/>
      <c r="L142" s="182" t="str">
        <f>+VLOOKUP('INFO SEAL'!N93,$J$8:$V$50,3,FALSE)</f>
        <v>1 Poste de concreto (15/900) de suspensión (30°) Tipo SU11-15</v>
      </c>
      <c r="M142" s="33">
        <f t="shared" si="18"/>
        <v>1.3</v>
      </c>
    </row>
    <row r="143" spans="1:13" customFormat="1" x14ac:dyDescent="0.25">
      <c r="A143" s="73">
        <f>+'INFO SEAL'!B94</f>
        <v>89</v>
      </c>
      <c r="B143" s="180" t="str">
        <f t="shared" si="17"/>
        <v>MOD INV_2018</v>
      </c>
      <c r="C143" s="180" t="str">
        <f>+'INFO SEAL'!C94</f>
        <v>AREQUIPA</v>
      </c>
      <c r="D143" s="180" t="str">
        <f>+'INFO SEAL'!D94</f>
        <v>ISLAY</v>
      </c>
      <c r="E143" s="180" t="str">
        <f>+'INFO SEAL'!E94</f>
        <v>MOLLENDO</v>
      </c>
      <c r="F143" s="180" t="str">
        <f>+IF('INFO SEAL'!I94="BAJA TENSION","BT",IF('INFO SEAL'!I94="MEDIA TENSION","MT","AT"))</f>
        <v>AT</v>
      </c>
      <c r="G143" s="180">
        <f>+'INFO SEAL'!K94</f>
        <v>13</v>
      </c>
      <c r="H143" s="180" t="str">
        <f>+'INFO SEAL'!L94</f>
        <v>POSTE</v>
      </c>
      <c r="I143" s="180" t="str">
        <f>+'INFO SEAL'!M94</f>
        <v>CONCRETO</v>
      </c>
      <c r="J143" s="180" t="str">
        <f>+'INFO SEAL'!N94&amp;"-"&amp;F143</f>
        <v>EC033COR0S0-120-S3-AT</v>
      </c>
      <c r="K143" s="180"/>
      <c r="L143" s="182" t="str">
        <f>+VLOOKUP('INFO SEAL'!N94,$J$8:$V$50,3,FALSE)</f>
        <v>1 Poste de concreto (15/900) de suspensión (30°) Tipo SU11-15</v>
      </c>
      <c r="M143" s="33">
        <f t="shared" si="18"/>
        <v>1.3</v>
      </c>
    </row>
    <row r="144" spans="1:13" customFormat="1" x14ac:dyDescent="0.25">
      <c r="A144" s="73">
        <f>+'INFO SEAL'!B95</f>
        <v>90</v>
      </c>
      <c r="B144" s="180" t="str">
        <f t="shared" si="17"/>
        <v>MOD INV_2018</v>
      </c>
      <c r="C144" s="180" t="str">
        <f>+'INFO SEAL'!C95</f>
        <v>AREQUIPA</v>
      </c>
      <c r="D144" s="180" t="str">
        <f>+'INFO SEAL'!D95</f>
        <v>ISLAY</v>
      </c>
      <c r="E144" s="180" t="str">
        <f>+'INFO SEAL'!E95</f>
        <v>DEAN VALDIVIA</v>
      </c>
      <c r="F144" s="180" t="str">
        <f>+IF('INFO SEAL'!I95="BAJA TENSION","BT",IF('INFO SEAL'!I95="MEDIA TENSION","MT","AT"))</f>
        <v>AT</v>
      </c>
      <c r="G144" s="180">
        <f>+'INFO SEAL'!K95</f>
        <v>13</v>
      </c>
      <c r="H144" s="180" t="str">
        <f>+'INFO SEAL'!L95</f>
        <v>POSTE</v>
      </c>
      <c r="I144" s="180" t="str">
        <f>+'INFO SEAL'!M95</f>
        <v>CONCRETO</v>
      </c>
      <c r="J144" s="180" t="str">
        <f>+'INFO SEAL'!N95&amp;"-"&amp;F144</f>
        <v>EC033COR0S0-120-S3-AT</v>
      </c>
      <c r="K144" s="180"/>
      <c r="L144" s="182" t="str">
        <f>+VLOOKUP('INFO SEAL'!N95,$J$8:$V$50,3,FALSE)</f>
        <v>1 Poste de concreto (15/900) de suspensión (30°) Tipo SU11-15</v>
      </c>
      <c r="M144" s="33">
        <f t="shared" si="18"/>
        <v>1.3</v>
      </c>
    </row>
    <row r="145" spans="1:13" customFormat="1" x14ac:dyDescent="0.25">
      <c r="A145" s="73">
        <f>+'INFO SEAL'!B96</f>
        <v>91</v>
      </c>
      <c r="B145" s="180" t="str">
        <f t="shared" si="17"/>
        <v>MOD INV_2018</v>
      </c>
      <c r="C145" s="180" t="str">
        <f>+'INFO SEAL'!C96</f>
        <v>AREQUIPA</v>
      </c>
      <c r="D145" s="180" t="str">
        <f>+'INFO SEAL'!D96</f>
        <v>ISLAY</v>
      </c>
      <c r="E145" s="180" t="str">
        <f>+'INFO SEAL'!E96</f>
        <v>COCACHACRA</v>
      </c>
      <c r="F145" s="180" t="str">
        <f>+IF('INFO SEAL'!I96="BAJA TENSION","BT",IF('INFO SEAL'!I96="MEDIA TENSION","MT","AT"))</f>
        <v>AT</v>
      </c>
      <c r="G145" s="180">
        <f>+'INFO SEAL'!K96</f>
        <v>13</v>
      </c>
      <c r="H145" s="180" t="str">
        <f>+'INFO SEAL'!L96</f>
        <v>POSTE</v>
      </c>
      <c r="I145" s="180" t="str">
        <f>+'INFO SEAL'!M96</f>
        <v>CONCRETO</v>
      </c>
      <c r="J145" s="180" t="str">
        <f>+'INFO SEAL'!N96&amp;"-"&amp;F145</f>
        <v>EC033COR0S0-120-S3-AT</v>
      </c>
      <c r="K145" s="180"/>
      <c r="L145" s="182" t="str">
        <f>+VLOOKUP('INFO SEAL'!N96,$J$8:$V$50,3,FALSE)</f>
        <v>1 Poste de concreto (15/900) de suspensión (30°) Tipo SU11-15</v>
      </c>
      <c r="M145" s="33">
        <f t="shared" si="18"/>
        <v>1.3</v>
      </c>
    </row>
    <row r="146" spans="1:13" customFormat="1" x14ac:dyDescent="0.25">
      <c r="A146" s="73">
        <f>+'INFO SEAL'!B97</f>
        <v>92</v>
      </c>
      <c r="B146" s="180" t="str">
        <f t="shared" si="17"/>
        <v>MOD INV_2018</v>
      </c>
      <c r="C146" s="180" t="str">
        <f>+'INFO SEAL'!C97</f>
        <v>AREQUIPA</v>
      </c>
      <c r="D146" s="180" t="str">
        <f>+'INFO SEAL'!D97</f>
        <v>ISLAY</v>
      </c>
      <c r="E146" s="180" t="str">
        <f>+'INFO SEAL'!E97</f>
        <v>COCACHACRA</v>
      </c>
      <c r="F146" s="180" t="str">
        <f>+IF('INFO SEAL'!I97="BAJA TENSION","BT",IF('INFO SEAL'!I97="MEDIA TENSION","MT","AT"))</f>
        <v>AT</v>
      </c>
      <c r="G146" s="180">
        <f>+'INFO SEAL'!K97</f>
        <v>13</v>
      </c>
      <c r="H146" s="180" t="str">
        <f>+'INFO SEAL'!L97</f>
        <v>POSTE</v>
      </c>
      <c r="I146" s="180" t="str">
        <f>+'INFO SEAL'!M97</f>
        <v>CONCRETO</v>
      </c>
      <c r="J146" s="180" t="str">
        <f>+'INFO SEAL'!N97&amp;"-"&amp;F146</f>
        <v>EC033COR0S0-070-S3-AT</v>
      </c>
      <c r="K146" s="180"/>
      <c r="L146" s="182" t="str">
        <f>+VLOOKUP('INFO SEAL'!N97,$J$8:$V$50,3,FALSE)</f>
        <v>1 Poste de concreto (15/600) de suspensión (30°) Tipo SU11-15</v>
      </c>
      <c r="M146" s="33">
        <f t="shared" si="18"/>
        <v>1</v>
      </c>
    </row>
    <row r="147" spans="1:13" customFormat="1" x14ac:dyDescent="0.25">
      <c r="A147" s="73">
        <f>+'INFO SEAL'!B98</f>
        <v>93</v>
      </c>
      <c r="B147" s="180" t="str">
        <f t="shared" si="17"/>
        <v>MOD INV_2018</v>
      </c>
      <c r="C147" s="180" t="str">
        <f>+'INFO SEAL'!C98</f>
        <v>AREQUIPA</v>
      </c>
      <c r="D147" s="180" t="str">
        <f>+'INFO SEAL'!D98</f>
        <v>ISLAY</v>
      </c>
      <c r="E147" s="180" t="str">
        <f>+'INFO SEAL'!E98</f>
        <v>COCACHACRA</v>
      </c>
      <c r="F147" s="180" t="str">
        <f>+IF('INFO SEAL'!I98="BAJA TENSION","BT",IF('INFO SEAL'!I98="MEDIA TENSION","MT","AT"))</f>
        <v>AT</v>
      </c>
      <c r="G147" s="180">
        <f>+'INFO SEAL'!K98</f>
        <v>13</v>
      </c>
      <c r="H147" s="180" t="str">
        <f>+'INFO SEAL'!L98</f>
        <v>POSTE</v>
      </c>
      <c r="I147" s="180" t="str">
        <f>+'INFO SEAL'!M98</f>
        <v>CONCRETO</v>
      </c>
      <c r="J147" s="180" t="str">
        <f>+'INFO SEAL'!N98&amp;"-"&amp;F147</f>
        <v>EC033COR0S0-070-S3-AT</v>
      </c>
      <c r="K147" s="180"/>
      <c r="L147" s="182" t="str">
        <f>+VLOOKUP('INFO SEAL'!N98,$J$8:$V$50,3,FALSE)</f>
        <v>1 Poste de concreto (15/600) de suspensión (30°) Tipo SU11-15</v>
      </c>
      <c r="M147" s="33">
        <f t="shared" si="18"/>
        <v>1</v>
      </c>
    </row>
    <row r="148" spans="1:13" customFormat="1" x14ac:dyDescent="0.25">
      <c r="A148" s="73">
        <f>+'INFO SEAL'!B99</f>
        <v>94</v>
      </c>
      <c r="B148" s="180" t="str">
        <f t="shared" si="17"/>
        <v>MOD INV_2018</v>
      </c>
      <c r="C148" s="180" t="str">
        <f>+'INFO SEAL'!C99</f>
        <v>AREQUIPA</v>
      </c>
      <c r="D148" s="180" t="str">
        <f>+'INFO SEAL'!D99</f>
        <v>ISLAY</v>
      </c>
      <c r="E148" s="180" t="str">
        <f>+'INFO SEAL'!E99</f>
        <v>COCACHACRA</v>
      </c>
      <c r="F148" s="180" t="str">
        <f>+IF('INFO SEAL'!I99="BAJA TENSION","BT",IF('INFO SEAL'!I99="MEDIA TENSION","MT","AT"))</f>
        <v>AT</v>
      </c>
      <c r="G148" s="180">
        <f>+'INFO SEAL'!K99</f>
        <v>13</v>
      </c>
      <c r="H148" s="180" t="str">
        <f>+'INFO SEAL'!L99</f>
        <v>POSTE</v>
      </c>
      <c r="I148" s="180" t="str">
        <f>+'INFO SEAL'!M99</f>
        <v>CONCRETO</v>
      </c>
      <c r="J148" s="180" t="str">
        <f>+'INFO SEAL'!N99&amp;"-"&amp;F148</f>
        <v>EC033COR0S0-070-S3-AT</v>
      </c>
      <c r="K148" s="180"/>
      <c r="L148" s="182" t="str">
        <f>+VLOOKUP('INFO SEAL'!N99,$J$8:$V$50,3,FALSE)</f>
        <v>1 Poste de concreto (15/600) de suspensión (30°) Tipo SU11-15</v>
      </c>
      <c r="M148" s="33">
        <f t="shared" si="18"/>
        <v>1</v>
      </c>
    </row>
    <row r="149" spans="1:13" customFormat="1" x14ac:dyDescent="0.25">
      <c r="A149" s="73">
        <f>+'INFO SEAL'!B100</f>
        <v>95</v>
      </c>
      <c r="B149" s="180" t="str">
        <f t="shared" si="17"/>
        <v>MOD INV_2018</v>
      </c>
      <c r="C149" s="180" t="str">
        <f>+'INFO SEAL'!C100</f>
        <v>AREQUIPA</v>
      </c>
      <c r="D149" s="180" t="str">
        <f>+'INFO SEAL'!D100</f>
        <v>ISLAY</v>
      </c>
      <c r="E149" s="180" t="str">
        <f>+'INFO SEAL'!E100</f>
        <v>COCACHACRA</v>
      </c>
      <c r="F149" s="180" t="str">
        <f>+IF('INFO SEAL'!I100="BAJA TENSION","BT",IF('INFO SEAL'!I100="MEDIA TENSION","MT","AT"))</f>
        <v>AT</v>
      </c>
      <c r="G149" s="180">
        <f>+'INFO SEAL'!K100</f>
        <v>13</v>
      </c>
      <c r="H149" s="180" t="str">
        <f>+'INFO SEAL'!L100</f>
        <v>POSTE</v>
      </c>
      <c r="I149" s="180" t="str">
        <f>+'INFO SEAL'!M100</f>
        <v>CONCRETO</v>
      </c>
      <c r="J149" s="180" t="str">
        <f>+'INFO SEAL'!N100&amp;"-"&amp;F149</f>
        <v>EC033COR0S0-070-S3-AT</v>
      </c>
      <c r="K149" s="180"/>
      <c r="L149" s="182" t="str">
        <f>+VLOOKUP('INFO SEAL'!N100,$J$8:$V$50,3,FALSE)</f>
        <v>1 Poste de concreto (15/600) de suspensión (30°) Tipo SU11-15</v>
      </c>
      <c r="M149" s="33">
        <f t="shared" si="18"/>
        <v>1</v>
      </c>
    </row>
    <row r="150" spans="1:13" customFormat="1" x14ac:dyDescent="0.25">
      <c r="A150" s="73">
        <f>+'INFO SEAL'!B101</f>
        <v>96</v>
      </c>
      <c r="B150" s="180" t="str">
        <f t="shared" si="17"/>
        <v>MOD INV_2018</v>
      </c>
      <c r="C150" s="180" t="str">
        <f>+'INFO SEAL'!C101</f>
        <v>AREQUIPA</v>
      </c>
      <c r="D150" s="180" t="str">
        <f>+'INFO SEAL'!D101</f>
        <v>ISLAY</v>
      </c>
      <c r="E150" s="180" t="str">
        <f>+'INFO SEAL'!E101</f>
        <v>COCACHACRA</v>
      </c>
      <c r="F150" s="180" t="str">
        <f>+IF('INFO SEAL'!I101="BAJA TENSION","BT",IF('INFO SEAL'!I101="MEDIA TENSION","MT","AT"))</f>
        <v>AT</v>
      </c>
      <c r="G150" s="180">
        <f>+'INFO SEAL'!K101</f>
        <v>13</v>
      </c>
      <c r="H150" s="180" t="str">
        <f>+'INFO SEAL'!L101</f>
        <v>POSTE</v>
      </c>
      <c r="I150" s="180" t="str">
        <f>+'INFO SEAL'!M101</f>
        <v>CONCRETO</v>
      </c>
      <c r="J150" s="180" t="str">
        <f>+'INFO SEAL'!N101&amp;"-"&amp;F150</f>
        <v>EC033COR0S0-070-S3-AT</v>
      </c>
      <c r="K150" s="180"/>
      <c r="L150" s="182" t="str">
        <f>+VLOOKUP('INFO SEAL'!N101,$J$8:$V$50,3,FALSE)</f>
        <v>1 Poste de concreto (15/600) de suspensión (30°) Tipo SU11-15</v>
      </c>
      <c r="M150" s="33">
        <f t="shared" si="18"/>
        <v>1</v>
      </c>
    </row>
    <row r="151" spans="1:13" customFormat="1" x14ac:dyDescent="0.25">
      <c r="A151" s="73">
        <f>+'INFO SEAL'!B102</f>
        <v>97</v>
      </c>
      <c r="B151" s="180" t="str">
        <f t="shared" si="17"/>
        <v>MOD INV_2018</v>
      </c>
      <c r="C151" s="180" t="str">
        <f>+'INFO SEAL'!C102</f>
        <v>AREQUIPA</v>
      </c>
      <c r="D151" s="180" t="str">
        <f>+'INFO SEAL'!D102</f>
        <v>ISLAY</v>
      </c>
      <c r="E151" s="180" t="str">
        <f>+'INFO SEAL'!E102</f>
        <v>DEAN VALDIVIA</v>
      </c>
      <c r="F151" s="180" t="str">
        <f>+IF('INFO SEAL'!I102="BAJA TENSION","BT",IF('INFO SEAL'!I102="MEDIA TENSION","MT","AT"))</f>
        <v>AT</v>
      </c>
      <c r="G151" s="180">
        <f>+'INFO SEAL'!K102</f>
        <v>13</v>
      </c>
      <c r="H151" s="180" t="str">
        <f>+'INFO SEAL'!L102</f>
        <v>POSTE</v>
      </c>
      <c r="I151" s="180" t="str">
        <f>+'INFO SEAL'!M102</f>
        <v>CONCRETO</v>
      </c>
      <c r="J151" s="180" t="str">
        <f>+'INFO SEAL'!N102&amp;"-"&amp;F151</f>
        <v>EC033COR0S0-120-S3-AT</v>
      </c>
      <c r="K151" s="180"/>
      <c r="L151" s="182" t="str">
        <f>+VLOOKUP('INFO SEAL'!N102,$J$8:$V$50,3,FALSE)</f>
        <v>1 Poste de concreto (15/900) de suspensión (30°) Tipo SU11-15</v>
      </c>
      <c r="M151" s="33">
        <f t="shared" si="18"/>
        <v>1.3</v>
      </c>
    </row>
    <row r="152" spans="1:13" customFormat="1" x14ac:dyDescent="0.25">
      <c r="A152" s="73">
        <f>+'INFO SEAL'!B103</f>
        <v>98</v>
      </c>
      <c r="B152" s="180" t="str">
        <f t="shared" si="17"/>
        <v>SICODI</v>
      </c>
      <c r="C152" s="180" t="str">
        <f>+'INFO SEAL'!C103</f>
        <v>AREQUIPA</v>
      </c>
      <c r="D152" s="180" t="str">
        <f>+'INFO SEAL'!D103</f>
        <v>ISLAY</v>
      </c>
      <c r="E152" s="180" t="str">
        <f>+'INFO SEAL'!E103</f>
        <v>MEJIA</v>
      </c>
      <c r="F152" s="180" t="str">
        <f>+IF('INFO SEAL'!I103="BAJA TENSION","BT",IF('INFO SEAL'!I103="MEDIA TENSION","MT","AT"))</f>
        <v>MT</v>
      </c>
      <c r="G152" s="180">
        <f>+'INFO SEAL'!K103</f>
        <v>11</v>
      </c>
      <c r="H152" s="180" t="str">
        <f>+'INFO SEAL'!L103</f>
        <v>POSTE</v>
      </c>
      <c r="I152" s="180" t="str">
        <f>+'INFO SEAL'!M103</f>
        <v>MADERA</v>
      </c>
      <c r="J152" s="180" t="str">
        <f>+'INFO SEAL'!N103&amp;"-"&amp;F152</f>
        <v>PPM15-MT</v>
      </c>
      <c r="K152" s="180"/>
      <c r="L152" s="182" t="str">
        <f>+VLOOKUP('INFO SEAL'!N103,$J$8:$V$50,3,FALSE)</f>
        <v>POSTE DE MADERA TRATADA DE 11 mts. CL.4</v>
      </c>
      <c r="M152" s="33">
        <f t="shared" si="18"/>
        <v>0.8</v>
      </c>
    </row>
    <row r="153" spans="1:13" customFormat="1" x14ac:dyDescent="0.25">
      <c r="A153" s="73">
        <f>+'INFO SEAL'!B104</f>
        <v>99</v>
      </c>
      <c r="B153" s="180" t="str">
        <f t="shared" si="17"/>
        <v>SICODI</v>
      </c>
      <c r="C153" s="180" t="str">
        <f>+'INFO SEAL'!C104</f>
        <v>AREQUIPA</v>
      </c>
      <c r="D153" s="180" t="str">
        <f>+'INFO SEAL'!D104</f>
        <v>CASTILLA</v>
      </c>
      <c r="E153" s="180" t="str">
        <f>+'INFO SEAL'!E104</f>
        <v>URACA</v>
      </c>
      <c r="F153" s="180" t="str">
        <f>+IF('INFO SEAL'!I104="BAJA TENSION","BT",IF('INFO SEAL'!I104="MEDIA TENSION","MT","AT"))</f>
        <v>MT</v>
      </c>
      <c r="G153" s="180">
        <f>+'INFO SEAL'!K104</f>
        <v>12</v>
      </c>
      <c r="H153" s="180" t="str">
        <f>+'INFO SEAL'!L104</f>
        <v>POSTE</v>
      </c>
      <c r="I153" s="180" t="str">
        <f>+'INFO SEAL'!M104</f>
        <v>CONCRETO</v>
      </c>
      <c r="J153" s="180" t="str">
        <f>+'INFO SEAL'!N104&amp;"-"&amp;F153</f>
        <v>PPC15-MT</v>
      </c>
      <c r="K153" s="180"/>
      <c r="L153" s="182" t="str">
        <f>+VLOOKUP('INFO SEAL'!N104,$J$8:$V$50,3,FALSE)</f>
        <v>POSTE DE CONCRETO ARMADO DE 12/200/120/300</v>
      </c>
      <c r="M153" s="33">
        <f t="shared" si="18"/>
        <v>0.3</v>
      </c>
    </row>
    <row r="154" spans="1:13" customFormat="1" x14ac:dyDescent="0.25">
      <c r="A154" s="73">
        <f>+'INFO SEAL'!B105</f>
        <v>100</v>
      </c>
      <c r="B154" s="180" t="str">
        <f t="shared" si="17"/>
        <v>SICODI</v>
      </c>
      <c r="C154" s="180" t="str">
        <f>+'INFO SEAL'!C105</f>
        <v>AREQUIPA</v>
      </c>
      <c r="D154" s="180" t="str">
        <f>+'INFO SEAL'!D105</f>
        <v>ISLAY</v>
      </c>
      <c r="E154" s="180" t="str">
        <f>+'INFO SEAL'!E105</f>
        <v>DEAN VALDIVIA</v>
      </c>
      <c r="F154" s="180" t="str">
        <f>+IF('INFO SEAL'!I105="BAJA TENSION","BT",IF('INFO SEAL'!I105="MEDIA TENSION","MT","AT"))</f>
        <v>MT</v>
      </c>
      <c r="G154" s="180">
        <f>+'INFO SEAL'!K105</f>
        <v>13</v>
      </c>
      <c r="H154" s="180" t="str">
        <f>+'INFO SEAL'!L105</f>
        <v>POSTE</v>
      </c>
      <c r="I154" s="180" t="str">
        <f>+'INFO SEAL'!M105</f>
        <v>CONCRETO</v>
      </c>
      <c r="J154" s="180" t="str">
        <f>+'INFO SEAL'!N105&amp;"-"&amp;F154</f>
        <v>PPC19-MT</v>
      </c>
      <c r="K154" s="180"/>
      <c r="L154" s="182" t="str">
        <f>+VLOOKUP('INFO SEAL'!N105,$J$8:$V$50,3,FALSE)</f>
        <v>POSTE DE CONCRETO ARMADO DE 13/300/150/345</v>
      </c>
      <c r="M154" s="33">
        <f t="shared" si="18"/>
        <v>0.5</v>
      </c>
    </row>
    <row r="155" spans="1:13" customFormat="1" x14ac:dyDescent="0.25">
      <c r="A155" s="73">
        <f>+'INFO SEAL'!B106</f>
        <v>101</v>
      </c>
      <c r="B155" s="180" t="str">
        <f t="shared" si="17"/>
        <v>SICODI</v>
      </c>
      <c r="C155" s="180" t="str">
        <f>+'INFO SEAL'!C106</f>
        <v>AREQUIPA</v>
      </c>
      <c r="D155" s="180" t="str">
        <f>+'INFO SEAL'!D106</f>
        <v>ISLAY</v>
      </c>
      <c r="E155" s="180" t="str">
        <f>+'INFO SEAL'!E106</f>
        <v>DEAN VALDIVIA</v>
      </c>
      <c r="F155" s="180" t="str">
        <f>+IF('INFO SEAL'!I106="BAJA TENSION","BT",IF('INFO SEAL'!I106="MEDIA TENSION","MT","AT"))</f>
        <v>MT</v>
      </c>
      <c r="G155" s="180">
        <f>+'INFO SEAL'!K106</f>
        <v>13</v>
      </c>
      <c r="H155" s="180" t="str">
        <f>+'INFO SEAL'!L106</f>
        <v>POSTE</v>
      </c>
      <c r="I155" s="180" t="str">
        <f>+'INFO SEAL'!M106</f>
        <v>CONCRETO</v>
      </c>
      <c r="J155" s="180" t="str">
        <f>+'INFO SEAL'!N106&amp;"-"&amp;F155</f>
        <v>PPC19-MT</v>
      </c>
      <c r="K155" s="180"/>
      <c r="L155" s="182" t="str">
        <f>+VLOOKUP('INFO SEAL'!N106,$J$8:$V$50,3,FALSE)</f>
        <v>POSTE DE CONCRETO ARMADO DE 13/300/150/345</v>
      </c>
      <c r="M155" s="33">
        <f t="shared" si="18"/>
        <v>0.5</v>
      </c>
    </row>
    <row r="156" spans="1:13" customFormat="1" x14ac:dyDescent="0.25">
      <c r="A156" s="73">
        <f>+'INFO SEAL'!B107</f>
        <v>102</v>
      </c>
      <c r="B156" s="180" t="str">
        <f t="shared" si="17"/>
        <v>SICODI</v>
      </c>
      <c r="C156" s="180" t="str">
        <f>+'INFO SEAL'!C107</f>
        <v>AREQUIPA</v>
      </c>
      <c r="D156" s="180" t="str">
        <f>+'INFO SEAL'!D107</f>
        <v>ISLAY</v>
      </c>
      <c r="E156" s="180" t="str">
        <f>+'INFO SEAL'!E107</f>
        <v>MEJIA</v>
      </c>
      <c r="F156" s="180" t="str">
        <f>+IF('INFO SEAL'!I107="BAJA TENSION","BT",IF('INFO SEAL'!I107="MEDIA TENSION","MT","AT"))</f>
        <v>MT</v>
      </c>
      <c r="G156" s="180">
        <f>+'INFO SEAL'!K107</f>
        <v>13</v>
      </c>
      <c r="H156" s="180" t="str">
        <f>+'INFO SEAL'!L107</f>
        <v>POSTE</v>
      </c>
      <c r="I156" s="180" t="str">
        <f>+'INFO SEAL'!M107</f>
        <v>CONCRETO</v>
      </c>
      <c r="J156" s="180" t="str">
        <f>+'INFO SEAL'!N107&amp;"-"&amp;F156</f>
        <v>PPC19-MT</v>
      </c>
      <c r="K156" s="180"/>
      <c r="L156" s="182" t="str">
        <f>+VLOOKUP('INFO SEAL'!N107,$J$8:$V$50,3,FALSE)</f>
        <v>POSTE DE CONCRETO ARMADO DE 13/300/150/345</v>
      </c>
      <c r="M156" s="33">
        <f t="shared" si="18"/>
        <v>0.5</v>
      </c>
    </row>
    <row r="157" spans="1:13" customFormat="1" x14ac:dyDescent="0.25">
      <c r="A157" s="73">
        <f>+'INFO SEAL'!B108</f>
        <v>103</v>
      </c>
      <c r="B157" s="180" t="str">
        <f t="shared" si="17"/>
        <v>SICODI</v>
      </c>
      <c r="C157" s="180" t="str">
        <f>+'INFO SEAL'!C108</f>
        <v>AREQUIPA</v>
      </c>
      <c r="D157" s="180" t="str">
        <f>+'INFO SEAL'!D108</f>
        <v>ISLAY</v>
      </c>
      <c r="E157" s="180" t="str">
        <f>+'INFO SEAL'!E108</f>
        <v>MOLLENDO</v>
      </c>
      <c r="F157" s="180" t="str">
        <f>+IF('INFO SEAL'!I108="BAJA TENSION","BT",IF('INFO SEAL'!I108="MEDIA TENSION","MT","AT"))</f>
        <v>MT</v>
      </c>
      <c r="G157" s="180">
        <f>+'INFO SEAL'!K108</f>
        <v>13</v>
      </c>
      <c r="H157" s="180" t="str">
        <f>+'INFO SEAL'!L108</f>
        <v>POSTE</v>
      </c>
      <c r="I157" s="180" t="str">
        <f>+'INFO SEAL'!M108</f>
        <v>CONCRETO</v>
      </c>
      <c r="J157" s="180" t="str">
        <f>+'INFO SEAL'!N108&amp;"-"&amp;F157</f>
        <v>PPC19-MT</v>
      </c>
      <c r="K157" s="180"/>
      <c r="L157" s="182" t="str">
        <f>+VLOOKUP('INFO SEAL'!N108,$J$8:$V$50,3,FALSE)</f>
        <v>POSTE DE CONCRETO ARMADO DE 13/300/150/345</v>
      </c>
      <c r="M157" s="33">
        <f t="shared" si="18"/>
        <v>0.5</v>
      </c>
    </row>
    <row r="158" spans="1:13" customFormat="1" x14ac:dyDescent="0.25">
      <c r="A158" s="73">
        <f>+'INFO SEAL'!B109</f>
        <v>104</v>
      </c>
      <c r="B158" s="180" t="str">
        <f t="shared" si="17"/>
        <v>SICODI</v>
      </c>
      <c r="C158" s="180" t="str">
        <f>+'INFO SEAL'!C109</f>
        <v>AREQUIPA</v>
      </c>
      <c r="D158" s="180" t="str">
        <f>+'INFO SEAL'!D109</f>
        <v>ISLAY</v>
      </c>
      <c r="E158" s="180" t="str">
        <f>+'INFO SEAL'!E109</f>
        <v>MOLLENDO</v>
      </c>
      <c r="F158" s="180" t="str">
        <f>+IF('INFO SEAL'!I109="BAJA TENSION","BT",IF('INFO SEAL'!I109="MEDIA TENSION","MT","AT"))</f>
        <v>MT</v>
      </c>
      <c r="G158" s="180">
        <f>+'INFO SEAL'!K109</f>
        <v>13</v>
      </c>
      <c r="H158" s="180" t="str">
        <f>+'INFO SEAL'!L109</f>
        <v>POSTE</v>
      </c>
      <c r="I158" s="180" t="str">
        <f>+'INFO SEAL'!M109</f>
        <v>CONCRETO</v>
      </c>
      <c r="J158" s="180" t="str">
        <f>+'INFO SEAL'!N109&amp;"-"&amp;F158</f>
        <v>PPC19-MT</v>
      </c>
      <c r="K158" s="180"/>
      <c r="L158" s="182" t="str">
        <f>+VLOOKUP('INFO SEAL'!N109,$J$8:$V$50,3,FALSE)</f>
        <v>POSTE DE CONCRETO ARMADO DE 13/300/150/345</v>
      </c>
      <c r="M158" s="33">
        <f t="shared" si="18"/>
        <v>0.5</v>
      </c>
    </row>
    <row r="159" spans="1:13" customFormat="1" x14ac:dyDescent="0.25">
      <c r="A159" s="73">
        <f>+'INFO SEAL'!B110</f>
        <v>105</v>
      </c>
      <c r="B159" s="180" t="str">
        <f t="shared" si="17"/>
        <v>SICODI</v>
      </c>
      <c r="C159" s="180" t="str">
        <f>+'INFO SEAL'!C110</f>
        <v>AREQUIPA</v>
      </c>
      <c r="D159" s="180" t="str">
        <f>+'INFO SEAL'!D110</f>
        <v>ISLAY</v>
      </c>
      <c r="E159" s="180" t="str">
        <f>+'INFO SEAL'!E110</f>
        <v>MOLLENDO</v>
      </c>
      <c r="F159" s="180" t="str">
        <f>+IF('INFO SEAL'!I110="BAJA TENSION","BT",IF('INFO SEAL'!I110="MEDIA TENSION","MT","AT"))</f>
        <v>MT</v>
      </c>
      <c r="G159" s="180">
        <f>+'INFO SEAL'!K110</f>
        <v>13</v>
      </c>
      <c r="H159" s="180" t="str">
        <f>+'INFO SEAL'!L110</f>
        <v>POSTE</v>
      </c>
      <c r="I159" s="180" t="str">
        <f>+'INFO SEAL'!M110</f>
        <v>CONCRETO</v>
      </c>
      <c r="J159" s="180" t="str">
        <f>+'INFO SEAL'!N110&amp;"-"&amp;F159</f>
        <v>PPC19-MT</v>
      </c>
      <c r="K159" s="180"/>
      <c r="L159" s="182" t="str">
        <f>+VLOOKUP('INFO SEAL'!N110,$J$8:$V$50,3,FALSE)</f>
        <v>POSTE DE CONCRETO ARMADO DE 13/300/150/345</v>
      </c>
      <c r="M159" s="33">
        <f t="shared" si="18"/>
        <v>0.5</v>
      </c>
    </row>
    <row r="160" spans="1:13" customFormat="1" x14ac:dyDescent="0.25">
      <c r="A160" s="73">
        <f>+'INFO SEAL'!B111</f>
        <v>106</v>
      </c>
      <c r="B160" s="180" t="str">
        <f t="shared" si="17"/>
        <v>MOD INV_2018</v>
      </c>
      <c r="C160" s="180" t="str">
        <f>+'INFO SEAL'!C111</f>
        <v>AREQUIPA</v>
      </c>
      <c r="D160" s="180" t="str">
        <f>+'INFO SEAL'!D111</f>
        <v>ISLAY</v>
      </c>
      <c r="E160" s="180" t="str">
        <f>+'INFO SEAL'!E111</f>
        <v>MOLLENDO</v>
      </c>
      <c r="F160" s="180" t="str">
        <f>+IF('INFO SEAL'!I111="BAJA TENSION","BT",IF('INFO SEAL'!I111="MEDIA TENSION","MT","AT"))</f>
        <v>AT</v>
      </c>
      <c r="G160" s="180">
        <f>+'INFO SEAL'!K111</f>
        <v>13</v>
      </c>
      <c r="H160" s="180" t="str">
        <f>+'INFO SEAL'!L111</f>
        <v>POSTE</v>
      </c>
      <c r="I160" s="180" t="str">
        <f>+'INFO SEAL'!M111</f>
        <v>CONCRETO</v>
      </c>
      <c r="J160" s="180" t="str">
        <f>+'INFO SEAL'!N111&amp;"-"&amp;F160</f>
        <v>EC033COR0S0-120-S3-AT</v>
      </c>
      <c r="K160" s="180"/>
      <c r="L160" s="182" t="str">
        <f>+VLOOKUP('INFO SEAL'!N111,$J$8:$V$50,3,FALSE)</f>
        <v>1 Poste de concreto (15/900) de suspensión (30°) Tipo SU11-15</v>
      </c>
      <c r="M160" s="33">
        <f t="shared" si="18"/>
        <v>1.3</v>
      </c>
    </row>
    <row r="161" spans="1:13" customFormat="1" x14ac:dyDescent="0.25">
      <c r="A161" s="73">
        <f>+'INFO SEAL'!B112</f>
        <v>107</v>
      </c>
      <c r="B161" s="180" t="str">
        <f t="shared" si="17"/>
        <v>SICODI</v>
      </c>
      <c r="C161" s="180" t="str">
        <f>+'INFO SEAL'!C112</f>
        <v>AREQUIPA</v>
      </c>
      <c r="D161" s="180" t="str">
        <f>+'INFO SEAL'!D112</f>
        <v>ISLAY</v>
      </c>
      <c r="E161" s="180" t="str">
        <f>+'INFO SEAL'!E112</f>
        <v>DEAN VALDIVIA</v>
      </c>
      <c r="F161" s="180" t="str">
        <f>+IF('INFO SEAL'!I112="BAJA TENSION","BT",IF('INFO SEAL'!I112="MEDIA TENSION","MT","AT"))</f>
        <v>MT</v>
      </c>
      <c r="G161" s="180">
        <f>+'INFO SEAL'!K112</f>
        <v>12</v>
      </c>
      <c r="H161" s="180" t="str">
        <f>+'INFO SEAL'!L112</f>
        <v>POSTE</v>
      </c>
      <c r="I161" s="180" t="str">
        <f>+'INFO SEAL'!M112</f>
        <v>CONCRETO</v>
      </c>
      <c r="J161" s="180" t="str">
        <f>+'INFO SEAL'!N112&amp;"-"&amp;F161</f>
        <v>PPC15-MT</v>
      </c>
      <c r="K161" s="180"/>
      <c r="L161" s="182" t="str">
        <f>+VLOOKUP('INFO SEAL'!N112,$J$8:$V$50,3,FALSE)</f>
        <v>POSTE DE CONCRETO ARMADO DE 12/200/120/300</v>
      </c>
      <c r="M161" s="33">
        <f t="shared" si="18"/>
        <v>0.3</v>
      </c>
    </row>
    <row r="162" spans="1:13" customFormat="1" x14ac:dyDescent="0.25">
      <c r="A162" s="73">
        <f>+'INFO SEAL'!B113</f>
        <v>108</v>
      </c>
      <c r="B162" s="180" t="str">
        <f t="shared" si="17"/>
        <v>MOD INV_2018</v>
      </c>
      <c r="C162" s="180" t="str">
        <f>+'INFO SEAL'!C113</f>
        <v>AREQUIPA</v>
      </c>
      <c r="D162" s="180" t="str">
        <f>+'INFO SEAL'!D113</f>
        <v>ISLAY</v>
      </c>
      <c r="E162" s="180" t="str">
        <f>+'INFO SEAL'!E113</f>
        <v>MOLLENDO</v>
      </c>
      <c r="F162" s="180" t="str">
        <f>+IF('INFO SEAL'!I113="BAJA TENSION","BT",IF('INFO SEAL'!I113="MEDIA TENSION","MT","AT"))</f>
        <v>AT</v>
      </c>
      <c r="G162" s="180">
        <f>+'INFO SEAL'!K113</f>
        <v>13</v>
      </c>
      <c r="H162" s="180" t="str">
        <f>+'INFO SEAL'!L113</f>
        <v>POSTE</v>
      </c>
      <c r="I162" s="180" t="str">
        <f>+'INFO SEAL'!M113</f>
        <v>CONCRETO</v>
      </c>
      <c r="J162" s="180" t="str">
        <f>+'INFO SEAL'!N113&amp;"-"&amp;F162</f>
        <v>EC033COR0S0-120-S3-AT</v>
      </c>
      <c r="K162" s="180"/>
      <c r="L162" s="182" t="str">
        <f>+VLOOKUP('INFO SEAL'!N113,$J$8:$V$50,3,FALSE)</f>
        <v>1 Poste de concreto (15/900) de suspensión (30°) Tipo SU11-15</v>
      </c>
      <c r="M162" s="33">
        <f t="shared" si="18"/>
        <v>1.3</v>
      </c>
    </row>
    <row r="163" spans="1:13" customFormat="1" x14ac:dyDescent="0.25">
      <c r="A163" s="73">
        <f>+'INFO SEAL'!B114</f>
        <v>109</v>
      </c>
      <c r="B163" s="180" t="str">
        <f t="shared" si="17"/>
        <v>SICODI</v>
      </c>
      <c r="C163" s="180" t="str">
        <f>+'INFO SEAL'!C114</f>
        <v>AREQUIPA</v>
      </c>
      <c r="D163" s="180" t="str">
        <f>+'INFO SEAL'!D114</f>
        <v>ISLAY</v>
      </c>
      <c r="E163" s="180" t="str">
        <f>+'INFO SEAL'!E114</f>
        <v>MEJIA</v>
      </c>
      <c r="F163" s="180" t="str">
        <f>+IF('INFO SEAL'!I114="BAJA TENSION","BT",IF('INFO SEAL'!I114="MEDIA TENSION","MT","AT"))</f>
        <v>MT</v>
      </c>
      <c r="G163" s="180">
        <f>+'INFO SEAL'!K114</f>
        <v>13</v>
      </c>
      <c r="H163" s="180" t="str">
        <f>+'INFO SEAL'!L114</f>
        <v>POSTE</v>
      </c>
      <c r="I163" s="180" t="str">
        <f>+'INFO SEAL'!M114</f>
        <v>CONCRETO</v>
      </c>
      <c r="J163" s="180" t="str">
        <f>+'INFO SEAL'!N114&amp;"-"&amp;F163</f>
        <v>PPC18-MT</v>
      </c>
      <c r="K163" s="180"/>
      <c r="L163" s="182" t="str">
        <f>+VLOOKUP('INFO SEAL'!N114,$J$8:$V$50,3,FALSE)</f>
        <v>POSTE DE CONCRETO ARMADO DE 13/200/140/335</v>
      </c>
      <c r="M163" s="33">
        <f t="shared" si="18"/>
        <v>0.4</v>
      </c>
    </row>
    <row r="164" spans="1:13" customFormat="1" x14ac:dyDescent="0.25">
      <c r="A164" s="73">
        <f>+'INFO SEAL'!B115</f>
        <v>110</v>
      </c>
      <c r="B164" s="180" t="str">
        <f t="shared" si="17"/>
        <v>SICODI</v>
      </c>
      <c r="C164" s="180" t="str">
        <f>+'INFO SEAL'!C115</f>
        <v>AREQUIPA</v>
      </c>
      <c r="D164" s="180" t="str">
        <f>+'INFO SEAL'!D115</f>
        <v>ISLAY</v>
      </c>
      <c r="E164" s="180" t="str">
        <f>+'INFO SEAL'!E115</f>
        <v>MEJIA</v>
      </c>
      <c r="F164" s="180" t="str">
        <f>+IF('INFO SEAL'!I115="BAJA TENSION","BT",IF('INFO SEAL'!I115="MEDIA TENSION","MT","AT"))</f>
        <v>MT</v>
      </c>
      <c r="G164" s="180">
        <f>+'INFO SEAL'!K115</f>
        <v>11</v>
      </c>
      <c r="H164" s="180" t="str">
        <f>+'INFO SEAL'!L115</f>
        <v>POSTE</v>
      </c>
      <c r="I164" s="180" t="str">
        <f>+'INFO SEAL'!M115</f>
        <v>MADERA</v>
      </c>
      <c r="J164" s="180" t="str">
        <f>+'INFO SEAL'!N115&amp;"-"&amp;F164</f>
        <v>PPM15-MT</v>
      </c>
      <c r="K164" s="180"/>
      <c r="L164" s="182" t="str">
        <f>+VLOOKUP('INFO SEAL'!N115,$J$8:$V$50,3,FALSE)</f>
        <v>POSTE DE MADERA TRATADA DE 11 mts. CL.4</v>
      </c>
      <c r="M164" s="33">
        <f t="shared" si="18"/>
        <v>0.8</v>
      </c>
    </row>
    <row r="165" spans="1:13" customFormat="1" x14ac:dyDescent="0.25">
      <c r="A165" s="73">
        <f>+'INFO SEAL'!B116</f>
        <v>111</v>
      </c>
      <c r="B165" s="180" t="str">
        <f t="shared" si="17"/>
        <v>SICODI</v>
      </c>
      <c r="C165" s="180" t="str">
        <f>+'INFO SEAL'!C116</f>
        <v>AREQUIPA</v>
      </c>
      <c r="D165" s="180" t="str">
        <f>+'INFO SEAL'!D116</f>
        <v>ISLAY</v>
      </c>
      <c r="E165" s="180" t="str">
        <f>+'INFO SEAL'!E116</f>
        <v>MEJIA</v>
      </c>
      <c r="F165" s="180" t="str">
        <f>+IF('INFO SEAL'!I116="BAJA TENSION","BT",IF('INFO SEAL'!I116="MEDIA TENSION","MT","AT"))</f>
        <v>MT</v>
      </c>
      <c r="G165" s="180">
        <f>+'INFO SEAL'!K116</f>
        <v>11</v>
      </c>
      <c r="H165" s="180" t="str">
        <f>+'INFO SEAL'!L116</f>
        <v>POSTE</v>
      </c>
      <c r="I165" s="180" t="str">
        <f>+'INFO SEAL'!M116</f>
        <v>MADERA</v>
      </c>
      <c r="J165" s="180" t="str">
        <f>+'INFO SEAL'!N116&amp;"-"&amp;F165</f>
        <v>PPM15-MT</v>
      </c>
      <c r="K165" s="180"/>
      <c r="L165" s="182" t="str">
        <f>+VLOOKUP('INFO SEAL'!N116,$J$8:$V$50,3,FALSE)</f>
        <v>POSTE DE MADERA TRATADA DE 11 mts. CL.4</v>
      </c>
      <c r="M165" s="33">
        <f t="shared" si="18"/>
        <v>0.8</v>
      </c>
    </row>
    <row r="166" spans="1:13" customFormat="1" x14ac:dyDescent="0.25">
      <c r="A166" s="73">
        <f>+'INFO SEAL'!B117</f>
        <v>112</v>
      </c>
      <c r="B166" s="180" t="str">
        <f t="shared" si="17"/>
        <v>SICODI</v>
      </c>
      <c r="C166" s="180" t="str">
        <f>+'INFO SEAL'!C117</f>
        <v>AREQUIPA</v>
      </c>
      <c r="D166" s="180" t="str">
        <f>+'INFO SEAL'!D117</f>
        <v>ISLAY</v>
      </c>
      <c r="E166" s="180" t="str">
        <f>+'INFO SEAL'!E117</f>
        <v>COCACHACRA</v>
      </c>
      <c r="F166" s="180" t="str">
        <f>+IF('INFO SEAL'!I117="BAJA TENSION","BT",IF('INFO SEAL'!I117="MEDIA TENSION","MT","AT"))</f>
        <v>BT</v>
      </c>
      <c r="G166" s="180">
        <f>+'INFO SEAL'!K117</f>
        <v>7</v>
      </c>
      <c r="H166" s="180" t="str">
        <f>+'INFO SEAL'!L117</f>
        <v>POSTE</v>
      </c>
      <c r="I166" s="180" t="str">
        <f>+'INFO SEAL'!M117</f>
        <v>CONCRETO</v>
      </c>
      <c r="J166" s="180" t="str">
        <f>+'INFO SEAL'!N117&amp;"-"&amp;F166</f>
        <v>PPC02-BT</v>
      </c>
      <c r="K166" s="180"/>
      <c r="L166" s="182" t="str">
        <f>+VLOOKUP('INFO SEAL'!N117,$J$8:$V$50,3,FALSE)</f>
        <v>POSTE DE CONCRETO ARMADO DE  7/200/120/225</v>
      </c>
      <c r="M166" s="33">
        <f t="shared" si="18"/>
        <v>0.1</v>
      </c>
    </row>
    <row r="167" spans="1:13" customFormat="1" x14ac:dyDescent="0.25">
      <c r="A167" s="73">
        <f>+'INFO SEAL'!B118</f>
        <v>113</v>
      </c>
      <c r="B167" s="180" t="str">
        <f t="shared" si="17"/>
        <v>MOD INV_2018</v>
      </c>
      <c r="C167" s="180" t="str">
        <f>+'INFO SEAL'!C118</f>
        <v>AREQUIPA</v>
      </c>
      <c r="D167" s="180" t="str">
        <f>+'INFO SEAL'!D118</f>
        <v>ISLAY</v>
      </c>
      <c r="E167" s="180" t="str">
        <f>+'INFO SEAL'!E118</f>
        <v>MOLLENDO</v>
      </c>
      <c r="F167" s="180" t="str">
        <f>+IF('INFO SEAL'!I118="BAJA TENSION","BT",IF('INFO SEAL'!I118="MEDIA TENSION","MT","AT"))</f>
        <v>AT</v>
      </c>
      <c r="G167" s="180">
        <f>+'INFO SEAL'!K118</f>
        <v>13</v>
      </c>
      <c r="H167" s="180" t="str">
        <f>+'INFO SEAL'!L118</f>
        <v>POSTE</v>
      </c>
      <c r="I167" s="180" t="str">
        <f>+'INFO SEAL'!M118</f>
        <v>CONCRETO</v>
      </c>
      <c r="J167" s="180" t="str">
        <f>+'INFO SEAL'!N118&amp;"-"&amp;F167</f>
        <v>EC033COR0S0-120-S3-AT</v>
      </c>
      <c r="K167" s="180"/>
      <c r="L167" s="182" t="str">
        <f>+VLOOKUP('INFO SEAL'!N118,$J$8:$V$50,3,FALSE)</f>
        <v>1 Poste de concreto (15/900) de suspensión (30°) Tipo SU11-15</v>
      </c>
      <c r="M167" s="33">
        <f t="shared" si="18"/>
        <v>1.3</v>
      </c>
    </row>
    <row r="168" spans="1:13" customFormat="1" x14ac:dyDescent="0.25">
      <c r="A168" s="73">
        <f>+'INFO SEAL'!B119</f>
        <v>114</v>
      </c>
      <c r="B168" s="180" t="str">
        <f t="shared" si="17"/>
        <v>MOD INV_2018</v>
      </c>
      <c r="C168" s="180" t="str">
        <f>+'INFO SEAL'!C119</f>
        <v>AREQUIPA</v>
      </c>
      <c r="D168" s="180" t="str">
        <f>+'INFO SEAL'!D119</f>
        <v>ISLAY</v>
      </c>
      <c r="E168" s="180" t="str">
        <f>+'INFO SEAL'!E119</f>
        <v>MOLLENDO</v>
      </c>
      <c r="F168" s="180" t="str">
        <f>+IF('INFO SEAL'!I119="BAJA TENSION","BT",IF('INFO SEAL'!I119="MEDIA TENSION","MT","AT"))</f>
        <v>AT</v>
      </c>
      <c r="G168" s="180">
        <f>+'INFO SEAL'!K119</f>
        <v>13</v>
      </c>
      <c r="H168" s="180" t="str">
        <f>+'INFO SEAL'!L119</f>
        <v>POSTE</v>
      </c>
      <c r="I168" s="180" t="str">
        <f>+'INFO SEAL'!M119</f>
        <v>CONCRETO</v>
      </c>
      <c r="J168" s="180" t="str">
        <f>+'INFO SEAL'!N119&amp;"-"&amp;F168</f>
        <v>EC033COR0S0-120-S3-AT</v>
      </c>
      <c r="K168" s="180"/>
      <c r="L168" s="182" t="str">
        <f>+VLOOKUP('INFO SEAL'!N119,$J$8:$V$50,3,FALSE)</f>
        <v>1 Poste de concreto (15/900) de suspensión (30°) Tipo SU11-15</v>
      </c>
      <c r="M168" s="33">
        <f t="shared" si="18"/>
        <v>1.3</v>
      </c>
    </row>
    <row r="169" spans="1:13" customFormat="1" x14ac:dyDescent="0.25">
      <c r="A169" s="73">
        <f>+'INFO SEAL'!B120</f>
        <v>115</v>
      </c>
      <c r="B169" s="180" t="str">
        <f t="shared" si="17"/>
        <v>MOD INV_2018</v>
      </c>
      <c r="C169" s="180" t="str">
        <f>+'INFO SEAL'!C120</f>
        <v>AREQUIPA</v>
      </c>
      <c r="D169" s="180" t="str">
        <f>+'INFO SEAL'!D120</f>
        <v>ISLAY</v>
      </c>
      <c r="E169" s="180" t="str">
        <f>+'INFO SEAL'!E120</f>
        <v>MOLLENDO</v>
      </c>
      <c r="F169" s="180" t="str">
        <f>+IF('INFO SEAL'!I120="BAJA TENSION","BT",IF('INFO SEAL'!I120="MEDIA TENSION","MT","AT"))</f>
        <v>AT</v>
      </c>
      <c r="G169" s="180">
        <f>+'INFO SEAL'!K120</f>
        <v>13</v>
      </c>
      <c r="H169" s="180" t="str">
        <f>+'INFO SEAL'!L120</f>
        <v>POSTE</v>
      </c>
      <c r="I169" s="180" t="str">
        <f>+'INFO SEAL'!M120</f>
        <v>CONCRETO</v>
      </c>
      <c r="J169" s="180" t="str">
        <f>+'INFO SEAL'!N120&amp;"-"&amp;F169</f>
        <v>EC033COR0S0-120-S3-AT</v>
      </c>
      <c r="K169" s="180"/>
      <c r="L169" s="182" t="str">
        <f>+VLOOKUP('INFO SEAL'!N120,$J$8:$V$50,3,FALSE)</f>
        <v>1 Poste de concreto (15/900) de suspensión (30°) Tipo SU11-15</v>
      </c>
      <c r="M169" s="33">
        <f t="shared" si="18"/>
        <v>1.3</v>
      </c>
    </row>
    <row r="170" spans="1:13" customFormat="1" x14ac:dyDescent="0.25">
      <c r="A170" s="73">
        <f>+'INFO SEAL'!B121</f>
        <v>116</v>
      </c>
      <c r="B170" s="180" t="str">
        <f t="shared" si="17"/>
        <v>MOD INV_2018</v>
      </c>
      <c r="C170" s="180" t="str">
        <f>+'INFO SEAL'!C121</f>
        <v>AREQUIPA</v>
      </c>
      <c r="D170" s="180" t="str">
        <f>+'INFO SEAL'!D121</f>
        <v>ISLAY</v>
      </c>
      <c r="E170" s="180" t="str">
        <f>+'INFO SEAL'!E121</f>
        <v>MOLLENDO</v>
      </c>
      <c r="F170" s="180" t="str">
        <f>+IF('INFO SEAL'!I121="BAJA TENSION","BT",IF('INFO SEAL'!I121="MEDIA TENSION","MT","AT"))</f>
        <v>AT</v>
      </c>
      <c r="G170" s="180">
        <f>+'INFO SEAL'!K121</f>
        <v>12</v>
      </c>
      <c r="H170" s="180" t="str">
        <f>+'INFO SEAL'!L121</f>
        <v>POSTE</v>
      </c>
      <c r="I170" s="180" t="str">
        <f>+'INFO SEAL'!M121</f>
        <v>CONCRETO</v>
      </c>
      <c r="J170" s="180" t="str">
        <f>+'INFO SEAL'!N121&amp;"-"&amp;F170</f>
        <v>EC033COR0S0-070-S3-AT</v>
      </c>
      <c r="K170" s="180"/>
      <c r="L170" s="182" t="str">
        <f>+VLOOKUP('INFO SEAL'!N121,$J$8:$V$50,3,FALSE)</f>
        <v>1 Poste de concreto (15/600) de suspensión (30°) Tipo SU11-15</v>
      </c>
      <c r="M170" s="33">
        <f t="shared" si="18"/>
        <v>1</v>
      </c>
    </row>
    <row r="171" spans="1:13" customFormat="1" x14ac:dyDescent="0.25">
      <c r="A171" s="73">
        <f>+'INFO SEAL'!B122</f>
        <v>117</v>
      </c>
      <c r="B171" s="180" t="str">
        <f t="shared" si="17"/>
        <v>SICODI</v>
      </c>
      <c r="C171" s="180" t="str">
        <f>+'INFO SEAL'!C122</f>
        <v>AREQUIPA</v>
      </c>
      <c r="D171" s="180" t="str">
        <f>+'INFO SEAL'!D122</f>
        <v>ISLAY</v>
      </c>
      <c r="E171" s="180" t="str">
        <f>+'INFO SEAL'!E122</f>
        <v>MEJIA</v>
      </c>
      <c r="F171" s="180" t="str">
        <f>+IF('INFO SEAL'!I122="BAJA TENSION","BT",IF('INFO SEAL'!I122="MEDIA TENSION","MT","AT"))</f>
        <v>MT</v>
      </c>
      <c r="G171" s="180">
        <f>+'INFO SEAL'!K122</f>
        <v>11</v>
      </c>
      <c r="H171" s="180" t="str">
        <f>+'INFO SEAL'!L122</f>
        <v>POSTE</v>
      </c>
      <c r="I171" s="180" t="str">
        <f>+'INFO SEAL'!M122</f>
        <v>MADERA</v>
      </c>
      <c r="J171" s="180" t="str">
        <f>+'INFO SEAL'!N122&amp;"-"&amp;F171</f>
        <v>PPM15-MT</v>
      </c>
      <c r="K171" s="180"/>
      <c r="L171" s="182" t="str">
        <f>+VLOOKUP('INFO SEAL'!N122,$J$8:$V$50,3,FALSE)</f>
        <v>POSTE DE MADERA TRATADA DE 11 mts. CL.4</v>
      </c>
      <c r="M171" s="33">
        <f t="shared" si="18"/>
        <v>0.8</v>
      </c>
    </row>
    <row r="172" spans="1:13" customFormat="1" x14ac:dyDescent="0.25">
      <c r="A172" s="73">
        <f>+'INFO SEAL'!B123</f>
        <v>118</v>
      </c>
      <c r="B172" s="180" t="str">
        <f t="shared" si="17"/>
        <v>MOD INV_2018</v>
      </c>
      <c r="C172" s="180" t="str">
        <f>+'INFO SEAL'!C123</f>
        <v>AREQUIPA</v>
      </c>
      <c r="D172" s="180" t="str">
        <f>+'INFO SEAL'!D123</f>
        <v>ISLAY</v>
      </c>
      <c r="E172" s="180" t="str">
        <f>+'INFO SEAL'!E123</f>
        <v>MEJIA</v>
      </c>
      <c r="F172" s="180" t="str">
        <f>+IF('INFO SEAL'!I123="BAJA TENSION","BT",IF('INFO SEAL'!I123="MEDIA TENSION","MT","AT"))</f>
        <v>AT</v>
      </c>
      <c r="G172" s="180">
        <f>+'INFO SEAL'!K123</f>
        <v>12</v>
      </c>
      <c r="H172" s="180" t="str">
        <f>+'INFO SEAL'!L123</f>
        <v>POSTE</v>
      </c>
      <c r="I172" s="180" t="str">
        <f>+'INFO SEAL'!M123</f>
        <v>CONCRETO</v>
      </c>
      <c r="J172" s="180" t="str">
        <f>+'INFO SEAL'!N123&amp;"-"&amp;F172</f>
        <v>EC033COR0S0-120-S3-AT</v>
      </c>
      <c r="K172" s="180"/>
      <c r="L172" s="182" t="str">
        <f>+VLOOKUP('INFO SEAL'!N123,$J$8:$V$50,3,FALSE)</f>
        <v>1 Poste de concreto (15/900) de suspensión (30°) Tipo SU11-15</v>
      </c>
      <c r="M172" s="33">
        <f t="shared" si="18"/>
        <v>1.3</v>
      </c>
    </row>
    <row r="173" spans="1:13" customFormat="1" x14ac:dyDescent="0.25">
      <c r="A173" s="73">
        <f>+'INFO SEAL'!B124</f>
        <v>119</v>
      </c>
      <c r="B173" s="180" t="str">
        <f t="shared" si="17"/>
        <v>MOD INV_2018</v>
      </c>
      <c r="C173" s="180" t="str">
        <f>+'INFO SEAL'!C124</f>
        <v>AREQUIPA</v>
      </c>
      <c r="D173" s="180" t="str">
        <f>+'INFO SEAL'!D124</f>
        <v>ISLAY</v>
      </c>
      <c r="E173" s="180" t="str">
        <f>+'INFO SEAL'!E124</f>
        <v>MOLLENDO</v>
      </c>
      <c r="F173" s="180" t="str">
        <f>+IF('INFO SEAL'!I124="BAJA TENSION","BT",IF('INFO SEAL'!I124="MEDIA TENSION","MT","AT"))</f>
        <v>AT</v>
      </c>
      <c r="G173" s="180">
        <f>+'INFO SEAL'!K124</f>
        <v>12</v>
      </c>
      <c r="H173" s="180" t="str">
        <f>+'INFO SEAL'!L124</f>
        <v>POSTE</v>
      </c>
      <c r="I173" s="180" t="str">
        <f>+'INFO SEAL'!M124</f>
        <v>CONCRETO</v>
      </c>
      <c r="J173" s="180" t="str">
        <f>+'INFO SEAL'!N124&amp;"-"&amp;F173</f>
        <v>EC033COR0S0-070-S3-AT</v>
      </c>
      <c r="K173" s="180"/>
      <c r="L173" s="182" t="str">
        <f>+VLOOKUP('INFO SEAL'!N124,$J$8:$V$50,3,FALSE)</f>
        <v>1 Poste de concreto (15/600) de suspensión (30°) Tipo SU11-15</v>
      </c>
      <c r="M173" s="33">
        <f t="shared" si="18"/>
        <v>1</v>
      </c>
    </row>
    <row r="174" spans="1:13" customFormat="1" x14ac:dyDescent="0.25">
      <c r="A174" s="73">
        <f>+'INFO SEAL'!B125</f>
        <v>120</v>
      </c>
      <c r="B174" s="180" t="str">
        <f t="shared" si="17"/>
        <v>MOD INV_2018</v>
      </c>
      <c r="C174" s="180" t="str">
        <f>+'INFO SEAL'!C125</f>
        <v>AREQUIPA</v>
      </c>
      <c r="D174" s="180" t="str">
        <f>+'INFO SEAL'!D125</f>
        <v>ISLAY</v>
      </c>
      <c r="E174" s="180" t="str">
        <f>+'INFO SEAL'!E125</f>
        <v>MEJIA</v>
      </c>
      <c r="F174" s="180" t="str">
        <f>+IF('INFO SEAL'!I125="BAJA TENSION","BT",IF('INFO SEAL'!I125="MEDIA TENSION","MT","AT"))</f>
        <v>AT</v>
      </c>
      <c r="G174" s="180">
        <f>+'INFO SEAL'!K125</f>
        <v>12</v>
      </c>
      <c r="H174" s="180" t="str">
        <f>+'INFO SEAL'!L125</f>
        <v>POSTE</v>
      </c>
      <c r="I174" s="180" t="str">
        <f>+'INFO SEAL'!M125</f>
        <v>CONCRETO</v>
      </c>
      <c r="J174" s="180" t="str">
        <f>+'INFO SEAL'!N125&amp;"-"&amp;F174</f>
        <v>EC033COR0S0-120-S3-AT</v>
      </c>
      <c r="K174" s="180"/>
      <c r="L174" s="182" t="str">
        <f>+VLOOKUP('INFO SEAL'!N125,$J$8:$V$50,3,FALSE)</f>
        <v>1 Poste de concreto (15/900) de suspensión (30°) Tipo SU11-15</v>
      </c>
      <c r="M174" s="33">
        <f t="shared" si="18"/>
        <v>1.3</v>
      </c>
    </row>
    <row r="175" spans="1:13" customFormat="1" x14ac:dyDescent="0.25">
      <c r="A175" s="73">
        <f>+'INFO SEAL'!B126</f>
        <v>121</v>
      </c>
      <c r="B175" s="180" t="str">
        <f t="shared" si="17"/>
        <v>MOD INV_2018</v>
      </c>
      <c r="C175" s="180" t="str">
        <f>+'INFO SEAL'!C126</f>
        <v>AREQUIPA</v>
      </c>
      <c r="D175" s="180" t="str">
        <f>+'INFO SEAL'!D126</f>
        <v>ISLAY</v>
      </c>
      <c r="E175" s="180" t="str">
        <f>+'INFO SEAL'!E126</f>
        <v>MEJIA</v>
      </c>
      <c r="F175" s="180" t="str">
        <f>+IF('INFO SEAL'!I126="BAJA TENSION","BT",IF('INFO SEAL'!I126="MEDIA TENSION","MT","AT"))</f>
        <v>AT</v>
      </c>
      <c r="G175" s="180">
        <f>+'INFO SEAL'!K126</f>
        <v>12</v>
      </c>
      <c r="H175" s="180" t="str">
        <f>+'INFO SEAL'!L126</f>
        <v>POSTE</v>
      </c>
      <c r="I175" s="180" t="str">
        <f>+'INFO SEAL'!M126</f>
        <v>CONCRETO</v>
      </c>
      <c r="J175" s="180" t="str">
        <f>+'INFO SEAL'!N126&amp;"-"&amp;F175</f>
        <v>EC033COR0S0-120-S3-AT</v>
      </c>
      <c r="K175" s="180"/>
      <c r="L175" s="182" t="str">
        <f>+VLOOKUP('INFO SEAL'!N126,$J$8:$V$50,3,FALSE)</f>
        <v>1 Poste de concreto (15/900) de suspensión (30°) Tipo SU11-15</v>
      </c>
      <c r="M175" s="33">
        <f t="shared" si="18"/>
        <v>1.3</v>
      </c>
    </row>
    <row r="176" spans="1:13" customFormat="1" x14ac:dyDescent="0.25">
      <c r="A176" s="73">
        <f>+'INFO SEAL'!B127</f>
        <v>122</v>
      </c>
      <c r="B176" s="180" t="str">
        <f t="shared" si="17"/>
        <v>MOD INV_2018</v>
      </c>
      <c r="C176" s="180" t="str">
        <f>+'INFO SEAL'!C127</f>
        <v>AREQUIPA</v>
      </c>
      <c r="D176" s="180" t="str">
        <f>+'INFO SEAL'!D127</f>
        <v>ISLAY</v>
      </c>
      <c r="E176" s="180" t="str">
        <f>+'INFO SEAL'!E127</f>
        <v>MEJIA</v>
      </c>
      <c r="F176" s="180" t="str">
        <f>+IF('INFO SEAL'!I127="BAJA TENSION","BT",IF('INFO SEAL'!I127="MEDIA TENSION","MT","AT"))</f>
        <v>AT</v>
      </c>
      <c r="G176" s="180">
        <f>+'INFO SEAL'!K127</f>
        <v>12</v>
      </c>
      <c r="H176" s="180" t="str">
        <f>+'INFO SEAL'!L127</f>
        <v>POSTE</v>
      </c>
      <c r="I176" s="180" t="str">
        <f>+'INFO SEAL'!M127</f>
        <v>CONCRETO</v>
      </c>
      <c r="J176" s="180" t="str">
        <f>+'INFO SEAL'!N127&amp;"-"&amp;F176</f>
        <v>EC033COR0S0-120-S3-AT</v>
      </c>
      <c r="K176" s="180"/>
      <c r="L176" s="182" t="str">
        <f>+VLOOKUP('INFO SEAL'!N127,$J$8:$V$50,3,FALSE)</f>
        <v>1 Poste de concreto (15/900) de suspensión (30°) Tipo SU11-15</v>
      </c>
      <c r="M176" s="33">
        <f t="shared" si="18"/>
        <v>1.3</v>
      </c>
    </row>
    <row r="177" spans="1:13" customFormat="1" x14ac:dyDescent="0.25">
      <c r="A177" s="73">
        <f>+'INFO SEAL'!B128</f>
        <v>123</v>
      </c>
      <c r="B177" s="180" t="str">
        <f t="shared" si="17"/>
        <v>MOD INV_2018</v>
      </c>
      <c r="C177" s="180" t="str">
        <f>+'INFO SEAL'!C128</f>
        <v>AREQUIPA</v>
      </c>
      <c r="D177" s="180" t="str">
        <f>+'INFO SEAL'!D128</f>
        <v>ISLAY</v>
      </c>
      <c r="E177" s="180" t="str">
        <f>+'INFO SEAL'!E128</f>
        <v>MEJIA</v>
      </c>
      <c r="F177" s="180" t="str">
        <f>+IF('INFO SEAL'!I128="BAJA TENSION","BT",IF('INFO SEAL'!I128="MEDIA TENSION","MT","AT"))</f>
        <v>AT</v>
      </c>
      <c r="G177" s="180">
        <f>+'INFO SEAL'!K128</f>
        <v>12</v>
      </c>
      <c r="H177" s="180" t="str">
        <f>+'INFO SEAL'!L128</f>
        <v>POSTE</v>
      </c>
      <c r="I177" s="180" t="str">
        <f>+'INFO SEAL'!M128</f>
        <v>CONCRETO</v>
      </c>
      <c r="J177" s="180" t="str">
        <f>+'INFO SEAL'!N128&amp;"-"&amp;F177</f>
        <v>EC033COR0S0-120-S3-AT</v>
      </c>
      <c r="K177" s="180"/>
      <c r="L177" s="182" t="str">
        <f>+VLOOKUP('INFO SEAL'!N128,$J$8:$V$50,3,FALSE)</f>
        <v>1 Poste de concreto (15/900) de suspensión (30°) Tipo SU11-15</v>
      </c>
      <c r="M177" s="33">
        <f t="shared" si="18"/>
        <v>1.3</v>
      </c>
    </row>
    <row r="178" spans="1:13" customFormat="1" x14ac:dyDescent="0.25">
      <c r="A178" s="73">
        <f>+'INFO SEAL'!B129</f>
        <v>124</v>
      </c>
      <c r="B178" s="180" t="str">
        <f t="shared" si="17"/>
        <v>MOD INV_2018</v>
      </c>
      <c r="C178" s="180" t="str">
        <f>+'INFO SEAL'!C129</f>
        <v>AREQUIPA</v>
      </c>
      <c r="D178" s="180" t="str">
        <f>+'INFO SEAL'!D129</f>
        <v>ISLAY</v>
      </c>
      <c r="E178" s="180" t="str">
        <f>+'INFO SEAL'!E129</f>
        <v>MEJIA</v>
      </c>
      <c r="F178" s="180" t="str">
        <f>+IF('INFO SEAL'!I129="BAJA TENSION","BT",IF('INFO SEAL'!I129="MEDIA TENSION","MT","AT"))</f>
        <v>AT</v>
      </c>
      <c r="G178" s="180">
        <f>+'INFO SEAL'!K129</f>
        <v>12</v>
      </c>
      <c r="H178" s="180" t="str">
        <f>+'INFO SEAL'!L129</f>
        <v>POSTE</v>
      </c>
      <c r="I178" s="180" t="str">
        <f>+'INFO SEAL'!M129</f>
        <v>CONCRETO</v>
      </c>
      <c r="J178" s="180" t="str">
        <f>+'INFO SEAL'!N129&amp;"-"&amp;F178</f>
        <v>EC033COR0S0-120-S3-AT</v>
      </c>
      <c r="K178" s="180"/>
      <c r="L178" s="182" t="str">
        <f>+VLOOKUP('INFO SEAL'!N129,$J$8:$V$50,3,FALSE)</f>
        <v>1 Poste de concreto (15/900) de suspensión (30°) Tipo SU11-15</v>
      </c>
      <c r="M178" s="33">
        <f t="shared" si="18"/>
        <v>1.3</v>
      </c>
    </row>
    <row r="179" spans="1:13" customFormat="1" x14ac:dyDescent="0.25">
      <c r="A179" s="73">
        <f>+'INFO SEAL'!B130</f>
        <v>125</v>
      </c>
      <c r="B179" s="180" t="str">
        <f t="shared" si="17"/>
        <v>MOD INV_2018</v>
      </c>
      <c r="C179" s="180" t="str">
        <f>+'INFO SEAL'!C130</f>
        <v>AREQUIPA</v>
      </c>
      <c r="D179" s="180" t="str">
        <f>+'INFO SEAL'!D130</f>
        <v>ISLAY</v>
      </c>
      <c r="E179" s="180" t="str">
        <f>+'INFO SEAL'!E130</f>
        <v>MEJIA</v>
      </c>
      <c r="F179" s="180" t="str">
        <f>+IF('INFO SEAL'!I130="BAJA TENSION","BT",IF('INFO SEAL'!I130="MEDIA TENSION","MT","AT"))</f>
        <v>AT</v>
      </c>
      <c r="G179" s="180">
        <f>+'INFO SEAL'!K130</f>
        <v>12</v>
      </c>
      <c r="H179" s="180" t="str">
        <f>+'INFO SEAL'!L130</f>
        <v>POSTE</v>
      </c>
      <c r="I179" s="180" t="str">
        <f>+'INFO SEAL'!M130</f>
        <v>CONCRETO</v>
      </c>
      <c r="J179" s="180" t="str">
        <f>+'INFO SEAL'!N130&amp;"-"&amp;F179</f>
        <v>EC033COR0S0-120-S3-AT</v>
      </c>
      <c r="K179" s="180"/>
      <c r="L179" s="182" t="str">
        <f>+VLOOKUP('INFO SEAL'!N130,$J$8:$V$50,3,FALSE)</f>
        <v>1 Poste de concreto (15/900) de suspensión (30°) Tipo SU11-15</v>
      </c>
      <c r="M179" s="33">
        <f t="shared" si="18"/>
        <v>1.3</v>
      </c>
    </row>
    <row r="180" spans="1:13" customFormat="1" x14ac:dyDescent="0.25">
      <c r="A180" s="73">
        <f>+'INFO SEAL'!B131</f>
        <v>126</v>
      </c>
      <c r="B180" s="180" t="str">
        <f t="shared" si="17"/>
        <v>MOD INV_2018</v>
      </c>
      <c r="C180" s="180" t="str">
        <f>+'INFO SEAL'!C131</f>
        <v>AREQUIPA</v>
      </c>
      <c r="D180" s="180" t="str">
        <f>+'INFO SEAL'!D131</f>
        <v>ISLAY</v>
      </c>
      <c r="E180" s="180" t="str">
        <f>+'INFO SEAL'!E131</f>
        <v>DEAN VALDIVIA</v>
      </c>
      <c r="F180" s="180" t="str">
        <f>+IF('INFO SEAL'!I131="BAJA TENSION","BT",IF('INFO SEAL'!I131="MEDIA TENSION","MT","AT"))</f>
        <v>AT</v>
      </c>
      <c r="G180" s="180">
        <f>+'INFO SEAL'!K131</f>
        <v>13</v>
      </c>
      <c r="H180" s="180" t="str">
        <f>+'INFO SEAL'!L131</f>
        <v>POSTE</v>
      </c>
      <c r="I180" s="180" t="str">
        <f>+'INFO SEAL'!M131</f>
        <v>CONCRETO</v>
      </c>
      <c r="J180" s="180" t="str">
        <f>+'INFO SEAL'!N131&amp;"-"&amp;F180</f>
        <v>EC033COR0S0-120-S3-AT</v>
      </c>
      <c r="K180" s="180"/>
      <c r="L180" s="182" t="str">
        <f>+VLOOKUP('INFO SEAL'!N131,$J$8:$V$50,3,FALSE)</f>
        <v>1 Poste de concreto (15/900) de suspensión (30°) Tipo SU11-15</v>
      </c>
      <c r="M180" s="33">
        <f t="shared" si="18"/>
        <v>1.3</v>
      </c>
    </row>
    <row r="181" spans="1:13" customFormat="1" x14ac:dyDescent="0.25">
      <c r="A181" s="73">
        <f>+'INFO SEAL'!B132</f>
        <v>127</v>
      </c>
      <c r="B181" s="180" t="str">
        <f t="shared" si="17"/>
        <v>MOD INV_2018</v>
      </c>
      <c r="C181" s="180" t="str">
        <f>+'INFO SEAL'!C132</f>
        <v>AREQUIPA</v>
      </c>
      <c r="D181" s="180" t="str">
        <f>+'INFO SEAL'!D132</f>
        <v>ISLAY</v>
      </c>
      <c r="E181" s="180" t="str">
        <f>+'INFO SEAL'!E132</f>
        <v>MEJIA</v>
      </c>
      <c r="F181" s="180" t="str">
        <f>+IF('INFO SEAL'!I132="BAJA TENSION","BT",IF('INFO SEAL'!I132="MEDIA TENSION","MT","AT"))</f>
        <v>AT</v>
      </c>
      <c r="G181" s="180">
        <f>+'INFO SEAL'!K132</f>
        <v>12</v>
      </c>
      <c r="H181" s="180" t="str">
        <f>+'INFO SEAL'!L132</f>
        <v>POSTE</v>
      </c>
      <c r="I181" s="180" t="str">
        <f>+'INFO SEAL'!M132</f>
        <v>CONCRETO</v>
      </c>
      <c r="J181" s="180" t="str">
        <f>+'INFO SEAL'!N132&amp;"-"&amp;F181</f>
        <v>EC033COR0S0-120-S3-AT</v>
      </c>
      <c r="K181" s="180"/>
      <c r="L181" s="182" t="str">
        <f>+VLOOKUP('INFO SEAL'!N132,$J$8:$V$50,3,FALSE)</f>
        <v>1 Poste de concreto (15/900) de suspensión (30°) Tipo SU11-15</v>
      </c>
      <c r="M181" s="33">
        <f t="shared" si="18"/>
        <v>1.3</v>
      </c>
    </row>
    <row r="182" spans="1:13" customFormat="1" x14ac:dyDescent="0.25">
      <c r="A182" s="73">
        <f>+'INFO SEAL'!B133</f>
        <v>128</v>
      </c>
      <c r="B182" s="180" t="str">
        <f t="shared" si="17"/>
        <v>MOD INV_2018</v>
      </c>
      <c r="C182" s="180" t="str">
        <f>+'INFO SEAL'!C133</f>
        <v>AREQUIPA</v>
      </c>
      <c r="D182" s="180" t="str">
        <f>+'INFO SEAL'!D133</f>
        <v>ISLAY</v>
      </c>
      <c r="E182" s="180" t="str">
        <f>+'INFO SEAL'!E133</f>
        <v>DEAN VALDIVIA</v>
      </c>
      <c r="F182" s="180" t="str">
        <f>+IF('INFO SEAL'!I133="BAJA TENSION","BT",IF('INFO SEAL'!I133="MEDIA TENSION","MT","AT"))</f>
        <v>AT</v>
      </c>
      <c r="G182" s="180">
        <f>+'INFO SEAL'!K133</f>
        <v>13</v>
      </c>
      <c r="H182" s="180" t="str">
        <f>+'INFO SEAL'!L133</f>
        <v>POSTE</v>
      </c>
      <c r="I182" s="180" t="str">
        <f>+'INFO SEAL'!M133</f>
        <v>CONCRETO</v>
      </c>
      <c r="J182" s="180" t="str">
        <f>+'INFO SEAL'!N133&amp;"-"&amp;F182</f>
        <v>EC033COR0S0-120-S3-AT</v>
      </c>
      <c r="K182" s="180"/>
      <c r="L182" s="182" t="str">
        <f>+VLOOKUP('INFO SEAL'!N133,$J$8:$V$50,3,FALSE)</f>
        <v>1 Poste de concreto (15/900) de suspensión (30°) Tipo SU11-15</v>
      </c>
      <c r="M182" s="33">
        <f t="shared" si="18"/>
        <v>1.3</v>
      </c>
    </row>
    <row r="183" spans="1:13" customFormat="1" x14ac:dyDescent="0.25">
      <c r="A183" s="73">
        <f>+'INFO SEAL'!B134</f>
        <v>129</v>
      </c>
      <c r="B183" s="180" t="str">
        <f t="shared" si="17"/>
        <v>MOD INV_2018</v>
      </c>
      <c r="C183" s="180" t="str">
        <f>+'INFO SEAL'!C134</f>
        <v>AREQUIPA</v>
      </c>
      <c r="D183" s="180" t="str">
        <f>+'INFO SEAL'!D134</f>
        <v>ISLAY</v>
      </c>
      <c r="E183" s="180" t="str">
        <f>+'INFO SEAL'!E134</f>
        <v>MEJIA</v>
      </c>
      <c r="F183" s="180" t="str">
        <f>+IF('INFO SEAL'!I134="BAJA TENSION","BT",IF('INFO SEAL'!I134="MEDIA TENSION","MT","AT"))</f>
        <v>AT</v>
      </c>
      <c r="G183" s="180">
        <f>+'INFO SEAL'!K134</f>
        <v>12</v>
      </c>
      <c r="H183" s="180" t="str">
        <f>+'INFO SEAL'!L134</f>
        <v>POSTE</v>
      </c>
      <c r="I183" s="180" t="str">
        <f>+'INFO SEAL'!M134</f>
        <v>CONCRETO</v>
      </c>
      <c r="J183" s="180" t="str">
        <f>+'INFO SEAL'!N134&amp;"-"&amp;F183</f>
        <v>EC033COR0S0-120-S3-AT</v>
      </c>
      <c r="K183" s="180"/>
      <c r="L183" s="182" t="str">
        <f>+VLOOKUP('INFO SEAL'!N134,$J$8:$V$50,3,FALSE)</f>
        <v>1 Poste de concreto (15/900) de suspensión (30°) Tipo SU11-15</v>
      </c>
      <c r="M183" s="33">
        <f t="shared" si="18"/>
        <v>1.3</v>
      </c>
    </row>
    <row r="184" spans="1:13" customFormat="1" x14ac:dyDescent="0.25">
      <c r="A184" s="73">
        <f>+'INFO SEAL'!B135</f>
        <v>130</v>
      </c>
      <c r="B184" s="180" t="str">
        <f t="shared" ref="B184:B247" si="19">+INDEX($B$8:$B$50,MATCH(L184,$L$8:$L$50,0))</f>
        <v>MOD INV_2018</v>
      </c>
      <c r="C184" s="180" t="str">
        <f>+'INFO SEAL'!C135</f>
        <v>AREQUIPA</v>
      </c>
      <c r="D184" s="180" t="str">
        <f>+'INFO SEAL'!D135</f>
        <v>ISLAY</v>
      </c>
      <c r="E184" s="180" t="str">
        <f>+'INFO SEAL'!E135</f>
        <v>MEJIA</v>
      </c>
      <c r="F184" s="180" t="str">
        <f>+IF('INFO SEAL'!I135="BAJA TENSION","BT",IF('INFO SEAL'!I135="MEDIA TENSION","MT","AT"))</f>
        <v>AT</v>
      </c>
      <c r="G184" s="180">
        <f>+'INFO SEAL'!K135</f>
        <v>12</v>
      </c>
      <c r="H184" s="180" t="str">
        <f>+'INFO SEAL'!L135</f>
        <v>POSTE</v>
      </c>
      <c r="I184" s="180" t="str">
        <f>+'INFO SEAL'!M135</f>
        <v>CONCRETO</v>
      </c>
      <c r="J184" s="180" t="str">
        <f>+'INFO SEAL'!N135&amp;"-"&amp;F184</f>
        <v>EC033COR0S0-120-S3-AT</v>
      </c>
      <c r="K184" s="180"/>
      <c r="L184" s="182" t="str">
        <f>+VLOOKUP('INFO SEAL'!N135,$J$8:$V$50,3,FALSE)</f>
        <v>1 Poste de concreto (15/900) de suspensión (30°) Tipo SU11-15</v>
      </c>
      <c r="M184" s="33">
        <f t="shared" ref="M184:M247" si="20">+VLOOKUP(J184,$K$8:$V$50,12,FALSE)</f>
        <v>1.3</v>
      </c>
    </row>
    <row r="185" spans="1:13" customFormat="1" x14ac:dyDescent="0.25">
      <c r="A185" s="73">
        <f>+'INFO SEAL'!B136</f>
        <v>131</v>
      </c>
      <c r="B185" s="180" t="str">
        <f t="shared" si="19"/>
        <v>MOD INV_2018</v>
      </c>
      <c r="C185" s="180" t="str">
        <f>+'INFO SEAL'!C136</f>
        <v>AREQUIPA</v>
      </c>
      <c r="D185" s="180" t="str">
        <f>+'INFO SEAL'!D136</f>
        <v>ISLAY</v>
      </c>
      <c r="E185" s="180" t="str">
        <f>+'INFO SEAL'!E136</f>
        <v>MEJIA</v>
      </c>
      <c r="F185" s="180" t="str">
        <f>+IF('INFO SEAL'!I136="BAJA TENSION","BT",IF('INFO SEAL'!I136="MEDIA TENSION","MT","AT"))</f>
        <v>AT</v>
      </c>
      <c r="G185" s="180">
        <f>+'INFO SEAL'!K136</f>
        <v>12</v>
      </c>
      <c r="H185" s="180" t="str">
        <f>+'INFO SEAL'!L136</f>
        <v>POSTE</v>
      </c>
      <c r="I185" s="180" t="str">
        <f>+'INFO SEAL'!M136</f>
        <v>CONCRETO</v>
      </c>
      <c r="J185" s="180" t="str">
        <f>+'INFO SEAL'!N136&amp;"-"&amp;F185</f>
        <v>EC033COR0S0-120-S3-AT</v>
      </c>
      <c r="K185" s="180"/>
      <c r="L185" s="182" t="str">
        <f>+VLOOKUP('INFO SEAL'!N136,$J$8:$V$50,3,FALSE)</f>
        <v>1 Poste de concreto (15/900) de suspensión (30°) Tipo SU11-15</v>
      </c>
      <c r="M185" s="33">
        <f t="shared" si="20"/>
        <v>1.3</v>
      </c>
    </row>
    <row r="186" spans="1:13" customFormat="1" x14ac:dyDescent="0.25">
      <c r="A186" s="73">
        <f>+'INFO SEAL'!B137</f>
        <v>132</v>
      </c>
      <c r="B186" s="180" t="str">
        <f t="shared" si="19"/>
        <v>MOD INV_2018</v>
      </c>
      <c r="C186" s="180" t="str">
        <f>+'INFO SEAL'!C137</f>
        <v>AREQUIPA</v>
      </c>
      <c r="D186" s="180" t="str">
        <f>+'INFO SEAL'!D137</f>
        <v>ISLAY</v>
      </c>
      <c r="E186" s="180" t="str">
        <f>+'INFO SEAL'!E137</f>
        <v>MEJIA</v>
      </c>
      <c r="F186" s="180" t="str">
        <f>+IF('INFO SEAL'!I137="BAJA TENSION","BT",IF('INFO SEAL'!I137="MEDIA TENSION","MT","AT"))</f>
        <v>AT</v>
      </c>
      <c r="G186" s="180">
        <f>+'INFO SEAL'!K137</f>
        <v>12</v>
      </c>
      <c r="H186" s="180" t="str">
        <f>+'INFO SEAL'!L137</f>
        <v>POSTE</v>
      </c>
      <c r="I186" s="180" t="str">
        <f>+'INFO SEAL'!M137</f>
        <v>CONCRETO</v>
      </c>
      <c r="J186" s="180" t="str">
        <f>+'INFO SEAL'!N137&amp;"-"&amp;F186</f>
        <v>EC033COR0S0-120-S3-AT</v>
      </c>
      <c r="K186" s="180"/>
      <c r="L186" s="182" t="str">
        <f>+VLOOKUP('INFO SEAL'!N137,$J$8:$V$50,3,FALSE)</f>
        <v>1 Poste de concreto (15/900) de suspensión (30°) Tipo SU11-15</v>
      </c>
      <c r="M186" s="33">
        <f t="shared" si="20"/>
        <v>1.3</v>
      </c>
    </row>
    <row r="187" spans="1:13" customFormat="1" x14ac:dyDescent="0.25">
      <c r="A187" s="73">
        <f>+'INFO SEAL'!B138</f>
        <v>133</v>
      </c>
      <c r="B187" s="180" t="str">
        <f t="shared" si="19"/>
        <v>MOD INV_2018</v>
      </c>
      <c r="C187" s="180" t="str">
        <f>+'INFO SEAL'!C138</f>
        <v>AREQUIPA</v>
      </c>
      <c r="D187" s="180" t="str">
        <f>+'INFO SEAL'!D138</f>
        <v>ISLAY</v>
      </c>
      <c r="E187" s="180" t="str">
        <f>+'INFO SEAL'!E138</f>
        <v>MEJIA</v>
      </c>
      <c r="F187" s="180" t="str">
        <f>+IF('INFO SEAL'!I138="BAJA TENSION","BT",IF('INFO SEAL'!I138="MEDIA TENSION","MT","AT"))</f>
        <v>AT</v>
      </c>
      <c r="G187" s="180">
        <f>+'INFO SEAL'!K138</f>
        <v>12</v>
      </c>
      <c r="H187" s="180" t="str">
        <f>+'INFO SEAL'!L138</f>
        <v>POSTE</v>
      </c>
      <c r="I187" s="180" t="str">
        <f>+'INFO SEAL'!M138</f>
        <v>CONCRETO</v>
      </c>
      <c r="J187" s="180" t="str">
        <f>+'INFO SEAL'!N138&amp;"-"&amp;F187</f>
        <v>EC033COR0S0-120-S3-AT</v>
      </c>
      <c r="K187" s="180"/>
      <c r="L187" s="182" t="str">
        <f>+VLOOKUP('INFO SEAL'!N138,$J$8:$V$50,3,FALSE)</f>
        <v>1 Poste de concreto (15/900) de suspensión (30°) Tipo SU11-15</v>
      </c>
      <c r="M187" s="33">
        <f t="shared" si="20"/>
        <v>1.3</v>
      </c>
    </row>
    <row r="188" spans="1:13" customFormat="1" x14ac:dyDescent="0.25">
      <c r="A188" s="73">
        <f>+'INFO SEAL'!B139</f>
        <v>134</v>
      </c>
      <c r="B188" s="180" t="str">
        <f t="shared" si="19"/>
        <v>MOD INV_2018</v>
      </c>
      <c r="C188" s="180" t="str">
        <f>+'INFO SEAL'!C139</f>
        <v>AREQUIPA</v>
      </c>
      <c r="D188" s="180" t="str">
        <f>+'INFO SEAL'!D139</f>
        <v>ISLAY</v>
      </c>
      <c r="E188" s="180" t="str">
        <f>+'INFO SEAL'!E139</f>
        <v>MEJIA</v>
      </c>
      <c r="F188" s="180" t="str">
        <f>+IF('INFO SEAL'!I139="BAJA TENSION","BT",IF('INFO SEAL'!I139="MEDIA TENSION","MT","AT"))</f>
        <v>AT</v>
      </c>
      <c r="G188" s="180">
        <f>+'INFO SEAL'!K139</f>
        <v>12</v>
      </c>
      <c r="H188" s="180" t="str">
        <f>+'INFO SEAL'!L139</f>
        <v>POSTE</v>
      </c>
      <c r="I188" s="180" t="str">
        <f>+'INFO SEAL'!M139</f>
        <v>CONCRETO</v>
      </c>
      <c r="J188" s="180" t="str">
        <f>+'INFO SEAL'!N139&amp;"-"&amp;F188</f>
        <v>EC033COR0S0-120-S3-AT</v>
      </c>
      <c r="K188" s="180"/>
      <c r="L188" s="182" t="str">
        <f>+VLOOKUP('INFO SEAL'!N139,$J$8:$V$50,3,FALSE)</f>
        <v>1 Poste de concreto (15/900) de suspensión (30°) Tipo SU11-15</v>
      </c>
      <c r="M188" s="33">
        <f t="shared" si="20"/>
        <v>1.3</v>
      </c>
    </row>
    <row r="189" spans="1:13" customFormat="1" x14ac:dyDescent="0.25">
      <c r="A189" s="73">
        <f>+'INFO SEAL'!B140</f>
        <v>135</v>
      </c>
      <c r="B189" s="180" t="str">
        <f t="shared" si="19"/>
        <v>MOD INV_2018</v>
      </c>
      <c r="C189" s="180" t="str">
        <f>+'INFO SEAL'!C140</f>
        <v>AREQUIPA</v>
      </c>
      <c r="D189" s="180" t="str">
        <f>+'INFO SEAL'!D140</f>
        <v>ISLAY</v>
      </c>
      <c r="E189" s="180" t="str">
        <f>+'INFO SEAL'!E140</f>
        <v>MEJIA</v>
      </c>
      <c r="F189" s="180" t="str">
        <f>+IF('INFO SEAL'!I140="BAJA TENSION","BT",IF('INFO SEAL'!I140="MEDIA TENSION","MT","AT"))</f>
        <v>AT</v>
      </c>
      <c r="G189" s="180">
        <f>+'INFO SEAL'!K140</f>
        <v>12</v>
      </c>
      <c r="H189" s="180" t="str">
        <f>+'INFO SEAL'!L140</f>
        <v>POSTE</v>
      </c>
      <c r="I189" s="180" t="str">
        <f>+'INFO SEAL'!M140</f>
        <v>CONCRETO</v>
      </c>
      <c r="J189" s="180" t="str">
        <f>+'INFO SEAL'!N140&amp;"-"&amp;F189</f>
        <v>EC033COR0S0-120-S3-AT</v>
      </c>
      <c r="K189" s="180"/>
      <c r="L189" s="182" t="str">
        <f>+VLOOKUP('INFO SEAL'!N140,$J$8:$V$50,3,FALSE)</f>
        <v>1 Poste de concreto (15/900) de suspensión (30°) Tipo SU11-15</v>
      </c>
      <c r="M189" s="33">
        <f t="shared" si="20"/>
        <v>1.3</v>
      </c>
    </row>
    <row r="190" spans="1:13" customFormat="1" x14ac:dyDescent="0.25">
      <c r="A190" s="73">
        <f>+'INFO SEAL'!B141</f>
        <v>136</v>
      </c>
      <c r="B190" s="180" t="str">
        <f t="shared" si="19"/>
        <v>MOD INV_2018</v>
      </c>
      <c r="C190" s="180" t="str">
        <f>+'INFO SEAL'!C141</f>
        <v>AREQUIPA</v>
      </c>
      <c r="D190" s="180" t="str">
        <f>+'INFO SEAL'!D141</f>
        <v>ISLAY</v>
      </c>
      <c r="E190" s="180" t="str">
        <f>+'INFO SEAL'!E141</f>
        <v>COCACHACRA</v>
      </c>
      <c r="F190" s="180" t="str">
        <f>+IF('INFO SEAL'!I141="BAJA TENSION","BT",IF('INFO SEAL'!I141="MEDIA TENSION","MT","AT"))</f>
        <v>AT</v>
      </c>
      <c r="G190" s="180">
        <f>+'INFO SEAL'!K141</f>
        <v>13</v>
      </c>
      <c r="H190" s="180" t="str">
        <f>+'INFO SEAL'!L141</f>
        <v>POSTE</v>
      </c>
      <c r="I190" s="180" t="str">
        <f>+'INFO SEAL'!M141</f>
        <v>CONCRETO</v>
      </c>
      <c r="J190" s="180" t="str">
        <f>+'INFO SEAL'!N141&amp;"-"&amp;F190</f>
        <v>EC033COR0S0-070-S3-AT</v>
      </c>
      <c r="K190" s="180"/>
      <c r="L190" s="182" t="str">
        <f>+VLOOKUP('INFO SEAL'!N141,$J$8:$V$50,3,FALSE)</f>
        <v>1 Poste de concreto (15/600) de suspensión (30°) Tipo SU11-15</v>
      </c>
      <c r="M190" s="33">
        <f t="shared" si="20"/>
        <v>1</v>
      </c>
    </row>
    <row r="191" spans="1:13" customFormat="1" x14ac:dyDescent="0.25">
      <c r="A191" s="73">
        <f>+'INFO SEAL'!B142</f>
        <v>137</v>
      </c>
      <c r="B191" s="180" t="str">
        <f t="shared" si="19"/>
        <v>MOD INV_2018</v>
      </c>
      <c r="C191" s="180" t="str">
        <f>+'INFO SEAL'!C142</f>
        <v>AREQUIPA</v>
      </c>
      <c r="D191" s="180" t="str">
        <f>+'INFO SEAL'!D142</f>
        <v>ISLAY</v>
      </c>
      <c r="E191" s="180" t="str">
        <f>+'INFO SEAL'!E142</f>
        <v>MEJIA</v>
      </c>
      <c r="F191" s="180" t="str">
        <f>+IF('INFO SEAL'!I142="BAJA TENSION","BT",IF('INFO SEAL'!I142="MEDIA TENSION","MT","AT"))</f>
        <v>AT</v>
      </c>
      <c r="G191" s="180">
        <f>+'INFO SEAL'!K142</f>
        <v>12</v>
      </c>
      <c r="H191" s="180" t="str">
        <f>+'INFO SEAL'!L142</f>
        <v>POSTE</v>
      </c>
      <c r="I191" s="180" t="str">
        <f>+'INFO SEAL'!M142</f>
        <v>CONCRETO</v>
      </c>
      <c r="J191" s="180" t="str">
        <f>+'INFO SEAL'!N142&amp;"-"&amp;F191</f>
        <v>EC033COR0S0-120-S3-AT</v>
      </c>
      <c r="K191" s="180"/>
      <c r="L191" s="182" t="str">
        <f>+VLOOKUP('INFO SEAL'!N142,$J$8:$V$50,3,FALSE)</f>
        <v>1 Poste de concreto (15/900) de suspensión (30°) Tipo SU11-15</v>
      </c>
      <c r="M191" s="33">
        <f t="shared" si="20"/>
        <v>1.3</v>
      </c>
    </row>
    <row r="192" spans="1:13" customFormat="1" x14ac:dyDescent="0.25">
      <c r="A192" s="73">
        <f>+'INFO SEAL'!B143</f>
        <v>138</v>
      </c>
      <c r="B192" s="180" t="str">
        <f t="shared" si="19"/>
        <v>MOD INV_2018</v>
      </c>
      <c r="C192" s="180" t="str">
        <f>+'INFO SEAL'!C143</f>
        <v>AREQUIPA</v>
      </c>
      <c r="D192" s="180" t="str">
        <f>+'INFO SEAL'!D143</f>
        <v>ISLAY</v>
      </c>
      <c r="E192" s="180" t="str">
        <f>+'INFO SEAL'!E143</f>
        <v>DEAN VALDIVIA</v>
      </c>
      <c r="F192" s="180" t="str">
        <f>+IF('INFO SEAL'!I143="BAJA TENSION","BT",IF('INFO SEAL'!I143="MEDIA TENSION","MT","AT"))</f>
        <v>AT</v>
      </c>
      <c r="G192" s="180">
        <f>+'INFO SEAL'!K143</f>
        <v>12</v>
      </c>
      <c r="H192" s="180" t="str">
        <f>+'INFO SEAL'!L143</f>
        <v>POSTE</v>
      </c>
      <c r="I192" s="180" t="str">
        <f>+'INFO SEAL'!M143</f>
        <v>CONCRETO</v>
      </c>
      <c r="J192" s="180" t="str">
        <f>+'INFO SEAL'!N143&amp;"-"&amp;F192</f>
        <v>EC033COR0S0-120-S3-AT</v>
      </c>
      <c r="K192" s="180"/>
      <c r="L192" s="182" t="str">
        <f>+VLOOKUP('INFO SEAL'!N143,$J$8:$V$50,3,FALSE)</f>
        <v>1 Poste de concreto (15/900) de suspensión (30°) Tipo SU11-15</v>
      </c>
      <c r="M192" s="33">
        <f t="shared" si="20"/>
        <v>1.3</v>
      </c>
    </row>
    <row r="193" spans="1:13" customFormat="1" x14ac:dyDescent="0.25">
      <c r="A193" s="73">
        <f>+'INFO SEAL'!B144</f>
        <v>139</v>
      </c>
      <c r="B193" s="180" t="str">
        <f t="shared" si="19"/>
        <v>MOD INV_2018</v>
      </c>
      <c r="C193" s="180" t="str">
        <f>+'INFO SEAL'!C144</f>
        <v>AREQUIPA</v>
      </c>
      <c r="D193" s="180" t="str">
        <f>+'INFO SEAL'!D144</f>
        <v>ISLAY</v>
      </c>
      <c r="E193" s="180" t="str">
        <f>+'INFO SEAL'!E144</f>
        <v>MEJIA</v>
      </c>
      <c r="F193" s="180" t="str">
        <f>+IF('INFO SEAL'!I144="BAJA TENSION","BT",IF('INFO SEAL'!I144="MEDIA TENSION","MT","AT"))</f>
        <v>AT</v>
      </c>
      <c r="G193" s="180">
        <f>+'INFO SEAL'!K144</f>
        <v>12</v>
      </c>
      <c r="H193" s="180" t="str">
        <f>+'INFO SEAL'!L144</f>
        <v>POSTE</v>
      </c>
      <c r="I193" s="180" t="str">
        <f>+'INFO SEAL'!M144</f>
        <v>CONCRETO</v>
      </c>
      <c r="J193" s="180" t="str">
        <f>+'INFO SEAL'!N144&amp;"-"&amp;F193</f>
        <v>EC033COR0S0-120-S3-AT</v>
      </c>
      <c r="K193" s="180"/>
      <c r="L193" s="182" t="str">
        <f>+VLOOKUP('INFO SEAL'!N144,$J$8:$V$50,3,FALSE)</f>
        <v>1 Poste de concreto (15/900) de suspensión (30°) Tipo SU11-15</v>
      </c>
      <c r="M193" s="33">
        <f t="shared" si="20"/>
        <v>1.3</v>
      </c>
    </row>
    <row r="194" spans="1:13" customFormat="1" x14ac:dyDescent="0.25">
      <c r="A194" s="73">
        <f>+'INFO SEAL'!B145</f>
        <v>140</v>
      </c>
      <c r="B194" s="180" t="str">
        <f t="shared" si="19"/>
        <v>MOD INV_2018</v>
      </c>
      <c r="C194" s="180" t="str">
        <f>+'INFO SEAL'!C145</f>
        <v>AREQUIPA</v>
      </c>
      <c r="D194" s="180" t="str">
        <f>+'INFO SEAL'!D145</f>
        <v>ISLAY</v>
      </c>
      <c r="E194" s="180" t="str">
        <f>+'INFO SEAL'!E145</f>
        <v>MOLLENDO</v>
      </c>
      <c r="F194" s="180" t="str">
        <f>+IF('INFO SEAL'!I145="BAJA TENSION","BT",IF('INFO SEAL'!I145="MEDIA TENSION","MT","AT"))</f>
        <v>AT</v>
      </c>
      <c r="G194" s="180">
        <f>+'INFO SEAL'!K145</f>
        <v>12</v>
      </c>
      <c r="H194" s="180" t="str">
        <f>+'INFO SEAL'!L145</f>
        <v>POSTE</v>
      </c>
      <c r="I194" s="180" t="str">
        <f>+'INFO SEAL'!M145</f>
        <v>CONCRETO</v>
      </c>
      <c r="J194" s="180" t="str">
        <f>+'INFO SEAL'!N145&amp;"-"&amp;F194</f>
        <v>EC033COR0S0-070-S3-AT</v>
      </c>
      <c r="K194" s="180"/>
      <c r="L194" s="182" t="str">
        <f>+VLOOKUP('INFO SEAL'!N145,$J$8:$V$50,3,FALSE)</f>
        <v>1 Poste de concreto (15/600) de suspensión (30°) Tipo SU11-15</v>
      </c>
      <c r="M194" s="33">
        <f t="shared" si="20"/>
        <v>1</v>
      </c>
    </row>
    <row r="195" spans="1:13" customFormat="1" x14ac:dyDescent="0.25">
      <c r="A195" s="73">
        <f>+'INFO SEAL'!B146</f>
        <v>141</v>
      </c>
      <c r="B195" s="180" t="str">
        <f t="shared" si="19"/>
        <v>MOD INV_2018</v>
      </c>
      <c r="C195" s="180" t="str">
        <f>+'INFO SEAL'!C146</f>
        <v>AREQUIPA</v>
      </c>
      <c r="D195" s="180" t="str">
        <f>+'INFO SEAL'!D146</f>
        <v>ISLAY</v>
      </c>
      <c r="E195" s="180" t="str">
        <f>+'INFO SEAL'!E146</f>
        <v>MOLLENDO</v>
      </c>
      <c r="F195" s="180" t="str">
        <f>+IF('INFO SEAL'!I146="BAJA TENSION","BT",IF('INFO SEAL'!I146="MEDIA TENSION","MT","AT"))</f>
        <v>AT</v>
      </c>
      <c r="G195" s="180">
        <f>+'INFO SEAL'!K146</f>
        <v>12</v>
      </c>
      <c r="H195" s="180" t="str">
        <f>+'INFO SEAL'!L146</f>
        <v>POSTE</v>
      </c>
      <c r="I195" s="180" t="str">
        <f>+'INFO SEAL'!M146</f>
        <v>CONCRETO</v>
      </c>
      <c r="J195" s="180" t="str">
        <f>+'INFO SEAL'!N146&amp;"-"&amp;F195</f>
        <v>EC033COR0S0-070-S3-AT</v>
      </c>
      <c r="K195" s="180"/>
      <c r="L195" s="182" t="str">
        <f>+VLOOKUP('INFO SEAL'!N146,$J$8:$V$50,3,FALSE)</f>
        <v>1 Poste de concreto (15/600) de suspensión (30°) Tipo SU11-15</v>
      </c>
      <c r="M195" s="33">
        <f t="shared" si="20"/>
        <v>1</v>
      </c>
    </row>
    <row r="196" spans="1:13" customFormat="1" x14ac:dyDescent="0.25">
      <c r="A196" s="73">
        <f>+'INFO SEAL'!B147</f>
        <v>142</v>
      </c>
      <c r="B196" s="180" t="str">
        <f t="shared" si="19"/>
        <v>MOD INV_2018</v>
      </c>
      <c r="C196" s="180" t="str">
        <f>+'INFO SEAL'!C147</f>
        <v>AREQUIPA</v>
      </c>
      <c r="D196" s="180" t="str">
        <f>+'INFO SEAL'!D147</f>
        <v>ISLAY</v>
      </c>
      <c r="E196" s="180" t="str">
        <f>+'INFO SEAL'!E147</f>
        <v>DEAN VALDIVIA</v>
      </c>
      <c r="F196" s="180" t="str">
        <f>+IF('INFO SEAL'!I147="BAJA TENSION","BT",IF('INFO SEAL'!I147="MEDIA TENSION","MT","AT"))</f>
        <v>AT</v>
      </c>
      <c r="G196" s="180">
        <f>+'INFO SEAL'!K147</f>
        <v>12</v>
      </c>
      <c r="H196" s="180" t="str">
        <f>+'INFO SEAL'!L147</f>
        <v>POSTE</v>
      </c>
      <c r="I196" s="180" t="str">
        <f>+'INFO SEAL'!M147</f>
        <v>CONCRETO</v>
      </c>
      <c r="J196" s="180" t="str">
        <f>+'INFO SEAL'!N147&amp;"-"&amp;F196</f>
        <v>EC033COR0S0-120-S3-AT</v>
      </c>
      <c r="K196" s="180"/>
      <c r="L196" s="182" t="str">
        <f>+VLOOKUP('INFO SEAL'!N147,$J$8:$V$50,3,FALSE)</f>
        <v>1 Poste de concreto (15/900) de suspensión (30°) Tipo SU11-15</v>
      </c>
      <c r="M196" s="33">
        <f t="shared" si="20"/>
        <v>1.3</v>
      </c>
    </row>
    <row r="197" spans="1:13" customFormat="1" x14ac:dyDescent="0.25">
      <c r="A197" s="73">
        <f>+'INFO SEAL'!B148</f>
        <v>143</v>
      </c>
      <c r="B197" s="180" t="str">
        <f t="shared" si="19"/>
        <v>MOD INV_2018</v>
      </c>
      <c r="C197" s="180" t="str">
        <f>+'INFO SEAL'!C148</f>
        <v>AREQUIPA</v>
      </c>
      <c r="D197" s="180" t="str">
        <f>+'INFO SEAL'!D148</f>
        <v>ISLAY</v>
      </c>
      <c r="E197" s="180" t="str">
        <f>+'INFO SEAL'!E148</f>
        <v>DEAN VALDIVIA</v>
      </c>
      <c r="F197" s="180" t="str">
        <f>+IF('INFO SEAL'!I148="BAJA TENSION","BT",IF('INFO SEAL'!I148="MEDIA TENSION","MT","AT"))</f>
        <v>AT</v>
      </c>
      <c r="G197" s="180">
        <f>+'INFO SEAL'!K148</f>
        <v>12</v>
      </c>
      <c r="H197" s="180" t="str">
        <f>+'INFO SEAL'!L148</f>
        <v>POSTE</v>
      </c>
      <c r="I197" s="180" t="str">
        <f>+'INFO SEAL'!M148</f>
        <v>CONCRETO</v>
      </c>
      <c r="J197" s="180" t="str">
        <f>+'INFO SEAL'!N148&amp;"-"&amp;F197</f>
        <v>EC033COR0S0-120-S3-AT</v>
      </c>
      <c r="K197" s="180"/>
      <c r="L197" s="182" t="str">
        <f>+VLOOKUP('INFO SEAL'!N148,$J$8:$V$50,3,FALSE)</f>
        <v>1 Poste de concreto (15/900) de suspensión (30°) Tipo SU11-15</v>
      </c>
      <c r="M197" s="33">
        <f t="shared" si="20"/>
        <v>1.3</v>
      </c>
    </row>
    <row r="198" spans="1:13" customFormat="1" x14ac:dyDescent="0.25">
      <c r="A198" s="73">
        <f>+'INFO SEAL'!B149</f>
        <v>144</v>
      </c>
      <c r="B198" s="180" t="str">
        <f t="shared" si="19"/>
        <v>MOD INV_2018</v>
      </c>
      <c r="C198" s="180" t="str">
        <f>+'INFO SEAL'!C149</f>
        <v>AREQUIPA</v>
      </c>
      <c r="D198" s="180" t="str">
        <f>+'INFO SEAL'!D149</f>
        <v>ISLAY</v>
      </c>
      <c r="E198" s="180" t="str">
        <f>+'INFO SEAL'!E149</f>
        <v>DEAN VALDIVIA</v>
      </c>
      <c r="F198" s="180" t="str">
        <f>+IF('INFO SEAL'!I149="BAJA TENSION","BT",IF('INFO SEAL'!I149="MEDIA TENSION","MT","AT"))</f>
        <v>AT</v>
      </c>
      <c r="G198" s="180">
        <f>+'INFO SEAL'!K149</f>
        <v>12</v>
      </c>
      <c r="H198" s="180" t="str">
        <f>+'INFO SEAL'!L149</f>
        <v>POSTE</v>
      </c>
      <c r="I198" s="180" t="str">
        <f>+'INFO SEAL'!M149</f>
        <v>CONCRETO</v>
      </c>
      <c r="J198" s="180" t="str">
        <f>+'INFO SEAL'!N149&amp;"-"&amp;F198</f>
        <v>EC033COR0S0-120-S3-AT</v>
      </c>
      <c r="K198" s="180"/>
      <c r="L198" s="182" t="str">
        <f>+VLOOKUP('INFO SEAL'!N149,$J$8:$V$50,3,FALSE)</f>
        <v>1 Poste de concreto (15/900) de suspensión (30°) Tipo SU11-15</v>
      </c>
      <c r="M198" s="33">
        <f t="shared" si="20"/>
        <v>1.3</v>
      </c>
    </row>
    <row r="199" spans="1:13" customFormat="1" x14ac:dyDescent="0.25">
      <c r="A199" s="73">
        <f>+'INFO SEAL'!B150</f>
        <v>145</v>
      </c>
      <c r="B199" s="180" t="str">
        <f t="shared" si="19"/>
        <v>MOD INV_2018</v>
      </c>
      <c r="C199" s="180" t="str">
        <f>+'INFO SEAL'!C150</f>
        <v>AREQUIPA</v>
      </c>
      <c r="D199" s="180" t="str">
        <f>+'INFO SEAL'!D150</f>
        <v>ISLAY</v>
      </c>
      <c r="E199" s="180" t="str">
        <f>+'INFO SEAL'!E150</f>
        <v>DEAN VALDIVIA</v>
      </c>
      <c r="F199" s="180" t="str">
        <f>+IF('INFO SEAL'!I150="BAJA TENSION","BT",IF('INFO SEAL'!I150="MEDIA TENSION","MT","AT"))</f>
        <v>AT</v>
      </c>
      <c r="G199" s="180">
        <f>+'INFO SEAL'!K150</f>
        <v>13</v>
      </c>
      <c r="H199" s="180" t="str">
        <f>+'INFO SEAL'!L150</f>
        <v>POSTE</v>
      </c>
      <c r="I199" s="180" t="str">
        <f>+'INFO SEAL'!M150</f>
        <v>CONCRETO</v>
      </c>
      <c r="J199" s="180" t="str">
        <f>+'INFO SEAL'!N150&amp;"-"&amp;F199</f>
        <v>EC033COR0S0-120-S3-AT</v>
      </c>
      <c r="K199" s="180"/>
      <c r="L199" s="182" t="str">
        <f>+VLOOKUP('INFO SEAL'!N150,$J$8:$V$50,3,FALSE)</f>
        <v>1 Poste de concreto (15/900) de suspensión (30°) Tipo SU11-15</v>
      </c>
      <c r="M199" s="33">
        <f t="shared" si="20"/>
        <v>1.3</v>
      </c>
    </row>
    <row r="200" spans="1:13" customFormat="1" x14ac:dyDescent="0.25">
      <c r="A200" s="73">
        <f>+'INFO SEAL'!B151</f>
        <v>146</v>
      </c>
      <c r="B200" s="180" t="str">
        <f t="shared" si="19"/>
        <v>MOD INV_2018</v>
      </c>
      <c r="C200" s="180" t="str">
        <f>+'INFO SEAL'!C151</f>
        <v>AREQUIPA</v>
      </c>
      <c r="D200" s="180" t="str">
        <f>+'INFO SEAL'!D151</f>
        <v>ISLAY</v>
      </c>
      <c r="E200" s="180" t="str">
        <f>+'INFO SEAL'!E151</f>
        <v>DEAN VALDIVIA</v>
      </c>
      <c r="F200" s="180" t="str">
        <f>+IF('INFO SEAL'!I151="BAJA TENSION","BT",IF('INFO SEAL'!I151="MEDIA TENSION","MT","AT"))</f>
        <v>AT</v>
      </c>
      <c r="G200" s="180">
        <f>+'INFO SEAL'!K151</f>
        <v>13</v>
      </c>
      <c r="H200" s="180" t="str">
        <f>+'INFO SEAL'!L151</f>
        <v>POSTE</v>
      </c>
      <c r="I200" s="180" t="str">
        <f>+'INFO SEAL'!M151</f>
        <v>CONCRETO</v>
      </c>
      <c r="J200" s="180" t="str">
        <f>+'INFO SEAL'!N151&amp;"-"&amp;F200</f>
        <v>EC033COR0S0-120-S3-AT</v>
      </c>
      <c r="K200" s="180"/>
      <c r="L200" s="182" t="str">
        <f>+VLOOKUP('INFO SEAL'!N151,$J$8:$V$50,3,FALSE)</f>
        <v>1 Poste de concreto (15/900) de suspensión (30°) Tipo SU11-15</v>
      </c>
      <c r="M200" s="33">
        <f t="shared" si="20"/>
        <v>1.3</v>
      </c>
    </row>
    <row r="201" spans="1:13" customFormat="1" x14ac:dyDescent="0.25">
      <c r="A201" s="73">
        <f>+'INFO SEAL'!B152</f>
        <v>147</v>
      </c>
      <c r="B201" s="180" t="str">
        <f t="shared" si="19"/>
        <v>MOD INV_2018</v>
      </c>
      <c r="C201" s="180" t="str">
        <f>+'INFO SEAL'!C152</f>
        <v>AREQUIPA</v>
      </c>
      <c r="D201" s="180" t="str">
        <f>+'INFO SEAL'!D152</f>
        <v>ISLAY</v>
      </c>
      <c r="E201" s="180" t="str">
        <f>+'INFO SEAL'!E152</f>
        <v>DEAN VALDIVIA</v>
      </c>
      <c r="F201" s="180" t="str">
        <f>+IF('INFO SEAL'!I152="BAJA TENSION","BT",IF('INFO SEAL'!I152="MEDIA TENSION","MT","AT"))</f>
        <v>AT</v>
      </c>
      <c r="G201" s="180">
        <f>+'INFO SEAL'!K152</f>
        <v>12</v>
      </c>
      <c r="H201" s="180" t="str">
        <f>+'INFO SEAL'!L152</f>
        <v>POSTE</v>
      </c>
      <c r="I201" s="180" t="str">
        <f>+'INFO SEAL'!M152</f>
        <v>CONCRETO</v>
      </c>
      <c r="J201" s="180" t="str">
        <f>+'INFO SEAL'!N152&amp;"-"&amp;F201</f>
        <v>EC033COR0S0-120-S3-AT</v>
      </c>
      <c r="K201" s="180"/>
      <c r="L201" s="182" t="str">
        <f>+VLOOKUP('INFO SEAL'!N152,$J$8:$V$50,3,FALSE)</f>
        <v>1 Poste de concreto (15/900) de suspensión (30°) Tipo SU11-15</v>
      </c>
      <c r="M201" s="33">
        <f t="shared" si="20"/>
        <v>1.3</v>
      </c>
    </row>
    <row r="202" spans="1:13" customFormat="1" x14ac:dyDescent="0.25">
      <c r="A202" s="73">
        <f>+'INFO SEAL'!B153</f>
        <v>148</v>
      </c>
      <c r="B202" s="180" t="str">
        <f t="shared" si="19"/>
        <v>MOD INV_2018</v>
      </c>
      <c r="C202" s="180" t="str">
        <f>+'INFO SEAL'!C153</f>
        <v>AREQUIPA</v>
      </c>
      <c r="D202" s="180" t="str">
        <f>+'INFO SEAL'!D153</f>
        <v>ISLAY</v>
      </c>
      <c r="E202" s="180" t="str">
        <f>+'INFO SEAL'!E153</f>
        <v>MOLLENDO</v>
      </c>
      <c r="F202" s="180" t="str">
        <f>+IF('INFO SEAL'!I153="BAJA TENSION","BT",IF('INFO SEAL'!I153="MEDIA TENSION","MT","AT"))</f>
        <v>AT</v>
      </c>
      <c r="G202" s="180">
        <f>+'INFO SEAL'!K153</f>
        <v>12</v>
      </c>
      <c r="H202" s="180" t="str">
        <f>+'INFO SEAL'!L153</f>
        <v>POSTE</v>
      </c>
      <c r="I202" s="180" t="str">
        <f>+'INFO SEAL'!M153</f>
        <v>CONCRETO</v>
      </c>
      <c r="J202" s="180" t="str">
        <f>+'INFO SEAL'!N153&amp;"-"&amp;F202</f>
        <v>EC033COR0S0-070-S3-AT</v>
      </c>
      <c r="K202" s="180"/>
      <c r="L202" s="182" t="str">
        <f>+VLOOKUP('INFO SEAL'!N153,$J$8:$V$50,3,FALSE)</f>
        <v>1 Poste de concreto (15/600) de suspensión (30°) Tipo SU11-15</v>
      </c>
      <c r="M202" s="33">
        <f t="shared" si="20"/>
        <v>1</v>
      </c>
    </row>
    <row r="203" spans="1:13" customFormat="1" x14ac:dyDescent="0.25">
      <c r="A203" s="73">
        <f>+'INFO SEAL'!B154</f>
        <v>149</v>
      </c>
      <c r="B203" s="180" t="str">
        <f t="shared" si="19"/>
        <v>MOD INV_2018</v>
      </c>
      <c r="C203" s="180" t="str">
        <f>+'INFO SEAL'!C154</f>
        <v>AREQUIPA</v>
      </c>
      <c r="D203" s="180" t="str">
        <f>+'INFO SEAL'!D154</f>
        <v>ISLAY</v>
      </c>
      <c r="E203" s="180" t="str">
        <f>+'INFO SEAL'!E154</f>
        <v>DEAN VALDIVIA</v>
      </c>
      <c r="F203" s="180" t="str">
        <f>+IF('INFO SEAL'!I154="BAJA TENSION","BT",IF('INFO SEAL'!I154="MEDIA TENSION","MT","AT"))</f>
        <v>AT</v>
      </c>
      <c r="G203" s="180">
        <f>+'INFO SEAL'!K154</f>
        <v>12</v>
      </c>
      <c r="H203" s="180" t="str">
        <f>+'INFO SEAL'!L154</f>
        <v>POSTE</v>
      </c>
      <c r="I203" s="180" t="str">
        <f>+'INFO SEAL'!M154</f>
        <v>CONCRETO</v>
      </c>
      <c r="J203" s="180" t="str">
        <f>+'INFO SEAL'!N154&amp;"-"&amp;F203</f>
        <v>EC033COR0S0-120-S3-AT</v>
      </c>
      <c r="K203" s="180"/>
      <c r="L203" s="182" t="str">
        <f>+VLOOKUP('INFO SEAL'!N154,$J$8:$V$50,3,FALSE)</f>
        <v>1 Poste de concreto (15/900) de suspensión (30°) Tipo SU11-15</v>
      </c>
      <c r="M203" s="33">
        <f t="shared" si="20"/>
        <v>1.3</v>
      </c>
    </row>
    <row r="204" spans="1:13" customFormat="1" x14ac:dyDescent="0.25">
      <c r="A204" s="73">
        <f>+'INFO SEAL'!B155</f>
        <v>150</v>
      </c>
      <c r="B204" s="180" t="str">
        <f t="shared" si="19"/>
        <v>MOD INV_2018</v>
      </c>
      <c r="C204" s="180" t="str">
        <f>+'INFO SEAL'!C155</f>
        <v>AREQUIPA</v>
      </c>
      <c r="D204" s="180" t="str">
        <f>+'INFO SEAL'!D155</f>
        <v>ISLAY</v>
      </c>
      <c r="E204" s="180" t="str">
        <f>+'INFO SEAL'!E155</f>
        <v>DEAN VALDIVIA</v>
      </c>
      <c r="F204" s="180" t="str">
        <f>+IF('INFO SEAL'!I155="BAJA TENSION","BT",IF('INFO SEAL'!I155="MEDIA TENSION","MT","AT"))</f>
        <v>AT</v>
      </c>
      <c r="G204" s="180">
        <f>+'INFO SEAL'!K155</f>
        <v>14</v>
      </c>
      <c r="H204" s="180" t="str">
        <f>+'INFO SEAL'!L155</f>
        <v>POSTE</v>
      </c>
      <c r="I204" s="180" t="str">
        <f>+'INFO SEAL'!M155</f>
        <v>CONCRETO</v>
      </c>
      <c r="J204" s="180" t="str">
        <f>+'INFO SEAL'!N155&amp;"-"&amp;F204</f>
        <v>EC033COR0S0-070-S3-AT</v>
      </c>
      <c r="K204" s="180"/>
      <c r="L204" s="182" t="str">
        <f>+VLOOKUP('INFO SEAL'!N155,$J$8:$V$50,3,FALSE)</f>
        <v>1 Poste de concreto (15/600) de suspensión (30°) Tipo SU11-15</v>
      </c>
      <c r="M204" s="33">
        <f t="shared" si="20"/>
        <v>1</v>
      </c>
    </row>
    <row r="205" spans="1:13" customFormat="1" x14ac:dyDescent="0.25">
      <c r="A205" s="73">
        <f>+'INFO SEAL'!B156</f>
        <v>151</v>
      </c>
      <c r="B205" s="180" t="str">
        <f t="shared" si="19"/>
        <v>MOD INV_2018</v>
      </c>
      <c r="C205" s="180" t="str">
        <f>+'INFO SEAL'!C156</f>
        <v>AREQUIPA</v>
      </c>
      <c r="D205" s="180" t="str">
        <f>+'INFO SEAL'!D156</f>
        <v>ISLAY</v>
      </c>
      <c r="E205" s="180" t="str">
        <f>+'INFO SEAL'!E156</f>
        <v>DEAN VALDIVIA</v>
      </c>
      <c r="F205" s="180" t="str">
        <f>+IF('INFO SEAL'!I156="BAJA TENSION","BT",IF('INFO SEAL'!I156="MEDIA TENSION","MT","AT"))</f>
        <v>AT</v>
      </c>
      <c r="G205" s="180">
        <f>+'INFO SEAL'!K156</f>
        <v>14</v>
      </c>
      <c r="H205" s="180" t="str">
        <f>+'INFO SEAL'!L156</f>
        <v>POSTE</v>
      </c>
      <c r="I205" s="180" t="str">
        <f>+'INFO SEAL'!M156</f>
        <v>CONCRETO</v>
      </c>
      <c r="J205" s="180" t="str">
        <f>+'INFO SEAL'!N156&amp;"-"&amp;F205</f>
        <v>EC033COR0S0-070-S3-AT</v>
      </c>
      <c r="K205" s="180"/>
      <c r="L205" s="182" t="str">
        <f>+VLOOKUP('INFO SEAL'!N156,$J$8:$V$50,3,FALSE)</f>
        <v>1 Poste de concreto (15/600) de suspensión (30°) Tipo SU11-15</v>
      </c>
      <c r="M205" s="33">
        <f t="shared" si="20"/>
        <v>1</v>
      </c>
    </row>
    <row r="206" spans="1:13" customFormat="1" x14ac:dyDescent="0.25">
      <c r="A206" s="73">
        <f>+'INFO SEAL'!B157</f>
        <v>152</v>
      </c>
      <c r="B206" s="180" t="str">
        <f t="shared" si="19"/>
        <v>MOD INV_2018</v>
      </c>
      <c r="C206" s="180" t="str">
        <f>+'INFO SEAL'!C157</f>
        <v>AREQUIPA</v>
      </c>
      <c r="D206" s="180" t="str">
        <f>+'INFO SEAL'!D157</f>
        <v>ISLAY</v>
      </c>
      <c r="E206" s="180" t="str">
        <f>+'INFO SEAL'!E157</f>
        <v>DEAN VALDIVIA</v>
      </c>
      <c r="F206" s="180" t="str">
        <f>+IF('INFO SEAL'!I157="BAJA TENSION","BT",IF('INFO SEAL'!I157="MEDIA TENSION","MT","AT"))</f>
        <v>AT</v>
      </c>
      <c r="G206" s="180">
        <f>+'INFO SEAL'!K157</f>
        <v>13</v>
      </c>
      <c r="H206" s="180" t="str">
        <f>+'INFO SEAL'!L157</f>
        <v>POSTE</v>
      </c>
      <c r="I206" s="180" t="str">
        <f>+'INFO SEAL'!M157</f>
        <v>CONCRETO</v>
      </c>
      <c r="J206" s="180" t="str">
        <f>+'INFO SEAL'!N157&amp;"-"&amp;F206</f>
        <v>EC033COR0S0-120-S3-AT</v>
      </c>
      <c r="K206" s="180"/>
      <c r="L206" s="182" t="str">
        <f>+VLOOKUP('INFO SEAL'!N157,$J$8:$V$50,3,FALSE)</f>
        <v>1 Poste de concreto (15/900) de suspensión (30°) Tipo SU11-15</v>
      </c>
      <c r="M206" s="33">
        <f t="shared" si="20"/>
        <v>1.3</v>
      </c>
    </row>
    <row r="207" spans="1:13" customFormat="1" x14ac:dyDescent="0.25">
      <c r="A207" s="73">
        <f>+'INFO SEAL'!B158</f>
        <v>153</v>
      </c>
      <c r="B207" s="180" t="str">
        <f t="shared" si="19"/>
        <v>MOD INV_2018</v>
      </c>
      <c r="C207" s="180" t="str">
        <f>+'INFO SEAL'!C158</f>
        <v>AREQUIPA</v>
      </c>
      <c r="D207" s="180" t="str">
        <f>+'INFO SEAL'!D158</f>
        <v>ISLAY</v>
      </c>
      <c r="E207" s="180" t="str">
        <f>+'INFO SEAL'!E158</f>
        <v>DEAN VALDIVIA</v>
      </c>
      <c r="F207" s="180" t="str">
        <f>+IF('INFO SEAL'!I158="BAJA TENSION","BT",IF('INFO SEAL'!I158="MEDIA TENSION","MT","AT"))</f>
        <v>AT</v>
      </c>
      <c r="G207" s="180">
        <f>+'INFO SEAL'!K158</f>
        <v>13</v>
      </c>
      <c r="H207" s="180" t="str">
        <f>+'INFO SEAL'!L158</f>
        <v>POSTE</v>
      </c>
      <c r="I207" s="180" t="str">
        <f>+'INFO SEAL'!M158</f>
        <v>CONCRETO</v>
      </c>
      <c r="J207" s="180" t="str">
        <f>+'INFO SEAL'!N158&amp;"-"&amp;F207</f>
        <v>EC033COR0S0-120-S3-AT</v>
      </c>
      <c r="K207" s="180"/>
      <c r="L207" s="182" t="str">
        <f>+VLOOKUP('INFO SEAL'!N158,$J$8:$V$50,3,FALSE)</f>
        <v>1 Poste de concreto (15/900) de suspensión (30°) Tipo SU11-15</v>
      </c>
      <c r="M207" s="33">
        <f t="shared" si="20"/>
        <v>1.3</v>
      </c>
    </row>
    <row r="208" spans="1:13" customFormat="1" x14ac:dyDescent="0.25">
      <c r="A208" s="73">
        <f>+'INFO SEAL'!B159</f>
        <v>154</v>
      </c>
      <c r="B208" s="180" t="str">
        <f t="shared" si="19"/>
        <v>MOD INV_2018</v>
      </c>
      <c r="C208" s="180" t="str">
        <f>+'INFO SEAL'!C159</f>
        <v>AREQUIPA</v>
      </c>
      <c r="D208" s="180" t="str">
        <f>+'INFO SEAL'!D159</f>
        <v>ISLAY</v>
      </c>
      <c r="E208" s="180" t="str">
        <f>+'INFO SEAL'!E159</f>
        <v>DEAN VALDIVIA</v>
      </c>
      <c r="F208" s="180" t="str">
        <f>+IF('INFO SEAL'!I159="BAJA TENSION","BT",IF('INFO SEAL'!I159="MEDIA TENSION","MT","AT"))</f>
        <v>AT</v>
      </c>
      <c r="G208" s="180">
        <f>+'INFO SEAL'!K159</f>
        <v>13</v>
      </c>
      <c r="H208" s="180" t="str">
        <f>+'INFO SEAL'!L159</f>
        <v>POSTE</v>
      </c>
      <c r="I208" s="180" t="str">
        <f>+'INFO SEAL'!M159</f>
        <v>CONCRETO</v>
      </c>
      <c r="J208" s="180" t="str">
        <f>+'INFO SEAL'!N159&amp;"-"&amp;F208</f>
        <v>EC033COR0S0-120-S3-AT</v>
      </c>
      <c r="K208" s="180"/>
      <c r="L208" s="182" t="str">
        <f>+VLOOKUP('INFO SEAL'!N159,$J$8:$V$50,3,FALSE)</f>
        <v>1 Poste de concreto (15/900) de suspensión (30°) Tipo SU11-15</v>
      </c>
      <c r="M208" s="33">
        <f t="shared" si="20"/>
        <v>1.3</v>
      </c>
    </row>
    <row r="209" spans="1:13" customFormat="1" x14ac:dyDescent="0.25">
      <c r="A209" s="73">
        <f>+'INFO SEAL'!B160</f>
        <v>155</v>
      </c>
      <c r="B209" s="180" t="str">
        <f t="shared" si="19"/>
        <v>MOD INV_2018</v>
      </c>
      <c r="C209" s="180" t="str">
        <f>+'INFO SEAL'!C160</f>
        <v>AREQUIPA</v>
      </c>
      <c r="D209" s="180" t="str">
        <f>+'INFO SEAL'!D160</f>
        <v>ISLAY</v>
      </c>
      <c r="E209" s="180" t="str">
        <f>+'INFO SEAL'!E160</f>
        <v>DEAN VALDIVIA</v>
      </c>
      <c r="F209" s="180" t="str">
        <f>+IF('INFO SEAL'!I160="BAJA TENSION","BT",IF('INFO SEAL'!I160="MEDIA TENSION","MT","AT"))</f>
        <v>AT</v>
      </c>
      <c r="G209" s="180">
        <f>+'INFO SEAL'!K160</f>
        <v>13</v>
      </c>
      <c r="H209" s="180" t="str">
        <f>+'INFO SEAL'!L160</f>
        <v>POSTE</v>
      </c>
      <c r="I209" s="180" t="str">
        <f>+'INFO SEAL'!M160</f>
        <v>CONCRETO</v>
      </c>
      <c r="J209" s="180" t="str">
        <f>+'INFO SEAL'!N160&amp;"-"&amp;F209</f>
        <v>EC033COR0S0-120-S3-AT</v>
      </c>
      <c r="K209" s="180"/>
      <c r="L209" s="182" t="str">
        <f>+VLOOKUP('INFO SEAL'!N160,$J$8:$V$50,3,FALSE)</f>
        <v>1 Poste de concreto (15/900) de suspensión (30°) Tipo SU11-15</v>
      </c>
      <c r="M209" s="33">
        <f t="shared" si="20"/>
        <v>1.3</v>
      </c>
    </row>
    <row r="210" spans="1:13" customFormat="1" x14ac:dyDescent="0.25">
      <c r="A210" s="73">
        <f>+'INFO SEAL'!B161</f>
        <v>156</v>
      </c>
      <c r="B210" s="180" t="str">
        <f t="shared" si="19"/>
        <v>MOD INV_2018</v>
      </c>
      <c r="C210" s="180" t="str">
        <f>+'INFO SEAL'!C161</f>
        <v>AREQUIPA</v>
      </c>
      <c r="D210" s="180" t="str">
        <f>+'INFO SEAL'!D161</f>
        <v>ISLAY</v>
      </c>
      <c r="E210" s="180" t="str">
        <f>+'INFO SEAL'!E161</f>
        <v>DEAN VALDIVIA</v>
      </c>
      <c r="F210" s="180" t="str">
        <f>+IF('INFO SEAL'!I161="BAJA TENSION","BT",IF('INFO SEAL'!I161="MEDIA TENSION","MT","AT"))</f>
        <v>AT</v>
      </c>
      <c r="G210" s="180">
        <f>+'INFO SEAL'!K161</f>
        <v>13</v>
      </c>
      <c r="H210" s="180" t="str">
        <f>+'INFO SEAL'!L161</f>
        <v>POSTE</v>
      </c>
      <c r="I210" s="180" t="str">
        <f>+'INFO SEAL'!M161</f>
        <v>CONCRETO</v>
      </c>
      <c r="J210" s="180" t="str">
        <f>+'INFO SEAL'!N161&amp;"-"&amp;F210</f>
        <v>EC033COR0S0-120-S3-AT</v>
      </c>
      <c r="K210" s="180"/>
      <c r="L210" s="182" t="str">
        <f>+VLOOKUP('INFO SEAL'!N161,$J$8:$V$50,3,FALSE)</f>
        <v>1 Poste de concreto (15/900) de suspensión (30°) Tipo SU11-15</v>
      </c>
      <c r="M210" s="33">
        <f t="shared" si="20"/>
        <v>1.3</v>
      </c>
    </row>
    <row r="211" spans="1:13" customFormat="1" x14ac:dyDescent="0.25">
      <c r="A211" s="73">
        <f>+'INFO SEAL'!B162</f>
        <v>157</v>
      </c>
      <c r="B211" s="180" t="str">
        <f t="shared" si="19"/>
        <v>MOD INV_2018</v>
      </c>
      <c r="C211" s="180" t="str">
        <f>+'INFO SEAL'!C162</f>
        <v>AREQUIPA</v>
      </c>
      <c r="D211" s="180" t="str">
        <f>+'INFO SEAL'!D162</f>
        <v>ISLAY</v>
      </c>
      <c r="E211" s="180" t="str">
        <f>+'INFO SEAL'!E162</f>
        <v>DEAN VALDIVIA</v>
      </c>
      <c r="F211" s="180" t="str">
        <f>+IF('INFO SEAL'!I162="BAJA TENSION","BT",IF('INFO SEAL'!I162="MEDIA TENSION","MT","AT"))</f>
        <v>AT</v>
      </c>
      <c r="G211" s="180">
        <f>+'INFO SEAL'!K162</f>
        <v>12</v>
      </c>
      <c r="H211" s="180" t="str">
        <f>+'INFO SEAL'!L162</f>
        <v>POSTE</v>
      </c>
      <c r="I211" s="180" t="str">
        <f>+'INFO SEAL'!M162</f>
        <v>CONCRETO</v>
      </c>
      <c r="J211" s="180" t="str">
        <f>+'INFO SEAL'!N162&amp;"-"&amp;F211</f>
        <v>EC033COR0S0-120-S3-AT</v>
      </c>
      <c r="K211" s="180"/>
      <c r="L211" s="182" t="str">
        <f>+VLOOKUP('INFO SEAL'!N162,$J$8:$V$50,3,FALSE)</f>
        <v>1 Poste de concreto (15/900) de suspensión (30°) Tipo SU11-15</v>
      </c>
      <c r="M211" s="33">
        <f t="shared" si="20"/>
        <v>1.3</v>
      </c>
    </row>
    <row r="212" spans="1:13" customFormat="1" x14ac:dyDescent="0.25">
      <c r="A212" s="73">
        <f>+'INFO SEAL'!B163</f>
        <v>158</v>
      </c>
      <c r="B212" s="180" t="str">
        <f t="shared" si="19"/>
        <v>SICODI</v>
      </c>
      <c r="C212" s="180" t="str">
        <f>+'INFO SEAL'!C163</f>
        <v>AREQUIPA</v>
      </c>
      <c r="D212" s="180" t="str">
        <f>+'INFO SEAL'!D163</f>
        <v>AREQUIPA</v>
      </c>
      <c r="E212" s="180" t="str">
        <f>+'INFO SEAL'!E163</f>
        <v>CAYMA</v>
      </c>
      <c r="F212" s="180" t="str">
        <f>+IF('INFO SEAL'!I163="BAJA TENSION","BT",IF('INFO SEAL'!I163="MEDIA TENSION","MT","AT"))</f>
        <v>MT</v>
      </c>
      <c r="G212" s="180">
        <f>+'INFO SEAL'!K163</f>
        <v>14</v>
      </c>
      <c r="H212" s="180" t="str">
        <f>+'INFO SEAL'!L163</f>
        <v>POSTE</v>
      </c>
      <c r="I212" s="180" t="str">
        <f>+'INFO SEAL'!M163</f>
        <v>CONCRETO</v>
      </c>
      <c r="J212" s="180" t="str">
        <f>+'INFO SEAL'!N163&amp;"-"&amp;F212</f>
        <v>PPC22-MT</v>
      </c>
      <c r="K212" s="180"/>
      <c r="L212" s="182" t="str">
        <f>+VLOOKUP('INFO SEAL'!N163,$J$8:$V$50,3,FALSE)</f>
        <v>POSTE DE CONCRETO ARMADO DE 15/200/135/360</v>
      </c>
      <c r="M212" s="33">
        <f t="shared" si="20"/>
        <v>0.5</v>
      </c>
    </row>
    <row r="213" spans="1:13" customFormat="1" x14ac:dyDescent="0.25">
      <c r="A213" s="73">
        <f>+'INFO SEAL'!B164</f>
        <v>159</v>
      </c>
      <c r="B213" s="180" t="str">
        <f t="shared" si="19"/>
        <v>SICODI</v>
      </c>
      <c r="C213" s="180" t="str">
        <f>+'INFO SEAL'!C164</f>
        <v>AREQUIPA</v>
      </c>
      <c r="D213" s="180" t="str">
        <f>+'INFO SEAL'!D164</f>
        <v>AREQUIPA</v>
      </c>
      <c r="E213" s="180" t="str">
        <f>+'INFO SEAL'!E164</f>
        <v>CAYMA</v>
      </c>
      <c r="F213" s="180" t="str">
        <f>+IF('INFO SEAL'!I164="BAJA TENSION","BT",IF('INFO SEAL'!I164="MEDIA TENSION","MT","AT"))</f>
        <v>MT</v>
      </c>
      <c r="G213" s="180">
        <f>+'INFO SEAL'!K164</f>
        <v>12</v>
      </c>
      <c r="H213" s="180" t="str">
        <f>+'INFO SEAL'!L164</f>
        <v>POSTE</v>
      </c>
      <c r="I213" s="180" t="str">
        <f>+'INFO SEAL'!M164</f>
        <v>CONCRETO</v>
      </c>
      <c r="J213" s="180" t="str">
        <f>+'INFO SEAL'!N164&amp;"-"&amp;F213</f>
        <v>PPC15-MT</v>
      </c>
      <c r="K213" s="180"/>
      <c r="L213" s="182" t="str">
        <f>+VLOOKUP('INFO SEAL'!N164,$J$8:$V$50,3,FALSE)</f>
        <v>POSTE DE CONCRETO ARMADO DE 12/200/120/300</v>
      </c>
      <c r="M213" s="33">
        <f t="shared" si="20"/>
        <v>0.3</v>
      </c>
    </row>
    <row r="214" spans="1:13" customFormat="1" x14ac:dyDescent="0.25">
      <c r="A214" s="73">
        <f>+'INFO SEAL'!B165</f>
        <v>160</v>
      </c>
      <c r="B214" s="180" t="str">
        <f t="shared" si="19"/>
        <v>SICODI</v>
      </c>
      <c r="C214" s="180" t="str">
        <f>+'INFO SEAL'!C165</f>
        <v>AREQUIPA</v>
      </c>
      <c r="D214" s="180" t="str">
        <f>+'INFO SEAL'!D165</f>
        <v>AREQUIPA</v>
      </c>
      <c r="E214" s="180" t="str">
        <f>+'INFO SEAL'!E165</f>
        <v>CAYMA</v>
      </c>
      <c r="F214" s="180" t="str">
        <f>+IF('INFO SEAL'!I165="BAJA TENSION","BT",IF('INFO SEAL'!I165="MEDIA TENSION","MT","AT"))</f>
        <v>MT</v>
      </c>
      <c r="G214" s="180">
        <f>+'INFO SEAL'!K165</f>
        <v>12</v>
      </c>
      <c r="H214" s="180" t="str">
        <f>+'INFO SEAL'!L165</f>
        <v>POSTE</v>
      </c>
      <c r="I214" s="180" t="str">
        <f>+'INFO SEAL'!M165</f>
        <v>CONCRETO</v>
      </c>
      <c r="J214" s="180" t="str">
        <f>+'INFO SEAL'!N165&amp;"-"&amp;F214</f>
        <v>PPC15-MT</v>
      </c>
      <c r="K214" s="180"/>
      <c r="L214" s="182" t="str">
        <f>+VLOOKUP('INFO SEAL'!N165,$J$8:$V$50,3,FALSE)</f>
        <v>POSTE DE CONCRETO ARMADO DE 12/200/120/300</v>
      </c>
      <c r="M214" s="33">
        <f t="shared" si="20"/>
        <v>0.3</v>
      </c>
    </row>
    <row r="215" spans="1:13" customFormat="1" x14ac:dyDescent="0.25">
      <c r="A215" s="73">
        <f>+'INFO SEAL'!B166</f>
        <v>161</v>
      </c>
      <c r="B215" s="180" t="str">
        <f t="shared" si="19"/>
        <v>SICODI</v>
      </c>
      <c r="C215" s="180" t="str">
        <f>+'INFO SEAL'!C166</f>
        <v>AREQUIPA</v>
      </c>
      <c r="D215" s="180" t="str">
        <f>+'INFO SEAL'!D166</f>
        <v>AREQUIPA</v>
      </c>
      <c r="E215" s="180" t="str">
        <f>+'INFO SEAL'!E166</f>
        <v>CAYMA</v>
      </c>
      <c r="F215" s="180" t="str">
        <f>+IF('INFO SEAL'!I166="BAJA TENSION","BT",IF('INFO SEAL'!I166="MEDIA TENSION","MT","AT"))</f>
        <v>MT</v>
      </c>
      <c r="G215" s="180">
        <f>+'INFO SEAL'!K166</f>
        <v>12</v>
      </c>
      <c r="H215" s="180" t="str">
        <f>+'INFO SEAL'!L166</f>
        <v>POSTE</v>
      </c>
      <c r="I215" s="180" t="str">
        <f>+'INFO SEAL'!M166</f>
        <v>CONCRETO</v>
      </c>
      <c r="J215" s="180" t="str">
        <f>+'INFO SEAL'!N166&amp;"-"&amp;F215</f>
        <v>PPC15-MT</v>
      </c>
      <c r="K215" s="180"/>
      <c r="L215" s="182" t="str">
        <f>+VLOOKUP('INFO SEAL'!N166,$J$8:$V$50,3,FALSE)</f>
        <v>POSTE DE CONCRETO ARMADO DE 12/200/120/300</v>
      </c>
      <c r="M215" s="33">
        <f t="shared" si="20"/>
        <v>0.3</v>
      </c>
    </row>
    <row r="216" spans="1:13" customFormat="1" x14ac:dyDescent="0.25">
      <c r="A216" s="73">
        <f>+'INFO SEAL'!B167</f>
        <v>162</v>
      </c>
      <c r="B216" s="180" t="str">
        <f t="shared" si="19"/>
        <v>SICODI</v>
      </c>
      <c r="C216" s="180" t="str">
        <f>+'INFO SEAL'!C167</f>
        <v>AREQUIPA</v>
      </c>
      <c r="D216" s="180" t="str">
        <f>+'INFO SEAL'!D167</f>
        <v>AREQUIPA</v>
      </c>
      <c r="E216" s="180" t="str">
        <f>+'INFO SEAL'!E167</f>
        <v>CAYMA</v>
      </c>
      <c r="F216" s="180" t="str">
        <f>+IF('INFO SEAL'!I167="BAJA TENSION","BT",IF('INFO SEAL'!I167="MEDIA TENSION","MT","AT"))</f>
        <v>MT</v>
      </c>
      <c r="G216" s="180">
        <f>+'INFO SEAL'!K167</f>
        <v>12</v>
      </c>
      <c r="H216" s="180" t="str">
        <f>+'INFO SEAL'!L167</f>
        <v>POSTE</v>
      </c>
      <c r="I216" s="180" t="str">
        <f>+'INFO SEAL'!M167</f>
        <v>CONCRETO</v>
      </c>
      <c r="J216" s="180" t="str">
        <f>+'INFO SEAL'!N167&amp;"-"&amp;F216</f>
        <v>PPC15-MT</v>
      </c>
      <c r="K216" s="180"/>
      <c r="L216" s="182" t="str">
        <f>+VLOOKUP('INFO SEAL'!N167,$J$8:$V$50,3,FALSE)</f>
        <v>POSTE DE CONCRETO ARMADO DE 12/200/120/300</v>
      </c>
      <c r="M216" s="33">
        <f t="shared" si="20"/>
        <v>0.3</v>
      </c>
    </row>
    <row r="217" spans="1:13" customFormat="1" x14ac:dyDescent="0.25">
      <c r="A217" s="73">
        <f>+'INFO SEAL'!B168</f>
        <v>163</v>
      </c>
      <c r="B217" s="180" t="str">
        <f t="shared" si="19"/>
        <v>SICODI</v>
      </c>
      <c r="C217" s="180" t="str">
        <f>+'INFO SEAL'!C168</f>
        <v>AREQUIPA</v>
      </c>
      <c r="D217" s="180" t="str">
        <f>+'INFO SEAL'!D168</f>
        <v>AREQUIPA</v>
      </c>
      <c r="E217" s="180" t="str">
        <f>+'INFO SEAL'!E168</f>
        <v>CAYMA</v>
      </c>
      <c r="F217" s="180" t="str">
        <f>+IF('INFO SEAL'!I168="BAJA TENSION","BT",IF('INFO SEAL'!I168="MEDIA TENSION","MT","AT"))</f>
        <v>MT</v>
      </c>
      <c r="G217" s="180">
        <f>+'INFO SEAL'!K168</f>
        <v>12</v>
      </c>
      <c r="H217" s="180" t="str">
        <f>+'INFO SEAL'!L168</f>
        <v>POSTE</v>
      </c>
      <c r="I217" s="180" t="str">
        <f>+'INFO SEAL'!M168</f>
        <v>CONCRETO</v>
      </c>
      <c r="J217" s="180" t="str">
        <f>+'INFO SEAL'!N168&amp;"-"&amp;F217</f>
        <v>PPC15-MT</v>
      </c>
      <c r="K217" s="180"/>
      <c r="L217" s="182" t="str">
        <f>+VLOOKUP('INFO SEAL'!N168,$J$8:$V$50,3,FALSE)</f>
        <v>POSTE DE CONCRETO ARMADO DE 12/200/120/300</v>
      </c>
      <c r="M217" s="33">
        <f t="shared" si="20"/>
        <v>0.3</v>
      </c>
    </row>
    <row r="218" spans="1:13" customFormat="1" x14ac:dyDescent="0.25">
      <c r="A218" s="73">
        <f>+'INFO SEAL'!B169</f>
        <v>164</v>
      </c>
      <c r="B218" s="180" t="str">
        <f t="shared" si="19"/>
        <v>SICODI</v>
      </c>
      <c r="C218" s="180" t="str">
        <f>+'INFO SEAL'!C169</f>
        <v>AREQUIPA</v>
      </c>
      <c r="D218" s="180" t="str">
        <f>+'INFO SEAL'!D169</f>
        <v>AREQUIPA</v>
      </c>
      <c r="E218" s="180" t="str">
        <f>+'INFO SEAL'!E169</f>
        <v>CAYMA</v>
      </c>
      <c r="F218" s="180" t="str">
        <f>+IF('INFO SEAL'!I169="BAJA TENSION","BT",IF('INFO SEAL'!I169="MEDIA TENSION","MT","AT"))</f>
        <v>MT</v>
      </c>
      <c r="G218" s="180">
        <f>+'INFO SEAL'!K169</f>
        <v>12</v>
      </c>
      <c r="H218" s="180" t="str">
        <f>+'INFO SEAL'!L169</f>
        <v>POSTE</v>
      </c>
      <c r="I218" s="180" t="str">
        <f>+'INFO SEAL'!M169</f>
        <v>CONCRETO</v>
      </c>
      <c r="J218" s="180" t="str">
        <f>+'INFO SEAL'!N169&amp;"-"&amp;F218</f>
        <v>PPC15-MT</v>
      </c>
      <c r="K218" s="180"/>
      <c r="L218" s="182" t="str">
        <f>+VLOOKUP('INFO SEAL'!N169,$J$8:$V$50,3,FALSE)</f>
        <v>POSTE DE CONCRETO ARMADO DE 12/200/120/300</v>
      </c>
      <c r="M218" s="33">
        <f t="shared" si="20"/>
        <v>0.3</v>
      </c>
    </row>
    <row r="219" spans="1:13" customFormat="1" x14ac:dyDescent="0.25">
      <c r="A219" s="73">
        <f>+'INFO SEAL'!B170</f>
        <v>165</v>
      </c>
      <c r="B219" s="180" t="str">
        <f t="shared" si="19"/>
        <v>SICODI</v>
      </c>
      <c r="C219" s="180" t="str">
        <f>+'INFO SEAL'!C170</f>
        <v>AREQUIPA</v>
      </c>
      <c r="D219" s="180" t="str">
        <f>+'INFO SEAL'!D170</f>
        <v>AREQUIPA</v>
      </c>
      <c r="E219" s="180" t="str">
        <f>+'INFO SEAL'!E170</f>
        <v>CAYMA</v>
      </c>
      <c r="F219" s="180" t="str">
        <f>+IF('INFO SEAL'!I170="BAJA TENSION","BT",IF('INFO SEAL'!I170="MEDIA TENSION","MT","AT"))</f>
        <v>MT</v>
      </c>
      <c r="G219" s="180">
        <f>+'INFO SEAL'!K170</f>
        <v>12</v>
      </c>
      <c r="H219" s="180" t="str">
        <f>+'INFO SEAL'!L170</f>
        <v>POSTE</v>
      </c>
      <c r="I219" s="180" t="str">
        <f>+'INFO SEAL'!M170</f>
        <v>CONCRETO</v>
      </c>
      <c r="J219" s="180" t="str">
        <f>+'INFO SEAL'!N170&amp;"-"&amp;F219</f>
        <v>PPC15-MT</v>
      </c>
      <c r="K219" s="180"/>
      <c r="L219" s="182" t="str">
        <f>+VLOOKUP('INFO SEAL'!N170,$J$8:$V$50,3,FALSE)</f>
        <v>POSTE DE CONCRETO ARMADO DE 12/200/120/300</v>
      </c>
      <c r="M219" s="33">
        <f t="shared" si="20"/>
        <v>0.3</v>
      </c>
    </row>
    <row r="220" spans="1:13" customFormat="1" x14ac:dyDescent="0.25">
      <c r="A220" s="73">
        <f>+'INFO SEAL'!B171</f>
        <v>166</v>
      </c>
      <c r="B220" s="180" t="str">
        <f t="shared" si="19"/>
        <v>SICODI</v>
      </c>
      <c r="C220" s="180" t="str">
        <f>+'INFO SEAL'!C171</f>
        <v>AREQUIPA</v>
      </c>
      <c r="D220" s="180" t="str">
        <f>+'INFO SEAL'!D171</f>
        <v>AREQUIPA</v>
      </c>
      <c r="E220" s="180" t="str">
        <f>+'INFO SEAL'!E171</f>
        <v>CAYMA</v>
      </c>
      <c r="F220" s="180" t="str">
        <f>+IF('INFO SEAL'!I171="BAJA TENSION","BT",IF('INFO SEAL'!I171="MEDIA TENSION","MT","AT"))</f>
        <v>MT</v>
      </c>
      <c r="G220" s="180">
        <f>+'INFO SEAL'!K171</f>
        <v>13</v>
      </c>
      <c r="H220" s="180" t="str">
        <f>+'INFO SEAL'!L171</f>
        <v>POSTE</v>
      </c>
      <c r="I220" s="180" t="str">
        <f>+'INFO SEAL'!M171</f>
        <v>CONCRETO</v>
      </c>
      <c r="J220" s="180" t="str">
        <f>+'INFO SEAL'!N171&amp;"-"&amp;F220</f>
        <v>PPC19-MT</v>
      </c>
      <c r="K220" s="180"/>
      <c r="L220" s="182" t="str">
        <f>+VLOOKUP('INFO SEAL'!N171,$J$8:$V$50,3,FALSE)</f>
        <v>POSTE DE CONCRETO ARMADO DE 13/300/150/345</v>
      </c>
      <c r="M220" s="33">
        <f t="shared" si="20"/>
        <v>0.5</v>
      </c>
    </row>
    <row r="221" spans="1:13" customFormat="1" x14ac:dyDescent="0.25">
      <c r="A221" s="73">
        <f>+'INFO SEAL'!B172</f>
        <v>167</v>
      </c>
      <c r="B221" s="180" t="str">
        <f t="shared" si="19"/>
        <v>SICODI</v>
      </c>
      <c r="C221" s="180" t="str">
        <f>+'INFO SEAL'!C172</f>
        <v>AREQUIPA</v>
      </c>
      <c r="D221" s="180" t="str">
        <f>+'INFO SEAL'!D172</f>
        <v>AREQUIPA</v>
      </c>
      <c r="E221" s="180" t="str">
        <f>+'INFO SEAL'!E172</f>
        <v>CAYMA</v>
      </c>
      <c r="F221" s="180" t="str">
        <f>+IF('INFO SEAL'!I172="BAJA TENSION","BT",IF('INFO SEAL'!I172="MEDIA TENSION","MT","AT"))</f>
        <v>MT</v>
      </c>
      <c r="G221" s="180">
        <f>+'INFO SEAL'!K172</f>
        <v>12</v>
      </c>
      <c r="H221" s="180" t="str">
        <f>+'INFO SEAL'!L172</f>
        <v>POSTE</v>
      </c>
      <c r="I221" s="180" t="str">
        <f>+'INFO SEAL'!M172</f>
        <v>CONCRETO</v>
      </c>
      <c r="J221" s="180" t="str">
        <f>+'INFO SEAL'!N172&amp;"-"&amp;F221</f>
        <v>PPC15-MT</v>
      </c>
      <c r="K221" s="180"/>
      <c r="L221" s="182" t="str">
        <f>+VLOOKUP('INFO SEAL'!N172,$J$8:$V$50,3,FALSE)</f>
        <v>POSTE DE CONCRETO ARMADO DE 12/200/120/300</v>
      </c>
      <c r="M221" s="33">
        <f t="shared" si="20"/>
        <v>0.3</v>
      </c>
    </row>
    <row r="222" spans="1:13" customFormat="1" x14ac:dyDescent="0.25">
      <c r="A222" s="73">
        <f>+'INFO SEAL'!B173</f>
        <v>168</v>
      </c>
      <c r="B222" s="180" t="str">
        <f t="shared" si="19"/>
        <v>SICODI</v>
      </c>
      <c r="C222" s="180" t="str">
        <f>+'INFO SEAL'!C173</f>
        <v>AREQUIPA</v>
      </c>
      <c r="D222" s="180" t="str">
        <f>+'INFO SEAL'!D173</f>
        <v>AREQUIPA</v>
      </c>
      <c r="E222" s="180" t="str">
        <f>+'INFO SEAL'!E173</f>
        <v>CAYMA</v>
      </c>
      <c r="F222" s="180" t="str">
        <f>+IF('INFO SEAL'!I173="BAJA TENSION","BT",IF('INFO SEAL'!I173="MEDIA TENSION","MT","AT"))</f>
        <v>MT</v>
      </c>
      <c r="G222" s="180">
        <f>+'INFO SEAL'!K173</f>
        <v>12</v>
      </c>
      <c r="H222" s="180" t="str">
        <f>+'INFO SEAL'!L173</f>
        <v>POSTE</v>
      </c>
      <c r="I222" s="180" t="str">
        <f>+'INFO SEAL'!M173</f>
        <v>CONCRETO</v>
      </c>
      <c r="J222" s="180" t="str">
        <f>+'INFO SEAL'!N173&amp;"-"&amp;F222</f>
        <v>PPC15-MT</v>
      </c>
      <c r="K222" s="180"/>
      <c r="L222" s="182" t="str">
        <f>+VLOOKUP('INFO SEAL'!N173,$J$8:$V$50,3,FALSE)</f>
        <v>POSTE DE CONCRETO ARMADO DE 12/200/120/300</v>
      </c>
      <c r="M222" s="33">
        <f t="shared" si="20"/>
        <v>0.3</v>
      </c>
    </row>
    <row r="223" spans="1:13" customFormat="1" x14ac:dyDescent="0.25">
      <c r="A223" s="73">
        <f>+'INFO SEAL'!B174</f>
        <v>169</v>
      </c>
      <c r="B223" s="180" t="str">
        <f t="shared" si="19"/>
        <v>SICODI</v>
      </c>
      <c r="C223" s="180" t="str">
        <f>+'INFO SEAL'!C174</f>
        <v>AREQUIPA</v>
      </c>
      <c r="D223" s="180" t="str">
        <f>+'INFO SEAL'!D174</f>
        <v>AREQUIPA</v>
      </c>
      <c r="E223" s="180" t="str">
        <f>+'INFO SEAL'!E174</f>
        <v>CAYMA</v>
      </c>
      <c r="F223" s="180" t="str">
        <f>+IF('INFO SEAL'!I174="BAJA TENSION","BT",IF('INFO SEAL'!I174="MEDIA TENSION","MT","AT"))</f>
        <v>MT</v>
      </c>
      <c r="G223" s="180">
        <f>+'INFO SEAL'!K174</f>
        <v>14</v>
      </c>
      <c r="H223" s="180" t="str">
        <f>+'INFO SEAL'!L174</f>
        <v>POSTE</v>
      </c>
      <c r="I223" s="180" t="str">
        <f>+'INFO SEAL'!M174</f>
        <v>CONCRETO</v>
      </c>
      <c r="J223" s="180" t="str">
        <f>+'INFO SEAL'!N174&amp;"-"&amp;F223</f>
        <v>PPC22-MT</v>
      </c>
      <c r="K223" s="180"/>
      <c r="L223" s="182" t="str">
        <f>+VLOOKUP('INFO SEAL'!N174,$J$8:$V$50,3,FALSE)</f>
        <v>POSTE DE CONCRETO ARMADO DE 15/200/135/360</v>
      </c>
      <c r="M223" s="33">
        <f t="shared" si="20"/>
        <v>0.5</v>
      </c>
    </row>
    <row r="224" spans="1:13" customFormat="1" x14ac:dyDescent="0.25">
      <c r="A224" s="73">
        <f>+'INFO SEAL'!B175</f>
        <v>170</v>
      </c>
      <c r="B224" s="180" t="str">
        <f t="shared" si="19"/>
        <v>SICODI</v>
      </c>
      <c r="C224" s="180" t="str">
        <f>+'INFO SEAL'!C175</f>
        <v>AREQUIPA</v>
      </c>
      <c r="D224" s="180" t="str">
        <f>+'INFO SEAL'!D175</f>
        <v>AREQUIPA</v>
      </c>
      <c r="E224" s="180" t="str">
        <f>+'INFO SEAL'!E175</f>
        <v>CAYMA</v>
      </c>
      <c r="F224" s="180" t="str">
        <f>+IF('INFO SEAL'!I175="BAJA TENSION","BT",IF('INFO SEAL'!I175="MEDIA TENSION","MT","AT"))</f>
        <v>MT</v>
      </c>
      <c r="G224" s="180">
        <f>+'INFO SEAL'!K175</f>
        <v>12</v>
      </c>
      <c r="H224" s="180" t="str">
        <f>+'INFO SEAL'!L175</f>
        <v>POSTE</v>
      </c>
      <c r="I224" s="180" t="str">
        <f>+'INFO SEAL'!M175</f>
        <v>CONCRETO</v>
      </c>
      <c r="J224" s="180" t="str">
        <f>+'INFO SEAL'!N175&amp;"-"&amp;F224</f>
        <v>PPC15-MT</v>
      </c>
      <c r="K224" s="180"/>
      <c r="L224" s="182" t="str">
        <f>+VLOOKUP('INFO SEAL'!N175,$J$8:$V$50,3,FALSE)</f>
        <v>POSTE DE CONCRETO ARMADO DE 12/200/120/300</v>
      </c>
      <c r="M224" s="33">
        <f t="shared" si="20"/>
        <v>0.3</v>
      </c>
    </row>
    <row r="225" spans="1:13" customFormat="1" x14ac:dyDescent="0.25">
      <c r="A225" s="73">
        <f>+'INFO SEAL'!B176</f>
        <v>171</v>
      </c>
      <c r="B225" s="180" t="str">
        <f t="shared" si="19"/>
        <v>SICODI</v>
      </c>
      <c r="C225" s="180" t="str">
        <f>+'INFO SEAL'!C176</f>
        <v>AREQUIPA</v>
      </c>
      <c r="D225" s="180" t="str">
        <f>+'INFO SEAL'!D176</f>
        <v>AREQUIPA</v>
      </c>
      <c r="E225" s="180" t="str">
        <f>+'INFO SEAL'!E176</f>
        <v>CAYMA</v>
      </c>
      <c r="F225" s="180" t="str">
        <f>+IF('INFO SEAL'!I176="BAJA TENSION","BT",IF('INFO SEAL'!I176="MEDIA TENSION","MT","AT"))</f>
        <v>MT</v>
      </c>
      <c r="G225" s="180">
        <f>+'INFO SEAL'!K176</f>
        <v>12</v>
      </c>
      <c r="H225" s="180" t="str">
        <f>+'INFO SEAL'!L176</f>
        <v>POSTE</v>
      </c>
      <c r="I225" s="180" t="str">
        <f>+'INFO SEAL'!M176</f>
        <v>CONCRETO</v>
      </c>
      <c r="J225" s="180" t="str">
        <f>+'INFO SEAL'!N176&amp;"-"&amp;F225</f>
        <v>PPC15-MT</v>
      </c>
      <c r="K225" s="180"/>
      <c r="L225" s="182" t="str">
        <f>+VLOOKUP('INFO SEAL'!N176,$J$8:$V$50,3,FALSE)</f>
        <v>POSTE DE CONCRETO ARMADO DE 12/200/120/300</v>
      </c>
      <c r="M225" s="33">
        <f t="shared" si="20"/>
        <v>0.3</v>
      </c>
    </row>
    <row r="226" spans="1:13" customFormat="1" x14ac:dyDescent="0.25">
      <c r="A226" s="73">
        <f>+'INFO SEAL'!B177</f>
        <v>172</v>
      </c>
      <c r="B226" s="180" t="str">
        <f t="shared" si="19"/>
        <v>SICODI</v>
      </c>
      <c r="C226" s="180" t="str">
        <f>+'INFO SEAL'!C177</f>
        <v>AREQUIPA</v>
      </c>
      <c r="D226" s="180" t="str">
        <f>+'INFO SEAL'!D177</f>
        <v>AREQUIPA</v>
      </c>
      <c r="E226" s="180" t="str">
        <f>+'INFO SEAL'!E177</f>
        <v>CAYMA</v>
      </c>
      <c r="F226" s="180" t="str">
        <f>+IF('INFO SEAL'!I177="BAJA TENSION","BT",IF('INFO SEAL'!I177="MEDIA TENSION","MT","AT"))</f>
        <v>MT</v>
      </c>
      <c r="G226" s="180">
        <f>+'INFO SEAL'!K177</f>
        <v>12</v>
      </c>
      <c r="H226" s="180" t="str">
        <f>+'INFO SEAL'!L177</f>
        <v>POSTE</v>
      </c>
      <c r="I226" s="180" t="str">
        <f>+'INFO SEAL'!M177</f>
        <v>CONCRETO</v>
      </c>
      <c r="J226" s="180" t="str">
        <f>+'INFO SEAL'!N177&amp;"-"&amp;F226</f>
        <v>PPC15-MT</v>
      </c>
      <c r="K226" s="180"/>
      <c r="L226" s="182" t="str">
        <f>+VLOOKUP('INFO SEAL'!N177,$J$8:$V$50,3,FALSE)</f>
        <v>POSTE DE CONCRETO ARMADO DE 12/200/120/300</v>
      </c>
      <c r="M226" s="33">
        <f t="shared" si="20"/>
        <v>0.3</v>
      </c>
    </row>
    <row r="227" spans="1:13" customFormat="1" x14ac:dyDescent="0.25">
      <c r="A227" s="73">
        <f>+'INFO SEAL'!B178</f>
        <v>173</v>
      </c>
      <c r="B227" s="180" t="str">
        <f t="shared" si="19"/>
        <v>SICODI</v>
      </c>
      <c r="C227" s="180" t="str">
        <f>+'INFO SEAL'!C178</f>
        <v>AREQUIPA</v>
      </c>
      <c r="D227" s="180" t="str">
        <f>+'INFO SEAL'!D178</f>
        <v>AREQUIPA</v>
      </c>
      <c r="E227" s="180" t="str">
        <f>+'INFO SEAL'!E178</f>
        <v>CAYMA</v>
      </c>
      <c r="F227" s="180" t="str">
        <f>+IF('INFO SEAL'!I178="BAJA TENSION","BT",IF('INFO SEAL'!I178="MEDIA TENSION","MT","AT"))</f>
        <v>MT</v>
      </c>
      <c r="G227" s="180">
        <f>+'INFO SEAL'!K178</f>
        <v>12</v>
      </c>
      <c r="H227" s="180" t="str">
        <f>+'INFO SEAL'!L178</f>
        <v>POSTE</v>
      </c>
      <c r="I227" s="180" t="str">
        <f>+'INFO SEAL'!M178</f>
        <v>CONCRETO</v>
      </c>
      <c r="J227" s="180" t="str">
        <f>+'INFO SEAL'!N178&amp;"-"&amp;F227</f>
        <v>PPC15-MT</v>
      </c>
      <c r="K227" s="180"/>
      <c r="L227" s="182" t="str">
        <f>+VLOOKUP('INFO SEAL'!N178,$J$8:$V$50,3,FALSE)</f>
        <v>POSTE DE CONCRETO ARMADO DE 12/200/120/300</v>
      </c>
      <c r="M227" s="33">
        <f t="shared" si="20"/>
        <v>0.3</v>
      </c>
    </row>
    <row r="228" spans="1:13" customFormat="1" x14ac:dyDescent="0.25">
      <c r="A228" s="73">
        <f>+'INFO SEAL'!B179</f>
        <v>174</v>
      </c>
      <c r="B228" s="180" t="str">
        <f t="shared" si="19"/>
        <v>SICODI</v>
      </c>
      <c r="C228" s="180" t="str">
        <f>+'INFO SEAL'!C179</f>
        <v>AREQUIPA</v>
      </c>
      <c r="D228" s="180" t="str">
        <f>+'INFO SEAL'!D179</f>
        <v>AREQUIPA</v>
      </c>
      <c r="E228" s="180" t="str">
        <f>+'INFO SEAL'!E179</f>
        <v>CAYMA</v>
      </c>
      <c r="F228" s="180" t="str">
        <f>+IF('INFO SEAL'!I179="BAJA TENSION","BT",IF('INFO SEAL'!I179="MEDIA TENSION","MT","AT"))</f>
        <v>MT</v>
      </c>
      <c r="G228" s="180">
        <f>+'INFO SEAL'!K179</f>
        <v>12</v>
      </c>
      <c r="H228" s="180" t="str">
        <f>+'INFO SEAL'!L179</f>
        <v>POSTE</v>
      </c>
      <c r="I228" s="180" t="str">
        <f>+'INFO SEAL'!M179</f>
        <v>CONCRETO</v>
      </c>
      <c r="J228" s="180" t="str">
        <f>+'INFO SEAL'!N179&amp;"-"&amp;F228</f>
        <v>PPC15-MT</v>
      </c>
      <c r="K228" s="180"/>
      <c r="L228" s="182" t="str">
        <f>+VLOOKUP('INFO SEAL'!N179,$J$8:$V$50,3,FALSE)</f>
        <v>POSTE DE CONCRETO ARMADO DE 12/200/120/300</v>
      </c>
      <c r="M228" s="33">
        <f t="shared" si="20"/>
        <v>0.3</v>
      </c>
    </row>
    <row r="229" spans="1:13" customFormat="1" x14ac:dyDescent="0.25">
      <c r="A229" s="73">
        <f>+'INFO SEAL'!B180</f>
        <v>175</v>
      </c>
      <c r="B229" s="180" t="str">
        <f t="shared" si="19"/>
        <v>SICODI</v>
      </c>
      <c r="C229" s="180" t="str">
        <f>+'INFO SEAL'!C180</f>
        <v>AREQUIPA</v>
      </c>
      <c r="D229" s="180" t="str">
        <f>+'INFO SEAL'!D180</f>
        <v>AREQUIPA</v>
      </c>
      <c r="E229" s="180" t="str">
        <f>+'INFO SEAL'!E180</f>
        <v>CAYMA</v>
      </c>
      <c r="F229" s="180" t="str">
        <f>+IF('INFO SEAL'!I180="BAJA TENSION","BT",IF('INFO SEAL'!I180="MEDIA TENSION","MT","AT"))</f>
        <v>MT</v>
      </c>
      <c r="G229" s="180">
        <f>+'INFO SEAL'!K180</f>
        <v>12</v>
      </c>
      <c r="H229" s="180" t="str">
        <f>+'INFO SEAL'!L180</f>
        <v>POSTE</v>
      </c>
      <c r="I229" s="180" t="str">
        <f>+'INFO SEAL'!M180</f>
        <v>CONCRETO</v>
      </c>
      <c r="J229" s="180" t="str">
        <f>+'INFO SEAL'!N180&amp;"-"&amp;F229</f>
        <v>PPC15-MT</v>
      </c>
      <c r="K229" s="180"/>
      <c r="L229" s="182" t="str">
        <f>+VLOOKUP('INFO SEAL'!N180,$J$8:$V$50,3,FALSE)</f>
        <v>POSTE DE CONCRETO ARMADO DE 12/200/120/300</v>
      </c>
      <c r="M229" s="33">
        <f t="shared" si="20"/>
        <v>0.3</v>
      </c>
    </row>
    <row r="230" spans="1:13" customFormat="1" x14ac:dyDescent="0.25">
      <c r="A230" s="73">
        <f>+'INFO SEAL'!B181</f>
        <v>176</v>
      </c>
      <c r="B230" s="180" t="str">
        <f t="shared" si="19"/>
        <v>SICODI</v>
      </c>
      <c r="C230" s="180" t="str">
        <f>+'INFO SEAL'!C181</f>
        <v>AREQUIPA</v>
      </c>
      <c r="D230" s="180" t="str">
        <f>+'INFO SEAL'!D181</f>
        <v>AREQUIPA</v>
      </c>
      <c r="E230" s="180" t="str">
        <f>+'INFO SEAL'!E181</f>
        <v>CAYMA</v>
      </c>
      <c r="F230" s="180" t="str">
        <f>+IF('INFO SEAL'!I181="BAJA TENSION","BT",IF('INFO SEAL'!I181="MEDIA TENSION","MT","AT"))</f>
        <v>MT</v>
      </c>
      <c r="G230" s="180">
        <f>+'INFO SEAL'!K181</f>
        <v>12</v>
      </c>
      <c r="H230" s="180" t="str">
        <f>+'INFO SEAL'!L181</f>
        <v>POSTE</v>
      </c>
      <c r="I230" s="180" t="str">
        <f>+'INFO SEAL'!M181</f>
        <v>CONCRETO</v>
      </c>
      <c r="J230" s="180" t="str">
        <f>+'INFO SEAL'!N181&amp;"-"&amp;F230</f>
        <v>PPC15-MT</v>
      </c>
      <c r="K230" s="180"/>
      <c r="L230" s="182" t="str">
        <f>+VLOOKUP('INFO SEAL'!N181,$J$8:$V$50,3,FALSE)</f>
        <v>POSTE DE CONCRETO ARMADO DE 12/200/120/300</v>
      </c>
      <c r="M230" s="33">
        <f t="shared" si="20"/>
        <v>0.3</v>
      </c>
    </row>
    <row r="231" spans="1:13" customFormat="1" x14ac:dyDescent="0.25">
      <c r="A231" s="73">
        <f>+'INFO SEAL'!B182</f>
        <v>177</v>
      </c>
      <c r="B231" s="180" t="str">
        <f t="shared" si="19"/>
        <v>SICODI</v>
      </c>
      <c r="C231" s="180" t="str">
        <f>+'INFO SEAL'!C182</f>
        <v>AREQUIPA</v>
      </c>
      <c r="D231" s="180" t="str">
        <f>+'INFO SEAL'!D182</f>
        <v>AREQUIPA</v>
      </c>
      <c r="E231" s="180" t="str">
        <f>+'INFO SEAL'!E182</f>
        <v>CAYMA</v>
      </c>
      <c r="F231" s="180" t="str">
        <f>+IF('INFO SEAL'!I182="BAJA TENSION","BT",IF('INFO SEAL'!I182="MEDIA TENSION","MT","AT"))</f>
        <v>MT</v>
      </c>
      <c r="G231" s="180">
        <f>+'INFO SEAL'!K182</f>
        <v>12</v>
      </c>
      <c r="H231" s="180" t="str">
        <f>+'INFO SEAL'!L182</f>
        <v>POSTE</v>
      </c>
      <c r="I231" s="180" t="str">
        <f>+'INFO SEAL'!M182</f>
        <v>CONCRETO</v>
      </c>
      <c r="J231" s="180" t="str">
        <f>+'INFO SEAL'!N182&amp;"-"&amp;F231</f>
        <v>PPC15-MT</v>
      </c>
      <c r="K231" s="180"/>
      <c r="L231" s="182" t="str">
        <f>+VLOOKUP('INFO SEAL'!N182,$J$8:$V$50,3,FALSE)</f>
        <v>POSTE DE CONCRETO ARMADO DE 12/200/120/300</v>
      </c>
      <c r="M231" s="33">
        <f t="shared" si="20"/>
        <v>0.3</v>
      </c>
    </row>
    <row r="232" spans="1:13" customFormat="1" x14ac:dyDescent="0.25">
      <c r="A232" s="73">
        <f>+'INFO SEAL'!B183</f>
        <v>178</v>
      </c>
      <c r="B232" s="180" t="str">
        <f t="shared" si="19"/>
        <v>MOD INV_2018</v>
      </c>
      <c r="C232" s="180" t="str">
        <f>+'INFO SEAL'!C183</f>
        <v>AREQUIPA</v>
      </c>
      <c r="D232" s="180" t="str">
        <f>+'INFO SEAL'!D183</f>
        <v>ISLAY</v>
      </c>
      <c r="E232" s="180" t="str">
        <f>+'INFO SEAL'!E183</f>
        <v>COCACHACRA</v>
      </c>
      <c r="F232" s="180" t="str">
        <f>+IF('INFO SEAL'!I183="BAJA TENSION","BT",IF('INFO SEAL'!I183="MEDIA TENSION","MT","AT"))</f>
        <v>AT</v>
      </c>
      <c r="G232" s="180">
        <f>+'INFO SEAL'!K183</f>
        <v>13</v>
      </c>
      <c r="H232" s="180" t="str">
        <f>+'INFO SEAL'!L183</f>
        <v>POSTE</v>
      </c>
      <c r="I232" s="180" t="str">
        <f>+'INFO SEAL'!M183</f>
        <v>CONCRETO</v>
      </c>
      <c r="J232" s="180" t="str">
        <f>+'INFO SEAL'!N183&amp;"-"&amp;F232</f>
        <v>EC033COR0S0-070-S3-AT</v>
      </c>
      <c r="K232" s="180"/>
      <c r="L232" s="182" t="str">
        <f>+VLOOKUP('INFO SEAL'!N183,$J$8:$V$50,3,FALSE)</f>
        <v>1 Poste de concreto (15/600) de suspensión (30°) Tipo SU11-15</v>
      </c>
      <c r="M232" s="33">
        <f t="shared" si="20"/>
        <v>1</v>
      </c>
    </row>
    <row r="233" spans="1:13" customFormat="1" x14ac:dyDescent="0.25">
      <c r="A233" s="73">
        <f>+'INFO SEAL'!B184</f>
        <v>179</v>
      </c>
      <c r="B233" s="180" t="str">
        <f t="shared" si="19"/>
        <v>SICODI</v>
      </c>
      <c r="C233" s="180" t="str">
        <f>+'INFO SEAL'!C184</f>
        <v>AREQUIPA</v>
      </c>
      <c r="D233" s="180" t="str">
        <f>+'INFO SEAL'!D184</f>
        <v>AREQUIPA</v>
      </c>
      <c r="E233" s="180" t="str">
        <f>+'INFO SEAL'!E184</f>
        <v>CAYMA</v>
      </c>
      <c r="F233" s="180" t="str">
        <f>+IF('INFO SEAL'!I184="BAJA TENSION","BT",IF('INFO SEAL'!I184="MEDIA TENSION","MT","AT"))</f>
        <v>MT</v>
      </c>
      <c r="G233" s="180">
        <f>+'INFO SEAL'!K184</f>
        <v>13</v>
      </c>
      <c r="H233" s="180" t="str">
        <f>+'INFO SEAL'!L184</f>
        <v>POSTE</v>
      </c>
      <c r="I233" s="180" t="str">
        <f>+'INFO SEAL'!M184</f>
        <v>CONCRETO</v>
      </c>
      <c r="J233" s="180" t="str">
        <f>+'INFO SEAL'!N184&amp;"-"&amp;F233</f>
        <v>PPC18-MT</v>
      </c>
      <c r="K233" s="180"/>
      <c r="L233" s="182" t="str">
        <f>+VLOOKUP('INFO SEAL'!N184,$J$8:$V$50,3,FALSE)</f>
        <v>POSTE DE CONCRETO ARMADO DE 13/200/140/335</v>
      </c>
      <c r="M233" s="33">
        <f t="shared" si="20"/>
        <v>0.4</v>
      </c>
    </row>
    <row r="234" spans="1:13" customFormat="1" x14ac:dyDescent="0.25">
      <c r="A234" s="73">
        <f>+'INFO SEAL'!B185</f>
        <v>180</v>
      </c>
      <c r="B234" s="180" t="str">
        <f t="shared" si="19"/>
        <v>SICODI</v>
      </c>
      <c r="C234" s="180" t="str">
        <f>+'INFO SEAL'!C185</f>
        <v>AREQUIPA</v>
      </c>
      <c r="D234" s="180" t="str">
        <f>+'INFO SEAL'!D185</f>
        <v>AREQUIPA</v>
      </c>
      <c r="E234" s="180" t="str">
        <f>+'INFO SEAL'!E185</f>
        <v>CAYMA</v>
      </c>
      <c r="F234" s="180" t="str">
        <f>+IF('INFO SEAL'!I185="BAJA TENSION","BT",IF('INFO SEAL'!I185="MEDIA TENSION","MT","AT"))</f>
        <v>MT</v>
      </c>
      <c r="G234" s="180">
        <f>+'INFO SEAL'!K185</f>
        <v>12</v>
      </c>
      <c r="H234" s="180" t="str">
        <f>+'INFO SEAL'!L185</f>
        <v>POSTE</v>
      </c>
      <c r="I234" s="180" t="str">
        <f>+'INFO SEAL'!M185</f>
        <v>CONCRETO</v>
      </c>
      <c r="J234" s="180" t="str">
        <f>+'INFO SEAL'!N185&amp;"-"&amp;F234</f>
        <v>PPC15-MT</v>
      </c>
      <c r="K234" s="180"/>
      <c r="L234" s="182" t="str">
        <f>+VLOOKUP('INFO SEAL'!N185,$J$8:$V$50,3,FALSE)</f>
        <v>POSTE DE CONCRETO ARMADO DE 12/200/120/300</v>
      </c>
      <c r="M234" s="33">
        <f t="shared" si="20"/>
        <v>0.3</v>
      </c>
    </row>
    <row r="235" spans="1:13" customFormat="1" x14ac:dyDescent="0.25">
      <c r="A235" s="73">
        <f>+'INFO SEAL'!B186</f>
        <v>181</v>
      </c>
      <c r="B235" s="180" t="str">
        <f t="shared" si="19"/>
        <v>SICODI</v>
      </c>
      <c r="C235" s="180" t="str">
        <f>+'INFO SEAL'!C186</f>
        <v>AREQUIPA</v>
      </c>
      <c r="D235" s="180" t="str">
        <f>+'INFO SEAL'!D186</f>
        <v>AREQUIPA</v>
      </c>
      <c r="E235" s="180" t="str">
        <f>+'INFO SEAL'!E186</f>
        <v>CAYMA</v>
      </c>
      <c r="F235" s="180" t="str">
        <f>+IF('INFO SEAL'!I186="BAJA TENSION","BT",IF('INFO SEAL'!I186="MEDIA TENSION","MT","AT"))</f>
        <v>MT</v>
      </c>
      <c r="G235" s="180">
        <f>+'INFO SEAL'!K186</f>
        <v>12</v>
      </c>
      <c r="H235" s="180" t="str">
        <f>+'INFO SEAL'!L186</f>
        <v>POSTE</v>
      </c>
      <c r="I235" s="180" t="str">
        <f>+'INFO SEAL'!M186</f>
        <v>CONCRETO</v>
      </c>
      <c r="J235" s="180" t="str">
        <f>+'INFO SEAL'!N186&amp;"-"&amp;F235</f>
        <v>PPC15-MT</v>
      </c>
      <c r="K235" s="180"/>
      <c r="L235" s="182" t="str">
        <f>+VLOOKUP('INFO SEAL'!N186,$J$8:$V$50,3,FALSE)</f>
        <v>POSTE DE CONCRETO ARMADO DE 12/200/120/300</v>
      </c>
      <c r="M235" s="33">
        <f t="shared" si="20"/>
        <v>0.3</v>
      </c>
    </row>
    <row r="236" spans="1:13" customFormat="1" x14ac:dyDescent="0.25">
      <c r="A236" s="73">
        <f>+'INFO SEAL'!B187</f>
        <v>182</v>
      </c>
      <c r="B236" s="180" t="str">
        <f t="shared" si="19"/>
        <v>SICODI</v>
      </c>
      <c r="C236" s="180" t="str">
        <f>+'INFO SEAL'!C187</f>
        <v>AREQUIPA</v>
      </c>
      <c r="D236" s="180" t="str">
        <f>+'INFO SEAL'!D187</f>
        <v>AREQUIPA</v>
      </c>
      <c r="E236" s="180" t="str">
        <f>+'INFO SEAL'!E187</f>
        <v>CAYMA</v>
      </c>
      <c r="F236" s="180" t="str">
        <f>+IF('INFO SEAL'!I187="BAJA TENSION","BT",IF('INFO SEAL'!I187="MEDIA TENSION","MT","AT"))</f>
        <v>MT</v>
      </c>
      <c r="G236" s="180">
        <f>+'INFO SEAL'!K187</f>
        <v>12</v>
      </c>
      <c r="H236" s="180" t="str">
        <f>+'INFO SEAL'!L187</f>
        <v>POSTE</v>
      </c>
      <c r="I236" s="180" t="str">
        <f>+'INFO SEAL'!M187</f>
        <v>CONCRETO</v>
      </c>
      <c r="J236" s="180" t="str">
        <f>+'INFO SEAL'!N187&amp;"-"&amp;F236</f>
        <v>PPC15-MT</v>
      </c>
      <c r="K236" s="180"/>
      <c r="L236" s="182" t="str">
        <f>+VLOOKUP('INFO SEAL'!N187,$J$8:$V$50,3,FALSE)</f>
        <v>POSTE DE CONCRETO ARMADO DE 12/200/120/300</v>
      </c>
      <c r="M236" s="33">
        <f t="shared" si="20"/>
        <v>0.3</v>
      </c>
    </row>
    <row r="237" spans="1:13" customFormat="1" x14ac:dyDescent="0.25">
      <c r="A237" s="73">
        <f>+'INFO SEAL'!B188</f>
        <v>183</v>
      </c>
      <c r="B237" s="180" t="str">
        <f t="shared" si="19"/>
        <v>SICODI</v>
      </c>
      <c r="C237" s="180" t="str">
        <f>+'INFO SEAL'!C188</f>
        <v>AREQUIPA</v>
      </c>
      <c r="D237" s="180" t="str">
        <f>+'INFO SEAL'!D188</f>
        <v>AREQUIPA</v>
      </c>
      <c r="E237" s="180" t="str">
        <f>+'INFO SEAL'!E188</f>
        <v>CAYMA</v>
      </c>
      <c r="F237" s="180" t="str">
        <f>+IF('INFO SEAL'!I188="BAJA TENSION","BT",IF('INFO SEAL'!I188="MEDIA TENSION","MT","AT"))</f>
        <v>MT</v>
      </c>
      <c r="G237" s="180">
        <f>+'INFO SEAL'!K188</f>
        <v>12</v>
      </c>
      <c r="H237" s="180" t="str">
        <f>+'INFO SEAL'!L188</f>
        <v>POSTE</v>
      </c>
      <c r="I237" s="180" t="str">
        <f>+'INFO SEAL'!M188</f>
        <v>CONCRETO</v>
      </c>
      <c r="J237" s="180" t="str">
        <f>+'INFO SEAL'!N188&amp;"-"&amp;F237</f>
        <v>PPC15-MT</v>
      </c>
      <c r="K237" s="180"/>
      <c r="L237" s="182" t="str">
        <f>+VLOOKUP('INFO SEAL'!N188,$J$8:$V$50,3,FALSE)</f>
        <v>POSTE DE CONCRETO ARMADO DE 12/200/120/300</v>
      </c>
      <c r="M237" s="33">
        <f t="shared" si="20"/>
        <v>0.3</v>
      </c>
    </row>
    <row r="238" spans="1:13" customFormat="1" x14ac:dyDescent="0.25">
      <c r="A238" s="73">
        <f>+'INFO SEAL'!B189</f>
        <v>184</v>
      </c>
      <c r="B238" s="180" t="str">
        <f t="shared" si="19"/>
        <v>SICODI</v>
      </c>
      <c r="C238" s="180" t="str">
        <f>+'INFO SEAL'!C189</f>
        <v>AREQUIPA</v>
      </c>
      <c r="D238" s="180" t="str">
        <f>+'INFO SEAL'!D189</f>
        <v>AREQUIPA</v>
      </c>
      <c r="E238" s="180" t="str">
        <f>+'INFO SEAL'!E189</f>
        <v>CAYMA</v>
      </c>
      <c r="F238" s="180" t="str">
        <f>+IF('INFO SEAL'!I189="BAJA TENSION","BT",IF('INFO SEAL'!I189="MEDIA TENSION","MT","AT"))</f>
        <v>MT</v>
      </c>
      <c r="G238" s="180">
        <f>+'INFO SEAL'!K189</f>
        <v>12</v>
      </c>
      <c r="H238" s="180" t="str">
        <f>+'INFO SEAL'!L189</f>
        <v>POSTE</v>
      </c>
      <c r="I238" s="180" t="str">
        <f>+'INFO SEAL'!M189</f>
        <v>CONCRETO</v>
      </c>
      <c r="J238" s="180" t="str">
        <f>+'INFO SEAL'!N189&amp;"-"&amp;F238</f>
        <v>PPC15-MT</v>
      </c>
      <c r="K238" s="180"/>
      <c r="L238" s="182" t="str">
        <f>+VLOOKUP('INFO SEAL'!N189,$J$8:$V$50,3,FALSE)</f>
        <v>POSTE DE CONCRETO ARMADO DE 12/200/120/300</v>
      </c>
      <c r="M238" s="33">
        <f t="shared" si="20"/>
        <v>0.3</v>
      </c>
    </row>
    <row r="239" spans="1:13" customFormat="1" x14ac:dyDescent="0.25">
      <c r="A239" s="73">
        <f>+'INFO SEAL'!B190</f>
        <v>185</v>
      </c>
      <c r="B239" s="180" t="str">
        <f t="shared" si="19"/>
        <v>SICODI</v>
      </c>
      <c r="C239" s="180" t="str">
        <f>+'INFO SEAL'!C190</f>
        <v>AREQUIPA</v>
      </c>
      <c r="D239" s="180" t="str">
        <f>+'INFO SEAL'!D190</f>
        <v>AREQUIPA</v>
      </c>
      <c r="E239" s="180" t="str">
        <f>+'INFO SEAL'!E190</f>
        <v>CAYMA</v>
      </c>
      <c r="F239" s="180" t="str">
        <f>+IF('INFO SEAL'!I190="BAJA TENSION","BT",IF('INFO SEAL'!I190="MEDIA TENSION","MT","AT"))</f>
        <v>MT</v>
      </c>
      <c r="G239" s="180">
        <f>+'INFO SEAL'!K190</f>
        <v>12</v>
      </c>
      <c r="H239" s="180" t="str">
        <f>+'INFO SEAL'!L190</f>
        <v>POSTE</v>
      </c>
      <c r="I239" s="180" t="str">
        <f>+'INFO SEAL'!M190</f>
        <v>CONCRETO</v>
      </c>
      <c r="J239" s="180" t="str">
        <f>+'INFO SEAL'!N190&amp;"-"&amp;F239</f>
        <v>PPC15-MT</v>
      </c>
      <c r="K239" s="180"/>
      <c r="L239" s="182" t="str">
        <f>+VLOOKUP('INFO SEAL'!N190,$J$8:$V$50,3,FALSE)</f>
        <v>POSTE DE CONCRETO ARMADO DE 12/200/120/300</v>
      </c>
      <c r="M239" s="33">
        <f t="shared" si="20"/>
        <v>0.3</v>
      </c>
    </row>
    <row r="240" spans="1:13" customFormat="1" x14ac:dyDescent="0.25">
      <c r="A240" s="73">
        <f>+'INFO SEAL'!B191</f>
        <v>186</v>
      </c>
      <c r="B240" s="180" t="str">
        <f t="shared" si="19"/>
        <v>SICODI</v>
      </c>
      <c r="C240" s="180" t="str">
        <f>+'INFO SEAL'!C191</f>
        <v>AREQUIPA</v>
      </c>
      <c r="D240" s="180" t="str">
        <f>+'INFO SEAL'!D191</f>
        <v>AREQUIPA</v>
      </c>
      <c r="E240" s="180" t="str">
        <f>+'INFO SEAL'!E191</f>
        <v>CAYMA</v>
      </c>
      <c r="F240" s="180" t="str">
        <f>+IF('INFO SEAL'!I191="BAJA TENSION","BT",IF('INFO SEAL'!I191="MEDIA TENSION","MT","AT"))</f>
        <v>MT</v>
      </c>
      <c r="G240" s="180">
        <f>+'INFO SEAL'!K191</f>
        <v>13</v>
      </c>
      <c r="H240" s="180" t="str">
        <f>+'INFO SEAL'!L191</f>
        <v>POSTE</v>
      </c>
      <c r="I240" s="180" t="str">
        <f>+'INFO SEAL'!M191</f>
        <v>CONCRETO</v>
      </c>
      <c r="J240" s="180" t="str">
        <f>+'INFO SEAL'!N191&amp;"-"&amp;F240</f>
        <v>PPC18-MT</v>
      </c>
      <c r="K240" s="180"/>
      <c r="L240" s="182" t="str">
        <f>+VLOOKUP('INFO SEAL'!N191,$J$8:$V$50,3,FALSE)</f>
        <v>POSTE DE CONCRETO ARMADO DE 13/200/140/335</v>
      </c>
      <c r="M240" s="33">
        <f t="shared" si="20"/>
        <v>0.4</v>
      </c>
    </row>
    <row r="241" spans="1:13" customFormat="1" x14ac:dyDescent="0.25">
      <c r="A241" s="73">
        <f>+'INFO SEAL'!B192</f>
        <v>187</v>
      </c>
      <c r="B241" s="180" t="str">
        <f t="shared" si="19"/>
        <v>SICODI</v>
      </c>
      <c r="C241" s="180" t="str">
        <f>+'INFO SEAL'!C192</f>
        <v>AREQUIPA</v>
      </c>
      <c r="D241" s="180" t="str">
        <f>+'INFO SEAL'!D192</f>
        <v>AREQUIPA</v>
      </c>
      <c r="E241" s="180" t="str">
        <f>+'INFO SEAL'!E192</f>
        <v>CAYMA</v>
      </c>
      <c r="F241" s="180" t="str">
        <f>+IF('INFO SEAL'!I192="BAJA TENSION","BT",IF('INFO SEAL'!I192="MEDIA TENSION","MT","AT"))</f>
        <v>MT</v>
      </c>
      <c r="G241" s="180">
        <f>+'INFO SEAL'!K192</f>
        <v>12</v>
      </c>
      <c r="H241" s="180" t="str">
        <f>+'INFO SEAL'!L192</f>
        <v>POSTE</v>
      </c>
      <c r="I241" s="180" t="str">
        <f>+'INFO SEAL'!M192</f>
        <v>CONCRETO</v>
      </c>
      <c r="J241" s="180" t="str">
        <f>+'INFO SEAL'!N192&amp;"-"&amp;F241</f>
        <v>PPC15-MT</v>
      </c>
      <c r="K241" s="180"/>
      <c r="L241" s="182" t="str">
        <f>+VLOOKUP('INFO SEAL'!N192,$J$8:$V$50,3,FALSE)</f>
        <v>POSTE DE CONCRETO ARMADO DE 12/200/120/300</v>
      </c>
      <c r="M241" s="33">
        <f t="shared" si="20"/>
        <v>0.3</v>
      </c>
    </row>
    <row r="242" spans="1:13" customFormat="1" x14ac:dyDescent="0.25">
      <c r="A242" s="73">
        <f>+'INFO SEAL'!B193</f>
        <v>188</v>
      </c>
      <c r="B242" s="180" t="str">
        <f t="shared" si="19"/>
        <v>SICODI</v>
      </c>
      <c r="C242" s="180" t="str">
        <f>+'INFO SEAL'!C193</f>
        <v>AREQUIPA</v>
      </c>
      <c r="D242" s="180" t="str">
        <f>+'INFO SEAL'!D193</f>
        <v>AREQUIPA</v>
      </c>
      <c r="E242" s="180" t="str">
        <f>+'INFO SEAL'!E193</f>
        <v>CAYMA</v>
      </c>
      <c r="F242" s="180" t="str">
        <f>+IF('INFO SEAL'!I193="BAJA TENSION","BT",IF('INFO SEAL'!I193="MEDIA TENSION","MT","AT"))</f>
        <v>MT</v>
      </c>
      <c r="G242" s="180">
        <f>+'INFO SEAL'!K193</f>
        <v>12</v>
      </c>
      <c r="H242" s="180" t="str">
        <f>+'INFO SEAL'!L193</f>
        <v>POSTE</v>
      </c>
      <c r="I242" s="180" t="str">
        <f>+'INFO SEAL'!M193</f>
        <v>CONCRETO</v>
      </c>
      <c r="J242" s="180" t="str">
        <f>+'INFO SEAL'!N193&amp;"-"&amp;F242</f>
        <v>PPC15-MT</v>
      </c>
      <c r="K242" s="180"/>
      <c r="L242" s="182" t="str">
        <f>+VLOOKUP('INFO SEAL'!N193,$J$8:$V$50,3,FALSE)</f>
        <v>POSTE DE CONCRETO ARMADO DE 12/200/120/300</v>
      </c>
      <c r="M242" s="33">
        <f t="shared" si="20"/>
        <v>0.3</v>
      </c>
    </row>
    <row r="243" spans="1:13" customFormat="1" x14ac:dyDescent="0.25">
      <c r="A243" s="73">
        <f>+'INFO SEAL'!B194</f>
        <v>189</v>
      </c>
      <c r="B243" s="180" t="str">
        <f t="shared" si="19"/>
        <v>SICODI</v>
      </c>
      <c r="C243" s="180" t="str">
        <f>+'INFO SEAL'!C194</f>
        <v>AREQUIPA</v>
      </c>
      <c r="D243" s="180" t="str">
        <f>+'INFO SEAL'!D194</f>
        <v>AREQUIPA</v>
      </c>
      <c r="E243" s="180" t="str">
        <f>+'INFO SEAL'!E194</f>
        <v>CAYMA</v>
      </c>
      <c r="F243" s="180" t="str">
        <f>+IF('INFO SEAL'!I194="BAJA TENSION","BT",IF('INFO SEAL'!I194="MEDIA TENSION","MT","AT"))</f>
        <v>MT</v>
      </c>
      <c r="G243" s="180">
        <f>+'INFO SEAL'!K194</f>
        <v>12</v>
      </c>
      <c r="H243" s="180" t="str">
        <f>+'INFO SEAL'!L194</f>
        <v>POSTE</v>
      </c>
      <c r="I243" s="180" t="str">
        <f>+'INFO SEAL'!M194</f>
        <v>CONCRETO</v>
      </c>
      <c r="J243" s="180" t="str">
        <f>+'INFO SEAL'!N194&amp;"-"&amp;F243</f>
        <v>PPC15-MT</v>
      </c>
      <c r="K243" s="180"/>
      <c r="L243" s="182" t="str">
        <f>+VLOOKUP('INFO SEAL'!N194,$J$8:$V$50,3,FALSE)</f>
        <v>POSTE DE CONCRETO ARMADO DE 12/200/120/300</v>
      </c>
      <c r="M243" s="33">
        <f t="shared" si="20"/>
        <v>0.3</v>
      </c>
    </row>
    <row r="244" spans="1:13" customFormat="1" x14ac:dyDescent="0.25">
      <c r="A244" s="73">
        <f>+'INFO SEAL'!B195</f>
        <v>190</v>
      </c>
      <c r="B244" s="180" t="str">
        <f t="shared" si="19"/>
        <v>SICODI</v>
      </c>
      <c r="C244" s="180" t="str">
        <f>+'INFO SEAL'!C195</f>
        <v>AREQUIPA</v>
      </c>
      <c r="D244" s="180" t="str">
        <f>+'INFO SEAL'!D195</f>
        <v>AREQUIPA</v>
      </c>
      <c r="E244" s="180" t="str">
        <f>+'INFO SEAL'!E195</f>
        <v>CAYMA</v>
      </c>
      <c r="F244" s="180" t="str">
        <f>+IF('INFO SEAL'!I195="BAJA TENSION","BT",IF('INFO SEAL'!I195="MEDIA TENSION","MT","AT"))</f>
        <v>MT</v>
      </c>
      <c r="G244" s="180">
        <f>+'INFO SEAL'!K195</f>
        <v>13</v>
      </c>
      <c r="H244" s="180" t="str">
        <f>+'INFO SEAL'!L195</f>
        <v>POSTE</v>
      </c>
      <c r="I244" s="180" t="str">
        <f>+'INFO SEAL'!M195</f>
        <v>CONCRETO</v>
      </c>
      <c r="J244" s="180" t="str">
        <f>+'INFO SEAL'!N195&amp;"-"&amp;F244</f>
        <v>PPC18-MT</v>
      </c>
      <c r="K244" s="180"/>
      <c r="L244" s="182" t="str">
        <f>+VLOOKUP('INFO SEAL'!N195,$J$8:$V$50,3,FALSE)</f>
        <v>POSTE DE CONCRETO ARMADO DE 13/200/140/335</v>
      </c>
      <c r="M244" s="33">
        <f t="shared" si="20"/>
        <v>0.4</v>
      </c>
    </row>
    <row r="245" spans="1:13" customFormat="1" x14ac:dyDescent="0.25">
      <c r="A245" s="73">
        <f>+'INFO SEAL'!B196</f>
        <v>191</v>
      </c>
      <c r="B245" s="180" t="str">
        <f t="shared" si="19"/>
        <v>SICODI</v>
      </c>
      <c r="C245" s="180" t="str">
        <f>+'INFO SEAL'!C196</f>
        <v>AREQUIPA</v>
      </c>
      <c r="D245" s="180" t="str">
        <f>+'INFO SEAL'!D196</f>
        <v>AREQUIPA</v>
      </c>
      <c r="E245" s="180" t="str">
        <f>+'INFO SEAL'!E196</f>
        <v>CAYMA</v>
      </c>
      <c r="F245" s="180" t="str">
        <f>+IF('INFO SEAL'!I196="BAJA TENSION","BT",IF('INFO SEAL'!I196="MEDIA TENSION","MT","AT"))</f>
        <v>MT</v>
      </c>
      <c r="G245" s="180">
        <f>+'INFO SEAL'!K196</f>
        <v>14</v>
      </c>
      <c r="H245" s="180" t="str">
        <f>+'INFO SEAL'!L196</f>
        <v>POSTE</v>
      </c>
      <c r="I245" s="180" t="str">
        <f>+'INFO SEAL'!M196</f>
        <v>CONCRETO</v>
      </c>
      <c r="J245" s="180" t="str">
        <f>+'INFO SEAL'!N196&amp;"-"&amp;F245</f>
        <v>PPC22-MT</v>
      </c>
      <c r="K245" s="180"/>
      <c r="L245" s="182" t="str">
        <f>+VLOOKUP('INFO SEAL'!N196,$J$8:$V$50,3,FALSE)</f>
        <v>POSTE DE CONCRETO ARMADO DE 15/200/135/360</v>
      </c>
      <c r="M245" s="33">
        <f t="shared" si="20"/>
        <v>0.5</v>
      </c>
    </row>
    <row r="246" spans="1:13" customFormat="1" x14ac:dyDescent="0.25">
      <c r="A246" s="73">
        <f>+'INFO SEAL'!B197</f>
        <v>192</v>
      </c>
      <c r="B246" s="180" t="str">
        <f t="shared" si="19"/>
        <v>SICODI</v>
      </c>
      <c r="C246" s="180" t="str">
        <f>+'INFO SEAL'!C197</f>
        <v>AREQUIPA</v>
      </c>
      <c r="D246" s="180" t="str">
        <f>+'INFO SEAL'!D197</f>
        <v>AREQUIPA</v>
      </c>
      <c r="E246" s="180" t="str">
        <f>+'INFO SEAL'!E197</f>
        <v>CAYMA</v>
      </c>
      <c r="F246" s="180" t="str">
        <f>+IF('INFO SEAL'!I197="BAJA TENSION","BT",IF('INFO SEAL'!I197="MEDIA TENSION","MT","AT"))</f>
        <v>MT</v>
      </c>
      <c r="G246" s="180">
        <f>+'INFO SEAL'!K197</f>
        <v>12</v>
      </c>
      <c r="H246" s="180" t="str">
        <f>+'INFO SEAL'!L197</f>
        <v>POSTE</v>
      </c>
      <c r="I246" s="180" t="str">
        <f>+'INFO SEAL'!M197</f>
        <v>CONCRETO</v>
      </c>
      <c r="J246" s="180" t="str">
        <f>+'INFO SEAL'!N197&amp;"-"&amp;F246</f>
        <v>PPC15-MT</v>
      </c>
      <c r="K246" s="180"/>
      <c r="L246" s="182" t="str">
        <f>+VLOOKUP('INFO SEAL'!N197,$J$8:$V$50,3,FALSE)</f>
        <v>POSTE DE CONCRETO ARMADO DE 12/200/120/300</v>
      </c>
      <c r="M246" s="33">
        <f t="shared" si="20"/>
        <v>0.3</v>
      </c>
    </row>
    <row r="247" spans="1:13" customFormat="1" x14ac:dyDescent="0.25">
      <c r="A247" s="73">
        <f>+'INFO SEAL'!B198</f>
        <v>193</v>
      </c>
      <c r="B247" s="180" t="str">
        <f t="shared" si="19"/>
        <v>SICODI</v>
      </c>
      <c r="C247" s="180" t="str">
        <f>+'INFO SEAL'!C198</f>
        <v>AREQUIPA</v>
      </c>
      <c r="D247" s="180" t="str">
        <f>+'INFO SEAL'!D198</f>
        <v>AREQUIPA</v>
      </c>
      <c r="E247" s="180" t="str">
        <f>+'INFO SEAL'!E198</f>
        <v>CAYMA</v>
      </c>
      <c r="F247" s="180" t="str">
        <f>+IF('INFO SEAL'!I198="BAJA TENSION","BT",IF('INFO SEAL'!I198="MEDIA TENSION","MT","AT"))</f>
        <v>MT</v>
      </c>
      <c r="G247" s="180">
        <f>+'INFO SEAL'!K198</f>
        <v>12</v>
      </c>
      <c r="H247" s="180" t="str">
        <f>+'INFO SEAL'!L198</f>
        <v>POSTE</v>
      </c>
      <c r="I247" s="180" t="str">
        <f>+'INFO SEAL'!M198</f>
        <v>CONCRETO</v>
      </c>
      <c r="J247" s="180" t="str">
        <f>+'INFO SEAL'!N198&amp;"-"&amp;F247</f>
        <v>PPC15-MT</v>
      </c>
      <c r="K247" s="180"/>
      <c r="L247" s="182" t="str">
        <f>+VLOOKUP('INFO SEAL'!N198,$J$8:$V$50,3,FALSE)</f>
        <v>POSTE DE CONCRETO ARMADO DE 12/200/120/300</v>
      </c>
      <c r="M247" s="33">
        <f t="shared" si="20"/>
        <v>0.3</v>
      </c>
    </row>
    <row r="248" spans="1:13" customFormat="1" x14ac:dyDescent="0.25">
      <c r="A248" s="73">
        <f>+'INFO SEAL'!B199</f>
        <v>194</v>
      </c>
      <c r="B248" s="180" t="str">
        <f t="shared" ref="B248:B311" si="21">+INDEX($B$8:$B$50,MATCH(L248,$L$8:$L$50,0))</f>
        <v>SICODI</v>
      </c>
      <c r="C248" s="180" t="str">
        <f>+'INFO SEAL'!C199</f>
        <v>AREQUIPA</v>
      </c>
      <c r="D248" s="180" t="str">
        <f>+'INFO SEAL'!D199</f>
        <v>AREQUIPA</v>
      </c>
      <c r="E248" s="180" t="str">
        <f>+'INFO SEAL'!E199</f>
        <v>CAYMA</v>
      </c>
      <c r="F248" s="180" t="str">
        <f>+IF('INFO SEAL'!I199="BAJA TENSION","BT",IF('INFO SEAL'!I199="MEDIA TENSION","MT","AT"))</f>
        <v>MT</v>
      </c>
      <c r="G248" s="180">
        <f>+'INFO SEAL'!K199</f>
        <v>12</v>
      </c>
      <c r="H248" s="180" t="str">
        <f>+'INFO SEAL'!L199</f>
        <v>POSTE</v>
      </c>
      <c r="I248" s="180" t="str">
        <f>+'INFO SEAL'!M199</f>
        <v>CONCRETO</v>
      </c>
      <c r="J248" s="180" t="str">
        <f>+'INFO SEAL'!N199&amp;"-"&amp;F248</f>
        <v>PPC15-MT</v>
      </c>
      <c r="K248" s="180"/>
      <c r="L248" s="182" t="str">
        <f>+VLOOKUP('INFO SEAL'!N199,$J$8:$V$50,3,FALSE)</f>
        <v>POSTE DE CONCRETO ARMADO DE 12/200/120/300</v>
      </c>
      <c r="M248" s="33">
        <f t="shared" ref="M248:M311" si="22">+VLOOKUP(J248,$K$8:$V$50,12,FALSE)</f>
        <v>0.3</v>
      </c>
    </row>
    <row r="249" spans="1:13" customFormat="1" x14ac:dyDescent="0.25">
      <c r="A249" s="73">
        <f>+'INFO SEAL'!B200</f>
        <v>195</v>
      </c>
      <c r="B249" s="180" t="str">
        <f t="shared" si="21"/>
        <v>SICODI</v>
      </c>
      <c r="C249" s="180" t="str">
        <f>+'INFO SEAL'!C200</f>
        <v>AREQUIPA</v>
      </c>
      <c r="D249" s="180" t="str">
        <f>+'INFO SEAL'!D200</f>
        <v>AREQUIPA</v>
      </c>
      <c r="E249" s="180" t="str">
        <f>+'INFO SEAL'!E200</f>
        <v>CAYMA</v>
      </c>
      <c r="F249" s="180" t="str">
        <f>+IF('INFO SEAL'!I200="BAJA TENSION","BT",IF('INFO SEAL'!I200="MEDIA TENSION","MT","AT"))</f>
        <v>BT</v>
      </c>
      <c r="G249" s="180">
        <f>+'INFO SEAL'!K200</f>
        <v>8</v>
      </c>
      <c r="H249" s="180" t="str">
        <f>+'INFO SEAL'!L200</f>
        <v>POSTE</v>
      </c>
      <c r="I249" s="180" t="str">
        <f>+'INFO SEAL'!M200</f>
        <v>CONCRETO</v>
      </c>
      <c r="J249" s="180" t="str">
        <f>+'INFO SEAL'!N200&amp;"-"&amp;F249</f>
        <v>PPC05-BT</v>
      </c>
      <c r="K249" s="180"/>
      <c r="L249" s="182" t="str">
        <f>+VLOOKUP('INFO SEAL'!N200,$J$8:$V$50,3,FALSE)</f>
        <v>POSTE DE CONCRETO ARMADO DE  8/200/120/240</v>
      </c>
      <c r="M249" s="33">
        <f t="shared" si="22"/>
        <v>0.1</v>
      </c>
    </row>
    <row r="250" spans="1:13" customFormat="1" x14ac:dyDescent="0.25">
      <c r="A250" s="73">
        <f>+'INFO SEAL'!B201</f>
        <v>196</v>
      </c>
      <c r="B250" s="180" t="str">
        <f t="shared" si="21"/>
        <v>SICODI</v>
      </c>
      <c r="C250" s="180" t="str">
        <f>+'INFO SEAL'!C201</f>
        <v>AREQUIPA</v>
      </c>
      <c r="D250" s="180" t="str">
        <f>+'INFO SEAL'!D201</f>
        <v>AREQUIPA</v>
      </c>
      <c r="E250" s="180" t="str">
        <f>+'INFO SEAL'!E201</f>
        <v>CAYMA</v>
      </c>
      <c r="F250" s="180" t="str">
        <f>+IF('INFO SEAL'!I201="BAJA TENSION","BT",IF('INFO SEAL'!I201="MEDIA TENSION","MT","AT"))</f>
        <v>MT</v>
      </c>
      <c r="G250" s="180">
        <f>+'INFO SEAL'!K201</f>
        <v>12</v>
      </c>
      <c r="H250" s="180" t="str">
        <f>+'INFO SEAL'!L201</f>
        <v>POSTE</v>
      </c>
      <c r="I250" s="180" t="str">
        <f>+'INFO SEAL'!M201</f>
        <v>CONCRETO</v>
      </c>
      <c r="J250" s="180" t="str">
        <f>+'INFO SEAL'!N201&amp;"-"&amp;F250</f>
        <v>PPC15-MT</v>
      </c>
      <c r="K250" s="180"/>
      <c r="L250" s="182" t="str">
        <f>+VLOOKUP('INFO SEAL'!N201,$J$8:$V$50,3,FALSE)</f>
        <v>POSTE DE CONCRETO ARMADO DE 12/200/120/300</v>
      </c>
      <c r="M250" s="33">
        <f t="shared" si="22"/>
        <v>0.3</v>
      </c>
    </row>
    <row r="251" spans="1:13" customFormat="1" x14ac:dyDescent="0.25">
      <c r="A251" s="73">
        <f>+'INFO SEAL'!B202</f>
        <v>197</v>
      </c>
      <c r="B251" s="180" t="str">
        <f t="shared" si="21"/>
        <v>SICODI</v>
      </c>
      <c r="C251" s="180" t="str">
        <f>+'INFO SEAL'!C202</f>
        <v>AREQUIPA</v>
      </c>
      <c r="D251" s="180" t="str">
        <f>+'INFO SEAL'!D202</f>
        <v>AREQUIPA</v>
      </c>
      <c r="E251" s="180" t="str">
        <f>+'INFO SEAL'!E202</f>
        <v>LA JOYA</v>
      </c>
      <c r="F251" s="180" t="str">
        <f>+IF('INFO SEAL'!I202="BAJA TENSION","BT",IF('INFO SEAL'!I202="MEDIA TENSION","MT","AT"))</f>
        <v>MT</v>
      </c>
      <c r="G251" s="180">
        <f>+'INFO SEAL'!K202</f>
        <v>13</v>
      </c>
      <c r="H251" s="180" t="str">
        <f>+'INFO SEAL'!L202</f>
        <v>POSTE</v>
      </c>
      <c r="I251" s="180" t="str">
        <f>+'INFO SEAL'!M202</f>
        <v>CONCRETO</v>
      </c>
      <c r="J251" s="180" t="str">
        <f>+'INFO SEAL'!N202&amp;"-"&amp;F251</f>
        <v>PPC19-MT</v>
      </c>
      <c r="K251" s="180"/>
      <c r="L251" s="182" t="str">
        <f>+VLOOKUP('INFO SEAL'!N202,$J$8:$V$50,3,FALSE)</f>
        <v>POSTE DE CONCRETO ARMADO DE 13/300/150/345</v>
      </c>
      <c r="M251" s="33">
        <f t="shared" si="22"/>
        <v>0.5</v>
      </c>
    </row>
    <row r="252" spans="1:13" customFormat="1" x14ac:dyDescent="0.25">
      <c r="A252" s="73">
        <f>+'INFO SEAL'!B203</f>
        <v>198</v>
      </c>
      <c r="B252" s="180" t="str">
        <f t="shared" si="21"/>
        <v>SICODI</v>
      </c>
      <c r="C252" s="180" t="str">
        <f>+'INFO SEAL'!C203</f>
        <v>AREQUIPA</v>
      </c>
      <c r="D252" s="180" t="str">
        <f>+'INFO SEAL'!D203</f>
        <v>AREQUIPA</v>
      </c>
      <c r="E252" s="180" t="str">
        <f>+'INFO SEAL'!E203</f>
        <v>CAYMA</v>
      </c>
      <c r="F252" s="180" t="str">
        <f>+IF('INFO SEAL'!I203="BAJA TENSION","BT",IF('INFO SEAL'!I203="MEDIA TENSION","MT","AT"))</f>
        <v>MT</v>
      </c>
      <c r="G252" s="180">
        <f>+'INFO SEAL'!K203</f>
        <v>12</v>
      </c>
      <c r="H252" s="180" t="str">
        <f>+'INFO SEAL'!L203</f>
        <v>POSTE</v>
      </c>
      <c r="I252" s="180" t="str">
        <f>+'INFO SEAL'!M203</f>
        <v>CONCRETO</v>
      </c>
      <c r="J252" s="180" t="str">
        <f>+'INFO SEAL'!N203&amp;"-"&amp;F252</f>
        <v>PPC15-MT</v>
      </c>
      <c r="K252" s="180"/>
      <c r="L252" s="182" t="str">
        <f>+VLOOKUP('INFO SEAL'!N203,$J$8:$V$50,3,FALSE)</f>
        <v>POSTE DE CONCRETO ARMADO DE 12/200/120/300</v>
      </c>
      <c r="M252" s="33">
        <f t="shared" si="22"/>
        <v>0.3</v>
      </c>
    </row>
    <row r="253" spans="1:13" customFormat="1" x14ac:dyDescent="0.25">
      <c r="A253" s="73">
        <f>+'INFO SEAL'!B204</f>
        <v>199</v>
      </c>
      <c r="B253" s="180" t="str">
        <f t="shared" si="21"/>
        <v>SICODI</v>
      </c>
      <c r="C253" s="180" t="str">
        <f>+'INFO SEAL'!C204</f>
        <v>AREQUIPA</v>
      </c>
      <c r="D253" s="180" t="str">
        <f>+'INFO SEAL'!D204</f>
        <v>CAYLLOMA</v>
      </c>
      <c r="E253" s="180" t="str">
        <f>+'INFO SEAL'!E204</f>
        <v>MAJES</v>
      </c>
      <c r="F253" s="180" t="str">
        <f>+IF('INFO SEAL'!I204="BAJA TENSION","BT",IF('INFO SEAL'!I204="MEDIA TENSION","MT","AT"))</f>
        <v>BT</v>
      </c>
      <c r="G253" s="180">
        <f>+'INFO SEAL'!K204</f>
        <v>8</v>
      </c>
      <c r="H253" s="180" t="str">
        <f>+'INFO SEAL'!L204</f>
        <v>POSTE</v>
      </c>
      <c r="I253" s="180" t="str">
        <f>+'INFO SEAL'!M204</f>
        <v>CONCRETO</v>
      </c>
      <c r="J253" s="180" t="str">
        <f>+'INFO SEAL'!N204&amp;"-"&amp;F253</f>
        <v>PPC05-BT</v>
      </c>
      <c r="K253" s="180"/>
      <c r="L253" s="182" t="str">
        <f>+VLOOKUP('INFO SEAL'!N204,$J$8:$V$50,3,FALSE)</f>
        <v>POSTE DE CONCRETO ARMADO DE  8/200/120/240</v>
      </c>
      <c r="M253" s="33">
        <f t="shared" si="22"/>
        <v>0.1</v>
      </c>
    </row>
    <row r="254" spans="1:13" customFormat="1" x14ac:dyDescent="0.25">
      <c r="A254" s="73">
        <f>+'INFO SEAL'!B205</f>
        <v>200</v>
      </c>
      <c r="B254" s="180" t="str">
        <f t="shared" si="21"/>
        <v>SICODI</v>
      </c>
      <c r="C254" s="180" t="str">
        <f>+'INFO SEAL'!C205</f>
        <v>AREQUIPA</v>
      </c>
      <c r="D254" s="180" t="str">
        <f>+'INFO SEAL'!D205</f>
        <v>CAYLLOMA</v>
      </c>
      <c r="E254" s="180" t="str">
        <f>+'INFO SEAL'!E205</f>
        <v>MAJES</v>
      </c>
      <c r="F254" s="180" t="str">
        <f>+IF('INFO SEAL'!I205="BAJA TENSION","BT",IF('INFO SEAL'!I205="MEDIA TENSION","MT","AT"))</f>
        <v>BT</v>
      </c>
      <c r="G254" s="180">
        <f>+'INFO SEAL'!K205</f>
        <v>7</v>
      </c>
      <c r="H254" s="180" t="str">
        <f>+'INFO SEAL'!L205</f>
        <v>POSTE</v>
      </c>
      <c r="I254" s="180" t="str">
        <f>+'INFO SEAL'!M205</f>
        <v>CONCRETO</v>
      </c>
      <c r="J254" s="180" t="str">
        <f>+'INFO SEAL'!N205&amp;"-"&amp;F254</f>
        <v>PPC02-BT</v>
      </c>
      <c r="K254" s="180"/>
      <c r="L254" s="182" t="str">
        <f>+VLOOKUP('INFO SEAL'!N205,$J$8:$V$50,3,FALSE)</f>
        <v>POSTE DE CONCRETO ARMADO DE  7/200/120/225</v>
      </c>
      <c r="M254" s="33">
        <f t="shared" si="22"/>
        <v>0.1</v>
      </c>
    </row>
    <row r="255" spans="1:13" customFormat="1" x14ac:dyDescent="0.25">
      <c r="A255" s="73">
        <f>+'INFO SEAL'!B206</f>
        <v>201</v>
      </c>
      <c r="B255" s="180" t="str">
        <f t="shared" si="21"/>
        <v>SICODI</v>
      </c>
      <c r="C255" s="180" t="str">
        <f>+'INFO SEAL'!C206</f>
        <v>AREQUIPA</v>
      </c>
      <c r="D255" s="180" t="str">
        <f>+'INFO SEAL'!D206</f>
        <v>CAYLLOMA</v>
      </c>
      <c r="E255" s="180" t="str">
        <f>+'INFO SEAL'!E206</f>
        <v>MAJES</v>
      </c>
      <c r="F255" s="180" t="str">
        <f>+IF('INFO SEAL'!I206="BAJA TENSION","BT",IF('INFO SEAL'!I206="MEDIA TENSION","MT","AT"))</f>
        <v>BT</v>
      </c>
      <c r="G255" s="180">
        <f>+'INFO SEAL'!K206</f>
        <v>7</v>
      </c>
      <c r="H255" s="180" t="str">
        <f>+'INFO SEAL'!L206</f>
        <v>POSTE</v>
      </c>
      <c r="I255" s="180" t="str">
        <f>+'INFO SEAL'!M206</f>
        <v>CONCRETO</v>
      </c>
      <c r="J255" s="180" t="str">
        <f>+'INFO SEAL'!N206&amp;"-"&amp;F255</f>
        <v>PPC02-BT</v>
      </c>
      <c r="K255" s="180"/>
      <c r="L255" s="182" t="str">
        <f>+VLOOKUP('INFO SEAL'!N206,$J$8:$V$50,3,FALSE)</f>
        <v>POSTE DE CONCRETO ARMADO DE  7/200/120/225</v>
      </c>
      <c r="M255" s="33">
        <f t="shared" si="22"/>
        <v>0.1</v>
      </c>
    </row>
    <row r="256" spans="1:13" customFormat="1" x14ac:dyDescent="0.25">
      <c r="A256" s="73">
        <f>+'INFO SEAL'!B207</f>
        <v>202</v>
      </c>
      <c r="B256" s="180" t="str">
        <f t="shared" si="21"/>
        <v>SICODI</v>
      </c>
      <c r="C256" s="180" t="str">
        <f>+'INFO SEAL'!C207</f>
        <v>AREQUIPA</v>
      </c>
      <c r="D256" s="180" t="str">
        <f>+'INFO SEAL'!D207</f>
        <v>CAYLLOMA</v>
      </c>
      <c r="E256" s="180" t="str">
        <f>+'INFO SEAL'!E207</f>
        <v>MAJES</v>
      </c>
      <c r="F256" s="180" t="str">
        <f>+IF('INFO SEAL'!I207="BAJA TENSION","BT",IF('INFO SEAL'!I207="MEDIA TENSION","MT","AT"))</f>
        <v>BT</v>
      </c>
      <c r="G256" s="180">
        <f>+'INFO SEAL'!K207</f>
        <v>7</v>
      </c>
      <c r="H256" s="180" t="str">
        <f>+'INFO SEAL'!L207</f>
        <v>POSTE</v>
      </c>
      <c r="I256" s="180" t="str">
        <f>+'INFO SEAL'!M207</f>
        <v>CONCRETO</v>
      </c>
      <c r="J256" s="180" t="str">
        <f>+'INFO SEAL'!N207&amp;"-"&amp;F256</f>
        <v>PPC02-BT</v>
      </c>
      <c r="K256" s="180"/>
      <c r="L256" s="182" t="str">
        <f>+VLOOKUP('INFO SEAL'!N207,$J$8:$V$50,3,FALSE)</f>
        <v>POSTE DE CONCRETO ARMADO DE  7/200/120/225</v>
      </c>
      <c r="M256" s="33">
        <f t="shared" si="22"/>
        <v>0.1</v>
      </c>
    </row>
    <row r="257" spans="1:13" customFormat="1" x14ac:dyDescent="0.25">
      <c r="A257" s="73">
        <f>+'INFO SEAL'!B208</f>
        <v>203</v>
      </c>
      <c r="B257" s="180" t="str">
        <f t="shared" si="21"/>
        <v>SICODI</v>
      </c>
      <c r="C257" s="180" t="str">
        <f>+'INFO SEAL'!C208</f>
        <v>AREQUIPA</v>
      </c>
      <c r="D257" s="180" t="str">
        <f>+'INFO SEAL'!D208</f>
        <v>CAYLLOMA</v>
      </c>
      <c r="E257" s="180" t="str">
        <f>+'INFO SEAL'!E208</f>
        <v>MAJES</v>
      </c>
      <c r="F257" s="180" t="str">
        <f>+IF('INFO SEAL'!I208="BAJA TENSION","BT",IF('INFO SEAL'!I208="MEDIA TENSION","MT","AT"))</f>
        <v>BT</v>
      </c>
      <c r="G257" s="180">
        <f>+'INFO SEAL'!K208</f>
        <v>7</v>
      </c>
      <c r="H257" s="180" t="str">
        <f>+'INFO SEAL'!L208</f>
        <v>POSTE</v>
      </c>
      <c r="I257" s="180" t="str">
        <f>+'INFO SEAL'!M208</f>
        <v>CONCRETO</v>
      </c>
      <c r="J257" s="180" t="str">
        <f>+'INFO SEAL'!N208&amp;"-"&amp;F257</f>
        <v>PPC02-BT</v>
      </c>
      <c r="K257" s="180"/>
      <c r="L257" s="182" t="str">
        <f>+VLOOKUP('INFO SEAL'!N208,$J$8:$V$50,3,FALSE)</f>
        <v>POSTE DE CONCRETO ARMADO DE  7/200/120/225</v>
      </c>
      <c r="M257" s="33">
        <f t="shared" si="22"/>
        <v>0.1</v>
      </c>
    </row>
    <row r="258" spans="1:13" customFormat="1" x14ac:dyDescent="0.25">
      <c r="A258" s="73">
        <f>+'INFO SEAL'!B209</f>
        <v>204</v>
      </c>
      <c r="B258" s="180" t="str">
        <f t="shared" si="21"/>
        <v>SICODI</v>
      </c>
      <c r="C258" s="180" t="str">
        <f>+'INFO SEAL'!C209</f>
        <v>AREQUIPA</v>
      </c>
      <c r="D258" s="180" t="str">
        <f>+'INFO SEAL'!D209</f>
        <v>CAYLLOMA</v>
      </c>
      <c r="E258" s="180" t="str">
        <f>+'INFO SEAL'!E209</f>
        <v>MAJES</v>
      </c>
      <c r="F258" s="180" t="str">
        <f>+IF('INFO SEAL'!I209="BAJA TENSION","BT",IF('INFO SEAL'!I209="MEDIA TENSION","MT","AT"))</f>
        <v>BT</v>
      </c>
      <c r="G258" s="180">
        <f>+'INFO SEAL'!K209</f>
        <v>8</v>
      </c>
      <c r="H258" s="180" t="str">
        <f>+'INFO SEAL'!L209</f>
        <v>POSTE</v>
      </c>
      <c r="I258" s="180" t="str">
        <f>+'INFO SEAL'!M209</f>
        <v>CONCRETO</v>
      </c>
      <c r="J258" s="180" t="str">
        <f>+'INFO SEAL'!N209&amp;"-"&amp;F258</f>
        <v>PPC05-BT</v>
      </c>
      <c r="K258" s="180"/>
      <c r="L258" s="182" t="str">
        <f>+VLOOKUP('INFO SEAL'!N209,$J$8:$V$50,3,FALSE)</f>
        <v>POSTE DE CONCRETO ARMADO DE  8/200/120/240</v>
      </c>
      <c r="M258" s="33">
        <f t="shared" si="22"/>
        <v>0.1</v>
      </c>
    </row>
    <row r="259" spans="1:13" customFormat="1" x14ac:dyDescent="0.25">
      <c r="A259" s="73">
        <f>+'INFO SEAL'!B210</f>
        <v>205</v>
      </c>
      <c r="B259" s="180" t="str">
        <f t="shared" si="21"/>
        <v>SICODI</v>
      </c>
      <c r="C259" s="180" t="str">
        <f>+'INFO SEAL'!C210</f>
        <v>AREQUIPA</v>
      </c>
      <c r="D259" s="180" t="str">
        <f>+'INFO SEAL'!D210</f>
        <v>CAYLLOMA</v>
      </c>
      <c r="E259" s="180" t="str">
        <f>+'INFO SEAL'!E210</f>
        <v>MAJES</v>
      </c>
      <c r="F259" s="180" t="str">
        <f>+IF('INFO SEAL'!I210="BAJA TENSION","BT",IF('INFO SEAL'!I210="MEDIA TENSION","MT","AT"))</f>
        <v>BT</v>
      </c>
      <c r="G259" s="180">
        <f>+'INFO SEAL'!K210</f>
        <v>8</v>
      </c>
      <c r="H259" s="180" t="str">
        <f>+'INFO SEAL'!L210</f>
        <v>POSTE</v>
      </c>
      <c r="I259" s="180" t="str">
        <f>+'INFO SEAL'!M210</f>
        <v>CONCRETO</v>
      </c>
      <c r="J259" s="180" t="str">
        <f>+'INFO SEAL'!N210&amp;"-"&amp;F259</f>
        <v>PPC05-BT</v>
      </c>
      <c r="K259" s="180"/>
      <c r="L259" s="182" t="str">
        <f>+VLOOKUP('INFO SEAL'!N210,$J$8:$V$50,3,FALSE)</f>
        <v>POSTE DE CONCRETO ARMADO DE  8/200/120/240</v>
      </c>
      <c r="M259" s="33">
        <f t="shared" si="22"/>
        <v>0.1</v>
      </c>
    </row>
    <row r="260" spans="1:13" customFormat="1" x14ac:dyDescent="0.25">
      <c r="A260" s="73">
        <f>+'INFO SEAL'!B211</f>
        <v>206</v>
      </c>
      <c r="B260" s="180" t="str">
        <f t="shared" si="21"/>
        <v>SICODI</v>
      </c>
      <c r="C260" s="180" t="str">
        <f>+'INFO SEAL'!C211</f>
        <v>AREQUIPA</v>
      </c>
      <c r="D260" s="180" t="str">
        <f>+'INFO SEAL'!D211</f>
        <v>AREQUIPA</v>
      </c>
      <c r="E260" s="180" t="str">
        <f>+'INFO SEAL'!E211</f>
        <v>LA JOYA</v>
      </c>
      <c r="F260" s="180" t="str">
        <f>+IF('INFO SEAL'!I211="BAJA TENSION","BT",IF('INFO SEAL'!I211="MEDIA TENSION","MT","AT"))</f>
        <v>MT</v>
      </c>
      <c r="G260" s="180">
        <f>+'INFO SEAL'!K211</f>
        <v>13</v>
      </c>
      <c r="H260" s="180" t="str">
        <f>+'INFO SEAL'!L211</f>
        <v>POSTE</v>
      </c>
      <c r="I260" s="180" t="str">
        <f>+'INFO SEAL'!M211</f>
        <v>CONCRETO</v>
      </c>
      <c r="J260" s="180" t="str">
        <f>+'INFO SEAL'!N211&amp;"-"&amp;F260</f>
        <v>PPC19-MT</v>
      </c>
      <c r="K260" s="180"/>
      <c r="L260" s="182" t="str">
        <f>+VLOOKUP('INFO SEAL'!N211,$J$8:$V$50,3,FALSE)</f>
        <v>POSTE DE CONCRETO ARMADO DE 13/300/150/345</v>
      </c>
      <c r="M260" s="33">
        <f t="shared" si="22"/>
        <v>0.5</v>
      </c>
    </row>
    <row r="261" spans="1:13" customFormat="1" x14ac:dyDescent="0.25">
      <c r="A261" s="73">
        <f>+'INFO SEAL'!B212</f>
        <v>207</v>
      </c>
      <c r="B261" s="180" t="str">
        <f t="shared" si="21"/>
        <v>SICODI</v>
      </c>
      <c r="C261" s="180" t="str">
        <f>+'INFO SEAL'!C212</f>
        <v>AREQUIPA</v>
      </c>
      <c r="D261" s="180" t="str">
        <f>+'INFO SEAL'!D212</f>
        <v>CAYLLOMA</v>
      </c>
      <c r="E261" s="180" t="str">
        <f>+'INFO SEAL'!E212</f>
        <v>MAJES</v>
      </c>
      <c r="F261" s="180" t="str">
        <f>+IF('INFO SEAL'!I212="BAJA TENSION","BT",IF('INFO SEAL'!I212="MEDIA TENSION","MT","AT"))</f>
        <v>BT</v>
      </c>
      <c r="G261" s="180">
        <f>+'INFO SEAL'!K212</f>
        <v>8</v>
      </c>
      <c r="H261" s="180" t="str">
        <f>+'INFO SEAL'!L212</f>
        <v>POSTE</v>
      </c>
      <c r="I261" s="180" t="str">
        <f>+'INFO SEAL'!M212</f>
        <v>CONCRETO</v>
      </c>
      <c r="J261" s="180" t="str">
        <f>+'INFO SEAL'!N212&amp;"-"&amp;F261</f>
        <v>PPC05-BT</v>
      </c>
      <c r="K261" s="180"/>
      <c r="L261" s="182" t="str">
        <f>+VLOOKUP('INFO SEAL'!N212,$J$8:$V$50,3,FALSE)</f>
        <v>POSTE DE CONCRETO ARMADO DE  8/200/120/240</v>
      </c>
      <c r="M261" s="33">
        <f t="shared" si="22"/>
        <v>0.1</v>
      </c>
    </row>
    <row r="262" spans="1:13" customFormat="1" x14ac:dyDescent="0.25">
      <c r="A262" s="73">
        <f>+'INFO SEAL'!B213</f>
        <v>208</v>
      </c>
      <c r="B262" s="180" t="str">
        <f t="shared" si="21"/>
        <v>SICODI</v>
      </c>
      <c r="C262" s="180" t="str">
        <f>+'INFO SEAL'!C213</f>
        <v>AREQUIPA</v>
      </c>
      <c r="D262" s="180" t="str">
        <f>+'INFO SEAL'!D213</f>
        <v>AREQUIPA</v>
      </c>
      <c r="E262" s="180" t="str">
        <f>+'INFO SEAL'!E213</f>
        <v>VITOR</v>
      </c>
      <c r="F262" s="180" t="str">
        <f>+IF('INFO SEAL'!I213="BAJA TENSION","BT",IF('INFO SEAL'!I213="MEDIA TENSION","MT","AT"))</f>
        <v>MT</v>
      </c>
      <c r="G262" s="180">
        <f>+'INFO SEAL'!K213</f>
        <v>12</v>
      </c>
      <c r="H262" s="180" t="str">
        <f>+'INFO SEAL'!L213</f>
        <v>POSTE</v>
      </c>
      <c r="I262" s="180" t="str">
        <f>+'INFO SEAL'!M213</f>
        <v>CONCRETO</v>
      </c>
      <c r="J262" s="180" t="str">
        <f>+'INFO SEAL'!N213&amp;"-"&amp;F262</f>
        <v>PPC15-MT</v>
      </c>
      <c r="K262" s="180"/>
      <c r="L262" s="182" t="str">
        <f>+VLOOKUP('INFO SEAL'!N213,$J$8:$V$50,3,FALSE)</f>
        <v>POSTE DE CONCRETO ARMADO DE 12/200/120/300</v>
      </c>
      <c r="M262" s="33">
        <f t="shared" si="22"/>
        <v>0.3</v>
      </c>
    </row>
    <row r="263" spans="1:13" customFormat="1" x14ac:dyDescent="0.25">
      <c r="A263" s="73">
        <f>+'INFO SEAL'!B214</f>
        <v>209</v>
      </c>
      <c r="B263" s="180" t="str">
        <f t="shared" si="21"/>
        <v>SICODI</v>
      </c>
      <c r="C263" s="180" t="str">
        <f>+'INFO SEAL'!C214</f>
        <v>AREQUIPA</v>
      </c>
      <c r="D263" s="180" t="str">
        <f>+'INFO SEAL'!D214</f>
        <v>AREQUIPA</v>
      </c>
      <c r="E263" s="180" t="str">
        <f>+'INFO SEAL'!E214</f>
        <v>VITOR</v>
      </c>
      <c r="F263" s="180" t="str">
        <f>+IF('INFO SEAL'!I214="BAJA TENSION","BT",IF('INFO SEAL'!I214="MEDIA TENSION","MT","AT"))</f>
        <v>MT</v>
      </c>
      <c r="G263" s="180">
        <f>+'INFO SEAL'!K214</f>
        <v>13</v>
      </c>
      <c r="H263" s="180" t="str">
        <f>+'INFO SEAL'!L214</f>
        <v>POSTE</v>
      </c>
      <c r="I263" s="180" t="str">
        <f>+'INFO SEAL'!M214</f>
        <v>CONCRETO</v>
      </c>
      <c r="J263" s="180" t="str">
        <f>+'INFO SEAL'!N214&amp;"-"&amp;F263</f>
        <v>PPC19-MT</v>
      </c>
      <c r="K263" s="180"/>
      <c r="L263" s="182" t="str">
        <f>+VLOOKUP('INFO SEAL'!N214,$J$8:$V$50,3,FALSE)</f>
        <v>POSTE DE CONCRETO ARMADO DE 13/300/150/345</v>
      </c>
      <c r="M263" s="33">
        <f t="shared" si="22"/>
        <v>0.5</v>
      </c>
    </row>
    <row r="264" spans="1:13" customFormat="1" x14ac:dyDescent="0.25">
      <c r="A264" s="73">
        <f>+'INFO SEAL'!B215</f>
        <v>210</v>
      </c>
      <c r="B264" s="180" t="str">
        <f t="shared" si="21"/>
        <v>SICODI</v>
      </c>
      <c r="C264" s="180" t="str">
        <f>+'INFO SEAL'!C215</f>
        <v>AREQUIPA</v>
      </c>
      <c r="D264" s="180" t="str">
        <f>+'INFO SEAL'!D215</f>
        <v>AREQUIPA</v>
      </c>
      <c r="E264" s="180" t="str">
        <f>+'INFO SEAL'!E215</f>
        <v>VITOR</v>
      </c>
      <c r="F264" s="180" t="str">
        <f>+IF('INFO SEAL'!I215="BAJA TENSION","BT",IF('INFO SEAL'!I215="MEDIA TENSION","MT","AT"))</f>
        <v>MT</v>
      </c>
      <c r="G264" s="180">
        <f>+'INFO SEAL'!K215</f>
        <v>13</v>
      </c>
      <c r="H264" s="180" t="str">
        <f>+'INFO SEAL'!L215</f>
        <v>POSTE</v>
      </c>
      <c r="I264" s="180" t="str">
        <f>+'INFO SEAL'!M215</f>
        <v>CONCRETO</v>
      </c>
      <c r="J264" s="180" t="str">
        <f>+'INFO SEAL'!N215&amp;"-"&amp;F264</f>
        <v>PPC19-MT</v>
      </c>
      <c r="K264" s="180"/>
      <c r="L264" s="182" t="str">
        <f>+VLOOKUP('INFO SEAL'!N215,$J$8:$V$50,3,FALSE)</f>
        <v>POSTE DE CONCRETO ARMADO DE 13/300/150/345</v>
      </c>
      <c r="M264" s="33">
        <f t="shared" si="22"/>
        <v>0.5</v>
      </c>
    </row>
    <row r="265" spans="1:13" customFormat="1" x14ac:dyDescent="0.25">
      <c r="A265" s="73">
        <f>+'INFO SEAL'!B216</f>
        <v>211</v>
      </c>
      <c r="B265" s="180" t="str">
        <f t="shared" si="21"/>
        <v>SICODI</v>
      </c>
      <c r="C265" s="180" t="str">
        <f>+'INFO SEAL'!C216</f>
        <v>AREQUIPA</v>
      </c>
      <c r="D265" s="180" t="str">
        <f>+'INFO SEAL'!D216</f>
        <v>AREQUIPA</v>
      </c>
      <c r="E265" s="180" t="str">
        <f>+'INFO SEAL'!E216</f>
        <v>VITOR</v>
      </c>
      <c r="F265" s="180" t="str">
        <f>+IF('INFO SEAL'!I216="BAJA TENSION","BT",IF('INFO SEAL'!I216="MEDIA TENSION","MT","AT"))</f>
        <v>MT</v>
      </c>
      <c r="G265" s="180">
        <f>+'INFO SEAL'!K216</f>
        <v>13</v>
      </c>
      <c r="H265" s="180" t="str">
        <f>+'INFO SEAL'!L216</f>
        <v>POSTE</v>
      </c>
      <c r="I265" s="180" t="str">
        <f>+'INFO SEAL'!M216</f>
        <v>CONCRETO</v>
      </c>
      <c r="J265" s="180" t="str">
        <f>+'INFO SEAL'!N216&amp;"-"&amp;F265</f>
        <v>PPC19-MT</v>
      </c>
      <c r="K265" s="180"/>
      <c r="L265" s="182" t="str">
        <f>+VLOOKUP('INFO SEAL'!N216,$J$8:$V$50,3,FALSE)</f>
        <v>POSTE DE CONCRETO ARMADO DE 13/300/150/345</v>
      </c>
      <c r="M265" s="33">
        <f t="shared" si="22"/>
        <v>0.5</v>
      </c>
    </row>
    <row r="266" spans="1:13" customFormat="1" x14ac:dyDescent="0.25">
      <c r="A266" s="73">
        <f>+'INFO SEAL'!B217</f>
        <v>212</v>
      </c>
      <c r="B266" s="180" t="str">
        <f t="shared" si="21"/>
        <v>SICODI</v>
      </c>
      <c r="C266" s="180" t="str">
        <f>+'INFO SEAL'!C217</f>
        <v>AREQUIPA</v>
      </c>
      <c r="D266" s="180" t="str">
        <f>+'INFO SEAL'!D217</f>
        <v>AREQUIPA</v>
      </c>
      <c r="E266" s="180" t="str">
        <f>+'INFO SEAL'!E217</f>
        <v>VITOR</v>
      </c>
      <c r="F266" s="180" t="str">
        <f>+IF('INFO SEAL'!I217="BAJA TENSION","BT",IF('INFO SEAL'!I217="MEDIA TENSION","MT","AT"))</f>
        <v>MT</v>
      </c>
      <c r="G266" s="180">
        <f>+'INFO SEAL'!K217</f>
        <v>13</v>
      </c>
      <c r="H266" s="180" t="str">
        <f>+'INFO SEAL'!L217</f>
        <v>POSTE</v>
      </c>
      <c r="I266" s="180" t="str">
        <f>+'INFO SEAL'!M217</f>
        <v>CONCRETO</v>
      </c>
      <c r="J266" s="180" t="str">
        <f>+'INFO SEAL'!N217&amp;"-"&amp;F266</f>
        <v>PPC19-MT</v>
      </c>
      <c r="K266" s="180"/>
      <c r="L266" s="182" t="str">
        <f>+VLOOKUP('INFO SEAL'!N217,$J$8:$V$50,3,FALSE)</f>
        <v>POSTE DE CONCRETO ARMADO DE 13/300/150/345</v>
      </c>
      <c r="M266" s="33">
        <f t="shared" si="22"/>
        <v>0.5</v>
      </c>
    </row>
    <row r="267" spans="1:13" customFormat="1" x14ac:dyDescent="0.25">
      <c r="A267" s="73">
        <f>+'INFO SEAL'!B218</f>
        <v>213</v>
      </c>
      <c r="B267" s="180" t="str">
        <f t="shared" si="21"/>
        <v>SICODI</v>
      </c>
      <c r="C267" s="180" t="str">
        <f>+'INFO SEAL'!C218</f>
        <v>AREQUIPA</v>
      </c>
      <c r="D267" s="180" t="str">
        <f>+'INFO SEAL'!D218</f>
        <v>AREQUIPA</v>
      </c>
      <c r="E267" s="180" t="str">
        <f>+'INFO SEAL'!E218</f>
        <v>VITOR</v>
      </c>
      <c r="F267" s="180" t="str">
        <f>+IF('INFO SEAL'!I218="BAJA TENSION","BT",IF('INFO SEAL'!I218="MEDIA TENSION","MT","AT"))</f>
        <v>MT</v>
      </c>
      <c r="G267" s="180">
        <f>+'INFO SEAL'!K218</f>
        <v>13</v>
      </c>
      <c r="H267" s="180" t="str">
        <f>+'INFO SEAL'!L218</f>
        <v>POSTE</v>
      </c>
      <c r="I267" s="180" t="str">
        <f>+'INFO SEAL'!M218</f>
        <v>CONCRETO</v>
      </c>
      <c r="J267" s="180" t="str">
        <f>+'INFO SEAL'!N218&amp;"-"&amp;F267</f>
        <v>PPC19-MT</v>
      </c>
      <c r="K267" s="180"/>
      <c r="L267" s="182" t="str">
        <f>+VLOOKUP('INFO SEAL'!N218,$J$8:$V$50,3,FALSE)</f>
        <v>POSTE DE CONCRETO ARMADO DE 13/300/150/345</v>
      </c>
      <c r="M267" s="33">
        <f t="shared" si="22"/>
        <v>0.5</v>
      </c>
    </row>
    <row r="268" spans="1:13" customFormat="1" x14ac:dyDescent="0.25">
      <c r="A268" s="73">
        <f>+'INFO SEAL'!B219</f>
        <v>214</v>
      </c>
      <c r="B268" s="180" t="str">
        <f t="shared" si="21"/>
        <v>SICODI</v>
      </c>
      <c r="C268" s="180" t="str">
        <f>+'INFO SEAL'!C219</f>
        <v>AREQUIPA</v>
      </c>
      <c r="D268" s="180" t="str">
        <f>+'INFO SEAL'!D219</f>
        <v>AREQUIPA</v>
      </c>
      <c r="E268" s="180" t="str">
        <f>+'INFO SEAL'!E219</f>
        <v>VITOR</v>
      </c>
      <c r="F268" s="180" t="str">
        <f>+IF('INFO SEAL'!I219="BAJA TENSION","BT",IF('INFO SEAL'!I219="MEDIA TENSION","MT","AT"))</f>
        <v>MT</v>
      </c>
      <c r="G268" s="180">
        <f>+'INFO SEAL'!K219</f>
        <v>13</v>
      </c>
      <c r="H268" s="180" t="str">
        <f>+'INFO SEAL'!L219</f>
        <v>POSTE</v>
      </c>
      <c r="I268" s="180" t="str">
        <f>+'INFO SEAL'!M219</f>
        <v>CONCRETO</v>
      </c>
      <c r="J268" s="180" t="str">
        <f>+'INFO SEAL'!N219&amp;"-"&amp;F268</f>
        <v>PPC19-MT</v>
      </c>
      <c r="K268" s="180"/>
      <c r="L268" s="182" t="str">
        <f>+VLOOKUP('INFO SEAL'!N219,$J$8:$V$50,3,FALSE)</f>
        <v>POSTE DE CONCRETO ARMADO DE 13/300/150/345</v>
      </c>
      <c r="M268" s="33">
        <f t="shared" si="22"/>
        <v>0.5</v>
      </c>
    </row>
    <row r="269" spans="1:13" customFormat="1" x14ac:dyDescent="0.25">
      <c r="A269" s="73">
        <f>+'INFO SEAL'!B220</f>
        <v>215</v>
      </c>
      <c r="B269" s="180" t="str">
        <f t="shared" si="21"/>
        <v>SICODI</v>
      </c>
      <c r="C269" s="180" t="str">
        <f>+'INFO SEAL'!C220</f>
        <v>AREQUIPA</v>
      </c>
      <c r="D269" s="180" t="str">
        <f>+'INFO SEAL'!D220</f>
        <v>AREQUIPA</v>
      </c>
      <c r="E269" s="180" t="str">
        <f>+'INFO SEAL'!E220</f>
        <v>VITOR</v>
      </c>
      <c r="F269" s="180" t="str">
        <f>+IF('INFO SEAL'!I220="BAJA TENSION","BT",IF('INFO SEAL'!I220="MEDIA TENSION","MT","AT"))</f>
        <v>MT</v>
      </c>
      <c r="G269" s="180">
        <f>+'INFO SEAL'!K220</f>
        <v>13</v>
      </c>
      <c r="H269" s="180" t="str">
        <f>+'INFO SEAL'!L220</f>
        <v>POSTE</v>
      </c>
      <c r="I269" s="180" t="str">
        <f>+'INFO SEAL'!M220</f>
        <v>CONCRETO</v>
      </c>
      <c r="J269" s="180" t="str">
        <f>+'INFO SEAL'!N220&amp;"-"&amp;F269</f>
        <v>PPC19-MT</v>
      </c>
      <c r="K269" s="180"/>
      <c r="L269" s="182" t="str">
        <f>+VLOOKUP('INFO SEAL'!N220,$J$8:$V$50,3,FALSE)</f>
        <v>POSTE DE CONCRETO ARMADO DE 13/300/150/345</v>
      </c>
      <c r="M269" s="33">
        <f t="shared" si="22"/>
        <v>0.5</v>
      </c>
    </row>
    <row r="270" spans="1:13" customFormat="1" x14ac:dyDescent="0.25">
      <c r="A270" s="73">
        <f>+'INFO SEAL'!B221</f>
        <v>216</v>
      </c>
      <c r="B270" s="180" t="str">
        <f t="shared" si="21"/>
        <v>SICODI</v>
      </c>
      <c r="C270" s="180" t="str">
        <f>+'INFO SEAL'!C221</f>
        <v>AREQUIPA</v>
      </c>
      <c r="D270" s="180" t="str">
        <f>+'INFO SEAL'!D221</f>
        <v>CAYLLOMA</v>
      </c>
      <c r="E270" s="180" t="str">
        <f>+'INFO SEAL'!E221</f>
        <v>MAJES</v>
      </c>
      <c r="F270" s="180" t="str">
        <f>+IF('INFO SEAL'!I221="BAJA TENSION","BT",IF('INFO SEAL'!I221="MEDIA TENSION","MT","AT"))</f>
        <v>MT</v>
      </c>
      <c r="G270" s="180">
        <f>+'INFO SEAL'!K221</f>
        <v>13</v>
      </c>
      <c r="H270" s="180" t="str">
        <f>+'INFO SEAL'!L221</f>
        <v>POSTE</v>
      </c>
      <c r="I270" s="180" t="str">
        <f>+'INFO SEAL'!M221</f>
        <v>CONCRETO</v>
      </c>
      <c r="J270" s="180" t="str">
        <f>+'INFO SEAL'!N221&amp;"-"&amp;F270</f>
        <v>PPC19-MT</v>
      </c>
      <c r="K270" s="180"/>
      <c r="L270" s="182" t="str">
        <f>+VLOOKUP('INFO SEAL'!N221,$J$8:$V$50,3,FALSE)</f>
        <v>POSTE DE CONCRETO ARMADO DE 13/300/150/345</v>
      </c>
      <c r="M270" s="33">
        <f t="shared" si="22"/>
        <v>0.5</v>
      </c>
    </row>
    <row r="271" spans="1:13" customFormat="1" x14ac:dyDescent="0.25">
      <c r="A271" s="73">
        <f>+'INFO SEAL'!B222</f>
        <v>217</v>
      </c>
      <c r="B271" s="180" t="str">
        <f t="shared" si="21"/>
        <v>SICODI</v>
      </c>
      <c r="C271" s="180" t="str">
        <f>+'INFO SEAL'!C222</f>
        <v>AREQUIPA</v>
      </c>
      <c r="D271" s="180" t="str">
        <f>+'INFO SEAL'!D222</f>
        <v>AREQUIPA</v>
      </c>
      <c r="E271" s="180" t="str">
        <f>+'INFO SEAL'!E222</f>
        <v>CAYMA</v>
      </c>
      <c r="F271" s="180" t="str">
        <f>+IF('INFO SEAL'!I222="BAJA TENSION","BT",IF('INFO SEAL'!I222="MEDIA TENSION","MT","AT"))</f>
        <v>BT</v>
      </c>
      <c r="G271" s="180">
        <f>+'INFO SEAL'!K222</f>
        <v>8</v>
      </c>
      <c r="H271" s="180" t="str">
        <f>+'INFO SEAL'!L222</f>
        <v>POSTE</v>
      </c>
      <c r="I271" s="180" t="str">
        <f>+'INFO SEAL'!M222</f>
        <v>CONCRETO</v>
      </c>
      <c r="J271" s="180" t="str">
        <f>+'INFO SEAL'!N222&amp;"-"&amp;F271</f>
        <v>PPC05-BT</v>
      </c>
      <c r="K271" s="180"/>
      <c r="L271" s="182" t="str">
        <f>+VLOOKUP('INFO SEAL'!N222,$J$8:$V$50,3,FALSE)</f>
        <v>POSTE DE CONCRETO ARMADO DE  8/200/120/240</v>
      </c>
      <c r="M271" s="33">
        <f t="shared" si="22"/>
        <v>0.1</v>
      </c>
    </row>
    <row r="272" spans="1:13" customFormat="1" x14ac:dyDescent="0.25">
      <c r="A272" s="73">
        <f>+'INFO SEAL'!B223</f>
        <v>218</v>
      </c>
      <c r="B272" s="180" t="str">
        <f t="shared" si="21"/>
        <v>SICODI</v>
      </c>
      <c r="C272" s="180" t="str">
        <f>+'INFO SEAL'!C223</f>
        <v>AREQUIPA</v>
      </c>
      <c r="D272" s="180" t="str">
        <f>+'INFO SEAL'!D223</f>
        <v>AREQUIPA</v>
      </c>
      <c r="E272" s="180" t="str">
        <f>+'INFO SEAL'!E223</f>
        <v>CAYMA</v>
      </c>
      <c r="F272" s="180" t="str">
        <f>+IF('INFO SEAL'!I223="BAJA TENSION","BT",IF('INFO SEAL'!I223="MEDIA TENSION","MT","AT"))</f>
        <v>MT</v>
      </c>
      <c r="G272" s="180">
        <f>+'INFO SEAL'!K223</f>
        <v>13</v>
      </c>
      <c r="H272" s="180" t="str">
        <f>+'INFO SEAL'!L223</f>
        <v>POSTE</v>
      </c>
      <c r="I272" s="180" t="str">
        <f>+'INFO SEAL'!M223</f>
        <v>CONCRETO</v>
      </c>
      <c r="J272" s="180" t="str">
        <f>+'INFO SEAL'!N223&amp;"-"&amp;F272</f>
        <v>PPC19-MT</v>
      </c>
      <c r="K272" s="180"/>
      <c r="L272" s="182" t="str">
        <f>+VLOOKUP('INFO SEAL'!N223,$J$8:$V$50,3,FALSE)</f>
        <v>POSTE DE CONCRETO ARMADO DE 13/300/150/345</v>
      </c>
      <c r="M272" s="33">
        <f t="shared" si="22"/>
        <v>0.5</v>
      </c>
    </row>
    <row r="273" spans="1:13" customFormat="1" x14ac:dyDescent="0.25">
      <c r="A273" s="73">
        <f>+'INFO SEAL'!B224</f>
        <v>219</v>
      </c>
      <c r="B273" s="180" t="str">
        <f t="shared" si="21"/>
        <v>SICODI</v>
      </c>
      <c r="C273" s="180" t="str">
        <f>+'INFO SEAL'!C224</f>
        <v>AREQUIPA</v>
      </c>
      <c r="D273" s="180" t="str">
        <f>+'INFO SEAL'!D224</f>
        <v>AREQUIPA</v>
      </c>
      <c r="E273" s="180" t="str">
        <f>+'INFO SEAL'!E224</f>
        <v>CAYMA</v>
      </c>
      <c r="F273" s="180" t="str">
        <f>+IF('INFO SEAL'!I224="BAJA TENSION","BT",IF('INFO SEAL'!I224="MEDIA TENSION","MT","AT"))</f>
        <v>BT</v>
      </c>
      <c r="G273" s="180">
        <f>+'INFO SEAL'!K224</f>
        <v>8</v>
      </c>
      <c r="H273" s="180" t="str">
        <f>+'INFO SEAL'!L224</f>
        <v>POSTE</v>
      </c>
      <c r="I273" s="180" t="str">
        <f>+'INFO SEAL'!M224</f>
        <v>CONCRETO</v>
      </c>
      <c r="J273" s="180" t="str">
        <f>+'INFO SEAL'!N224&amp;"-"&amp;F273</f>
        <v>PPC05-BT</v>
      </c>
      <c r="K273" s="180"/>
      <c r="L273" s="182" t="str">
        <f>+VLOOKUP('INFO SEAL'!N224,$J$8:$V$50,3,FALSE)</f>
        <v>POSTE DE CONCRETO ARMADO DE  8/200/120/240</v>
      </c>
      <c r="M273" s="33">
        <f t="shared" si="22"/>
        <v>0.1</v>
      </c>
    </row>
    <row r="274" spans="1:13" customFormat="1" x14ac:dyDescent="0.25">
      <c r="A274" s="73">
        <f>+'INFO SEAL'!B225</f>
        <v>220</v>
      </c>
      <c r="B274" s="180" t="str">
        <f t="shared" si="21"/>
        <v>SICODI</v>
      </c>
      <c r="C274" s="180" t="str">
        <f>+'INFO SEAL'!C225</f>
        <v>AREQUIPA</v>
      </c>
      <c r="D274" s="180" t="str">
        <f>+'INFO SEAL'!D225</f>
        <v>AREQUIPA</v>
      </c>
      <c r="E274" s="180" t="str">
        <f>+'INFO SEAL'!E225</f>
        <v>CAYMA</v>
      </c>
      <c r="F274" s="180" t="str">
        <f>+IF('INFO SEAL'!I225="BAJA TENSION","BT",IF('INFO SEAL'!I225="MEDIA TENSION","MT","AT"))</f>
        <v>BT</v>
      </c>
      <c r="G274" s="180">
        <f>+'INFO SEAL'!K225</f>
        <v>9</v>
      </c>
      <c r="H274" s="180" t="str">
        <f>+'INFO SEAL'!L225</f>
        <v>POSTE</v>
      </c>
      <c r="I274" s="180" t="str">
        <f>+'INFO SEAL'!M225</f>
        <v>CONCRETO</v>
      </c>
      <c r="J274" s="180" t="str">
        <f>+'INFO SEAL'!N225&amp;"-"&amp;F274</f>
        <v>PPC08-BT</v>
      </c>
      <c r="K274" s="180"/>
      <c r="L274" s="182" t="str">
        <f>+VLOOKUP('INFO SEAL'!N225,$J$8:$V$50,3,FALSE)</f>
        <v>POSTE DE CONCRETO ARMADO DE  9/200/120/255</v>
      </c>
      <c r="M274" s="33">
        <f t="shared" si="22"/>
        <v>0.1</v>
      </c>
    </row>
    <row r="275" spans="1:13" customFormat="1" x14ac:dyDescent="0.25">
      <c r="A275" s="73">
        <f>+'INFO SEAL'!B226</f>
        <v>221</v>
      </c>
      <c r="B275" s="180" t="str">
        <f t="shared" si="21"/>
        <v>SICODI</v>
      </c>
      <c r="C275" s="180" t="str">
        <f>+'INFO SEAL'!C226</f>
        <v>AREQUIPA</v>
      </c>
      <c r="D275" s="180" t="str">
        <f>+'INFO SEAL'!D226</f>
        <v>AREQUIPA</v>
      </c>
      <c r="E275" s="180" t="str">
        <f>+'INFO SEAL'!E226</f>
        <v>CAYMA</v>
      </c>
      <c r="F275" s="180" t="str">
        <f>+IF('INFO SEAL'!I226="BAJA TENSION","BT",IF('INFO SEAL'!I226="MEDIA TENSION","MT","AT"))</f>
        <v>BT</v>
      </c>
      <c r="G275" s="180">
        <f>+'INFO SEAL'!K226</f>
        <v>9</v>
      </c>
      <c r="H275" s="180" t="str">
        <f>+'INFO SEAL'!L226</f>
        <v>POSTE</v>
      </c>
      <c r="I275" s="180" t="str">
        <f>+'INFO SEAL'!M226</f>
        <v>CONCRETO</v>
      </c>
      <c r="J275" s="180" t="str">
        <f>+'INFO SEAL'!N226&amp;"-"&amp;F275</f>
        <v>PPC08-BT</v>
      </c>
      <c r="K275" s="180"/>
      <c r="L275" s="182" t="str">
        <f>+VLOOKUP('INFO SEAL'!N226,$J$8:$V$50,3,FALSE)</f>
        <v>POSTE DE CONCRETO ARMADO DE  9/200/120/255</v>
      </c>
      <c r="M275" s="33">
        <f t="shared" si="22"/>
        <v>0.1</v>
      </c>
    </row>
    <row r="276" spans="1:13" customFormat="1" x14ac:dyDescent="0.25">
      <c r="A276" s="73">
        <f>+'INFO SEAL'!B227</f>
        <v>222</v>
      </c>
      <c r="B276" s="180" t="str">
        <f t="shared" si="21"/>
        <v>SICODI</v>
      </c>
      <c r="C276" s="180" t="str">
        <f>+'INFO SEAL'!C227</f>
        <v>AREQUIPA</v>
      </c>
      <c r="D276" s="180" t="str">
        <f>+'INFO SEAL'!D227</f>
        <v>AREQUIPA</v>
      </c>
      <c r="E276" s="180" t="str">
        <f>+'INFO SEAL'!E227</f>
        <v>CAYMA</v>
      </c>
      <c r="F276" s="180" t="str">
        <f>+IF('INFO SEAL'!I227="BAJA TENSION","BT",IF('INFO SEAL'!I227="MEDIA TENSION","MT","AT"))</f>
        <v>BT</v>
      </c>
      <c r="G276" s="180">
        <f>+'INFO SEAL'!K227</f>
        <v>9</v>
      </c>
      <c r="H276" s="180" t="str">
        <f>+'INFO SEAL'!L227</f>
        <v>POSTE</v>
      </c>
      <c r="I276" s="180" t="str">
        <f>+'INFO SEAL'!M227</f>
        <v>CONCRETO</v>
      </c>
      <c r="J276" s="180" t="str">
        <f>+'INFO SEAL'!N227&amp;"-"&amp;F276</f>
        <v>PPC08-BT</v>
      </c>
      <c r="K276" s="180"/>
      <c r="L276" s="182" t="str">
        <f>+VLOOKUP('INFO SEAL'!N227,$J$8:$V$50,3,FALSE)</f>
        <v>POSTE DE CONCRETO ARMADO DE  9/200/120/255</v>
      </c>
      <c r="M276" s="33">
        <f t="shared" si="22"/>
        <v>0.1</v>
      </c>
    </row>
    <row r="277" spans="1:13" customFormat="1" x14ac:dyDescent="0.25">
      <c r="A277" s="73">
        <f>+'INFO SEAL'!B228</f>
        <v>223</v>
      </c>
      <c r="B277" s="180" t="str">
        <f t="shared" si="21"/>
        <v>SICODI</v>
      </c>
      <c r="C277" s="180" t="str">
        <f>+'INFO SEAL'!C228</f>
        <v>AREQUIPA</v>
      </c>
      <c r="D277" s="180" t="str">
        <f>+'INFO SEAL'!D228</f>
        <v>AREQUIPA</v>
      </c>
      <c r="E277" s="180" t="str">
        <f>+'INFO SEAL'!E228</f>
        <v>CAYMA</v>
      </c>
      <c r="F277" s="180" t="str">
        <f>+IF('INFO SEAL'!I228="BAJA TENSION","BT",IF('INFO SEAL'!I228="MEDIA TENSION","MT","AT"))</f>
        <v>BT</v>
      </c>
      <c r="G277" s="180">
        <f>+'INFO SEAL'!K228</f>
        <v>9</v>
      </c>
      <c r="H277" s="180" t="str">
        <f>+'INFO SEAL'!L228</f>
        <v>POSTE</v>
      </c>
      <c r="I277" s="180" t="str">
        <f>+'INFO SEAL'!M228</f>
        <v>CONCRETO</v>
      </c>
      <c r="J277" s="180" t="str">
        <f>+'INFO SEAL'!N228&amp;"-"&amp;F277</f>
        <v>PPC09-BT</v>
      </c>
      <c r="K277" s="180"/>
      <c r="L277" s="182" t="str">
        <f>+VLOOKUP('INFO SEAL'!N228,$J$8:$V$50,3,FALSE)</f>
        <v>POSTE DE CONCRETO ARMADO DE  9/300/120/255</v>
      </c>
      <c r="M277" s="33">
        <f t="shared" si="22"/>
        <v>0.2</v>
      </c>
    </row>
    <row r="278" spans="1:13" customFormat="1" x14ac:dyDescent="0.25">
      <c r="A278" s="73">
        <f>+'INFO SEAL'!B229</f>
        <v>224</v>
      </c>
      <c r="B278" s="180" t="str">
        <f t="shared" si="21"/>
        <v>SICODI</v>
      </c>
      <c r="C278" s="180" t="str">
        <f>+'INFO SEAL'!C229</f>
        <v>AREQUIPA</v>
      </c>
      <c r="D278" s="180" t="str">
        <f>+'INFO SEAL'!D229</f>
        <v>AREQUIPA</v>
      </c>
      <c r="E278" s="180" t="str">
        <f>+'INFO SEAL'!E229</f>
        <v>CAYMA</v>
      </c>
      <c r="F278" s="180" t="str">
        <f>+IF('INFO SEAL'!I229="BAJA TENSION","BT",IF('INFO SEAL'!I229="MEDIA TENSION","MT","AT"))</f>
        <v>BT</v>
      </c>
      <c r="G278" s="180">
        <f>+'INFO SEAL'!K229</f>
        <v>8</v>
      </c>
      <c r="H278" s="180" t="str">
        <f>+'INFO SEAL'!L229</f>
        <v>POSTE</v>
      </c>
      <c r="I278" s="180" t="str">
        <f>+'INFO SEAL'!M229</f>
        <v>CONCRETO</v>
      </c>
      <c r="J278" s="180" t="str">
        <f>+'INFO SEAL'!N229&amp;"-"&amp;F278</f>
        <v>PPC05-BT</v>
      </c>
      <c r="K278" s="180"/>
      <c r="L278" s="182" t="str">
        <f>+VLOOKUP('INFO SEAL'!N229,$J$8:$V$50,3,FALSE)</f>
        <v>POSTE DE CONCRETO ARMADO DE  8/200/120/240</v>
      </c>
      <c r="M278" s="33">
        <f t="shared" si="22"/>
        <v>0.1</v>
      </c>
    </row>
    <row r="279" spans="1:13" customFormat="1" x14ac:dyDescent="0.25">
      <c r="A279" s="73">
        <f>+'INFO SEAL'!B230</f>
        <v>225</v>
      </c>
      <c r="B279" s="180" t="str">
        <f t="shared" si="21"/>
        <v>SICODI</v>
      </c>
      <c r="C279" s="180" t="str">
        <f>+'INFO SEAL'!C230</f>
        <v>AREQUIPA</v>
      </c>
      <c r="D279" s="180" t="str">
        <f>+'INFO SEAL'!D230</f>
        <v>CAYLLOMA</v>
      </c>
      <c r="E279" s="180" t="str">
        <f>+'INFO SEAL'!E230</f>
        <v>MAJES</v>
      </c>
      <c r="F279" s="180" t="str">
        <f>+IF('INFO SEAL'!I230="BAJA TENSION","BT",IF('INFO SEAL'!I230="MEDIA TENSION","MT","AT"))</f>
        <v>BT</v>
      </c>
      <c r="G279" s="180">
        <f>+'INFO SEAL'!K230</f>
        <v>8</v>
      </c>
      <c r="H279" s="180" t="str">
        <f>+'INFO SEAL'!L230</f>
        <v>POSTE</v>
      </c>
      <c r="I279" s="180" t="str">
        <f>+'INFO SEAL'!M230</f>
        <v>CONCRETO</v>
      </c>
      <c r="J279" s="180" t="str">
        <f>+'INFO SEAL'!N230&amp;"-"&amp;F279</f>
        <v>PPC05-BT</v>
      </c>
      <c r="K279" s="180"/>
      <c r="L279" s="182" t="str">
        <f>+VLOOKUP('INFO SEAL'!N230,$J$8:$V$50,3,FALSE)</f>
        <v>POSTE DE CONCRETO ARMADO DE  8/200/120/240</v>
      </c>
      <c r="M279" s="33">
        <f t="shared" si="22"/>
        <v>0.1</v>
      </c>
    </row>
    <row r="280" spans="1:13" customFormat="1" x14ac:dyDescent="0.25">
      <c r="A280" s="73">
        <f>+'INFO SEAL'!B231</f>
        <v>226</v>
      </c>
      <c r="B280" s="180" t="str">
        <f t="shared" si="21"/>
        <v>SICODI</v>
      </c>
      <c r="C280" s="180" t="str">
        <f>+'INFO SEAL'!C231</f>
        <v>AREQUIPA</v>
      </c>
      <c r="D280" s="180" t="str">
        <f>+'INFO SEAL'!D231</f>
        <v>AREQUIPA</v>
      </c>
      <c r="E280" s="180" t="str">
        <f>+'INFO SEAL'!E231</f>
        <v>CAYMA</v>
      </c>
      <c r="F280" s="180" t="str">
        <f>+IF('INFO SEAL'!I231="BAJA TENSION","BT",IF('INFO SEAL'!I231="MEDIA TENSION","MT","AT"))</f>
        <v>BT</v>
      </c>
      <c r="G280" s="180">
        <f>+'INFO SEAL'!K231</f>
        <v>8</v>
      </c>
      <c r="H280" s="180" t="str">
        <f>+'INFO SEAL'!L231</f>
        <v>POSTE</v>
      </c>
      <c r="I280" s="180" t="str">
        <f>+'INFO SEAL'!M231</f>
        <v>CONCRETO</v>
      </c>
      <c r="J280" s="180" t="str">
        <f>+'INFO SEAL'!N231&amp;"-"&amp;F280</f>
        <v>PPC05-BT</v>
      </c>
      <c r="K280" s="180"/>
      <c r="L280" s="182" t="str">
        <f>+VLOOKUP('INFO SEAL'!N231,$J$8:$V$50,3,FALSE)</f>
        <v>POSTE DE CONCRETO ARMADO DE  8/200/120/240</v>
      </c>
      <c r="M280" s="33">
        <f t="shared" si="22"/>
        <v>0.1</v>
      </c>
    </row>
    <row r="281" spans="1:13" customFormat="1" x14ac:dyDescent="0.25">
      <c r="A281" s="73">
        <f>+'INFO SEAL'!B232</f>
        <v>227</v>
      </c>
      <c r="B281" s="180" t="str">
        <f t="shared" si="21"/>
        <v>SICODI</v>
      </c>
      <c r="C281" s="180" t="str">
        <f>+'INFO SEAL'!C232</f>
        <v>AREQUIPA</v>
      </c>
      <c r="D281" s="180" t="str">
        <f>+'INFO SEAL'!D232</f>
        <v>AREQUIPA</v>
      </c>
      <c r="E281" s="180" t="str">
        <f>+'INFO SEAL'!E232</f>
        <v>CAYMA</v>
      </c>
      <c r="F281" s="180" t="str">
        <f>+IF('INFO SEAL'!I232="BAJA TENSION","BT",IF('INFO SEAL'!I232="MEDIA TENSION","MT","AT"))</f>
        <v>BT</v>
      </c>
      <c r="G281" s="180">
        <f>+'INFO SEAL'!K232</f>
        <v>8</v>
      </c>
      <c r="H281" s="180" t="str">
        <f>+'INFO SEAL'!L232</f>
        <v>POSTE</v>
      </c>
      <c r="I281" s="180" t="str">
        <f>+'INFO SEAL'!M232</f>
        <v>CONCRETO</v>
      </c>
      <c r="J281" s="180" t="str">
        <f>+'INFO SEAL'!N232&amp;"-"&amp;F281</f>
        <v>PPC05-BT</v>
      </c>
      <c r="K281" s="180"/>
      <c r="L281" s="182" t="str">
        <f>+VLOOKUP('INFO SEAL'!N232,$J$8:$V$50,3,FALSE)</f>
        <v>POSTE DE CONCRETO ARMADO DE  8/200/120/240</v>
      </c>
      <c r="M281" s="33">
        <f t="shared" si="22"/>
        <v>0.1</v>
      </c>
    </row>
    <row r="282" spans="1:13" customFormat="1" x14ac:dyDescent="0.25">
      <c r="A282" s="73">
        <f>+'INFO SEAL'!B233</f>
        <v>228</v>
      </c>
      <c r="B282" s="180" t="str">
        <f t="shared" si="21"/>
        <v>SICODI</v>
      </c>
      <c r="C282" s="180" t="str">
        <f>+'INFO SEAL'!C233</f>
        <v>AREQUIPA</v>
      </c>
      <c r="D282" s="180" t="str">
        <f>+'INFO SEAL'!D233</f>
        <v>AREQUIPA</v>
      </c>
      <c r="E282" s="180" t="str">
        <f>+'INFO SEAL'!E233</f>
        <v>CAYMA</v>
      </c>
      <c r="F282" s="180" t="str">
        <f>+IF('INFO SEAL'!I233="BAJA TENSION","BT",IF('INFO SEAL'!I233="MEDIA TENSION","MT","AT"))</f>
        <v>BT</v>
      </c>
      <c r="G282" s="180">
        <f>+'INFO SEAL'!K233</f>
        <v>8</v>
      </c>
      <c r="H282" s="180" t="str">
        <f>+'INFO SEAL'!L233</f>
        <v>POSTE</v>
      </c>
      <c r="I282" s="180" t="str">
        <f>+'INFO SEAL'!M233</f>
        <v>CONCRETO</v>
      </c>
      <c r="J282" s="180" t="str">
        <f>+'INFO SEAL'!N233&amp;"-"&amp;F282</f>
        <v>PPC05-BT</v>
      </c>
      <c r="K282" s="180"/>
      <c r="L282" s="182" t="str">
        <f>+VLOOKUP('INFO SEAL'!N233,$J$8:$V$50,3,FALSE)</f>
        <v>POSTE DE CONCRETO ARMADO DE  8/200/120/240</v>
      </c>
      <c r="M282" s="33">
        <f t="shared" si="22"/>
        <v>0.1</v>
      </c>
    </row>
    <row r="283" spans="1:13" customFormat="1" x14ac:dyDescent="0.25">
      <c r="A283" s="73">
        <f>+'INFO SEAL'!B234</f>
        <v>229</v>
      </c>
      <c r="B283" s="180" t="str">
        <f t="shared" si="21"/>
        <v>SICODI</v>
      </c>
      <c r="C283" s="180" t="str">
        <f>+'INFO SEAL'!C234</f>
        <v>AREQUIPA</v>
      </c>
      <c r="D283" s="180" t="str">
        <f>+'INFO SEAL'!D234</f>
        <v>AREQUIPA</v>
      </c>
      <c r="E283" s="180" t="str">
        <f>+'INFO SEAL'!E234</f>
        <v>CAYMA</v>
      </c>
      <c r="F283" s="180" t="str">
        <f>+IF('INFO SEAL'!I234="BAJA TENSION","BT",IF('INFO SEAL'!I234="MEDIA TENSION","MT","AT"))</f>
        <v>BT</v>
      </c>
      <c r="G283" s="180">
        <f>+'INFO SEAL'!K234</f>
        <v>8</v>
      </c>
      <c r="H283" s="180" t="str">
        <f>+'INFO SEAL'!L234</f>
        <v>POSTE</v>
      </c>
      <c r="I283" s="180" t="str">
        <f>+'INFO SEAL'!M234</f>
        <v>CONCRETO</v>
      </c>
      <c r="J283" s="180" t="str">
        <f>+'INFO SEAL'!N234&amp;"-"&amp;F283</f>
        <v>PPC05-BT</v>
      </c>
      <c r="K283" s="180"/>
      <c r="L283" s="182" t="str">
        <f>+VLOOKUP('INFO SEAL'!N234,$J$8:$V$50,3,FALSE)</f>
        <v>POSTE DE CONCRETO ARMADO DE  8/200/120/240</v>
      </c>
      <c r="M283" s="33">
        <f t="shared" si="22"/>
        <v>0.1</v>
      </c>
    </row>
    <row r="284" spans="1:13" customFormat="1" x14ac:dyDescent="0.25">
      <c r="A284" s="73">
        <f>+'INFO SEAL'!B235</f>
        <v>230</v>
      </c>
      <c r="B284" s="180" t="str">
        <f t="shared" si="21"/>
        <v>SICODI</v>
      </c>
      <c r="C284" s="180" t="str">
        <f>+'INFO SEAL'!C235</f>
        <v>AREQUIPA</v>
      </c>
      <c r="D284" s="180" t="str">
        <f>+'INFO SEAL'!D235</f>
        <v>CAYLLOMA</v>
      </c>
      <c r="E284" s="180" t="str">
        <f>+'INFO SEAL'!E235</f>
        <v>MAJES</v>
      </c>
      <c r="F284" s="180" t="str">
        <f>+IF('INFO SEAL'!I235="BAJA TENSION","BT",IF('INFO SEAL'!I235="MEDIA TENSION","MT","AT"))</f>
        <v>BT</v>
      </c>
      <c r="G284" s="180">
        <f>+'INFO SEAL'!K235</f>
        <v>12</v>
      </c>
      <c r="H284" s="180" t="str">
        <f>+'INFO SEAL'!L235</f>
        <v>POSTE</v>
      </c>
      <c r="I284" s="180" t="str">
        <f>+'INFO SEAL'!M235</f>
        <v>CONCRETO</v>
      </c>
      <c r="J284" s="180" t="str">
        <f>+'INFO SEAL'!N235&amp;"-"&amp;F284</f>
        <v>PPC15-BT</v>
      </c>
      <c r="K284" s="180"/>
      <c r="L284" s="182" t="str">
        <f>+VLOOKUP('INFO SEAL'!N235,$J$8:$V$50,3,FALSE)</f>
        <v>POSTE DE CONCRETO ARMADO DE 12/200/120/300</v>
      </c>
      <c r="M284" s="33">
        <f t="shared" si="22"/>
        <v>0.2</v>
      </c>
    </row>
    <row r="285" spans="1:13" customFormat="1" x14ac:dyDescent="0.25">
      <c r="A285" s="73">
        <f>+'INFO SEAL'!B236</f>
        <v>231</v>
      </c>
      <c r="B285" s="180" t="str">
        <f t="shared" si="21"/>
        <v>SICODI</v>
      </c>
      <c r="C285" s="180" t="str">
        <f>+'INFO SEAL'!C236</f>
        <v>AREQUIPA</v>
      </c>
      <c r="D285" s="180" t="str">
        <f>+'INFO SEAL'!D236</f>
        <v>CAYLLOMA</v>
      </c>
      <c r="E285" s="180" t="str">
        <f>+'INFO SEAL'!E236</f>
        <v>MAJES</v>
      </c>
      <c r="F285" s="180" t="str">
        <f>+IF('INFO SEAL'!I236="BAJA TENSION","BT",IF('INFO SEAL'!I236="MEDIA TENSION","MT","AT"))</f>
        <v>BT</v>
      </c>
      <c r="G285" s="180">
        <f>+'INFO SEAL'!K236</f>
        <v>8</v>
      </c>
      <c r="H285" s="180" t="str">
        <f>+'INFO SEAL'!L236</f>
        <v>POSTE</v>
      </c>
      <c r="I285" s="180" t="str">
        <f>+'INFO SEAL'!M236</f>
        <v>CONCRETO</v>
      </c>
      <c r="J285" s="180" t="str">
        <f>+'INFO SEAL'!N236&amp;"-"&amp;F285</f>
        <v>PPC05-BT</v>
      </c>
      <c r="K285" s="180"/>
      <c r="L285" s="182" t="str">
        <f>+VLOOKUP('INFO SEAL'!N236,$J$8:$V$50,3,FALSE)</f>
        <v>POSTE DE CONCRETO ARMADO DE  8/200/120/240</v>
      </c>
      <c r="M285" s="33">
        <f t="shared" si="22"/>
        <v>0.1</v>
      </c>
    </row>
    <row r="286" spans="1:13" customFormat="1" x14ac:dyDescent="0.25">
      <c r="A286" s="73">
        <f>+'INFO SEAL'!B237</f>
        <v>232</v>
      </c>
      <c r="B286" s="180" t="str">
        <f t="shared" si="21"/>
        <v>SICODI</v>
      </c>
      <c r="C286" s="180" t="str">
        <f>+'INFO SEAL'!C237</f>
        <v>AREQUIPA</v>
      </c>
      <c r="D286" s="180" t="str">
        <f>+'INFO SEAL'!D237</f>
        <v>CAYLLOMA</v>
      </c>
      <c r="E286" s="180" t="str">
        <f>+'INFO SEAL'!E237</f>
        <v>MAJES</v>
      </c>
      <c r="F286" s="180" t="str">
        <f>+IF('INFO SEAL'!I237="BAJA TENSION","BT",IF('INFO SEAL'!I237="MEDIA TENSION","MT","AT"))</f>
        <v>BT</v>
      </c>
      <c r="G286" s="180">
        <f>+'INFO SEAL'!K237</f>
        <v>8</v>
      </c>
      <c r="H286" s="180" t="str">
        <f>+'INFO SEAL'!L237</f>
        <v>POSTE</v>
      </c>
      <c r="I286" s="180" t="str">
        <f>+'INFO SEAL'!M237</f>
        <v>CONCRETO</v>
      </c>
      <c r="J286" s="180" t="str">
        <f>+'INFO SEAL'!N237&amp;"-"&amp;F286</f>
        <v>PPC05-BT</v>
      </c>
      <c r="K286" s="180"/>
      <c r="L286" s="182" t="str">
        <f>+VLOOKUP('INFO SEAL'!N237,$J$8:$V$50,3,FALSE)</f>
        <v>POSTE DE CONCRETO ARMADO DE  8/200/120/240</v>
      </c>
      <c r="M286" s="33">
        <f t="shared" si="22"/>
        <v>0.1</v>
      </c>
    </row>
    <row r="287" spans="1:13" customFormat="1" x14ac:dyDescent="0.25">
      <c r="A287" s="73">
        <f>+'INFO SEAL'!B238</f>
        <v>233</v>
      </c>
      <c r="B287" s="180" t="str">
        <f t="shared" si="21"/>
        <v>SICODI</v>
      </c>
      <c r="C287" s="180" t="str">
        <f>+'INFO SEAL'!C238</f>
        <v>AREQUIPA</v>
      </c>
      <c r="D287" s="180" t="str">
        <f>+'INFO SEAL'!D238</f>
        <v>CAYLLOMA</v>
      </c>
      <c r="E287" s="180" t="str">
        <f>+'INFO SEAL'!E238</f>
        <v>MAJES</v>
      </c>
      <c r="F287" s="180" t="str">
        <f>+IF('INFO SEAL'!I238="BAJA TENSION","BT",IF('INFO SEAL'!I238="MEDIA TENSION","MT","AT"))</f>
        <v>BT</v>
      </c>
      <c r="G287" s="180">
        <f>+'INFO SEAL'!K238</f>
        <v>8</v>
      </c>
      <c r="H287" s="180" t="str">
        <f>+'INFO SEAL'!L238</f>
        <v>POSTE</v>
      </c>
      <c r="I287" s="180" t="str">
        <f>+'INFO SEAL'!M238</f>
        <v>CONCRETO</v>
      </c>
      <c r="J287" s="180" t="str">
        <f>+'INFO SEAL'!N238&amp;"-"&amp;F287</f>
        <v>PPC05-BT</v>
      </c>
      <c r="K287" s="180"/>
      <c r="L287" s="182" t="str">
        <f>+VLOOKUP('INFO SEAL'!N238,$J$8:$V$50,3,FALSE)</f>
        <v>POSTE DE CONCRETO ARMADO DE  8/200/120/240</v>
      </c>
      <c r="M287" s="33">
        <f t="shared" si="22"/>
        <v>0.1</v>
      </c>
    </row>
    <row r="288" spans="1:13" customFormat="1" x14ac:dyDescent="0.25">
      <c r="A288" s="73">
        <f>+'INFO SEAL'!B239</f>
        <v>234</v>
      </c>
      <c r="B288" s="180" t="str">
        <f t="shared" si="21"/>
        <v>SICODI</v>
      </c>
      <c r="C288" s="180" t="str">
        <f>+'INFO SEAL'!C239</f>
        <v>AREQUIPA</v>
      </c>
      <c r="D288" s="180" t="str">
        <f>+'INFO SEAL'!D239</f>
        <v>CAYLLOMA</v>
      </c>
      <c r="E288" s="180" t="str">
        <f>+'INFO SEAL'!E239</f>
        <v>MAJES</v>
      </c>
      <c r="F288" s="180" t="str">
        <f>+IF('INFO SEAL'!I239="BAJA TENSION","BT",IF('INFO SEAL'!I239="MEDIA TENSION","MT","AT"))</f>
        <v>BT</v>
      </c>
      <c r="G288" s="180">
        <f>+'INFO SEAL'!K239</f>
        <v>7</v>
      </c>
      <c r="H288" s="180" t="str">
        <f>+'INFO SEAL'!L239</f>
        <v>POSTE</v>
      </c>
      <c r="I288" s="180" t="str">
        <f>+'INFO SEAL'!M239</f>
        <v>CONCRETO</v>
      </c>
      <c r="J288" s="180" t="str">
        <f>+'INFO SEAL'!N239&amp;"-"&amp;F288</f>
        <v>PPC02-BT</v>
      </c>
      <c r="K288" s="180"/>
      <c r="L288" s="182" t="str">
        <f>+VLOOKUP('INFO SEAL'!N239,$J$8:$V$50,3,FALSE)</f>
        <v>POSTE DE CONCRETO ARMADO DE  7/200/120/225</v>
      </c>
      <c r="M288" s="33">
        <f t="shared" si="22"/>
        <v>0.1</v>
      </c>
    </row>
    <row r="289" spans="1:13" customFormat="1" x14ac:dyDescent="0.25">
      <c r="A289" s="73">
        <f>+'INFO SEAL'!B240</f>
        <v>235</v>
      </c>
      <c r="B289" s="180" t="str">
        <f t="shared" si="21"/>
        <v>SICODI</v>
      </c>
      <c r="C289" s="180" t="str">
        <f>+'INFO SEAL'!C240</f>
        <v>AREQUIPA</v>
      </c>
      <c r="D289" s="180" t="str">
        <f>+'INFO SEAL'!D240</f>
        <v>CAYLLOMA</v>
      </c>
      <c r="E289" s="180" t="str">
        <f>+'INFO SEAL'!E240</f>
        <v>MAJES</v>
      </c>
      <c r="F289" s="180" t="str">
        <f>+IF('INFO SEAL'!I240="BAJA TENSION","BT",IF('INFO SEAL'!I240="MEDIA TENSION","MT","AT"))</f>
        <v>BT</v>
      </c>
      <c r="G289" s="180">
        <f>+'INFO SEAL'!K240</f>
        <v>8</v>
      </c>
      <c r="H289" s="180" t="str">
        <f>+'INFO SEAL'!L240</f>
        <v>POSTE</v>
      </c>
      <c r="I289" s="180" t="str">
        <f>+'INFO SEAL'!M240</f>
        <v>CONCRETO</v>
      </c>
      <c r="J289" s="180" t="str">
        <f>+'INFO SEAL'!N240&amp;"-"&amp;F289</f>
        <v>PPC05-BT</v>
      </c>
      <c r="K289" s="180"/>
      <c r="L289" s="182" t="str">
        <f>+VLOOKUP('INFO SEAL'!N240,$J$8:$V$50,3,FALSE)</f>
        <v>POSTE DE CONCRETO ARMADO DE  8/200/120/240</v>
      </c>
      <c r="M289" s="33">
        <f t="shared" si="22"/>
        <v>0.1</v>
      </c>
    </row>
    <row r="290" spans="1:13" customFormat="1" x14ac:dyDescent="0.25">
      <c r="A290" s="73">
        <f>+'INFO SEAL'!B241</f>
        <v>236</v>
      </c>
      <c r="B290" s="180" t="str">
        <f t="shared" si="21"/>
        <v>SICODI</v>
      </c>
      <c r="C290" s="180" t="str">
        <f>+'INFO SEAL'!C241</f>
        <v>AREQUIPA</v>
      </c>
      <c r="D290" s="180" t="str">
        <f>+'INFO SEAL'!D241</f>
        <v>AREQUIPA</v>
      </c>
      <c r="E290" s="180" t="str">
        <f>+'INFO SEAL'!E241</f>
        <v>CAYMA</v>
      </c>
      <c r="F290" s="180" t="str">
        <f>+IF('INFO SEAL'!I241="BAJA TENSION","BT",IF('INFO SEAL'!I241="MEDIA TENSION","MT","AT"))</f>
        <v>BT</v>
      </c>
      <c r="G290" s="180">
        <f>+'INFO SEAL'!K241</f>
        <v>8</v>
      </c>
      <c r="H290" s="180" t="str">
        <f>+'INFO SEAL'!L241</f>
        <v>POSTE</v>
      </c>
      <c r="I290" s="180" t="str">
        <f>+'INFO SEAL'!M241</f>
        <v>CONCRETO</v>
      </c>
      <c r="J290" s="180" t="str">
        <f>+'INFO SEAL'!N241&amp;"-"&amp;F290</f>
        <v>PPC05-BT</v>
      </c>
      <c r="K290" s="180"/>
      <c r="L290" s="182" t="str">
        <f>+VLOOKUP('INFO SEAL'!N241,$J$8:$V$50,3,FALSE)</f>
        <v>POSTE DE CONCRETO ARMADO DE  8/200/120/240</v>
      </c>
      <c r="M290" s="33">
        <f t="shared" si="22"/>
        <v>0.1</v>
      </c>
    </row>
    <row r="291" spans="1:13" customFormat="1" x14ac:dyDescent="0.25">
      <c r="A291" s="73">
        <f>+'INFO SEAL'!B242</f>
        <v>237</v>
      </c>
      <c r="B291" s="180" t="str">
        <f t="shared" si="21"/>
        <v>MOD INV_2018</v>
      </c>
      <c r="C291" s="180" t="str">
        <f>+'INFO SEAL'!C242</f>
        <v>AREQUIPA</v>
      </c>
      <c r="D291" s="180" t="str">
        <f>+'INFO SEAL'!D242</f>
        <v>ISLAY</v>
      </c>
      <c r="E291" s="180" t="str">
        <f>+'INFO SEAL'!E242</f>
        <v>MOLLENDO</v>
      </c>
      <c r="F291" s="180" t="str">
        <f>+IF('INFO SEAL'!I242="BAJA TENSION","BT",IF('INFO SEAL'!I242="MEDIA TENSION","MT","AT"))</f>
        <v>AT</v>
      </c>
      <c r="G291" s="180">
        <f>+'INFO SEAL'!K242</f>
        <v>12</v>
      </c>
      <c r="H291" s="180" t="str">
        <f>+'INFO SEAL'!L242</f>
        <v>POSTE</v>
      </c>
      <c r="I291" s="180" t="str">
        <f>+'INFO SEAL'!M242</f>
        <v>MADERA</v>
      </c>
      <c r="J291" s="180" t="str">
        <f>+'INFO SEAL'!N242&amp;"-"&amp;F291</f>
        <v>EMSU1P60C3-AT</v>
      </c>
      <c r="K291" s="180"/>
      <c r="L291" s="182" t="str">
        <f>+VLOOKUP('INFO SEAL'!N242,$J$8:$V$50,3,FALSE)</f>
        <v>Estructura de  Suspensión compuesto por 1 postes de madera tratada 60' Clase 3</v>
      </c>
      <c r="M291" s="33">
        <f t="shared" si="22"/>
        <v>1.1000000000000001</v>
      </c>
    </row>
    <row r="292" spans="1:13" customFormat="1" x14ac:dyDescent="0.25">
      <c r="A292" s="73">
        <f>+'INFO SEAL'!B243</f>
        <v>238</v>
      </c>
      <c r="B292" s="180" t="str">
        <f t="shared" si="21"/>
        <v>MOD INV_2018</v>
      </c>
      <c r="C292" s="180" t="str">
        <f>+'INFO SEAL'!C243</f>
        <v>AREQUIPA</v>
      </c>
      <c r="D292" s="180" t="str">
        <f>+'INFO SEAL'!D243</f>
        <v>ISLAY</v>
      </c>
      <c r="E292" s="180" t="str">
        <f>+'INFO SEAL'!E243</f>
        <v>COCACHACRA</v>
      </c>
      <c r="F292" s="180" t="str">
        <f>+IF('INFO SEAL'!I243="BAJA TENSION","BT",IF('INFO SEAL'!I243="MEDIA TENSION","MT","AT"))</f>
        <v>AT</v>
      </c>
      <c r="G292" s="180">
        <f>+'INFO SEAL'!K243</f>
        <v>13</v>
      </c>
      <c r="H292" s="180" t="str">
        <f>+'INFO SEAL'!L243</f>
        <v>POSTE</v>
      </c>
      <c r="I292" s="180" t="str">
        <f>+'INFO SEAL'!M243</f>
        <v>CONCRETO</v>
      </c>
      <c r="J292" s="180" t="str">
        <f>+'INFO SEAL'!N243&amp;"-"&amp;F292</f>
        <v>EC033COR0S0-120-S3-AT</v>
      </c>
      <c r="K292" s="180"/>
      <c r="L292" s="182" t="str">
        <f>+VLOOKUP('INFO SEAL'!N243,$J$8:$V$50,3,FALSE)</f>
        <v>1 Poste de concreto (15/900) de suspensión (30°) Tipo SU11-15</v>
      </c>
      <c r="M292" s="33">
        <f t="shared" si="22"/>
        <v>1.3</v>
      </c>
    </row>
    <row r="293" spans="1:13" customFormat="1" x14ac:dyDescent="0.25">
      <c r="A293" s="73">
        <f>+'INFO SEAL'!B244</f>
        <v>239</v>
      </c>
      <c r="B293" s="180" t="str">
        <f t="shared" si="21"/>
        <v>MOD INV_2018</v>
      </c>
      <c r="C293" s="180" t="str">
        <f>+'INFO SEAL'!C244</f>
        <v>AREQUIPA</v>
      </c>
      <c r="D293" s="180" t="str">
        <f>+'INFO SEAL'!D244</f>
        <v>ISLAY</v>
      </c>
      <c r="E293" s="180" t="str">
        <f>+'INFO SEAL'!E244</f>
        <v>COCACHACRA</v>
      </c>
      <c r="F293" s="180" t="str">
        <f>+IF('INFO SEAL'!I244="BAJA TENSION","BT",IF('INFO SEAL'!I244="MEDIA TENSION","MT","AT"))</f>
        <v>AT</v>
      </c>
      <c r="G293" s="180">
        <f>+'INFO SEAL'!K244</f>
        <v>13</v>
      </c>
      <c r="H293" s="180" t="str">
        <f>+'INFO SEAL'!L244</f>
        <v>POSTE</v>
      </c>
      <c r="I293" s="180" t="str">
        <f>+'INFO SEAL'!M244</f>
        <v>CONCRETO</v>
      </c>
      <c r="J293" s="180" t="str">
        <f>+'INFO SEAL'!N244&amp;"-"&amp;F293</f>
        <v>EC033COR0S0-120-S3-AT</v>
      </c>
      <c r="K293" s="180"/>
      <c r="L293" s="182" t="str">
        <f>+VLOOKUP('INFO SEAL'!N244,$J$8:$V$50,3,FALSE)</f>
        <v>1 Poste de concreto (15/900) de suspensión (30°) Tipo SU11-15</v>
      </c>
      <c r="M293" s="33">
        <f t="shared" si="22"/>
        <v>1.3</v>
      </c>
    </row>
    <row r="294" spans="1:13" customFormat="1" x14ac:dyDescent="0.25">
      <c r="A294" s="73">
        <f>+'INFO SEAL'!B245</f>
        <v>240</v>
      </c>
      <c r="B294" s="180" t="str">
        <f t="shared" si="21"/>
        <v>MOD INV_2018</v>
      </c>
      <c r="C294" s="180" t="str">
        <f>+'INFO SEAL'!C245</f>
        <v>AREQUIPA</v>
      </c>
      <c r="D294" s="180" t="str">
        <f>+'INFO SEAL'!D245</f>
        <v>ISLAY</v>
      </c>
      <c r="E294" s="180" t="str">
        <f>+'INFO SEAL'!E245</f>
        <v>COCACHACRA</v>
      </c>
      <c r="F294" s="180" t="str">
        <f>+IF('INFO SEAL'!I245="BAJA TENSION","BT",IF('INFO SEAL'!I245="MEDIA TENSION","MT","AT"))</f>
        <v>AT</v>
      </c>
      <c r="G294" s="180">
        <f>+'INFO SEAL'!K245</f>
        <v>13</v>
      </c>
      <c r="H294" s="180" t="str">
        <f>+'INFO SEAL'!L245</f>
        <v>POSTE</v>
      </c>
      <c r="I294" s="180" t="str">
        <f>+'INFO SEAL'!M245</f>
        <v>CONCRETO</v>
      </c>
      <c r="J294" s="180" t="str">
        <f>+'INFO SEAL'!N245&amp;"-"&amp;F294</f>
        <v>EC033COR0S0-070-S3-AT</v>
      </c>
      <c r="K294" s="180"/>
      <c r="L294" s="182" t="str">
        <f>+VLOOKUP('INFO SEAL'!N245,$J$8:$V$50,3,FALSE)</f>
        <v>1 Poste de concreto (15/600) de suspensión (30°) Tipo SU11-15</v>
      </c>
      <c r="M294" s="33">
        <f t="shared" si="22"/>
        <v>1</v>
      </c>
    </row>
    <row r="295" spans="1:13" customFormat="1" x14ac:dyDescent="0.25">
      <c r="A295" s="73">
        <f>+'INFO SEAL'!B246</f>
        <v>241</v>
      </c>
      <c r="B295" s="180" t="str">
        <f t="shared" si="21"/>
        <v>MOD INV_2018</v>
      </c>
      <c r="C295" s="180" t="str">
        <f>+'INFO SEAL'!C246</f>
        <v>AREQUIPA</v>
      </c>
      <c r="D295" s="180" t="str">
        <f>+'INFO SEAL'!D246</f>
        <v>ISLAY</v>
      </c>
      <c r="E295" s="180" t="str">
        <f>+'INFO SEAL'!E246</f>
        <v>COCACHACRA</v>
      </c>
      <c r="F295" s="180" t="str">
        <f>+IF('INFO SEAL'!I246="BAJA TENSION","BT",IF('INFO SEAL'!I246="MEDIA TENSION","MT","AT"))</f>
        <v>AT</v>
      </c>
      <c r="G295" s="180">
        <f>+'INFO SEAL'!K246</f>
        <v>13</v>
      </c>
      <c r="H295" s="180" t="str">
        <f>+'INFO SEAL'!L246</f>
        <v>POSTE</v>
      </c>
      <c r="I295" s="180" t="str">
        <f>+'INFO SEAL'!M246</f>
        <v>CONCRETO</v>
      </c>
      <c r="J295" s="180" t="str">
        <f>+'INFO SEAL'!N246&amp;"-"&amp;F295</f>
        <v>EC033COR0S0-070-S3-AT</v>
      </c>
      <c r="K295" s="180"/>
      <c r="L295" s="182" t="str">
        <f>+VLOOKUP('INFO SEAL'!N246,$J$8:$V$50,3,FALSE)</f>
        <v>1 Poste de concreto (15/600) de suspensión (30°) Tipo SU11-15</v>
      </c>
      <c r="M295" s="33">
        <f t="shared" si="22"/>
        <v>1</v>
      </c>
    </row>
    <row r="296" spans="1:13" customFormat="1" x14ac:dyDescent="0.25">
      <c r="A296" s="73">
        <f>+'INFO SEAL'!B247</f>
        <v>242</v>
      </c>
      <c r="B296" s="180" t="str">
        <f t="shared" si="21"/>
        <v>MOD INV_2018</v>
      </c>
      <c r="C296" s="180" t="str">
        <f>+'INFO SEAL'!C247</f>
        <v>AREQUIPA</v>
      </c>
      <c r="D296" s="180" t="str">
        <f>+'INFO SEAL'!D247</f>
        <v>ISLAY</v>
      </c>
      <c r="E296" s="180" t="str">
        <f>+'INFO SEAL'!E247</f>
        <v>COCACHACRA</v>
      </c>
      <c r="F296" s="180" t="str">
        <f>+IF('INFO SEAL'!I247="BAJA TENSION","BT",IF('INFO SEAL'!I247="MEDIA TENSION","MT","AT"))</f>
        <v>AT</v>
      </c>
      <c r="G296" s="180">
        <f>+'INFO SEAL'!K247</f>
        <v>13</v>
      </c>
      <c r="H296" s="180" t="str">
        <f>+'INFO SEAL'!L247</f>
        <v>POSTE</v>
      </c>
      <c r="I296" s="180" t="str">
        <f>+'INFO SEAL'!M247</f>
        <v>CONCRETO</v>
      </c>
      <c r="J296" s="180" t="str">
        <f>+'INFO SEAL'!N247&amp;"-"&amp;F296</f>
        <v>EC033COR0S0-070-S3-AT</v>
      </c>
      <c r="K296" s="180"/>
      <c r="L296" s="182" t="str">
        <f>+VLOOKUP('INFO SEAL'!N247,$J$8:$V$50,3,FALSE)</f>
        <v>1 Poste de concreto (15/600) de suspensión (30°) Tipo SU11-15</v>
      </c>
      <c r="M296" s="33">
        <f t="shared" si="22"/>
        <v>1</v>
      </c>
    </row>
    <row r="297" spans="1:13" customFormat="1" x14ac:dyDescent="0.25">
      <c r="A297" s="73">
        <f>+'INFO SEAL'!B248</f>
        <v>243</v>
      </c>
      <c r="B297" s="180" t="str">
        <f t="shared" si="21"/>
        <v>MOD INV_2018</v>
      </c>
      <c r="C297" s="180" t="str">
        <f>+'INFO SEAL'!C248</f>
        <v>AREQUIPA</v>
      </c>
      <c r="D297" s="180" t="str">
        <f>+'INFO SEAL'!D248</f>
        <v>ISLAY</v>
      </c>
      <c r="E297" s="180" t="str">
        <f>+'INFO SEAL'!E248</f>
        <v>COCACHACRA</v>
      </c>
      <c r="F297" s="180" t="str">
        <f>+IF('INFO SEAL'!I248="BAJA TENSION","BT",IF('INFO SEAL'!I248="MEDIA TENSION","MT","AT"))</f>
        <v>AT</v>
      </c>
      <c r="G297" s="180">
        <f>+'INFO SEAL'!K248</f>
        <v>13</v>
      </c>
      <c r="H297" s="180" t="str">
        <f>+'INFO SEAL'!L248</f>
        <v>POSTE</v>
      </c>
      <c r="I297" s="180" t="str">
        <f>+'INFO SEAL'!M248</f>
        <v>CONCRETO</v>
      </c>
      <c r="J297" s="180" t="str">
        <f>+'INFO SEAL'!N248&amp;"-"&amp;F297</f>
        <v>EC033COR0S0-070-S3-AT</v>
      </c>
      <c r="K297" s="180"/>
      <c r="L297" s="182" t="str">
        <f>+VLOOKUP('INFO SEAL'!N248,$J$8:$V$50,3,FALSE)</f>
        <v>1 Poste de concreto (15/600) de suspensión (30°) Tipo SU11-15</v>
      </c>
      <c r="M297" s="33">
        <f t="shared" si="22"/>
        <v>1</v>
      </c>
    </row>
    <row r="298" spans="1:13" customFormat="1" x14ac:dyDescent="0.25">
      <c r="A298" s="73">
        <f>+'INFO SEAL'!B249</f>
        <v>244</v>
      </c>
      <c r="B298" s="180" t="str">
        <f t="shared" si="21"/>
        <v>MOD INV_2018</v>
      </c>
      <c r="C298" s="180" t="str">
        <f>+'INFO SEAL'!C249</f>
        <v>AREQUIPA</v>
      </c>
      <c r="D298" s="180" t="str">
        <f>+'INFO SEAL'!D249</f>
        <v>ISLAY</v>
      </c>
      <c r="E298" s="180" t="str">
        <f>+'INFO SEAL'!E249</f>
        <v>COCACHACRA</v>
      </c>
      <c r="F298" s="180" t="str">
        <f>+IF('INFO SEAL'!I249="BAJA TENSION","BT",IF('INFO SEAL'!I249="MEDIA TENSION","MT","AT"))</f>
        <v>AT</v>
      </c>
      <c r="G298" s="180">
        <f>+'INFO SEAL'!K249</f>
        <v>13</v>
      </c>
      <c r="H298" s="180" t="str">
        <f>+'INFO SEAL'!L249</f>
        <v>POSTE</v>
      </c>
      <c r="I298" s="180" t="str">
        <f>+'INFO SEAL'!M249</f>
        <v>CONCRETO</v>
      </c>
      <c r="J298" s="180" t="str">
        <f>+'INFO SEAL'!N249&amp;"-"&amp;F298</f>
        <v>EC033COR0S0-070-S3-AT</v>
      </c>
      <c r="K298" s="180"/>
      <c r="L298" s="182" t="str">
        <f>+VLOOKUP('INFO SEAL'!N249,$J$8:$V$50,3,FALSE)</f>
        <v>1 Poste de concreto (15/600) de suspensión (30°) Tipo SU11-15</v>
      </c>
      <c r="M298" s="33">
        <f t="shared" si="22"/>
        <v>1</v>
      </c>
    </row>
    <row r="299" spans="1:13" customFormat="1" x14ac:dyDescent="0.25">
      <c r="A299" s="73">
        <f>+'INFO SEAL'!B250</f>
        <v>245</v>
      </c>
      <c r="B299" s="180" t="str">
        <f t="shared" si="21"/>
        <v>SICODI</v>
      </c>
      <c r="C299" s="180" t="str">
        <f>+'INFO SEAL'!C250</f>
        <v>AREQUIPA</v>
      </c>
      <c r="D299" s="180" t="str">
        <f>+'INFO SEAL'!D250</f>
        <v>AREQUIPA</v>
      </c>
      <c r="E299" s="180" t="str">
        <f>+'INFO SEAL'!E250</f>
        <v>CAYMA</v>
      </c>
      <c r="F299" s="180" t="str">
        <f>+IF('INFO SEAL'!I250="BAJA TENSION","BT",IF('INFO SEAL'!I250="MEDIA TENSION","MT","AT"))</f>
        <v>MT</v>
      </c>
      <c r="G299" s="180">
        <f>+'INFO SEAL'!K250</f>
        <v>13</v>
      </c>
      <c r="H299" s="180" t="str">
        <f>+'INFO SEAL'!L250</f>
        <v>POSTE</v>
      </c>
      <c r="I299" s="180" t="str">
        <f>+'INFO SEAL'!M250</f>
        <v>CONCRETO</v>
      </c>
      <c r="J299" s="180" t="str">
        <f>+'INFO SEAL'!N250&amp;"-"&amp;F299</f>
        <v>PPC18-MT</v>
      </c>
      <c r="K299" s="180"/>
      <c r="L299" s="182" t="str">
        <f>+VLOOKUP('INFO SEAL'!N250,$J$8:$V$50,3,FALSE)</f>
        <v>POSTE DE CONCRETO ARMADO DE 13/200/140/335</v>
      </c>
      <c r="M299" s="33">
        <f t="shared" si="22"/>
        <v>0.4</v>
      </c>
    </row>
    <row r="300" spans="1:13" customFormat="1" x14ac:dyDescent="0.25">
      <c r="A300" s="73">
        <f>+'INFO SEAL'!B251</f>
        <v>246</v>
      </c>
      <c r="B300" s="180" t="str">
        <f t="shared" si="21"/>
        <v>MOD INV_2018</v>
      </c>
      <c r="C300" s="180" t="str">
        <f>+'INFO SEAL'!C251</f>
        <v>AREQUIPA</v>
      </c>
      <c r="D300" s="180" t="str">
        <f>+'INFO SEAL'!D251</f>
        <v>ISLAY</v>
      </c>
      <c r="E300" s="180" t="str">
        <f>+'INFO SEAL'!E251</f>
        <v>MOLLENDO</v>
      </c>
      <c r="F300" s="180" t="str">
        <f>+IF('INFO SEAL'!I251="BAJA TENSION","BT",IF('INFO SEAL'!I251="MEDIA TENSION","MT","AT"))</f>
        <v>AT</v>
      </c>
      <c r="G300" s="180">
        <f>+'INFO SEAL'!K251</f>
        <v>12</v>
      </c>
      <c r="H300" s="180" t="str">
        <f>+'INFO SEAL'!L251</f>
        <v>POSTE</v>
      </c>
      <c r="I300" s="180" t="str">
        <f>+'INFO SEAL'!M251</f>
        <v>MADERA</v>
      </c>
      <c r="J300" s="180" t="str">
        <f>+'INFO SEAL'!N251&amp;"-"&amp;F300</f>
        <v>EMSU1P60C3-AT</v>
      </c>
      <c r="K300" s="180"/>
      <c r="L300" s="182" t="str">
        <f>+VLOOKUP('INFO SEAL'!N251,$J$8:$V$50,3,FALSE)</f>
        <v>Estructura de  Suspensión compuesto por 1 postes de madera tratada 60' Clase 3</v>
      </c>
      <c r="M300" s="33">
        <f t="shared" si="22"/>
        <v>1.1000000000000001</v>
      </c>
    </row>
    <row r="301" spans="1:13" customFormat="1" x14ac:dyDescent="0.25">
      <c r="A301" s="73">
        <f>+'INFO SEAL'!B252</f>
        <v>247</v>
      </c>
      <c r="B301" s="180" t="str">
        <f t="shared" si="21"/>
        <v>MOD INV_2018</v>
      </c>
      <c r="C301" s="180" t="str">
        <f>+'INFO SEAL'!C252</f>
        <v>AREQUIPA</v>
      </c>
      <c r="D301" s="180" t="str">
        <f>+'INFO SEAL'!D252</f>
        <v>ISLAY</v>
      </c>
      <c r="E301" s="180" t="str">
        <f>+'INFO SEAL'!E252</f>
        <v>COCACHACRA</v>
      </c>
      <c r="F301" s="180" t="str">
        <f>+IF('INFO SEAL'!I252="BAJA TENSION","BT",IF('INFO SEAL'!I252="MEDIA TENSION","MT","AT"))</f>
        <v>AT</v>
      </c>
      <c r="G301" s="180">
        <f>+'INFO SEAL'!K252</f>
        <v>13</v>
      </c>
      <c r="H301" s="180" t="str">
        <f>+'INFO SEAL'!L252</f>
        <v>POSTE</v>
      </c>
      <c r="I301" s="180" t="str">
        <f>+'INFO SEAL'!M252</f>
        <v>CONCRETO</v>
      </c>
      <c r="J301" s="180" t="str">
        <f>+'INFO SEAL'!N252&amp;"-"&amp;F301</f>
        <v>EC033COR0S0-120-S3-AT</v>
      </c>
      <c r="K301" s="180"/>
      <c r="L301" s="182" t="str">
        <f>+VLOOKUP('INFO SEAL'!N252,$J$8:$V$50,3,FALSE)</f>
        <v>1 Poste de concreto (15/900) de suspensión (30°) Tipo SU11-15</v>
      </c>
      <c r="M301" s="33">
        <f t="shared" si="22"/>
        <v>1.3</v>
      </c>
    </row>
    <row r="302" spans="1:13" customFormat="1" x14ac:dyDescent="0.25">
      <c r="A302" s="73">
        <f>+'INFO SEAL'!B253</f>
        <v>248</v>
      </c>
      <c r="B302" s="180" t="str">
        <f t="shared" si="21"/>
        <v>MOD INV_2018</v>
      </c>
      <c r="C302" s="180" t="str">
        <f>+'INFO SEAL'!C253</f>
        <v>AREQUIPA</v>
      </c>
      <c r="D302" s="180" t="str">
        <f>+'INFO SEAL'!D253</f>
        <v>ISLAY</v>
      </c>
      <c r="E302" s="180" t="str">
        <f>+'INFO SEAL'!E253</f>
        <v>MOLLENDO</v>
      </c>
      <c r="F302" s="180" t="str">
        <f>+IF('INFO SEAL'!I253="BAJA TENSION","BT",IF('INFO SEAL'!I253="MEDIA TENSION","MT","AT"))</f>
        <v>AT</v>
      </c>
      <c r="G302" s="180">
        <f>+'INFO SEAL'!K253</f>
        <v>12</v>
      </c>
      <c r="H302" s="180" t="str">
        <f>+'INFO SEAL'!L253</f>
        <v>POSTE</v>
      </c>
      <c r="I302" s="180" t="str">
        <f>+'INFO SEAL'!M253</f>
        <v>MADERA</v>
      </c>
      <c r="J302" s="180" t="str">
        <f>+'INFO SEAL'!N253&amp;"-"&amp;F302</f>
        <v>EMSU1P60C3-AT</v>
      </c>
      <c r="K302" s="180"/>
      <c r="L302" s="182" t="str">
        <f>+VLOOKUP('INFO SEAL'!N253,$J$8:$V$50,3,FALSE)</f>
        <v>Estructura de  Suspensión compuesto por 1 postes de madera tratada 60' Clase 3</v>
      </c>
      <c r="M302" s="33">
        <f t="shared" si="22"/>
        <v>1.1000000000000001</v>
      </c>
    </row>
    <row r="303" spans="1:13" customFormat="1" x14ac:dyDescent="0.25">
      <c r="A303" s="73">
        <f>+'INFO SEAL'!B254</f>
        <v>249</v>
      </c>
      <c r="B303" s="180" t="str">
        <f t="shared" si="21"/>
        <v>MOD INV_2018</v>
      </c>
      <c r="C303" s="180" t="str">
        <f>+'INFO SEAL'!C254</f>
        <v>AREQUIPA</v>
      </c>
      <c r="D303" s="180" t="str">
        <f>+'INFO SEAL'!D254</f>
        <v>ISLAY</v>
      </c>
      <c r="E303" s="180" t="str">
        <f>+'INFO SEAL'!E254</f>
        <v>MOLLENDO</v>
      </c>
      <c r="F303" s="180" t="str">
        <f>+IF('INFO SEAL'!I254="BAJA TENSION","BT",IF('INFO SEAL'!I254="MEDIA TENSION","MT","AT"))</f>
        <v>AT</v>
      </c>
      <c r="G303" s="180">
        <f>+'INFO SEAL'!K254</f>
        <v>12</v>
      </c>
      <c r="H303" s="180" t="str">
        <f>+'INFO SEAL'!L254</f>
        <v>POSTE</v>
      </c>
      <c r="I303" s="180" t="str">
        <f>+'INFO SEAL'!M254</f>
        <v>MADERA</v>
      </c>
      <c r="J303" s="180" t="str">
        <f>+'INFO SEAL'!N254&amp;"-"&amp;F303</f>
        <v>EMSU1P60C3-AT</v>
      </c>
      <c r="K303" s="180"/>
      <c r="L303" s="182" t="str">
        <f>+VLOOKUP('INFO SEAL'!N254,$J$8:$V$50,3,FALSE)</f>
        <v>Estructura de  Suspensión compuesto por 1 postes de madera tratada 60' Clase 3</v>
      </c>
      <c r="M303" s="33">
        <f t="shared" si="22"/>
        <v>1.1000000000000001</v>
      </c>
    </row>
    <row r="304" spans="1:13" customFormat="1" x14ac:dyDescent="0.25">
      <c r="A304" s="73">
        <f>+'INFO SEAL'!B255</f>
        <v>250</v>
      </c>
      <c r="B304" s="180" t="str">
        <f t="shared" si="21"/>
        <v>MOD INV_2018</v>
      </c>
      <c r="C304" s="180" t="str">
        <f>+'INFO SEAL'!C255</f>
        <v>AREQUIPA</v>
      </c>
      <c r="D304" s="180" t="str">
        <f>+'INFO SEAL'!D255</f>
        <v>ISLAY</v>
      </c>
      <c r="E304" s="180" t="str">
        <f>+'INFO SEAL'!E255</f>
        <v>MOLLENDO</v>
      </c>
      <c r="F304" s="180" t="str">
        <f>+IF('INFO SEAL'!I255="BAJA TENSION","BT",IF('INFO SEAL'!I255="MEDIA TENSION","MT","AT"))</f>
        <v>AT</v>
      </c>
      <c r="G304" s="180">
        <f>+'INFO SEAL'!K255</f>
        <v>12</v>
      </c>
      <c r="H304" s="180" t="str">
        <f>+'INFO SEAL'!L255</f>
        <v>POSTE</v>
      </c>
      <c r="I304" s="180" t="str">
        <f>+'INFO SEAL'!M255</f>
        <v>MADERA</v>
      </c>
      <c r="J304" s="180" t="str">
        <f>+'INFO SEAL'!N255&amp;"-"&amp;F304</f>
        <v>EMSU1P60C3-AT</v>
      </c>
      <c r="K304" s="180"/>
      <c r="L304" s="182" t="str">
        <f>+VLOOKUP('INFO SEAL'!N255,$J$8:$V$50,3,FALSE)</f>
        <v>Estructura de  Suspensión compuesto por 1 postes de madera tratada 60' Clase 3</v>
      </c>
      <c r="M304" s="33">
        <f t="shared" si="22"/>
        <v>1.1000000000000001</v>
      </c>
    </row>
    <row r="305" spans="1:13" customFormat="1" x14ac:dyDescent="0.25">
      <c r="A305" s="73">
        <f>+'INFO SEAL'!B256</f>
        <v>251</v>
      </c>
      <c r="B305" s="180" t="str">
        <f t="shared" si="21"/>
        <v>MOD INV_2018</v>
      </c>
      <c r="C305" s="180" t="str">
        <f>+'INFO SEAL'!C256</f>
        <v>AREQUIPA</v>
      </c>
      <c r="D305" s="180" t="str">
        <f>+'INFO SEAL'!D256</f>
        <v>ISLAY</v>
      </c>
      <c r="E305" s="180" t="str">
        <f>+'INFO SEAL'!E256</f>
        <v>MOLLENDO</v>
      </c>
      <c r="F305" s="180" t="str">
        <f>+IF('INFO SEAL'!I256="BAJA TENSION","BT",IF('INFO SEAL'!I256="MEDIA TENSION","MT","AT"))</f>
        <v>AT</v>
      </c>
      <c r="G305" s="180">
        <f>+'INFO SEAL'!K256</f>
        <v>12</v>
      </c>
      <c r="H305" s="180" t="str">
        <f>+'INFO SEAL'!L256</f>
        <v>POSTE</v>
      </c>
      <c r="I305" s="180" t="str">
        <f>+'INFO SEAL'!M256</f>
        <v>MADERA</v>
      </c>
      <c r="J305" s="180" t="str">
        <f>+'INFO SEAL'!N256&amp;"-"&amp;F305</f>
        <v>EMSU1P60C3-AT</v>
      </c>
      <c r="K305" s="180"/>
      <c r="L305" s="182" t="str">
        <f>+VLOOKUP('INFO SEAL'!N256,$J$8:$V$50,3,FALSE)</f>
        <v>Estructura de  Suspensión compuesto por 1 postes de madera tratada 60' Clase 3</v>
      </c>
      <c r="M305" s="33">
        <f t="shared" si="22"/>
        <v>1.1000000000000001</v>
      </c>
    </row>
    <row r="306" spans="1:13" customFormat="1" x14ac:dyDescent="0.25">
      <c r="A306" s="73">
        <f>+'INFO SEAL'!B257</f>
        <v>252</v>
      </c>
      <c r="B306" s="180" t="str">
        <f t="shared" si="21"/>
        <v>MOD INV_2018</v>
      </c>
      <c r="C306" s="180" t="str">
        <f>+'INFO SEAL'!C257</f>
        <v>AREQUIPA</v>
      </c>
      <c r="D306" s="180" t="str">
        <f>+'INFO SEAL'!D257</f>
        <v>ISLAY</v>
      </c>
      <c r="E306" s="180" t="str">
        <f>+'INFO SEAL'!E257</f>
        <v>MOLLENDO</v>
      </c>
      <c r="F306" s="180" t="str">
        <f>+IF('INFO SEAL'!I257="BAJA TENSION","BT",IF('INFO SEAL'!I257="MEDIA TENSION","MT","AT"))</f>
        <v>AT</v>
      </c>
      <c r="G306" s="180">
        <f>+'INFO SEAL'!K257</f>
        <v>12</v>
      </c>
      <c r="H306" s="180" t="str">
        <f>+'INFO SEAL'!L257</f>
        <v>POSTE</v>
      </c>
      <c r="I306" s="180" t="str">
        <f>+'INFO SEAL'!M257</f>
        <v>MADERA</v>
      </c>
      <c r="J306" s="180" t="str">
        <f>+'INFO SEAL'!N257&amp;"-"&amp;F306</f>
        <v>EMSU1P60C3-AT</v>
      </c>
      <c r="K306" s="180"/>
      <c r="L306" s="182" t="str">
        <f>+VLOOKUP('INFO SEAL'!N257,$J$8:$V$50,3,FALSE)</f>
        <v>Estructura de  Suspensión compuesto por 1 postes de madera tratada 60' Clase 3</v>
      </c>
      <c r="M306" s="33">
        <f t="shared" si="22"/>
        <v>1.1000000000000001</v>
      </c>
    </row>
    <row r="307" spans="1:13" customFormat="1" x14ac:dyDescent="0.25">
      <c r="A307" s="73">
        <f>+'INFO SEAL'!B258</f>
        <v>253</v>
      </c>
      <c r="B307" s="180" t="str">
        <f t="shared" si="21"/>
        <v>MOD INV_2018</v>
      </c>
      <c r="C307" s="180" t="str">
        <f>+'INFO SEAL'!C258</f>
        <v>AREQUIPA</v>
      </c>
      <c r="D307" s="180" t="str">
        <f>+'INFO SEAL'!D258</f>
        <v>ISLAY</v>
      </c>
      <c r="E307" s="180" t="str">
        <f>+'INFO SEAL'!E258</f>
        <v>MOLLENDO</v>
      </c>
      <c r="F307" s="180" t="str">
        <f>+IF('INFO SEAL'!I258="BAJA TENSION","BT",IF('INFO SEAL'!I258="MEDIA TENSION","MT","AT"))</f>
        <v>AT</v>
      </c>
      <c r="G307" s="180">
        <f>+'INFO SEAL'!K258</f>
        <v>12</v>
      </c>
      <c r="H307" s="180" t="str">
        <f>+'INFO SEAL'!L258</f>
        <v>POSTE</v>
      </c>
      <c r="I307" s="180" t="str">
        <f>+'INFO SEAL'!M258</f>
        <v>MADERA</v>
      </c>
      <c r="J307" s="180" t="str">
        <f>+'INFO SEAL'!N258&amp;"-"&amp;F307</f>
        <v>EMSU1P60C3-AT</v>
      </c>
      <c r="K307" s="180"/>
      <c r="L307" s="182" t="str">
        <f>+VLOOKUP('INFO SEAL'!N258,$J$8:$V$50,3,FALSE)</f>
        <v>Estructura de  Suspensión compuesto por 1 postes de madera tratada 60' Clase 3</v>
      </c>
      <c r="M307" s="33">
        <f t="shared" si="22"/>
        <v>1.1000000000000001</v>
      </c>
    </row>
    <row r="308" spans="1:13" customFormat="1" x14ac:dyDescent="0.25">
      <c r="A308" s="73">
        <f>+'INFO SEAL'!B259</f>
        <v>254</v>
      </c>
      <c r="B308" s="180" t="str">
        <f t="shared" si="21"/>
        <v>MOD INV_2018</v>
      </c>
      <c r="C308" s="180" t="str">
        <f>+'INFO SEAL'!C259</f>
        <v>AREQUIPA</v>
      </c>
      <c r="D308" s="180" t="str">
        <f>+'INFO SEAL'!D259</f>
        <v>ISLAY</v>
      </c>
      <c r="E308" s="180" t="str">
        <f>+'INFO SEAL'!E259</f>
        <v>MOLLENDO</v>
      </c>
      <c r="F308" s="180" t="str">
        <f>+IF('INFO SEAL'!I259="BAJA TENSION","BT",IF('INFO SEAL'!I259="MEDIA TENSION","MT","AT"))</f>
        <v>AT</v>
      </c>
      <c r="G308" s="180">
        <f>+'INFO SEAL'!K259</f>
        <v>12</v>
      </c>
      <c r="H308" s="180" t="str">
        <f>+'INFO SEAL'!L259</f>
        <v>POSTE</v>
      </c>
      <c r="I308" s="180" t="str">
        <f>+'INFO SEAL'!M259</f>
        <v>MADERA</v>
      </c>
      <c r="J308" s="180" t="str">
        <f>+'INFO SEAL'!N259&amp;"-"&amp;F308</f>
        <v>EMSU1P60C3-AT</v>
      </c>
      <c r="K308" s="180"/>
      <c r="L308" s="182" t="str">
        <f>+VLOOKUP('INFO SEAL'!N259,$J$8:$V$50,3,FALSE)</f>
        <v>Estructura de  Suspensión compuesto por 1 postes de madera tratada 60' Clase 3</v>
      </c>
      <c r="M308" s="33">
        <f t="shared" si="22"/>
        <v>1.1000000000000001</v>
      </c>
    </row>
    <row r="309" spans="1:13" customFormat="1" x14ac:dyDescent="0.25">
      <c r="A309" s="73">
        <f>+'INFO SEAL'!B260</f>
        <v>255</v>
      </c>
      <c r="B309" s="180" t="str">
        <f t="shared" si="21"/>
        <v>MOD INV_2018</v>
      </c>
      <c r="C309" s="180" t="str">
        <f>+'INFO SEAL'!C260</f>
        <v>AREQUIPA</v>
      </c>
      <c r="D309" s="180" t="str">
        <f>+'INFO SEAL'!D260</f>
        <v>ISLAY</v>
      </c>
      <c r="E309" s="180" t="str">
        <f>+'INFO SEAL'!E260</f>
        <v>MOLLENDO</v>
      </c>
      <c r="F309" s="180" t="str">
        <f>+IF('INFO SEAL'!I260="BAJA TENSION","BT",IF('INFO SEAL'!I260="MEDIA TENSION","MT","AT"))</f>
        <v>AT</v>
      </c>
      <c r="G309" s="180">
        <f>+'INFO SEAL'!K260</f>
        <v>12</v>
      </c>
      <c r="H309" s="180" t="str">
        <f>+'INFO SEAL'!L260</f>
        <v>POSTE</v>
      </c>
      <c r="I309" s="180" t="str">
        <f>+'INFO SEAL'!M260</f>
        <v>MADERA</v>
      </c>
      <c r="J309" s="180" t="str">
        <f>+'INFO SEAL'!N260&amp;"-"&amp;F309</f>
        <v>EMSU1P60C3-AT</v>
      </c>
      <c r="K309" s="180"/>
      <c r="L309" s="182" t="str">
        <f>+VLOOKUP('INFO SEAL'!N260,$J$8:$V$50,3,FALSE)</f>
        <v>Estructura de  Suspensión compuesto por 1 postes de madera tratada 60' Clase 3</v>
      </c>
      <c r="M309" s="33">
        <f t="shared" si="22"/>
        <v>1.1000000000000001</v>
      </c>
    </row>
    <row r="310" spans="1:13" customFormat="1" x14ac:dyDescent="0.25">
      <c r="A310" s="73">
        <f>+'INFO SEAL'!B261</f>
        <v>256</v>
      </c>
      <c r="B310" s="180" t="str">
        <f t="shared" si="21"/>
        <v>MOD INV_2018</v>
      </c>
      <c r="C310" s="180" t="str">
        <f>+'INFO SEAL'!C261</f>
        <v>AREQUIPA</v>
      </c>
      <c r="D310" s="180" t="str">
        <f>+'INFO SEAL'!D261</f>
        <v>ISLAY</v>
      </c>
      <c r="E310" s="180" t="str">
        <f>+'INFO SEAL'!E261</f>
        <v>COCACHACRA</v>
      </c>
      <c r="F310" s="180" t="str">
        <f>+IF('INFO SEAL'!I261="BAJA TENSION","BT",IF('INFO SEAL'!I261="MEDIA TENSION","MT","AT"))</f>
        <v>AT</v>
      </c>
      <c r="G310" s="180">
        <f>+'INFO SEAL'!K261</f>
        <v>13</v>
      </c>
      <c r="H310" s="180" t="str">
        <f>+'INFO SEAL'!L261</f>
        <v>POSTE</v>
      </c>
      <c r="I310" s="180" t="str">
        <f>+'INFO SEAL'!M261</f>
        <v>CONCRETO</v>
      </c>
      <c r="J310" s="180" t="str">
        <f>+'INFO SEAL'!N261&amp;"-"&amp;F310</f>
        <v>EC033COR0S0-120-S3-AT</v>
      </c>
      <c r="K310" s="180"/>
      <c r="L310" s="182" t="str">
        <f>+VLOOKUP('INFO SEAL'!N261,$J$8:$V$50,3,FALSE)</f>
        <v>1 Poste de concreto (15/900) de suspensión (30°) Tipo SU11-15</v>
      </c>
      <c r="M310" s="33">
        <f t="shared" si="22"/>
        <v>1.3</v>
      </c>
    </row>
    <row r="311" spans="1:13" customFormat="1" x14ac:dyDescent="0.25">
      <c r="A311" s="73">
        <f>+'INFO SEAL'!B262</f>
        <v>257</v>
      </c>
      <c r="B311" s="180" t="str">
        <f t="shared" si="21"/>
        <v>SICODI</v>
      </c>
      <c r="C311" s="180" t="str">
        <f>+'INFO SEAL'!C262</f>
        <v>AREQUIPA</v>
      </c>
      <c r="D311" s="180" t="str">
        <f>+'INFO SEAL'!D262</f>
        <v>AREQUIPA</v>
      </c>
      <c r="E311" s="180" t="str">
        <f>+'INFO SEAL'!E262</f>
        <v>LA JOYA</v>
      </c>
      <c r="F311" s="180" t="str">
        <f>+IF('INFO SEAL'!I262="BAJA TENSION","BT",IF('INFO SEAL'!I262="MEDIA TENSION","MT","AT"))</f>
        <v>MT</v>
      </c>
      <c r="G311" s="180">
        <f>+'INFO SEAL'!K262</f>
        <v>13</v>
      </c>
      <c r="H311" s="180" t="str">
        <f>+'INFO SEAL'!L262</f>
        <v>POSTE</v>
      </c>
      <c r="I311" s="180" t="str">
        <f>+'INFO SEAL'!M262</f>
        <v>CONCRETO</v>
      </c>
      <c r="J311" s="180" t="str">
        <f>+'INFO SEAL'!N262&amp;"-"&amp;F311</f>
        <v>PPC19-MT</v>
      </c>
      <c r="K311" s="180"/>
      <c r="L311" s="182" t="str">
        <f>+VLOOKUP('INFO SEAL'!N262,$J$8:$V$50,3,FALSE)</f>
        <v>POSTE DE CONCRETO ARMADO DE 13/300/150/345</v>
      </c>
      <c r="M311" s="33">
        <f t="shared" si="22"/>
        <v>0.5</v>
      </c>
    </row>
    <row r="312" spans="1:13" customFormat="1" x14ac:dyDescent="0.25">
      <c r="A312" s="73">
        <f>+'INFO SEAL'!B263</f>
        <v>258</v>
      </c>
      <c r="B312" s="180" t="str">
        <f t="shared" ref="B312:B375" si="23">+INDEX($B$8:$B$50,MATCH(L312,$L$8:$L$50,0))</f>
        <v>MOD INV_2018</v>
      </c>
      <c r="C312" s="180" t="str">
        <f>+'INFO SEAL'!C263</f>
        <v>AREQUIPA</v>
      </c>
      <c r="D312" s="180" t="str">
        <f>+'INFO SEAL'!D263</f>
        <v>ISLAY</v>
      </c>
      <c r="E312" s="180" t="str">
        <f>+'INFO SEAL'!E263</f>
        <v>COCACHACRA</v>
      </c>
      <c r="F312" s="180" t="str">
        <f>+IF('INFO SEAL'!I263="BAJA TENSION","BT",IF('INFO SEAL'!I263="MEDIA TENSION","MT","AT"))</f>
        <v>AT</v>
      </c>
      <c r="G312" s="180">
        <f>+'INFO SEAL'!K263</f>
        <v>13</v>
      </c>
      <c r="H312" s="180" t="str">
        <f>+'INFO SEAL'!L263</f>
        <v>POSTE</v>
      </c>
      <c r="I312" s="180" t="str">
        <f>+'INFO SEAL'!M263</f>
        <v>CONCRETO</v>
      </c>
      <c r="J312" s="180" t="str">
        <f>+'INFO SEAL'!N263&amp;"-"&amp;F312</f>
        <v>EC033COR0S0-070-S3-AT</v>
      </c>
      <c r="K312" s="180"/>
      <c r="L312" s="182" t="str">
        <f>+VLOOKUP('INFO SEAL'!N263,$J$8:$V$50,3,FALSE)</f>
        <v>1 Poste de concreto (15/600) de suspensión (30°) Tipo SU11-15</v>
      </c>
      <c r="M312" s="33">
        <f t="shared" ref="M312:M375" si="24">+VLOOKUP(J312,$K$8:$V$50,12,FALSE)</f>
        <v>1</v>
      </c>
    </row>
    <row r="313" spans="1:13" customFormat="1" x14ac:dyDescent="0.25">
      <c r="A313" s="73">
        <f>+'INFO SEAL'!B264</f>
        <v>259</v>
      </c>
      <c r="B313" s="180" t="str">
        <f t="shared" si="23"/>
        <v>MOD INV_2018</v>
      </c>
      <c r="C313" s="180" t="str">
        <f>+'INFO SEAL'!C264</f>
        <v>AREQUIPA</v>
      </c>
      <c r="D313" s="180" t="str">
        <f>+'INFO SEAL'!D264</f>
        <v>ISLAY</v>
      </c>
      <c r="E313" s="180" t="str">
        <f>+'INFO SEAL'!E264</f>
        <v>COCACHACRA</v>
      </c>
      <c r="F313" s="180" t="str">
        <f>+IF('INFO SEAL'!I264="BAJA TENSION","BT",IF('INFO SEAL'!I264="MEDIA TENSION","MT","AT"))</f>
        <v>AT</v>
      </c>
      <c r="G313" s="180">
        <f>+'INFO SEAL'!K264</f>
        <v>13</v>
      </c>
      <c r="H313" s="180" t="str">
        <f>+'INFO SEAL'!L264</f>
        <v>POSTE</v>
      </c>
      <c r="I313" s="180" t="str">
        <f>+'INFO SEAL'!M264</f>
        <v>CONCRETO</v>
      </c>
      <c r="J313" s="180" t="str">
        <f>+'INFO SEAL'!N264&amp;"-"&amp;F313</f>
        <v>EC033COR0S0-070-S3-AT</v>
      </c>
      <c r="K313" s="180"/>
      <c r="L313" s="182" t="str">
        <f>+VLOOKUP('INFO SEAL'!N264,$J$8:$V$50,3,FALSE)</f>
        <v>1 Poste de concreto (15/600) de suspensión (30°) Tipo SU11-15</v>
      </c>
      <c r="M313" s="33">
        <f t="shared" si="24"/>
        <v>1</v>
      </c>
    </row>
    <row r="314" spans="1:13" customFormat="1" x14ac:dyDescent="0.25">
      <c r="A314" s="73">
        <f>+'INFO SEAL'!B265</f>
        <v>260</v>
      </c>
      <c r="B314" s="180" t="str">
        <f t="shared" si="23"/>
        <v>MOD INV_2018</v>
      </c>
      <c r="C314" s="180" t="str">
        <f>+'INFO SEAL'!C265</f>
        <v>AREQUIPA</v>
      </c>
      <c r="D314" s="180" t="str">
        <f>+'INFO SEAL'!D265</f>
        <v>ISLAY</v>
      </c>
      <c r="E314" s="180" t="str">
        <f>+'INFO SEAL'!E265</f>
        <v>COCACHACRA</v>
      </c>
      <c r="F314" s="180" t="str">
        <f>+IF('INFO SEAL'!I265="BAJA TENSION","BT",IF('INFO SEAL'!I265="MEDIA TENSION","MT","AT"))</f>
        <v>AT</v>
      </c>
      <c r="G314" s="180">
        <f>+'INFO SEAL'!K265</f>
        <v>13</v>
      </c>
      <c r="H314" s="180" t="str">
        <f>+'INFO SEAL'!L265</f>
        <v>POSTE</v>
      </c>
      <c r="I314" s="180" t="str">
        <f>+'INFO SEAL'!M265</f>
        <v>CONCRETO</v>
      </c>
      <c r="J314" s="180" t="str">
        <f>+'INFO SEAL'!N265&amp;"-"&amp;F314</f>
        <v>EC033COR0S0-070-S3-AT</v>
      </c>
      <c r="K314" s="180"/>
      <c r="L314" s="182" t="str">
        <f>+VLOOKUP('INFO SEAL'!N265,$J$8:$V$50,3,FALSE)</f>
        <v>1 Poste de concreto (15/600) de suspensión (30°) Tipo SU11-15</v>
      </c>
      <c r="M314" s="33">
        <f t="shared" si="24"/>
        <v>1</v>
      </c>
    </row>
    <row r="315" spans="1:13" customFormat="1" x14ac:dyDescent="0.25">
      <c r="A315" s="73">
        <f>+'INFO SEAL'!B266</f>
        <v>261</v>
      </c>
      <c r="B315" s="180" t="str">
        <f t="shared" si="23"/>
        <v>MOD INV_2018</v>
      </c>
      <c r="C315" s="180" t="str">
        <f>+'INFO SEAL'!C266</f>
        <v>AREQUIPA</v>
      </c>
      <c r="D315" s="180" t="str">
        <f>+'INFO SEAL'!D266</f>
        <v>ISLAY</v>
      </c>
      <c r="E315" s="180" t="str">
        <f>+'INFO SEAL'!E266</f>
        <v>COCACHACRA</v>
      </c>
      <c r="F315" s="180" t="str">
        <f>+IF('INFO SEAL'!I266="BAJA TENSION","BT",IF('INFO SEAL'!I266="MEDIA TENSION","MT","AT"))</f>
        <v>AT</v>
      </c>
      <c r="G315" s="180">
        <f>+'INFO SEAL'!K266</f>
        <v>13</v>
      </c>
      <c r="H315" s="180" t="str">
        <f>+'INFO SEAL'!L266</f>
        <v>POSTE</v>
      </c>
      <c r="I315" s="180" t="str">
        <f>+'INFO SEAL'!M266</f>
        <v>CONCRETO</v>
      </c>
      <c r="J315" s="180" t="str">
        <f>+'INFO SEAL'!N266&amp;"-"&amp;F315</f>
        <v>EC033COR0S0-120-S3-AT</v>
      </c>
      <c r="K315" s="180"/>
      <c r="L315" s="182" t="str">
        <f>+VLOOKUP('INFO SEAL'!N266,$J$8:$V$50,3,FALSE)</f>
        <v>1 Poste de concreto (15/900) de suspensión (30°) Tipo SU11-15</v>
      </c>
      <c r="M315" s="33">
        <f t="shared" si="24"/>
        <v>1.3</v>
      </c>
    </row>
    <row r="316" spans="1:13" customFormat="1" x14ac:dyDescent="0.25">
      <c r="A316" s="73">
        <f>+'INFO SEAL'!B267</f>
        <v>262</v>
      </c>
      <c r="B316" s="180" t="str">
        <f t="shared" si="23"/>
        <v>MOD INV_2018</v>
      </c>
      <c r="C316" s="180" t="str">
        <f>+'INFO SEAL'!C267</f>
        <v>AREQUIPA</v>
      </c>
      <c r="D316" s="180" t="str">
        <f>+'INFO SEAL'!D267</f>
        <v>ISLAY</v>
      </c>
      <c r="E316" s="180" t="str">
        <f>+'INFO SEAL'!E267</f>
        <v>COCACHACRA</v>
      </c>
      <c r="F316" s="180" t="str">
        <f>+IF('INFO SEAL'!I267="BAJA TENSION","BT",IF('INFO SEAL'!I267="MEDIA TENSION","MT","AT"))</f>
        <v>AT</v>
      </c>
      <c r="G316" s="180">
        <f>+'INFO SEAL'!K267</f>
        <v>13</v>
      </c>
      <c r="H316" s="180" t="str">
        <f>+'INFO SEAL'!L267</f>
        <v>POSTE</v>
      </c>
      <c r="I316" s="180" t="str">
        <f>+'INFO SEAL'!M267</f>
        <v>CONCRETO</v>
      </c>
      <c r="J316" s="180" t="str">
        <f>+'INFO SEAL'!N267&amp;"-"&amp;F316</f>
        <v>EC033COR0S0-120-S3-AT</v>
      </c>
      <c r="K316" s="180"/>
      <c r="L316" s="182" t="str">
        <f>+VLOOKUP('INFO SEAL'!N267,$J$8:$V$50,3,FALSE)</f>
        <v>1 Poste de concreto (15/900) de suspensión (30°) Tipo SU11-15</v>
      </c>
      <c r="M316" s="33">
        <f t="shared" si="24"/>
        <v>1.3</v>
      </c>
    </row>
    <row r="317" spans="1:13" customFormat="1" x14ac:dyDescent="0.25">
      <c r="A317" s="73">
        <f>+'INFO SEAL'!B268</f>
        <v>263</v>
      </c>
      <c r="B317" s="180" t="str">
        <f t="shared" si="23"/>
        <v>MOD INV_2018</v>
      </c>
      <c r="C317" s="180" t="str">
        <f>+'INFO SEAL'!C268</f>
        <v>AREQUIPA</v>
      </c>
      <c r="D317" s="180" t="str">
        <f>+'INFO SEAL'!D268</f>
        <v>ISLAY</v>
      </c>
      <c r="E317" s="180" t="str">
        <f>+'INFO SEAL'!E268</f>
        <v>COCACHACRA</v>
      </c>
      <c r="F317" s="180" t="str">
        <f>+IF('INFO SEAL'!I268="BAJA TENSION","BT",IF('INFO SEAL'!I268="MEDIA TENSION","MT","AT"))</f>
        <v>AT</v>
      </c>
      <c r="G317" s="180">
        <f>+'INFO SEAL'!K268</f>
        <v>13</v>
      </c>
      <c r="H317" s="180" t="str">
        <f>+'INFO SEAL'!L268</f>
        <v>POSTE</v>
      </c>
      <c r="I317" s="180" t="str">
        <f>+'INFO SEAL'!M268</f>
        <v>CONCRETO</v>
      </c>
      <c r="J317" s="180" t="str">
        <f>+'INFO SEAL'!N268&amp;"-"&amp;F317</f>
        <v>EC033COR0S0-120-S3-AT</v>
      </c>
      <c r="K317" s="180"/>
      <c r="L317" s="182" t="str">
        <f>+VLOOKUP('INFO SEAL'!N268,$J$8:$V$50,3,FALSE)</f>
        <v>1 Poste de concreto (15/900) de suspensión (30°) Tipo SU11-15</v>
      </c>
      <c r="M317" s="33">
        <f t="shared" si="24"/>
        <v>1.3</v>
      </c>
    </row>
    <row r="318" spans="1:13" customFormat="1" x14ac:dyDescent="0.25">
      <c r="A318" s="73">
        <f>+'INFO SEAL'!B269</f>
        <v>264</v>
      </c>
      <c r="B318" s="180" t="str">
        <f t="shared" si="23"/>
        <v>MOD INV_2018</v>
      </c>
      <c r="C318" s="180" t="str">
        <f>+'INFO SEAL'!C269</f>
        <v>AREQUIPA</v>
      </c>
      <c r="D318" s="180" t="str">
        <f>+'INFO SEAL'!D269</f>
        <v>ISLAY</v>
      </c>
      <c r="E318" s="180" t="str">
        <f>+'INFO SEAL'!E269</f>
        <v>COCACHACRA</v>
      </c>
      <c r="F318" s="180" t="str">
        <f>+IF('INFO SEAL'!I269="BAJA TENSION","BT",IF('INFO SEAL'!I269="MEDIA TENSION","MT","AT"))</f>
        <v>AT</v>
      </c>
      <c r="G318" s="180">
        <f>+'INFO SEAL'!K269</f>
        <v>13</v>
      </c>
      <c r="H318" s="180" t="str">
        <f>+'INFO SEAL'!L269</f>
        <v>POSTE</v>
      </c>
      <c r="I318" s="180" t="str">
        <f>+'INFO SEAL'!M269</f>
        <v>CONCRETO</v>
      </c>
      <c r="J318" s="180" t="str">
        <f>+'INFO SEAL'!N269&amp;"-"&amp;F318</f>
        <v>EC033COR0S0-120-S3-AT</v>
      </c>
      <c r="K318" s="180"/>
      <c r="L318" s="182" t="str">
        <f>+VLOOKUP('INFO SEAL'!N269,$J$8:$V$50,3,FALSE)</f>
        <v>1 Poste de concreto (15/900) de suspensión (30°) Tipo SU11-15</v>
      </c>
      <c r="M318" s="33">
        <f t="shared" si="24"/>
        <v>1.3</v>
      </c>
    </row>
    <row r="319" spans="1:13" customFormat="1" x14ac:dyDescent="0.25">
      <c r="A319" s="73">
        <f>+'INFO SEAL'!B270</f>
        <v>265</v>
      </c>
      <c r="B319" s="180" t="str">
        <f t="shared" si="23"/>
        <v>MOD INV_2018</v>
      </c>
      <c r="C319" s="180" t="str">
        <f>+'INFO SEAL'!C270</f>
        <v>AREQUIPA</v>
      </c>
      <c r="D319" s="180" t="str">
        <f>+'INFO SEAL'!D270</f>
        <v>ISLAY</v>
      </c>
      <c r="E319" s="180" t="str">
        <f>+'INFO SEAL'!E270</f>
        <v>COCACHACRA</v>
      </c>
      <c r="F319" s="180" t="str">
        <f>+IF('INFO SEAL'!I270="BAJA TENSION","BT",IF('INFO SEAL'!I270="MEDIA TENSION","MT","AT"))</f>
        <v>AT</v>
      </c>
      <c r="G319" s="180">
        <f>+'INFO SEAL'!K270</f>
        <v>13</v>
      </c>
      <c r="H319" s="180" t="str">
        <f>+'INFO SEAL'!L270</f>
        <v>POSTE</v>
      </c>
      <c r="I319" s="180" t="str">
        <f>+'INFO SEAL'!M270</f>
        <v>CONCRETO</v>
      </c>
      <c r="J319" s="180" t="str">
        <f>+'INFO SEAL'!N270&amp;"-"&amp;F319</f>
        <v>EC033COR0S0-120-S3-AT</v>
      </c>
      <c r="K319" s="180"/>
      <c r="L319" s="182" t="str">
        <f>+VLOOKUP('INFO SEAL'!N270,$J$8:$V$50,3,FALSE)</f>
        <v>1 Poste de concreto (15/900) de suspensión (30°) Tipo SU11-15</v>
      </c>
      <c r="M319" s="33">
        <f t="shared" si="24"/>
        <v>1.3</v>
      </c>
    </row>
    <row r="320" spans="1:13" customFormat="1" x14ac:dyDescent="0.25">
      <c r="A320" s="73">
        <f>+'INFO SEAL'!B271</f>
        <v>266</v>
      </c>
      <c r="B320" s="180" t="str">
        <f t="shared" si="23"/>
        <v>MOD INV_2018</v>
      </c>
      <c r="C320" s="180" t="str">
        <f>+'INFO SEAL'!C271</f>
        <v>AREQUIPA</v>
      </c>
      <c r="D320" s="180" t="str">
        <f>+'INFO SEAL'!D271</f>
        <v>ISLAY</v>
      </c>
      <c r="E320" s="180" t="str">
        <f>+'INFO SEAL'!E271</f>
        <v>COCACHACRA</v>
      </c>
      <c r="F320" s="180" t="str">
        <f>+IF('INFO SEAL'!I271="BAJA TENSION","BT",IF('INFO SEAL'!I271="MEDIA TENSION","MT","AT"))</f>
        <v>AT</v>
      </c>
      <c r="G320" s="180">
        <f>+'INFO SEAL'!K271</f>
        <v>13</v>
      </c>
      <c r="H320" s="180" t="str">
        <f>+'INFO SEAL'!L271</f>
        <v>POSTE</v>
      </c>
      <c r="I320" s="180" t="str">
        <f>+'INFO SEAL'!M271</f>
        <v>CONCRETO</v>
      </c>
      <c r="J320" s="180" t="str">
        <f>+'INFO SEAL'!N271&amp;"-"&amp;F320</f>
        <v>EC033COR0S0-120-S3-AT</v>
      </c>
      <c r="K320" s="180"/>
      <c r="L320" s="182" t="str">
        <f>+VLOOKUP('INFO SEAL'!N271,$J$8:$V$50,3,FALSE)</f>
        <v>1 Poste de concreto (15/900) de suspensión (30°) Tipo SU11-15</v>
      </c>
      <c r="M320" s="33">
        <f t="shared" si="24"/>
        <v>1.3</v>
      </c>
    </row>
    <row r="321" spans="1:13" customFormat="1" x14ac:dyDescent="0.25">
      <c r="A321" s="73">
        <f>+'INFO SEAL'!B272</f>
        <v>267</v>
      </c>
      <c r="B321" s="180" t="str">
        <f t="shared" si="23"/>
        <v>MOD INV_2018</v>
      </c>
      <c r="C321" s="180" t="str">
        <f>+'INFO SEAL'!C272</f>
        <v>AREQUIPA</v>
      </c>
      <c r="D321" s="180" t="str">
        <f>+'INFO SEAL'!D272</f>
        <v>ISLAY</v>
      </c>
      <c r="E321" s="180" t="str">
        <f>+'INFO SEAL'!E272</f>
        <v>COCACHACRA</v>
      </c>
      <c r="F321" s="180" t="str">
        <f>+IF('INFO SEAL'!I272="BAJA TENSION","BT",IF('INFO SEAL'!I272="MEDIA TENSION","MT","AT"))</f>
        <v>AT</v>
      </c>
      <c r="G321" s="180">
        <f>+'INFO SEAL'!K272</f>
        <v>13</v>
      </c>
      <c r="H321" s="180" t="str">
        <f>+'INFO SEAL'!L272</f>
        <v>POSTE</v>
      </c>
      <c r="I321" s="180" t="str">
        <f>+'INFO SEAL'!M272</f>
        <v>CONCRETO</v>
      </c>
      <c r="J321" s="180" t="str">
        <f>+'INFO SEAL'!N272&amp;"-"&amp;F321</f>
        <v>EC033COR0S0-120-S3-AT</v>
      </c>
      <c r="K321" s="180"/>
      <c r="L321" s="182" t="str">
        <f>+VLOOKUP('INFO SEAL'!N272,$J$8:$V$50,3,FALSE)</f>
        <v>1 Poste de concreto (15/900) de suspensión (30°) Tipo SU11-15</v>
      </c>
      <c r="M321" s="33">
        <f t="shared" si="24"/>
        <v>1.3</v>
      </c>
    </row>
    <row r="322" spans="1:13" customFormat="1" x14ac:dyDescent="0.25">
      <c r="A322" s="73">
        <f>+'INFO SEAL'!B273</f>
        <v>268</v>
      </c>
      <c r="B322" s="180" t="str">
        <f t="shared" si="23"/>
        <v>MOD INV_2018</v>
      </c>
      <c r="C322" s="180" t="str">
        <f>+'INFO SEAL'!C273</f>
        <v>AREQUIPA</v>
      </c>
      <c r="D322" s="180" t="str">
        <f>+'INFO SEAL'!D273</f>
        <v>ISLAY</v>
      </c>
      <c r="E322" s="180" t="str">
        <f>+'INFO SEAL'!E273</f>
        <v>COCACHACRA</v>
      </c>
      <c r="F322" s="180" t="str">
        <f>+IF('INFO SEAL'!I273="BAJA TENSION","BT",IF('INFO SEAL'!I273="MEDIA TENSION","MT","AT"))</f>
        <v>AT</v>
      </c>
      <c r="G322" s="180">
        <f>+'INFO SEAL'!K273</f>
        <v>12</v>
      </c>
      <c r="H322" s="180" t="str">
        <f>+'INFO SEAL'!L273</f>
        <v>POSTE</v>
      </c>
      <c r="I322" s="180" t="str">
        <f>+'INFO SEAL'!M273</f>
        <v>CONCRETO</v>
      </c>
      <c r="J322" s="180" t="str">
        <f>+'INFO SEAL'!N273&amp;"-"&amp;F322</f>
        <v>EC033COR0S0-120-S3-AT</v>
      </c>
      <c r="K322" s="180"/>
      <c r="L322" s="182" t="str">
        <f>+VLOOKUP('INFO SEAL'!N273,$J$8:$V$50,3,FALSE)</f>
        <v>1 Poste de concreto (15/900) de suspensión (30°) Tipo SU11-15</v>
      </c>
      <c r="M322" s="33">
        <f t="shared" si="24"/>
        <v>1.3</v>
      </c>
    </row>
    <row r="323" spans="1:13" customFormat="1" x14ac:dyDescent="0.25">
      <c r="A323" s="73">
        <f>+'INFO SEAL'!B274</f>
        <v>269</v>
      </c>
      <c r="B323" s="180" t="str">
        <f t="shared" si="23"/>
        <v>MOD INV_2018</v>
      </c>
      <c r="C323" s="180" t="str">
        <f>+'INFO SEAL'!C274</f>
        <v>AREQUIPA</v>
      </c>
      <c r="D323" s="180" t="str">
        <f>+'INFO SEAL'!D274</f>
        <v>ISLAY</v>
      </c>
      <c r="E323" s="180" t="str">
        <f>+'INFO SEAL'!E274</f>
        <v>COCACHACRA</v>
      </c>
      <c r="F323" s="180" t="str">
        <f>+IF('INFO SEAL'!I274="BAJA TENSION","BT",IF('INFO SEAL'!I274="MEDIA TENSION","MT","AT"))</f>
        <v>AT</v>
      </c>
      <c r="G323" s="180">
        <f>+'INFO SEAL'!K274</f>
        <v>13</v>
      </c>
      <c r="H323" s="180" t="str">
        <f>+'INFO SEAL'!L274</f>
        <v>POSTE</v>
      </c>
      <c r="I323" s="180" t="str">
        <f>+'INFO SEAL'!M274</f>
        <v>CONCRETO</v>
      </c>
      <c r="J323" s="180" t="str">
        <f>+'INFO SEAL'!N274&amp;"-"&amp;F323</f>
        <v>EC033COR0S0-120-S3-AT</v>
      </c>
      <c r="K323" s="180"/>
      <c r="L323" s="182" t="str">
        <f>+VLOOKUP('INFO SEAL'!N274,$J$8:$V$50,3,FALSE)</f>
        <v>1 Poste de concreto (15/900) de suspensión (30°) Tipo SU11-15</v>
      </c>
      <c r="M323" s="33">
        <f t="shared" si="24"/>
        <v>1.3</v>
      </c>
    </row>
    <row r="324" spans="1:13" customFormat="1" x14ac:dyDescent="0.25">
      <c r="A324" s="73">
        <f>+'INFO SEAL'!B275</f>
        <v>270</v>
      </c>
      <c r="B324" s="180" t="str">
        <f t="shared" si="23"/>
        <v>MOD INV_2018</v>
      </c>
      <c r="C324" s="180" t="str">
        <f>+'INFO SEAL'!C275</f>
        <v>AREQUIPA</v>
      </c>
      <c r="D324" s="180" t="str">
        <f>+'INFO SEAL'!D275</f>
        <v>ISLAY</v>
      </c>
      <c r="E324" s="180" t="str">
        <f>+'INFO SEAL'!E275</f>
        <v>COCACHACRA</v>
      </c>
      <c r="F324" s="180" t="str">
        <f>+IF('INFO SEAL'!I275="BAJA TENSION","BT",IF('INFO SEAL'!I275="MEDIA TENSION","MT","AT"))</f>
        <v>AT</v>
      </c>
      <c r="G324" s="180">
        <f>+'INFO SEAL'!K275</f>
        <v>13</v>
      </c>
      <c r="H324" s="180" t="str">
        <f>+'INFO SEAL'!L275</f>
        <v>POSTE</v>
      </c>
      <c r="I324" s="180" t="str">
        <f>+'INFO SEAL'!M275</f>
        <v>CONCRETO</v>
      </c>
      <c r="J324" s="180" t="str">
        <f>+'INFO SEAL'!N275&amp;"-"&amp;F324</f>
        <v>EC033COR0S0-120-S3-AT</v>
      </c>
      <c r="K324" s="180"/>
      <c r="L324" s="182" t="str">
        <f>+VLOOKUP('INFO SEAL'!N275,$J$8:$V$50,3,FALSE)</f>
        <v>1 Poste de concreto (15/900) de suspensión (30°) Tipo SU11-15</v>
      </c>
      <c r="M324" s="33">
        <f t="shared" si="24"/>
        <v>1.3</v>
      </c>
    </row>
    <row r="325" spans="1:13" customFormat="1" x14ac:dyDescent="0.25">
      <c r="A325" s="73">
        <f>+'INFO SEAL'!B276</f>
        <v>271</v>
      </c>
      <c r="B325" s="180" t="str">
        <f t="shared" si="23"/>
        <v>MOD INV_2018</v>
      </c>
      <c r="C325" s="180" t="str">
        <f>+'INFO SEAL'!C276</f>
        <v>AREQUIPA</v>
      </c>
      <c r="D325" s="180" t="str">
        <f>+'INFO SEAL'!D276</f>
        <v>ISLAY</v>
      </c>
      <c r="E325" s="180" t="str">
        <f>+'INFO SEAL'!E276</f>
        <v>COCACHACRA</v>
      </c>
      <c r="F325" s="180" t="str">
        <f>+IF('INFO SEAL'!I276="BAJA TENSION","BT",IF('INFO SEAL'!I276="MEDIA TENSION","MT","AT"))</f>
        <v>AT</v>
      </c>
      <c r="G325" s="180">
        <f>+'INFO SEAL'!K276</f>
        <v>13</v>
      </c>
      <c r="H325" s="180" t="str">
        <f>+'INFO SEAL'!L276</f>
        <v>POSTE</v>
      </c>
      <c r="I325" s="180" t="str">
        <f>+'INFO SEAL'!M276</f>
        <v>CONCRETO</v>
      </c>
      <c r="J325" s="180" t="str">
        <f>+'INFO SEAL'!N276&amp;"-"&amp;F325</f>
        <v>EC033COR0S0-120-S3-AT</v>
      </c>
      <c r="K325" s="180"/>
      <c r="L325" s="182" t="str">
        <f>+VLOOKUP('INFO SEAL'!N276,$J$8:$V$50,3,FALSE)</f>
        <v>1 Poste de concreto (15/900) de suspensión (30°) Tipo SU11-15</v>
      </c>
      <c r="M325" s="33">
        <f t="shared" si="24"/>
        <v>1.3</v>
      </c>
    </row>
    <row r="326" spans="1:13" customFormat="1" x14ac:dyDescent="0.25">
      <c r="A326" s="73">
        <f>+'INFO SEAL'!B277</f>
        <v>272</v>
      </c>
      <c r="B326" s="180" t="str">
        <f t="shared" si="23"/>
        <v>MOD INV_2018</v>
      </c>
      <c r="C326" s="180" t="str">
        <f>+'INFO SEAL'!C277</f>
        <v>AREQUIPA</v>
      </c>
      <c r="D326" s="180" t="str">
        <f>+'INFO SEAL'!D277</f>
        <v>ISLAY</v>
      </c>
      <c r="E326" s="180" t="str">
        <f>+'INFO SEAL'!E277</f>
        <v>COCACHACRA</v>
      </c>
      <c r="F326" s="180" t="str">
        <f>+IF('INFO SEAL'!I277="BAJA TENSION","BT",IF('INFO SEAL'!I277="MEDIA TENSION","MT","AT"))</f>
        <v>AT</v>
      </c>
      <c r="G326" s="180">
        <f>+'INFO SEAL'!K277</f>
        <v>13</v>
      </c>
      <c r="H326" s="180" t="str">
        <f>+'INFO SEAL'!L277</f>
        <v>POSTE</v>
      </c>
      <c r="I326" s="180" t="str">
        <f>+'INFO SEAL'!M277</f>
        <v>CONCRETO</v>
      </c>
      <c r="J326" s="180" t="str">
        <f>+'INFO SEAL'!N277&amp;"-"&amp;F326</f>
        <v>EC033COR0S0-120-S3-AT</v>
      </c>
      <c r="K326" s="180"/>
      <c r="L326" s="182" t="str">
        <f>+VLOOKUP('INFO SEAL'!N277,$J$8:$V$50,3,FALSE)</f>
        <v>1 Poste de concreto (15/900) de suspensión (30°) Tipo SU11-15</v>
      </c>
      <c r="M326" s="33">
        <f t="shared" si="24"/>
        <v>1.3</v>
      </c>
    </row>
    <row r="327" spans="1:13" customFormat="1" x14ac:dyDescent="0.25">
      <c r="A327" s="73">
        <f>+'INFO SEAL'!B278</f>
        <v>273</v>
      </c>
      <c r="B327" s="180" t="str">
        <f t="shared" si="23"/>
        <v>MOD INV_2018</v>
      </c>
      <c r="C327" s="180" t="str">
        <f>+'INFO SEAL'!C278</f>
        <v>AREQUIPA</v>
      </c>
      <c r="D327" s="180" t="str">
        <f>+'INFO SEAL'!D278</f>
        <v>ISLAY</v>
      </c>
      <c r="E327" s="180" t="str">
        <f>+'INFO SEAL'!E278</f>
        <v>COCACHACRA</v>
      </c>
      <c r="F327" s="180" t="str">
        <f>+IF('INFO SEAL'!I278="BAJA TENSION","BT",IF('INFO SEAL'!I278="MEDIA TENSION","MT","AT"))</f>
        <v>AT</v>
      </c>
      <c r="G327" s="180">
        <f>+'INFO SEAL'!K278</f>
        <v>13</v>
      </c>
      <c r="H327" s="180" t="str">
        <f>+'INFO SEAL'!L278</f>
        <v>POSTE</v>
      </c>
      <c r="I327" s="180" t="str">
        <f>+'INFO SEAL'!M278</f>
        <v>CONCRETO</v>
      </c>
      <c r="J327" s="180" t="str">
        <f>+'INFO SEAL'!N278&amp;"-"&amp;F327</f>
        <v>EC033COR0S0-120-S3-AT</v>
      </c>
      <c r="K327" s="180"/>
      <c r="L327" s="182" t="str">
        <f>+VLOOKUP('INFO SEAL'!N278,$J$8:$V$50,3,FALSE)</f>
        <v>1 Poste de concreto (15/900) de suspensión (30°) Tipo SU11-15</v>
      </c>
      <c r="M327" s="33">
        <f t="shared" si="24"/>
        <v>1.3</v>
      </c>
    </row>
    <row r="328" spans="1:13" customFormat="1" x14ac:dyDescent="0.25">
      <c r="A328" s="73">
        <f>+'INFO SEAL'!B279</f>
        <v>274</v>
      </c>
      <c r="B328" s="180" t="str">
        <f t="shared" si="23"/>
        <v>MOD INV_2018</v>
      </c>
      <c r="C328" s="180" t="str">
        <f>+'INFO SEAL'!C279</f>
        <v>AREQUIPA</v>
      </c>
      <c r="D328" s="180" t="str">
        <f>+'INFO SEAL'!D279</f>
        <v>ISLAY</v>
      </c>
      <c r="E328" s="180" t="str">
        <f>+'INFO SEAL'!E279</f>
        <v>MOLLENDO</v>
      </c>
      <c r="F328" s="180" t="str">
        <f>+IF('INFO SEAL'!I279="BAJA TENSION","BT",IF('INFO SEAL'!I279="MEDIA TENSION","MT","AT"))</f>
        <v>AT</v>
      </c>
      <c r="G328" s="180">
        <f>+'INFO SEAL'!K279</f>
        <v>12</v>
      </c>
      <c r="H328" s="180" t="str">
        <f>+'INFO SEAL'!L279</f>
        <v>POSTE</v>
      </c>
      <c r="I328" s="180" t="str">
        <f>+'INFO SEAL'!M279</f>
        <v>MADERA</v>
      </c>
      <c r="J328" s="180" t="str">
        <f>+'INFO SEAL'!N279&amp;"-"&amp;F328</f>
        <v>EMSU1P60C3-AT</v>
      </c>
      <c r="K328" s="180"/>
      <c r="L328" s="182" t="str">
        <f>+VLOOKUP('INFO SEAL'!N279,$J$8:$V$50,3,FALSE)</f>
        <v>Estructura de  Suspensión compuesto por 1 postes de madera tratada 60' Clase 3</v>
      </c>
      <c r="M328" s="33">
        <f t="shared" si="24"/>
        <v>1.1000000000000001</v>
      </c>
    </row>
    <row r="329" spans="1:13" customFormat="1" x14ac:dyDescent="0.25">
      <c r="A329" s="73">
        <f>+'INFO SEAL'!B280</f>
        <v>275</v>
      </c>
      <c r="B329" s="180" t="str">
        <f t="shared" si="23"/>
        <v>MOD INV_2018</v>
      </c>
      <c r="C329" s="180" t="str">
        <f>+'INFO SEAL'!C280</f>
        <v>AREQUIPA</v>
      </c>
      <c r="D329" s="180" t="str">
        <f>+'INFO SEAL'!D280</f>
        <v>ISLAY</v>
      </c>
      <c r="E329" s="180" t="str">
        <f>+'INFO SEAL'!E280</f>
        <v>COCACHACRA</v>
      </c>
      <c r="F329" s="180" t="str">
        <f>+IF('INFO SEAL'!I280="BAJA TENSION","BT",IF('INFO SEAL'!I280="MEDIA TENSION","MT","AT"))</f>
        <v>AT</v>
      </c>
      <c r="G329" s="180">
        <f>+'INFO SEAL'!K280</f>
        <v>13</v>
      </c>
      <c r="H329" s="180" t="str">
        <f>+'INFO SEAL'!L280</f>
        <v>POSTE</v>
      </c>
      <c r="I329" s="180" t="str">
        <f>+'INFO SEAL'!M280</f>
        <v>CONCRETO</v>
      </c>
      <c r="J329" s="180" t="str">
        <f>+'INFO SEAL'!N280&amp;"-"&amp;F329</f>
        <v>EC033COR0S0-120-S3-AT</v>
      </c>
      <c r="K329" s="180"/>
      <c r="L329" s="182" t="str">
        <f>+VLOOKUP('INFO SEAL'!N280,$J$8:$V$50,3,FALSE)</f>
        <v>1 Poste de concreto (15/900) de suspensión (30°) Tipo SU11-15</v>
      </c>
      <c r="M329" s="33">
        <f t="shared" si="24"/>
        <v>1.3</v>
      </c>
    </row>
    <row r="330" spans="1:13" customFormat="1" x14ac:dyDescent="0.25">
      <c r="A330" s="73">
        <f>+'INFO SEAL'!B281</f>
        <v>276</v>
      </c>
      <c r="B330" s="180" t="str">
        <f t="shared" si="23"/>
        <v>SICODI</v>
      </c>
      <c r="C330" s="180" t="str">
        <f>+'INFO SEAL'!C281</f>
        <v>AREQUIPA</v>
      </c>
      <c r="D330" s="180" t="str">
        <f>+'INFO SEAL'!D281</f>
        <v>AREQUIPA</v>
      </c>
      <c r="E330" s="180" t="str">
        <f>+'INFO SEAL'!E281</f>
        <v>CAYMA</v>
      </c>
      <c r="F330" s="180" t="str">
        <f>+IF('INFO SEAL'!I281="BAJA TENSION","BT",IF('INFO SEAL'!I281="MEDIA TENSION","MT","AT"))</f>
        <v>MT</v>
      </c>
      <c r="G330" s="180">
        <f>+'INFO SEAL'!K281</f>
        <v>13</v>
      </c>
      <c r="H330" s="180" t="str">
        <f>+'INFO SEAL'!L281</f>
        <v>POSTE</v>
      </c>
      <c r="I330" s="180" t="str">
        <f>+'INFO SEAL'!M281</f>
        <v>CONCRETO</v>
      </c>
      <c r="J330" s="180" t="str">
        <f>+'INFO SEAL'!N281&amp;"-"&amp;F330</f>
        <v>PPC19-MT</v>
      </c>
      <c r="K330" s="180"/>
      <c r="L330" s="182" t="str">
        <f>+VLOOKUP('INFO SEAL'!N281,$J$8:$V$50,3,FALSE)</f>
        <v>POSTE DE CONCRETO ARMADO DE 13/300/150/345</v>
      </c>
      <c r="M330" s="33">
        <f t="shared" si="24"/>
        <v>0.5</v>
      </c>
    </row>
    <row r="331" spans="1:13" customFormat="1" x14ac:dyDescent="0.25">
      <c r="A331" s="73">
        <f>+'INFO SEAL'!B282</f>
        <v>277</v>
      </c>
      <c r="B331" s="180" t="str">
        <f t="shared" si="23"/>
        <v>MOD INV_2018</v>
      </c>
      <c r="C331" s="180" t="str">
        <f>+'INFO SEAL'!C282</f>
        <v>AREQUIPA</v>
      </c>
      <c r="D331" s="180" t="str">
        <f>+'INFO SEAL'!D282</f>
        <v>ISLAY</v>
      </c>
      <c r="E331" s="180" t="str">
        <f>+'INFO SEAL'!E282</f>
        <v>MOLLENDO</v>
      </c>
      <c r="F331" s="180" t="str">
        <f>+IF('INFO SEAL'!I282="BAJA TENSION","BT",IF('INFO SEAL'!I282="MEDIA TENSION","MT","AT"))</f>
        <v>AT</v>
      </c>
      <c r="G331" s="180">
        <f>+'INFO SEAL'!K282</f>
        <v>12</v>
      </c>
      <c r="H331" s="180" t="str">
        <f>+'INFO SEAL'!L282</f>
        <v>POSTE</v>
      </c>
      <c r="I331" s="180" t="str">
        <f>+'INFO SEAL'!M282</f>
        <v>MADERA</v>
      </c>
      <c r="J331" s="180" t="str">
        <f>+'INFO SEAL'!N282&amp;"-"&amp;F331</f>
        <v>EMSU1P60C3-AT</v>
      </c>
      <c r="K331" s="180"/>
      <c r="L331" s="182" t="str">
        <f>+VLOOKUP('INFO SEAL'!N282,$J$8:$V$50,3,FALSE)</f>
        <v>Estructura de  Suspensión compuesto por 1 postes de madera tratada 60' Clase 3</v>
      </c>
      <c r="M331" s="33">
        <f t="shared" si="24"/>
        <v>1.1000000000000001</v>
      </c>
    </row>
    <row r="332" spans="1:13" customFormat="1" x14ac:dyDescent="0.25">
      <c r="A332" s="73">
        <f>+'INFO SEAL'!B283</f>
        <v>278</v>
      </c>
      <c r="B332" s="180" t="str">
        <f t="shared" si="23"/>
        <v>SICODI</v>
      </c>
      <c r="C332" s="180" t="str">
        <f>+'INFO SEAL'!C283</f>
        <v>AREQUIPA</v>
      </c>
      <c r="D332" s="180" t="str">
        <f>+'INFO SEAL'!D283</f>
        <v>AREQUIPA</v>
      </c>
      <c r="E332" s="180" t="str">
        <f>+'INFO SEAL'!E283</f>
        <v>CAYMA</v>
      </c>
      <c r="F332" s="180" t="str">
        <f>+IF('INFO SEAL'!I283="BAJA TENSION","BT",IF('INFO SEAL'!I283="MEDIA TENSION","MT","AT"))</f>
        <v>MT</v>
      </c>
      <c r="G332" s="180">
        <f>+'INFO SEAL'!K283</f>
        <v>13</v>
      </c>
      <c r="H332" s="180" t="str">
        <f>+'INFO SEAL'!L283</f>
        <v>POSTE</v>
      </c>
      <c r="I332" s="180" t="str">
        <f>+'INFO SEAL'!M283</f>
        <v>CONCRETO</v>
      </c>
      <c r="J332" s="180" t="str">
        <f>+'INFO SEAL'!N283&amp;"-"&amp;F332</f>
        <v>PPC19-MT</v>
      </c>
      <c r="K332" s="180"/>
      <c r="L332" s="182" t="str">
        <f>+VLOOKUP('INFO SEAL'!N283,$J$8:$V$50,3,FALSE)</f>
        <v>POSTE DE CONCRETO ARMADO DE 13/300/150/345</v>
      </c>
      <c r="M332" s="33">
        <f t="shared" si="24"/>
        <v>0.5</v>
      </c>
    </row>
    <row r="333" spans="1:13" customFormat="1" x14ac:dyDescent="0.25">
      <c r="A333" s="73">
        <f>+'INFO SEAL'!B284</f>
        <v>279</v>
      </c>
      <c r="B333" s="180" t="str">
        <f t="shared" si="23"/>
        <v>SICODI</v>
      </c>
      <c r="C333" s="180" t="str">
        <f>+'INFO SEAL'!C284</f>
        <v>AREQUIPA</v>
      </c>
      <c r="D333" s="180" t="str">
        <f>+'INFO SEAL'!D284</f>
        <v>AREQUIPA</v>
      </c>
      <c r="E333" s="180" t="str">
        <f>+'INFO SEAL'!E284</f>
        <v>CAYMA</v>
      </c>
      <c r="F333" s="180" t="str">
        <f>+IF('INFO SEAL'!I284="BAJA TENSION","BT",IF('INFO SEAL'!I284="MEDIA TENSION","MT","AT"))</f>
        <v>MT</v>
      </c>
      <c r="G333" s="180">
        <f>+'INFO SEAL'!K284</f>
        <v>13</v>
      </c>
      <c r="H333" s="180" t="str">
        <f>+'INFO SEAL'!L284</f>
        <v>POSTE</v>
      </c>
      <c r="I333" s="180" t="str">
        <f>+'INFO SEAL'!M284</f>
        <v>CONCRETO</v>
      </c>
      <c r="J333" s="180" t="str">
        <f>+'INFO SEAL'!N284&amp;"-"&amp;F333</f>
        <v>PPC19-MT</v>
      </c>
      <c r="K333" s="180"/>
      <c r="L333" s="182" t="str">
        <f>+VLOOKUP('INFO SEAL'!N284,$J$8:$V$50,3,FALSE)</f>
        <v>POSTE DE CONCRETO ARMADO DE 13/300/150/345</v>
      </c>
      <c r="M333" s="33">
        <f t="shared" si="24"/>
        <v>0.5</v>
      </c>
    </row>
    <row r="334" spans="1:13" customFormat="1" x14ac:dyDescent="0.25">
      <c r="A334" s="73">
        <f>+'INFO SEAL'!B285</f>
        <v>280</v>
      </c>
      <c r="B334" s="180" t="str">
        <f t="shared" si="23"/>
        <v>SICODI</v>
      </c>
      <c r="C334" s="180" t="str">
        <f>+'INFO SEAL'!C285</f>
        <v>AREQUIPA</v>
      </c>
      <c r="D334" s="180" t="str">
        <f>+'INFO SEAL'!D285</f>
        <v>AREQUIPA</v>
      </c>
      <c r="E334" s="180" t="str">
        <f>+'INFO SEAL'!E285</f>
        <v>CAYMA</v>
      </c>
      <c r="F334" s="180" t="str">
        <f>+IF('INFO SEAL'!I285="BAJA TENSION","BT",IF('INFO SEAL'!I285="MEDIA TENSION","MT","AT"))</f>
        <v>MT</v>
      </c>
      <c r="G334" s="180">
        <f>+'INFO SEAL'!K285</f>
        <v>13</v>
      </c>
      <c r="H334" s="180" t="str">
        <f>+'INFO SEAL'!L285</f>
        <v>POSTE</v>
      </c>
      <c r="I334" s="180" t="str">
        <f>+'INFO SEAL'!M285</f>
        <v>CONCRETO</v>
      </c>
      <c r="J334" s="180" t="str">
        <f>+'INFO SEAL'!N285&amp;"-"&amp;F334</f>
        <v>PPC19-MT</v>
      </c>
      <c r="K334" s="180"/>
      <c r="L334" s="182" t="str">
        <f>+VLOOKUP('INFO SEAL'!N285,$J$8:$V$50,3,FALSE)</f>
        <v>POSTE DE CONCRETO ARMADO DE 13/300/150/345</v>
      </c>
      <c r="M334" s="33">
        <f t="shared" si="24"/>
        <v>0.5</v>
      </c>
    </row>
    <row r="335" spans="1:13" customFormat="1" x14ac:dyDescent="0.25">
      <c r="A335" s="73">
        <f>+'INFO SEAL'!B286</f>
        <v>281</v>
      </c>
      <c r="B335" s="180" t="str">
        <f t="shared" si="23"/>
        <v>SICODI</v>
      </c>
      <c r="C335" s="180" t="str">
        <f>+'INFO SEAL'!C286</f>
        <v>AREQUIPA</v>
      </c>
      <c r="D335" s="180" t="str">
        <f>+'INFO SEAL'!D286</f>
        <v>AREQUIPA</v>
      </c>
      <c r="E335" s="180" t="str">
        <f>+'INFO SEAL'!E286</f>
        <v>CAYMA</v>
      </c>
      <c r="F335" s="180" t="str">
        <f>+IF('INFO SEAL'!I286="BAJA TENSION","BT",IF('INFO SEAL'!I286="MEDIA TENSION","MT","AT"))</f>
        <v>MT</v>
      </c>
      <c r="G335" s="180">
        <f>+'INFO SEAL'!K286</f>
        <v>13</v>
      </c>
      <c r="H335" s="180" t="str">
        <f>+'INFO SEAL'!L286</f>
        <v>POSTE</v>
      </c>
      <c r="I335" s="180" t="str">
        <f>+'INFO SEAL'!M286</f>
        <v>CONCRETO</v>
      </c>
      <c r="J335" s="180" t="str">
        <f>+'INFO SEAL'!N286&amp;"-"&amp;F335</f>
        <v>PPC19-MT</v>
      </c>
      <c r="K335" s="180"/>
      <c r="L335" s="182" t="str">
        <f>+VLOOKUP('INFO SEAL'!N286,$J$8:$V$50,3,FALSE)</f>
        <v>POSTE DE CONCRETO ARMADO DE 13/300/150/345</v>
      </c>
      <c r="M335" s="33">
        <f t="shared" si="24"/>
        <v>0.5</v>
      </c>
    </row>
    <row r="336" spans="1:13" customFormat="1" x14ac:dyDescent="0.25">
      <c r="A336" s="73">
        <f>+'INFO SEAL'!B287</f>
        <v>282</v>
      </c>
      <c r="B336" s="180" t="str">
        <f t="shared" si="23"/>
        <v>SICODI</v>
      </c>
      <c r="C336" s="180" t="str">
        <f>+'INFO SEAL'!C287</f>
        <v>AREQUIPA</v>
      </c>
      <c r="D336" s="180" t="str">
        <f>+'INFO SEAL'!D287</f>
        <v>AREQUIPA</v>
      </c>
      <c r="E336" s="180" t="str">
        <f>+'INFO SEAL'!E287</f>
        <v>CAYMA</v>
      </c>
      <c r="F336" s="180" t="str">
        <f>+IF('INFO SEAL'!I287="BAJA TENSION","BT",IF('INFO SEAL'!I287="MEDIA TENSION","MT","AT"))</f>
        <v>MT</v>
      </c>
      <c r="G336" s="180">
        <f>+'INFO SEAL'!K287</f>
        <v>13</v>
      </c>
      <c r="H336" s="180" t="str">
        <f>+'INFO SEAL'!L287</f>
        <v>POSTE</v>
      </c>
      <c r="I336" s="180" t="str">
        <f>+'INFO SEAL'!M287</f>
        <v>CONCRETO</v>
      </c>
      <c r="J336" s="180" t="str">
        <f>+'INFO SEAL'!N287&amp;"-"&amp;F336</f>
        <v>PPC19-MT</v>
      </c>
      <c r="K336" s="180"/>
      <c r="L336" s="182" t="str">
        <f>+VLOOKUP('INFO SEAL'!N287,$J$8:$V$50,3,FALSE)</f>
        <v>POSTE DE CONCRETO ARMADO DE 13/300/150/345</v>
      </c>
      <c r="M336" s="33">
        <f t="shared" si="24"/>
        <v>0.5</v>
      </c>
    </row>
    <row r="337" spans="1:13" customFormat="1" x14ac:dyDescent="0.25">
      <c r="A337" s="73">
        <f>+'INFO SEAL'!B288</f>
        <v>283</v>
      </c>
      <c r="B337" s="180" t="str">
        <f t="shared" si="23"/>
        <v>SICODI</v>
      </c>
      <c r="C337" s="180" t="str">
        <f>+'INFO SEAL'!C288</f>
        <v>AREQUIPA</v>
      </c>
      <c r="D337" s="180" t="str">
        <f>+'INFO SEAL'!D288</f>
        <v>AREQUIPA</v>
      </c>
      <c r="E337" s="180" t="str">
        <f>+'INFO SEAL'!E288</f>
        <v>CAYMA</v>
      </c>
      <c r="F337" s="180" t="str">
        <f>+IF('INFO SEAL'!I288="BAJA TENSION","BT",IF('INFO SEAL'!I288="MEDIA TENSION","MT","AT"))</f>
        <v>MT</v>
      </c>
      <c r="G337" s="180">
        <f>+'INFO SEAL'!K288</f>
        <v>13</v>
      </c>
      <c r="H337" s="180" t="str">
        <f>+'INFO SEAL'!L288</f>
        <v>POSTE</v>
      </c>
      <c r="I337" s="180" t="str">
        <f>+'INFO SEAL'!M288</f>
        <v>CONCRETO</v>
      </c>
      <c r="J337" s="180" t="str">
        <f>+'INFO SEAL'!N288&amp;"-"&amp;F337</f>
        <v>PPC19-MT</v>
      </c>
      <c r="K337" s="180"/>
      <c r="L337" s="182" t="str">
        <f>+VLOOKUP('INFO SEAL'!N288,$J$8:$V$50,3,FALSE)</f>
        <v>POSTE DE CONCRETO ARMADO DE 13/300/150/345</v>
      </c>
      <c r="M337" s="33">
        <f t="shared" si="24"/>
        <v>0.5</v>
      </c>
    </row>
    <row r="338" spans="1:13" customFormat="1" x14ac:dyDescent="0.25">
      <c r="A338" s="73">
        <f>+'INFO SEAL'!B289</f>
        <v>284</v>
      </c>
      <c r="B338" s="180" t="str">
        <f t="shared" si="23"/>
        <v>SICODI</v>
      </c>
      <c r="C338" s="180" t="str">
        <f>+'INFO SEAL'!C289</f>
        <v>AREQUIPA</v>
      </c>
      <c r="D338" s="180" t="str">
        <f>+'INFO SEAL'!D289</f>
        <v>AREQUIPA</v>
      </c>
      <c r="E338" s="180" t="str">
        <f>+'INFO SEAL'!E289</f>
        <v>CAYMA</v>
      </c>
      <c r="F338" s="180" t="str">
        <f>+IF('INFO SEAL'!I289="BAJA TENSION","BT",IF('INFO SEAL'!I289="MEDIA TENSION","MT","AT"))</f>
        <v>MT</v>
      </c>
      <c r="G338" s="180">
        <f>+'INFO SEAL'!K289</f>
        <v>13</v>
      </c>
      <c r="H338" s="180" t="str">
        <f>+'INFO SEAL'!L289</f>
        <v>POSTE</v>
      </c>
      <c r="I338" s="180" t="str">
        <f>+'INFO SEAL'!M289</f>
        <v>CONCRETO</v>
      </c>
      <c r="J338" s="180" t="str">
        <f>+'INFO SEAL'!N289&amp;"-"&amp;F338</f>
        <v>PPC19-MT</v>
      </c>
      <c r="K338" s="180"/>
      <c r="L338" s="182" t="str">
        <f>+VLOOKUP('INFO SEAL'!N289,$J$8:$V$50,3,FALSE)</f>
        <v>POSTE DE CONCRETO ARMADO DE 13/300/150/345</v>
      </c>
      <c r="M338" s="33">
        <f t="shared" si="24"/>
        <v>0.5</v>
      </c>
    </row>
    <row r="339" spans="1:13" customFormat="1" x14ac:dyDescent="0.25">
      <c r="A339" s="73">
        <f>+'INFO SEAL'!B290</f>
        <v>285</v>
      </c>
      <c r="B339" s="180" t="str">
        <f t="shared" si="23"/>
        <v>SICODI</v>
      </c>
      <c r="C339" s="180" t="str">
        <f>+'INFO SEAL'!C290</f>
        <v>AREQUIPA</v>
      </c>
      <c r="D339" s="180" t="str">
        <f>+'INFO SEAL'!D290</f>
        <v>AREQUIPA</v>
      </c>
      <c r="E339" s="180" t="str">
        <f>+'INFO SEAL'!E290</f>
        <v>CAYMA</v>
      </c>
      <c r="F339" s="180" t="str">
        <f>+IF('INFO SEAL'!I290="BAJA TENSION","BT",IF('INFO SEAL'!I290="MEDIA TENSION","MT","AT"))</f>
        <v>MT</v>
      </c>
      <c r="G339" s="180">
        <f>+'INFO SEAL'!K290</f>
        <v>13</v>
      </c>
      <c r="H339" s="180" t="str">
        <f>+'INFO SEAL'!L290</f>
        <v>POSTE</v>
      </c>
      <c r="I339" s="180" t="str">
        <f>+'INFO SEAL'!M290</f>
        <v>CONCRETO</v>
      </c>
      <c r="J339" s="180" t="str">
        <f>+'INFO SEAL'!N290&amp;"-"&amp;F339</f>
        <v>PPC19-MT</v>
      </c>
      <c r="K339" s="180"/>
      <c r="L339" s="182" t="str">
        <f>+VLOOKUP('INFO SEAL'!N290,$J$8:$V$50,3,FALSE)</f>
        <v>POSTE DE CONCRETO ARMADO DE 13/300/150/345</v>
      </c>
      <c r="M339" s="33">
        <f t="shared" si="24"/>
        <v>0.5</v>
      </c>
    </row>
    <row r="340" spans="1:13" customFormat="1" x14ac:dyDescent="0.25">
      <c r="A340" s="73">
        <f>+'INFO SEAL'!B291</f>
        <v>286</v>
      </c>
      <c r="B340" s="180" t="str">
        <f t="shared" si="23"/>
        <v>SICODI</v>
      </c>
      <c r="C340" s="180" t="str">
        <f>+'INFO SEAL'!C291</f>
        <v>AREQUIPA</v>
      </c>
      <c r="D340" s="180" t="str">
        <f>+'INFO SEAL'!D291</f>
        <v>AREQUIPA</v>
      </c>
      <c r="E340" s="180" t="str">
        <f>+'INFO SEAL'!E291</f>
        <v>CAYMA</v>
      </c>
      <c r="F340" s="180" t="str">
        <f>+IF('INFO SEAL'!I291="BAJA TENSION","BT",IF('INFO SEAL'!I291="MEDIA TENSION","MT","AT"))</f>
        <v>MT</v>
      </c>
      <c r="G340" s="180">
        <f>+'INFO SEAL'!K291</f>
        <v>13</v>
      </c>
      <c r="H340" s="180" t="str">
        <f>+'INFO SEAL'!L291</f>
        <v>POSTE</v>
      </c>
      <c r="I340" s="180" t="str">
        <f>+'INFO SEAL'!M291</f>
        <v>CONCRETO</v>
      </c>
      <c r="J340" s="180" t="str">
        <f>+'INFO SEAL'!N291&amp;"-"&amp;F340</f>
        <v>PPC19-MT</v>
      </c>
      <c r="K340" s="180"/>
      <c r="L340" s="182" t="str">
        <f>+VLOOKUP('INFO SEAL'!N291,$J$8:$V$50,3,FALSE)</f>
        <v>POSTE DE CONCRETO ARMADO DE 13/300/150/345</v>
      </c>
      <c r="M340" s="33">
        <f t="shared" si="24"/>
        <v>0.5</v>
      </c>
    </row>
    <row r="341" spans="1:13" customFormat="1" x14ac:dyDescent="0.25">
      <c r="A341" s="73">
        <f>+'INFO SEAL'!B292</f>
        <v>287</v>
      </c>
      <c r="B341" s="180" t="str">
        <f t="shared" si="23"/>
        <v>SICODI</v>
      </c>
      <c r="C341" s="180" t="str">
        <f>+'INFO SEAL'!C292</f>
        <v>AREQUIPA</v>
      </c>
      <c r="D341" s="180" t="str">
        <f>+'INFO SEAL'!D292</f>
        <v>AREQUIPA</v>
      </c>
      <c r="E341" s="180" t="str">
        <f>+'INFO SEAL'!E292</f>
        <v>CAYMA</v>
      </c>
      <c r="F341" s="180" t="str">
        <f>+IF('INFO SEAL'!I292="BAJA TENSION","BT",IF('INFO SEAL'!I292="MEDIA TENSION","MT","AT"))</f>
        <v>MT</v>
      </c>
      <c r="G341" s="180">
        <f>+'INFO SEAL'!K292</f>
        <v>13</v>
      </c>
      <c r="H341" s="180" t="str">
        <f>+'INFO SEAL'!L292</f>
        <v>POSTE</v>
      </c>
      <c r="I341" s="180" t="str">
        <f>+'INFO SEAL'!M292</f>
        <v>CONCRETO</v>
      </c>
      <c r="J341" s="180" t="str">
        <f>+'INFO SEAL'!N292&amp;"-"&amp;F341</f>
        <v>PPC19-MT</v>
      </c>
      <c r="K341" s="180"/>
      <c r="L341" s="182" t="str">
        <f>+VLOOKUP('INFO SEAL'!N292,$J$8:$V$50,3,FALSE)</f>
        <v>POSTE DE CONCRETO ARMADO DE 13/300/150/345</v>
      </c>
      <c r="M341" s="33">
        <f t="shared" si="24"/>
        <v>0.5</v>
      </c>
    </row>
    <row r="342" spans="1:13" customFormat="1" x14ac:dyDescent="0.25">
      <c r="A342" s="73">
        <f>+'INFO SEAL'!B293</f>
        <v>288</v>
      </c>
      <c r="B342" s="180" t="str">
        <f t="shared" si="23"/>
        <v>SICODI</v>
      </c>
      <c r="C342" s="180" t="str">
        <f>+'INFO SEAL'!C293</f>
        <v>AREQUIPA</v>
      </c>
      <c r="D342" s="180" t="str">
        <f>+'INFO SEAL'!D293</f>
        <v>AREQUIPA</v>
      </c>
      <c r="E342" s="180" t="str">
        <f>+'INFO SEAL'!E293</f>
        <v>CAYMA</v>
      </c>
      <c r="F342" s="180" t="str">
        <f>+IF('INFO SEAL'!I293="BAJA TENSION","BT",IF('INFO SEAL'!I293="MEDIA TENSION","MT","AT"))</f>
        <v>MT</v>
      </c>
      <c r="G342" s="180">
        <f>+'INFO SEAL'!K293</f>
        <v>13</v>
      </c>
      <c r="H342" s="180" t="str">
        <f>+'INFO SEAL'!L293</f>
        <v>POSTE</v>
      </c>
      <c r="I342" s="180" t="str">
        <f>+'INFO SEAL'!M293</f>
        <v>CONCRETO</v>
      </c>
      <c r="J342" s="180" t="str">
        <f>+'INFO SEAL'!N293&amp;"-"&amp;F342</f>
        <v>PPC19-MT</v>
      </c>
      <c r="K342" s="180"/>
      <c r="L342" s="182" t="str">
        <f>+VLOOKUP('INFO SEAL'!N293,$J$8:$V$50,3,FALSE)</f>
        <v>POSTE DE CONCRETO ARMADO DE 13/300/150/345</v>
      </c>
      <c r="M342" s="33">
        <f t="shared" si="24"/>
        <v>0.5</v>
      </c>
    </row>
    <row r="343" spans="1:13" customFormat="1" x14ac:dyDescent="0.25">
      <c r="A343" s="73">
        <f>+'INFO SEAL'!B294</f>
        <v>289</v>
      </c>
      <c r="B343" s="180" t="str">
        <f t="shared" si="23"/>
        <v>SICODI</v>
      </c>
      <c r="C343" s="180" t="str">
        <f>+'INFO SEAL'!C294</f>
        <v>AREQUIPA</v>
      </c>
      <c r="D343" s="180" t="str">
        <f>+'INFO SEAL'!D294</f>
        <v>AREQUIPA</v>
      </c>
      <c r="E343" s="180" t="str">
        <f>+'INFO SEAL'!E294</f>
        <v>CAYMA</v>
      </c>
      <c r="F343" s="180" t="str">
        <f>+IF('INFO SEAL'!I294="BAJA TENSION","BT",IF('INFO SEAL'!I294="MEDIA TENSION","MT","AT"))</f>
        <v>MT</v>
      </c>
      <c r="G343" s="180">
        <f>+'INFO SEAL'!K294</f>
        <v>13</v>
      </c>
      <c r="H343" s="180" t="str">
        <f>+'INFO SEAL'!L294</f>
        <v>POSTE</v>
      </c>
      <c r="I343" s="180" t="str">
        <f>+'INFO SEAL'!M294</f>
        <v>CONCRETO</v>
      </c>
      <c r="J343" s="180" t="str">
        <f>+'INFO SEAL'!N294&amp;"-"&amp;F343</f>
        <v>PPC19-MT</v>
      </c>
      <c r="K343" s="180"/>
      <c r="L343" s="182" t="str">
        <f>+VLOOKUP('INFO SEAL'!N294,$J$8:$V$50,3,FALSE)</f>
        <v>POSTE DE CONCRETO ARMADO DE 13/300/150/345</v>
      </c>
      <c r="M343" s="33">
        <f t="shared" si="24"/>
        <v>0.5</v>
      </c>
    </row>
    <row r="344" spans="1:13" customFormat="1" x14ac:dyDescent="0.25">
      <c r="A344" s="73">
        <f>+'INFO SEAL'!B295</f>
        <v>290</v>
      </c>
      <c r="B344" s="180" t="str">
        <f t="shared" si="23"/>
        <v>SICODI</v>
      </c>
      <c r="C344" s="180" t="str">
        <f>+'INFO SEAL'!C295</f>
        <v>AREQUIPA</v>
      </c>
      <c r="D344" s="180" t="str">
        <f>+'INFO SEAL'!D295</f>
        <v>AREQUIPA</v>
      </c>
      <c r="E344" s="180" t="str">
        <f>+'INFO SEAL'!E295</f>
        <v>CAYMA</v>
      </c>
      <c r="F344" s="180" t="str">
        <f>+IF('INFO SEAL'!I295="BAJA TENSION","BT",IF('INFO SEAL'!I295="MEDIA TENSION","MT","AT"))</f>
        <v>MT</v>
      </c>
      <c r="G344" s="180">
        <f>+'INFO SEAL'!K295</f>
        <v>13</v>
      </c>
      <c r="H344" s="180" t="str">
        <f>+'INFO SEAL'!L295</f>
        <v>POSTE</v>
      </c>
      <c r="I344" s="180" t="str">
        <f>+'INFO SEAL'!M295</f>
        <v>CONCRETO</v>
      </c>
      <c r="J344" s="180" t="str">
        <f>+'INFO SEAL'!N295&amp;"-"&amp;F344</f>
        <v>PPC19-MT</v>
      </c>
      <c r="K344" s="180"/>
      <c r="L344" s="182" t="str">
        <f>+VLOOKUP('INFO SEAL'!N295,$J$8:$V$50,3,FALSE)</f>
        <v>POSTE DE CONCRETO ARMADO DE 13/300/150/345</v>
      </c>
      <c r="M344" s="33">
        <f t="shared" si="24"/>
        <v>0.5</v>
      </c>
    </row>
    <row r="345" spans="1:13" customFormat="1" x14ac:dyDescent="0.25">
      <c r="A345" s="73">
        <f>+'INFO SEAL'!B296</f>
        <v>291</v>
      </c>
      <c r="B345" s="180" t="str">
        <f t="shared" si="23"/>
        <v>SICODI</v>
      </c>
      <c r="C345" s="180" t="str">
        <f>+'INFO SEAL'!C296</f>
        <v>AREQUIPA</v>
      </c>
      <c r="D345" s="180" t="str">
        <f>+'INFO SEAL'!D296</f>
        <v>AREQUIPA</v>
      </c>
      <c r="E345" s="180" t="str">
        <f>+'INFO SEAL'!E296</f>
        <v>CAYMA</v>
      </c>
      <c r="F345" s="180" t="str">
        <f>+IF('INFO SEAL'!I296="BAJA TENSION","BT",IF('INFO SEAL'!I296="MEDIA TENSION","MT","AT"))</f>
        <v>MT</v>
      </c>
      <c r="G345" s="180">
        <f>+'INFO SEAL'!K296</f>
        <v>13</v>
      </c>
      <c r="H345" s="180" t="str">
        <f>+'INFO SEAL'!L296</f>
        <v>POSTE</v>
      </c>
      <c r="I345" s="180" t="str">
        <f>+'INFO SEAL'!M296</f>
        <v>CONCRETO</v>
      </c>
      <c r="J345" s="180" t="str">
        <f>+'INFO SEAL'!N296&amp;"-"&amp;F345</f>
        <v>PPC19-MT</v>
      </c>
      <c r="K345" s="180"/>
      <c r="L345" s="182" t="str">
        <f>+VLOOKUP('INFO SEAL'!N296,$J$8:$V$50,3,FALSE)</f>
        <v>POSTE DE CONCRETO ARMADO DE 13/300/150/345</v>
      </c>
      <c r="M345" s="33">
        <f t="shared" si="24"/>
        <v>0.5</v>
      </c>
    </row>
    <row r="346" spans="1:13" customFormat="1" x14ac:dyDescent="0.25">
      <c r="A346" s="73">
        <f>+'INFO SEAL'!B297</f>
        <v>292</v>
      </c>
      <c r="B346" s="180" t="str">
        <f t="shared" si="23"/>
        <v>SICODI</v>
      </c>
      <c r="C346" s="180" t="str">
        <f>+'INFO SEAL'!C297</f>
        <v>AREQUIPA</v>
      </c>
      <c r="D346" s="180" t="str">
        <f>+'INFO SEAL'!D297</f>
        <v>AREQUIPA</v>
      </c>
      <c r="E346" s="180" t="str">
        <f>+'INFO SEAL'!E297</f>
        <v>CAYMA</v>
      </c>
      <c r="F346" s="180" t="str">
        <f>+IF('INFO SEAL'!I297="BAJA TENSION","BT",IF('INFO SEAL'!I297="MEDIA TENSION","MT","AT"))</f>
        <v>MT</v>
      </c>
      <c r="G346" s="180">
        <f>+'INFO SEAL'!K297</f>
        <v>13</v>
      </c>
      <c r="H346" s="180" t="str">
        <f>+'INFO SEAL'!L297</f>
        <v>POSTE</v>
      </c>
      <c r="I346" s="180" t="str">
        <f>+'INFO SEAL'!M297</f>
        <v>CONCRETO</v>
      </c>
      <c r="J346" s="180" t="str">
        <f>+'INFO SEAL'!N297&amp;"-"&amp;F346</f>
        <v>PPC19-MT</v>
      </c>
      <c r="K346" s="180"/>
      <c r="L346" s="182" t="str">
        <f>+VLOOKUP('INFO SEAL'!N297,$J$8:$V$50,3,FALSE)</f>
        <v>POSTE DE CONCRETO ARMADO DE 13/300/150/345</v>
      </c>
      <c r="M346" s="33">
        <f t="shared" si="24"/>
        <v>0.5</v>
      </c>
    </row>
    <row r="347" spans="1:13" customFormat="1" x14ac:dyDescent="0.25">
      <c r="A347" s="73">
        <f>+'INFO SEAL'!B298</f>
        <v>293</v>
      </c>
      <c r="B347" s="180" t="str">
        <f t="shared" si="23"/>
        <v>SICODI</v>
      </c>
      <c r="C347" s="180" t="str">
        <f>+'INFO SEAL'!C298</f>
        <v>AREQUIPA</v>
      </c>
      <c r="D347" s="180" t="str">
        <f>+'INFO SEAL'!D298</f>
        <v>AREQUIPA</v>
      </c>
      <c r="E347" s="180" t="str">
        <f>+'INFO SEAL'!E298</f>
        <v>CAYMA</v>
      </c>
      <c r="F347" s="180" t="str">
        <f>+IF('INFO SEAL'!I298="BAJA TENSION","BT",IF('INFO SEAL'!I298="MEDIA TENSION","MT","AT"))</f>
        <v>MT</v>
      </c>
      <c r="G347" s="180">
        <f>+'INFO SEAL'!K298</f>
        <v>13</v>
      </c>
      <c r="H347" s="180" t="str">
        <f>+'INFO SEAL'!L298</f>
        <v>POSTE</v>
      </c>
      <c r="I347" s="180" t="str">
        <f>+'INFO SEAL'!M298</f>
        <v>CONCRETO</v>
      </c>
      <c r="J347" s="180" t="str">
        <f>+'INFO SEAL'!N298&amp;"-"&amp;F347</f>
        <v>PPC19-MT</v>
      </c>
      <c r="K347" s="180"/>
      <c r="L347" s="182" t="str">
        <f>+VLOOKUP('INFO SEAL'!N298,$J$8:$V$50,3,FALSE)</f>
        <v>POSTE DE CONCRETO ARMADO DE 13/300/150/345</v>
      </c>
      <c r="M347" s="33">
        <f t="shared" si="24"/>
        <v>0.5</v>
      </c>
    </row>
    <row r="348" spans="1:13" customFormat="1" x14ac:dyDescent="0.25">
      <c r="A348" s="73">
        <f>+'INFO SEAL'!B299</f>
        <v>294</v>
      </c>
      <c r="B348" s="180" t="str">
        <f t="shared" si="23"/>
        <v>SICODI</v>
      </c>
      <c r="C348" s="180" t="str">
        <f>+'INFO SEAL'!C299</f>
        <v>AREQUIPA</v>
      </c>
      <c r="D348" s="180" t="str">
        <f>+'INFO SEAL'!D299</f>
        <v>AREQUIPA</v>
      </c>
      <c r="E348" s="180" t="str">
        <f>+'INFO SEAL'!E299</f>
        <v>CAYMA</v>
      </c>
      <c r="F348" s="180" t="str">
        <f>+IF('INFO SEAL'!I299="BAJA TENSION","BT",IF('INFO SEAL'!I299="MEDIA TENSION","MT","AT"))</f>
        <v>MT</v>
      </c>
      <c r="G348" s="180">
        <f>+'INFO SEAL'!K299</f>
        <v>13</v>
      </c>
      <c r="H348" s="180" t="str">
        <f>+'INFO SEAL'!L299</f>
        <v>POSTE</v>
      </c>
      <c r="I348" s="180" t="str">
        <f>+'INFO SEAL'!M299</f>
        <v>CONCRETO</v>
      </c>
      <c r="J348" s="180" t="str">
        <f>+'INFO SEAL'!N299&amp;"-"&amp;F348</f>
        <v>PPC19-MT</v>
      </c>
      <c r="K348" s="180"/>
      <c r="L348" s="182" t="str">
        <f>+VLOOKUP('INFO SEAL'!N299,$J$8:$V$50,3,FALSE)</f>
        <v>POSTE DE CONCRETO ARMADO DE 13/300/150/345</v>
      </c>
      <c r="M348" s="33">
        <f t="shared" si="24"/>
        <v>0.5</v>
      </c>
    </row>
    <row r="349" spans="1:13" customFormat="1" x14ac:dyDescent="0.25">
      <c r="A349" s="73">
        <f>+'INFO SEAL'!B300</f>
        <v>295</v>
      </c>
      <c r="B349" s="180" t="str">
        <f t="shared" si="23"/>
        <v>SICODI</v>
      </c>
      <c r="C349" s="180" t="str">
        <f>+'INFO SEAL'!C300</f>
        <v>AREQUIPA</v>
      </c>
      <c r="D349" s="180" t="str">
        <f>+'INFO SEAL'!D300</f>
        <v>AREQUIPA</v>
      </c>
      <c r="E349" s="180" t="str">
        <f>+'INFO SEAL'!E300</f>
        <v>CAYMA</v>
      </c>
      <c r="F349" s="180" t="str">
        <f>+IF('INFO SEAL'!I300="BAJA TENSION","BT",IF('INFO SEAL'!I300="MEDIA TENSION","MT","AT"))</f>
        <v>MT</v>
      </c>
      <c r="G349" s="180">
        <f>+'INFO SEAL'!K300</f>
        <v>13</v>
      </c>
      <c r="H349" s="180" t="str">
        <f>+'INFO SEAL'!L300</f>
        <v>POSTE</v>
      </c>
      <c r="I349" s="180" t="str">
        <f>+'INFO SEAL'!M300</f>
        <v>CONCRETO</v>
      </c>
      <c r="J349" s="180" t="str">
        <f>+'INFO SEAL'!N300&amp;"-"&amp;F349</f>
        <v>PPC19-MT</v>
      </c>
      <c r="K349" s="180"/>
      <c r="L349" s="182" t="str">
        <f>+VLOOKUP('INFO SEAL'!N300,$J$8:$V$50,3,FALSE)</f>
        <v>POSTE DE CONCRETO ARMADO DE 13/300/150/345</v>
      </c>
      <c r="M349" s="33">
        <f t="shared" si="24"/>
        <v>0.5</v>
      </c>
    </row>
    <row r="350" spans="1:13" customFormat="1" x14ac:dyDescent="0.25">
      <c r="A350" s="73">
        <f>+'INFO SEAL'!B301</f>
        <v>296</v>
      </c>
      <c r="B350" s="180" t="str">
        <f t="shared" si="23"/>
        <v>SICODI</v>
      </c>
      <c r="C350" s="180" t="str">
        <f>+'INFO SEAL'!C301</f>
        <v>AREQUIPA</v>
      </c>
      <c r="D350" s="180" t="str">
        <f>+'INFO SEAL'!D301</f>
        <v>AREQUIPA</v>
      </c>
      <c r="E350" s="180" t="str">
        <f>+'INFO SEAL'!E301</f>
        <v>CAYMA</v>
      </c>
      <c r="F350" s="180" t="str">
        <f>+IF('INFO SEAL'!I301="BAJA TENSION","BT",IF('INFO SEAL'!I301="MEDIA TENSION","MT","AT"))</f>
        <v>MT</v>
      </c>
      <c r="G350" s="180">
        <f>+'INFO SEAL'!K301</f>
        <v>13</v>
      </c>
      <c r="H350" s="180" t="str">
        <f>+'INFO SEAL'!L301</f>
        <v>POSTE</v>
      </c>
      <c r="I350" s="180" t="str">
        <f>+'INFO SEAL'!M301</f>
        <v>CONCRETO</v>
      </c>
      <c r="J350" s="180" t="str">
        <f>+'INFO SEAL'!N301&amp;"-"&amp;F350</f>
        <v>PPC19-MT</v>
      </c>
      <c r="K350" s="180"/>
      <c r="L350" s="182" t="str">
        <f>+VLOOKUP('INFO SEAL'!N301,$J$8:$V$50,3,FALSE)</f>
        <v>POSTE DE CONCRETO ARMADO DE 13/300/150/345</v>
      </c>
      <c r="M350" s="33">
        <f t="shared" si="24"/>
        <v>0.5</v>
      </c>
    </row>
    <row r="351" spans="1:13" customFormat="1" x14ac:dyDescent="0.25">
      <c r="A351" s="73">
        <f>+'INFO SEAL'!B302</f>
        <v>297</v>
      </c>
      <c r="B351" s="180" t="str">
        <f t="shared" si="23"/>
        <v>MOD INV_2018</v>
      </c>
      <c r="C351" s="180" t="str">
        <f>+'INFO SEAL'!C302</f>
        <v>AREQUIPA</v>
      </c>
      <c r="D351" s="180" t="str">
        <f>+'INFO SEAL'!D302</f>
        <v>ISLAY</v>
      </c>
      <c r="E351" s="180" t="str">
        <f>+'INFO SEAL'!E302</f>
        <v>COCACHACRA</v>
      </c>
      <c r="F351" s="180" t="str">
        <f>+IF('INFO SEAL'!I302="BAJA TENSION","BT",IF('INFO SEAL'!I302="MEDIA TENSION","MT","AT"))</f>
        <v>AT</v>
      </c>
      <c r="G351" s="180">
        <f>+'INFO SEAL'!K302</f>
        <v>13</v>
      </c>
      <c r="H351" s="180" t="str">
        <f>+'INFO SEAL'!L302</f>
        <v>POSTE</v>
      </c>
      <c r="I351" s="180" t="str">
        <f>+'INFO SEAL'!M302</f>
        <v>CONCRETO</v>
      </c>
      <c r="J351" s="180" t="str">
        <f>+'INFO SEAL'!N302&amp;"-"&amp;F351</f>
        <v>EC033COR0S0-070-S3-AT</v>
      </c>
      <c r="K351" s="180"/>
      <c r="L351" s="182" t="str">
        <f>+VLOOKUP('INFO SEAL'!N302,$J$8:$V$50,3,FALSE)</f>
        <v>1 Poste de concreto (15/600) de suspensión (30°) Tipo SU11-15</v>
      </c>
      <c r="M351" s="33">
        <f t="shared" si="24"/>
        <v>1</v>
      </c>
    </row>
    <row r="352" spans="1:13" customFormat="1" x14ac:dyDescent="0.25">
      <c r="A352" s="73">
        <f>+'INFO SEAL'!B303</f>
        <v>298</v>
      </c>
      <c r="B352" s="180" t="str">
        <f t="shared" si="23"/>
        <v>MOD INV_2018</v>
      </c>
      <c r="C352" s="180" t="str">
        <f>+'INFO SEAL'!C303</f>
        <v>AREQUIPA</v>
      </c>
      <c r="D352" s="180" t="str">
        <f>+'INFO SEAL'!D303</f>
        <v>ISLAY</v>
      </c>
      <c r="E352" s="180" t="str">
        <f>+'INFO SEAL'!E303</f>
        <v>MOLLENDO</v>
      </c>
      <c r="F352" s="180" t="str">
        <f>+IF('INFO SEAL'!I303="BAJA TENSION","BT",IF('INFO SEAL'!I303="MEDIA TENSION","MT","AT"))</f>
        <v>AT</v>
      </c>
      <c r="G352" s="180">
        <f>+'INFO SEAL'!K303</f>
        <v>12</v>
      </c>
      <c r="H352" s="180" t="str">
        <f>+'INFO SEAL'!L303</f>
        <v>POSTE</v>
      </c>
      <c r="I352" s="180" t="str">
        <f>+'INFO SEAL'!M303</f>
        <v>MADERA</v>
      </c>
      <c r="J352" s="180" t="str">
        <f>+'INFO SEAL'!N303&amp;"-"&amp;F352</f>
        <v>EMSU1P60C3-AT</v>
      </c>
      <c r="K352" s="180"/>
      <c r="L352" s="182" t="str">
        <f>+VLOOKUP('INFO SEAL'!N303,$J$8:$V$50,3,FALSE)</f>
        <v>Estructura de  Suspensión compuesto por 1 postes de madera tratada 60' Clase 3</v>
      </c>
      <c r="M352" s="33">
        <f t="shared" si="24"/>
        <v>1.1000000000000001</v>
      </c>
    </row>
    <row r="353" spans="1:13" customFormat="1" x14ac:dyDescent="0.25">
      <c r="A353" s="73">
        <f>+'INFO SEAL'!B304</f>
        <v>299</v>
      </c>
      <c r="B353" s="180" t="str">
        <f t="shared" si="23"/>
        <v>MOD INV_2018</v>
      </c>
      <c r="C353" s="180" t="str">
        <f>+'INFO SEAL'!C304</f>
        <v>AREQUIPA</v>
      </c>
      <c r="D353" s="180" t="str">
        <f>+'INFO SEAL'!D304</f>
        <v>ISLAY</v>
      </c>
      <c r="E353" s="180" t="str">
        <f>+'INFO SEAL'!E304</f>
        <v>MOLLENDO</v>
      </c>
      <c r="F353" s="180" t="str">
        <f>+IF('INFO SEAL'!I304="BAJA TENSION","BT",IF('INFO SEAL'!I304="MEDIA TENSION","MT","AT"))</f>
        <v>AT</v>
      </c>
      <c r="G353" s="180">
        <f>+'INFO SEAL'!K304</f>
        <v>12</v>
      </c>
      <c r="H353" s="180" t="str">
        <f>+'INFO SEAL'!L304</f>
        <v>POSTE</v>
      </c>
      <c r="I353" s="180" t="str">
        <f>+'INFO SEAL'!M304</f>
        <v>MADERA</v>
      </c>
      <c r="J353" s="180" t="str">
        <f>+'INFO SEAL'!N304&amp;"-"&amp;F353</f>
        <v>EMSU1P60C3-AT</v>
      </c>
      <c r="K353" s="180"/>
      <c r="L353" s="182" t="str">
        <f>+VLOOKUP('INFO SEAL'!N304,$J$8:$V$50,3,FALSE)</f>
        <v>Estructura de  Suspensión compuesto por 1 postes de madera tratada 60' Clase 3</v>
      </c>
      <c r="M353" s="33">
        <f t="shared" si="24"/>
        <v>1.1000000000000001</v>
      </c>
    </row>
    <row r="354" spans="1:13" customFormat="1" x14ac:dyDescent="0.25">
      <c r="A354" s="73">
        <f>+'INFO SEAL'!B305</f>
        <v>300</v>
      </c>
      <c r="B354" s="180" t="str">
        <f t="shared" si="23"/>
        <v>SICODI</v>
      </c>
      <c r="C354" s="180" t="str">
        <f>+'INFO SEAL'!C305</f>
        <v>AREQUIPA</v>
      </c>
      <c r="D354" s="180" t="str">
        <f>+'INFO SEAL'!D305</f>
        <v>AREQUIPA</v>
      </c>
      <c r="E354" s="180" t="str">
        <f>+'INFO SEAL'!E305</f>
        <v>CAYMA</v>
      </c>
      <c r="F354" s="180" t="str">
        <f>+IF('INFO SEAL'!I305="BAJA TENSION","BT",IF('INFO SEAL'!I305="MEDIA TENSION","MT","AT"))</f>
        <v>MT</v>
      </c>
      <c r="G354" s="180">
        <f>+'INFO SEAL'!K305</f>
        <v>13</v>
      </c>
      <c r="H354" s="180" t="str">
        <f>+'INFO SEAL'!L305</f>
        <v>POSTE</v>
      </c>
      <c r="I354" s="180" t="str">
        <f>+'INFO SEAL'!M305</f>
        <v>CONCRETO</v>
      </c>
      <c r="J354" s="180" t="str">
        <f>+'INFO SEAL'!N305&amp;"-"&amp;F354</f>
        <v>PPC19-MT</v>
      </c>
      <c r="K354" s="180"/>
      <c r="L354" s="182" t="str">
        <f>+VLOOKUP('INFO SEAL'!N305,$J$8:$V$50,3,FALSE)</f>
        <v>POSTE DE CONCRETO ARMADO DE 13/300/150/345</v>
      </c>
      <c r="M354" s="33">
        <f t="shared" si="24"/>
        <v>0.5</v>
      </c>
    </row>
    <row r="355" spans="1:13" customFormat="1" x14ac:dyDescent="0.25">
      <c r="A355" s="73">
        <f>+'INFO SEAL'!B306</f>
        <v>301</v>
      </c>
      <c r="B355" s="180" t="str">
        <f t="shared" si="23"/>
        <v>SICODI</v>
      </c>
      <c r="C355" s="180" t="str">
        <f>+'INFO SEAL'!C306</f>
        <v>AREQUIPA</v>
      </c>
      <c r="D355" s="180" t="str">
        <f>+'INFO SEAL'!D306</f>
        <v>AREQUIPA</v>
      </c>
      <c r="E355" s="180" t="str">
        <f>+'INFO SEAL'!E306</f>
        <v>CAYMA</v>
      </c>
      <c r="F355" s="180" t="str">
        <f>+IF('INFO SEAL'!I306="BAJA TENSION","BT",IF('INFO SEAL'!I306="MEDIA TENSION","MT","AT"))</f>
        <v>MT</v>
      </c>
      <c r="G355" s="180">
        <f>+'INFO SEAL'!K306</f>
        <v>13</v>
      </c>
      <c r="H355" s="180" t="str">
        <f>+'INFO SEAL'!L306</f>
        <v>POSTE</v>
      </c>
      <c r="I355" s="180" t="str">
        <f>+'INFO SEAL'!M306</f>
        <v>CONCRETO</v>
      </c>
      <c r="J355" s="180" t="str">
        <f>+'INFO SEAL'!N306&amp;"-"&amp;F355</f>
        <v>PPC19-MT</v>
      </c>
      <c r="K355" s="180"/>
      <c r="L355" s="182" t="str">
        <f>+VLOOKUP('INFO SEAL'!N306,$J$8:$V$50,3,FALSE)</f>
        <v>POSTE DE CONCRETO ARMADO DE 13/300/150/345</v>
      </c>
      <c r="M355" s="33">
        <f t="shared" si="24"/>
        <v>0.5</v>
      </c>
    </row>
    <row r="356" spans="1:13" customFormat="1" x14ac:dyDescent="0.25">
      <c r="A356" s="73">
        <f>+'INFO SEAL'!B307</f>
        <v>302</v>
      </c>
      <c r="B356" s="180" t="str">
        <f t="shared" si="23"/>
        <v>SICODI</v>
      </c>
      <c r="C356" s="180" t="str">
        <f>+'INFO SEAL'!C307</f>
        <v>AREQUIPA</v>
      </c>
      <c r="D356" s="180" t="str">
        <f>+'INFO SEAL'!D307</f>
        <v>AREQUIPA</v>
      </c>
      <c r="E356" s="180" t="str">
        <f>+'INFO SEAL'!E307</f>
        <v>CAYMA</v>
      </c>
      <c r="F356" s="180" t="str">
        <f>+IF('INFO SEAL'!I307="BAJA TENSION","BT",IF('INFO SEAL'!I307="MEDIA TENSION","MT","AT"))</f>
        <v>MT</v>
      </c>
      <c r="G356" s="180">
        <f>+'INFO SEAL'!K307</f>
        <v>13</v>
      </c>
      <c r="H356" s="180" t="str">
        <f>+'INFO SEAL'!L307</f>
        <v>POSTE</v>
      </c>
      <c r="I356" s="180" t="str">
        <f>+'INFO SEAL'!M307</f>
        <v>CONCRETO</v>
      </c>
      <c r="J356" s="180" t="str">
        <f>+'INFO SEAL'!N307&amp;"-"&amp;F356</f>
        <v>PPC19-MT</v>
      </c>
      <c r="K356" s="180"/>
      <c r="L356" s="182" t="str">
        <f>+VLOOKUP('INFO SEAL'!N307,$J$8:$V$50,3,FALSE)</f>
        <v>POSTE DE CONCRETO ARMADO DE 13/300/150/345</v>
      </c>
      <c r="M356" s="33">
        <f t="shared" si="24"/>
        <v>0.5</v>
      </c>
    </row>
    <row r="357" spans="1:13" customFormat="1" x14ac:dyDescent="0.25">
      <c r="A357" s="73">
        <f>+'INFO SEAL'!B308</f>
        <v>303</v>
      </c>
      <c r="B357" s="180" t="str">
        <f t="shared" si="23"/>
        <v>SICODI</v>
      </c>
      <c r="C357" s="180" t="str">
        <f>+'INFO SEAL'!C308</f>
        <v>AREQUIPA</v>
      </c>
      <c r="D357" s="180" t="str">
        <f>+'INFO SEAL'!D308</f>
        <v>AREQUIPA</v>
      </c>
      <c r="E357" s="180" t="str">
        <f>+'INFO SEAL'!E308</f>
        <v>CAYMA</v>
      </c>
      <c r="F357" s="180" t="str">
        <f>+IF('INFO SEAL'!I308="BAJA TENSION","BT",IF('INFO SEAL'!I308="MEDIA TENSION","MT","AT"))</f>
        <v>MT</v>
      </c>
      <c r="G357" s="180">
        <f>+'INFO SEAL'!K308</f>
        <v>13</v>
      </c>
      <c r="H357" s="180" t="str">
        <f>+'INFO SEAL'!L308</f>
        <v>POSTE</v>
      </c>
      <c r="I357" s="180" t="str">
        <f>+'INFO SEAL'!M308</f>
        <v>CONCRETO</v>
      </c>
      <c r="J357" s="180" t="str">
        <f>+'INFO SEAL'!N308&amp;"-"&amp;F357</f>
        <v>PPC19-MT</v>
      </c>
      <c r="K357" s="180"/>
      <c r="L357" s="182" t="str">
        <f>+VLOOKUP('INFO SEAL'!N308,$J$8:$V$50,3,FALSE)</f>
        <v>POSTE DE CONCRETO ARMADO DE 13/300/150/345</v>
      </c>
      <c r="M357" s="33">
        <f t="shared" si="24"/>
        <v>0.5</v>
      </c>
    </row>
    <row r="358" spans="1:13" customFormat="1" x14ac:dyDescent="0.25">
      <c r="A358" s="73">
        <f>+'INFO SEAL'!B309</f>
        <v>304</v>
      </c>
      <c r="B358" s="180" t="str">
        <f t="shared" si="23"/>
        <v>SICODI</v>
      </c>
      <c r="C358" s="180" t="str">
        <f>+'INFO SEAL'!C309</f>
        <v>AREQUIPA</v>
      </c>
      <c r="D358" s="180" t="str">
        <f>+'INFO SEAL'!D309</f>
        <v>AREQUIPA</v>
      </c>
      <c r="E358" s="180" t="str">
        <f>+'INFO SEAL'!E309</f>
        <v>CAYMA</v>
      </c>
      <c r="F358" s="180" t="str">
        <f>+IF('INFO SEAL'!I309="BAJA TENSION","BT",IF('INFO SEAL'!I309="MEDIA TENSION","MT","AT"))</f>
        <v>MT</v>
      </c>
      <c r="G358" s="180">
        <f>+'INFO SEAL'!K309</f>
        <v>13</v>
      </c>
      <c r="H358" s="180" t="str">
        <f>+'INFO SEAL'!L309</f>
        <v>POSTE</v>
      </c>
      <c r="I358" s="180" t="str">
        <f>+'INFO SEAL'!M309</f>
        <v>CONCRETO</v>
      </c>
      <c r="J358" s="180" t="str">
        <f>+'INFO SEAL'!N309&amp;"-"&amp;F358</f>
        <v>PPC19-MT</v>
      </c>
      <c r="K358" s="180"/>
      <c r="L358" s="182" t="str">
        <f>+VLOOKUP('INFO SEAL'!N309,$J$8:$V$50,3,FALSE)</f>
        <v>POSTE DE CONCRETO ARMADO DE 13/300/150/345</v>
      </c>
      <c r="M358" s="33">
        <f t="shared" si="24"/>
        <v>0.5</v>
      </c>
    </row>
    <row r="359" spans="1:13" customFormat="1" x14ac:dyDescent="0.25">
      <c r="A359" s="73">
        <f>+'INFO SEAL'!B310</f>
        <v>305</v>
      </c>
      <c r="B359" s="180" t="str">
        <f t="shared" si="23"/>
        <v>SICODI</v>
      </c>
      <c r="C359" s="180" t="str">
        <f>+'INFO SEAL'!C310</f>
        <v>AREQUIPA</v>
      </c>
      <c r="D359" s="180" t="str">
        <f>+'INFO SEAL'!D310</f>
        <v>AREQUIPA</v>
      </c>
      <c r="E359" s="180" t="str">
        <f>+'INFO SEAL'!E310</f>
        <v>CAYMA</v>
      </c>
      <c r="F359" s="180" t="str">
        <f>+IF('INFO SEAL'!I310="BAJA TENSION","BT",IF('INFO SEAL'!I310="MEDIA TENSION","MT","AT"))</f>
        <v>MT</v>
      </c>
      <c r="G359" s="180">
        <f>+'INFO SEAL'!K310</f>
        <v>13</v>
      </c>
      <c r="H359" s="180" t="str">
        <f>+'INFO SEAL'!L310</f>
        <v>POSTE</v>
      </c>
      <c r="I359" s="180" t="str">
        <f>+'INFO SEAL'!M310</f>
        <v>CONCRETO</v>
      </c>
      <c r="J359" s="180" t="str">
        <f>+'INFO SEAL'!N310&amp;"-"&amp;F359</f>
        <v>PPC19-MT</v>
      </c>
      <c r="K359" s="180"/>
      <c r="L359" s="182" t="str">
        <f>+VLOOKUP('INFO SEAL'!N310,$J$8:$V$50,3,FALSE)</f>
        <v>POSTE DE CONCRETO ARMADO DE 13/300/150/345</v>
      </c>
      <c r="M359" s="33">
        <f t="shared" si="24"/>
        <v>0.5</v>
      </c>
    </row>
    <row r="360" spans="1:13" customFormat="1" x14ac:dyDescent="0.25">
      <c r="A360" s="73">
        <f>+'INFO SEAL'!B311</f>
        <v>306</v>
      </c>
      <c r="B360" s="180" t="str">
        <f t="shared" si="23"/>
        <v>MOD INV_2018</v>
      </c>
      <c r="C360" s="180" t="str">
        <f>+'INFO SEAL'!C311</f>
        <v>AREQUIPA</v>
      </c>
      <c r="D360" s="180" t="str">
        <f>+'INFO SEAL'!D311</f>
        <v>ISLAY</v>
      </c>
      <c r="E360" s="180" t="str">
        <f>+'INFO SEAL'!E311</f>
        <v>MOLLENDO</v>
      </c>
      <c r="F360" s="180" t="str">
        <f>+IF('INFO SEAL'!I311="BAJA TENSION","BT",IF('INFO SEAL'!I311="MEDIA TENSION","MT","AT"))</f>
        <v>AT</v>
      </c>
      <c r="G360" s="180">
        <f>+'INFO SEAL'!K311</f>
        <v>12</v>
      </c>
      <c r="H360" s="180" t="str">
        <f>+'INFO SEAL'!L311</f>
        <v>POSTE</v>
      </c>
      <c r="I360" s="180" t="str">
        <f>+'INFO SEAL'!M311</f>
        <v>MADERA</v>
      </c>
      <c r="J360" s="180" t="str">
        <f>+'INFO SEAL'!N311&amp;"-"&amp;F360</f>
        <v>EMSA1P75C2-AT</v>
      </c>
      <c r="K360" s="180"/>
      <c r="L360" s="182" t="str">
        <f>+VLOOKUP('INFO SEAL'!N311,$J$8:$V$50,3,FALSE)</f>
        <v>Estructura de  Suspensión- Angulo menor  compuesto por 1 postes de madera tratada 75' Clase 2</v>
      </c>
      <c r="M360" s="33">
        <f t="shared" si="24"/>
        <v>1.6</v>
      </c>
    </row>
    <row r="361" spans="1:13" customFormat="1" x14ac:dyDescent="0.25">
      <c r="A361" s="73">
        <f>+'INFO SEAL'!B312</f>
        <v>307</v>
      </c>
      <c r="B361" s="180" t="str">
        <f t="shared" si="23"/>
        <v>SICODI</v>
      </c>
      <c r="C361" s="180" t="str">
        <f>+'INFO SEAL'!C312</f>
        <v>AREQUIPA</v>
      </c>
      <c r="D361" s="180" t="str">
        <f>+'INFO SEAL'!D312</f>
        <v>AREQUIPA</v>
      </c>
      <c r="E361" s="180" t="str">
        <f>+'INFO SEAL'!E312</f>
        <v>CAYMA</v>
      </c>
      <c r="F361" s="180" t="str">
        <f>+IF('INFO SEAL'!I312="BAJA TENSION","BT",IF('INFO SEAL'!I312="MEDIA TENSION","MT","AT"))</f>
        <v>MT</v>
      </c>
      <c r="G361" s="180">
        <f>+'INFO SEAL'!K312</f>
        <v>13</v>
      </c>
      <c r="H361" s="180" t="str">
        <f>+'INFO SEAL'!L312</f>
        <v>POSTE</v>
      </c>
      <c r="I361" s="180" t="str">
        <f>+'INFO SEAL'!M312</f>
        <v>CONCRETO</v>
      </c>
      <c r="J361" s="180" t="str">
        <f>+'INFO SEAL'!N312&amp;"-"&amp;F361</f>
        <v>PPC19-MT</v>
      </c>
      <c r="K361" s="180"/>
      <c r="L361" s="182" t="str">
        <f>+VLOOKUP('INFO SEAL'!N312,$J$8:$V$50,3,FALSE)</f>
        <v>POSTE DE CONCRETO ARMADO DE 13/300/150/345</v>
      </c>
      <c r="M361" s="33">
        <f t="shared" si="24"/>
        <v>0.5</v>
      </c>
    </row>
    <row r="362" spans="1:13" customFormat="1" x14ac:dyDescent="0.25">
      <c r="A362" s="73">
        <f>+'INFO SEAL'!B313</f>
        <v>308</v>
      </c>
      <c r="B362" s="180" t="str">
        <f t="shared" si="23"/>
        <v>SICODI</v>
      </c>
      <c r="C362" s="180" t="str">
        <f>+'INFO SEAL'!C313</f>
        <v>AREQUIPA</v>
      </c>
      <c r="D362" s="180" t="str">
        <f>+'INFO SEAL'!D313</f>
        <v>AREQUIPA</v>
      </c>
      <c r="E362" s="180" t="str">
        <f>+'INFO SEAL'!E313</f>
        <v>CAYMA</v>
      </c>
      <c r="F362" s="180" t="str">
        <f>+IF('INFO SEAL'!I313="BAJA TENSION","BT",IF('INFO SEAL'!I313="MEDIA TENSION","MT","AT"))</f>
        <v>MT</v>
      </c>
      <c r="G362" s="180">
        <f>+'INFO SEAL'!K313</f>
        <v>13</v>
      </c>
      <c r="H362" s="180" t="str">
        <f>+'INFO SEAL'!L313</f>
        <v>POSTE</v>
      </c>
      <c r="I362" s="180" t="str">
        <f>+'INFO SEAL'!M313</f>
        <v>CONCRETO</v>
      </c>
      <c r="J362" s="180" t="str">
        <f>+'INFO SEAL'!N313&amp;"-"&amp;F362</f>
        <v>PPC19-MT</v>
      </c>
      <c r="K362" s="180"/>
      <c r="L362" s="182" t="str">
        <f>+VLOOKUP('INFO SEAL'!N313,$J$8:$V$50,3,FALSE)</f>
        <v>POSTE DE CONCRETO ARMADO DE 13/300/150/345</v>
      </c>
      <c r="M362" s="33">
        <f t="shared" si="24"/>
        <v>0.5</v>
      </c>
    </row>
    <row r="363" spans="1:13" customFormat="1" x14ac:dyDescent="0.25">
      <c r="A363" s="73">
        <f>+'INFO SEAL'!B314</f>
        <v>309</v>
      </c>
      <c r="B363" s="180" t="str">
        <f t="shared" si="23"/>
        <v>SICODI</v>
      </c>
      <c r="C363" s="180" t="str">
        <f>+'INFO SEAL'!C314</f>
        <v>AREQUIPA</v>
      </c>
      <c r="D363" s="180" t="str">
        <f>+'INFO SEAL'!D314</f>
        <v>AREQUIPA</v>
      </c>
      <c r="E363" s="180" t="str">
        <f>+'INFO SEAL'!E314</f>
        <v>CAYMA</v>
      </c>
      <c r="F363" s="180" t="str">
        <f>+IF('INFO SEAL'!I314="BAJA TENSION","BT",IF('INFO SEAL'!I314="MEDIA TENSION","MT","AT"))</f>
        <v>MT</v>
      </c>
      <c r="G363" s="180">
        <f>+'INFO SEAL'!K314</f>
        <v>13</v>
      </c>
      <c r="H363" s="180" t="str">
        <f>+'INFO SEAL'!L314</f>
        <v>POSTE</v>
      </c>
      <c r="I363" s="180" t="str">
        <f>+'INFO SEAL'!M314</f>
        <v>CONCRETO</v>
      </c>
      <c r="J363" s="180" t="str">
        <f>+'INFO SEAL'!N314&amp;"-"&amp;F363</f>
        <v>PPC19-MT</v>
      </c>
      <c r="K363" s="180"/>
      <c r="L363" s="182" t="str">
        <f>+VLOOKUP('INFO SEAL'!N314,$J$8:$V$50,3,FALSE)</f>
        <v>POSTE DE CONCRETO ARMADO DE 13/300/150/345</v>
      </c>
      <c r="M363" s="33">
        <f t="shared" si="24"/>
        <v>0.5</v>
      </c>
    </row>
    <row r="364" spans="1:13" customFormat="1" x14ac:dyDescent="0.25">
      <c r="A364" s="73">
        <f>+'INFO SEAL'!B315</f>
        <v>310</v>
      </c>
      <c r="B364" s="180" t="str">
        <f t="shared" si="23"/>
        <v>SICODI</v>
      </c>
      <c r="C364" s="180" t="str">
        <f>+'INFO SEAL'!C315</f>
        <v>AREQUIPA</v>
      </c>
      <c r="D364" s="180" t="str">
        <f>+'INFO SEAL'!D315</f>
        <v>AREQUIPA</v>
      </c>
      <c r="E364" s="180" t="str">
        <f>+'INFO SEAL'!E315</f>
        <v>CAYMA</v>
      </c>
      <c r="F364" s="180" t="str">
        <f>+IF('INFO SEAL'!I315="BAJA TENSION","BT",IF('INFO SEAL'!I315="MEDIA TENSION","MT","AT"))</f>
        <v>MT</v>
      </c>
      <c r="G364" s="180">
        <f>+'INFO SEAL'!K315</f>
        <v>13</v>
      </c>
      <c r="H364" s="180" t="str">
        <f>+'INFO SEAL'!L315</f>
        <v>POSTE</v>
      </c>
      <c r="I364" s="180" t="str">
        <f>+'INFO SEAL'!M315</f>
        <v>CONCRETO</v>
      </c>
      <c r="J364" s="180" t="str">
        <f>+'INFO SEAL'!N315&amp;"-"&amp;F364</f>
        <v>PPC19-MT</v>
      </c>
      <c r="K364" s="180"/>
      <c r="L364" s="182" t="str">
        <f>+VLOOKUP('INFO SEAL'!N315,$J$8:$V$50,3,FALSE)</f>
        <v>POSTE DE CONCRETO ARMADO DE 13/300/150/345</v>
      </c>
      <c r="M364" s="33">
        <f t="shared" si="24"/>
        <v>0.5</v>
      </c>
    </row>
    <row r="365" spans="1:13" customFormat="1" x14ac:dyDescent="0.25">
      <c r="A365" s="73">
        <f>+'INFO SEAL'!B316</f>
        <v>311</v>
      </c>
      <c r="B365" s="180" t="str">
        <f t="shared" si="23"/>
        <v>SICODI</v>
      </c>
      <c r="C365" s="180" t="str">
        <f>+'INFO SEAL'!C316</f>
        <v>AREQUIPA</v>
      </c>
      <c r="D365" s="180" t="str">
        <f>+'INFO SEAL'!D316</f>
        <v>AREQUIPA</v>
      </c>
      <c r="E365" s="180" t="str">
        <f>+'INFO SEAL'!E316</f>
        <v>CAYMA</v>
      </c>
      <c r="F365" s="180" t="str">
        <f>+IF('INFO SEAL'!I316="BAJA TENSION","BT",IF('INFO SEAL'!I316="MEDIA TENSION","MT","AT"))</f>
        <v>MT</v>
      </c>
      <c r="G365" s="180">
        <f>+'INFO SEAL'!K316</f>
        <v>13</v>
      </c>
      <c r="H365" s="180" t="str">
        <f>+'INFO SEAL'!L316</f>
        <v>POSTE</v>
      </c>
      <c r="I365" s="180" t="str">
        <f>+'INFO SEAL'!M316</f>
        <v>CONCRETO</v>
      </c>
      <c r="J365" s="180" t="str">
        <f>+'INFO SEAL'!N316&amp;"-"&amp;F365</f>
        <v>PPC19-MT</v>
      </c>
      <c r="K365" s="180"/>
      <c r="L365" s="182" t="str">
        <f>+VLOOKUP('INFO SEAL'!N316,$J$8:$V$50,3,FALSE)</f>
        <v>POSTE DE CONCRETO ARMADO DE 13/300/150/345</v>
      </c>
      <c r="M365" s="33">
        <f t="shared" si="24"/>
        <v>0.5</v>
      </c>
    </row>
    <row r="366" spans="1:13" customFormat="1" x14ac:dyDescent="0.25">
      <c r="A366" s="73">
        <f>+'INFO SEAL'!B317</f>
        <v>312</v>
      </c>
      <c r="B366" s="180" t="str">
        <f t="shared" si="23"/>
        <v>SICODI</v>
      </c>
      <c r="C366" s="180" t="str">
        <f>+'INFO SEAL'!C317</f>
        <v>AREQUIPA</v>
      </c>
      <c r="D366" s="180" t="str">
        <f>+'INFO SEAL'!D317</f>
        <v>AREQUIPA</v>
      </c>
      <c r="E366" s="180" t="str">
        <f>+'INFO SEAL'!E317</f>
        <v>CAYMA</v>
      </c>
      <c r="F366" s="180" t="str">
        <f>+IF('INFO SEAL'!I317="BAJA TENSION","BT",IF('INFO SEAL'!I317="MEDIA TENSION","MT","AT"))</f>
        <v>MT</v>
      </c>
      <c r="G366" s="180">
        <f>+'INFO SEAL'!K317</f>
        <v>13</v>
      </c>
      <c r="H366" s="180" t="str">
        <f>+'INFO SEAL'!L317</f>
        <v>POSTE</v>
      </c>
      <c r="I366" s="180" t="str">
        <f>+'INFO SEAL'!M317</f>
        <v>CONCRETO</v>
      </c>
      <c r="J366" s="180" t="str">
        <f>+'INFO SEAL'!N317&amp;"-"&amp;F366</f>
        <v>PPC19-MT</v>
      </c>
      <c r="K366" s="180"/>
      <c r="L366" s="182" t="str">
        <f>+VLOOKUP('INFO SEAL'!N317,$J$8:$V$50,3,FALSE)</f>
        <v>POSTE DE CONCRETO ARMADO DE 13/300/150/345</v>
      </c>
      <c r="M366" s="33">
        <f t="shared" si="24"/>
        <v>0.5</v>
      </c>
    </row>
    <row r="367" spans="1:13" customFormat="1" x14ac:dyDescent="0.25">
      <c r="A367" s="73">
        <f>+'INFO SEAL'!B318</f>
        <v>313</v>
      </c>
      <c r="B367" s="180" t="str">
        <f t="shared" si="23"/>
        <v>SICODI</v>
      </c>
      <c r="C367" s="180" t="str">
        <f>+'INFO SEAL'!C318</f>
        <v>AREQUIPA</v>
      </c>
      <c r="D367" s="180" t="str">
        <f>+'INFO SEAL'!D318</f>
        <v>AREQUIPA</v>
      </c>
      <c r="E367" s="180" t="str">
        <f>+'INFO SEAL'!E318</f>
        <v>CAYMA</v>
      </c>
      <c r="F367" s="180" t="str">
        <f>+IF('INFO SEAL'!I318="BAJA TENSION","BT",IF('INFO SEAL'!I318="MEDIA TENSION","MT","AT"))</f>
        <v>MT</v>
      </c>
      <c r="G367" s="180">
        <f>+'INFO SEAL'!K318</f>
        <v>13</v>
      </c>
      <c r="H367" s="180" t="str">
        <f>+'INFO SEAL'!L318</f>
        <v>POSTE</v>
      </c>
      <c r="I367" s="180" t="str">
        <f>+'INFO SEAL'!M318</f>
        <v>CONCRETO</v>
      </c>
      <c r="J367" s="180" t="str">
        <f>+'INFO SEAL'!N318&amp;"-"&amp;F367</f>
        <v>PPC19-MT</v>
      </c>
      <c r="K367" s="180"/>
      <c r="L367" s="182" t="str">
        <f>+VLOOKUP('INFO SEAL'!N318,$J$8:$V$50,3,FALSE)</f>
        <v>POSTE DE CONCRETO ARMADO DE 13/300/150/345</v>
      </c>
      <c r="M367" s="33">
        <f t="shared" si="24"/>
        <v>0.5</v>
      </c>
    </row>
    <row r="368" spans="1:13" customFormat="1" x14ac:dyDescent="0.25">
      <c r="A368" s="73">
        <f>+'INFO SEAL'!B319</f>
        <v>314</v>
      </c>
      <c r="B368" s="180" t="str">
        <f t="shared" si="23"/>
        <v>SICODI</v>
      </c>
      <c r="C368" s="180" t="str">
        <f>+'INFO SEAL'!C319</f>
        <v>AREQUIPA</v>
      </c>
      <c r="D368" s="180" t="str">
        <f>+'INFO SEAL'!D319</f>
        <v>AREQUIPA</v>
      </c>
      <c r="E368" s="180" t="str">
        <f>+'INFO SEAL'!E319</f>
        <v>CAYMA</v>
      </c>
      <c r="F368" s="180" t="str">
        <f>+IF('INFO SEAL'!I319="BAJA TENSION","BT",IF('INFO SEAL'!I319="MEDIA TENSION","MT","AT"))</f>
        <v>MT</v>
      </c>
      <c r="G368" s="180">
        <f>+'INFO SEAL'!K319</f>
        <v>13</v>
      </c>
      <c r="H368" s="180" t="str">
        <f>+'INFO SEAL'!L319</f>
        <v>POSTE</v>
      </c>
      <c r="I368" s="180" t="str">
        <f>+'INFO SEAL'!M319</f>
        <v>CONCRETO</v>
      </c>
      <c r="J368" s="180" t="str">
        <f>+'INFO SEAL'!N319&amp;"-"&amp;F368</f>
        <v>PPC19-MT</v>
      </c>
      <c r="K368" s="180"/>
      <c r="L368" s="182" t="str">
        <f>+VLOOKUP('INFO SEAL'!N319,$J$8:$V$50,3,FALSE)</f>
        <v>POSTE DE CONCRETO ARMADO DE 13/300/150/345</v>
      </c>
      <c r="M368" s="33">
        <f t="shared" si="24"/>
        <v>0.5</v>
      </c>
    </row>
    <row r="369" spans="1:13" customFormat="1" x14ac:dyDescent="0.25">
      <c r="A369" s="73">
        <f>+'INFO SEAL'!B320</f>
        <v>315</v>
      </c>
      <c r="B369" s="180" t="str">
        <f t="shared" si="23"/>
        <v>SICODI</v>
      </c>
      <c r="C369" s="180" t="str">
        <f>+'INFO SEAL'!C320</f>
        <v>AREQUIPA</v>
      </c>
      <c r="D369" s="180" t="str">
        <f>+'INFO SEAL'!D320</f>
        <v>AREQUIPA</v>
      </c>
      <c r="E369" s="180" t="str">
        <f>+'INFO SEAL'!E320</f>
        <v>CAYMA</v>
      </c>
      <c r="F369" s="180" t="str">
        <f>+IF('INFO SEAL'!I320="BAJA TENSION","BT",IF('INFO SEAL'!I320="MEDIA TENSION","MT","AT"))</f>
        <v>MT</v>
      </c>
      <c r="G369" s="180">
        <f>+'INFO SEAL'!K320</f>
        <v>13</v>
      </c>
      <c r="H369" s="180" t="str">
        <f>+'INFO SEAL'!L320</f>
        <v>POSTE</v>
      </c>
      <c r="I369" s="180" t="str">
        <f>+'INFO SEAL'!M320</f>
        <v>CONCRETO</v>
      </c>
      <c r="J369" s="180" t="str">
        <f>+'INFO SEAL'!N320&amp;"-"&amp;F369</f>
        <v>PPC19-MT</v>
      </c>
      <c r="K369" s="180"/>
      <c r="L369" s="182" t="str">
        <f>+VLOOKUP('INFO SEAL'!N320,$J$8:$V$50,3,FALSE)</f>
        <v>POSTE DE CONCRETO ARMADO DE 13/300/150/345</v>
      </c>
      <c r="M369" s="33">
        <f t="shared" si="24"/>
        <v>0.5</v>
      </c>
    </row>
    <row r="370" spans="1:13" customFormat="1" x14ac:dyDescent="0.25">
      <c r="A370" s="73">
        <f>+'INFO SEAL'!B321</f>
        <v>316</v>
      </c>
      <c r="B370" s="180" t="str">
        <f t="shared" si="23"/>
        <v>SICODI</v>
      </c>
      <c r="C370" s="180" t="str">
        <f>+'INFO SEAL'!C321</f>
        <v>AREQUIPA</v>
      </c>
      <c r="D370" s="180" t="str">
        <f>+'INFO SEAL'!D321</f>
        <v>CASTILLA</v>
      </c>
      <c r="E370" s="180" t="str">
        <f>+'INFO SEAL'!E321</f>
        <v>APLAO</v>
      </c>
      <c r="F370" s="180" t="str">
        <f>+IF('INFO SEAL'!I321="BAJA TENSION","BT",IF('INFO SEAL'!I321="MEDIA TENSION","MT","AT"))</f>
        <v>MT</v>
      </c>
      <c r="G370" s="180">
        <f>+'INFO SEAL'!K321</f>
        <v>12</v>
      </c>
      <c r="H370" s="180" t="str">
        <f>+'INFO SEAL'!L321</f>
        <v>POSTE</v>
      </c>
      <c r="I370" s="180" t="str">
        <f>+'INFO SEAL'!M321</f>
        <v>CONCRETO</v>
      </c>
      <c r="J370" s="180" t="str">
        <f>+'INFO SEAL'!N321&amp;"-"&amp;F370</f>
        <v>PPC15-MT</v>
      </c>
      <c r="K370" s="180"/>
      <c r="L370" s="182" t="str">
        <f>+VLOOKUP('INFO SEAL'!N321,$J$8:$V$50,3,FALSE)</f>
        <v>POSTE DE CONCRETO ARMADO DE 12/200/120/300</v>
      </c>
      <c r="M370" s="33">
        <f t="shared" si="24"/>
        <v>0.3</v>
      </c>
    </row>
    <row r="371" spans="1:13" customFormat="1" x14ac:dyDescent="0.25">
      <c r="A371" s="73">
        <f>+'INFO SEAL'!B322</f>
        <v>317</v>
      </c>
      <c r="B371" s="180" t="str">
        <f t="shared" si="23"/>
        <v>SICODI</v>
      </c>
      <c r="C371" s="180" t="str">
        <f>+'INFO SEAL'!C322</f>
        <v>AREQUIPA</v>
      </c>
      <c r="D371" s="180" t="str">
        <f>+'INFO SEAL'!D322</f>
        <v>CASTILLA</v>
      </c>
      <c r="E371" s="180" t="str">
        <f>+'INFO SEAL'!E322</f>
        <v>APLAO</v>
      </c>
      <c r="F371" s="180" t="str">
        <f>+IF('INFO SEAL'!I322="BAJA TENSION","BT",IF('INFO SEAL'!I322="MEDIA TENSION","MT","AT"))</f>
        <v>MT</v>
      </c>
      <c r="G371" s="180">
        <f>+'INFO SEAL'!K322</f>
        <v>12</v>
      </c>
      <c r="H371" s="180" t="str">
        <f>+'INFO SEAL'!L322</f>
        <v>POSTE</v>
      </c>
      <c r="I371" s="180" t="str">
        <f>+'INFO SEAL'!M322</f>
        <v>CONCRETO</v>
      </c>
      <c r="J371" s="180" t="str">
        <f>+'INFO SEAL'!N322&amp;"-"&amp;F371</f>
        <v>PPC15-MT</v>
      </c>
      <c r="K371" s="180"/>
      <c r="L371" s="182" t="str">
        <f>+VLOOKUP('INFO SEAL'!N322,$J$8:$V$50,3,FALSE)</f>
        <v>POSTE DE CONCRETO ARMADO DE 12/200/120/300</v>
      </c>
      <c r="M371" s="33">
        <f t="shared" si="24"/>
        <v>0.3</v>
      </c>
    </row>
    <row r="372" spans="1:13" customFormat="1" x14ac:dyDescent="0.25">
      <c r="A372" s="73">
        <f>+'INFO SEAL'!B323</f>
        <v>318</v>
      </c>
      <c r="B372" s="180" t="str">
        <f t="shared" si="23"/>
        <v>SICODI</v>
      </c>
      <c r="C372" s="180" t="str">
        <f>+'INFO SEAL'!C323</f>
        <v>AREQUIPA</v>
      </c>
      <c r="D372" s="180" t="str">
        <f>+'INFO SEAL'!D323</f>
        <v>CASTILLA</v>
      </c>
      <c r="E372" s="180" t="str">
        <f>+'INFO SEAL'!E323</f>
        <v>URACA</v>
      </c>
      <c r="F372" s="180" t="str">
        <f>+IF('INFO SEAL'!I323="BAJA TENSION","BT",IF('INFO SEAL'!I323="MEDIA TENSION","MT","AT"))</f>
        <v>MT</v>
      </c>
      <c r="G372" s="180">
        <f>+'INFO SEAL'!K323</f>
        <v>12</v>
      </c>
      <c r="H372" s="180" t="str">
        <f>+'INFO SEAL'!L323</f>
        <v>POSTE</v>
      </c>
      <c r="I372" s="180" t="str">
        <f>+'INFO SEAL'!M323</f>
        <v>CONCRETO</v>
      </c>
      <c r="J372" s="180" t="str">
        <f>+'INFO SEAL'!N323&amp;"-"&amp;F372</f>
        <v>PPC15-MT</v>
      </c>
      <c r="K372" s="180"/>
      <c r="L372" s="182" t="str">
        <f>+VLOOKUP('INFO SEAL'!N323,$J$8:$V$50,3,FALSE)</f>
        <v>POSTE DE CONCRETO ARMADO DE 12/200/120/300</v>
      </c>
      <c r="M372" s="33">
        <f t="shared" si="24"/>
        <v>0.3</v>
      </c>
    </row>
    <row r="373" spans="1:13" customFormat="1" x14ac:dyDescent="0.25">
      <c r="A373" s="73">
        <f>+'INFO SEAL'!B324</f>
        <v>319</v>
      </c>
      <c r="B373" s="180" t="str">
        <f t="shared" si="23"/>
        <v>SICODI</v>
      </c>
      <c r="C373" s="180" t="str">
        <f>+'INFO SEAL'!C324</f>
        <v>AREQUIPA</v>
      </c>
      <c r="D373" s="180" t="str">
        <f>+'INFO SEAL'!D324</f>
        <v>CASTILLA</v>
      </c>
      <c r="E373" s="180" t="str">
        <f>+'INFO SEAL'!E324</f>
        <v>URACA</v>
      </c>
      <c r="F373" s="180" t="str">
        <f>+IF('INFO SEAL'!I324="BAJA TENSION","BT",IF('INFO SEAL'!I324="MEDIA TENSION","MT","AT"))</f>
        <v>MT</v>
      </c>
      <c r="G373" s="180">
        <f>+'INFO SEAL'!K324</f>
        <v>12</v>
      </c>
      <c r="H373" s="180" t="str">
        <f>+'INFO SEAL'!L324</f>
        <v>POSTE</v>
      </c>
      <c r="I373" s="180" t="str">
        <f>+'INFO SEAL'!M324</f>
        <v>CONCRETO</v>
      </c>
      <c r="J373" s="180" t="str">
        <f>+'INFO SEAL'!N324&amp;"-"&amp;F373</f>
        <v>PPC15-MT</v>
      </c>
      <c r="K373" s="180"/>
      <c r="L373" s="182" t="str">
        <f>+VLOOKUP('INFO SEAL'!N324,$J$8:$V$50,3,FALSE)</f>
        <v>POSTE DE CONCRETO ARMADO DE 12/200/120/300</v>
      </c>
      <c r="M373" s="33">
        <f t="shared" si="24"/>
        <v>0.3</v>
      </c>
    </row>
    <row r="374" spans="1:13" customFormat="1" x14ac:dyDescent="0.25">
      <c r="A374" s="73">
        <f>+'INFO SEAL'!B325</f>
        <v>320</v>
      </c>
      <c r="B374" s="180" t="str">
        <f t="shared" si="23"/>
        <v>SICODI</v>
      </c>
      <c r="C374" s="180" t="str">
        <f>+'INFO SEAL'!C325</f>
        <v>AREQUIPA</v>
      </c>
      <c r="D374" s="180" t="str">
        <f>+'INFO SEAL'!D325</f>
        <v>CASTILLA</v>
      </c>
      <c r="E374" s="180" t="str">
        <f>+'INFO SEAL'!E325</f>
        <v>APLAO</v>
      </c>
      <c r="F374" s="180" t="str">
        <f>+IF('INFO SEAL'!I325="BAJA TENSION","BT",IF('INFO SEAL'!I325="MEDIA TENSION","MT","AT"))</f>
        <v>MT</v>
      </c>
      <c r="G374" s="180">
        <f>+'INFO SEAL'!K325</f>
        <v>12</v>
      </c>
      <c r="H374" s="180" t="str">
        <f>+'INFO SEAL'!L325</f>
        <v>POSTE</v>
      </c>
      <c r="I374" s="180" t="str">
        <f>+'INFO SEAL'!M325</f>
        <v>CONCRETO</v>
      </c>
      <c r="J374" s="180" t="str">
        <f>+'INFO SEAL'!N325&amp;"-"&amp;F374</f>
        <v>PPC15-MT</v>
      </c>
      <c r="K374" s="180"/>
      <c r="L374" s="182" t="str">
        <f>+VLOOKUP('INFO SEAL'!N325,$J$8:$V$50,3,FALSE)</f>
        <v>POSTE DE CONCRETO ARMADO DE 12/200/120/300</v>
      </c>
      <c r="M374" s="33">
        <f t="shared" si="24"/>
        <v>0.3</v>
      </c>
    </row>
    <row r="375" spans="1:13" customFormat="1" x14ac:dyDescent="0.25">
      <c r="A375" s="73">
        <f>+'INFO SEAL'!B326</f>
        <v>321</v>
      </c>
      <c r="B375" s="180" t="str">
        <f t="shared" si="23"/>
        <v>SICODI</v>
      </c>
      <c r="C375" s="180" t="str">
        <f>+'INFO SEAL'!C326</f>
        <v>AREQUIPA</v>
      </c>
      <c r="D375" s="180" t="str">
        <f>+'INFO SEAL'!D326</f>
        <v>CASTILLA</v>
      </c>
      <c r="E375" s="180" t="str">
        <f>+'INFO SEAL'!E326</f>
        <v>APLAO</v>
      </c>
      <c r="F375" s="180" t="str">
        <f>+IF('INFO SEAL'!I326="BAJA TENSION","BT",IF('INFO SEAL'!I326="MEDIA TENSION","MT","AT"))</f>
        <v>MT</v>
      </c>
      <c r="G375" s="180">
        <f>+'INFO SEAL'!K326</f>
        <v>12</v>
      </c>
      <c r="H375" s="180" t="str">
        <f>+'INFO SEAL'!L326</f>
        <v>POSTE</v>
      </c>
      <c r="I375" s="180" t="str">
        <f>+'INFO SEAL'!M326</f>
        <v>CONCRETO</v>
      </c>
      <c r="J375" s="180" t="str">
        <f>+'INFO SEAL'!N326&amp;"-"&amp;F375</f>
        <v>PPC15-MT</v>
      </c>
      <c r="K375" s="180"/>
      <c r="L375" s="182" t="str">
        <f>+VLOOKUP('INFO SEAL'!N326,$J$8:$V$50,3,FALSE)</f>
        <v>POSTE DE CONCRETO ARMADO DE 12/200/120/300</v>
      </c>
      <c r="M375" s="33">
        <f t="shared" si="24"/>
        <v>0.3</v>
      </c>
    </row>
    <row r="376" spans="1:13" customFormat="1" x14ac:dyDescent="0.25">
      <c r="A376" s="73">
        <f>+'INFO SEAL'!B327</f>
        <v>322</v>
      </c>
      <c r="B376" s="180" t="str">
        <f t="shared" ref="B376:B439" si="25">+INDEX($B$8:$B$50,MATCH(L376,$L$8:$L$50,0))</f>
        <v>SICODI</v>
      </c>
      <c r="C376" s="180" t="str">
        <f>+'INFO SEAL'!C327</f>
        <v>AREQUIPA</v>
      </c>
      <c r="D376" s="180" t="str">
        <f>+'INFO SEAL'!D327</f>
        <v>CASTILLA</v>
      </c>
      <c r="E376" s="180" t="str">
        <f>+'INFO SEAL'!E327</f>
        <v>URACA</v>
      </c>
      <c r="F376" s="180" t="str">
        <f>+IF('INFO SEAL'!I327="BAJA TENSION","BT",IF('INFO SEAL'!I327="MEDIA TENSION","MT","AT"))</f>
        <v>MT</v>
      </c>
      <c r="G376" s="180">
        <f>+'INFO SEAL'!K327</f>
        <v>12</v>
      </c>
      <c r="H376" s="180" t="str">
        <f>+'INFO SEAL'!L327</f>
        <v>POSTE</v>
      </c>
      <c r="I376" s="180" t="str">
        <f>+'INFO SEAL'!M327</f>
        <v>CONCRETO</v>
      </c>
      <c r="J376" s="180" t="str">
        <f>+'INFO SEAL'!N327&amp;"-"&amp;F376</f>
        <v>PPC15-MT</v>
      </c>
      <c r="K376" s="180"/>
      <c r="L376" s="182" t="str">
        <f>+VLOOKUP('INFO SEAL'!N327,$J$8:$V$50,3,FALSE)</f>
        <v>POSTE DE CONCRETO ARMADO DE 12/200/120/300</v>
      </c>
      <c r="M376" s="33">
        <f t="shared" ref="M376:M439" si="26">+VLOOKUP(J376,$K$8:$V$50,12,FALSE)</f>
        <v>0.3</v>
      </c>
    </row>
    <row r="377" spans="1:13" customFormat="1" x14ac:dyDescent="0.25">
      <c r="A377" s="73">
        <f>+'INFO SEAL'!B328</f>
        <v>323</v>
      </c>
      <c r="B377" s="180" t="str">
        <f t="shared" si="25"/>
        <v>SICODI</v>
      </c>
      <c r="C377" s="180" t="str">
        <f>+'INFO SEAL'!C328</f>
        <v>AREQUIPA</v>
      </c>
      <c r="D377" s="180" t="str">
        <f>+'INFO SEAL'!D328</f>
        <v>CASTILLA</v>
      </c>
      <c r="E377" s="180" t="str">
        <f>+'INFO SEAL'!E328</f>
        <v>URACA</v>
      </c>
      <c r="F377" s="180" t="str">
        <f>+IF('INFO SEAL'!I328="BAJA TENSION","BT",IF('INFO SEAL'!I328="MEDIA TENSION","MT","AT"))</f>
        <v>MT</v>
      </c>
      <c r="G377" s="180">
        <f>+'INFO SEAL'!K328</f>
        <v>12</v>
      </c>
      <c r="H377" s="180" t="str">
        <f>+'INFO SEAL'!L328</f>
        <v>POSTE</v>
      </c>
      <c r="I377" s="180" t="str">
        <f>+'INFO SEAL'!M328</f>
        <v>CONCRETO</v>
      </c>
      <c r="J377" s="180" t="str">
        <f>+'INFO SEAL'!N328&amp;"-"&amp;F377</f>
        <v>PPC15-MT</v>
      </c>
      <c r="K377" s="180"/>
      <c r="L377" s="182" t="str">
        <f>+VLOOKUP('INFO SEAL'!N328,$J$8:$V$50,3,FALSE)</f>
        <v>POSTE DE CONCRETO ARMADO DE 12/200/120/300</v>
      </c>
      <c r="M377" s="33">
        <f t="shared" si="26"/>
        <v>0.3</v>
      </c>
    </row>
    <row r="378" spans="1:13" customFormat="1" x14ac:dyDescent="0.25">
      <c r="A378" s="73">
        <f>+'INFO SEAL'!B329</f>
        <v>324</v>
      </c>
      <c r="B378" s="180" t="str">
        <f t="shared" si="25"/>
        <v>SICODI</v>
      </c>
      <c r="C378" s="180" t="str">
        <f>+'INFO SEAL'!C329</f>
        <v>AREQUIPA</v>
      </c>
      <c r="D378" s="180" t="str">
        <f>+'INFO SEAL'!D329</f>
        <v>CASTILLA</v>
      </c>
      <c r="E378" s="180" t="str">
        <f>+'INFO SEAL'!E329</f>
        <v>URACA</v>
      </c>
      <c r="F378" s="180" t="str">
        <f>+IF('INFO SEAL'!I329="BAJA TENSION","BT",IF('INFO SEAL'!I329="MEDIA TENSION","MT","AT"))</f>
        <v>MT</v>
      </c>
      <c r="G378" s="180">
        <f>+'INFO SEAL'!K329</f>
        <v>12</v>
      </c>
      <c r="H378" s="180" t="str">
        <f>+'INFO SEAL'!L329</f>
        <v>POSTE</v>
      </c>
      <c r="I378" s="180" t="str">
        <f>+'INFO SEAL'!M329</f>
        <v>CONCRETO</v>
      </c>
      <c r="J378" s="180" t="str">
        <f>+'INFO SEAL'!N329&amp;"-"&amp;F378</f>
        <v>PPC15-MT</v>
      </c>
      <c r="K378" s="180"/>
      <c r="L378" s="182" t="str">
        <f>+VLOOKUP('INFO SEAL'!N329,$J$8:$V$50,3,FALSE)</f>
        <v>POSTE DE CONCRETO ARMADO DE 12/200/120/300</v>
      </c>
      <c r="M378" s="33">
        <f t="shared" si="26"/>
        <v>0.3</v>
      </c>
    </row>
    <row r="379" spans="1:13" customFormat="1" x14ac:dyDescent="0.25">
      <c r="A379" s="73">
        <f>+'INFO SEAL'!B330</f>
        <v>325</v>
      </c>
      <c r="B379" s="180" t="str">
        <f t="shared" si="25"/>
        <v>SICODI</v>
      </c>
      <c r="C379" s="180" t="str">
        <f>+'INFO SEAL'!C330</f>
        <v>AREQUIPA</v>
      </c>
      <c r="D379" s="180" t="str">
        <f>+'INFO SEAL'!D330</f>
        <v>CASTILLA</v>
      </c>
      <c r="E379" s="180" t="str">
        <f>+'INFO SEAL'!E330</f>
        <v>APLAO</v>
      </c>
      <c r="F379" s="180" t="str">
        <f>+IF('INFO SEAL'!I330="BAJA TENSION","BT",IF('INFO SEAL'!I330="MEDIA TENSION","MT","AT"))</f>
        <v>MT</v>
      </c>
      <c r="G379" s="180">
        <f>+'INFO SEAL'!K330</f>
        <v>12</v>
      </c>
      <c r="H379" s="180" t="str">
        <f>+'INFO SEAL'!L330</f>
        <v>POSTE</v>
      </c>
      <c r="I379" s="180" t="str">
        <f>+'INFO SEAL'!M330</f>
        <v>CONCRETO</v>
      </c>
      <c r="J379" s="180" t="str">
        <f>+'INFO SEAL'!N330&amp;"-"&amp;F379</f>
        <v>PPC15-MT</v>
      </c>
      <c r="K379" s="180"/>
      <c r="L379" s="182" t="str">
        <f>+VLOOKUP('INFO SEAL'!N330,$J$8:$V$50,3,FALSE)</f>
        <v>POSTE DE CONCRETO ARMADO DE 12/200/120/300</v>
      </c>
      <c r="M379" s="33">
        <f t="shared" si="26"/>
        <v>0.3</v>
      </c>
    </row>
    <row r="380" spans="1:13" customFormat="1" x14ac:dyDescent="0.25">
      <c r="A380" s="73">
        <f>+'INFO SEAL'!B331</f>
        <v>326</v>
      </c>
      <c r="B380" s="180" t="str">
        <f t="shared" si="25"/>
        <v>SICODI</v>
      </c>
      <c r="C380" s="180" t="str">
        <f>+'INFO SEAL'!C331</f>
        <v>AREQUIPA</v>
      </c>
      <c r="D380" s="180" t="str">
        <f>+'INFO SEAL'!D331</f>
        <v>CASTILLA</v>
      </c>
      <c r="E380" s="180" t="str">
        <f>+'INFO SEAL'!E331</f>
        <v>APLAO</v>
      </c>
      <c r="F380" s="180" t="str">
        <f>+IF('INFO SEAL'!I331="BAJA TENSION","BT",IF('INFO SEAL'!I331="MEDIA TENSION","MT","AT"))</f>
        <v>MT</v>
      </c>
      <c r="G380" s="180">
        <f>+'INFO SEAL'!K331</f>
        <v>12</v>
      </c>
      <c r="H380" s="180" t="str">
        <f>+'INFO SEAL'!L331</f>
        <v>POSTE</v>
      </c>
      <c r="I380" s="180" t="str">
        <f>+'INFO SEAL'!M331</f>
        <v>CONCRETO</v>
      </c>
      <c r="J380" s="180" t="str">
        <f>+'INFO SEAL'!N331&amp;"-"&amp;F380</f>
        <v>PPC15-MT</v>
      </c>
      <c r="K380" s="180"/>
      <c r="L380" s="182" t="str">
        <f>+VLOOKUP('INFO SEAL'!N331,$J$8:$V$50,3,FALSE)</f>
        <v>POSTE DE CONCRETO ARMADO DE 12/200/120/300</v>
      </c>
      <c r="M380" s="33">
        <f t="shared" si="26"/>
        <v>0.3</v>
      </c>
    </row>
    <row r="381" spans="1:13" customFormat="1" x14ac:dyDescent="0.25">
      <c r="A381" s="73">
        <f>+'INFO SEAL'!B332</f>
        <v>327</v>
      </c>
      <c r="B381" s="180" t="str">
        <f t="shared" si="25"/>
        <v>SICODI</v>
      </c>
      <c r="C381" s="180" t="str">
        <f>+'INFO SEAL'!C332</f>
        <v>AREQUIPA</v>
      </c>
      <c r="D381" s="180" t="str">
        <f>+'INFO SEAL'!D332</f>
        <v>CASTILLA</v>
      </c>
      <c r="E381" s="180" t="str">
        <f>+'INFO SEAL'!E332</f>
        <v>APLAO</v>
      </c>
      <c r="F381" s="180" t="str">
        <f>+IF('INFO SEAL'!I332="BAJA TENSION","BT",IF('INFO SEAL'!I332="MEDIA TENSION","MT","AT"))</f>
        <v>MT</v>
      </c>
      <c r="G381" s="180">
        <f>+'INFO SEAL'!K332</f>
        <v>12</v>
      </c>
      <c r="H381" s="180" t="str">
        <f>+'INFO SEAL'!L332</f>
        <v>POSTE</v>
      </c>
      <c r="I381" s="180" t="str">
        <f>+'INFO SEAL'!M332</f>
        <v>CONCRETO</v>
      </c>
      <c r="J381" s="180" t="str">
        <f>+'INFO SEAL'!N332&amp;"-"&amp;F381</f>
        <v>PPC15-MT</v>
      </c>
      <c r="K381" s="180"/>
      <c r="L381" s="182" t="str">
        <f>+VLOOKUP('INFO SEAL'!N332,$J$8:$V$50,3,FALSE)</f>
        <v>POSTE DE CONCRETO ARMADO DE 12/200/120/300</v>
      </c>
      <c r="M381" s="33">
        <f t="shared" si="26"/>
        <v>0.3</v>
      </c>
    </row>
    <row r="382" spans="1:13" customFormat="1" x14ac:dyDescent="0.25">
      <c r="A382" s="73">
        <f>+'INFO SEAL'!B333</f>
        <v>328</v>
      </c>
      <c r="B382" s="180" t="str">
        <f t="shared" si="25"/>
        <v>SICODI</v>
      </c>
      <c r="C382" s="180" t="str">
        <f>+'INFO SEAL'!C333</f>
        <v>AREQUIPA</v>
      </c>
      <c r="D382" s="180" t="str">
        <f>+'INFO SEAL'!D333</f>
        <v>CASTILLA</v>
      </c>
      <c r="E382" s="180" t="str">
        <f>+'INFO SEAL'!E333</f>
        <v>URACA</v>
      </c>
      <c r="F382" s="180" t="str">
        <f>+IF('INFO SEAL'!I333="BAJA TENSION","BT",IF('INFO SEAL'!I333="MEDIA TENSION","MT","AT"))</f>
        <v>MT</v>
      </c>
      <c r="G382" s="180">
        <f>+'INFO SEAL'!K333</f>
        <v>12</v>
      </c>
      <c r="H382" s="180" t="str">
        <f>+'INFO SEAL'!L333</f>
        <v>POSTE</v>
      </c>
      <c r="I382" s="180" t="str">
        <f>+'INFO SEAL'!M333</f>
        <v>CONCRETO</v>
      </c>
      <c r="J382" s="180" t="str">
        <f>+'INFO SEAL'!N333&amp;"-"&amp;F382</f>
        <v>PPC15-MT</v>
      </c>
      <c r="K382" s="180"/>
      <c r="L382" s="182" t="str">
        <f>+VLOOKUP('INFO SEAL'!N333,$J$8:$V$50,3,FALSE)</f>
        <v>POSTE DE CONCRETO ARMADO DE 12/200/120/300</v>
      </c>
      <c r="M382" s="33">
        <f t="shared" si="26"/>
        <v>0.3</v>
      </c>
    </row>
    <row r="383" spans="1:13" customFormat="1" x14ac:dyDescent="0.25">
      <c r="A383" s="73">
        <f>+'INFO SEAL'!B334</f>
        <v>329</v>
      </c>
      <c r="B383" s="180" t="str">
        <f t="shared" si="25"/>
        <v>SICODI</v>
      </c>
      <c r="C383" s="180" t="str">
        <f>+'INFO SEAL'!C334</f>
        <v>AREQUIPA</v>
      </c>
      <c r="D383" s="180" t="str">
        <f>+'INFO SEAL'!D334</f>
        <v>CASTILLA</v>
      </c>
      <c r="E383" s="180" t="str">
        <f>+'INFO SEAL'!E334</f>
        <v>APLAO</v>
      </c>
      <c r="F383" s="180" t="str">
        <f>+IF('INFO SEAL'!I334="BAJA TENSION","BT",IF('INFO SEAL'!I334="MEDIA TENSION","MT","AT"))</f>
        <v>MT</v>
      </c>
      <c r="G383" s="180">
        <f>+'INFO SEAL'!K334</f>
        <v>12</v>
      </c>
      <c r="H383" s="180" t="str">
        <f>+'INFO SEAL'!L334</f>
        <v>POSTE</v>
      </c>
      <c r="I383" s="180" t="str">
        <f>+'INFO SEAL'!M334</f>
        <v>CONCRETO</v>
      </c>
      <c r="J383" s="180" t="str">
        <f>+'INFO SEAL'!N334&amp;"-"&amp;F383</f>
        <v>PPC15-MT</v>
      </c>
      <c r="K383" s="180"/>
      <c r="L383" s="182" t="str">
        <f>+VLOOKUP('INFO SEAL'!N334,$J$8:$V$50,3,FALSE)</f>
        <v>POSTE DE CONCRETO ARMADO DE 12/200/120/300</v>
      </c>
      <c r="M383" s="33">
        <f t="shared" si="26"/>
        <v>0.3</v>
      </c>
    </row>
    <row r="384" spans="1:13" customFormat="1" x14ac:dyDescent="0.25">
      <c r="A384" s="73">
        <f>+'INFO SEAL'!B335</f>
        <v>330</v>
      </c>
      <c r="B384" s="180" t="str">
        <f t="shared" si="25"/>
        <v>SICODI</v>
      </c>
      <c r="C384" s="180" t="str">
        <f>+'INFO SEAL'!C335</f>
        <v>AREQUIPA</v>
      </c>
      <c r="D384" s="180" t="str">
        <f>+'INFO SEAL'!D335</f>
        <v>CASTILLA</v>
      </c>
      <c r="E384" s="180" t="str">
        <f>+'INFO SEAL'!E335</f>
        <v>APLAO</v>
      </c>
      <c r="F384" s="180" t="str">
        <f>+IF('INFO SEAL'!I335="BAJA TENSION","BT",IF('INFO SEAL'!I335="MEDIA TENSION","MT","AT"))</f>
        <v>MT</v>
      </c>
      <c r="G384" s="180">
        <f>+'INFO SEAL'!K335</f>
        <v>12</v>
      </c>
      <c r="H384" s="180" t="str">
        <f>+'INFO SEAL'!L335</f>
        <v>POSTE</v>
      </c>
      <c r="I384" s="180" t="str">
        <f>+'INFO SEAL'!M335</f>
        <v>CONCRETO</v>
      </c>
      <c r="J384" s="180" t="str">
        <f>+'INFO SEAL'!N335&amp;"-"&amp;F384</f>
        <v>PPC15-MT</v>
      </c>
      <c r="K384" s="180"/>
      <c r="L384" s="182" t="str">
        <f>+VLOOKUP('INFO SEAL'!N335,$J$8:$V$50,3,FALSE)</f>
        <v>POSTE DE CONCRETO ARMADO DE 12/200/120/300</v>
      </c>
      <c r="M384" s="33">
        <f t="shared" si="26"/>
        <v>0.3</v>
      </c>
    </row>
    <row r="385" spans="1:13" customFormat="1" x14ac:dyDescent="0.25">
      <c r="A385" s="73">
        <f>+'INFO SEAL'!B336</f>
        <v>331</v>
      </c>
      <c r="B385" s="180" t="str">
        <f t="shared" si="25"/>
        <v>SICODI</v>
      </c>
      <c r="C385" s="180" t="str">
        <f>+'INFO SEAL'!C336</f>
        <v>AREQUIPA</v>
      </c>
      <c r="D385" s="180" t="str">
        <f>+'INFO SEAL'!D336</f>
        <v>CASTILLA</v>
      </c>
      <c r="E385" s="180" t="str">
        <f>+'INFO SEAL'!E336</f>
        <v>APLAO</v>
      </c>
      <c r="F385" s="180" t="str">
        <f>+IF('INFO SEAL'!I336="BAJA TENSION","BT",IF('INFO SEAL'!I336="MEDIA TENSION","MT","AT"))</f>
        <v>MT</v>
      </c>
      <c r="G385" s="180">
        <f>+'INFO SEAL'!K336</f>
        <v>12</v>
      </c>
      <c r="H385" s="180" t="str">
        <f>+'INFO SEAL'!L336</f>
        <v>POSTE</v>
      </c>
      <c r="I385" s="180" t="str">
        <f>+'INFO SEAL'!M336</f>
        <v>CONCRETO</v>
      </c>
      <c r="J385" s="180" t="str">
        <f>+'INFO SEAL'!N336&amp;"-"&amp;F385</f>
        <v>PPC15-MT</v>
      </c>
      <c r="K385" s="180"/>
      <c r="L385" s="182" t="str">
        <f>+VLOOKUP('INFO SEAL'!N336,$J$8:$V$50,3,FALSE)</f>
        <v>POSTE DE CONCRETO ARMADO DE 12/200/120/300</v>
      </c>
      <c r="M385" s="33">
        <f t="shared" si="26"/>
        <v>0.3</v>
      </c>
    </row>
    <row r="386" spans="1:13" customFormat="1" x14ac:dyDescent="0.25">
      <c r="A386" s="73">
        <f>+'INFO SEAL'!B337</f>
        <v>332</v>
      </c>
      <c r="B386" s="180" t="str">
        <f t="shared" si="25"/>
        <v>SICODI</v>
      </c>
      <c r="C386" s="180" t="str">
        <f>+'INFO SEAL'!C337</f>
        <v>AREQUIPA</v>
      </c>
      <c r="D386" s="180" t="str">
        <f>+'INFO SEAL'!D337</f>
        <v>CASTILLA</v>
      </c>
      <c r="E386" s="180" t="str">
        <f>+'INFO SEAL'!E337</f>
        <v>APLAO</v>
      </c>
      <c r="F386" s="180" t="str">
        <f>+IF('INFO SEAL'!I337="BAJA TENSION","BT",IF('INFO SEAL'!I337="MEDIA TENSION","MT","AT"))</f>
        <v>MT</v>
      </c>
      <c r="G386" s="180">
        <f>+'INFO SEAL'!K337</f>
        <v>12</v>
      </c>
      <c r="H386" s="180" t="str">
        <f>+'INFO SEAL'!L337</f>
        <v>POSTE</v>
      </c>
      <c r="I386" s="180" t="str">
        <f>+'INFO SEAL'!M337</f>
        <v>CONCRETO</v>
      </c>
      <c r="J386" s="180" t="str">
        <f>+'INFO SEAL'!N337&amp;"-"&amp;F386</f>
        <v>PPC15-MT</v>
      </c>
      <c r="K386" s="180"/>
      <c r="L386" s="182" t="str">
        <f>+VLOOKUP('INFO SEAL'!N337,$J$8:$V$50,3,FALSE)</f>
        <v>POSTE DE CONCRETO ARMADO DE 12/200/120/300</v>
      </c>
      <c r="M386" s="33">
        <f t="shared" si="26"/>
        <v>0.3</v>
      </c>
    </row>
    <row r="387" spans="1:13" customFormat="1" x14ac:dyDescent="0.25">
      <c r="A387" s="73">
        <f>+'INFO SEAL'!B338</f>
        <v>333</v>
      </c>
      <c r="B387" s="180" t="str">
        <f t="shared" si="25"/>
        <v>SICODI</v>
      </c>
      <c r="C387" s="180" t="str">
        <f>+'INFO SEAL'!C338</f>
        <v>AREQUIPA</v>
      </c>
      <c r="D387" s="180" t="str">
        <f>+'INFO SEAL'!D338</f>
        <v>ISLAY</v>
      </c>
      <c r="E387" s="180" t="str">
        <f>+'INFO SEAL'!E338</f>
        <v>DEAN VALDIVIA</v>
      </c>
      <c r="F387" s="180" t="str">
        <f>+IF('INFO SEAL'!I338="BAJA TENSION","BT",IF('INFO SEAL'!I338="MEDIA TENSION","MT","AT"))</f>
        <v>MT</v>
      </c>
      <c r="G387" s="180">
        <f>+'INFO SEAL'!K338</f>
        <v>13</v>
      </c>
      <c r="H387" s="180" t="str">
        <f>+'INFO SEAL'!L338</f>
        <v>POSTE</v>
      </c>
      <c r="I387" s="180" t="str">
        <f>+'INFO SEAL'!M338</f>
        <v>CONCRETO</v>
      </c>
      <c r="J387" s="180" t="str">
        <f>+'INFO SEAL'!N338&amp;"-"&amp;F387</f>
        <v>PPC19-MT</v>
      </c>
      <c r="K387" s="180"/>
      <c r="L387" s="182" t="str">
        <f>+VLOOKUP('INFO SEAL'!N338,$J$8:$V$50,3,FALSE)</f>
        <v>POSTE DE CONCRETO ARMADO DE 13/300/150/345</v>
      </c>
      <c r="M387" s="33">
        <f t="shared" si="26"/>
        <v>0.5</v>
      </c>
    </row>
    <row r="388" spans="1:13" customFormat="1" x14ac:dyDescent="0.25">
      <c r="A388" s="73">
        <f>+'INFO SEAL'!B339</f>
        <v>334</v>
      </c>
      <c r="B388" s="180" t="str">
        <f t="shared" si="25"/>
        <v>SICODI</v>
      </c>
      <c r="C388" s="180" t="str">
        <f>+'INFO SEAL'!C339</f>
        <v>AREQUIPA</v>
      </c>
      <c r="D388" s="180" t="str">
        <f>+'INFO SEAL'!D339</f>
        <v>CASTILLA</v>
      </c>
      <c r="E388" s="180" t="str">
        <f>+'INFO SEAL'!E339</f>
        <v>URACA</v>
      </c>
      <c r="F388" s="180" t="str">
        <f>+IF('INFO SEAL'!I339="BAJA TENSION","BT",IF('INFO SEAL'!I339="MEDIA TENSION","MT","AT"))</f>
        <v>MT</v>
      </c>
      <c r="G388" s="180">
        <f>+'INFO SEAL'!K339</f>
        <v>13</v>
      </c>
      <c r="H388" s="180" t="str">
        <f>+'INFO SEAL'!L339</f>
        <v>POSTE</v>
      </c>
      <c r="I388" s="180" t="str">
        <f>+'INFO SEAL'!M339</f>
        <v>CONCRETO</v>
      </c>
      <c r="J388" s="180" t="str">
        <f>+'INFO SEAL'!N339&amp;"-"&amp;F388</f>
        <v>PPC18-MT</v>
      </c>
      <c r="K388" s="180"/>
      <c r="L388" s="182" t="str">
        <f>+VLOOKUP('INFO SEAL'!N339,$J$8:$V$50,3,FALSE)</f>
        <v>POSTE DE CONCRETO ARMADO DE 13/200/140/335</v>
      </c>
      <c r="M388" s="33">
        <f t="shared" si="26"/>
        <v>0.4</v>
      </c>
    </row>
    <row r="389" spans="1:13" customFormat="1" x14ac:dyDescent="0.25">
      <c r="A389" s="73">
        <f>+'INFO SEAL'!B340</f>
        <v>335</v>
      </c>
      <c r="B389" s="180" t="str">
        <f t="shared" si="25"/>
        <v>SICODI</v>
      </c>
      <c r="C389" s="180" t="str">
        <f>+'INFO SEAL'!C340</f>
        <v>AREQUIPA</v>
      </c>
      <c r="D389" s="180" t="str">
        <f>+'INFO SEAL'!D340</f>
        <v>CASTILLA</v>
      </c>
      <c r="E389" s="180" t="str">
        <f>+'INFO SEAL'!E340</f>
        <v>APLAO</v>
      </c>
      <c r="F389" s="180" t="str">
        <f>+IF('INFO SEAL'!I340="BAJA TENSION","BT",IF('INFO SEAL'!I340="MEDIA TENSION","MT","AT"))</f>
        <v>MT</v>
      </c>
      <c r="G389" s="180">
        <f>+'INFO SEAL'!K340</f>
        <v>12</v>
      </c>
      <c r="H389" s="180" t="str">
        <f>+'INFO SEAL'!L340</f>
        <v>POSTE</v>
      </c>
      <c r="I389" s="180" t="str">
        <f>+'INFO SEAL'!M340</f>
        <v>CONCRETO</v>
      </c>
      <c r="J389" s="180" t="str">
        <f>+'INFO SEAL'!N340&amp;"-"&amp;F389</f>
        <v>PPC15-MT</v>
      </c>
      <c r="K389" s="180"/>
      <c r="L389" s="182" t="str">
        <f>+VLOOKUP('INFO SEAL'!N340,$J$8:$V$50,3,FALSE)</f>
        <v>POSTE DE CONCRETO ARMADO DE 12/200/120/300</v>
      </c>
      <c r="M389" s="33">
        <f t="shared" si="26"/>
        <v>0.3</v>
      </c>
    </row>
    <row r="390" spans="1:13" customFormat="1" x14ac:dyDescent="0.25">
      <c r="A390" s="73">
        <f>+'INFO SEAL'!B341</f>
        <v>336</v>
      </c>
      <c r="B390" s="180" t="str">
        <f t="shared" si="25"/>
        <v>SICODI</v>
      </c>
      <c r="C390" s="180" t="str">
        <f>+'INFO SEAL'!C341</f>
        <v>AREQUIPA</v>
      </c>
      <c r="D390" s="180" t="str">
        <f>+'INFO SEAL'!D341</f>
        <v>CASTILLA</v>
      </c>
      <c r="E390" s="180" t="str">
        <f>+'INFO SEAL'!E341</f>
        <v>URACA</v>
      </c>
      <c r="F390" s="180" t="str">
        <f>+IF('INFO SEAL'!I341="BAJA TENSION","BT",IF('INFO SEAL'!I341="MEDIA TENSION","MT","AT"))</f>
        <v>MT</v>
      </c>
      <c r="G390" s="180">
        <f>+'INFO SEAL'!K341</f>
        <v>12</v>
      </c>
      <c r="H390" s="180" t="str">
        <f>+'INFO SEAL'!L341</f>
        <v>POSTE</v>
      </c>
      <c r="I390" s="180" t="str">
        <f>+'INFO SEAL'!M341</f>
        <v>CONCRETO</v>
      </c>
      <c r="J390" s="180" t="str">
        <f>+'INFO SEAL'!N341&amp;"-"&amp;F390</f>
        <v>PPC15-MT</v>
      </c>
      <c r="K390" s="180"/>
      <c r="L390" s="182" t="str">
        <f>+VLOOKUP('INFO SEAL'!N341,$J$8:$V$50,3,FALSE)</f>
        <v>POSTE DE CONCRETO ARMADO DE 12/200/120/300</v>
      </c>
      <c r="M390" s="33">
        <f t="shared" si="26"/>
        <v>0.3</v>
      </c>
    </row>
    <row r="391" spans="1:13" customFormat="1" x14ac:dyDescent="0.25">
      <c r="A391" s="73">
        <f>+'INFO SEAL'!B342</f>
        <v>337</v>
      </c>
      <c r="B391" s="180" t="str">
        <f t="shared" si="25"/>
        <v>SICODI</v>
      </c>
      <c r="C391" s="180" t="str">
        <f>+'INFO SEAL'!C342</f>
        <v>AREQUIPA</v>
      </c>
      <c r="D391" s="180" t="str">
        <f>+'INFO SEAL'!D342</f>
        <v>CASTILLA</v>
      </c>
      <c r="E391" s="180" t="str">
        <f>+'INFO SEAL'!E342</f>
        <v>URACA</v>
      </c>
      <c r="F391" s="180" t="str">
        <f>+IF('INFO SEAL'!I342="BAJA TENSION","BT",IF('INFO SEAL'!I342="MEDIA TENSION","MT","AT"))</f>
        <v>MT</v>
      </c>
      <c r="G391" s="180">
        <f>+'INFO SEAL'!K342</f>
        <v>12</v>
      </c>
      <c r="H391" s="180" t="str">
        <f>+'INFO SEAL'!L342</f>
        <v>POSTE</v>
      </c>
      <c r="I391" s="180" t="str">
        <f>+'INFO SEAL'!M342</f>
        <v>CONCRETO</v>
      </c>
      <c r="J391" s="180" t="str">
        <f>+'INFO SEAL'!N342&amp;"-"&amp;F391</f>
        <v>PPC15-MT</v>
      </c>
      <c r="K391" s="180"/>
      <c r="L391" s="182" t="str">
        <f>+VLOOKUP('INFO SEAL'!N342,$J$8:$V$50,3,FALSE)</f>
        <v>POSTE DE CONCRETO ARMADO DE 12/200/120/300</v>
      </c>
      <c r="M391" s="33">
        <f t="shared" si="26"/>
        <v>0.3</v>
      </c>
    </row>
    <row r="392" spans="1:13" customFormat="1" x14ac:dyDescent="0.25">
      <c r="A392" s="73">
        <f>+'INFO SEAL'!B343</f>
        <v>338</v>
      </c>
      <c r="B392" s="180" t="str">
        <f t="shared" si="25"/>
        <v>SICODI</v>
      </c>
      <c r="C392" s="180" t="str">
        <f>+'INFO SEAL'!C343</f>
        <v>AREQUIPA</v>
      </c>
      <c r="D392" s="180" t="str">
        <f>+'INFO SEAL'!D343</f>
        <v>CASTILLA</v>
      </c>
      <c r="E392" s="180" t="str">
        <f>+'INFO SEAL'!E343</f>
        <v>URACA</v>
      </c>
      <c r="F392" s="180" t="str">
        <f>+IF('INFO SEAL'!I343="BAJA TENSION","BT",IF('INFO SEAL'!I343="MEDIA TENSION","MT","AT"))</f>
        <v>MT</v>
      </c>
      <c r="G392" s="180">
        <f>+'INFO SEAL'!K343</f>
        <v>12</v>
      </c>
      <c r="H392" s="180" t="str">
        <f>+'INFO SEAL'!L343</f>
        <v>POSTE</v>
      </c>
      <c r="I392" s="180" t="str">
        <f>+'INFO SEAL'!M343</f>
        <v>CONCRETO</v>
      </c>
      <c r="J392" s="180" t="str">
        <f>+'INFO SEAL'!N343&amp;"-"&amp;F392</f>
        <v>PPC15-MT</v>
      </c>
      <c r="K392" s="180"/>
      <c r="L392" s="182" t="str">
        <f>+VLOOKUP('INFO SEAL'!N343,$J$8:$V$50,3,FALSE)</f>
        <v>POSTE DE CONCRETO ARMADO DE 12/200/120/300</v>
      </c>
      <c r="M392" s="33">
        <f t="shared" si="26"/>
        <v>0.3</v>
      </c>
    </row>
    <row r="393" spans="1:13" customFormat="1" x14ac:dyDescent="0.25">
      <c r="A393" s="73">
        <f>+'INFO SEAL'!B344</f>
        <v>339</v>
      </c>
      <c r="B393" s="180" t="str">
        <f t="shared" si="25"/>
        <v>SICODI</v>
      </c>
      <c r="C393" s="180" t="str">
        <f>+'INFO SEAL'!C344</f>
        <v>AREQUIPA</v>
      </c>
      <c r="D393" s="180" t="str">
        <f>+'INFO SEAL'!D344</f>
        <v>CASTILLA</v>
      </c>
      <c r="E393" s="180" t="str">
        <f>+'INFO SEAL'!E344</f>
        <v>URACA</v>
      </c>
      <c r="F393" s="180" t="str">
        <f>+IF('INFO SEAL'!I344="BAJA TENSION","BT",IF('INFO SEAL'!I344="MEDIA TENSION","MT","AT"))</f>
        <v>MT</v>
      </c>
      <c r="G393" s="180">
        <f>+'INFO SEAL'!K344</f>
        <v>12</v>
      </c>
      <c r="H393" s="180" t="str">
        <f>+'INFO SEAL'!L344</f>
        <v>POSTE</v>
      </c>
      <c r="I393" s="180" t="str">
        <f>+'INFO SEAL'!M344</f>
        <v>CONCRETO</v>
      </c>
      <c r="J393" s="180" t="str">
        <f>+'INFO SEAL'!N344&amp;"-"&amp;F393</f>
        <v>PPC15-MT</v>
      </c>
      <c r="K393" s="180"/>
      <c r="L393" s="182" t="str">
        <f>+VLOOKUP('INFO SEAL'!N344,$J$8:$V$50,3,FALSE)</f>
        <v>POSTE DE CONCRETO ARMADO DE 12/200/120/300</v>
      </c>
      <c r="M393" s="33">
        <f t="shared" si="26"/>
        <v>0.3</v>
      </c>
    </row>
    <row r="394" spans="1:13" customFormat="1" x14ac:dyDescent="0.25">
      <c r="A394" s="73">
        <f>+'INFO SEAL'!B345</f>
        <v>340</v>
      </c>
      <c r="B394" s="180" t="str">
        <f t="shared" si="25"/>
        <v>SICODI</v>
      </c>
      <c r="C394" s="180" t="str">
        <f>+'INFO SEAL'!C345</f>
        <v>AREQUIPA</v>
      </c>
      <c r="D394" s="180" t="str">
        <f>+'INFO SEAL'!D345</f>
        <v>CASTILLA</v>
      </c>
      <c r="E394" s="180" t="str">
        <f>+'INFO SEAL'!E345</f>
        <v>APLAO</v>
      </c>
      <c r="F394" s="180" t="str">
        <f>+IF('INFO SEAL'!I345="BAJA TENSION","BT",IF('INFO SEAL'!I345="MEDIA TENSION","MT","AT"))</f>
        <v>MT</v>
      </c>
      <c r="G394" s="180">
        <f>+'INFO SEAL'!K345</f>
        <v>12</v>
      </c>
      <c r="H394" s="180" t="str">
        <f>+'INFO SEAL'!L345</f>
        <v>POSTE</v>
      </c>
      <c r="I394" s="180" t="str">
        <f>+'INFO SEAL'!M345</f>
        <v>CONCRETO</v>
      </c>
      <c r="J394" s="180" t="str">
        <f>+'INFO SEAL'!N345&amp;"-"&amp;F394</f>
        <v>PPC15-MT</v>
      </c>
      <c r="K394" s="180"/>
      <c r="L394" s="182" t="str">
        <f>+VLOOKUP('INFO SEAL'!N345,$J$8:$V$50,3,FALSE)</f>
        <v>POSTE DE CONCRETO ARMADO DE 12/200/120/300</v>
      </c>
      <c r="M394" s="33">
        <f t="shared" si="26"/>
        <v>0.3</v>
      </c>
    </row>
    <row r="395" spans="1:13" customFormat="1" x14ac:dyDescent="0.25">
      <c r="A395" s="73">
        <f>+'INFO SEAL'!B346</f>
        <v>341</v>
      </c>
      <c r="B395" s="180" t="str">
        <f t="shared" si="25"/>
        <v>SICODI</v>
      </c>
      <c r="C395" s="180" t="str">
        <f>+'INFO SEAL'!C346</f>
        <v>AREQUIPA</v>
      </c>
      <c r="D395" s="180" t="str">
        <f>+'INFO SEAL'!D346</f>
        <v>CASTILLA</v>
      </c>
      <c r="E395" s="180" t="str">
        <f>+'INFO SEAL'!E346</f>
        <v>APLAO</v>
      </c>
      <c r="F395" s="180" t="str">
        <f>+IF('INFO SEAL'!I346="BAJA TENSION","BT",IF('INFO SEAL'!I346="MEDIA TENSION","MT","AT"))</f>
        <v>MT</v>
      </c>
      <c r="G395" s="180">
        <f>+'INFO SEAL'!K346</f>
        <v>12</v>
      </c>
      <c r="H395" s="180" t="str">
        <f>+'INFO SEAL'!L346</f>
        <v>POSTE</v>
      </c>
      <c r="I395" s="180" t="str">
        <f>+'INFO SEAL'!M346</f>
        <v>CONCRETO</v>
      </c>
      <c r="J395" s="180" t="str">
        <f>+'INFO SEAL'!N346&amp;"-"&amp;F395</f>
        <v>PPC15-MT</v>
      </c>
      <c r="K395" s="180"/>
      <c r="L395" s="182" t="str">
        <f>+VLOOKUP('INFO SEAL'!N346,$J$8:$V$50,3,FALSE)</f>
        <v>POSTE DE CONCRETO ARMADO DE 12/200/120/300</v>
      </c>
      <c r="M395" s="33">
        <f t="shared" si="26"/>
        <v>0.3</v>
      </c>
    </row>
    <row r="396" spans="1:13" customFormat="1" x14ac:dyDescent="0.25">
      <c r="A396" s="73">
        <f>+'INFO SEAL'!B347</f>
        <v>342</v>
      </c>
      <c r="B396" s="180" t="str">
        <f t="shared" si="25"/>
        <v>SICODI</v>
      </c>
      <c r="C396" s="180" t="str">
        <f>+'INFO SEAL'!C347</f>
        <v>AREQUIPA</v>
      </c>
      <c r="D396" s="180" t="str">
        <f>+'INFO SEAL'!D347</f>
        <v>CASTILLA</v>
      </c>
      <c r="E396" s="180" t="str">
        <f>+'INFO SEAL'!E347</f>
        <v>APLAO</v>
      </c>
      <c r="F396" s="180" t="str">
        <f>+IF('INFO SEAL'!I347="BAJA TENSION","BT",IF('INFO SEAL'!I347="MEDIA TENSION","MT","AT"))</f>
        <v>MT</v>
      </c>
      <c r="G396" s="180">
        <f>+'INFO SEAL'!K347</f>
        <v>12</v>
      </c>
      <c r="H396" s="180" t="str">
        <f>+'INFO SEAL'!L347</f>
        <v>POSTE</v>
      </c>
      <c r="I396" s="180" t="str">
        <f>+'INFO SEAL'!M347</f>
        <v>CONCRETO</v>
      </c>
      <c r="J396" s="180" t="str">
        <f>+'INFO SEAL'!N347&amp;"-"&amp;F396</f>
        <v>PPC15-MT</v>
      </c>
      <c r="K396" s="180"/>
      <c r="L396" s="182" t="str">
        <f>+VLOOKUP('INFO SEAL'!N347,$J$8:$V$50,3,FALSE)</f>
        <v>POSTE DE CONCRETO ARMADO DE 12/200/120/300</v>
      </c>
      <c r="M396" s="33">
        <f t="shared" si="26"/>
        <v>0.3</v>
      </c>
    </row>
    <row r="397" spans="1:13" customFormat="1" x14ac:dyDescent="0.25">
      <c r="A397" s="73">
        <f>+'INFO SEAL'!B348</f>
        <v>343</v>
      </c>
      <c r="B397" s="180" t="str">
        <f t="shared" si="25"/>
        <v>SICODI</v>
      </c>
      <c r="C397" s="180" t="str">
        <f>+'INFO SEAL'!C348</f>
        <v>AREQUIPA</v>
      </c>
      <c r="D397" s="180" t="str">
        <f>+'INFO SEAL'!D348</f>
        <v>CASTILLA</v>
      </c>
      <c r="E397" s="180" t="str">
        <f>+'INFO SEAL'!E348</f>
        <v>URACA</v>
      </c>
      <c r="F397" s="180" t="str">
        <f>+IF('INFO SEAL'!I348="BAJA TENSION","BT",IF('INFO SEAL'!I348="MEDIA TENSION","MT","AT"))</f>
        <v>MT</v>
      </c>
      <c r="G397" s="180">
        <f>+'INFO SEAL'!K348</f>
        <v>12</v>
      </c>
      <c r="H397" s="180" t="str">
        <f>+'INFO SEAL'!L348</f>
        <v>POSTE</v>
      </c>
      <c r="I397" s="180" t="str">
        <f>+'INFO SEAL'!M348</f>
        <v>CONCRETO</v>
      </c>
      <c r="J397" s="180" t="str">
        <f>+'INFO SEAL'!N348&amp;"-"&amp;F397</f>
        <v>PPC15-MT</v>
      </c>
      <c r="K397" s="180"/>
      <c r="L397" s="182" t="str">
        <f>+VLOOKUP('INFO SEAL'!N348,$J$8:$V$50,3,FALSE)</f>
        <v>POSTE DE CONCRETO ARMADO DE 12/200/120/300</v>
      </c>
      <c r="M397" s="33">
        <f t="shared" si="26"/>
        <v>0.3</v>
      </c>
    </row>
    <row r="398" spans="1:13" customFormat="1" x14ac:dyDescent="0.25">
      <c r="A398" s="73">
        <f>+'INFO SEAL'!B349</f>
        <v>344</v>
      </c>
      <c r="B398" s="180" t="str">
        <f t="shared" si="25"/>
        <v>SICODI</v>
      </c>
      <c r="C398" s="180" t="str">
        <f>+'INFO SEAL'!C349</f>
        <v>AREQUIPA</v>
      </c>
      <c r="D398" s="180" t="str">
        <f>+'INFO SEAL'!D349</f>
        <v>CASTILLA</v>
      </c>
      <c r="E398" s="180" t="str">
        <f>+'INFO SEAL'!E349</f>
        <v>URACA</v>
      </c>
      <c r="F398" s="180" t="str">
        <f>+IF('INFO SEAL'!I349="BAJA TENSION","BT",IF('INFO SEAL'!I349="MEDIA TENSION","MT","AT"))</f>
        <v>MT</v>
      </c>
      <c r="G398" s="180">
        <f>+'INFO SEAL'!K349</f>
        <v>12</v>
      </c>
      <c r="H398" s="180" t="str">
        <f>+'INFO SEAL'!L349</f>
        <v>POSTE</v>
      </c>
      <c r="I398" s="180" t="str">
        <f>+'INFO SEAL'!M349</f>
        <v>CONCRETO</v>
      </c>
      <c r="J398" s="180" t="str">
        <f>+'INFO SEAL'!N349&amp;"-"&amp;F398</f>
        <v>PPC15-MT</v>
      </c>
      <c r="K398" s="180"/>
      <c r="L398" s="182" t="str">
        <f>+VLOOKUP('INFO SEAL'!N349,$J$8:$V$50,3,FALSE)</f>
        <v>POSTE DE CONCRETO ARMADO DE 12/200/120/300</v>
      </c>
      <c r="M398" s="33">
        <f t="shared" si="26"/>
        <v>0.3</v>
      </c>
    </row>
    <row r="399" spans="1:13" customFormat="1" x14ac:dyDescent="0.25">
      <c r="A399" s="73">
        <f>+'INFO SEAL'!B350</f>
        <v>345</v>
      </c>
      <c r="B399" s="180" t="str">
        <f t="shared" si="25"/>
        <v>SICODI</v>
      </c>
      <c r="C399" s="180" t="str">
        <f>+'INFO SEAL'!C350</f>
        <v>AREQUIPA</v>
      </c>
      <c r="D399" s="180" t="str">
        <f>+'INFO SEAL'!D350</f>
        <v>CASTILLA</v>
      </c>
      <c r="E399" s="180" t="str">
        <f>+'INFO SEAL'!E350</f>
        <v>APLAO</v>
      </c>
      <c r="F399" s="180" t="str">
        <f>+IF('INFO SEAL'!I350="BAJA TENSION","BT",IF('INFO SEAL'!I350="MEDIA TENSION","MT","AT"))</f>
        <v>MT</v>
      </c>
      <c r="G399" s="180">
        <f>+'INFO SEAL'!K350</f>
        <v>12</v>
      </c>
      <c r="H399" s="180" t="str">
        <f>+'INFO SEAL'!L350</f>
        <v>POSTE</v>
      </c>
      <c r="I399" s="180" t="str">
        <f>+'INFO SEAL'!M350</f>
        <v>CONCRETO</v>
      </c>
      <c r="J399" s="180" t="str">
        <f>+'INFO SEAL'!N350&amp;"-"&amp;F399</f>
        <v>PPC15-MT</v>
      </c>
      <c r="K399" s="180"/>
      <c r="L399" s="182" t="str">
        <f>+VLOOKUP('INFO SEAL'!N350,$J$8:$V$50,3,FALSE)</f>
        <v>POSTE DE CONCRETO ARMADO DE 12/200/120/300</v>
      </c>
      <c r="M399" s="33">
        <f t="shared" si="26"/>
        <v>0.3</v>
      </c>
    </row>
    <row r="400" spans="1:13" customFormat="1" x14ac:dyDescent="0.25">
      <c r="A400" s="73">
        <f>+'INFO SEAL'!B351</f>
        <v>346</v>
      </c>
      <c r="B400" s="180" t="str">
        <f t="shared" si="25"/>
        <v>SICODI</v>
      </c>
      <c r="C400" s="180" t="str">
        <f>+'INFO SEAL'!C351</f>
        <v>AREQUIPA</v>
      </c>
      <c r="D400" s="180" t="str">
        <f>+'INFO SEAL'!D351</f>
        <v>CASTILLA</v>
      </c>
      <c r="E400" s="180" t="str">
        <f>+'INFO SEAL'!E351</f>
        <v>URACA</v>
      </c>
      <c r="F400" s="180" t="str">
        <f>+IF('INFO SEAL'!I351="BAJA TENSION","BT",IF('INFO SEAL'!I351="MEDIA TENSION","MT","AT"))</f>
        <v>MT</v>
      </c>
      <c r="G400" s="180">
        <f>+'INFO SEAL'!K351</f>
        <v>12</v>
      </c>
      <c r="H400" s="180" t="str">
        <f>+'INFO SEAL'!L351</f>
        <v>POSTE</v>
      </c>
      <c r="I400" s="180" t="str">
        <f>+'INFO SEAL'!M351</f>
        <v>CONCRETO</v>
      </c>
      <c r="J400" s="180" t="str">
        <f>+'INFO SEAL'!N351&amp;"-"&amp;F400</f>
        <v>PPC15-MT</v>
      </c>
      <c r="K400" s="180"/>
      <c r="L400" s="182" t="str">
        <f>+VLOOKUP('INFO SEAL'!N351,$J$8:$V$50,3,FALSE)</f>
        <v>POSTE DE CONCRETO ARMADO DE 12/200/120/300</v>
      </c>
      <c r="M400" s="33">
        <f t="shared" si="26"/>
        <v>0.3</v>
      </c>
    </row>
    <row r="401" spans="1:13" customFormat="1" x14ac:dyDescent="0.25">
      <c r="A401" s="73">
        <f>+'INFO SEAL'!B352</f>
        <v>347</v>
      </c>
      <c r="B401" s="180" t="str">
        <f t="shared" si="25"/>
        <v>SICODI</v>
      </c>
      <c r="C401" s="180" t="str">
        <f>+'INFO SEAL'!C352</f>
        <v>AREQUIPA</v>
      </c>
      <c r="D401" s="180" t="str">
        <f>+'INFO SEAL'!D352</f>
        <v>CASTILLA</v>
      </c>
      <c r="E401" s="180" t="str">
        <f>+'INFO SEAL'!E352</f>
        <v>URACA</v>
      </c>
      <c r="F401" s="180" t="str">
        <f>+IF('INFO SEAL'!I352="BAJA TENSION","BT",IF('INFO SEAL'!I352="MEDIA TENSION","MT","AT"))</f>
        <v>MT</v>
      </c>
      <c r="G401" s="180">
        <f>+'INFO SEAL'!K352</f>
        <v>12</v>
      </c>
      <c r="H401" s="180" t="str">
        <f>+'INFO SEAL'!L352</f>
        <v>POSTE</v>
      </c>
      <c r="I401" s="180" t="str">
        <f>+'INFO SEAL'!M352</f>
        <v>CONCRETO</v>
      </c>
      <c r="J401" s="180" t="str">
        <f>+'INFO SEAL'!N352&amp;"-"&amp;F401</f>
        <v>PPC15-MT</v>
      </c>
      <c r="K401" s="180"/>
      <c r="L401" s="182" t="str">
        <f>+VLOOKUP('INFO SEAL'!N352,$J$8:$V$50,3,FALSE)</f>
        <v>POSTE DE CONCRETO ARMADO DE 12/200/120/300</v>
      </c>
      <c r="M401" s="33">
        <f t="shared" si="26"/>
        <v>0.3</v>
      </c>
    </row>
    <row r="402" spans="1:13" customFormat="1" x14ac:dyDescent="0.25">
      <c r="A402" s="73">
        <f>+'INFO SEAL'!B353</f>
        <v>348</v>
      </c>
      <c r="B402" s="180" t="str">
        <f t="shared" si="25"/>
        <v>SICODI</v>
      </c>
      <c r="C402" s="180" t="str">
        <f>+'INFO SEAL'!C353</f>
        <v>AREQUIPA</v>
      </c>
      <c r="D402" s="180" t="str">
        <f>+'INFO SEAL'!D353</f>
        <v>CASTILLA</v>
      </c>
      <c r="E402" s="180" t="str">
        <f>+'INFO SEAL'!E353</f>
        <v>APLAO</v>
      </c>
      <c r="F402" s="180" t="str">
        <f>+IF('INFO SEAL'!I353="BAJA TENSION","BT",IF('INFO SEAL'!I353="MEDIA TENSION","MT","AT"))</f>
        <v>MT</v>
      </c>
      <c r="G402" s="180">
        <f>+'INFO SEAL'!K353</f>
        <v>12</v>
      </c>
      <c r="H402" s="180" t="str">
        <f>+'INFO SEAL'!L353</f>
        <v>POSTE</v>
      </c>
      <c r="I402" s="180" t="str">
        <f>+'INFO SEAL'!M353</f>
        <v>CONCRETO</v>
      </c>
      <c r="J402" s="180" t="str">
        <f>+'INFO SEAL'!N353&amp;"-"&amp;F402</f>
        <v>PPC15-MT</v>
      </c>
      <c r="K402" s="180"/>
      <c r="L402" s="182" t="str">
        <f>+VLOOKUP('INFO SEAL'!N353,$J$8:$V$50,3,FALSE)</f>
        <v>POSTE DE CONCRETO ARMADO DE 12/200/120/300</v>
      </c>
      <c r="M402" s="33">
        <f t="shared" si="26"/>
        <v>0.3</v>
      </c>
    </row>
    <row r="403" spans="1:13" customFormat="1" x14ac:dyDescent="0.25">
      <c r="A403" s="73">
        <f>+'INFO SEAL'!B354</f>
        <v>349</v>
      </c>
      <c r="B403" s="180" t="str">
        <f t="shared" si="25"/>
        <v>SICODI</v>
      </c>
      <c r="C403" s="180" t="str">
        <f>+'INFO SEAL'!C354</f>
        <v>AREQUIPA</v>
      </c>
      <c r="D403" s="180" t="str">
        <f>+'INFO SEAL'!D354</f>
        <v>CASTILLA</v>
      </c>
      <c r="E403" s="180" t="str">
        <f>+'INFO SEAL'!E354</f>
        <v>APLAO</v>
      </c>
      <c r="F403" s="180" t="str">
        <f>+IF('INFO SEAL'!I354="BAJA TENSION","BT",IF('INFO SEAL'!I354="MEDIA TENSION","MT","AT"))</f>
        <v>MT</v>
      </c>
      <c r="G403" s="180">
        <f>+'INFO SEAL'!K354</f>
        <v>12</v>
      </c>
      <c r="H403" s="180" t="str">
        <f>+'INFO SEAL'!L354</f>
        <v>POSTE</v>
      </c>
      <c r="I403" s="180" t="str">
        <f>+'INFO SEAL'!M354</f>
        <v>CONCRETO</v>
      </c>
      <c r="J403" s="180" t="str">
        <f>+'INFO SEAL'!N354&amp;"-"&amp;F403</f>
        <v>PPC15-MT</v>
      </c>
      <c r="K403" s="180"/>
      <c r="L403" s="182" t="str">
        <f>+VLOOKUP('INFO SEAL'!N354,$J$8:$V$50,3,FALSE)</f>
        <v>POSTE DE CONCRETO ARMADO DE 12/200/120/300</v>
      </c>
      <c r="M403" s="33">
        <f t="shared" si="26"/>
        <v>0.3</v>
      </c>
    </row>
    <row r="404" spans="1:13" customFormat="1" x14ac:dyDescent="0.25">
      <c r="A404" s="73">
        <f>+'INFO SEAL'!B355</f>
        <v>350</v>
      </c>
      <c r="B404" s="180" t="str">
        <f t="shared" si="25"/>
        <v>SICODI</v>
      </c>
      <c r="C404" s="180" t="str">
        <f>+'INFO SEAL'!C355</f>
        <v>AREQUIPA</v>
      </c>
      <c r="D404" s="180" t="str">
        <f>+'INFO SEAL'!D355</f>
        <v>CASTILLA</v>
      </c>
      <c r="E404" s="180" t="str">
        <f>+'INFO SEAL'!E355</f>
        <v>APLAO</v>
      </c>
      <c r="F404" s="180" t="str">
        <f>+IF('INFO SEAL'!I355="BAJA TENSION","BT",IF('INFO SEAL'!I355="MEDIA TENSION","MT","AT"))</f>
        <v>MT</v>
      </c>
      <c r="G404" s="180">
        <f>+'INFO SEAL'!K355</f>
        <v>12</v>
      </c>
      <c r="H404" s="180" t="str">
        <f>+'INFO SEAL'!L355</f>
        <v>POSTE</v>
      </c>
      <c r="I404" s="180" t="str">
        <f>+'INFO SEAL'!M355</f>
        <v>CONCRETO</v>
      </c>
      <c r="J404" s="180" t="str">
        <f>+'INFO SEAL'!N355&amp;"-"&amp;F404</f>
        <v>PPC15-MT</v>
      </c>
      <c r="K404" s="180"/>
      <c r="L404" s="182" t="str">
        <f>+VLOOKUP('INFO SEAL'!N355,$J$8:$V$50,3,FALSE)</f>
        <v>POSTE DE CONCRETO ARMADO DE 12/200/120/300</v>
      </c>
      <c r="M404" s="33">
        <f t="shared" si="26"/>
        <v>0.3</v>
      </c>
    </row>
    <row r="405" spans="1:13" customFormat="1" x14ac:dyDescent="0.25">
      <c r="A405" s="73">
        <f>+'INFO SEAL'!B356</f>
        <v>351</v>
      </c>
      <c r="B405" s="180" t="str">
        <f t="shared" si="25"/>
        <v>SICODI</v>
      </c>
      <c r="C405" s="180" t="str">
        <f>+'INFO SEAL'!C356</f>
        <v>AREQUIPA</v>
      </c>
      <c r="D405" s="180" t="str">
        <f>+'INFO SEAL'!D356</f>
        <v>CASTILLA</v>
      </c>
      <c r="E405" s="180" t="str">
        <f>+'INFO SEAL'!E356</f>
        <v>APLAO</v>
      </c>
      <c r="F405" s="180" t="str">
        <f>+IF('INFO SEAL'!I356="BAJA TENSION","BT",IF('INFO SEAL'!I356="MEDIA TENSION","MT","AT"))</f>
        <v>MT</v>
      </c>
      <c r="G405" s="180">
        <f>+'INFO SEAL'!K356</f>
        <v>12</v>
      </c>
      <c r="H405" s="180" t="str">
        <f>+'INFO SEAL'!L356</f>
        <v>POSTE</v>
      </c>
      <c r="I405" s="180" t="str">
        <f>+'INFO SEAL'!M356</f>
        <v>CONCRETO</v>
      </c>
      <c r="J405" s="180" t="str">
        <f>+'INFO SEAL'!N356&amp;"-"&amp;F405</f>
        <v>PPC15-MT</v>
      </c>
      <c r="K405" s="180"/>
      <c r="L405" s="182" t="str">
        <f>+VLOOKUP('INFO SEAL'!N356,$J$8:$V$50,3,FALSE)</f>
        <v>POSTE DE CONCRETO ARMADO DE 12/200/120/300</v>
      </c>
      <c r="M405" s="33">
        <f t="shared" si="26"/>
        <v>0.3</v>
      </c>
    </row>
    <row r="406" spans="1:13" customFormat="1" x14ac:dyDescent="0.25">
      <c r="A406" s="73">
        <f>+'INFO SEAL'!B357</f>
        <v>352</v>
      </c>
      <c r="B406" s="180" t="str">
        <f t="shared" si="25"/>
        <v>SICODI</v>
      </c>
      <c r="C406" s="180" t="str">
        <f>+'INFO SEAL'!C357</f>
        <v>AREQUIPA</v>
      </c>
      <c r="D406" s="180" t="str">
        <f>+'INFO SEAL'!D357</f>
        <v>CASTILLA</v>
      </c>
      <c r="E406" s="180" t="str">
        <f>+'INFO SEAL'!E357</f>
        <v>APLAO</v>
      </c>
      <c r="F406" s="180" t="str">
        <f>+IF('INFO SEAL'!I357="BAJA TENSION","BT",IF('INFO SEAL'!I357="MEDIA TENSION","MT","AT"))</f>
        <v>MT</v>
      </c>
      <c r="G406" s="180">
        <f>+'INFO SEAL'!K357</f>
        <v>12</v>
      </c>
      <c r="H406" s="180" t="str">
        <f>+'INFO SEAL'!L357</f>
        <v>POSTE</v>
      </c>
      <c r="I406" s="180" t="str">
        <f>+'INFO SEAL'!M357</f>
        <v>CONCRETO</v>
      </c>
      <c r="J406" s="180" t="str">
        <f>+'INFO SEAL'!N357&amp;"-"&amp;F406</f>
        <v>PPC15-MT</v>
      </c>
      <c r="K406" s="180"/>
      <c r="L406" s="182" t="str">
        <f>+VLOOKUP('INFO SEAL'!N357,$J$8:$V$50,3,FALSE)</f>
        <v>POSTE DE CONCRETO ARMADO DE 12/200/120/300</v>
      </c>
      <c r="M406" s="33">
        <f t="shared" si="26"/>
        <v>0.3</v>
      </c>
    </row>
    <row r="407" spans="1:13" customFormat="1" x14ac:dyDescent="0.25">
      <c r="A407" s="73">
        <f>+'INFO SEAL'!B358</f>
        <v>353</v>
      </c>
      <c r="B407" s="180" t="str">
        <f t="shared" si="25"/>
        <v>SICODI</v>
      </c>
      <c r="C407" s="180" t="str">
        <f>+'INFO SEAL'!C358</f>
        <v>AREQUIPA</v>
      </c>
      <c r="D407" s="180" t="str">
        <f>+'INFO SEAL'!D358</f>
        <v>CASTILLA</v>
      </c>
      <c r="E407" s="180" t="str">
        <f>+'INFO SEAL'!E358</f>
        <v>URACA</v>
      </c>
      <c r="F407" s="180" t="str">
        <f>+IF('INFO SEAL'!I358="BAJA TENSION","BT",IF('INFO SEAL'!I358="MEDIA TENSION","MT","AT"))</f>
        <v>MT</v>
      </c>
      <c r="G407" s="180">
        <f>+'INFO SEAL'!K358</f>
        <v>12</v>
      </c>
      <c r="H407" s="180" t="str">
        <f>+'INFO SEAL'!L358</f>
        <v>POSTE</v>
      </c>
      <c r="I407" s="180" t="str">
        <f>+'INFO SEAL'!M358</f>
        <v>CONCRETO</v>
      </c>
      <c r="J407" s="180" t="str">
        <f>+'INFO SEAL'!N358&amp;"-"&amp;F407</f>
        <v>PPC15-MT</v>
      </c>
      <c r="K407" s="180"/>
      <c r="L407" s="182" t="str">
        <f>+VLOOKUP('INFO SEAL'!N358,$J$8:$V$50,3,FALSE)</f>
        <v>POSTE DE CONCRETO ARMADO DE 12/200/120/300</v>
      </c>
      <c r="M407" s="33">
        <f t="shared" si="26"/>
        <v>0.3</v>
      </c>
    </row>
    <row r="408" spans="1:13" customFormat="1" x14ac:dyDescent="0.25">
      <c r="A408" s="73">
        <f>+'INFO SEAL'!B359</f>
        <v>354</v>
      </c>
      <c r="B408" s="180" t="str">
        <f t="shared" si="25"/>
        <v>SICODI</v>
      </c>
      <c r="C408" s="180" t="str">
        <f>+'INFO SEAL'!C359</f>
        <v>AREQUIPA</v>
      </c>
      <c r="D408" s="180" t="str">
        <f>+'INFO SEAL'!D359</f>
        <v>CASTILLA</v>
      </c>
      <c r="E408" s="180" t="str">
        <f>+'INFO SEAL'!E359</f>
        <v>URACA</v>
      </c>
      <c r="F408" s="180" t="str">
        <f>+IF('INFO SEAL'!I359="BAJA TENSION","BT",IF('INFO SEAL'!I359="MEDIA TENSION","MT","AT"))</f>
        <v>MT</v>
      </c>
      <c r="G408" s="180">
        <f>+'INFO SEAL'!K359</f>
        <v>12</v>
      </c>
      <c r="H408" s="180" t="str">
        <f>+'INFO SEAL'!L359</f>
        <v>POSTE</v>
      </c>
      <c r="I408" s="180" t="str">
        <f>+'INFO SEAL'!M359</f>
        <v>CONCRETO</v>
      </c>
      <c r="J408" s="180" t="str">
        <f>+'INFO SEAL'!N359&amp;"-"&amp;F408</f>
        <v>PPC15-MT</v>
      </c>
      <c r="K408" s="180"/>
      <c r="L408" s="182" t="str">
        <f>+VLOOKUP('INFO SEAL'!N359,$J$8:$V$50,3,FALSE)</f>
        <v>POSTE DE CONCRETO ARMADO DE 12/200/120/300</v>
      </c>
      <c r="M408" s="33">
        <f t="shared" si="26"/>
        <v>0.3</v>
      </c>
    </row>
    <row r="409" spans="1:13" customFormat="1" x14ac:dyDescent="0.25">
      <c r="A409" s="73">
        <f>+'INFO SEAL'!B360</f>
        <v>355</v>
      </c>
      <c r="B409" s="180" t="str">
        <f t="shared" si="25"/>
        <v>SICODI</v>
      </c>
      <c r="C409" s="180" t="str">
        <f>+'INFO SEAL'!C360</f>
        <v>AREQUIPA</v>
      </c>
      <c r="D409" s="180" t="str">
        <f>+'INFO SEAL'!D360</f>
        <v>AREQUIPA</v>
      </c>
      <c r="E409" s="180" t="str">
        <f>+'INFO SEAL'!E360</f>
        <v>LA JOYA</v>
      </c>
      <c r="F409" s="180" t="str">
        <f>+IF('INFO SEAL'!I360="BAJA TENSION","BT",IF('INFO SEAL'!I360="MEDIA TENSION","MT","AT"))</f>
        <v>MT</v>
      </c>
      <c r="G409" s="180">
        <f>+'INFO SEAL'!K360</f>
        <v>12</v>
      </c>
      <c r="H409" s="180" t="str">
        <f>+'INFO SEAL'!L360</f>
        <v>POSTE</v>
      </c>
      <c r="I409" s="180" t="str">
        <f>+'INFO SEAL'!M360</f>
        <v>CONCRETO</v>
      </c>
      <c r="J409" s="180" t="str">
        <f>+'INFO SEAL'!N360&amp;"-"&amp;F409</f>
        <v>PPC15-MT</v>
      </c>
      <c r="K409" s="180"/>
      <c r="L409" s="182" t="str">
        <f>+VLOOKUP('INFO SEAL'!N360,$J$8:$V$50,3,FALSE)</f>
        <v>POSTE DE CONCRETO ARMADO DE 12/200/120/300</v>
      </c>
      <c r="M409" s="33">
        <f t="shared" si="26"/>
        <v>0.3</v>
      </c>
    </row>
    <row r="410" spans="1:13" customFormat="1" x14ac:dyDescent="0.25">
      <c r="A410" s="73">
        <f>+'INFO SEAL'!B361</f>
        <v>356</v>
      </c>
      <c r="B410" s="180" t="str">
        <f t="shared" si="25"/>
        <v>SICODI</v>
      </c>
      <c r="C410" s="180" t="str">
        <f>+'INFO SEAL'!C361</f>
        <v>AREQUIPA</v>
      </c>
      <c r="D410" s="180" t="str">
        <f>+'INFO SEAL'!D361</f>
        <v>AREQUIPA</v>
      </c>
      <c r="E410" s="180" t="str">
        <f>+'INFO SEAL'!E361</f>
        <v>LA JOYA</v>
      </c>
      <c r="F410" s="180" t="str">
        <f>+IF('INFO SEAL'!I361="BAJA TENSION","BT",IF('INFO SEAL'!I361="MEDIA TENSION","MT","AT"))</f>
        <v>MT</v>
      </c>
      <c r="G410" s="180">
        <f>+'INFO SEAL'!K361</f>
        <v>12</v>
      </c>
      <c r="H410" s="180" t="str">
        <f>+'INFO SEAL'!L361</f>
        <v>POSTE</v>
      </c>
      <c r="I410" s="180" t="str">
        <f>+'INFO SEAL'!M361</f>
        <v>CONCRETO</v>
      </c>
      <c r="J410" s="180" t="str">
        <f>+'INFO SEAL'!N361&amp;"-"&amp;F410</f>
        <v>PPC15-MT</v>
      </c>
      <c r="K410" s="180"/>
      <c r="L410" s="182" t="str">
        <f>+VLOOKUP('INFO SEAL'!N361,$J$8:$V$50,3,FALSE)</f>
        <v>POSTE DE CONCRETO ARMADO DE 12/200/120/300</v>
      </c>
      <c r="M410" s="33">
        <f t="shared" si="26"/>
        <v>0.3</v>
      </c>
    </row>
    <row r="411" spans="1:13" customFormat="1" x14ac:dyDescent="0.25">
      <c r="A411" s="73">
        <f>+'INFO SEAL'!B362</f>
        <v>357</v>
      </c>
      <c r="B411" s="180" t="str">
        <f t="shared" si="25"/>
        <v>SICODI</v>
      </c>
      <c r="C411" s="180" t="str">
        <f>+'INFO SEAL'!C362</f>
        <v>AREQUIPA</v>
      </c>
      <c r="D411" s="180" t="str">
        <f>+'INFO SEAL'!D362</f>
        <v>AREQUIPA</v>
      </c>
      <c r="E411" s="180" t="str">
        <f>+'INFO SEAL'!E362</f>
        <v>LA JOYA</v>
      </c>
      <c r="F411" s="180" t="str">
        <f>+IF('INFO SEAL'!I362="BAJA TENSION","BT",IF('INFO SEAL'!I362="MEDIA TENSION","MT","AT"))</f>
        <v>MT</v>
      </c>
      <c r="G411" s="180">
        <f>+'INFO SEAL'!K362</f>
        <v>12</v>
      </c>
      <c r="H411" s="180" t="str">
        <f>+'INFO SEAL'!L362</f>
        <v>POSTE</v>
      </c>
      <c r="I411" s="180" t="str">
        <f>+'INFO SEAL'!M362</f>
        <v>CONCRETO</v>
      </c>
      <c r="J411" s="180" t="str">
        <f>+'INFO SEAL'!N362&amp;"-"&amp;F411</f>
        <v>PPC15-MT</v>
      </c>
      <c r="K411" s="180"/>
      <c r="L411" s="182" t="str">
        <f>+VLOOKUP('INFO SEAL'!N362,$J$8:$V$50,3,FALSE)</f>
        <v>POSTE DE CONCRETO ARMADO DE 12/200/120/300</v>
      </c>
      <c r="M411" s="33">
        <f t="shared" si="26"/>
        <v>0.3</v>
      </c>
    </row>
    <row r="412" spans="1:13" customFormat="1" x14ac:dyDescent="0.25">
      <c r="A412" s="73">
        <f>+'INFO SEAL'!B363</f>
        <v>358</v>
      </c>
      <c r="B412" s="180" t="str">
        <f t="shared" si="25"/>
        <v>SICODI</v>
      </c>
      <c r="C412" s="180" t="str">
        <f>+'INFO SEAL'!C363</f>
        <v>AREQUIPA</v>
      </c>
      <c r="D412" s="180" t="str">
        <f>+'INFO SEAL'!D363</f>
        <v>AREQUIPA</v>
      </c>
      <c r="E412" s="180" t="str">
        <f>+'INFO SEAL'!E363</f>
        <v>LA JOYA</v>
      </c>
      <c r="F412" s="180" t="str">
        <f>+IF('INFO SEAL'!I363="BAJA TENSION","BT",IF('INFO SEAL'!I363="MEDIA TENSION","MT","AT"))</f>
        <v>MT</v>
      </c>
      <c r="G412" s="180">
        <f>+'INFO SEAL'!K363</f>
        <v>12</v>
      </c>
      <c r="H412" s="180" t="str">
        <f>+'INFO SEAL'!L363</f>
        <v>POSTE</v>
      </c>
      <c r="I412" s="180" t="str">
        <f>+'INFO SEAL'!M363</f>
        <v>CONCRETO</v>
      </c>
      <c r="J412" s="180" t="str">
        <f>+'INFO SEAL'!N363&amp;"-"&amp;F412</f>
        <v>PPC15-MT</v>
      </c>
      <c r="K412" s="180"/>
      <c r="L412" s="182" t="str">
        <f>+VLOOKUP('INFO SEAL'!N363,$J$8:$V$50,3,FALSE)</f>
        <v>POSTE DE CONCRETO ARMADO DE 12/200/120/300</v>
      </c>
      <c r="M412" s="33">
        <f t="shared" si="26"/>
        <v>0.3</v>
      </c>
    </row>
    <row r="413" spans="1:13" customFormat="1" x14ac:dyDescent="0.25">
      <c r="A413" s="73">
        <f>+'INFO SEAL'!B364</f>
        <v>359</v>
      </c>
      <c r="B413" s="180" t="str">
        <f t="shared" si="25"/>
        <v>SICODI</v>
      </c>
      <c r="C413" s="180" t="str">
        <f>+'INFO SEAL'!C364</f>
        <v>AREQUIPA</v>
      </c>
      <c r="D413" s="180" t="str">
        <f>+'INFO SEAL'!D364</f>
        <v>AREQUIPA</v>
      </c>
      <c r="E413" s="180" t="str">
        <f>+'INFO SEAL'!E364</f>
        <v>LA JOYA</v>
      </c>
      <c r="F413" s="180" t="str">
        <f>+IF('INFO SEAL'!I364="BAJA TENSION","BT",IF('INFO SEAL'!I364="MEDIA TENSION","MT","AT"))</f>
        <v>MT</v>
      </c>
      <c r="G413" s="180">
        <f>+'INFO SEAL'!K364</f>
        <v>12</v>
      </c>
      <c r="H413" s="180" t="str">
        <f>+'INFO SEAL'!L364</f>
        <v>POSTE</v>
      </c>
      <c r="I413" s="180" t="str">
        <f>+'INFO SEAL'!M364</f>
        <v>CONCRETO</v>
      </c>
      <c r="J413" s="180" t="str">
        <f>+'INFO SEAL'!N364&amp;"-"&amp;F413</f>
        <v>PPC15-MT</v>
      </c>
      <c r="K413" s="180"/>
      <c r="L413" s="182" t="str">
        <f>+VLOOKUP('INFO SEAL'!N364,$J$8:$V$50,3,FALSE)</f>
        <v>POSTE DE CONCRETO ARMADO DE 12/200/120/300</v>
      </c>
      <c r="M413" s="33">
        <f t="shared" si="26"/>
        <v>0.3</v>
      </c>
    </row>
    <row r="414" spans="1:13" customFormat="1" x14ac:dyDescent="0.25">
      <c r="A414" s="73">
        <f>+'INFO SEAL'!B365</f>
        <v>360</v>
      </c>
      <c r="B414" s="180" t="str">
        <f t="shared" si="25"/>
        <v>SICODI</v>
      </c>
      <c r="C414" s="180" t="str">
        <f>+'INFO SEAL'!C365</f>
        <v>AREQUIPA</v>
      </c>
      <c r="D414" s="180" t="str">
        <f>+'INFO SEAL'!D365</f>
        <v>AREQUIPA</v>
      </c>
      <c r="E414" s="180" t="str">
        <f>+'INFO SEAL'!E365</f>
        <v>LA JOYA</v>
      </c>
      <c r="F414" s="180" t="str">
        <f>+IF('INFO SEAL'!I365="BAJA TENSION","BT",IF('INFO SEAL'!I365="MEDIA TENSION","MT","AT"))</f>
        <v>MT</v>
      </c>
      <c r="G414" s="180">
        <f>+'INFO SEAL'!K365</f>
        <v>12</v>
      </c>
      <c r="H414" s="180" t="str">
        <f>+'INFO SEAL'!L365</f>
        <v>POSTE</v>
      </c>
      <c r="I414" s="180" t="str">
        <f>+'INFO SEAL'!M365</f>
        <v>CONCRETO</v>
      </c>
      <c r="J414" s="180" t="str">
        <f>+'INFO SEAL'!N365&amp;"-"&amp;F414</f>
        <v>PPC15-MT</v>
      </c>
      <c r="K414" s="180"/>
      <c r="L414" s="182" t="str">
        <f>+VLOOKUP('INFO SEAL'!N365,$J$8:$V$50,3,FALSE)</f>
        <v>POSTE DE CONCRETO ARMADO DE 12/200/120/300</v>
      </c>
      <c r="M414" s="33">
        <f t="shared" si="26"/>
        <v>0.3</v>
      </c>
    </row>
    <row r="415" spans="1:13" customFormat="1" x14ac:dyDescent="0.25">
      <c r="A415" s="73">
        <f>+'INFO SEAL'!B366</f>
        <v>361</v>
      </c>
      <c r="B415" s="180" t="str">
        <f t="shared" si="25"/>
        <v>SICODI</v>
      </c>
      <c r="C415" s="180" t="str">
        <f>+'INFO SEAL'!C366</f>
        <v>AREQUIPA</v>
      </c>
      <c r="D415" s="180" t="str">
        <f>+'INFO SEAL'!D366</f>
        <v>AREQUIPA</v>
      </c>
      <c r="E415" s="180" t="str">
        <f>+'INFO SEAL'!E366</f>
        <v>LA JOYA</v>
      </c>
      <c r="F415" s="180" t="str">
        <f>+IF('INFO SEAL'!I366="BAJA TENSION","BT",IF('INFO SEAL'!I366="MEDIA TENSION","MT","AT"))</f>
        <v>MT</v>
      </c>
      <c r="G415" s="180">
        <f>+'INFO SEAL'!K366</f>
        <v>12</v>
      </c>
      <c r="H415" s="180" t="str">
        <f>+'INFO SEAL'!L366</f>
        <v>POSTE</v>
      </c>
      <c r="I415" s="180" t="str">
        <f>+'INFO SEAL'!M366</f>
        <v>CONCRETO</v>
      </c>
      <c r="J415" s="180" t="str">
        <f>+'INFO SEAL'!N366&amp;"-"&amp;F415</f>
        <v>PPC15-MT</v>
      </c>
      <c r="K415" s="180"/>
      <c r="L415" s="182" t="str">
        <f>+VLOOKUP('INFO SEAL'!N366,$J$8:$V$50,3,FALSE)</f>
        <v>POSTE DE CONCRETO ARMADO DE 12/200/120/300</v>
      </c>
      <c r="M415" s="33">
        <f t="shared" si="26"/>
        <v>0.3</v>
      </c>
    </row>
    <row r="416" spans="1:13" customFormat="1" x14ac:dyDescent="0.25">
      <c r="A416" s="73">
        <f>+'INFO SEAL'!B367</f>
        <v>362</v>
      </c>
      <c r="B416" s="180" t="str">
        <f t="shared" si="25"/>
        <v>SICODI</v>
      </c>
      <c r="C416" s="180" t="str">
        <f>+'INFO SEAL'!C367</f>
        <v>AREQUIPA</v>
      </c>
      <c r="D416" s="180" t="str">
        <f>+'INFO SEAL'!D367</f>
        <v>AREQUIPA</v>
      </c>
      <c r="E416" s="180" t="str">
        <f>+'INFO SEAL'!E367</f>
        <v>LA JOYA</v>
      </c>
      <c r="F416" s="180" t="str">
        <f>+IF('INFO SEAL'!I367="BAJA TENSION","BT",IF('INFO SEAL'!I367="MEDIA TENSION","MT","AT"))</f>
        <v>MT</v>
      </c>
      <c r="G416" s="180">
        <f>+'INFO SEAL'!K367</f>
        <v>12</v>
      </c>
      <c r="H416" s="180" t="str">
        <f>+'INFO SEAL'!L367</f>
        <v>POSTE</v>
      </c>
      <c r="I416" s="180" t="str">
        <f>+'INFO SEAL'!M367</f>
        <v>CONCRETO</v>
      </c>
      <c r="J416" s="180" t="str">
        <f>+'INFO SEAL'!N367&amp;"-"&amp;F416</f>
        <v>PPC15-MT</v>
      </c>
      <c r="K416" s="180"/>
      <c r="L416" s="182" t="str">
        <f>+VLOOKUP('INFO SEAL'!N367,$J$8:$V$50,3,FALSE)</f>
        <v>POSTE DE CONCRETO ARMADO DE 12/200/120/300</v>
      </c>
      <c r="M416" s="33">
        <f t="shared" si="26"/>
        <v>0.3</v>
      </c>
    </row>
    <row r="417" spans="1:13" customFormat="1" x14ac:dyDescent="0.25">
      <c r="A417" s="73">
        <f>+'INFO SEAL'!B368</f>
        <v>363</v>
      </c>
      <c r="B417" s="180" t="str">
        <f t="shared" si="25"/>
        <v>SICODI</v>
      </c>
      <c r="C417" s="180" t="str">
        <f>+'INFO SEAL'!C368</f>
        <v>AREQUIPA</v>
      </c>
      <c r="D417" s="180" t="str">
        <f>+'INFO SEAL'!D368</f>
        <v>CASTILLA</v>
      </c>
      <c r="E417" s="180" t="str">
        <f>+'INFO SEAL'!E368</f>
        <v>APLAO</v>
      </c>
      <c r="F417" s="180" t="str">
        <f>+IF('INFO SEAL'!I368="BAJA TENSION","BT",IF('INFO SEAL'!I368="MEDIA TENSION","MT","AT"))</f>
        <v>MT</v>
      </c>
      <c r="G417" s="180">
        <f>+'INFO SEAL'!K368</f>
        <v>12</v>
      </c>
      <c r="H417" s="180" t="str">
        <f>+'INFO SEAL'!L368</f>
        <v>POSTE</v>
      </c>
      <c r="I417" s="180" t="str">
        <f>+'INFO SEAL'!M368</f>
        <v>CONCRETO</v>
      </c>
      <c r="J417" s="180" t="str">
        <f>+'INFO SEAL'!N368&amp;"-"&amp;F417</f>
        <v>PPC15-MT</v>
      </c>
      <c r="K417" s="180"/>
      <c r="L417" s="182" t="str">
        <f>+VLOOKUP('INFO SEAL'!N368,$J$8:$V$50,3,FALSE)</f>
        <v>POSTE DE CONCRETO ARMADO DE 12/200/120/300</v>
      </c>
      <c r="M417" s="33">
        <f t="shared" si="26"/>
        <v>0.3</v>
      </c>
    </row>
    <row r="418" spans="1:13" customFormat="1" x14ac:dyDescent="0.25">
      <c r="A418" s="73">
        <f>+'INFO SEAL'!B369</f>
        <v>364</v>
      </c>
      <c r="B418" s="180" t="str">
        <f t="shared" si="25"/>
        <v>SICODI</v>
      </c>
      <c r="C418" s="180" t="str">
        <f>+'INFO SEAL'!C369</f>
        <v>AREQUIPA</v>
      </c>
      <c r="D418" s="180" t="str">
        <f>+'INFO SEAL'!D369</f>
        <v>AREQUIPA</v>
      </c>
      <c r="E418" s="180" t="str">
        <f>+'INFO SEAL'!E369</f>
        <v>LA JOYA</v>
      </c>
      <c r="F418" s="180" t="str">
        <f>+IF('INFO SEAL'!I369="BAJA TENSION","BT",IF('INFO SEAL'!I369="MEDIA TENSION","MT","AT"))</f>
        <v>MT</v>
      </c>
      <c r="G418" s="180">
        <f>+'INFO SEAL'!K369</f>
        <v>12</v>
      </c>
      <c r="H418" s="180" t="str">
        <f>+'INFO SEAL'!L369</f>
        <v>POSTE</v>
      </c>
      <c r="I418" s="180" t="str">
        <f>+'INFO SEAL'!M369</f>
        <v>CONCRETO</v>
      </c>
      <c r="J418" s="180" t="str">
        <f>+'INFO SEAL'!N369&amp;"-"&amp;F418</f>
        <v>PPC15-MT</v>
      </c>
      <c r="K418" s="180"/>
      <c r="L418" s="182" t="str">
        <f>+VLOOKUP('INFO SEAL'!N369,$J$8:$V$50,3,FALSE)</f>
        <v>POSTE DE CONCRETO ARMADO DE 12/200/120/300</v>
      </c>
      <c r="M418" s="33">
        <f t="shared" si="26"/>
        <v>0.3</v>
      </c>
    </row>
    <row r="419" spans="1:13" customFormat="1" x14ac:dyDescent="0.25">
      <c r="A419" s="73">
        <f>+'INFO SEAL'!B370</f>
        <v>365</v>
      </c>
      <c r="B419" s="180" t="str">
        <f t="shared" si="25"/>
        <v>SICODI</v>
      </c>
      <c r="C419" s="180" t="str">
        <f>+'INFO SEAL'!C370</f>
        <v>AREQUIPA</v>
      </c>
      <c r="D419" s="180" t="str">
        <f>+'INFO SEAL'!D370</f>
        <v>CAYLLOMA</v>
      </c>
      <c r="E419" s="180" t="str">
        <f>+'INFO SEAL'!E370</f>
        <v>MAJES</v>
      </c>
      <c r="F419" s="180" t="str">
        <f>+IF('INFO SEAL'!I370="BAJA TENSION","BT",IF('INFO SEAL'!I370="MEDIA TENSION","MT","AT"))</f>
        <v>BT</v>
      </c>
      <c r="G419" s="180">
        <f>+'INFO SEAL'!K370</f>
        <v>9</v>
      </c>
      <c r="H419" s="180" t="str">
        <f>+'INFO SEAL'!L370</f>
        <v>POSTE</v>
      </c>
      <c r="I419" s="180" t="str">
        <f>+'INFO SEAL'!M370</f>
        <v>CONCRETO</v>
      </c>
      <c r="J419" s="180" t="str">
        <f>+'INFO SEAL'!N370&amp;"-"&amp;F419</f>
        <v>PPC09-BT</v>
      </c>
      <c r="K419" s="180"/>
      <c r="L419" s="182" t="str">
        <f>+VLOOKUP('INFO SEAL'!N370,$J$8:$V$50,3,FALSE)</f>
        <v>POSTE DE CONCRETO ARMADO DE  9/300/120/255</v>
      </c>
      <c r="M419" s="33">
        <f t="shared" si="26"/>
        <v>0.2</v>
      </c>
    </row>
    <row r="420" spans="1:13" customFormat="1" x14ac:dyDescent="0.25">
      <c r="A420" s="73">
        <f>+'INFO SEAL'!B371</f>
        <v>366</v>
      </c>
      <c r="B420" s="180" t="str">
        <f t="shared" si="25"/>
        <v>SICODI</v>
      </c>
      <c r="C420" s="180" t="str">
        <f>+'INFO SEAL'!C371</f>
        <v>AREQUIPA</v>
      </c>
      <c r="D420" s="180" t="str">
        <f>+'INFO SEAL'!D371</f>
        <v>AREQUIPA</v>
      </c>
      <c r="E420" s="180" t="str">
        <f>+'INFO SEAL'!E371</f>
        <v>LA JOYA</v>
      </c>
      <c r="F420" s="180" t="str">
        <f>+IF('INFO SEAL'!I371="BAJA TENSION","BT",IF('INFO SEAL'!I371="MEDIA TENSION","MT","AT"))</f>
        <v>MT</v>
      </c>
      <c r="G420" s="180">
        <f>+'INFO SEAL'!K371</f>
        <v>12</v>
      </c>
      <c r="H420" s="180" t="str">
        <f>+'INFO SEAL'!L371</f>
        <v>POSTE</v>
      </c>
      <c r="I420" s="180" t="str">
        <f>+'INFO SEAL'!M371</f>
        <v>MADERA</v>
      </c>
      <c r="J420" s="180" t="str">
        <f>+'INFO SEAL'!N371&amp;"-"&amp;F420</f>
        <v>PPM19-MT</v>
      </c>
      <c r="K420" s="180"/>
      <c r="L420" s="182" t="str">
        <f>+VLOOKUP('INFO SEAL'!N371,$J$8:$V$50,3,FALSE)</f>
        <v>POSTE DE MADERA TRATADA DE 12 mts. CL.4</v>
      </c>
      <c r="M420" s="33">
        <f t="shared" si="26"/>
        <v>1</v>
      </c>
    </row>
    <row r="421" spans="1:13" customFormat="1" x14ac:dyDescent="0.25">
      <c r="A421" s="73">
        <f>+'INFO SEAL'!B372</f>
        <v>367</v>
      </c>
      <c r="B421" s="180" t="str">
        <f t="shared" si="25"/>
        <v>SICODI</v>
      </c>
      <c r="C421" s="180" t="str">
        <f>+'INFO SEAL'!C372</f>
        <v>AREQUIPA</v>
      </c>
      <c r="D421" s="180" t="str">
        <f>+'INFO SEAL'!D372</f>
        <v>AREQUIPA</v>
      </c>
      <c r="E421" s="180" t="str">
        <f>+'INFO SEAL'!E372</f>
        <v>LA JOYA</v>
      </c>
      <c r="F421" s="180" t="str">
        <f>+IF('INFO SEAL'!I372="BAJA TENSION","BT",IF('INFO SEAL'!I372="MEDIA TENSION","MT","AT"))</f>
        <v>MT</v>
      </c>
      <c r="G421" s="180">
        <f>+'INFO SEAL'!K372</f>
        <v>12</v>
      </c>
      <c r="H421" s="180" t="str">
        <f>+'INFO SEAL'!L372</f>
        <v>POSTE</v>
      </c>
      <c r="I421" s="180" t="str">
        <f>+'INFO SEAL'!M372</f>
        <v>CONCRETO</v>
      </c>
      <c r="J421" s="180" t="str">
        <f>+'INFO SEAL'!N372&amp;"-"&amp;F421</f>
        <v>PPC15-MT</v>
      </c>
      <c r="K421" s="180"/>
      <c r="L421" s="182" t="str">
        <f>+VLOOKUP('INFO SEAL'!N372,$J$8:$V$50,3,FALSE)</f>
        <v>POSTE DE CONCRETO ARMADO DE 12/200/120/300</v>
      </c>
      <c r="M421" s="33">
        <f t="shared" si="26"/>
        <v>0.3</v>
      </c>
    </row>
    <row r="422" spans="1:13" customFormat="1" x14ac:dyDescent="0.25">
      <c r="A422" s="73">
        <f>+'INFO SEAL'!B373</f>
        <v>368</v>
      </c>
      <c r="B422" s="180" t="str">
        <f t="shared" si="25"/>
        <v>SICODI</v>
      </c>
      <c r="C422" s="180" t="str">
        <f>+'INFO SEAL'!C373</f>
        <v>AREQUIPA</v>
      </c>
      <c r="D422" s="180" t="str">
        <f>+'INFO SEAL'!D373</f>
        <v>AREQUIPA</v>
      </c>
      <c r="E422" s="180" t="str">
        <f>+'INFO SEAL'!E373</f>
        <v>LA JOYA</v>
      </c>
      <c r="F422" s="180" t="str">
        <f>+IF('INFO SEAL'!I373="BAJA TENSION","BT",IF('INFO SEAL'!I373="MEDIA TENSION","MT","AT"))</f>
        <v>MT</v>
      </c>
      <c r="G422" s="180">
        <f>+'INFO SEAL'!K373</f>
        <v>12</v>
      </c>
      <c r="H422" s="180" t="str">
        <f>+'INFO SEAL'!L373</f>
        <v>POSTE</v>
      </c>
      <c r="I422" s="180" t="str">
        <f>+'INFO SEAL'!M373</f>
        <v>CONCRETO</v>
      </c>
      <c r="J422" s="180" t="str">
        <f>+'INFO SEAL'!N373&amp;"-"&amp;F422</f>
        <v>PPC15-MT</v>
      </c>
      <c r="K422" s="180"/>
      <c r="L422" s="182" t="str">
        <f>+VLOOKUP('INFO SEAL'!N373,$J$8:$V$50,3,FALSE)</f>
        <v>POSTE DE CONCRETO ARMADO DE 12/200/120/300</v>
      </c>
      <c r="M422" s="33">
        <f t="shared" si="26"/>
        <v>0.3</v>
      </c>
    </row>
    <row r="423" spans="1:13" customFormat="1" x14ac:dyDescent="0.25">
      <c r="A423" s="73">
        <f>+'INFO SEAL'!B374</f>
        <v>369</v>
      </c>
      <c r="B423" s="180" t="str">
        <f t="shared" si="25"/>
        <v>SICODI</v>
      </c>
      <c r="C423" s="180" t="str">
        <f>+'INFO SEAL'!C374</f>
        <v>AREQUIPA</v>
      </c>
      <c r="D423" s="180" t="str">
        <f>+'INFO SEAL'!D374</f>
        <v>AREQUIPA</v>
      </c>
      <c r="E423" s="180" t="str">
        <f>+'INFO SEAL'!E374</f>
        <v>LA JOYA</v>
      </c>
      <c r="F423" s="180" t="str">
        <f>+IF('INFO SEAL'!I374="BAJA TENSION","BT",IF('INFO SEAL'!I374="MEDIA TENSION","MT","AT"))</f>
        <v>MT</v>
      </c>
      <c r="G423" s="180">
        <f>+'INFO SEAL'!K374</f>
        <v>12</v>
      </c>
      <c r="H423" s="180" t="str">
        <f>+'INFO SEAL'!L374</f>
        <v>POSTE</v>
      </c>
      <c r="I423" s="180" t="str">
        <f>+'INFO SEAL'!M374</f>
        <v>CONCRETO</v>
      </c>
      <c r="J423" s="180" t="str">
        <f>+'INFO SEAL'!N374&amp;"-"&amp;F423</f>
        <v>PPC15-MT</v>
      </c>
      <c r="K423" s="180"/>
      <c r="L423" s="182" t="str">
        <f>+VLOOKUP('INFO SEAL'!N374,$J$8:$V$50,3,FALSE)</f>
        <v>POSTE DE CONCRETO ARMADO DE 12/200/120/300</v>
      </c>
      <c r="M423" s="33">
        <f t="shared" si="26"/>
        <v>0.3</v>
      </c>
    </row>
    <row r="424" spans="1:13" customFormat="1" x14ac:dyDescent="0.25">
      <c r="A424" s="73">
        <f>+'INFO SEAL'!B375</f>
        <v>370</v>
      </c>
      <c r="B424" s="180" t="str">
        <f t="shared" si="25"/>
        <v>SICODI</v>
      </c>
      <c r="C424" s="180" t="str">
        <f>+'INFO SEAL'!C375</f>
        <v>AREQUIPA</v>
      </c>
      <c r="D424" s="180" t="str">
        <f>+'INFO SEAL'!D375</f>
        <v>AREQUIPA</v>
      </c>
      <c r="E424" s="180" t="str">
        <f>+'INFO SEAL'!E375</f>
        <v>LA JOYA</v>
      </c>
      <c r="F424" s="180" t="str">
        <f>+IF('INFO SEAL'!I375="BAJA TENSION","BT",IF('INFO SEAL'!I375="MEDIA TENSION","MT","AT"))</f>
        <v>MT</v>
      </c>
      <c r="G424" s="180">
        <f>+'INFO SEAL'!K375</f>
        <v>12</v>
      </c>
      <c r="H424" s="180" t="str">
        <f>+'INFO SEAL'!L375</f>
        <v>POSTE</v>
      </c>
      <c r="I424" s="180" t="str">
        <f>+'INFO SEAL'!M375</f>
        <v>CONCRETO</v>
      </c>
      <c r="J424" s="180" t="str">
        <f>+'INFO SEAL'!N375&amp;"-"&amp;F424</f>
        <v>PPC15-MT</v>
      </c>
      <c r="K424" s="180"/>
      <c r="L424" s="182" t="str">
        <f>+VLOOKUP('INFO SEAL'!N375,$J$8:$V$50,3,FALSE)</f>
        <v>POSTE DE CONCRETO ARMADO DE 12/200/120/300</v>
      </c>
      <c r="M424" s="33">
        <f t="shared" si="26"/>
        <v>0.3</v>
      </c>
    </row>
    <row r="425" spans="1:13" customFormat="1" x14ac:dyDescent="0.25">
      <c r="A425" s="73">
        <f>+'INFO SEAL'!B376</f>
        <v>371</v>
      </c>
      <c r="B425" s="180" t="str">
        <f t="shared" si="25"/>
        <v>SICODI</v>
      </c>
      <c r="C425" s="180" t="str">
        <f>+'INFO SEAL'!C376</f>
        <v>AREQUIPA</v>
      </c>
      <c r="D425" s="180" t="str">
        <f>+'INFO SEAL'!D376</f>
        <v>AREQUIPA</v>
      </c>
      <c r="E425" s="180" t="str">
        <f>+'INFO SEAL'!E376</f>
        <v>LA JOYA</v>
      </c>
      <c r="F425" s="180" t="str">
        <f>+IF('INFO SEAL'!I376="BAJA TENSION","BT",IF('INFO SEAL'!I376="MEDIA TENSION","MT","AT"))</f>
        <v>MT</v>
      </c>
      <c r="G425" s="180">
        <f>+'INFO SEAL'!K376</f>
        <v>12</v>
      </c>
      <c r="H425" s="180" t="str">
        <f>+'INFO SEAL'!L376</f>
        <v>POSTE</v>
      </c>
      <c r="I425" s="180" t="str">
        <f>+'INFO SEAL'!M376</f>
        <v>CONCRETO</v>
      </c>
      <c r="J425" s="180" t="str">
        <f>+'INFO SEAL'!N376&amp;"-"&amp;F425</f>
        <v>PPC15-MT</v>
      </c>
      <c r="K425" s="180"/>
      <c r="L425" s="182" t="str">
        <f>+VLOOKUP('INFO SEAL'!N376,$J$8:$V$50,3,FALSE)</f>
        <v>POSTE DE CONCRETO ARMADO DE 12/200/120/300</v>
      </c>
      <c r="M425" s="33">
        <f t="shared" si="26"/>
        <v>0.3</v>
      </c>
    </row>
    <row r="426" spans="1:13" customFormat="1" x14ac:dyDescent="0.25">
      <c r="A426" s="73">
        <f>+'INFO SEAL'!B377</f>
        <v>372</v>
      </c>
      <c r="B426" s="180" t="str">
        <f t="shared" si="25"/>
        <v>SICODI</v>
      </c>
      <c r="C426" s="180" t="str">
        <f>+'INFO SEAL'!C377</f>
        <v>AREQUIPA</v>
      </c>
      <c r="D426" s="180" t="str">
        <f>+'INFO SEAL'!D377</f>
        <v>AREQUIPA</v>
      </c>
      <c r="E426" s="180" t="str">
        <f>+'INFO SEAL'!E377</f>
        <v>LA JOYA</v>
      </c>
      <c r="F426" s="180" t="str">
        <f>+IF('INFO SEAL'!I377="BAJA TENSION","BT",IF('INFO SEAL'!I377="MEDIA TENSION","MT","AT"))</f>
        <v>MT</v>
      </c>
      <c r="G426" s="180">
        <f>+'INFO SEAL'!K377</f>
        <v>12</v>
      </c>
      <c r="H426" s="180" t="str">
        <f>+'INFO SEAL'!L377</f>
        <v>POSTE</v>
      </c>
      <c r="I426" s="180" t="str">
        <f>+'INFO SEAL'!M377</f>
        <v>CONCRETO</v>
      </c>
      <c r="J426" s="180" t="str">
        <f>+'INFO SEAL'!N377&amp;"-"&amp;F426</f>
        <v>PPC15-MT</v>
      </c>
      <c r="K426" s="180"/>
      <c r="L426" s="182" t="str">
        <f>+VLOOKUP('INFO SEAL'!N377,$J$8:$V$50,3,FALSE)</f>
        <v>POSTE DE CONCRETO ARMADO DE 12/200/120/300</v>
      </c>
      <c r="M426" s="33">
        <f t="shared" si="26"/>
        <v>0.3</v>
      </c>
    </row>
    <row r="427" spans="1:13" customFormat="1" x14ac:dyDescent="0.25">
      <c r="A427" s="73">
        <f>+'INFO SEAL'!B378</f>
        <v>373</v>
      </c>
      <c r="B427" s="180" t="str">
        <f t="shared" si="25"/>
        <v>SICODI</v>
      </c>
      <c r="C427" s="180" t="str">
        <f>+'INFO SEAL'!C378</f>
        <v>AREQUIPA</v>
      </c>
      <c r="D427" s="180" t="str">
        <f>+'INFO SEAL'!D378</f>
        <v>AREQUIPA</v>
      </c>
      <c r="E427" s="180" t="str">
        <f>+'INFO SEAL'!E378</f>
        <v>LA JOYA</v>
      </c>
      <c r="F427" s="180" t="str">
        <f>+IF('INFO SEAL'!I378="BAJA TENSION","BT",IF('INFO SEAL'!I378="MEDIA TENSION","MT","AT"))</f>
        <v>MT</v>
      </c>
      <c r="G427" s="180">
        <f>+'INFO SEAL'!K378</f>
        <v>12</v>
      </c>
      <c r="H427" s="180" t="str">
        <f>+'INFO SEAL'!L378</f>
        <v>POSTE</v>
      </c>
      <c r="I427" s="180" t="str">
        <f>+'INFO SEAL'!M378</f>
        <v>CONCRETO</v>
      </c>
      <c r="J427" s="180" t="str">
        <f>+'INFO SEAL'!N378&amp;"-"&amp;F427</f>
        <v>PPC15-MT</v>
      </c>
      <c r="K427" s="180"/>
      <c r="L427" s="182" t="str">
        <f>+VLOOKUP('INFO SEAL'!N378,$J$8:$V$50,3,FALSE)</f>
        <v>POSTE DE CONCRETO ARMADO DE 12/200/120/300</v>
      </c>
      <c r="M427" s="33">
        <f t="shared" si="26"/>
        <v>0.3</v>
      </c>
    </row>
    <row r="428" spans="1:13" customFormat="1" x14ac:dyDescent="0.25">
      <c r="A428" s="73">
        <f>+'INFO SEAL'!B379</f>
        <v>374</v>
      </c>
      <c r="B428" s="180" t="str">
        <f t="shared" si="25"/>
        <v>SICODI</v>
      </c>
      <c r="C428" s="180" t="str">
        <f>+'INFO SEAL'!C379</f>
        <v>AREQUIPA</v>
      </c>
      <c r="D428" s="180" t="str">
        <f>+'INFO SEAL'!D379</f>
        <v>CASTILLA</v>
      </c>
      <c r="E428" s="180" t="str">
        <f>+'INFO SEAL'!E379</f>
        <v>URACA</v>
      </c>
      <c r="F428" s="180" t="str">
        <f>+IF('INFO SEAL'!I379="BAJA TENSION","BT",IF('INFO SEAL'!I379="MEDIA TENSION","MT","AT"))</f>
        <v>MT</v>
      </c>
      <c r="G428" s="180">
        <f>+'INFO SEAL'!K379</f>
        <v>12</v>
      </c>
      <c r="H428" s="180" t="str">
        <f>+'INFO SEAL'!L379</f>
        <v>POSTE</v>
      </c>
      <c r="I428" s="180" t="str">
        <f>+'INFO SEAL'!M379</f>
        <v>CONCRETO</v>
      </c>
      <c r="J428" s="180" t="str">
        <f>+'INFO SEAL'!N379&amp;"-"&amp;F428</f>
        <v>PPC15-MT</v>
      </c>
      <c r="K428" s="180"/>
      <c r="L428" s="182" t="str">
        <f>+VLOOKUP('INFO SEAL'!N379,$J$8:$V$50,3,FALSE)</f>
        <v>POSTE DE CONCRETO ARMADO DE 12/200/120/300</v>
      </c>
      <c r="M428" s="33">
        <f t="shared" si="26"/>
        <v>0.3</v>
      </c>
    </row>
    <row r="429" spans="1:13" customFormat="1" x14ac:dyDescent="0.25">
      <c r="A429" s="73">
        <f>+'INFO SEAL'!B380</f>
        <v>375</v>
      </c>
      <c r="B429" s="180" t="str">
        <f t="shared" si="25"/>
        <v>SICODI</v>
      </c>
      <c r="C429" s="180" t="str">
        <f>+'INFO SEAL'!C380</f>
        <v>AREQUIPA</v>
      </c>
      <c r="D429" s="180" t="str">
        <f>+'INFO SEAL'!D380</f>
        <v>CASTILLA</v>
      </c>
      <c r="E429" s="180" t="str">
        <f>+'INFO SEAL'!E380</f>
        <v>URACA</v>
      </c>
      <c r="F429" s="180" t="str">
        <f>+IF('INFO SEAL'!I380="BAJA TENSION","BT",IF('INFO SEAL'!I380="MEDIA TENSION","MT","AT"))</f>
        <v>MT</v>
      </c>
      <c r="G429" s="180">
        <f>+'INFO SEAL'!K380</f>
        <v>12</v>
      </c>
      <c r="H429" s="180" t="str">
        <f>+'INFO SEAL'!L380</f>
        <v>POSTE</v>
      </c>
      <c r="I429" s="180" t="str">
        <f>+'INFO SEAL'!M380</f>
        <v>CONCRETO</v>
      </c>
      <c r="J429" s="180" t="str">
        <f>+'INFO SEAL'!N380&amp;"-"&amp;F429</f>
        <v>PPC15-MT</v>
      </c>
      <c r="K429" s="180"/>
      <c r="L429" s="182" t="str">
        <f>+VLOOKUP('INFO SEAL'!N380,$J$8:$V$50,3,FALSE)</f>
        <v>POSTE DE CONCRETO ARMADO DE 12/200/120/300</v>
      </c>
      <c r="M429" s="33">
        <f t="shared" si="26"/>
        <v>0.3</v>
      </c>
    </row>
    <row r="430" spans="1:13" customFormat="1" x14ac:dyDescent="0.25">
      <c r="A430" s="73">
        <f>+'INFO SEAL'!B381</f>
        <v>376</v>
      </c>
      <c r="B430" s="180" t="str">
        <f t="shared" si="25"/>
        <v>SICODI</v>
      </c>
      <c r="C430" s="180" t="str">
        <f>+'INFO SEAL'!C381</f>
        <v>AREQUIPA</v>
      </c>
      <c r="D430" s="180" t="str">
        <f>+'INFO SEAL'!D381</f>
        <v>CASTILLA</v>
      </c>
      <c r="E430" s="180" t="str">
        <f>+'INFO SEAL'!E381</f>
        <v>URACA</v>
      </c>
      <c r="F430" s="180" t="str">
        <f>+IF('INFO SEAL'!I381="BAJA TENSION","BT",IF('INFO SEAL'!I381="MEDIA TENSION","MT","AT"))</f>
        <v>MT</v>
      </c>
      <c r="G430" s="180">
        <f>+'INFO SEAL'!K381</f>
        <v>12</v>
      </c>
      <c r="H430" s="180" t="str">
        <f>+'INFO SEAL'!L381</f>
        <v>POSTE</v>
      </c>
      <c r="I430" s="180" t="str">
        <f>+'INFO SEAL'!M381</f>
        <v>CONCRETO</v>
      </c>
      <c r="J430" s="180" t="str">
        <f>+'INFO SEAL'!N381&amp;"-"&amp;F430</f>
        <v>PPC15-MT</v>
      </c>
      <c r="K430" s="180"/>
      <c r="L430" s="182" t="str">
        <f>+VLOOKUP('INFO SEAL'!N381,$J$8:$V$50,3,FALSE)</f>
        <v>POSTE DE CONCRETO ARMADO DE 12/200/120/300</v>
      </c>
      <c r="M430" s="33">
        <f t="shared" si="26"/>
        <v>0.3</v>
      </c>
    </row>
    <row r="431" spans="1:13" customFormat="1" x14ac:dyDescent="0.25">
      <c r="A431" s="73">
        <f>+'INFO SEAL'!B382</f>
        <v>377</v>
      </c>
      <c r="B431" s="180" t="str">
        <f t="shared" si="25"/>
        <v>SICODI</v>
      </c>
      <c r="C431" s="180" t="str">
        <f>+'INFO SEAL'!C382</f>
        <v>AREQUIPA</v>
      </c>
      <c r="D431" s="180" t="str">
        <f>+'INFO SEAL'!D382</f>
        <v>CASTILLA</v>
      </c>
      <c r="E431" s="180" t="str">
        <f>+'INFO SEAL'!E382</f>
        <v>URACA</v>
      </c>
      <c r="F431" s="180" t="str">
        <f>+IF('INFO SEAL'!I382="BAJA TENSION","BT",IF('INFO SEAL'!I382="MEDIA TENSION","MT","AT"))</f>
        <v>MT</v>
      </c>
      <c r="G431" s="180">
        <f>+'INFO SEAL'!K382</f>
        <v>12</v>
      </c>
      <c r="H431" s="180" t="str">
        <f>+'INFO SEAL'!L382</f>
        <v>POSTE</v>
      </c>
      <c r="I431" s="180" t="str">
        <f>+'INFO SEAL'!M382</f>
        <v>CONCRETO</v>
      </c>
      <c r="J431" s="180" t="str">
        <f>+'INFO SEAL'!N382&amp;"-"&amp;F431</f>
        <v>PPC15-MT</v>
      </c>
      <c r="K431" s="180"/>
      <c r="L431" s="182" t="str">
        <f>+VLOOKUP('INFO SEAL'!N382,$J$8:$V$50,3,FALSE)</f>
        <v>POSTE DE CONCRETO ARMADO DE 12/200/120/300</v>
      </c>
      <c r="M431" s="33">
        <f t="shared" si="26"/>
        <v>0.3</v>
      </c>
    </row>
    <row r="432" spans="1:13" customFormat="1" x14ac:dyDescent="0.25">
      <c r="A432" s="73">
        <f>+'INFO SEAL'!B383</f>
        <v>378</v>
      </c>
      <c r="B432" s="180" t="str">
        <f t="shared" si="25"/>
        <v>SICODI</v>
      </c>
      <c r="C432" s="180" t="str">
        <f>+'INFO SEAL'!C383</f>
        <v>AREQUIPA</v>
      </c>
      <c r="D432" s="180" t="str">
        <f>+'INFO SEAL'!D383</f>
        <v>CAYLLOMA</v>
      </c>
      <c r="E432" s="180" t="str">
        <f>+'INFO SEAL'!E383</f>
        <v>MAJES</v>
      </c>
      <c r="F432" s="180" t="str">
        <f>+IF('INFO SEAL'!I383="BAJA TENSION","BT",IF('INFO SEAL'!I383="MEDIA TENSION","MT","AT"))</f>
        <v>MT</v>
      </c>
      <c r="G432" s="180">
        <f>+'INFO SEAL'!K383</f>
        <v>12</v>
      </c>
      <c r="H432" s="180" t="str">
        <f>+'INFO SEAL'!L383</f>
        <v>POSTE</v>
      </c>
      <c r="I432" s="180" t="str">
        <f>+'INFO SEAL'!M383</f>
        <v>MADERA</v>
      </c>
      <c r="J432" s="180" t="str">
        <f>+'INFO SEAL'!N383&amp;"-"&amp;F432</f>
        <v>PPM19-MT</v>
      </c>
      <c r="K432" s="180"/>
      <c r="L432" s="182" t="str">
        <f>+VLOOKUP('INFO SEAL'!N383,$J$8:$V$50,3,FALSE)</f>
        <v>POSTE DE MADERA TRATADA DE 12 mts. CL.4</v>
      </c>
      <c r="M432" s="33">
        <f t="shared" si="26"/>
        <v>1</v>
      </c>
    </row>
    <row r="433" spans="1:13" customFormat="1" x14ac:dyDescent="0.25">
      <c r="A433" s="73">
        <f>+'INFO SEAL'!B384</f>
        <v>379</v>
      </c>
      <c r="B433" s="180" t="str">
        <f t="shared" si="25"/>
        <v>SICODI</v>
      </c>
      <c r="C433" s="180" t="str">
        <f>+'INFO SEAL'!C384</f>
        <v>AREQUIPA</v>
      </c>
      <c r="D433" s="180" t="str">
        <f>+'INFO SEAL'!D384</f>
        <v>CASTILLA</v>
      </c>
      <c r="E433" s="180" t="str">
        <f>+'INFO SEAL'!E384</f>
        <v>URACA</v>
      </c>
      <c r="F433" s="180" t="str">
        <f>+IF('INFO SEAL'!I384="BAJA TENSION","BT",IF('INFO SEAL'!I384="MEDIA TENSION","MT","AT"))</f>
        <v>MT</v>
      </c>
      <c r="G433" s="180">
        <f>+'INFO SEAL'!K384</f>
        <v>13</v>
      </c>
      <c r="H433" s="180" t="str">
        <f>+'INFO SEAL'!L384</f>
        <v>POSTE</v>
      </c>
      <c r="I433" s="180" t="str">
        <f>+'INFO SEAL'!M384</f>
        <v>CONCRETO</v>
      </c>
      <c r="J433" s="180" t="str">
        <f>+'INFO SEAL'!N384&amp;"-"&amp;F433</f>
        <v>PPC18-MT</v>
      </c>
      <c r="K433" s="180"/>
      <c r="L433" s="182" t="str">
        <f>+VLOOKUP('INFO SEAL'!N384,$J$8:$V$50,3,FALSE)</f>
        <v>POSTE DE CONCRETO ARMADO DE 13/200/140/335</v>
      </c>
      <c r="M433" s="33">
        <f t="shared" si="26"/>
        <v>0.4</v>
      </c>
    </row>
    <row r="434" spans="1:13" customFormat="1" x14ac:dyDescent="0.25">
      <c r="A434" s="73">
        <f>+'INFO SEAL'!B385</f>
        <v>380</v>
      </c>
      <c r="B434" s="180" t="str">
        <f t="shared" si="25"/>
        <v>SICODI</v>
      </c>
      <c r="C434" s="180" t="str">
        <f>+'INFO SEAL'!C385</f>
        <v>AREQUIPA</v>
      </c>
      <c r="D434" s="180" t="str">
        <f>+'INFO SEAL'!D385</f>
        <v>CASTILLA</v>
      </c>
      <c r="E434" s="180" t="str">
        <f>+'INFO SEAL'!E385</f>
        <v>APLAO</v>
      </c>
      <c r="F434" s="180" t="str">
        <f>+IF('INFO SEAL'!I385="BAJA TENSION","BT",IF('INFO SEAL'!I385="MEDIA TENSION","MT","AT"))</f>
        <v>MT</v>
      </c>
      <c r="G434" s="180">
        <f>+'INFO SEAL'!K385</f>
        <v>12</v>
      </c>
      <c r="H434" s="180" t="str">
        <f>+'INFO SEAL'!L385</f>
        <v>POSTE</v>
      </c>
      <c r="I434" s="180" t="str">
        <f>+'INFO SEAL'!M385</f>
        <v>CONCRETO</v>
      </c>
      <c r="J434" s="180" t="str">
        <f>+'INFO SEAL'!N385&amp;"-"&amp;F434</f>
        <v>PPC15-MT</v>
      </c>
      <c r="K434" s="180"/>
      <c r="L434" s="182" t="str">
        <f>+VLOOKUP('INFO SEAL'!N385,$J$8:$V$50,3,FALSE)</f>
        <v>POSTE DE CONCRETO ARMADO DE 12/200/120/300</v>
      </c>
      <c r="M434" s="33">
        <f t="shared" si="26"/>
        <v>0.3</v>
      </c>
    </row>
    <row r="435" spans="1:13" customFormat="1" x14ac:dyDescent="0.25">
      <c r="A435" s="73">
        <f>+'INFO SEAL'!B386</f>
        <v>381</v>
      </c>
      <c r="B435" s="180" t="str">
        <f t="shared" si="25"/>
        <v>SICODI</v>
      </c>
      <c r="C435" s="180" t="str">
        <f>+'INFO SEAL'!C386</f>
        <v>AREQUIPA</v>
      </c>
      <c r="D435" s="180" t="str">
        <f>+'INFO SEAL'!D386</f>
        <v>CASTILLA</v>
      </c>
      <c r="E435" s="180" t="str">
        <f>+'INFO SEAL'!E386</f>
        <v>APLAO</v>
      </c>
      <c r="F435" s="180" t="str">
        <f>+IF('INFO SEAL'!I386="BAJA TENSION","BT",IF('INFO SEAL'!I386="MEDIA TENSION","MT","AT"))</f>
        <v>MT</v>
      </c>
      <c r="G435" s="180">
        <f>+'INFO SEAL'!K386</f>
        <v>12</v>
      </c>
      <c r="H435" s="180" t="str">
        <f>+'INFO SEAL'!L386</f>
        <v>POSTE</v>
      </c>
      <c r="I435" s="180" t="str">
        <f>+'INFO SEAL'!M386</f>
        <v>CONCRETO</v>
      </c>
      <c r="J435" s="180" t="str">
        <f>+'INFO SEAL'!N386&amp;"-"&amp;F435</f>
        <v>PPC15-MT</v>
      </c>
      <c r="K435" s="180"/>
      <c r="L435" s="182" t="str">
        <f>+VLOOKUP('INFO SEAL'!N386,$J$8:$V$50,3,FALSE)</f>
        <v>POSTE DE CONCRETO ARMADO DE 12/200/120/300</v>
      </c>
      <c r="M435" s="33">
        <f t="shared" si="26"/>
        <v>0.3</v>
      </c>
    </row>
    <row r="436" spans="1:13" customFormat="1" x14ac:dyDescent="0.25">
      <c r="A436" s="73">
        <f>+'INFO SEAL'!B387</f>
        <v>382</v>
      </c>
      <c r="B436" s="180" t="str">
        <f t="shared" si="25"/>
        <v>SICODI</v>
      </c>
      <c r="C436" s="180" t="str">
        <f>+'INFO SEAL'!C387</f>
        <v>AREQUIPA</v>
      </c>
      <c r="D436" s="180" t="str">
        <f>+'INFO SEAL'!D387</f>
        <v>AREQUIPA</v>
      </c>
      <c r="E436" s="180" t="str">
        <f>+'INFO SEAL'!E387</f>
        <v>LA JOYA</v>
      </c>
      <c r="F436" s="180" t="str">
        <f>+IF('INFO SEAL'!I387="BAJA TENSION","BT",IF('INFO SEAL'!I387="MEDIA TENSION","MT","AT"))</f>
        <v>MT</v>
      </c>
      <c r="G436" s="180">
        <f>+'INFO SEAL'!K387</f>
        <v>12</v>
      </c>
      <c r="H436" s="180" t="str">
        <f>+'INFO SEAL'!L387</f>
        <v>POSTE</v>
      </c>
      <c r="I436" s="180" t="str">
        <f>+'INFO SEAL'!M387</f>
        <v>CONCRETO</v>
      </c>
      <c r="J436" s="180" t="str">
        <f>+'INFO SEAL'!N387&amp;"-"&amp;F436</f>
        <v>PPC15-MT</v>
      </c>
      <c r="K436" s="180"/>
      <c r="L436" s="182" t="str">
        <f>+VLOOKUP('INFO SEAL'!N387,$J$8:$V$50,3,FALSE)</f>
        <v>POSTE DE CONCRETO ARMADO DE 12/200/120/300</v>
      </c>
      <c r="M436" s="33">
        <f t="shared" si="26"/>
        <v>0.3</v>
      </c>
    </row>
    <row r="437" spans="1:13" customFormat="1" x14ac:dyDescent="0.25">
      <c r="A437" s="73">
        <f>+'INFO SEAL'!B388</f>
        <v>383</v>
      </c>
      <c r="B437" s="180" t="str">
        <f t="shared" si="25"/>
        <v>SICODI</v>
      </c>
      <c r="C437" s="180" t="str">
        <f>+'INFO SEAL'!C388</f>
        <v>AREQUIPA</v>
      </c>
      <c r="D437" s="180" t="str">
        <f>+'INFO SEAL'!D388</f>
        <v>CASTILLA</v>
      </c>
      <c r="E437" s="180" t="str">
        <f>+'INFO SEAL'!E388</f>
        <v>URACA</v>
      </c>
      <c r="F437" s="180" t="str">
        <f>+IF('INFO SEAL'!I388="BAJA TENSION","BT",IF('INFO SEAL'!I388="MEDIA TENSION","MT","AT"))</f>
        <v>MT</v>
      </c>
      <c r="G437" s="180">
        <f>+'INFO SEAL'!K388</f>
        <v>12</v>
      </c>
      <c r="H437" s="180" t="str">
        <f>+'INFO SEAL'!L388</f>
        <v>POSTE</v>
      </c>
      <c r="I437" s="180" t="str">
        <f>+'INFO SEAL'!M388</f>
        <v>CONCRETO</v>
      </c>
      <c r="J437" s="180" t="str">
        <f>+'INFO SEAL'!N388&amp;"-"&amp;F437</f>
        <v>PPC15-MT</v>
      </c>
      <c r="K437" s="180"/>
      <c r="L437" s="182" t="str">
        <f>+VLOOKUP('INFO SEAL'!N388,$J$8:$V$50,3,FALSE)</f>
        <v>POSTE DE CONCRETO ARMADO DE 12/200/120/300</v>
      </c>
      <c r="M437" s="33">
        <f t="shared" si="26"/>
        <v>0.3</v>
      </c>
    </row>
    <row r="438" spans="1:13" customFormat="1" x14ac:dyDescent="0.25">
      <c r="A438" s="73">
        <f>+'INFO SEAL'!B389</f>
        <v>384</v>
      </c>
      <c r="B438" s="180" t="str">
        <f t="shared" si="25"/>
        <v>SICODI</v>
      </c>
      <c r="C438" s="180" t="str">
        <f>+'INFO SEAL'!C389</f>
        <v>AREQUIPA</v>
      </c>
      <c r="D438" s="180" t="str">
        <f>+'INFO SEAL'!D389</f>
        <v>CAYLLOMA</v>
      </c>
      <c r="E438" s="180" t="str">
        <f>+'INFO SEAL'!E389</f>
        <v>MAJES</v>
      </c>
      <c r="F438" s="180" t="str">
        <f>+IF('INFO SEAL'!I389="BAJA TENSION","BT",IF('INFO SEAL'!I389="MEDIA TENSION","MT","AT"))</f>
        <v>BT</v>
      </c>
      <c r="G438" s="180">
        <f>+'INFO SEAL'!K389</f>
        <v>9</v>
      </c>
      <c r="H438" s="180" t="str">
        <f>+'INFO SEAL'!L389</f>
        <v>POSTE</v>
      </c>
      <c r="I438" s="180" t="str">
        <f>+'INFO SEAL'!M389</f>
        <v>CONCRETO</v>
      </c>
      <c r="J438" s="180" t="str">
        <f>+'INFO SEAL'!N389&amp;"-"&amp;F438</f>
        <v>PPC09-BT</v>
      </c>
      <c r="K438" s="180"/>
      <c r="L438" s="182" t="str">
        <f>+VLOOKUP('INFO SEAL'!N389,$J$8:$V$50,3,FALSE)</f>
        <v>POSTE DE CONCRETO ARMADO DE  9/300/120/255</v>
      </c>
      <c r="M438" s="33">
        <f t="shared" si="26"/>
        <v>0.2</v>
      </c>
    </row>
    <row r="439" spans="1:13" customFormat="1" x14ac:dyDescent="0.25">
      <c r="A439" s="73">
        <f>+'INFO SEAL'!B390</f>
        <v>385</v>
      </c>
      <c r="B439" s="180" t="str">
        <f t="shared" si="25"/>
        <v>SICODI</v>
      </c>
      <c r="C439" s="180" t="str">
        <f>+'INFO SEAL'!C390</f>
        <v>AREQUIPA</v>
      </c>
      <c r="D439" s="180" t="str">
        <f>+'INFO SEAL'!D390</f>
        <v>CASTILLA</v>
      </c>
      <c r="E439" s="180" t="str">
        <f>+'INFO SEAL'!E390</f>
        <v>APLAO</v>
      </c>
      <c r="F439" s="180" t="str">
        <f>+IF('INFO SEAL'!I390="BAJA TENSION","BT",IF('INFO SEAL'!I390="MEDIA TENSION","MT","AT"))</f>
        <v>MT</v>
      </c>
      <c r="G439" s="180">
        <f>+'INFO SEAL'!K390</f>
        <v>12</v>
      </c>
      <c r="H439" s="180" t="str">
        <f>+'INFO SEAL'!L390</f>
        <v>POSTE</v>
      </c>
      <c r="I439" s="180" t="str">
        <f>+'INFO SEAL'!M390</f>
        <v>CONCRETO</v>
      </c>
      <c r="J439" s="180" t="str">
        <f>+'INFO SEAL'!N390&amp;"-"&amp;F439</f>
        <v>PPC15-MT</v>
      </c>
      <c r="K439" s="180"/>
      <c r="L439" s="182" t="str">
        <f>+VLOOKUP('INFO SEAL'!N390,$J$8:$V$50,3,FALSE)</f>
        <v>POSTE DE CONCRETO ARMADO DE 12/200/120/300</v>
      </c>
      <c r="M439" s="33">
        <f t="shared" si="26"/>
        <v>0.3</v>
      </c>
    </row>
    <row r="440" spans="1:13" customFormat="1" x14ac:dyDescent="0.25">
      <c r="A440" s="73">
        <f>+'INFO SEAL'!B391</f>
        <v>386</v>
      </c>
      <c r="B440" s="180" t="str">
        <f t="shared" ref="B440:B503" si="27">+INDEX($B$8:$B$50,MATCH(L440,$L$8:$L$50,0))</f>
        <v>SICODI</v>
      </c>
      <c r="C440" s="180" t="str">
        <f>+'INFO SEAL'!C391</f>
        <v>AREQUIPA</v>
      </c>
      <c r="D440" s="180" t="str">
        <f>+'INFO SEAL'!D391</f>
        <v>CASTILLA</v>
      </c>
      <c r="E440" s="180" t="str">
        <f>+'INFO SEAL'!E391</f>
        <v>URACA</v>
      </c>
      <c r="F440" s="180" t="str">
        <f>+IF('INFO SEAL'!I391="BAJA TENSION","BT",IF('INFO SEAL'!I391="MEDIA TENSION","MT","AT"))</f>
        <v>MT</v>
      </c>
      <c r="G440" s="180">
        <f>+'INFO SEAL'!K391</f>
        <v>12</v>
      </c>
      <c r="H440" s="180" t="str">
        <f>+'INFO SEAL'!L391</f>
        <v>POSTE</v>
      </c>
      <c r="I440" s="180" t="str">
        <f>+'INFO SEAL'!M391</f>
        <v>CONCRETO</v>
      </c>
      <c r="J440" s="180" t="str">
        <f>+'INFO SEAL'!N391&amp;"-"&amp;F440</f>
        <v>PPC15-MT</v>
      </c>
      <c r="K440" s="180"/>
      <c r="L440" s="182" t="str">
        <f>+VLOOKUP('INFO SEAL'!N391,$J$8:$V$50,3,FALSE)</f>
        <v>POSTE DE CONCRETO ARMADO DE 12/200/120/300</v>
      </c>
      <c r="M440" s="33">
        <f t="shared" ref="M440:M503" si="28">+VLOOKUP(J440,$K$8:$V$50,12,FALSE)</f>
        <v>0.3</v>
      </c>
    </row>
    <row r="441" spans="1:13" customFormat="1" x14ac:dyDescent="0.25">
      <c r="A441" s="73">
        <f>+'INFO SEAL'!B392</f>
        <v>387</v>
      </c>
      <c r="B441" s="180" t="str">
        <f t="shared" si="27"/>
        <v>SICODI</v>
      </c>
      <c r="C441" s="180" t="str">
        <f>+'INFO SEAL'!C392</f>
        <v>AREQUIPA</v>
      </c>
      <c r="D441" s="180" t="str">
        <f>+'INFO SEAL'!D392</f>
        <v>CASTILLA</v>
      </c>
      <c r="E441" s="180" t="str">
        <f>+'INFO SEAL'!E392</f>
        <v>URACA</v>
      </c>
      <c r="F441" s="180" t="str">
        <f>+IF('INFO SEAL'!I392="BAJA TENSION","BT",IF('INFO SEAL'!I392="MEDIA TENSION","MT","AT"))</f>
        <v>MT</v>
      </c>
      <c r="G441" s="180">
        <f>+'INFO SEAL'!K392</f>
        <v>13</v>
      </c>
      <c r="H441" s="180" t="str">
        <f>+'INFO SEAL'!L392</f>
        <v>POSTE</v>
      </c>
      <c r="I441" s="180" t="str">
        <f>+'INFO SEAL'!M392</f>
        <v>CONCRETO</v>
      </c>
      <c r="J441" s="180" t="str">
        <f>+'INFO SEAL'!N392&amp;"-"&amp;F441</f>
        <v>PPC18-MT</v>
      </c>
      <c r="K441" s="180"/>
      <c r="L441" s="182" t="str">
        <f>+VLOOKUP('INFO SEAL'!N392,$J$8:$V$50,3,FALSE)</f>
        <v>POSTE DE CONCRETO ARMADO DE 13/200/140/335</v>
      </c>
      <c r="M441" s="33">
        <f t="shared" si="28"/>
        <v>0.4</v>
      </c>
    </row>
    <row r="442" spans="1:13" customFormat="1" x14ac:dyDescent="0.25">
      <c r="A442" s="73">
        <f>+'INFO SEAL'!B393</f>
        <v>388</v>
      </c>
      <c r="B442" s="180" t="str">
        <f t="shared" si="27"/>
        <v>SICODI</v>
      </c>
      <c r="C442" s="180" t="str">
        <f>+'INFO SEAL'!C393</f>
        <v>AREQUIPA</v>
      </c>
      <c r="D442" s="180" t="str">
        <f>+'INFO SEAL'!D393</f>
        <v>CASTILLA</v>
      </c>
      <c r="E442" s="180" t="str">
        <f>+'INFO SEAL'!E393</f>
        <v>URACA</v>
      </c>
      <c r="F442" s="180" t="str">
        <f>+IF('INFO SEAL'!I393="BAJA TENSION","BT",IF('INFO SEAL'!I393="MEDIA TENSION","MT","AT"))</f>
        <v>MT</v>
      </c>
      <c r="G442" s="180">
        <f>+'INFO SEAL'!K393</f>
        <v>13</v>
      </c>
      <c r="H442" s="180" t="str">
        <f>+'INFO SEAL'!L393</f>
        <v>POSTE</v>
      </c>
      <c r="I442" s="180" t="str">
        <f>+'INFO SEAL'!M393</f>
        <v>CONCRETO</v>
      </c>
      <c r="J442" s="180" t="str">
        <f>+'INFO SEAL'!N393&amp;"-"&amp;F442</f>
        <v>PPC18-MT</v>
      </c>
      <c r="K442" s="180"/>
      <c r="L442" s="182" t="str">
        <f>+VLOOKUP('INFO SEAL'!N393,$J$8:$V$50,3,FALSE)</f>
        <v>POSTE DE CONCRETO ARMADO DE 13/200/140/335</v>
      </c>
      <c r="M442" s="33">
        <f t="shared" si="28"/>
        <v>0.4</v>
      </c>
    </row>
    <row r="443" spans="1:13" customFormat="1" x14ac:dyDescent="0.25">
      <c r="A443" s="73">
        <f>+'INFO SEAL'!B394</f>
        <v>389</v>
      </c>
      <c r="B443" s="180" t="str">
        <f t="shared" si="27"/>
        <v>SICODI</v>
      </c>
      <c r="C443" s="180" t="str">
        <f>+'INFO SEAL'!C394</f>
        <v>AREQUIPA</v>
      </c>
      <c r="D443" s="180" t="str">
        <f>+'INFO SEAL'!D394</f>
        <v>CASTILLA</v>
      </c>
      <c r="E443" s="180" t="str">
        <f>+'INFO SEAL'!E394</f>
        <v>URACA</v>
      </c>
      <c r="F443" s="180" t="str">
        <f>+IF('INFO SEAL'!I394="BAJA TENSION","BT",IF('INFO SEAL'!I394="MEDIA TENSION","MT","AT"))</f>
        <v>MT</v>
      </c>
      <c r="G443" s="180">
        <f>+'INFO SEAL'!K394</f>
        <v>12</v>
      </c>
      <c r="H443" s="180" t="str">
        <f>+'INFO SEAL'!L394</f>
        <v>POSTE</v>
      </c>
      <c r="I443" s="180" t="str">
        <f>+'INFO SEAL'!M394</f>
        <v>CONCRETO</v>
      </c>
      <c r="J443" s="180" t="str">
        <f>+'INFO SEAL'!N394&amp;"-"&amp;F443</f>
        <v>PPC15-MT</v>
      </c>
      <c r="K443" s="180"/>
      <c r="L443" s="182" t="str">
        <f>+VLOOKUP('INFO SEAL'!N394,$J$8:$V$50,3,FALSE)</f>
        <v>POSTE DE CONCRETO ARMADO DE 12/200/120/300</v>
      </c>
      <c r="M443" s="33">
        <f t="shared" si="28"/>
        <v>0.3</v>
      </c>
    </row>
    <row r="444" spans="1:13" customFormat="1" x14ac:dyDescent="0.25">
      <c r="A444" s="73">
        <f>+'INFO SEAL'!B395</f>
        <v>390</v>
      </c>
      <c r="B444" s="180" t="str">
        <f t="shared" si="27"/>
        <v>SICODI</v>
      </c>
      <c r="C444" s="180" t="str">
        <f>+'INFO SEAL'!C395</f>
        <v>AREQUIPA</v>
      </c>
      <c r="D444" s="180" t="str">
        <f>+'INFO SEAL'!D395</f>
        <v>CASTILLA</v>
      </c>
      <c r="E444" s="180" t="str">
        <f>+'INFO SEAL'!E395</f>
        <v>URACA</v>
      </c>
      <c r="F444" s="180" t="str">
        <f>+IF('INFO SEAL'!I395="BAJA TENSION","BT",IF('INFO SEAL'!I395="MEDIA TENSION","MT","AT"))</f>
        <v>MT</v>
      </c>
      <c r="G444" s="180">
        <f>+'INFO SEAL'!K395</f>
        <v>12</v>
      </c>
      <c r="H444" s="180" t="str">
        <f>+'INFO SEAL'!L395</f>
        <v>POSTE</v>
      </c>
      <c r="I444" s="180" t="str">
        <f>+'INFO SEAL'!M395</f>
        <v>CONCRETO</v>
      </c>
      <c r="J444" s="180" t="str">
        <f>+'INFO SEAL'!N395&amp;"-"&amp;F444</f>
        <v>PPC15-MT</v>
      </c>
      <c r="K444" s="180"/>
      <c r="L444" s="182" t="str">
        <f>+VLOOKUP('INFO SEAL'!N395,$J$8:$V$50,3,FALSE)</f>
        <v>POSTE DE CONCRETO ARMADO DE 12/200/120/300</v>
      </c>
      <c r="M444" s="33">
        <f t="shared" si="28"/>
        <v>0.3</v>
      </c>
    </row>
    <row r="445" spans="1:13" customFormat="1" x14ac:dyDescent="0.25">
      <c r="A445" s="73">
        <f>+'INFO SEAL'!B396</f>
        <v>391</v>
      </c>
      <c r="B445" s="180" t="str">
        <f t="shared" si="27"/>
        <v>SICODI</v>
      </c>
      <c r="C445" s="180" t="str">
        <f>+'INFO SEAL'!C396</f>
        <v>AREQUIPA</v>
      </c>
      <c r="D445" s="180" t="str">
        <f>+'INFO SEAL'!D396</f>
        <v>CAYLLOMA</v>
      </c>
      <c r="E445" s="180" t="str">
        <f>+'INFO SEAL'!E396</f>
        <v>MAJES</v>
      </c>
      <c r="F445" s="180" t="str">
        <f>+IF('INFO SEAL'!I396="BAJA TENSION","BT",IF('INFO SEAL'!I396="MEDIA TENSION","MT","AT"))</f>
        <v>BT</v>
      </c>
      <c r="G445" s="180">
        <f>+'INFO SEAL'!K396</f>
        <v>9</v>
      </c>
      <c r="H445" s="180" t="str">
        <f>+'INFO SEAL'!L396</f>
        <v>POSTE</v>
      </c>
      <c r="I445" s="180" t="str">
        <f>+'INFO SEAL'!M396</f>
        <v>CONCRETO</v>
      </c>
      <c r="J445" s="180" t="str">
        <f>+'INFO SEAL'!N396&amp;"-"&amp;F445</f>
        <v>PPC09-BT</v>
      </c>
      <c r="K445" s="180"/>
      <c r="L445" s="182" t="str">
        <f>+VLOOKUP('INFO SEAL'!N396,$J$8:$V$50,3,FALSE)</f>
        <v>POSTE DE CONCRETO ARMADO DE  9/300/120/255</v>
      </c>
      <c r="M445" s="33">
        <f t="shared" si="28"/>
        <v>0.2</v>
      </c>
    </row>
    <row r="446" spans="1:13" customFormat="1" x14ac:dyDescent="0.25">
      <c r="A446" s="73">
        <f>+'INFO SEAL'!B397</f>
        <v>392</v>
      </c>
      <c r="B446" s="180" t="str">
        <f t="shared" si="27"/>
        <v>SICODI</v>
      </c>
      <c r="C446" s="180" t="str">
        <f>+'INFO SEAL'!C397</f>
        <v>AREQUIPA</v>
      </c>
      <c r="D446" s="180" t="str">
        <f>+'INFO SEAL'!D397</f>
        <v>CASTILLA</v>
      </c>
      <c r="E446" s="180" t="str">
        <f>+'INFO SEAL'!E397</f>
        <v>APLAO</v>
      </c>
      <c r="F446" s="180" t="str">
        <f>+IF('INFO SEAL'!I397="BAJA TENSION","BT",IF('INFO SEAL'!I397="MEDIA TENSION","MT","AT"))</f>
        <v>MT</v>
      </c>
      <c r="G446" s="180">
        <f>+'INFO SEAL'!K397</f>
        <v>12</v>
      </c>
      <c r="H446" s="180" t="str">
        <f>+'INFO SEAL'!L397</f>
        <v>POSTE</v>
      </c>
      <c r="I446" s="180" t="str">
        <f>+'INFO SEAL'!M397</f>
        <v>CONCRETO</v>
      </c>
      <c r="J446" s="180" t="str">
        <f>+'INFO SEAL'!N397&amp;"-"&amp;F446</f>
        <v>PPC15-MT</v>
      </c>
      <c r="K446" s="180"/>
      <c r="L446" s="182" t="str">
        <f>+VLOOKUP('INFO SEAL'!N397,$J$8:$V$50,3,FALSE)</f>
        <v>POSTE DE CONCRETO ARMADO DE 12/200/120/300</v>
      </c>
      <c r="M446" s="33">
        <f t="shared" si="28"/>
        <v>0.3</v>
      </c>
    </row>
    <row r="447" spans="1:13" customFormat="1" x14ac:dyDescent="0.25">
      <c r="A447" s="73">
        <f>+'INFO SEAL'!B398</f>
        <v>393</v>
      </c>
      <c r="B447" s="180" t="str">
        <f t="shared" si="27"/>
        <v>SICODI</v>
      </c>
      <c r="C447" s="180" t="str">
        <f>+'INFO SEAL'!C398</f>
        <v>AREQUIPA</v>
      </c>
      <c r="D447" s="180" t="str">
        <f>+'INFO SEAL'!D398</f>
        <v>CASTILLA</v>
      </c>
      <c r="E447" s="180" t="str">
        <f>+'INFO SEAL'!E398</f>
        <v>APLAO</v>
      </c>
      <c r="F447" s="180" t="str">
        <f>+IF('INFO SEAL'!I398="BAJA TENSION","BT",IF('INFO SEAL'!I398="MEDIA TENSION","MT","AT"))</f>
        <v>MT</v>
      </c>
      <c r="G447" s="180">
        <f>+'INFO SEAL'!K398</f>
        <v>12</v>
      </c>
      <c r="H447" s="180" t="str">
        <f>+'INFO SEAL'!L398</f>
        <v>POSTE</v>
      </c>
      <c r="I447" s="180" t="str">
        <f>+'INFO SEAL'!M398</f>
        <v>CONCRETO</v>
      </c>
      <c r="J447" s="180" t="str">
        <f>+'INFO SEAL'!N398&amp;"-"&amp;F447</f>
        <v>PPC15-MT</v>
      </c>
      <c r="K447" s="180"/>
      <c r="L447" s="182" t="str">
        <f>+VLOOKUP('INFO SEAL'!N398,$J$8:$V$50,3,FALSE)</f>
        <v>POSTE DE CONCRETO ARMADO DE 12/200/120/300</v>
      </c>
      <c r="M447" s="33">
        <f t="shared" si="28"/>
        <v>0.3</v>
      </c>
    </row>
    <row r="448" spans="1:13" customFormat="1" x14ac:dyDescent="0.25">
      <c r="A448" s="73">
        <f>+'INFO SEAL'!B399</f>
        <v>394</v>
      </c>
      <c r="B448" s="180" t="str">
        <f t="shared" si="27"/>
        <v>SICODI</v>
      </c>
      <c r="C448" s="180" t="str">
        <f>+'INFO SEAL'!C399</f>
        <v>AREQUIPA</v>
      </c>
      <c r="D448" s="180" t="str">
        <f>+'INFO SEAL'!D399</f>
        <v>CASTILLA</v>
      </c>
      <c r="E448" s="180" t="str">
        <f>+'INFO SEAL'!E399</f>
        <v>APLAO</v>
      </c>
      <c r="F448" s="180" t="str">
        <f>+IF('INFO SEAL'!I399="BAJA TENSION","BT",IF('INFO SEAL'!I399="MEDIA TENSION","MT","AT"))</f>
        <v>MT</v>
      </c>
      <c r="G448" s="180">
        <f>+'INFO SEAL'!K399</f>
        <v>12</v>
      </c>
      <c r="H448" s="180" t="str">
        <f>+'INFO SEAL'!L399</f>
        <v>POSTE</v>
      </c>
      <c r="I448" s="180" t="str">
        <f>+'INFO SEAL'!M399</f>
        <v>CONCRETO</v>
      </c>
      <c r="J448" s="180" t="str">
        <f>+'INFO SEAL'!N399&amp;"-"&amp;F448</f>
        <v>PPC15-MT</v>
      </c>
      <c r="K448" s="180"/>
      <c r="L448" s="182" t="str">
        <f>+VLOOKUP('INFO SEAL'!N399,$J$8:$V$50,3,FALSE)</f>
        <v>POSTE DE CONCRETO ARMADO DE 12/200/120/300</v>
      </c>
      <c r="M448" s="33">
        <f t="shared" si="28"/>
        <v>0.3</v>
      </c>
    </row>
    <row r="449" spans="1:13" customFormat="1" x14ac:dyDescent="0.25">
      <c r="A449" s="73">
        <f>+'INFO SEAL'!B400</f>
        <v>395</v>
      </c>
      <c r="B449" s="180" t="str">
        <f t="shared" si="27"/>
        <v>SICODI</v>
      </c>
      <c r="C449" s="180" t="str">
        <f>+'INFO SEAL'!C400</f>
        <v>AREQUIPA</v>
      </c>
      <c r="D449" s="180" t="str">
        <f>+'INFO SEAL'!D400</f>
        <v>CASTILLA</v>
      </c>
      <c r="E449" s="180" t="str">
        <f>+'INFO SEAL'!E400</f>
        <v>APLAO</v>
      </c>
      <c r="F449" s="180" t="str">
        <f>+IF('INFO SEAL'!I400="BAJA TENSION","BT",IF('INFO SEAL'!I400="MEDIA TENSION","MT","AT"))</f>
        <v>MT</v>
      </c>
      <c r="G449" s="180">
        <f>+'INFO SEAL'!K400</f>
        <v>12</v>
      </c>
      <c r="H449" s="180" t="str">
        <f>+'INFO SEAL'!L400</f>
        <v>POSTE</v>
      </c>
      <c r="I449" s="180" t="str">
        <f>+'INFO SEAL'!M400</f>
        <v>CONCRETO</v>
      </c>
      <c r="J449" s="180" t="str">
        <f>+'INFO SEAL'!N400&amp;"-"&amp;F449</f>
        <v>PPC15-MT</v>
      </c>
      <c r="K449" s="180"/>
      <c r="L449" s="182" t="str">
        <f>+VLOOKUP('INFO SEAL'!N400,$J$8:$V$50,3,FALSE)</f>
        <v>POSTE DE CONCRETO ARMADO DE 12/200/120/300</v>
      </c>
      <c r="M449" s="33">
        <f t="shared" si="28"/>
        <v>0.3</v>
      </c>
    </row>
    <row r="450" spans="1:13" customFormat="1" x14ac:dyDescent="0.25">
      <c r="A450" s="73">
        <f>+'INFO SEAL'!B401</f>
        <v>396</v>
      </c>
      <c r="B450" s="180" t="str">
        <f t="shared" si="27"/>
        <v>SICODI</v>
      </c>
      <c r="C450" s="180" t="str">
        <f>+'INFO SEAL'!C401</f>
        <v>AREQUIPA</v>
      </c>
      <c r="D450" s="180" t="str">
        <f>+'INFO SEAL'!D401</f>
        <v>CASTILLA</v>
      </c>
      <c r="E450" s="180" t="str">
        <f>+'INFO SEAL'!E401</f>
        <v>URACA</v>
      </c>
      <c r="F450" s="180" t="str">
        <f>+IF('INFO SEAL'!I401="BAJA TENSION","BT",IF('INFO SEAL'!I401="MEDIA TENSION","MT","AT"))</f>
        <v>MT</v>
      </c>
      <c r="G450" s="180">
        <f>+'INFO SEAL'!K401</f>
        <v>12</v>
      </c>
      <c r="H450" s="180" t="str">
        <f>+'INFO SEAL'!L401</f>
        <v>POSTE</v>
      </c>
      <c r="I450" s="180" t="str">
        <f>+'INFO SEAL'!M401</f>
        <v>CONCRETO</v>
      </c>
      <c r="J450" s="180" t="str">
        <f>+'INFO SEAL'!N401&amp;"-"&amp;F450</f>
        <v>PPC15-MT</v>
      </c>
      <c r="K450" s="180"/>
      <c r="L450" s="182" t="str">
        <f>+VLOOKUP('INFO SEAL'!N401,$J$8:$V$50,3,FALSE)</f>
        <v>POSTE DE CONCRETO ARMADO DE 12/200/120/300</v>
      </c>
      <c r="M450" s="33">
        <f t="shared" si="28"/>
        <v>0.3</v>
      </c>
    </row>
    <row r="451" spans="1:13" customFormat="1" x14ac:dyDescent="0.25">
      <c r="A451" s="73">
        <f>+'INFO SEAL'!B402</f>
        <v>397</v>
      </c>
      <c r="B451" s="180" t="str">
        <f t="shared" si="27"/>
        <v>SICODI</v>
      </c>
      <c r="C451" s="180" t="str">
        <f>+'INFO SEAL'!C402</f>
        <v>AREQUIPA</v>
      </c>
      <c r="D451" s="180" t="str">
        <f>+'INFO SEAL'!D402</f>
        <v>CASTILLA</v>
      </c>
      <c r="E451" s="180" t="str">
        <f>+'INFO SEAL'!E402</f>
        <v>URACA</v>
      </c>
      <c r="F451" s="180" t="str">
        <f>+IF('INFO SEAL'!I402="BAJA TENSION","BT",IF('INFO SEAL'!I402="MEDIA TENSION","MT","AT"))</f>
        <v>MT</v>
      </c>
      <c r="G451" s="180">
        <f>+'INFO SEAL'!K402</f>
        <v>12</v>
      </c>
      <c r="H451" s="180" t="str">
        <f>+'INFO SEAL'!L402</f>
        <v>POSTE</v>
      </c>
      <c r="I451" s="180" t="str">
        <f>+'INFO SEAL'!M402</f>
        <v>CONCRETO</v>
      </c>
      <c r="J451" s="180" t="str">
        <f>+'INFO SEAL'!N402&amp;"-"&amp;F451</f>
        <v>PPC15-MT</v>
      </c>
      <c r="K451" s="180"/>
      <c r="L451" s="182" t="str">
        <f>+VLOOKUP('INFO SEAL'!N402,$J$8:$V$50,3,FALSE)</f>
        <v>POSTE DE CONCRETO ARMADO DE 12/200/120/300</v>
      </c>
      <c r="M451" s="33">
        <f t="shared" si="28"/>
        <v>0.3</v>
      </c>
    </row>
    <row r="452" spans="1:13" customFormat="1" x14ac:dyDescent="0.25">
      <c r="A452" s="73">
        <f>+'INFO SEAL'!B403</f>
        <v>398</v>
      </c>
      <c r="B452" s="180" t="str">
        <f t="shared" si="27"/>
        <v>SICODI</v>
      </c>
      <c r="C452" s="180" t="str">
        <f>+'INFO SEAL'!C403</f>
        <v>AREQUIPA</v>
      </c>
      <c r="D452" s="180" t="str">
        <f>+'INFO SEAL'!D403</f>
        <v>CASTILLA</v>
      </c>
      <c r="E452" s="180" t="str">
        <f>+'INFO SEAL'!E403</f>
        <v>APLAO</v>
      </c>
      <c r="F452" s="180" t="str">
        <f>+IF('INFO SEAL'!I403="BAJA TENSION","BT",IF('INFO SEAL'!I403="MEDIA TENSION","MT","AT"))</f>
        <v>MT</v>
      </c>
      <c r="G452" s="180">
        <f>+'INFO SEAL'!K403</f>
        <v>12</v>
      </c>
      <c r="H452" s="180" t="str">
        <f>+'INFO SEAL'!L403</f>
        <v>POSTE</v>
      </c>
      <c r="I452" s="180" t="str">
        <f>+'INFO SEAL'!M403</f>
        <v>CONCRETO</v>
      </c>
      <c r="J452" s="180" t="str">
        <f>+'INFO SEAL'!N403&amp;"-"&amp;F452</f>
        <v>PPC15-MT</v>
      </c>
      <c r="K452" s="180"/>
      <c r="L452" s="182" t="str">
        <f>+VLOOKUP('INFO SEAL'!N403,$J$8:$V$50,3,FALSE)</f>
        <v>POSTE DE CONCRETO ARMADO DE 12/200/120/300</v>
      </c>
      <c r="M452" s="33">
        <f t="shared" si="28"/>
        <v>0.3</v>
      </c>
    </row>
    <row r="453" spans="1:13" customFormat="1" x14ac:dyDescent="0.25">
      <c r="A453" s="73">
        <f>+'INFO SEAL'!B404</f>
        <v>399</v>
      </c>
      <c r="B453" s="180" t="str">
        <f t="shared" si="27"/>
        <v>SICODI</v>
      </c>
      <c r="C453" s="180" t="str">
        <f>+'INFO SEAL'!C404</f>
        <v>AREQUIPA</v>
      </c>
      <c r="D453" s="180" t="str">
        <f>+'INFO SEAL'!D404</f>
        <v>CAYLLOMA</v>
      </c>
      <c r="E453" s="180" t="str">
        <f>+'INFO SEAL'!E404</f>
        <v>MAJES</v>
      </c>
      <c r="F453" s="180" t="str">
        <f>+IF('INFO SEAL'!I404="BAJA TENSION","BT",IF('INFO SEAL'!I404="MEDIA TENSION","MT","AT"))</f>
        <v>MT</v>
      </c>
      <c r="G453" s="180">
        <f>+'INFO SEAL'!K404</f>
        <v>13</v>
      </c>
      <c r="H453" s="180" t="str">
        <f>+'INFO SEAL'!L404</f>
        <v>POSTE</v>
      </c>
      <c r="I453" s="180" t="str">
        <f>+'INFO SEAL'!M404</f>
        <v>CONCRETO</v>
      </c>
      <c r="J453" s="180" t="str">
        <f>+'INFO SEAL'!N404&amp;"-"&amp;F453</f>
        <v>PPC18-MT</v>
      </c>
      <c r="K453" s="180"/>
      <c r="L453" s="182" t="str">
        <f>+VLOOKUP('INFO SEAL'!N404,$J$8:$V$50,3,FALSE)</f>
        <v>POSTE DE CONCRETO ARMADO DE 13/200/140/335</v>
      </c>
      <c r="M453" s="33">
        <f t="shared" si="28"/>
        <v>0.4</v>
      </c>
    </row>
    <row r="454" spans="1:13" customFormat="1" x14ac:dyDescent="0.25">
      <c r="A454" s="73">
        <f>+'INFO SEAL'!B405</f>
        <v>400</v>
      </c>
      <c r="B454" s="180" t="str">
        <f t="shared" si="27"/>
        <v>SICODI</v>
      </c>
      <c r="C454" s="180" t="str">
        <f>+'INFO SEAL'!C405</f>
        <v>AREQUIPA</v>
      </c>
      <c r="D454" s="180" t="str">
        <f>+'INFO SEAL'!D405</f>
        <v>CASTILLA</v>
      </c>
      <c r="E454" s="180" t="str">
        <f>+'INFO SEAL'!E405</f>
        <v>APLAO</v>
      </c>
      <c r="F454" s="180" t="str">
        <f>+IF('INFO SEAL'!I405="BAJA TENSION","BT",IF('INFO SEAL'!I405="MEDIA TENSION","MT","AT"))</f>
        <v>MT</v>
      </c>
      <c r="G454" s="180">
        <f>+'INFO SEAL'!K405</f>
        <v>12</v>
      </c>
      <c r="H454" s="180" t="str">
        <f>+'INFO SEAL'!L405</f>
        <v>POSTE</v>
      </c>
      <c r="I454" s="180" t="str">
        <f>+'INFO SEAL'!M405</f>
        <v>CONCRETO</v>
      </c>
      <c r="J454" s="180" t="str">
        <f>+'INFO SEAL'!N405&amp;"-"&amp;F454</f>
        <v>PPC15-MT</v>
      </c>
      <c r="K454" s="180"/>
      <c r="L454" s="182" t="str">
        <f>+VLOOKUP('INFO SEAL'!N405,$J$8:$V$50,3,FALSE)</f>
        <v>POSTE DE CONCRETO ARMADO DE 12/200/120/300</v>
      </c>
      <c r="M454" s="33">
        <f t="shared" si="28"/>
        <v>0.3</v>
      </c>
    </row>
    <row r="455" spans="1:13" customFormat="1" x14ac:dyDescent="0.25">
      <c r="A455" s="73">
        <f>+'INFO SEAL'!B406</f>
        <v>401</v>
      </c>
      <c r="B455" s="180" t="str">
        <f t="shared" si="27"/>
        <v>SICODI</v>
      </c>
      <c r="C455" s="180" t="str">
        <f>+'INFO SEAL'!C406</f>
        <v>AREQUIPA</v>
      </c>
      <c r="D455" s="180" t="str">
        <f>+'INFO SEAL'!D406</f>
        <v>CASTILLA</v>
      </c>
      <c r="E455" s="180" t="str">
        <f>+'INFO SEAL'!E406</f>
        <v>APLAO</v>
      </c>
      <c r="F455" s="180" t="str">
        <f>+IF('INFO SEAL'!I406="BAJA TENSION","BT",IF('INFO SEAL'!I406="MEDIA TENSION","MT","AT"))</f>
        <v>MT</v>
      </c>
      <c r="G455" s="180">
        <f>+'INFO SEAL'!K406</f>
        <v>12</v>
      </c>
      <c r="H455" s="180" t="str">
        <f>+'INFO SEAL'!L406</f>
        <v>POSTE</v>
      </c>
      <c r="I455" s="180" t="str">
        <f>+'INFO SEAL'!M406</f>
        <v>CONCRETO</v>
      </c>
      <c r="J455" s="180" t="str">
        <f>+'INFO SEAL'!N406&amp;"-"&amp;F455</f>
        <v>PPC15-MT</v>
      </c>
      <c r="K455" s="180"/>
      <c r="L455" s="182" t="str">
        <f>+VLOOKUP('INFO SEAL'!N406,$J$8:$V$50,3,FALSE)</f>
        <v>POSTE DE CONCRETO ARMADO DE 12/200/120/300</v>
      </c>
      <c r="M455" s="33">
        <f t="shared" si="28"/>
        <v>0.3</v>
      </c>
    </row>
    <row r="456" spans="1:13" customFormat="1" x14ac:dyDescent="0.25">
      <c r="A456" s="73">
        <f>+'INFO SEAL'!B407</f>
        <v>402</v>
      </c>
      <c r="B456" s="180" t="str">
        <f t="shared" si="27"/>
        <v>SICODI</v>
      </c>
      <c r="C456" s="180" t="str">
        <f>+'INFO SEAL'!C407</f>
        <v>AREQUIPA</v>
      </c>
      <c r="D456" s="180" t="str">
        <f>+'INFO SEAL'!D407</f>
        <v>CASTILLA</v>
      </c>
      <c r="E456" s="180" t="str">
        <f>+'INFO SEAL'!E407</f>
        <v>URACA</v>
      </c>
      <c r="F456" s="180" t="str">
        <f>+IF('INFO SEAL'!I407="BAJA TENSION","BT",IF('INFO SEAL'!I407="MEDIA TENSION","MT","AT"))</f>
        <v>MT</v>
      </c>
      <c r="G456" s="180">
        <f>+'INFO SEAL'!K407</f>
        <v>12</v>
      </c>
      <c r="H456" s="180" t="str">
        <f>+'INFO SEAL'!L407</f>
        <v>POSTE</v>
      </c>
      <c r="I456" s="180" t="str">
        <f>+'INFO SEAL'!M407</f>
        <v>CONCRETO</v>
      </c>
      <c r="J456" s="180" t="str">
        <f>+'INFO SEAL'!N407&amp;"-"&amp;F456</f>
        <v>PPC15-MT</v>
      </c>
      <c r="K456" s="180"/>
      <c r="L456" s="182" t="str">
        <f>+VLOOKUP('INFO SEAL'!N407,$J$8:$V$50,3,FALSE)</f>
        <v>POSTE DE CONCRETO ARMADO DE 12/200/120/300</v>
      </c>
      <c r="M456" s="33">
        <f t="shared" si="28"/>
        <v>0.3</v>
      </c>
    </row>
    <row r="457" spans="1:13" customFormat="1" x14ac:dyDescent="0.25">
      <c r="A457" s="73">
        <f>+'INFO SEAL'!B408</f>
        <v>403</v>
      </c>
      <c r="B457" s="180" t="str">
        <f t="shared" si="27"/>
        <v>SICODI</v>
      </c>
      <c r="C457" s="180" t="str">
        <f>+'INFO SEAL'!C408</f>
        <v>AREQUIPA</v>
      </c>
      <c r="D457" s="180" t="str">
        <f>+'INFO SEAL'!D408</f>
        <v>CASTILLA</v>
      </c>
      <c r="E457" s="180" t="str">
        <f>+'INFO SEAL'!E408</f>
        <v>APLAO</v>
      </c>
      <c r="F457" s="180" t="str">
        <f>+IF('INFO SEAL'!I408="BAJA TENSION","BT",IF('INFO SEAL'!I408="MEDIA TENSION","MT","AT"))</f>
        <v>MT</v>
      </c>
      <c r="G457" s="180">
        <f>+'INFO SEAL'!K408</f>
        <v>12</v>
      </c>
      <c r="H457" s="180" t="str">
        <f>+'INFO SEAL'!L408</f>
        <v>POSTE</v>
      </c>
      <c r="I457" s="180" t="str">
        <f>+'INFO SEAL'!M408</f>
        <v>CONCRETO</v>
      </c>
      <c r="J457" s="180" t="str">
        <f>+'INFO SEAL'!N408&amp;"-"&amp;F457</f>
        <v>PPC15-MT</v>
      </c>
      <c r="K457" s="180"/>
      <c r="L457" s="182" t="str">
        <f>+VLOOKUP('INFO SEAL'!N408,$J$8:$V$50,3,FALSE)</f>
        <v>POSTE DE CONCRETO ARMADO DE 12/200/120/300</v>
      </c>
      <c r="M457" s="33">
        <f t="shared" si="28"/>
        <v>0.3</v>
      </c>
    </row>
    <row r="458" spans="1:13" customFormat="1" x14ac:dyDescent="0.25">
      <c r="A458" s="73">
        <f>+'INFO SEAL'!B409</f>
        <v>404</v>
      </c>
      <c r="B458" s="180" t="str">
        <f t="shared" si="27"/>
        <v>SICODI</v>
      </c>
      <c r="C458" s="180" t="str">
        <f>+'INFO SEAL'!C409</f>
        <v>AREQUIPA</v>
      </c>
      <c r="D458" s="180" t="str">
        <f>+'INFO SEAL'!D409</f>
        <v>CASTILLA</v>
      </c>
      <c r="E458" s="180" t="str">
        <f>+'INFO SEAL'!E409</f>
        <v>APLAO</v>
      </c>
      <c r="F458" s="180" t="str">
        <f>+IF('INFO SEAL'!I409="BAJA TENSION","BT",IF('INFO SEAL'!I409="MEDIA TENSION","MT","AT"))</f>
        <v>MT</v>
      </c>
      <c r="G458" s="180">
        <f>+'INFO SEAL'!K409</f>
        <v>12</v>
      </c>
      <c r="H458" s="180" t="str">
        <f>+'INFO SEAL'!L409</f>
        <v>POSTE</v>
      </c>
      <c r="I458" s="180" t="str">
        <f>+'INFO SEAL'!M409</f>
        <v>CONCRETO</v>
      </c>
      <c r="J458" s="180" t="str">
        <f>+'INFO SEAL'!N409&amp;"-"&amp;F458</f>
        <v>PPC15-MT</v>
      </c>
      <c r="K458" s="180"/>
      <c r="L458" s="182" t="str">
        <f>+VLOOKUP('INFO SEAL'!N409,$J$8:$V$50,3,FALSE)</f>
        <v>POSTE DE CONCRETO ARMADO DE 12/200/120/300</v>
      </c>
      <c r="M458" s="33">
        <f t="shared" si="28"/>
        <v>0.3</v>
      </c>
    </row>
    <row r="459" spans="1:13" customFormat="1" x14ac:dyDescent="0.25">
      <c r="A459" s="73">
        <f>+'INFO SEAL'!B410</f>
        <v>405</v>
      </c>
      <c r="B459" s="180" t="str">
        <f t="shared" si="27"/>
        <v>SICODI</v>
      </c>
      <c r="C459" s="180" t="str">
        <f>+'INFO SEAL'!C410</f>
        <v>AREQUIPA</v>
      </c>
      <c r="D459" s="180" t="str">
        <f>+'INFO SEAL'!D410</f>
        <v>CASTILLA</v>
      </c>
      <c r="E459" s="180" t="str">
        <f>+'INFO SEAL'!E410</f>
        <v>URACA</v>
      </c>
      <c r="F459" s="180" t="str">
        <f>+IF('INFO SEAL'!I410="BAJA TENSION","BT",IF('INFO SEAL'!I410="MEDIA TENSION","MT","AT"))</f>
        <v>MT</v>
      </c>
      <c r="G459" s="180">
        <f>+'INFO SEAL'!K410</f>
        <v>12</v>
      </c>
      <c r="H459" s="180" t="str">
        <f>+'INFO SEAL'!L410</f>
        <v>POSTE</v>
      </c>
      <c r="I459" s="180" t="str">
        <f>+'INFO SEAL'!M410</f>
        <v>CONCRETO</v>
      </c>
      <c r="J459" s="180" t="str">
        <f>+'INFO SEAL'!N410&amp;"-"&amp;F459</f>
        <v>PPC15-MT</v>
      </c>
      <c r="K459" s="180"/>
      <c r="L459" s="182" t="str">
        <f>+VLOOKUP('INFO SEAL'!N410,$J$8:$V$50,3,FALSE)</f>
        <v>POSTE DE CONCRETO ARMADO DE 12/200/120/300</v>
      </c>
      <c r="M459" s="33">
        <f t="shared" si="28"/>
        <v>0.3</v>
      </c>
    </row>
    <row r="460" spans="1:13" customFormat="1" x14ac:dyDescent="0.25">
      <c r="A460" s="73">
        <f>+'INFO SEAL'!B411</f>
        <v>406</v>
      </c>
      <c r="B460" s="180" t="str">
        <f t="shared" si="27"/>
        <v>SICODI</v>
      </c>
      <c r="C460" s="180" t="str">
        <f>+'INFO SEAL'!C411</f>
        <v>AREQUIPA</v>
      </c>
      <c r="D460" s="180" t="str">
        <f>+'INFO SEAL'!D411</f>
        <v>CASTILLA</v>
      </c>
      <c r="E460" s="180" t="str">
        <f>+'INFO SEAL'!E411</f>
        <v>URACA</v>
      </c>
      <c r="F460" s="180" t="str">
        <f>+IF('INFO SEAL'!I411="BAJA TENSION","BT",IF('INFO SEAL'!I411="MEDIA TENSION","MT","AT"))</f>
        <v>MT</v>
      </c>
      <c r="G460" s="180">
        <f>+'INFO SEAL'!K411</f>
        <v>12</v>
      </c>
      <c r="H460" s="180" t="str">
        <f>+'INFO SEAL'!L411</f>
        <v>POSTE</v>
      </c>
      <c r="I460" s="180" t="str">
        <f>+'INFO SEAL'!M411</f>
        <v>CONCRETO</v>
      </c>
      <c r="J460" s="180" t="str">
        <f>+'INFO SEAL'!N411&amp;"-"&amp;F460</f>
        <v>PPC15-MT</v>
      </c>
      <c r="K460" s="180"/>
      <c r="L460" s="182" t="str">
        <f>+VLOOKUP('INFO SEAL'!N411,$J$8:$V$50,3,FALSE)</f>
        <v>POSTE DE CONCRETO ARMADO DE 12/200/120/300</v>
      </c>
      <c r="M460" s="33">
        <f t="shared" si="28"/>
        <v>0.3</v>
      </c>
    </row>
    <row r="461" spans="1:13" customFormat="1" x14ac:dyDescent="0.25">
      <c r="A461" s="73">
        <f>+'INFO SEAL'!B412</f>
        <v>407</v>
      </c>
      <c r="B461" s="180" t="str">
        <f t="shared" si="27"/>
        <v>SICODI</v>
      </c>
      <c r="C461" s="180" t="str">
        <f>+'INFO SEAL'!C412</f>
        <v>AREQUIPA</v>
      </c>
      <c r="D461" s="180" t="str">
        <f>+'INFO SEAL'!D412</f>
        <v>CASTILLA</v>
      </c>
      <c r="E461" s="180" t="str">
        <f>+'INFO SEAL'!E412</f>
        <v>APLAO</v>
      </c>
      <c r="F461" s="180" t="str">
        <f>+IF('INFO SEAL'!I412="BAJA TENSION","BT",IF('INFO SEAL'!I412="MEDIA TENSION","MT","AT"))</f>
        <v>MT</v>
      </c>
      <c r="G461" s="180">
        <f>+'INFO SEAL'!K412</f>
        <v>12</v>
      </c>
      <c r="H461" s="180" t="str">
        <f>+'INFO SEAL'!L412</f>
        <v>POSTE</v>
      </c>
      <c r="I461" s="180" t="str">
        <f>+'INFO SEAL'!M412</f>
        <v>CONCRETO</v>
      </c>
      <c r="J461" s="180" t="str">
        <f>+'INFO SEAL'!N412&amp;"-"&amp;F461</f>
        <v>PPC15-MT</v>
      </c>
      <c r="K461" s="180"/>
      <c r="L461" s="182" t="str">
        <f>+VLOOKUP('INFO SEAL'!N412,$J$8:$V$50,3,FALSE)</f>
        <v>POSTE DE CONCRETO ARMADO DE 12/200/120/300</v>
      </c>
      <c r="M461" s="33">
        <f t="shared" si="28"/>
        <v>0.3</v>
      </c>
    </row>
    <row r="462" spans="1:13" customFormat="1" x14ac:dyDescent="0.25">
      <c r="A462" s="73">
        <f>+'INFO SEAL'!B413</f>
        <v>408</v>
      </c>
      <c r="B462" s="180" t="str">
        <f t="shared" si="27"/>
        <v>SICODI</v>
      </c>
      <c r="C462" s="180" t="str">
        <f>+'INFO SEAL'!C413</f>
        <v>AREQUIPA</v>
      </c>
      <c r="D462" s="180" t="str">
        <f>+'INFO SEAL'!D413</f>
        <v>CASTILLA</v>
      </c>
      <c r="E462" s="180" t="str">
        <f>+'INFO SEAL'!E413</f>
        <v>APLAO</v>
      </c>
      <c r="F462" s="180" t="str">
        <f>+IF('INFO SEAL'!I413="BAJA TENSION","BT",IF('INFO SEAL'!I413="MEDIA TENSION","MT","AT"))</f>
        <v>MT</v>
      </c>
      <c r="G462" s="180">
        <f>+'INFO SEAL'!K413</f>
        <v>12</v>
      </c>
      <c r="H462" s="180" t="str">
        <f>+'INFO SEAL'!L413</f>
        <v>POSTE</v>
      </c>
      <c r="I462" s="180" t="str">
        <f>+'INFO SEAL'!M413</f>
        <v>CONCRETO</v>
      </c>
      <c r="J462" s="180" t="str">
        <f>+'INFO SEAL'!N413&amp;"-"&amp;F462</f>
        <v>PPC15-MT</v>
      </c>
      <c r="K462" s="180"/>
      <c r="L462" s="182" t="str">
        <f>+VLOOKUP('INFO SEAL'!N413,$J$8:$V$50,3,FALSE)</f>
        <v>POSTE DE CONCRETO ARMADO DE 12/200/120/300</v>
      </c>
      <c r="M462" s="33">
        <f t="shared" si="28"/>
        <v>0.3</v>
      </c>
    </row>
    <row r="463" spans="1:13" customFormat="1" x14ac:dyDescent="0.25">
      <c r="A463" s="73">
        <f>+'INFO SEAL'!B414</f>
        <v>409</v>
      </c>
      <c r="B463" s="180" t="str">
        <f t="shared" si="27"/>
        <v>SICODI</v>
      </c>
      <c r="C463" s="180" t="str">
        <f>+'INFO SEAL'!C414</f>
        <v>AREQUIPA</v>
      </c>
      <c r="D463" s="180" t="str">
        <f>+'INFO SEAL'!D414</f>
        <v>CASTILLA</v>
      </c>
      <c r="E463" s="180" t="str">
        <f>+'INFO SEAL'!E414</f>
        <v>APLAO</v>
      </c>
      <c r="F463" s="180" t="str">
        <f>+IF('INFO SEAL'!I414="BAJA TENSION","BT",IF('INFO SEAL'!I414="MEDIA TENSION","MT","AT"))</f>
        <v>MT</v>
      </c>
      <c r="G463" s="180">
        <f>+'INFO SEAL'!K414</f>
        <v>12</v>
      </c>
      <c r="H463" s="180" t="str">
        <f>+'INFO SEAL'!L414</f>
        <v>POSTE</v>
      </c>
      <c r="I463" s="180" t="str">
        <f>+'INFO SEAL'!M414</f>
        <v>CONCRETO</v>
      </c>
      <c r="J463" s="180" t="str">
        <f>+'INFO SEAL'!N414&amp;"-"&amp;F463</f>
        <v>PPC15-MT</v>
      </c>
      <c r="K463" s="180"/>
      <c r="L463" s="182" t="str">
        <f>+VLOOKUP('INFO SEAL'!N414,$J$8:$V$50,3,FALSE)</f>
        <v>POSTE DE CONCRETO ARMADO DE 12/200/120/300</v>
      </c>
      <c r="M463" s="33">
        <f t="shared" si="28"/>
        <v>0.3</v>
      </c>
    </row>
    <row r="464" spans="1:13" customFormat="1" x14ac:dyDescent="0.25">
      <c r="A464" s="73">
        <f>+'INFO SEAL'!B415</f>
        <v>410</v>
      </c>
      <c r="B464" s="180" t="str">
        <f t="shared" si="27"/>
        <v>SICODI</v>
      </c>
      <c r="C464" s="180" t="str">
        <f>+'INFO SEAL'!C415</f>
        <v>AREQUIPA</v>
      </c>
      <c r="D464" s="180" t="str">
        <f>+'INFO SEAL'!D415</f>
        <v>CASTILLA</v>
      </c>
      <c r="E464" s="180" t="str">
        <f>+'INFO SEAL'!E415</f>
        <v>APLAO</v>
      </c>
      <c r="F464" s="180" t="str">
        <f>+IF('INFO SEAL'!I415="BAJA TENSION","BT",IF('INFO SEAL'!I415="MEDIA TENSION","MT","AT"))</f>
        <v>MT</v>
      </c>
      <c r="G464" s="180">
        <f>+'INFO SEAL'!K415</f>
        <v>12</v>
      </c>
      <c r="H464" s="180" t="str">
        <f>+'INFO SEAL'!L415</f>
        <v>POSTE</v>
      </c>
      <c r="I464" s="180" t="str">
        <f>+'INFO SEAL'!M415</f>
        <v>CONCRETO</v>
      </c>
      <c r="J464" s="180" t="str">
        <f>+'INFO SEAL'!N415&amp;"-"&amp;F464</f>
        <v>PPC15-MT</v>
      </c>
      <c r="K464" s="180"/>
      <c r="L464" s="182" t="str">
        <f>+VLOOKUP('INFO SEAL'!N415,$J$8:$V$50,3,FALSE)</f>
        <v>POSTE DE CONCRETO ARMADO DE 12/200/120/300</v>
      </c>
      <c r="M464" s="33">
        <f t="shared" si="28"/>
        <v>0.3</v>
      </c>
    </row>
    <row r="465" spans="1:13" customFormat="1" x14ac:dyDescent="0.25">
      <c r="A465" s="73">
        <f>+'INFO SEAL'!B416</f>
        <v>411</v>
      </c>
      <c r="B465" s="180" t="str">
        <f t="shared" si="27"/>
        <v>SICODI</v>
      </c>
      <c r="C465" s="180" t="str">
        <f>+'INFO SEAL'!C416</f>
        <v>AREQUIPA</v>
      </c>
      <c r="D465" s="180" t="str">
        <f>+'INFO SEAL'!D416</f>
        <v>CASTILLA</v>
      </c>
      <c r="E465" s="180" t="str">
        <f>+'INFO SEAL'!E416</f>
        <v>APLAO</v>
      </c>
      <c r="F465" s="180" t="str">
        <f>+IF('INFO SEAL'!I416="BAJA TENSION","BT",IF('INFO SEAL'!I416="MEDIA TENSION","MT","AT"))</f>
        <v>MT</v>
      </c>
      <c r="G465" s="180">
        <f>+'INFO SEAL'!K416</f>
        <v>12</v>
      </c>
      <c r="H465" s="180" t="str">
        <f>+'INFO SEAL'!L416</f>
        <v>POSTE</v>
      </c>
      <c r="I465" s="180" t="str">
        <f>+'INFO SEAL'!M416</f>
        <v>CONCRETO</v>
      </c>
      <c r="J465" s="180" t="str">
        <f>+'INFO SEAL'!N416&amp;"-"&amp;F465</f>
        <v>PPC15-MT</v>
      </c>
      <c r="K465" s="180"/>
      <c r="L465" s="182" t="str">
        <f>+VLOOKUP('INFO SEAL'!N416,$J$8:$V$50,3,FALSE)</f>
        <v>POSTE DE CONCRETO ARMADO DE 12/200/120/300</v>
      </c>
      <c r="M465" s="33">
        <f t="shared" si="28"/>
        <v>0.3</v>
      </c>
    </row>
    <row r="466" spans="1:13" customFormat="1" x14ac:dyDescent="0.25">
      <c r="A466" s="73">
        <f>+'INFO SEAL'!B417</f>
        <v>412</v>
      </c>
      <c r="B466" s="180" t="str">
        <f t="shared" si="27"/>
        <v>SICODI</v>
      </c>
      <c r="C466" s="180" t="str">
        <f>+'INFO SEAL'!C417</f>
        <v>AREQUIPA</v>
      </c>
      <c r="D466" s="180" t="str">
        <f>+'INFO SEAL'!D417</f>
        <v>CASTILLA</v>
      </c>
      <c r="E466" s="180" t="str">
        <f>+'INFO SEAL'!E417</f>
        <v>APLAO</v>
      </c>
      <c r="F466" s="180" t="str">
        <f>+IF('INFO SEAL'!I417="BAJA TENSION","BT",IF('INFO SEAL'!I417="MEDIA TENSION","MT","AT"))</f>
        <v>MT</v>
      </c>
      <c r="G466" s="180">
        <f>+'INFO SEAL'!K417</f>
        <v>12</v>
      </c>
      <c r="H466" s="180" t="str">
        <f>+'INFO SEAL'!L417</f>
        <v>POSTE</v>
      </c>
      <c r="I466" s="180" t="str">
        <f>+'INFO SEAL'!M417</f>
        <v>CONCRETO</v>
      </c>
      <c r="J466" s="180" t="str">
        <f>+'INFO SEAL'!N417&amp;"-"&amp;F466</f>
        <v>PPC15-MT</v>
      </c>
      <c r="K466" s="180"/>
      <c r="L466" s="182" t="str">
        <f>+VLOOKUP('INFO SEAL'!N417,$J$8:$V$50,3,FALSE)</f>
        <v>POSTE DE CONCRETO ARMADO DE 12/200/120/300</v>
      </c>
      <c r="M466" s="33">
        <f t="shared" si="28"/>
        <v>0.3</v>
      </c>
    </row>
    <row r="467" spans="1:13" customFormat="1" x14ac:dyDescent="0.25">
      <c r="A467" s="73">
        <f>+'INFO SEAL'!B418</f>
        <v>413</v>
      </c>
      <c r="B467" s="180" t="str">
        <f t="shared" si="27"/>
        <v>SICODI</v>
      </c>
      <c r="C467" s="180" t="str">
        <f>+'INFO SEAL'!C418</f>
        <v>AREQUIPA</v>
      </c>
      <c r="D467" s="180" t="str">
        <f>+'INFO SEAL'!D418</f>
        <v>CASTILLA</v>
      </c>
      <c r="E467" s="180" t="str">
        <f>+'INFO SEAL'!E418</f>
        <v>URACA</v>
      </c>
      <c r="F467" s="180" t="str">
        <f>+IF('INFO SEAL'!I418="BAJA TENSION","BT",IF('INFO SEAL'!I418="MEDIA TENSION","MT","AT"))</f>
        <v>MT</v>
      </c>
      <c r="G467" s="180">
        <f>+'INFO SEAL'!K418</f>
        <v>12</v>
      </c>
      <c r="H467" s="180" t="str">
        <f>+'INFO SEAL'!L418</f>
        <v>POSTE</v>
      </c>
      <c r="I467" s="180" t="str">
        <f>+'INFO SEAL'!M418</f>
        <v>CONCRETO</v>
      </c>
      <c r="J467" s="180" t="str">
        <f>+'INFO SEAL'!N418&amp;"-"&amp;F467</f>
        <v>PPC15-MT</v>
      </c>
      <c r="K467" s="180"/>
      <c r="L467" s="182" t="str">
        <f>+VLOOKUP('INFO SEAL'!N418,$J$8:$V$50,3,FALSE)</f>
        <v>POSTE DE CONCRETO ARMADO DE 12/200/120/300</v>
      </c>
      <c r="M467" s="33">
        <f t="shared" si="28"/>
        <v>0.3</v>
      </c>
    </row>
    <row r="468" spans="1:13" customFormat="1" x14ac:dyDescent="0.25">
      <c r="A468" s="73">
        <f>+'INFO SEAL'!B419</f>
        <v>414</v>
      </c>
      <c r="B468" s="180" t="str">
        <f t="shared" si="27"/>
        <v>SICODI</v>
      </c>
      <c r="C468" s="180" t="str">
        <f>+'INFO SEAL'!C419</f>
        <v>AREQUIPA</v>
      </c>
      <c r="D468" s="180" t="str">
        <f>+'INFO SEAL'!D419</f>
        <v>CASTILLA</v>
      </c>
      <c r="E468" s="180" t="str">
        <f>+'INFO SEAL'!E419</f>
        <v>URACA</v>
      </c>
      <c r="F468" s="180" t="str">
        <f>+IF('INFO SEAL'!I419="BAJA TENSION","BT",IF('INFO SEAL'!I419="MEDIA TENSION","MT","AT"))</f>
        <v>MT</v>
      </c>
      <c r="G468" s="180">
        <f>+'INFO SEAL'!K419</f>
        <v>12</v>
      </c>
      <c r="H468" s="180" t="str">
        <f>+'INFO SEAL'!L419</f>
        <v>POSTE</v>
      </c>
      <c r="I468" s="180" t="str">
        <f>+'INFO SEAL'!M419</f>
        <v>CONCRETO</v>
      </c>
      <c r="J468" s="180" t="str">
        <f>+'INFO SEAL'!N419&amp;"-"&amp;F468</f>
        <v>PPC15-MT</v>
      </c>
      <c r="K468" s="180"/>
      <c r="L468" s="182" t="str">
        <f>+VLOOKUP('INFO SEAL'!N419,$J$8:$V$50,3,FALSE)</f>
        <v>POSTE DE CONCRETO ARMADO DE 12/200/120/300</v>
      </c>
      <c r="M468" s="33">
        <f t="shared" si="28"/>
        <v>0.3</v>
      </c>
    </row>
    <row r="469" spans="1:13" customFormat="1" x14ac:dyDescent="0.25">
      <c r="A469" s="73">
        <f>+'INFO SEAL'!B420</f>
        <v>415</v>
      </c>
      <c r="B469" s="180" t="str">
        <f t="shared" si="27"/>
        <v>SICODI</v>
      </c>
      <c r="C469" s="180" t="str">
        <f>+'INFO SEAL'!C420</f>
        <v>AREQUIPA</v>
      </c>
      <c r="D469" s="180" t="str">
        <f>+'INFO SEAL'!D420</f>
        <v>CASTILLA</v>
      </c>
      <c r="E469" s="180" t="str">
        <f>+'INFO SEAL'!E420</f>
        <v>URACA</v>
      </c>
      <c r="F469" s="180" t="str">
        <f>+IF('INFO SEAL'!I420="BAJA TENSION","BT",IF('INFO SEAL'!I420="MEDIA TENSION","MT","AT"))</f>
        <v>MT</v>
      </c>
      <c r="G469" s="180">
        <f>+'INFO SEAL'!K420</f>
        <v>12</v>
      </c>
      <c r="H469" s="180" t="str">
        <f>+'INFO SEAL'!L420</f>
        <v>POSTE</v>
      </c>
      <c r="I469" s="180" t="str">
        <f>+'INFO SEAL'!M420</f>
        <v>CONCRETO</v>
      </c>
      <c r="J469" s="180" t="str">
        <f>+'INFO SEAL'!N420&amp;"-"&amp;F469</f>
        <v>PPC15-MT</v>
      </c>
      <c r="K469" s="180"/>
      <c r="L469" s="182" t="str">
        <f>+VLOOKUP('INFO SEAL'!N420,$J$8:$V$50,3,FALSE)</f>
        <v>POSTE DE CONCRETO ARMADO DE 12/200/120/300</v>
      </c>
      <c r="M469" s="33">
        <f t="shared" si="28"/>
        <v>0.3</v>
      </c>
    </row>
    <row r="470" spans="1:13" customFormat="1" x14ac:dyDescent="0.25">
      <c r="A470" s="73">
        <f>+'INFO SEAL'!B421</f>
        <v>416</v>
      </c>
      <c r="B470" s="180" t="str">
        <f t="shared" si="27"/>
        <v>SICODI</v>
      </c>
      <c r="C470" s="180" t="str">
        <f>+'INFO SEAL'!C421</f>
        <v>AREQUIPA</v>
      </c>
      <c r="D470" s="180" t="str">
        <f>+'INFO SEAL'!D421</f>
        <v>CASTILLA</v>
      </c>
      <c r="E470" s="180" t="str">
        <f>+'INFO SEAL'!E421</f>
        <v>URACA</v>
      </c>
      <c r="F470" s="180" t="str">
        <f>+IF('INFO SEAL'!I421="BAJA TENSION","BT",IF('INFO SEAL'!I421="MEDIA TENSION","MT","AT"))</f>
        <v>MT</v>
      </c>
      <c r="G470" s="180">
        <f>+'INFO SEAL'!K421</f>
        <v>12</v>
      </c>
      <c r="H470" s="180" t="str">
        <f>+'INFO SEAL'!L421</f>
        <v>POSTE</v>
      </c>
      <c r="I470" s="180" t="str">
        <f>+'INFO SEAL'!M421</f>
        <v>CONCRETO</v>
      </c>
      <c r="J470" s="180" t="str">
        <f>+'INFO SEAL'!N421&amp;"-"&amp;F470</f>
        <v>PPC15-MT</v>
      </c>
      <c r="K470" s="180"/>
      <c r="L470" s="182" t="str">
        <f>+VLOOKUP('INFO SEAL'!N421,$J$8:$V$50,3,FALSE)</f>
        <v>POSTE DE CONCRETO ARMADO DE 12/200/120/300</v>
      </c>
      <c r="M470" s="33">
        <f t="shared" si="28"/>
        <v>0.3</v>
      </c>
    </row>
    <row r="471" spans="1:13" customFormat="1" x14ac:dyDescent="0.25">
      <c r="A471" s="73">
        <f>+'INFO SEAL'!B422</f>
        <v>417</v>
      </c>
      <c r="B471" s="180" t="str">
        <f t="shared" si="27"/>
        <v>SICODI</v>
      </c>
      <c r="C471" s="180" t="str">
        <f>+'INFO SEAL'!C422</f>
        <v>AREQUIPA</v>
      </c>
      <c r="D471" s="180" t="str">
        <f>+'INFO SEAL'!D422</f>
        <v>CASTILLA</v>
      </c>
      <c r="E471" s="180" t="str">
        <f>+'INFO SEAL'!E422</f>
        <v>URACA</v>
      </c>
      <c r="F471" s="180" t="str">
        <f>+IF('INFO SEAL'!I422="BAJA TENSION","BT",IF('INFO SEAL'!I422="MEDIA TENSION","MT","AT"))</f>
        <v>MT</v>
      </c>
      <c r="G471" s="180">
        <f>+'INFO SEAL'!K422</f>
        <v>12</v>
      </c>
      <c r="H471" s="180" t="str">
        <f>+'INFO SEAL'!L422</f>
        <v>POSTE</v>
      </c>
      <c r="I471" s="180" t="str">
        <f>+'INFO SEAL'!M422</f>
        <v>CONCRETO</v>
      </c>
      <c r="J471" s="180" t="str">
        <f>+'INFO SEAL'!N422&amp;"-"&amp;F471</f>
        <v>PPC15-MT</v>
      </c>
      <c r="K471" s="180"/>
      <c r="L471" s="182" t="str">
        <f>+VLOOKUP('INFO SEAL'!N422,$J$8:$V$50,3,FALSE)</f>
        <v>POSTE DE CONCRETO ARMADO DE 12/200/120/300</v>
      </c>
      <c r="M471" s="33">
        <f t="shared" si="28"/>
        <v>0.3</v>
      </c>
    </row>
    <row r="472" spans="1:13" customFormat="1" x14ac:dyDescent="0.25">
      <c r="A472" s="73">
        <f>+'INFO SEAL'!B423</f>
        <v>418</v>
      </c>
      <c r="B472" s="180" t="str">
        <f t="shared" si="27"/>
        <v>SICODI</v>
      </c>
      <c r="C472" s="180" t="str">
        <f>+'INFO SEAL'!C423</f>
        <v>AREQUIPA</v>
      </c>
      <c r="D472" s="180" t="str">
        <f>+'INFO SEAL'!D423</f>
        <v>CASTILLA</v>
      </c>
      <c r="E472" s="180" t="str">
        <f>+'INFO SEAL'!E423</f>
        <v>URACA</v>
      </c>
      <c r="F472" s="180" t="str">
        <f>+IF('INFO SEAL'!I423="BAJA TENSION","BT",IF('INFO SEAL'!I423="MEDIA TENSION","MT","AT"))</f>
        <v>MT</v>
      </c>
      <c r="G472" s="180">
        <f>+'INFO SEAL'!K423</f>
        <v>12</v>
      </c>
      <c r="H472" s="180" t="str">
        <f>+'INFO SEAL'!L423</f>
        <v>POSTE</v>
      </c>
      <c r="I472" s="180" t="str">
        <f>+'INFO SEAL'!M423</f>
        <v>CONCRETO</v>
      </c>
      <c r="J472" s="180" t="str">
        <f>+'INFO SEAL'!N423&amp;"-"&amp;F472</f>
        <v>PPC15-MT</v>
      </c>
      <c r="K472" s="180"/>
      <c r="L472" s="182" t="str">
        <f>+VLOOKUP('INFO SEAL'!N423,$J$8:$V$50,3,FALSE)</f>
        <v>POSTE DE CONCRETO ARMADO DE 12/200/120/300</v>
      </c>
      <c r="M472" s="33">
        <f t="shared" si="28"/>
        <v>0.3</v>
      </c>
    </row>
    <row r="473" spans="1:13" customFormat="1" x14ac:dyDescent="0.25">
      <c r="A473" s="73">
        <f>+'INFO SEAL'!B424</f>
        <v>419</v>
      </c>
      <c r="B473" s="180" t="str">
        <f t="shared" si="27"/>
        <v>SICODI</v>
      </c>
      <c r="C473" s="180" t="str">
        <f>+'INFO SEAL'!C424</f>
        <v>AREQUIPA</v>
      </c>
      <c r="D473" s="180" t="str">
        <f>+'INFO SEAL'!D424</f>
        <v>CASTILLA</v>
      </c>
      <c r="E473" s="180" t="str">
        <f>+'INFO SEAL'!E424</f>
        <v>APLAO</v>
      </c>
      <c r="F473" s="180" t="str">
        <f>+IF('INFO SEAL'!I424="BAJA TENSION","BT",IF('INFO SEAL'!I424="MEDIA TENSION","MT","AT"))</f>
        <v>MT</v>
      </c>
      <c r="G473" s="180">
        <f>+'INFO SEAL'!K424</f>
        <v>12</v>
      </c>
      <c r="H473" s="180" t="str">
        <f>+'INFO SEAL'!L424</f>
        <v>POSTE</v>
      </c>
      <c r="I473" s="180" t="str">
        <f>+'INFO SEAL'!M424</f>
        <v>CONCRETO</v>
      </c>
      <c r="J473" s="180" t="str">
        <f>+'INFO SEAL'!N424&amp;"-"&amp;F473</f>
        <v>PPC15-MT</v>
      </c>
      <c r="K473" s="180"/>
      <c r="L473" s="182" t="str">
        <f>+VLOOKUP('INFO SEAL'!N424,$J$8:$V$50,3,FALSE)</f>
        <v>POSTE DE CONCRETO ARMADO DE 12/200/120/300</v>
      </c>
      <c r="M473" s="33">
        <f t="shared" si="28"/>
        <v>0.3</v>
      </c>
    </row>
    <row r="474" spans="1:13" customFormat="1" x14ac:dyDescent="0.25">
      <c r="A474" s="73">
        <f>+'INFO SEAL'!B425</f>
        <v>420</v>
      </c>
      <c r="B474" s="180" t="str">
        <f t="shared" si="27"/>
        <v>SICODI</v>
      </c>
      <c r="C474" s="180" t="str">
        <f>+'INFO SEAL'!C425</f>
        <v>AREQUIPA</v>
      </c>
      <c r="D474" s="180" t="str">
        <f>+'INFO SEAL'!D425</f>
        <v>CASTILLA</v>
      </c>
      <c r="E474" s="180" t="str">
        <f>+'INFO SEAL'!E425</f>
        <v>APLAO</v>
      </c>
      <c r="F474" s="180" t="str">
        <f>+IF('INFO SEAL'!I425="BAJA TENSION","BT",IF('INFO SEAL'!I425="MEDIA TENSION","MT","AT"))</f>
        <v>MT</v>
      </c>
      <c r="G474" s="180">
        <f>+'INFO SEAL'!K425</f>
        <v>12</v>
      </c>
      <c r="H474" s="180" t="str">
        <f>+'INFO SEAL'!L425</f>
        <v>POSTE</v>
      </c>
      <c r="I474" s="180" t="str">
        <f>+'INFO SEAL'!M425</f>
        <v>CONCRETO</v>
      </c>
      <c r="J474" s="180" t="str">
        <f>+'INFO SEAL'!N425&amp;"-"&amp;F474</f>
        <v>PPC15-MT</v>
      </c>
      <c r="K474" s="180"/>
      <c r="L474" s="182" t="str">
        <f>+VLOOKUP('INFO SEAL'!N425,$J$8:$V$50,3,FALSE)</f>
        <v>POSTE DE CONCRETO ARMADO DE 12/200/120/300</v>
      </c>
      <c r="M474" s="33">
        <f t="shared" si="28"/>
        <v>0.3</v>
      </c>
    </row>
    <row r="475" spans="1:13" customFormat="1" x14ac:dyDescent="0.25">
      <c r="A475" s="73">
        <f>+'INFO SEAL'!B426</f>
        <v>421</v>
      </c>
      <c r="B475" s="180" t="str">
        <f t="shared" si="27"/>
        <v>SICODI</v>
      </c>
      <c r="C475" s="180" t="str">
        <f>+'INFO SEAL'!C426</f>
        <v>AREQUIPA</v>
      </c>
      <c r="D475" s="180" t="str">
        <f>+'INFO SEAL'!D426</f>
        <v>CASTILLA</v>
      </c>
      <c r="E475" s="180" t="str">
        <f>+'INFO SEAL'!E426</f>
        <v>APLAO</v>
      </c>
      <c r="F475" s="180" t="str">
        <f>+IF('INFO SEAL'!I426="BAJA TENSION","BT",IF('INFO SEAL'!I426="MEDIA TENSION","MT","AT"))</f>
        <v>MT</v>
      </c>
      <c r="G475" s="180">
        <f>+'INFO SEAL'!K426</f>
        <v>12</v>
      </c>
      <c r="H475" s="180" t="str">
        <f>+'INFO SEAL'!L426</f>
        <v>POSTE</v>
      </c>
      <c r="I475" s="180" t="str">
        <f>+'INFO SEAL'!M426</f>
        <v>CONCRETO</v>
      </c>
      <c r="J475" s="180" t="str">
        <f>+'INFO SEAL'!N426&amp;"-"&amp;F475</f>
        <v>PPC15-MT</v>
      </c>
      <c r="K475" s="180"/>
      <c r="L475" s="182" t="str">
        <f>+VLOOKUP('INFO SEAL'!N426,$J$8:$V$50,3,FALSE)</f>
        <v>POSTE DE CONCRETO ARMADO DE 12/200/120/300</v>
      </c>
      <c r="M475" s="33">
        <f t="shared" si="28"/>
        <v>0.3</v>
      </c>
    </row>
    <row r="476" spans="1:13" customFormat="1" x14ac:dyDescent="0.25">
      <c r="A476" s="73">
        <f>+'INFO SEAL'!B427</f>
        <v>422</v>
      </c>
      <c r="B476" s="180" t="str">
        <f t="shared" si="27"/>
        <v>SICODI</v>
      </c>
      <c r="C476" s="180" t="str">
        <f>+'INFO SEAL'!C427</f>
        <v>AREQUIPA</v>
      </c>
      <c r="D476" s="180" t="str">
        <f>+'INFO SEAL'!D427</f>
        <v>CASTILLA</v>
      </c>
      <c r="E476" s="180" t="str">
        <f>+'INFO SEAL'!E427</f>
        <v>URACA</v>
      </c>
      <c r="F476" s="180" t="str">
        <f>+IF('INFO SEAL'!I427="BAJA TENSION","BT",IF('INFO SEAL'!I427="MEDIA TENSION","MT","AT"))</f>
        <v>MT</v>
      </c>
      <c r="G476" s="180">
        <f>+'INFO SEAL'!K427</f>
        <v>12</v>
      </c>
      <c r="H476" s="180" t="str">
        <f>+'INFO SEAL'!L427</f>
        <v>POSTE</v>
      </c>
      <c r="I476" s="180" t="str">
        <f>+'INFO SEAL'!M427</f>
        <v>CONCRETO</v>
      </c>
      <c r="J476" s="180" t="str">
        <f>+'INFO SEAL'!N427&amp;"-"&amp;F476</f>
        <v>PPC15-MT</v>
      </c>
      <c r="K476" s="180"/>
      <c r="L476" s="182" t="str">
        <f>+VLOOKUP('INFO SEAL'!N427,$J$8:$V$50,3,FALSE)</f>
        <v>POSTE DE CONCRETO ARMADO DE 12/200/120/300</v>
      </c>
      <c r="M476" s="33">
        <f t="shared" si="28"/>
        <v>0.3</v>
      </c>
    </row>
    <row r="477" spans="1:13" customFormat="1" x14ac:dyDescent="0.25">
      <c r="A477" s="73">
        <f>+'INFO SEAL'!B428</f>
        <v>423</v>
      </c>
      <c r="B477" s="180" t="str">
        <f t="shared" si="27"/>
        <v>SICODI</v>
      </c>
      <c r="C477" s="180" t="str">
        <f>+'INFO SEAL'!C428</f>
        <v>AREQUIPA</v>
      </c>
      <c r="D477" s="180" t="str">
        <f>+'INFO SEAL'!D428</f>
        <v>CASTILLA</v>
      </c>
      <c r="E477" s="180" t="str">
        <f>+'INFO SEAL'!E428</f>
        <v>APLAO</v>
      </c>
      <c r="F477" s="180" t="str">
        <f>+IF('INFO SEAL'!I428="BAJA TENSION","BT",IF('INFO SEAL'!I428="MEDIA TENSION","MT","AT"))</f>
        <v>MT</v>
      </c>
      <c r="G477" s="180">
        <f>+'INFO SEAL'!K428</f>
        <v>12</v>
      </c>
      <c r="H477" s="180" t="str">
        <f>+'INFO SEAL'!L428</f>
        <v>POSTE</v>
      </c>
      <c r="I477" s="180" t="str">
        <f>+'INFO SEAL'!M428</f>
        <v>CONCRETO</v>
      </c>
      <c r="J477" s="180" t="str">
        <f>+'INFO SEAL'!N428&amp;"-"&amp;F477</f>
        <v>PPC15-MT</v>
      </c>
      <c r="K477" s="180"/>
      <c r="L477" s="182" t="str">
        <f>+VLOOKUP('INFO SEAL'!N428,$J$8:$V$50,3,FALSE)</f>
        <v>POSTE DE CONCRETO ARMADO DE 12/200/120/300</v>
      </c>
      <c r="M477" s="33">
        <f t="shared" si="28"/>
        <v>0.3</v>
      </c>
    </row>
    <row r="478" spans="1:13" customFormat="1" x14ac:dyDescent="0.25">
      <c r="A478" s="73">
        <f>+'INFO SEAL'!B429</f>
        <v>424</v>
      </c>
      <c r="B478" s="180" t="str">
        <f t="shared" si="27"/>
        <v>SICODI</v>
      </c>
      <c r="C478" s="180" t="str">
        <f>+'INFO SEAL'!C429</f>
        <v>AREQUIPA</v>
      </c>
      <c r="D478" s="180" t="str">
        <f>+'INFO SEAL'!D429</f>
        <v>CASTILLA</v>
      </c>
      <c r="E478" s="180" t="str">
        <f>+'INFO SEAL'!E429</f>
        <v>URACA</v>
      </c>
      <c r="F478" s="180" t="str">
        <f>+IF('INFO SEAL'!I429="BAJA TENSION","BT",IF('INFO SEAL'!I429="MEDIA TENSION","MT","AT"))</f>
        <v>MT</v>
      </c>
      <c r="G478" s="180">
        <f>+'INFO SEAL'!K429</f>
        <v>12</v>
      </c>
      <c r="H478" s="180" t="str">
        <f>+'INFO SEAL'!L429</f>
        <v>POSTE</v>
      </c>
      <c r="I478" s="180" t="str">
        <f>+'INFO SEAL'!M429</f>
        <v>CONCRETO</v>
      </c>
      <c r="J478" s="180" t="str">
        <f>+'INFO SEAL'!N429&amp;"-"&amp;F478</f>
        <v>PPC15-MT</v>
      </c>
      <c r="K478" s="180"/>
      <c r="L478" s="182" t="str">
        <f>+VLOOKUP('INFO SEAL'!N429,$J$8:$V$50,3,FALSE)</f>
        <v>POSTE DE CONCRETO ARMADO DE 12/200/120/300</v>
      </c>
      <c r="M478" s="33">
        <f t="shared" si="28"/>
        <v>0.3</v>
      </c>
    </row>
    <row r="479" spans="1:13" customFormat="1" x14ac:dyDescent="0.25">
      <c r="A479" s="73">
        <f>+'INFO SEAL'!B430</f>
        <v>425</v>
      </c>
      <c r="B479" s="180" t="str">
        <f t="shared" si="27"/>
        <v>SICODI</v>
      </c>
      <c r="C479" s="180" t="str">
        <f>+'INFO SEAL'!C430</f>
        <v>AREQUIPA</v>
      </c>
      <c r="D479" s="180" t="str">
        <f>+'INFO SEAL'!D430</f>
        <v>CASTILLA</v>
      </c>
      <c r="E479" s="180" t="str">
        <f>+'INFO SEAL'!E430</f>
        <v>URACA</v>
      </c>
      <c r="F479" s="180" t="str">
        <f>+IF('INFO SEAL'!I430="BAJA TENSION","BT",IF('INFO SEAL'!I430="MEDIA TENSION","MT","AT"))</f>
        <v>MT</v>
      </c>
      <c r="G479" s="180">
        <f>+'INFO SEAL'!K430</f>
        <v>12</v>
      </c>
      <c r="H479" s="180" t="str">
        <f>+'INFO SEAL'!L430</f>
        <v>POSTE</v>
      </c>
      <c r="I479" s="180" t="str">
        <f>+'INFO SEAL'!M430</f>
        <v>CONCRETO</v>
      </c>
      <c r="J479" s="180" t="str">
        <f>+'INFO SEAL'!N430&amp;"-"&amp;F479</f>
        <v>PPC15-MT</v>
      </c>
      <c r="K479" s="180"/>
      <c r="L479" s="182" t="str">
        <f>+VLOOKUP('INFO SEAL'!N430,$J$8:$V$50,3,FALSE)</f>
        <v>POSTE DE CONCRETO ARMADO DE 12/200/120/300</v>
      </c>
      <c r="M479" s="33">
        <f t="shared" si="28"/>
        <v>0.3</v>
      </c>
    </row>
    <row r="480" spans="1:13" customFormat="1" x14ac:dyDescent="0.25">
      <c r="A480" s="73">
        <f>+'INFO SEAL'!B431</f>
        <v>426</v>
      </c>
      <c r="B480" s="180" t="str">
        <f t="shared" si="27"/>
        <v>SICODI</v>
      </c>
      <c r="C480" s="180" t="str">
        <f>+'INFO SEAL'!C431</f>
        <v>AREQUIPA</v>
      </c>
      <c r="D480" s="180" t="str">
        <f>+'INFO SEAL'!D431</f>
        <v>CASTILLA</v>
      </c>
      <c r="E480" s="180" t="str">
        <f>+'INFO SEAL'!E431</f>
        <v>URACA</v>
      </c>
      <c r="F480" s="180" t="str">
        <f>+IF('INFO SEAL'!I431="BAJA TENSION","BT",IF('INFO SEAL'!I431="MEDIA TENSION","MT","AT"))</f>
        <v>MT</v>
      </c>
      <c r="G480" s="180">
        <f>+'INFO SEAL'!K431</f>
        <v>13</v>
      </c>
      <c r="H480" s="180" t="str">
        <f>+'INFO SEAL'!L431</f>
        <v>POSTE</v>
      </c>
      <c r="I480" s="180" t="str">
        <f>+'INFO SEAL'!M431</f>
        <v>CONCRETO</v>
      </c>
      <c r="J480" s="180" t="str">
        <f>+'INFO SEAL'!N431&amp;"-"&amp;F480</f>
        <v>PPC18-MT</v>
      </c>
      <c r="K480" s="180"/>
      <c r="L480" s="182" t="str">
        <f>+VLOOKUP('INFO SEAL'!N431,$J$8:$V$50,3,FALSE)</f>
        <v>POSTE DE CONCRETO ARMADO DE 13/200/140/335</v>
      </c>
      <c r="M480" s="33">
        <f t="shared" si="28"/>
        <v>0.4</v>
      </c>
    </row>
    <row r="481" spans="1:13" customFormat="1" x14ac:dyDescent="0.25">
      <c r="A481" s="73">
        <f>+'INFO SEAL'!B432</f>
        <v>427</v>
      </c>
      <c r="B481" s="180" t="str">
        <f t="shared" si="27"/>
        <v>SICODI</v>
      </c>
      <c r="C481" s="180" t="str">
        <f>+'INFO SEAL'!C432</f>
        <v>AREQUIPA</v>
      </c>
      <c r="D481" s="180" t="str">
        <f>+'INFO SEAL'!D432</f>
        <v>CASTILLA</v>
      </c>
      <c r="E481" s="180" t="str">
        <f>+'INFO SEAL'!E432</f>
        <v>URACA</v>
      </c>
      <c r="F481" s="180" t="str">
        <f>+IF('INFO SEAL'!I432="BAJA TENSION","BT",IF('INFO SEAL'!I432="MEDIA TENSION","MT","AT"))</f>
        <v>MT</v>
      </c>
      <c r="G481" s="180">
        <f>+'INFO SEAL'!K432</f>
        <v>12</v>
      </c>
      <c r="H481" s="180" t="str">
        <f>+'INFO SEAL'!L432</f>
        <v>POSTE</v>
      </c>
      <c r="I481" s="180" t="str">
        <f>+'INFO SEAL'!M432</f>
        <v>CONCRETO</v>
      </c>
      <c r="J481" s="180" t="str">
        <f>+'INFO SEAL'!N432&amp;"-"&amp;F481</f>
        <v>PPC15-MT</v>
      </c>
      <c r="K481" s="180"/>
      <c r="L481" s="182" t="str">
        <f>+VLOOKUP('INFO SEAL'!N432,$J$8:$V$50,3,FALSE)</f>
        <v>POSTE DE CONCRETO ARMADO DE 12/200/120/300</v>
      </c>
      <c r="M481" s="33">
        <f t="shared" si="28"/>
        <v>0.3</v>
      </c>
    </row>
    <row r="482" spans="1:13" customFormat="1" x14ac:dyDescent="0.25">
      <c r="A482" s="73">
        <f>+'INFO SEAL'!B433</f>
        <v>428</v>
      </c>
      <c r="B482" s="180" t="str">
        <f t="shared" si="27"/>
        <v>SICODI</v>
      </c>
      <c r="C482" s="180" t="str">
        <f>+'INFO SEAL'!C433</f>
        <v>AREQUIPA</v>
      </c>
      <c r="D482" s="180" t="str">
        <f>+'INFO SEAL'!D433</f>
        <v>CASTILLA</v>
      </c>
      <c r="E482" s="180" t="str">
        <f>+'INFO SEAL'!E433</f>
        <v>URACA</v>
      </c>
      <c r="F482" s="180" t="str">
        <f>+IF('INFO SEAL'!I433="BAJA TENSION","BT",IF('INFO SEAL'!I433="MEDIA TENSION","MT","AT"))</f>
        <v>MT</v>
      </c>
      <c r="G482" s="180">
        <f>+'INFO SEAL'!K433</f>
        <v>13</v>
      </c>
      <c r="H482" s="180" t="str">
        <f>+'INFO SEAL'!L433</f>
        <v>POSTE</v>
      </c>
      <c r="I482" s="180" t="str">
        <f>+'INFO SEAL'!M433</f>
        <v>CONCRETO</v>
      </c>
      <c r="J482" s="180" t="str">
        <f>+'INFO SEAL'!N433&amp;"-"&amp;F482</f>
        <v>PPC18-MT</v>
      </c>
      <c r="K482" s="180"/>
      <c r="L482" s="182" t="str">
        <f>+VLOOKUP('INFO SEAL'!N433,$J$8:$V$50,3,FALSE)</f>
        <v>POSTE DE CONCRETO ARMADO DE 13/200/140/335</v>
      </c>
      <c r="M482" s="33">
        <f t="shared" si="28"/>
        <v>0.4</v>
      </c>
    </row>
    <row r="483" spans="1:13" customFormat="1" x14ac:dyDescent="0.25">
      <c r="A483" s="73">
        <f>+'INFO SEAL'!B434</f>
        <v>429</v>
      </c>
      <c r="B483" s="180" t="str">
        <f t="shared" si="27"/>
        <v>SICODI</v>
      </c>
      <c r="C483" s="180" t="str">
        <f>+'INFO SEAL'!C434</f>
        <v>AREQUIPA</v>
      </c>
      <c r="D483" s="180" t="str">
        <f>+'INFO SEAL'!D434</f>
        <v>CASTILLA</v>
      </c>
      <c r="E483" s="180" t="str">
        <f>+'INFO SEAL'!E434</f>
        <v>URACA</v>
      </c>
      <c r="F483" s="180" t="str">
        <f>+IF('INFO SEAL'!I434="BAJA TENSION","BT",IF('INFO SEAL'!I434="MEDIA TENSION","MT","AT"))</f>
        <v>MT</v>
      </c>
      <c r="G483" s="180">
        <f>+'INFO SEAL'!K434</f>
        <v>12</v>
      </c>
      <c r="H483" s="180" t="str">
        <f>+'INFO SEAL'!L434</f>
        <v>POSTE</v>
      </c>
      <c r="I483" s="180" t="str">
        <f>+'INFO SEAL'!M434</f>
        <v>CONCRETO</v>
      </c>
      <c r="J483" s="180" t="str">
        <f>+'INFO SEAL'!N434&amp;"-"&amp;F483</f>
        <v>PPC15-MT</v>
      </c>
      <c r="K483" s="180"/>
      <c r="L483" s="182" t="str">
        <f>+VLOOKUP('INFO SEAL'!N434,$J$8:$V$50,3,FALSE)</f>
        <v>POSTE DE CONCRETO ARMADO DE 12/200/120/300</v>
      </c>
      <c r="M483" s="33">
        <f t="shared" si="28"/>
        <v>0.3</v>
      </c>
    </row>
    <row r="484" spans="1:13" customFormat="1" x14ac:dyDescent="0.25">
      <c r="A484" s="73">
        <f>+'INFO SEAL'!B435</f>
        <v>430</v>
      </c>
      <c r="B484" s="180" t="str">
        <f t="shared" si="27"/>
        <v>SICODI</v>
      </c>
      <c r="C484" s="180" t="str">
        <f>+'INFO SEAL'!C435</f>
        <v>AREQUIPA</v>
      </c>
      <c r="D484" s="180" t="str">
        <f>+'INFO SEAL'!D435</f>
        <v>CASTILLA</v>
      </c>
      <c r="E484" s="180" t="str">
        <f>+'INFO SEAL'!E435</f>
        <v>APLAO</v>
      </c>
      <c r="F484" s="180" t="str">
        <f>+IF('INFO SEAL'!I435="BAJA TENSION","BT",IF('INFO SEAL'!I435="MEDIA TENSION","MT","AT"))</f>
        <v>MT</v>
      </c>
      <c r="G484" s="180">
        <f>+'INFO SEAL'!K435</f>
        <v>12</v>
      </c>
      <c r="H484" s="180" t="str">
        <f>+'INFO SEAL'!L435</f>
        <v>POSTE</v>
      </c>
      <c r="I484" s="180" t="str">
        <f>+'INFO SEAL'!M435</f>
        <v>CONCRETO</v>
      </c>
      <c r="J484" s="180" t="str">
        <f>+'INFO SEAL'!N435&amp;"-"&amp;F484</f>
        <v>PPC15-MT</v>
      </c>
      <c r="K484" s="180"/>
      <c r="L484" s="182" t="str">
        <f>+VLOOKUP('INFO SEAL'!N435,$J$8:$V$50,3,FALSE)</f>
        <v>POSTE DE CONCRETO ARMADO DE 12/200/120/300</v>
      </c>
      <c r="M484" s="33">
        <f t="shared" si="28"/>
        <v>0.3</v>
      </c>
    </row>
    <row r="485" spans="1:13" customFormat="1" x14ac:dyDescent="0.25">
      <c r="A485" s="73">
        <f>+'INFO SEAL'!B436</f>
        <v>431</v>
      </c>
      <c r="B485" s="180" t="str">
        <f t="shared" si="27"/>
        <v>SICODI</v>
      </c>
      <c r="C485" s="180" t="str">
        <f>+'INFO SEAL'!C436</f>
        <v>AREQUIPA</v>
      </c>
      <c r="D485" s="180" t="str">
        <f>+'INFO SEAL'!D436</f>
        <v>CASTILLA</v>
      </c>
      <c r="E485" s="180" t="str">
        <f>+'INFO SEAL'!E436</f>
        <v>URACA</v>
      </c>
      <c r="F485" s="180" t="str">
        <f>+IF('INFO SEAL'!I436="BAJA TENSION","BT",IF('INFO SEAL'!I436="MEDIA TENSION","MT","AT"))</f>
        <v>MT</v>
      </c>
      <c r="G485" s="180">
        <f>+'INFO SEAL'!K436</f>
        <v>12</v>
      </c>
      <c r="H485" s="180" t="str">
        <f>+'INFO SEAL'!L436</f>
        <v>POSTE</v>
      </c>
      <c r="I485" s="180" t="str">
        <f>+'INFO SEAL'!M436</f>
        <v>CONCRETO</v>
      </c>
      <c r="J485" s="180" t="str">
        <f>+'INFO SEAL'!N436&amp;"-"&amp;F485</f>
        <v>PPC15-MT</v>
      </c>
      <c r="K485" s="180"/>
      <c r="L485" s="182" t="str">
        <f>+VLOOKUP('INFO SEAL'!N436,$J$8:$V$50,3,FALSE)</f>
        <v>POSTE DE CONCRETO ARMADO DE 12/200/120/300</v>
      </c>
      <c r="M485" s="33">
        <f t="shared" si="28"/>
        <v>0.3</v>
      </c>
    </row>
    <row r="486" spans="1:13" customFormat="1" x14ac:dyDescent="0.25">
      <c r="A486" s="73">
        <f>+'INFO SEAL'!B437</f>
        <v>432</v>
      </c>
      <c r="B486" s="180" t="str">
        <f t="shared" si="27"/>
        <v>SICODI</v>
      </c>
      <c r="C486" s="180" t="str">
        <f>+'INFO SEAL'!C437</f>
        <v>AREQUIPA</v>
      </c>
      <c r="D486" s="180" t="str">
        <f>+'INFO SEAL'!D437</f>
        <v>CASTILLA</v>
      </c>
      <c r="E486" s="180" t="str">
        <f>+'INFO SEAL'!E437</f>
        <v>APLAO</v>
      </c>
      <c r="F486" s="180" t="str">
        <f>+IF('INFO SEAL'!I437="BAJA TENSION","BT",IF('INFO SEAL'!I437="MEDIA TENSION","MT","AT"))</f>
        <v>MT</v>
      </c>
      <c r="G486" s="180">
        <f>+'INFO SEAL'!K437</f>
        <v>12</v>
      </c>
      <c r="H486" s="180" t="str">
        <f>+'INFO SEAL'!L437</f>
        <v>POSTE</v>
      </c>
      <c r="I486" s="180" t="str">
        <f>+'INFO SEAL'!M437</f>
        <v>CONCRETO</v>
      </c>
      <c r="J486" s="180" t="str">
        <f>+'INFO SEAL'!N437&amp;"-"&amp;F486</f>
        <v>PPC15-MT</v>
      </c>
      <c r="K486" s="180"/>
      <c r="L486" s="182" t="str">
        <f>+VLOOKUP('INFO SEAL'!N437,$J$8:$V$50,3,FALSE)</f>
        <v>POSTE DE CONCRETO ARMADO DE 12/200/120/300</v>
      </c>
      <c r="M486" s="33">
        <f t="shared" si="28"/>
        <v>0.3</v>
      </c>
    </row>
    <row r="487" spans="1:13" customFormat="1" x14ac:dyDescent="0.25">
      <c r="A487" s="73">
        <f>+'INFO SEAL'!B438</f>
        <v>433</v>
      </c>
      <c r="B487" s="180" t="str">
        <f t="shared" si="27"/>
        <v>SICODI</v>
      </c>
      <c r="C487" s="180" t="str">
        <f>+'INFO SEAL'!C438</f>
        <v>AREQUIPA</v>
      </c>
      <c r="D487" s="180" t="str">
        <f>+'INFO SEAL'!D438</f>
        <v>CASTILLA</v>
      </c>
      <c r="E487" s="180" t="str">
        <f>+'INFO SEAL'!E438</f>
        <v>URACA</v>
      </c>
      <c r="F487" s="180" t="str">
        <f>+IF('INFO SEAL'!I438="BAJA TENSION","BT",IF('INFO SEAL'!I438="MEDIA TENSION","MT","AT"))</f>
        <v>MT</v>
      </c>
      <c r="G487" s="180">
        <f>+'INFO SEAL'!K438</f>
        <v>12</v>
      </c>
      <c r="H487" s="180" t="str">
        <f>+'INFO SEAL'!L438</f>
        <v>POSTE</v>
      </c>
      <c r="I487" s="180" t="str">
        <f>+'INFO SEAL'!M438</f>
        <v>CONCRETO</v>
      </c>
      <c r="J487" s="180" t="str">
        <f>+'INFO SEAL'!N438&amp;"-"&amp;F487</f>
        <v>PPC15-MT</v>
      </c>
      <c r="K487" s="180"/>
      <c r="L487" s="182" t="str">
        <f>+VLOOKUP('INFO SEAL'!N438,$J$8:$V$50,3,FALSE)</f>
        <v>POSTE DE CONCRETO ARMADO DE 12/200/120/300</v>
      </c>
      <c r="M487" s="33">
        <f t="shared" si="28"/>
        <v>0.3</v>
      </c>
    </row>
    <row r="488" spans="1:13" customFormat="1" x14ac:dyDescent="0.25">
      <c r="A488" s="73">
        <f>+'INFO SEAL'!B439</f>
        <v>434</v>
      </c>
      <c r="B488" s="180" t="str">
        <f t="shared" si="27"/>
        <v>SICODI</v>
      </c>
      <c r="C488" s="180" t="str">
        <f>+'INFO SEAL'!C439</f>
        <v>AREQUIPA</v>
      </c>
      <c r="D488" s="180" t="str">
        <f>+'INFO SEAL'!D439</f>
        <v>CASTILLA</v>
      </c>
      <c r="E488" s="180" t="str">
        <f>+'INFO SEAL'!E439</f>
        <v>APLAO</v>
      </c>
      <c r="F488" s="180" t="str">
        <f>+IF('INFO SEAL'!I439="BAJA TENSION","BT",IF('INFO SEAL'!I439="MEDIA TENSION","MT","AT"))</f>
        <v>MT</v>
      </c>
      <c r="G488" s="180">
        <f>+'INFO SEAL'!K439</f>
        <v>12</v>
      </c>
      <c r="H488" s="180" t="str">
        <f>+'INFO SEAL'!L439</f>
        <v>POSTE</v>
      </c>
      <c r="I488" s="180" t="str">
        <f>+'INFO SEAL'!M439</f>
        <v>CONCRETO</v>
      </c>
      <c r="J488" s="180" t="str">
        <f>+'INFO SEAL'!N439&amp;"-"&amp;F488</f>
        <v>PPC15-MT</v>
      </c>
      <c r="K488" s="180"/>
      <c r="L488" s="182" t="str">
        <f>+VLOOKUP('INFO SEAL'!N439,$J$8:$V$50,3,FALSE)</f>
        <v>POSTE DE CONCRETO ARMADO DE 12/200/120/300</v>
      </c>
      <c r="M488" s="33">
        <f t="shared" si="28"/>
        <v>0.3</v>
      </c>
    </row>
    <row r="489" spans="1:13" customFormat="1" x14ac:dyDescent="0.25">
      <c r="A489" s="73">
        <f>+'INFO SEAL'!B440</f>
        <v>435</v>
      </c>
      <c r="B489" s="180" t="str">
        <f t="shared" si="27"/>
        <v>SICODI</v>
      </c>
      <c r="C489" s="180" t="str">
        <f>+'INFO SEAL'!C440</f>
        <v>AREQUIPA</v>
      </c>
      <c r="D489" s="180" t="str">
        <f>+'INFO SEAL'!D440</f>
        <v>CASTILLA</v>
      </c>
      <c r="E489" s="180" t="str">
        <f>+'INFO SEAL'!E440</f>
        <v>URACA</v>
      </c>
      <c r="F489" s="180" t="str">
        <f>+IF('INFO SEAL'!I440="BAJA TENSION","BT",IF('INFO SEAL'!I440="MEDIA TENSION","MT","AT"))</f>
        <v>MT</v>
      </c>
      <c r="G489" s="180">
        <f>+'INFO SEAL'!K440</f>
        <v>12</v>
      </c>
      <c r="H489" s="180" t="str">
        <f>+'INFO SEAL'!L440</f>
        <v>POSTE</v>
      </c>
      <c r="I489" s="180" t="str">
        <f>+'INFO SEAL'!M440</f>
        <v>CONCRETO</v>
      </c>
      <c r="J489" s="180" t="str">
        <f>+'INFO SEAL'!N440&amp;"-"&amp;F489</f>
        <v>PPC15-MT</v>
      </c>
      <c r="K489" s="180"/>
      <c r="L489" s="182" t="str">
        <f>+VLOOKUP('INFO SEAL'!N440,$J$8:$V$50,3,FALSE)</f>
        <v>POSTE DE CONCRETO ARMADO DE 12/200/120/300</v>
      </c>
      <c r="M489" s="33">
        <f t="shared" si="28"/>
        <v>0.3</v>
      </c>
    </row>
    <row r="490" spans="1:13" customFormat="1" x14ac:dyDescent="0.25">
      <c r="A490" s="73">
        <f>+'INFO SEAL'!B441</f>
        <v>436</v>
      </c>
      <c r="B490" s="180" t="str">
        <f t="shared" si="27"/>
        <v>SICODI</v>
      </c>
      <c r="C490" s="180" t="str">
        <f>+'INFO SEAL'!C441</f>
        <v>AREQUIPA</v>
      </c>
      <c r="D490" s="180" t="str">
        <f>+'INFO SEAL'!D441</f>
        <v>CASTILLA</v>
      </c>
      <c r="E490" s="180" t="str">
        <f>+'INFO SEAL'!E441</f>
        <v>URACA</v>
      </c>
      <c r="F490" s="180" t="str">
        <f>+IF('INFO SEAL'!I441="BAJA TENSION","BT",IF('INFO SEAL'!I441="MEDIA TENSION","MT","AT"))</f>
        <v>MT</v>
      </c>
      <c r="G490" s="180">
        <f>+'INFO SEAL'!K441</f>
        <v>12</v>
      </c>
      <c r="H490" s="180" t="str">
        <f>+'INFO SEAL'!L441</f>
        <v>POSTE</v>
      </c>
      <c r="I490" s="180" t="str">
        <f>+'INFO SEAL'!M441</f>
        <v>CONCRETO</v>
      </c>
      <c r="J490" s="180" t="str">
        <f>+'INFO SEAL'!N441&amp;"-"&amp;F490</f>
        <v>PPC15-MT</v>
      </c>
      <c r="K490" s="180"/>
      <c r="L490" s="182" t="str">
        <f>+VLOOKUP('INFO SEAL'!N441,$J$8:$V$50,3,FALSE)</f>
        <v>POSTE DE CONCRETO ARMADO DE 12/200/120/300</v>
      </c>
      <c r="M490" s="33">
        <f t="shared" si="28"/>
        <v>0.3</v>
      </c>
    </row>
    <row r="491" spans="1:13" customFormat="1" x14ac:dyDescent="0.25">
      <c r="A491" s="73">
        <f>+'INFO SEAL'!B442</f>
        <v>437</v>
      </c>
      <c r="B491" s="180" t="str">
        <f t="shared" si="27"/>
        <v>SICODI</v>
      </c>
      <c r="C491" s="180" t="str">
        <f>+'INFO SEAL'!C442</f>
        <v>AREQUIPA</v>
      </c>
      <c r="D491" s="180" t="str">
        <f>+'INFO SEAL'!D442</f>
        <v>CASTILLA</v>
      </c>
      <c r="E491" s="180" t="str">
        <f>+'INFO SEAL'!E442</f>
        <v>URACA</v>
      </c>
      <c r="F491" s="180" t="str">
        <f>+IF('INFO SEAL'!I442="BAJA TENSION","BT",IF('INFO SEAL'!I442="MEDIA TENSION","MT","AT"))</f>
        <v>MT</v>
      </c>
      <c r="G491" s="180">
        <f>+'INFO SEAL'!K442</f>
        <v>12</v>
      </c>
      <c r="H491" s="180" t="str">
        <f>+'INFO SEAL'!L442</f>
        <v>POSTE</v>
      </c>
      <c r="I491" s="180" t="str">
        <f>+'INFO SEAL'!M442</f>
        <v>CONCRETO</v>
      </c>
      <c r="J491" s="180" t="str">
        <f>+'INFO SEAL'!N442&amp;"-"&amp;F491</f>
        <v>PPC15-MT</v>
      </c>
      <c r="K491" s="180"/>
      <c r="L491" s="182" t="str">
        <f>+VLOOKUP('INFO SEAL'!N442,$J$8:$V$50,3,FALSE)</f>
        <v>POSTE DE CONCRETO ARMADO DE 12/200/120/300</v>
      </c>
      <c r="M491" s="33">
        <f t="shared" si="28"/>
        <v>0.3</v>
      </c>
    </row>
    <row r="492" spans="1:13" customFormat="1" x14ac:dyDescent="0.25">
      <c r="A492" s="73">
        <f>+'INFO SEAL'!B443</f>
        <v>438</v>
      </c>
      <c r="B492" s="180" t="str">
        <f t="shared" si="27"/>
        <v>SICODI</v>
      </c>
      <c r="C492" s="180" t="str">
        <f>+'INFO SEAL'!C443</f>
        <v>AREQUIPA</v>
      </c>
      <c r="D492" s="180" t="str">
        <f>+'INFO SEAL'!D443</f>
        <v>CASTILLA</v>
      </c>
      <c r="E492" s="180" t="str">
        <f>+'INFO SEAL'!E443</f>
        <v>APLAO</v>
      </c>
      <c r="F492" s="180" t="str">
        <f>+IF('INFO SEAL'!I443="BAJA TENSION","BT",IF('INFO SEAL'!I443="MEDIA TENSION","MT","AT"))</f>
        <v>MT</v>
      </c>
      <c r="G492" s="180">
        <f>+'INFO SEAL'!K443</f>
        <v>12</v>
      </c>
      <c r="H492" s="180" t="str">
        <f>+'INFO SEAL'!L443</f>
        <v>POSTE</v>
      </c>
      <c r="I492" s="180" t="str">
        <f>+'INFO SEAL'!M443</f>
        <v>CONCRETO</v>
      </c>
      <c r="J492" s="180" t="str">
        <f>+'INFO SEAL'!N443&amp;"-"&amp;F492</f>
        <v>PPC15-MT</v>
      </c>
      <c r="K492" s="180"/>
      <c r="L492" s="182" t="str">
        <f>+VLOOKUP('INFO SEAL'!N443,$J$8:$V$50,3,FALSE)</f>
        <v>POSTE DE CONCRETO ARMADO DE 12/200/120/300</v>
      </c>
      <c r="M492" s="33">
        <f t="shared" si="28"/>
        <v>0.3</v>
      </c>
    </row>
    <row r="493" spans="1:13" customFormat="1" x14ac:dyDescent="0.25">
      <c r="A493" s="73">
        <f>+'INFO SEAL'!B444</f>
        <v>439</v>
      </c>
      <c r="B493" s="180" t="str">
        <f t="shared" si="27"/>
        <v>SICODI</v>
      </c>
      <c r="C493" s="180" t="str">
        <f>+'INFO SEAL'!C444</f>
        <v>AREQUIPA</v>
      </c>
      <c r="D493" s="180" t="str">
        <f>+'INFO SEAL'!D444</f>
        <v>CASTILLA</v>
      </c>
      <c r="E493" s="180" t="str">
        <f>+'INFO SEAL'!E444</f>
        <v>APLAO</v>
      </c>
      <c r="F493" s="180" t="str">
        <f>+IF('INFO SEAL'!I444="BAJA TENSION","BT",IF('INFO SEAL'!I444="MEDIA TENSION","MT","AT"))</f>
        <v>MT</v>
      </c>
      <c r="G493" s="180">
        <f>+'INFO SEAL'!K444</f>
        <v>12</v>
      </c>
      <c r="H493" s="180" t="str">
        <f>+'INFO SEAL'!L444</f>
        <v>POSTE</v>
      </c>
      <c r="I493" s="180" t="str">
        <f>+'INFO SEAL'!M444</f>
        <v>CONCRETO</v>
      </c>
      <c r="J493" s="180" t="str">
        <f>+'INFO SEAL'!N444&amp;"-"&amp;F493</f>
        <v>PPC15-MT</v>
      </c>
      <c r="K493" s="180"/>
      <c r="L493" s="182" t="str">
        <f>+VLOOKUP('INFO SEAL'!N444,$J$8:$V$50,3,FALSE)</f>
        <v>POSTE DE CONCRETO ARMADO DE 12/200/120/300</v>
      </c>
      <c r="M493" s="33">
        <f t="shared" si="28"/>
        <v>0.3</v>
      </c>
    </row>
    <row r="494" spans="1:13" customFormat="1" x14ac:dyDescent="0.25">
      <c r="A494" s="73">
        <f>+'INFO SEAL'!B445</f>
        <v>440</v>
      </c>
      <c r="B494" s="180" t="str">
        <f t="shared" si="27"/>
        <v>SICODI</v>
      </c>
      <c r="C494" s="180" t="str">
        <f>+'INFO SEAL'!C445</f>
        <v>AREQUIPA</v>
      </c>
      <c r="D494" s="180" t="str">
        <f>+'INFO SEAL'!D445</f>
        <v>CASTILLA</v>
      </c>
      <c r="E494" s="180" t="str">
        <f>+'INFO SEAL'!E445</f>
        <v>APLAO</v>
      </c>
      <c r="F494" s="180" t="str">
        <f>+IF('INFO SEAL'!I445="BAJA TENSION","BT",IF('INFO SEAL'!I445="MEDIA TENSION","MT","AT"))</f>
        <v>MT</v>
      </c>
      <c r="G494" s="180">
        <f>+'INFO SEAL'!K445</f>
        <v>12</v>
      </c>
      <c r="H494" s="180" t="str">
        <f>+'INFO SEAL'!L445</f>
        <v>POSTE</v>
      </c>
      <c r="I494" s="180" t="str">
        <f>+'INFO SEAL'!M445</f>
        <v>CONCRETO</v>
      </c>
      <c r="J494" s="180" t="str">
        <f>+'INFO SEAL'!N445&amp;"-"&amp;F494</f>
        <v>PPC15-MT</v>
      </c>
      <c r="K494" s="180"/>
      <c r="L494" s="182" t="str">
        <f>+VLOOKUP('INFO SEAL'!N445,$J$8:$V$50,3,FALSE)</f>
        <v>POSTE DE CONCRETO ARMADO DE 12/200/120/300</v>
      </c>
      <c r="M494" s="33">
        <f t="shared" si="28"/>
        <v>0.3</v>
      </c>
    </row>
    <row r="495" spans="1:13" customFormat="1" x14ac:dyDescent="0.25">
      <c r="A495" s="73">
        <f>+'INFO SEAL'!B446</f>
        <v>441</v>
      </c>
      <c r="B495" s="180" t="str">
        <f t="shared" si="27"/>
        <v>SICODI</v>
      </c>
      <c r="C495" s="180" t="str">
        <f>+'INFO SEAL'!C446</f>
        <v>AREQUIPA</v>
      </c>
      <c r="D495" s="180" t="str">
        <f>+'INFO SEAL'!D446</f>
        <v>CASTILLA</v>
      </c>
      <c r="E495" s="180" t="str">
        <f>+'INFO SEAL'!E446</f>
        <v>URACA</v>
      </c>
      <c r="F495" s="180" t="str">
        <f>+IF('INFO SEAL'!I446="BAJA TENSION","BT",IF('INFO SEAL'!I446="MEDIA TENSION","MT","AT"))</f>
        <v>MT</v>
      </c>
      <c r="G495" s="180">
        <f>+'INFO SEAL'!K446</f>
        <v>12</v>
      </c>
      <c r="H495" s="180" t="str">
        <f>+'INFO SEAL'!L446</f>
        <v>POSTE</v>
      </c>
      <c r="I495" s="180" t="str">
        <f>+'INFO SEAL'!M446</f>
        <v>CONCRETO</v>
      </c>
      <c r="J495" s="180" t="str">
        <f>+'INFO SEAL'!N446&amp;"-"&amp;F495</f>
        <v>PPC15-MT</v>
      </c>
      <c r="K495" s="180"/>
      <c r="L495" s="182" t="str">
        <f>+VLOOKUP('INFO SEAL'!N446,$J$8:$V$50,3,FALSE)</f>
        <v>POSTE DE CONCRETO ARMADO DE 12/200/120/300</v>
      </c>
      <c r="M495" s="33">
        <f t="shared" si="28"/>
        <v>0.3</v>
      </c>
    </row>
    <row r="496" spans="1:13" customFormat="1" x14ac:dyDescent="0.25">
      <c r="A496" s="73">
        <f>+'INFO SEAL'!B447</f>
        <v>442</v>
      </c>
      <c r="B496" s="180" t="str">
        <f t="shared" si="27"/>
        <v>SICODI</v>
      </c>
      <c r="C496" s="180" t="str">
        <f>+'INFO SEAL'!C447</f>
        <v>AREQUIPA</v>
      </c>
      <c r="D496" s="180" t="str">
        <f>+'INFO SEAL'!D447</f>
        <v>CASTILLA</v>
      </c>
      <c r="E496" s="180" t="str">
        <f>+'INFO SEAL'!E447</f>
        <v>APLAO</v>
      </c>
      <c r="F496" s="180" t="str">
        <f>+IF('INFO SEAL'!I447="BAJA TENSION","BT",IF('INFO SEAL'!I447="MEDIA TENSION","MT","AT"))</f>
        <v>MT</v>
      </c>
      <c r="G496" s="180">
        <f>+'INFO SEAL'!K447</f>
        <v>12</v>
      </c>
      <c r="H496" s="180" t="str">
        <f>+'INFO SEAL'!L447</f>
        <v>POSTE</v>
      </c>
      <c r="I496" s="180" t="str">
        <f>+'INFO SEAL'!M447</f>
        <v>CONCRETO</v>
      </c>
      <c r="J496" s="180" t="str">
        <f>+'INFO SEAL'!N447&amp;"-"&amp;F496</f>
        <v>PPC15-MT</v>
      </c>
      <c r="K496" s="180"/>
      <c r="L496" s="182" t="str">
        <f>+VLOOKUP('INFO SEAL'!N447,$J$8:$V$50,3,FALSE)</f>
        <v>POSTE DE CONCRETO ARMADO DE 12/200/120/300</v>
      </c>
      <c r="M496" s="33">
        <f t="shared" si="28"/>
        <v>0.3</v>
      </c>
    </row>
    <row r="497" spans="1:13" customFormat="1" x14ac:dyDescent="0.25">
      <c r="A497" s="73">
        <f>+'INFO SEAL'!B448</f>
        <v>443</v>
      </c>
      <c r="B497" s="180" t="str">
        <f t="shared" si="27"/>
        <v>SICODI</v>
      </c>
      <c r="C497" s="180" t="str">
        <f>+'INFO SEAL'!C448</f>
        <v>AREQUIPA</v>
      </c>
      <c r="D497" s="180" t="str">
        <f>+'INFO SEAL'!D448</f>
        <v>CASTILLA</v>
      </c>
      <c r="E497" s="180" t="str">
        <f>+'INFO SEAL'!E448</f>
        <v>URACA</v>
      </c>
      <c r="F497" s="180" t="str">
        <f>+IF('INFO SEAL'!I448="BAJA TENSION","BT",IF('INFO SEAL'!I448="MEDIA TENSION","MT","AT"))</f>
        <v>MT</v>
      </c>
      <c r="G497" s="180">
        <f>+'INFO SEAL'!K448</f>
        <v>12</v>
      </c>
      <c r="H497" s="180" t="str">
        <f>+'INFO SEAL'!L448</f>
        <v>POSTE</v>
      </c>
      <c r="I497" s="180" t="str">
        <f>+'INFO SEAL'!M448</f>
        <v>CONCRETO</v>
      </c>
      <c r="J497" s="180" t="str">
        <f>+'INFO SEAL'!N448&amp;"-"&amp;F497</f>
        <v>PPC15-MT</v>
      </c>
      <c r="K497" s="180"/>
      <c r="L497" s="182" t="str">
        <f>+VLOOKUP('INFO SEAL'!N448,$J$8:$V$50,3,FALSE)</f>
        <v>POSTE DE CONCRETO ARMADO DE 12/200/120/300</v>
      </c>
      <c r="M497" s="33">
        <f t="shared" si="28"/>
        <v>0.3</v>
      </c>
    </row>
    <row r="498" spans="1:13" customFormat="1" x14ac:dyDescent="0.25">
      <c r="A498" s="73">
        <f>+'INFO SEAL'!B449</f>
        <v>444</v>
      </c>
      <c r="B498" s="180" t="str">
        <f t="shared" si="27"/>
        <v>SICODI</v>
      </c>
      <c r="C498" s="180" t="str">
        <f>+'INFO SEAL'!C449</f>
        <v>AREQUIPA</v>
      </c>
      <c r="D498" s="180" t="str">
        <f>+'INFO SEAL'!D449</f>
        <v>CASTILLA</v>
      </c>
      <c r="E498" s="180" t="str">
        <f>+'INFO SEAL'!E449</f>
        <v>URACA</v>
      </c>
      <c r="F498" s="180" t="str">
        <f>+IF('INFO SEAL'!I449="BAJA TENSION","BT",IF('INFO SEAL'!I449="MEDIA TENSION","MT","AT"))</f>
        <v>MT</v>
      </c>
      <c r="G498" s="180">
        <f>+'INFO SEAL'!K449</f>
        <v>12</v>
      </c>
      <c r="H498" s="180" t="str">
        <f>+'INFO SEAL'!L449</f>
        <v>POSTE</v>
      </c>
      <c r="I498" s="180" t="str">
        <f>+'INFO SEAL'!M449</f>
        <v>CONCRETO</v>
      </c>
      <c r="J498" s="180" t="str">
        <f>+'INFO SEAL'!N449&amp;"-"&amp;F498</f>
        <v>PPC15-MT</v>
      </c>
      <c r="K498" s="180"/>
      <c r="L498" s="182" t="str">
        <f>+VLOOKUP('INFO SEAL'!N449,$J$8:$V$50,3,FALSE)</f>
        <v>POSTE DE CONCRETO ARMADO DE 12/200/120/300</v>
      </c>
      <c r="M498" s="33">
        <f t="shared" si="28"/>
        <v>0.3</v>
      </c>
    </row>
    <row r="499" spans="1:13" customFormat="1" x14ac:dyDescent="0.25">
      <c r="A499" s="73">
        <f>+'INFO SEAL'!B450</f>
        <v>445</v>
      </c>
      <c r="B499" s="180" t="str">
        <f t="shared" si="27"/>
        <v>SICODI</v>
      </c>
      <c r="C499" s="180" t="str">
        <f>+'INFO SEAL'!C450</f>
        <v>AREQUIPA</v>
      </c>
      <c r="D499" s="180" t="str">
        <f>+'INFO SEAL'!D450</f>
        <v>CASTILLA</v>
      </c>
      <c r="E499" s="180" t="str">
        <f>+'INFO SEAL'!E450</f>
        <v>APLAO</v>
      </c>
      <c r="F499" s="180" t="str">
        <f>+IF('INFO SEAL'!I450="BAJA TENSION","BT",IF('INFO SEAL'!I450="MEDIA TENSION","MT","AT"))</f>
        <v>MT</v>
      </c>
      <c r="G499" s="180">
        <f>+'INFO SEAL'!K450</f>
        <v>12</v>
      </c>
      <c r="H499" s="180" t="str">
        <f>+'INFO SEAL'!L450</f>
        <v>POSTE</v>
      </c>
      <c r="I499" s="180" t="str">
        <f>+'INFO SEAL'!M450</f>
        <v>CONCRETO</v>
      </c>
      <c r="J499" s="180" t="str">
        <f>+'INFO SEAL'!N450&amp;"-"&amp;F499</f>
        <v>PPC15-MT</v>
      </c>
      <c r="K499" s="180"/>
      <c r="L499" s="182" t="str">
        <f>+VLOOKUP('INFO SEAL'!N450,$J$8:$V$50,3,FALSE)</f>
        <v>POSTE DE CONCRETO ARMADO DE 12/200/120/300</v>
      </c>
      <c r="M499" s="33">
        <f t="shared" si="28"/>
        <v>0.3</v>
      </c>
    </row>
    <row r="500" spans="1:13" customFormat="1" x14ac:dyDescent="0.25">
      <c r="A500" s="73">
        <f>+'INFO SEAL'!B451</f>
        <v>446</v>
      </c>
      <c r="B500" s="180" t="str">
        <f t="shared" si="27"/>
        <v>SICODI</v>
      </c>
      <c r="C500" s="180" t="str">
        <f>+'INFO SEAL'!C451</f>
        <v>AREQUIPA</v>
      </c>
      <c r="D500" s="180" t="str">
        <f>+'INFO SEAL'!D451</f>
        <v>CASTILLA</v>
      </c>
      <c r="E500" s="180" t="str">
        <f>+'INFO SEAL'!E451</f>
        <v>APLAO</v>
      </c>
      <c r="F500" s="180" t="str">
        <f>+IF('INFO SEAL'!I451="BAJA TENSION","BT",IF('INFO SEAL'!I451="MEDIA TENSION","MT","AT"))</f>
        <v>MT</v>
      </c>
      <c r="G500" s="180">
        <f>+'INFO SEAL'!K451</f>
        <v>12</v>
      </c>
      <c r="H500" s="180" t="str">
        <f>+'INFO SEAL'!L451</f>
        <v>POSTE</v>
      </c>
      <c r="I500" s="180" t="str">
        <f>+'INFO SEAL'!M451</f>
        <v>CONCRETO</v>
      </c>
      <c r="J500" s="180" t="str">
        <f>+'INFO SEAL'!N451&amp;"-"&amp;F500</f>
        <v>PPC15-MT</v>
      </c>
      <c r="K500" s="180"/>
      <c r="L500" s="182" t="str">
        <f>+VLOOKUP('INFO SEAL'!N451,$J$8:$V$50,3,FALSE)</f>
        <v>POSTE DE CONCRETO ARMADO DE 12/200/120/300</v>
      </c>
      <c r="M500" s="33">
        <f t="shared" si="28"/>
        <v>0.3</v>
      </c>
    </row>
    <row r="501" spans="1:13" customFormat="1" x14ac:dyDescent="0.25">
      <c r="A501" s="73">
        <f>+'INFO SEAL'!B452</f>
        <v>447</v>
      </c>
      <c r="B501" s="180" t="str">
        <f t="shared" si="27"/>
        <v>SICODI</v>
      </c>
      <c r="C501" s="180" t="str">
        <f>+'INFO SEAL'!C452</f>
        <v>AREQUIPA</v>
      </c>
      <c r="D501" s="180" t="str">
        <f>+'INFO SEAL'!D452</f>
        <v>CASTILLA</v>
      </c>
      <c r="E501" s="180" t="str">
        <f>+'INFO SEAL'!E452</f>
        <v>APLAO</v>
      </c>
      <c r="F501" s="180" t="str">
        <f>+IF('INFO SEAL'!I452="BAJA TENSION","BT",IF('INFO SEAL'!I452="MEDIA TENSION","MT","AT"))</f>
        <v>MT</v>
      </c>
      <c r="G501" s="180">
        <f>+'INFO SEAL'!K452</f>
        <v>12</v>
      </c>
      <c r="H501" s="180" t="str">
        <f>+'INFO SEAL'!L452</f>
        <v>POSTE</v>
      </c>
      <c r="I501" s="180" t="str">
        <f>+'INFO SEAL'!M452</f>
        <v>CONCRETO</v>
      </c>
      <c r="J501" s="180" t="str">
        <f>+'INFO SEAL'!N452&amp;"-"&amp;F501</f>
        <v>PPC15-MT</v>
      </c>
      <c r="K501" s="180"/>
      <c r="L501" s="182" t="str">
        <f>+VLOOKUP('INFO SEAL'!N452,$J$8:$V$50,3,FALSE)</f>
        <v>POSTE DE CONCRETO ARMADO DE 12/200/120/300</v>
      </c>
      <c r="M501" s="33">
        <f t="shared" si="28"/>
        <v>0.3</v>
      </c>
    </row>
    <row r="502" spans="1:13" customFormat="1" x14ac:dyDescent="0.25">
      <c r="A502" s="73">
        <f>+'INFO SEAL'!B453</f>
        <v>448</v>
      </c>
      <c r="B502" s="180" t="str">
        <f t="shared" si="27"/>
        <v>SICODI</v>
      </c>
      <c r="C502" s="180" t="str">
        <f>+'INFO SEAL'!C453</f>
        <v>AREQUIPA</v>
      </c>
      <c r="D502" s="180" t="str">
        <f>+'INFO SEAL'!D453</f>
        <v>CASTILLA</v>
      </c>
      <c r="E502" s="180" t="str">
        <f>+'INFO SEAL'!E453</f>
        <v>APLAO</v>
      </c>
      <c r="F502" s="180" t="str">
        <f>+IF('INFO SEAL'!I453="BAJA TENSION","BT",IF('INFO SEAL'!I453="MEDIA TENSION","MT","AT"))</f>
        <v>MT</v>
      </c>
      <c r="G502" s="180">
        <f>+'INFO SEAL'!K453</f>
        <v>12</v>
      </c>
      <c r="H502" s="180" t="str">
        <f>+'INFO SEAL'!L453</f>
        <v>POSTE</v>
      </c>
      <c r="I502" s="180" t="str">
        <f>+'INFO SEAL'!M453</f>
        <v>CONCRETO</v>
      </c>
      <c r="J502" s="180" t="str">
        <f>+'INFO SEAL'!N453&amp;"-"&amp;F502</f>
        <v>PPC15-MT</v>
      </c>
      <c r="K502" s="180"/>
      <c r="L502" s="182" t="str">
        <f>+VLOOKUP('INFO SEAL'!N453,$J$8:$V$50,3,FALSE)</f>
        <v>POSTE DE CONCRETO ARMADO DE 12/200/120/300</v>
      </c>
      <c r="M502" s="33">
        <f t="shared" si="28"/>
        <v>0.3</v>
      </c>
    </row>
    <row r="503" spans="1:13" customFormat="1" x14ac:dyDescent="0.25">
      <c r="A503" s="73">
        <f>+'INFO SEAL'!B454</f>
        <v>449</v>
      </c>
      <c r="B503" s="180" t="str">
        <f t="shared" si="27"/>
        <v>SICODI</v>
      </c>
      <c r="C503" s="180" t="str">
        <f>+'INFO SEAL'!C454</f>
        <v>AREQUIPA</v>
      </c>
      <c r="D503" s="180" t="str">
        <f>+'INFO SEAL'!D454</f>
        <v>CASTILLA</v>
      </c>
      <c r="E503" s="180" t="str">
        <f>+'INFO SEAL'!E454</f>
        <v>APLAO</v>
      </c>
      <c r="F503" s="180" t="str">
        <f>+IF('INFO SEAL'!I454="BAJA TENSION","BT",IF('INFO SEAL'!I454="MEDIA TENSION","MT","AT"))</f>
        <v>MT</v>
      </c>
      <c r="G503" s="180">
        <f>+'INFO SEAL'!K454</f>
        <v>12</v>
      </c>
      <c r="H503" s="180" t="str">
        <f>+'INFO SEAL'!L454</f>
        <v>POSTE</v>
      </c>
      <c r="I503" s="180" t="str">
        <f>+'INFO SEAL'!M454</f>
        <v>CONCRETO</v>
      </c>
      <c r="J503" s="180" t="str">
        <f>+'INFO SEAL'!N454&amp;"-"&amp;F503</f>
        <v>PPC15-MT</v>
      </c>
      <c r="K503" s="180"/>
      <c r="L503" s="182" t="str">
        <f>+VLOOKUP('INFO SEAL'!N454,$J$8:$V$50,3,FALSE)</f>
        <v>POSTE DE CONCRETO ARMADO DE 12/200/120/300</v>
      </c>
      <c r="M503" s="33">
        <f t="shared" si="28"/>
        <v>0.3</v>
      </c>
    </row>
    <row r="504" spans="1:13" customFormat="1" x14ac:dyDescent="0.25">
      <c r="A504" s="73">
        <f>+'INFO SEAL'!B455</f>
        <v>450</v>
      </c>
      <c r="B504" s="180" t="str">
        <f t="shared" ref="B504:B567" si="29">+INDEX($B$8:$B$50,MATCH(L504,$L$8:$L$50,0))</f>
        <v>SICODI</v>
      </c>
      <c r="C504" s="180" t="str">
        <f>+'INFO SEAL'!C455</f>
        <v>AREQUIPA</v>
      </c>
      <c r="D504" s="180" t="str">
        <f>+'INFO SEAL'!D455</f>
        <v>CASTILLA</v>
      </c>
      <c r="E504" s="180" t="str">
        <f>+'INFO SEAL'!E455</f>
        <v>APLAO</v>
      </c>
      <c r="F504" s="180" t="str">
        <f>+IF('INFO SEAL'!I455="BAJA TENSION","BT",IF('INFO SEAL'!I455="MEDIA TENSION","MT","AT"))</f>
        <v>MT</v>
      </c>
      <c r="G504" s="180">
        <f>+'INFO SEAL'!K455</f>
        <v>12</v>
      </c>
      <c r="H504" s="180" t="str">
        <f>+'INFO SEAL'!L455</f>
        <v>POSTE</v>
      </c>
      <c r="I504" s="180" t="str">
        <f>+'INFO SEAL'!M455</f>
        <v>CONCRETO</v>
      </c>
      <c r="J504" s="180" t="str">
        <f>+'INFO SEAL'!N455&amp;"-"&amp;F504</f>
        <v>PPC15-MT</v>
      </c>
      <c r="K504" s="180"/>
      <c r="L504" s="182" t="str">
        <f>+VLOOKUP('INFO SEAL'!N455,$J$8:$V$50,3,FALSE)</f>
        <v>POSTE DE CONCRETO ARMADO DE 12/200/120/300</v>
      </c>
      <c r="M504" s="33">
        <f t="shared" ref="M504:M567" si="30">+VLOOKUP(J504,$K$8:$V$50,12,FALSE)</f>
        <v>0.3</v>
      </c>
    </row>
    <row r="505" spans="1:13" customFormat="1" x14ac:dyDescent="0.25">
      <c r="A505" s="73">
        <f>+'INFO SEAL'!B456</f>
        <v>451</v>
      </c>
      <c r="B505" s="180" t="str">
        <f t="shared" si="29"/>
        <v>SICODI</v>
      </c>
      <c r="C505" s="180" t="str">
        <f>+'INFO SEAL'!C456</f>
        <v>AREQUIPA</v>
      </c>
      <c r="D505" s="180" t="str">
        <f>+'INFO SEAL'!D456</f>
        <v>AREQUIPA</v>
      </c>
      <c r="E505" s="180" t="str">
        <f>+'INFO SEAL'!E456</f>
        <v>LA JOYA</v>
      </c>
      <c r="F505" s="180" t="str">
        <f>+IF('INFO SEAL'!I456="BAJA TENSION","BT",IF('INFO SEAL'!I456="MEDIA TENSION","MT","AT"))</f>
        <v>MT</v>
      </c>
      <c r="G505" s="180">
        <f>+'INFO SEAL'!K456</f>
        <v>12</v>
      </c>
      <c r="H505" s="180" t="str">
        <f>+'INFO SEAL'!L456</f>
        <v>POSTE</v>
      </c>
      <c r="I505" s="180" t="str">
        <f>+'INFO SEAL'!M456</f>
        <v>CONCRETO</v>
      </c>
      <c r="J505" s="180" t="str">
        <f>+'INFO SEAL'!N456&amp;"-"&amp;F505</f>
        <v>PPC15-MT</v>
      </c>
      <c r="K505" s="180"/>
      <c r="L505" s="182" t="str">
        <f>+VLOOKUP('INFO SEAL'!N456,$J$8:$V$50,3,FALSE)</f>
        <v>POSTE DE CONCRETO ARMADO DE 12/200/120/300</v>
      </c>
      <c r="M505" s="33">
        <f t="shared" si="30"/>
        <v>0.3</v>
      </c>
    </row>
    <row r="506" spans="1:13" customFormat="1" x14ac:dyDescent="0.25">
      <c r="A506" s="73">
        <f>+'INFO SEAL'!B457</f>
        <v>452</v>
      </c>
      <c r="B506" s="180" t="str">
        <f t="shared" si="29"/>
        <v>SICODI</v>
      </c>
      <c r="C506" s="180" t="str">
        <f>+'INFO SEAL'!C457</f>
        <v>AREQUIPA</v>
      </c>
      <c r="D506" s="180" t="str">
        <f>+'INFO SEAL'!D457</f>
        <v>CASTILLA</v>
      </c>
      <c r="E506" s="180" t="str">
        <f>+'INFO SEAL'!E457</f>
        <v>APLAO</v>
      </c>
      <c r="F506" s="180" t="str">
        <f>+IF('INFO SEAL'!I457="BAJA TENSION","BT",IF('INFO SEAL'!I457="MEDIA TENSION","MT","AT"))</f>
        <v>MT</v>
      </c>
      <c r="G506" s="180">
        <f>+'INFO SEAL'!K457</f>
        <v>12</v>
      </c>
      <c r="H506" s="180" t="str">
        <f>+'INFO SEAL'!L457</f>
        <v>POSTE</v>
      </c>
      <c r="I506" s="180" t="str">
        <f>+'INFO SEAL'!M457</f>
        <v>CONCRETO</v>
      </c>
      <c r="J506" s="180" t="str">
        <f>+'INFO SEAL'!N457&amp;"-"&amp;F506</f>
        <v>PPC15-MT</v>
      </c>
      <c r="K506" s="180"/>
      <c r="L506" s="182" t="str">
        <f>+VLOOKUP('INFO SEAL'!N457,$J$8:$V$50,3,FALSE)</f>
        <v>POSTE DE CONCRETO ARMADO DE 12/200/120/300</v>
      </c>
      <c r="M506" s="33">
        <f t="shared" si="30"/>
        <v>0.3</v>
      </c>
    </row>
    <row r="507" spans="1:13" customFormat="1" x14ac:dyDescent="0.25">
      <c r="A507" s="73">
        <f>+'INFO SEAL'!B458</f>
        <v>453</v>
      </c>
      <c r="B507" s="180" t="str">
        <f t="shared" si="29"/>
        <v>SICODI</v>
      </c>
      <c r="C507" s="180" t="str">
        <f>+'INFO SEAL'!C458</f>
        <v>AREQUIPA</v>
      </c>
      <c r="D507" s="180" t="str">
        <f>+'INFO SEAL'!D458</f>
        <v>CASTILLA</v>
      </c>
      <c r="E507" s="180" t="str">
        <f>+'INFO SEAL'!E458</f>
        <v>URACA</v>
      </c>
      <c r="F507" s="180" t="str">
        <f>+IF('INFO SEAL'!I458="BAJA TENSION","BT",IF('INFO SEAL'!I458="MEDIA TENSION","MT","AT"))</f>
        <v>MT</v>
      </c>
      <c r="G507" s="180">
        <f>+'INFO SEAL'!K458</f>
        <v>12</v>
      </c>
      <c r="H507" s="180" t="str">
        <f>+'INFO SEAL'!L458</f>
        <v>POSTE</v>
      </c>
      <c r="I507" s="180" t="str">
        <f>+'INFO SEAL'!M458</f>
        <v>CONCRETO</v>
      </c>
      <c r="J507" s="180" t="str">
        <f>+'INFO SEAL'!N458&amp;"-"&amp;F507</f>
        <v>PPC15-MT</v>
      </c>
      <c r="K507" s="180"/>
      <c r="L507" s="182" t="str">
        <f>+VLOOKUP('INFO SEAL'!N458,$J$8:$V$50,3,FALSE)</f>
        <v>POSTE DE CONCRETO ARMADO DE 12/200/120/300</v>
      </c>
      <c r="M507" s="33">
        <f t="shared" si="30"/>
        <v>0.3</v>
      </c>
    </row>
    <row r="508" spans="1:13" customFormat="1" x14ac:dyDescent="0.25">
      <c r="A508" s="73">
        <f>+'INFO SEAL'!B459</f>
        <v>454</v>
      </c>
      <c r="B508" s="180" t="str">
        <f t="shared" si="29"/>
        <v>SICODI</v>
      </c>
      <c r="C508" s="180" t="str">
        <f>+'INFO SEAL'!C459</f>
        <v>AREQUIPA</v>
      </c>
      <c r="D508" s="180" t="str">
        <f>+'INFO SEAL'!D459</f>
        <v>CASTILLA</v>
      </c>
      <c r="E508" s="180" t="str">
        <f>+'INFO SEAL'!E459</f>
        <v>APLAO</v>
      </c>
      <c r="F508" s="180" t="str">
        <f>+IF('INFO SEAL'!I459="BAJA TENSION","BT",IF('INFO SEAL'!I459="MEDIA TENSION","MT","AT"))</f>
        <v>MT</v>
      </c>
      <c r="G508" s="180">
        <f>+'INFO SEAL'!K459</f>
        <v>12</v>
      </c>
      <c r="H508" s="180" t="str">
        <f>+'INFO SEAL'!L459</f>
        <v>POSTE</v>
      </c>
      <c r="I508" s="180" t="str">
        <f>+'INFO SEAL'!M459</f>
        <v>CONCRETO</v>
      </c>
      <c r="J508" s="180" t="str">
        <f>+'INFO SEAL'!N459&amp;"-"&amp;F508</f>
        <v>PPC15-MT</v>
      </c>
      <c r="K508" s="180"/>
      <c r="L508" s="182" t="str">
        <f>+VLOOKUP('INFO SEAL'!N459,$J$8:$V$50,3,FALSE)</f>
        <v>POSTE DE CONCRETO ARMADO DE 12/200/120/300</v>
      </c>
      <c r="M508" s="33">
        <f t="shared" si="30"/>
        <v>0.3</v>
      </c>
    </row>
    <row r="509" spans="1:13" customFormat="1" x14ac:dyDescent="0.25">
      <c r="A509" s="73">
        <f>+'INFO SEAL'!B460</f>
        <v>455</v>
      </c>
      <c r="B509" s="180" t="str">
        <f t="shared" si="29"/>
        <v>SICODI</v>
      </c>
      <c r="C509" s="180" t="str">
        <f>+'INFO SEAL'!C460</f>
        <v>AREQUIPA</v>
      </c>
      <c r="D509" s="180" t="str">
        <f>+'INFO SEAL'!D460</f>
        <v>CASTILLA</v>
      </c>
      <c r="E509" s="180" t="str">
        <f>+'INFO SEAL'!E460</f>
        <v>URACA</v>
      </c>
      <c r="F509" s="180" t="str">
        <f>+IF('INFO SEAL'!I460="BAJA TENSION","BT",IF('INFO SEAL'!I460="MEDIA TENSION","MT","AT"))</f>
        <v>MT</v>
      </c>
      <c r="G509" s="180">
        <f>+'INFO SEAL'!K460</f>
        <v>12</v>
      </c>
      <c r="H509" s="180" t="str">
        <f>+'INFO SEAL'!L460</f>
        <v>POSTE</v>
      </c>
      <c r="I509" s="180" t="str">
        <f>+'INFO SEAL'!M460</f>
        <v>CONCRETO</v>
      </c>
      <c r="J509" s="180" t="str">
        <f>+'INFO SEAL'!N460&amp;"-"&amp;F509</f>
        <v>PPC15-MT</v>
      </c>
      <c r="K509" s="180"/>
      <c r="L509" s="182" t="str">
        <f>+VLOOKUP('INFO SEAL'!N460,$J$8:$V$50,3,FALSE)</f>
        <v>POSTE DE CONCRETO ARMADO DE 12/200/120/300</v>
      </c>
      <c r="M509" s="33">
        <f t="shared" si="30"/>
        <v>0.3</v>
      </c>
    </row>
    <row r="510" spans="1:13" customFormat="1" x14ac:dyDescent="0.25">
      <c r="A510" s="73">
        <f>+'INFO SEAL'!B461</f>
        <v>456</v>
      </c>
      <c r="B510" s="180" t="str">
        <f t="shared" si="29"/>
        <v>SICODI</v>
      </c>
      <c r="C510" s="180" t="str">
        <f>+'INFO SEAL'!C461</f>
        <v>AREQUIPA</v>
      </c>
      <c r="D510" s="180" t="str">
        <f>+'INFO SEAL'!D461</f>
        <v>CASTILLA</v>
      </c>
      <c r="E510" s="180" t="str">
        <f>+'INFO SEAL'!E461</f>
        <v>APLAO</v>
      </c>
      <c r="F510" s="180" t="str">
        <f>+IF('INFO SEAL'!I461="BAJA TENSION","BT",IF('INFO SEAL'!I461="MEDIA TENSION","MT","AT"))</f>
        <v>MT</v>
      </c>
      <c r="G510" s="180">
        <f>+'INFO SEAL'!K461</f>
        <v>12</v>
      </c>
      <c r="H510" s="180" t="str">
        <f>+'INFO SEAL'!L461</f>
        <v>POSTE</v>
      </c>
      <c r="I510" s="180" t="str">
        <f>+'INFO SEAL'!M461</f>
        <v>CONCRETO</v>
      </c>
      <c r="J510" s="180" t="str">
        <f>+'INFO SEAL'!N461&amp;"-"&amp;F510</f>
        <v>PPC15-MT</v>
      </c>
      <c r="K510" s="180"/>
      <c r="L510" s="182" t="str">
        <f>+VLOOKUP('INFO SEAL'!N461,$J$8:$V$50,3,FALSE)</f>
        <v>POSTE DE CONCRETO ARMADO DE 12/200/120/300</v>
      </c>
      <c r="M510" s="33">
        <f t="shared" si="30"/>
        <v>0.3</v>
      </c>
    </row>
    <row r="511" spans="1:13" customFormat="1" x14ac:dyDescent="0.25">
      <c r="A511" s="73">
        <f>+'INFO SEAL'!B462</f>
        <v>457</v>
      </c>
      <c r="B511" s="180" t="str">
        <f t="shared" si="29"/>
        <v>SICODI</v>
      </c>
      <c r="C511" s="180" t="str">
        <f>+'INFO SEAL'!C462</f>
        <v>AREQUIPA</v>
      </c>
      <c r="D511" s="180" t="str">
        <f>+'INFO SEAL'!D462</f>
        <v>CASTILLA</v>
      </c>
      <c r="E511" s="180" t="str">
        <f>+'INFO SEAL'!E462</f>
        <v>URACA</v>
      </c>
      <c r="F511" s="180" t="str">
        <f>+IF('INFO SEAL'!I462="BAJA TENSION","BT",IF('INFO SEAL'!I462="MEDIA TENSION","MT","AT"))</f>
        <v>MT</v>
      </c>
      <c r="G511" s="180">
        <f>+'INFO SEAL'!K462</f>
        <v>13</v>
      </c>
      <c r="H511" s="180" t="str">
        <f>+'INFO SEAL'!L462</f>
        <v>POSTE</v>
      </c>
      <c r="I511" s="180" t="str">
        <f>+'INFO SEAL'!M462</f>
        <v>CONCRETO</v>
      </c>
      <c r="J511" s="180" t="str">
        <f>+'INFO SEAL'!N462&amp;"-"&amp;F511</f>
        <v>PPC18-MT</v>
      </c>
      <c r="K511" s="180"/>
      <c r="L511" s="182" t="str">
        <f>+VLOOKUP('INFO SEAL'!N462,$J$8:$V$50,3,FALSE)</f>
        <v>POSTE DE CONCRETO ARMADO DE 13/200/140/335</v>
      </c>
      <c r="M511" s="33">
        <f t="shared" si="30"/>
        <v>0.4</v>
      </c>
    </row>
    <row r="512" spans="1:13" customFormat="1" x14ac:dyDescent="0.25">
      <c r="A512" s="73">
        <f>+'INFO SEAL'!B463</f>
        <v>458</v>
      </c>
      <c r="B512" s="180" t="str">
        <f t="shared" si="29"/>
        <v>SICODI</v>
      </c>
      <c r="C512" s="180" t="str">
        <f>+'INFO SEAL'!C463</f>
        <v>AREQUIPA</v>
      </c>
      <c r="D512" s="180" t="str">
        <f>+'INFO SEAL'!D463</f>
        <v>CASTILLA</v>
      </c>
      <c r="E512" s="180" t="str">
        <f>+'INFO SEAL'!E463</f>
        <v>URACA</v>
      </c>
      <c r="F512" s="180" t="str">
        <f>+IF('INFO SEAL'!I463="BAJA TENSION","BT",IF('INFO SEAL'!I463="MEDIA TENSION","MT","AT"))</f>
        <v>MT</v>
      </c>
      <c r="G512" s="180">
        <f>+'INFO SEAL'!K463</f>
        <v>12</v>
      </c>
      <c r="H512" s="180" t="str">
        <f>+'INFO SEAL'!L463</f>
        <v>POSTE</v>
      </c>
      <c r="I512" s="180" t="str">
        <f>+'INFO SEAL'!M463</f>
        <v>CONCRETO</v>
      </c>
      <c r="J512" s="180" t="str">
        <f>+'INFO SEAL'!N463&amp;"-"&amp;F512</f>
        <v>PPC15-MT</v>
      </c>
      <c r="K512" s="180"/>
      <c r="L512" s="182" t="str">
        <f>+VLOOKUP('INFO SEAL'!N463,$J$8:$V$50,3,FALSE)</f>
        <v>POSTE DE CONCRETO ARMADO DE 12/200/120/300</v>
      </c>
      <c r="M512" s="33">
        <f t="shared" si="30"/>
        <v>0.3</v>
      </c>
    </row>
    <row r="513" spans="1:13" customFormat="1" x14ac:dyDescent="0.25">
      <c r="A513" s="73">
        <f>+'INFO SEAL'!B464</f>
        <v>459</v>
      </c>
      <c r="B513" s="180" t="str">
        <f t="shared" si="29"/>
        <v>SICODI</v>
      </c>
      <c r="C513" s="180" t="str">
        <f>+'INFO SEAL'!C464</f>
        <v>AREQUIPA</v>
      </c>
      <c r="D513" s="180" t="str">
        <f>+'INFO SEAL'!D464</f>
        <v>CASTILLA</v>
      </c>
      <c r="E513" s="180" t="str">
        <f>+'INFO SEAL'!E464</f>
        <v>URACA</v>
      </c>
      <c r="F513" s="180" t="str">
        <f>+IF('INFO SEAL'!I464="BAJA TENSION","BT",IF('INFO SEAL'!I464="MEDIA TENSION","MT","AT"))</f>
        <v>MT</v>
      </c>
      <c r="G513" s="180">
        <f>+'INFO SEAL'!K464</f>
        <v>12</v>
      </c>
      <c r="H513" s="180" t="str">
        <f>+'INFO SEAL'!L464</f>
        <v>POSTE</v>
      </c>
      <c r="I513" s="180" t="str">
        <f>+'INFO SEAL'!M464</f>
        <v>CONCRETO</v>
      </c>
      <c r="J513" s="180" t="str">
        <f>+'INFO SEAL'!N464&amp;"-"&amp;F513</f>
        <v>PPC15-MT</v>
      </c>
      <c r="K513" s="180"/>
      <c r="L513" s="182" t="str">
        <f>+VLOOKUP('INFO SEAL'!N464,$J$8:$V$50,3,FALSE)</f>
        <v>POSTE DE CONCRETO ARMADO DE 12/200/120/300</v>
      </c>
      <c r="M513" s="33">
        <f t="shared" si="30"/>
        <v>0.3</v>
      </c>
    </row>
    <row r="514" spans="1:13" customFormat="1" x14ac:dyDescent="0.25">
      <c r="A514" s="73">
        <f>+'INFO SEAL'!B465</f>
        <v>460</v>
      </c>
      <c r="B514" s="180" t="str">
        <f t="shared" si="29"/>
        <v>SICODI</v>
      </c>
      <c r="C514" s="180" t="str">
        <f>+'INFO SEAL'!C465</f>
        <v>AREQUIPA</v>
      </c>
      <c r="D514" s="180" t="str">
        <f>+'INFO SEAL'!D465</f>
        <v>CASTILLA</v>
      </c>
      <c r="E514" s="180" t="str">
        <f>+'INFO SEAL'!E465</f>
        <v>URACA</v>
      </c>
      <c r="F514" s="180" t="str">
        <f>+IF('INFO SEAL'!I465="BAJA TENSION","BT",IF('INFO SEAL'!I465="MEDIA TENSION","MT","AT"))</f>
        <v>MT</v>
      </c>
      <c r="G514" s="180">
        <f>+'INFO SEAL'!K465</f>
        <v>12</v>
      </c>
      <c r="H514" s="180" t="str">
        <f>+'INFO SEAL'!L465</f>
        <v>POSTE</v>
      </c>
      <c r="I514" s="180" t="str">
        <f>+'INFO SEAL'!M465</f>
        <v>CONCRETO</v>
      </c>
      <c r="J514" s="180" t="str">
        <f>+'INFO SEAL'!N465&amp;"-"&amp;F514</f>
        <v>PPC15-MT</v>
      </c>
      <c r="K514" s="180"/>
      <c r="L514" s="182" t="str">
        <f>+VLOOKUP('INFO SEAL'!N465,$J$8:$V$50,3,FALSE)</f>
        <v>POSTE DE CONCRETO ARMADO DE 12/200/120/300</v>
      </c>
      <c r="M514" s="33">
        <f t="shared" si="30"/>
        <v>0.3</v>
      </c>
    </row>
    <row r="515" spans="1:13" customFormat="1" x14ac:dyDescent="0.25">
      <c r="A515" s="73">
        <f>+'INFO SEAL'!B466</f>
        <v>461</v>
      </c>
      <c r="B515" s="180" t="str">
        <f t="shared" si="29"/>
        <v>SICODI</v>
      </c>
      <c r="C515" s="180" t="str">
        <f>+'INFO SEAL'!C466</f>
        <v>AREQUIPA</v>
      </c>
      <c r="D515" s="180" t="str">
        <f>+'INFO SEAL'!D466</f>
        <v>CASTILLA</v>
      </c>
      <c r="E515" s="180" t="str">
        <f>+'INFO SEAL'!E466</f>
        <v>URACA</v>
      </c>
      <c r="F515" s="180" t="str">
        <f>+IF('INFO SEAL'!I466="BAJA TENSION","BT",IF('INFO SEAL'!I466="MEDIA TENSION","MT","AT"))</f>
        <v>MT</v>
      </c>
      <c r="G515" s="180">
        <f>+'INFO SEAL'!K466</f>
        <v>12</v>
      </c>
      <c r="H515" s="180" t="str">
        <f>+'INFO SEAL'!L466</f>
        <v>POSTE</v>
      </c>
      <c r="I515" s="180" t="str">
        <f>+'INFO SEAL'!M466</f>
        <v>CONCRETO</v>
      </c>
      <c r="J515" s="180" t="str">
        <f>+'INFO SEAL'!N466&amp;"-"&amp;F515</f>
        <v>PPC15-MT</v>
      </c>
      <c r="K515" s="180"/>
      <c r="L515" s="182" t="str">
        <f>+VLOOKUP('INFO SEAL'!N466,$J$8:$V$50,3,FALSE)</f>
        <v>POSTE DE CONCRETO ARMADO DE 12/200/120/300</v>
      </c>
      <c r="M515" s="33">
        <f t="shared" si="30"/>
        <v>0.3</v>
      </c>
    </row>
    <row r="516" spans="1:13" customFormat="1" x14ac:dyDescent="0.25">
      <c r="A516" s="73">
        <f>+'INFO SEAL'!B467</f>
        <v>462</v>
      </c>
      <c r="B516" s="180" t="str">
        <f t="shared" si="29"/>
        <v>SICODI</v>
      </c>
      <c r="C516" s="180" t="str">
        <f>+'INFO SEAL'!C467</f>
        <v>AREQUIPA</v>
      </c>
      <c r="D516" s="180" t="str">
        <f>+'INFO SEAL'!D467</f>
        <v>CASTILLA</v>
      </c>
      <c r="E516" s="180" t="str">
        <f>+'INFO SEAL'!E467</f>
        <v>APLAO</v>
      </c>
      <c r="F516" s="180" t="str">
        <f>+IF('INFO SEAL'!I467="BAJA TENSION","BT",IF('INFO SEAL'!I467="MEDIA TENSION","MT","AT"))</f>
        <v>MT</v>
      </c>
      <c r="G516" s="180">
        <f>+'INFO SEAL'!K467</f>
        <v>12</v>
      </c>
      <c r="H516" s="180" t="str">
        <f>+'INFO SEAL'!L467</f>
        <v>POSTE</v>
      </c>
      <c r="I516" s="180" t="str">
        <f>+'INFO SEAL'!M467</f>
        <v>CONCRETO</v>
      </c>
      <c r="J516" s="180" t="str">
        <f>+'INFO SEAL'!N467&amp;"-"&amp;F516</f>
        <v>PPC15-MT</v>
      </c>
      <c r="K516" s="180"/>
      <c r="L516" s="182" t="str">
        <f>+VLOOKUP('INFO SEAL'!N467,$J$8:$V$50,3,FALSE)</f>
        <v>POSTE DE CONCRETO ARMADO DE 12/200/120/300</v>
      </c>
      <c r="M516" s="33">
        <f t="shared" si="30"/>
        <v>0.3</v>
      </c>
    </row>
    <row r="517" spans="1:13" customFormat="1" x14ac:dyDescent="0.25">
      <c r="A517" s="73">
        <f>+'INFO SEAL'!B468</f>
        <v>463</v>
      </c>
      <c r="B517" s="180" t="str">
        <f t="shared" si="29"/>
        <v>SICODI</v>
      </c>
      <c r="C517" s="180" t="str">
        <f>+'INFO SEAL'!C468</f>
        <v>AREQUIPA</v>
      </c>
      <c r="D517" s="180" t="str">
        <f>+'INFO SEAL'!D468</f>
        <v>CASTILLA</v>
      </c>
      <c r="E517" s="180" t="str">
        <f>+'INFO SEAL'!E468</f>
        <v>URACA</v>
      </c>
      <c r="F517" s="180" t="str">
        <f>+IF('INFO SEAL'!I468="BAJA TENSION","BT",IF('INFO SEAL'!I468="MEDIA TENSION","MT","AT"))</f>
        <v>MT</v>
      </c>
      <c r="G517" s="180">
        <f>+'INFO SEAL'!K468</f>
        <v>12</v>
      </c>
      <c r="H517" s="180" t="str">
        <f>+'INFO SEAL'!L468</f>
        <v>POSTE</v>
      </c>
      <c r="I517" s="180" t="str">
        <f>+'INFO SEAL'!M468</f>
        <v>CONCRETO</v>
      </c>
      <c r="J517" s="180" t="str">
        <f>+'INFO SEAL'!N468&amp;"-"&amp;F517</f>
        <v>PPC15-MT</v>
      </c>
      <c r="K517" s="180"/>
      <c r="L517" s="182" t="str">
        <f>+VLOOKUP('INFO SEAL'!N468,$J$8:$V$50,3,FALSE)</f>
        <v>POSTE DE CONCRETO ARMADO DE 12/200/120/300</v>
      </c>
      <c r="M517" s="33">
        <f t="shared" si="30"/>
        <v>0.3</v>
      </c>
    </row>
    <row r="518" spans="1:13" customFormat="1" x14ac:dyDescent="0.25">
      <c r="A518" s="73">
        <f>+'INFO SEAL'!B469</f>
        <v>464</v>
      </c>
      <c r="B518" s="180" t="str">
        <f t="shared" si="29"/>
        <v>SICODI</v>
      </c>
      <c r="C518" s="180" t="str">
        <f>+'INFO SEAL'!C469</f>
        <v>AREQUIPA</v>
      </c>
      <c r="D518" s="180" t="str">
        <f>+'INFO SEAL'!D469</f>
        <v>CASTILLA</v>
      </c>
      <c r="E518" s="180" t="str">
        <f>+'INFO SEAL'!E469</f>
        <v>APLAO</v>
      </c>
      <c r="F518" s="180" t="str">
        <f>+IF('INFO SEAL'!I469="BAJA TENSION","BT",IF('INFO SEAL'!I469="MEDIA TENSION","MT","AT"))</f>
        <v>MT</v>
      </c>
      <c r="G518" s="180">
        <f>+'INFO SEAL'!K469</f>
        <v>12</v>
      </c>
      <c r="H518" s="180" t="str">
        <f>+'INFO SEAL'!L469</f>
        <v>POSTE</v>
      </c>
      <c r="I518" s="180" t="str">
        <f>+'INFO SEAL'!M469</f>
        <v>CONCRETO</v>
      </c>
      <c r="J518" s="180" t="str">
        <f>+'INFO SEAL'!N469&amp;"-"&amp;F518</f>
        <v>PPC15-MT</v>
      </c>
      <c r="K518" s="180"/>
      <c r="L518" s="182" t="str">
        <f>+VLOOKUP('INFO SEAL'!N469,$J$8:$V$50,3,FALSE)</f>
        <v>POSTE DE CONCRETO ARMADO DE 12/200/120/300</v>
      </c>
      <c r="M518" s="33">
        <f t="shared" si="30"/>
        <v>0.3</v>
      </c>
    </row>
    <row r="519" spans="1:13" customFormat="1" x14ac:dyDescent="0.25">
      <c r="A519" s="73">
        <f>+'INFO SEAL'!B470</f>
        <v>465</v>
      </c>
      <c r="B519" s="180" t="str">
        <f t="shared" si="29"/>
        <v>SICODI</v>
      </c>
      <c r="C519" s="180" t="str">
        <f>+'INFO SEAL'!C470</f>
        <v>AREQUIPA</v>
      </c>
      <c r="D519" s="180" t="str">
        <f>+'INFO SEAL'!D470</f>
        <v>CASTILLA</v>
      </c>
      <c r="E519" s="180" t="str">
        <f>+'INFO SEAL'!E470</f>
        <v>APLAO</v>
      </c>
      <c r="F519" s="180" t="str">
        <f>+IF('INFO SEAL'!I470="BAJA TENSION","BT",IF('INFO SEAL'!I470="MEDIA TENSION","MT","AT"))</f>
        <v>MT</v>
      </c>
      <c r="G519" s="180">
        <f>+'INFO SEAL'!K470</f>
        <v>12</v>
      </c>
      <c r="H519" s="180" t="str">
        <f>+'INFO SEAL'!L470</f>
        <v>POSTE</v>
      </c>
      <c r="I519" s="180" t="str">
        <f>+'INFO SEAL'!M470</f>
        <v>CONCRETO</v>
      </c>
      <c r="J519" s="180" t="str">
        <f>+'INFO SEAL'!N470&amp;"-"&amp;F519</f>
        <v>PPC15-MT</v>
      </c>
      <c r="K519" s="180"/>
      <c r="L519" s="182" t="str">
        <f>+VLOOKUP('INFO SEAL'!N470,$J$8:$V$50,3,FALSE)</f>
        <v>POSTE DE CONCRETO ARMADO DE 12/200/120/300</v>
      </c>
      <c r="M519" s="33">
        <f t="shared" si="30"/>
        <v>0.3</v>
      </c>
    </row>
    <row r="520" spans="1:13" customFormat="1" x14ac:dyDescent="0.25">
      <c r="A520" s="73">
        <f>+'INFO SEAL'!B471</f>
        <v>466</v>
      </c>
      <c r="B520" s="180" t="str">
        <f t="shared" si="29"/>
        <v>SICODI</v>
      </c>
      <c r="C520" s="180" t="str">
        <f>+'INFO SEAL'!C471</f>
        <v>AREQUIPA</v>
      </c>
      <c r="D520" s="180" t="str">
        <f>+'INFO SEAL'!D471</f>
        <v>CASTILLA</v>
      </c>
      <c r="E520" s="180" t="str">
        <f>+'INFO SEAL'!E471</f>
        <v>APLAO</v>
      </c>
      <c r="F520" s="180" t="str">
        <f>+IF('INFO SEAL'!I471="BAJA TENSION","BT",IF('INFO SEAL'!I471="MEDIA TENSION","MT","AT"))</f>
        <v>MT</v>
      </c>
      <c r="G520" s="180">
        <f>+'INFO SEAL'!K471</f>
        <v>12</v>
      </c>
      <c r="H520" s="180" t="str">
        <f>+'INFO SEAL'!L471</f>
        <v>POSTE</v>
      </c>
      <c r="I520" s="180" t="str">
        <f>+'INFO SEAL'!M471</f>
        <v>CONCRETO</v>
      </c>
      <c r="J520" s="180" t="str">
        <f>+'INFO SEAL'!N471&amp;"-"&amp;F520</f>
        <v>PPC15-MT</v>
      </c>
      <c r="K520" s="180"/>
      <c r="L520" s="182" t="str">
        <f>+VLOOKUP('INFO SEAL'!N471,$J$8:$V$50,3,FALSE)</f>
        <v>POSTE DE CONCRETO ARMADO DE 12/200/120/300</v>
      </c>
      <c r="M520" s="33">
        <f t="shared" si="30"/>
        <v>0.3</v>
      </c>
    </row>
    <row r="521" spans="1:13" customFormat="1" x14ac:dyDescent="0.25">
      <c r="A521" s="73">
        <f>+'INFO SEAL'!B472</f>
        <v>467</v>
      </c>
      <c r="B521" s="180" t="str">
        <f t="shared" si="29"/>
        <v>SICODI</v>
      </c>
      <c r="C521" s="180" t="str">
        <f>+'INFO SEAL'!C472</f>
        <v>AREQUIPA</v>
      </c>
      <c r="D521" s="180" t="str">
        <f>+'INFO SEAL'!D472</f>
        <v>CASTILLA</v>
      </c>
      <c r="E521" s="180" t="str">
        <f>+'INFO SEAL'!E472</f>
        <v>URACA</v>
      </c>
      <c r="F521" s="180" t="str">
        <f>+IF('INFO SEAL'!I472="BAJA TENSION","BT",IF('INFO SEAL'!I472="MEDIA TENSION","MT","AT"))</f>
        <v>MT</v>
      </c>
      <c r="G521" s="180">
        <f>+'INFO SEAL'!K472</f>
        <v>12</v>
      </c>
      <c r="H521" s="180" t="str">
        <f>+'INFO SEAL'!L472</f>
        <v>POSTE</v>
      </c>
      <c r="I521" s="180" t="str">
        <f>+'INFO SEAL'!M472</f>
        <v>CONCRETO</v>
      </c>
      <c r="J521" s="180" t="str">
        <f>+'INFO SEAL'!N472&amp;"-"&amp;F521</f>
        <v>PPC15-MT</v>
      </c>
      <c r="K521" s="180"/>
      <c r="L521" s="182" t="str">
        <f>+VLOOKUP('INFO SEAL'!N472,$J$8:$V$50,3,FALSE)</f>
        <v>POSTE DE CONCRETO ARMADO DE 12/200/120/300</v>
      </c>
      <c r="M521" s="33">
        <f t="shared" si="30"/>
        <v>0.3</v>
      </c>
    </row>
    <row r="522" spans="1:13" customFormat="1" x14ac:dyDescent="0.25">
      <c r="A522" s="73">
        <f>+'INFO SEAL'!B473</f>
        <v>468</v>
      </c>
      <c r="B522" s="180" t="str">
        <f t="shared" si="29"/>
        <v>SICODI</v>
      </c>
      <c r="C522" s="180" t="str">
        <f>+'INFO SEAL'!C473</f>
        <v>AREQUIPA</v>
      </c>
      <c r="D522" s="180" t="str">
        <f>+'INFO SEAL'!D473</f>
        <v>CASTILLA</v>
      </c>
      <c r="E522" s="180" t="str">
        <f>+'INFO SEAL'!E473</f>
        <v>APLAO</v>
      </c>
      <c r="F522" s="180" t="str">
        <f>+IF('INFO SEAL'!I473="BAJA TENSION","BT",IF('INFO SEAL'!I473="MEDIA TENSION","MT","AT"))</f>
        <v>MT</v>
      </c>
      <c r="G522" s="180">
        <f>+'INFO SEAL'!K473</f>
        <v>12</v>
      </c>
      <c r="H522" s="180" t="str">
        <f>+'INFO SEAL'!L473</f>
        <v>POSTE</v>
      </c>
      <c r="I522" s="180" t="str">
        <f>+'INFO SEAL'!M473</f>
        <v>CONCRETO</v>
      </c>
      <c r="J522" s="180" t="str">
        <f>+'INFO SEAL'!N473&amp;"-"&amp;F522</f>
        <v>PPC15-MT</v>
      </c>
      <c r="K522" s="180"/>
      <c r="L522" s="182" t="str">
        <f>+VLOOKUP('INFO SEAL'!N473,$J$8:$V$50,3,FALSE)</f>
        <v>POSTE DE CONCRETO ARMADO DE 12/200/120/300</v>
      </c>
      <c r="M522" s="33">
        <f t="shared" si="30"/>
        <v>0.3</v>
      </c>
    </row>
    <row r="523" spans="1:13" customFormat="1" x14ac:dyDescent="0.25">
      <c r="A523" s="73">
        <f>+'INFO SEAL'!B474</f>
        <v>469</v>
      </c>
      <c r="B523" s="180" t="str">
        <f t="shared" si="29"/>
        <v>SICODI</v>
      </c>
      <c r="C523" s="180" t="str">
        <f>+'INFO SEAL'!C474</f>
        <v>AREQUIPA</v>
      </c>
      <c r="D523" s="180" t="str">
        <f>+'INFO SEAL'!D474</f>
        <v>CASTILLA</v>
      </c>
      <c r="E523" s="180" t="str">
        <f>+'INFO SEAL'!E474</f>
        <v>APLAO</v>
      </c>
      <c r="F523" s="180" t="str">
        <f>+IF('INFO SEAL'!I474="BAJA TENSION","BT",IF('INFO SEAL'!I474="MEDIA TENSION","MT","AT"))</f>
        <v>MT</v>
      </c>
      <c r="G523" s="180">
        <f>+'INFO SEAL'!K474</f>
        <v>12</v>
      </c>
      <c r="H523" s="180" t="str">
        <f>+'INFO SEAL'!L474</f>
        <v>POSTE</v>
      </c>
      <c r="I523" s="180" t="str">
        <f>+'INFO SEAL'!M474</f>
        <v>CONCRETO</v>
      </c>
      <c r="J523" s="180" t="str">
        <f>+'INFO SEAL'!N474&amp;"-"&amp;F523</f>
        <v>PPC15-MT</v>
      </c>
      <c r="K523" s="180"/>
      <c r="L523" s="182" t="str">
        <f>+VLOOKUP('INFO SEAL'!N474,$J$8:$V$50,3,FALSE)</f>
        <v>POSTE DE CONCRETO ARMADO DE 12/200/120/300</v>
      </c>
      <c r="M523" s="33">
        <f t="shared" si="30"/>
        <v>0.3</v>
      </c>
    </row>
    <row r="524" spans="1:13" customFormat="1" x14ac:dyDescent="0.25">
      <c r="A524" s="73">
        <f>+'INFO SEAL'!B475</f>
        <v>470</v>
      </c>
      <c r="B524" s="180" t="str">
        <f t="shared" si="29"/>
        <v>SICODI</v>
      </c>
      <c r="C524" s="180" t="str">
        <f>+'INFO SEAL'!C475</f>
        <v>AREQUIPA</v>
      </c>
      <c r="D524" s="180" t="str">
        <f>+'INFO SEAL'!D475</f>
        <v>CASTILLA</v>
      </c>
      <c r="E524" s="180" t="str">
        <f>+'INFO SEAL'!E475</f>
        <v>URACA</v>
      </c>
      <c r="F524" s="180" t="str">
        <f>+IF('INFO SEAL'!I475="BAJA TENSION","BT",IF('INFO SEAL'!I475="MEDIA TENSION","MT","AT"))</f>
        <v>MT</v>
      </c>
      <c r="G524" s="180">
        <f>+'INFO SEAL'!K475</f>
        <v>12</v>
      </c>
      <c r="H524" s="180" t="str">
        <f>+'INFO SEAL'!L475</f>
        <v>POSTE</v>
      </c>
      <c r="I524" s="180" t="str">
        <f>+'INFO SEAL'!M475</f>
        <v>CONCRETO</v>
      </c>
      <c r="J524" s="180" t="str">
        <f>+'INFO SEAL'!N475&amp;"-"&amp;F524</f>
        <v>PPC15-MT</v>
      </c>
      <c r="K524" s="180"/>
      <c r="L524" s="182" t="str">
        <f>+VLOOKUP('INFO SEAL'!N475,$J$8:$V$50,3,FALSE)</f>
        <v>POSTE DE CONCRETO ARMADO DE 12/200/120/300</v>
      </c>
      <c r="M524" s="33">
        <f t="shared" si="30"/>
        <v>0.3</v>
      </c>
    </row>
    <row r="525" spans="1:13" customFormat="1" x14ac:dyDescent="0.25">
      <c r="A525" s="73">
        <f>+'INFO SEAL'!B476</f>
        <v>471</v>
      </c>
      <c r="B525" s="180" t="str">
        <f t="shared" si="29"/>
        <v>SICODI</v>
      </c>
      <c r="C525" s="180" t="str">
        <f>+'INFO SEAL'!C476</f>
        <v>AREQUIPA</v>
      </c>
      <c r="D525" s="180" t="str">
        <f>+'INFO SEAL'!D476</f>
        <v>CASTILLA</v>
      </c>
      <c r="E525" s="180" t="str">
        <f>+'INFO SEAL'!E476</f>
        <v>URACA</v>
      </c>
      <c r="F525" s="180" t="str">
        <f>+IF('INFO SEAL'!I476="BAJA TENSION","BT",IF('INFO SEAL'!I476="MEDIA TENSION","MT","AT"))</f>
        <v>MT</v>
      </c>
      <c r="G525" s="180">
        <f>+'INFO SEAL'!K476</f>
        <v>13</v>
      </c>
      <c r="H525" s="180" t="str">
        <f>+'INFO SEAL'!L476</f>
        <v>POSTE</v>
      </c>
      <c r="I525" s="180" t="str">
        <f>+'INFO SEAL'!M476</f>
        <v>CONCRETO</v>
      </c>
      <c r="J525" s="180" t="str">
        <f>+'INFO SEAL'!N476&amp;"-"&amp;F525</f>
        <v>PPC18-MT</v>
      </c>
      <c r="K525" s="180"/>
      <c r="L525" s="182" t="str">
        <f>+VLOOKUP('INFO SEAL'!N476,$J$8:$V$50,3,FALSE)</f>
        <v>POSTE DE CONCRETO ARMADO DE 13/200/140/335</v>
      </c>
      <c r="M525" s="33">
        <f t="shared" si="30"/>
        <v>0.4</v>
      </c>
    </row>
    <row r="526" spans="1:13" customFormat="1" x14ac:dyDescent="0.25">
      <c r="A526" s="73">
        <f>+'INFO SEAL'!B477</f>
        <v>472</v>
      </c>
      <c r="B526" s="180" t="str">
        <f t="shared" si="29"/>
        <v>SICODI</v>
      </c>
      <c r="C526" s="180" t="str">
        <f>+'INFO SEAL'!C477</f>
        <v>AREQUIPA</v>
      </c>
      <c r="D526" s="180" t="str">
        <f>+'INFO SEAL'!D477</f>
        <v>CASTILLA</v>
      </c>
      <c r="E526" s="180" t="str">
        <f>+'INFO SEAL'!E477</f>
        <v>URACA</v>
      </c>
      <c r="F526" s="180" t="str">
        <f>+IF('INFO SEAL'!I477="BAJA TENSION","BT",IF('INFO SEAL'!I477="MEDIA TENSION","MT","AT"))</f>
        <v>MT</v>
      </c>
      <c r="G526" s="180">
        <f>+'INFO SEAL'!K477</f>
        <v>12</v>
      </c>
      <c r="H526" s="180" t="str">
        <f>+'INFO SEAL'!L477</f>
        <v>POSTE</v>
      </c>
      <c r="I526" s="180" t="str">
        <f>+'INFO SEAL'!M477</f>
        <v>CONCRETO</v>
      </c>
      <c r="J526" s="180" t="str">
        <f>+'INFO SEAL'!N477&amp;"-"&amp;F526</f>
        <v>PPC15-MT</v>
      </c>
      <c r="K526" s="180"/>
      <c r="L526" s="182" t="str">
        <f>+VLOOKUP('INFO SEAL'!N477,$J$8:$V$50,3,FALSE)</f>
        <v>POSTE DE CONCRETO ARMADO DE 12/200/120/300</v>
      </c>
      <c r="M526" s="33">
        <f t="shared" si="30"/>
        <v>0.3</v>
      </c>
    </row>
    <row r="527" spans="1:13" customFormat="1" x14ac:dyDescent="0.25">
      <c r="A527" s="73">
        <f>+'INFO SEAL'!B478</f>
        <v>473</v>
      </c>
      <c r="B527" s="180" t="str">
        <f t="shared" si="29"/>
        <v>SICODI</v>
      </c>
      <c r="C527" s="180" t="str">
        <f>+'INFO SEAL'!C478</f>
        <v>AREQUIPA</v>
      </c>
      <c r="D527" s="180" t="str">
        <f>+'INFO SEAL'!D478</f>
        <v>AREQUIPA</v>
      </c>
      <c r="E527" s="180" t="str">
        <f>+'INFO SEAL'!E478</f>
        <v>LA JOYA</v>
      </c>
      <c r="F527" s="180" t="str">
        <f>+IF('INFO SEAL'!I478="BAJA TENSION","BT",IF('INFO SEAL'!I478="MEDIA TENSION","MT","AT"))</f>
        <v>MT</v>
      </c>
      <c r="G527" s="180">
        <f>+'INFO SEAL'!K478</f>
        <v>12</v>
      </c>
      <c r="H527" s="180" t="str">
        <f>+'INFO SEAL'!L478</f>
        <v>POSTE</v>
      </c>
      <c r="I527" s="180" t="str">
        <f>+'INFO SEAL'!M478</f>
        <v>CONCRETO</v>
      </c>
      <c r="J527" s="180" t="str">
        <f>+'INFO SEAL'!N478&amp;"-"&amp;F527</f>
        <v>PPC15-MT</v>
      </c>
      <c r="K527" s="180"/>
      <c r="L527" s="182" t="str">
        <f>+VLOOKUP('INFO SEAL'!N478,$J$8:$V$50,3,FALSE)</f>
        <v>POSTE DE CONCRETO ARMADO DE 12/200/120/300</v>
      </c>
      <c r="M527" s="33">
        <f t="shared" si="30"/>
        <v>0.3</v>
      </c>
    </row>
    <row r="528" spans="1:13" customFormat="1" x14ac:dyDescent="0.25">
      <c r="A528" s="73">
        <f>+'INFO SEAL'!B479</f>
        <v>474</v>
      </c>
      <c r="B528" s="180" t="str">
        <f t="shared" si="29"/>
        <v>SICODI</v>
      </c>
      <c r="C528" s="180" t="str">
        <f>+'INFO SEAL'!C479</f>
        <v>AREQUIPA</v>
      </c>
      <c r="D528" s="180" t="str">
        <f>+'INFO SEAL'!D479</f>
        <v>AREQUIPA</v>
      </c>
      <c r="E528" s="180" t="str">
        <f>+'INFO SEAL'!E479</f>
        <v>LA JOYA</v>
      </c>
      <c r="F528" s="180" t="str">
        <f>+IF('INFO SEAL'!I479="BAJA TENSION","BT",IF('INFO SEAL'!I479="MEDIA TENSION","MT","AT"))</f>
        <v>MT</v>
      </c>
      <c r="G528" s="180">
        <f>+'INFO SEAL'!K479</f>
        <v>12</v>
      </c>
      <c r="H528" s="180" t="str">
        <f>+'INFO SEAL'!L479</f>
        <v>POSTE</v>
      </c>
      <c r="I528" s="180" t="str">
        <f>+'INFO SEAL'!M479</f>
        <v>CONCRETO</v>
      </c>
      <c r="J528" s="180" t="str">
        <f>+'INFO SEAL'!N479&amp;"-"&amp;F528</f>
        <v>PPC15-MT</v>
      </c>
      <c r="K528" s="180"/>
      <c r="L528" s="182" t="str">
        <f>+VLOOKUP('INFO SEAL'!N479,$J$8:$V$50,3,FALSE)</f>
        <v>POSTE DE CONCRETO ARMADO DE 12/200/120/300</v>
      </c>
      <c r="M528" s="33">
        <f t="shared" si="30"/>
        <v>0.3</v>
      </c>
    </row>
    <row r="529" spans="1:13" customFormat="1" x14ac:dyDescent="0.25">
      <c r="A529" s="73">
        <f>+'INFO SEAL'!B480</f>
        <v>475</v>
      </c>
      <c r="B529" s="180" t="str">
        <f t="shared" si="29"/>
        <v>SICODI</v>
      </c>
      <c r="C529" s="180" t="str">
        <f>+'INFO SEAL'!C480</f>
        <v>AREQUIPA</v>
      </c>
      <c r="D529" s="180" t="str">
        <f>+'INFO SEAL'!D480</f>
        <v>AREQUIPA</v>
      </c>
      <c r="E529" s="180" t="str">
        <f>+'INFO SEAL'!E480</f>
        <v>LA JOYA</v>
      </c>
      <c r="F529" s="180" t="str">
        <f>+IF('INFO SEAL'!I480="BAJA TENSION","BT",IF('INFO SEAL'!I480="MEDIA TENSION","MT","AT"))</f>
        <v>MT</v>
      </c>
      <c r="G529" s="180">
        <f>+'INFO SEAL'!K480</f>
        <v>12</v>
      </c>
      <c r="H529" s="180" t="str">
        <f>+'INFO SEAL'!L480</f>
        <v>POSTE</v>
      </c>
      <c r="I529" s="180" t="str">
        <f>+'INFO SEAL'!M480</f>
        <v>CONCRETO</v>
      </c>
      <c r="J529" s="180" t="str">
        <f>+'INFO SEAL'!N480&amp;"-"&amp;F529</f>
        <v>PPC15-MT</v>
      </c>
      <c r="K529" s="180"/>
      <c r="L529" s="182" t="str">
        <f>+VLOOKUP('INFO SEAL'!N480,$J$8:$V$50,3,FALSE)</f>
        <v>POSTE DE CONCRETO ARMADO DE 12/200/120/300</v>
      </c>
      <c r="M529" s="33">
        <f t="shared" si="30"/>
        <v>0.3</v>
      </c>
    </row>
    <row r="530" spans="1:13" customFormat="1" x14ac:dyDescent="0.25">
      <c r="A530" s="73">
        <f>+'INFO SEAL'!B481</f>
        <v>476</v>
      </c>
      <c r="B530" s="180" t="str">
        <f t="shared" si="29"/>
        <v>SICODI</v>
      </c>
      <c r="C530" s="180" t="str">
        <f>+'INFO SEAL'!C481</f>
        <v>AREQUIPA</v>
      </c>
      <c r="D530" s="180" t="str">
        <f>+'INFO SEAL'!D481</f>
        <v>AREQUIPA</v>
      </c>
      <c r="E530" s="180" t="str">
        <f>+'INFO SEAL'!E481</f>
        <v>LA JOYA</v>
      </c>
      <c r="F530" s="180" t="str">
        <f>+IF('INFO SEAL'!I481="BAJA TENSION","BT",IF('INFO SEAL'!I481="MEDIA TENSION","MT","AT"))</f>
        <v>MT</v>
      </c>
      <c r="G530" s="180">
        <f>+'INFO SEAL'!K481</f>
        <v>12</v>
      </c>
      <c r="H530" s="180" t="str">
        <f>+'INFO SEAL'!L481</f>
        <v>POSTE</v>
      </c>
      <c r="I530" s="180" t="str">
        <f>+'INFO SEAL'!M481</f>
        <v>CONCRETO</v>
      </c>
      <c r="J530" s="180" t="str">
        <f>+'INFO SEAL'!N481&amp;"-"&amp;F530</f>
        <v>PPC15-MT</v>
      </c>
      <c r="K530" s="180"/>
      <c r="L530" s="182" t="str">
        <f>+VLOOKUP('INFO SEAL'!N481,$J$8:$V$50,3,FALSE)</f>
        <v>POSTE DE CONCRETO ARMADO DE 12/200/120/300</v>
      </c>
      <c r="M530" s="33">
        <f t="shared" si="30"/>
        <v>0.3</v>
      </c>
    </row>
    <row r="531" spans="1:13" customFormat="1" x14ac:dyDescent="0.25">
      <c r="A531" s="73">
        <f>+'INFO SEAL'!B482</f>
        <v>477</v>
      </c>
      <c r="B531" s="180" t="str">
        <f t="shared" si="29"/>
        <v>SICODI</v>
      </c>
      <c r="C531" s="180" t="str">
        <f>+'INFO SEAL'!C482</f>
        <v>AREQUIPA</v>
      </c>
      <c r="D531" s="180" t="str">
        <f>+'INFO SEAL'!D482</f>
        <v>AREQUIPA</v>
      </c>
      <c r="E531" s="180" t="str">
        <f>+'INFO SEAL'!E482</f>
        <v>LA JOYA</v>
      </c>
      <c r="F531" s="180" t="str">
        <f>+IF('INFO SEAL'!I482="BAJA TENSION","BT",IF('INFO SEAL'!I482="MEDIA TENSION","MT","AT"))</f>
        <v>MT</v>
      </c>
      <c r="G531" s="180">
        <f>+'INFO SEAL'!K482</f>
        <v>12</v>
      </c>
      <c r="H531" s="180" t="str">
        <f>+'INFO SEAL'!L482</f>
        <v>POSTE</v>
      </c>
      <c r="I531" s="180" t="str">
        <f>+'INFO SEAL'!M482</f>
        <v>CONCRETO</v>
      </c>
      <c r="J531" s="180" t="str">
        <f>+'INFO SEAL'!N482&amp;"-"&amp;F531</f>
        <v>PPC15-MT</v>
      </c>
      <c r="K531" s="180"/>
      <c r="L531" s="182" t="str">
        <f>+VLOOKUP('INFO SEAL'!N482,$J$8:$V$50,3,FALSE)</f>
        <v>POSTE DE CONCRETO ARMADO DE 12/200/120/300</v>
      </c>
      <c r="M531" s="33">
        <f t="shared" si="30"/>
        <v>0.3</v>
      </c>
    </row>
    <row r="532" spans="1:13" customFormat="1" x14ac:dyDescent="0.25">
      <c r="A532" s="73">
        <f>+'INFO SEAL'!B483</f>
        <v>478</v>
      </c>
      <c r="B532" s="180" t="str">
        <f t="shared" si="29"/>
        <v>SICODI</v>
      </c>
      <c r="C532" s="180" t="str">
        <f>+'INFO SEAL'!C483</f>
        <v>AREQUIPA</v>
      </c>
      <c r="D532" s="180" t="str">
        <f>+'INFO SEAL'!D483</f>
        <v>AREQUIPA</v>
      </c>
      <c r="E532" s="180" t="str">
        <f>+'INFO SEAL'!E483</f>
        <v>LA JOYA</v>
      </c>
      <c r="F532" s="180" t="str">
        <f>+IF('INFO SEAL'!I483="BAJA TENSION","BT",IF('INFO SEAL'!I483="MEDIA TENSION","MT","AT"))</f>
        <v>MT</v>
      </c>
      <c r="G532" s="180">
        <f>+'INFO SEAL'!K483</f>
        <v>12</v>
      </c>
      <c r="H532" s="180" t="str">
        <f>+'INFO SEAL'!L483</f>
        <v>POSTE</v>
      </c>
      <c r="I532" s="180" t="str">
        <f>+'INFO SEAL'!M483</f>
        <v>CONCRETO</v>
      </c>
      <c r="J532" s="180" t="str">
        <f>+'INFO SEAL'!N483&amp;"-"&amp;F532</f>
        <v>PPC15-MT</v>
      </c>
      <c r="K532" s="180"/>
      <c r="L532" s="182" t="str">
        <f>+VLOOKUP('INFO SEAL'!N483,$J$8:$V$50,3,FALSE)</f>
        <v>POSTE DE CONCRETO ARMADO DE 12/200/120/300</v>
      </c>
      <c r="M532" s="33">
        <f t="shared" si="30"/>
        <v>0.3</v>
      </c>
    </row>
    <row r="533" spans="1:13" customFormat="1" x14ac:dyDescent="0.25">
      <c r="A533" s="73">
        <f>+'INFO SEAL'!B484</f>
        <v>479</v>
      </c>
      <c r="B533" s="180" t="str">
        <f t="shared" si="29"/>
        <v>SICODI</v>
      </c>
      <c r="C533" s="180" t="str">
        <f>+'INFO SEAL'!C484</f>
        <v>AREQUIPA</v>
      </c>
      <c r="D533" s="180" t="str">
        <f>+'INFO SEAL'!D484</f>
        <v>AREQUIPA</v>
      </c>
      <c r="E533" s="180" t="str">
        <f>+'INFO SEAL'!E484</f>
        <v>LA JOYA</v>
      </c>
      <c r="F533" s="180" t="str">
        <f>+IF('INFO SEAL'!I484="BAJA TENSION","BT",IF('INFO SEAL'!I484="MEDIA TENSION","MT","AT"))</f>
        <v>MT</v>
      </c>
      <c r="G533" s="180">
        <f>+'INFO SEAL'!K484</f>
        <v>15</v>
      </c>
      <c r="H533" s="180" t="str">
        <f>+'INFO SEAL'!L484</f>
        <v>POSTE</v>
      </c>
      <c r="I533" s="180" t="str">
        <f>+'INFO SEAL'!M484</f>
        <v>MADERA</v>
      </c>
      <c r="J533" s="180" t="str">
        <f>+'INFO SEAL'!N484&amp;"-"&amp;F533</f>
        <v>PPM23-MT</v>
      </c>
      <c r="K533" s="180"/>
      <c r="L533" s="182" t="str">
        <f>+VLOOKUP('INFO SEAL'!N484,$J$8:$V$50,3,FALSE)</f>
        <v>POSTE DE MADERA TRATADA DE 13 mts. CL.4</v>
      </c>
      <c r="M533" s="33">
        <f t="shared" si="30"/>
        <v>1.4</v>
      </c>
    </row>
    <row r="534" spans="1:13" customFormat="1" x14ac:dyDescent="0.25">
      <c r="A534" s="73">
        <f>+'INFO SEAL'!B485</f>
        <v>480</v>
      </c>
      <c r="B534" s="180" t="str">
        <f t="shared" si="29"/>
        <v>SICODI</v>
      </c>
      <c r="C534" s="180" t="str">
        <f>+'INFO SEAL'!C485</f>
        <v>AREQUIPA</v>
      </c>
      <c r="D534" s="180" t="str">
        <f>+'INFO SEAL'!D485</f>
        <v>AREQUIPA</v>
      </c>
      <c r="E534" s="180" t="str">
        <f>+'INFO SEAL'!E485</f>
        <v>LA JOYA</v>
      </c>
      <c r="F534" s="180" t="str">
        <f>+IF('INFO SEAL'!I485="BAJA TENSION","BT",IF('INFO SEAL'!I485="MEDIA TENSION","MT","AT"))</f>
        <v>MT</v>
      </c>
      <c r="G534" s="180">
        <f>+'INFO SEAL'!K485</f>
        <v>12</v>
      </c>
      <c r="H534" s="180" t="str">
        <f>+'INFO SEAL'!L485</f>
        <v>POSTE</v>
      </c>
      <c r="I534" s="180" t="str">
        <f>+'INFO SEAL'!M485</f>
        <v>CONCRETO</v>
      </c>
      <c r="J534" s="180" t="str">
        <f>+'INFO SEAL'!N485&amp;"-"&amp;F534</f>
        <v>PPC15-MT</v>
      </c>
      <c r="K534" s="180"/>
      <c r="L534" s="182" t="str">
        <f>+VLOOKUP('INFO SEAL'!N485,$J$8:$V$50,3,FALSE)</f>
        <v>POSTE DE CONCRETO ARMADO DE 12/200/120/300</v>
      </c>
      <c r="M534" s="33">
        <f t="shared" si="30"/>
        <v>0.3</v>
      </c>
    </row>
    <row r="535" spans="1:13" customFormat="1" x14ac:dyDescent="0.25">
      <c r="A535" s="73">
        <f>+'INFO SEAL'!B486</f>
        <v>481</v>
      </c>
      <c r="B535" s="180" t="str">
        <f t="shared" si="29"/>
        <v>SICODI</v>
      </c>
      <c r="C535" s="180" t="str">
        <f>+'INFO SEAL'!C486</f>
        <v>AREQUIPA</v>
      </c>
      <c r="D535" s="180" t="str">
        <f>+'INFO SEAL'!D486</f>
        <v>AREQUIPA</v>
      </c>
      <c r="E535" s="180" t="str">
        <f>+'INFO SEAL'!E486</f>
        <v>LA JOYA</v>
      </c>
      <c r="F535" s="180" t="str">
        <f>+IF('INFO SEAL'!I486="BAJA TENSION","BT",IF('INFO SEAL'!I486="MEDIA TENSION","MT","AT"))</f>
        <v>MT</v>
      </c>
      <c r="G535" s="180">
        <f>+'INFO SEAL'!K486</f>
        <v>12</v>
      </c>
      <c r="H535" s="180" t="str">
        <f>+'INFO SEAL'!L486</f>
        <v>POSTE</v>
      </c>
      <c r="I535" s="180" t="str">
        <f>+'INFO SEAL'!M486</f>
        <v>CONCRETO</v>
      </c>
      <c r="J535" s="180" t="str">
        <f>+'INFO SEAL'!N486&amp;"-"&amp;F535</f>
        <v>PPC15-MT</v>
      </c>
      <c r="K535" s="180"/>
      <c r="L535" s="182" t="str">
        <f>+VLOOKUP('INFO SEAL'!N486,$J$8:$V$50,3,FALSE)</f>
        <v>POSTE DE CONCRETO ARMADO DE 12/200/120/300</v>
      </c>
      <c r="M535" s="33">
        <f t="shared" si="30"/>
        <v>0.3</v>
      </c>
    </row>
    <row r="536" spans="1:13" customFormat="1" x14ac:dyDescent="0.25">
      <c r="A536" s="73">
        <f>+'INFO SEAL'!B487</f>
        <v>482</v>
      </c>
      <c r="B536" s="180" t="str">
        <f t="shared" si="29"/>
        <v>SICODI</v>
      </c>
      <c r="C536" s="180" t="str">
        <f>+'INFO SEAL'!C487</f>
        <v>AREQUIPA</v>
      </c>
      <c r="D536" s="180" t="str">
        <f>+'INFO SEAL'!D487</f>
        <v>AREQUIPA</v>
      </c>
      <c r="E536" s="180" t="str">
        <f>+'INFO SEAL'!E487</f>
        <v>LA JOYA</v>
      </c>
      <c r="F536" s="180" t="str">
        <f>+IF('INFO SEAL'!I487="BAJA TENSION","BT",IF('INFO SEAL'!I487="MEDIA TENSION","MT","AT"))</f>
        <v>MT</v>
      </c>
      <c r="G536" s="180">
        <f>+'INFO SEAL'!K487</f>
        <v>12</v>
      </c>
      <c r="H536" s="180" t="str">
        <f>+'INFO SEAL'!L487</f>
        <v>POSTE</v>
      </c>
      <c r="I536" s="180" t="str">
        <f>+'INFO SEAL'!M487</f>
        <v>CONCRETO</v>
      </c>
      <c r="J536" s="180" t="str">
        <f>+'INFO SEAL'!N487&amp;"-"&amp;F536</f>
        <v>PPC15-MT</v>
      </c>
      <c r="K536" s="180"/>
      <c r="L536" s="182" t="str">
        <f>+VLOOKUP('INFO SEAL'!N487,$J$8:$V$50,3,FALSE)</f>
        <v>POSTE DE CONCRETO ARMADO DE 12/200/120/300</v>
      </c>
      <c r="M536" s="33">
        <f t="shared" si="30"/>
        <v>0.3</v>
      </c>
    </row>
    <row r="537" spans="1:13" customFormat="1" x14ac:dyDescent="0.25">
      <c r="A537" s="73">
        <f>+'INFO SEAL'!B488</f>
        <v>483</v>
      </c>
      <c r="B537" s="180" t="str">
        <f t="shared" si="29"/>
        <v>SICODI</v>
      </c>
      <c r="C537" s="180" t="str">
        <f>+'INFO SEAL'!C488</f>
        <v>AREQUIPA</v>
      </c>
      <c r="D537" s="180" t="str">
        <f>+'INFO SEAL'!D488</f>
        <v>AREQUIPA</v>
      </c>
      <c r="E537" s="180" t="str">
        <f>+'INFO SEAL'!E488</f>
        <v>LA JOYA</v>
      </c>
      <c r="F537" s="180" t="str">
        <f>+IF('INFO SEAL'!I488="BAJA TENSION","BT",IF('INFO SEAL'!I488="MEDIA TENSION","MT","AT"))</f>
        <v>MT</v>
      </c>
      <c r="G537" s="180">
        <f>+'INFO SEAL'!K488</f>
        <v>12</v>
      </c>
      <c r="H537" s="180" t="str">
        <f>+'INFO SEAL'!L488</f>
        <v>POSTE</v>
      </c>
      <c r="I537" s="180" t="str">
        <f>+'INFO SEAL'!M488</f>
        <v>CONCRETO</v>
      </c>
      <c r="J537" s="180" t="str">
        <f>+'INFO SEAL'!N488&amp;"-"&amp;F537</f>
        <v>PPC15-MT</v>
      </c>
      <c r="K537" s="180"/>
      <c r="L537" s="182" t="str">
        <f>+VLOOKUP('INFO SEAL'!N488,$J$8:$V$50,3,FALSE)</f>
        <v>POSTE DE CONCRETO ARMADO DE 12/200/120/300</v>
      </c>
      <c r="M537" s="33">
        <f t="shared" si="30"/>
        <v>0.3</v>
      </c>
    </row>
    <row r="538" spans="1:13" customFormat="1" x14ac:dyDescent="0.25">
      <c r="A538" s="73">
        <f>+'INFO SEAL'!B489</f>
        <v>484</v>
      </c>
      <c r="B538" s="180" t="str">
        <f t="shared" si="29"/>
        <v>SICODI</v>
      </c>
      <c r="C538" s="180" t="str">
        <f>+'INFO SEAL'!C489</f>
        <v>AREQUIPA</v>
      </c>
      <c r="D538" s="180" t="str">
        <f>+'INFO SEAL'!D489</f>
        <v>AREQUIPA</v>
      </c>
      <c r="E538" s="180" t="str">
        <f>+'INFO SEAL'!E489</f>
        <v>LA JOYA</v>
      </c>
      <c r="F538" s="180" t="str">
        <f>+IF('INFO SEAL'!I489="BAJA TENSION","BT",IF('INFO SEAL'!I489="MEDIA TENSION","MT","AT"))</f>
        <v>MT</v>
      </c>
      <c r="G538" s="180">
        <f>+'INFO SEAL'!K489</f>
        <v>12</v>
      </c>
      <c r="H538" s="180" t="str">
        <f>+'INFO SEAL'!L489</f>
        <v>POSTE</v>
      </c>
      <c r="I538" s="180" t="str">
        <f>+'INFO SEAL'!M489</f>
        <v>CONCRETO</v>
      </c>
      <c r="J538" s="180" t="str">
        <f>+'INFO SEAL'!N489&amp;"-"&amp;F538</f>
        <v>PPC15-MT</v>
      </c>
      <c r="K538" s="180"/>
      <c r="L538" s="182" t="str">
        <f>+VLOOKUP('INFO SEAL'!N489,$J$8:$V$50,3,FALSE)</f>
        <v>POSTE DE CONCRETO ARMADO DE 12/200/120/300</v>
      </c>
      <c r="M538" s="33">
        <f t="shared" si="30"/>
        <v>0.3</v>
      </c>
    </row>
    <row r="539" spans="1:13" customFormat="1" x14ac:dyDescent="0.25">
      <c r="A539" s="73">
        <f>+'INFO SEAL'!B490</f>
        <v>485</v>
      </c>
      <c r="B539" s="180" t="str">
        <f t="shared" si="29"/>
        <v>SICODI</v>
      </c>
      <c r="C539" s="180" t="str">
        <f>+'INFO SEAL'!C490</f>
        <v>AREQUIPA</v>
      </c>
      <c r="D539" s="180" t="str">
        <f>+'INFO SEAL'!D490</f>
        <v>AREQUIPA</v>
      </c>
      <c r="E539" s="180" t="str">
        <f>+'INFO SEAL'!E490</f>
        <v>LA JOYA</v>
      </c>
      <c r="F539" s="180" t="str">
        <f>+IF('INFO SEAL'!I490="BAJA TENSION","BT",IF('INFO SEAL'!I490="MEDIA TENSION","MT","AT"))</f>
        <v>MT</v>
      </c>
      <c r="G539" s="180">
        <f>+'INFO SEAL'!K490</f>
        <v>12</v>
      </c>
      <c r="H539" s="180" t="str">
        <f>+'INFO SEAL'!L490</f>
        <v>POSTE</v>
      </c>
      <c r="I539" s="180" t="str">
        <f>+'INFO SEAL'!M490</f>
        <v>CONCRETO</v>
      </c>
      <c r="J539" s="180" t="str">
        <f>+'INFO SEAL'!N490&amp;"-"&amp;F539</f>
        <v>PPC15-MT</v>
      </c>
      <c r="K539" s="180"/>
      <c r="L539" s="182" t="str">
        <f>+VLOOKUP('INFO SEAL'!N490,$J$8:$V$50,3,FALSE)</f>
        <v>POSTE DE CONCRETO ARMADO DE 12/200/120/300</v>
      </c>
      <c r="M539" s="33">
        <f t="shared" si="30"/>
        <v>0.3</v>
      </c>
    </row>
    <row r="540" spans="1:13" customFormat="1" x14ac:dyDescent="0.25">
      <c r="A540" s="73">
        <f>+'INFO SEAL'!B491</f>
        <v>486</v>
      </c>
      <c r="B540" s="180" t="str">
        <f t="shared" si="29"/>
        <v>SICODI</v>
      </c>
      <c r="C540" s="180" t="str">
        <f>+'INFO SEAL'!C491</f>
        <v>AREQUIPA</v>
      </c>
      <c r="D540" s="180" t="str">
        <f>+'INFO SEAL'!D491</f>
        <v>AREQUIPA</v>
      </c>
      <c r="E540" s="180" t="str">
        <f>+'INFO SEAL'!E491</f>
        <v>LA JOYA</v>
      </c>
      <c r="F540" s="180" t="str">
        <f>+IF('INFO SEAL'!I491="BAJA TENSION","BT",IF('INFO SEAL'!I491="MEDIA TENSION","MT","AT"))</f>
        <v>MT</v>
      </c>
      <c r="G540" s="180">
        <f>+'INFO SEAL'!K491</f>
        <v>12</v>
      </c>
      <c r="H540" s="180" t="str">
        <f>+'INFO SEAL'!L491</f>
        <v>POSTE</v>
      </c>
      <c r="I540" s="180" t="str">
        <f>+'INFO SEAL'!M491</f>
        <v>CONCRETO</v>
      </c>
      <c r="J540" s="180" t="str">
        <f>+'INFO SEAL'!N491&amp;"-"&amp;F540</f>
        <v>PPC15-MT</v>
      </c>
      <c r="K540" s="180"/>
      <c r="L540" s="182" t="str">
        <f>+VLOOKUP('INFO SEAL'!N491,$J$8:$V$50,3,FALSE)</f>
        <v>POSTE DE CONCRETO ARMADO DE 12/200/120/300</v>
      </c>
      <c r="M540" s="33">
        <f t="shared" si="30"/>
        <v>0.3</v>
      </c>
    </row>
    <row r="541" spans="1:13" customFormat="1" x14ac:dyDescent="0.25">
      <c r="A541" s="73">
        <f>+'INFO SEAL'!B492</f>
        <v>487</v>
      </c>
      <c r="B541" s="180" t="str">
        <f t="shared" si="29"/>
        <v>SICODI</v>
      </c>
      <c r="C541" s="180" t="str">
        <f>+'INFO SEAL'!C492</f>
        <v>AREQUIPA</v>
      </c>
      <c r="D541" s="180" t="str">
        <f>+'INFO SEAL'!D492</f>
        <v>AREQUIPA</v>
      </c>
      <c r="E541" s="180" t="str">
        <f>+'INFO SEAL'!E492</f>
        <v>LA JOYA</v>
      </c>
      <c r="F541" s="180" t="str">
        <f>+IF('INFO SEAL'!I492="BAJA TENSION","BT",IF('INFO SEAL'!I492="MEDIA TENSION","MT","AT"))</f>
        <v>MT</v>
      </c>
      <c r="G541" s="180">
        <f>+'INFO SEAL'!K492</f>
        <v>12</v>
      </c>
      <c r="H541" s="180" t="str">
        <f>+'INFO SEAL'!L492</f>
        <v>POSTE</v>
      </c>
      <c r="I541" s="180" t="str">
        <f>+'INFO SEAL'!M492</f>
        <v>CONCRETO</v>
      </c>
      <c r="J541" s="180" t="str">
        <f>+'INFO SEAL'!N492&amp;"-"&amp;F541</f>
        <v>PPC15-MT</v>
      </c>
      <c r="K541" s="180"/>
      <c r="L541" s="182" t="str">
        <f>+VLOOKUP('INFO SEAL'!N492,$J$8:$V$50,3,FALSE)</f>
        <v>POSTE DE CONCRETO ARMADO DE 12/200/120/300</v>
      </c>
      <c r="M541" s="33">
        <f t="shared" si="30"/>
        <v>0.3</v>
      </c>
    </row>
    <row r="542" spans="1:13" customFormat="1" x14ac:dyDescent="0.25">
      <c r="A542" s="73">
        <f>+'INFO SEAL'!B493</f>
        <v>488</v>
      </c>
      <c r="B542" s="180" t="str">
        <f t="shared" si="29"/>
        <v>SICODI</v>
      </c>
      <c r="C542" s="180" t="str">
        <f>+'INFO SEAL'!C493</f>
        <v>AREQUIPA</v>
      </c>
      <c r="D542" s="180" t="str">
        <f>+'INFO SEAL'!D493</f>
        <v>AREQUIPA</v>
      </c>
      <c r="E542" s="180" t="str">
        <f>+'INFO SEAL'!E493</f>
        <v>LA JOYA</v>
      </c>
      <c r="F542" s="180" t="str">
        <f>+IF('INFO SEAL'!I493="BAJA TENSION","BT",IF('INFO SEAL'!I493="MEDIA TENSION","MT","AT"))</f>
        <v>MT</v>
      </c>
      <c r="G542" s="180">
        <f>+'INFO SEAL'!K493</f>
        <v>12</v>
      </c>
      <c r="H542" s="180" t="str">
        <f>+'INFO SEAL'!L493</f>
        <v>POSTE</v>
      </c>
      <c r="I542" s="180" t="str">
        <f>+'INFO SEAL'!M493</f>
        <v>CONCRETO</v>
      </c>
      <c r="J542" s="180" t="str">
        <f>+'INFO SEAL'!N493&amp;"-"&amp;F542</f>
        <v>PPC15-MT</v>
      </c>
      <c r="K542" s="180"/>
      <c r="L542" s="182" t="str">
        <f>+VLOOKUP('INFO SEAL'!N493,$J$8:$V$50,3,FALSE)</f>
        <v>POSTE DE CONCRETO ARMADO DE 12/200/120/300</v>
      </c>
      <c r="M542" s="33">
        <f t="shared" si="30"/>
        <v>0.3</v>
      </c>
    </row>
    <row r="543" spans="1:13" customFormat="1" x14ac:dyDescent="0.25">
      <c r="A543" s="73">
        <f>+'INFO SEAL'!B494</f>
        <v>489</v>
      </c>
      <c r="B543" s="180" t="str">
        <f t="shared" si="29"/>
        <v>SICODI</v>
      </c>
      <c r="C543" s="180" t="str">
        <f>+'INFO SEAL'!C494</f>
        <v>AREQUIPA</v>
      </c>
      <c r="D543" s="180" t="str">
        <f>+'INFO SEAL'!D494</f>
        <v>AREQUIPA</v>
      </c>
      <c r="E543" s="180" t="str">
        <f>+'INFO SEAL'!E494</f>
        <v>LA JOYA</v>
      </c>
      <c r="F543" s="180" t="str">
        <f>+IF('INFO SEAL'!I494="BAJA TENSION","BT",IF('INFO SEAL'!I494="MEDIA TENSION","MT","AT"))</f>
        <v>MT</v>
      </c>
      <c r="G543" s="180">
        <f>+'INFO SEAL'!K494</f>
        <v>12</v>
      </c>
      <c r="H543" s="180" t="str">
        <f>+'INFO SEAL'!L494</f>
        <v>POSTE</v>
      </c>
      <c r="I543" s="180" t="str">
        <f>+'INFO SEAL'!M494</f>
        <v>CONCRETO</v>
      </c>
      <c r="J543" s="180" t="str">
        <f>+'INFO SEAL'!N494&amp;"-"&amp;F543</f>
        <v>PPC15-MT</v>
      </c>
      <c r="K543" s="180"/>
      <c r="L543" s="182" t="str">
        <f>+VLOOKUP('INFO SEAL'!N494,$J$8:$V$50,3,FALSE)</f>
        <v>POSTE DE CONCRETO ARMADO DE 12/200/120/300</v>
      </c>
      <c r="M543" s="33">
        <f t="shared" si="30"/>
        <v>0.3</v>
      </c>
    </row>
    <row r="544" spans="1:13" customFormat="1" x14ac:dyDescent="0.25">
      <c r="A544" s="73">
        <f>+'INFO SEAL'!B495</f>
        <v>490</v>
      </c>
      <c r="B544" s="180" t="str">
        <f t="shared" si="29"/>
        <v>SICODI</v>
      </c>
      <c r="C544" s="180" t="str">
        <f>+'INFO SEAL'!C495</f>
        <v>AREQUIPA</v>
      </c>
      <c r="D544" s="180" t="str">
        <f>+'INFO SEAL'!D495</f>
        <v>AREQUIPA</v>
      </c>
      <c r="E544" s="180" t="str">
        <f>+'INFO SEAL'!E495</f>
        <v>LA JOYA</v>
      </c>
      <c r="F544" s="180" t="str">
        <f>+IF('INFO SEAL'!I495="BAJA TENSION","BT",IF('INFO SEAL'!I495="MEDIA TENSION","MT","AT"))</f>
        <v>MT</v>
      </c>
      <c r="G544" s="180">
        <f>+'INFO SEAL'!K495</f>
        <v>12</v>
      </c>
      <c r="H544" s="180" t="str">
        <f>+'INFO SEAL'!L495</f>
        <v>POSTE</v>
      </c>
      <c r="I544" s="180" t="str">
        <f>+'INFO SEAL'!M495</f>
        <v>CONCRETO</v>
      </c>
      <c r="J544" s="180" t="str">
        <f>+'INFO SEAL'!N495&amp;"-"&amp;F544</f>
        <v>PPC15-MT</v>
      </c>
      <c r="K544" s="180"/>
      <c r="L544" s="182" t="str">
        <f>+VLOOKUP('INFO SEAL'!N495,$J$8:$V$50,3,FALSE)</f>
        <v>POSTE DE CONCRETO ARMADO DE 12/200/120/300</v>
      </c>
      <c r="M544" s="33">
        <f t="shared" si="30"/>
        <v>0.3</v>
      </c>
    </row>
    <row r="545" spans="1:13" customFormat="1" x14ac:dyDescent="0.25">
      <c r="A545" s="73">
        <f>+'INFO SEAL'!B496</f>
        <v>491</v>
      </c>
      <c r="B545" s="180" t="str">
        <f t="shared" si="29"/>
        <v>SICODI</v>
      </c>
      <c r="C545" s="180" t="str">
        <f>+'INFO SEAL'!C496</f>
        <v>AREQUIPA</v>
      </c>
      <c r="D545" s="180" t="str">
        <f>+'INFO SEAL'!D496</f>
        <v>AREQUIPA</v>
      </c>
      <c r="E545" s="180" t="str">
        <f>+'INFO SEAL'!E496</f>
        <v>LA JOYA</v>
      </c>
      <c r="F545" s="180" t="str">
        <f>+IF('INFO SEAL'!I496="BAJA TENSION","BT",IF('INFO SEAL'!I496="MEDIA TENSION","MT","AT"))</f>
        <v>MT</v>
      </c>
      <c r="G545" s="180">
        <f>+'INFO SEAL'!K496</f>
        <v>12</v>
      </c>
      <c r="H545" s="180" t="str">
        <f>+'INFO SEAL'!L496</f>
        <v>POSTE</v>
      </c>
      <c r="I545" s="180" t="str">
        <f>+'INFO SEAL'!M496</f>
        <v>CONCRETO</v>
      </c>
      <c r="J545" s="180" t="str">
        <f>+'INFO SEAL'!N496&amp;"-"&amp;F545</f>
        <v>PPC15-MT</v>
      </c>
      <c r="K545" s="180"/>
      <c r="L545" s="182" t="str">
        <f>+VLOOKUP('INFO SEAL'!N496,$J$8:$V$50,3,FALSE)</f>
        <v>POSTE DE CONCRETO ARMADO DE 12/200/120/300</v>
      </c>
      <c r="M545" s="33">
        <f t="shared" si="30"/>
        <v>0.3</v>
      </c>
    </row>
    <row r="546" spans="1:13" customFormat="1" x14ac:dyDescent="0.25">
      <c r="A546" s="73">
        <f>+'INFO SEAL'!B497</f>
        <v>492</v>
      </c>
      <c r="B546" s="180" t="str">
        <f t="shared" si="29"/>
        <v>SICODI</v>
      </c>
      <c r="C546" s="180" t="str">
        <f>+'INFO SEAL'!C497</f>
        <v>AREQUIPA</v>
      </c>
      <c r="D546" s="180" t="str">
        <f>+'INFO SEAL'!D497</f>
        <v>AREQUIPA</v>
      </c>
      <c r="E546" s="180" t="str">
        <f>+'INFO SEAL'!E497</f>
        <v>LA JOYA</v>
      </c>
      <c r="F546" s="180" t="str">
        <f>+IF('INFO SEAL'!I497="BAJA TENSION","BT",IF('INFO SEAL'!I497="MEDIA TENSION","MT","AT"))</f>
        <v>MT</v>
      </c>
      <c r="G546" s="180">
        <f>+'INFO SEAL'!K497</f>
        <v>12</v>
      </c>
      <c r="H546" s="180" t="str">
        <f>+'INFO SEAL'!L497</f>
        <v>POSTE</v>
      </c>
      <c r="I546" s="180" t="str">
        <f>+'INFO SEAL'!M497</f>
        <v>CONCRETO</v>
      </c>
      <c r="J546" s="180" t="str">
        <f>+'INFO SEAL'!N497&amp;"-"&amp;F546</f>
        <v>PPC15-MT</v>
      </c>
      <c r="K546" s="180"/>
      <c r="L546" s="182" t="str">
        <f>+VLOOKUP('INFO SEAL'!N497,$J$8:$V$50,3,FALSE)</f>
        <v>POSTE DE CONCRETO ARMADO DE 12/200/120/300</v>
      </c>
      <c r="M546" s="33">
        <f t="shared" si="30"/>
        <v>0.3</v>
      </c>
    </row>
    <row r="547" spans="1:13" customFormat="1" x14ac:dyDescent="0.25">
      <c r="A547" s="73">
        <f>+'INFO SEAL'!B498</f>
        <v>493</v>
      </c>
      <c r="B547" s="180" t="str">
        <f t="shared" si="29"/>
        <v>SICODI</v>
      </c>
      <c r="C547" s="180" t="str">
        <f>+'INFO SEAL'!C498</f>
        <v>AREQUIPA</v>
      </c>
      <c r="D547" s="180" t="str">
        <f>+'INFO SEAL'!D498</f>
        <v>AREQUIPA</v>
      </c>
      <c r="E547" s="180" t="str">
        <f>+'INFO SEAL'!E498</f>
        <v>LA JOYA</v>
      </c>
      <c r="F547" s="180" t="str">
        <f>+IF('INFO SEAL'!I498="BAJA TENSION","BT",IF('INFO SEAL'!I498="MEDIA TENSION","MT","AT"))</f>
        <v>MT</v>
      </c>
      <c r="G547" s="180">
        <f>+'INFO SEAL'!K498</f>
        <v>12</v>
      </c>
      <c r="H547" s="180" t="str">
        <f>+'INFO SEAL'!L498</f>
        <v>POSTE</v>
      </c>
      <c r="I547" s="180" t="str">
        <f>+'INFO SEAL'!M498</f>
        <v>CONCRETO</v>
      </c>
      <c r="J547" s="180" t="str">
        <f>+'INFO SEAL'!N498&amp;"-"&amp;F547</f>
        <v>PPC15-MT</v>
      </c>
      <c r="K547" s="180"/>
      <c r="L547" s="182" t="str">
        <f>+VLOOKUP('INFO SEAL'!N498,$J$8:$V$50,3,FALSE)</f>
        <v>POSTE DE CONCRETO ARMADO DE 12/200/120/300</v>
      </c>
      <c r="M547" s="33">
        <f t="shared" si="30"/>
        <v>0.3</v>
      </c>
    </row>
    <row r="548" spans="1:13" customFormat="1" x14ac:dyDescent="0.25">
      <c r="A548" s="73">
        <f>+'INFO SEAL'!B499</f>
        <v>494</v>
      </c>
      <c r="B548" s="180" t="str">
        <f t="shared" si="29"/>
        <v>SICODI</v>
      </c>
      <c r="C548" s="180" t="str">
        <f>+'INFO SEAL'!C499</f>
        <v>AREQUIPA</v>
      </c>
      <c r="D548" s="180" t="str">
        <f>+'INFO SEAL'!D499</f>
        <v>AREQUIPA</v>
      </c>
      <c r="E548" s="180" t="str">
        <f>+'INFO SEAL'!E499</f>
        <v>LA JOYA</v>
      </c>
      <c r="F548" s="180" t="str">
        <f>+IF('INFO SEAL'!I499="BAJA TENSION","BT",IF('INFO SEAL'!I499="MEDIA TENSION","MT","AT"))</f>
        <v>MT</v>
      </c>
      <c r="G548" s="180">
        <f>+'INFO SEAL'!K499</f>
        <v>12</v>
      </c>
      <c r="H548" s="180" t="str">
        <f>+'INFO SEAL'!L499</f>
        <v>POSTE</v>
      </c>
      <c r="I548" s="180" t="str">
        <f>+'INFO SEAL'!M499</f>
        <v>CONCRETO</v>
      </c>
      <c r="J548" s="180" t="str">
        <f>+'INFO SEAL'!N499&amp;"-"&amp;F548</f>
        <v>PPC15-MT</v>
      </c>
      <c r="K548" s="180"/>
      <c r="L548" s="182" t="str">
        <f>+VLOOKUP('INFO SEAL'!N499,$J$8:$V$50,3,FALSE)</f>
        <v>POSTE DE CONCRETO ARMADO DE 12/200/120/300</v>
      </c>
      <c r="M548" s="33">
        <f t="shared" si="30"/>
        <v>0.3</v>
      </c>
    </row>
    <row r="549" spans="1:13" customFormat="1" x14ac:dyDescent="0.25">
      <c r="A549" s="73">
        <f>+'INFO SEAL'!B500</f>
        <v>495</v>
      </c>
      <c r="B549" s="180" t="str">
        <f t="shared" si="29"/>
        <v>SICODI</v>
      </c>
      <c r="C549" s="180" t="str">
        <f>+'INFO SEAL'!C500</f>
        <v>AREQUIPA</v>
      </c>
      <c r="D549" s="180" t="str">
        <f>+'INFO SEAL'!D500</f>
        <v>AREQUIPA</v>
      </c>
      <c r="E549" s="180" t="str">
        <f>+'INFO SEAL'!E500</f>
        <v>LA JOYA</v>
      </c>
      <c r="F549" s="180" t="str">
        <f>+IF('INFO SEAL'!I500="BAJA TENSION","BT",IF('INFO SEAL'!I500="MEDIA TENSION","MT","AT"))</f>
        <v>MT</v>
      </c>
      <c r="G549" s="180">
        <f>+'INFO SEAL'!K500</f>
        <v>12</v>
      </c>
      <c r="H549" s="180" t="str">
        <f>+'INFO SEAL'!L500</f>
        <v>POSTE</v>
      </c>
      <c r="I549" s="180" t="str">
        <f>+'INFO SEAL'!M500</f>
        <v>CONCRETO</v>
      </c>
      <c r="J549" s="180" t="str">
        <f>+'INFO SEAL'!N500&amp;"-"&amp;F549</f>
        <v>PPC15-MT</v>
      </c>
      <c r="K549" s="180"/>
      <c r="L549" s="182" t="str">
        <f>+VLOOKUP('INFO SEAL'!N500,$J$8:$V$50,3,FALSE)</f>
        <v>POSTE DE CONCRETO ARMADO DE 12/200/120/300</v>
      </c>
      <c r="M549" s="33">
        <f t="shared" si="30"/>
        <v>0.3</v>
      </c>
    </row>
    <row r="550" spans="1:13" customFormat="1" x14ac:dyDescent="0.25">
      <c r="A550" s="73">
        <f>+'INFO SEAL'!B501</f>
        <v>496</v>
      </c>
      <c r="B550" s="180" t="str">
        <f t="shared" si="29"/>
        <v>SICODI</v>
      </c>
      <c r="C550" s="180" t="str">
        <f>+'INFO SEAL'!C501</f>
        <v>AREQUIPA</v>
      </c>
      <c r="D550" s="180" t="str">
        <f>+'INFO SEAL'!D501</f>
        <v>AREQUIPA</v>
      </c>
      <c r="E550" s="180" t="str">
        <f>+'INFO SEAL'!E501</f>
        <v>LA JOYA</v>
      </c>
      <c r="F550" s="180" t="str">
        <f>+IF('INFO SEAL'!I501="BAJA TENSION","BT",IF('INFO SEAL'!I501="MEDIA TENSION","MT","AT"))</f>
        <v>MT</v>
      </c>
      <c r="G550" s="180">
        <f>+'INFO SEAL'!K501</f>
        <v>12</v>
      </c>
      <c r="H550" s="180" t="str">
        <f>+'INFO SEAL'!L501</f>
        <v>POSTE</v>
      </c>
      <c r="I550" s="180" t="str">
        <f>+'INFO SEAL'!M501</f>
        <v>CONCRETO</v>
      </c>
      <c r="J550" s="180" t="str">
        <f>+'INFO SEAL'!N501&amp;"-"&amp;F550</f>
        <v>PPC15-MT</v>
      </c>
      <c r="K550" s="180"/>
      <c r="L550" s="182" t="str">
        <f>+VLOOKUP('INFO SEAL'!N501,$J$8:$V$50,3,FALSE)</f>
        <v>POSTE DE CONCRETO ARMADO DE 12/200/120/300</v>
      </c>
      <c r="M550" s="33">
        <f t="shared" si="30"/>
        <v>0.3</v>
      </c>
    </row>
    <row r="551" spans="1:13" customFormat="1" x14ac:dyDescent="0.25">
      <c r="A551" s="73">
        <f>+'INFO SEAL'!B502</f>
        <v>497</v>
      </c>
      <c r="B551" s="180" t="str">
        <f t="shared" si="29"/>
        <v>SICODI</v>
      </c>
      <c r="C551" s="180" t="str">
        <f>+'INFO SEAL'!C502</f>
        <v>AREQUIPA</v>
      </c>
      <c r="D551" s="180" t="str">
        <f>+'INFO SEAL'!D502</f>
        <v>AREQUIPA</v>
      </c>
      <c r="E551" s="180" t="str">
        <f>+'INFO SEAL'!E502</f>
        <v>LA JOYA</v>
      </c>
      <c r="F551" s="180" t="str">
        <f>+IF('INFO SEAL'!I502="BAJA TENSION","BT",IF('INFO SEAL'!I502="MEDIA TENSION","MT","AT"))</f>
        <v>MT</v>
      </c>
      <c r="G551" s="180">
        <f>+'INFO SEAL'!K502</f>
        <v>12</v>
      </c>
      <c r="H551" s="180" t="str">
        <f>+'INFO SEAL'!L502</f>
        <v>POSTE</v>
      </c>
      <c r="I551" s="180" t="str">
        <f>+'INFO SEAL'!M502</f>
        <v>CONCRETO</v>
      </c>
      <c r="J551" s="180" t="str">
        <f>+'INFO SEAL'!N502&amp;"-"&amp;F551</f>
        <v>PPC15-MT</v>
      </c>
      <c r="K551" s="180"/>
      <c r="L551" s="182" t="str">
        <f>+VLOOKUP('INFO SEAL'!N502,$J$8:$V$50,3,FALSE)</f>
        <v>POSTE DE CONCRETO ARMADO DE 12/200/120/300</v>
      </c>
      <c r="M551" s="33">
        <f t="shared" si="30"/>
        <v>0.3</v>
      </c>
    </row>
    <row r="552" spans="1:13" customFormat="1" x14ac:dyDescent="0.25">
      <c r="A552" s="73">
        <f>+'INFO SEAL'!B503</f>
        <v>498</v>
      </c>
      <c r="B552" s="180" t="str">
        <f t="shared" si="29"/>
        <v>SICODI</v>
      </c>
      <c r="C552" s="180" t="str">
        <f>+'INFO SEAL'!C503</f>
        <v>AREQUIPA</v>
      </c>
      <c r="D552" s="180" t="str">
        <f>+'INFO SEAL'!D503</f>
        <v>AREQUIPA</v>
      </c>
      <c r="E552" s="180" t="str">
        <f>+'INFO SEAL'!E503</f>
        <v>LA JOYA</v>
      </c>
      <c r="F552" s="180" t="str">
        <f>+IF('INFO SEAL'!I503="BAJA TENSION","BT",IF('INFO SEAL'!I503="MEDIA TENSION","MT","AT"))</f>
        <v>MT</v>
      </c>
      <c r="G552" s="180">
        <f>+'INFO SEAL'!K503</f>
        <v>12</v>
      </c>
      <c r="H552" s="180" t="str">
        <f>+'INFO SEAL'!L503</f>
        <v>POSTE</v>
      </c>
      <c r="I552" s="180" t="str">
        <f>+'INFO SEAL'!M503</f>
        <v>CONCRETO</v>
      </c>
      <c r="J552" s="180" t="str">
        <f>+'INFO SEAL'!N503&amp;"-"&amp;F552</f>
        <v>PPC15-MT</v>
      </c>
      <c r="K552" s="180"/>
      <c r="L552" s="182" t="str">
        <f>+VLOOKUP('INFO SEAL'!N503,$J$8:$V$50,3,FALSE)</f>
        <v>POSTE DE CONCRETO ARMADO DE 12/200/120/300</v>
      </c>
      <c r="M552" s="33">
        <f t="shared" si="30"/>
        <v>0.3</v>
      </c>
    </row>
    <row r="553" spans="1:13" customFormat="1" x14ac:dyDescent="0.25">
      <c r="A553" s="73">
        <f>+'INFO SEAL'!B504</f>
        <v>499</v>
      </c>
      <c r="B553" s="180" t="str">
        <f t="shared" si="29"/>
        <v>SICODI</v>
      </c>
      <c r="C553" s="180" t="str">
        <f>+'INFO SEAL'!C504</f>
        <v>AREQUIPA</v>
      </c>
      <c r="D553" s="180" t="str">
        <f>+'INFO SEAL'!D504</f>
        <v>AREQUIPA</v>
      </c>
      <c r="E553" s="180" t="str">
        <f>+'INFO SEAL'!E504</f>
        <v>LA JOYA</v>
      </c>
      <c r="F553" s="180" t="str">
        <f>+IF('INFO SEAL'!I504="BAJA TENSION","BT",IF('INFO SEAL'!I504="MEDIA TENSION","MT","AT"))</f>
        <v>MT</v>
      </c>
      <c r="G553" s="180">
        <f>+'INFO SEAL'!K504</f>
        <v>13</v>
      </c>
      <c r="H553" s="180" t="str">
        <f>+'INFO SEAL'!L504</f>
        <v>POSTE</v>
      </c>
      <c r="I553" s="180" t="str">
        <f>+'INFO SEAL'!M504</f>
        <v>CONCRETO</v>
      </c>
      <c r="J553" s="180" t="str">
        <f>+'INFO SEAL'!N504&amp;"-"&amp;F553</f>
        <v>PPC18-MT</v>
      </c>
      <c r="K553" s="180"/>
      <c r="L553" s="182" t="str">
        <f>+VLOOKUP('INFO SEAL'!N504,$J$8:$V$50,3,FALSE)</f>
        <v>POSTE DE CONCRETO ARMADO DE 13/200/140/335</v>
      </c>
      <c r="M553" s="33">
        <f t="shared" si="30"/>
        <v>0.4</v>
      </c>
    </row>
    <row r="554" spans="1:13" customFormat="1" x14ac:dyDescent="0.25">
      <c r="A554" s="73">
        <f>+'INFO SEAL'!B505</f>
        <v>500</v>
      </c>
      <c r="B554" s="180" t="str">
        <f t="shared" si="29"/>
        <v>SICODI</v>
      </c>
      <c r="C554" s="180" t="str">
        <f>+'INFO SEAL'!C505</f>
        <v>AREQUIPA</v>
      </c>
      <c r="D554" s="180" t="str">
        <f>+'INFO SEAL'!D505</f>
        <v>AREQUIPA</v>
      </c>
      <c r="E554" s="180" t="str">
        <f>+'INFO SEAL'!E505</f>
        <v>LA JOYA</v>
      </c>
      <c r="F554" s="180" t="str">
        <f>+IF('INFO SEAL'!I505="BAJA TENSION","BT",IF('INFO SEAL'!I505="MEDIA TENSION","MT","AT"))</f>
        <v>MT</v>
      </c>
      <c r="G554" s="180">
        <f>+'INFO SEAL'!K505</f>
        <v>12</v>
      </c>
      <c r="H554" s="180" t="str">
        <f>+'INFO SEAL'!L505</f>
        <v>POSTE</v>
      </c>
      <c r="I554" s="180" t="str">
        <f>+'INFO SEAL'!M505</f>
        <v>CONCRETO</v>
      </c>
      <c r="J554" s="180" t="str">
        <f>+'INFO SEAL'!N505&amp;"-"&amp;F554</f>
        <v>PPC15-MT</v>
      </c>
      <c r="K554" s="180"/>
      <c r="L554" s="182" t="str">
        <f>+VLOOKUP('INFO SEAL'!N505,$J$8:$V$50,3,FALSE)</f>
        <v>POSTE DE CONCRETO ARMADO DE 12/200/120/300</v>
      </c>
      <c r="M554" s="33">
        <f t="shared" si="30"/>
        <v>0.3</v>
      </c>
    </row>
    <row r="555" spans="1:13" customFormat="1" x14ac:dyDescent="0.25">
      <c r="A555" s="73">
        <f>+'INFO SEAL'!B506</f>
        <v>501</v>
      </c>
      <c r="B555" s="180" t="str">
        <f t="shared" si="29"/>
        <v>SICODI</v>
      </c>
      <c r="C555" s="180" t="str">
        <f>+'INFO SEAL'!C506</f>
        <v>AREQUIPA</v>
      </c>
      <c r="D555" s="180" t="str">
        <f>+'INFO SEAL'!D506</f>
        <v>AREQUIPA</v>
      </c>
      <c r="E555" s="180" t="str">
        <f>+'INFO SEAL'!E506</f>
        <v>LA JOYA</v>
      </c>
      <c r="F555" s="180" t="str">
        <f>+IF('INFO SEAL'!I506="BAJA TENSION","BT",IF('INFO SEAL'!I506="MEDIA TENSION","MT","AT"))</f>
        <v>MT</v>
      </c>
      <c r="G555" s="180">
        <f>+'INFO SEAL'!K506</f>
        <v>12</v>
      </c>
      <c r="H555" s="180" t="str">
        <f>+'INFO SEAL'!L506</f>
        <v>POSTE</v>
      </c>
      <c r="I555" s="180" t="str">
        <f>+'INFO SEAL'!M506</f>
        <v>CONCRETO</v>
      </c>
      <c r="J555" s="180" t="str">
        <f>+'INFO SEAL'!N506&amp;"-"&amp;F555</f>
        <v>PPC15-MT</v>
      </c>
      <c r="K555" s="180"/>
      <c r="L555" s="182" t="str">
        <f>+VLOOKUP('INFO SEAL'!N506,$J$8:$V$50,3,FALSE)</f>
        <v>POSTE DE CONCRETO ARMADO DE 12/200/120/300</v>
      </c>
      <c r="M555" s="33">
        <f t="shared" si="30"/>
        <v>0.3</v>
      </c>
    </row>
    <row r="556" spans="1:13" customFormat="1" x14ac:dyDescent="0.25">
      <c r="A556" s="73">
        <f>+'INFO SEAL'!B507</f>
        <v>502</v>
      </c>
      <c r="B556" s="180" t="str">
        <f t="shared" si="29"/>
        <v>SICODI</v>
      </c>
      <c r="C556" s="180" t="str">
        <f>+'INFO SEAL'!C507</f>
        <v>AREQUIPA</v>
      </c>
      <c r="D556" s="180" t="str">
        <f>+'INFO SEAL'!D507</f>
        <v>AREQUIPA</v>
      </c>
      <c r="E556" s="180" t="str">
        <f>+'INFO SEAL'!E507</f>
        <v>LA JOYA</v>
      </c>
      <c r="F556" s="180" t="str">
        <f>+IF('INFO SEAL'!I507="BAJA TENSION","BT",IF('INFO SEAL'!I507="MEDIA TENSION","MT","AT"))</f>
        <v>MT</v>
      </c>
      <c r="G556" s="180">
        <f>+'INFO SEAL'!K507</f>
        <v>12</v>
      </c>
      <c r="H556" s="180" t="str">
        <f>+'INFO SEAL'!L507</f>
        <v>POSTE</v>
      </c>
      <c r="I556" s="180" t="str">
        <f>+'INFO SEAL'!M507</f>
        <v>CONCRETO</v>
      </c>
      <c r="J556" s="180" t="str">
        <f>+'INFO SEAL'!N507&amp;"-"&amp;F556</f>
        <v>PPC15-MT</v>
      </c>
      <c r="K556" s="180"/>
      <c r="L556" s="182" t="str">
        <f>+VLOOKUP('INFO SEAL'!N507,$J$8:$V$50,3,FALSE)</f>
        <v>POSTE DE CONCRETO ARMADO DE 12/200/120/300</v>
      </c>
      <c r="M556" s="33">
        <f t="shared" si="30"/>
        <v>0.3</v>
      </c>
    </row>
    <row r="557" spans="1:13" customFormat="1" x14ac:dyDescent="0.25">
      <c r="A557" s="73">
        <f>+'INFO SEAL'!B508</f>
        <v>503</v>
      </c>
      <c r="B557" s="180" t="str">
        <f t="shared" si="29"/>
        <v>SICODI</v>
      </c>
      <c r="C557" s="180" t="str">
        <f>+'INFO SEAL'!C508</f>
        <v>AREQUIPA</v>
      </c>
      <c r="D557" s="180" t="str">
        <f>+'INFO SEAL'!D508</f>
        <v>AREQUIPA</v>
      </c>
      <c r="E557" s="180" t="str">
        <f>+'INFO SEAL'!E508</f>
        <v>LA JOYA</v>
      </c>
      <c r="F557" s="180" t="str">
        <f>+IF('INFO SEAL'!I508="BAJA TENSION","BT",IF('INFO SEAL'!I508="MEDIA TENSION","MT","AT"))</f>
        <v>MT</v>
      </c>
      <c r="G557" s="180">
        <f>+'INFO SEAL'!K508</f>
        <v>13</v>
      </c>
      <c r="H557" s="180" t="str">
        <f>+'INFO SEAL'!L508</f>
        <v>POSTE</v>
      </c>
      <c r="I557" s="180" t="str">
        <f>+'INFO SEAL'!M508</f>
        <v>CONCRETO</v>
      </c>
      <c r="J557" s="180" t="str">
        <f>+'INFO SEAL'!N508&amp;"-"&amp;F557</f>
        <v>PPC18-MT</v>
      </c>
      <c r="K557" s="180"/>
      <c r="L557" s="182" t="str">
        <f>+VLOOKUP('INFO SEAL'!N508,$J$8:$V$50,3,FALSE)</f>
        <v>POSTE DE CONCRETO ARMADO DE 13/200/140/335</v>
      </c>
      <c r="M557" s="33">
        <f t="shared" si="30"/>
        <v>0.4</v>
      </c>
    </row>
    <row r="558" spans="1:13" customFormat="1" x14ac:dyDescent="0.25">
      <c r="A558" s="73">
        <f>+'INFO SEAL'!B509</f>
        <v>504</v>
      </c>
      <c r="B558" s="180" t="str">
        <f t="shared" si="29"/>
        <v>SICODI</v>
      </c>
      <c r="C558" s="180" t="str">
        <f>+'INFO SEAL'!C509</f>
        <v>AREQUIPA</v>
      </c>
      <c r="D558" s="180" t="str">
        <f>+'INFO SEAL'!D509</f>
        <v>AREQUIPA</v>
      </c>
      <c r="E558" s="180" t="str">
        <f>+'INFO SEAL'!E509</f>
        <v>LA JOYA</v>
      </c>
      <c r="F558" s="180" t="str">
        <f>+IF('INFO SEAL'!I509="BAJA TENSION","BT",IF('INFO SEAL'!I509="MEDIA TENSION","MT","AT"))</f>
        <v>MT</v>
      </c>
      <c r="G558" s="180">
        <f>+'INFO SEAL'!K509</f>
        <v>12</v>
      </c>
      <c r="H558" s="180" t="str">
        <f>+'INFO SEAL'!L509</f>
        <v>POSTE</v>
      </c>
      <c r="I558" s="180" t="str">
        <f>+'INFO SEAL'!M509</f>
        <v>CONCRETO</v>
      </c>
      <c r="J558" s="180" t="str">
        <f>+'INFO SEAL'!N509&amp;"-"&amp;F558</f>
        <v>PPC15-MT</v>
      </c>
      <c r="K558" s="180"/>
      <c r="L558" s="182" t="str">
        <f>+VLOOKUP('INFO SEAL'!N509,$J$8:$V$50,3,FALSE)</f>
        <v>POSTE DE CONCRETO ARMADO DE 12/200/120/300</v>
      </c>
      <c r="M558" s="33">
        <f t="shared" si="30"/>
        <v>0.3</v>
      </c>
    </row>
    <row r="559" spans="1:13" customFormat="1" x14ac:dyDescent="0.25">
      <c r="A559" s="73">
        <f>+'INFO SEAL'!B510</f>
        <v>505</v>
      </c>
      <c r="B559" s="180" t="str">
        <f t="shared" si="29"/>
        <v>SICODI</v>
      </c>
      <c r="C559" s="180" t="str">
        <f>+'INFO SEAL'!C510</f>
        <v>AREQUIPA</v>
      </c>
      <c r="D559" s="180" t="str">
        <f>+'INFO SEAL'!D510</f>
        <v>AREQUIPA</v>
      </c>
      <c r="E559" s="180" t="str">
        <f>+'INFO SEAL'!E510</f>
        <v>LA JOYA</v>
      </c>
      <c r="F559" s="180" t="str">
        <f>+IF('INFO SEAL'!I510="BAJA TENSION","BT",IF('INFO SEAL'!I510="MEDIA TENSION","MT","AT"))</f>
        <v>MT</v>
      </c>
      <c r="G559" s="180">
        <f>+'INFO SEAL'!K510</f>
        <v>12</v>
      </c>
      <c r="H559" s="180" t="str">
        <f>+'INFO SEAL'!L510</f>
        <v>POSTE</v>
      </c>
      <c r="I559" s="180" t="str">
        <f>+'INFO SEAL'!M510</f>
        <v>CONCRETO</v>
      </c>
      <c r="J559" s="180" t="str">
        <f>+'INFO SEAL'!N510&amp;"-"&amp;F559</f>
        <v>PPC15-MT</v>
      </c>
      <c r="K559" s="180"/>
      <c r="L559" s="182" t="str">
        <f>+VLOOKUP('INFO SEAL'!N510,$J$8:$V$50,3,FALSE)</f>
        <v>POSTE DE CONCRETO ARMADO DE 12/200/120/300</v>
      </c>
      <c r="M559" s="33">
        <f t="shared" si="30"/>
        <v>0.3</v>
      </c>
    </row>
    <row r="560" spans="1:13" customFormat="1" x14ac:dyDescent="0.25">
      <c r="A560" s="73">
        <f>+'INFO SEAL'!B511</f>
        <v>506</v>
      </c>
      <c r="B560" s="180" t="str">
        <f t="shared" si="29"/>
        <v>SICODI</v>
      </c>
      <c r="C560" s="180" t="str">
        <f>+'INFO SEAL'!C511</f>
        <v>AREQUIPA</v>
      </c>
      <c r="D560" s="180" t="str">
        <f>+'INFO SEAL'!D511</f>
        <v>AREQUIPA</v>
      </c>
      <c r="E560" s="180" t="str">
        <f>+'INFO SEAL'!E511</f>
        <v>LA JOYA</v>
      </c>
      <c r="F560" s="180" t="str">
        <f>+IF('INFO SEAL'!I511="BAJA TENSION","BT",IF('INFO SEAL'!I511="MEDIA TENSION","MT","AT"))</f>
        <v>MT</v>
      </c>
      <c r="G560" s="180">
        <f>+'INFO SEAL'!K511</f>
        <v>12</v>
      </c>
      <c r="H560" s="180" t="str">
        <f>+'INFO SEAL'!L511</f>
        <v>POSTE</v>
      </c>
      <c r="I560" s="180" t="str">
        <f>+'INFO SEAL'!M511</f>
        <v>CONCRETO</v>
      </c>
      <c r="J560" s="180" t="str">
        <f>+'INFO SEAL'!N511&amp;"-"&amp;F560</f>
        <v>PPC15-MT</v>
      </c>
      <c r="K560" s="180"/>
      <c r="L560" s="182" t="str">
        <f>+VLOOKUP('INFO SEAL'!N511,$J$8:$V$50,3,FALSE)</f>
        <v>POSTE DE CONCRETO ARMADO DE 12/200/120/300</v>
      </c>
      <c r="M560" s="33">
        <f t="shared" si="30"/>
        <v>0.3</v>
      </c>
    </row>
    <row r="561" spans="1:13" customFormat="1" x14ac:dyDescent="0.25">
      <c r="A561" s="73">
        <f>+'INFO SEAL'!B512</f>
        <v>507</v>
      </c>
      <c r="B561" s="180" t="str">
        <f t="shared" si="29"/>
        <v>SICODI</v>
      </c>
      <c r="C561" s="180" t="str">
        <f>+'INFO SEAL'!C512</f>
        <v>AREQUIPA</v>
      </c>
      <c r="D561" s="180" t="str">
        <f>+'INFO SEAL'!D512</f>
        <v>AREQUIPA</v>
      </c>
      <c r="E561" s="180" t="str">
        <f>+'INFO SEAL'!E512</f>
        <v>LA JOYA</v>
      </c>
      <c r="F561" s="180" t="str">
        <f>+IF('INFO SEAL'!I512="BAJA TENSION","BT",IF('INFO SEAL'!I512="MEDIA TENSION","MT","AT"))</f>
        <v>MT</v>
      </c>
      <c r="G561" s="180">
        <f>+'INFO SEAL'!K512</f>
        <v>12</v>
      </c>
      <c r="H561" s="180" t="str">
        <f>+'INFO SEAL'!L512</f>
        <v>POSTE</v>
      </c>
      <c r="I561" s="180" t="str">
        <f>+'INFO SEAL'!M512</f>
        <v>CONCRETO</v>
      </c>
      <c r="J561" s="180" t="str">
        <f>+'INFO SEAL'!N512&amp;"-"&amp;F561</f>
        <v>PPC15-MT</v>
      </c>
      <c r="K561" s="180"/>
      <c r="L561" s="182" t="str">
        <f>+VLOOKUP('INFO SEAL'!N512,$J$8:$V$50,3,FALSE)</f>
        <v>POSTE DE CONCRETO ARMADO DE 12/200/120/300</v>
      </c>
      <c r="M561" s="33">
        <f t="shared" si="30"/>
        <v>0.3</v>
      </c>
    </row>
    <row r="562" spans="1:13" customFormat="1" x14ac:dyDescent="0.25">
      <c r="A562" s="73">
        <f>+'INFO SEAL'!B513</f>
        <v>508</v>
      </c>
      <c r="B562" s="180" t="str">
        <f t="shared" si="29"/>
        <v>SICODI</v>
      </c>
      <c r="C562" s="180" t="str">
        <f>+'INFO SEAL'!C513</f>
        <v>AREQUIPA</v>
      </c>
      <c r="D562" s="180" t="str">
        <f>+'INFO SEAL'!D513</f>
        <v>AREQUIPA</v>
      </c>
      <c r="E562" s="180" t="str">
        <f>+'INFO SEAL'!E513</f>
        <v>LA JOYA</v>
      </c>
      <c r="F562" s="180" t="str">
        <f>+IF('INFO SEAL'!I513="BAJA TENSION","BT",IF('INFO SEAL'!I513="MEDIA TENSION","MT","AT"))</f>
        <v>MT</v>
      </c>
      <c r="G562" s="180">
        <f>+'INFO SEAL'!K513</f>
        <v>12</v>
      </c>
      <c r="H562" s="180" t="str">
        <f>+'INFO SEAL'!L513</f>
        <v>POSTE</v>
      </c>
      <c r="I562" s="180" t="str">
        <f>+'INFO SEAL'!M513</f>
        <v>CONCRETO</v>
      </c>
      <c r="J562" s="180" t="str">
        <f>+'INFO SEAL'!N513&amp;"-"&amp;F562</f>
        <v>PPC15-MT</v>
      </c>
      <c r="K562" s="180"/>
      <c r="L562" s="182" t="str">
        <f>+VLOOKUP('INFO SEAL'!N513,$J$8:$V$50,3,FALSE)</f>
        <v>POSTE DE CONCRETO ARMADO DE 12/200/120/300</v>
      </c>
      <c r="M562" s="33">
        <f t="shared" si="30"/>
        <v>0.3</v>
      </c>
    </row>
    <row r="563" spans="1:13" customFormat="1" x14ac:dyDescent="0.25">
      <c r="A563" s="73">
        <f>+'INFO SEAL'!B514</f>
        <v>509</v>
      </c>
      <c r="B563" s="180" t="str">
        <f t="shared" si="29"/>
        <v>SICODI</v>
      </c>
      <c r="C563" s="180" t="str">
        <f>+'INFO SEAL'!C514</f>
        <v>AREQUIPA</v>
      </c>
      <c r="D563" s="180" t="str">
        <f>+'INFO SEAL'!D514</f>
        <v>AREQUIPA</v>
      </c>
      <c r="E563" s="180" t="str">
        <f>+'INFO SEAL'!E514</f>
        <v>LA JOYA</v>
      </c>
      <c r="F563" s="180" t="str">
        <f>+IF('INFO SEAL'!I514="BAJA TENSION","BT",IF('INFO SEAL'!I514="MEDIA TENSION","MT","AT"))</f>
        <v>MT</v>
      </c>
      <c r="G563" s="180">
        <f>+'INFO SEAL'!K514</f>
        <v>12</v>
      </c>
      <c r="H563" s="180" t="str">
        <f>+'INFO SEAL'!L514</f>
        <v>POSTE</v>
      </c>
      <c r="I563" s="180" t="str">
        <f>+'INFO SEAL'!M514</f>
        <v>CONCRETO</v>
      </c>
      <c r="J563" s="180" t="str">
        <f>+'INFO SEAL'!N514&amp;"-"&amp;F563</f>
        <v>PPC15-MT</v>
      </c>
      <c r="K563" s="180"/>
      <c r="L563" s="182" t="str">
        <f>+VLOOKUP('INFO SEAL'!N514,$J$8:$V$50,3,FALSE)</f>
        <v>POSTE DE CONCRETO ARMADO DE 12/200/120/300</v>
      </c>
      <c r="M563" s="33">
        <f t="shared" si="30"/>
        <v>0.3</v>
      </c>
    </row>
    <row r="564" spans="1:13" customFormat="1" x14ac:dyDescent="0.25">
      <c r="A564" s="73">
        <f>+'INFO SEAL'!B515</f>
        <v>510</v>
      </c>
      <c r="B564" s="180" t="str">
        <f t="shared" si="29"/>
        <v>SICODI</v>
      </c>
      <c r="C564" s="180" t="str">
        <f>+'INFO SEAL'!C515</f>
        <v>AREQUIPA</v>
      </c>
      <c r="D564" s="180" t="str">
        <f>+'INFO SEAL'!D515</f>
        <v>AREQUIPA</v>
      </c>
      <c r="E564" s="180" t="str">
        <f>+'INFO SEAL'!E515</f>
        <v>LA JOYA</v>
      </c>
      <c r="F564" s="180" t="str">
        <f>+IF('INFO SEAL'!I515="BAJA TENSION","BT",IF('INFO SEAL'!I515="MEDIA TENSION","MT","AT"))</f>
        <v>MT</v>
      </c>
      <c r="G564" s="180">
        <f>+'INFO SEAL'!K515</f>
        <v>12</v>
      </c>
      <c r="H564" s="180" t="str">
        <f>+'INFO SEAL'!L515</f>
        <v>POSTE</v>
      </c>
      <c r="I564" s="180" t="str">
        <f>+'INFO SEAL'!M515</f>
        <v>CONCRETO</v>
      </c>
      <c r="J564" s="180" t="str">
        <f>+'INFO SEAL'!N515&amp;"-"&amp;F564</f>
        <v>PPC15-MT</v>
      </c>
      <c r="K564" s="180"/>
      <c r="L564" s="182" t="str">
        <f>+VLOOKUP('INFO SEAL'!N515,$J$8:$V$50,3,FALSE)</f>
        <v>POSTE DE CONCRETO ARMADO DE 12/200/120/300</v>
      </c>
      <c r="M564" s="33">
        <f t="shared" si="30"/>
        <v>0.3</v>
      </c>
    </row>
    <row r="565" spans="1:13" customFormat="1" x14ac:dyDescent="0.25">
      <c r="A565" s="73">
        <f>+'INFO SEAL'!B516</f>
        <v>511</v>
      </c>
      <c r="B565" s="180" t="str">
        <f t="shared" si="29"/>
        <v>SICODI</v>
      </c>
      <c r="C565" s="180" t="str">
        <f>+'INFO SEAL'!C516</f>
        <v>AREQUIPA</v>
      </c>
      <c r="D565" s="180" t="str">
        <f>+'INFO SEAL'!D516</f>
        <v>AREQUIPA</v>
      </c>
      <c r="E565" s="180" t="str">
        <f>+'INFO SEAL'!E516</f>
        <v>LA JOYA</v>
      </c>
      <c r="F565" s="180" t="str">
        <f>+IF('INFO SEAL'!I516="BAJA TENSION","BT",IF('INFO SEAL'!I516="MEDIA TENSION","MT","AT"))</f>
        <v>MT</v>
      </c>
      <c r="G565" s="180">
        <f>+'INFO SEAL'!K516</f>
        <v>12</v>
      </c>
      <c r="H565" s="180" t="str">
        <f>+'INFO SEAL'!L516</f>
        <v>POSTE</v>
      </c>
      <c r="I565" s="180" t="str">
        <f>+'INFO SEAL'!M516</f>
        <v>CONCRETO</v>
      </c>
      <c r="J565" s="180" t="str">
        <f>+'INFO SEAL'!N516&amp;"-"&amp;F565</f>
        <v>PPC15-MT</v>
      </c>
      <c r="K565" s="180"/>
      <c r="L565" s="182" t="str">
        <f>+VLOOKUP('INFO SEAL'!N516,$J$8:$V$50,3,FALSE)</f>
        <v>POSTE DE CONCRETO ARMADO DE 12/200/120/300</v>
      </c>
      <c r="M565" s="33">
        <f t="shared" si="30"/>
        <v>0.3</v>
      </c>
    </row>
    <row r="566" spans="1:13" customFormat="1" x14ac:dyDescent="0.25">
      <c r="A566" s="73">
        <f>+'INFO SEAL'!B517</f>
        <v>512</v>
      </c>
      <c r="B566" s="180" t="str">
        <f t="shared" si="29"/>
        <v>SICODI</v>
      </c>
      <c r="C566" s="180" t="str">
        <f>+'INFO SEAL'!C517</f>
        <v>AREQUIPA</v>
      </c>
      <c r="D566" s="180" t="str">
        <f>+'INFO SEAL'!D517</f>
        <v>AREQUIPA</v>
      </c>
      <c r="E566" s="180" t="str">
        <f>+'INFO SEAL'!E517</f>
        <v>LA JOYA</v>
      </c>
      <c r="F566" s="180" t="str">
        <f>+IF('INFO SEAL'!I517="BAJA TENSION","BT",IF('INFO SEAL'!I517="MEDIA TENSION","MT","AT"))</f>
        <v>BT</v>
      </c>
      <c r="G566" s="180">
        <f>+'INFO SEAL'!K517</f>
        <v>8</v>
      </c>
      <c r="H566" s="180" t="str">
        <f>+'INFO SEAL'!L517</f>
        <v>POSTE</v>
      </c>
      <c r="I566" s="180" t="str">
        <f>+'INFO SEAL'!M517</f>
        <v>CONCRETO</v>
      </c>
      <c r="J566" s="180" t="str">
        <f>+'INFO SEAL'!N517&amp;"-"&amp;F566</f>
        <v>PPC05-BT</v>
      </c>
      <c r="K566" s="180"/>
      <c r="L566" s="182" t="str">
        <f>+VLOOKUP('INFO SEAL'!N517,$J$8:$V$50,3,FALSE)</f>
        <v>POSTE DE CONCRETO ARMADO DE  8/200/120/240</v>
      </c>
      <c r="M566" s="33">
        <f t="shared" si="30"/>
        <v>0.1</v>
      </c>
    </row>
    <row r="567" spans="1:13" customFormat="1" x14ac:dyDescent="0.25">
      <c r="A567" s="73">
        <f>+'INFO SEAL'!B518</f>
        <v>513</v>
      </c>
      <c r="B567" s="180" t="str">
        <f t="shared" si="29"/>
        <v>SICODI</v>
      </c>
      <c r="C567" s="180" t="str">
        <f>+'INFO SEAL'!C518</f>
        <v>AREQUIPA</v>
      </c>
      <c r="D567" s="180" t="str">
        <f>+'INFO SEAL'!D518</f>
        <v>AREQUIPA</v>
      </c>
      <c r="E567" s="180" t="str">
        <f>+'INFO SEAL'!E518</f>
        <v>LA JOYA</v>
      </c>
      <c r="F567" s="180" t="str">
        <f>+IF('INFO SEAL'!I518="BAJA TENSION","BT",IF('INFO SEAL'!I518="MEDIA TENSION","MT","AT"))</f>
        <v>MT</v>
      </c>
      <c r="G567" s="180">
        <f>+'INFO SEAL'!K518</f>
        <v>12</v>
      </c>
      <c r="H567" s="180" t="str">
        <f>+'INFO SEAL'!L518</f>
        <v>POSTE</v>
      </c>
      <c r="I567" s="180" t="str">
        <f>+'INFO SEAL'!M518</f>
        <v>CONCRETO</v>
      </c>
      <c r="J567" s="180" t="str">
        <f>+'INFO SEAL'!N518&amp;"-"&amp;F567</f>
        <v>PPC15-MT</v>
      </c>
      <c r="K567" s="180"/>
      <c r="L567" s="182" t="str">
        <f>+VLOOKUP('INFO SEAL'!N518,$J$8:$V$50,3,FALSE)</f>
        <v>POSTE DE CONCRETO ARMADO DE 12/200/120/300</v>
      </c>
      <c r="M567" s="33">
        <f t="shared" si="30"/>
        <v>0.3</v>
      </c>
    </row>
    <row r="568" spans="1:13" customFormat="1" x14ac:dyDescent="0.25">
      <c r="A568" s="73">
        <f>+'INFO SEAL'!B519</f>
        <v>514</v>
      </c>
      <c r="B568" s="180" t="str">
        <f t="shared" ref="B568:B631" si="31">+INDEX($B$8:$B$50,MATCH(L568,$L$8:$L$50,0))</f>
        <v>SICODI</v>
      </c>
      <c r="C568" s="180" t="str">
        <f>+'INFO SEAL'!C519</f>
        <v>AREQUIPA</v>
      </c>
      <c r="D568" s="180" t="str">
        <f>+'INFO SEAL'!D519</f>
        <v>AREQUIPA</v>
      </c>
      <c r="E568" s="180" t="str">
        <f>+'INFO SEAL'!E519</f>
        <v>LA JOYA</v>
      </c>
      <c r="F568" s="180" t="str">
        <f>+IF('INFO SEAL'!I519="BAJA TENSION","BT",IF('INFO SEAL'!I519="MEDIA TENSION","MT","AT"))</f>
        <v>MT</v>
      </c>
      <c r="G568" s="180">
        <f>+'INFO SEAL'!K519</f>
        <v>12</v>
      </c>
      <c r="H568" s="180" t="str">
        <f>+'INFO SEAL'!L519</f>
        <v>POSTE</v>
      </c>
      <c r="I568" s="180" t="str">
        <f>+'INFO SEAL'!M519</f>
        <v>CONCRETO</v>
      </c>
      <c r="J568" s="180" t="str">
        <f>+'INFO SEAL'!N519&amp;"-"&amp;F568</f>
        <v>PPC15-MT</v>
      </c>
      <c r="K568" s="180"/>
      <c r="L568" s="182" t="str">
        <f>+VLOOKUP('INFO SEAL'!N519,$J$8:$V$50,3,FALSE)</f>
        <v>POSTE DE CONCRETO ARMADO DE 12/200/120/300</v>
      </c>
      <c r="M568" s="33">
        <f t="shared" ref="M568:M631" si="32">+VLOOKUP(J568,$K$8:$V$50,12,FALSE)</f>
        <v>0.3</v>
      </c>
    </row>
    <row r="569" spans="1:13" customFormat="1" x14ac:dyDescent="0.25">
      <c r="A569" s="73">
        <f>+'INFO SEAL'!B520</f>
        <v>515</v>
      </c>
      <c r="B569" s="180" t="str">
        <f t="shared" si="31"/>
        <v>SICODI</v>
      </c>
      <c r="C569" s="180" t="str">
        <f>+'INFO SEAL'!C520</f>
        <v>AREQUIPA</v>
      </c>
      <c r="D569" s="180" t="str">
        <f>+'INFO SEAL'!D520</f>
        <v>AREQUIPA</v>
      </c>
      <c r="E569" s="180" t="str">
        <f>+'INFO SEAL'!E520</f>
        <v>LA JOYA</v>
      </c>
      <c r="F569" s="180" t="str">
        <f>+IF('INFO SEAL'!I520="BAJA TENSION","BT",IF('INFO SEAL'!I520="MEDIA TENSION","MT","AT"))</f>
        <v>MT</v>
      </c>
      <c r="G569" s="180">
        <f>+'INFO SEAL'!K520</f>
        <v>12</v>
      </c>
      <c r="H569" s="180" t="str">
        <f>+'INFO SEAL'!L520</f>
        <v>POSTE</v>
      </c>
      <c r="I569" s="180" t="str">
        <f>+'INFO SEAL'!M520</f>
        <v>CONCRETO</v>
      </c>
      <c r="J569" s="180" t="str">
        <f>+'INFO SEAL'!N520&amp;"-"&amp;F569</f>
        <v>PPC15-MT</v>
      </c>
      <c r="K569" s="180"/>
      <c r="L569" s="182" t="str">
        <f>+VLOOKUP('INFO SEAL'!N520,$J$8:$V$50,3,FALSE)</f>
        <v>POSTE DE CONCRETO ARMADO DE 12/200/120/300</v>
      </c>
      <c r="M569" s="33">
        <f t="shared" si="32"/>
        <v>0.3</v>
      </c>
    </row>
    <row r="570" spans="1:13" customFormat="1" x14ac:dyDescent="0.25">
      <c r="A570" s="73">
        <f>+'INFO SEAL'!B521</f>
        <v>516</v>
      </c>
      <c r="B570" s="180" t="str">
        <f t="shared" si="31"/>
        <v>SICODI</v>
      </c>
      <c r="C570" s="180" t="str">
        <f>+'INFO SEAL'!C521</f>
        <v>AREQUIPA</v>
      </c>
      <c r="D570" s="180" t="str">
        <f>+'INFO SEAL'!D521</f>
        <v>AREQUIPA</v>
      </c>
      <c r="E570" s="180" t="str">
        <f>+'INFO SEAL'!E521</f>
        <v>LA JOYA</v>
      </c>
      <c r="F570" s="180" t="str">
        <f>+IF('INFO SEAL'!I521="BAJA TENSION","BT",IF('INFO SEAL'!I521="MEDIA TENSION","MT","AT"))</f>
        <v>MT</v>
      </c>
      <c r="G570" s="180">
        <f>+'INFO SEAL'!K521</f>
        <v>12</v>
      </c>
      <c r="H570" s="180" t="str">
        <f>+'INFO SEAL'!L521</f>
        <v>POSTE</v>
      </c>
      <c r="I570" s="180" t="str">
        <f>+'INFO SEAL'!M521</f>
        <v>CONCRETO</v>
      </c>
      <c r="J570" s="180" t="str">
        <f>+'INFO SEAL'!N521&amp;"-"&amp;F570</f>
        <v>PPC15-MT</v>
      </c>
      <c r="K570" s="180"/>
      <c r="L570" s="182" t="str">
        <f>+VLOOKUP('INFO SEAL'!N521,$J$8:$V$50,3,FALSE)</f>
        <v>POSTE DE CONCRETO ARMADO DE 12/200/120/300</v>
      </c>
      <c r="M570" s="33">
        <f t="shared" si="32"/>
        <v>0.3</v>
      </c>
    </row>
    <row r="571" spans="1:13" customFormat="1" x14ac:dyDescent="0.25">
      <c r="A571" s="73">
        <f>+'INFO SEAL'!B522</f>
        <v>517</v>
      </c>
      <c r="B571" s="180" t="str">
        <f t="shared" si="31"/>
        <v>SICODI</v>
      </c>
      <c r="C571" s="180" t="str">
        <f>+'INFO SEAL'!C522</f>
        <v>AREQUIPA</v>
      </c>
      <c r="D571" s="180" t="str">
        <f>+'INFO SEAL'!D522</f>
        <v>AREQUIPA</v>
      </c>
      <c r="E571" s="180" t="str">
        <f>+'INFO SEAL'!E522</f>
        <v>LA JOYA</v>
      </c>
      <c r="F571" s="180" t="str">
        <f>+IF('INFO SEAL'!I522="BAJA TENSION","BT",IF('INFO SEAL'!I522="MEDIA TENSION","MT","AT"))</f>
        <v>MT</v>
      </c>
      <c r="G571" s="180">
        <f>+'INFO SEAL'!K522</f>
        <v>12</v>
      </c>
      <c r="H571" s="180" t="str">
        <f>+'INFO SEAL'!L522</f>
        <v>POSTE</v>
      </c>
      <c r="I571" s="180" t="str">
        <f>+'INFO SEAL'!M522</f>
        <v>CONCRETO</v>
      </c>
      <c r="J571" s="180" t="str">
        <f>+'INFO SEAL'!N522&amp;"-"&amp;F571</f>
        <v>PPC15-MT</v>
      </c>
      <c r="K571" s="180"/>
      <c r="L571" s="182" t="str">
        <f>+VLOOKUP('INFO SEAL'!N522,$J$8:$V$50,3,FALSE)</f>
        <v>POSTE DE CONCRETO ARMADO DE 12/200/120/300</v>
      </c>
      <c r="M571" s="33">
        <f t="shared" si="32"/>
        <v>0.3</v>
      </c>
    </row>
    <row r="572" spans="1:13" customFormat="1" x14ac:dyDescent="0.25">
      <c r="A572" s="73">
        <f>+'INFO SEAL'!B523</f>
        <v>518</v>
      </c>
      <c r="B572" s="180" t="str">
        <f t="shared" si="31"/>
        <v>SICODI</v>
      </c>
      <c r="C572" s="180" t="str">
        <f>+'INFO SEAL'!C523</f>
        <v>AREQUIPA</v>
      </c>
      <c r="D572" s="180" t="str">
        <f>+'INFO SEAL'!D523</f>
        <v>AREQUIPA</v>
      </c>
      <c r="E572" s="180" t="str">
        <f>+'INFO SEAL'!E523</f>
        <v>LA JOYA</v>
      </c>
      <c r="F572" s="180" t="str">
        <f>+IF('INFO SEAL'!I523="BAJA TENSION","BT",IF('INFO SEAL'!I523="MEDIA TENSION","MT","AT"))</f>
        <v>BT</v>
      </c>
      <c r="G572" s="180">
        <f>+'INFO SEAL'!K523</f>
        <v>7</v>
      </c>
      <c r="H572" s="180" t="str">
        <f>+'INFO SEAL'!L523</f>
        <v>POSTE</v>
      </c>
      <c r="I572" s="180" t="str">
        <f>+'INFO SEAL'!M523</f>
        <v>CONCRETO</v>
      </c>
      <c r="J572" s="180" t="str">
        <f>+'INFO SEAL'!N523&amp;"-"&amp;F572</f>
        <v>PPC02-BT</v>
      </c>
      <c r="K572" s="180"/>
      <c r="L572" s="182" t="str">
        <f>+VLOOKUP('INFO SEAL'!N523,$J$8:$V$50,3,FALSE)</f>
        <v>POSTE DE CONCRETO ARMADO DE  7/200/120/225</v>
      </c>
      <c r="M572" s="33">
        <f t="shared" si="32"/>
        <v>0.1</v>
      </c>
    </row>
    <row r="573" spans="1:13" customFormat="1" x14ac:dyDescent="0.25">
      <c r="A573" s="73">
        <f>+'INFO SEAL'!B524</f>
        <v>519</v>
      </c>
      <c r="B573" s="180" t="str">
        <f t="shared" si="31"/>
        <v>SICODI</v>
      </c>
      <c r="C573" s="180" t="str">
        <f>+'INFO SEAL'!C524</f>
        <v>AREQUIPA</v>
      </c>
      <c r="D573" s="180" t="str">
        <f>+'INFO SEAL'!D524</f>
        <v>AREQUIPA</v>
      </c>
      <c r="E573" s="180" t="str">
        <f>+'INFO SEAL'!E524</f>
        <v>LA JOYA</v>
      </c>
      <c r="F573" s="180" t="str">
        <f>+IF('INFO SEAL'!I524="BAJA TENSION","BT",IF('INFO SEAL'!I524="MEDIA TENSION","MT","AT"))</f>
        <v>BT</v>
      </c>
      <c r="G573" s="180">
        <f>+'INFO SEAL'!K524</f>
        <v>7</v>
      </c>
      <c r="H573" s="180" t="str">
        <f>+'INFO SEAL'!L524</f>
        <v>POSTE</v>
      </c>
      <c r="I573" s="180" t="str">
        <f>+'INFO SEAL'!M524</f>
        <v>CONCRETO</v>
      </c>
      <c r="J573" s="180" t="str">
        <f>+'INFO SEAL'!N524&amp;"-"&amp;F573</f>
        <v>PPC02-BT</v>
      </c>
      <c r="K573" s="180"/>
      <c r="L573" s="182" t="str">
        <f>+VLOOKUP('INFO SEAL'!N524,$J$8:$V$50,3,FALSE)</f>
        <v>POSTE DE CONCRETO ARMADO DE  7/200/120/225</v>
      </c>
      <c r="M573" s="33">
        <f t="shared" si="32"/>
        <v>0.1</v>
      </c>
    </row>
    <row r="574" spans="1:13" customFormat="1" x14ac:dyDescent="0.25">
      <c r="A574" s="73">
        <f>+'INFO SEAL'!B525</f>
        <v>520</v>
      </c>
      <c r="B574" s="180" t="str">
        <f t="shared" si="31"/>
        <v>SICODI</v>
      </c>
      <c r="C574" s="180" t="str">
        <f>+'INFO SEAL'!C525</f>
        <v>AREQUIPA</v>
      </c>
      <c r="D574" s="180" t="str">
        <f>+'INFO SEAL'!D525</f>
        <v>AREQUIPA</v>
      </c>
      <c r="E574" s="180" t="str">
        <f>+'INFO SEAL'!E525</f>
        <v>LA JOYA</v>
      </c>
      <c r="F574" s="180" t="str">
        <f>+IF('INFO SEAL'!I525="BAJA TENSION","BT",IF('INFO SEAL'!I525="MEDIA TENSION","MT","AT"))</f>
        <v>MT</v>
      </c>
      <c r="G574" s="180">
        <f>+'INFO SEAL'!K525</f>
        <v>12</v>
      </c>
      <c r="H574" s="180" t="str">
        <f>+'INFO SEAL'!L525</f>
        <v>POSTE</v>
      </c>
      <c r="I574" s="180" t="str">
        <f>+'INFO SEAL'!M525</f>
        <v>CONCRETO</v>
      </c>
      <c r="J574" s="180" t="str">
        <f>+'INFO SEAL'!N525&amp;"-"&amp;F574</f>
        <v>PPC15-MT</v>
      </c>
      <c r="K574" s="180"/>
      <c r="L574" s="182" t="str">
        <f>+VLOOKUP('INFO SEAL'!N525,$J$8:$V$50,3,FALSE)</f>
        <v>POSTE DE CONCRETO ARMADO DE 12/200/120/300</v>
      </c>
      <c r="M574" s="33">
        <f t="shared" si="32"/>
        <v>0.3</v>
      </c>
    </row>
    <row r="575" spans="1:13" customFormat="1" x14ac:dyDescent="0.25">
      <c r="A575" s="73">
        <f>+'INFO SEAL'!B526</f>
        <v>521</v>
      </c>
      <c r="B575" s="180" t="str">
        <f t="shared" si="31"/>
        <v>SICODI</v>
      </c>
      <c r="C575" s="180" t="str">
        <f>+'INFO SEAL'!C526</f>
        <v>AREQUIPA</v>
      </c>
      <c r="D575" s="180" t="str">
        <f>+'INFO SEAL'!D526</f>
        <v>AREQUIPA</v>
      </c>
      <c r="E575" s="180" t="str">
        <f>+'INFO SEAL'!E526</f>
        <v>LA JOYA</v>
      </c>
      <c r="F575" s="180" t="str">
        <f>+IF('INFO SEAL'!I526="BAJA TENSION","BT",IF('INFO SEAL'!I526="MEDIA TENSION","MT","AT"))</f>
        <v>BT</v>
      </c>
      <c r="G575" s="180">
        <f>+'INFO SEAL'!K526</f>
        <v>7</v>
      </c>
      <c r="H575" s="180" t="str">
        <f>+'INFO SEAL'!L526</f>
        <v>POSTE</v>
      </c>
      <c r="I575" s="180" t="str">
        <f>+'INFO SEAL'!M526</f>
        <v>CONCRETO</v>
      </c>
      <c r="J575" s="180" t="str">
        <f>+'INFO SEAL'!N526&amp;"-"&amp;F575</f>
        <v>PPC02-BT</v>
      </c>
      <c r="K575" s="180"/>
      <c r="L575" s="182" t="str">
        <f>+VLOOKUP('INFO SEAL'!N526,$J$8:$V$50,3,FALSE)</f>
        <v>POSTE DE CONCRETO ARMADO DE  7/200/120/225</v>
      </c>
      <c r="M575" s="33">
        <f t="shared" si="32"/>
        <v>0.1</v>
      </c>
    </row>
    <row r="576" spans="1:13" customFormat="1" x14ac:dyDescent="0.25">
      <c r="A576" s="73">
        <f>+'INFO SEAL'!B527</f>
        <v>522</v>
      </c>
      <c r="B576" s="180" t="str">
        <f t="shared" si="31"/>
        <v>SICODI</v>
      </c>
      <c r="C576" s="180" t="str">
        <f>+'INFO SEAL'!C527</f>
        <v>AREQUIPA</v>
      </c>
      <c r="D576" s="180" t="str">
        <f>+'INFO SEAL'!D527</f>
        <v>AREQUIPA</v>
      </c>
      <c r="E576" s="180" t="str">
        <f>+'INFO SEAL'!E527</f>
        <v>LA JOYA</v>
      </c>
      <c r="F576" s="180" t="str">
        <f>+IF('INFO SEAL'!I527="BAJA TENSION","BT",IF('INFO SEAL'!I527="MEDIA TENSION","MT","AT"))</f>
        <v>MT</v>
      </c>
      <c r="G576" s="180">
        <f>+'INFO SEAL'!K527</f>
        <v>12</v>
      </c>
      <c r="H576" s="180" t="str">
        <f>+'INFO SEAL'!L527</f>
        <v>POSTE</v>
      </c>
      <c r="I576" s="180" t="str">
        <f>+'INFO SEAL'!M527</f>
        <v>CONCRETO</v>
      </c>
      <c r="J576" s="180" t="str">
        <f>+'INFO SEAL'!N527&amp;"-"&amp;F576</f>
        <v>PPC15-MT</v>
      </c>
      <c r="K576" s="180"/>
      <c r="L576" s="182" t="str">
        <f>+VLOOKUP('INFO SEAL'!N527,$J$8:$V$50,3,FALSE)</f>
        <v>POSTE DE CONCRETO ARMADO DE 12/200/120/300</v>
      </c>
      <c r="M576" s="33">
        <f t="shared" si="32"/>
        <v>0.3</v>
      </c>
    </row>
    <row r="577" spans="1:13" customFormat="1" x14ac:dyDescent="0.25">
      <c r="A577" s="73">
        <f>+'INFO SEAL'!B528</f>
        <v>523</v>
      </c>
      <c r="B577" s="180" t="str">
        <f t="shared" si="31"/>
        <v>SICODI</v>
      </c>
      <c r="C577" s="180" t="str">
        <f>+'INFO SEAL'!C528</f>
        <v>AREQUIPA</v>
      </c>
      <c r="D577" s="180" t="str">
        <f>+'INFO SEAL'!D528</f>
        <v>AREQUIPA</v>
      </c>
      <c r="E577" s="180" t="str">
        <f>+'INFO SEAL'!E528</f>
        <v>LA JOYA</v>
      </c>
      <c r="F577" s="180" t="str">
        <f>+IF('INFO SEAL'!I528="BAJA TENSION","BT",IF('INFO SEAL'!I528="MEDIA TENSION","MT","AT"))</f>
        <v>BT</v>
      </c>
      <c r="G577" s="180">
        <f>+'INFO SEAL'!K528</f>
        <v>8</v>
      </c>
      <c r="H577" s="180" t="str">
        <f>+'INFO SEAL'!L528</f>
        <v>POSTE</v>
      </c>
      <c r="I577" s="180" t="str">
        <f>+'INFO SEAL'!M528</f>
        <v>CONCRETO</v>
      </c>
      <c r="J577" s="180" t="str">
        <f>+'INFO SEAL'!N528&amp;"-"&amp;F577</f>
        <v>PPC05-BT</v>
      </c>
      <c r="K577" s="180"/>
      <c r="L577" s="182" t="str">
        <f>+VLOOKUP('INFO SEAL'!N528,$J$8:$V$50,3,FALSE)</f>
        <v>POSTE DE CONCRETO ARMADO DE  8/200/120/240</v>
      </c>
      <c r="M577" s="33">
        <f t="shared" si="32"/>
        <v>0.1</v>
      </c>
    </row>
    <row r="578" spans="1:13" customFormat="1" x14ac:dyDescent="0.25">
      <c r="A578" s="73">
        <f>+'INFO SEAL'!B529</f>
        <v>524</v>
      </c>
      <c r="B578" s="180" t="str">
        <f t="shared" si="31"/>
        <v>SICODI</v>
      </c>
      <c r="C578" s="180" t="str">
        <f>+'INFO SEAL'!C529</f>
        <v>AREQUIPA</v>
      </c>
      <c r="D578" s="180" t="str">
        <f>+'INFO SEAL'!D529</f>
        <v>AREQUIPA</v>
      </c>
      <c r="E578" s="180" t="str">
        <f>+'INFO SEAL'!E529</f>
        <v>LA JOYA</v>
      </c>
      <c r="F578" s="180" t="str">
        <f>+IF('INFO SEAL'!I529="BAJA TENSION","BT",IF('INFO SEAL'!I529="MEDIA TENSION","MT","AT"))</f>
        <v>BT</v>
      </c>
      <c r="G578" s="180">
        <f>+'INFO SEAL'!K529</f>
        <v>7</v>
      </c>
      <c r="H578" s="180" t="str">
        <f>+'INFO SEAL'!L529</f>
        <v>POSTE</v>
      </c>
      <c r="I578" s="180" t="str">
        <f>+'INFO SEAL'!M529</f>
        <v>CONCRETO</v>
      </c>
      <c r="J578" s="180" t="str">
        <f>+'INFO SEAL'!N529&amp;"-"&amp;F578</f>
        <v>PPC02-BT</v>
      </c>
      <c r="K578" s="180"/>
      <c r="L578" s="182" t="str">
        <f>+VLOOKUP('INFO SEAL'!N529,$J$8:$V$50,3,FALSE)</f>
        <v>POSTE DE CONCRETO ARMADO DE  7/200/120/225</v>
      </c>
      <c r="M578" s="33">
        <f t="shared" si="32"/>
        <v>0.1</v>
      </c>
    </row>
    <row r="579" spans="1:13" customFormat="1" x14ac:dyDescent="0.25">
      <c r="A579" s="73">
        <f>+'INFO SEAL'!B530</f>
        <v>525</v>
      </c>
      <c r="B579" s="180" t="str">
        <f t="shared" si="31"/>
        <v>SICODI</v>
      </c>
      <c r="C579" s="180" t="str">
        <f>+'INFO SEAL'!C530</f>
        <v>AREQUIPA</v>
      </c>
      <c r="D579" s="180" t="str">
        <f>+'INFO SEAL'!D530</f>
        <v>AREQUIPA</v>
      </c>
      <c r="E579" s="180" t="str">
        <f>+'INFO SEAL'!E530</f>
        <v>LA JOYA</v>
      </c>
      <c r="F579" s="180" t="str">
        <f>+IF('INFO SEAL'!I530="BAJA TENSION","BT",IF('INFO SEAL'!I530="MEDIA TENSION","MT","AT"))</f>
        <v>BT</v>
      </c>
      <c r="G579" s="180">
        <f>+'INFO SEAL'!K530</f>
        <v>7</v>
      </c>
      <c r="H579" s="180" t="str">
        <f>+'INFO SEAL'!L530</f>
        <v>POSTE</v>
      </c>
      <c r="I579" s="180" t="str">
        <f>+'INFO SEAL'!M530</f>
        <v>CONCRETO</v>
      </c>
      <c r="J579" s="180" t="str">
        <f>+'INFO SEAL'!N530&amp;"-"&amp;F579</f>
        <v>PPC02-BT</v>
      </c>
      <c r="K579" s="180"/>
      <c r="L579" s="182" t="str">
        <f>+VLOOKUP('INFO SEAL'!N530,$J$8:$V$50,3,FALSE)</f>
        <v>POSTE DE CONCRETO ARMADO DE  7/200/120/225</v>
      </c>
      <c r="M579" s="33">
        <f t="shared" si="32"/>
        <v>0.1</v>
      </c>
    </row>
    <row r="580" spans="1:13" customFormat="1" x14ac:dyDescent="0.25">
      <c r="A580" s="73">
        <f>+'INFO SEAL'!B531</f>
        <v>526</v>
      </c>
      <c r="B580" s="180" t="str">
        <f t="shared" si="31"/>
        <v>SICODI</v>
      </c>
      <c r="C580" s="180" t="str">
        <f>+'INFO SEAL'!C531</f>
        <v>AREQUIPA</v>
      </c>
      <c r="D580" s="180" t="str">
        <f>+'INFO SEAL'!D531</f>
        <v>AREQUIPA</v>
      </c>
      <c r="E580" s="180" t="str">
        <f>+'INFO SEAL'!E531</f>
        <v>LA JOYA</v>
      </c>
      <c r="F580" s="180" t="str">
        <f>+IF('INFO SEAL'!I531="BAJA TENSION","BT",IF('INFO SEAL'!I531="MEDIA TENSION","MT","AT"))</f>
        <v>MT</v>
      </c>
      <c r="G580" s="180">
        <f>+'INFO SEAL'!K531</f>
        <v>13</v>
      </c>
      <c r="H580" s="180" t="str">
        <f>+'INFO SEAL'!L531</f>
        <v>POSTE</v>
      </c>
      <c r="I580" s="180" t="str">
        <f>+'INFO SEAL'!M531</f>
        <v>CONCRETO</v>
      </c>
      <c r="J580" s="180" t="str">
        <f>+'INFO SEAL'!N531&amp;"-"&amp;F580</f>
        <v>PPC19-MT</v>
      </c>
      <c r="K580" s="180"/>
      <c r="L580" s="182" t="str">
        <f>+VLOOKUP('INFO SEAL'!N531,$J$8:$V$50,3,FALSE)</f>
        <v>POSTE DE CONCRETO ARMADO DE 13/300/150/345</v>
      </c>
      <c r="M580" s="33">
        <f t="shared" si="32"/>
        <v>0.5</v>
      </c>
    </row>
    <row r="581" spans="1:13" customFormat="1" x14ac:dyDescent="0.25">
      <c r="A581" s="73">
        <f>+'INFO SEAL'!B532</f>
        <v>527</v>
      </c>
      <c r="B581" s="180" t="str">
        <f t="shared" si="31"/>
        <v>SICODI</v>
      </c>
      <c r="C581" s="180" t="str">
        <f>+'INFO SEAL'!C532</f>
        <v>AREQUIPA</v>
      </c>
      <c r="D581" s="180" t="str">
        <f>+'INFO SEAL'!D532</f>
        <v>AREQUIPA</v>
      </c>
      <c r="E581" s="180" t="str">
        <f>+'INFO SEAL'!E532</f>
        <v>LA JOYA</v>
      </c>
      <c r="F581" s="180" t="str">
        <f>+IF('INFO SEAL'!I532="BAJA TENSION","BT",IF('INFO SEAL'!I532="MEDIA TENSION","MT","AT"))</f>
        <v>MT</v>
      </c>
      <c r="G581" s="180">
        <f>+'INFO SEAL'!K532</f>
        <v>12</v>
      </c>
      <c r="H581" s="180" t="str">
        <f>+'INFO SEAL'!L532</f>
        <v>POSTE</v>
      </c>
      <c r="I581" s="180" t="str">
        <f>+'INFO SEAL'!M532</f>
        <v>CONCRETO</v>
      </c>
      <c r="J581" s="180" t="str">
        <f>+'INFO SEAL'!N532&amp;"-"&amp;F581</f>
        <v>PPC15-MT</v>
      </c>
      <c r="K581" s="180"/>
      <c r="L581" s="182" t="str">
        <f>+VLOOKUP('INFO SEAL'!N532,$J$8:$V$50,3,FALSE)</f>
        <v>POSTE DE CONCRETO ARMADO DE 12/200/120/300</v>
      </c>
      <c r="M581" s="33">
        <f t="shared" si="32"/>
        <v>0.3</v>
      </c>
    </row>
    <row r="582" spans="1:13" customFormat="1" x14ac:dyDescent="0.25">
      <c r="A582" s="73">
        <f>+'INFO SEAL'!B533</f>
        <v>528</v>
      </c>
      <c r="B582" s="180" t="str">
        <f t="shared" si="31"/>
        <v>SICODI</v>
      </c>
      <c r="C582" s="180" t="str">
        <f>+'INFO SEAL'!C533</f>
        <v>AREQUIPA</v>
      </c>
      <c r="D582" s="180" t="str">
        <f>+'INFO SEAL'!D533</f>
        <v>AREQUIPA</v>
      </c>
      <c r="E582" s="180" t="str">
        <f>+'INFO SEAL'!E533</f>
        <v>LA JOYA</v>
      </c>
      <c r="F582" s="180" t="str">
        <f>+IF('INFO SEAL'!I533="BAJA TENSION","BT",IF('INFO SEAL'!I533="MEDIA TENSION","MT","AT"))</f>
        <v>MT</v>
      </c>
      <c r="G582" s="180">
        <f>+'INFO SEAL'!K533</f>
        <v>12</v>
      </c>
      <c r="H582" s="180" t="str">
        <f>+'INFO SEAL'!L533</f>
        <v>POSTE</v>
      </c>
      <c r="I582" s="180" t="str">
        <f>+'INFO SEAL'!M533</f>
        <v>CONCRETO</v>
      </c>
      <c r="J582" s="180" t="str">
        <f>+'INFO SEAL'!N533&amp;"-"&amp;F582</f>
        <v>PPC15-MT</v>
      </c>
      <c r="K582" s="180"/>
      <c r="L582" s="182" t="str">
        <f>+VLOOKUP('INFO SEAL'!N533,$J$8:$V$50,3,FALSE)</f>
        <v>POSTE DE CONCRETO ARMADO DE 12/200/120/300</v>
      </c>
      <c r="M582" s="33">
        <f t="shared" si="32"/>
        <v>0.3</v>
      </c>
    </row>
    <row r="583" spans="1:13" customFormat="1" x14ac:dyDescent="0.25">
      <c r="A583" s="73">
        <f>+'INFO SEAL'!B534</f>
        <v>529</v>
      </c>
      <c r="B583" s="180" t="str">
        <f t="shared" si="31"/>
        <v>SICODI</v>
      </c>
      <c r="C583" s="180" t="str">
        <f>+'INFO SEAL'!C534</f>
        <v>AREQUIPA</v>
      </c>
      <c r="D583" s="180" t="str">
        <f>+'INFO SEAL'!D534</f>
        <v>AREQUIPA</v>
      </c>
      <c r="E583" s="180" t="str">
        <f>+'INFO SEAL'!E534</f>
        <v>LA JOYA</v>
      </c>
      <c r="F583" s="180" t="str">
        <f>+IF('INFO SEAL'!I534="BAJA TENSION","BT",IF('INFO SEAL'!I534="MEDIA TENSION","MT","AT"))</f>
        <v>MT</v>
      </c>
      <c r="G583" s="180">
        <f>+'INFO SEAL'!K534</f>
        <v>12</v>
      </c>
      <c r="H583" s="180" t="str">
        <f>+'INFO SEAL'!L534</f>
        <v>POSTE</v>
      </c>
      <c r="I583" s="180" t="str">
        <f>+'INFO SEAL'!M534</f>
        <v>CONCRETO</v>
      </c>
      <c r="J583" s="180" t="str">
        <f>+'INFO SEAL'!N534&amp;"-"&amp;F583</f>
        <v>PPC15-MT</v>
      </c>
      <c r="K583" s="180"/>
      <c r="L583" s="182" t="str">
        <f>+VLOOKUP('INFO SEAL'!N534,$J$8:$V$50,3,FALSE)</f>
        <v>POSTE DE CONCRETO ARMADO DE 12/200/120/300</v>
      </c>
      <c r="M583" s="33">
        <f t="shared" si="32"/>
        <v>0.3</v>
      </c>
    </row>
    <row r="584" spans="1:13" customFormat="1" x14ac:dyDescent="0.25">
      <c r="A584" s="73">
        <f>+'INFO SEAL'!B535</f>
        <v>530</v>
      </c>
      <c r="B584" s="180" t="str">
        <f t="shared" si="31"/>
        <v>SICODI</v>
      </c>
      <c r="C584" s="180" t="str">
        <f>+'INFO SEAL'!C535</f>
        <v>AREQUIPA</v>
      </c>
      <c r="D584" s="180" t="str">
        <f>+'INFO SEAL'!D535</f>
        <v>AREQUIPA</v>
      </c>
      <c r="E584" s="180" t="str">
        <f>+'INFO SEAL'!E535</f>
        <v>LA JOYA</v>
      </c>
      <c r="F584" s="180" t="str">
        <f>+IF('INFO SEAL'!I535="BAJA TENSION","BT",IF('INFO SEAL'!I535="MEDIA TENSION","MT","AT"))</f>
        <v>MT</v>
      </c>
      <c r="G584" s="180">
        <f>+'INFO SEAL'!K535</f>
        <v>12</v>
      </c>
      <c r="H584" s="180" t="str">
        <f>+'INFO SEAL'!L535</f>
        <v>POSTE</v>
      </c>
      <c r="I584" s="180" t="str">
        <f>+'INFO SEAL'!M535</f>
        <v>CONCRETO</v>
      </c>
      <c r="J584" s="180" t="str">
        <f>+'INFO SEAL'!N535&amp;"-"&amp;F584</f>
        <v>PPC15-MT</v>
      </c>
      <c r="K584" s="180"/>
      <c r="L584" s="182" t="str">
        <f>+VLOOKUP('INFO SEAL'!N535,$J$8:$V$50,3,FALSE)</f>
        <v>POSTE DE CONCRETO ARMADO DE 12/200/120/300</v>
      </c>
      <c r="M584" s="33">
        <f t="shared" si="32"/>
        <v>0.3</v>
      </c>
    </row>
    <row r="585" spans="1:13" customFormat="1" x14ac:dyDescent="0.25">
      <c r="A585" s="73">
        <f>+'INFO SEAL'!B536</f>
        <v>531</v>
      </c>
      <c r="B585" s="180" t="str">
        <f t="shared" si="31"/>
        <v>SICODI</v>
      </c>
      <c r="C585" s="180" t="str">
        <f>+'INFO SEAL'!C536</f>
        <v>AREQUIPA</v>
      </c>
      <c r="D585" s="180" t="str">
        <f>+'INFO SEAL'!D536</f>
        <v>AREQUIPA</v>
      </c>
      <c r="E585" s="180" t="str">
        <f>+'INFO SEAL'!E536</f>
        <v>LA JOYA</v>
      </c>
      <c r="F585" s="180" t="str">
        <f>+IF('INFO SEAL'!I536="BAJA TENSION","BT",IF('INFO SEAL'!I536="MEDIA TENSION","MT","AT"))</f>
        <v>MT</v>
      </c>
      <c r="G585" s="180">
        <f>+'INFO SEAL'!K536</f>
        <v>12</v>
      </c>
      <c r="H585" s="180" t="str">
        <f>+'INFO SEAL'!L536</f>
        <v>POSTE</v>
      </c>
      <c r="I585" s="180" t="str">
        <f>+'INFO SEAL'!M536</f>
        <v>CONCRETO</v>
      </c>
      <c r="J585" s="180" t="str">
        <f>+'INFO SEAL'!N536&amp;"-"&amp;F585</f>
        <v>PPC15-MT</v>
      </c>
      <c r="K585" s="180"/>
      <c r="L585" s="182" t="str">
        <f>+VLOOKUP('INFO SEAL'!N536,$J$8:$V$50,3,FALSE)</f>
        <v>POSTE DE CONCRETO ARMADO DE 12/200/120/300</v>
      </c>
      <c r="M585" s="33">
        <f t="shared" si="32"/>
        <v>0.3</v>
      </c>
    </row>
    <row r="586" spans="1:13" customFormat="1" x14ac:dyDescent="0.25">
      <c r="A586" s="73">
        <f>+'INFO SEAL'!B537</f>
        <v>532</v>
      </c>
      <c r="B586" s="180" t="str">
        <f t="shared" si="31"/>
        <v>SICODI</v>
      </c>
      <c r="C586" s="180" t="str">
        <f>+'INFO SEAL'!C537</f>
        <v>AREQUIPA</v>
      </c>
      <c r="D586" s="180" t="str">
        <f>+'INFO SEAL'!D537</f>
        <v>AREQUIPA</v>
      </c>
      <c r="E586" s="180" t="str">
        <f>+'INFO SEAL'!E537</f>
        <v>LA JOYA</v>
      </c>
      <c r="F586" s="180" t="str">
        <f>+IF('INFO SEAL'!I537="BAJA TENSION","BT",IF('INFO SEAL'!I537="MEDIA TENSION","MT","AT"))</f>
        <v>MT</v>
      </c>
      <c r="G586" s="180">
        <f>+'INFO SEAL'!K537</f>
        <v>12</v>
      </c>
      <c r="H586" s="180" t="str">
        <f>+'INFO SEAL'!L537</f>
        <v>POSTE</v>
      </c>
      <c r="I586" s="180" t="str">
        <f>+'INFO SEAL'!M537</f>
        <v>CONCRETO</v>
      </c>
      <c r="J586" s="180" t="str">
        <f>+'INFO SEAL'!N537&amp;"-"&amp;F586</f>
        <v>PPC15-MT</v>
      </c>
      <c r="K586" s="180"/>
      <c r="L586" s="182" t="str">
        <f>+VLOOKUP('INFO SEAL'!N537,$J$8:$V$50,3,FALSE)</f>
        <v>POSTE DE CONCRETO ARMADO DE 12/200/120/300</v>
      </c>
      <c r="M586" s="33">
        <f t="shared" si="32"/>
        <v>0.3</v>
      </c>
    </row>
    <row r="587" spans="1:13" customFormat="1" x14ac:dyDescent="0.25">
      <c r="A587" s="73">
        <f>+'INFO SEAL'!B538</f>
        <v>533</v>
      </c>
      <c r="B587" s="180" t="str">
        <f t="shared" si="31"/>
        <v>SICODI</v>
      </c>
      <c r="C587" s="180" t="str">
        <f>+'INFO SEAL'!C538</f>
        <v>AREQUIPA</v>
      </c>
      <c r="D587" s="180" t="str">
        <f>+'INFO SEAL'!D538</f>
        <v>AREQUIPA</v>
      </c>
      <c r="E587" s="180" t="str">
        <f>+'INFO SEAL'!E538</f>
        <v>LA JOYA</v>
      </c>
      <c r="F587" s="180" t="str">
        <f>+IF('INFO SEAL'!I538="BAJA TENSION","BT",IF('INFO SEAL'!I538="MEDIA TENSION","MT","AT"))</f>
        <v>MT</v>
      </c>
      <c r="G587" s="180">
        <f>+'INFO SEAL'!K538</f>
        <v>12</v>
      </c>
      <c r="H587" s="180" t="str">
        <f>+'INFO SEAL'!L538</f>
        <v>POSTE</v>
      </c>
      <c r="I587" s="180" t="str">
        <f>+'INFO SEAL'!M538</f>
        <v>CONCRETO</v>
      </c>
      <c r="J587" s="180" t="str">
        <f>+'INFO SEAL'!N538&amp;"-"&amp;F587</f>
        <v>PPC15-MT</v>
      </c>
      <c r="K587" s="180"/>
      <c r="L587" s="182" t="str">
        <f>+VLOOKUP('INFO SEAL'!N538,$J$8:$V$50,3,FALSE)</f>
        <v>POSTE DE CONCRETO ARMADO DE 12/200/120/300</v>
      </c>
      <c r="M587" s="33">
        <f t="shared" si="32"/>
        <v>0.3</v>
      </c>
    </row>
    <row r="588" spans="1:13" customFormat="1" x14ac:dyDescent="0.25">
      <c r="A588" s="73">
        <f>+'INFO SEAL'!B539</f>
        <v>534</v>
      </c>
      <c r="B588" s="180" t="str">
        <f t="shared" si="31"/>
        <v>SICODI</v>
      </c>
      <c r="C588" s="180" t="str">
        <f>+'INFO SEAL'!C539</f>
        <v>AREQUIPA</v>
      </c>
      <c r="D588" s="180" t="str">
        <f>+'INFO SEAL'!D539</f>
        <v>AREQUIPA</v>
      </c>
      <c r="E588" s="180" t="str">
        <f>+'INFO SEAL'!E539</f>
        <v>LA JOYA</v>
      </c>
      <c r="F588" s="180" t="str">
        <f>+IF('INFO SEAL'!I539="BAJA TENSION","BT",IF('INFO SEAL'!I539="MEDIA TENSION","MT","AT"))</f>
        <v>MT</v>
      </c>
      <c r="G588" s="180">
        <f>+'INFO SEAL'!K539</f>
        <v>12</v>
      </c>
      <c r="H588" s="180" t="str">
        <f>+'INFO SEAL'!L539</f>
        <v>POSTE</v>
      </c>
      <c r="I588" s="180" t="str">
        <f>+'INFO SEAL'!M539</f>
        <v>CONCRETO</v>
      </c>
      <c r="J588" s="180" t="str">
        <f>+'INFO SEAL'!N539&amp;"-"&amp;F588</f>
        <v>PPC15-MT</v>
      </c>
      <c r="K588" s="180"/>
      <c r="L588" s="182" t="str">
        <f>+VLOOKUP('INFO SEAL'!N539,$J$8:$V$50,3,FALSE)</f>
        <v>POSTE DE CONCRETO ARMADO DE 12/200/120/300</v>
      </c>
      <c r="M588" s="33">
        <f t="shared" si="32"/>
        <v>0.3</v>
      </c>
    </row>
    <row r="589" spans="1:13" customFormat="1" x14ac:dyDescent="0.25">
      <c r="A589" s="73">
        <f>+'INFO SEAL'!B540</f>
        <v>535</v>
      </c>
      <c r="B589" s="180" t="str">
        <f t="shared" si="31"/>
        <v>SICODI</v>
      </c>
      <c r="C589" s="180" t="str">
        <f>+'INFO SEAL'!C540</f>
        <v>AREQUIPA</v>
      </c>
      <c r="D589" s="180" t="str">
        <f>+'INFO SEAL'!D540</f>
        <v>AREQUIPA</v>
      </c>
      <c r="E589" s="180" t="str">
        <f>+'INFO SEAL'!E540</f>
        <v>LA JOYA</v>
      </c>
      <c r="F589" s="180" t="str">
        <f>+IF('INFO SEAL'!I540="BAJA TENSION","BT",IF('INFO SEAL'!I540="MEDIA TENSION","MT","AT"))</f>
        <v>MT</v>
      </c>
      <c r="G589" s="180">
        <f>+'INFO SEAL'!K540</f>
        <v>12</v>
      </c>
      <c r="H589" s="180" t="str">
        <f>+'INFO SEAL'!L540</f>
        <v>POSTE</v>
      </c>
      <c r="I589" s="180" t="str">
        <f>+'INFO SEAL'!M540</f>
        <v>CONCRETO</v>
      </c>
      <c r="J589" s="180" t="str">
        <f>+'INFO SEAL'!N540&amp;"-"&amp;F589</f>
        <v>PPC15-MT</v>
      </c>
      <c r="K589" s="180"/>
      <c r="L589" s="182" t="str">
        <f>+VLOOKUP('INFO SEAL'!N540,$J$8:$V$50,3,FALSE)</f>
        <v>POSTE DE CONCRETO ARMADO DE 12/200/120/300</v>
      </c>
      <c r="M589" s="33">
        <f t="shared" si="32"/>
        <v>0.3</v>
      </c>
    </row>
    <row r="590" spans="1:13" customFormat="1" x14ac:dyDescent="0.25">
      <c r="A590" s="73">
        <f>+'INFO SEAL'!B541</f>
        <v>536</v>
      </c>
      <c r="B590" s="180" t="str">
        <f t="shared" si="31"/>
        <v>SICODI</v>
      </c>
      <c r="C590" s="180" t="str">
        <f>+'INFO SEAL'!C541</f>
        <v>AREQUIPA</v>
      </c>
      <c r="D590" s="180" t="str">
        <f>+'INFO SEAL'!D541</f>
        <v>AREQUIPA</v>
      </c>
      <c r="E590" s="180" t="str">
        <f>+'INFO SEAL'!E541</f>
        <v>LA JOYA</v>
      </c>
      <c r="F590" s="180" t="str">
        <f>+IF('INFO SEAL'!I541="BAJA TENSION","BT",IF('INFO SEAL'!I541="MEDIA TENSION","MT","AT"))</f>
        <v>MT</v>
      </c>
      <c r="G590" s="180">
        <f>+'INFO SEAL'!K541</f>
        <v>12</v>
      </c>
      <c r="H590" s="180" t="str">
        <f>+'INFO SEAL'!L541</f>
        <v>POSTE</v>
      </c>
      <c r="I590" s="180" t="str">
        <f>+'INFO SEAL'!M541</f>
        <v>CONCRETO</v>
      </c>
      <c r="J590" s="180" t="str">
        <f>+'INFO SEAL'!N541&amp;"-"&amp;F590</f>
        <v>PPC15-MT</v>
      </c>
      <c r="K590" s="180"/>
      <c r="L590" s="182" t="str">
        <f>+VLOOKUP('INFO SEAL'!N541,$J$8:$V$50,3,FALSE)</f>
        <v>POSTE DE CONCRETO ARMADO DE 12/200/120/300</v>
      </c>
      <c r="M590" s="33">
        <f t="shared" si="32"/>
        <v>0.3</v>
      </c>
    </row>
    <row r="591" spans="1:13" customFormat="1" x14ac:dyDescent="0.25">
      <c r="A591" s="73">
        <f>+'INFO SEAL'!B542</f>
        <v>537</v>
      </c>
      <c r="B591" s="180" t="str">
        <f t="shared" si="31"/>
        <v>SICODI</v>
      </c>
      <c r="C591" s="180" t="str">
        <f>+'INFO SEAL'!C542</f>
        <v>AREQUIPA</v>
      </c>
      <c r="D591" s="180" t="str">
        <f>+'INFO SEAL'!D542</f>
        <v>AREQUIPA</v>
      </c>
      <c r="E591" s="180" t="str">
        <f>+'INFO SEAL'!E542</f>
        <v>LA JOYA</v>
      </c>
      <c r="F591" s="180" t="str">
        <f>+IF('INFO SEAL'!I542="BAJA TENSION","BT",IF('INFO SEAL'!I542="MEDIA TENSION","MT","AT"))</f>
        <v>MT</v>
      </c>
      <c r="G591" s="180">
        <f>+'INFO SEAL'!K542</f>
        <v>12</v>
      </c>
      <c r="H591" s="180" t="str">
        <f>+'INFO SEAL'!L542</f>
        <v>POSTE</v>
      </c>
      <c r="I591" s="180" t="str">
        <f>+'INFO SEAL'!M542</f>
        <v>CONCRETO</v>
      </c>
      <c r="J591" s="180" t="str">
        <f>+'INFO SEAL'!N542&amp;"-"&amp;F591</f>
        <v>PPC15-MT</v>
      </c>
      <c r="K591" s="180"/>
      <c r="L591" s="182" t="str">
        <f>+VLOOKUP('INFO SEAL'!N542,$J$8:$V$50,3,FALSE)</f>
        <v>POSTE DE CONCRETO ARMADO DE 12/200/120/300</v>
      </c>
      <c r="M591" s="33">
        <f t="shared" si="32"/>
        <v>0.3</v>
      </c>
    </row>
    <row r="592" spans="1:13" customFormat="1" x14ac:dyDescent="0.25">
      <c r="A592" s="73">
        <f>+'INFO SEAL'!B543</f>
        <v>538</v>
      </c>
      <c r="B592" s="180" t="str">
        <f t="shared" si="31"/>
        <v>SICODI</v>
      </c>
      <c r="C592" s="180" t="str">
        <f>+'INFO SEAL'!C543</f>
        <v>AREQUIPA</v>
      </c>
      <c r="D592" s="180" t="str">
        <f>+'INFO SEAL'!D543</f>
        <v>AREQUIPA</v>
      </c>
      <c r="E592" s="180" t="str">
        <f>+'INFO SEAL'!E543</f>
        <v>LA JOYA</v>
      </c>
      <c r="F592" s="180" t="str">
        <f>+IF('INFO SEAL'!I543="BAJA TENSION","BT",IF('INFO SEAL'!I543="MEDIA TENSION","MT","AT"))</f>
        <v>MT</v>
      </c>
      <c r="G592" s="180">
        <f>+'INFO SEAL'!K543</f>
        <v>12</v>
      </c>
      <c r="H592" s="180" t="str">
        <f>+'INFO SEAL'!L543</f>
        <v>POSTE</v>
      </c>
      <c r="I592" s="180" t="str">
        <f>+'INFO SEAL'!M543</f>
        <v>CONCRETO</v>
      </c>
      <c r="J592" s="180" t="str">
        <f>+'INFO SEAL'!N543&amp;"-"&amp;F592</f>
        <v>PPC15-MT</v>
      </c>
      <c r="K592" s="180"/>
      <c r="L592" s="182" t="str">
        <f>+VLOOKUP('INFO SEAL'!N543,$J$8:$V$50,3,FALSE)</f>
        <v>POSTE DE CONCRETO ARMADO DE 12/200/120/300</v>
      </c>
      <c r="M592" s="33">
        <f t="shared" si="32"/>
        <v>0.3</v>
      </c>
    </row>
    <row r="593" spans="1:13" customFormat="1" x14ac:dyDescent="0.25">
      <c r="A593" s="73">
        <f>+'INFO SEAL'!B544</f>
        <v>539</v>
      </c>
      <c r="B593" s="180" t="str">
        <f t="shared" si="31"/>
        <v>SICODI</v>
      </c>
      <c r="C593" s="180" t="str">
        <f>+'INFO SEAL'!C544</f>
        <v>AREQUIPA</v>
      </c>
      <c r="D593" s="180" t="str">
        <f>+'INFO SEAL'!D544</f>
        <v>AREQUIPA</v>
      </c>
      <c r="E593" s="180" t="str">
        <f>+'INFO SEAL'!E544</f>
        <v>LA JOYA</v>
      </c>
      <c r="F593" s="180" t="str">
        <f>+IF('INFO SEAL'!I544="BAJA TENSION","BT",IF('INFO SEAL'!I544="MEDIA TENSION","MT","AT"))</f>
        <v>MT</v>
      </c>
      <c r="G593" s="180">
        <f>+'INFO SEAL'!K544</f>
        <v>12</v>
      </c>
      <c r="H593" s="180" t="str">
        <f>+'INFO SEAL'!L544</f>
        <v>POSTE</v>
      </c>
      <c r="I593" s="180" t="str">
        <f>+'INFO SEAL'!M544</f>
        <v>CONCRETO</v>
      </c>
      <c r="J593" s="180" t="str">
        <f>+'INFO SEAL'!N544&amp;"-"&amp;F593</f>
        <v>PPC15-MT</v>
      </c>
      <c r="K593" s="180"/>
      <c r="L593" s="182" t="str">
        <f>+VLOOKUP('INFO SEAL'!N544,$J$8:$V$50,3,FALSE)</f>
        <v>POSTE DE CONCRETO ARMADO DE 12/200/120/300</v>
      </c>
      <c r="M593" s="33">
        <f t="shared" si="32"/>
        <v>0.3</v>
      </c>
    </row>
    <row r="594" spans="1:13" customFormat="1" x14ac:dyDescent="0.25">
      <c r="A594" s="73">
        <f>+'INFO SEAL'!B545</f>
        <v>540</v>
      </c>
      <c r="B594" s="180" t="str">
        <f t="shared" si="31"/>
        <v>SICODI</v>
      </c>
      <c r="C594" s="180" t="str">
        <f>+'INFO SEAL'!C545</f>
        <v>AREQUIPA</v>
      </c>
      <c r="D594" s="180" t="str">
        <f>+'INFO SEAL'!D545</f>
        <v>AREQUIPA</v>
      </c>
      <c r="E594" s="180" t="str">
        <f>+'INFO SEAL'!E545</f>
        <v>LA JOYA</v>
      </c>
      <c r="F594" s="180" t="str">
        <f>+IF('INFO SEAL'!I545="BAJA TENSION","BT",IF('INFO SEAL'!I545="MEDIA TENSION","MT","AT"))</f>
        <v>MT</v>
      </c>
      <c r="G594" s="180">
        <f>+'INFO SEAL'!K545</f>
        <v>12</v>
      </c>
      <c r="H594" s="180" t="str">
        <f>+'INFO SEAL'!L545</f>
        <v>POSTE</v>
      </c>
      <c r="I594" s="180" t="str">
        <f>+'INFO SEAL'!M545</f>
        <v>CONCRETO</v>
      </c>
      <c r="J594" s="180" t="str">
        <f>+'INFO SEAL'!N545&amp;"-"&amp;F594</f>
        <v>PPC15-MT</v>
      </c>
      <c r="K594" s="180"/>
      <c r="L594" s="182" t="str">
        <f>+VLOOKUP('INFO SEAL'!N545,$J$8:$V$50,3,FALSE)</f>
        <v>POSTE DE CONCRETO ARMADO DE 12/200/120/300</v>
      </c>
      <c r="M594" s="33">
        <f t="shared" si="32"/>
        <v>0.3</v>
      </c>
    </row>
    <row r="595" spans="1:13" customFormat="1" x14ac:dyDescent="0.25">
      <c r="A595" s="73">
        <f>+'INFO SEAL'!B546</f>
        <v>541</v>
      </c>
      <c r="B595" s="180" t="str">
        <f t="shared" si="31"/>
        <v>SICODI</v>
      </c>
      <c r="C595" s="180" t="str">
        <f>+'INFO SEAL'!C546</f>
        <v>AREQUIPA</v>
      </c>
      <c r="D595" s="180" t="str">
        <f>+'INFO SEAL'!D546</f>
        <v>AREQUIPA</v>
      </c>
      <c r="E595" s="180" t="str">
        <f>+'INFO SEAL'!E546</f>
        <v>LA JOYA</v>
      </c>
      <c r="F595" s="180" t="str">
        <f>+IF('INFO SEAL'!I546="BAJA TENSION","BT",IF('INFO SEAL'!I546="MEDIA TENSION","MT","AT"))</f>
        <v>MT</v>
      </c>
      <c r="G595" s="180">
        <f>+'INFO SEAL'!K546</f>
        <v>12</v>
      </c>
      <c r="H595" s="180" t="str">
        <f>+'INFO SEAL'!L546</f>
        <v>POSTE</v>
      </c>
      <c r="I595" s="180" t="str">
        <f>+'INFO SEAL'!M546</f>
        <v>CONCRETO</v>
      </c>
      <c r="J595" s="180" t="str">
        <f>+'INFO SEAL'!N546&amp;"-"&amp;F595</f>
        <v>PPC15-MT</v>
      </c>
      <c r="K595" s="180"/>
      <c r="L595" s="182" t="str">
        <f>+VLOOKUP('INFO SEAL'!N546,$J$8:$V$50,3,FALSE)</f>
        <v>POSTE DE CONCRETO ARMADO DE 12/200/120/300</v>
      </c>
      <c r="M595" s="33">
        <f t="shared" si="32"/>
        <v>0.3</v>
      </c>
    </row>
    <row r="596" spans="1:13" customFormat="1" x14ac:dyDescent="0.25">
      <c r="A596" s="73">
        <f>+'INFO SEAL'!B547</f>
        <v>542</v>
      </c>
      <c r="B596" s="180" t="str">
        <f t="shared" si="31"/>
        <v>SICODI</v>
      </c>
      <c r="C596" s="180" t="str">
        <f>+'INFO SEAL'!C547</f>
        <v>AREQUIPA</v>
      </c>
      <c r="D596" s="180" t="str">
        <f>+'INFO SEAL'!D547</f>
        <v>AREQUIPA</v>
      </c>
      <c r="E596" s="180" t="str">
        <f>+'INFO SEAL'!E547</f>
        <v>LA JOYA</v>
      </c>
      <c r="F596" s="180" t="str">
        <f>+IF('INFO SEAL'!I547="BAJA TENSION","BT",IF('INFO SEAL'!I547="MEDIA TENSION","MT","AT"))</f>
        <v>MT</v>
      </c>
      <c r="G596" s="180">
        <f>+'INFO SEAL'!K547</f>
        <v>12</v>
      </c>
      <c r="H596" s="180" t="str">
        <f>+'INFO SEAL'!L547</f>
        <v>POSTE</v>
      </c>
      <c r="I596" s="180" t="str">
        <f>+'INFO SEAL'!M547</f>
        <v>CONCRETO</v>
      </c>
      <c r="J596" s="180" t="str">
        <f>+'INFO SEAL'!N547&amp;"-"&amp;F596</f>
        <v>PPC15-MT</v>
      </c>
      <c r="K596" s="180"/>
      <c r="L596" s="182" t="str">
        <f>+VLOOKUP('INFO SEAL'!N547,$J$8:$V$50,3,FALSE)</f>
        <v>POSTE DE CONCRETO ARMADO DE 12/200/120/300</v>
      </c>
      <c r="M596" s="33">
        <f t="shared" si="32"/>
        <v>0.3</v>
      </c>
    </row>
    <row r="597" spans="1:13" customFormat="1" x14ac:dyDescent="0.25">
      <c r="A597" s="73">
        <f>+'INFO SEAL'!B548</f>
        <v>543</v>
      </c>
      <c r="B597" s="180" t="str">
        <f t="shared" si="31"/>
        <v>SICODI</v>
      </c>
      <c r="C597" s="180" t="str">
        <f>+'INFO SEAL'!C548</f>
        <v>AREQUIPA</v>
      </c>
      <c r="D597" s="180" t="str">
        <f>+'INFO SEAL'!D548</f>
        <v>AREQUIPA</v>
      </c>
      <c r="E597" s="180" t="str">
        <f>+'INFO SEAL'!E548</f>
        <v>LA JOYA</v>
      </c>
      <c r="F597" s="180" t="str">
        <f>+IF('INFO SEAL'!I548="BAJA TENSION","BT",IF('INFO SEAL'!I548="MEDIA TENSION","MT","AT"))</f>
        <v>MT</v>
      </c>
      <c r="G597" s="180">
        <f>+'INFO SEAL'!K548</f>
        <v>12</v>
      </c>
      <c r="H597" s="180" t="str">
        <f>+'INFO SEAL'!L548</f>
        <v>POSTE</v>
      </c>
      <c r="I597" s="180" t="str">
        <f>+'INFO SEAL'!M548</f>
        <v>CONCRETO</v>
      </c>
      <c r="J597" s="180" t="str">
        <f>+'INFO SEAL'!N548&amp;"-"&amp;F597</f>
        <v>PPC15-MT</v>
      </c>
      <c r="K597" s="180"/>
      <c r="L597" s="182" t="str">
        <f>+VLOOKUP('INFO SEAL'!N548,$J$8:$V$50,3,FALSE)</f>
        <v>POSTE DE CONCRETO ARMADO DE 12/200/120/300</v>
      </c>
      <c r="M597" s="33">
        <f t="shared" si="32"/>
        <v>0.3</v>
      </c>
    </row>
    <row r="598" spans="1:13" customFormat="1" x14ac:dyDescent="0.25">
      <c r="A598" s="73">
        <f>+'INFO SEAL'!B549</f>
        <v>544</v>
      </c>
      <c r="B598" s="180" t="str">
        <f t="shared" si="31"/>
        <v>SICODI</v>
      </c>
      <c r="C598" s="180" t="str">
        <f>+'INFO SEAL'!C549</f>
        <v>AREQUIPA</v>
      </c>
      <c r="D598" s="180" t="str">
        <f>+'INFO SEAL'!D549</f>
        <v>AREQUIPA</v>
      </c>
      <c r="E598" s="180" t="str">
        <f>+'INFO SEAL'!E549</f>
        <v>LA JOYA</v>
      </c>
      <c r="F598" s="180" t="str">
        <f>+IF('INFO SEAL'!I549="BAJA TENSION","BT",IF('INFO SEAL'!I549="MEDIA TENSION","MT","AT"))</f>
        <v>MT</v>
      </c>
      <c r="G598" s="180">
        <f>+'INFO SEAL'!K549</f>
        <v>12</v>
      </c>
      <c r="H598" s="180" t="str">
        <f>+'INFO SEAL'!L549</f>
        <v>POSTE</v>
      </c>
      <c r="I598" s="180" t="str">
        <f>+'INFO SEAL'!M549</f>
        <v>CONCRETO</v>
      </c>
      <c r="J598" s="180" t="str">
        <f>+'INFO SEAL'!N549&amp;"-"&amp;F598</f>
        <v>PPC15-MT</v>
      </c>
      <c r="K598" s="180"/>
      <c r="L598" s="182" t="str">
        <f>+VLOOKUP('INFO SEAL'!N549,$J$8:$V$50,3,FALSE)</f>
        <v>POSTE DE CONCRETO ARMADO DE 12/200/120/300</v>
      </c>
      <c r="M598" s="33">
        <f t="shared" si="32"/>
        <v>0.3</v>
      </c>
    </row>
    <row r="599" spans="1:13" customFormat="1" x14ac:dyDescent="0.25">
      <c r="A599" s="73">
        <f>+'INFO SEAL'!B550</f>
        <v>545</v>
      </c>
      <c r="B599" s="180" t="str">
        <f t="shared" si="31"/>
        <v>SICODI</v>
      </c>
      <c r="C599" s="180" t="str">
        <f>+'INFO SEAL'!C550</f>
        <v>AREQUIPA</v>
      </c>
      <c r="D599" s="180" t="str">
        <f>+'INFO SEAL'!D550</f>
        <v>AREQUIPA</v>
      </c>
      <c r="E599" s="180" t="str">
        <f>+'INFO SEAL'!E550</f>
        <v>LA JOYA</v>
      </c>
      <c r="F599" s="180" t="str">
        <f>+IF('INFO SEAL'!I550="BAJA TENSION","BT",IF('INFO SEAL'!I550="MEDIA TENSION","MT","AT"))</f>
        <v>MT</v>
      </c>
      <c r="G599" s="180">
        <f>+'INFO SEAL'!K550</f>
        <v>12</v>
      </c>
      <c r="H599" s="180" t="str">
        <f>+'INFO SEAL'!L550</f>
        <v>POSTE</v>
      </c>
      <c r="I599" s="180" t="str">
        <f>+'INFO SEAL'!M550</f>
        <v>CONCRETO</v>
      </c>
      <c r="J599" s="180" t="str">
        <f>+'INFO SEAL'!N550&amp;"-"&amp;F599</f>
        <v>PPC15-MT</v>
      </c>
      <c r="K599" s="180"/>
      <c r="L599" s="182" t="str">
        <f>+VLOOKUP('INFO SEAL'!N550,$J$8:$V$50,3,FALSE)</f>
        <v>POSTE DE CONCRETO ARMADO DE 12/200/120/300</v>
      </c>
      <c r="M599" s="33">
        <f t="shared" si="32"/>
        <v>0.3</v>
      </c>
    </row>
    <row r="600" spans="1:13" customFormat="1" x14ac:dyDescent="0.25">
      <c r="A600" s="73">
        <f>+'INFO SEAL'!B551</f>
        <v>546</v>
      </c>
      <c r="B600" s="180" t="str">
        <f t="shared" si="31"/>
        <v>SICODI</v>
      </c>
      <c r="C600" s="180" t="str">
        <f>+'INFO SEAL'!C551</f>
        <v>AREQUIPA</v>
      </c>
      <c r="D600" s="180" t="str">
        <f>+'INFO SEAL'!D551</f>
        <v>AREQUIPA</v>
      </c>
      <c r="E600" s="180" t="str">
        <f>+'INFO SEAL'!E551</f>
        <v>LA JOYA</v>
      </c>
      <c r="F600" s="180" t="str">
        <f>+IF('INFO SEAL'!I551="BAJA TENSION","BT",IF('INFO SEAL'!I551="MEDIA TENSION","MT","AT"))</f>
        <v>MT</v>
      </c>
      <c r="G600" s="180">
        <f>+'INFO SEAL'!K551</f>
        <v>12</v>
      </c>
      <c r="H600" s="180" t="str">
        <f>+'INFO SEAL'!L551</f>
        <v>POSTE</v>
      </c>
      <c r="I600" s="180" t="str">
        <f>+'INFO SEAL'!M551</f>
        <v>CONCRETO</v>
      </c>
      <c r="J600" s="180" t="str">
        <f>+'INFO SEAL'!N551&amp;"-"&amp;F600</f>
        <v>PPC15-MT</v>
      </c>
      <c r="K600" s="180"/>
      <c r="L600" s="182" t="str">
        <f>+VLOOKUP('INFO SEAL'!N551,$J$8:$V$50,3,FALSE)</f>
        <v>POSTE DE CONCRETO ARMADO DE 12/200/120/300</v>
      </c>
      <c r="M600" s="33">
        <f t="shared" si="32"/>
        <v>0.3</v>
      </c>
    </row>
    <row r="601" spans="1:13" customFormat="1" x14ac:dyDescent="0.25">
      <c r="A601" s="73">
        <f>+'INFO SEAL'!B552</f>
        <v>547</v>
      </c>
      <c r="B601" s="180" t="str">
        <f t="shared" si="31"/>
        <v>SICODI</v>
      </c>
      <c r="C601" s="180" t="str">
        <f>+'INFO SEAL'!C552</f>
        <v>AREQUIPA</v>
      </c>
      <c r="D601" s="180" t="str">
        <f>+'INFO SEAL'!D552</f>
        <v>AREQUIPA</v>
      </c>
      <c r="E601" s="180" t="str">
        <f>+'INFO SEAL'!E552</f>
        <v>LA JOYA</v>
      </c>
      <c r="F601" s="180" t="str">
        <f>+IF('INFO SEAL'!I552="BAJA TENSION","BT",IF('INFO SEAL'!I552="MEDIA TENSION","MT","AT"))</f>
        <v>MT</v>
      </c>
      <c r="G601" s="180">
        <f>+'INFO SEAL'!K552</f>
        <v>12</v>
      </c>
      <c r="H601" s="180" t="str">
        <f>+'INFO SEAL'!L552</f>
        <v>POSTE</v>
      </c>
      <c r="I601" s="180" t="str">
        <f>+'INFO SEAL'!M552</f>
        <v>CONCRETO</v>
      </c>
      <c r="J601" s="180" t="str">
        <f>+'INFO SEAL'!N552&amp;"-"&amp;F601</f>
        <v>PPC15-MT</v>
      </c>
      <c r="K601" s="180"/>
      <c r="L601" s="182" t="str">
        <f>+VLOOKUP('INFO SEAL'!N552,$J$8:$V$50,3,FALSE)</f>
        <v>POSTE DE CONCRETO ARMADO DE 12/200/120/300</v>
      </c>
      <c r="M601" s="33">
        <f t="shared" si="32"/>
        <v>0.3</v>
      </c>
    </row>
    <row r="602" spans="1:13" customFormat="1" x14ac:dyDescent="0.25">
      <c r="A602" s="73">
        <f>+'INFO SEAL'!B553</f>
        <v>548</v>
      </c>
      <c r="B602" s="180" t="str">
        <f t="shared" si="31"/>
        <v>SICODI</v>
      </c>
      <c r="C602" s="180" t="str">
        <f>+'INFO SEAL'!C553</f>
        <v>AREQUIPA</v>
      </c>
      <c r="D602" s="180" t="str">
        <f>+'INFO SEAL'!D553</f>
        <v>AREQUIPA</v>
      </c>
      <c r="E602" s="180" t="str">
        <f>+'INFO SEAL'!E553</f>
        <v>LA JOYA</v>
      </c>
      <c r="F602" s="180" t="str">
        <f>+IF('INFO SEAL'!I553="BAJA TENSION","BT",IF('INFO SEAL'!I553="MEDIA TENSION","MT","AT"))</f>
        <v>MT</v>
      </c>
      <c r="G602" s="180">
        <f>+'INFO SEAL'!K553</f>
        <v>12</v>
      </c>
      <c r="H602" s="180" t="str">
        <f>+'INFO SEAL'!L553</f>
        <v>POSTE</v>
      </c>
      <c r="I602" s="180" t="str">
        <f>+'INFO SEAL'!M553</f>
        <v>CONCRETO</v>
      </c>
      <c r="J602" s="180" t="str">
        <f>+'INFO SEAL'!N553&amp;"-"&amp;F602</f>
        <v>PPC15-MT</v>
      </c>
      <c r="K602" s="180"/>
      <c r="L602" s="182" t="str">
        <f>+VLOOKUP('INFO SEAL'!N553,$J$8:$V$50,3,FALSE)</f>
        <v>POSTE DE CONCRETO ARMADO DE 12/200/120/300</v>
      </c>
      <c r="M602" s="33">
        <f t="shared" si="32"/>
        <v>0.3</v>
      </c>
    </row>
    <row r="603" spans="1:13" customFormat="1" x14ac:dyDescent="0.25">
      <c r="A603" s="73">
        <f>+'INFO SEAL'!B554</f>
        <v>549</v>
      </c>
      <c r="B603" s="180" t="str">
        <f t="shared" si="31"/>
        <v>SICODI</v>
      </c>
      <c r="C603" s="180" t="str">
        <f>+'INFO SEAL'!C554</f>
        <v>AREQUIPA</v>
      </c>
      <c r="D603" s="180" t="str">
        <f>+'INFO SEAL'!D554</f>
        <v>AREQUIPA</v>
      </c>
      <c r="E603" s="180" t="str">
        <f>+'INFO SEAL'!E554</f>
        <v>LA JOYA</v>
      </c>
      <c r="F603" s="180" t="str">
        <f>+IF('INFO SEAL'!I554="BAJA TENSION","BT",IF('INFO SEAL'!I554="MEDIA TENSION","MT","AT"))</f>
        <v>MT</v>
      </c>
      <c r="G603" s="180">
        <f>+'INFO SEAL'!K554</f>
        <v>12</v>
      </c>
      <c r="H603" s="180" t="str">
        <f>+'INFO SEAL'!L554</f>
        <v>POSTE</v>
      </c>
      <c r="I603" s="180" t="str">
        <f>+'INFO SEAL'!M554</f>
        <v>CONCRETO</v>
      </c>
      <c r="J603" s="180" t="str">
        <f>+'INFO SEAL'!N554&amp;"-"&amp;F603</f>
        <v>PPC15-MT</v>
      </c>
      <c r="K603" s="180"/>
      <c r="L603" s="182" t="str">
        <f>+VLOOKUP('INFO SEAL'!N554,$J$8:$V$50,3,FALSE)</f>
        <v>POSTE DE CONCRETO ARMADO DE 12/200/120/300</v>
      </c>
      <c r="M603" s="33">
        <f t="shared" si="32"/>
        <v>0.3</v>
      </c>
    </row>
    <row r="604" spans="1:13" customFormat="1" x14ac:dyDescent="0.25">
      <c r="A604" s="73">
        <f>+'INFO SEAL'!B555</f>
        <v>550</v>
      </c>
      <c r="B604" s="180" t="str">
        <f t="shared" si="31"/>
        <v>SICODI</v>
      </c>
      <c r="C604" s="180" t="str">
        <f>+'INFO SEAL'!C555</f>
        <v>AREQUIPA</v>
      </c>
      <c r="D604" s="180" t="str">
        <f>+'INFO SEAL'!D555</f>
        <v>AREQUIPA</v>
      </c>
      <c r="E604" s="180" t="str">
        <f>+'INFO SEAL'!E555</f>
        <v>LA JOYA</v>
      </c>
      <c r="F604" s="180" t="str">
        <f>+IF('INFO SEAL'!I555="BAJA TENSION","BT",IF('INFO SEAL'!I555="MEDIA TENSION","MT","AT"))</f>
        <v>MT</v>
      </c>
      <c r="G604" s="180">
        <f>+'INFO SEAL'!K555</f>
        <v>12</v>
      </c>
      <c r="H604" s="180" t="str">
        <f>+'INFO SEAL'!L555</f>
        <v>POSTE</v>
      </c>
      <c r="I604" s="180" t="str">
        <f>+'INFO SEAL'!M555</f>
        <v>CONCRETO</v>
      </c>
      <c r="J604" s="180" t="str">
        <f>+'INFO SEAL'!N555&amp;"-"&amp;F604</f>
        <v>PPC15-MT</v>
      </c>
      <c r="K604" s="180"/>
      <c r="L604" s="182" t="str">
        <f>+VLOOKUP('INFO SEAL'!N555,$J$8:$V$50,3,FALSE)</f>
        <v>POSTE DE CONCRETO ARMADO DE 12/200/120/300</v>
      </c>
      <c r="M604" s="33">
        <f t="shared" si="32"/>
        <v>0.3</v>
      </c>
    </row>
    <row r="605" spans="1:13" customFormat="1" x14ac:dyDescent="0.25">
      <c r="A605" s="73">
        <f>+'INFO SEAL'!B556</f>
        <v>551</v>
      </c>
      <c r="B605" s="180" t="str">
        <f t="shared" si="31"/>
        <v>SICODI</v>
      </c>
      <c r="C605" s="180" t="str">
        <f>+'INFO SEAL'!C556</f>
        <v>AREQUIPA</v>
      </c>
      <c r="D605" s="180" t="str">
        <f>+'INFO SEAL'!D556</f>
        <v>AREQUIPA</v>
      </c>
      <c r="E605" s="180" t="str">
        <f>+'INFO SEAL'!E556</f>
        <v>LA JOYA</v>
      </c>
      <c r="F605" s="180" t="str">
        <f>+IF('INFO SEAL'!I556="BAJA TENSION","BT",IF('INFO SEAL'!I556="MEDIA TENSION","MT","AT"))</f>
        <v>MT</v>
      </c>
      <c r="G605" s="180">
        <f>+'INFO SEAL'!K556</f>
        <v>12</v>
      </c>
      <c r="H605" s="180" t="str">
        <f>+'INFO SEAL'!L556</f>
        <v>POSTE</v>
      </c>
      <c r="I605" s="180" t="str">
        <f>+'INFO SEAL'!M556</f>
        <v>CONCRETO</v>
      </c>
      <c r="J605" s="180" t="str">
        <f>+'INFO SEAL'!N556&amp;"-"&amp;F605</f>
        <v>PPC15-MT</v>
      </c>
      <c r="K605" s="180"/>
      <c r="L605" s="182" t="str">
        <f>+VLOOKUP('INFO SEAL'!N556,$J$8:$V$50,3,FALSE)</f>
        <v>POSTE DE CONCRETO ARMADO DE 12/200/120/300</v>
      </c>
      <c r="M605" s="33">
        <f t="shared" si="32"/>
        <v>0.3</v>
      </c>
    </row>
    <row r="606" spans="1:13" customFormat="1" x14ac:dyDescent="0.25">
      <c r="A606" s="73">
        <f>+'INFO SEAL'!B557</f>
        <v>552</v>
      </c>
      <c r="B606" s="180" t="str">
        <f t="shared" si="31"/>
        <v>SICODI</v>
      </c>
      <c r="C606" s="180" t="str">
        <f>+'INFO SEAL'!C557</f>
        <v>AREQUIPA</v>
      </c>
      <c r="D606" s="180" t="str">
        <f>+'INFO SEAL'!D557</f>
        <v>AREQUIPA</v>
      </c>
      <c r="E606" s="180" t="str">
        <f>+'INFO SEAL'!E557</f>
        <v>LA JOYA</v>
      </c>
      <c r="F606" s="180" t="str">
        <f>+IF('INFO SEAL'!I557="BAJA TENSION","BT",IF('INFO SEAL'!I557="MEDIA TENSION","MT","AT"))</f>
        <v>MT</v>
      </c>
      <c r="G606" s="180">
        <f>+'INFO SEAL'!K557</f>
        <v>12</v>
      </c>
      <c r="H606" s="180" t="str">
        <f>+'INFO SEAL'!L557</f>
        <v>POSTE</v>
      </c>
      <c r="I606" s="180" t="str">
        <f>+'INFO SEAL'!M557</f>
        <v>CONCRETO</v>
      </c>
      <c r="J606" s="180" t="str">
        <f>+'INFO SEAL'!N557&amp;"-"&amp;F606</f>
        <v>PPC15-MT</v>
      </c>
      <c r="K606" s="180"/>
      <c r="L606" s="182" t="str">
        <f>+VLOOKUP('INFO SEAL'!N557,$J$8:$V$50,3,FALSE)</f>
        <v>POSTE DE CONCRETO ARMADO DE 12/200/120/300</v>
      </c>
      <c r="M606" s="33">
        <f t="shared" si="32"/>
        <v>0.3</v>
      </c>
    </row>
    <row r="607" spans="1:13" customFormat="1" x14ac:dyDescent="0.25">
      <c r="A607" s="73">
        <f>+'INFO SEAL'!B558</f>
        <v>553</v>
      </c>
      <c r="B607" s="180" t="str">
        <f t="shared" si="31"/>
        <v>SICODI</v>
      </c>
      <c r="C607" s="180" t="str">
        <f>+'INFO SEAL'!C558</f>
        <v>AREQUIPA</v>
      </c>
      <c r="D607" s="180" t="str">
        <f>+'INFO SEAL'!D558</f>
        <v>AREQUIPA</v>
      </c>
      <c r="E607" s="180" t="str">
        <f>+'INFO SEAL'!E558</f>
        <v>LA JOYA</v>
      </c>
      <c r="F607" s="180" t="str">
        <f>+IF('INFO SEAL'!I558="BAJA TENSION","BT",IF('INFO SEAL'!I558="MEDIA TENSION","MT","AT"))</f>
        <v>MT</v>
      </c>
      <c r="G607" s="180">
        <f>+'INFO SEAL'!K558</f>
        <v>12</v>
      </c>
      <c r="H607" s="180" t="str">
        <f>+'INFO SEAL'!L558</f>
        <v>POSTE</v>
      </c>
      <c r="I607" s="180" t="str">
        <f>+'INFO SEAL'!M558</f>
        <v>CONCRETO</v>
      </c>
      <c r="J607" s="180" t="str">
        <f>+'INFO SEAL'!N558&amp;"-"&amp;F607</f>
        <v>PPC15-MT</v>
      </c>
      <c r="K607" s="180"/>
      <c r="L607" s="182" t="str">
        <f>+VLOOKUP('INFO SEAL'!N558,$J$8:$V$50,3,FALSE)</f>
        <v>POSTE DE CONCRETO ARMADO DE 12/200/120/300</v>
      </c>
      <c r="M607" s="33">
        <f t="shared" si="32"/>
        <v>0.3</v>
      </c>
    </row>
    <row r="608" spans="1:13" customFormat="1" x14ac:dyDescent="0.25">
      <c r="A608" s="73">
        <f>+'INFO SEAL'!B559</f>
        <v>554</v>
      </c>
      <c r="B608" s="180" t="str">
        <f t="shared" si="31"/>
        <v>SICODI</v>
      </c>
      <c r="C608" s="180" t="str">
        <f>+'INFO SEAL'!C559</f>
        <v>AREQUIPA</v>
      </c>
      <c r="D608" s="180" t="str">
        <f>+'INFO SEAL'!D559</f>
        <v>AREQUIPA</v>
      </c>
      <c r="E608" s="180" t="str">
        <f>+'INFO SEAL'!E559</f>
        <v>LA JOYA</v>
      </c>
      <c r="F608" s="180" t="str">
        <f>+IF('INFO SEAL'!I559="BAJA TENSION","BT",IF('INFO SEAL'!I559="MEDIA TENSION","MT","AT"))</f>
        <v>MT</v>
      </c>
      <c r="G608" s="180">
        <f>+'INFO SEAL'!K559</f>
        <v>13</v>
      </c>
      <c r="H608" s="180" t="str">
        <f>+'INFO SEAL'!L559</f>
        <v>POSTE</v>
      </c>
      <c r="I608" s="180" t="str">
        <f>+'INFO SEAL'!M559</f>
        <v>CONCRETO</v>
      </c>
      <c r="J608" s="180" t="str">
        <f>+'INFO SEAL'!N559&amp;"-"&amp;F608</f>
        <v>PPC18-MT</v>
      </c>
      <c r="K608" s="180"/>
      <c r="L608" s="182" t="str">
        <f>+VLOOKUP('INFO SEAL'!N559,$J$8:$V$50,3,FALSE)</f>
        <v>POSTE DE CONCRETO ARMADO DE 13/200/140/335</v>
      </c>
      <c r="M608" s="33">
        <f t="shared" si="32"/>
        <v>0.4</v>
      </c>
    </row>
    <row r="609" spans="1:13" customFormat="1" x14ac:dyDescent="0.25">
      <c r="A609" s="73">
        <f>+'INFO SEAL'!B560</f>
        <v>555</v>
      </c>
      <c r="B609" s="180" t="str">
        <f t="shared" si="31"/>
        <v>SICODI</v>
      </c>
      <c r="C609" s="180" t="str">
        <f>+'INFO SEAL'!C560</f>
        <v>AREQUIPA</v>
      </c>
      <c r="D609" s="180" t="str">
        <f>+'INFO SEAL'!D560</f>
        <v>AREQUIPA</v>
      </c>
      <c r="E609" s="180" t="str">
        <f>+'INFO SEAL'!E560</f>
        <v>LA JOYA</v>
      </c>
      <c r="F609" s="180" t="str">
        <f>+IF('INFO SEAL'!I560="BAJA TENSION","BT",IF('INFO SEAL'!I560="MEDIA TENSION","MT","AT"))</f>
        <v>MT</v>
      </c>
      <c r="G609" s="180">
        <f>+'INFO SEAL'!K560</f>
        <v>12</v>
      </c>
      <c r="H609" s="180" t="str">
        <f>+'INFO SEAL'!L560</f>
        <v>POSTE</v>
      </c>
      <c r="I609" s="180" t="str">
        <f>+'INFO SEAL'!M560</f>
        <v>CONCRETO</v>
      </c>
      <c r="J609" s="180" t="str">
        <f>+'INFO SEAL'!N560&amp;"-"&amp;F609</f>
        <v>PPC15-MT</v>
      </c>
      <c r="K609" s="180"/>
      <c r="L609" s="182" t="str">
        <f>+VLOOKUP('INFO SEAL'!N560,$J$8:$V$50,3,FALSE)</f>
        <v>POSTE DE CONCRETO ARMADO DE 12/200/120/300</v>
      </c>
      <c r="M609" s="33">
        <f t="shared" si="32"/>
        <v>0.3</v>
      </c>
    </row>
    <row r="610" spans="1:13" customFormat="1" x14ac:dyDescent="0.25">
      <c r="A610" s="73">
        <f>+'INFO SEAL'!B561</f>
        <v>556</v>
      </c>
      <c r="B610" s="180" t="str">
        <f t="shared" si="31"/>
        <v>SICODI</v>
      </c>
      <c r="C610" s="180" t="str">
        <f>+'INFO SEAL'!C561</f>
        <v>AREQUIPA</v>
      </c>
      <c r="D610" s="180" t="str">
        <f>+'INFO SEAL'!D561</f>
        <v>AREQUIPA</v>
      </c>
      <c r="E610" s="180" t="str">
        <f>+'INFO SEAL'!E561</f>
        <v>LA JOYA</v>
      </c>
      <c r="F610" s="180" t="str">
        <f>+IF('INFO SEAL'!I561="BAJA TENSION","BT",IF('INFO SEAL'!I561="MEDIA TENSION","MT","AT"))</f>
        <v>MT</v>
      </c>
      <c r="G610" s="180">
        <f>+'INFO SEAL'!K561</f>
        <v>12</v>
      </c>
      <c r="H610" s="180" t="str">
        <f>+'INFO SEAL'!L561</f>
        <v>POSTE</v>
      </c>
      <c r="I610" s="180" t="str">
        <f>+'INFO SEAL'!M561</f>
        <v>CONCRETO</v>
      </c>
      <c r="J610" s="180" t="str">
        <f>+'INFO SEAL'!N561&amp;"-"&amp;F610</f>
        <v>PPC15-MT</v>
      </c>
      <c r="K610" s="180"/>
      <c r="L610" s="182" t="str">
        <f>+VLOOKUP('INFO SEAL'!N561,$J$8:$V$50,3,FALSE)</f>
        <v>POSTE DE CONCRETO ARMADO DE 12/200/120/300</v>
      </c>
      <c r="M610" s="33">
        <f t="shared" si="32"/>
        <v>0.3</v>
      </c>
    </row>
    <row r="611" spans="1:13" customFormat="1" x14ac:dyDescent="0.25">
      <c r="A611" s="73">
        <f>+'INFO SEAL'!B562</f>
        <v>557</v>
      </c>
      <c r="B611" s="180" t="str">
        <f t="shared" si="31"/>
        <v>MOD INV_2018</v>
      </c>
      <c r="C611" s="180" t="str">
        <f>+'INFO SEAL'!C562</f>
        <v>AREQUIPA</v>
      </c>
      <c r="D611" s="180" t="str">
        <f>+'INFO SEAL'!D562</f>
        <v>AREQUIPA</v>
      </c>
      <c r="E611" s="180" t="str">
        <f>+'INFO SEAL'!E562</f>
        <v>LA JOYA</v>
      </c>
      <c r="F611" s="180" t="str">
        <f>+IF('INFO SEAL'!I562="BAJA TENSION","BT",IF('INFO SEAL'!I562="MEDIA TENSION","MT","AT"))</f>
        <v>AT</v>
      </c>
      <c r="G611" s="180">
        <f>+'INFO SEAL'!K562</f>
        <v>16</v>
      </c>
      <c r="H611" s="180" t="str">
        <f>+'INFO SEAL'!L562</f>
        <v>POSTE</v>
      </c>
      <c r="I611" s="180" t="str">
        <f>+'INFO SEAL'!M562</f>
        <v>MADERA</v>
      </c>
      <c r="J611" s="180" t="str">
        <f>+'INFO SEAL'!N562&amp;"-"&amp;F611</f>
        <v>EMSU1P60C4-AT</v>
      </c>
      <c r="K611" s="180"/>
      <c r="L611" s="182" t="str">
        <f>+VLOOKUP('INFO SEAL'!N562,$J$8:$V$50,3,FALSE)</f>
        <v>Estructura de  Suspensión compuesto por 1 postes de madera tratada 60' Clase 4</v>
      </c>
      <c r="M611" s="33">
        <f t="shared" si="32"/>
        <v>1</v>
      </c>
    </row>
    <row r="612" spans="1:13" customFormat="1" x14ac:dyDescent="0.25">
      <c r="A612" s="73">
        <f>+'INFO SEAL'!B563</f>
        <v>558</v>
      </c>
      <c r="B612" s="180" t="str">
        <f t="shared" si="31"/>
        <v>SICODI</v>
      </c>
      <c r="C612" s="180" t="str">
        <f>+'INFO SEAL'!C563</f>
        <v>AREQUIPA</v>
      </c>
      <c r="D612" s="180" t="str">
        <f>+'INFO SEAL'!D563</f>
        <v>AREQUIPA</v>
      </c>
      <c r="E612" s="180" t="str">
        <f>+'INFO SEAL'!E563</f>
        <v>LA JOYA</v>
      </c>
      <c r="F612" s="180" t="str">
        <f>+IF('INFO SEAL'!I563="BAJA TENSION","BT",IF('INFO SEAL'!I563="MEDIA TENSION","MT","AT"))</f>
        <v>MT</v>
      </c>
      <c r="G612" s="180">
        <f>+'INFO SEAL'!K563</f>
        <v>12</v>
      </c>
      <c r="H612" s="180" t="str">
        <f>+'INFO SEAL'!L563</f>
        <v>POSTE</v>
      </c>
      <c r="I612" s="180" t="str">
        <f>+'INFO SEAL'!M563</f>
        <v>CONCRETO</v>
      </c>
      <c r="J612" s="180" t="str">
        <f>+'INFO SEAL'!N563&amp;"-"&amp;F612</f>
        <v>PPC15-MT</v>
      </c>
      <c r="K612" s="180"/>
      <c r="L612" s="182" t="str">
        <f>+VLOOKUP('INFO SEAL'!N563,$J$8:$V$50,3,FALSE)</f>
        <v>POSTE DE CONCRETO ARMADO DE 12/200/120/300</v>
      </c>
      <c r="M612" s="33">
        <f t="shared" si="32"/>
        <v>0.3</v>
      </c>
    </row>
    <row r="613" spans="1:13" customFormat="1" x14ac:dyDescent="0.25">
      <c r="A613" s="73">
        <f>+'INFO SEAL'!B564</f>
        <v>559</v>
      </c>
      <c r="B613" s="180" t="str">
        <f t="shared" si="31"/>
        <v>SICODI</v>
      </c>
      <c r="C613" s="180" t="str">
        <f>+'INFO SEAL'!C564</f>
        <v>AREQUIPA</v>
      </c>
      <c r="D613" s="180" t="str">
        <f>+'INFO SEAL'!D564</f>
        <v>AREQUIPA</v>
      </c>
      <c r="E613" s="180" t="str">
        <f>+'INFO SEAL'!E564</f>
        <v>LA JOYA</v>
      </c>
      <c r="F613" s="180" t="str">
        <f>+IF('INFO SEAL'!I564="BAJA TENSION","BT",IF('INFO SEAL'!I564="MEDIA TENSION","MT","AT"))</f>
        <v>MT</v>
      </c>
      <c r="G613" s="180">
        <f>+'INFO SEAL'!K564</f>
        <v>12</v>
      </c>
      <c r="H613" s="180" t="str">
        <f>+'INFO SEAL'!L564</f>
        <v>POSTE</v>
      </c>
      <c r="I613" s="180" t="str">
        <f>+'INFO SEAL'!M564</f>
        <v>CONCRETO</v>
      </c>
      <c r="J613" s="180" t="str">
        <f>+'INFO SEAL'!N564&amp;"-"&amp;F613</f>
        <v>PPC15-MT</v>
      </c>
      <c r="K613" s="180"/>
      <c r="L613" s="182" t="str">
        <f>+VLOOKUP('INFO SEAL'!N564,$J$8:$V$50,3,FALSE)</f>
        <v>POSTE DE CONCRETO ARMADO DE 12/200/120/300</v>
      </c>
      <c r="M613" s="33">
        <f t="shared" si="32"/>
        <v>0.3</v>
      </c>
    </row>
    <row r="614" spans="1:13" customFormat="1" x14ac:dyDescent="0.25">
      <c r="A614" s="73">
        <f>+'INFO SEAL'!B565</f>
        <v>560</v>
      </c>
      <c r="B614" s="180" t="str">
        <f t="shared" si="31"/>
        <v>SICODI</v>
      </c>
      <c r="C614" s="180" t="str">
        <f>+'INFO SEAL'!C565</f>
        <v>AREQUIPA</v>
      </c>
      <c r="D614" s="180" t="str">
        <f>+'INFO SEAL'!D565</f>
        <v>AREQUIPA</v>
      </c>
      <c r="E614" s="180" t="str">
        <f>+'INFO SEAL'!E565</f>
        <v>LA JOYA</v>
      </c>
      <c r="F614" s="180" t="str">
        <f>+IF('INFO SEAL'!I565="BAJA TENSION","BT",IF('INFO SEAL'!I565="MEDIA TENSION","MT","AT"))</f>
        <v>MT</v>
      </c>
      <c r="G614" s="180">
        <f>+'INFO SEAL'!K565</f>
        <v>12</v>
      </c>
      <c r="H614" s="180" t="str">
        <f>+'INFO SEAL'!L565</f>
        <v>POSTE</v>
      </c>
      <c r="I614" s="180" t="str">
        <f>+'INFO SEAL'!M565</f>
        <v>CONCRETO</v>
      </c>
      <c r="J614" s="180" t="str">
        <f>+'INFO SEAL'!N565&amp;"-"&amp;F614</f>
        <v>PPC15-MT</v>
      </c>
      <c r="K614" s="180"/>
      <c r="L614" s="182" t="str">
        <f>+VLOOKUP('INFO SEAL'!N565,$J$8:$V$50,3,FALSE)</f>
        <v>POSTE DE CONCRETO ARMADO DE 12/200/120/300</v>
      </c>
      <c r="M614" s="33">
        <f t="shared" si="32"/>
        <v>0.3</v>
      </c>
    </row>
    <row r="615" spans="1:13" customFormat="1" x14ac:dyDescent="0.25">
      <c r="A615" s="73">
        <f>+'INFO SEAL'!B566</f>
        <v>561</v>
      </c>
      <c r="B615" s="180" t="str">
        <f t="shared" si="31"/>
        <v>SICODI</v>
      </c>
      <c r="C615" s="180" t="str">
        <f>+'INFO SEAL'!C566</f>
        <v>AREQUIPA</v>
      </c>
      <c r="D615" s="180" t="str">
        <f>+'INFO SEAL'!D566</f>
        <v>AREQUIPA</v>
      </c>
      <c r="E615" s="180" t="str">
        <f>+'INFO SEAL'!E566</f>
        <v>LA JOYA</v>
      </c>
      <c r="F615" s="180" t="str">
        <f>+IF('INFO SEAL'!I566="BAJA TENSION","BT",IF('INFO SEAL'!I566="MEDIA TENSION","MT","AT"))</f>
        <v>MT</v>
      </c>
      <c r="G615" s="180">
        <f>+'INFO SEAL'!K566</f>
        <v>12</v>
      </c>
      <c r="H615" s="180" t="str">
        <f>+'INFO SEAL'!L566</f>
        <v>POSTE</v>
      </c>
      <c r="I615" s="180" t="str">
        <f>+'INFO SEAL'!M566</f>
        <v>CONCRETO</v>
      </c>
      <c r="J615" s="180" t="str">
        <f>+'INFO SEAL'!N566&amp;"-"&amp;F615</f>
        <v>PPC15-MT</v>
      </c>
      <c r="K615" s="180"/>
      <c r="L615" s="182" t="str">
        <f>+VLOOKUP('INFO SEAL'!N566,$J$8:$V$50,3,FALSE)</f>
        <v>POSTE DE CONCRETO ARMADO DE 12/200/120/300</v>
      </c>
      <c r="M615" s="33">
        <f t="shared" si="32"/>
        <v>0.3</v>
      </c>
    </row>
    <row r="616" spans="1:13" customFormat="1" x14ac:dyDescent="0.25">
      <c r="A616" s="73">
        <f>+'INFO SEAL'!B567</f>
        <v>562</v>
      </c>
      <c r="B616" s="180" t="str">
        <f t="shared" si="31"/>
        <v>SICODI</v>
      </c>
      <c r="C616" s="180" t="str">
        <f>+'INFO SEAL'!C567</f>
        <v>AREQUIPA</v>
      </c>
      <c r="D616" s="180" t="str">
        <f>+'INFO SEAL'!D567</f>
        <v>AREQUIPA</v>
      </c>
      <c r="E616" s="180" t="str">
        <f>+'INFO SEAL'!E567</f>
        <v>LA JOYA</v>
      </c>
      <c r="F616" s="180" t="str">
        <f>+IF('INFO SEAL'!I567="BAJA TENSION","BT",IF('INFO SEAL'!I567="MEDIA TENSION","MT","AT"))</f>
        <v>MT</v>
      </c>
      <c r="G616" s="180">
        <f>+'INFO SEAL'!K567</f>
        <v>12</v>
      </c>
      <c r="H616" s="180" t="str">
        <f>+'INFO SEAL'!L567</f>
        <v>POSTE</v>
      </c>
      <c r="I616" s="180" t="str">
        <f>+'INFO SEAL'!M567</f>
        <v>CONCRETO</v>
      </c>
      <c r="J616" s="180" t="str">
        <f>+'INFO SEAL'!N567&amp;"-"&amp;F616</f>
        <v>PPC15-MT</v>
      </c>
      <c r="K616" s="180"/>
      <c r="L616" s="182" t="str">
        <f>+VLOOKUP('INFO SEAL'!N567,$J$8:$V$50,3,FALSE)</f>
        <v>POSTE DE CONCRETO ARMADO DE 12/200/120/300</v>
      </c>
      <c r="M616" s="33">
        <f t="shared" si="32"/>
        <v>0.3</v>
      </c>
    </row>
    <row r="617" spans="1:13" customFormat="1" x14ac:dyDescent="0.25">
      <c r="A617" s="73">
        <f>+'INFO SEAL'!B568</f>
        <v>563</v>
      </c>
      <c r="B617" s="180" t="str">
        <f t="shared" si="31"/>
        <v>SICODI</v>
      </c>
      <c r="C617" s="180" t="str">
        <f>+'INFO SEAL'!C568</f>
        <v>AREQUIPA</v>
      </c>
      <c r="D617" s="180" t="str">
        <f>+'INFO SEAL'!D568</f>
        <v>AREQUIPA</v>
      </c>
      <c r="E617" s="180" t="str">
        <f>+'INFO SEAL'!E568</f>
        <v>LA JOYA</v>
      </c>
      <c r="F617" s="180" t="str">
        <f>+IF('INFO SEAL'!I568="BAJA TENSION","BT",IF('INFO SEAL'!I568="MEDIA TENSION","MT","AT"))</f>
        <v>MT</v>
      </c>
      <c r="G617" s="180">
        <f>+'INFO SEAL'!K568</f>
        <v>12</v>
      </c>
      <c r="H617" s="180" t="str">
        <f>+'INFO SEAL'!L568</f>
        <v>POSTE</v>
      </c>
      <c r="I617" s="180" t="str">
        <f>+'INFO SEAL'!M568</f>
        <v>CONCRETO</v>
      </c>
      <c r="J617" s="180" t="str">
        <f>+'INFO SEAL'!N568&amp;"-"&amp;F617</f>
        <v>PPC15-MT</v>
      </c>
      <c r="K617" s="180"/>
      <c r="L617" s="182" t="str">
        <f>+VLOOKUP('INFO SEAL'!N568,$J$8:$V$50,3,FALSE)</f>
        <v>POSTE DE CONCRETO ARMADO DE 12/200/120/300</v>
      </c>
      <c r="M617" s="33">
        <f t="shared" si="32"/>
        <v>0.3</v>
      </c>
    </row>
    <row r="618" spans="1:13" customFormat="1" x14ac:dyDescent="0.25">
      <c r="A618" s="73">
        <f>+'INFO SEAL'!B569</f>
        <v>564</v>
      </c>
      <c r="B618" s="180" t="str">
        <f t="shared" si="31"/>
        <v>SICODI</v>
      </c>
      <c r="C618" s="180" t="str">
        <f>+'INFO SEAL'!C569</f>
        <v>AREQUIPA</v>
      </c>
      <c r="D618" s="180" t="str">
        <f>+'INFO SEAL'!D569</f>
        <v>AREQUIPA</v>
      </c>
      <c r="E618" s="180" t="str">
        <f>+'INFO SEAL'!E569</f>
        <v>LA JOYA</v>
      </c>
      <c r="F618" s="180" t="str">
        <f>+IF('INFO SEAL'!I569="BAJA TENSION","BT",IF('INFO SEAL'!I569="MEDIA TENSION","MT","AT"))</f>
        <v>MT</v>
      </c>
      <c r="G618" s="180">
        <f>+'INFO SEAL'!K569</f>
        <v>12</v>
      </c>
      <c r="H618" s="180" t="str">
        <f>+'INFO SEAL'!L569</f>
        <v>POSTE</v>
      </c>
      <c r="I618" s="180" t="str">
        <f>+'INFO SEAL'!M569</f>
        <v>CONCRETO</v>
      </c>
      <c r="J618" s="180" t="str">
        <f>+'INFO SEAL'!N569&amp;"-"&amp;F618</f>
        <v>PPC15-MT</v>
      </c>
      <c r="K618" s="180"/>
      <c r="L618" s="182" t="str">
        <f>+VLOOKUP('INFO SEAL'!N569,$J$8:$V$50,3,FALSE)</f>
        <v>POSTE DE CONCRETO ARMADO DE 12/200/120/300</v>
      </c>
      <c r="M618" s="33">
        <f t="shared" si="32"/>
        <v>0.3</v>
      </c>
    </row>
    <row r="619" spans="1:13" customFormat="1" x14ac:dyDescent="0.25">
      <c r="A619" s="73">
        <f>+'INFO SEAL'!B570</f>
        <v>565</v>
      </c>
      <c r="B619" s="180" t="str">
        <f t="shared" si="31"/>
        <v>SICODI</v>
      </c>
      <c r="C619" s="180" t="str">
        <f>+'INFO SEAL'!C570</f>
        <v>AREQUIPA</v>
      </c>
      <c r="D619" s="180" t="str">
        <f>+'INFO SEAL'!D570</f>
        <v>AREQUIPA</v>
      </c>
      <c r="E619" s="180" t="str">
        <f>+'INFO SEAL'!E570</f>
        <v>LA JOYA</v>
      </c>
      <c r="F619" s="180" t="str">
        <f>+IF('INFO SEAL'!I570="BAJA TENSION","BT",IF('INFO SEAL'!I570="MEDIA TENSION","MT","AT"))</f>
        <v>MT</v>
      </c>
      <c r="G619" s="180">
        <f>+'INFO SEAL'!K570</f>
        <v>12</v>
      </c>
      <c r="H619" s="180" t="str">
        <f>+'INFO SEAL'!L570</f>
        <v>POSTE</v>
      </c>
      <c r="I619" s="180" t="str">
        <f>+'INFO SEAL'!M570</f>
        <v>CONCRETO</v>
      </c>
      <c r="J619" s="180" t="str">
        <f>+'INFO SEAL'!N570&amp;"-"&amp;F619</f>
        <v>PPC15-MT</v>
      </c>
      <c r="K619" s="180"/>
      <c r="L619" s="182" t="str">
        <f>+VLOOKUP('INFO SEAL'!N570,$J$8:$V$50,3,FALSE)</f>
        <v>POSTE DE CONCRETO ARMADO DE 12/200/120/300</v>
      </c>
      <c r="M619" s="33">
        <f t="shared" si="32"/>
        <v>0.3</v>
      </c>
    </row>
    <row r="620" spans="1:13" customFormat="1" x14ac:dyDescent="0.25">
      <c r="A620" s="73">
        <f>+'INFO SEAL'!B571</f>
        <v>566</v>
      </c>
      <c r="B620" s="180" t="str">
        <f t="shared" si="31"/>
        <v>SICODI</v>
      </c>
      <c r="C620" s="180" t="str">
        <f>+'INFO SEAL'!C571</f>
        <v>AREQUIPA</v>
      </c>
      <c r="D620" s="180" t="str">
        <f>+'INFO SEAL'!D571</f>
        <v>AREQUIPA</v>
      </c>
      <c r="E620" s="180" t="str">
        <f>+'INFO SEAL'!E571</f>
        <v>LA JOYA</v>
      </c>
      <c r="F620" s="180" t="str">
        <f>+IF('INFO SEAL'!I571="BAJA TENSION","BT",IF('INFO SEAL'!I571="MEDIA TENSION","MT","AT"))</f>
        <v>MT</v>
      </c>
      <c r="G620" s="180">
        <f>+'INFO SEAL'!K571</f>
        <v>12</v>
      </c>
      <c r="H620" s="180" t="str">
        <f>+'INFO SEAL'!L571</f>
        <v>POSTE</v>
      </c>
      <c r="I620" s="180" t="str">
        <f>+'INFO SEAL'!M571</f>
        <v>CONCRETO</v>
      </c>
      <c r="J620" s="180" t="str">
        <f>+'INFO SEAL'!N571&amp;"-"&amp;F620</f>
        <v>PPC15-MT</v>
      </c>
      <c r="K620" s="180"/>
      <c r="L620" s="182" t="str">
        <f>+VLOOKUP('INFO SEAL'!N571,$J$8:$V$50,3,FALSE)</f>
        <v>POSTE DE CONCRETO ARMADO DE 12/200/120/300</v>
      </c>
      <c r="M620" s="33">
        <f t="shared" si="32"/>
        <v>0.3</v>
      </c>
    </row>
    <row r="621" spans="1:13" customFormat="1" x14ac:dyDescent="0.25">
      <c r="A621" s="73">
        <f>+'INFO SEAL'!B572</f>
        <v>567</v>
      </c>
      <c r="B621" s="180" t="str">
        <f t="shared" si="31"/>
        <v>SICODI</v>
      </c>
      <c r="C621" s="180" t="str">
        <f>+'INFO SEAL'!C572</f>
        <v>AREQUIPA</v>
      </c>
      <c r="D621" s="180" t="str">
        <f>+'INFO SEAL'!D572</f>
        <v>AREQUIPA</v>
      </c>
      <c r="E621" s="180" t="str">
        <f>+'INFO SEAL'!E572</f>
        <v>VITOR</v>
      </c>
      <c r="F621" s="180" t="str">
        <f>+IF('INFO SEAL'!I572="BAJA TENSION","BT",IF('INFO SEAL'!I572="MEDIA TENSION","MT","AT"))</f>
        <v>MT</v>
      </c>
      <c r="G621" s="180">
        <f>+'INFO SEAL'!K572</f>
        <v>13</v>
      </c>
      <c r="H621" s="180" t="str">
        <f>+'INFO SEAL'!L572</f>
        <v>POSTE</v>
      </c>
      <c r="I621" s="180" t="str">
        <f>+'INFO SEAL'!M572</f>
        <v>CONCRETO</v>
      </c>
      <c r="J621" s="180" t="str">
        <f>+'INFO SEAL'!N572&amp;"-"&amp;F621</f>
        <v>PPC19-MT</v>
      </c>
      <c r="K621" s="180"/>
      <c r="L621" s="182" t="str">
        <f>+VLOOKUP('INFO SEAL'!N572,$J$8:$V$50,3,FALSE)</f>
        <v>POSTE DE CONCRETO ARMADO DE 13/300/150/345</v>
      </c>
      <c r="M621" s="33">
        <f t="shared" si="32"/>
        <v>0.5</v>
      </c>
    </row>
    <row r="622" spans="1:13" customFormat="1" x14ac:dyDescent="0.25">
      <c r="A622" s="73">
        <f>+'INFO SEAL'!B573</f>
        <v>568</v>
      </c>
      <c r="B622" s="180" t="str">
        <f t="shared" si="31"/>
        <v>SICODI</v>
      </c>
      <c r="C622" s="180" t="str">
        <f>+'INFO SEAL'!C573</f>
        <v>AREQUIPA</v>
      </c>
      <c r="D622" s="180" t="str">
        <f>+'INFO SEAL'!D573</f>
        <v>AREQUIPA</v>
      </c>
      <c r="E622" s="180" t="str">
        <f>+'INFO SEAL'!E573</f>
        <v>LA JOYA</v>
      </c>
      <c r="F622" s="180" t="str">
        <f>+IF('INFO SEAL'!I573="BAJA TENSION","BT",IF('INFO SEAL'!I573="MEDIA TENSION","MT","AT"))</f>
        <v>MT</v>
      </c>
      <c r="G622" s="180">
        <f>+'INFO SEAL'!K573</f>
        <v>12</v>
      </c>
      <c r="H622" s="180" t="str">
        <f>+'INFO SEAL'!L573</f>
        <v>POSTE</v>
      </c>
      <c r="I622" s="180" t="str">
        <f>+'INFO SEAL'!M573</f>
        <v>CONCRETO</v>
      </c>
      <c r="J622" s="180" t="str">
        <f>+'INFO SEAL'!N573&amp;"-"&amp;F622</f>
        <v>PPC15-MT</v>
      </c>
      <c r="K622" s="180"/>
      <c r="L622" s="182" t="str">
        <f>+VLOOKUP('INFO SEAL'!N573,$J$8:$V$50,3,FALSE)</f>
        <v>POSTE DE CONCRETO ARMADO DE 12/200/120/300</v>
      </c>
      <c r="M622" s="33">
        <f t="shared" si="32"/>
        <v>0.3</v>
      </c>
    </row>
    <row r="623" spans="1:13" customFormat="1" x14ac:dyDescent="0.25">
      <c r="A623" s="73">
        <f>+'INFO SEAL'!B574</f>
        <v>569</v>
      </c>
      <c r="B623" s="180" t="str">
        <f t="shared" si="31"/>
        <v>SICODI</v>
      </c>
      <c r="C623" s="180" t="str">
        <f>+'INFO SEAL'!C574</f>
        <v>AREQUIPA</v>
      </c>
      <c r="D623" s="180" t="str">
        <f>+'INFO SEAL'!D574</f>
        <v>AREQUIPA</v>
      </c>
      <c r="E623" s="180" t="str">
        <f>+'INFO SEAL'!E574</f>
        <v>LA JOYA</v>
      </c>
      <c r="F623" s="180" t="str">
        <f>+IF('INFO SEAL'!I574="BAJA TENSION","BT",IF('INFO SEAL'!I574="MEDIA TENSION","MT","AT"))</f>
        <v>MT</v>
      </c>
      <c r="G623" s="180">
        <f>+'INFO SEAL'!K574</f>
        <v>12</v>
      </c>
      <c r="H623" s="180" t="str">
        <f>+'INFO SEAL'!L574</f>
        <v>POSTE</v>
      </c>
      <c r="I623" s="180" t="str">
        <f>+'INFO SEAL'!M574</f>
        <v>CONCRETO</v>
      </c>
      <c r="J623" s="180" t="str">
        <f>+'INFO SEAL'!N574&amp;"-"&amp;F623</f>
        <v>PPC15-MT</v>
      </c>
      <c r="K623" s="180"/>
      <c r="L623" s="182" t="str">
        <f>+VLOOKUP('INFO SEAL'!N574,$J$8:$V$50,3,FALSE)</f>
        <v>POSTE DE CONCRETO ARMADO DE 12/200/120/300</v>
      </c>
      <c r="M623" s="33">
        <f t="shared" si="32"/>
        <v>0.3</v>
      </c>
    </row>
    <row r="624" spans="1:13" customFormat="1" x14ac:dyDescent="0.25">
      <c r="A624" s="73">
        <f>+'INFO SEAL'!B575</f>
        <v>570</v>
      </c>
      <c r="B624" s="180" t="str">
        <f t="shared" si="31"/>
        <v>SICODI</v>
      </c>
      <c r="C624" s="180" t="str">
        <f>+'INFO SEAL'!C575</f>
        <v>AREQUIPA</v>
      </c>
      <c r="D624" s="180" t="str">
        <f>+'INFO SEAL'!D575</f>
        <v>AREQUIPA</v>
      </c>
      <c r="E624" s="180" t="str">
        <f>+'INFO SEAL'!E575</f>
        <v>LA JOYA</v>
      </c>
      <c r="F624" s="180" t="str">
        <f>+IF('INFO SEAL'!I575="BAJA TENSION","BT",IF('INFO SEAL'!I575="MEDIA TENSION","MT","AT"))</f>
        <v>MT</v>
      </c>
      <c r="G624" s="180">
        <f>+'INFO SEAL'!K575</f>
        <v>15</v>
      </c>
      <c r="H624" s="180" t="str">
        <f>+'INFO SEAL'!L575</f>
        <v>POSTE</v>
      </c>
      <c r="I624" s="180" t="str">
        <f>+'INFO SEAL'!M575</f>
        <v>MADERA</v>
      </c>
      <c r="J624" s="180" t="str">
        <f>+'INFO SEAL'!N575&amp;"-"&amp;F624</f>
        <v>PPM23-MT</v>
      </c>
      <c r="K624" s="180"/>
      <c r="L624" s="182" t="str">
        <f>+VLOOKUP('INFO SEAL'!N575,$J$8:$V$50,3,FALSE)</f>
        <v>POSTE DE MADERA TRATADA DE 13 mts. CL.4</v>
      </c>
      <c r="M624" s="33">
        <f t="shared" si="32"/>
        <v>1.4</v>
      </c>
    </row>
    <row r="625" spans="1:13" customFormat="1" x14ac:dyDescent="0.25">
      <c r="A625" s="73">
        <f>+'INFO SEAL'!B576</f>
        <v>571</v>
      </c>
      <c r="B625" s="180" t="str">
        <f t="shared" si="31"/>
        <v>SICODI</v>
      </c>
      <c r="C625" s="180" t="str">
        <f>+'INFO SEAL'!C576</f>
        <v>AREQUIPA</v>
      </c>
      <c r="D625" s="180" t="str">
        <f>+'INFO SEAL'!D576</f>
        <v>AREQUIPA</v>
      </c>
      <c r="E625" s="180" t="str">
        <f>+'INFO SEAL'!E576</f>
        <v>LA JOYA</v>
      </c>
      <c r="F625" s="180" t="str">
        <f>+IF('INFO SEAL'!I576="BAJA TENSION","BT",IF('INFO SEAL'!I576="MEDIA TENSION","MT","AT"))</f>
        <v>MT</v>
      </c>
      <c r="G625" s="180">
        <f>+'INFO SEAL'!K576</f>
        <v>12</v>
      </c>
      <c r="H625" s="180" t="str">
        <f>+'INFO SEAL'!L576</f>
        <v>POSTE</v>
      </c>
      <c r="I625" s="180" t="str">
        <f>+'INFO SEAL'!M576</f>
        <v>CONCRETO</v>
      </c>
      <c r="J625" s="180" t="str">
        <f>+'INFO SEAL'!N576&amp;"-"&amp;F625</f>
        <v>PPC15-MT</v>
      </c>
      <c r="K625" s="180"/>
      <c r="L625" s="182" t="str">
        <f>+VLOOKUP('INFO SEAL'!N576,$J$8:$V$50,3,FALSE)</f>
        <v>POSTE DE CONCRETO ARMADO DE 12/200/120/300</v>
      </c>
      <c r="M625" s="33">
        <f t="shared" si="32"/>
        <v>0.3</v>
      </c>
    </row>
    <row r="626" spans="1:13" customFormat="1" x14ac:dyDescent="0.25">
      <c r="A626" s="73">
        <f>+'INFO SEAL'!B577</f>
        <v>572</v>
      </c>
      <c r="B626" s="180" t="str">
        <f t="shared" si="31"/>
        <v>SICODI</v>
      </c>
      <c r="C626" s="180" t="str">
        <f>+'INFO SEAL'!C577</f>
        <v>AREQUIPA</v>
      </c>
      <c r="D626" s="180" t="str">
        <f>+'INFO SEAL'!D577</f>
        <v>AREQUIPA</v>
      </c>
      <c r="E626" s="180" t="str">
        <f>+'INFO SEAL'!E577</f>
        <v>LA JOYA</v>
      </c>
      <c r="F626" s="180" t="str">
        <f>+IF('INFO SEAL'!I577="BAJA TENSION","BT",IF('INFO SEAL'!I577="MEDIA TENSION","MT","AT"))</f>
        <v>MT</v>
      </c>
      <c r="G626" s="180">
        <f>+'INFO SEAL'!K577</f>
        <v>12</v>
      </c>
      <c r="H626" s="180" t="str">
        <f>+'INFO SEAL'!L577</f>
        <v>POSTE</v>
      </c>
      <c r="I626" s="180" t="str">
        <f>+'INFO SEAL'!M577</f>
        <v>CONCRETO</v>
      </c>
      <c r="J626" s="180" t="str">
        <f>+'INFO SEAL'!N577&amp;"-"&amp;F626</f>
        <v>PPC15-MT</v>
      </c>
      <c r="K626" s="180"/>
      <c r="L626" s="182" t="str">
        <f>+VLOOKUP('INFO SEAL'!N577,$J$8:$V$50,3,FALSE)</f>
        <v>POSTE DE CONCRETO ARMADO DE 12/200/120/300</v>
      </c>
      <c r="M626" s="33">
        <f t="shared" si="32"/>
        <v>0.3</v>
      </c>
    </row>
    <row r="627" spans="1:13" customFormat="1" x14ac:dyDescent="0.25">
      <c r="A627" s="73">
        <f>+'INFO SEAL'!B578</f>
        <v>573</v>
      </c>
      <c r="B627" s="180" t="str">
        <f t="shared" si="31"/>
        <v>SICODI</v>
      </c>
      <c r="C627" s="180" t="str">
        <f>+'INFO SEAL'!C578</f>
        <v>AREQUIPA</v>
      </c>
      <c r="D627" s="180" t="str">
        <f>+'INFO SEAL'!D578</f>
        <v>AREQUIPA</v>
      </c>
      <c r="E627" s="180" t="str">
        <f>+'INFO SEAL'!E578</f>
        <v>LA JOYA</v>
      </c>
      <c r="F627" s="180" t="str">
        <f>+IF('INFO SEAL'!I578="BAJA TENSION","BT",IF('INFO SEAL'!I578="MEDIA TENSION","MT","AT"))</f>
        <v>MT</v>
      </c>
      <c r="G627" s="180">
        <f>+'INFO SEAL'!K578</f>
        <v>12</v>
      </c>
      <c r="H627" s="180" t="str">
        <f>+'INFO SEAL'!L578</f>
        <v>POSTE</v>
      </c>
      <c r="I627" s="180" t="str">
        <f>+'INFO SEAL'!M578</f>
        <v>CONCRETO</v>
      </c>
      <c r="J627" s="180" t="str">
        <f>+'INFO SEAL'!N578&amp;"-"&amp;F627</f>
        <v>PPC15-MT</v>
      </c>
      <c r="K627" s="180"/>
      <c r="L627" s="182" t="str">
        <f>+VLOOKUP('INFO SEAL'!N578,$J$8:$V$50,3,FALSE)</f>
        <v>POSTE DE CONCRETO ARMADO DE 12/200/120/300</v>
      </c>
      <c r="M627" s="33">
        <f t="shared" si="32"/>
        <v>0.3</v>
      </c>
    </row>
    <row r="628" spans="1:13" customFormat="1" x14ac:dyDescent="0.25">
      <c r="A628" s="73">
        <f>+'INFO SEAL'!B579</f>
        <v>574</v>
      </c>
      <c r="B628" s="180" t="str">
        <f t="shared" si="31"/>
        <v>SICODI</v>
      </c>
      <c r="C628" s="180" t="str">
        <f>+'INFO SEAL'!C579</f>
        <v>AREQUIPA</v>
      </c>
      <c r="D628" s="180" t="str">
        <f>+'INFO SEAL'!D579</f>
        <v>AREQUIPA</v>
      </c>
      <c r="E628" s="180" t="str">
        <f>+'INFO SEAL'!E579</f>
        <v>LA JOYA</v>
      </c>
      <c r="F628" s="180" t="str">
        <f>+IF('INFO SEAL'!I579="BAJA TENSION","BT",IF('INFO SEAL'!I579="MEDIA TENSION","MT","AT"))</f>
        <v>MT</v>
      </c>
      <c r="G628" s="180">
        <f>+'INFO SEAL'!K579</f>
        <v>12</v>
      </c>
      <c r="H628" s="180" t="str">
        <f>+'INFO SEAL'!L579</f>
        <v>POSTE</v>
      </c>
      <c r="I628" s="180" t="str">
        <f>+'INFO SEAL'!M579</f>
        <v>CONCRETO</v>
      </c>
      <c r="J628" s="180" t="str">
        <f>+'INFO SEAL'!N579&amp;"-"&amp;F628</f>
        <v>PPC15-MT</v>
      </c>
      <c r="K628" s="180"/>
      <c r="L628" s="182" t="str">
        <f>+VLOOKUP('INFO SEAL'!N579,$J$8:$V$50,3,FALSE)</f>
        <v>POSTE DE CONCRETO ARMADO DE 12/200/120/300</v>
      </c>
      <c r="M628" s="33">
        <f t="shared" si="32"/>
        <v>0.3</v>
      </c>
    </row>
    <row r="629" spans="1:13" customFormat="1" x14ac:dyDescent="0.25">
      <c r="A629" s="73">
        <f>+'INFO SEAL'!B580</f>
        <v>575</v>
      </c>
      <c r="B629" s="180" t="str">
        <f t="shared" si="31"/>
        <v>SICODI</v>
      </c>
      <c r="C629" s="180" t="str">
        <f>+'INFO SEAL'!C580</f>
        <v>AREQUIPA</v>
      </c>
      <c r="D629" s="180" t="str">
        <f>+'INFO SEAL'!D580</f>
        <v>AREQUIPA</v>
      </c>
      <c r="E629" s="180" t="str">
        <f>+'INFO SEAL'!E580</f>
        <v>LA JOYA</v>
      </c>
      <c r="F629" s="180" t="str">
        <f>+IF('INFO SEAL'!I580="BAJA TENSION","BT",IF('INFO SEAL'!I580="MEDIA TENSION","MT","AT"))</f>
        <v>MT</v>
      </c>
      <c r="G629" s="180">
        <f>+'INFO SEAL'!K580</f>
        <v>12</v>
      </c>
      <c r="H629" s="180" t="str">
        <f>+'INFO SEAL'!L580</f>
        <v>POSTE</v>
      </c>
      <c r="I629" s="180" t="str">
        <f>+'INFO SEAL'!M580</f>
        <v>CONCRETO</v>
      </c>
      <c r="J629" s="180" t="str">
        <f>+'INFO SEAL'!N580&amp;"-"&amp;F629</f>
        <v>PPC15-MT</v>
      </c>
      <c r="K629" s="180"/>
      <c r="L629" s="182" t="str">
        <f>+VLOOKUP('INFO SEAL'!N580,$J$8:$V$50,3,FALSE)</f>
        <v>POSTE DE CONCRETO ARMADO DE 12/200/120/300</v>
      </c>
      <c r="M629" s="33">
        <f t="shared" si="32"/>
        <v>0.3</v>
      </c>
    </row>
    <row r="630" spans="1:13" customFormat="1" x14ac:dyDescent="0.25">
      <c r="A630" s="73">
        <f>+'INFO SEAL'!B581</f>
        <v>576</v>
      </c>
      <c r="B630" s="180" t="str">
        <f t="shared" si="31"/>
        <v>SICODI</v>
      </c>
      <c r="C630" s="180" t="str">
        <f>+'INFO SEAL'!C581</f>
        <v>AREQUIPA</v>
      </c>
      <c r="D630" s="180" t="str">
        <f>+'INFO SEAL'!D581</f>
        <v>AREQUIPA</v>
      </c>
      <c r="E630" s="180" t="str">
        <f>+'INFO SEAL'!E581</f>
        <v>LA JOYA</v>
      </c>
      <c r="F630" s="180" t="str">
        <f>+IF('INFO SEAL'!I581="BAJA TENSION","BT",IF('INFO SEAL'!I581="MEDIA TENSION","MT","AT"))</f>
        <v>MT</v>
      </c>
      <c r="G630" s="180">
        <f>+'INFO SEAL'!K581</f>
        <v>12</v>
      </c>
      <c r="H630" s="180" t="str">
        <f>+'INFO SEAL'!L581</f>
        <v>POSTE</v>
      </c>
      <c r="I630" s="180" t="str">
        <f>+'INFO SEAL'!M581</f>
        <v>CONCRETO</v>
      </c>
      <c r="J630" s="180" t="str">
        <f>+'INFO SEAL'!N581&amp;"-"&amp;F630</f>
        <v>PPC15-MT</v>
      </c>
      <c r="K630" s="180"/>
      <c r="L630" s="182" t="str">
        <f>+VLOOKUP('INFO SEAL'!N581,$J$8:$V$50,3,FALSE)</f>
        <v>POSTE DE CONCRETO ARMADO DE 12/200/120/300</v>
      </c>
      <c r="M630" s="33">
        <f t="shared" si="32"/>
        <v>0.3</v>
      </c>
    </row>
    <row r="631" spans="1:13" customFormat="1" x14ac:dyDescent="0.25">
      <c r="A631" s="73">
        <f>+'INFO SEAL'!B582</f>
        <v>577</v>
      </c>
      <c r="B631" s="180" t="str">
        <f t="shared" si="31"/>
        <v>SICODI</v>
      </c>
      <c r="C631" s="180" t="str">
        <f>+'INFO SEAL'!C582</f>
        <v>AREQUIPA</v>
      </c>
      <c r="D631" s="180" t="str">
        <f>+'INFO SEAL'!D582</f>
        <v>AREQUIPA</v>
      </c>
      <c r="E631" s="180" t="str">
        <f>+'INFO SEAL'!E582</f>
        <v>LA JOYA</v>
      </c>
      <c r="F631" s="180" t="str">
        <f>+IF('INFO SEAL'!I582="BAJA TENSION","BT",IF('INFO SEAL'!I582="MEDIA TENSION","MT","AT"))</f>
        <v>MT</v>
      </c>
      <c r="G631" s="180">
        <f>+'INFO SEAL'!K582</f>
        <v>12</v>
      </c>
      <c r="H631" s="180" t="str">
        <f>+'INFO SEAL'!L582</f>
        <v>POSTE</v>
      </c>
      <c r="I631" s="180" t="str">
        <f>+'INFO SEAL'!M582</f>
        <v>CONCRETO</v>
      </c>
      <c r="J631" s="180" t="str">
        <f>+'INFO SEAL'!N582&amp;"-"&amp;F631</f>
        <v>PPC15-MT</v>
      </c>
      <c r="K631" s="180"/>
      <c r="L631" s="182" t="str">
        <f>+VLOOKUP('INFO SEAL'!N582,$J$8:$V$50,3,FALSE)</f>
        <v>POSTE DE CONCRETO ARMADO DE 12/200/120/300</v>
      </c>
      <c r="M631" s="33">
        <f t="shared" si="32"/>
        <v>0.3</v>
      </c>
    </row>
    <row r="632" spans="1:13" customFormat="1" x14ac:dyDescent="0.25">
      <c r="A632" s="73">
        <f>+'INFO SEAL'!B583</f>
        <v>578</v>
      </c>
      <c r="B632" s="180" t="str">
        <f t="shared" ref="B632:B695" si="33">+INDEX($B$8:$B$50,MATCH(L632,$L$8:$L$50,0))</f>
        <v>SICODI</v>
      </c>
      <c r="C632" s="180" t="str">
        <f>+'INFO SEAL'!C583</f>
        <v>AREQUIPA</v>
      </c>
      <c r="D632" s="180" t="str">
        <f>+'INFO SEAL'!D583</f>
        <v>AREQUIPA</v>
      </c>
      <c r="E632" s="180" t="str">
        <f>+'INFO SEAL'!E583</f>
        <v>LA JOYA</v>
      </c>
      <c r="F632" s="180" t="str">
        <f>+IF('INFO SEAL'!I583="BAJA TENSION","BT",IF('INFO SEAL'!I583="MEDIA TENSION","MT","AT"))</f>
        <v>MT</v>
      </c>
      <c r="G632" s="180">
        <f>+'INFO SEAL'!K583</f>
        <v>12</v>
      </c>
      <c r="H632" s="180" t="str">
        <f>+'INFO SEAL'!L583</f>
        <v>POSTE</v>
      </c>
      <c r="I632" s="180" t="str">
        <f>+'INFO SEAL'!M583</f>
        <v>CONCRETO</v>
      </c>
      <c r="J632" s="180" t="str">
        <f>+'INFO SEAL'!N583&amp;"-"&amp;F632</f>
        <v>PPC15-MT</v>
      </c>
      <c r="K632" s="180"/>
      <c r="L632" s="182" t="str">
        <f>+VLOOKUP('INFO SEAL'!N583,$J$8:$V$50,3,FALSE)</f>
        <v>POSTE DE CONCRETO ARMADO DE 12/200/120/300</v>
      </c>
      <c r="M632" s="33">
        <f t="shared" ref="M632:M695" si="34">+VLOOKUP(J632,$K$8:$V$50,12,FALSE)</f>
        <v>0.3</v>
      </c>
    </row>
    <row r="633" spans="1:13" customFormat="1" x14ac:dyDescent="0.25">
      <c r="A633" s="73">
        <f>+'INFO SEAL'!B584</f>
        <v>579</v>
      </c>
      <c r="B633" s="180" t="str">
        <f t="shared" si="33"/>
        <v>SICODI</v>
      </c>
      <c r="C633" s="180" t="str">
        <f>+'INFO SEAL'!C584</f>
        <v>AREQUIPA</v>
      </c>
      <c r="D633" s="180" t="str">
        <f>+'INFO SEAL'!D584</f>
        <v>AREQUIPA</v>
      </c>
      <c r="E633" s="180" t="str">
        <f>+'INFO SEAL'!E584</f>
        <v>LA JOYA</v>
      </c>
      <c r="F633" s="180" t="str">
        <f>+IF('INFO SEAL'!I584="BAJA TENSION","BT",IF('INFO SEAL'!I584="MEDIA TENSION","MT","AT"))</f>
        <v>MT</v>
      </c>
      <c r="G633" s="180">
        <f>+'INFO SEAL'!K584</f>
        <v>12</v>
      </c>
      <c r="H633" s="180" t="str">
        <f>+'INFO SEAL'!L584</f>
        <v>POSTE</v>
      </c>
      <c r="I633" s="180" t="str">
        <f>+'INFO SEAL'!M584</f>
        <v>CONCRETO</v>
      </c>
      <c r="J633" s="180" t="str">
        <f>+'INFO SEAL'!N584&amp;"-"&amp;F633</f>
        <v>PPC15-MT</v>
      </c>
      <c r="K633" s="180"/>
      <c r="L633" s="182" t="str">
        <f>+VLOOKUP('INFO SEAL'!N584,$J$8:$V$50,3,FALSE)</f>
        <v>POSTE DE CONCRETO ARMADO DE 12/200/120/300</v>
      </c>
      <c r="M633" s="33">
        <f t="shared" si="34"/>
        <v>0.3</v>
      </c>
    </row>
    <row r="634" spans="1:13" customFormat="1" x14ac:dyDescent="0.25">
      <c r="A634" s="73">
        <f>+'INFO SEAL'!B585</f>
        <v>580</v>
      </c>
      <c r="B634" s="180" t="str">
        <f t="shared" si="33"/>
        <v>SICODI</v>
      </c>
      <c r="C634" s="180" t="str">
        <f>+'INFO SEAL'!C585</f>
        <v>AREQUIPA</v>
      </c>
      <c r="D634" s="180" t="str">
        <f>+'INFO SEAL'!D585</f>
        <v>AREQUIPA</v>
      </c>
      <c r="E634" s="180" t="str">
        <f>+'INFO SEAL'!E585</f>
        <v>LA JOYA</v>
      </c>
      <c r="F634" s="180" t="str">
        <f>+IF('INFO SEAL'!I585="BAJA TENSION","BT",IF('INFO SEAL'!I585="MEDIA TENSION","MT","AT"))</f>
        <v>MT</v>
      </c>
      <c r="G634" s="180">
        <f>+'INFO SEAL'!K585</f>
        <v>12</v>
      </c>
      <c r="H634" s="180" t="str">
        <f>+'INFO SEAL'!L585</f>
        <v>POSTE</v>
      </c>
      <c r="I634" s="180" t="str">
        <f>+'INFO SEAL'!M585</f>
        <v>CONCRETO</v>
      </c>
      <c r="J634" s="180" t="str">
        <f>+'INFO SEAL'!N585&amp;"-"&amp;F634</f>
        <v>PPC15-MT</v>
      </c>
      <c r="K634" s="180"/>
      <c r="L634" s="182" t="str">
        <f>+VLOOKUP('INFO SEAL'!N585,$J$8:$V$50,3,FALSE)</f>
        <v>POSTE DE CONCRETO ARMADO DE 12/200/120/300</v>
      </c>
      <c r="M634" s="33">
        <f t="shared" si="34"/>
        <v>0.3</v>
      </c>
    </row>
    <row r="635" spans="1:13" customFormat="1" x14ac:dyDescent="0.25">
      <c r="A635" s="73">
        <f>+'INFO SEAL'!B586</f>
        <v>581</v>
      </c>
      <c r="B635" s="180" t="str">
        <f t="shared" si="33"/>
        <v>SICODI</v>
      </c>
      <c r="C635" s="180" t="str">
        <f>+'INFO SEAL'!C586</f>
        <v>AREQUIPA</v>
      </c>
      <c r="D635" s="180" t="str">
        <f>+'INFO SEAL'!D586</f>
        <v>AREQUIPA</v>
      </c>
      <c r="E635" s="180" t="str">
        <f>+'INFO SEAL'!E586</f>
        <v>LA JOYA</v>
      </c>
      <c r="F635" s="180" t="str">
        <f>+IF('INFO SEAL'!I586="BAJA TENSION","BT",IF('INFO SEAL'!I586="MEDIA TENSION","MT","AT"))</f>
        <v>MT</v>
      </c>
      <c r="G635" s="180">
        <f>+'INFO SEAL'!K586</f>
        <v>12</v>
      </c>
      <c r="H635" s="180" t="str">
        <f>+'INFO SEAL'!L586</f>
        <v>POSTE</v>
      </c>
      <c r="I635" s="180" t="str">
        <f>+'INFO SEAL'!M586</f>
        <v>CONCRETO</v>
      </c>
      <c r="J635" s="180" t="str">
        <f>+'INFO SEAL'!N586&amp;"-"&amp;F635</f>
        <v>PPC15-MT</v>
      </c>
      <c r="K635" s="180"/>
      <c r="L635" s="182" t="str">
        <f>+VLOOKUP('INFO SEAL'!N586,$J$8:$V$50,3,FALSE)</f>
        <v>POSTE DE CONCRETO ARMADO DE 12/200/120/300</v>
      </c>
      <c r="M635" s="33">
        <f t="shared" si="34"/>
        <v>0.3</v>
      </c>
    </row>
    <row r="636" spans="1:13" customFormat="1" x14ac:dyDescent="0.25">
      <c r="A636" s="73">
        <f>+'INFO SEAL'!B587</f>
        <v>582</v>
      </c>
      <c r="B636" s="180" t="str">
        <f t="shared" si="33"/>
        <v>MOD INV_2018</v>
      </c>
      <c r="C636" s="180" t="str">
        <f>+'INFO SEAL'!C587</f>
        <v>AREQUIPA</v>
      </c>
      <c r="D636" s="180" t="str">
        <f>+'INFO SEAL'!D587</f>
        <v>CAMANA</v>
      </c>
      <c r="E636" s="180" t="str">
        <f>+'INFO SEAL'!E587</f>
        <v>MARISCAL CACERES</v>
      </c>
      <c r="F636" s="180" t="str">
        <f>+IF('INFO SEAL'!I587="BAJA TENSION","BT",IF('INFO SEAL'!I587="MEDIA TENSION","MT","AT"))</f>
        <v>AT</v>
      </c>
      <c r="G636" s="180">
        <f>+'INFO SEAL'!K587</f>
        <v>13</v>
      </c>
      <c r="H636" s="180" t="str">
        <f>+'INFO SEAL'!L587</f>
        <v>POSTE</v>
      </c>
      <c r="I636" s="180" t="str">
        <f>+'INFO SEAL'!M587</f>
        <v>MADERA</v>
      </c>
      <c r="J636" s="180" t="str">
        <f>+'INFO SEAL'!N587&amp;"-"&amp;F636</f>
        <v>EMSA1P75C2-AT</v>
      </c>
      <c r="K636" s="180"/>
      <c r="L636" s="182" t="str">
        <f>+VLOOKUP('INFO SEAL'!N587,$J$8:$V$50,3,FALSE)</f>
        <v>Estructura de  Suspensión- Angulo menor  compuesto por 1 postes de madera tratada 75' Clase 2</v>
      </c>
      <c r="M636" s="33">
        <f t="shared" si="34"/>
        <v>1.6</v>
      </c>
    </row>
    <row r="637" spans="1:13" customFormat="1" x14ac:dyDescent="0.25">
      <c r="A637" s="73">
        <f>+'INFO SEAL'!B588</f>
        <v>583</v>
      </c>
      <c r="B637" s="180" t="str">
        <f t="shared" si="33"/>
        <v>SICODI</v>
      </c>
      <c r="C637" s="180" t="str">
        <f>+'INFO SEAL'!C588</f>
        <v>AREQUIPA</v>
      </c>
      <c r="D637" s="180" t="str">
        <f>+'INFO SEAL'!D588</f>
        <v>AREQUIPA</v>
      </c>
      <c r="E637" s="180" t="str">
        <f>+'INFO SEAL'!E588</f>
        <v>LA JOYA</v>
      </c>
      <c r="F637" s="180" t="str">
        <f>+IF('INFO SEAL'!I588="BAJA TENSION","BT",IF('INFO SEAL'!I588="MEDIA TENSION","MT","AT"))</f>
        <v>MT</v>
      </c>
      <c r="G637" s="180">
        <f>+'INFO SEAL'!K588</f>
        <v>12</v>
      </c>
      <c r="H637" s="180" t="str">
        <f>+'INFO SEAL'!L588</f>
        <v>POSTE</v>
      </c>
      <c r="I637" s="180" t="str">
        <f>+'INFO SEAL'!M588</f>
        <v>CONCRETO</v>
      </c>
      <c r="J637" s="180" t="str">
        <f>+'INFO SEAL'!N588&amp;"-"&amp;F637</f>
        <v>PPC15-MT</v>
      </c>
      <c r="K637" s="180"/>
      <c r="L637" s="182" t="str">
        <f>+VLOOKUP('INFO SEAL'!N588,$J$8:$V$50,3,FALSE)</f>
        <v>POSTE DE CONCRETO ARMADO DE 12/200/120/300</v>
      </c>
      <c r="M637" s="33">
        <f t="shared" si="34"/>
        <v>0.3</v>
      </c>
    </row>
    <row r="638" spans="1:13" customFormat="1" x14ac:dyDescent="0.25">
      <c r="A638" s="73">
        <f>+'INFO SEAL'!B589</f>
        <v>584</v>
      </c>
      <c r="B638" s="180" t="str">
        <f t="shared" si="33"/>
        <v>SICODI</v>
      </c>
      <c r="C638" s="180" t="str">
        <f>+'INFO SEAL'!C589</f>
        <v>AREQUIPA</v>
      </c>
      <c r="D638" s="180" t="str">
        <f>+'INFO SEAL'!D589</f>
        <v>AREQUIPA</v>
      </c>
      <c r="E638" s="180" t="str">
        <f>+'INFO SEAL'!E589</f>
        <v>LA JOYA</v>
      </c>
      <c r="F638" s="180" t="str">
        <f>+IF('INFO SEAL'!I589="BAJA TENSION","BT",IF('INFO SEAL'!I589="MEDIA TENSION","MT","AT"))</f>
        <v>MT</v>
      </c>
      <c r="G638" s="180">
        <f>+'INFO SEAL'!K589</f>
        <v>12</v>
      </c>
      <c r="H638" s="180" t="str">
        <f>+'INFO SEAL'!L589</f>
        <v>POSTE</v>
      </c>
      <c r="I638" s="180" t="str">
        <f>+'INFO SEAL'!M589</f>
        <v>CONCRETO</v>
      </c>
      <c r="J638" s="180" t="str">
        <f>+'INFO SEAL'!N589&amp;"-"&amp;F638</f>
        <v>PPC15-MT</v>
      </c>
      <c r="K638" s="180"/>
      <c r="L638" s="182" t="str">
        <f>+VLOOKUP('INFO SEAL'!N589,$J$8:$V$50,3,FALSE)</f>
        <v>POSTE DE CONCRETO ARMADO DE 12/200/120/300</v>
      </c>
      <c r="M638" s="33">
        <f t="shared" si="34"/>
        <v>0.3</v>
      </c>
    </row>
    <row r="639" spans="1:13" customFormat="1" x14ac:dyDescent="0.25">
      <c r="A639" s="73">
        <f>+'INFO SEAL'!B590</f>
        <v>585</v>
      </c>
      <c r="B639" s="180" t="str">
        <f t="shared" si="33"/>
        <v>SICODI</v>
      </c>
      <c r="C639" s="180" t="str">
        <f>+'INFO SEAL'!C590</f>
        <v>AREQUIPA</v>
      </c>
      <c r="D639" s="180" t="str">
        <f>+'INFO SEAL'!D590</f>
        <v>AREQUIPA</v>
      </c>
      <c r="E639" s="180" t="str">
        <f>+'INFO SEAL'!E590</f>
        <v>LA JOYA</v>
      </c>
      <c r="F639" s="180" t="str">
        <f>+IF('INFO SEAL'!I590="BAJA TENSION","BT",IF('INFO SEAL'!I590="MEDIA TENSION","MT","AT"))</f>
        <v>MT</v>
      </c>
      <c r="G639" s="180">
        <f>+'INFO SEAL'!K590</f>
        <v>12</v>
      </c>
      <c r="H639" s="180" t="str">
        <f>+'INFO SEAL'!L590</f>
        <v>POSTE</v>
      </c>
      <c r="I639" s="180" t="str">
        <f>+'INFO SEAL'!M590</f>
        <v>CONCRETO</v>
      </c>
      <c r="J639" s="180" t="str">
        <f>+'INFO SEAL'!N590&amp;"-"&amp;F639</f>
        <v>PPC15-MT</v>
      </c>
      <c r="K639" s="180"/>
      <c r="L639" s="182" t="str">
        <f>+VLOOKUP('INFO SEAL'!N590,$J$8:$V$50,3,FALSE)</f>
        <v>POSTE DE CONCRETO ARMADO DE 12/200/120/300</v>
      </c>
      <c r="M639" s="33">
        <f t="shared" si="34"/>
        <v>0.3</v>
      </c>
    </row>
    <row r="640" spans="1:13" customFormat="1" x14ac:dyDescent="0.25">
      <c r="A640" s="73">
        <f>+'INFO SEAL'!B591</f>
        <v>586</v>
      </c>
      <c r="B640" s="180" t="str">
        <f t="shared" si="33"/>
        <v>SICODI</v>
      </c>
      <c r="C640" s="180" t="str">
        <f>+'INFO SEAL'!C591</f>
        <v>AREQUIPA</v>
      </c>
      <c r="D640" s="180" t="str">
        <f>+'INFO SEAL'!D591</f>
        <v>AREQUIPA</v>
      </c>
      <c r="E640" s="180" t="str">
        <f>+'INFO SEAL'!E591</f>
        <v>LA JOYA</v>
      </c>
      <c r="F640" s="180" t="str">
        <f>+IF('INFO SEAL'!I591="BAJA TENSION","BT",IF('INFO SEAL'!I591="MEDIA TENSION","MT","AT"))</f>
        <v>MT</v>
      </c>
      <c r="G640" s="180">
        <f>+'INFO SEAL'!K591</f>
        <v>12</v>
      </c>
      <c r="H640" s="180" t="str">
        <f>+'INFO SEAL'!L591</f>
        <v>POSTE</v>
      </c>
      <c r="I640" s="180" t="str">
        <f>+'INFO SEAL'!M591</f>
        <v>CONCRETO</v>
      </c>
      <c r="J640" s="180" t="str">
        <f>+'INFO SEAL'!N591&amp;"-"&amp;F640</f>
        <v>PPC15-MT</v>
      </c>
      <c r="K640" s="180"/>
      <c r="L640" s="182" t="str">
        <f>+VLOOKUP('INFO SEAL'!N591,$J$8:$V$50,3,FALSE)</f>
        <v>POSTE DE CONCRETO ARMADO DE 12/200/120/300</v>
      </c>
      <c r="M640" s="33">
        <f t="shared" si="34"/>
        <v>0.3</v>
      </c>
    </row>
    <row r="641" spans="1:13" customFormat="1" x14ac:dyDescent="0.25">
      <c r="A641" s="73">
        <f>+'INFO SEAL'!B592</f>
        <v>587</v>
      </c>
      <c r="B641" s="180" t="str">
        <f t="shared" si="33"/>
        <v>SICODI</v>
      </c>
      <c r="C641" s="180" t="str">
        <f>+'INFO SEAL'!C592</f>
        <v>AREQUIPA</v>
      </c>
      <c r="D641" s="180" t="str">
        <f>+'INFO SEAL'!D592</f>
        <v>AREQUIPA</v>
      </c>
      <c r="E641" s="180" t="str">
        <f>+'INFO SEAL'!E592</f>
        <v>LA JOYA</v>
      </c>
      <c r="F641" s="180" t="str">
        <f>+IF('INFO SEAL'!I592="BAJA TENSION","BT",IF('INFO SEAL'!I592="MEDIA TENSION","MT","AT"))</f>
        <v>MT</v>
      </c>
      <c r="G641" s="180">
        <f>+'INFO SEAL'!K592</f>
        <v>12</v>
      </c>
      <c r="H641" s="180" t="str">
        <f>+'INFO SEAL'!L592</f>
        <v>POSTE</v>
      </c>
      <c r="I641" s="180" t="str">
        <f>+'INFO SEAL'!M592</f>
        <v>CONCRETO</v>
      </c>
      <c r="J641" s="180" t="str">
        <f>+'INFO SEAL'!N592&amp;"-"&amp;F641</f>
        <v>PPC15-MT</v>
      </c>
      <c r="K641" s="180"/>
      <c r="L641" s="182" t="str">
        <f>+VLOOKUP('INFO SEAL'!N592,$J$8:$V$50,3,FALSE)</f>
        <v>POSTE DE CONCRETO ARMADO DE 12/200/120/300</v>
      </c>
      <c r="M641" s="33">
        <f t="shared" si="34"/>
        <v>0.3</v>
      </c>
    </row>
    <row r="642" spans="1:13" customFormat="1" x14ac:dyDescent="0.25">
      <c r="A642" s="73">
        <f>+'INFO SEAL'!B593</f>
        <v>588</v>
      </c>
      <c r="B642" s="180" t="str">
        <f t="shared" si="33"/>
        <v>SICODI</v>
      </c>
      <c r="C642" s="180" t="str">
        <f>+'INFO SEAL'!C593</f>
        <v>AREQUIPA</v>
      </c>
      <c r="D642" s="180" t="str">
        <f>+'INFO SEAL'!D593</f>
        <v>AREQUIPA</v>
      </c>
      <c r="E642" s="180" t="str">
        <f>+'INFO SEAL'!E593</f>
        <v>LA JOYA</v>
      </c>
      <c r="F642" s="180" t="str">
        <f>+IF('INFO SEAL'!I593="BAJA TENSION","BT",IF('INFO SEAL'!I593="MEDIA TENSION","MT","AT"))</f>
        <v>MT</v>
      </c>
      <c r="G642" s="180">
        <f>+'INFO SEAL'!K593</f>
        <v>12</v>
      </c>
      <c r="H642" s="180" t="str">
        <f>+'INFO SEAL'!L593</f>
        <v>POSTE</v>
      </c>
      <c r="I642" s="180" t="str">
        <f>+'INFO SEAL'!M593</f>
        <v>CONCRETO</v>
      </c>
      <c r="J642" s="180" t="str">
        <f>+'INFO SEAL'!N593&amp;"-"&amp;F642</f>
        <v>PPC15-MT</v>
      </c>
      <c r="K642" s="180"/>
      <c r="L642" s="182" t="str">
        <f>+VLOOKUP('INFO SEAL'!N593,$J$8:$V$50,3,FALSE)</f>
        <v>POSTE DE CONCRETO ARMADO DE 12/200/120/300</v>
      </c>
      <c r="M642" s="33">
        <f t="shared" si="34"/>
        <v>0.3</v>
      </c>
    </row>
    <row r="643" spans="1:13" customFormat="1" x14ac:dyDescent="0.25">
      <c r="A643" s="73">
        <f>+'INFO SEAL'!B594</f>
        <v>589</v>
      </c>
      <c r="B643" s="180" t="str">
        <f t="shared" si="33"/>
        <v>SICODI</v>
      </c>
      <c r="C643" s="180" t="str">
        <f>+'INFO SEAL'!C594</f>
        <v>AREQUIPA</v>
      </c>
      <c r="D643" s="180" t="str">
        <f>+'INFO SEAL'!D594</f>
        <v>AREQUIPA</v>
      </c>
      <c r="E643" s="180" t="str">
        <f>+'INFO SEAL'!E594</f>
        <v>LA JOYA</v>
      </c>
      <c r="F643" s="180" t="str">
        <f>+IF('INFO SEAL'!I594="BAJA TENSION","BT",IF('INFO SEAL'!I594="MEDIA TENSION","MT","AT"))</f>
        <v>MT</v>
      </c>
      <c r="G643" s="180">
        <f>+'INFO SEAL'!K594</f>
        <v>12</v>
      </c>
      <c r="H643" s="180" t="str">
        <f>+'INFO SEAL'!L594</f>
        <v>POSTE</v>
      </c>
      <c r="I643" s="180" t="str">
        <f>+'INFO SEAL'!M594</f>
        <v>CONCRETO</v>
      </c>
      <c r="J643" s="180" t="str">
        <f>+'INFO SEAL'!N594&amp;"-"&amp;F643</f>
        <v>PPC15-MT</v>
      </c>
      <c r="K643" s="180"/>
      <c r="L643" s="182" t="str">
        <f>+VLOOKUP('INFO SEAL'!N594,$J$8:$V$50,3,FALSE)</f>
        <v>POSTE DE CONCRETO ARMADO DE 12/200/120/300</v>
      </c>
      <c r="M643" s="33">
        <f t="shared" si="34"/>
        <v>0.3</v>
      </c>
    </row>
    <row r="644" spans="1:13" customFormat="1" x14ac:dyDescent="0.25">
      <c r="A644" s="73">
        <f>+'INFO SEAL'!B595</f>
        <v>590</v>
      </c>
      <c r="B644" s="180" t="str">
        <f t="shared" si="33"/>
        <v>SICODI</v>
      </c>
      <c r="C644" s="180" t="str">
        <f>+'INFO SEAL'!C595</f>
        <v>AREQUIPA</v>
      </c>
      <c r="D644" s="180" t="str">
        <f>+'INFO SEAL'!D595</f>
        <v>AREQUIPA</v>
      </c>
      <c r="E644" s="180" t="str">
        <f>+'INFO SEAL'!E595</f>
        <v>LA JOYA</v>
      </c>
      <c r="F644" s="180" t="str">
        <f>+IF('INFO SEAL'!I595="BAJA TENSION","BT",IF('INFO SEAL'!I595="MEDIA TENSION","MT","AT"))</f>
        <v>MT</v>
      </c>
      <c r="G644" s="180">
        <f>+'INFO SEAL'!K595</f>
        <v>12</v>
      </c>
      <c r="H644" s="180" t="str">
        <f>+'INFO SEAL'!L595</f>
        <v>POSTE</v>
      </c>
      <c r="I644" s="180" t="str">
        <f>+'INFO SEAL'!M595</f>
        <v>CONCRETO</v>
      </c>
      <c r="J644" s="180" t="str">
        <f>+'INFO SEAL'!N595&amp;"-"&amp;F644</f>
        <v>PPC15-MT</v>
      </c>
      <c r="K644" s="180"/>
      <c r="L644" s="182" t="str">
        <f>+VLOOKUP('INFO SEAL'!N595,$J$8:$V$50,3,FALSE)</f>
        <v>POSTE DE CONCRETO ARMADO DE 12/200/120/300</v>
      </c>
      <c r="M644" s="33">
        <f t="shared" si="34"/>
        <v>0.3</v>
      </c>
    </row>
    <row r="645" spans="1:13" customFormat="1" x14ac:dyDescent="0.25">
      <c r="A645" s="73">
        <f>+'INFO SEAL'!B596</f>
        <v>591</v>
      </c>
      <c r="B645" s="180" t="str">
        <f t="shared" si="33"/>
        <v>SICODI</v>
      </c>
      <c r="C645" s="180" t="str">
        <f>+'INFO SEAL'!C596</f>
        <v>AREQUIPA</v>
      </c>
      <c r="D645" s="180" t="str">
        <f>+'INFO SEAL'!D596</f>
        <v>AREQUIPA</v>
      </c>
      <c r="E645" s="180" t="str">
        <f>+'INFO SEAL'!E596</f>
        <v>LA JOYA</v>
      </c>
      <c r="F645" s="180" t="str">
        <f>+IF('INFO SEAL'!I596="BAJA TENSION","BT",IF('INFO SEAL'!I596="MEDIA TENSION","MT","AT"))</f>
        <v>MT</v>
      </c>
      <c r="G645" s="180">
        <f>+'INFO SEAL'!K596</f>
        <v>12</v>
      </c>
      <c r="H645" s="180" t="str">
        <f>+'INFO SEAL'!L596</f>
        <v>POSTE</v>
      </c>
      <c r="I645" s="180" t="str">
        <f>+'INFO SEAL'!M596</f>
        <v>CONCRETO</v>
      </c>
      <c r="J645" s="180" t="str">
        <f>+'INFO SEAL'!N596&amp;"-"&amp;F645</f>
        <v>PPC15-MT</v>
      </c>
      <c r="K645" s="180"/>
      <c r="L645" s="182" t="str">
        <f>+VLOOKUP('INFO SEAL'!N596,$J$8:$V$50,3,FALSE)</f>
        <v>POSTE DE CONCRETO ARMADO DE 12/200/120/300</v>
      </c>
      <c r="M645" s="33">
        <f t="shared" si="34"/>
        <v>0.3</v>
      </c>
    </row>
    <row r="646" spans="1:13" customFormat="1" x14ac:dyDescent="0.25">
      <c r="A646" s="73">
        <f>+'INFO SEAL'!B597</f>
        <v>592</v>
      </c>
      <c r="B646" s="180" t="str">
        <f t="shared" si="33"/>
        <v>SICODI</v>
      </c>
      <c r="C646" s="180" t="str">
        <f>+'INFO SEAL'!C597</f>
        <v>AREQUIPA</v>
      </c>
      <c r="D646" s="180" t="str">
        <f>+'INFO SEAL'!D597</f>
        <v>AREQUIPA</v>
      </c>
      <c r="E646" s="180" t="str">
        <f>+'INFO SEAL'!E597</f>
        <v>LA JOYA</v>
      </c>
      <c r="F646" s="180" t="str">
        <f>+IF('INFO SEAL'!I597="BAJA TENSION","BT",IF('INFO SEAL'!I597="MEDIA TENSION","MT","AT"))</f>
        <v>MT</v>
      </c>
      <c r="G646" s="180">
        <f>+'INFO SEAL'!K597</f>
        <v>12</v>
      </c>
      <c r="H646" s="180" t="str">
        <f>+'INFO SEAL'!L597</f>
        <v>POSTE</v>
      </c>
      <c r="I646" s="180" t="str">
        <f>+'INFO SEAL'!M597</f>
        <v>CONCRETO</v>
      </c>
      <c r="J646" s="180" t="str">
        <f>+'INFO SEAL'!N597&amp;"-"&amp;F646</f>
        <v>PPC15-MT</v>
      </c>
      <c r="K646" s="180"/>
      <c r="L646" s="182" t="str">
        <f>+VLOOKUP('INFO SEAL'!N597,$J$8:$V$50,3,FALSE)</f>
        <v>POSTE DE CONCRETO ARMADO DE 12/200/120/300</v>
      </c>
      <c r="M646" s="33">
        <f t="shared" si="34"/>
        <v>0.3</v>
      </c>
    </row>
    <row r="647" spans="1:13" customFormat="1" x14ac:dyDescent="0.25">
      <c r="A647" s="73">
        <f>+'INFO SEAL'!B598</f>
        <v>593</v>
      </c>
      <c r="B647" s="180" t="str">
        <f t="shared" si="33"/>
        <v>SICODI</v>
      </c>
      <c r="C647" s="180" t="str">
        <f>+'INFO SEAL'!C598</f>
        <v>AREQUIPA</v>
      </c>
      <c r="D647" s="180" t="str">
        <f>+'INFO SEAL'!D598</f>
        <v>AREQUIPA</v>
      </c>
      <c r="E647" s="180" t="str">
        <f>+'INFO SEAL'!E598</f>
        <v>LA JOYA</v>
      </c>
      <c r="F647" s="180" t="str">
        <f>+IF('INFO SEAL'!I598="BAJA TENSION","BT",IF('INFO SEAL'!I598="MEDIA TENSION","MT","AT"))</f>
        <v>MT</v>
      </c>
      <c r="G647" s="180">
        <f>+'INFO SEAL'!K598</f>
        <v>12</v>
      </c>
      <c r="H647" s="180" t="str">
        <f>+'INFO SEAL'!L598</f>
        <v>POSTE</v>
      </c>
      <c r="I647" s="180" t="str">
        <f>+'INFO SEAL'!M598</f>
        <v>CONCRETO</v>
      </c>
      <c r="J647" s="180" t="str">
        <f>+'INFO SEAL'!N598&amp;"-"&amp;F647</f>
        <v>PPC15-MT</v>
      </c>
      <c r="K647" s="180"/>
      <c r="L647" s="182" t="str">
        <f>+VLOOKUP('INFO SEAL'!N598,$J$8:$V$50,3,FALSE)</f>
        <v>POSTE DE CONCRETO ARMADO DE 12/200/120/300</v>
      </c>
      <c r="M647" s="33">
        <f t="shared" si="34"/>
        <v>0.3</v>
      </c>
    </row>
    <row r="648" spans="1:13" customFormat="1" x14ac:dyDescent="0.25">
      <c r="A648" s="73">
        <f>+'INFO SEAL'!B599</f>
        <v>594</v>
      </c>
      <c r="B648" s="180" t="str">
        <f t="shared" si="33"/>
        <v>SICODI</v>
      </c>
      <c r="C648" s="180" t="str">
        <f>+'INFO SEAL'!C599</f>
        <v>AREQUIPA</v>
      </c>
      <c r="D648" s="180" t="str">
        <f>+'INFO SEAL'!D599</f>
        <v>AREQUIPA</v>
      </c>
      <c r="E648" s="180" t="str">
        <f>+'INFO SEAL'!E599</f>
        <v>LA JOYA</v>
      </c>
      <c r="F648" s="180" t="str">
        <f>+IF('INFO SEAL'!I599="BAJA TENSION","BT",IF('INFO SEAL'!I599="MEDIA TENSION","MT","AT"))</f>
        <v>MT</v>
      </c>
      <c r="G648" s="180">
        <f>+'INFO SEAL'!K599</f>
        <v>12</v>
      </c>
      <c r="H648" s="180" t="str">
        <f>+'INFO SEAL'!L599</f>
        <v>POSTE</v>
      </c>
      <c r="I648" s="180" t="str">
        <f>+'INFO SEAL'!M599</f>
        <v>CONCRETO</v>
      </c>
      <c r="J648" s="180" t="str">
        <f>+'INFO SEAL'!N599&amp;"-"&amp;F648</f>
        <v>PPC15-MT</v>
      </c>
      <c r="K648" s="180"/>
      <c r="L648" s="182" t="str">
        <f>+VLOOKUP('INFO SEAL'!N599,$J$8:$V$50,3,FALSE)</f>
        <v>POSTE DE CONCRETO ARMADO DE 12/200/120/300</v>
      </c>
      <c r="M648" s="33">
        <f t="shared" si="34"/>
        <v>0.3</v>
      </c>
    </row>
    <row r="649" spans="1:13" customFormat="1" x14ac:dyDescent="0.25">
      <c r="A649" s="73">
        <f>+'INFO SEAL'!B600</f>
        <v>595</v>
      </c>
      <c r="B649" s="180" t="str">
        <f t="shared" si="33"/>
        <v>SICODI</v>
      </c>
      <c r="C649" s="180" t="str">
        <f>+'INFO SEAL'!C600</f>
        <v>AREQUIPA</v>
      </c>
      <c r="D649" s="180" t="str">
        <f>+'INFO SEAL'!D600</f>
        <v>AREQUIPA</v>
      </c>
      <c r="E649" s="180" t="str">
        <f>+'INFO SEAL'!E600</f>
        <v>LA JOYA</v>
      </c>
      <c r="F649" s="180" t="str">
        <f>+IF('INFO SEAL'!I600="BAJA TENSION","BT",IF('INFO SEAL'!I600="MEDIA TENSION","MT","AT"))</f>
        <v>MT</v>
      </c>
      <c r="G649" s="180">
        <f>+'INFO SEAL'!K600</f>
        <v>12</v>
      </c>
      <c r="H649" s="180" t="str">
        <f>+'INFO SEAL'!L600</f>
        <v>POSTE</v>
      </c>
      <c r="I649" s="180" t="str">
        <f>+'INFO SEAL'!M600</f>
        <v>CONCRETO</v>
      </c>
      <c r="J649" s="180" t="str">
        <f>+'INFO SEAL'!N600&amp;"-"&amp;F649</f>
        <v>PPC15-MT</v>
      </c>
      <c r="K649" s="180"/>
      <c r="L649" s="182" t="str">
        <f>+VLOOKUP('INFO SEAL'!N600,$J$8:$V$50,3,FALSE)</f>
        <v>POSTE DE CONCRETO ARMADO DE 12/200/120/300</v>
      </c>
      <c r="M649" s="33">
        <f t="shared" si="34"/>
        <v>0.3</v>
      </c>
    </row>
    <row r="650" spans="1:13" customFormat="1" x14ac:dyDescent="0.25">
      <c r="A650" s="73">
        <f>+'INFO SEAL'!B601</f>
        <v>596</v>
      </c>
      <c r="B650" s="180" t="str">
        <f t="shared" si="33"/>
        <v>SICODI</v>
      </c>
      <c r="C650" s="180" t="str">
        <f>+'INFO SEAL'!C601</f>
        <v>AREQUIPA</v>
      </c>
      <c r="D650" s="180" t="str">
        <f>+'INFO SEAL'!D601</f>
        <v>AREQUIPA</v>
      </c>
      <c r="E650" s="180" t="str">
        <f>+'INFO SEAL'!E601</f>
        <v>LA JOYA</v>
      </c>
      <c r="F650" s="180" t="str">
        <f>+IF('INFO SEAL'!I601="BAJA TENSION","BT",IF('INFO SEAL'!I601="MEDIA TENSION","MT","AT"))</f>
        <v>MT</v>
      </c>
      <c r="G650" s="180">
        <f>+'INFO SEAL'!K601</f>
        <v>12</v>
      </c>
      <c r="H650" s="180" t="str">
        <f>+'INFO SEAL'!L601</f>
        <v>POSTE</v>
      </c>
      <c r="I650" s="180" t="str">
        <f>+'INFO SEAL'!M601</f>
        <v>CONCRETO</v>
      </c>
      <c r="J650" s="180" t="str">
        <f>+'INFO SEAL'!N601&amp;"-"&amp;F650</f>
        <v>PPC15-MT</v>
      </c>
      <c r="K650" s="180"/>
      <c r="L650" s="182" t="str">
        <f>+VLOOKUP('INFO SEAL'!N601,$J$8:$V$50,3,FALSE)</f>
        <v>POSTE DE CONCRETO ARMADO DE 12/200/120/300</v>
      </c>
      <c r="M650" s="33">
        <f t="shared" si="34"/>
        <v>0.3</v>
      </c>
    </row>
    <row r="651" spans="1:13" customFormat="1" x14ac:dyDescent="0.25">
      <c r="A651" s="73">
        <f>+'INFO SEAL'!B602</f>
        <v>597</v>
      </c>
      <c r="B651" s="180" t="str">
        <f t="shared" si="33"/>
        <v>SICODI</v>
      </c>
      <c r="C651" s="180" t="str">
        <f>+'INFO SEAL'!C602</f>
        <v>AREQUIPA</v>
      </c>
      <c r="D651" s="180" t="str">
        <f>+'INFO SEAL'!D602</f>
        <v>AREQUIPA</v>
      </c>
      <c r="E651" s="180" t="str">
        <f>+'INFO SEAL'!E602</f>
        <v>LA JOYA</v>
      </c>
      <c r="F651" s="180" t="str">
        <f>+IF('INFO SEAL'!I602="BAJA TENSION","BT",IF('INFO SEAL'!I602="MEDIA TENSION","MT","AT"))</f>
        <v>MT</v>
      </c>
      <c r="G651" s="180">
        <f>+'INFO SEAL'!K602</f>
        <v>12</v>
      </c>
      <c r="H651" s="180" t="str">
        <f>+'INFO SEAL'!L602</f>
        <v>POSTE</v>
      </c>
      <c r="I651" s="180" t="str">
        <f>+'INFO SEAL'!M602</f>
        <v>CONCRETO</v>
      </c>
      <c r="J651" s="180" t="str">
        <f>+'INFO SEAL'!N602&amp;"-"&amp;F651</f>
        <v>PPC15-MT</v>
      </c>
      <c r="K651" s="180"/>
      <c r="L651" s="182" t="str">
        <f>+VLOOKUP('INFO SEAL'!N602,$J$8:$V$50,3,FALSE)</f>
        <v>POSTE DE CONCRETO ARMADO DE 12/200/120/300</v>
      </c>
      <c r="M651" s="33">
        <f t="shared" si="34"/>
        <v>0.3</v>
      </c>
    </row>
    <row r="652" spans="1:13" customFormat="1" x14ac:dyDescent="0.25">
      <c r="A652" s="73">
        <f>+'INFO SEAL'!B603</f>
        <v>598</v>
      </c>
      <c r="B652" s="180" t="str">
        <f t="shared" si="33"/>
        <v>SICODI</v>
      </c>
      <c r="C652" s="180" t="str">
        <f>+'INFO SEAL'!C603</f>
        <v>AREQUIPA</v>
      </c>
      <c r="D652" s="180" t="str">
        <f>+'INFO SEAL'!D603</f>
        <v>AREQUIPA</v>
      </c>
      <c r="E652" s="180" t="str">
        <f>+'INFO SEAL'!E603</f>
        <v>LA JOYA</v>
      </c>
      <c r="F652" s="180" t="str">
        <f>+IF('INFO SEAL'!I603="BAJA TENSION","BT",IF('INFO SEAL'!I603="MEDIA TENSION","MT","AT"))</f>
        <v>MT</v>
      </c>
      <c r="G652" s="180">
        <f>+'INFO SEAL'!K603</f>
        <v>12</v>
      </c>
      <c r="H652" s="180" t="str">
        <f>+'INFO SEAL'!L603</f>
        <v>POSTE</v>
      </c>
      <c r="I652" s="180" t="str">
        <f>+'INFO SEAL'!M603</f>
        <v>CONCRETO</v>
      </c>
      <c r="J652" s="180" t="str">
        <f>+'INFO SEAL'!N603&amp;"-"&amp;F652</f>
        <v>PPC15-MT</v>
      </c>
      <c r="K652" s="180"/>
      <c r="L652" s="182" t="str">
        <f>+VLOOKUP('INFO SEAL'!N603,$J$8:$V$50,3,FALSE)</f>
        <v>POSTE DE CONCRETO ARMADO DE 12/200/120/300</v>
      </c>
      <c r="M652" s="33">
        <f t="shared" si="34"/>
        <v>0.3</v>
      </c>
    </row>
    <row r="653" spans="1:13" customFormat="1" x14ac:dyDescent="0.25">
      <c r="A653" s="73">
        <f>+'INFO SEAL'!B604</f>
        <v>599</v>
      </c>
      <c r="B653" s="180" t="str">
        <f t="shared" si="33"/>
        <v>SICODI</v>
      </c>
      <c r="C653" s="180" t="str">
        <f>+'INFO SEAL'!C604</f>
        <v>AREQUIPA</v>
      </c>
      <c r="D653" s="180" t="str">
        <f>+'INFO SEAL'!D604</f>
        <v>AREQUIPA</v>
      </c>
      <c r="E653" s="180" t="str">
        <f>+'INFO SEAL'!E604</f>
        <v>LA JOYA</v>
      </c>
      <c r="F653" s="180" t="str">
        <f>+IF('INFO SEAL'!I604="BAJA TENSION","BT",IF('INFO SEAL'!I604="MEDIA TENSION","MT","AT"))</f>
        <v>MT</v>
      </c>
      <c r="G653" s="180">
        <f>+'INFO SEAL'!K604</f>
        <v>12</v>
      </c>
      <c r="H653" s="180" t="str">
        <f>+'INFO SEAL'!L604</f>
        <v>POSTE</v>
      </c>
      <c r="I653" s="180" t="str">
        <f>+'INFO SEAL'!M604</f>
        <v>CONCRETO</v>
      </c>
      <c r="J653" s="180" t="str">
        <f>+'INFO SEAL'!N604&amp;"-"&amp;F653</f>
        <v>PPC15-MT</v>
      </c>
      <c r="K653" s="180"/>
      <c r="L653" s="182" t="str">
        <f>+VLOOKUP('INFO SEAL'!N604,$J$8:$V$50,3,FALSE)</f>
        <v>POSTE DE CONCRETO ARMADO DE 12/200/120/300</v>
      </c>
      <c r="M653" s="33">
        <f t="shared" si="34"/>
        <v>0.3</v>
      </c>
    </row>
    <row r="654" spans="1:13" customFormat="1" x14ac:dyDescent="0.25">
      <c r="A654" s="73">
        <f>+'INFO SEAL'!B605</f>
        <v>600</v>
      </c>
      <c r="B654" s="180" t="str">
        <f t="shared" si="33"/>
        <v>SICODI</v>
      </c>
      <c r="C654" s="180" t="str">
        <f>+'INFO SEAL'!C605</f>
        <v>AREQUIPA</v>
      </c>
      <c r="D654" s="180" t="str">
        <f>+'INFO SEAL'!D605</f>
        <v>AREQUIPA</v>
      </c>
      <c r="E654" s="180" t="str">
        <f>+'INFO SEAL'!E605</f>
        <v>LA JOYA</v>
      </c>
      <c r="F654" s="180" t="str">
        <f>+IF('INFO SEAL'!I605="BAJA TENSION","BT",IF('INFO SEAL'!I605="MEDIA TENSION","MT","AT"))</f>
        <v>MT</v>
      </c>
      <c r="G654" s="180">
        <f>+'INFO SEAL'!K605</f>
        <v>12</v>
      </c>
      <c r="H654" s="180" t="str">
        <f>+'INFO SEAL'!L605</f>
        <v>POSTE</v>
      </c>
      <c r="I654" s="180" t="str">
        <f>+'INFO SEAL'!M605</f>
        <v>CONCRETO</v>
      </c>
      <c r="J654" s="180" t="str">
        <f>+'INFO SEAL'!N605&amp;"-"&amp;F654</f>
        <v>PPC15-MT</v>
      </c>
      <c r="K654" s="180"/>
      <c r="L654" s="182" t="str">
        <f>+VLOOKUP('INFO SEAL'!N605,$J$8:$V$50,3,FALSE)</f>
        <v>POSTE DE CONCRETO ARMADO DE 12/200/120/300</v>
      </c>
      <c r="M654" s="33">
        <f t="shared" si="34"/>
        <v>0.3</v>
      </c>
    </row>
    <row r="655" spans="1:13" customFormat="1" x14ac:dyDescent="0.25">
      <c r="A655" s="73">
        <f>+'INFO SEAL'!B606</f>
        <v>601</v>
      </c>
      <c r="B655" s="180" t="str">
        <f t="shared" si="33"/>
        <v>SICODI</v>
      </c>
      <c r="C655" s="180" t="str">
        <f>+'INFO SEAL'!C606</f>
        <v>AREQUIPA</v>
      </c>
      <c r="D655" s="180" t="str">
        <f>+'INFO SEAL'!D606</f>
        <v>AREQUIPA</v>
      </c>
      <c r="E655" s="180" t="str">
        <f>+'INFO SEAL'!E606</f>
        <v>LA JOYA</v>
      </c>
      <c r="F655" s="180" t="str">
        <f>+IF('INFO SEAL'!I606="BAJA TENSION","BT",IF('INFO SEAL'!I606="MEDIA TENSION","MT","AT"))</f>
        <v>MT</v>
      </c>
      <c r="G655" s="180">
        <f>+'INFO SEAL'!K606</f>
        <v>12</v>
      </c>
      <c r="H655" s="180" t="str">
        <f>+'INFO SEAL'!L606</f>
        <v>POSTE</v>
      </c>
      <c r="I655" s="180" t="str">
        <f>+'INFO SEAL'!M606</f>
        <v>CONCRETO</v>
      </c>
      <c r="J655" s="180" t="str">
        <f>+'INFO SEAL'!N606&amp;"-"&amp;F655</f>
        <v>PPC15-MT</v>
      </c>
      <c r="K655" s="180"/>
      <c r="L655" s="182" t="str">
        <f>+VLOOKUP('INFO SEAL'!N606,$J$8:$V$50,3,FALSE)</f>
        <v>POSTE DE CONCRETO ARMADO DE 12/200/120/300</v>
      </c>
      <c r="M655" s="33">
        <f t="shared" si="34"/>
        <v>0.3</v>
      </c>
    </row>
    <row r="656" spans="1:13" customFormat="1" x14ac:dyDescent="0.25">
      <c r="A656" s="73">
        <f>+'INFO SEAL'!B607</f>
        <v>602</v>
      </c>
      <c r="B656" s="180" t="str">
        <f t="shared" si="33"/>
        <v>SICODI</v>
      </c>
      <c r="C656" s="180" t="str">
        <f>+'INFO SEAL'!C607</f>
        <v>AREQUIPA</v>
      </c>
      <c r="D656" s="180" t="str">
        <f>+'INFO SEAL'!D607</f>
        <v>AREQUIPA</v>
      </c>
      <c r="E656" s="180" t="str">
        <f>+'INFO SEAL'!E607</f>
        <v>LA JOYA</v>
      </c>
      <c r="F656" s="180" t="str">
        <f>+IF('INFO SEAL'!I607="BAJA TENSION","BT",IF('INFO SEAL'!I607="MEDIA TENSION","MT","AT"))</f>
        <v>MT</v>
      </c>
      <c r="G656" s="180">
        <f>+'INFO SEAL'!K607</f>
        <v>15</v>
      </c>
      <c r="H656" s="180" t="str">
        <f>+'INFO SEAL'!L607</f>
        <v>POSTE</v>
      </c>
      <c r="I656" s="180" t="str">
        <f>+'INFO SEAL'!M607</f>
        <v>MADERA</v>
      </c>
      <c r="J656" s="180" t="str">
        <f>+'INFO SEAL'!N607&amp;"-"&amp;F656</f>
        <v>PPM23-MT</v>
      </c>
      <c r="K656" s="180"/>
      <c r="L656" s="182" t="str">
        <f>+VLOOKUP('INFO SEAL'!N607,$J$8:$V$50,3,FALSE)</f>
        <v>POSTE DE MADERA TRATADA DE 13 mts. CL.4</v>
      </c>
      <c r="M656" s="33">
        <f t="shared" si="34"/>
        <v>1.4</v>
      </c>
    </row>
    <row r="657" spans="1:13" customFormat="1" x14ac:dyDescent="0.25">
      <c r="A657" s="73">
        <f>+'INFO SEAL'!B608</f>
        <v>603</v>
      </c>
      <c r="B657" s="180" t="str">
        <f t="shared" si="33"/>
        <v>SICODI</v>
      </c>
      <c r="C657" s="180" t="str">
        <f>+'INFO SEAL'!C608</f>
        <v>AREQUIPA</v>
      </c>
      <c r="D657" s="180" t="str">
        <f>+'INFO SEAL'!D608</f>
        <v>AREQUIPA</v>
      </c>
      <c r="E657" s="180" t="str">
        <f>+'INFO SEAL'!E608</f>
        <v>LA JOYA</v>
      </c>
      <c r="F657" s="180" t="str">
        <f>+IF('INFO SEAL'!I608="BAJA TENSION","BT",IF('INFO SEAL'!I608="MEDIA TENSION","MT","AT"))</f>
        <v>MT</v>
      </c>
      <c r="G657" s="180">
        <f>+'INFO SEAL'!K608</f>
        <v>12</v>
      </c>
      <c r="H657" s="180" t="str">
        <f>+'INFO SEAL'!L608</f>
        <v>POSTE</v>
      </c>
      <c r="I657" s="180" t="str">
        <f>+'INFO SEAL'!M608</f>
        <v>CONCRETO</v>
      </c>
      <c r="J657" s="180" t="str">
        <f>+'INFO SEAL'!N608&amp;"-"&amp;F657</f>
        <v>PPC15-MT</v>
      </c>
      <c r="K657" s="180"/>
      <c r="L657" s="182" t="str">
        <f>+VLOOKUP('INFO SEAL'!N608,$J$8:$V$50,3,FALSE)</f>
        <v>POSTE DE CONCRETO ARMADO DE 12/200/120/300</v>
      </c>
      <c r="M657" s="33">
        <f t="shared" si="34"/>
        <v>0.3</v>
      </c>
    </row>
    <row r="658" spans="1:13" customFormat="1" x14ac:dyDescent="0.25">
      <c r="A658" s="73">
        <f>+'INFO SEAL'!B609</f>
        <v>604</v>
      </c>
      <c r="B658" s="180" t="str">
        <f t="shared" si="33"/>
        <v>SICODI</v>
      </c>
      <c r="C658" s="180" t="str">
        <f>+'INFO SEAL'!C609</f>
        <v>AREQUIPA</v>
      </c>
      <c r="D658" s="180" t="str">
        <f>+'INFO SEAL'!D609</f>
        <v>AREQUIPA</v>
      </c>
      <c r="E658" s="180" t="str">
        <f>+'INFO SEAL'!E609</f>
        <v>LA JOYA</v>
      </c>
      <c r="F658" s="180" t="str">
        <f>+IF('INFO SEAL'!I609="BAJA TENSION","BT",IF('INFO SEAL'!I609="MEDIA TENSION","MT","AT"))</f>
        <v>MT</v>
      </c>
      <c r="G658" s="180">
        <f>+'INFO SEAL'!K609</f>
        <v>12</v>
      </c>
      <c r="H658" s="180" t="str">
        <f>+'INFO SEAL'!L609</f>
        <v>POSTE</v>
      </c>
      <c r="I658" s="180" t="str">
        <f>+'INFO SEAL'!M609</f>
        <v>CONCRETO</v>
      </c>
      <c r="J658" s="180" t="str">
        <f>+'INFO SEAL'!N609&amp;"-"&amp;F658</f>
        <v>PPC15-MT</v>
      </c>
      <c r="K658" s="180"/>
      <c r="L658" s="182" t="str">
        <f>+VLOOKUP('INFO SEAL'!N609,$J$8:$V$50,3,FALSE)</f>
        <v>POSTE DE CONCRETO ARMADO DE 12/200/120/300</v>
      </c>
      <c r="M658" s="33">
        <f t="shared" si="34"/>
        <v>0.3</v>
      </c>
    </row>
    <row r="659" spans="1:13" customFormat="1" x14ac:dyDescent="0.25">
      <c r="A659" s="73">
        <f>+'INFO SEAL'!B610</f>
        <v>605</v>
      </c>
      <c r="B659" s="180" t="str">
        <f t="shared" si="33"/>
        <v>SICODI</v>
      </c>
      <c r="C659" s="180" t="str">
        <f>+'INFO SEAL'!C610</f>
        <v>AREQUIPA</v>
      </c>
      <c r="D659" s="180" t="str">
        <f>+'INFO SEAL'!D610</f>
        <v>AREQUIPA</v>
      </c>
      <c r="E659" s="180" t="str">
        <f>+'INFO SEAL'!E610</f>
        <v>LA JOYA</v>
      </c>
      <c r="F659" s="180" t="str">
        <f>+IF('INFO SEAL'!I610="BAJA TENSION","BT",IF('INFO SEAL'!I610="MEDIA TENSION","MT","AT"))</f>
        <v>MT</v>
      </c>
      <c r="G659" s="180">
        <f>+'INFO SEAL'!K610</f>
        <v>12</v>
      </c>
      <c r="H659" s="180" t="str">
        <f>+'INFO SEAL'!L610</f>
        <v>POSTE</v>
      </c>
      <c r="I659" s="180" t="str">
        <f>+'INFO SEAL'!M610</f>
        <v>CONCRETO</v>
      </c>
      <c r="J659" s="180" t="str">
        <f>+'INFO SEAL'!N610&amp;"-"&amp;F659</f>
        <v>PPC15-MT</v>
      </c>
      <c r="K659" s="180"/>
      <c r="L659" s="182" t="str">
        <f>+VLOOKUP('INFO SEAL'!N610,$J$8:$V$50,3,FALSE)</f>
        <v>POSTE DE CONCRETO ARMADO DE 12/200/120/300</v>
      </c>
      <c r="M659" s="33">
        <f t="shared" si="34"/>
        <v>0.3</v>
      </c>
    </row>
    <row r="660" spans="1:13" customFormat="1" x14ac:dyDescent="0.25">
      <c r="A660" s="73">
        <f>+'INFO SEAL'!B611</f>
        <v>606</v>
      </c>
      <c r="B660" s="180" t="str">
        <f t="shared" si="33"/>
        <v>SICODI</v>
      </c>
      <c r="C660" s="180" t="str">
        <f>+'INFO SEAL'!C611</f>
        <v>AREQUIPA</v>
      </c>
      <c r="D660" s="180" t="str">
        <f>+'INFO SEAL'!D611</f>
        <v>AREQUIPA</v>
      </c>
      <c r="E660" s="180" t="str">
        <f>+'INFO SEAL'!E611</f>
        <v>LA JOYA</v>
      </c>
      <c r="F660" s="180" t="str">
        <f>+IF('INFO SEAL'!I611="BAJA TENSION","BT",IF('INFO SEAL'!I611="MEDIA TENSION","MT","AT"))</f>
        <v>MT</v>
      </c>
      <c r="G660" s="180">
        <f>+'INFO SEAL'!K611</f>
        <v>12</v>
      </c>
      <c r="H660" s="180" t="str">
        <f>+'INFO SEAL'!L611</f>
        <v>POSTE</v>
      </c>
      <c r="I660" s="180" t="str">
        <f>+'INFO SEAL'!M611</f>
        <v>CONCRETO</v>
      </c>
      <c r="J660" s="180" t="str">
        <f>+'INFO SEAL'!N611&amp;"-"&amp;F660</f>
        <v>PPC15-MT</v>
      </c>
      <c r="K660" s="180"/>
      <c r="L660" s="182" t="str">
        <f>+VLOOKUP('INFO SEAL'!N611,$J$8:$V$50,3,FALSE)</f>
        <v>POSTE DE CONCRETO ARMADO DE 12/200/120/300</v>
      </c>
      <c r="M660" s="33">
        <f t="shared" si="34"/>
        <v>0.3</v>
      </c>
    </row>
    <row r="661" spans="1:13" customFormat="1" x14ac:dyDescent="0.25">
      <c r="A661" s="73">
        <f>+'INFO SEAL'!B612</f>
        <v>607</v>
      </c>
      <c r="B661" s="180" t="str">
        <f t="shared" si="33"/>
        <v>SICODI</v>
      </c>
      <c r="C661" s="180" t="str">
        <f>+'INFO SEAL'!C612</f>
        <v>AREQUIPA</v>
      </c>
      <c r="D661" s="180" t="str">
        <f>+'INFO SEAL'!D612</f>
        <v>AREQUIPA</v>
      </c>
      <c r="E661" s="180" t="str">
        <f>+'INFO SEAL'!E612</f>
        <v>LA JOYA</v>
      </c>
      <c r="F661" s="180" t="str">
        <f>+IF('INFO SEAL'!I612="BAJA TENSION","BT",IF('INFO SEAL'!I612="MEDIA TENSION","MT","AT"))</f>
        <v>MT</v>
      </c>
      <c r="G661" s="180">
        <f>+'INFO SEAL'!K612</f>
        <v>12</v>
      </c>
      <c r="H661" s="180" t="str">
        <f>+'INFO SEAL'!L612</f>
        <v>POSTE</v>
      </c>
      <c r="I661" s="180" t="str">
        <f>+'INFO SEAL'!M612</f>
        <v>CONCRETO</v>
      </c>
      <c r="J661" s="180" t="str">
        <f>+'INFO SEAL'!N612&amp;"-"&amp;F661</f>
        <v>PPC15-MT</v>
      </c>
      <c r="K661" s="180"/>
      <c r="L661" s="182" t="str">
        <f>+VLOOKUP('INFO SEAL'!N612,$J$8:$V$50,3,FALSE)</f>
        <v>POSTE DE CONCRETO ARMADO DE 12/200/120/300</v>
      </c>
      <c r="M661" s="33">
        <f t="shared" si="34"/>
        <v>0.3</v>
      </c>
    </row>
    <row r="662" spans="1:13" customFormat="1" x14ac:dyDescent="0.25">
      <c r="A662" s="73">
        <f>+'INFO SEAL'!B613</f>
        <v>608</v>
      </c>
      <c r="B662" s="180" t="str">
        <f t="shared" si="33"/>
        <v>SICODI</v>
      </c>
      <c r="C662" s="180" t="str">
        <f>+'INFO SEAL'!C613</f>
        <v>AREQUIPA</v>
      </c>
      <c r="D662" s="180" t="str">
        <f>+'INFO SEAL'!D613</f>
        <v>AREQUIPA</v>
      </c>
      <c r="E662" s="180" t="str">
        <f>+'INFO SEAL'!E613</f>
        <v>LA JOYA</v>
      </c>
      <c r="F662" s="180" t="str">
        <f>+IF('INFO SEAL'!I613="BAJA TENSION","BT",IF('INFO SEAL'!I613="MEDIA TENSION","MT","AT"))</f>
        <v>MT</v>
      </c>
      <c r="G662" s="180">
        <f>+'INFO SEAL'!K613</f>
        <v>12</v>
      </c>
      <c r="H662" s="180" t="str">
        <f>+'INFO SEAL'!L613</f>
        <v>POSTE</v>
      </c>
      <c r="I662" s="180" t="str">
        <f>+'INFO SEAL'!M613</f>
        <v>CONCRETO</v>
      </c>
      <c r="J662" s="180" t="str">
        <f>+'INFO SEAL'!N613&amp;"-"&amp;F662</f>
        <v>PPC15-MT</v>
      </c>
      <c r="K662" s="180"/>
      <c r="L662" s="182" t="str">
        <f>+VLOOKUP('INFO SEAL'!N613,$J$8:$V$50,3,FALSE)</f>
        <v>POSTE DE CONCRETO ARMADO DE 12/200/120/300</v>
      </c>
      <c r="M662" s="33">
        <f t="shared" si="34"/>
        <v>0.3</v>
      </c>
    </row>
    <row r="663" spans="1:13" customFormat="1" x14ac:dyDescent="0.25">
      <c r="A663" s="73">
        <f>+'INFO SEAL'!B614</f>
        <v>609</v>
      </c>
      <c r="B663" s="180" t="str">
        <f t="shared" si="33"/>
        <v>SICODI</v>
      </c>
      <c r="C663" s="180" t="str">
        <f>+'INFO SEAL'!C614</f>
        <v>AREQUIPA</v>
      </c>
      <c r="D663" s="180" t="str">
        <f>+'INFO SEAL'!D614</f>
        <v>AREQUIPA</v>
      </c>
      <c r="E663" s="180" t="str">
        <f>+'INFO SEAL'!E614</f>
        <v>LA JOYA</v>
      </c>
      <c r="F663" s="180" t="str">
        <f>+IF('INFO SEAL'!I614="BAJA TENSION","BT",IF('INFO SEAL'!I614="MEDIA TENSION","MT","AT"))</f>
        <v>MT</v>
      </c>
      <c r="G663" s="180">
        <f>+'INFO SEAL'!K614</f>
        <v>12</v>
      </c>
      <c r="H663" s="180" t="str">
        <f>+'INFO SEAL'!L614</f>
        <v>POSTE</v>
      </c>
      <c r="I663" s="180" t="str">
        <f>+'INFO SEAL'!M614</f>
        <v>CONCRETO</v>
      </c>
      <c r="J663" s="180" t="str">
        <f>+'INFO SEAL'!N614&amp;"-"&amp;F663</f>
        <v>PPC15-MT</v>
      </c>
      <c r="K663" s="180"/>
      <c r="L663" s="182" t="str">
        <f>+VLOOKUP('INFO SEAL'!N614,$J$8:$V$50,3,FALSE)</f>
        <v>POSTE DE CONCRETO ARMADO DE 12/200/120/300</v>
      </c>
      <c r="M663" s="33">
        <f t="shared" si="34"/>
        <v>0.3</v>
      </c>
    </row>
    <row r="664" spans="1:13" customFormat="1" x14ac:dyDescent="0.25">
      <c r="A664" s="73">
        <f>+'INFO SEAL'!B615</f>
        <v>610</v>
      </c>
      <c r="B664" s="180" t="str">
        <f t="shared" si="33"/>
        <v>SICODI</v>
      </c>
      <c r="C664" s="180" t="str">
        <f>+'INFO SEAL'!C615</f>
        <v>AREQUIPA</v>
      </c>
      <c r="D664" s="180" t="str">
        <f>+'INFO SEAL'!D615</f>
        <v>AREQUIPA</v>
      </c>
      <c r="E664" s="180" t="str">
        <f>+'INFO SEAL'!E615</f>
        <v>LA JOYA</v>
      </c>
      <c r="F664" s="180" t="str">
        <f>+IF('INFO SEAL'!I615="BAJA TENSION","BT",IF('INFO SEAL'!I615="MEDIA TENSION","MT","AT"))</f>
        <v>MT</v>
      </c>
      <c r="G664" s="180">
        <f>+'INFO SEAL'!K615</f>
        <v>12</v>
      </c>
      <c r="H664" s="180" t="str">
        <f>+'INFO SEAL'!L615</f>
        <v>POSTE</v>
      </c>
      <c r="I664" s="180" t="str">
        <f>+'INFO SEAL'!M615</f>
        <v>CONCRETO</v>
      </c>
      <c r="J664" s="180" t="str">
        <f>+'INFO SEAL'!N615&amp;"-"&amp;F664</f>
        <v>PPC15-MT</v>
      </c>
      <c r="K664" s="180"/>
      <c r="L664" s="182" t="str">
        <f>+VLOOKUP('INFO SEAL'!N615,$J$8:$V$50,3,FALSE)</f>
        <v>POSTE DE CONCRETO ARMADO DE 12/200/120/300</v>
      </c>
      <c r="M664" s="33">
        <f t="shared" si="34"/>
        <v>0.3</v>
      </c>
    </row>
    <row r="665" spans="1:13" customFormat="1" x14ac:dyDescent="0.25">
      <c r="A665" s="73">
        <f>+'INFO SEAL'!B616</f>
        <v>611</v>
      </c>
      <c r="B665" s="180" t="str">
        <f t="shared" si="33"/>
        <v>SICODI</v>
      </c>
      <c r="C665" s="180" t="str">
        <f>+'INFO SEAL'!C616</f>
        <v>AREQUIPA</v>
      </c>
      <c r="D665" s="180" t="str">
        <f>+'INFO SEAL'!D616</f>
        <v>AREQUIPA</v>
      </c>
      <c r="E665" s="180" t="str">
        <f>+'INFO SEAL'!E616</f>
        <v>LA JOYA</v>
      </c>
      <c r="F665" s="180" t="str">
        <f>+IF('INFO SEAL'!I616="BAJA TENSION","BT",IF('INFO SEAL'!I616="MEDIA TENSION","MT","AT"))</f>
        <v>MT</v>
      </c>
      <c r="G665" s="180">
        <f>+'INFO SEAL'!K616</f>
        <v>12</v>
      </c>
      <c r="H665" s="180" t="str">
        <f>+'INFO SEAL'!L616</f>
        <v>POSTE</v>
      </c>
      <c r="I665" s="180" t="str">
        <f>+'INFO SEAL'!M616</f>
        <v>CONCRETO</v>
      </c>
      <c r="J665" s="180" t="str">
        <f>+'INFO SEAL'!N616&amp;"-"&amp;F665</f>
        <v>PPC15-MT</v>
      </c>
      <c r="K665" s="180"/>
      <c r="L665" s="182" t="str">
        <f>+VLOOKUP('INFO SEAL'!N616,$J$8:$V$50,3,FALSE)</f>
        <v>POSTE DE CONCRETO ARMADO DE 12/200/120/300</v>
      </c>
      <c r="M665" s="33">
        <f t="shared" si="34"/>
        <v>0.3</v>
      </c>
    </row>
    <row r="666" spans="1:13" customFormat="1" x14ac:dyDescent="0.25">
      <c r="A666" s="73">
        <f>+'INFO SEAL'!B617</f>
        <v>612</v>
      </c>
      <c r="B666" s="180" t="str">
        <f t="shared" si="33"/>
        <v>SICODI</v>
      </c>
      <c r="C666" s="180" t="str">
        <f>+'INFO SEAL'!C617</f>
        <v>AREQUIPA</v>
      </c>
      <c r="D666" s="180" t="str">
        <f>+'INFO SEAL'!D617</f>
        <v>AREQUIPA</v>
      </c>
      <c r="E666" s="180" t="str">
        <f>+'INFO SEAL'!E617</f>
        <v>LA JOYA</v>
      </c>
      <c r="F666" s="180" t="str">
        <f>+IF('INFO SEAL'!I617="BAJA TENSION","BT",IF('INFO SEAL'!I617="MEDIA TENSION","MT","AT"))</f>
        <v>MT</v>
      </c>
      <c r="G666" s="180">
        <f>+'INFO SEAL'!K617</f>
        <v>12</v>
      </c>
      <c r="H666" s="180" t="str">
        <f>+'INFO SEAL'!L617</f>
        <v>POSTE</v>
      </c>
      <c r="I666" s="180" t="str">
        <f>+'INFO SEAL'!M617</f>
        <v>CONCRETO</v>
      </c>
      <c r="J666" s="180" t="str">
        <f>+'INFO SEAL'!N617&amp;"-"&amp;F666</f>
        <v>PPC15-MT</v>
      </c>
      <c r="K666" s="180"/>
      <c r="L666" s="182" t="str">
        <f>+VLOOKUP('INFO SEAL'!N617,$J$8:$V$50,3,FALSE)</f>
        <v>POSTE DE CONCRETO ARMADO DE 12/200/120/300</v>
      </c>
      <c r="M666" s="33">
        <f t="shared" si="34"/>
        <v>0.3</v>
      </c>
    </row>
    <row r="667" spans="1:13" customFormat="1" x14ac:dyDescent="0.25">
      <c r="A667" s="73">
        <f>+'INFO SEAL'!B618</f>
        <v>613</v>
      </c>
      <c r="B667" s="180" t="str">
        <f t="shared" si="33"/>
        <v>SICODI</v>
      </c>
      <c r="C667" s="180" t="str">
        <f>+'INFO SEAL'!C618</f>
        <v>AREQUIPA</v>
      </c>
      <c r="D667" s="180" t="str">
        <f>+'INFO SEAL'!D618</f>
        <v>AREQUIPA</v>
      </c>
      <c r="E667" s="180" t="str">
        <f>+'INFO SEAL'!E618</f>
        <v>LA JOYA</v>
      </c>
      <c r="F667" s="180" t="str">
        <f>+IF('INFO SEAL'!I618="BAJA TENSION","BT",IF('INFO SEAL'!I618="MEDIA TENSION","MT","AT"))</f>
        <v>MT</v>
      </c>
      <c r="G667" s="180">
        <f>+'INFO SEAL'!K618</f>
        <v>12</v>
      </c>
      <c r="H667" s="180" t="str">
        <f>+'INFO SEAL'!L618</f>
        <v>POSTE</v>
      </c>
      <c r="I667" s="180" t="str">
        <f>+'INFO SEAL'!M618</f>
        <v>CONCRETO</v>
      </c>
      <c r="J667" s="180" t="str">
        <f>+'INFO SEAL'!N618&amp;"-"&amp;F667</f>
        <v>PPC15-MT</v>
      </c>
      <c r="K667" s="180"/>
      <c r="L667" s="182" t="str">
        <f>+VLOOKUP('INFO SEAL'!N618,$J$8:$V$50,3,FALSE)</f>
        <v>POSTE DE CONCRETO ARMADO DE 12/200/120/300</v>
      </c>
      <c r="M667" s="33">
        <f t="shared" si="34"/>
        <v>0.3</v>
      </c>
    </row>
    <row r="668" spans="1:13" customFormat="1" x14ac:dyDescent="0.25">
      <c r="A668" s="73">
        <f>+'INFO SEAL'!B619</f>
        <v>614</v>
      </c>
      <c r="B668" s="180" t="str">
        <f t="shared" si="33"/>
        <v>SICODI</v>
      </c>
      <c r="C668" s="180" t="str">
        <f>+'INFO SEAL'!C619</f>
        <v>AREQUIPA</v>
      </c>
      <c r="D668" s="180" t="str">
        <f>+'INFO SEAL'!D619</f>
        <v>AREQUIPA</v>
      </c>
      <c r="E668" s="180" t="str">
        <f>+'INFO SEAL'!E619</f>
        <v>LA JOYA</v>
      </c>
      <c r="F668" s="180" t="str">
        <f>+IF('INFO SEAL'!I619="BAJA TENSION","BT",IF('INFO SEAL'!I619="MEDIA TENSION","MT","AT"))</f>
        <v>MT</v>
      </c>
      <c r="G668" s="180">
        <f>+'INFO SEAL'!K619</f>
        <v>12</v>
      </c>
      <c r="H668" s="180" t="str">
        <f>+'INFO SEAL'!L619</f>
        <v>POSTE</v>
      </c>
      <c r="I668" s="180" t="str">
        <f>+'INFO SEAL'!M619</f>
        <v>CONCRETO</v>
      </c>
      <c r="J668" s="180" t="str">
        <f>+'INFO SEAL'!N619&amp;"-"&amp;F668</f>
        <v>PPC15-MT</v>
      </c>
      <c r="K668" s="180"/>
      <c r="L668" s="182" t="str">
        <f>+VLOOKUP('INFO SEAL'!N619,$J$8:$V$50,3,FALSE)</f>
        <v>POSTE DE CONCRETO ARMADO DE 12/200/120/300</v>
      </c>
      <c r="M668" s="33">
        <f t="shared" si="34"/>
        <v>0.3</v>
      </c>
    </row>
    <row r="669" spans="1:13" customFormat="1" x14ac:dyDescent="0.25">
      <c r="A669" s="73">
        <f>+'INFO SEAL'!B620</f>
        <v>615</v>
      </c>
      <c r="B669" s="180" t="str">
        <f t="shared" si="33"/>
        <v>SICODI</v>
      </c>
      <c r="C669" s="180" t="str">
        <f>+'INFO SEAL'!C620</f>
        <v>AREQUIPA</v>
      </c>
      <c r="D669" s="180" t="str">
        <f>+'INFO SEAL'!D620</f>
        <v>AREQUIPA</v>
      </c>
      <c r="E669" s="180" t="str">
        <f>+'INFO SEAL'!E620</f>
        <v>LA JOYA</v>
      </c>
      <c r="F669" s="180" t="str">
        <f>+IF('INFO SEAL'!I620="BAJA TENSION","BT",IF('INFO SEAL'!I620="MEDIA TENSION","MT","AT"))</f>
        <v>MT</v>
      </c>
      <c r="G669" s="180">
        <f>+'INFO SEAL'!K620</f>
        <v>12</v>
      </c>
      <c r="H669" s="180" t="str">
        <f>+'INFO SEAL'!L620</f>
        <v>POSTE</v>
      </c>
      <c r="I669" s="180" t="str">
        <f>+'INFO SEAL'!M620</f>
        <v>CONCRETO</v>
      </c>
      <c r="J669" s="180" t="str">
        <f>+'INFO SEAL'!N620&amp;"-"&amp;F669</f>
        <v>PPC15-MT</v>
      </c>
      <c r="K669" s="180"/>
      <c r="L669" s="182" t="str">
        <f>+VLOOKUP('INFO SEAL'!N620,$J$8:$V$50,3,FALSE)</f>
        <v>POSTE DE CONCRETO ARMADO DE 12/200/120/300</v>
      </c>
      <c r="M669" s="33">
        <f t="shared" si="34"/>
        <v>0.3</v>
      </c>
    </row>
    <row r="670" spans="1:13" customFormat="1" x14ac:dyDescent="0.25">
      <c r="A670" s="73">
        <f>+'INFO SEAL'!B621</f>
        <v>616</v>
      </c>
      <c r="B670" s="180" t="str">
        <f t="shared" si="33"/>
        <v>SICODI</v>
      </c>
      <c r="C670" s="180" t="str">
        <f>+'INFO SEAL'!C621</f>
        <v>AREQUIPA</v>
      </c>
      <c r="D670" s="180" t="str">
        <f>+'INFO SEAL'!D621</f>
        <v>AREQUIPA</v>
      </c>
      <c r="E670" s="180" t="str">
        <f>+'INFO SEAL'!E621</f>
        <v>LA JOYA</v>
      </c>
      <c r="F670" s="180" t="str">
        <f>+IF('INFO SEAL'!I621="BAJA TENSION","BT",IF('INFO SEAL'!I621="MEDIA TENSION","MT","AT"))</f>
        <v>MT</v>
      </c>
      <c r="G670" s="180">
        <f>+'INFO SEAL'!K621</f>
        <v>12</v>
      </c>
      <c r="H670" s="180" t="str">
        <f>+'INFO SEAL'!L621</f>
        <v>POSTE</v>
      </c>
      <c r="I670" s="180" t="str">
        <f>+'INFO SEAL'!M621</f>
        <v>CONCRETO</v>
      </c>
      <c r="J670" s="180" t="str">
        <f>+'INFO SEAL'!N621&amp;"-"&amp;F670</f>
        <v>PPC15-MT</v>
      </c>
      <c r="K670" s="180"/>
      <c r="L670" s="182" t="str">
        <f>+VLOOKUP('INFO SEAL'!N621,$J$8:$V$50,3,FALSE)</f>
        <v>POSTE DE CONCRETO ARMADO DE 12/200/120/300</v>
      </c>
      <c r="M670" s="33">
        <f t="shared" si="34"/>
        <v>0.3</v>
      </c>
    </row>
    <row r="671" spans="1:13" customFormat="1" x14ac:dyDescent="0.25">
      <c r="A671" s="73">
        <f>+'INFO SEAL'!B622</f>
        <v>617</v>
      </c>
      <c r="B671" s="180" t="str">
        <f t="shared" si="33"/>
        <v>SICODI</v>
      </c>
      <c r="C671" s="180" t="str">
        <f>+'INFO SEAL'!C622</f>
        <v>AREQUIPA</v>
      </c>
      <c r="D671" s="180" t="str">
        <f>+'INFO SEAL'!D622</f>
        <v>AREQUIPA</v>
      </c>
      <c r="E671" s="180" t="str">
        <f>+'INFO SEAL'!E622</f>
        <v>LA JOYA</v>
      </c>
      <c r="F671" s="180" t="str">
        <f>+IF('INFO SEAL'!I622="BAJA TENSION","BT",IF('INFO SEAL'!I622="MEDIA TENSION","MT","AT"))</f>
        <v>MT</v>
      </c>
      <c r="G671" s="180">
        <f>+'INFO SEAL'!K622</f>
        <v>12</v>
      </c>
      <c r="H671" s="180" t="str">
        <f>+'INFO SEAL'!L622</f>
        <v>POSTE</v>
      </c>
      <c r="I671" s="180" t="str">
        <f>+'INFO SEAL'!M622</f>
        <v>CONCRETO</v>
      </c>
      <c r="J671" s="180" t="str">
        <f>+'INFO SEAL'!N622&amp;"-"&amp;F671</f>
        <v>PPC15-MT</v>
      </c>
      <c r="K671" s="180"/>
      <c r="L671" s="182" t="str">
        <f>+VLOOKUP('INFO SEAL'!N622,$J$8:$V$50,3,FALSE)</f>
        <v>POSTE DE CONCRETO ARMADO DE 12/200/120/300</v>
      </c>
      <c r="M671" s="33">
        <f t="shared" si="34"/>
        <v>0.3</v>
      </c>
    </row>
    <row r="672" spans="1:13" customFormat="1" x14ac:dyDescent="0.25">
      <c r="A672" s="73">
        <f>+'INFO SEAL'!B623</f>
        <v>618</v>
      </c>
      <c r="B672" s="180" t="str">
        <f t="shared" si="33"/>
        <v>SICODI</v>
      </c>
      <c r="C672" s="180" t="str">
        <f>+'INFO SEAL'!C623</f>
        <v>AREQUIPA</v>
      </c>
      <c r="D672" s="180" t="str">
        <f>+'INFO SEAL'!D623</f>
        <v>AREQUIPA</v>
      </c>
      <c r="E672" s="180" t="str">
        <f>+'INFO SEAL'!E623</f>
        <v>LA JOYA</v>
      </c>
      <c r="F672" s="180" t="str">
        <f>+IF('INFO SEAL'!I623="BAJA TENSION","BT",IF('INFO SEAL'!I623="MEDIA TENSION","MT","AT"))</f>
        <v>MT</v>
      </c>
      <c r="G672" s="180">
        <f>+'INFO SEAL'!K623</f>
        <v>12</v>
      </c>
      <c r="H672" s="180" t="str">
        <f>+'INFO SEAL'!L623</f>
        <v>POSTE</v>
      </c>
      <c r="I672" s="180" t="str">
        <f>+'INFO SEAL'!M623</f>
        <v>CONCRETO</v>
      </c>
      <c r="J672" s="180" t="str">
        <f>+'INFO SEAL'!N623&amp;"-"&amp;F672</f>
        <v>PPC15-MT</v>
      </c>
      <c r="K672" s="180"/>
      <c r="L672" s="182" t="str">
        <f>+VLOOKUP('INFO SEAL'!N623,$J$8:$V$50,3,FALSE)</f>
        <v>POSTE DE CONCRETO ARMADO DE 12/200/120/300</v>
      </c>
      <c r="M672" s="33">
        <f t="shared" si="34"/>
        <v>0.3</v>
      </c>
    </row>
    <row r="673" spans="1:13" customFormat="1" x14ac:dyDescent="0.25">
      <c r="A673" s="73">
        <f>+'INFO SEAL'!B624</f>
        <v>619</v>
      </c>
      <c r="B673" s="180" t="str">
        <f t="shared" si="33"/>
        <v>SICODI</v>
      </c>
      <c r="C673" s="180" t="str">
        <f>+'INFO SEAL'!C624</f>
        <v>AREQUIPA</v>
      </c>
      <c r="D673" s="180" t="str">
        <f>+'INFO SEAL'!D624</f>
        <v>AREQUIPA</v>
      </c>
      <c r="E673" s="180" t="str">
        <f>+'INFO SEAL'!E624</f>
        <v>LA JOYA</v>
      </c>
      <c r="F673" s="180" t="str">
        <f>+IF('INFO SEAL'!I624="BAJA TENSION","BT",IF('INFO SEAL'!I624="MEDIA TENSION","MT","AT"))</f>
        <v>MT</v>
      </c>
      <c r="G673" s="180">
        <f>+'INFO SEAL'!K624</f>
        <v>12</v>
      </c>
      <c r="H673" s="180" t="str">
        <f>+'INFO SEAL'!L624</f>
        <v>POSTE</v>
      </c>
      <c r="I673" s="180" t="str">
        <f>+'INFO SEAL'!M624</f>
        <v>CONCRETO</v>
      </c>
      <c r="J673" s="180" t="str">
        <f>+'INFO SEAL'!N624&amp;"-"&amp;F673</f>
        <v>PPC15-MT</v>
      </c>
      <c r="K673" s="180"/>
      <c r="L673" s="182" t="str">
        <f>+VLOOKUP('INFO SEAL'!N624,$J$8:$V$50,3,FALSE)</f>
        <v>POSTE DE CONCRETO ARMADO DE 12/200/120/300</v>
      </c>
      <c r="M673" s="33">
        <f t="shared" si="34"/>
        <v>0.3</v>
      </c>
    </row>
    <row r="674" spans="1:13" customFormat="1" x14ac:dyDescent="0.25">
      <c r="A674" s="73">
        <f>+'INFO SEAL'!B625</f>
        <v>620</v>
      </c>
      <c r="B674" s="180" t="str">
        <f t="shared" si="33"/>
        <v>SICODI</v>
      </c>
      <c r="C674" s="180" t="str">
        <f>+'INFO SEAL'!C625</f>
        <v>AREQUIPA</v>
      </c>
      <c r="D674" s="180" t="str">
        <f>+'INFO SEAL'!D625</f>
        <v>AREQUIPA</v>
      </c>
      <c r="E674" s="180" t="str">
        <f>+'INFO SEAL'!E625</f>
        <v>LA JOYA</v>
      </c>
      <c r="F674" s="180" t="str">
        <f>+IF('INFO SEAL'!I625="BAJA TENSION","BT",IF('INFO SEAL'!I625="MEDIA TENSION","MT","AT"))</f>
        <v>MT</v>
      </c>
      <c r="G674" s="180">
        <f>+'INFO SEAL'!K625</f>
        <v>12</v>
      </c>
      <c r="H674" s="180" t="str">
        <f>+'INFO SEAL'!L625</f>
        <v>POSTE</v>
      </c>
      <c r="I674" s="180" t="str">
        <f>+'INFO SEAL'!M625</f>
        <v>CONCRETO</v>
      </c>
      <c r="J674" s="180" t="str">
        <f>+'INFO SEAL'!N625&amp;"-"&amp;F674</f>
        <v>PPC15-MT</v>
      </c>
      <c r="K674" s="180"/>
      <c r="L674" s="182" t="str">
        <f>+VLOOKUP('INFO SEAL'!N625,$J$8:$V$50,3,FALSE)</f>
        <v>POSTE DE CONCRETO ARMADO DE 12/200/120/300</v>
      </c>
      <c r="M674" s="33">
        <f t="shared" si="34"/>
        <v>0.3</v>
      </c>
    </row>
    <row r="675" spans="1:13" customFormat="1" x14ac:dyDescent="0.25">
      <c r="A675" s="73">
        <f>+'INFO SEAL'!B626</f>
        <v>621</v>
      </c>
      <c r="B675" s="180" t="str">
        <f t="shared" si="33"/>
        <v>SICODI</v>
      </c>
      <c r="C675" s="180" t="str">
        <f>+'INFO SEAL'!C626</f>
        <v>AREQUIPA</v>
      </c>
      <c r="D675" s="180" t="str">
        <f>+'INFO SEAL'!D626</f>
        <v>AREQUIPA</v>
      </c>
      <c r="E675" s="180" t="str">
        <f>+'INFO SEAL'!E626</f>
        <v>LA JOYA</v>
      </c>
      <c r="F675" s="180" t="str">
        <f>+IF('INFO SEAL'!I626="BAJA TENSION","BT",IF('INFO SEAL'!I626="MEDIA TENSION","MT","AT"))</f>
        <v>MT</v>
      </c>
      <c r="G675" s="180">
        <f>+'INFO SEAL'!K626</f>
        <v>12</v>
      </c>
      <c r="H675" s="180" t="str">
        <f>+'INFO SEAL'!L626</f>
        <v>POSTE</v>
      </c>
      <c r="I675" s="180" t="str">
        <f>+'INFO SEAL'!M626</f>
        <v>CONCRETO</v>
      </c>
      <c r="J675" s="180" t="str">
        <f>+'INFO SEAL'!N626&amp;"-"&amp;F675</f>
        <v>PPC15-MT</v>
      </c>
      <c r="K675" s="180"/>
      <c r="L675" s="182" t="str">
        <f>+VLOOKUP('INFO SEAL'!N626,$J$8:$V$50,3,FALSE)</f>
        <v>POSTE DE CONCRETO ARMADO DE 12/200/120/300</v>
      </c>
      <c r="M675" s="33">
        <f t="shared" si="34"/>
        <v>0.3</v>
      </c>
    </row>
    <row r="676" spans="1:13" customFormat="1" x14ac:dyDescent="0.25">
      <c r="A676" s="73">
        <f>+'INFO SEAL'!B627</f>
        <v>622</v>
      </c>
      <c r="B676" s="180" t="str">
        <f t="shared" si="33"/>
        <v>SICODI</v>
      </c>
      <c r="C676" s="180" t="str">
        <f>+'INFO SEAL'!C627</f>
        <v>AREQUIPA</v>
      </c>
      <c r="D676" s="180" t="str">
        <f>+'INFO SEAL'!D627</f>
        <v>AREQUIPA</v>
      </c>
      <c r="E676" s="180" t="str">
        <f>+'INFO SEAL'!E627</f>
        <v>LA JOYA</v>
      </c>
      <c r="F676" s="180" t="str">
        <f>+IF('INFO SEAL'!I627="BAJA TENSION","BT",IF('INFO SEAL'!I627="MEDIA TENSION","MT","AT"))</f>
        <v>MT</v>
      </c>
      <c r="G676" s="180">
        <f>+'INFO SEAL'!K627</f>
        <v>12</v>
      </c>
      <c r="H676" s="180" t="str">
        <f>+'INFO SEAL'!L627</f>
        <v>POSTE</v>
      </c>
      <c r="I676" s="180" t="str">
        <f>+'INFO SEAL'!M627</f>
        <v>CONCRETO</v>
      </c>
      <c r="J676" s="180" t="str">
        <f>+'INFO SEAL'!N627&amp;"-"&amp;F676</f>
        <v>PPC15-MT</v>
      </c>
      <c r="K676" s="180"/>
      <c r="L676" s="182" t="str">
        <f>+VLOOKUP('INFO SEAL'!N627,$J$8:$V$50,3,FALSE)</f>
        <v>POSTE DE CONCRETO ARMADO DE 12/200/120/300</v>
      </c>
      <c r="M676" s="33">
        <f t="shared" si="34"/>
        <v>0.3</v>
      </c>
    </row>
    <row r="677" spans="1:13" customFormat="1" x14ac:dyDescent="0.25">
      <c r="A677" s="73">
        <f>+'INFO SEAL'!B628</f>
        <v>623</v>
      </c>
      <c r="B677" s="180" t="str">
        <f t="shared" si="33"/>
        <v>SICODI</v>
      </c>
      <c r="C677" s="180" t="str">
        <f>+'INFO SEAL'!C628</f>
        <v>AREQUIPA</v>
      </c>
      <c r="D677" s="180" t="str">
        <f>+'INFO SEAL'!D628</f>
        <v>AREQUIPA</v>
      </c>
      <c r="E677" s="180" t="str">
        <f>+'INFO SEAL'!E628</f>
        <v>LA JOYA</v>
      </c>
      <c r="F677" s="180" t="str">
        <f>+IF('INFO SEAL'!I628="BAJA TENSION","BT",IF('INFO SEAL'!I628="MEDIA TENSION","MT","AT"))</f>
        <v>MT</v>
      </c>
      <c r="G677" s="180">
        <f>+'INFO SEAL'!K628</f>
        <v>12</v>
      </c>
      <c r="H677" s="180" t="str">
        <f>+'INFO SEAL'!L628</f>
        <v>POSTE</v>
      </c>
      <c r="I677" s="180" t="str">
        <f>+'INFO SEAL'!M628</f>
        <v>CONCRETO</v>
      </c>
      <c r="J677" s="180" t="str">
        <f>+'INFO SEAL'!N628&amp;"-"&amp;F677</f>
        <v>PPC15-MT</v>
      </c>
      <c r="K677" s="180"/>
      <c r="L677" s="182" t="str">
        <f>+VLOOKUP('INFO SEAL'!N628,$J$8:$V$50,3,FALSE)</f>
        <v>POSTE DE CONCRETO ARMADO DE 12/200/120/300</v>
      </c>
      <c r="M677" s="33">
        <f t="shared" si="34"/>
        <v>0.3</v>
      </c>
    </row>
    <row r="678" spans="1:13" customFormat="1" x14ac:dyDescent="0.25">
      <c r="A678" s="73">
        <f>+'INFO SEAL'!B629</f>
        <v>624</v>
      </c>
      <c r="B678" s="180" t="str">
        <f t="shared" si="33"/>
        <v>SICODI</v>
      </c>
      <c r="C678" s="180" t="str">
        <f>+'INFO SEAL'!C629</f>
        <v>AREQUIPA</v>
      </c>
      <c r="D678" s="180" t="str">
        <f>+'INFO SEAL'!D629</f>
        <v>AREQUIPA</v>
      </c>
      <c r="E678" s="180" t="str">
        <f>+'INFO SEAL'!E629</f>
        <v>LA JOYA</v>
      </c>
      <c r="F678" s="180" t="str">
        <f>+IF('INFO SEAL'!I629="BAJA TENSION","BT",IF('INFO SEAL'!I629="MEDIA TENSION","MT","AT"))</f>
        <v>MT</v>
      </c>
      <c r="G678" s="180">
        <f>+'INFO SEAL'!K629</f>
        <v>12</v>
      </c>
      <c r="H678" s="180" t="str">
        <f>+'INFO SEAL'!L629</f>
        <v>POSTE</v>
      </c>
      <c r="I678" s="180" t="str">
        <f>+'INFO SEAL'!M629</f>
        <v>CONCRETO</v>
      </c>
      <c r="J678" s="180" t="str">
        <f>+'INFO SEAL'!N629&amp;"-"&amp;F678</f>
        <v>PPC15-MT</v>
      </c>
      <c r="K678" s="180"/>
      <c r="L678" s="182" t="str">
        <f>+VLOOKUP('INFO SEAL'!N629,$J$8:$V$50,3,FALSE)</f>
        <v>POSTE DE CONCRETO ARMADO DE 12/200/120/300</v>
      </c>
      <c r="M678" s="33">
        <f t="shared" si="34"/>
        <v>0.3</v>
      </c>
    </row>
    <row r="679" spans="1:13" customFormat="1" x14ac:dyDescent="0.25">
      <c r="A679" s="73">
        <f>+'INFO SEAL'!B630</f>
        <v>625</v>
      </c>
      <c r="B679" s="180" t="str">
        <f t="shared" si="33"/>
        <v>SICODI</v>
      </c>
      <c r="C679" s="180" t="str">
        <f>+'INFO SEAL'!C630</f>
        <v>AREQUIPA</v>
      </c>
      <c r="D679" s="180" t="str">
        <f>+'INFO SEAL'!D630</f>
        <v>AREQUIPA</v>
      </c>
      <c r="E679" s="180" t="str">
        <f>+'INFO SEAL'!E630</f>
        <v>LA JOYA</v>
      </c>
      <c r="F679" s="180" t="str">
        <f>+IF('INFO SEAL'!I630="BAJA TENSION","BT",IF('INFO SEAL'!I630="MEDIA TENSION","MT","AT"))</f>
        <v>MT</v>
      </c>
      <c r="G679" s="180">
        <f>+'INFO SEAL'!K630</f>
        <v>12</v>
      </c>
      <c r="H679" s="180" t="str">
        <f>+'INFO SEAL'!L630</f>
        <v>POSTE</v>
      </c>
      <c r="I679" s="180" t="str">
        <f>+'INFO SEAL'!M630</f>
        <v>CONCRETO</v>
      </c>
      <c r="J679" s="180" t="str">
        <f>+'INFO SEAL'!N630&amp;"-"&amp;F679</f>
        <v>PPC15-MT</v>
      </c>
      <c r="K679" s="180"/>
      <c r="L679" s="182" t="str">
        <f>+VLOOKUP('INFO SEAL'!N630,$J$8:$V$50,3,FALSE)</f>
        <v>POSTE DE CONCRETO ARMADO DE 12/200/120/300</v>
      </c>
      <c r="M679" s="33">
        <f t="shared" si="34"/>
        <v>0.3</v>
      </c>
    </row>
    <row r="680" spans="1:13" customFormat="1" x14ac:dyDescent="0.25">
      <c r="A680" s="73">
        <f>+'INFO SEAL'!B631</f>
        <v>626</v>
      </c>
      <c r="B680" s="180" t="str">
        <f t="shared" si="33"/>
        <v>MOD INV_2018</v>
      </c>
      <c r="C680" s="180" t="str">
        <f>+'INFO SEAL'!C631</f>
        <v>AREQUIPA</v>
      </c>
      <c r="D680" s="180" t="str">
        <f>+'INFO SEAL'!D631</f>
        <v>CAYLLOMA</v>
      </c>
      <c r="E680" s="180" t="str">
        <f>+'INFO SEAL'!E631</f>
        <v>MAJES</v>
      </c>
      <c r="F680" s="180" t="str">
        <f>+IF('INFO SEAL'!I631="BAJA TENSION","BT",IF('INFO SEAL'!I631="MEDIA TENSION","MT","AT"))</f>
        <v>AT</v>
      </c>
      <c r="G680" s="180">
        <f>+'INFO SEAL'!K631</f>
        <v>18</v>
      </c>
      <c r="H680" s="180" t="str">
        <f>+'INFO SEAL'!L631</f>
        <v>POSTE</v>
      </c>
      <c r="I680" s="180" t="str">
        <f>+'INFO SEAL'!M631</f>
        <v>CONCRETO</v>
      </c>
      <c r="J680" s="180" t="str">
        <f>+'INFO SEAL'!N631&amp;"-"&amp;F680</f>
        <v>EC138COU0S0-240-S1-AT</v>
      </c>
      <c r="K680" s="180"/>
      <c r="L680" s="182" t="str">
        <f>+VLOOKUP('INFO SEAL'!N631,$J$8:$V$50,3,FALSE)</f>
        <v>1 Poste de concreto (21/500) de suspensión (2°) Tipo SU1-21</v>
      </c>
      <c r="M680" s="33">
        <f t="shared" si="34"/>
        <v>3.4</v>
      </c>
    </row>
    <row r="681" spans="1:13" customFormat="1" x14ac:dyDescent="0.25">
      <c r="A681" s="73">
        <f>+'INFO SEAL'!B632</f>
        <v>627</v>
      </c>
      <c r="B681" s="180" t="str">
        <f t="shared" si="33"/>
        <v>MOD INV_2018</v>
      </c>
      <c r="C681" s="180" t="str">
        <f>+'INFO SEAL'!C632</f>
        <v>AREQUIPA</v>
      </c>
      <c r="D681" s="180" t="str">
        <f>+'INFO SEAL'!D632</f>
        <v>CAYLLOMA</v>
      </c>
      <c r="E681" s="180" t="str">
        <f>+'INFO SEAL'!E632</f>
        <v>MAJES</v>
      </c>
      <c r="F681" s="180" t="str">
        <f>+IF('INFO SEAL'!I632="BAJA TENSION","BT",IF('INFO SEAL'!I632="MEDIA TENSION","MT","AT"))</f>
        <v>AT</v>
      </c>
      <c r="G681" s="180">
        <f>+'INFO SEAL'!K632</f>
        <v>18</v>
      </c>
      <c r="H681" s="180" t="str">
        <f>+'INFO SEAL'!L632</f>
        <v>POSTE</v>
      </c>
      <c r="I681" s="180" t="str">
        <f>+'INFO SEAL'!M632</f>
        <v>CONCRETO</v>
      </c>
      <c r="J681" s="180" t="str">
        <f>+'INFO SEAL'!N632&amp;"-"&amp;F681</f>
        <v>EC138COU0S0-240-S1-AT</v>
      </c>
      <c r="K681" s="180"/>
      <c r="L681" s="182" t="str">
        <f>+VLOOKUP('INFO SEAL'!N632,$J$8:$V$50,3,FALSE)</f>
        <v>1 Poste de concreto (21/500) de suspensión (2°) Tipo SU1-21</v>
      </c>
      <c r="M681" s="33">
        <f t="shared" si="34"/>
        <v>3.4</v>
      </c>
    </row>
    <row r="682" spans="1:13" customFormat="1" x14ac:dyDescent="0.25">
      <c r="A682" s="73">
        <f>+'INFO SEAL'!B633</f>
        <v>628</v>
      </c>
      <c r="B682" s="180" t="str">
        <f t="shared" si="33"/>
        <v>MOD INV_2018</v>
      </c>
      <c r="C682" s="180" t="str">
        <f>+'INFO SEAL'!C633</f>
        <v>AREQUIPA</v>
      </c>
      <c r="D682" s="180" t="str">
        <f>+'INFO SEAL'!D633</f>
        <v>CAYLLOMA</v>
      </c>
      <c r="E682" s="180" t="str">
        <f>+'INFO SEAL'!E633</f>
        <v>MAJES</v>
      </c>
      <c r="F682" s="180" t="str">
        <f>+IF('INFO SEAL'!I633="BAJA TENSION","BT",IF('INFO SEAL'!I633="MEDIA TENSION","MT","AT"))</f>
        <v>AT</v>
      </c>
      <c r="G682" s="180">
        <f>+'INFO SEAL'!K633</f>
        <v>18</v>
      </c>
      <c r="H682" s="180" t="str">
        <f>+'INFO SEAL'!L633</f>
        <v>POSTE</v>
      </c>
      <c r="I682" s="180" t="str">
        <f>+'INFO SEAL'!M633</f>
        <v>CONCRETO</v>
      </c>
      <c r="J682" s="180" t="str">
        <f>+'INFO SEAL'!N633&amp;"-"&amp;F682</f>
        <v>EC138COU0S0-240-S1-AT</v>
      </c>
      <c r="K682" s="180"/>
      <c r="L682" s="182" t="str">
        <f>+VLOOKUP('INFO SEAL'!N633,$J$8:$V$50,3,FALSE)</f>
        <v>1 Poste de concreto (21/500) de suspensión (2°) Tipo SU1-21</v>
      </c>
      <c r="M682" s="33">
        <f t="shared" si="34"/>
        <v>3.4</v>
      </c>
    </row>
    <row r="683" spans="1:13" customFormat="1" x14ac:dyDescent="0.25">
      <c r="A683" s="73">
        <f>+'INFO SEAL'!B634</f>
        <v>629</v>
      </c>
      <c r="B683" s="180" t="str">
        <f t="shared" si="33"/>
        <v>MOD INV_2018</v>
      </c>
      <c r="C683" s="180" t="str">
        <f>+'INFO SEAL'!C634</f>
        <v>AREQUIPA</v>
      </c>
      <c r="D683" s="180" t="str">
        <f>+'INFO SEAL'!D634</f>
        <v>CAYLLOMA</v>
      </c>
      <c r="E683" s="180" t="str">
        <f>+'INFO SEAL'!E634</f>
        <v>MAJES</v>
      </c>
      <c r="F683" s="180" t="str">
        <f>+IF('INFO SEAL'!I634="BAJA TENSION","BT",IF('INFO SEAL'!I634="MEDIA TENSION","MT","AT"))</f>
        <v>AT</v>
      </c>
      <c r="G683" s="180">
        <f>+'INFO SEAL'!K634</f>
        <v>18</v>
      </c>
      <c r="H683" s="180" t="str">
        <f>+'INFO SEAL'!L634</f>
        <v>POSTE</v>
      </c>
      <c r="I683" s="180" t="str">
        <f>+'INFO SEAL'!M634</f>
        <v>CONCRETO</v>
      </c>
      <c r="J683" s="180" t="str">
        <f>+'INFO SEAL'!N634&amp;"-"&amp;F683</f>
        <v>EC138COU0S0-240-S1-AT</v>
      </c>
      <c r="K683" s="180"/>
      <c r="L683" s="182" t="str">
        <f>+VLOOKUP('INFO SEAL'!N634,$J$8:$V$50,3,FALSE)</f>
        <v>1 Poste de concreto (21/500) de suspensión (2°) Tipo SU1-21</v>
      </c>
      <c r="M683" s="33">
        <f t="shared" si="34"/>
        <v>3.4</v>
      </c>
    </row>
    <row r="684" spans="1:13" customFormat="1" x14ac:dyDescent="0.25">
      <c r="A684" s="73">
        <f>+'INFO SEAL'!B635</f>
        <v>630</v>
      </c>
      <c r="B684" s="180" t="str">
        <f t="shared" si="33"/>
        <v>MOD INV_2018</v>
      </c>
      <c r="C684" s="180" t="str">
        <f>+'INFO SEAL'!C635</f>
        <v>AREQUIPA</v>
      </c>
      <c r="D684" s="180" t="str">
        <f>+'INFO SEAL'!D635</f>
        <v>CAYLLOMA</v>
      </c>
      <c r="E684" s="180" t="str">
        <f>+'INFO SEAL'!E635</f>
        <v>MAJES</v>
      </c>
      <c r="F684" s="180" t="str">
        <f>+IF('INFO SEAL'!I635="BAJA TENSION","BT",IF('INFO SEAL'!I635="MEDIA TENSION","MT","AT"))</f>
        <v>AT</v>
      </c>
      <c r="G684" s="180">
        <f>+'INFO SEAL'!K635</f>
        <v>18</v>
      </c>
      <c r="H684" s="180" t="str">
        <f>+'INFO SEAL'!L635</f>
        <v>POSTE</v>
      </c>
      <c r="I684" s="180" t="str">
        <f>+'INFO SEAL'!M635</f>
        <v>CONCRETO</v>
      </c>
      <c r="J684" s="180" t="str">
        <f>+'INFO SEAL'!N635&amp;"-"&amp;F684</f>
        <v>EC138COU0S0-240-S1-AT</v>
      </c>
      <c r="K684" s="180"/>
      <c r="L684" s="182" t="str">
        <f>+VLOOKUP('INFO SEAL'!N635,$J$8:$V$50,3,FALSE)</f>
        <v>1 Poste de concreto (21/500) de suspensión (2°) Tipo SU1-21</v>
      </c>
      <c r="M684" s="33">
        <f t="shared" si="34"/>
        <v>3.4</v>
      </c>
    </row>
    <row r="685" spans="1:13" customFormat="1" x14ac:dyDescent="0.25">
      <c r="A685" s="73">
        <f>+'INFO SEAL'!B636</f>
        <v>631</v>
      </c>
      <c r="B685" s="180" t="str">
        <f t="shared" si="33"/>
        <v>MOD INV_2018</v>
      </c>
      <c r="C685" s="180" t="str">
        <f>+'INFO SEAL'!C636</f>
        <v>AREQUIPA</v>
      </c>
      <c r="D685" s="180" t="str">
        <f>+'INFO SEAL'!D636</f>
        <v>CAYLLOMA</v>
      </c>
      <c r="E685" s="180" t="str">
        <f>+'INFO SEAL'!E636</f>
        <v>MAJES</v>
      </c>
      <c r="F685" s="180" t="str">
        <f>+IF('INFO SEAL'!I636="BAJA TENSION","BT",IF('INFO SEAL'!I636="MEDIA TENSION","MT","AT"))</f>
        <v>AT</v>
      </c>
      <c r="G685" s="180">
        <f>+'INFO SEAL'!K636</f>
        <v>18</v>
      </c>
      <c r="H685" s="180" t="str">
        <f>+'INFO SEAL'!L636</f>
        <v>POSTE</v>
      </c>
      <c r="I685" s="180" t="str">
        <f>+'INFO SEAL'!M636</f>
        <v>CONCRETO</v>
      </c>
      <c r="J685" s="180" t="str">
        <f>+'INFO SEAL'!N636&amp;"-"&amp;F685</f>
        <v>EC138COU0S0-240-S1-AT</v>
      </c>
      <c r="K685" s="180"/>
      <c r="L685" s="182" t="str">
        <f>+VLOOKUP('INFO SEAL'!N636,$J$8:$V$50,3,FALSE)</f>
        <v>1 Poste de concreto (21/500) de suspensión (2°) Tipo SU1-21</v>
      </c>
      <c r="M685" s="33">
        <f t="shared" si="34"/>
        <v>3.4</v>
      </c>
    </row>
    <row r="686" spans="1:13" customFormat="1" x14ac:dyDescent="0.25">
      <c r="A686" s="73">
        <f>+'INFO SEAL'!B637</f>
        <v>632</v>
      </c>
      <c r="B686" s="180" t="str">
        <f t="shared" si="33"/>
        <v>MOD INV_2018</v>
      </c>
      <c r="C686" s="180" t="str">
        <f>+'INFO SEAL'!C637</f>
        <v>AREQUIPA</v>
      </c>
      <c r="D686" s="180" t="str">
        <f>+'INFO SEAL'!D637</f>
        <v>CAYLLOMA</v>
      </c>
      <c r="E686" s="180" t="str">
        <f>+'INFO SEAL'!E637</f>
        <v>MAJES</v>
      </c>
      <c r="F686" s="180" t="str">
        <f>+IF('INFO SEAL'!I637="BAJA TENSION","BT",IF('INFO SEAL'!I637="MEDIA TENSION","MT","AT"))</f>
        <v>AT</v>
      </c>
      <c r="G686" s="180">
        <f>+'INFO SEAL'!K637</f>
        <v>18</v>
      </c>
      <c r="H686" s="180" t="str">
        <f>+'INFO SEAL'!L637</f>
        <v>POSTE</v>
      </c>
      <c r="I686" s="180" t="str">
        <f>+'INFO SEAL'!M637</f>
        <v>CONCRETO</v>
      </c>
      <c r="J686" s="180" t="str">
        <f>+'INFO SEAL'!N637&amp;"-"&amp;F686</f>
        <v>EC138COU0S0-240-S1-AT</v>
      </c>
      <c r="K686" s="180"/>
      <c r="L686" s="182" t="str">
        <f>+VLOOKUP('INFO SEAL'!N637,$J$8:$V$50,3,FALSE)</f>
        <v>1 Poste de concreto (21/500) de suspensión (2°) Tipo SU1-21</v>
      </c>
      <c r="M686" s="33">
        <f t="shared" si="34"/>
        <v>3.4</v>
      </c>
    </row>
    <row r="687" spans="1:13" customFormat="1" x14ac:dyDescent="0.25">
      <c r="A687" s="73">
        <f>+'INFO SEAL'!B638</f>
        <v>633</v>
      </c>
      <c r="B687" s="180" t="str">
        <f t="shared" si="33"/>
        <v>MOD INV_2018</v>
      </c>
      <c r="C687" s="180" t="str">
        <f>+'INFO SEAL'!C638</f>
        <v>AREQUIPA</v>
      </c>
      <c r="D687" s="180" t="str">
        <f>+'INFO SEAL'!D638</f>
        <v>CAYLLOMA</v>
      </c>
      <c r="E687" s="180" t="str">
        <f>+'INFO SEAL'!E638</f>
        <v>MAJES</v>
      </c>
      <c r="F687" s="180" t="str">
        <f>+IF('INFO SEAL'!I638="BAJA TENSION","BT",IF('INFO SEAL'!I638="MEDIA TENSION","MT","AT"))</f>
        <v>AT</v>
      </c>
      <c r="G687" s="180">
        <f>+'INFO SEAL'!K638</f>
        <v>18</v>
      </c>
      <c r="H687" s="180" t="str">
        <f>+'INFO SEAL'!L638</f>
        <v>POSTE</v>
      </c>
      <c r="I687" s="180" t="str">
        <f>+'INFO SEAL'!M638</f>
        <v>CONCRETO</v>
      </c>
      <c r="J687" s="180" t="str">
        <f>+'INFO SEAL'!N638&amp;"-"&amp;F687</f>
        <v>EC138COU0S0-240-S1-AT</v>
      </c>
      <c r="K687" s="180"/>
      <c r="L687" s="182" t="str">
        <f>+VLOOKUP('INFO SEAL'!N638,$J$8:$V$50,3,FALSE)</f>
        <v>1 Poste de concreto (21/500) de suspensión (2°) Tipo SU1-21</v>
      </c>
      <c r="M687" s="33">
        <f t="shared" si="34"/>
        <v>3.4</v>
      </c>
    </row>
    <row r="688" spans="1:13" customFormat="1" x14ac:dyDescent="0.25">
      <c r="A688" s="73">
        <f>+'INFO SEAL'!B639</f>
        <v>634</v>
      </c>
      <c r="B688" s="180" t="str">
        <f t="shared" si="33"/>
        <v>MOD INV_2018</v>
      </c>
      <c r="C688" s="180" t="str">
        <f>+'INFO SEAL'!C639</f>
        <v>AREQUIPA</v>
      </c>
      <c r="D688" s="180" t="str">
        <f>+'INFO SEAL'!D639</f>
        <v>CAYLLOMA</v>
      </c>
      <c r="E688" s="180" t="str">
        <f>+'INFO SEAL'!E639</f>
        <v>MAJES</v>
      </c>
      <c r="F688" s="180" t="str">
        <f>+IF('INFO SEAL'!I639="BAJA TENSION","BT",IF('INFO SEAL'!I639="MEDIA TENSION","MT","AT"))</f>
        <v>AT</v>
      </c>
      <c r="G688" s="180">
        <f>+'INFO SEAL'!K639</f>
        <v>18</v>
      </c>
      <c r="H688" s="180" t="str">
        <f>+'INFO SEAL'!L639</f>
        <v>POSTE</v>
      </c>
      <c r="I688" s="180" t="str">
        <f>+'INFO SEAL'!M639</f>
        <v>MADERA</v>
      </c>
      <c r="J688" s="180" t="str">
        <f>+'INFO SEAL'!N639&amp;"-"&amp;F688</f>
        <v>EMSU1P60C3-AT</v>
      </c>
      <c r="K688" s="180"/>
      <c r="L688" s="182" t="str">
        <f>+VLOOKUP('INFO SEAL'!N639,$J$8:$V$50,3,FALSE)</f>
        <v>Estructura de  Suspensión compuesto por 1 postes de madera tratada 60' Clase 3</v>
      </c>
      <c r="M688" s="33">
        <f t="shared" si="34"/>
        <v>1.1000000000000001</v>
      </c>
    </row>
    <row r="689" spans="1:13" customFormat="1" x14ac:dyDescent="0.25">
      <c r="A689" s="73">
        <f>+'INFO SEAL'!B640</f>
        <v>635</v>
      </c>
      <c r="B689" s="180" t="str">
        <f t="shared" si="33"/>
        <v>MOD INV_2018</v>
      </c>
      <c r="C689" s="180" t="str">
        <f>+'INFO SEAL'!C640</f>
        <v>AREQUIPA</v>
      </c>
      <c r="D689" s="180" t="str">
        <f>+'INFO SEAL'!D640</f>
        <v>CAYLLOMA</v>
      </c>
      <c r="E689" s="180" t="str">
        <f>+'INFO SEAL'!E640</f>
        <v>MAJES</v>
      </c>
      <c r="F689" s="180" t="str">
        <f>+IF('INFO SEAL'!I640="BAJA TENSION","BT",IF('INFO SEAL'!I640="MEDIA TENSION","MT","AT"))</f>
        <v>AT</v>
      </c>
      <c r="G689" s="180">
        <f>+'INFO SEAL'!K640</f>
        <v>18</v>
      </c>
      <c r="H689" s="180" t="str">
        <f>+'INFO SEAL'!L640</f>
        <v>POSTE</v>
      </c>
      <c r="I689" s="180" t="str">
        <f>+'INFO SEAL'!M640</f>
        <v>CONCRETO</v>
      </c>
      <c r="J689" s="180" t="str">
        <f>+'INFO SEAL'!N640&amp;"-"&amp;F689</f>
        <v>EC138COU0S0-240-S1-AT</v>
      </c>
      <c r="K689" s="180"/>
      <c r="L689" s="182" t="str">
        <f>+VLOOKUP('INFO SEAL'!N640,$J$8:$V$50,3,FALSE)</f>
        <v>1 Poste de concreto (21/500) de suspensión (2°) Tipo SU1-21</v>
      </c>
      <c r="M689" s="33">
        <f t="shared" si="34"/>
        <v>3.4</v>
      </c>
    </row>
    <row r="690" spans="1:13" customFormat="1" x14ac:dyDescent="0.25">
      <c r="A690" s="73">
        <f>+'INFO SEAL'!B641</f>
        <v>636</v>
      </c>
      <c r="B690" s="180" t="str">
        <f t="shared" si="33"/>
        <v>MOD INV_2018</v>
      </c>
      <c r="C690" s="180" t="str">
        <f>+'INFO SEAL'!C641</f>
        <v>AREQUIPA</v>
      </c>
      <c r="D690" s="180" t="str">
        <f>+'INFO SEAL'!D641</f>
        <v>CAYLLOMA</v>
      </c>
      <c r="E690" s="180" t="str">
        <f>+'INFO SEAL'!E641</f>
        <v>MAJES</v>
      </c>
      <c r="F690" s="180" t="str">
        <f>+IF('INFO SEAL'!I641="BAJA TENSION","BT",IF('INFO SEAL'!I641="MEDIA TENSION","MT","AT"))</f>
        <v>AT</v>
      </c>
      <c r="G690" s="180">
        <f>+'INFO SEAL'!K641</f>
        <v>18</v>
      </c>
      <c r="H690" s="180" t="str">
        <f>+'INFO SEAL'!L641</f>
        <v>POSTE</v>
      </c>
      <c r="I690" s="180" t="str">
        <f>+'INFO SEAL'!M641</f>
        <v>CONCRETO</v>
      </c>
      <c r="J690" s="180" t="str">
        <f>+'INFO SEAL'!N641&amp;"-"&amp;F690</f>
        <v>EC138COU0S0-240-S1-AT</v>
      </c>
      <c r="K690" s="180"/>
      <c r="L690" s="182" t="str">
        <f>+VLOOKUP('INFO SEAL'!N641,$J$8:$V$50,3,FALSE)</f>
        <v>1 Poste de concreto (21/500) de suspensión (2°) Tipo SU1-21</v>
      </c>
      <c r="M690" s="33">
        <f t="shared" si="34"/>
        <v>3.4</v>
      </c>
    </row>
    <row r="691" spans="1:13" customFormat="1" x14ac:dyDescent="0.25">
      <c r="A691" s="73">
        <f>+'INFO SEAL'!B642</f>
        <v>637</v>
      </c>
      <c r="B691" s="180" t="str">
        <f t="shared" si="33"/>
        <v>MOD INV_2018</v>
      </c>
      <c r="C691" s="180" t="str">
        <f>+'INFO SEAL'!C642</f>
        <v>AREQUIPA</v>
      </c>
      <c r="D691" s="180" t="str">
        <f>+'INFO SEAL'!D642</f>
        <v>CAYLLOMA</v>
      </c>
      <c r="E691" s="180" t="str">
        <f>+'INFO SEAL'!E642</f>
        <v>MAJES</v>
      </c>
      <c r="F691" s="180" t="str">
        <f>+IF('INFO SEAL'!I642="BAJA TENSION","BT",IF('INFO SEAL'!I642="MEDIA TENSION","MT","AT"))</f>
        <v>AT</v>
      </c>
      <c r="G691" s="180">
        <f>+'INFO SEAL'!K642</f>
        <v>18</v>
      </c>
      <c r="H691" s="180" t="str">
        <f>+'INFO SEAL'!L642</f>
        <v>POSTE</v>
      </c>
      <c r="I691" s="180" t="str">
        <f>+'INFO SEAL'!M642</f>
        <v>CONCRETO</v>
      </c>
      <c r="J691" s="180" t="str">
        <f>+'INFO SEAL'!N642&amp;"-"&amp;F691</f>
        <v>EC138COU0S0-240-S1-AT</v>
      </c>
      <c r="K691" s="180"/>
      <c r="L691" s="182" t="str">
        <f>+VLOOKUP('INFO SEAL'!N642,$J$8:$V$50,3,FALSE)</f>
        <v>1 Poste de concreto (21/500) de suspensión (2°) Tipo SU1-21</v>
      </c>
      <c r="M691" s="33">
        <f t="shared" si="34"/>
        <v>3.4</v>
      </c>
    </row>
    <row r="692" spans="1:13" customFormat="1" x14ac:dyDescent="0.25">
      <c r="A692" s="73">
        <f>+'INFO SEAL'!B643</f>
        <v>638</v>
      </c>
      <c r="B692" s="180" t="str">
        <f t="shared" si="33"/>
        <v>MOD INV_2018</v>
      </c>
      <c r="C692" s="180" t="str">
        <f>+'INFO SEAL'!C643</f>
        <v>AREQUIPA</v>
      </c>
      <c r="D692" s="180" t="str">
        <f>+'INFO SEAL'!D643</f>
        <v>CAYLLOMA</v>
      </c>
      <c r="E692" s="180" t="str">
        <f>+'INFO SEAL'!E643</f>
        <v>MAJES</v>
      </c>
      <c r="F692" s="180" t="str">
        <f>+IF('INFO SEAL'!I643="BAJA TENSION","BT",IF('INFO SEAL'!I643="MEDIA TENSION","MT","AT"))</f>
        <v>AT</v>
      </c>
      <c r="G692" s="180">
        <f>+'INFO SEAL'!K643</f>
        <v>18</v>
      </c>
      <c r="H692" s="180" t="str">
        <f>+'INFO SEAL'!L643</f>
        <v>POSTE</v>
      </c>
      <c r="I692" s="180" t="str">
        <f>+'INFO SEAL'!M643</f>
        <v>CONCRETO</v>
      </c>
      <c r="J692" s="180" t="str">
        <f>+'INFO SEAL'!N643&amp;"-"&amp;F692</f>
        <v>EC138COU0S0-240-S1-AT</v>
      </c>
      <c r="K692" s="180"/>
      <c r="L692" s="182" t="str">
        <f>+VLOOKUP('INFO SEAL'!N643,$J$8:$V$50,3,FALSE)</f>
        <v>1 Poste de concreto (21/500) de suspensión (2°) Tipo SU1-21</v>
      </c>
      <c r="M692" s="33">
        <f t="shared" si="34"/>
        <v>3.4</v>
      </c>
    </row>
    <row r="693" spans="1:13" customFormat="1" x14ac:dyDescent="0.25">
      <c r="A693" s="73">
        <f>+'INFO SEAL'!B644</f>
        <v>639</v>
      </c>
      <c r="B693" s="180" t="str">
        <f t="shared" si="33"/>
        <v>MOD INV_2018</v>
      </c>
      <c r="C693" s="180" t="str">
        <f>+'INFO SEAL'!C644</f>
        <v>AREQUIPA</v>
      </c>
      <c r="D693" s="180" t="str">
        <f>+'INFO SEAL'!D644</f>
        <v>CAYLLOMA</v>
      </c>
      <c r="E693" s="180" t="str">
        <f>+'INFO SEAL'!E644</f>
        <v>MAJES</v>
      </c>
      <c r="F693" s="180" t="str">
        <f>+IF('INFO SEAL'!I644="BAJA TENSION","BT",IF('INFO SEAL'!I644="MEDIA TENSION","MT","AT"))</f>
        <v>AT</v>
      </c>
      <c r="G693" s="180">
        <f>+'INFO SEAL'!K644</f>
        <v>18</v>
      </c>
      <c r="H693" s="180" t="str">
        <f>+'INFO SEAL'!L644</f>
        <v>POSTE</v>
      </c>
      <c r="I693" s="180" t="str">
        <f>+'INFO SEAL'!M644</f>
        <v>CONCRETO</v>
      </c>
      <c r="J693" s="180" t="str">
        <f>+'INFO SEAL'!N644&amp;"-"&amp;F693</f>
        <v>EC138COU0S0-240-S1-AT</v>
      </c>
      <c r="K693" s="180"/>
      <c r="L693" s="182" t="str">
        <f>+VLOOKUP('INFO SEAL'!N644,$J$8:$V$50,3,FALSE)</f>
        <v>1 Poste de concreto (21/500) de suspensión (2°) Tipo SU1-21</v>
      </c>
      <c r="M693" s="33">
        <f t="shared" si="34"/>
        <v>3.4</v>
      </c>
    </row>
    <row r="694" spans="1:13" customFormat="1" x14ac:dyDescent="0.25">
      <c r="A694" s="73">
        <f>+'INFO SEAL'!B645</f>
        <v>640</v>
      </c>
      <c r="B694" s="180" t="str">
        <f t="shared" si="33"/>
        <v>MOD INV_2018</v>
      </c>
      <c r="C694" s="180" t="str">
        <f>+'INFO SEAL'!C645</f>
        <v>AREQUIPA</v>
      </c>
      <c r="D694" s="180" t="str">
        <f>+'INFO SEAL'!D645</f>
        <v>CAYLLOMA</v>
      </c>
      <c r="E694" s="180" t="str">
        <f>+'INFO SEAL'!E645</f>
        <v>MAJES</v>
      </c>
      <c r="F694" s="180" t="str">
        <f>+IF('INFO SEAL'!I645="BAJA TENSION","BT",IF('INFO SEAL'!I645="MEDIA TENSION","MT","AT"))</f>
        <v>AT</v>
      </c>
      <c r="G694" s="180">
        <f>+'INFO SEAL'!K645</f>
        <v>18</v>
      </c>
      <c r="H694" s="180" t="str">
        <f>+'INFO SEAL'!L645</f>
        <v>POSTE</v>
      </c>
      <c r="I694" s="180" t="str">
        <f>+'INFO SEAL'!M645</f>
        <v>CONCRETO</v>
      </c>
      <c r="J694" s="180" t="str">
        <f>+'INFO SEAL'!N645&amp;"-"&amp;F694</f>
        <v>EC138COU0S0-240-S1-AT</v>
      </c>
      <c r="K694" s="180"/>
      <c r="L694" s="182" t="str">
        <f>+VLOOKUP('INFO SEAL'!N645,$J$8:$V$50,3,FALSE)</f>
        <v>1 Poste de concreto (21/500) de suspensión (2°) Tipo SU1-21</v>
      </c>
      <c r="M694" s="33">
        <f t="shared" si="34"/>
        <v>3.4</v>
      </c>
    </row>
    <row r="695" spans="1:13" customFormat="1" x14ac:dyDescent="0.25">
      <c r="A695" s="73">
        <f>+'INFO SEAL'!B646</f>
        <v>641</v>
      </c>
      <c r="B695" s="180" t="str">
        <f t="shared" si="33"/>
        <v>MOD INV_2018</v>
      </c>
      <c r="C695" s="180" t="str">
        <f>+'INFO SEAL'!C646</f>
        <v>AREQUIPA</v>
      </c>
      <c r="D695" s="180" t="str">
        <f>+'INFO SEAL'!D646</f>
        <v>CAYLLOMA</v>
      </c>
      <c r="E695" s="180" t="str">
        <f>+'INFO SEAL'!E646</f>
        <v>MAJES</v>
      </c>
      <c r="F695" s="180" t="str">
        <f>+IF('INFO SEAL'!I646="BAJA TENSION","BT",IF('INFO SEAL'!I646="MEDIA TENSION","MT","AT"))</f>
        <v>AT</v>
      </c>
      <c r="G695" s="180">
        <f>+'INFO SEAL'!K646</f>
        <v>18</v>
      </c>
      <c r="H695" s="180" t="str">
        <f>+'INFO SEAL'!L646</f>
        <v>POSTE</v>
      </c>
      <c r="I695" s="180" t="str">
        <f>+'INFO SEAL'!M646</f>
        <v>CONCRETO</v>
      </c>
      <c r="J695" s="180" t="str">
        <f>+'INFO SEAL'!N646&amp;"-"&amp;F695</f>
        <v>EC138COU0S0-240-S1-AT</v>
      </c>
      <c r="K695" s="180"/>
      <c r="L695" s="182" t="str">
        <f>+VLOOKUP('INFO SEAL'!N646,$J$8:$V$50,3,FALSE)</f>
        <v>1 Poste de concreto (21/500) de suspensión (2°) Tipo SU1-21</v>
      </c>
      <c r="M695" s="33">
        <f t="shared" si="34"/>
        <v>3.4</v>
      </c>
    </row>
    <row r="696" spans="1:13" customFormat="1" x14ac:dyDescent="0.25">
      <c r="A696" s="73">
        <f>+'INFO SEAL'!B647</f>
        <v>642</v>
      </c>
      <c r="B696" s="180" t="str">
        <f t="shared" ref="B696:B759" si="35">+INDEX($B$8:$B$50,MATCH(L696,$L$8:$L$50,0))</f>
        <v>MOD INV_2018</v>
      </c>
      <c r="C696" s="180" t="str">
        <f>+'INFO SEAL'!C647</f>
        <v>AREQUIPA</v>
      </c>
      <c r="D696" s="180" t="str">
        <f>+'INFO SEAL'!D647</f>
        <v>CAYLLOMA</v>
      </c>
      <c r="E696" s="180" t="str">
        <f>+'INFO SEAL'!E647</f>
        <v>MAJES</v>
      </c>
      <c r="F696" s="180" t="str">
        <f>+IF('INFO SEAL'!I647="BAJA TENSION","BT",IF('INFO SEAL'!I647="MEDIA TENSION","MT","AT"))</f>
        <v>AT</v>
      </c>
      <c r="G696" s="180">
        <f>+'INFO SEAL'!K647</f>
        <v>18</v>
      </c>
      <c r="H696" s="180" t="str">
        <f>+'INFO SEAL'!L647</f>
        <v>POSTE</v>
      </c>
      <c r="I696" s="180" t="str">
        <f>+'INFO SEAL'!M647</f>
        <v>CONCRETO</v>
      </c>
      <c r="J696" s="180" t="str">
        <f>+'INFO SEAL'!N647&amp;"-"&amp;F696</f>
        <v>EC138COU0S0-240-S1-AT</v>
      </c>
      <c r="K696" s="180"/>
      <c r="L696" s="182" t="str">
        <f>+VLOOKUP('INFO SEAL'!N647,$J$8:$V$50,3,FALSE)</f>
        <v>1 Poste de concreto (21/500) de suspensión (2°) Tipo SU1-21</v>
      </c>
      <c r="M696" s="33">
        <f t="shared" ref="M696:M759" si="36">+VLOOKUP(J696,$K$8:$V$50,12,FALSE)</f>
        <v>3.4</v>
      </c>
    </row>
    <row r="697" spans="1:13" customFormat="1" x14ac:dyDescent="0.25">
      <c r="A697" s="73">
        <f>+'INFO SEAL'!B648</f>
        <v>643</v>
      </c>
      <c r="B697" s="180" t="str">
        <f t="shared" si="35"/>
        <v>SICODI</v>
      </c>
      <c r="C697" s="180" t="str">
        <f>+'INFO SEAL'!C648</f>
        <v>AREQUIPA</v>
      </c>
      <c r="D697" s="180" t="str">
        <f>+'INFO SEAL'!D648</f>
        <v>AREQUIPA</v>
      </c>
      <c r="E697" s="180" t="str">
        <f>+'INFO SEAL'!E648</f>
        <v>VITOR</v>
      </c>
      <c r="F697" s="180" t="str">
        <f>+IF('INFO SEAL'!I648="BAJA TENSION","BT",IF('INFO SEAL'!I648="MEDIA TENSION","MT","AT"))</f>
        <v>MT</v>
      </c>
      <c r="G697" s="180">
        <f>+'INFO SEAL'!K648</f>
        <v>13</v>
      </c>
      <c r="H697" s="180" t="str">
        <f>+'INFO SEAL'!L648</f>
        <v>POSTE</v>
      </c>
      <c r="I697" s="180" t="str">
        <f>+'INFO SEAL'!M648</f>
        <v>CONCRETO</v>
      </c>
      <c r="J697" s="180" t="str">
        <f>+'INFO SEAL'!N648&amp;"-"&amp;F697</f>
        <v>PPC19-MT</v>
      </c>
      <c r="K697" s="180"/>
      <c r="L697" s="182" t="str">
        <f>+VLOOKUP('INFO SEAL'!N648,$J$8:$V$50,3,FALSE)</f>
        <v>POSTE DE CONCRETO ARMADO DE 13/300/150/345</v>
      </c>
      <c r="M697" s="33">
        <f t="shared" si="36"/>
        <v>0.5</v>
      </c>
    </row>
    <row r="698" spans="1:13" customFormat="1" x14ac:dyDescent="0.25">
      <c r="A698" s="73">
        <f>+'INFO SEAL'!B649</f>
        <v>644</v>
      </c>
      <c r="B698" s="180" t="str">
        <f t="shared" si="35"/>
        <v>MOD INV_2018</v>
      </c>
      <c r="C698" s="180" t="str">
        <f>+'INFO SEAL'!C649</f>
        <v>AREQUIPA</v>
      </c>
      <c r="D698" s="180" t="str">
        <f>+'INFO SEAL'!D649</f>
        <v>CAYLLOMA</v>
      </c>
      <c r="E698" s="180" t="str">
        <f>+'INFO SEAL'!E649</f>
        <v>MAJES</v>
      </c>
      <c r="F698" s="180" t="str">
        <f>+IF('INFO SEAL'!I649="BAJA TENSION","BT",IF('INFO SEAL'!I649="MEDIA TENSION","MT","AT"))</f>
        <v>AT</v>
      </c>
      <c r="G698" s="180">
        <f>+'INFO SEAL'!K649</f>
        <v>18</v>
      </c>
      <c r="H698" s="180" t="str">
        <f>+'INFO SEAL'!L649</f>
        <v>POSTE</v>
      </c>
      <c r="I698" s="180" t="str">
        <f>+'INFO SEAL'!M649</f>
        <v>CONCRETO</v>
      </c>
      <c r="J698" s="180" t="str">
        <f>+'INFO SEAL'!N649&amp;"-"&amp;F698</f>
        <v>EC138COU0S0-240-S1-AT</v>
      </c>
      <c r="K698" s="180"/>
      <c r="L698" s="182" t="str">
        <f>+VLOOKUP('INFO SEAL'!N649,$J$8:$V$50,3,FALSE)</f>
        <v>1 Poste de concreto (21/500) de suspensión (2°) Tipo SU1-21</v>
      </c>
      <c r="M698" s="33">
        <f t="shared" si="36"/>
        <v>3.4</v>
      </c>
    </row>
    <row r="699" spans="1:13" customFormat="1" x14ac:dyDescent="0.25">
      <c r="A699" s="73">
        <f>+'INFO SEAL'!B650</f>
        <v>645</v>
      </c>
      <c r="B699" s="180" t="str">
        <f t="shared" si="35"/>
        <v>MOD INV_2018</v>
      </c>
      <c r="C699" s="180" t="str">
        <f>+'INFO SEAL'!C650</f>
        <v>AREQUIPA</v>
      </c>
      <c r="D699" s="180" t="str">
        <f>+'INFO SEAL'!D650</f>
        <v>CAYLLOMA</v>
      </c>
      <c r="E699" s="180" t="str">
        <f>+'INFO SEAL'!E650</f>
        <v>MAJES</v>
      </c>
      <c r="F699" s="180" t="str">
        <f>+IF('INFO SEAL'!I650="BAJA TENSION","BT",IF('INFO SEAL'!I650="MEDIA TENSION","MT","AT"))</f>
        <v>AT</v>
      </c>
      <c r="G699" s="180">
        <f>+'INFO SEAL'!K650</f>
        <v>18</v>
      </c>
      <c r="H699" s="180" t="str">
        <f>+'INFO SEAL'!L650</f>
        <v>POSTE</v>
      </c>
      <c r="I699" s="180" t="str">
        <f>+'INFO SEAL'!M650</f>
        <v>CONCRETO</v>
      </c>
      <c r="J699" s="180" t="str">
        <f>+'INFO SEAL'!N650&amp;"-"&amp;F699</f>
        <v>EC138COU0S0-240-S1-AT</v>
      </c>
      <c r="K699" s="180"/>
      <c r="L699" s="182" t="str">
        <f>+VLOOKUP('INFO SEAL'!N650,$J$8:$V$50,3,FALSE)</f>
        <v>1 Poste de concreto (21/500) de suspensión (2°) Tipo SU1-21</v>
      </c>
      <c r="M699" s="33">
        <f t="shared" si="36"/>
        <v>3.4</v>
      </c>
    </row>
    <row r="700" spans="1:13" customFormat="1" x14ac:dyDescent="0.25">
      <c r="A700" s="73">
        <f>+'INFO SEAL'!B651</f>
        <v>646</v>
      </c>
      <c r="B700" s="180" t="str">
        <f t="shared" si="35"/>
        <v>MOD INV_2018</v>
      </c>
      <c r="C700" s="180" t="str">
        <f>+'INFO SEAL'!C651</f>
        <v>AREQUIPA</v>
      </c>
      <c r="D700" s="180" t="str">
        <f>+'INFO SEAL'!D651</f>
        <v>CAYLLOMA</v>
      </c>
      <c r="E700" s="180" t="str">
        <f>+'INFO SEAL'!E651</f>
        <v>MAJES</v>
      </c>
      <c r="F700" s="180" t="str">
        <f>+IF('INFO SEAL'!I651="BAJA TENSION","BT",IF('INFO SEAL'!I651="MEDIA TENSION","MT","AT"))</f>
        <v>AT</v>
      </c>
      <c r="G700" s="180">
        <f>+'INFO SEAL'!K651</f>
        <v>16</v>
      </c>
      <c r="H700" s="180" t="str">
        <f>+'INFO SEAL'!L651</f>
        <v>POSTE</v>
      </c>
      <c r="I700" s="180" t="str">
        <f>+'INFO SEAL'!M651</f>
        <v>CONCRETO</v>
      </c>
      <c r="J700" s="180" t="str">
        <f>+'INFO SEAL'!N651&amp;"-"&amp;F700</f>
        <v>EC138COU0S0-240-S1-AT</v>
      </c>
      <c r="K700" s="180"/>
      <c r="L700" s="182" t="str">
        <f>+VLOOKUP('INFO SEAL'!N651,$J$8:$V$50,3,FALSE)</f>
        <v>1 Poste de concreto (21/500) de suspensión (2°) Tipo SU1-21</v>
      </c>
      <c r="M700" s="33">
        <f t="shared" si="36"/>
        <v>3.4</v>
      </c>
    </row>
    <row r="701" spans="1:13" customFormat="1" x14ac:dyDescent="0.25">
      <c r="A701" s="73">
        <f>+'INFO SEAL'!B652</f>
        <v>647</v>
      </c>
      <c r="B701" s="180" t="str">
        <f t="shared" si="35"/>
        <v>MOD INV_2018</v>
      </c>
      <c r="C701" s="180" t="str">
        <f>+'INFO SEAL'!C652</f>
        <v>AREQUIPA</v>
      </c>
      <c r="D701" s="180" t="str">
        <f>+'INFO SEAL'!D652</f>
        <v>CAYLLOMA</v>
      </c>
      <c r="E701" s="180" t="str">
        <f>+'INFO SEAL'!E652</f>
        <v>MAJES</v>
      </c>
      <c r="F701" s="180" t="str">
        <f>+IF('INFO SEAL'!I652="BAJA TENSION","BT",IF('INFO SEAL'!I652="MEDIA TENSION","MT","AT"))</f>
        <v>AT</v>
      </c>
      <c r="G701" s="180">
        <f>+'INFO SEAL'!K652</f>
        <v>16</v>
      </c>
      <c r="H701" s="180" t="str">
        <f>+'INFO SEAL'!L652</f>
        <v>POSTE</v>
      </c>
      <c r="I701" s="180" t="str">
        <f>+'INFO SEAL'!M652</f>
        <v>CONCRETO</v>
      </c>
      <c r="J701" s="180" t="str">
        <f>+'INFO SEAL'!N652&amp;"-"&amp;F701</f>
        <v>EC138COU0S0-240-S1-AT</v>
      </c>
      <c r="K701" s="180"/>
      <c r="L701" s="182" t="str">
        <f>+VLOOKUP('INFO SEAL'!N652,$J$8:$V$50,3,FALSE)</f>
        <v>1 Poste de concreto (21/500) de suspensión (2°) Tipo SU1-21</v>
      </c>
      <c r="M701" s="33">
        <f t="shared" si="36"/>
        <v>3.4</v>
      </c>
    </row>
    <row r="702" spans="1:13" customFormat="1" x14ac:dyDescent="0.25">
      <c r="A702" s="73">
        <f>+'INFO SEAL'!B653</f>
        <v>648</v>
      </c>
      <c r="B702" s="180" t="str">
        <f t="shared" si="35"/>
        <v>MOD INV_2018</v>
      </c>
      <c r="C702" s="180" t="str">
        <f>+'INFO SEAL'!C653</f>
        <v>AREQUIPA</v>
      </c>
      <c r="D702" s="180" t="str">
        <f>+'INFO SEAL'!D653</f>
        <v>CAYLLOMA</v>
      </c>
      <c r="E702" s="180" t="str">
        <f>+'INFO SEAL'!E653</f>
        <v>MAJES</v>
      </c>
      <c r="F702" s="180" t="str">
        <f>+IF('INFO SEAL'!I653="BAJA TENSION","BT",IF('INFO SEAL'!I653="MEDIA TENSION","MT","AT"))</f>
        <v>AT</v>
      </c>
      <c r="G702" s="180">
        <f>+'INFO SEAL'!K653</f>
        <v>18</v>
      </c>
      <c r="H702" s="180" t="str">
        <f>+'INFO SEAL'!L653</f>
        <v>POSTE</v>
      </c>
      <c r="I702" s="180" t="str">
        <f>+'INFO SEAL'!M653</f>
        <v>CONCRETO</v>
      </c>
      <c r="J702" s="180" t="str">
        <f>+'INFO SEAL'!N653&amp;"-"&amp;F702</f>
        <v>EC138COU0S0-240-S1-AT</v>
      </c>
      <c r="K702" s="180"/>
      <c r="L702" s="182" t="str">
        <f>+VLOOKUP('INFO SEAL'!N653,$J$8:$V$50,3,FALSE)</f>
        <v>1 Poste de concreto (21/500) de suspensión (2°) Tipo SU1-21</v>
      </c>
      <c r="M702" s="33">
        <f t="shared" si="36"/>
        <v>3.4</v>
      </c>
    </row>
    <row r="703" spans="1:13" customFormat="1" x14ac:dyDescent="0.25">
      <c r="A703" s="73">
        <f>+'INFO SEAL'!B654</f>
        <v>649</v>
      </c>
      <c r="B703" s="180" t="str">
        <f t="shared" si="35"/>
        <v>MOD INV_2018</v>
      </c>
      <c r="C703" s="180" t="str">
        <f>+'INFO SEAL'!C654</f>
        <v>AREQUIPA</v>
      </c>
      <c r="D703" s="180" t="str">
        <f>+'INFO SEAL'!D654</f>
        <v>CAYLLOMA</v>
      </c>
      <c r="E703" s="180" t="str">
        <f>+'INFO SEAL'!E654</f>
        <v>MAJES</v>
      </c>
      <c r="F703" s="180" t="str">
        <f>+IF('INFO SEAL'!I654="BAJA TENSION","BT",IF('INFO SEAL'!I654="MEDIA TENSION","MT","AT"))</f>
        <v>AT</v>
      </c>
      <c r="G703" s="180">
        <f>+'INFO SEAL'!K654</f>
        <v>18</v>
      </c>
      <c r="H703" s="180" t="str">
        <f>+'INFO SEAL'!L654</f>
        <v>POSTE</v>
      </c>
      <c r="I703" s="180" t="str">
        <f>+'INFO SEAL'!M654</f>
        <v>CONCRETO</v>
      </c>
      <c r="J703" s="180" t="str">
        <f>+'INFO SEAL'!N654&amp;"-"&amp;F703</f>
        <v>EC138COU0S0-240-S1-AT</v>
      </c>
      <c r="K703" s="180"/>
      <c r="L703" s="182" t="str">
        <f>+VLOOKUP('INFO SEAL'!N654,$J$8:$V$50,3,FALSE)</f>
        <v>1 Poste de concreto (21/500) de suspensión (2°) Tipo SU1-21</v>
      </c>
      <c r="M703" s="33">
        <f t="shared" si="36"/>
        <v>3.4</v>
      </c>
    </row>
    <row r="704" spans="1:13" customFormat="1" x14ac:dyDescent="0.25">
      <c r="A704" s="73">
        <f>+'INFO SEAL'!B655</f>
        <v>650</v>
      </c>
      <c r="B704" s="180" t="str">
        <f t="shared" si="35"/>
        <v>MOD INV_2018</v>
      </c>
      <c r="C704" s="180" t="str">
        <f>+'INFO SEAL'!C655</f>
        <v>AREQUIPA</v>
      </c>
      <c r="D704" s="180" t="str">
        <f>+'INFO SEAL'!D655</f>
        <v>CAYLLOMA</v>
      </c>
      <c r="E704" s="180" t="str">
        <f>+'INFO SEAL'!E655</f>
        <v>MAJES</v>
      </c>
      <c r="F704" s="180" t="str">
        <f>+IF('INFO SEAL'!I655="BAJA TENSION","BT",IF('INFO SEAL'!I655="MEDIA TENSION","MT","AT"))</f>
        <v>AT</v>
      </c>
      <c r="G704" s="180">
        <f>+'INFO SEAL'!K655</f>
        <v>18</v>
      </c>
      <c r="H704" s="180" t="str">
        <f>+'INFO SEAL'!L655</f>
        <v>POSTE</v>
      </c>
      <c r="I704" s="180" t="str">
        <f>+'INFO SEAL'!M655</f>
        <v>CONCRETO</v>
      </c>
      <c r="J704" s="180" t="str">
        <f>+'INFO SEAL'!N655&amp;"-"&amp;F704</f>
        <v>EC138COU0S0-240-S1-AT</v>
      </c>
      <c r="K704" s="180"/>
      <c r="L704" s="182" t="str">
        <f>+VLOOKUP('INFO SEAL'!N655,$J$8:$V$50,3,FALSE)</f>
        <v>1 Poste de concreto (21/500) de suspensión (2°) Tipo SU1-21</v>
      </c>
      <c r="M704" s="33">
        <f t="shared" si="36"/>
        <v>3.4</v>
      </c>
    </row>
    <row r="705" spans="1:13" customFormat="1" x14ac:dyDescent="0.25">
      <c r="A705" s="73">
        <f>+'INFO SEAL'!B656</f>
        <v>651</v>
      </c>
      <c r="B705" s="180" t="str">
        <f t="shared" si="35"/>
        <v>MOD INV_2018</v>
      </c>
      <c r="C705" s="180" t="str">
        <f>+'INFO SEAL'!C656</f>
        <v>AREQUIPA</v>
      </c>
      <c r="D705" s="180" t="str">
        <f>+'INFO SEAL'!D656</f>
        <v>CAYLLOMA</v>
      </c>
      <c r="E705" s="180" t="str">
        <f>+'INFO SEAL'!E656</f>
        <v>MAJES</v>
      </c>
      <c r="F705" s="180" t="str">
        <f>+IF('INFO SEAL'!I656="BAJA TENSION","BT",IF('INFO SEAL'!I656="MEDIA TENSION","MT","AT"))</f>
        <v>AT</v>
      </c>
      <c r="G705" s="180">
        <f>+'INFO SEAL'!K656</f>
        <v>18</v>
      </c>
      <c r="H705" s="180" t="str">
        <f>+'INFO SEAL'!L656</f>
        <v>POSTE</v>
      </c>
      <c r="I705" s="180" t="str">
        <f>+'INFO SEAL'!M656</f>
        <v>CONCRETO</v>
      </c>
      <c r="J705" s="180" t="str">
        <f>+'INFO SEAL'!N656&amp;"-"&amp;F705</f>
        <v>EC138COU0S0-240-S1-AT</v>
      </c>
      <c r="K705" s="180"/>
      <c r="L705" s="182" t="str">
        <f>+VLOOKUP('INFO SEAL'!N656,$J$8:$V$50,3,FALSE)</f>
        <v>1 Poste de concreto (21/500) de suspensión (2°) Tipo SU1-21</v>
      </c>
      <c r="M705" s="33">
        <f t="shared" si="36"/>
        <v>3.4</v>
      </c>
    </row>
    <row r="706" spans="1:13" customFormat="1" x14ac:dyDescent="0.25">
      <c r="A706" s="73">
        <f>+'INFO SEAL'!B657</f>
        <v>652</v>
      </c>
      <c r="B706" s="180" t="str">
        <f t="shared" si="35"/>
        <v>MOD INV_2018</v>
      </c>
      <c r="C706" s="180" t="str">
        <f>+'INFO SEAL'!C657</f>
        <v>AREQUIPA</v>
      </c>
      <c r="D706" s="180" t="str">
        <f>+'INFO SEAL'!D657</f>
        <v>CAYLLOMA</v>
      </c>
      <c r="E706" s="180" t="str">
        <f>+'INFO SEAL'!E657</f>
        <v>MAJES</v>
      </c>
      <c r="F706" s="180" t="str">
        <f>+IF('INFO SEAL'!I657="BAJA TENSION","BT",IF('INFO SEAL'!I657="MEDIA TENSION","MT","AT"))</f>
        <v>AT</v>
      </c>
      <c r="G706" s="180">
        <f>+'INFO SEAL'!K657</f>
        <v>18</v>
      </c>
      <c r="H706" s="180" t="str">
        <f>+'INFO SEAL'!L657</f>
        <v>POSTE</v>
      </c>
      <c r="I706" s="180" t="str">
        <f>+'INFO SEAL'!M657</f>
        <v>CONCRETO</v>
      </c>
      <c r="J706" s="180" t="str">
        <f>+'INFO SEAL'!N657&amp;"-"&amp;F706</f>
        <v>EC138COU0S0-240-S1-AT</v>
      </c>
      <c r="K706" s="180"/>
      <c r="L706" s="182" t="str">
        <f>+VLOOKUP('INFO SEAL'!N657,$J$8:$V$50,3,FALSE)</f>
        <v>1 Poste de concreto (21/500) de suspensión (2°) Tipo SU1-21</v>
      </c>
      <c r="M706" s="33">
        <f t="shared" si="36"/>
        <v>3.4</v>
      </c>
    </row>
    <row r="707" spans="1:13" customFormat="1" x14ac:dyDescent="0.25">
      <c r="A707" s="73">
        <f>+'INFO SEAL'!B658</f>
        <v>653</v>
      </c>
      <c r="B707" s="180" t="str">
        <f t="shared" si="35"/>
        <v>MOD INV_2018</v>
      </c>
      <c r="C707" s="180" t="str">
        <f>+'INFO SEAL'!C658</f>
        <v>AREQUIPA</v>
      </c>
      <c r="D707" s="180" t="str">
        <f>+'INFO SEAL'!D658</f>
        <v>CAYLLOMA</v>
      </c>
      <c r="E707" s="180" t="str">
        <f>+'INFO SEAL'!E658</f>
        <v>MAJES</v>
      </c>
      <c r="F707" s="180" t="str">
        <f>+IF('INFO SEAL'!I658="BAJA TENSION","BT",IF('INFO SEAL'!I658="MEDIA TENSION","MT","AT"))</f>
        <v>AT</v>
      </c>
      <c r="G707" s="180">
        <f>+'INFO SEAL'!K658</f>
        <v>18</v>
      </c>
      <c r="H707" s="180" t="str">
        <f>+'INFO SEAL'!L658</f>
        <v>POSTE</v>
      </c>
      <c r="I707" s="180" t="str">
        <f>+'INFO SEAL'!M658</f>
        <v>CONCRETO</v>
      </c>
      <c r="J707" s="180" t="str">
        <f>+'INFO SEAL'!N658&amp;"-"&amp;F707</f>
        <v>EC138COU0S0-240-S1-AT</v>
      </c>
      <c r="K707" s="180"/>
      <c r="L707" s="182" t="str">
        <f>+VLOOKUP('INFO SEAL'!N658,$J$8:$V$50,3,FALSE)</f>
        <v>1 Poste de concreto (21/500) de suspensión (2°) Tipo SU1-21</v>
      </c>
      <c r="M707" s="33">
        <f t="shared" si="36"/>
        <v>3.4</v>
      </c>
    </row>
    <row r="708" spans="1:13" customFormat="1" x14ac:dyDescent="0.25">
      <c r="A708" s="73">
        <f>+'INFO SEAL'!B659</f>
        <v>654</v>
      </c>
      <c r="B708" s="180" t="str">
        <f t="shared" si="35"/>
        <v>MOD INV_2018</v>
      </c>
      <c r="C708" s="180" t="str">
        <f>+'INFO SEAL'!C659</f>
        <v>AREQUIPA</v>
      </c>
      <c r="D708" s="180" t="str">
        <f>+'INFO SEAL'!D659</f>
        <v>CAYLLOMA</v>
      </c>
      <c r="E708" s="180" t="str">
        <f>+'INFO SEAL'!E659</f>
        <v>MAJES</v>
      </c>
      <c r="F708" s="180" t="str">
        <f>+IF('INFO SEAL'!I659="BAJA TENSION","BT",IF('INFO SEAL'!I659="MEDIA TENSION","MT","AT"))</f>
        <v>AT</v>
      </c>
      <c r="G708" s="180">
        <f>+'INFO SEAL'!K659</f>
        <v>18</v>
      </c>
      <c r="H708" s="180" t="str">
        <f>+'INFO SEAL'!L659</f>
        <v>POSTE</v>
      </c>
      <c r="I708" s="180" t="str">
        <f>+'INFO SEAL'!M659</f>
        <v>CONCRETO</v>
      </c>
      <c r="J708" s="180" t="str">
        <f>+'INFO SEAL'!N659&amp;"-"&amp;F708</f>
        <v>EC138COU0S0-240-S1-AT</v>
      </c>
      <c r="K708" s="180"/>
      <c r="L708" s="182" t="str">
        <f>+VLOOKUP('INFO SEAL'!N659,$J$8:$V$50,3,FALSE)</f>
        <v>1 Poste de concreto (21/500) de suspensión (2°) Tipo SU1-21</v>
      </c>
      <c r="M708" s="33">
        <f t="shared" si="36"/>
        <v>3.4</v>
      </c>
    </row>
    <row r="709" spans="1:13" customFormat="1" x14ac:dyDescent="0.25">
      <c r="A709" s="73">
        <f>+'INFO SEAL'!B660</f>
        <v>655</v>
      </c>
      <c r="B709" s="180" t="str">
        <f t="shared" si="35"/>
        <v>MOD INV_2018</v>
      </c>
      <c r="C709" s="180" t="str">
        <f>+'INFO SEAL'!C660</f>
        <v>AREQUIPA</v>
      </c>
      <c r="D709" s="180" t="str">
        <f>+'INFO SEAL'!D660</f>
        <v>CAYLLOMA</v>
      </c>
      <c r="E709" s="180" t="str">
        <f>+'INFO SEAL'!E660</f>
        <v>MAJES</v>
      </c>
      <c r="F709" s="180" t="str">
        <f>+IF('INFO SEAL'!I660="BAJA TENSION","BT",IF('INFO SEAL'!I660="MEDIA TENSION","MT","AT"))</f>
        <v>AT</v>
      </c>
      <c r="G709" s="180">
        <f>+'INFO SEAL'!K660</f>
        <v>18</v>
      </c>
      <c r="H709" s="180" t="str">
        <f>+'INFO SEAL'!L660</f>
        <v>POSTE</v>
      </c>
      <c r="I709" s="180" t="str">
        <f>+'INFO SEAL'!M660</f>
        <v>CONCRETO</v>
      </c>
      <c r="J709" s="180" t="str">
        <f>+'INFO SEAL'!N660&amp;"-"&amp;F709</f>
        <v>EC138COU0S0-240-S1-AT</v>
      </c>
      <c r="K709" s="180"/>
      <c r="L709" s="182" t="str">
        <f>+VLOOKUP('INFO SEAL'!N660,$J$8:$V$50,3,FALSE)</f>
        <v>1 Poste de concreto (21/500) de suspensión (2°) Tipo SU1-21</v>
      </c>
      <c r="M709" s="33">
        <f t="shared" si="36"/>
        <v>3.4</v>
      </c>
    </row>
    <row r="710" spans="1:13" customFormat="1" x14ac:dyDescent="0.25">
      <c r="A710" s="73">
        <f>+'INFO SEAL'!B661</f>
        <v>656</v>
      </c>
      <c r="B710" s="180" t="str">
        <f t="shared" si="35"/>
        <v>MOD INV_2018</v>
      </c>
      <c r="C710" s="180" t="str">
        <f>+'INFO SEAL'!C661</f>
        <v>AREQUIPA</v>
      </c>
      <c r="D710" s="180" t="str">
        <f>+'INFO SEAL'!D661</f>
        <v>CAYLLOMA</v>
      </c>
      <c r="E710" s="180" t="str">
        <f>+'INFO SEAL'!E661</f>
        <v>MAJES</v>
      </c>
      <c r="F710" s="180" t="str">
        <f>+IF('INFO SEAL'!I661="BAJA TENSION","BT",IF('INFO SEAL'!I661="MEDIA TENSION","MT","AT"))</f>
        <v>AT</v>
      </c>
      <c r="G710" s="180">
        <f>+'INFO SEAL'!K661</f>
        <v>16</v>
      </c>
      <c r="H710" s="180" t="str">
        <f>+'INFO SEAL'!L661</f>
        <v>POSTE</v>
      </c>
      <c r="I710" s="180" t="str">
        <f>+'INFO SEAL'!M661</f>
        <v>CONCRETO</v>
      </c>
      <c r="J710" s="180" t="str">
        <f>+'INFO SEAL'!N661&amp;"-"&amp;F710</f>
        <v>EC138COU0S0-240-S1-AT</v>
      </c>
      <c r="K710" s="180"/>
      <c r="L710" s="182" t="str">
        <f>+VLOOKUP('INFO SEAL'!N661,$J$8:$V$50,3,FALSE)</f>
        <v>1 Poste de concreto (21/500) de suspensión (2°) Tipo SU1-21</v>
      </c>
      <c r="M710" s="33">
        <f t="shared" si="36"/>
        <v>3.4</v>
      </c>
    </row>
    <row r="711" spans="1:13" customFormat="1" x14ac:dyDescent="0.25">
      <c r="A711" s="73">
        <f>+'INFO SEAL'!B662</f>
        <v>657</v>
      </c>
      <c r="B711" s="180" t="str">
        <f t="shared" si="35"/>
        <v>MOD INV_2018</v>
      </c>
      <c r="C711" s="180" t="str">
        <f>+'INFO SEAL'!C662</f>
        <v>AREQUIPA</v>
      </c>
      <c r="D711" s="180" t="str">
        <f>+'INFO SEAL'!D662</f>
        <v>CAYLLOMA</v>
      </c>
      <c r="E711" s="180" t="str">
        <f>+'INFO SEAL'!E662</f>
        <v>MAJES</v>
      </c>
      <c r="F711" s="180" t="str">
        <f>+IF('INFO SEAL'!I662="BAJA TENSION","BT",IF('INFO SEAL'!I662="MEDIA TENSION","MT","AT"))</f>
        <v>AT</v>
      </c>
      <c r="G711" s="180">
        <f>+'INFO SEAL'!K662</f>
        <v>18</v>
      </c>
      <c r="H711" s="180" t="str">
        <f>+'INFO SEAL'!L662</f>
        <v>POSTE</v>
      </c>
      <c r="I711" s="180" t="str">
        <f>+'INFO SEAL'!M662</f>
        <v>CONCRETO</v>
      </c>
      <c r="J711" s="180" t="str">
        <f>+'INFO SEAL'!N662&amp;"-"&amp;F711</f>
        <v>EC138COU0S0-240-S1-AT</v>
      </c>
      <c r="K711" s="180"/>
      <c r="L711" s="182" t="str">
        <f>+VLOOKUP('INFO SEAL'!N662,$J$8:$V$50,3,FALSE)</f>
        <v>1 Poste de concreto (21/500) de suspensión (2°) Tipo SU1-21</v>
      </c>
      <c r="M711" s="33">
        <f t="shared" si="36"/>
        <v>3.4</v>
      </c>
    </row>
    <row r="712" spans="1:13" customFormat="1" x14ac:dyDescent="0.25">
      <c r="A712" s="73">
        <f>+'INFO SEAL'!B663</f>
        <v>658</v>
      </c>
      <c r="B712" s="180" t="str">
        <f t="shared" si="35"/>
        <v>MOD INV_2018</v>
      </c>
      <c r="C712" s="180" t="str">
        <f>+'INFO SEAL'!C663</f>
        <v>AREQUIPA</v>
      </c>
      <c r="D712" s="180" t="str">
        <f>+'INFO SEAL'!D663</f>
        <v>CAYLLOMA</v>
      </c>
      <c r="E712" s="180" t="str">
        <f>+'INFO SEAL'!E663</f>
        <v>MAJES</v>
      </c>
      <c r="F712" s="180" t="str">
        <f>+IF('INFO SEAL'!I663="BAJA TENSION","BT",IF('INFO SEAL'!I663="MEDIA TENSION","MT","AT"))</f>
        <v>AT</v>
      </c>
      <c r="G712" s="180">
        <f>+'INFO SEAL'!K663</f>
        <v>18</v>
      </c>
      <c r="H712" s="180" t="str">
        <f>+'INFO SEAL'!L663</f>
        <v>POSTE</v>
      </c>
      <c r="I712" s="180" t="str">
        <f>+'INFO SEAL'!M663</f>
        <v>CONCRETO</v>
      </c>
      <c r="J712" s="180" t="str">
        <f>+'INFO SEAL'!N663&amp;"-"&amp;F712</f>
        <v>EC138COU0S0-240-S1-AT</v>
      </c>
      <c r="K712" s="180"/>
      <c r="L712" s="182" t="str">
        <f>+VLOOKUP('INFO SEAL'!N663,$J$8:$V$50,3,FALSE)</f>
        <v>1 Poste de concreto (21/500) de suspensión (2°) Tipo SU1-21</v>
      </c>
      <c r="M712" s="33">
        <f t="shared" si="36"/>
        <v>3.4</v>
      </c>
    </row>
    <row r="713" spans="1:13" customFormat="1" x14ac:dyDescent="0.25">
      <c r="A713" s="73">
        <f>+'INFO SEAL'!B664</f>
        <v>659</v>
      </c>
      <c r="B713" s="180" t="str">
        <f t="shared" si="35"/>
        <v>MOD INV_2018</v>
      </c>
      <c r="C713" s="180" t="str">
        <f>+'INFO SEAL'!C664</f>
        <v>AREQUIPA</v>
      </c>
      <c r="D713" s="180" t="str">
        <f>+'INFO SEAL'!D664</f>
        <v>CAYLLOMA</v>
      </c>
      <c r="E713" s="180" t="str">
        <f>+'INFO SEAL'!E664</f>
        <v>MAJES</v>
      </c>
      <c r="F713" s="180" t="str">
        <f>+IF('INFO SEAL'!I664="BAJA TENSION","BT",IF('INFO SEAL'!I664="MEDIA TENSION","MT","AT"))</f>
        <v>AT</v>
      </c>
      <c r="G713" s="180">
        <f>+'INFO SEAL'!K664</f>
        <v>18</v>
      </c>
      <c r="H713" s="180" t="str">
        <f>+'INFO SEAL'!L664</f>
        <v>POSTE</v>
      </c>
      <c r="I713" s="180" t="str">
        <f>+'INFO SEAL'!M664</f>
        <v>CONCRETO</v>
      </c>
      <c r="J713" s="180" t="str">
        <f>+'INFO SEAL'!N664&amp;"-"&amp;F713</f>
        <v>EC138COU0S0-240-S1-AT</v>
      </c>
      <c r="K713" s="180"/>
      <c r="L713" s="182" t="str">
        <f>+VLOOKUP('INFO SEAL'!N664,$J$8:$V$50,3,FALSE)</f>
        <v>1 Poste de concreto (21/500) de suspensión (2°) Tipo SU1-21</v>
      </c>
      <c r="M713" s="33">
        <f t="shared" si="36"/>
        <v>3.4</v>
      </c>
    </row>
    <row r="714" spans="1:13" customFormat="1" x14ac:dyDescent="0.25">
      <c r="A714" s="73">
        <f>+'INFO SEAL'!B665</f>
        <v>660</v>
      </c>
      <c r="B714" s="180" t="str">
        <f t="shared" si="35"/>
        <v>MOD INV_2018</v>
      </c>
      <c r="C714" s="180" t="str">
        <f>+'INFO SEAL'!C665</f>
        <v>AREQUIPA</v>
      </c>
      <c r="D714" s="180" t="str">
        <f>+'INFO SEAL'!D665</f>
        <v>CAYLLOMA</v>
      </c>
      <c r="E714" s="180" t="str">
        <f>+'INFO SEAL'!E665</f>
        <v>MAJES</v>
      </c>
      <c r="F714" s="180" t="str">
        <f>+IF('INFO SEAL'!I665="BAJA TENSION","BT",IF('INFO SEAL'!I665="MEDIA TENSION","MT","AT"))</f>
        <v>AT</v>
      </c>
      <c r="G714" s="180">
        <f>+'INFO SEAL'!K665</f>
        <v>18</v>
      </c>
      <c r="H714" s="180" t="str">
        <f>+'INFO SEAL'!L665</f>
        <v>POSTE</v>
      </c>
      <c r="I714" s="180" t="str">
        <f>+'INFO SEAL'!M665</f>
        <v>CONCRETO</v>
      </c>
      <c r="J714" s="180" t="str">
        <f>+'INFO SEAL'!N665&amp;"-"&amp;F714</f>
        <v>EC138COU0S0-240-S1-AT</v>
      </c>
      <c r="K714" s="180"/>
      <c r="L714" s="182" t="str">
        <f>+VLOOKUP('INFO SEAL'!N665,$J$8:$V$50,3,FALSE)</f>
        <v>1 Poste de concreto (21/500) de suspensión (2°) Tipo SU1-21</v>
      </c>
      <c r="M714" s="33">
        <f t="shared" si="36"/>
        <v>3.4</v>
      </c>
    </row>
    <row r="715" spans="1:13" customFormat="1" x14ac:dyDescent="0.25">
      <c r="A715" s="73">
        <f>+'INFO SEAL'!B666</f>
        <v>661</v>
      </c>
      <c r="B715" s="180" t="str">
        <f t="shared" si="35"/>
        <v>MOD INV_2018</v>
      </c>
      <c r="C715" s="180" t="str">
        <f>+'INFO SEAL'!C666</f>
        <v>AREQUIPA</v>
      </c>
      <c r="D715" s="180" t="str">
        <f>+'INFO SEAL'!D666</f>
        <v>CAYLLOMA</v>
      </c>
      <c r="E715" s="180" t="str">
        <f>+'INFO SEAL'!E666</f>
        <v>MAJES</v>
      </c>
      <c r="F715" s="180" t="str">
        <f>+IF('INFO SEAL'!I666="BAJA TENSION","BT",IF('INFO SEAL'!I666="MEDIA TENSION","MT","AT"))</f>
        <v>AT</v>
      </c>
      <c r="G715" s="180">
        <f>+'INFO SEAL'!K666</f>
        <v>16</v>
      </c>
      <c r="H715" s="180" t="str">
        <f>+'INFO SEAL'!L666</f>
        <v>POSTE</v>
      </c>
      <c r="I715" s="180" t="str">
        <f>+'INFO SEAL'!M666</f>
        <v>CONCRETO</v>
      </c>
      <c r="J715" s="180" t="str">
        <f>+'INFO SEAL'!N666&amp;"-"&amp;F715</f>
        <v>EA138COU0S0-240-A2-AT</v>
      </c>
      <c r="K715" s="180"/>
      <c r="L715" s="182" t="str">
        <f>+VLOOKUP('INFO SEAL'!N666,$J$8:$V$50,3,FALSE)</f>
        <v>1 Poste autosoportable de acero (19/5250) de ángulo mayor y terminal (90°) Tipo ATU1-19</v>
      </c>
      <c r="M715" s="33">
        <f t="shared" si="36"/>
        <v>13.2</v>
      </c>
    </row>
    <row r="716" spans="1:13" customFormat="1" x14ac:dyDescent="0.25">
      <c r="A716" s="73">
        <f>+'INFO SEAL'!B667</f>
        <v>662</v>
      </c>
      <c r="B716" s="180" t="str">
        <f t="shared" si="35"/>
        <v>MOD INV_2018</v>
      </c>
      <c r="C716" s="180" t="str">
        <f>+'INFO SEAL'!C667</f>
        <v>AREQUIPA</v>
      </c>
      <c r="D716" s="180" t="str">
        <f>+'INFO SEAL'!D667</f>
        <v>CAYLLOMA</v>
      </c>
      <c r="E716" s="180" t="str">
        <f>+'INFO SEAL'!E667</f>
        <v>MAJES</v>
      </c>
      <c r="F716" s="180" t="str">
        <f>+IF('INFO SEAL'!I667="BAJA TENSION","BT",IF('INFO SEAL'!I667="MEDIA TENSION","MT","AT"))</f>
        <v>AT</v>
      </c>
      <c r="G716" s="180">
        <f>+'INFO SEAL'!K667</f>
        <v>18</v>
      </c>
      <c r="H716" s="180" t="str">
        <f>+'INFO SEAL'!L667</f>
        <v>POSTE</v>
      </c>
      <c r="I716" s="180" t="str">
        <f>+'INFO SEAL'!M667</f>
        <v>CONCRETO</v>
      </c>
      <c r="J716" s="180" t="str">
        <f>+'INFO SEAL'!N667&amp;"-"&amp;F716</f>
        <v>EC138COU0S0-240-S1-AT</v>
      </c>
      <c r="K716" s="180"/>
      <c r="L716" s="182" t="str">
        <f>+VLOOKUP('INFO SEAL'!N667,$J$8:$V$50,3,FALSE)</f>
        <v>1 Poste de concreto (21/500) de suspensión (2°) Tipo SU1-21</v>
      </c>
      <c r="M716" s="33">
        <f t="shared" si="36"/>
        <v>3.4</v>
      </c>
    </row>
    <row r="717" spans="1:13" customFormat="1" x14ac:dyDescent="0.25">
      <c r="A717" s="73">
        <f>+'INFO SEAL'!B668</f>
        <v>663</v>
      </c>
      <c r="B717" s="180" t="str">
        <f t="shared" si="35"/>
        <v>MOD INV_2018</v>
      </c>
      <c r="C717" s="180" t="str">
        <f>+'INFO SEAL'!C668</f>
        <v>AREQUIPA</v>
      </c>
      <c r="D717" s="180" t="str">
        <f>+'INFO SEAL'!D668</f>
        <v>CAYLLOMA</v>
      </c>
      <c r="E717" s="180" t="str">
        <f>+'INFO SEAL'!E668</f>
        <v>MAJES</v>
      </c>
      <c r="F717" s="180" t="str">
        <f>+IF('INFO SEAL'!I668="BAJA TENSION","BT",IF('INFO SEAL'!I668="MEDIA TENSION","MT","AT"))</f>
        <v>AT</v>
      </c>
      <c r="G717" s="180">
        <f>+'INFO SEAL'!K668</f>
        <v>16</v>
      </c>
      <c r="H717" s="180" t="str">
        <f>+'INFO SEAL'!L668</f>
        <v>POSTE</v>
      </c>
      <c r="I717" s="180" t="str">
        <f>+'INFO SEAL'!M668</f>
        <v>MADERA</v>
      </c>
      <c r="J717" s="180" t="str">
        <f>+'INFO SEAL'!N668&amp;"-"&amp;F717</f>
        <v>EMSU1P60C3-AT</v>
      </c>
      <c r="K717" s="180"/>
      <c r="L717" s="182" t="str">
        <f>+VLOOKUP('INFO SEAL'!N668,$J$8:$V$50,3,FALSE)</f>
        <v>Estructura de  Suspensión compuesto por 1 postes de madera tratada 60' Clase 3</v>
      </c>
      <c r="M717" s="33">
        <f t="shared" si="36"/>
        <v>1.1000000000000001</v>
      </c>
    </row>
    <row r="718" spans="1:13" customFormat="1" x14ac:dyDescent="0.25">
      <c r="A718" s="73">
        <f>+'INFO SEAL'!B669</f>
        <v>664</v>
      </c>
      <c r="B718" s="180" t="str">
        <f t="shared" si="35"/>
        <v>MOD INV_2018</v>
      </c>
      <c r="C718" s="180" t="str">
        <f>+'INFO SEAL'!C669</f>
        <v>AREQUIPA</v>
      </c>
      <c r="D718" s="180" t="str">
        <f>+'INFO SEAL'!D669</f>
        <v>CAYLLOMA</v>
      </c>
      <c r="E718" s="180" t="str">
        <f>+'INFO SEAL'!E669</f>
        <v>MAJES</v>
      </c>
      <c r="F718" s="180" t="str">
        <f>+IF('INFO SEAL'!I669="BAJA TENSION","BT",IF('INFO SEAL'!I669="MEDIA TENSION","MT","AT"))</f>
        <v>AT</v>
      </c>
      <c r="G718" s="180">
        <f>+'INFO SEAL'!K669</f>
        <v>18</v>
      </c>
      <c r="H718" s="180" t="str">
        <f>+'INFO SEAL'!L669</f>
        <v>POSTE</v>
      </c>
      <c r="I718" s="180" t="str">
        <f>+'INFO SEAL'!M669</f>
        <v>CONCRETO</v>
      </c>
      <c r="J718" s="180" t="str">
        <f>+'INFO SEAL'!N669&amp;"-"&amp;F718</f>
        <v>EC138COU0S0-240-S1-AT</v>
      </c>
      <c r="K718" s="180"/>
      <c r="L718" s="182" t="str">
        <f>+VLOOKUP('INFO SEAL'!N669,$J$8:$V$50,3,FALSE)</f>
        <v>1 Poste de concreto (21/500) de suspensión (2°) Tipo SU1-21</v>
      </c>
      <c r="M718" s="33">
        <f t="shared" si="36"/>
        <v>3.4</v>
      </c>
    </row>
    <row r="719" spans="1:13" customFormat="1" x14ac:dyDescent="0.25">
      <c r="A719" s="73">
        <f>+'INFO SEAL'!B670</f>
        <v>665</v>
      </c>
      <c r="B719" s="180" t="str">
        <f t="shared" si="35"/>
        <v>MOD INV_2018</v>
      </c>
      <c r="C719" s="180" t="str">
        <f>+'INFO SEAL'!C670</f>
        <v>AREQUIPA</v>
      </c>
      <c r="D719" s="180" t="str">
        <f>+'INFO SEAL'!D670</f>
        <v>CAYLLOMA</v>
      </c>
      <c r="E719" s="180" t="str">
        <f>+'INFO SEAL'!E670</f>
        <v>MAJES</v>
      </c>
      <c r="F719" s="180" t="str">
        <f>+IF('INFO SEAL'!I670="BAJA TENSION","BT",IF('INFO SEAL'!I670="MEDIA TENSION","MT","AT"))</f>
        <v>AT</v>
      </c>
      <c r="G719" s="180">
        <f>+'INFO SEAL'!K670</f>
        <v>16</v>
      </c>
      <c r="H719" s="180" t="str">
        <f>+'INFO SEAL'!L670</f>
        <v>POSTE</v>
      </c>
      <c r="I719" s="180" t="str">
        <f>+'INFO SEAL'!M670</f>
        <v>MADERA</v>
      </c>
      <c r="J719" s="180" t="str">
        <f>+'INFO SEAL'!N670&amp;"-"&amp;F719</f>
        <v>EMSU1P60C3-AT</v>
      </c>
      <c r="K719" s="180"/>
      <c r="L719" s="182" t="str">
        <f>+VLOOKUP('INFO SEAL'!N670,$J$8:$V$50,3,FALSE)</f>
        <v>Estructura de  Suspensión compuesto por 1 postes de madera tratada 60' Clase 3</v>
      </c>
      <c r="M719" s="33">
        <f t="shared" si="36"/>
        <v>1.1000000000000001</v>
      </c>
    </row>
    <row r="720" spans="1:13" customFormat="1" x14ac:dyDescent="0.25">
      <c r="A720" s="73">
        <f>+'INFO SEAL'!B671</f>
        <v>666</v>
      </c>
      <c r="B720" s="180" t="str">
        <f t="shared" si="35"/>
        <v>SICODI</v>
      </c>
      <c r="C720" s="180" t="str">
        <f>+'INFO SEAL'!C671</f>
        <v>AREQUIPA</v>
      </c>
      <c r="D720" s="180" t="str">
        <f>+'INFO SEAL'!D671</f>
        <v>AREQUIPA</v>
      </c>
      <c r="E720" s="180" t="str">
        <f>+'INFO SEAL'!E671</f>
        <v>LA JOYA</v>
      </c>
      <c r="F720" s="180" t="str">
        <f>+IF('INFO SEAL'!I671="BAJA TENSION","BT",IF('INFO SEAL'!I671="MEDIA TENSION","MT","AT"))</f>
        <v>BT</v>
      </c>
      <c r="G720" s="180">
        <f>+'INFO SEAL'!K671</f>
        <v>8</v>
      </c>
      <c r="H720" s="180" t="str">
        <f>+'INFO SEAL'!L671</f>
        <v>POSTE</v>
      </c>
      <c r="I720" s="180" t="str">
        <f>+'INFO SEAL'!M671</f>
        <v>CONCRETO</v>
      </c>
      <c r="J720" s="180" t="str">
        <f>+'INFO SEAL'!N671&amp;"-"&amp;F720</f>
        <v>PPC05-BT</v>
      </c>
      <c r="K720" s="180"/>
      <c r="L720" s="182" t="str">
        <f>+VLOOKUP('INFO SEAL'!N671,$J$8:$V$50,3,FALSE)</f>
        <v>POSTE DE CONCRETO ARMADO DE  8/200/120/240</v>
      </c>
      <c r="M720" s="33">
        <f t="shared" si="36"/>
        <v>0.1</v>
      </c>
    </row>
    <row r="721" spans="1:13" customFormat="1" x14ac:dyDescent="0.25">
      <c r="A721" s="73">
        <f>+'INFO SEAL'!B672</f>
        <v>667</v>
      </c>
      <c r="B721" s="180" t="str">
        <f t="shared" si="35"/>
        <v>MOD INV_2018</v>
      </c>
      <c r="C721" s="180" t="str">
        <f>+'INFO SEAL'!C672</f>
        <v>AREQUIPA</v>
      </c>
      <c r="D721" s="180" t="str">
        <f>+'INFO SEAL'!D672</f>
        <v>CAYLLOMA</v>
      </c>
      <c r="E721" s="180" t="str">
        <f>+'INFO SEAL'!E672</f>
        <v>MAJES</v>
      </c>
      <c r="F721" s="180" t="str">
        <f>+IF('INFO SEAL'!I672="BAJA TENSION","BT",IF('INFO SEAL'!I672="MEDIA TENSION","MT","AT"))</f>
        <v>AT</v>
      </c>
      <c r="G721" s="180">
        <f>+'INFO SEAL'!K672</f>
        <v>16</v>
      </c>
      <c r="H721" s="180" t="str">
        <f>+'INFO SEAL'!L672</f>
        <v>POSTE</v>
      </c>
      <c r="I721" s="180" t="str">
        <f>+'INFO SEAL'!M672</f>
        <v>MADERA</v>
      </c>
      <c r="J721" s="180" t="str">
        <f>+'INFO SEAL'!N672&amp;"-"&amp;F721</f>
        <v>EMSU1P60C3-AT</v>
      </c>
      <c r="K721" s="180"/>
      <c r="L721" s="182" t="str">
        <f>+VLOOKUP('INFO SEAL'!N672,$J$8:$V$50,3,FALSE)</f>
        <v>Estructura de  Suspensión compuesto por 1 postes de madera tratada 60' Clase 3</v>
      </c>
      <c r="M721" s="33">
        <f t="shared" si="36"/>
        <v>1.1000000000000001</v>
      </c>
    </row>
    <row r="722" spans="1:13" customFormat="1" x14ac:dyDescent="0.25">
      <c r="A722" s="73">
        <f>+'INFO SEAL'!B673</f>
        <v>668</v>
      </c>
      <c r="B722" s="180" t="str">
        <f t="shared" si="35"/>
        <v>MOD INV_2018</v>
      </c>
      <c r="C722" s="180" t="str">
        <f>+'INFO SEAL'!C673</f>
        <v>AREQUIPA</v>
      </c>
      <c r="D722" s="180" t="str">
        <f>+'INFO SEAL'!D673</f>
        <v>CAYLLOMA</v>
      </c>
      <c r="E722" s="180" t="str">
        <f>+'INFO SEAL'!E673</f>
        <v>MAJES</v>
      </c>
      <c r="F722" s="180" t="str">
        <f>+IF('INFO SEAL'!I673="BAJA TENSION","BT",IF('INFO SEAL'!I673="MEDIA TENSION","MT","AT"))</f>
        <v>AT</v>
      </c>
      <c r="G722" s="180">
        <f>+'INFO SEAL'!K673</f>
        <v>16</v>
      </c>
      <c r="H722" s="180" t="str">
        <f>+'INFO SEAL'!L673</f>
        <v>POSTE</v>
      </c>
      <c r="I722" s="180" t="str">
        <f>+'INFO SEAL'!M673</f>
        <v>MADERA</v>
      </c>
      <c r="J722" s="180" t="str">
        <f>+'INFO SEAL'!N673&amp;"-"&amp;F722</f>
        <v>EMSU1P60C3-AT</v>
      </c>
      <c r="K722" s="180"/>
      <c r="L722" s="182" t="str">
        <f>+VLOOKUP('INFO SEAL'!N673,$J$8:$V$50,3,FALSE)</f>
        <v>Estructura de  Suspensión compuesto por 1 postes de madera tratada 60' Clase 3</v>
      </c>
      <c r="M722" s="33">
        <f t="shared" si="36"/>
        <v>1.1000000000000001</v>
      </c>
    </row>
    <row r="723" spans="1:13" customFormat="1" x14ac:dyDescent="0.25">
      <c r="A723" s="73">
        <f>+'INFO SEAL'!B674</f>
        <v>669</v>
      </c>
      <c r="B723" s="180" t="str">
        <f t="shared" si="35"/>
        <v>MOD INV_2018</v>
      </c>
      <c r="C723" s="180" t="str">
        <f>+'INFO SEAL'!C674</f>
        <v>AREQUIPA</v>
      </c>
      <c r="D723" s="180" t="str">
        <f>+'INFO SEAL'!D674</f>
        <v>CAYLLOMA</v>
      </c>
      <c r="E723" s="180" t="str">
        <f>+'INFO SEAL'!E674</f>
        <v>MAJES</v>
      </c>
      <c r="F723" s="180" t="str">
        <f>+IF('INFO SEAL'!I674="BAJA TENSION","BT",IF('INFO SEAL'!I674="MEDIA TENSION","MT","AT"))</f>
        <v>AT</v>
      </c>
      <c r="G723" s="180">
        <f>+'INFO SEAL'!K674</f>
        <v>16</v>
      </c>
      <c r="H723" s="180" t="str">
        <f>+'INFO SEAL'!L674</f>
        <v>POSTE</v>
      </c>
      <c r="I723" s="180" t="str">
        <f>+'INFO SEAL'!M674</f>
        <v>MADERA</v>
      </c>
      <c r="J723" s="180" t="str">
        <f>+'INFO SEAL'!N674&amp;"-"&amp;F723</f>
        <v>EMSU1P60C3-AT</v>
      </c>
      <c r="K723" s="180"/>
      <c r="L723" s="182" t="str">
        <f>+VLOOKUP('INFO SEAL'!N674,$J$8:$V$50,3,FALSE)</f>
        <v>Estructura de  Suspensión compuesto por 1 postes de madera tratada 60' Clase 3</v>
      </c>
      <c r="M723" s="33">
        <f t="shared" si="36"/>
        <v>1.1000000000000001</v>
      </c>
    </row>
    <row r="724" spans="1:13" customFormat="1" x14ac:dyDescent="0.25">
      <c r="A724" s="73">
        <f>+'INFO SEAL'!B675</f>
        <v>670</v>
      </c>
      <c r="B724" s="180" t="str">
        <f t="shared" si="35"/>
        <v>MOD INV_2018</v>
      </c>
      <c r="C724" s="180" t="str">
        <f>+'INFO SEAL'!C675</f>
        <v>AREQUIPA</v>
      </c>
      <c r="D724" s="180" t="str">
        <f>+'INFO SEAL'!D675</f>
        <v>CAYLLOMA</v>
      </c>
      <c r="E724" s="180" t="str">
        <f>+'INFO SEAL'!E675</f>
        <v>MAJES</v>
      </c>
      <c r="F724" s="180" t="str">
        <f>+IF('INFO SEAL'!I675="BAJA TENSION","BT",IF('INFO SEAL'!I675="MEDIA TENSION","MT","AT"))</f>
        <v>AT</v>
      </c>
      <c r="G724" s="180">
        <f>+'INFO SEAL'!K675</f>
        <v>16</v>
      </c>
      <c r="H724" s="180" t="str">
        <f>+'INFO SEAL'!L675</f>
        <v>POSTE</v>
      </c>
      <c r="I724" s="180" t="str">
        <f>+'INFO SEAL'!M675</f>
        <v>MADERA</v>
      </c>
      <c r="J724" s="180" t="str">
        <f>+'INFO SEAL'!N675&amp;"-"&amp;F724</f>
        <v>EMSU1P60C3-AT</v>
      </c>
      <c r="K724" s="180"/>
      <c r="L724" s="182" t="str">
        <f>+VLOOKUP('INFO SEAL'!N675,$J$8:$V$50,3,FALSE)</f>
        <v>Estructura de  Suspensión compuesto por 1 postes de madera tratada 60' Clase 3</v>
      </c>
      <c r="M724" s="33">
        <f t="shared" si="36"/>
        <v>1.1000000000000001</v>
      </c>
    </row>
    <row r="725" spans="1:13" customFormat="1" x14ac:dyDescent="0.25">
      <c r="A725" s="73">
        <f>+'INFO SEAL'!B676</f>
        <v>671</v>
      </c>
      <c r="B725" s="180" t="str">
        <f t="shared" si="35"/>
        <v>MOD INV_2018</v>
      </c>
      <c r="C725" s="180" t="str">
        <f>+'INFO SEAL'!C676</f>
        <v>AREQUIPA</v>
      </c>
      <c r="D725" s="180" t="str">
        <f>+'INFO SEAL'!D676</f>
        <v>CAYLLOMA</v>
      </c>
      <c r="E725" s="180" t="str">
        <f>+'INFO SEAL'!E676</f>
        <v>MAJES</v>
      </c>
      <c r="F725" s="180" t="str">
        <f>+IF('INFO SEAL'!I676="BAJA TENSION","BT",IF('INFO SEAL'!I676="MEDIA TENSION","MT","AT"))</f>
        <v>AT</v>
      </c>
      <c r="G725" s="180">
        <f>+'INFO SEAL'!K676</f>
        <v>16</v>
      </c>
      <c r="H725" s="180" t="str">
        <f>+'INFO SEAL'!L676</f>
        <v>POSTE</v>
      </c>
      <c r="I725" s="180" t="str">
        <f>+'INFO SEAL'!M676</f>
        <v>MADERA</v>
      </c>
      <c r="J725" s="180" t="str">
        <f>+'INFO SEAL'!N676&amp;"-"&amp;F725</f>
        <v>EMSU1P60C3-AT</v>
      </c>
      <c r="K725" s="180"/>
      <c r="L725" s="182" t="str">
        <f>+VLOOKUP('INFO SEAL'!N676,$J$8:$V$50,3,FALSE)</f>
        <v>Estructura de  Suspensión compuesto por 1 postes de madera tratada 60' Clase 3</v>
      </c>
      <c r="M725" s="33">
        <f t="shared" si="36"/>
        <v>1.1000000000000001</v>
      </c>
    </row>
    <row r="726" spans="1:13" customFormat="1" x14ac:dyDescent="0.25">
      <c r="A726" s="73">
        <f>+'INFO SEAL'!B677</f>
        <v>672</v>
      </c>
      <c r="B726" s="180" t="str">
        <f t="shared" si="35"/>
        <v>MOD INV_2018</v>
      </c>
      <c r="C726" s="180" t="str">
        <f>+'INFO SEAL'!C677</f>
        <v>AREQUIPA</v>
      </c>
      <c r="D726" s="180" t="str">
        <f>+'INFO SEAL'!D677</f>
        <v>CAYLLOMA</v>
      </c>
      <c r="E726" s="180" t="str">
        <f>+'INFO SEAL'!E677</f>
        <v>MAJES</v>
      </c>
      <c r="F726" s="180" t="str">
        <f>+IF('INFO SEAL'!I677="BAJA TENSION","BT",IF('INFO SEAL'!I677="MEDIA TENSION","MT","AT"))</f>
        <v>AT</v>
      </c>
      <c r="G726" s="180">
        <f>+'INFO SEAL'!K677</f>
        <v>16</v>
      </c>
      <c r="H726" s="180" t="str">
        <f>+'INFO SEAL'!L677</f>
        <v>POSTE</v>
      </c>
      <c r="I726" s="180" t="str">
        <f>+'INFO SEAL'!M677</f>
        <v>MADERA</v>
      </c>
      <c r="J726" s="180" t="str">
        <f>+'INFO SEAL'!N677&amp;"-"&amp;F726</f>
        <v>EMSU1P60C3-AT</v>
      </c>
      <c r="K726" s="180"/>
      <c r="L726" s="182" t="str">
        <f>+VLOOKUP('INFO SEAL'!N677,$J$8:$V$50,3,FALSE)</f>
        <v>Estructura de  Suspensión compuesto por 1 postes de madera tratada 60' Clase 3</v>
      </c>
      <c r="M726" s="33">
        <f t="shared" si="36"/>
        <v>1.1000000000000001</v>
      </c>
    </row>
    <row r="727" spans="1:13" customFormat="1" x14ac:dyDescent="0.25">
      <c r="A727" s="73">
        <f>+'INFO SEAL'!B678</f>
        <v>673</v>
      </c>
      <c r="B727" s="180" t="str">
        <f t="shared" si="35"/>
        <v>MOD INV_2018</v>
      </c>
      <c r="C727" s="180" t="str">
        <f>+'INFO SEAL'!C678</f>
        <v>AREQUIPA</v>
      </c>
      <c r="D727" s="180" t="str">
        <f>+'INFO SEAL'!D678</f>
        <v>CAYLLOMA</v>
      </c>
      <c r="E727" s="180" t="str">
        <f>+'INFO SEAL'!E678</f>
        <v>MAJES</v>
      </c>
      <c r="F727" s="180" t="str">
        <f>+IF('INFO SEAL'!I678="BAJA TENSION","BT",IF('INFO SEAL'!I678="MEDIA TENSION","MT","AT"))</f>
        <v>AT</v>
      </c>
      <c r="G727" s="180">
        <f>+'INFO SEAL'!K678</f>
        <v>18</v>
      </c>
      <c r="H727" s="180" t="str">
        <f>+'INFO SEAL'!L678</f>
        <v>POSTE</v>
      </c>
      <c r="I727" s="180" t="str">
        <f>+'INFO SEAL'!M678</f>
        <v>CONCRETO</v>
      </c>
      <c r="J727" s="180" t="str">
        <f>+'INFO SEAL'!N678&amp;"-"&amp;F727</f>
        <v>EC138COU0S0-240-S1-AT</v>
      </c>
      <c r="K727" s="180"/>
      <c r="L727" s="182" t="str">
        <f>+VLOOKUP('INFO SEAL'!N678,$J$8:$V$50,3,FALSE)</f>
        <v>1 Poste de concreto (21/500) de suspensión (2°) Tipo SU1-21</v>
      </c>
      <c r="M727" s="33">
        <f t="shared" si="36"/>
        <v>3.4</v>
      </c>
    </row>
    <row r="728" spans="1:13" customFormat="1" x14ac:dyDescent="0.25">
      <c r="A728" s="73">
        <f>+'INFO SEAL'!B679</f>
        <v>674</v>
      </c>
      <c r="B728" s="180" t="str">
        <f t="shared" si="35"/>
        <v>MOD INV_2018</v>
      </c>
      <c r="C728" s="180" t="str">
        <f>+'INFO SEAL'!C679</f>
        <v>AREQUIPA</v>
      </c>
      <c r="D728" s="180" t="str">
        <f>+'INFO SEAL'!D679</f>
        <v>CAYLLOMA</v>
      </c>
      <c r="E728" s="180" t="str">
        <f>+'INFO SEAL'!E679</f>
        <v>MAJES</v>
      </c>
      <c r="F728" s="180" t="str">
        <f>+IF('INFO SEAL'!I679="BAJA TENSION","BT",IF('INFO SEAL'!I679="MEDIA TENSION","MT","AT"))</f>
        <v>AT</v>
      </c>
      <c r="G728" s="180">
        <f>+'INFO SEAL'!K679</f>
        <v>16</v>
      </c>
      <c r="H728" s="180" t="str">
        <f>+'INFO SEAL'!L679</f>
        <v>POSTE</v>
      </c>
      <c r="I728" s="180" t="str">
        <f>+'INFO SEAL'!M679</f>
        <v>MADERA</v>
      </c>
      <c r="J728" s="180" t="str">
        <f>+'INFO SEAL'!N679&amp;"-"&amp;F728</f>
        <v>EMSU1P60C3-AT</v>
      </c>
      <c r="K728" s="180"/>
      <c r="L728" s="182" t="str">
        <f>+VLOOKUP('INFO SEAL'!N679,$J$8:$V$50,3,FALSE)</f>
        <v>Estructura de  Suspensión compuesto por 1 postes de madera tratada 60' Clase 3</v>
      </c>
      <c r="M728" s="33">
        <f t="shared" si="36"/>
        <v>1.1000000000000001</v>
      </c>
    </row>
    <row r="729" spans="1:13" customFormat="1" x14ac:dyDescent="0.25">
      <c r="A729" s="73">
        <f>+'INFO SEAL'!B680</f>
        <v>675</v>
      </c>
      <c r="B729" s="180" t="str">
        <f t="shared" si="35"/>
        <v>SICODI</v>
      </c>
      <c r="C729" s="180" t="str">
        <f>+'INFO SEAL'!C680</f>
        <v>AREQUIPA</v>
      </c>
      <c r="D729" s="180" t="str">
        <f>+'INFO SEAL'!D680</f>
        <v>AREQUIPA</v>
      </c>
      <c r="E729" s="180" t="str">
        <f>+'INFO SEAL'!E680</f>
        <v>LA JOYA</v>
      </c>
      <c r="F729" s="180" t="str">
        <f>+IF('INFO SEAL'!I680="BAJA TENSION","BT",IF('INFO SEAL'!I680="MEDIA TENSION","MT","AT"))</f>
        <v>BT</v>
      </c>
      <c r="G729" s="180">
        <f>+'INFO SEAL'!K680</f>
        <v>7</v>
      </c>
      <c r="H729" s="180" t="str">
        <f>+'INFO SEAL'!L680</f>
        <v>POSTE</v>
      </c>
      <c r="I729" s="180" t="str">
        <f>+'INFO SEAL'!M680</f>
        <v>CONCRETO</v>
      </c>
      <c r="J729" s="180" t="str">
        <f>+'INFO SEAL'!N680&amp;"-"&amp;F729</f>
        <v>PPC02-BT</v>
      </c>
      <c r="K729" s="180"/>
      <c r="L729" s="182" t="str">
        <f>+VLOOKUP('INFO SEAL'!N680,$J$8:$V$50,3,FALSE)</f>
        <v>POSTE DE CONCRETO ARMADO DE  7/200/120/225</v>
      </c>
      <c r="M729" s="33">
        <f t="shared" si="36"/>
        <v>0.1</v>
      </c>
    </row>
    <row r="730" spans="1:13" customFormat="1" x14ac:dyDescent="0.25">
      <c r="A730" s="73">
        <f>+'INFO SEAL'!B681</f>
        <v>676</v>
      </c>
      <c r="B730" s="180" t="str">
        <f t="shared" si="35"/>
        <v>MOD INV_2018</v>
      </c>
      <c r="C730" s="180" t="str">
        <f>+'INFO SEAL'!C681</f>
        <v>AREQUIPA</v>
      </c>
      <c r="D730" s="180" t="str">
        <f>+'INFO SEAL'!D681</f>
        <v>CAYLLOMA</v>
      </c>
      <c r="E730" s="180" t="str">
        <f>+'INFO SEAL'!E681</f>
        <v>MAJES</v>
      </c>
      <c r="F730" s="180" t="str">
        <f>+IF('INFO SEAL'!I681="BAJA TENSION","BT",IF('INFO SEAL'!I681="MEDIA TENSION","MT","AT"))</f>
        <v>AT</v>
      </c>
      <c r="G730" s="180">
        <f>+'INFO SEAL'!K681</f>
        <v>16</v>
      </c>
      <c r="H730" s="180" t="str">
        <f>+'INFO SEAL'!L681</f>
        <v>POSTE</v>
      </c>
      <c r="I730" s="180" t="str">
        <f>+'INFO SEAL'!M681</f>
        <v>MADERA</v>
      </c>
      <c r="J730" s="180" t="str">
        <f>+'INFO SEAL'!N681&amp;"-"&amp;F730</f>
        <v>EMSU1P60C3-AT</v>
      </c>
      <c r="K730" s="180"/>
      <c r="L730" s="182" t="str">
        <f>+VLOOKUP('INFO SEAL'!N681,$J$8:$V$50,3,FALSE)</f>
        <v>Estructura de  Suspensión compuesto por 1 postes de madera tratada 60' Clase 3</v>
      </c>
      <c r="M730" s="33">
        <f t="shared" si="36"/>
        <v>1.1000000000000001</v>
      </c>
    </row>
    <row r="731" spans="1:13" customFormat="1" x14ac:dyDescent="0.25">
      <c r="A731" s="73">
        <f>+'INFO SEAL'!B682</f>
        <v>677</v>
      </c>
      <c r="B731" s="180" t="str">
        <f t="shared" si="35"/>
        <v>MOD INV_2018</v>
      </c>
      <c r="C731" s="180" t="str">
        <f>+'INFO SEAL'!C682</f>
        <v>AREQUIPA</v>
      </c>
      <c r="D731" s="180" t="str">
        <f>+'INFO SEAL'!D682</f>
        <v>CAYLLOMA</v>
      </c>
      <c r="E731" s="180" t="str">
        <f>+'INFO SEAL'!E682</f>
        <v>MAJES</v>
      </c>
      <c r="F731" s="180" t="str">
        <f>+IF('INFO SEAL'!I682="BAJA TENSION","BT",IF('INFO SEAL'!I682="MEDIA TENSION","MT","AT"))</f>
        <v>AT</v>
      </c>
      <c r="G731" s="180">
        <f>+'INFO SEAL'!K682</f>
        <v>16</v>
      </c>
      <c r="H731" s="180" t="str">
        <f>+'INFO SEAL'!L682</f>
        <v>POSTE</v>
      </c>
      <c r="I731" s="180" t="str">
        <f>+'INFO SEAL'!M682</f>
        <v>MADERA</v>
      </c>
      <c r="J731" s="180" t="str">
        <f>+'INFO SEAL'!N682&amp;"-"&amp;F731</f>
        <v>EMSU1P60C3-AT</v>
      </c>
      <c r="K731" s="180"/>
      <c r="L731" s="182" t="str">
        <f>+VLOOKUP('INFO SEAL'!N682,$J$8:$V$50,3,FALSE)</f>
        <v>Estructura de  Suspensión compuesto por 1 postes de madera tratada 60' Clase 3</v>
      </c>
      <c r="M731" s="33">
        <f t="shared" si="36"/>
        <v>1.1000000000000001</v>
      </c>
    </row>
    <row r="732" spans="1:13" customFormat="1" x14ac:dyDescent="0.25">
      <c r="A732" s="73">
        <f>+'INFO SEAL'!B683</f>
        <v>678</v>
      </c>
      <c r="B732" s="180" t="str">
        <f t="shared" si="35"/>
        <v>MOD INV_2018</v>
      </c>
      <c r="C732" s="180" t="str">
        <f>+'INFO SEAL'!C683</f>
        <v>AREQUIPA</v>
      </c>
      <c r="D732" s="180" t="str">
        <f>+'INFO SEAL'!D683</f>
        <v>CAYLLOMA</v>
      </c>
      <c r="E732" s="180" t="str">
        <f>+'INFO SEAL'!E683</f>
        <v>MAJES</v>
      </c>
      <c r="F732" s="180" t="str">
        <f>+IF('INFO SEAL'!I683="BAJA TENSION","BT",IF('INFO SEAL'!I683="MEDIA TENSION","MT","AT"))</f>
        <v>AT</v>
      </c>
      <c r="G732" s="180">
        <f>+'INFO SEAL'!K683</f>
        <v>16</v>
      </c>
      <c r="H732" s="180" t="str">
        <f>+'INFO SEAL'!L683</f>
        <v>POSTE</v>
      </c>
      <c r="I732" s="180" t="str">
        <f>+'INFO SEAL'!M683</f>
        <v>MADERA</v>
      </c>
      <c r="J732" s="180" t="str">
        <f>+'INFO SEAL'!N683&amp;"-"&amp;F732</f>
        <v>EMSU1P60C3-AT</v>
      </c>
      <c r="K732" s="180"/>
      <c r="L732" s="182" t="str">
        <f>+VLOOKUP('INFO SEAL'!N683,$J$8:$V$50,3,FALSE)</f>
        <v>Estructura de  Suspensión compuesto por 1 postes de madera tratada 60' Clase 3</v>
      </c>
      <c r="M732" s="33">
        <f t="shared" si="36"/>
        <v>1.1000000000000001</v>
      </c>
    </row>
    <row r="733" spans="1:13" customFormat="1" x14ac:dyDescent="0.25">
      <c r="A733" s="73">
        <f>+'INFO SEAL'!B684</f>
        <v>679</v>
      </c>
      <c r="B733" s="180" t="str">
        <f t="shared" si="35"/>
        <v>MOD INV_2018</v>
      </c>
      <c r="C733" s="180" t="str">
        <f>+'INFO SEAL'!C684</f>
        <v>AREQUIPA</v>
      </c>
      <c r="D733" s="180" t="str">
        <f>+'INFO SEAL'!D684</f>
        <v>CAYLLOMA</v>
      </c>
      <c r="E733" s="180" t="str">
        <f>+'INFO SEAL'!E684</f>
        <v>MAJES</v>
      </c>
      <c r="F733" s="180" t="str">
        <f>+IF('INFO SEAL'!I684="BAJA TENSION","BT",IF('INFO SEAL'!I684="MEDIA TENSION","MT","AT"))</f>
        <v>AT</v>
      </c>
      <c r="G733" s="180">
        <f>+'INFO SEAL'!K684</f>
        <v>16</v>
      </c>
      <c r="H733" s="180" t="str">
        <f>+'INFO SEAL'!L684</f>
        <v>POSTE</v>
      </c>
      <c r="I733" s="180" t="str">
        <f>+'INFO SEAL'!M684</f>
        <v>MADERA</v>
      </c>
      <c r="J733" s="180" t="str">
        <f>+'INFO SEAL'!N684&amp;"-"&amp;F733</f>
        <v>EMSU1P60C3-AT</v>
      </c>
      <c r="K733" s="180"/>
      <c r="L733" s="182" t="str">
        <f>+VLOOKUP('INFO SEAL'!N684,$J$8:$V$50,3,FALSE)</f>
        <v>Estructura de  Suspensión compuesto por 1 postes de madera tratada 60' Clase 3</v>
      </c>
      <c r="M733" s="33">
        <f t="shared" si="36"/>
        <v>1.1000000000000001</v>
      </c>
    </row>
    <row r="734" spans="1:13" customFormat="1" x14ac:dyDescent="0.25">
      <c r="A734" s="73">
        <f>+'INFO SEAL'!B685</f>
        <v>680</v>
      </c>
      <c r="B734" s="180" t="str">
        <f t="shared" si="35"/>
        <v>MOD INV_2018</v>
      </c>
      <c r="C734" s="180" t="str">
        <f>+'INFO SEAL'!C685</f>
        <v>AREQUIPA</v>
      </c>
      <c r="D734" s="180" t="str">
        <f>+'INFO SEAL'!D685</f>
        <v>CAYLLOMA</v>
      </c>
      <c r="E734" s="180" t="str">
        <f>+'INFO SEAL'!E685</f>
        <v>MAJES</v>
      </c>
      <c r="F734" s="180" t="str">
        <f>+IF('INFO SEAL'!I685="BAJA TENSION","BT",IF('INFO SEAL'!I685="MEDIA TENSION","MT","AT"))</f>
        <v>AT</v>
      </c>
      <c r="G734" s="180">
        <f>+'INFO SEAL'!K685</f>
        <v>16</v>
      </c>
      <c r="H734" s="180" t="str">
        <f>+'INFO SEAL'!L685</f>
        <v>POSTE</v>
      </c>
      <c r="I734" s="180" t="str">
        <f>+'INFO SEAL'!M685</f>
        <v>MADERA</v>
      </c>
      <c r="J734" s="180" t="str">
        <f>+'INFO SEAL'!N685&amp;"-"&amp;F734</f>
        <v>EMSU1P60C3-AT</v>
      </c>
      <c r="K734" s="180"/>
      <c r="L734" s="182" t="str">
        <f>+VLOOKUP('INFO SEAL'!N685,$J$8:$V$50,3,FALSE)</f>
        <v>Estructura de  Suspensión compuesto por 1 postes de madera tratada 60' Clase 3</v>
      </c>
      <c r="M734" s="33">
        <f t="shared" si="36"/>
        <v>1.1000000000000001</v>
      </c>
    </row>
    <row r="735" spans="1:13" customFormat="1" x14ac:dyDescent="0.25">
      <c r="A735" s="73">
        <f>+'INFO SEAL'!B686</f>
        <v>681</v>
      </c>
      <c r="B735" s="180" t="str">
        <f t="shared" si="35"/>
        <v>MOD INV_2018</v>
      </c>
      <c r="C735" s="180" t="str">
        <f>+'INFO SEAL'!C686</f>
        <v>AREQUIPA</v>
      </c>
      <c r="D735" s="180" t="str">
        <f>+'INFO SEAL'!D686</f>
        <v>CAYLLOMA</v>
      </c>
      <c r="E735" s="180" t="str">
        <f>+'INFO SEAL'!E686</f>
        <v>MAJES</v>
      </c>
      <c r="F735" s="180" t="str">
        <f>+IF('INFO SEAL'!I686="BAJA TENSION","BT",IF('INFO SEAL'!I686="MEDIA TENSION","MT","AT"))</f>
        <v>AT</v>
      </c>
      <c r="G735" s="180">
        <f>+'INFO SEAL'!K686</f>
        <v>16</v>
      </c>
      <c r="H735" s="180" t="str">
        <f>+'INFO SEAL'!L686</f>
        <v>POSTE</v>
      </c>
      <c r="I735" s="180" t="str">
        <f>+'INFO SEAL'!M686</f>
        <v>MADERA</v>
      </c>
      <c r="J735" s="180" t="str">
        <f>+'INFO SEAL'!N686&amp;"-"&amp;F735</f>
        <v>EMSU1P60C3-AT</v>
      </c>
      <c r="K735" s="180"/>
      <c r="L735" s="182" t="str">
        <f>+VLOOKUP('INFO SEAL'!N686,$J$8:$V$50,3,FALSE)</f>
        <v>Estructura de  Suspensión compuesto por 1 postes de madera tratada 60' Clase 3</v>
      </c>
      <c r="M735" s="33">
        <f t="shared" si="36"/>
        <v>1.1000000000000001</v>
      </c>
    </row>
    <row r="736" spans="1:13" customFormat="1" x14ac:dyDescent="0.25">
      <c r="A736" s="73">
        <f>+'INFO SEAL'!B687</f>
        <v>682</v>
      </c>
      <c r="B736" s="180" t="str">
        <f t="shared" si="35"/>
        <v>MOD INV_2018</v>
      </c>
      <c r="C736" s="180" t="str">
        <f>+'INFO SEAL'!C687</f>
        <v>AREQUIPA</v>
      </c>
      <c r="D736" s="180" t="str">
        <f>+'INFO SEAL'!D687</f>
        <v>CAYLLOMA</v>
      </c>
      <c r="E736" s="180" t="str">
        <f>+'INFO SEAL'!E687</f>
        <v>MAJES</v>
      </c>
      <c r="F736" s="180" t="str">
        <f>+IF('INFO SEAL'!I687="BAJA TENSION","BT",IF('INFO SEAL'!I687="MEDIA TENSION","MT","AT"))</f>
        <v>AT</v>
      </c>
      <c r="G736" s="180">
        <f>+'INFO SEAL'!K687</f>
        <v>16</v>
      </c>
      <c r="H736" s="180" t="str">
        <f>+'INFO SEAL'!L687</f>
        <v>POSTE</v>
      </c>
      <c r="I736" s="180" t="str">
        <f>+'INFO SEAL'!M687</f>
        <v>MADERA</v>
      </c>
      <c r="J736" s="180" t="str">
        <f>+'INFO SEAL'!N687&amp;"-"&amp;F736</f>
        <v>EMSU1P60C3-AT</v>
      </c>
      <c r="K736" s="180"/>
      <c r="L736" s="182" t="str">
        <f>+VLOOKUP('INFO SEAL'!N687,$J$8:$V$50,3,FALSE)</f>
        <v>Estructura de  Suspensión compuesto por 1 postes de madera tratada 60' Clase 3</v>
      </c>
      <c r="M736" s="33">
        <f t="shared" si="36"/>
        <v>1.1000000000000001</v>
      </c>
    </row>
    <row r="737" spans="1:13" customFormat="1" x14ac:dyDescent="0.25">
      <c r="A737" s="73">
        <f>+'INFO SEAL'!B688</f>
        <v>683</v>
      </c>
      <c r="B737" s="180" t="str">
        <f t="shared" si="35"/>
        <v>MOD INV_2018</v>
      </c>
      <c r="C737" s="180" t="str">
        <f>+'INFO SEAL'!C688</f>
        <v>AREQUIPA</v>
      </c>
      <c r="D737" s="180" t="str">
        <f>+'INFO SEAL'!D688</f>
        <v>CAYLLOMA</v>
      </c>
      <c r="E737" s="180" t="str">
        <f>+'INFO SEAL'!E688</f>
        <v>MAJES</v>
      </c>
      <c r="F737" s="180" t="str">
        <f>+IF('INFO SEAL'!I688="BAJA TENSION","BT",IF('INFO SEAL'!I688="MEDIA TENSION","MT","AT"))</f>
        <v>AT</v>
      </c>
      <c r="G737" s="180">
        <f>+'INFO SEAL'!K688</f>
        <v>16</v>
      </c>
      <c r="H737" s="180" t="str">
        <f>+'INFO SEAL'!L688</f>
        <v>POSTE</v>
      </c>
      <c r="I737" s="180" t="str">
        <f>+'INFO SEAL'!M688</f>
        <v>MADERA</v>
      </c>
      <c r="J737" s="180" t="str">
        <f>+'INFO SEAL'!N688&amp;"-"&amp;F737</f>
        <v>EMSU1P60C3-AT</v>
      </c>
      <c r="K737" s="180"/>
      <c r="L737" s="182" t="str">
        <f>+VLOOKUP('INFO SEAL'!N688,$J$8:$V$50,3,FALSE)</f>
        <v>Estructura de  Suspensión compuesto por 1 postes de madera tratada 60' Clase 3</v>
      </c>
      <c r="M737" s="33">
        <f t="shared" si="36"/>
        <v>1.1000000000000001</v>
      </c>
    </row>
    <row r="738" spans="1:13" customFormat="1" x14ac:dyDescent="0.25">
      <c r="A738" s="73">
        <f>+'INFO SEAL'!B689</f>
        <v>684</v>
      </c>
      <c r="B738" s="180" t="str">
        <f t="shared" si="35"/>
        <v>SICODI</v>
      </c>
      <c r="C738" s="180" t="str">
        <f>+'INFO SEAL'!C689</f>
        <v>AREQUIPA</v>
      </c>
      <c r="D738" s="180" t="str">
        <f>+'INFO SEAL'!D689</f>
        <v>AREQUIPA</v>
      </c>
      <c r="E738" s="180" t="str">
        <f>+'INFO SEAL'!E689</f>
        <v>LA JOYA</v>
      </c>
      <c r="F738" s="180" t="str">
        <f>+IF('INFO SEAL'!I689="BAJA TENSION","BT",IF('INFO SEAL'!I689="MEDIA TENSION","MT","AT"))</f>
        <v>MT</v>
      </c>
      <c r="G738" s="180">
        <f>+'INFO SEAL'!K689</f>
        <v>12</v>
      </c>
      <c r="H738" s="180" t="str">
        <f>+'INFO SEAL'!L689</f>
        <v>POSTE</v>
      </c>
      <c r="I738" s="180" t="str">
        <f>+'INFO SEAL'!M689</f>
        <v>CONCRETO</v>
      </c>
      <c r="J738" s="180" t="str">
        <f>+'INFO SEAL'!N689&amp;"-"&amp;F738</f>
        <v>PPC15-MT</v>
      </c>
      <c r="K738" s="180"/>
      <c r="L738" s="182" t="str">
        <f>+VLOOKUP('INFO SEAL'!N689,$J$8:$V$50,3,FALSE)</f>
        <v>POSTE DE CONCRETO ARMADO DE 12/200/120/300</v>
      </c>
      <c r="M738" s="33">
        <f t="shared" si="36"/>
        <v>0.3</v>
      </c>
    </row>
    <row r="739" spans="1:13" customFormat="1" x14ac:dyDescent="0.25">
      <c r="A739" s="73">
        <f>+'INFO SEAL'!B690</f>
        <v>685</v>
      </c>
      <c r="B739" s="180" t="str">
        <f t="shared" si="35"/>
        <v>MOD INV_2018</v>
      </c>
      <c r="C739" s="180" t="str">
        <f>+'INFO SEAL'!C690</f>
        <v>AREQUIPA</v>
      </c>
      <c r="D739" s="180" t="str">
        <f>+'INFO SEAL'!D690</f>
        <v>CAYLLOMA</v>
      </c>
      <c r="E739" s="180" t="str">
        <f>+'INFO SEAL'!E690</f>
        <v>MAJES</v>
      </c>
      <c r="F739" s="180" t="str">
        <f>+IF('INFO SEAL'!I690="BAJA TENSION","BT",IF('INFO SEAL'!I690="MEDIA TENSION","MT","AT"))</f>
        <v>AT</v>
      </c>
      <c r="G739" s="180">
        <f>+'INFO SEAL'!K690</f>
        <v>16</v>
      </c>
      <c r="H739" s="180" t="str">
        <f>+'INFO SEAL'!L690</f>
        <v>POSTE</v>
      </c>
      <c r="I739" s="180" t="str">
        <f>+'INFO SEAL'!M690</f>
        <v>MADERA</v>
      </c>
      <c r="J739" s="180" t="str">
        <f>+'INFO SEAL'!N690&amp;"-"&amp;F739</f>
        <v>EMSU1P60C3-AT</v>
      </c>
      <c r="K739" s="180"/>
      <c r="L739" s="182" t="str">
        <f>+VLOOKUP('INFO SEAL'!N690,$J$8:$V$50,3,FALSE)</f>
        <v>Estructura de  Suspensión compuesto por 1 postes de madera tratada 60' Clase 3</v>
      </c>
      <c r="M739" s="33">
        <f t="shared" si="36"/>
        <v>1.1000000000000001</v>
      </c>
    </row>
    <row r="740" spans="1:13" customFormat="1" x14ac:dyDescent="0.25">
      <c r="A740" s="73">
        <f>+'INFO SEAL'!B691</f>
        <v>686</v>
      </c>
      <c r="B740" s="180" t="str">
        <f t="shared" si="35"/>
        <v>MOD INV_2018</v>
      </c>
      <c r="C740" s="180" t="str">
        <f>+'INFO SEAL'!C691</f>
        <v>AREQUIPA</v>
      </c>
      <c r="D740" s="180" t="str">
        <f>+'INFO SEAL'!D691</f>
        <v>CAYLLOMA</v>
      </c>
      <c r="E740" s="180" t="str">
        <f>+'INFO SEAL'!E691</f>
        <v>MAJES</v>
      </c>
      <c r="F740" s="180" t="str">
        <f>+IF('INFO SEAL'!I691="BAJA TENSION","BT",IF('INFO SEAL'!I691="MEDIA TENSION","MT","AT"))</f>
        <v>AT</v>
      </c>
      <c r="G740" s="180">
        <f>+'INFO SEAL'!K691</f>
        <v>16</v>
      </c>
      <c r="H740" s="180" t="str">
        <f>+'INFO SEAL'!L691</f>
        <v>POSTE</v>
      </c>
      <c r="I740" s="180" t="str">
        <f>+'INFO SEAL'!M691</f>
        <v>MADERA</v>
      </c>
      <c r="J740" s="180" t="str">
        <f>+'INFO SEAL'!N691&amp;"-"&amp;F740</f>
        <v>EMSU1P60C3-AT</v>
      </c>
      <c r="K740" s="180"/>
      <c r="L740" s="182" t="str">
        <f>+VLOOKUP('INFO SEAL'!N691,$J$8:$V$50,3,FALSE)</f>
        <v>Estructura de  Suspensión compuesto por 1 postes de madera tratada 60' Clase 3</v>
      </c>
      <c r="M740" s="33">
        <f t="shared" si="36"/>
        <v>1.1000000000000001</v>
      </c>
    </row>
    <row r="741" spans="1:13" customFormat="1" x14ac:dyDescent="0.25">
      <c r="A741" s="73">
        <f>+'INFO SEAL'!B692</f>
        <v>687</v>
      </c>
      <c r="B741" s="180" t="str">
        <f t="shared" si="35"/>
        <v>SICODI</v>
      </c>
      <c r="C741" s="180" t="str">
        <f>+'INFO SEAL'!C692</f>
        <v>AREQUIPA</v>
      </c>
      <c r="D741" s="180" t="str">
        <f>+'INFO SEAL'!D692</f>
        <v>AREQUIPA</v>
      </c>
      <c r="E741" s="180" t="str">
        <f>+'INFO SEAL'!E692</f>
        <v>LA JOYA</v>
      </c>
      <c r="F741" s="180" t="str">
        <f>+IF('INFO SEAL'!I692="BAJA TENSION","BT",IF('INFO SEAL'!I692="MEDIA TENSION","MT","AT"))</f>
        <v>MT</v>
      </c>
      <c r="G741" s="180">
        <f>+'INFO SEAL'!K692</f>
        <v>13</v>
      </c>
      <c r="H741" s="180" t="str">
        <f>+'INFO SEAL'!L692</f>
        <v>POSTE</v>
      </c>
      <c r="I741" s="180" t="str">
        <f>+'INFO SEAL'!M692</f>
        <v>CONCRETO</v>
      </c>
      <c r="J741" s="180" t="str">
        <f>+'INFO SEAL'!N692&amp;"-"&amp;F741</f>
        <v>PPC19-MT</v>
      </c>
      <c r="K741" s="180"/>
      <c r="L741" s="182" t="str">
        <f>+VLOOKUP('INFO SEAL'!N692,$J$8:$V$50,3,FALSE)</f>
        <v>POSTE DE CONCRETO ARMADO DE 13/300/150/345</v>
      </c>
      <c r="M741" s="33">
        <f t="shared" si="36"/>
        <v>0.5</v>
      </c>
    </row>
    <row r="742" spans="1:13" customFormat="1" x14ac:dyDescent="0.25">
      <c r="A742" s="73">
        <f>+'INFO SEAL'!B693</f>
        <v>688</v>
      </c>
      <c r="B742" s="180" t="str">
        <f t="shared" si="35"/>
        <v>SICODI</v>
      </c>
      <c r="C742" s="180" t="str">
        <f>+'INFO SEAL'!C693</f>
        <v>AREQUIPA</v>
      </c>
      <c r="D742" s="180" t="str">
        <f>+'INFO SEAL'!D693</f>
        <v>CAYLLOMA</v>
      </c>
      <c r="E742" s="180" t="str">
        <f>+'INFO SEAL'!E693</f>
        <v>MAJES</v>
      </c>
      <c r="F742" s="180" t="str">
        <f>+IF('INFO SEAL'!I693="BAJA TENSION","BT",IF('INFO SEAL'!I693="MEDIA TENSION","MT","AT"))</f>
        <v>MT</v>
      </c>
      <c r="G742" s="180">
        <f>+'INFO SEAL'!K693</f>
        <v>13</v>
      </c>
      <c r="H742" s="180" t="str">
        <f>+'INFO SEAL'!L693</f>
        <v>POSTE</v>
      </c>
      <c r="I742" s="180" t="str">
        <f>+'INFO SEAL'!M693</f>
        <v>CONCRETO</v>
      </c>
      <c r="J742" s="180" t="str">
        <f>+'INFO SEAL'!N693&amp;"-"&amp;F742</f>
        <v>PPC19-MT</v>
      </c>
      <c r="K742" s="180"/>
      <c r="L742" s="182" t="str">
        <f>+VLOOKUP('INFO SEAL'!N693,$J$8:$V$50,3,FALSE)</f>
        <v>POSTE DE CONCRETO ARMADO DE 13/300/150/345</v>
      </c>
      <c r="M742" s="33">
        <f t="shared" si="36"/>
        <v>0.5</v>
      </c>
    </row>
    <row r="743" spans="1:13" customFormat="1" x14ac:dyDescent="0.25">
      <c r="A743" s="73">
        <f>+'INFO SEAL'!B694</f>
        <v>689</v>
      </c>
      <c r="B743" s="180" t="str">
        <f t="shared" si="35"/>
        <v>SICODI</v>
      </c>
      <c r="C743" s="180" t="str">
        <f>+'INFO SEAL'!C694</f>
        <v>AREQUIPA</v>
      </c>
      <c r="D743" s="180" t="str">
        <f>+'INFO SEAL'!D694</f>
        <v>AREQUIPA</v>
      </c>
      <c r="E743" s="180" t="str">
        <f>+'INFO SEAL'!E694</f>
        <v>LA JOYA</v>
      </c>
      <c r="F743" s="180" t="str">
        <f>+IF('INFO SEAL'!I694="BAJA TENSION","BT",IF('INFO SEAL'!I694="MEDIA TENSION","MT","AT"))</f>
        <v>MT</v>
      </c>
      <c r="G743" s="180">
        <f>+'INFO SEAL'!K694</f>
        <v>13</v>
      </c>
      <c r="H743" s="180" t="str">
        <f>+'INFO SEAL'!L694</f>
        <v>POSTE</v>
      </c>
      <c r="I743" s="180" t="str">
        <f>+'INFO SEAL'!M694</f>
        <v>CONCRETO</v>
      </c>
      <c r="J743" s="180" t="str">
        <f>+'INFO SEAL'!N694&amp;"-"&amp;F743</f>
        <v>PPC19-MT</v>
      </c>
      <c r="K743" s="180"/>
      <c r="L743" s="182" t="str">
        <f>+VLOOKUP('INFO SEAL'!N694,$J$8:$V$50,3,FALSE)</f>
        <v>POSTE DE CONCRETO ARMADO DE 13/300/150/345</v>
      </c>
      <c r="M743" s="33">
        <f t="shared" si="36"/>
        <v>0.5</v>
      </c>
    </row>
    <row r="744" spans="1:13" customFormat="1" x14ac:dyDescent="0.25">
      <c r="A744" s="73">
        <f>+'INFO SEAL'!B695</f>
        <v>690</v>
      </c>
      <c r="B744" s="180" t="str">
        <f t="shared" si="35"/>
        <v>SICODI</v>
      </c>
      <c r="C744" s="180" t="str">
        <f>+'INFO SEAL'!C695</f>
        <v>AREQUIPA</v>
      </c>
      <c r="D744" s="180" t="str">
        <f>+'INFO SEAL'!D695</f>
        <v>AREQUIPA</v>
      </c>
      <c r="E744" s="180" t="str">
        <f>+'INFO SEAL'!E695</f>
        <v>LA JOYA</v>
      </c>
      <c r="F744" s="180" t="str">
        <f>+IF('INFO SEAL'!I695="BAJA TENSION","BT",IF('INFO SEAL'!I695="MEDIA TENSION","MT","AT"))</f>
        <v>MT</v>
      </c>
      <c r="G744" s="180">
        <f>+'INFO SEAL'!K695</f>
        <v>12</v>
      </c>
      <c r="H744" s="180" t="str">
        <f>+'INFO SEAL'!L695</f>
        <v>POSTE</v>
      </c>
      <c r="I744" s="180" t="str">
        <f>+'INFO SEAL'!M695</f>
        <v>CONCRETO</v>
      </c>
      <c r="J744" s="180" t="str">
        <f>+'INFO SEAL'!N695&amp;"-"&amp;F744</f>
        <v>PPC15-MT</v>
      </c>
      <c r="K744" s="180"/>
      <c r="L744" s="182" t="str">
        <f>+VLOOKUP('INFO SEAL'!N695,$J$8:$V$50,3,FALSE)</f>
        <v>POSTE DE CONCRETO ARMADO DE 12/200/120/300</v>
      </c>
      <c r="M744" s="33">
        <f t="shared" si="36"/>
        <v>0.3</v>
      </c>
    </row>
    <row r="745" spans="1:13" customFormat="1" x14ac:dyDescent="0.25">
      <c r="A745" s="73">
        <f>+'INFO SEAL'!B696</f>
        <v>691</v>
      </c>
      <c r="B745" s="180" t="str">
        <f t="shared" si="35"/>
        <v>SICODI</v>
      </c>
      <c r="C745" s="180" t="str">
        <f>+'INFO SEAL'!C696</f>
        <v>AREQUIPA</v>
      </c>
      <c r="D745" s="180" t="str">
        <f>+'INFO SEAL'!D696</f>
        <v>AREQUIPA</v>
      </c>
      <c r="E745" s="180" t="str">
        <f>+'INFO SEAL'!E696</f>
        <v>LA JOYA</v>
      </c>
      <c r="F745" s="180" t="str">
        <f>+IF('INFO SEAL'!I696="BAJA TENSION","BT",IF('INFO SEAL'!I696="MEDIA TENSION","MT","AT"))</f>
        <v>MT</v>
      </c>
      <c r="G745" s="180">
        <f>+'INFO SEAL'!K696</f>
        <v>13</v>
      </c>
      <c r="H745" s="180" t="str">
        <f>+'INFO SEAL'!L696</f>
        <v>POSTE</v>
      </c>
      <c r="I745" s="180" t="str">
        <f>+'INFO SEAL'!M696</f>
        <v>CONCRETO</v>
      </c>
      <c r="J745" s="180" t="str">
        <f>+'INFO SEAL'!N696&amp;"-"&amp;F745</f>
        <v>PPC18-MT</v>
      </c>
      <c r="K745" s="180"/>
      <c r="L745" s="182" t="str">
        <f>+VLOOKUP('INFO SEAL'!N696,$J$8:$V$50,3,FALSE)</f>
        <v>POSTE DE CONCRETO ARMADO DE 13/200/140/335</v>
      </c>
      <c r="M745" s="33">
        <f t="shared" si="36"/>
        <v>0.4</v>
      </c>
    </row>
    <row r="746" spans="1:13" customFormat="1" x14ac:dyDescent="0.25">
      <c r="A746" s="73">
        <f>+'INFO SEAL'!B697</f>
        <v>692</v>
      </c>
      <c r="B746" s="180" t="str">
        <f t="shared" si="35"/>
        <v>SICODI</v>
      </c>
      <c r="C746" s="180" t="str">
        <f>+'INFO SEAL'!C697</f>
        <v>AREQUIPA</v>
      </c>
      <c r="D746" s="180" t="str">
        <f>+'INFO SEAL'!D697</f>
        <v>AREQUIPA</v>
      </c>
      <c r="E746" s="180" t="str">
        <f>+'INFO SEAL'!E697</f>
        <v>LA JOYA</v>
      </c>
      <c r="F746" s="180" t="str">
        <f>+IF('INFO SEAL'!I697="BAJA TENSION","BT",IF('INFO SEAL'!I697="MEDIA TENSION","MT","AT"))</f>
        <v>BT</v>
      </c>
      <c r="G746" s="180">
        <f>+'INFO SEAL'!K697</f>
        <v>7</v>
      </c>
      <c r="H746" s="180" t="str">
        <f>+'INFO SEAL'!L697</f>
        <v>POSTE</v>
      </c>
      <c r="I746" s="180" t="str">
        <f>+'INFO SEAL'!M697</f>
        <v>CONCRETO</v>
      </c>
      <c r="J746" s="180" t="str">
        <f>+'INFO SEAL'!N697&amp;"-"&amp;F746</f>
        <v>PPC02-BT</v>
      </c>
      <c r="K746" s="180"/>
      <c r="L746" s="182" t="str">
        <f>+VLOOKUP('INFO SEAL'!N697,$J$8:$V$50,3,FALSE)</f>
        <v>POSTE DE CONCRETO ARMADO DE  7/200/120/225</v>
      </c>
      <c r="M746" s="33">
        <f t="shared" si="36"/>
        <v>0.1</v>
      </c>
    </row>
    <row r="747" spans="1:13" customFormat="1" x14ac:dyDescent="0.25">
      <c r="A747" s="73">
        <f>+'INFO SEAL'!B698</f>
        <v>693</v>
      </c>
      <c r="B747" s="180" t="str">
        <f t="shared" si="35"/>
        <v>SICODI</v>
      </c>
      <c r="C747" s="180" t="str">
        <f>+'INFO SEAL'!C698</f>
        <v>AREQUIPA</v>
      </c>
      <c r="D747" s="180" t="str">
        <f>+'INFO SEAL'!D698</f>
        <v>AREQUIPA</v>
      </c>
      <c r="E747" s="180" t="str">
        <f>+'INFO SEAL'!E698</f>
        <v>LA JOYA</v>
      </c>
      <c r="F747" s="180" t="str">
        <f>+IF('INFO SEAL'!I698="BAJA TENSION","BT",IF('INFO SEAL'!I698="MEDIA TENSION","MT","AT"))</f>
        <v>MT</v>
      </c>
      <c r="G747" s="180">
        <f>+'INFO SEAL'!K698</f>
        <v>12</v>
      </c>
      <c r="H747" s="180" t="str">
        <f>+'INFO SEAL'!L698</f>
        <v>POSTE</v>
      </c>
      <c r="I747" s="180" t="str">
        <f>+'INFO SEAL'!M698</f>
        <v>CONCRETO</v>
      </c>
      <c r="J747" s="180" t="str">
        <f>+'INFO SEAL'!N698&amp;"-"&amp;F747</f>
        <v>PPC15-MT</v>
      </c>
      <c r="K747" s="180"/>
      <c r="L747" s="182" t="str">
        <f>+VLOOKUP('INFO SEAL'!N698,$J$8:$V$50,3,FALSE)</f>
        <v>POSTE DE CONCRETO ARMADO DE 12/200/120/300</v>
      </c>
      <c r="M747" s="33">
        <f t="shared" si="36"/>
        <v>0.3</v>
      </c>
    </row>
    <row r="748" spans="1:13" customFormat="1" x14ac:dyDescent="0.25">
      <c r="A748" s="73">
        <f>+'INFO SEAL'!B699</f>
        <v>694</v>
      </c>
      <c r="B748" s="180" t="str">
        <f t="shared" si="35"/>
        <v>SICODI</v>
      </c>
      <c r="C748" s="180" t="str">
        <f>+'INFO SEAL'!C699</f>
        <v>AREQUIPA</v>
      </c>
      <c r="D748" s="180" t="str">
        <f>+'INFO SEAL'!D699</f>
        <v>AREQUIPA</v>
      </c>
      <c r="E748" s="180" t="str">
        <f>+'INFO SEAL'!E699</f>
        <v>LA JOYA</v>
      </c>
      <c r="F748" s="180" t="str">
        <f>+IF('INFO SEAL'!I699="BAJA TENSION","BT",IF('INFO SEAL'!I699="MEDIA TENSION","MT","AT"))</f>
        <v>BT</v>
      </c>
      <c r="G748" s="180">
        <f>+'INFO SEAL'!K699</f>
        <v>12</v>
      </c>
      <c r="H748" s="180" t="str">
        <f>+'INFO SEAL'!L699</f>
        <v>POSTE</v>
      </c>
      <c r="I748" s="180" t="str">
        <f>+'INFO SEAL'!M699</f>
        <v>CONCRETO</v>
      </c>
      <c r="J748" s="180" t="str">
        <f>+'INFO SEAL'!N699&amp;"-"&amp;F748</f>
        <v>PPC15-BT</v>
      </c>
      <c r="K748" s="180"/>
      <c r="L748" s="182" t="str">
        <f>+VLOOKUP('INFO SEAL'!N699,$J$8:$V$50,3,FALSE)</f>
        <v>POSTE DE CONCRETO ARMADO DE 12/200/120/300</v>
      </c>
      <c r="M748" s="33">
        <f t="shared" si="36"/>
        <v>0.2</v>
      </c>
    </row>
    <row r="749" spans="1:13" customFormat="1" x14ac:dyDescent="0.25">
      <c r="A749" s="73">
        <f>+'INFO SEAL'!B700</f>
        <v>695</v>
      </c>
      <c r="B749" s="180" t="str">
        <f t="shared" si="35"/>
        <v>SICODI</v>
      </c>
      <c r="C749" s="180" t="str">
        <f>+'INFO SEAL'!C700</f>
        <v>AREQUIPA</v>
      </c>
      <c r="D749" s="180" t="str">
        <f>+'INFO SEAL'!D700</f>
        <v>AREQUIPA</v>
      </c>
      <c r="E749" s="180" t="str">
        <f>+'INFO SEAL'!E700</f>
        <v>LA JOYA</v>
      </c>
      <c r="F749" s="180" t="str">
        <f>+IF('INFO SEAL'!I700="BAJA TENSION","BT",IF('INFO SEAL'!I700="MEDIA TENSION","MT","AT"))</f>
        <v>MT</v>
      </c>
      <c r="G749" s="180">
        <f>+'INFO SEAL'!K700</f>
        <v>12</v>
      </c>
      <c r="H749" s="180" t="str">
        <f>+'INFO SEAL'!L700</f>
        <v>POSTE</v>
      </c>
      <c r="I749" s="180" t="str">
        <f>+'INFO SEAL'!M700</f>
        <v>CONCRETO</v>
      </c>
      <c r="J749" s="180" t="str">
        <f>+'INFO SEAL'!N700&amp;"-"&amp;F749</f>
        <v>PPC15-MT</v>
      </c>
      <c r="K749" s="180"/>
      <c r="L749" s="182" t="str">
        <f>+VLOOKUP('INFO SEAL'!N700,$J$8:$V$50,3,FALSE)</f>
        <v>POSTE DE CONCRETO ARMADO DE 12/200/120/300</v>
      </c>
      <c r="M749" s="33">
        <f t="shared" si="36"/>
        <v>0.3</v>
      </c>
    </row>
    <row r="750" spans="1:13" customFormat="1" x14ac:dyDescent="0.25">
      <c r="A750" s="73">
        <f>+'INFO SEAL'!B701</f>
        <v>696</v>
      </c>
      <c r="B750" s="180" t="str">
        <f t="shared" si="35"/>
        <v>SICODI</v>
      </c>
      <c r="C750" s="180" t="str">
        <f>+'INFO SEAL'!C701</f>
        <v>AREQUIPA</v>
      </c>
      <c r="D750" s="180" t="str">
        <f>+'INFO SEAL'!D701</f>
        <v>AREQUIPA</v>
      </c>
      <c r="E750" s="180" t="str">
        <f>+'INFO SEAL'!E701</f>
        <v>LA JOYA</v>
      </c>
      <c r="F750" s="180" t="str">
        <f>+IF('INFO SEAL'!I701="BAJA TENSION","BT",IF('INFO SEAL'!I701="MEDIA TENSION","MT","AT"))</f>
        <v>MT</v>
      </c>
      <c r="G750" s="180">
        <f>+'INFO SEAL'!K701</f>
        <v>12</v>
      </c>
      <c r="H750" s="180" t="str">
        <f>+'INFO SEAL'!L701</f>
        <v>POSTE</v>
      </c>
      <c r="I750" s="180" t="str">
        <f>+'INFO SEAL'!M701</f>
        <v>CONCRETO</v>
      </c>
      <c r="J750" s="180" t="str">
        <f>+'INFO SEAL'!N701&amp;"-"&amp;F750</f>
        <v>PPC15-MT</v>
      </c>
      <c r="K750" s="180"/>
      <c r="L750" s="182" t="str">
        <f>+VLOOKUP('INFO SEAL'!N701,$J$8:$V$50,3,FALSE)</f>
        <v>POSTE DE CONCRETO ARMADO DE 12/200/120/300</v>
      </c>
      <c r="M750" s="33">
        <f t="shared" si="36"/>
        <v>0.3</v>
      </c>
    </row>
    <row r="751" spans="1:13" customFormat="1" x14ac:dyDescent="0.25">
      <c r="A751" s="73">
        <f>+'INFO SEAL'!B702</f>
        <v>697</v>
      </c>
      <c r="B751" s="180" t="str">
        <f t="shared" si="35"/>
        <v>SICODI</v>
      </c>
      <c r="C751" s="180" t="str">
        <f>+'INFO SEAL'!C702</f>
        <v>AREQUIPA</v>
      </c>
      <c r="D751" s="180" t="str">
        <f>+'INFO SEAL'!D702</f>
        <v>AREQUIPA</v>
      </c>
      <c r="E751" s="180" t="str">
        <f>+'INFO SEAL'!E702</f>
        <v>LA JOYA</v>
      </c>
      <c r="F751" s="180" t="str">
        <f>+IF('INFO SEAL'!I702="BAJA TENSION","BT",IF('INFO SEAL'!I702="MEDIA TENSION","MT","AT"))</f>
        <v>MT</v>
      </c>
      <c r="G751" s="180">
        <f>+'INFO SEAL'!K702</f>
        <v>12</v>
      </c>
      <c r="H751" s="180" t="str">
        <f>+'INFO SEAL'!L702</f>
        <v>POSTE</v>
      </c>
      <c r="I751" s="180" t="str">
        <f>+'INFO SEAL'!M702</f>
        <v>CONCRETO</v>
      </c>
      <c r="J751" s="180" t="str">
        <f>+'INFO SEAL'!N702&amp;"-"&amp;F751</f>
        <v>PPC15-MT</v>
      </c>
      <c r="K751" s="180"/>
      <c r="L751" s="182" t="str">
        <f>+VLOOKUP('INFO SEAL'!N702,$J$8:$V$50,3,FALSE)</f>
        <v>POSTE DE CONCRETO ARMADO DE 12/200/120/300</v>
      </c>
      <c r="M751" s="33">
        <f t="shared" si="36"/>
        <v>0.3</v>
      </c>
    </row>
    <row r="752" spans="1:13" customFormat="1" x14ac:dyDescent="0.25">
      <c r="A752" s="73">
        <f>+'INFO SEAL'!B703</f>
        <v>698</v>
      </c>
      <c r="B752" s="180" t="str">
        <f t="shared" si="35"/>
        <v>MOD INV_2018</v>
      </c>
      <c r="C752" s="180" t="str">
        <f>+'INFO SEAL'!C703</f>
        <v>AREQUIPA</v>
      </c>
      <c r="D752" s="180" t="str">
        <f>+'INFO SEAL'!D703</f>
        <v>AREQUIPA</v>
      </c>
      <c r="E752" s="180" t="str">
        <f>+'INFO SEAL'!E703</f>
        <v>LA JOYA</v>
      </c>
      <c r="F752" s="180" t="str">
        <f>+IF('INFO SEAL'!I703="BAJA TENSION","BT",IF('INFO SEAL'!I703="MEDIA TENSION","MT","AT"))</f>
        <v>AT</v>
      </c>
      <c r="G752" s="180">
        <f>+'INFO SEAL'!K703</f>
        <v>12</v>
      </c>
      <c r="H752" s="180" t="str">
        <f>+'INFO SEAL'!L703</f>
        <v>POSTE</v>
      </c>
      <c r="I752" s="180" t="str">
        <f>+'INFO SEAL'!M703</f>
        <v>MADERA</v>
      </c>
      <c r="J752" s="180" t="str">
        <f>+'INFO SEAL'!N703&amp;"-"&amp;F752</f>
        <v>EMAM2P75C3-AT</v>
      </c>
      <c r="K752" s="180"/>
      <c r="L752" s="182" t="str">
        <f>+VLOOKUP('INFO SEAL'!N703,$J$8:$V$50,3,FALSE)</f>
        <v>Estructura de  Retención - Terminal compuesto por 2 postes de madera tratada 75' Clase 3</v>
      </c>
      <c r="M752" s="33">
        <f t="shared" si="36"/>
        <v>2.5</v>
      </c>
    </row>
    <row r="753" spans="1:13" customFormat="1" x14ac:dyDescent="0.25">
      <c r="A753" s="73">
        <f>+'INFO SEAL'!B704</f>
        <v>699</v>
      </c>
      <c r="B753" s="180" t="str">
        <f t="shared" si="35"/>
        <v>SICODI</v>
      </c>
      <c r="C753" s="180" t="str">
        <f>+'INFO SEAL'!C704</f>
        <v>AREQUIPA</v>
      </c>
      <c r="D753" s="180" t="str">
        <f>+'INFO SEAL'!D704</f>
        <v>CAYLLOMA</v>
      </c>
      <c r="E753" s="180" t="str">
        <f>+'INFO SEAL'!E704</f>
        <v>MAJES</v>
      </c>
      <c r="F753" s="180" t="str">
        <f>+IF('INFO SEAL'!I704="BAJA TENSION","BT",IF('INFO SEAL'!I704="MEDIA TENSION","MT","AT"))</f>
        <v>MT</v>
      </c>
      <c r="G753" s="180">
        <f>+'INFO SEAL'!K704</f>
        <v>13</v>
      </c>
      <c r="H753" s="180" t="str">
        <f>+'INFO SEAL'!L704</f>
        <v>POSTE</v>
      </c>
      <c r="I753" s="180" t="str">
        <f>+'INFO SEAL'!M704</f>
        <v>CONCRETO</v>
      </c>
      <c r="J753" s="180" t="str">
        <f>+'INFO SEAL'!N704&amp;"-"&amp;F753</f>
        <v>PPC18-MT</v>
      </c>
      <c r="K753" s="180"/>
      <c r="L753" s="182" t="str">
        <f>+VLOOKUP('INFO SEAL'!N704,$J$8:$V$50,3,FALSE)</f>
        <v>POSTE DE CONCRETO ARMADO DE 13/200/140/335</v>
      </c>
      <c r="M753" s="33">
        <f t="shared" si="36"/>
        <v>0.4</v>
      </c>
    </row>
    <row r="754" spans="1:13" customFormat="1" x14ac:dyDescent="0.25">
      <c r="A754" s="73">
        <f>+'INFO SEAL'!B705</f>
        <v>700</v>
      </c>
      <c r="B754" s="180" t="str">
        <f t="shared" si="35"/>
        <v>SICODI</v>
      </c>
      <c r="C754" s="180" t="str">
        <f>+'INFO SEAL'!C705</f>
        <v>AREQUIPA</v>
      </c>
      <c r="D754" s="180" t="str">
        <f>+'INFO SEAL'!D705</f>
        <v>AREQUIPA</v>
      </c>
      <c r="E754" s="180" t="str">
        <f>+'INFO SEAL'!E705</f>
        <v>LA JOYA</v>
      </c>
      <c r="F754" s="180" t="str">
        <f>+IF('INFO SEAL'!I705="BAJA TENSION","BT",IF('INFO SEAL'!I705="MEDIA TENSION","MT","AT"))</f>
        <v>MT</v>
      </c>
      <c r="G754" s="180">
        <f>+'INFO SEAL'!K705</f>
        <v>12</v>
      </c>
      <c r="H754" s="180" t="str">
        <f>+'INFO SEAL'!L705</f>
        <v>POSTE</v>
      </c>
      <c r="I754" s="180" t="str">
        <f>+'INFO SEAL'!M705</f>
        <v>CONCRETO</v>
      </c>
      <c r="J754" s="180" t="str">
        <f>+'INFO SEAL'!N705&amp;"-"&amp;F754</f>
        <v>PPC15-MT</v>
      </c>
      <c r="K754" s="180"/>
      <c r="L754" s="182" t="str">
        <f>+VLOOKUP('INFO SEAL'!N705,$J$8:$V$50,3,FALSE)</f>
        <v>POSTE DE CONCRETO ARMADO DE 12/200/120/300</v>
      </c>
      <c r="M754" s="33">
        <f t="shared" si="36"/>
        <v>0.3</v>
      </c>
    </row>
    <row r="755" spans="1:13" customFormat="1" x14ac:dyDescent="0.25">
      <c r="A755" s="73">
        <f>+'INFO SEAL'!B706</f>
        <v>701</v>
      </c>
      <c r="B755" s="180" t="str">
        <f t="shared" si="35"/>
        <v>SICODI</v>
      </c>
      <c r="C755" s="180" t="str">
        <f>+'INFO SEAL'!C706</f>
        <v>AREQUIPA</v>
      </c>
      <c r="D755" s="180" t="str">
        <f>+'INFO SEAL'!D706</f>
        <v>AREQUIPA</v>
      </c>
      <c r="E755" s="180" t="str">
        <f>+'INFO SEAL'!E706</f>
        <v>LA JOYA</v>
      </c>
      <c r="F755" s="180" t="str">
        <f>+IF('INFO SEAL'!I706="BAJA TENSION","BT",IF('INFO SEAL'!I706="MEDIA TENSION","MT","AT"))</f>
        <v>MT</v>
      </c>
      <c r="G755" s="180">
        <f>+'INFO SEAL'!K706</f>
        <v>12</v>
      </c>
      <c r="H755" s="180" t="str">
        <f>+'INFO SEAL'!L706</f>
        <v>POSTE</v>
      </c>
      <c r="I755" s="180" t="str">
        <f>+'INFO SEAL'!M706</f>
        <v>CONCRETO</v>
      </c>
      <c r="J755" s="180" t="str">
        <f>+'INFO SEAL'!N706&amp;"-"&amp;F755</f>
        <v>PPC15-MT</v>
      </c>
      <c r="K755" s="180"/>
      <c r="L755" s="182" t="str">
        <f>+VLOOKUP('INFO SEAL'!N706,$J$8:$V$50,3,FALSE)</f>
        <v>POSTE DE CONCRETO ARMADO DE 12/200/120/300</v>
      </c>
      <c r="M755" s="33">
        <f t="shared" si="36"/>
        <v>0.3</v>
      </c>
    </row>
    <row r="756" spans="1:13" customFormat="1" x14ac:dyDescent="0.25">
      <c r="A756" s="73">
        <f>+'INFO SEAL'!B707</f>
        <v>702</v>
      </c>
      <c r="B756" s="180" t="str">
        <f t="shared" si="35"/>
        <v>MOD INV_2018</v>
      </c>
      <c r="C756" s="180" t="str">
        <f>+'INFO SEAL'!C707</f>
        <v>AREQUIPA</v>
      </c>
      <c r="D756" s="180" t="str">
        <f>+'INFO SEAL'!D707</f>
        <v>CAYLLOMA</v>
      </c>
      <c r="E756" s="180" t="str">
        <f>+'INFO SEAL'!E707</f>
        <v>MAJES</v>
      </c>
      <c r="F756" s="180" t="str">
        <f>+IF('INFO SEAL'!I707="BAJA TENSION","BT",IF('INFO SEAL'!I707="MEDIA TENSION","MT","AT"))</f>
        <v>AT</v>
      </c>
      <c r="G756" s="180">
        <f>+'INFO SEAL'!K707</f>
        <v>16</v>
      </c>
      <c r="H756" s="180" t="str">
        <f>+'INFO SEAL'!L707</f>
        <v>POSTE</v>
      </c>
      <c r="I756" s="180" t="str">
        <f>+'INFO SEAL'!M707</f>
        <v>CONCRETO</v>
      </c>
      <c r="J756" s="180" t="str">
        <f>+'INFO SEAL'!N707&amp;"-"&amp;F756</f>
        <v>EC138COU0S0-240-S1-AT</v>
      </c>
      <c r="K756" s="180"/>
      <c r="L756" s="182" t="str">
        <f>+VLOOKUP('INFO SEAL'!N707,$J$8:$V$50,3,FALSE)</f>
        <v>1 Poste de concreto (21/500) de suspensión (2°) Tipo SU1-21</v>
      </c>
      <c r="M756" s="33">
        <f t="shared" si="36"/>
        <v>3.4</v>
      </c>
    </row>
    <row r="757" spans="1:13" customFormat="1" x14ac:dyDescent="0.25">
      <c r="A757" s="73">
        <f>+'INFO SEAL'!B708</f>
        <v>703</v>
      </c>
      <c r="B757" s="180" t="str">
        <f t="shared" si="35"/>
        <v>SICODI</v>
      </c>
      <c r="C757" s="180" t="str">
        <f>+'INFO SEAL'!C708</f>
        <v>AREQUIPA</v>
      </c>
      <c r="D757" s="180" t="str">
        <f>+'INFO SEAL'!D708</f>
        <v>AREQUIPA</v>
      </c>
      <c r="E757" s="180" t="str">
        <f>+'INFO SEAL'!E708</f>
        <v>LA JOYA</v>
      </c>
      <c r="F757" s="180" t="str">
        <f>+IF('INFO SEAL'!I708="BAJA TENSION","BT",IF('INFO SEAL'!I708="MEDIA TENSION","MT","AT"))</f>
        <v>MT</v>
      </c>
      <c r="G757" s="180">
        <f>+'INFO SEAL'!K708</f>
        <v>12</v>
      </c>
      <c r="H757" s="180" t="str">
        <f>+'INFO SEAL'!L708</f>
        <v>POSTE</v>
      </c>
      <c r="I757" s="180" t="str">
        <f>+'INFO SEAL'!M708</f>
        <v>CONCRETO</v>
      </c>
      <c r="J757" s="180" t="str">
        <f>+'INFO SEAL'!N708&amp;"-"&amp;F757</f>
        <v>PPC15-MT</v>
      </c>
      <c r="K757" s="180"/>
      <c r="L757" s="182" t="str">
        <f>+VLOOKUP('INFO SEAL'!N708,$J$8:$V$50,3,FALSE)</f>
        <v>POSTE DE CONCRETO ARMADO DE 12/200/120/300</v>
      </c>
      <c r="M757" s="33">
        <f t="shared" si="36"/>
        <v>0.3</v>
      </c>
    </row>
    <row r="758" spans="1:13" customFormat="1" x14ac:dyDescent="0.25">
      <c r="A758" s="73">
        <f>+'INFO SEAL'!B709</f>
        <v>704</v>
      </c>
      <c r="B758" s="180" t="str">
        <f t="shared" si="35"/>
        <v>MOD INV_2018</v>
      </c>
      <c r="C758" s="180" t="str">
        <f>+'INFO SEAL'!C709</f>
        <v>AREQUIPA</v>
      </c>
      <c r="D758" s="180" t="str">
        <f>+'INFO SEAL'!D709</f>
        <v>CAYLLOMA</v>
      </c>
      <c r="E758" s="180" t="str">
        <f>+'INFO SEAL'!E709</f>
        <v>MAJES</v>
      </c>
      <c r="F758" s="180" t="str">
        <f>+IF('INFO SEAL'!I709="BAJA TENSION","BT",IF('INFO SEAL'!I709="MEDIA TENSION","MT","AT"))</f>
        <v>AT</v>
      </c>
      <c r="G758" s="180">
        <f>+'INFO SEAL'!K709</f>
        <v>16</v>
      </c>
      <c r="H758" s="180" t="str">
        <f>+'INFO SEAL'!L709</f>
        <v>POSTE</v>
      </c>
      <c r="I758" s="180" t="str">
        <f>+'INFO SEAL'!M709</f>
        <v>CONCRETO</v>
      </c>
      <c r="J758" s="180" t="str">
        <f>+'INFO SEAL'!N709&amp;"-"&amp;F758</f>
        <v>EC138COU0S0-240-S1-AT</v>
      </c>
      <c r="K758" s="180"/>
      <c r="L758" s="182" t="str">
        <f>+VLOOKUP('INFO SEAL'!N709,$J$8:$V$50,3,FALSE)</f>
        <v>1 Poste de concreto (21/500) de suspensión (2°) Tipo SU1-21</v>
      </c>
      <c r="M758" s="33">
        <f t="shared" si="36"/>
        <v>3.4</v>
      </c>
    </row>
    <row r="759" spans="1:13" customFormat="1" x14ac:dyDescent="0.25">
      <c r="A759" s="73">
        <f>+'INFO SEAL'!B710</f>
        <v>705</v>
      </c>
      <c r="B759" s="180" t="str">
        <f t="shared" si="35"/>
        <v>MOD INV_2018</v>
      </c>
      <c r="C759" s="180" t="str">
        <f>+'INFO SEAL'!C710</f>
        <v>AREQUIPA</v>
      </c>
      <c r="D759" s="180" t="str">
        <f>+'INFO SEAL'!D710</f>
        <v>CAYLLOMA</v>
      </c>
      <c r="E759" s="180" t="str">
        <f>+'INFO SEAL'!E710</f>
        <v>MAJES</v>
      </c>
      <c r="F759" s="180" t="str">
        <f>+IF('INFO SEAL'!I710="BAJA TENSION","BT",IF('INFO SEAL'!I710="MEDIA TENSION","MT","AT"))</f>
        <v>AT</v>
      </c>
      <c r="G759" s="180">
        <f>+'INFO SEAL'!K710</f>
        <v>16</v>
      </c>
      <c r="H759" s="180" t="str">
        <f>+'INFO SEAL'!L710</f>
        <v>POSTE</v>
      </c>
      <c r="I759" s="180" t="str">
        <f>+'INFO SEAL'!M710</f>
        <v>CONCRETO</v>
      </c>
      <c r="J759" s="180" t="str">
        <f>+'INFO SEAL'!N710&amp;"-"&amp;F759</f>
        <v>EC138COU0S0-240-S1-AT</v>
      </c>
      <c r="K759" s="180"/>
      <c r="L759" s="182" t="str">
        <f>+VLOOKUP('INFO SEAL'!N710,$J$8:$V$50,3,FALSE)</f>
        <v>1 Poste de concreto (21/500) de suspensión (2°) Tipo SU1-21</v>
      </c>
      <c r="M759" s="33">
        <f t="shared" si="36"/>
        <v>3.4</v>
      </c>
    </row>
    <row r="760" spans="1:13" customFormat="1" x14ac:dyDescent="0.25">
      <c r="A760" s="73">
        <f>+'INFO SEAL'!B711</f>
        <v>706</v>
      </c>
      <c r="B760" s="180" t="str">
        <f t="shared" ref="B760:B823" si="37">+INDEX($B$8:$B$50,MATCH(L760,$L$8:$L$50,0))</f>
        <v>MOD INV_2018</v>
      </c>
      <c r="C760" s="180" t="str">
        <f>+'INFO SEAL'!C711</f>
        <v>AREQUIPA</v>
      </c>
      <c r="D760" s="180" t="str">
        <f>+'INFO SEAL'!D711</f>
        <v>CAYLLOMA</v>
      </c>
      <c r="E760" s="180" t="str">
        <f>+'INFO SEAL'!E711</f>
        <v>MAJES</v>
      </c>
      <c r="F760" s="180" t="str">
        <f>+IF('INFO SEAL'!I711="BAJA TENSION","BT",IF('INFO SEAL'!I711="MEDIA TENSION","MT","AT"))</f>
        <v>AT</v>
      </c>
      <c r="G760" s="180">
        <f>+'INFO SEAL'!K711</f>
        <v>16</v>
      </c>
      <c r="H760" s="180" t="str">
        <f>+'INFO SEAL'!L711</f>
        <v>POSTE</v>
      </c>
      <c r="I760" s="180" t="str">
        <f>+'INFO SEAL'!M711</f>
        <v>CONCRETO</v>
      </c>
      <c r="J760" s="180" t="str">
        <f>+'INFO SEAL'!N711&amp;"-"&amp;F760</f>
        <v>EC138COU0S0-240-S1-AT</v>
      </c>
      <c r="K760" s="180"/>
      <c r="L760" s="182" t="str">
        <f>+VLOOKUP('INFO SEAL'!N711,$J$8:$V$50,3,FALSE)</f>
        <v>1 Poste de concreto (21/500) de suspensión (2°) Tipo SU1-21</v>
      </c>
      <c r="M760" s="33">
        <f t="shared" ref="M760:M823" si="38">+VLOOKUP(J760,$K$8:$V$50,12,FALSE)</f>
        <v>3.4</v>
      </c>
    </row>
    <row r="761" spans="1:13" customFormat="1" x14ac:dyDescent="0.25">
      <c r="A761" s="73">
        <f>+'INFO SEAL'!B712</f>
        <v>707</v>
      </c>
      <c r="B761" s="180" t="str">
        <f t="shared" si="37"/>
        <v>MOD INV_2018</v>
      </c>
      <c r="C761" s="180" t="str">
        <f>+'INFO SEAL'!C712</f>
        <v>AREQUIPA</v>
      </c>
      <c r="D761" s="180" t="str">
        <f>+'INFO SEAL'!D712</f>
        <v>CAYLLOMA</v>
      </c>
      <c r="E761" s="180" t="str">
        <f>+'INFO SEAL'!E712</f>
        <v>MAJES</v>
      </c>
      <c r="F761" s="180" t="str">
        <f>+IF('INFO SEAL'!I712="BAJA TENSION","BT",IF('INFO SEAL'!I712="MEDIA TENSION","MT","AT"))</f>
        <v>AT</v>
      </c>
      <c r="G761" s="180">
        <f>+'INFO SEAL'!K712</f>
        <v>16</v>
      </c>
      <c r="H761" s="180" t="str">
        <f>+'INFO SEAL'!L712</f>
        <v>POSTE</v>
      </c>
      <c r="I761" s="180" t="str">
        <f>+'INFO SEAL'!M712</f>
        <v>CONCRETO</v>
      </c>
      <c r="J761" s="180" t="str">
        <f>+'INFO SEAL'!N712&amp;"-"&amp;F761</f>
        <v>EC138COU0S0-240-S1-AT</v>
      </c>
      <c r="K761" s="180"/>
      <c r="L761" s="182" t="str">
        <f>+VLOOKUP('INFO SEAL'!N712,$J$8:$V$50,3,FALSE)</f>
        <v>1 Poste de concreto (21/500) de suspensión (2°) Tipo SU1-21</v>
      </c>
      <c r="M761" s="33">
        <f t="shared" si="38"/>
        <v>3.4</v>
      </c>
    </row>
    <row r="762" spans="1:13" customFormat="1" x14ac:dyDescent="0.25">
      <c r="A762" s="73">
        <f>+'INFO SEAL'!B713</f>
        <v>708</v>
      </c>
      <c r="B762" s="180" t="str">
        <f t="shared" si="37"/>
        <v>MOD INV_2018</v>
      </c>
      <c r="C762" s="180" t="str">
        <f>+'INFO SEAL'!C713</f>
        <v>AREQUIPA</v>
      </c>
      <c r="D762" s="180" t="str">
        <f>+'INFO SEAL'!D713</f>
        <v>CAYLLOMA</v>
      </c>
      <c r="E762" s="180" t="str">
        <f>+'INFO SEAL'!E713</f>
        <v>MAJES</v>
      </c>
      <c r="F762" s="180" t="str">
        <f>+IF('INFO SEAL'!I713="BAJA TENSION","BT",IF('INFO SEAL'!I713="MEDIA TENSION","MT","AT"))</f>
        <v>AT</v>
      </c>
      <c r="G762" s="180">
        <f>+'INFO SEAL'!K713</f>
        <v>16</v>
      </c>
      <c r="H762" s="180" t="str">
        <f>+'INFO SEAL'!L713</f>
        <v>POSTE</v>
      </c>
      <c r="I762" s="180" t="str">
        <f>+'INFO SEAL'!M713</f>
        <v>CONCRETO</v>
      </c>
      <c r="J762" s="180" t="str">
        <f>+'INFO SEAL'!N713&amp;"-"&amp;F762</f>
        <v>EC138COU0S0-240-S1-AT</v>
      </c>
      <c r="K762" s="180"/>
      <c r="L762" s="182" t="str">
        <f>+VLOOKUP('INFO SEAL'!N713,$J$8:$V$50,3,FALSE)</f>
        <v>1 Poste de concreto (21/500) de suspensión (2°) Tipo SU1-21</v>
      </c>
      <c r="M762" s="33">
        <f t="shared" si="38"/>
        <v>3.4</v>
      </c>
    </row>
    <row r="763" spans="1:13" customFormat="1" x14ac:dyDescent="0.25">
      <c r="A763" s="73">
        <f>+'INFO SEAL'!B714</f>
        <v>709</v>
      </c>
      <c r="B763" s="180" t="str">
        <f t="shared" si="37"/>
        <v>MOD INV_2018</v>
      </c>
      <c r="C763" s="180" t="str">
        <f>+'INFO SEAL'!C714</f>
        <v>AREQUIPA</v>
      </c>
      <c r="D763" s="180" t="str">
        <f>+'INFO SEAL'!D714</f>
        <v>CAYLLOMA</v>
      </c>
      <c r="E763" s="180" t="str">
        <f>+'INFO SEAL'!E714</f>
        <v>MAJES</v>
      </c>
      <c r="F763" s="180" t="str">
        <f>+IF('INFO SEAL'!I714="BAJA TENSION","BT",IF('INFO SEAL'!I714="MEDIA TENSION","MT","AT"))</f>
        <v>AT</v>
      </c>
      <c r="G763" s="180">
        <f>+'INFO SEAL'!K714</f>
        <v>16</v>
      </c>
      <c r="H763" s="180" t="str">
        <f>+'INFO SEAL'!L714</f>
        <v>POSTE</v>
      </c>
      <c r="I763" s="180" t="str">
        <f>+'INFO SEAL'!M714</f>
        <v>CONCRETO</v>
      </c>
      <c r="J763" s="180" t="str">
        <f>+'INFO SEAL'!N714&amp;"-"&amp;F763</f>
        <v>EC138COU0S0-240-S1-AT</v>
      </c>
      <c r="K763" s="180"/>
      <c r="L763" s="182" t="str">
        <f>+VLOOKUP('INFO SEAL'!N714,$J$8:$V$50,3,FALSE)</f>
        <v>1 Poste de concreto (21/500) de suspensión (2°) Tipo SU1-21</v>
      </c>
      <c r="M763" s="33">
        <f t="shared" si="38"/>
        <v>3.4</v>
      </c>
    </row>
    <row r="764" spans="1:13" customFormat="1" x14ac:dyDescent="0.25">
      <c r="A764" s="73">
        <f>+'INFO SEAL'!B715</f>
        <v>710</v>
      </c>
      <c r="B764" s="180" t="str">
        <f t="shared" si="37"/>
        <v>MOD INV_2018</v>
      </c>
      <c r="C764" s="180" t="str">
        <f>+'INFO SEAL'!C715</f>
        <v>AREQUIPA</v>
      </c>
      <c r="D764" s="180" t="str">
        <f>+'INFO SEAL'!D715</f>
        <v>CAYLLOMA</v>
      </c>
      <c r="E764" s="180" t="str">
        <f>+'INFO SEAL'!E715</f>
        <v>MAJES</v>
      </c>
      <c r="F764" s="180" t="str">
        <f>+IF('INFO SEAL'!I715="BAJA TENSION","BT",IF('INFO SEAL'!I715="MEDIA TENSION","MT","AT"))</f>
        <v>AT</v>
      </c>
      <c r="G764" s="180">
        <f>+'INFO SEAL'!K715</f>
        <v>18</v>
      </c>
      <c r="H764" s="180" t="str">
        <f>+'INFO SEAL'!L715</f>
        <v>POSTE</v>
      </c>
      <c r="I764" s="180" t="str">
        <f>+'INFO SEAL'!M715</f>
        <v>CONCRETO</v>
      </c>
      <c r="J764" s="180" t="str">
        <f>+'INFO SEAL'!N715&amp;"-"&amp;F764</f>
        <v>EC138COU0S0-240-S1-AT</v>
      </c>
      <c r="K764" s="180"/>
      <c r="L764" s="182" t="str">
        <f>+VLOOKUP('INFO SEAL'!N715,$J$8:$V$50,3,FALSE)</f>
        <v>1 Poste de concreto (21/500) de suspensión (2°) Tipo SU1-21</v>
      </c>
      <c r="M764" s="33">
        <f t="shared" si="38"/>
        <v>3.4</v>
      </c>
    </row>
    <row r="765" spans="1:13" customFormat="1" x14ac:dyDescent="0.25">
      <c r="A765" s="73">
        <f>+'INFO SEAL'!B716</f>
        <v>711</v>
      </c>
      <c r="B765" s="180" t="str">
        <f t="shared" si="37"/>
        <v>MOD INV_2018</v>
      </c>
      <c r="C765" s="180" t="str">
        <f>+'INFO SEAL'!C716</f>
        <v>AREQUIPA</v>
      </c>
      <c r="D765" s="180" t="str">
        <f>+'INFO SEAL'!D716</f>
        <v>CAYLLOMA</v>
      </c>
      <c r="E765" s="180" t="str">
        <f>+'INFO SEAL'!E716</f>
        <v>MAJES</v>
      </c>
      <c r="F765" s="180" t="str">
        <f>+IF('INFO SEAL'!I716="BAJA TENSION","BT",IF('INFO SEAL'!I716="MEDIA TENSION","MT","AT"))</f>
        <v>AT</v>
      </c>
      <c r="G765" s="180">
        <f>+'INFO SEAL'!K716</f>
        <v>16</v>
      </c>
      <c r="H765" s="180" t="str">
        <f>+'INFO SEAL'!L716</f>
        <v>POSTE</v>
      </c>
      <c r="I765" s="180" t="str">
        <f>+'INFO SEAL'!M716</f>
        <v>CONCRETO</v>
      </c>
      <c r="J765" s="180" t="str">
        <f>+'INFO SEAL'!N716&amp;"-"&amp;F765</f>
        <v>EC138COU0S0-240-S1-AT</v>
      </c>
      <c r="K765" s="180"/>
      <c r="L765" s="182" t="str">
        <f>+VLOOKUP('INFO SEAL'!N716,$J$8:$V$50,3,FALSE)</f>
        <v>1 Poste de concreto (21/500) de suspensión (2°) Tipo SU1-21</v>
      </c>
      <c r="M765" s="33">
        <f t="shared" si="38"/>
        <v>3.4</v>
      </c>
    </row>
    <row r="766" spans="1:13" customFormat="1" x14ac:dyDescent="0.25">
      <c r="A766" s="73">
        <f>+'INFO SEAL'!B717</f>
        <v>712</v>
      </c>
      <c r="B766" s="180" t="str">
        <f t="shared" si="37"/>
        <v>MOD INV_2018</v>
      </c>
      <c r="C766" s="180" t="str">
        <f>+'INFO SEAL'!C717</f>
        <v>AREQUIPA</v>
      </c>
      <c r="D766" s="180" t="str">
        <f>+'INFO SEAL'!D717</f>
        <v>CAYLLOMA</v>
      </c>
      <c r="E766" s="180" t="str">
        <f>+'INFO SEAL'!E717</f>
        <v>MAJES</v>
      </c>
      <c r="F766" s="180" t="str">
        <f>+IF('INFO SEAL'!I717="BAJA TENSION","BT",IF('INFO SEAL'!I717="MEDIA TENSION","MT","AT"))</f>
        <v>AT</v>
      </c>
      <c r="G766" s="180">
        <f>+'INFO SEAL'!K717</f>
        <v>16</v>
      </c>
      <c r="H766" s="180" t="str">
        <f>+'INFO SEAL'!L717</f>
        <v>POSTE</v>
      </c>
      <c r="I766" s="180" t="str">
        <f>+'INFO SEAL'!M717</f>
        <v>CONCRETO</v>
      </c>
      <c r="J766" s="180" t="str">
        <f>+'INFO SEAL'!N717&amp;"-"&amp;F766</f>
        <v>EC138COU0S0-240-S1-AT</v>
      </c>
      <c r="K766" s="180"/>
      <c r="L766" s="182" t="str">
        <f>+VLOOKUP('INFO SEAL'!N717,$J$8:$V$50,3,FALSE)</f>
        <v>1 Poste de concreto (21/500) de suspensión (2°) Tipo SU1-21</v>
      </c>
      <c r="M766" s="33">
        <f t="shared" si="38"/>
        <v>3.4</v>
      </c>
    </row>
    <row r="767" spans="1:13" customFormat="1" x14ac:dyDescent="0.25">
      <c r="A767" s="73">
        <f>+'INFO SEAL'!B718</f>
        <v>713</v>
      </c>
      <c r="B767" s="180" t="str">
        <f t="shared" si="37"/>
        <v>MOD INV_2018</v>
      </c>
      <c r="C767" s="180" t="str">
        <f>+'INFO SEAL'!C718</f>
        <v>AREQUIPA</v>
      </c>
      <c r="D767" s="180" t="str">
        <f>+'INFO SEAL'!D718</f>
        <v>CAYLLOMA</v>
      </c>
      <c r="E767" s="180" t="str">
        <f>+'INFO SEAL'!E718</f>
        <v>MAJES</v>
      </c>
      <c r="F767" s="180" t="str">
        <f>+IF('INFO SEAL'!I718="BAJA TENSION","BT",IF('INFO SEAL'!I718="MEDIA TENSION","MT","AT"))</f>
        <v>AT</v>
      </c>
      <c r="G767" s="180">
        <f>+'INFO SEAL'!K718</f>
        <v>16</v>
      </c>
      <c r="H767" s="180" t="str">
        <f>+'INFO SEAL'!L718</f>
        <v>POSTE</v>
      </c>
      <c r="I767" s="180" t="str">
        <f>+'INFO SEAL'!M718</f>
        <v>CONCRETO</v>
      </c>
      <c r="J767" s="180" t="str">
        <f>+'INFO SEAL'!N718&amp;"-"&amp;F767</f>
        <v>EC138COU0S0-240-S1-AT</v>
      </c>
      <c r="K767" s="180"/>
      <c r="L767" s="182" t="str">
        <f>+VLOOKUP('INFO SEAL'!N718,$J$8:$V$50,3,FALSE)</f>
        <v>1 Poste de concreto (21/500) de suspensión (2°) Tipo SU1-21</v>
      </c>
      <c r="M767" s="33">
        <f t="shared" si="38"/>
        <v>3.4</v>
      </c>
    </row>
    <row r="768" spans="1:13" customFormat="1" x14ac:dyDescent="0.25">
      <c r="A768" s="73">
        <f>+'INFO SEAL'!B719</f>
        <v>714</v>
      </c>
      <c r="B768" s="180" t="str">
        <f t="shared" si="37"/>
        <v>MOD INV_2018</v>
      </c>
      <c r="C768" s="180" t="str">
        <f>+'INFO SEAL'!C719</f>
        <v>AREQUIPA</v>
      </c>
      <c r="D768" s="180" t="str">
        <f>+'INFO SEAL'!D719</f>
        <v>CAYLLOMA</v>
      </c>
      <c r="E768" s="180" t="str">
        <f>+'INFO SEAL'!E719</f>
        <v>MAJES</v>
      </c>
      <c r="F768" s="180" t="str">
        <f>+IF('INFO SEAL'!I719="BAJA TENSION","BT",IF('INFO SEAL'!I719="MEDIA TENSION","MT","AT"))</f>
        <v>AT</v>
      </c>
      <c r="G768" s="180">
        <f>+'INFO SEAL'!K719</f>
        <v>16</v>
      </c>
      <c r="H768" s="180" t="str">
        <f>+'INFO SEAL'!L719</f>
        <v>POSTE</v>
      </c>
      <c r="I768" s="180" t="str">
        <f>+'INFO SEAL'!M719</f>
        <v>CONCRETO</v>
      </c>
      <c r="J768" s="180" t="str">
        <f>+'INFO SEAL'!N719&amp;"-"&amp;F768</f>
        <v>EC138COU0S0-240-S1-AT</v>
      </c>
      <c r="K768" s="180"/>
      <c r="L768" s="182" t="str">
        <f>+VLOOKUP('INFO SEAL'!N719,$J$8:$V$50,3,FALSE)</f>
        <v>1 Poste de concreto (21/500) de suspensión (2°) Tipo SU1-21</v>
      </c>
      <c r="M768" s="33">
        <f t="shared" si="38"/>
        <v>3.4</v>
      </c>
    </row>
    <row r="769" spans="1:13" customFormat="1" x14ac:dyDescent="0.25">
      <c r="A769" s="73">
        <f>+'INFO SEAL'!B720</f>
        <v>715</v>
      </c>
      <c r="B769" s="180" t="str">
        <f t="shared" si="37"/>
        <v>MOD INV_2018</v>
      </c>
      <c r="C769" s="180" t="str">
        <f>+'INFO SEAL'!C720</f>
        <v>AREQUIPA</v>
      </c>
      <c r="D769" s="180" t="str">
        <f>+'INFO SEAL'!D720</f>
        <v>CAYLLOMA</v>
      </c>
      <c r="E769" s="180" t="str">
        <f>+'INFO SEAL'!E720</f>
        <v>MAJES</v>
      </c>
      <c r="F769" s="180" t="str">
        <f>+IF('INFO SEAL'!I720="BAJA TENSION","BT",IF('INFO SEAL'!I720="MEDIA TENSION","MT","AT"))</f>
        <v>AT</v>
      </c>
      <c r="G769" s="180">
        <f>+'INFO SEAL'!K720</f>
        <v>16</v>
      </c>
      <c r="H769" s="180" t="str">
        <f>+'INFO SEAL'!L720</f>
        <v>POSTE</v>
      </c>
      <c r="I769" s="180" t="str">
        <f>+'INFO SEAL'!M720</f>
        <v>CONCRETO</v>
      </c>
      <c r="J769" s="180" t="str">
        <f>+'INFO SEAL'!N720&amp;"-"&amp;F769</f>
        <v>EC138COU0S0-240-S1-AT</v>
      </c>
      <c r="K769" s="180"/>
      <c r="L769" s="182" t="str">
        <f>+VLOOKUP('INFO SEAL'!N720,$J$8:$V$50,3,FALSE)</f>
        <v>1 Poste de concreto (21/500) de suspensión (2°) Tipo SU1-21</v>
      </c>
      <c r="M769" s="33">
        <f t="shared" si="38"/>
        <v>3.4</v>
      </c>
    </row>
    <row r="770" spans="1:13" customFormat="1" x14ac:dyDescent="0.25">
      <c r="A770" s="73">
        <f>+'INFO SEAL'!B721</f>
        <v>716</v>
      </c>
      <c r="B770" s="180" t="str">
        <f t="shared" si="37"/>
        <v>MOD INV_2018</v>
      </c>
      <c r="C770" s="180" t="str">
        <f>+'INFO SEAL'!C721</f>
        <v>AREQUIPA</v>
      </c>
      <c r="D770" s="180" t="str">
        <f>+'INFO SEAL'!D721</f>
        <v>CAYLLOMA</v>
      </c>
      <c r="E770" s="180" t="str">
        <f>+'INFO SEAL'!E721</f>
        <v>MAJES</v>
      </c>
      <c r="F770" s="180" t="str">
        <f>+IF('INFO SEAL'!I721="BAJA TENSION","BT",IF('INFO SEAL'!I721="MEDIA TENSION","MT","AT"))</f>
        <v>AT</v>
      </c>
      <c r="G770" s="180">
        <f>+'INFO SEAL'!K721</f>
        <v>16</v>
      </c>
      <c r="H770" s="180" t="str">
        <f>+'INFO SEAL'!L721</f>
        <v>POSTE</v>
      </c>
      <c r="I770" s="180" t="str">
        <f>+'INFO SEAL'!M721</f>
        <v>CONCRETO</v>
      </c>
      <c r="J770" s="180" t="str">
        <f>+'INFO SEAL'!N721&amp;"-"&amp;F770</f>
        <v>EC138COU0S0-240-S1-AT</v>
      </c>
      <c r="K770" s="180"/>
      <c r="L770" s="182" t="str">
        <f>+VLOOKUP('INFO SEAL'!N721,$J$8:$V$50,3,FALSE)</f>
        <v>1 Poste de concreto (21/500) de suspensión (2°) Tipo SU1-21</v>
      </c>
      <c r="M770" s="33">
        <f t="shared" si="38"/>
        <v>3.4</v>
      </c>
    </row>
    <row r="771" spans="1:13" customFormat="1" x14ac:dyDescent="0.25">
      <c r="A771" s="73">
        <f>+'INFO SEAL'!B722</f>
        <v>717</v>
      </c>
      <c r="B771" s="180" t="str">
        <f t="shared" si="37"/>
        <v>MOD INV_2018</v>
      </c>
      <c r="C771" s="180" t="str">
        <f>+'INFO SEAL'!C722</f>
        <v>AREQUIPA</v>
      </c>
      <c r="D771" s="180" t="str">
        <f>+'INFO SEAL'!D722</f>
        <v>CAYLLOMA</v>
      </c>
      <c r="E771" s="180" t="str">
        <f>+'INFO SEAL'!E722</f>
        <v>MAJES</v>
      </c>
      <c r="F771" s="180" t="str">
        <f>+IF('INFO SEAL'!I722="BAJA TENSION","BT",IF('INFO SEAL'!I722="MEDIA TENSION","MT","AT"))</f>
        <v>AT</v>
      </c>
      <c r="G771" s="180">
        <f>+'INFO SEAL'!K722</f>
        <v>16</v>
      </c>
      <c r="H771" s="180" t="str">
        <f>+'INFO SEAL'!L722</f>
        <v>POSTE</v>
      </c>
      <c r="I771" s="180" t="str">
        <f>+'INFO SEAL'!M722</f>
        <v>CONCRETO</v>
      </c>
      <c r="J771" s="180" t="str">
        <f>+'INFO SEAL'!N722&amp;"-"&amp;F771</f>
        <v>EC138COU0S0-240-S1-AT</v>
      </c>
      <c r="K771" s="180"/>
      <c r="L771" s="182" t="str">
        <f>+VLOOKUP('INFO SEAL'!N722,$J$8:$V$50,3,FALSE)</f>
        <v>1 Poste de concreto (21/500) de suspensión (2°) Tipo SU1-21</v>
      </c>
      <c r="M771" s="33">
        <f t="shared" si="38"/>
        <v>3.4</v>
      </c>
    </row>
    <row r="772" spans="1:13" customFormat="1" x14ac:dyDescent="0.25">
      <c r="A772" s="73">
        <f>+'INFO SEAL'!B723</f>
        <v>718</v>
      </c>
      <c r="B772" s="180" t="str">
        <f t="shared" si="37"/>
        <v>MOD INV_2018</v>
      </c>
      <c r="C772" s="180" t="str">
        <f>+'INFO SEAL'!C723</f>
        <v>AREQUIPA</v>
      </c>
      <c r="D772" s="180" t="str">
        <f>+'INFO SEAL'!D723</f>
        <v>CAYLLOMA</v>
      </c>
      <c r="E772" s="180" t="str">
        <f>+'INFO SEAL'!E723</f>
        <v>MAJES</v>
      </c>
      <c r="F772" s="180" t="str">
        <f>+IF('INFO SEAL'!I723="BAJA TENSION","BT",IF('INFO SEAL'!I723="MEDIA TENSION","MT","AT"))</f>
        <v>AT</v>
      </c>
      <c r="G772" s="180">
        <f>+'INFO SEAL'!K723</f>
        <v>16</v>
      </c>
      <c r="H772" s="180" t="str">
        <f>+'INFO SEAL'!L723</f>
        <v>POSTE</v>
      </c>
      <c r="I772" s="180" t="str">
        <f>+'INFO SEAL'!M723</f>
        <v>CONCRETO</v>
      </c>
      <c r="J772" s="180" t="str">
        <f>+'INFO SEAL'!N723&amp;"-"&amp;F772</f>
        <v>EC138COU0S0-240-S1-AT</v>
      </c>
      <c r="K772" s="180"/>
      <c r="L772" s="182" t="str">
        <f>+VLOOKUP('INFO SEAL'!N723,$J$8:$V$50,3,FALSE)</f>
        <v>1 Poste de concreto (21/500) de suspensión (2°) Tipo SU1-21</v>
      </c>
      <c r="M772" s="33">
        <f t="shared" si="38"/>
        <v>3.4</v>
      </c>
    </row>
    <row r="773" spans="1:13" customFormat="1" x14ac:dyDescent="0.25">
      <c r="A773" s="73">
        <f>+'INFO SEAL'!B724</f>
        <v>719</v>
      </c>
      <c r="B773" s="180" t="str">
        <f t="shared" si="37"/>
        <v>MOD INV_2018</v>
      </c>
      <c r="C773" s="180" t="str">
        <f>+'INFO SEAL'!C724</f>
        <v>AREQUIPA</v>
      </c>
      <c r="D773" s="180" t="str">
        <f>+'INFO SEAL'!D724</f>
        <v>CAYLLOMA</v>
      </c>
      <c r="E773" s="180" t="str">
        <f>+'INFO SEAL'!E724</f>
        <v>MAJES</v>
      </c>
      <c r="F773" s="180" t="str">
        <f>+IF('INFO SEAL'!I724="BAJA TENSION","BT",IF('INFO SEAL'!I724="MEDIA TENSION","MT","AT"))</f>
        <v>AT</v>
      </c>
      <c r="G773" s="180">
        <f>+'INFO SEAL'!K724</f>
        <v>16</v>
      </c>
      <c r="H773" s="180" t="str">
        <f>+'INFO SEAL'!L724</f>
        <v>POSTE</v>
      </c>
      <c r="I773" s="180" t="str">
        <f>+'INFO SEAL'!M724</f>
        <v>CONCRETO</v>
      </c>
      <c r="J773" s="180" t="str">
        <f>+'INFO SEAL'!N724&amp;"-"&amp;F773</f>
        <v>EC138COU0S0-240-S1-AT</v>
      </c>
      <c r="K773" s="180"/>
      <c r="L773" s="182" t="str">
        <f>+VLOOKUP('INFO SEAL'!N724,$J$8:$V$50,3,FALSE)</f>
        <v>1 Poste de concreto (21/500) de suspensión (2°) Tipo SU1-21</v>
      </c>
      <c r="M773" s="33">
        <f t="shared" si="38"/>
        <v>3.4</v>
      </c>
    </row>
    <row r="774" spans="1:13" customFormat="1" x14ac:dyDescent="0.25">
      <c r="A774" s="73">
        <f>+'INFO SEAL'!B725</f>
        <v>720</v>
      </c>
      <c r="B774" s="180" t="str">
        <f t="shared" si="37"/>
        <v>MOD INV_2018</v>
      </c>
      <c r="C774" s="180" t="str">
        <f>+'INFO SEAL'!C725</f>
        <v>AREQUIPA</v>
      </c>
      <c r="D774" s="180" t="str">
        <f>+'INFO SEAL'!D725</f>
        <v>CAYLLOMA</v>
      </c>
      <c r="E774" s="180" t="str">
        <f>+'INFO SEAL'!E725</f>
        <v>MAJES</v>
      </c>
      <c r="F774" s="180" t="str">
        <f>+IF('INFO SEAL'!I725="BAJA TENSION","BT",IF('INFO SEAL'!I725="MEDIA TENSION","MT","AT"))</f>
        <v>AT</v>
      </c>
      <c r="G774" s="180">
        <f>+'INFO SEAL'!K725</f>
        <v>16</v>
      </c>
      <c r="H774" s="180" t="str">
        <f>+'INFO SEAL'!L725</f>
        <v>POSTE</v>
      </c>
      <c r="I774" s="180" t="str">
        <f>+'INFO SEAL'!M725</f>
        <v>CONCRETO</v>
      </c>
      <c r="J774" s="180" t="str">
        <f>+'INFO SEAL'!N725&amp;"-"&amp;F774</f>
        <v>EA138COU0S0-240-A2-AT</v>
      </c>
      <c r="K774" s="180"/>
      <c r="L774" s="182" t="str">
        <f>+VLOOKUP('INFO SEAL'!N725,$J$8:$V$50,3,FALSE)</f>
        <v>1 Poste autosoportable de acero (19/5250) de ángulo mayor y terminal (90°) Tipo ATU1-19</v>
      </c>
      <c r="M774" s="33">
        <f t="shared" si="38"/>
        <v>13.2</v>
      </c>
    </row>
    <row r="775" spans="1:13" customFormat="1" x14ac:dyDescent="0.25">
      <c r="A775" s="73">
        <f>+'INFO SEAL'!B726</f>
        <v>721</v>
      </c>
      <c r="B775" s="180" t="str">
        <f t="shared" si="37"/>
        <v>MOD INV_2018</v>
      </c>
      <c r="C775" s="180" t="str">
        <f>+'INFO SEAL'!C726</f>
        <v>AREQUIPA</v>
      </c>
      <c r="D775" s="180" t="str">
        <f>+'INFO SEAL'!D726</f>
        <v>CAYLLOMA</v>
      </c>
      <c r="E775" s="180" t="str">
        <f>+'INFO SEAL'!E726</f>
        <v>MAJES</v>
      </c>
      <c r="F775" s="180" t="str">
        <f>+IF('INFO SEAL'!I726="BAJA TENSION","BT",IF('INFO SEAL'!I726="MEDIA TENSION","MT","AT"))</f>
        <v>AT</v>
      </c>
      <c r="G775" s="180">
        <f>+'INFO SEAL'!K726</f>
        <v>18</v>
      </c>
      <c r="H775" s="180" t="str">
        <f>+'INFO SEAL'!L726</f>
        <v>POSTE</v>
      </c>
      <c r="I775" s="180" t="str">
        <f>+'INFO SEAL'!M726</f>
        <v>CONCRETO</v>
      </c>
      <c r="J775" s="180" t="str">
        <f>+'INFO SEAL'!N726&amp;"-"&amp;F775</f>
        <v>EC138COU0S0-240-S1-AT</v>
      </c>
      <c r="K775" s="180"/>
      <c r="L775" s="182" t="str">
        <f>+VLOOKUP('INFO SEAL'!N726,$J$8:$V$50,3,FALSE)</f>
        <v>1 Poste de concreto (21/500) de suspensión (2°) Tipo SU1-21</v>
      </c>
      <c r="M775" s="33">
        <f t="shared" si="38"/>
        <v>3.4</v>
      </c>
    </row>
    <row r="776" spans="1:13" customFormat="1" x14ac:dyDescent="0.25">
      <c r="A776" s="73">
        <f>+'INFO SEAL'!B727</f>
        <v>722</v>
      </c>
      <c r="B776" s="180" t="str">
        <f t="shared" si="37"/>
        <v>MOD INV_2018</v>
      </c>
      <c r="C776" s="180" t="str">
        <f>+'INFO SEAL'!C727</f>
        <v>AREQUIPA</v>
      </c>
      <c r="D776" s="180" t="str">
        <f>+'INFO SEAL'!D727</f>
        <v>CAYLLOMA</v>
      </c>
      <c r="E776" s="180" t="str">
        <f>+'INFO SEAL'!E727</f>
        <v>MAJES</v>
      </c>
      <c r="F776" s="180" t="str">
        <f>+IF('INFO SEAL'!I727="BAJA TENSION","BT",IF('INFO SEAL'!I727="MEDIA TENSION","MT","AT"))</f>
        <v>AT</v>
      </c>
      <c r="G776" s="180">
        <f>+'INFO SEAL'!K727</f>
        <v>16</v>
      </c>
      <c r="H776" s="180" t="str">
        <f>+'INFO SEAL'!L727</f>
        <v>POSTE</v>
      </c>
      <c r="I776" s="180" t="str">
        <f>+'INFO SEAL'!M727</f>
        <v>CONCRETO</v>
      </c>
      <c r="J776" s="180" t="str">
        <f>+'INFO SEAL'!N727&amp;"-"&amp;F776</f>
        <v>EC138COU0S0-240-S1-AT</v>
      </c>
      <c r="K776" s="180"/>
      <c r="L776" s="182" t="str">
        <f>+VLOOKUP('INFO SEAL'!N727,$J$8:$V$50,3,FALSE)</f>
        <v>1 Poste de concreto (21/500) de suspensión (2°) Tipo SU1-21</v>
      </c>
      <c r="M776" s="33">
        <f t="shared" si="38"/>
        <v>3.4</v>
      </c>
    </row>
    <row r="777" spans="1:13" customFormat="1" x14ac:dyDescent="0.25">
      <c r="A777" s="73">
        <f>+'INFO SEAL'!B728</f>
        <v>723</v>
      </c>
      <c r="B777" s="180" t="str">
        <f t="shared" si="37"/>
        <v>MOD INV_2018</v>
      </c>
      <c r="C777" s="180" t="str">
        <f>+'INFO SEAL'!C728</f>
        <v>AREQUIPA</v>
      </c>
      <c r="D777" s="180" t="str">
        <f>+'INFO SEAL'!D728</f>
        <v>CAYLLOMA</v>
      </c>
      <c r="E777" s="180" t="str">
        <f>+'INFO SEAL'!E728</f>
        <v>MAJES</v>
      </c>
      <c r="F777" s="180" t="str">
        <f>+IF('INFO SEAL'!I728="BAJA TENSION","BT",IF('INFO SEAL'!I728="MEDIA TENSION","MT","AT"))</f>
        <v>AT</v>
      </c>
      <c r="G777" s="180">
        <f>+'INFO SEAL'!K728</f>
        <v>16</v>
      </c>
      <c r="H777" s="180" t="str">
        <f>+'INFO SEAL'!L728</f>
        <v>POSTE</v>
      </c>
      <c r="I777" s="180" t="str">
        <f>+'INFO SEAL'!M728</f>
        <v>CONCRETO</v>
      </c>
      <c r="J777" s="180" t="str">
        <f>+'INFO SEAL'!N728&amp;"-"&amp;F777</f>
        <v>EC138COU0S0-240-S1-AT</v>
      </c>
      <c r="K777" s="180"/>
      <c r="L777" s="182" t="str">
        <f>+VLOOKUP('INFO SEAL'!N728,$J$8:$V$50,3,FALSE)</f>
        <v>1 Poste de concreto (21/500) de suspensión (2°) Tipo SU1-21</v>
      </c>
      <c r="M777" s="33">
        <f t="shared" si="38"/>
        <v>3.4</v>
      </c>
    </row>
    <row r="778" spans="1:13" customFormat="1" x14ac:dyDescent="0.25">
      <c r="A778" s="73">
        <f>+'INFO SEAL'!B729</f>
        <v>724</v>
      </c>
      <c r="B778" s="180" t="str">
        <f t="shared" si="37"/>
        <v>MOD INV_2018</v>
      </c>
      <c r="C778" s="180" t="str">
        <f>+'INFO SEAL'!C729</f>
        <v>AREQUIPA</v>
      </c>
      <c r="D778" s="180" t="str">
        <f>+'INFO SEAL'!D729</f>
        <v>CAMANA</v>
      </c>
      <c r="E778" s="180" t="str">
        <f>+'INFO SEAL'!E729</f>
        <v>SAMUEL PASTOR</v>
      </c>
      <c r="F778" s="180" t="str">
        <f>+IF('INFO SEAL'!I729="BAJA TENSION","BT",IF('INFO SEAL'!I729="MEDIA TENSION","MT","AT"))</f>
        <v>AT</v>
      </c>
      <c r="G778" s="180">
        <f>+'INFO SEAL'!K729</f>
        <v>16</v>
      </c>
      <c r="H778" s="180" t="str">
        <f>+'INFO SEAL'!L729</f>
        <v>POSTE</v>
      </c>
      <c r="I778" s="180" t="str">
        <f>+'INFO SEAL'!M729</f>
        <v>CONCRETO</v>
      </c>
      <c r="J778" s="180" t="str">
        <f>+'INFO SEAL'!N729&amp;"-"&amp;F778</f>
        <v>EC138COU0S0-240-S1-AT</v>
      </c>
      <c r="K778" s="180"/>
      <c r="L778" s="182" t="str">
        <f>+VLOOKUP('INFO SEAL'!N729,$J$8:$V$50,3,FALSE)</f>
        <v>1 Poste de concreto (21/500) de suspensión (2°) Tipo SU1-21</v>
      </c>
      <c r="M778" s="33">
        <f t="shared" si="38"/>
        <v>3.4</v>
      </c>
    </row>
    <row r="779" spans="1:13" customFormat="1" x14ac:dyDescent="0.25">
      <c r="A779" s="73">
        <f>+'INFO SEAL'!B730</f>
        <v>725</v>
      </c>
      <c r="B779" s="180" t="str">
        <f t="shared" si="37"/>
        <v>MOD INV_2018</v>
      </c>
      <c r="C779" s="180" t="str">
        <f>+'INFO SEAL'!C730</f>
        <v>AREQUIPA</v>
      </c>
      <c r="D779" s="180" t="str">
        <f>+'INFO SEAL'!D730</f>
        <v>CAYLLOMA</v>
      </c>
      <c r="E779" s="180" t="str">
        <f>+'INFO SEAL'!E730</f>
        <v>MAJES</v>
      </c>
      <c r="F779" s="180" t="str">
        <f>+IF('INFO SEAL'!I730="BAJA TENSION","BT",IF('INFO SEAL'!I730="MEDIA TENSION","MT","AT"))</f>
        <v>AT</v>
      </c>
      <c r="G779" s="180">
        <f>+'INFO SEAL'!K730</f>
        <v>16</v>
      </c>
      <c r="H779" s="180" t="str">
        <f>+'INFO SEAL'!L730</f>
        <v>POSTE</v>
      </c>
      <c r="I779" s="180" t="str">
        <f>+'INFO SEAL'!M730</f>
        <v>CONCRETO</v>
      </c>
      <c r="J779" s="180" t="str">
        <f>+'INFO SEAL'!N730&amp;"-"&amp;F779</f>
        <v>EC138COU0S0-240-S1-AT</v>
      </c>
      <c r="K779" s="180"/>
      <c r="L779" s="182" t="str">
        <f>+VLOOKUP('INFO SEAL'!N730,$J$8:$V$50,3,FALSE)</f>
        <v>1 Poste de concreto (21/500) de suspensión (2°) Tipo SU1-21</v>
      </c>
      <c r="M779" s="33">
        <f t="shared" si="38"/>
        <v>3.4</v>
      </c>
    </row>
    <row r="780" spans="1:13" customFormat="1" x14ac:dyDescent="0.25">
      <c r="A780" s="73">
        <f>+'INFO SEAL'!B731</f>
        <v>726</v>
      </c>
      <c r="B780" s="180" t="str">
        <f t="shared" si="37"/>
        <v>MOD INV_2018</v>
      </c>
      <c r="C780" s="180" t="str">
        <f>+'INFO SEAL'!C731</f>
        <v>AREQUIPA</v>
      </c>
      <c r="D780" s="180" t="str">
        <f>+'INFO SEAL'!D731</f>
        <v>CAYLLOMA</v>
      </c>
      <c r="E780" s="180" t="str">
        <f>+'INFO SEAL'!E731</f>
        <v>MAJES</v>
      </c>
      <c r="F780" s="180" t="str">
        <f>+IF('INFO SEAL'!I731="BAJA TENSION","BT",IF('INFO SEAL'!I731="MEDIA TENSION","MT","AT"))</f>
        <v>AT</v>
      </c>
      <c r="G780" s="180">
        <f>+'INFO SEAL'!K731</f>
        <v>16</v>
      </c>
      <c r="H780" s="180" t="str">
        <f>+'INFO SEAL'!L731</f>
        <v>POSTE</v>
      </c>
      <c r="I780" s="180" t="str">
        <f>+'INFO SEAL'!M731</f>
        <v>CONCRETO</v>
      </c>
      <c r="J780" s="180" t="str">
        <f>+'INFO SEAL'!N731&amp;"-"&amp;F780</f>
        <v>EC138COU0S0-240-S1-AT</v>
      </c>
      <c r="K780" s="180"/>
      <c r="L780" s="182" t="str">
        <f>+VLOOKUP('INFO SEAL'!N731,$J$8:$V$50,3,FALSE)</f>
        <v>1 Poste de concreto (21/500) de suspensión (2°) Tipo SU1-21</v>
      </c>
      <c r="M780" s="33">
        <f t="shared" si="38"/>
        <v>3.4</v>
      </c>
    </row>
    <row r="781" spans="1:13" customFormat="1" x14ac:dyDescent="0.25">
      <c r="A781" s="73">
        <f>+'INFO SEAL'!B732</f>
        <v>727</v>
      </c>
      <c r="B781" s="180" t="str">
        <f t="shared" si="37"/>
        <v>MOD INV_2018</v>
      </c>
      <c r="C781" s="180" t="str">
        <f>+'INFO SEAL'!C732</f>
        <v>AREQUIPA</v>
      </c>
      <c r="D781" s="180" t="str">
        <f>+'INFO SEAL'!D732</f>
        <v>CAYLLOMA</v>
      </c>
      <c r="E781" s="180" t="str">
        <f>+'INFO SEAL'!E732</f>
        <v>MAJES</v>
      </c>
      <c r="F781" s="180" t="str">
        <f>+IF('INFO SEAL'!I732="BAJA TENSION","BT",IF('INFO SEAL'!I732="MEDIA TENSION","MT","AT"))</f>
        <v>AT</v>
      </c>
      <c r="G781" s="180">
        <f>+'INFO SEAL'!K732</f>
        <v>16</v>
      </c>
      <c r="H781" s="180" t="str">
        <f>+'INFO SEAL'!L732</f>
        <v>POSTE</v>
      </c>
      <c r="I781" s="180" t="str">
        <f>+'INFO SEAL'!M732</f>
        <v>CONCRETO</v>
      </c>
      <c r="J781" s="180" t="str">
        <f>+'INFO SEAL'!N732&amp;"-"&amp;F781</f>
        <v>EC138COU0S0-240-S1-AT</v>
      </c>
      <c r="K781" s="180"/>
      <c r="L781" s="182" t="str">
        <f>+VLOOKUP('INFO SEAL'!N732,$J$8:$V$50,3,FALSE)</f>
        <v>1 Poste de concreto (21/500) de suspensión (2°) Tipo SU1-21</v>
      </c>
      <c r="M781" s="33">
        <f t="shared" si="38"/>
        <v>3.4</v>
      </c>
    </row>
    <row r="782" spans="1:13" customFormat="1" x14ac:dyDescent="0.25">
      <c r="A782" s="73">
        <f>+'INFO SEAL'!B733</f>
        <v>728</v>
      </c>
      <c r="B782" s="180" t="str">
        <f t="shared" si="37"/>
        <v>MOD INV_2018</v>
      </c>
      <c r="C782" s="180" t="str">
        <f>+'INFO SEAL'!C733</f>
        <v>AREQUIPA</v>
      </c>
      <c r="D782" s="180" t="str">
        <f>+'INFO SEAL'!D733</f>
        <v>CAYLLOMA</v>
      </c>
      <c r="E782" s="180" t="str">
        <f>+'INFO SEAL'!E733</f>
        <v>MAJES</v>
      </c>
      <c r="F782" s="180" t="str">
        <f>+IF('INFO SEAL'!I733="BAJA TENSION","BT",IF('INFO SEAL'!I733="MEDIA TENSION","MT","AT"))</f>
        <v>AT</v>
      </c>
      <c r="G782" s="180">
        <f>+'INFO SEAL'!K733</f>
        <v>18</v>
      </c>
      <c r="H782" s="180" t="str">
        <f>+'INFO SEAL'!L733</f>
        <v>POSTE</v>
      </c>
      <c r="I782" s="180" t="str">
        <f>+'INFO SEAL'!M733</f>
        <v>CONCRETO</v>
      </c>
      <c r="J782" s="180" t="str">
        <f>+'INFO SEAL'!N733&amp;"-"&amp;F782</f>
        <v>EC138COU0S0-240-S1-AT</v>
      </c>
      <c r="K782" s="180"/>
      <c r="L782" s="182" t="str">
        <f>+VLOOKUP('INFO SEAL'!N733,$J$8:$V$50,3,FALSE)</f>
        <v>1 Poste de concreto (21/500) de suspensión (2°) Tipo SU1-21</v>
      </c>
      <c r="M782" s="33">
        <f t="shared" si="38"/>
        <v>3.4</v>
      </c>
    </row>
    <row r="783" spans="1:13" customFormat="1" x14ac:dyDescent="0.25">
      <c r="A783" s="73">
        <f>+'INFO SEAL'!B734</f>
        <v>729</v>
      </c>
      <c r="B783" s="180" t="str">
        <f t="shared" si="37"/>
        <v>MOD INV_2018</v>
      </c>
      <c r="C783" s="180" t="str">
        <f>+'INFO SEAL'!C734</f>
        <v>AREQUIPA</v>
      </c>
      <c r="D783" s="180" t="str">
        <f>+'INFO SEAL'!D734</f>
        <v>CAYLLOMA</v>
      </c>
      <c r="E783" s="180" t="str">
        <f>+'INFO SEAL'!E734</f>
        <v>MAJES</v>
      </c>
      <c r="F783" s="180" t="str">
        <f>+IF('INFO SEAL'!I734="BAJA TENSION","BT",IF('INFO SEAL'!I734="MEDIA TENSION","MT","AT"))</f>
        <v>AT</v>
      </c>
      <c r="G783" s="180">
        <f>+'INFO SEAL'!K734</f>
        <v>16</v>
      </c>
      <c r="H783" s="180" t="str">
        <f>+'INFO SEAL'!L734</f>
        <v>POSTE</v>
      </c>
      <c r="I783" s="180" t="str">
        <f>+'INFO SEAL'!M734</f>
        <v>CONCRETO</v>
      </c>
      <c r="J783" s="180" t="str">
        <f>+'INFO SEAL'!N734&amp;"-"&amp;F783</f>
        <v>EC138COU0S0-240-S1-AT</v>
      </c>
      <c r="K783" s="180"/>
      <c r="L783" s="182" t="str">
        <f>+VLOOKUP('INFO SEAL'!N734,$J$8:$V$50,3,FALSE)</f>
        <v>1 Poste de concreto (21/500) de suspensión (2°) Tipo SU1-21</v>
      </c>
      <c r="M783" s="33">
        <f t="shared" si="38"/>
        <v>3.4</v>
      </c>
    </row>
    <row r="784" spans="1:13" customFormat="1" x14ac:dyDescent="0.25">
      <c r="A784" s="73">
        <f>+'INFO SEAL'!B735</f>
        <v>730</v>
      </c>
      <c r="B784" s="180" t="str">
        <f t="shared" si="37"/>
        <v>MOD INV_2018</v>
      </c>
      <c r="C784" s="180" t="str">
        <f>+'INFO SEAL'!C735</f>
        <v>AREQUIPA</v>
      </c>
      <c r="D784" s="180" t="str">
        <f>+'INFO SEAL'!D735</f>
        <v>CAYLLOMA</v>
      </c>
      <c r="E784" s="180" t="str">
        <f>+'INFO SEAL'!E735</f>
        <v>MAJES</v>
      </c>
      <c r="F784" s="180" t="str">
        <f>+IF('INFO SEAL'!I735="BAJA TENSION","BT",IF('INFO SEAL'!I735="MEDIA TENSION","MT","AT"))</f>
        <v>AT</v>
      </c>
      <c r="G784" s="180">
        <f>+'INFO SEAL'!K735</f>
        <v>16</v>
      </c>
      <c r="H784" s="180" t="str">
        <f>+'INFO SEAL'!L735</f>
        <v>POSTE</v>
      </c>
      <c r="I784" s="180" t="str">
        <f>+'INFO SEAL'!M735</f>
        <v>CONCRETO</v>
      </c>
      <c r="J784" s="180" t="str">
        <f>+'INFO SEAL'!N735&amp;"-"&amp;F784</f>
        <v>EC138COU0S0-240-S1-AT</v>
      </c>
      <c r="K784" s="180"/>
      <c r="L784" s="182" t="str">
        <f>+VLOOKUP('INFO SEAL'!N735,$J$8:$V$50,3,FALSE)</f>
        <v>1 Poste de concreto (21/500) de suspensión (2°) Tipo SU1-21</v>
      </c>
      <c r="M784" s="33">
        <f t="shared" si="38"/>
        <v>3.4</v>
      </c>
    </row>
    <row r="785" spans="1:13" customFormat="1" x14ac:dyDescent="0.25">
      <c r="A785" s="73">
        <f>+'INFO SEAL'!B736</f>
        <v>731</v>
      </c>
      <c r="B785" s="180" t="str">
        <f t="shared" si="37"/>
        <v>MOD INV_2018</v>
      </c>
      <c r="C785" s="180" t="str">
        <f>+'INFO SEAL'!C736</f>
        <v>AREQUIPA</v>
      </c>
      <c r="D785" s="180" t="str">
        <f>+'INFO SEAL'!D736</f>
        <v>CAYLLOMA</v>
      </c>
      <c r="E785" s="180" t="str">
        <f>+'INFO SEAL'!E736</f>
        <v>MAJES</v>
      </c>
      <c r="F785" s="180" t="str">
        <f>+IF('INFO SEAL'!I736="BAJA TENSION","BT",IF('INFO SEAL'!I736="MEDIA TENSION","MT","AT"))</f>
        <v>AT</v>
      </c>
      <c r="G785" s="180">
        <f>+'INFO SEAL'!K736</f>
        <v>16</v>
      </c>
      <c r="H785" s="180" t="str">
        <f>+'INFO SEAL'!L736</f>
        <v>POSTE</v>
      </c>
      <c r="I785" s="180" t="str">
        <f>+'INFO SEAL'!M736</f>
        <v>CONCRETO</v>
      </c>
      <c r="J785" s="180" t="str">
        <f>+'INFO SEAL'!N736&amp;"-"&amp;F785</f>
        <v>EC138COU0S0-240-S1-AT</v>
      </c>
      <c r="K785" s="180"/>
      <c r="L785" s="182" t="str">
        <f>+VLOOKUP('INFO SEAL'!N736,$J$8:$V$50,3,FALSE)</f>
        <v>1 Poste de concreto (21/500) de suspensión (2°) Tipo SU1-21</v>
      </c>
      <c r="M785" s="33">
        <f t="shared" si="38"/>
        <v>3.4</v>
      </c>
    </row>
    <row r="786" spans="1:13" customFormat="1" x14ac:dyDescent="0.25">
      <c r="A786" s="73">
        <f>+'INFO SEAL'!B737</f>
        <v>732</v>
      </c>
      <c r="B786" s="180" t="str">
        <f t="shared" si="37"/>
        <v>MOD INV_2018</v>
      </c>
      <c r="C786" s="180" t="str">
        <f>+'INFO SEAL'!C737</f>
        <v>AREQUIPA</v>
      </c>
      <c r="D786" s="180" t="str">
        <f>+'INFO SEAL'!D737</f>
        <v>CAYLLOMA</v>
      </c>
      <c r="E786" s="180" t="str">
        <f>+'INFO SEAL'!E737</f>
        <v>MAJES</v>
      </c>
      <c r="F786" s="180" t="str">
        <f>+IF('INFO SEAL'!I737="BAJA TENSION","BT",IF('INFO SEAL'!I737="MEDIA TENSION","MT","AT"))</f>
        <v>AT</v>
      </c>
      <c r="G786" s="180">
        <f>+'INFO SEAL'!K737</f>
        <v>16</v>
      </c>
      <c r="H786" s="180" t="str">
        <f>+'INFO SEAL'!L737</f>
        <v>POSTE</v>
      </c>
      <c r="I786" s="180" t="str">
        <f>+'INFO SEAL'!M737</f>
        <v>CONCRETO</v>
      </c>
      <c r="J786" s="180" t="str">
        <f>+'INFO SEAL'!N737&amp;"-"&amp;F786</f>
        <v>EC138COU0S0-240-S1-AT</v>
      </c>
      <c r="K786" s="180"/>
      <c r="L786" s="182" t="str">
        <f>+VLOOKUP('INFO SEAL'!N737,$J$8:$V$50,3,FALSE)</f>
        <v>1 Poste de concreto (21/500) de suspensión (2°) Tipo SU1-21</v>
      </c>
      <c r="M786" s="33">
        <f t="shared" si="38"/>
        <v>3.4</v>
      </c>
    </row>
    <row r="787" spans="1:13" customFormat="1" x14ac:dyDescent="0.25">
      <c r="A787" s="73">
        <f>+'INFO SEAL'!B738</f>
        <v>733</v>
      </c>
      <c r="B787" s="180" t="str">
        <f t="shared" si="37"/>
        <v>MOD INV_2018</v>
      </c>
      <c r="C787" s="180" t="str">
        <f>+'INFO SEAL'!C738</f>
        <v>AREQUIPA</v>
      </c>
      <c r="D787" s="180" t="str">
        <f>+'INFO SEAL'!D738</f>
        <v>CAYLLOMA</v>
      </c>
      <c r="E787" s="180" t="str">
        <f>+'INFO SEAL'!E738</f>
        <v>MAJES</v>
      </c>
      <c r="F787" s="180" t="str">
        <f>+IF('INFO SEAL'!I738="BAJA TENSION","BT",IF('INFO SEAL'!I738="MEDIA TENSION","MT","AT"))</f>
        <v>AT</v>
      </c>
      <c r="G787" s="180">
        <f>+'INFO SEAL'!K738</f>
        <v>16</v>
      </c>
      <c r="H787" s="180" t="str">
        <f>+'INFO SEAL'!L738</f>
        <v>POSTE</v>
      </c>
      <c r="I787" s="180" t="str">
        <f>+'INFO SEAL'!M738</f>
        <v>CONCRETO</v>
      </c>
      <c r="J787" s="180" t="str">
        <f>+'INFO SEAL'!N738&amp;"-"&amp;F787</f>
        <v>EC138COU0S0-240-S1-AT</v>
      </c>
      <c r="K787" s="180"/>
      <c r="L787" s="182" t="str">
        <f>+VLOOKUP('INFO SEAL'!N738,$J$8:$V$50,3,FALSE)</f>
        <v>1 Poste de concreto (21/500) de suspensión (2°) Tipo SU1-21</v>
      </c>
      <c r="M787" s="33">
        <f t="shared" si="38"/>
        <v>3.4</v>
      </c>
    </row>
    <row r="788" spans="1:13" customFormat="1" x14ac:dyDescent="0.25">
      <c r="A788" s="73">
        <f>+'INFO SEAL'!B739</f>
        <v>734</v>
      </c>
      <c r="B788" s="180" t="str">
        <f t="shared" si="37"/>
        <v>MOD INV_2018</v>
      </c>
      <c r="C788" s="180" t="str">
        <f>+'INFO SEAL'!C739</f>
        <v>AREQUIPA</v>
      </c>
      <c r="D788" s="180" t="str">
        <f>+'INFO SEAL'!D739</f>
        <v>CAYLLOMA</v>
      </c>
      <c r="E788" s="180" t="str">
        <f>+'INFO SEAL'!E739</f>
        <v>MAJES</v>
      </c>
      <c r="F788" s="180" t="str">
        <f>+IF('INFO SEAL'!I739="BAJA TENSION","BT",IF('INFO SEAL'!I739="MEDIA TENSION","MT","AT"))</f>
        <v>AT</v>
      </c>
      <c r="G788" s="180">
        <f>+'INFO SEAL'!K739</f>
        <v>16</v>
      </c>
      <c r="H788" s="180" t="str">
        <f>+'INFO SEAL'!L739</f>
        <v>POSTE</v>
      </c>
      <c r="I788" s="180" t="str">
        <f>+'INFO SEAL'!M739</f>
        <v>CONCRETO</v>
      </c>
      <c r="J788" s="180" t="str">
        <f>+'INFO SEAL'!N739&amp;"-"&amp;F788</f>
        <v>EC138COU0S0-240-S1-AT</v>
      </c>
      <c r="K788" s="180"/>
      <c r="L788" s="182" t="str">
        <f>+VLOOKUP('INFO SEAL'!N739,$J$8:$V$50,3,FALSE)</f>
        <v>1 Poste de concreto (21/500) de suspensión (2°) Tipo SU1-21</v>
      </c>
      <c r="M788" s="33">
        <f t="shared" si="38"/>
        <v>3.4</v>
      </c>
    </row>
    <row r="789" spans="1:13" customFormat="1" x14ac:dyDescent="0.25">
      <c r="A789" s="73">
        <f>+'INFO SEAL'!B740</f>
        <v>735</v>
      </c>
      <c r="B789" s="180" t="str">
        <f t="shared" si="37"/>
        <v>MOD INV_2018</v>
      </c>
      <c r="C789" s="180" t="str">
        <f>+'INFO SEAL'!C740</f>
        <v>AREQUIPA</v>
      </c>
      <c r="D789" s="180" t="str">
        <f>+'INFO SEAL'!D740</f>
        <v>CAYLLOMA</v>
      </c>
      <c r="E789" s="180" t="str">
        <f>+'INFO SEAL'!E740</f>
        <v>MAJES</v>
      </c>
      <c r="F789" s="180" t="str">
        <f>+IF('INFO SEAL'!I740="BAJA TENSION","BT",IF('INFO SEAL'!I740="MEDIA TENSION","MT","AT"))</f>
        <v>AT</v>
      </c>
      <c r="G789" s="180">
        <f>+'INFO SEAL'!K740</f>
        <v>16</v>
      </c>
      <c r="H789" s="180" t="str">
        <f>+'INFO SEAL'!L740</f>
        <v>POSTE</v>
      </c>
      <c r="I789" s="180" t="str">
        <f>+'INFO SEAL'!M740</f>
        <v>CONCRETO</v>
      </c>
      <c r="J789" s="180" t="str">
        <f>+'INFO SEAL'!N740&amp;"-"&amp;F789</f>
        <v>EC138COU0S0-240-S1-AT</v>
      </c>
      <c r="K789" s="180"/>
      <c r="L789" s="182" t="str">
        <f>+VLOOKUP('INFO SEAL'!N740,$J$8:$V$50,3,FALSE)</f>
        <v>1 Poste de concreto (21/500) de suspensión (2°) Tipo SU1-21</v>
      </c>
      <c r="M789" s="33">
        <f t="shared" si="38"/>
        <v>3.4</v>
      </c>
    </row>
    <row r="790" spans="1:13" customFormat="1" x14ac:dyDescent="0.25">
      <c r="A790" s="73">
        <f>+'INFO SEAL'!B741</f>
        <v>736</v>
      </c>
      <c r="B790" s="180" t="str">
        <f t="shared" si="37"/>
        <v>MOD INV_2018</v>
      </c>
      <c r="C790" s="180" t="str">
        <f>+'INFO SEAL'!C741</f>
        <v>AREQUIPA</v>
      </c>
      <c r="D790" s="180" t="str">
        <f>+'INFO SEAL'!D741</f>
        <v>CAYLLOMA</v>
      </c>
      <c r="E790" s="180" t="str">
        <f>+'INFO SEAL'!E741</f>
        <v>MAJES</v>
      </c>
      <c r="F790" s="180" t="str">
        <f>+IF('INFO SEAL'!I741="BAJA TENSION","BT",IF('INFO SEAL'!I741="MEDIA TENSION","MT","AT"))</f>
        <v>AT</v>
      </c>
      <c r="G790" s="180">
        <f>+'INFO SEAL'!K741</f>
        <v>16</v>
      </c>
      <c r="H790" s="180" t="str">
        <f>+'INFO SEAL'!L741</f>
        <v>POSTE</v>
      </c>
      <c r="I790" s="180" t="str">
        <f>+'INFO SEAL'!M741</f>
        <v>CONCRETO</v>
      </c>
      <c r="J790" s="180" t="str">
        <f>+'INFO SEAL'!N741&amp;"-"&amp;F790</f>
        <v>EC138COU0S0-240-S1-AT</v>
      </c>
      <c r="K790" s="180"/>
      <c r="L790" s="182" t="str">
        <f>+VLOOKUP('INFO SEAL'!N741,$J$8:$V$50,3,FALSE)</f>
        <v>1 Poste de concreto (21/500) de suspensión (2°) Tipo SU1-21</v>
      </c>
      <c r="M790" s="33">
        <f t="shared" si="38"/>
        <v>3.4</v>
      </c>
    </row>
    <row r="791" spans="1:13" customFormat="1" x14ac:dyDescent="0.25">
      <c r="A791" s="73">
        <f>+'INFO SEAL'!B742</f>
        <v>737</v>
      </c>
      <c r="B791" s="180" t="str">
        <f t="shared" si="37"/>
        <v>MOD INV_2018</v>
      </c>
      <c r="C791" s="180" t="str">
        <f>+'INFO SEAL'!C742</f>
        <v>AREQUIPA</v>
      </c>
      <c r="D791" s="180" t="str">
        <f>+'INFO SEAL'!D742</f>
        <v>CAYLLOMA</v>
      </c>
      <c r="E791" s="180" t="str">
        <f>+'INFO SEAL'!E742</f>
        <v>MAJES</v>
      </c>
      <c r="F791" s="180" t="str">
        <f>+IF('INFO SEAL'!I742="BAJA TENSION","BT",IF('INFO SEAL'!I742="MEDIA TENSION","MT","AT"))</f>
        <v>AT</v>
      </c>
      <c r="G791" s="180">
        <f>+'INFO SEAL'!K742</f>
        <v>18</v>
      </c>
      <c r="H791" s="180" t="str">
        <f>+'INFO SEAL'!L742</f>
        <v>POSTE</v>
      </c>
      <c r="I791" s="180" t="str">
        <f>+'INFO SEAL'!M742</f>
        <v>CONCRETO</v>
      </c>
      <c r="J791" s="180" t="str">
        <f>+'INFO SEAL'!N742&amp;"-"&amp;F791</f>
        <v>EC138COU0S0-240-S1-AT</v>
      </c>
      <c r="K791" s="180"/>
      <c r="L791" s="182" t="str">
        <f>+VLOOKUP('INFO SEAL'!N742,$J$8:$V$50,3,FALSE)</f>
        <v>1 Poste de concreto (21/500) de suspensión (2°) Tipo SU1-21</v>
      </c>
      <c r="M791" s="33">
        <f t="shared" si="38"/>
        <v>3.4</v>
      </c>
    </row>
    <row r="792" spans="1:13" customFormat="1" x14ac:dyDescent="0.25">
      <c r="A792" s="73">
        <f>+'INFO SEAL'!B743</f>
        <v>738</v>
      </c>
      <c r="B792" s="180" t="str">
        <f t="shared" si="37"/>
        <v>MOD INV_2018</v>
      </c>
      <c r="C792" s="180" t="str">
        <f>+'INFO SEAL'!C743</f>
        <v>AREQUIPA</v>
      </c>
      <c r="D792" s="180" t="str">
        <f>+'INFO SEAL'!D743</f>
        <v>CAYLLOMA</v>
      </c>
      <c r="E792" s="180" t="str">
        <f>+'INFO SEAL'!E743</f>
        <v>MAJES</v>
      </c>
      <c r="F792" s="180" t="str">
        <f>+IF('INFO SEAL'!I743="BAJA TENSION","BT",IF('INFO SEAL'!I743="MEDIA TENSION","MT","AT"))</f>
        <v>AT</v>
      </c>
      <c r="G792" s="180">
        <f>+'INFO SEAL'!K743</f>
        <v>18</v>
      </c>
      <c r="H792" s="180" t="str">
        <f>+'INFO SEAL'!L743</f>
        <v>POSTE</v>
      </c>
      <c r="I792" s="180" t="str">
        <f>+'INFO SEAL'!M743</f>
        <v>CONCRETO</v>
      </c>
      <c r="J792" s="180" t="str">
        <f>+'INFO SEAL'!N743&amp;"-"&amp;F792</f>
        <v>EC138COU0S0-240-S1-AT</v>
      </c>
      <c r="K792" s="180"/>
      <c r="L792" s="182" t="str">
        <f>+VLOOKUP('INFO SEAL'!N743,$J$8:$V$50,3,FALSE)</f>
        <v>1 Poste de concreto (21/500) de suspensión (2°) Tipo SU1-21</v>
      </c>
      <c r="M792" s="33">
        <f t="shared" si="38"/>
        <v>3.4</v>
      </c>
    </row>
    <row r="793" spans="1:13" customFormat="1" x14ac:dyDescent="0.25">
      <c r="A793" s="73">
        <f>+'INFO SEAL'!B744</f>
        <v>739</v>
      </c>
      <c r="B793" s="180" t="str">
        <f t="shared" si="37"/>
        <v>MOD INV_2018</v>
      </c>
      <c r="C793" s="180" t="str">
        <f>+'INFO SEAL'!C744</f>
        <v>AREQUIPA</v>
      </c>
      <c r="D793" s="180" t="str">
        <f>+'INFO SEAL'!D744</f>
        <v>CAYLLOMA</v>
      </c>
      <c r="E793" s="180" t="str">
        <f>+'INFO SEAL'!E744</f>
        <v>MAJES</v>
      </c>
      <c r="F793" s="180" t="str">
        <f>+IF('INFO SEAL'!I744="BAJA TENSION","BT",IF('INFO SEAL'!I744="MEDIA TENSION","MT","AT"))</f>
        <v>AT</v>
      </c>
      <c r="G793" s="180">
        <f>+'INFO SEAL'!K744</f>
        <v>18</v>
      </c>
      <c r="H793" s="180" t="str">
        <f>+'INFO SEAL'!L744</f>
        <v>POSTE</v>
      </c>
      <c r="I793" s="180" t="str">
        <f>+'INFO SEAL'!M744</f>
        <v>CONCRETO</v>
      </c>
      <c r="J793" s="180" t="str">
        <f>+'INFO SEAL'!N744&amp;"-"&amp;F793</f>
        <v>EC138COU0S0-240-S1-AT</v>
      </c>
      <c r="K793" s="180"/>
      <c r="L793" s="182" t="str">
        <f>+VLOOKUP('INFO SEAL'!N744,$J$8:$V$50,3,FALSE)</f>
        <v>1 Poste de concreto (21/500) de suspensión (2°) Tipo SU1-21</v>
      </c>
      <c r="M793" s="33">
        <f t="shared" si="38"/>
        <v>3.4</v>
      </c>
    </row>
    <row r="794" spans="1:13" customFormat="1" x14ac:dyDescent="0.25">
      <c r="A794" s="73">
        <f>+'INFO SEAL'!B745</f>
        <v>740</v>
      </c>
      <c r="B794" s="180" t="str">
        <f t="shared" si="37"/>
        <v>MOD INV_2018</v>
      </c>
      <c r="C794" s="180" t="str">
        <f>+'INFO SEAL'!C745</f>
        <v>AREQUIPA</v>
      </c>
      <c r="D794" s="180" t="str">
        <f>+'INFO SEAL'!D745</f>
        <v>CAYLLOMA</v>
      </c>
      <c r="E794" s="180" t="str">
        <f>+'INFO SEAL'!E745</f>
        <v>MAJES</v>
      </c>
      <c r="F794" s="180" t="str">
        <f>+IF('INFO SEAL'!I745="BAJA TENSION","BT",IF('INFO SEAL'!I745="MEDIA TENSION","MT","AT"))</f>
        <v>AT</v>
      </c>
      <c r="G794" s="180">
        <f>+'INFO SEAL'!K745</f>
        <v>16</v>
      </c>
      <c r="H794" s="180" t="str">
        <f>+'INFO SEAL'!L745</f>
        <v>POSTE</v>
      </c>
      <c r="I794" s="180" t="str">
        <f>+'INFO SEAL'!M745</f>
        <v>CONCRETO</v>
      </c>
      <c r="J794" s="180" t="str">
        <f>+'INFO SEAL'!N745&amp;"-"&amp;F794</f>
        <v>EA138COU0S0-240-A2-AT</v>
      </c>
      <c r="K794" s="180"/>
      <c r="L794" s="182" t="str">
        <f>+VLOOKUP('INFO SEAL'!N745,$J$8:$V$50,3,FALSE)</f>
        <v>1 Poste autosoportable de acero (19/5250) de ángulo mayor y terminal (90°) Tipo ATU1-19</v>
      </c>
      <c r="M794" s="33">
        <f t="shared" si="38"/>
        <v>13.2</v>
      </c>
    </row>
    <row r="795" spans="1:13" customFormat="1" x14ac:dyDescent="0.25">
      <c r="A795" s="73">
        <f>+'INFO SEAL'!B746</f>
        <v>741</v>
      </c>
      <c r="B795" s="180" t="str">
        <f t="shared" si="37"/>
        <v>MOD INV_2018</v>
      </c>
      <c r="C795" s="180" t="str">
        <f>+'INFO SEAL'!C746</f>
        <v>AREQUIPA</v>
      </c>
      <c r="D795" s="180" t="str">
        <f>+'INFO SEAL'!D746</f>
        <v>CAYLLOMA</v>
      </c>
      <c r="E795" s="180" t="str">
        <f>+'INFO SEAL'!E746</f>
        <v>MAJES</v>
      </c>
      <c r="F795" s="180" t="str">
        <f>+IF('INFO SEAL'!I746="BAJA TENSION","BT",IF('INFO SEAL'!I746="MEDIA TENSION","MT","AT"))</f>
        <v>AT</v>
      </c>
      <c r="G795" s="180">
        <f>+'INFO SEAL'!K746</f>
        <v>16</v>
      </c>
      <c r="H795" s="180" t="str">
        <f>+'INFO SEAL'!L746</f>
        <v>POSTE</v>
      </c>
      <c r="I795" s="180" t="str">
        <f>+'INFO SEAL'!M746</f>
        <v>CONCRETO</v>
      </c>
      <c r="J795" s="180" t="str">
        <f>+'INFO SEAL'!N746&amp;"-"&amp;F795</f>
        <v>EC138COU0S0-240-S1-AT</v>
      </c>
      <c r="K795" s="180"/>
      <c r="L795" s="182" t="str">
        <f>+VLOOKUP('INFO SEAL'!N746,$J$8:$V$50,3,FALSE)</f>
        <v>1 Poste de concreto (21/500) de suspensión (2°) Tipo SU1-21</v>
      </c>
      <c r="M795" s="33">
        <f t="shared" si="38"/>
        <v>3.4</v>
      </c>
    </row>
    <row r="796" spans="1:13" customFormat="1" x14ac:dyDescent="0.25">
      <c r="A796" s="73">
        <f>+'INFO SEAL'!B747</f>
        <v>742</v>
      </c>
      <c r="B796" s="180" t="str">
        <f t="shared" si="37"/>
        <v>MOD INV_2018</v>
      </c>
      <c r="C796" s="180" t="str">
        <f>+'INFO SEAL'!C747</f>
        <v>AREQUIPA</v>
      </c>
      <c r="D796" s="180" t="str">
        <f>+'INFO SEAL'!D747</f>
        <v>CAYLLOMA</v>
      </c>
      <c r="E796" s="180" t="str">
        <f>+'INFO SEAL'!E747</f>
        <v>MAJES</v>
      </c>
      <c r="F796" s="180" t="str">
        <f>+IF('INFO SEAL'!I747="BAJA TENSION","BT",IF('INFO SEAL'!I747="MEDIA TENSION","MT","AT"))</f>
        <v>AT</v>
      </c>
      <c r="G796" s="180">
        <f>+'INFO SEAL'!K747</f>
        <v>16</v>
      </c>
      <c r="H796" s="180" t="str">
        <f>+'INFO SEAL'!L747</f>
        <v>POSTE</v>
      </c>
      <c r="I796" s="180" t="str">
        <f>+'INFO SEAL'!M747</f>
        <v>CONCRETO</v>
      </c>
      <c r="J796" s="180" t="str">
        <f>+'INFO SEAL'!N747&amp;"-"&amp;F796</f>
        <v>EC138COU0S0-240-S1-AT</v>
      </c>
      <c r="K796" s="180"/>
      <c r="L796" s="182" t="str">
        <f>+VLOOKUP('INFO SEAL'!N747,$J$8:$V$50,3,FALSE)</f>
        <v>1 Poste de concreto (21/500) de suspensión (2°) Tipo SU1-21</v>
      </c>
      <c r="M796" s="33">
        <f t="shared" si="38"/>
        <v>3.4</v>
      </c>
    </row>
    <row r="797" spans="1:13" customFormat="1" x14ac:dyDescent="0.25">
      <c r="A797" s="73">
        <f>+'INFO SEAL'!B748</f>
        <v>743</v>
      </c>
      <c r="B797" s="180" t="str">
        <f t="shared" si="37"/>
        <v>MOD INV_2018</v>
      </c>
      <c r="C797" s="180" t="str">
        <f>+'INFO SEAL'!C748</f>
        <v>AREQUIPA</v>
      </c>
      <c r="D797" s="180" t="str">
        <f>+'INFO SEAL'!D748</f>
        <v>CAYLLOMA</v>
      </c>
      <c r="E797" s="180" t="str">
        <f>+'INFO SEAL'!E748</f>
        <v>MAJES</v>
      </c>
      <c r="F797" s="180" t="str">
        <f>+IF('INFO SEAL'!I748="BAJA TENSION","BT",IF('INFO SEAL'!I748="MEDIA TENSION","MT","AT"))</f>
        <v>AT</v>
      </c>
      <c r="G797" s="180">
        <f>+'INFO SEAL'!K748</f>
        <v>16</v>
      </c>
      <c r="H797" s="180" t="str">
        <f>+'INFO SEAL'!L748</f>
        <v>POSTE</v>
      </c>
      <c r="I797" s="180" t="str">
        <f>+'INFO SEAL'!M748</f>
        <v>CONCRETO</v>
      </c>
      <c r="J797" s="180" t="str">
        <f>+'INFO SEAL'!N748&amp;"-"&amp;F797</f>
        <v>EC138COU0S0-240-S1-AT</v>
      </c>
      <c r="K797" s="180"/>
      <c r="L797" s="182" t="str">
        <f>+VLOOKUP('INFO SEAL'!N748,$J$8:$V$50,3,FALSE)</f>
        <v>1 Poste de concreto (21/500) de suspensión (2°) Tipo SU1-21</v>
      </c>
      <c r="M797" s="33">
        <f t="shared" si="38"/>
        <v>3.4</v>
      </c>
    </row>
    <row r="798" spans="1:13" customFormat="1" x14ac:dyDescent="0.25">
      <c r="A798" s="73">
        <f>+'INFO SEAL'!B749</f>
        <v>744</v>
      </c>
      <c r="B798" s="180" t="str">
        <f t="shared" si="37"/>
        <v>MOD INV_2018</v>
      </c>
      <c r="C798" s="180" t="str">
        <f>+'INFO SEAL'!C749</f>
        <v>AREQUIPA</v>
      </c>
      <c r="D798" s="180" t="str">
        <f>+'INFO SEAL'!D749</f>
        <v>CAYLLOMA</v>
      </c>
      <c r="E798" s="180" t="str">
        <f>+'INFO SEAL'!E749</f>
        <v>MAJES</v>
      </c>
      <c r="F798" s="180" t="str">
        <f>+IF('INFO SEAL'!I749="BAJA TENSION","BT",IF('INFO SEAL'!I749="MEDIA TENSION","MT","AT"))</f>
        <v>AT</v>
      </c>
      <c r="G798" s="180">
        <f>+'INFO SEAL'!K749</f>
        <v>16</v>
      </c>
      <c r="H798" s="180" t="str">
        <f>+'INFO SEAL'!L749</f>
        <v>POSTE</v>
      </c>
      <c r="I798" s="180" t="str">
        <f>+'INFO SEAL'!M749</f>
        <v>CONCRETO</v>
      </c>
      <c r="J798" s="180" t="str">
        <f>+'INFO SEAL'!N749&amp;"-"&amp;F798</f>
        <v>EC138COU0S0-240-S1-AT</v>
      </c>
      <c r="K798" s="180"/>
      <c r="L798" s="182" t="str">
        <f>+VLOOKUP('INFO SEAL'!N749,$J$8:$V$50,3,FALSE)</f>
        <v>1 Poste de concreto (21/500) de suspensión (2°) Tipo SU1-21</v>
      </c>
      <c r="M798" s="33">
        <f t="shared" si="38"/>
        <v>3.4</v>
      </c>
    </row>
    <row r="799" spans="1:13" customFormat="1" x14ac:dyDescent="0.25">
      <c r="A799" s="73">
        <f>+'INFO SEAL'!B750</f>
        <v>745</v>
      </c>
      <c r="B799" s="180" t="str">
        <f t="shared" si="37"/>
        <v>MOD INV_2018</v>
      </c>
      <c r="C799" s="180" t="str">
        <f>+'INFO SEAL'!C750</f>
        <v>AREQUIPA</v>
      </c>
      <c r="D799" s="180" t="str">
        <f>+'INFO SEAL'!D750</f>
        <v>CAYLLOMA</v>
      </c>
      <c r="E799" s="180" t="str">
        <f>+'INFO SEAL'!E750</f>
        <v>MAJES</v>
      </c>
      <c r="F799" s="180" t="str">
        <f>+IF('INFO SEAL'!I750="BAJA TENSION","BT",IF('INFO SEAL'!I750="MEDIA TENSION","MT","AT"))</f>
        <v>AT</v>
      </c>
      <c r="G799" s="180">
        <f>+'INFO SEAL'!K750</f>
        <v>16</v>
      </c>
      <c r="H799" s="180" t="str">
        <f>+'INFO SEAL'!L750</f>
        <v>POSTE</v>
      </c>
      <c r="I799" s="180" t="str">
        <f>+'INFO SEAL'!M750</f>
        <v>CONCRETO</v>
      </c>
      <c r="J799" s="180" t="str">
        <f>+'INFO SEAL'!N750&amp;"-"&amp;F799</f>
        <v>EC138COU0S0-240-S1-AT</v>
      </c>
      <c r="K799" s="180"/>
      <c r="L799" s="182" t="str">
        <f>+VLOOKUP('INFO SEAL'!N750,$J$8:$V$50,3,FALSE)</f>
        <v>1 Poste de concreto (21/500) de suspensión (2°) Tipo SU1-21</v>
      </c>
      <c r="M799" s="33">
        <f t="shared" si="38"/>
        <v>3.4</v>
      </c>
    </row>
    <row r="800" spans="1:13" customFormat="1" x14ac:dyDescent="0.25">
      <c r="A800" s="73">
        <f>+'INFO SEAL'!B751</f>
        <v>746</v>
      </c>
      <c r="B800" s="180" t="str">
        <f t="shared" si="37"/>
        <v>MOD INV_2018</v>
      </c>
      <c r="C800" s="180" t="str">
        <f>+'INFO SEAL'!C751</f>
        <v>AREQUIPA</v>
      </c>
      <c r="D800" s="180" t="str">
        <f>+'INFO SEAL'!D751</f>
        <v>CAYLLOMA</v>
      </c>
      <c r="E800" s="180" t="str">
        <f>+'INFO SEAL'!E751</f>
        <v>MAJES</v>
      </c>
      <c r="F800" s="180" t="str">
        <f>+IF('INFO SEAL'!I751="BAJA TENSION","BT",IF('INFO SEAL'!I751="MEDIA TENSION","MT","AT"))</f>
        <v>AT</v>
      </c>
      <c r="G800" s="180">
        <f>+'INFO SEAL'!K751</f>
        <v>16</v>
      </c>
      <c r="H800" s="180" t="str">
        <f>+'INFO SEAL'!L751</f>
        <v>POSTE</v>
      </c>
      <c r="I800" s="180" t="str">
        <f>+'INFO SEAL'!M751</f>
        <v>CONCRETO</v>
      </c>
      <c r="J800" s="180" t="str">
        <f>+'INFO SEAL'!N751&amp;"-"&amp;F800</f>
        <v>EC138COU0S0-240-S1-AT</v>
      </c>
      <c r="K800" s="180"/>
      <c r="L800" s="182" t="str">
        <f>+VLOOKUP('INFO SEAL'!N751,$J$8:$V$50,3,FALSE)</f>
        <v>1 Poste de concreto (21/500) de suspensión (2°) Tipo SU1-21</v>
      </c>
      <c r="M800" s="33">
        <f t="shared" si="38"/>
        <v>3.4</v>
      </c>
    </row>
    <row r="801" spans="1:13" customFormat="1" x14ac:dyDescent="0.25">
      <c r="A801" s="73">
        <f>+'INFO SEAL'!B752</f>
        <v>747</v>
      </c>
      <c r="B801" s="180" t="str">
        <f t="shared" si="37"/>
        <v>MOD INV_2018</v>
      </c>
      <c r="C801" s="180" t="str">
        <f>+'INFO SEAL'!C752</f>
        <v>AREQUIPA</v>
      </c>
      <c r="D801" s="180" t="str">
        <f>+'INFO SEAL'!D752</f>
        <v>CAYLLOMA</v>
      </c>
      <c r="E801" s="180" t="str">
        <f>+'INFO SEAL'!E752</f>
        <v>MAJES</v>
      </c>
      <c r="F801" s="180" t="str">
        <f>+IF('INFO SEAL'!I752="BAJA TENSION","BT",IF('INFO SEAL'!I752="MEDIA TENSION","MT","AT"))</f>
        <v>AT</v>
      </c>
      <c r="G801" s="180">
        <f>+'INFO SEAL'!K752</f>
        <v>16</v>
      </c>
      <c r="H801" s="180" t="str">
        <f>+'INFO SEAL'!L752</f>
        <v>POSTE</v>
      </c>
      <c r="I801" s="180" t="str">
        <f>+'INFO SEAL'!M752</f>
        <v>CONCRETO</v>
      </c>
      <c r="J801" s="180" t="str">
        <f>+'INFO SEAL'!N752&amp;"-"&amp;F801</f>
        <v>EC138COU0S0-240-S1-AT</v>
      </c>
      <c r="K801" s="180"/>
      <c r="L801" s="182" t="str">
        <f>+VLOOKUP('INFO SEAL'!N752,$J$8:$V$50,3,FALSE)</f>
        <v>1 Poste de concreto (21/500) de suspensión (2°) Tipo SU1-21</v>
      </c>
      <c r="M801" s="33">
        <f t="shared" si="38"/>
        <v>3.4</v>
      </c>
    </row>
    <row r="802" spans="1:13" customFormat="1" x14ac:dyDescent="0.25">
      <c r="A802" s="73">
        <f>+'INFO SEAL'!B753</f>
        <v>748</v>
      </c>
      <c r="B802" s="180" t="str">
        <f t="shared" si="37"/>
        <v>MOD INV_2018</v>
      </c>
      <c r="C802" s="180" t="str">
        <f>+'INFO SEAL'!C753</f>
        <v>AREQUIPA</v>
      </c>
      <c r="D802" s="180" t="str">
        <f>+'INFO SEAL'!D753</f>
        <v>CAYLLOMA</v>
      </c>
      <c r="E802" s="180" t="str">
        <f>+'INFO SEAL'!E753</f>
        <v>MAJES</v>
      </c>
      <c r="F802" s="180" t="str">
        <f>+IF('INFO SEAL'!I753="BAJA TENSION","BT",IF('INFO SEAL'!I753="MEDIA TENSION","MT","AT"))</f>
        <v>AT</v>
      </c>
      <c r="G802" s="180">
        <f>+'INFO SEAL'!K753</f>
        <v>18</v>
      </c>
      <c r="H802" s="180" t="str">
        <f>+'INFO SEAL'!L753</f>
        <v>POSTE</v>
      </c>
      <c r="I802" s="180" t="str">
        <f>+'INFO SEAL'!M753</f>
        <v>CONCRETO</v>
      </c>
      <c r="J802" s="180" t="str">
        <f>+'INFO SEAL'!N753&amp;"-"&amp;F802</f>
        <v>EC138COU0S0-240-S1-AT</v>
      </c>
      <c r="K802" s="180"/>
      <c r="L802" s="182" t="str">
        <f>+VLOOKUP('INFO SEAL'!N753,$J$8:$V$50,3,FALSE)</f>
        <v>1 Poste de concreto (21/500) de suspensión (2°) Tipo SU1-21</v>
      </c>
      <c r="M802" s="33">
        <f t="shared" si="38"/>
        <v>3.4</v>
      </c>
    </row>
    <row r="803" spans="1:13" customFormat="1" x14ac:dyDescent="0.25">
      <c r="A803" s="73">
        <f>+'INFO SEAL'!B754</f>
        <v>749</v>
      </c>
      <c r="B803" s="180" t="str">
        <f t="shared" si="37"/>
        <v>MOD INV_2018</v>
      </c>
      <c r="C803" s="180" t="str">
        <f>+'INFO SEAL'!C754</f>
        <v>AREQUIPA</v>
      </c>
      <c r="D803" s="180" t="str">
        <f>+'INFO SEAL'!D754</f>
        <v>CAYLLOMA</v>
      </c>
      <c r="E803" s="180" t="str">
        <f>+'INFO SEAL'!E754</f>
        <v>MAJES</v>
      </c>
      <c r="F803" s="180" t="str">
        <f>+IF('INFO SEAL'!I754="BAJA TENSION","BT",IF('INFO SEAL'!I754="MEDIA TENSION","MT","AT"))</f>
        <v>AT</v>
      </c>
      <c r="G803" s="180">
        <f>+'INFO SEAL'!K754</f>
        <v>16</v>
      </c>
      <c r="H803" s="180" t="str">
        <f>+'INFO SEAL'!L754</f>
        <v>POSTE</v>
      </c>
      <c r="I803" s="180" t="str">
        <f>+'INFO SEAL'!M754</f>
        <v>CONCRETO</v>
      </c>
      <c r="J803" s="180" t="str">
        <f>+'INFO SEAL'!N754&amp;"-"&amp;F803</f>
        <v>EC138COU0S0-240-S1-AT</v>
      </c>
      <c r="K803" s="180"/>
      <c r="L803" s="182" t="str">
        <f>+VLOOKUP('INFO SEAL'!N754,$J$8:$V$50,3,FALSE)</f>
        <v>1 Poste de concreto (21/500) de suspensión (2°) Tipo SU1-21</v>
      </c>
      <c r="M803" s="33">
        <f t="shared" si="38"/>
        <v>3.4</v>
      </c>
    </row>
    <row r="804" spans="1:13" customFormat="1" x14ac:dyDescent="0.25">
      <c r="A804" s="73">
        <f>+'INFO SEAL'!B755</f>
        <v>750</v>
      </c>
      <c r="B804" s="180" t="str">
        <f t="shared" si="37"/>
        <v>MOD INV_2018</v>
      </c>
      <c r="C804" s="180" t="str">
        <f>+'INFO SEAL'!C755</f>
        <v>AREQUIPA</v>
      </c>
      <c r="D804" s="180" t="str">
        <f>+'INFO SEAL'!D755</f>
        <v>CAYLLOMA</v>
      </c>
      <c r="E804" s="180" t="str">
        <f>+'INFO SEAL'!E755</f>
        <v>MAJES</v>
      </c>
      <c r="F804" s="180" t="str">
        <f>+IF('INFO SEAL'!I755="BAJA TENSION","BT",IF('INFO SEAL'!I755="MEDIA TENSION","MT","AT"))</f>
        <v>AT</v>
      </c>
      <c r="G804" s="180">
        <f>+'INFO SEAL'!K755</f>
        <v>18</v>
      </c>
      <c r="H804" s="180" t="str">
        <f>+'INFO SEAL'!L755</f>
        <v>POSTE</v>
      </c>
      <c r="I804" s="180" t="str">
        <f>+'INFO SEAL'!M755</f>
        <v>CONCRETO</v>
      </c>
      <c r="J804" s="180" t="str">
        <f>+'INFO SEAL'!N755&amp;"-"&amp;F804</f>
        <v>EC138COU0S0-240-S1-AT</v>
      </c>
      <c r="K804" s="180"/>
      <c r="L804" s="182" t="str">
        <f>+VLOOKUP('INFO SEAL'!N755,$J$8:$V$50,3,FALSE)</f>
        <v>1 Poste de concreto (21/500) de suspensión (2°) Tipo SU1-21</v>
      </c>
      <c r="M804" s="33">
        <f t="shared" si="38"/>
        <v>3.4</v>
      </c>
    </row>
    <row r="805" spans="1:13" customFormat="1" x14ac:dyDescent="0.25">
      <c r="A805" s="73">
        <f>+'INFO SEAL'!B756</f>
        <v>751</v>
      </c>
      <c r="B805" s="180" t="str">
        <f t="shared" si="37"/>
        <v>MOD INV_2018</v>
      </c>
      <c r="C805" s="180" t="str">
        <f>+'INFO SEAL'!C756</f>
        <v>AREQUIPA</v>
      </c>
      <c r="D805" s="180" t="str">
        <f>+'INFO SEAL'!D756</f>
        <v>CAYLLOMA</v>
      </c>
      <c r="E805" s="180" t="str">
        <f>+'INFO SEAL'!E756</f>
        <v>MAJES</v>
      </c>
      <c r="F805" s="180" t="str">
        <f>+IF('INFO SEAL'!I756="BAJA TENSION","BT",IF('INFO SEAL'!I756="MEDIA TENSION","MT","AT"))</f>
        <v>AT</v>
      </c>
      <c r="G805" s="180">
        <f>+'INFO SEAL'!K756</f>
        <v>16</v>
      </c>
      <c r="H805" s="180" t="str">
        <f>+'INFO SEAL'!L756</f>
        <v>POSTE</v>
      </c>
      <c r="I805" s="180" t="str">
        <f>+'INFO SEAL'!M756</f>
        <v>CONCRETO</v>
      </c>
      <c r="J805" s="180" t="str">
        <f>+'INFO SEAL'!N756&amp;"-"&amp;F805</f>
        <v>EA138COU0S0-240-A2-AT</v>
      </c>
      <c r="K805" s="180"/>
      <c r="L805" s="182" t="str">
        <f>+VLOOKUP('INFO SEAL'!N756,$J$8:$V$50,3,FALSE)</f>
        <v>1 Poste autosoportable de acero (19/5250) de ángulo mayor y terminal (90°) Tipo ATU1-19</v>
      </c>
      <c r="M805" s="33">
        <f t="shared" si="38"/>
        <v>13.2</v>
      </c>
    </row>
    <row r="806" spans="1:13" customFormat="1" x14ac:dyDescent="0.25">
      <c r="A806" s="73">
        <f>+'INFO SEAL'!B757</f>
        <v>752</v>
      </c>
      <c r="B806" s="180" t="str">
        <f t="shared" si="37"/>
        <v>MOD INV_2018</v>
      </c>
      <c r="C806" s="180" t="str">
        <f>+'INFO SEAL'!C757</f>
        <v>AREQUIPA</v>
      </c>
      <c r="D806" s="180" t="str">
        <f>+'INFO SEAL'!D757</f>
        <v>CAYLLOMA</v>
      </c>
      <c r="E806" s="180" t="str">
        <f>+'INFO SEAL'!E757</f>
        <v>MAJES</v>
      </c>
      <c r="F806" s="180" t="str">
        <f>+IF('INFO SEAL'!I757="BAJA TENSION","BT",IF('INFO SEAL'!I757="MEDIA TENSION","MT","AT"))</f>
        <v>AT</v>
      </c>
      <c r="G806" s="180">
        <f>+'INFO SEAL'!K757</f>
        <v>16</v>
      </c>
      <c r="H806" s="180" t="str">
        <f>+'INFO SEAL'!L757</f>
        <v>POSTE</v>
      </c>
      <c r="I806" s="180" t="str">
        <f>+'INFO SEAL'!M757</f>
        <v>CONCRETO</v>
      </c>
      <c r="J806" s="180" t="str">
        <f>+'INFO SEAL'!N757&amp;"-"&amp;F806</f>
        <v>EC138COU0S0-240-S1-AT</v>
      </c>
      <c r="K806" s="180"/>
      <c r="L806" s="182" t="str">
        <f>+VLOOKUP('INFO SEAL'!N757,$J$8:$V$50,3,FALSE)</f>
        <v>1 Poste de concreto (21/500) de suspensión (2°) Tipo SU1-21</v>
      </c>
      <c r="M806" s="33">
        <f t="shared" si="38"/>
        <v>3.4</v>
      </c>
    </row>
    <row r="807" spans="1:13" customFormat="1" x14ac:dyDescent="0.25">
      <c r="A807" s="73">
        <f>+'INFO SEAL'!B758</f>
        <v>753</v>
      </c>
      <c r="B807" s="180" t="str">
        <f t="shared" si="37"/>
        <v>MOD INV_2018</v>
      </c>
      <c r="C807" s="180" t="str">
        <f>+'INFO SEAL'!C758</f>
        <v>AREQUIPA</v>
      </c>
      <c r="D807" s="180" t="str">
        <f>+'INFO SEAL'!D758</f>
        <v>CAYLLOMA</v>
      </c>
      <c r="E807" s="180" t="str">
        <f>+'INFO SEAL'!E758</f>
        <v>MAJES</v>
      </c>
      <c r="F807" s="180" t="str">
        <f>+IF('INFO SEAL'!I758="BAJA TENSION","BT",IF('INFO SEAL'!I758="MEDIA TENSION","MT","AT"))</f>
        <v>AT</v>
      </c>
      <c r="G807" s="180">
        <f>+'INFO SEAL'!K758</f>
        <v>16</v>
      </c>
      <c r="H807" s="180" t="str">
        <f>+'INFO SEAL'!L758</f>
        <v>POSTE</v>
      </c>
      <c r="I807" s="180" t="str">
        <f>+'INFO SEAL'!M758</f>
        <v>CONCRETO</v>
      </c>
      <c r="J807" s="180" t="str">
        <f>+'INFO SEAL'!N758&amp;"-"&amp;F807</f>
        <v>EC138COU0S0-240-S1-AT</v>
      </c>
      <c r="K807" s="180"/>
      <c r="L807" s="182" t="str">
        <f>+VLOOKUP('INFO SEAL'!N758,$J$8:$V$50,3,FALSE)</f>
        <v>1 Poste de concreto (21/500) de suspensión (2°) Tipo SU1-21</v>
      </c>
      <c r="M807" s="33">
        <f t="shared" si="38"/>
        <v>3.4</v>
      </c>
    </row>
    <row r="808" spans="1:13" customFormat="1" x14ac:dyDescent="0.25">
      <c r="A808" s="73">
        <f>+'INFO SEAL'!B759</f>
        <v>754</v>
      </c>
      <c r="B808" s="180" t="str">
        <f t="shared" si="37"/>
        <v>MOD INV_2018</v>
      </c>
      <c r="C808" s="180" t="str">
        <f>+'INFO SEAL'!C759</f>
        <v>AREQUIPA</v>
      </c>
      <c r="D808" s="180" t="str">
        <f>+'INFO SEAL'!D759</f>
        <v>CAYLLOMA</v>
      </c>
      <c r="E808" s="180" t="str">
        <f>+'INFO SEAL'!E759</f>
        <v>MAJES</v>
      </c>
      <c r="F808" s="180" t="str">
        <f>+IF('INFO SEAL'!I759="BAJA TENSION","BT",IF('INFO SEAL'!I759="MEDIA TENSION","MT","AT"))</f>
        <v>AT</v>
      </c>
      <c r="G808" s="180">
        <f>+'INFO SEAL'!K759</f>
        <v>16</v>
      </c>
      <c r="H808" s="180" t="str">
        <f>+'INFO SEAL'!L759</f>
        <v>POSTE</v>
      </c>
      <c r="I808" s="180" t="str">
        <f>+'INFO SEAL'!M759</f>
        <v>CONCRETO</v>
      </c>
      <c r="J808" s="180" t="str">
        <f>+'INFO SEAL'!N759&amp;"-"&amp;F808</f>
        <v>EC138COU0S0-240-S1-AT</v>
      </c>
      <c r="K808" s="180"/>
      <c r="L808" s="182" t="str">
        <f>+VLOOKUP('INFO SEAL'!N759,$J$8:$V$50,3,FALSE)</f>
        <v>1 Poste de concreto (21/500) de suspensión (2°) Tipo SU1-21</v>
      </c>
      <c r="M808" s="33">
        <f t="shared" si="38"/>
        <v>3.4</v>
      </c>
    </row>
    <row r="809" spans="1:13" customFormat="1" x14ac:dyDescent="0.25">
      <c r="A809" s="73">
        <f>+'INFO SEAL'!B760</f>
        <v>755</v>
      </c>
      <c r="B809" s="180" t="str">
        <f t="shared" si="37"/>
        <v>MOD INV_2018</v>
      </c>
      <c r="C809" s="180" t="str">
        <f>+'INFO SEAL'!C760</f>
        <v>AREQUIPA</v>
      </c>
      <c r="D809" s="180" t="str">
        <f>+'INFO SEAL'!D760</f>
        <v>CAYLLOMA</v>
      </c>
      <c r="E809" s="180" t="str">
        <f>+'INFO SEAL'!E760</f>
        <v>MAJES</v>
      </c>
      <c r="F809" s="180" t="str">
        <f>+IF('INFO SEAL'!I760="BAJA TENSION","BT",IF('INFO SEAL'!I760="MEDIA TENSION","MT","AT"))</f>
        <v>AT</v>
      </c>
      <c r="G809" s="180">
        <f>+'INFO SEAL'!K760</f>
        <v>18</v>
      </c>
      <c r="H809" s="180" t="str">
        <f>+'INFO SEAL'!L760</f>
        <v>POSTE</v>
      </c>
      <c r="I809" s="180" t="str">
        <f>+'INFO SEAL'!M760</f>
        <v>CONCRETO</v>
      </c>
      <c r="J809" s="180" t="str">
        <f>+'INFO SEAL'!N760&amp;"-"&amp;F809</f>
        <v>EC138COU0S0-240-S1-AT</v>
      </c>
      <c r="K809" s="180"/>
      <c r="L809" s="182" t="str">
        <f>+VLOOKUP('INFO SEAL'!N760,$J$8:$V$50,3,FALSE)</f>
        <v>1 Poste de concreto (21/500) de suspensión (2°) Tipo SU1-21</v>
      </c>
      <c r="M809" s="33">
        <f t="shared" si="38"/>
        <v>3.4</v>
      </c>
    </row>
    <row r="810" spans="1:13" customFormat="1" x14ac:dyDescent="0.25">
      <c r="A810" s="73">
        <f>+'INFO SEAL'!B761</f>
        <v>756</v>
      </c>
      <c r="B810" s="180" t="str">
        <f t="shared" si="37"/>
        <v>MOD INV_2018</v>
      </c>
      <c r="C810" s="180" t="str">
        <f>+'INFO SEAL'!C761</f>
        <v>AREQUIPA</v>
      </c>
      <c r="D810" s="180" t="str">
        <f>+'INFO SEAL'!D761</f>
        <v>CAYLLOMA</v>
      </c>
      <c r="E810" s="180" t="str">
        <f>+'INFO SEAL'!E761</f>
        <v>MAJES</v>
      </c>
      <c r="F810" s="180" t="str">
        <f>+IF('INFO SEAL'!I761="BAJA TENSION","BT",IF('INFO SEAL'!I761="MEDIA TENSION","MT","AT"))</f>
        <v>AT</v>
      </c>
      <c r="G810" s="180">
        <f>+'INFO SEAL'!K761</f>
        <v>16</v>
      </c>
      <c r="H810" s="180" t="str">
        <f>+'INFO SEAL'!L761</f>
        <v>POSTE</v>
      </c>
      <c r="I810" s="180" t="str">
        <f>+'INFO SEAL'!M761</f>
        <v>CONCRETO</v>
      </c>
      <c r="J810" s="180" t="str">
        <f>+'INFO SEAL'!N761&amp;"-"&amp;F810</f>
        <v>EC138COU0S0-240-S1-AT</v>
      </c>
      <c r="K810" s="180"/>
      <c r="L810" s="182" t="str">
        <f>+VLOOKUP('INFO SEAL'!N761,$J$8:$V$50,3,FALSE)</f>
        <v>1 Poste de concreto (21/500) de suspensión (2°) Tipo SU1-21</v>
      </c>
      <c r="M810" s="33">
        <f t="shared" si="38"/>
        <v>3.4</v>
      </c>
    </row>
    <row r="811" spans="1:13" customFormat="1" x14ac:dyDescent="0.25">
      <c r="A811" s="73">
        <f>+'INFO SEAL'!B762</f>
        <v>757</v>
      </c>
      <c r="B811" s="180" t="str">
        <f t="shared" si="37"/>
        <v>MOD INV_2018</v>
      </c>
      <c r="C811" s="180" t="str">
        <f>+'INFO SEAL'!C762</f>
        <v>AREQUIPA</v>
      </c>
      <c r="D811" s="180" t="str">
        <f>+'INFO SEAL'!D762</f>
        <v>CAYLLOMA</v>
      </c>
      <c r="E811" s="180" t="str">
        <f>+'INFO SEAL'!E762</f>
        <v>MAJES</v>
      </c>
      <c r="F811" s="180" t="str">
        <f>+IF('INFO SEAL'!I762="BAJA TENSION","BT",IF('INFO SEAL'!I762="MEDIA TENSION","MT","AT"))</f>
        <v>AT</v>
      </c>
      <c r="G811" s="180">
        <f>+'INFO SEAL'!K762</f>
        <v>18</v>
      </c>
      <c r="H811" s="180" t="str">
        <f>+'INFO SEAL'!L762</f>
        <v>POSTE</v>
      </c>
      <c r="I811" s="180" t="str">
        <f>+'INFO SEAL'!M762</f>
        <v>CONCRETO</v>
      </c>
      <c r="J811" s="180" t="str">
        <f>+'INFO SEAL'!N762&amp;"-"&amp;F811</f>
        <v>EC138COU0S0-240-S1-AT</v>
      </c>
      <c r="K811" s="180"/>
      <c r="L811" s="182" t="str">
        <f>+VLOOKUP('INFO SEAL'!N762,$J$8:$V$50,3,FALSE)</f>
        <v>1 Poste de concreto (21/500) de suspensión (2°) Tipo SU1-21</v>
      </c>
      <c r="M811" s="33">
        <f t="shared" si="38"/>
        <v>3.4</v>
      </c>
    </row>
    <row r="812" spans="1:13" customFormat="1" x14ac:dyDescent="0.25">
      <c r="A812" s="73">
        <f>+'INFO SEAL'!B763</f>
        <v>758</v>
      </c>
      <c r="B812" s="180" t="str">
        <f t="shared" si="37"/>
        <v>MOD INV_2018</v>
      </c>
      <c r="C812" s="180" t="str">
        <f>+'INFO SEAL'!C763</f>
        <v>AREQUIPA</v>
      </c>
      <c r="D812" s="180" t="str">
        <f>+'INFO SEAL'!D763</f>
        <v>CAYLLOMA</v>
      </c>
      <c r="E812" s="180" t="str">
        <f>+'INFO SEAL'!E763</f>
        <v>MAJES</v>
      </c>
      <c r="F812" s="180" t="str">
        <f>+IF('INFO SEAL'!I763="BAJA TENSION","BT",IF('INFO SEAL'!I763="MEDIA TENSION","MT","AT"))</f>
        <v>AT</v>
      </c>
      <c r="G812" s="180">
        <f>+'INFO SEAL'!K763</f>
        <v>16</v>
      </c>
      <c r="H812" s="180" t="str">
        <f>+'INFO SEAL'!L763</f>
        <v>POSTE</v>
      </c>
      <c r="I812" s="180" t="str">
        <f>+'INFO SEAL'!M763</f>
        <v>CONCRETO</v>
      </c>
      <c r="J812" s="180" t="str">
        <f>+'INFO SEAL'!N763&amp;"-"&amp;F812</f>
        <v>EC138COU0S0-240-S1-AT</v>
      </c>
      <c r="K812" s="180"/>
      <c r="L812" s="182" t="str">
        <f>+VLOOKUP('INFO SEAL'!N763,$J$8:$V$50,3,FALSE)</f>
        <v>1 Poste de concreto (21/500) de suspensión (2°) Tipo SU1-21</v>
      </c>
      <c r="M812" s="33">
        <f t="shared" si="38"/>
        <v>3.4</v>
      </c>
    </row>
    <row r="813" spans="1:13" customFormat="1" x14ac:dyDescent="0.25">
      <c r="A813" s="73">
        <f>+'INFO SEAL'!B764</f>
        <v>759</v>
      </c>
      <c r="B813" s="180" t="str">
        <f t="shared" si="37"/>
        <v>MOD INV_2018</v>
      </c>
      <c r="C813" s="180" t="str">
        <f>+'INFO SEAL'!C764</f>
        <v>AREQUIPA</v>
      </c>
      <c r="D813" s="180" t="str">
        <f>+'INFO SEAL'!D764</f>
        <v>CAYLLOMA</v>
      </c>
      <c r="E813" s="180" t="str">
        <f>+'INFO SEAL'!E764</f>
        <v>MAJES</v>
      </c>
      <c r="F813" s="180" t="str">
        <f>+IF('INFO SEAL'!I764="BAJA TENSION","BT",IF('INFO SEAL'!I764="MEDIA TENSION","MT","AT"))</f>
        <v>AT</v>
      </c>
      <c r="G813" s="180">
        <f>+'INFO SEAL'!K764</f>
        <v>16</v>
      </c>
      <c r="H813" s="180" t="str">
        <f>+'INFO SEAL'!L764</f>
        <v>POSTE</v>
      </c>
      <c r="I813" s="180" t="str">
        <f>+'INFO SEAL'!M764</f>
        <v>CONCRETO</v>
      </c>
      <c r="J813" s="180" t="str">
        <f>+'INFO SEAL'!N764&amp;"-"&amp;F813</f>
        <v>EC138COU0S0-240-S1-AT</v>
      </c>
      <c r="K813" s="180"/>
      <c r="L813" s="182" t="str">
        <f>+VLOOKUP('INFO SEAL'!N764,$J$8:$V$50,3,FALSE)</f>
        <v>1 Poste de concreto (21/500) de suspensión (2°) Tipo SU1-21</v>
      </c>
      <c r="M813" s="33">
        <f t="shared" si="38"/>
        <v>3.4</v>
      </c>
    </row>
    <row r="814" spans="1:13" customFormat="1" x14ac:dyDescent="0.25">
      <c r="A814" s="73">
        <f>+'INFO SEAL'!B765</f>
        <v>760</v>
      </c>
      <c r="B814" s="180" t="str">
        <f t="shared" si="37"/>
        <v>MOD INV_2018</v>
      </c>
      <c r="C814" s="180" t="str">
        <f>+'INFO SEAL'!C765</f>
        <v>AREQUIPA</v>
      </c>
      <c r="D814" s="180" t="str">
        <f>+'INFO SEAL'!D765</f>
        <v>CAYLLOMA</v>
      </c>
      <c r="E814" s="180" t="str">
        <f>+'INFO SEAL'!E765</f>
        <v>MAJES</v>
      </c>
      <c r="F814" s="180" t="str">
        <f>+IF('INFO SEAL'!I765="BAJA TENSION","BT",IF('INFO SEAL'!I765="MEDIA TENSION","MT","AT"))</f>
        <v>AT</v>
      </c>
      <c r="G814" s="180">
        <f>+'INFO SEAL'!K765</f>
        <v>16</v>
      </c>
      <c r="H814" s="180" t="str">
        <f>+'INFO SEAL'!L765</f>
        <v>POSTE</v>
      </c>
      <c r="I814" s="180" t="str">
        <f>+'INFO SEAL'!M765</f>
        <v>CONCRETO</v>
      </c>
      <c r="J814" s="180" t="str">
        <f>+'INFO SEAL'!N765&amp;"-"&amp;F814</f>
        <v>EC138COU0S0-240-S1-AT</v>
      </c>
      <c r="K814" s="180"/>
      <c r="L814" s="182" t="str">
        <f>+VLOOKUP('INFO SEAL'!N765,$J$8:$V$50,3,FALSE)</f>
        <v>1 Poste de concreto (21/500) de suspensión (2°) Tipo SU1-21</v>
      </c>
      <c r="M814" s="33">
        <f t="shared" si="38"/>
        <v>3.4</v>
      </c>
    </row>
    <row r="815" spans="1:13" customFormat="1" x14ac:dyDescent="0.25">
      <c r="A815" s="73">
        <f>+'INFO SEAL'!B766</f>
        <v>761</v>
      </c>
      <c r="B815" s="180" t="str">
        <f t="shared" si="37"/>
        <v>MOD INV_2018</v>
      </c>
      <c r="C815" s="180" t="str">
        <f>+'INFO SEAL'!C766</f>
        <v>AREQUIPA</v>
      </c>
      <c r="D815" s="180" t="str">
        <f>+'INFO SEAL'!D766</f>
        <v>AREQUIPA</v>
      </c>
      <c r="E815" s="180" t="str">
        <f>+'INFO SEAL'!E766</f>
        <v>VITOR</v>
      </c>
      <c r="F815" s="180" t="str">
        <f>+IF('INFO SEAL'!I766="BAJA TENSION","BT",IF('INFO SEAL'!I766="MEDIA TENSION","MT","AT"))</f>
        <v>AT</v>
      </c>
      <c r="G815" s="180">
        <f>+'INFO SEAL'!K766</f>
        <v>18</v>
      </c>
      <c r="H815" s="180" t="str">
        <f>+'INFO SEAL'!L766</f>
        <v>POSTE</v>
      </c>
      <c r="I815" s="180" t="str">
        <f>+'INFO SEAL'!M766</f>
        <v>MADERA</v>
      </c>
      <c r="J815" s="180" t="str">
        <f>+'INFO SEAL'!N766&amp;"-"&amp;F815</f>
        <v>EMSU2P60C4-AT</v>
      </c>
      <c r="K815" s="180"/>
      <c r="L815" s="182" t="str">
        <f>+VLOOKUP('INFO SEAL'!N766,$J$8:$V$50,3,FALSE)</f>
        <v>Estructura de  Suspensión compuesto por 2 postes de madera tratada 60' Clase 4</v>
      </c>
      <c r="M815" s="33">
        <f t="shared" si="38"/>
        <v>2.9</v>
      </c>
    </row>
    <row r="816" spans="1:13" customFormat="1" x14ac:dyDescent="0.25">
      <c r="A816" s="73">
        <f>+'INFO SEAL'!B767</f>
        <v>762</v>
      </c>
      <c r="B816" s="180" t="str">
        <f t="shared" si="37"/>
        <v>MOD INV_2018</v>
      </c>
      <c r="C816" s="180" t="str">
        <f>+'INFO SEAL'!C767</f>
        <v>AREQUIPA</v>
      </c>
      <c r="D816" s="180" t="str">
        <f>+'INFO SEAL'!D767</f>
        <v>CAYLLOMA</v>
      </c>
      <c r="E816" s="180" t="str">
        <f>+'INFO SEAL'!E767</f>
        <v>MAJES</v>
      </c>
      <c r="F816" s="180" t="str">
        <f>+IF('INFO SEAL'!I767="BAJA TENSION","BT",IF('INFO SEAL'!I767="MEDIA TENSION","MT","AT"))</f>
        <v>AT</v>
      </c>
      <c r="G816" s="180">
        <f>+'INFO SEAL'!K767</f>
        <v>16</v>
      </c>
      <c r="H816" s="180" t="str">
        <f>+'INFO SEAL'!L767</f>
        <v>POSTE</v>
      </c>
      <c r="I816" s="180" t="str">
        <f>+'INFO SEAL'!M767</f>
        <v>CONCRETO</v>
      </c>
      <c r="J816" s="180" t="str">
        <f>+'INFO SEAL'!N767&amp;"-"&amp;F816</f>
        <v>EC138COU0S0-240-S1-AT</v>
      </c>
      <c r="K816" s="180"/>
      <c r="L816" s="182" t="str">
        <f>+VLOOKUP('INFO SEAL'!N767,$J$8:$V$50,3,FALSE)</f>
        <v>1 Poste de concreto (21/500) de suspensión (2°) Tipo SU1-21</v>
      </c>
      <c r="M816" s="33">
        <f t="shared" si="38"/>
        <v>3.4</v>
      </c>
    </row>
    <row r="817" spans="1:13" customFormat="1" x14ac:dyDescent="0.25">
      <c r="A817" s="73">
        <f>+'INFO SEAL'!B768</f>
        <v>763</v>
      </c>
      <c r="B817" s="180" t="str">
        <f t="shared" si="37"/>
        <v>MOD INV_2018</v>
      </c>
      <c r="C817" s="180" t="str">
        <f>+'INFO SEAL'!C768</f>
        <v>AREQUIPA</v>
      </c>
      <c r="D817" s="180" t="str">
        <f>+'INFO SEAL'!D768</f>
        <v>CAYLLOMA</v>
      </c>
      <c r="E817" s="180" t="str">
        <f>+'INFO SEAL'!E768</f>
        <v>MAJES</v>
      </c>
      <c r="F817" s="180" t="str">
        <f>+IF('INFO SEAL'!I768="BAJA TENSION","BT",IF('INFO SEAL'!I768="MEDIA TENSION","MT","AT"))</f>
        <v>AT</v>
      </c>
      <c r="G817" s="180">
        <f>+'INFO SEAL'!K768</f>
        <v>18</v>
      </c>
      <c r="H817" s="180" t="str">
        <f>+'INFO SEAL'!L768</f>
        <v>POSTE</v>
      </c>
      <c r="I817" s="180" t="str">
        <f>+'INFO SEAL'!M768</f>
        <v>CONCRETO</v>
      </c>
      <c r="J817" s="180" t="str">
        <f>+'INFO SEAL'!N768&amp;"-"&amp;F817</f>
        <v>EC138COU0S0-240-S1-AT</v>
      </c>
      <c r="K817" s="180"/>
      <c r="L817" s="182" t="str">
        <f>+VLOOKUP('INFO SEAL'!N768,$J$8:$V$50,3,FALSE)</f>
        <v>1 Poste de concreto (21/500) de suspensión (2°) Tipo SU1-21</v>
      </c>
      <c r="M817" s="33">
        <f t="shared" si="38"/>
        <v>3.4</v>
      </c>
    </row>
    <row r="818" spans="1:13" customFormat="1" x14ac:dyDescent="0.25">
      <c r="A818" s="73">
        <f>+'INFO SEAL'!B769</f>
        <v>764</v>
      </c>
      <c r="B818" s="180" t="str">
        <f t="shared" si="37"/>
        <v>MOD INV_2018</v>
      </c>
      <c r="C818" s="180" t="str">
        <f>+'INFO SEAL'!C769</f>
        <v>AREQUIPA</v>
      </c>
      <c r="D818" s="180" t="str">
        <f>+'INFO SEAL'!D769</f>
        <v>CAYLLOMA</v>
      </c>
      <c r="E818" s="180" t="str">
        <f>+'INFO SEAL'!E769</f>
        <v>MAJES</v>
      </c>
      <c r="F818" s="180" t="str">
        <f>+IF('INFO SEAL'!I769="BAJA TENSION","BT",IF('INFO SEAL'!I769="MEDIA TENSION","MT","AT"))</f>
        <v>AT</v>
      </c>
      <c r="G818" s="180">
        <f>+'INFO SEAL'!K769</f>
        <v>16</v>
      </c>
      <c r="H818" s="180" t="str">
        <f>+'INFO SEAL'!L769</f>
        <v>POSTE</v>
      </c>
      <c r="I818" s="180" t="str">
        <f>+'INFO SEAL'!M769</f>
        <v>CONCRETO</v>
      </c>
      <c r="J818" s="180" t="str">
        <f>+'INFO SEAL'!N769&amp;"-"&amp;F818</f>
        <v>EA138COU0S0-240-A2-AT</v>
      </c>
      <c r="K818" s="180"/>
      <c r="L818" s="182" t="str">
        <f>+VLOOKUP('INFO SEAL'!N769,$J$8:$V$50,3,FALSE)</f>
        <v>1 Poste autosoportable de acero (19/5250) de ángulo mayor y terminal (90°) Tipo ATU1-19</v>
      </c>
      <c r="M818" s="33">
        <f t="shared" si="38"/>
        <v>13.2</v>
      </c>
    </row>
    <row r="819" spans="1:13" customFormat="1" x14ac:dyDescent="0.25">
      <c r="A819" s="73">
        <f>+'INFO SEAL'!B770</f>
        <v>765</v>
      </c>
      <c r="B819" s="180" t="str">
        <f t="shared" si="37"/>
        <v>MOD INV_2018</v>
      </c>
      <c r="C819" s="180" t="str">
        <f>+'INFO SEAL'!C770</f>
        <v>AREQUIPA</v>
      </c>
      <c r="D819" s="180" t="str">
        <f>+'INFO SEAL'!D770</f>
        <v>CAYLLOMA</v>
      </c>
      <c r="E819" s="180" t="str">
        <f>+'INFO SEAL'!E770</f>
        <v>MAJES</v>
      </c>
      <c r="F819" s="180" t="str">
        <f>+IF('INFO SEAL'!I770="BAJA TENSION","BT",IF('INFO SEAL'!I770="MEDIA TENSION","MT","AT"))</f>
        <v>AT</v>
      </c>
      <c r="G819" s="180">
        <f>+'INFO SEAL'!K770</f>
        <v>18</v>
      </c>
      <c r="H819" s="180" t="str">
        <f>+'INFO SEAL'!L770</f>
        <v>POSTE</v>
      </c>
      <c r="I819" s="180" t="str">
        <f>+'INFO SEAL'!M770</f>
        <v>CONCRETO</v>
      </c>
      <c r="J819" s="180" t="str">
        <f>+'INFO SEAL'!N770&amp;"-"&amp;F819</f>
        <v>EC138COU0S0-240-S1-AT</v>
      </c>
      <c r="K819" s="180"/>
      <c r="L819" s="182" t="str">
        <f>+VLOOKUP('INFO SEAL'!N770,$J$8:$V$50,3,FALSE)</f>
        <v>1 Poste de concreto (21/500) de suspensión (2°) Tipo SU1-21</v>
      </c>
      <c r="M819" s="33">
        <f t="shared" si="38"/>
        <v>3.4</v>
      </c>
    </row>
    <row r="820" spans="1:13" customFormat="1" x14ac:dyDescent="0.25">
      <c r="A820" s="73">
        <f>+'INFO SEAL'!B771</f>
        <v>766</v>
      </c>
      <c r="B820" s="180" t="str">
        <f t="shared" si="37"/>
        <v>MOD INV_2018</v>
      </c>
      <c r="C820" s="180" t="str">
        <f>+'INFO SEAL'!C771</f>
        <v>AREQUIPA</v>
      </c>
      <c r="D820" s="180" t="str">
        <f>+'INFO SEAL'!D771</f>
        <v>CAYLLOMA</v>
      </c>
      <c r="E820" s="180" t="str">
        <f>+'INFO SEAL'!E771</f>
        <v>MAJES</v>
      </c>
      <c r="F820" s="180" t="str">
        <f>+IF('INFO SEAL'!I771="BAJA TENSION","BT",IF('INFO SEAL'!I771="MEDIA TENSION","MT","AT"))</f>
        <v>AT</v>
      </c>
      <c r="G820" s="180">
        <f>+'INFO SEAL'!K771</f>
        <v>18</v>
      </c>
      <c r="H820" s="180" t="str">
        <f>+'INFO SEAL'!L771</f>
        <v>POSTE</v>
      </c>
      <c r="I820" s="180" t="str">
        <f>+'INFO SEAL'!M771</f>
        <v>CONCRETO</v>
      </c>
      <c r="J820" s="180" t="str">
        <f>+'INFO SEAL'!N771&amp;"-"&amp;F820</f>
        <v>EC138COU0S0-240-S1-AT</v>
      </c>
      <c r="K820" s="180"/>
      <c r="L820" s="182" t="str">
        <f>+VLOOKUP('INFO SEAL'!N771,$J$8:$V$50,3,FALSE)</f>
        <v>1 Poste de concreto (21/500) de suspensión (2°) Tipo SU1-21</v>
      </c>
      <c r="M820" s="33">
        <f t="shared" si="38"/>
        <v>3.4</v>
      </c>
    </row>
    <row r="821" spans="1:13" customFormat="1" x14ac:dyDescent="0.25">
      <c r="A821" s="73">
        <f>+'INFO SEAL'!B772</f>
        <v>767</v>
      </c>
      <c r="B821" s="180" t="str">
        <f t="shared" si="37"/>
        <v>MOD INV_2018</v>
      </c>
      <c r="C821" s="180" t="str">
        <f>+'INFO SEAL'!C772</f>
        <v>AREQUIPA</v>
      </c>
      <c r="D821" s="180" t="str">
        <f>+'INFO SEAL'!D772</f>
        <v>CAYLLOMA</v>
      </c>
      <c r="E821" s="180" t="str">
        <f>+'INFO SEAL'!E772</f>
        <v>MAJES</v>
      </c>
      <c r="F821" s="180" t="str">
        <f>+IF('INFO SEAL'!I772="BAJA TENSION","BT",IF('INFO SEAL'!I772="MEDIA TENSION","MT","AT"))</f>
        <v>AT</v>
      </c>
      <c r="G821" s="180">
        <f>+'INFO SEAL'!K772</f>
        <v>18</v>
      </c>
      <c r="H821" s="180" t="str">
        <f>+'INFO SEAL'!L772</f>
        <v>POSTE</v>
      </c>
      <c r="I821" s="180" t="str">
        <f>+'INFO SEAL'!M772</f>
        <v>CONCRETO</v>
      </c>
      <c r="J821" s="180" t="str">
        <f>+'INFO SEAL'!N772&amp;"-"&amp;F821</f>
        <v>EC138COU0S0-240-S1-AT</v>
      </c>
      <c r="K821" s="180"/>
      <c r="L821" s="182" t="str">
        <f>+VLOOKUP('INFO SEAL'!N772,$J$8:$V$50,3,FALSE)</f>
        <v>1 Poste de concreto (21/500) de suspensión (2°) Tipo SU1-21</v>
      </c>
      <c r="M821" s="33">
        <f t="shared" si="38"/>
        <v>3.4</v>
      </c>
    </row>
    <row r="822" spans="1:13" customFormat="1" x14ac:dyDescent="0.25">
      <c r="A822" s="73">
        <f>+'INFO SEAL'!B773</f>
        <v>768</v>
      </c>
      <c r="B822" s="180" t="str">
        <f t="shared" si="37"/>
        <v>MOD INV_2018</v>
      </c>
      <c r="C822" s="180" t="str">
        <f>+'INFO SEAL'!C773</f>
        <v>AREQUIPA</v>
      </c>
      <c r="D822" s="180" t="str">
        <f>+'INFO SEAL'!D773</f>
        <v>CAYLLOMA</v>
      </c>
      <c r="E822" s="180" t="str">
        <f>+'INFO SEAL'!E773</f>
        <v>MAJES</v>
      </c>
      <c r="F822" s="180" t="str">
        <f>+IF('INFO SEAL'!I773="BAJA TENSION","BT",IF('INFO SEAL'!I773="MEDIA TENSION","MT","AT"))</f>
        <v>AT</v>
      </c>
      <c r="G822" s="180">
        <f>+'INFO SEAL'!K773</f>
        <v>16</v>
      </c>
      <c r="H822" s="180" t="str">
        <f>+'INFO SEAL'!L773</f>
        <v>POSTE</v>
      </c>
      <c r="I822" s="180" t="str">
        <f>+'INFO SEAL'!M773</f>
        <v>CONCRETO</v>
      </c>
      <c r="J822" s="180" t="str">
        <f>+'INFO SEAL'!N773&amp;"-"&amp;F822</f>
        <v>EC138COU0S0-240-S1-AT</v>
      </c>
      <c r="K822" s="180"/>
      <c r="L822" s="182" t="str">
        <f>+VLOOKUP('INFO SEAL'!N773,$J$8:$V$50,3,FALSE)</f>
        <v>1 Poste de concreto (21/500) de suspensión (2°) Tipo SU1-21</v>
      </c>
      <c r="M822" s="33">
        <f t="shared" si="38"/>
        <v>3.4</v>
      </c>
    </row>
    <row r="823" spans="1:13" customFormat="1" x14ac:dyDescent="0.25">
      <c r="A823" s="73">
        <f>+'INFO SEAL'!B774</f>
        <v>769</v>
      </c>
      <c r="B823" s="180" t="str">
        <f t="shared" si="37"/>
        <v>MOD INV_2018</v>
      </c>
      <c r="C823" s="180" t="str">
        <f>+'INFO SEAL'!C774</f>
        <v>AREQUIPA</v>
      </c>
      <c r="D823" s="180" t="str">
        <f>+'INFO SEAL'!D774</f>
        <v>CAYLLOMA</v>
      </c>
      <c r="E823" s="180" t="str">
        <f>+'INFO SEAL'!E774</f>
        <v>MAJES</v>
      </c>
      <c r="F823" s="180" t="str">
        <f>+IF('INFO SEAL'!I774="BAJA TENSION","BT",IF('INFO SEAL'!I774="MEDIA TENSION","MT","AT"))</f>
        <v>AT</v>
      </c>
      <c r="G823" s="180">
        <f>+'INFO SEAL'!K774</f>
        <v>16</v>
      </c>
      <c r="H823" s="180" t="str">
        <f>+'INFO SEAL'!L774</f>
        <v>POSTE</v>
      </c>
      <c r="I823" s="180" t="str">
        <f>+'INFO SEAL'!M774</f>
        <v>CONCRETO</v>
      </c>
      <c r="J823" s="180" t="str">
        <f>+'INFO SEAL'!N774&amp;"-"&amp;F823</f>
        <v>EC138COU0S0-240-S1-AT</v>
      </c>
      <c r="K823" s="180"/>
      <c r="L823" s="182" t="str">
        <f>+VLOOKUP('INFO SEAL'!N774,$J$8:$V$50,3,FALSE)</f>
        <v>1 Poste de concreto (21/500) de suspensión (2°) Tipo SU1-21</v>
      </c>
      <c r="M823" s="33">
        <f t="shared" si="38"/>
        <v>3.4</v>
      </c>
    </row>
    <row r="824" spans="1:13" customFormat="1" x14ac:dyDescent="0.25">
      <c r="A824" s="73">
        <f>+'INFO SEAL'!B775</f>
        <v>770</v>
      </c>
      <c r="B824" s="180" t="str">
        <f t="shared" ref="B824:B887" si="39">+INDEX($B$8:$B$50,MATCH(L824,$L$8:$L$50,0))</f>
        <v>MOD INV_2018</v>
      </c>
      <c r="C824" s="180" t="str">
        <f>+'INFO SEAL'!C775</f>
        <v>AREQUIPA</v>
      </c>
      <c r="D824" s="180" t="str">
        <f>+'INFO SEAL'!D775</f>
        <v>CAYLLOMA</v>
      </c>
      <c r="E824" s="180" t="str">
        <f>+'INFO SEAL'!E775</f>
        <v>MAJES</v>
      </c>
      <c r="F824" s="180" t="str">
        <f>+IF('INFO SEAL'!I775="BAJA TENSION","BT",IF('INFO SEAL'!I775="MEDIA TENSION","MT","AT"))</f>
        <v>AT</v>
      </c>
      <c r="G824" s="180">
        <f>+'INFO SEAL'!K775</f>
        <v>16</v>
      </c>
      <c r="H824" s="180" t="str">
        <f>+'INFO SEAL'!L775</f>
        <v>POSTE</v>
      </c>
      <c r="I824" s="180" t="str">
        <f>+'INFO SEAL'!M775</f>
        <v>CONCRETO</v>
      </c>
      <c r="J824" s="180" t="str">
        <f>+'INFO SEAL'!N775&amp;"-"&amp;F824</f>
        <v>EC138COU0S0-240-S1-AT</v>
      </c>
      <c r="K824" s="180"/>
      <c r="L824" s="182" t="str">
        <f>+VLOOKUP('INFO SEAL'!N775,$J$8:$V$50,3,FALSE)</f>
        <v>1 Poste de concreto (21/500) de suspensión (2°) Tipo SU1-21</v>
      </c>
      <c r="M824" s="33">
        <f t="shared" ref="M824:M887" si="40">+VLOOKUP(J824,$K$8:$V$50,12,FALSE)</f>
        <v>3.4</v>
      </c>
    </row>
    <row r="825" spans="1:13" customFormat="1" x14ac:dyDescent="0.25">
      <c r="A825" s="73">
        <f>+'INFO SEAL'!B776</f>
        <v>771</v>
      </c>
      <c r="B825" s="180" t="str">
        <f t="shared" si="39"/>
        <v>MOD INV_2018</v>
      </c>
      <c r="C825" s="180" t="str">
        <f>+'INFO SEAL'!C776</f>
        <v>AREQUIPA</v>
      </c>
      <c r="D825" s="180" t="str">
        <f>+'INFO SEAL'!D776</f>
        <v>CAYLLOMA</v>
      </c>
      <c r="E825" s="180" t="str">
        <f>+'INFO SEAL'!E776</f>
        <v>MAJES</v>
      </c>
      <c r="F825" s="180" t="str">
        <f>+IF('INFO SEAL'!I776="BAJA TENSION","BT",IF('INFO SEAL'!I776="MEDIA TENSION","MT","AT"))</f>
        <v>AT</v>
      </c>
      <c r="G825" s="180">
        <f>+'INFO SEAL'!K776</f>
        <v>16</v>
      </c>
      <c r="H825" s="180" t="str">
        <f>+'INFO SEAL'!L776</f>
        <v>POSTE</v>
      </c>
      <c r="I825" s="180" t="str">
        <f>+'INFO SEAL'!M776</f>
        <v>CONCRETO</v>
      </c>
      <c r="J825" s="180" t="str">
        <f>+'INFO SEAL'!N776&amp;"-"&amp;F825</f>
        <v>EC138COU0S0-240-S1-AT</v>
      </c>
      <c r="K825" s="180"/>
      <c r="L825" s="182" t="str">
        <f>+VLOOKUP('INFO SEAL'!N776,$J$8:$V$50,3,FALSE)</f>
        <v>1 Poste de concreto (21/500) de suspensión (2°) Tipo SU1-21</v>
      </c>
      <c r="M825" s="33">
        <f t="shared" si="40"/>
        <v>3.4</v>
      </c>
    </row>
    <row r="826" spans="1:13" customFormat="1" x14ac:dyDescent="0.25">
      <c r="A826" s="73">
        <f>+'INFO SEAL'!B777</f>
        <v>772</v>
      </c>
      <c r="B826" s="180" t="str">
        <f t="shared" si="39"/>
        <v>MOD INV_2018</v>
      </c>
      <c r="C826" s="180" t="str">
        <f>+'INFO SEAL'!C777</f>
        <v>AREQUIPA</v>
      </c>
      <c r="D826" s="180" t="str">
        <f>+'INFO SEAL'!D777</f>
        <v>CAYLLOMA</v>
      </c>
      <c r="E826" s="180" t="str">
        <f>+'INFO SEAL'!E777</f>
        <v>MAJES</v>
      </c>
      <c r="F826" s="180" t="str">
        <f>+IF('INFO SEAL'!I777="BAJA TENSION","BT",IF('INFO SEAL'!I777="MEDIA TENSION","MT","AT"))</f>
        <v>AT</v>
      </c>
      <c r="G826" s="180">
        <f>+'INFO SEAL'!K777</f>
        <v>16</v>
      </c>
      <c r="H826" s="180" t="str">
        <f>+'INFO SEAL'!L777</f>
        <v>POSTE</v>
      </c>
      <c r="I826" s="180" t="str">
        <f>+'INFO SEAL'!M777</f>
        <v>CONCRETO</v>
      </c>
      <c r="J826" s="180" t="str">
        <f>+'INFO SEAL'!N777&amp;"-"&amp;F826</f>
        <v>EC138COU0S0-240-S1-AT</v>
      </c>
      <c r="K826" s="180"/>
      <c r="L826" s="182" t="str">
        <f>+VLOOKUP('INFO SEAL'!N777,$J$8:$V$50,3,FALSE)</f>
        <v>1 Poste de concreto (21/500) de suspensión (2°) Tipo SU1-21</v>
      </c>
      <c r="M826" s="33">
        <f t="shared" si="40"/>
        <v>3.4</v>
      </c>
    </row>
    <row r="827" spans="1:13" customFormat="1" x14ac:dyDescent="0.25">
      <c r="A827" s="73">
        <f>+'INFO SEAL'!B778</f>
        <v>773</v>
      </c>
      <c r="B827" s="180" t="str">
        <f t="shared" si="39"/>
        <v>MOD INV_2018</v>
      </c>
      <c r="C827" s="180" t="str">
        <f>+'INFO SEAL'!C778</f>
        <v>AREQUIPA</v>
      </c>
      <c r="D827" s="180" t="str">
        <f>+'INFO SEAL'!D778</f>
        <v>CAYLLOMA</v>
      </c>
      <c r="E827" s="180" t="str">
        <f>+'INFO SEAL'!E778</f>
        <v>MAJES</v>
      </c>
      <c r="F827" s="180" t="str">
        <f>+IF('INFO SEAL'!I778="BAJA TENSION","BT",IF('INFO SEAL'!I778="MEDIA TENSION","MT","AT"))</f>
        <v>AT</v>
      </c>
      <c r="G827" s="180">
        <f>+'INFO SEAL'!K778</f>
        <v>16</v>
      </c>
      <c r="H827" s="180" t="str">
        <f>+'INFO SEAL'!L778</f>
        <v>POSTE</v>
      </c>
      <c r="I827" s="180" t="str">
        <f>+'INFO SEAL'!M778</f>
        <v>CONCRETO</v>
      </c>
      <c r="J827" s="180" t="str">
        <f>+'INFO SEAL'!N778&amp;"-"&amp;F827</f>
        <v>EC138COU0S0-240-S1-AT</v>
      </c>
      <c r="K827" s="180"/>
      <c r="L827" s="182" t="str">
        <f>+VLOOKUP('INFO SEAL'!N778,$J$8:$V$50,3,FALSE)</f>
        <v>1 Poste de concreto (21/500) de suspensión (2°) Tipo SU1-21</v>
      </c>
      <c r="M827" s="33">
        <f t="shared" si="40"/>
        <v>3.4</v>
      </c>
    </row>
    <row r="828" spans="1:13" customFormat="1" x14ac:dyDescent="0.25">
      <c r="A828" s="73">
        <f>+'INFO SEAL'!B779</f>
        <v>774</v>
      </c>
      <c r="B828" s="180" t="str">
        <f t="shared" si="39"/>
        <v>MOD INV_2018</v>
      </c>
      <c r="C828" s="180" t="str">
        <f>+'INFO SEAL'!C779</f>
        <v>AREQUIPA</v>
      </c>
      <c r="D828" s="180" t="str">
        <f>+'INFO SEAL'!D779</f>
        <v>CAYLLOMA</v>
      </c>
      <c r="E828" s="180" t="str">
        <f>+'INFO SEAL'!E779</f>
        <v>MAJES</v>
      </c>
      <c r="F828" s="180" t="str">
        <f>+IF('INFO SEAL'!I779="BAJA TENSION","BT",IF('INFO SEAL'!I779="MEDIA TENSION","MT","AT"))</f>
        <v>AT</v>
      </c>
      <c r="G828" s="180">
        <f>+'INFO SEAL'!K779</f>
        <v>16</v>
      </c>
      <c r="H828" s="180" t="str">
        <f>+'INFO SEAL'!L779</f>
        <v>POSTE</v>
      </c>
      <c r="I828" s="180" t="str">
        <f>+'INFO SEAL'!M779</f>
        <v>CONCRETO</v>
      </c>
      <c r="J828" s="180" t="str">
        <f>+'INFO SEAL'!N779&amp;"-"&amp;F828</f>
        <v>EC138COU0S0-240-S1-AT</v>
      </c>
      <c r="K828" s="180"/>
      <c r="L828" s="182" t="str">
        <f>+VLOOKUP('INFO SEAL'!N779,$J$8:$V$50,3,FALSE)</f>
        <v>1 Poste de concreto (21/500) de suspensión (2°) Tipo SU1-21</v>
      </c>
      <c r="M828" s="33">
        <f t="shared" si="40"/>
        <v>3.4</v>
      </c>
    </row>
    <row r="829" spans="1:13" customFormat="1" x14ac:dyDescent="0.25">
      <c r="A829" s="73">
        <f>+'INFO SEAL'!B780</f>
        <v>775</v>
      </c>
      <c r="B829" s="180" t="str">
        <f t="shared" si="39"/>
        <v>MOD INV_2018</v>
      </c>
      <c r="C829" s="180" t="str">
        <f>+'INFO SEAL'!C780</f>
        <v>AREQUIPA</v>
      </c>
      <c r="D829" s="180" t="str">
        <f>+'INFO SEAL'!D780</f>
        <v>CAYLLOMA</v>
      </c>
      <c r="E829" s="180" t="str">
        <f>+'INFO SEAL'!E780</f>
        <v>MAJES</v>
      </c>
      <c r="F829" s="180" t="str">
        <f>+IF('INFO SEAL'!I780="BAJA TENSION","BT",IF('INFO SEAL'!I780="MEDIA TENSION","MT","AT"))</f>
        <v>AT</v>
      </c>
      <c r="G829" s="180">
        <f>+'INFO SEAL'!K780</f>
        <v>18</v>
      </c>
      <c r="H829" s="180" t="str">
        <f>+'INFO SEAL'!L780</f>
        <v>POSTE</v>
      </c>
      <c r="I829" s="180" t="str">
        <f>+'INFO SEAL'!M780</f>
        <v>CONCRETO</v>
      </c>
      <c r="J829" s="180" t="str">
        <f>+'INFO SEAL'!N780&amp;"-"&amp;F829</f>
        <v>EC138COU0S0-240-S1-AT</v>
      </c>
      <c r="K829" s="180"/>
      <c r="L829" s="182" t="str">
        <f>+VLOOKUP('INFO SEAL'!N780,$J$8:$V$50,3,FALSE)</f>
        <v>1 Poste de concreto (21/500) de suspensión (2°) Tipo SU1-21</v>
      </c>
      <c r="M829" s="33">
        <f t="shared" si="40"/>
        <v>3.4</v>
      </c>
    </row>
    <row r="830" spans="1:13" customFormat="1" x14ac:dyDescent="0.25">
      <c r="A830" s="73">
        <f>+'INFO SEAL'!B781</f>
        <v>776</v>
      </c>
      <c r="B830" s="180" t="str">
        <f t="shared" si="39"/>
        <v>MOD INV_2018</v>
      </c>
      <c r="C830" s="180" t="str">
        <f>+'INFO SEAL'!C781</f>
        <v>AREQUIPA</v>
      </c>
      <c r="D830" s="180" t="str">
        <f>+'INFO SEAL'!D781</f>
        <v>CAYLLOMA</v>
      </c>
      <c r="E830" s="180" t="str">
        <f>+'INFO SEAL'!E781</f>
        <v>MAJES</v>
      </c>
      <c r="F830" s="180" t="str">
        <f>+IF('INFO SEAL'!I781="BAJA TENSION","BT",IF('INFO SEAL'!I781="MEDIA TENSION","MT","AT"))</f>
        <v>AT</v>
      </c>
      <c r="G830" s="180">
        <f>+'INFO SEAL'!K781</f>
        <v>18</v>
      </c>
      <c r="H830" s="180" t="str">
        <f>+'INFO SEAL'!L781</f>
        <v>POSTE</v>
      </c>
      <c r="I830" s="180" t="str">
        <f>+'INFO SEAL'!M781</f>
        <v>CONCRETO</v>
      </c>
      <c r="J830" s="180" t="str">
        <f>+'INFO SEAL'!N781&amp;"-"&amp;F830</f>
        <v>EC138COU0S0-240-S1-AT</v>
      </c>
      <c r="K830" s="180"/>
      <c r="L830" s="182" t="str">
        <f>+VLOOKUP('INFO SEAL'!N781,$J$8:$V$50,3,FALSE)</f>
        <v>1 Poste de concreto (21/500) de suspensión (2°) Tipo SU1-21</v>
      </c>
      <c r="M830" s="33">
        <f t="shared" si="40"/>
        <v>3.4</v>
      </c>
    </row>
    <row r="831" spans="1:13" customFormat="1" x14ac:dyDescent="0.25">
      <c r="A831" s="73">
        <f>+'INFO SEAL'!B782</f>
        <v>777</v>
      </c>
      <c r="B831" s="180" t="str">
        <f t="shared" si="39"/>
        <v>MOD INV_2018</v>
      </c>
      <c r="C831" s="180" t="str">
        <f>+'INFO SEAL'!C782</f>
        <v>AREQUIPA</v>
      </c>
      <c r="D831" s="180" t="str">
        <f>+'INFO SEAL'!D782</f>
        <v>CAYLLOMA</v>
      </c>
      <c r="E831" s="180" t="str">
        <f>+'INFO SEAL'!E782</f>
        <v>MAJES</v>
      </c>
      <c r="F831" s="180" t="str">
        <f>+IF('INFO SEAL'!I782="BAJA TENSION","BT",IF('INFO SEAL'!I782="MEDIA TENSION","MT","AT"))</f>
        <v>AT</v>
      </c>
      <c r="G831" s="180">
        <f>+'INFO SEAL'!K782</f>
        <v>18</v>
      </c>
      <c r="H831" s="180" t="str">
        <f>+'INFO SEAL'!L782</f>
        <v>POSTE</v>
      </c>
      <c r="I831" s="180" t="str">
        <f>+'INFO SEAL'!M782</f>
        <v>CONCRETO</v>
      </c>
      <c r="J831" s="180" t="str">
        <f>+'INFO SEAL'!N782&amp;"-"&amp;F831</f>
        <v>EC138COU0S0-240-S1-AT</v>
      </c>
      <c r="K831" s="180"/>
      <c r="L831" s="182" t="str">
        <f>+VLOOKUP('INFO SEAL'!N782,$J$8:$V$50,3,FALSE)</f>
        <v>1 Poste de concreto (21/500) de suspensión (2°) Tipo SU1-21</v>
      </c>
      <c r="M831" s="33">
        <f t="shared" si="40"/>
        <v>3.4</v>
      </c>
    </row>
    <row r="832" spans="1:13" customFormat="1" x14ac:dyDescent="0.25">
      <c r="A832" s="73">
        <f>+'INFO SEAL'!B783</f>
        <v>778</v>
      </c>
      <c r="B832" s="180" t="str">
        <f t="shared" si="39"/>
        <v>MOD INV_2018</v>
      </c>
      <c r="C832" s="180" t="str">
        <f>+'INFO SEAL'!C783</f>
        <v>AREQUIPA</v>
      </c>
      <c r="D832" s="180" t="str">
        <f>+'INFO SEAL'!D783</f>
        <v>CAYLLOMA</v>
      </c>
      <c r="E832" s="180" t="str">
        <f>+'INFO SEAL'!E783</f>
        <v>MAJES</v>
      </c>
      <c r="F832" s="180" t="str">
        <f>+IF('INFO SEAL'!I783="BAJA TENSION","BT",IF('INFO SEAL'!I783="MEDIA TENSION","MT","AT"))</f>
        <v>AT</v>
      </c>
      <c r="G832" s="180">
        <f>+'INFO SEAL'!K783</f>
        <v>18</v>
      </c>
      <c r="H832" s="180" t="str">
        <f>+'INFO SEAL'!L783</f>
        <v>POSTE</v>
      </c>
      <c r="I832" s="180" t="str">
        <f>+'INFO SEAL'!M783</f>
        <v>CONCRETO</v>
      </c>
      <c r="J832" s="180" t="str">
        <f>+'INFO SEAL'!N783&amp;"-"&amp;F832</f>
        <v>EC138COU0S0-240-S1-AT</v>
      </c>
      <c r="K832" s="180"/>
      <c r="L832" s="182" t="str">
        <f>+VLOOKUP('INFO SEAL'!N783,$J$8:$V$50,3,FALSE)</f>
        <v>1 Poste de concreto (21/500) de suspensión (2°) Tipo SU1-21</v>
      </c>
      <c r="M832" s="33">
        <f t="shared" si="40"/>
        <v>3.4</v>
      </c>
    </row>
    <row r="833" spans="1:13" customFormat="1" x14ac:dyDescent="0.25">
      <c r="A833" s="73">
        <f>+'INFO SEAL'!B784</f>
        <v>779</v>
      </c>
      <c r="B833" s="180" t="str">
        <f t="shared" si="39"/>
        <v>MOD INV_2018</v>
      </c>
      <c r="C833" s="180" t="str">
        <f>+'INFO SEAL'!C784</f>
        <v>AREQUIPA</v>
      </c>
      <c r="D833" s="180" t="str">
        <f>+'INFO SEAL'!D784</f>
        <v>CAYLLOMA</v>
      </c>
      <c r="E833" s="180" t="str">
        <f>+'INFO SEAL'!E784</f>
        <v>MAJES</v>
      </c>
      <c r="F833" s="180" t="str">
        <f>+IF('INFO SEAL'!I784="BAJA TENSION","BT",IF('INFO SEAL'!I784="MEDIA TENSION","MT","AT"))</f>
        <v>AT</v>
      </c>
      <c r="G833" s="180">
        <f>+'INFO SEAL'!K784</f>
        <v>18</v>
      </c>
      <c r="H833" s="180" t="str">
        <f>+'INFO SEAL'!L784</f>
        <v>POSTE</v>
      </c>
      <c r="I833" s="180" t="str">
        <f>+'INFO SEAL'!M784</f>
        <v>CONCRETO</v>
      </c>
      <c r="J833" s="180" t="str">
        <f>+'INFO SEAL'!N784&amp;"-"&amp;F833</f>
        <v>EC138COU0S0-240-S1-AT</v>
      </c>
      <c r="K833" s="180"/>
      <c r="L833" s="182" t="str">
        <f>+VLOOKUP('INFO SEAL'!N784,$J$8:$V$50,3,FALSE)</f>
        <v>1 Poste de concreto (21/500) de suspensión (2°) Tipo SU1-21</v>
      </c>
      <c r="M833" s="33">
        <f t="shared" si="40"/>
        <v>3.4</v>
      </c>
    </row>
    <row r="834" spans="1:13" customFormat="1" x14ac:dyDescent="0.25">
      <c r="A834" s="73">
        <f>+'INFO SEAL'!B785</f>
        <v>780</v>
      </c>
      <c r="B834" s="180" t="str">
        <f t="shared" si="39"/>
        <v>MOD INV_2018</v>
      </c>
      <c r="C834" s="180" t="str">
        <f>+'INFO SEAL'!C785</f>
        <v>AREQUIPA</v>
      </c>
      <c r="D834" s="180" t="str">
        <f>+'INFO SEAL'!D785</f>
        <v>CAYLLOMA</v>
      </c>
      <c r="E834" s="180" t="str">
        <f>+'INFO SEAL'!E785</f>
        <v>MAJES</v>
      </c>
      <c r="F834" s="180" t="str">
        <f>+IF('INFO SEAL'!I785="BAJA TENSION","BT",IF('INFO SEAL'!I785="MEDIA TENSION","MT","AT"))</f>
        <v>AT</v>
      </c>
      <c r="G834" s="180">
        <f>+'INFO SEAL'!K785</f>
        <v>18</v>
      </c>
      <c r="H834" s="180" t="str">
        <f>+'INFO SEAL'!L785</f>
        <v>POSTE</v>
      </c>
      <c r="I834" s="180" t="str">
        <f>+'INFO SEAL'!M785</f>
        <v>CONCRETO</v>
      </c>
      <c r="J834" s="180" t="str">
        <f>+'INFO SEAL'!N785&amp;"-"&amp;F834</f>
        <v>EC138COU0S0-240-S1-AT</v>
      </c>
      <c r="K834" s="180"/>
      <c r="L834" s="182" t="str">
        <f>+VLOOKUP('INFO SEAL'!N785,$J$8:$V$50,3,FALSE)</f>
        <v>1 Poste de concreto (21/500) de suspensión (2°) Tipo SU1-21</v>
      </c>
      <c r="M834" s="33">
        <f t="shared" si="40"/>
        <v>3.4</v>
      </c>
    </row>
    <row r="835" spans="1:13" customFormat="1" x14ac:dyDescent="0.25">
      <c r="A835" s="73">
        <f>+'INFO SEAL'!B786</f>
        <v>781</v>
      </c>
      <c r="B835" s="180" t="str">
        <f t="shared" si="39"/>
        <v>MOD INV_2018</v>
      </c>
      <c r="C835" s="180" t="str">
        <f>+'INFO SEAL'!C786</f>
        <v>AREQUIPA</v>
      </c>
      <c r="D835" s="180" t="str">
        <f>+'INFO SEAL'!D786</f>
        <v>CAYLLOMA</v>
      </c>
      <c r="E835" s="180" t="str">
        <f>+'INFO SEAL'!E786</f>
        <v>MAJES</v>
      </c>
      <c r="F835" s="180" t="str">
        <f>+IF('INFO SEAL'!I786="BAJA TENSION","BT",IF('INFO SEAL'!I786="MEDIA TENSION","MT","AT"))</f>
        <v>AT</v>
      </c>
      <c r="G835" s="180">
        <f>+'INFO SEAL'!K786</f>
        <v>16</v>
      </c>
      <c r="H835" s="180" t="str">
        <f>+'INFO SEAL'!L786</f>
        <v>POSTE</v>
      </c>
      <c r="I835" s="180" t="str">
        <f>+'INFO SEAL'!M786</f>
        <v>CONCRETO</v>
      </c>
      <c r="J835" s="180" t="str">
        <f>+'INFO SEAL'!N786&amp;"-"&amp;F835</f>
        <v>EC138COU0S0-240-S1-AT</v>
      </c>
      <c r="K835" s="180"/>
      <c r="L835" s="182" t="str">
        <f>+VLOOKUP('INFO SEAL'!N786,$J$8:$V$50,3,FALSE)</f>
        <v>1 Poste de concreto (21/500) de suspensión (2°) Tipo SU1-21</v>
      </c>
      <c r="M835" s="33">
        <f t="shared" si="40"/>
        <v>3.4</v>
      </c>
    </row>
    <row r="836" spans="1:13" customFormat="1" x14ac:dyDescent="0.25">
      <c r="A836" s="73">
        <f>+'INFO SEAL'!B787</f>
        <v>782</v>
      </c>
      <c r="B836" s="180" t="str">
        <f t="shared" si="39"/>
        <v>MOD INV_2018</v>
      </c>
      <c r="C836" s="180" t="str">
        <f>+'INFO SEAL'!C787</f>
        <v>AREQUIPA</v>
      </c>
      <c r="D836" s="180" t="str">
        <f>+'INFO SEAL'!D787</f>
        <v>CAYLLOMA</v>
      </c>
      <c r="E836" s="180" t="str">
        <f>+'INFO SEAL'!E787</f>
        <v>MAJES</v>
      </c>
      <c r="F836" s="180" t="str">
        <f>+IF('INFO SEAL'!I787="BAJA TENSION","BT",IF('INFO SEAL'!I787="MEDIA TENSION","MT","AT"))</f>
        <v>AT</v>
      </c>
      <c r="G836" s="180">
        <f>+'INFO SEAL'!K787</f>
        <v>16</v>
      </c>
      <c r="H836" s="180" t="str">
        <f>+'INFO SEAL'!L787</f>
        <v>POSTE</v>
      </c>
      <c r="I836" s="180" t="str">
        <f>+'INFO SEAL'!M787</f>
        <v>CONCRETO</v>
      </c>
      <c r="J836" s="180" t="str">
        <f>+'INFO SEAL'!N787&amp;"-"&amp;F836</f>
        <v>EC138COU0S0-240-S1-AT</v>
      </c>
      <c r="K836" s="180"/>
      <c r="L836" s="182" t="str">
        <f>+VLOOKUP('INFO SEAL'!N787,$J$8:$V$50,3,FALSE)</f>
        <v>1 Poste de concreto (21/500) de suspensión (2°) Tipo SU1-21</v>
      </c>
      <c r="M836" s="33">
        <f t="shared" si="40"/>
        <v>3.4</v>
      </c>
    </row>
    <row r="837" spans="1:13" customFormat="1" x14ac:dyDescent="0.25">
      <c r="A837" s="73">
        <f>+'INFO SEAL'!B788</f>
        <v>783</v>
      </c>
      <c r="B837" s="180" t="str">
        <f t="shared" si="39"/>
        <v>MOD INV_2018</v>
      </c>
      <c r="C837" s="180" t="str">
        <f>+'INFO SEAL'!C788</f>
        <v>AREQUIPA</v>
      </c>
      <c r="D837" s="180" t="str">
        <f>+'INFO SEAL'!D788</f>
        <v>AREQUIPA</v>
      </c>
      <c r="E837" s="180" t="str">
        <f>+'INFO SEAL'!E788</f>
        <v>VITOR</v>
      </c>
      <c r="F837" s="180" t="str">
        <f>+IF('INFO SEAL'!I788="BAJA TENSION","BT",IF('INFO SEAL'!I788="MEDIA TENSION","MT","AT"))</f>
        <v>AT</v>
      </c>
      <c r="G837" s="180">
        <f>+'INFO SEAL'!K788</f>
        <v>18</v>
      </c>
      <c r="H837" s="180" t="str">
        <f>+'INFO SEAL'!L788</f>
        <v>POSTE</v>
      </c>
      <c r="I837" s="180" t="str">
        <f>+'INFO SEAL'!M788</f>
        <v>MADERA</v>
      </c>
      <c r="J837" s="180" t="str">
        <f>+'INFO SEAL'!N788&amp;"-"&amp;F837</f>
        <v>EMSU2P60C4-AT</v>
      </c>
      <c r="K837" s="180"/>
      <c r="L837" s="182" t="str">
        <f>+VLOOKUP('INFO SEAL'!N788,$J$8:$V$50,3,FALSE)</f>
        <v>Estructura de  Suspensión compuesto por 2 postes de madera tratada 60' Clase 4</v>
      </c>
      <c r="M837" s="33">
        <f t="shared" si="40"/>
        <v>2.9</v>
      </c>
    </row>
    <row r="838" spans="1:13" customFormat="1" x14ac:dyDescent="0.25">
      <c r="A838" s="73">
        <f>+'INFO SEAL'!B789</f>
        <v>784</v>
      </c>
      <c r="B838" s="180" t="str">
        <f t="shared" si="39"/>
        <v>MOD INV_2018</v>
      </c>
      <c r="C838" s="180" t="str">
        <f>+'INFO SEAL'!C789</f>
        <v>AREQUIPA</v>
      </c>
      <c r="D838" s="180" t="str">
        <f>+'INFO SEAL'!D789</f>
        <v>AREQUIPA</v>
      </c>
      <c r="E838" s="180" t="str">
        <f>+'INFO SEAL'!E789</f>
        <v>VITOR</v>
      </c>
      <c r="F838" s="180" t="str">
        <f>+IF('INFO SEAL'!I789="BAJA TENSION","BT",IF('INFO SEAL'!I789="MEDIA TENSION","MT","AT"))</f>
        <v>AT</v>
      </c>
      <c r="G838" s="180">
        <f>+'INFO SEAL'!K789</f>
        <v>18</v>
      </c>
      <c r="H838" s="180" t="str">
        <f>+'INFO SEAL'!L789</f>
        <v>POSTE</v>
      </c>
      <c r="I838" s="180" t="str">
        <f>+'INFO SEAL'!M789</f>
        <v>MADERA</v>
      </c>
      <c r="J838" s="180" t="str">
        <f>+'INFO SEAL'!N789&amp;"-"&amp;F838</f>
        <v>EMSU2P60C4-AT</v>
      </c>
      <c r="K838" s="180"/>
      <c r="L838" s="182" t="str">
        <f>+VLOOKUP('INFO SEAL'!N789,$J$8:$V$50,3,FALSE)</f>
        <v>Estructura de  Suspensión compuesto por 2 postes de madera tratada 60' Clase 4</v>
      </c>
      <c r="M838" s="33">
        <f t="shared" si="40"/>
        <v>2.9</v>
      </c>
    </row>
    <row r="839" spans="1:13" customFormat="1" x14ac:dyDescent="0.25">
      <c r="A839" s="73">
        <f>+'INFO SEAL'!B790</f>
        <v>785</v>
      </c>
      <c r="B839" s="180" t="str">
        <f t="shared" si="39"/>
        <v>MOD INV_2018</v>
      </c>
      <c r="C839" s="180" t="str">
        <f>+'INFO SEAL'!C790</f>
        <v>AREQUIPA</v>
      </c>
      <c r="D839" s="180" t="str">
        <f>+'INFO SEAL'!D790</f>
        <v>AREQUIPA</v>
      </c>
      <c r="E839" s="180" t="str">
        <f>+'INFO SEAL'!E790</f>
        <v>VITOR</v>
      </c>
      <c r="F839" s="180" t="str">
        <f>+IF('INFO SEAL'!I790="BAJA TENSION","BT",IF('INFO SEAL'!I790="MEDIA TENSION","MT","AT"))</f>
        <v>AT</v>
      </c>
      <c r="G839" s="180">
        <f>+'INFO SEAL'!K790</f>
        <v>18</v>
      </c>
      <c r="H839" s="180" t="str">
        <f>+'INFO SEAL'!L790</f>
        <v>POSTE</v>
      </c>
      <c r="I839" s="180" t="str">
        <f>+'INFO SEAL'!M790</f>
        <v>MADERA</v>
      </c>
      <c r="J839" s="180" t="str">
        <f>+'INFO SEAL'!N790&amp;"-"&amp;F839</f>
        <v>EMSU2P60C4-AT</v>
      </c>
      <c r="K839" s="180"/>
      <c r="L839" s="182" t="str">
        <f>+VLOOKUP('INFO SEAL'!N790,$J$8:$V$50,3,FALSE)</f>
        <v>Estructura de  Suspensión compuesto por 2 postes de madera tratada 60' Clase 4</v>
      </c>
      <c r="M839" s="33">
        <f t="shared" si="40"/>
        <v>2.9</v>
      </c>
    </row>
    <row r="840" spans="1:13" customFormat="1" x14ac:dyDescent="0.25">
      <c r="A840" s="73">
        <f>+'INFO SEAL'!B791</f>
        <v>786</v>
      </c>
      <c r="B840" s="180" t="str">
        <f t="shared" si="39"/>
        <v>MOD INV_2018</v>
      </c>
      <c r="C840" s="180" t="str">
        <f>+'INFO SEAL'!C791</f>
        <v>AREQUIPA</v>
      </c>
      <c r="D840" s="180" t="str">
        <f>+'INFO SEAL'!D791</f>
        <v>AREQUIPA</v>
      </c>
      <c r="E840" s="180" t="str">
        <f>+'INFO SEAL'!E791</f>
        <v>VITOR</v>
      </c>
      <c r="F840" s="180" t="str">
        <f>+IF('INFO SEAL'!I791="BAJA TENSION","BT",IF('INFO SEAL'!I791="MEDIA TENSION","MT","AT"))</f>
        <v>AT</v>
      </c>
      <c r="G840" s="180">
        <f>+'INFO SEAL'!K791</f>
        <v>18</v>
      </c>
      <c r="H840" s="180" t="str">
        <f>+'INFO SEAL'!L791</f>
        <v>POSTE</v>
      </c>
      <c r="I840" s="180" t="str">
        <f>+'INFO SEAL'!M791</f>
        <v>MADERA</v>
      </c>
      <c r="J840" s="180" t="str">
        <f>+'INFO SEAL'!N791&amp;"-"&amp;F840</f>
        <v>EMSU2P60C4-AT</v>
      </c>
      <c r="K840" s="180"/>
      <c r="L840" s="182" t="str">
        <f>+VLOOKUP('INFO SEAL'!N791,$J$8:$V$50,3,FALSE)</f>
        <v>Estructura de  Suspensión compuesto por 2 postes de madera tratada 60' Clase 4</v>
      </c>
      <c r="M840" s="33">
        <f t="shared" si="40"/>
        <v>2.9</v>
      </c>
    </row>
    <row r="841" spans="1:13" customFormat="1" x14ac:dyDescent="0.25">
      <c r="A841" s="73">
        <f>+'INFO SEAL'!B792</f>
        <v>787</v>
      </c>
      <c r="B841" s="180" t="str">
        <f t="shared" si="39"/>
        <v>MOD INV_2018</v>
      </c>
      <c r="C841" s="180" t="str">
        <f>+'INFO SEAL'!C792</f>
        <v>AREQUIPA</v>
      </c>
      <c r="D841" s="180" t="str">
        <f>+'INFO SEAL'!D792</f>
        <v>AREQUIPA</v>
      </c>
      <c r="E841" s="180" t="str">
        <f>+'INFO SEAL'!E792</f>
        <v>VITOR</v>
      </c>
      <c r="F841" s="180" t="str">
        <f>+IF('INFO SEAL'!I792="BAJA TENSION","BT",IF('INFO SEAL'!I792="MEDIA TENSION","MT","AT"))</f>
        <v>AT</v>
      </c>
      <c r="G841" s="180">
        <f>+'INFO SEAL'!K792</f>
        <v>16</v>
      </c>
      <c r="H841" s="180" t="str">
        <f>+'INFO SEAL'!L792</f>
        <v>POSTE</v>
      </c>
      <c r="I841" s="180" t="str">
        <f>+'INFO SEAL'!M792</f>
        <v>MADERA</v>
      </c>
      <c r="J841" s="180" t="str">
        <f>+'INFO SEAL'!N792&amp;"-"&amp;F841</f>
        <v>EMSU2P60C4-AT</v>
      </c>
      <c r="K841" s="180"/>
      <c r="L841" s="182" t="str">
        <f>+VLOOKUP('INFO SEAL'!N792,$J$8:$V$50,3,FALSE)</f>
        <v>Estructura de  Suspensión compuesto por 2 postes de madera tratada 60' Clase 4</v>
      </c>
      <c r="M841" s="33">
        <f t="shared" si="40"/>
        <v>2.9</v>
      </c>
    </row>
    <row r="842" spans="1:13" customFormat="1" x14ac:dyDescent="0.25">
      <c r="A842" s="73">
        <f>+'INFO SEAL'!B793</f>
        <v>788</v>
      </c>
      <c r="B842" s="180" t="str">
        <f t="shared" si="39"/>
        <v>MOD INV_2018</v>
      </c>
      <c r="C842" s="180" t="str">
        <f>+'INFO SEAL'!C793</f>
        <v>AREQUIPA</v>
      </c>
      <c r="D842" s="180" t="str">
        <f>+'INFO SEAL'!D793</f>
        <v>AREQUIPA</v>
      </c>
      <c r="E842" s="180" t="str">
        <f>+'INFO SEAL'!E793</f>
        <v>VITOR</v>
      </c>
      <c r="F842" s="180" t="str">
        <f>+IF('INFO SEAL'!I793="BAJA TENSION","BT",IF('INFO SEAL'!I793="MEDIA TENSION","MT","AT"))</f>
        <v>AT</v>
      </c>
      <c r="G842" s="180">
        <f>+'INFO SEAL'!K793</f>
        <v>18</v>
      </c>
      <c r="H842" s="180" t="str">
        <f>+'INFO SEAL'!L793</f>
        <v>POSTE</v>
      </c>
      <c r="I842" s="180" t="str">
        <f>+'INFO SEAL'!M793</f>
        <v>MADERA</v>
      </c>
      <c r="J842" s="180" t="str">
        <f>+'INFO SEAL'!N793&amp;"-"&amp;F842</f>
        <v>EMSU2P60C4-AT</v>
      </c>
      <c r="K842" s="180"/>
      <c r="L842" s="182" t="str">
        <f>+VLOOKUP('INFO SEAL'!N793,$J$8:$V$50,3,FALSE)</f>
        <v>Estructura de  Suspensión compuesto por 2 postes de madera tratada 60' Clase 4</v>
      </c>
      <c r="M842" s="33">
        <f t="shared" si="40"/>
        <v>2.9</v>
      </c>
    </row>
    <row r="843" spans="1:13" customFormat="1" x14ac:dyDescent="0.25">
      <c r="A843" s="73">
        <f>+'INFO SEAL'!B794</f>
        <v>789</v>
      </c>
      <c r="B843" s="180" t="str">
        <f t="shared" si="39"/>
        <v>MOD INV_2018</v>
      </c>
      <c r="C843" s="180" t="str">
        <f>+'INFO SEAL'!C794</f>
        <v>AREQUIPA</v>
      </c>
      <c r="D843" s="180" t="str">
        <f>+'INFO SEAL'!D794</f>
        <v>AREQUIPA</v>
      </c>
      <c r="E843" s="180" t="str">
        <f>+'INFO SEAL'!E794</f>
        <v>VITOR</v>
      </c>
      <c r="F843" s="180" t="str">
        <f>+IF('INFO SEAL'!I794="BAJA TENSION","BT",IF('INFO SEAL'!I794="MEDIA TENSION","MT","AT"))</f>
        <v>AT</v>
      </c>
      <c r="G843" s="180">
        <f>+'INFO SEAL'!K794</f>
        <v>18</v>
      </c>
      <c r="H843" s="180" t="str">
        <f>+'INFO SEAL'!L794</f>
        <v>POSTE</v>
      </c>
      <c r="I843" s="180" t="str">
        <f>+'INFO SEAL'!M794</f>
        <v>MADERA</v>
      </c>
      <c r="J843" s="180" t="str">
        <f>+'INFO SEAL'!N794&amp;"-"&amp;F843</f>
        <v>EMSU2P60C4-AT</v>
      </c>
      <c r="K843" s="180"/>
      <c r="L843" s="182" t="str">
        <f>+VLOOKUP('INFO SEAL'!N794,$J$8:$V$50,3,FALSE)</f>
        <v>Estructura de  Suspensión compuesto por 2 postes de madera tratada 60' Clase 4</v>
      </c>
      <c r="M843" s="33">
        <f t="shared" si="40"/>
        <v>2.9</v>
      </c>
    </row>
    <row r="844" spans="1:13" customFormat="1" x14ac:dyDescent="0.25">
      <c r="A844" s="73">
        <f>+'INFO SEAL'!B795</f>
        <v>790</v>
      </c>
      <c r="B844" s="180" t="str">
        <f t="shared" si="39"/>
        <v>MOD INV_2018</v>
      </c>
      <c r="C844" s="180" t="str">
        <f>+'INFO SEAL'!C795</f>
        <v>AREQUIPA</v>
      </c>
      <c r="D844" s="180" t="str">
        <f>+'INFO SEAL'!D795</f>
        <v>AREQUIPA</v>
      </c>
      <c r="E844" s="180" t="str">
        <f>+'INFO SEAL'!E795</f>
        <v>VITOR</v>
      </c>
      <c r="F844" s="180" t="str">
        <f>+IF('INFO SEAL'!I795="BAJA TENSION","BT",IF('INFO SEAL'!I795="MEDIA TENSION","MT","AT"))</f>
        <v>AT</v>
      </c>
      <c r="G844" s="180">
        <f>+'INFO SEAL'!K795</f>
        <v>18</v>
      </c>
      <c r="H844" s="180" t="str">
        <f>+'INFO SEAL'!L795</f>
        <v>POSTE</v>
      </c>
      <c r="I844" s="180" t="str">
        <f>+'INFO SEAL'!M795</f>
        <v>MADERA</v>
      </c>
      <c r="J844" s="180" t="str">
        <f>+'INFO SEAL'!N795&amp;"-"&amp;F844</f>
        <v>EMSU2P60C4-AT</v>
      </c>
      <c r="K844" s="180"/>
      <c r="L844" s="182" t="str">
        <f>+VLOOKUP('INFO SEAL'!N795,$J$8:$V$50,3,FALSE)</f>
        <v>Estructura de  Suspensión compuesto por 2 postes de madera tratada 60' Clase 4</v>
      </c>
      <c r="M844" s="33">
        <f t="shared" si="40"/>
        <v>2.9</v>
      </c>
    </row>
    <row r="845" spans="1:13" customFormat="1" x14ac:dyDescent="0.25">
      <c r="A845" s="73">
        <f>+'INFO SEAL'!B796</f>
        <v>791</v>
      </c>
      <c r="B845" s="180" t="str">
        <f t="shared" si="39"/>
        <v>MOD INV_2018</v>
      </c>
      <c r="C845" s="180" t="str">
        <f>+'INFO SEAL'!C796</f>
        <v>AREQUIPA</v>
      </c>
      <c r="D845" s="180" t="str">
        <f>+'INFO SEAL'!D796</f>
        <v>AREQUIPA</v>
      </c>
      <c r="E845" s="180" t="str">
        <f>+'INFO SEAL'!E796</f>
        <v>VITOR</v>
      </c>
      <c r="F845" s="180" t="str">
        <f>+IF('INFO SEAL'!I796="BAJA TENSION","BT",IF('INFO SEAL'!I796="MEDIA TENSION","MT","AT"))</f>
        <v>AT</v>
      </c>
      <c r="G845" s="180">
        <f>+'INFO SEAL'!K796</f>
        <v>18</v>
      </c>
      <c r="H845" s="180" t="str">
        <f>+'INFO SEAL'!L796</f>
        <v>POSTE</v>
      </c>
      <c r="I845" s="180" t="str">
        <f>+'INFO SEAL'!M796</f>
        <v>MADERA</v>
      </c>
      <c r="J845" s="180" t="str">
        <f>+'INFO SEAL'!N796&amp;"-"&amp;F845</f>
        <v>EMSU2P60C4-AT</v>
      </c>
      <c r="K845" s="180"/>
      <c r="L845" s="182" t="str">
        <f>+VLOOKUP('INFO SEAL'!N796,$J$8:$V$50,3,FALSE)</f>
        <v>Estructura de  Suspensión compuesto por 2 postes de madera tratada 60' Clase 4</v>
      </c>
      <c r="M845" s="33">
        <f t="shared" si="40"/>
        <v>2.9</v>
      </c>
    </row>
    <row r="846" spans="1:13" customFormat="1" x14ac:dyDescent="0.25">
      <c r="A846" s="73">
        <f>+'INFO SEAL'!B797</f>
        <v>792</v>
      </c>
      <c r="B846" s="180" t="str">
        <f t="shared" si="39"/>
        <v>MOD INV_2018</v>
      </c>
      <c r="C846" s="180" t="str">
        <f>+'INFO SEAL'!C797</f>
        <v>AREQUIPA</v>
      </c>
      <c r="D846" s="180" t="str">
        <f>+'INFO SEAL'!D797</f>
        <v>AREQUIPA</v>
      </c>
      <c r="E846" s="180" t="str">
        <f>+'INFO SEAL'!E797</f>
        <v>VITOR</v>
      </c>
      <c r="F846" s="180" t="str">
        <f>+IF('INFO SEAL'!I797="BAJA TENSION","BT",IF('INFO SEAL'!I797="MEDIA TENSION","MT","AT"))</f>
        <v>AT</v>
      </c>
      <c r="G846" s="180">
        <f>+'INFO SEAL'!K797</f>
        <v>18</v>
      </c>
      <c r="H846" s="180" t="str">
        <f>+'INFO SEAL'!L797</f>
        <v>POSTE</v>
      </c>
      <c r="I846" s="180" t="str">
        <f>+'INFO SEAL'!M797</f>
        <v>MADERA</v>
      </c>
      <c r="J846" s="180" t="str">
        <f>+'INFO SEAL'!N797&amp;"-"&amp;F846</f>
        <v>EMSU2P60C4-AT</v>
      </c>
      <c r="K846" s="180"/>
      <c r="L846" s="182" t="str">
        <f>+VLOOKUP('INFO SEAL'!N797,$J$8:$V$50,3,FALSE)</f>
        <v>Estructura de  Suspensión compuesto por 2 postes de madera tratada 60' Clase 4</v>
      </c>
      <c r="M846" s="33">
        <f t="shared" si="40"/>
        <v>2.9</v>
      </c>
    </row>
    <row r="847" spans="1:13" customFormat="1" x14ac:dyDescent="0.25">
      <c r="A847" s="73">
        <f>+'INFO SEAL'!B798</f>
        <v>793</v>
      </c>
      <c r="B847" s="180" t="str">
        <f t="shared" si="39"/>
        <v>MOD INV_2018</v>
      </c>
      <c r="C847" s="180" t="str">
        <f>+'INFO SEAL'!C798</f>
        <v>AREQUIPA</v>
      </c>
      <c r="D847" s="180" t="str">
        <f>+'INFO SEAL'!D798</f>
        <v>AREQUIPA</v>
      </c>
      <c r="E847" s="180" t="str">
        <f>+'INFO SEAL'!E798</f>
        <v>VITOR</v>
      </c>
      <c r="F847" s="180" t="str">
        <f>+IF('INFO SEAL'!I798="BAJA TENSION","BT",IF('INFO SEAL'!I798="MEDIA TENSION","MT","AT"))</f>
        <v>AT</v>
      </c>
      <c r="G847" s="180">
        <f>+'INFO SEAL'!K798</f>
        <v>18</v>
      </c>
      <c r="H847" s="180" t="str">
        <f>+'INFO SEAL'!L798</f>
        <v>POSTE</v>
      </c>
      <c r="I847" s="180" t="str">
        <f>+'INFO SEAL'!M798</f>
        <v>MADERA</v>
      </c>
      <c r="J847" s="180" t="str">
        <f>+'INFO SEAL'!N798&amp;"-"&amp;F847</f>
        <v>EMSU2P60C4-AT</v>
      </c>
      <c r="K847" s="180"/>
      <c r="L847" s="182" t="str">
        <f>+VLOOKUP('INFO SEAL'!N798,$J$8:$V$50,3,FALSE)</f>
        <v>Estructura de  Suspensión compuesto por 2 postes de madera tratada 60' Clase 4</v>
      </c>
      <c r="M847" s="33">
        <f t="shared" si="40"/>
        <v>2.9</v>
      </c>
    </row>
    <row r="848" spans="1:13" customFormat="1" x14ac:dyDescent="0.25">
      <c r="A848" s="73">
        <f>+'INFO SEAL'!B799</f>
        <v>794</v>
      </c>
      <c r="B848" s="180" t="str">
        <f t="shared" si="39"/>
        <v>MOD INV_2018</v>
      </c>
      <c r="C848" s="180" t="str">
        <f>+'INFO SEAL'!C799</f>
        <v>AREQUIPA</v>
      </c>
      <c r="D848" s="180" t="str">
        <f>+'INFO SEAL'!D799</f>
        <v>AREQUIPA</v>
      </c>
      <c r="E848" s="180" t="str">
        <f>+'INFO SEAL'!E799</f>
        <v>VITOR</v>
      </c>
      <c r="F848" s="180" t="str">
        <f>+IF('INFO SEAL'!I799="BAJA TENSION","BT",IF('INFO SEAL'!I799="MEDIA TENSION","MT","AT"))</f>
        <v>AT</v>
      </c>
      <c r="G848" s="180">
        <f>+'INFO SEAL'!K799</f>
        <v>18</v>
      </c>
      <c r="H848" s="180" t="str">
        <f>+'INFO SEAL'!L799</f>
        <v>POSTE</v>
      </c>
      <c r="I848" s="180" t="str">
        <f>+'INFO SEAL'!M799</f>
        <v>MADERA</v>
      </c>
      <c r="J848" s="180" t="str">
        <f>+'INFO SEAL'!N799&amp;"-"&amp;F848</f>
        <v>EMSU2P60C4-AT</v>
      </c>
      <c r="K848" s="180"/>
      <c r="L848" s="182" t="str">
        <f>+VLOOKUP('INFO SEAL'!N799,$J$8:$V$50,3,FALSE)</f>
        <v>Estructura de  Suspensión compuesto por 2 postes de madera tratada 60' Clase 4</v>
      </c>
      <c r="M848" s="33">
        <f t="shared" si="40"/>
        <v>2.9</v>
      </c>
    </row>
    <row r="849" spans="1:13" customFormat="1" x14ac:dyDescent="0.25">
      <c r="A849" s="73">
        <f>+'INFO SEAL'!B800</f>
        <v>795</v>
      </c>
      <c r="B849" s="180" t="str">
        <f t="shared" si="39"/>
        <v>MOD INV_2018</v>
      </c>
      <c r="C849" s="180" t="str">
        <f>+'INFO SEAL'!C800</f>
        <v>AREQUIPA</v>
      </c>
      <c r="D849" s="180" t="str">
        <f>+'INFO SEAL'!D800</f>
        <v>AREQUIPA</v>
      </c>
      <c r="E849" s="180" t="str">
        <f>+'INFO SEAL'!E800</f>
        <v>VITOR</v>
      </c>
      <c r="F849" s="180" t="str">
        <f>+IF('INFO SEAL'!I800="BAJA TENSION","BT",IF('INFO SEAL'!I800="MEDIA TENSION","MT","AT"))</f>
        <v>AT</v>
      </c>
      <c r="G849" s="180">
        <f>+'INFO SEAL'!K800</f>
        <v>18</v>
      </c>
      <c r="H849" s="180" t="str">
        <f>+'INFO SEAL'!L800</f>
        <v>POSTE</v>
      </c>
      <c r="I849" s="180" t="str">
        <f>+'INFO SEAL'!M800</f>
        <v>MADERA</v>
      </c>
      <c r="J849" s="180" t="str">
        <f>+'INFO SEAL'!N800&amp;"-"&amp;F849</f>
        <v>EMSU2P60C4-AT</v>
      </c>
      <c r="K849" s="180"/>
      <c r="L849" s="182" t="str">
        <f>+VLOOKUP('INFO SEAL'!N800,$J$8:$V$50,3,FALSE)</f>
        <v>Estructura de  Suspensión compuesto por 2 postes de madera tratada 60' Clase 4</v>
      </c>
      <c r="M849" s="33">
        <f t="shared" si="40"/>
        <v>2.9</v>
      </c>
    </row>
    <row r="850" spans="1:13" customFormat="1" x14ac:dyDescent="0.25">
      <c r="A850" s="73">
        <f>+'INFO SEAL'!B801</f>
        <v>796</v>
      </c>
      <c r="B850" s="180" t="str">
        <f t="shared" si="39"/>
        <v>MOD INV_2018</v>
      </c>
      <c r="C850" s="180" t="str">
        <f>+'INFO SEAL'!C801</f>
        <v>AREQUIPA</v>
      </c>
      <c r="D850" s="180" t="str">
        <f>+'INFO SEAL'!D801</f>
        <v>AREQUIPA</v>
      </c>
      <c r="E850" s="180" t="str">
        <f>+'INFO SEAL'!E801</f>
        <v>VITOR</v>
      </c>
      <c r="F850" s="180" t="str">
        <f>+IF('INFO SEAL'!I801="BAJA TENSION","BT",IF('INFO SEAL'!I801="MEDIA TENSION","MT","AT"))</f>
        <v>AT</v>
      </c>
      <c r="G850" s="180">
        <f>+'INFO SEAL'!K801</f>
        <v>18</v>
      </c>
      <c r="H850" s="180" t="str">
        <f>+'INFO SEAL'!L801</f>
        <v>POSTE</v>
      </c>
      <c r="I850" s="180" t="str">
        <f>+'INFO SEAL'!M801</f>
        <v>MADERA</v>
      </c>
      <c r="J850" s="180" t="str">
        <f>+'INFO SEAL'!N801&amp;"-"&amp;F850</f>
        <v>EMSU2P60C4-AT</v>
      </c>
      <c r="K850" s="180"/>
      <c r="L850" s="182" t="str">
        <f>+VLOOKUP('INFO SEAL'!N801,$J$8:$V$50,3,FALSE)</f>
        <v>Estructura de  Suspensión compuesto por 2 postes de madera tratada 60' Clase 4</v>
      </c>
      <c r="M850" s="33">
        <f t="shared" si="40"/>
        <v>2.9</v>
      </c>
    </row>
    <row r="851" spans="1:13" customFormat="1" x14ac:dyDescent="0.25">
      <c r="A851" s="73">
        <f>+'INFO SEAL'!B802</f>
        <v>797</v>
      </c>
      <c r="B851" s="180" t="str">
        <f t="shared" si="39"/>
        <v>MOD INV_2018</v>
      </c>
      <c r="C851" s="180" t="str">
        <f>+'INFO SEAL'!C802</f>
        <v>AREQUIPA</v>
      </c>
      <c r="D851" s="180" t="str">
        <f>+'INFO SEAL'!D802</f>
        <v>AREQUIPA</v>
      </c>
      <c r="E851" s="180" t="str">
        <f>+'INFO SEAL'!E802</f>
        <v>VITOR</v>
      </c>
      <c r="F851" s="180" t="str">
        <f>+IF('INFO SEAL'!I802="BAJA TENSION","BT",IF('INFO SEAL'!I802="MEDIA TENSION","MT","AT"))</f>
        <v>AT</v>
      </c>
      <c r="G851" s="180">
        <f>+'INFO SEAL'!K802</f>
        <v>18</v>
      </c>
      <c r="H851" s="180" t="str">
        <f>+'INFO SEAL'!L802</f>
        <v>POSTE</v>
      </c>
      <c r="I851" s="180" t="str">
        <f>+'INFO SEAL'!M802</f>
        <v>MADERA</v>
      </c>
      <c r="J851" s="180" t="str">
        <f>+'INFO SEAL'!N802&amp;"-"&amp;F851</f>
        <v>EMSU2P60C4-AT</v>
      </c>
      <c r="K851" s="180"/>
      <c r="L851" s="182" t="str">
        <f>+VLOOKUP('INFO SEAL'!N802,$J$8:$V$50,3,FALSE)</f>
        <v>Estructura de  Suspensión compuesto por 2 postes de madera tratada 60' Clase 4</v>
      </c>
      <c r="M851" s="33">
        <f t="shared" si="40"/>
        <v>2.9</v>
      </c>
    </row>
    <row r="852" spans="1:13" customFormat="1" x14ac:dyDescent="0.25">
      <c r="A852" s="73">
        <f>+'INFO SEAL'!B803</f>
        <v>798</v>
      </c>
      <c r="B852" s="180" t="str">
        <f t="shared" si="39"/>
        <v>MOD INV_2018</v>
      </c>
      <c r="C852" s="180" t="str">
        <f>+'INFO SEAL'!C803</f>
        <v>AREQUIPA</v>
      </c>
      <c r="D852" s="180" t="str">
        <f>+'INFO SEAL'!D803</f>
        <v>AREQUIPA</v>
      </c>
      <c r="E852" s="180" t="str">
        <f>+'INFO SEAL'!E803</f>
        <v>VITOR</v>
      </c>
      <c r="F852" s="180" t="str">
        <f>+IF('INFO SEAL'!I803="BAJA TENSION","BT",IF('INFO SEAL'!I803="MEDIA TENSION","MT","AT"))</f>
        <v>AT</v>
      </c>
      <c r="G852" s="180">
        <f>+'INFO SEAL'!K803</f>
        <v>18</v>
      </c>
      <c r="H852" s="180" t="str">
        <f>+'INFO SEAL'!L803</f>
        <v>POSTE</v>
      </c>
      <c r="I852" s="180" t="str">
        <f>+'INFO SEAL'!M803</f>
        <v>MADERA</v>
      </c>
      <c r="J852" s="180" t="str">
        <f>+'INFO SEAL'!N803&amp;"-"&amp;F852</f>
        <v>EMSU2P60C4-AT</v>
      </c>
      <c r="K852" s="180"/>
      <c r="L852" s="182" t="str">
        <f>+VLOOKUP('INFO SEAL'!N803,$J$8:$V$50,3,FALSE)</f>
        <v>Estructura de  Suspensión compuesto por 2 postes de madera tratada 60' Clase 4</v>
      </c>
      <c r="M852" s="33">
        <f t="shared" si="40"/>
        <v>2.9</v>
      </c>
    </row>
    <row r="853" spans="1:13" customFormat="1" x14ac:dyDescent="0.25">
      <c r="A853" s="73">
        <f>+'INFO SEAL'!B804</f>
        <v>799</v>
      </c>
      <c r="B853" s="180" t="str">
        <f t="shared" si="39"/>
        <v>MOD INV_2018</v>
      </c>
      <c r="C853" s="180" t="str">
        <f>+'INFO SEAL'!C804</f>
        <v>AREQUIPA</v>
      </c>
      <c r="D853" s="180" t="str">
        <f>+'INFO SEAL'!D804</f>
        <v>AREQUIPA</v>
      </c>
      <c r="E853" s="180" t="str">
        <f>+'INFO SEAL'!E804</f>
        <v>VITOR</v>
      </c>
      <c r="F853" s="180" t="str">
        <f>+IF('INFO SEAL'!I804="BAJA TENSION","BT",IF('INFO SEAL'!I804="MEDIA TENSION","MT","AT"))</f>
        <v>AT</v>
      </c>
      <c r="G853" s="180">
        <f>+'INFO SEAL'!K804</f>
        <v>18</v>
      </c>
      <c r="H853" s="180" t="str">
        <f>+'INFO SEAL'!L804</f>
        <v>POSTE</v>
      </c>
      <c r="I853" s="180" t="str">
        <f>+'INFO SEAL'!M804</f>
        <v>MADERA</v>
      </c>
      <c r="J853" s="180" t="str">
        <f>+'INFO SEAL'!N804&amp;"-"&amp;F853</f>
        <v>EMSU2P60C4-AT</v>
      </c>
      <c r="K853" s="180"/>
      <c r="L853" s="182" t="str">
        <f>+VLOOKUP('INFO SEAL'!N804,$J$8:$V$50,3,FALSE)</f>
        <v>Estructura de  Suspensión compuesto por 2 postes de madera tratada 60' Clase 4</v>
      </c>
      <c r="M853" s="33">
        <f t="shared" si="40"/>
        <v>2.9</v>
      </c>
    </row>
    <row r="854" spans="1:13" customFormat="1" x14ac:dyDescent="0.25">
      <c r="A854" s="73">
        <f>+'INFO SEAL'!B805</f>
        <v>800</v>
      </c>
      <c r="B854" s="180" t="str">
        <f t="shared" si="39"/>
        <v>MOD INV_2018</v>
      </c>
      <c r="C854" s="180" t="str">
        <f>+'INFO SEAL'!C805</f>
        <v>AREQUIPA</v>
      </c>
      <c r="D854" s="180" t="str">
        <f>+'INFO SEAL'!D805</f>
        <v>AREQUIPA</v>
      </c>
      <c r="E854" s="180" t="str">
        <f>+'INFO SEAL'!E805</f>
        <v>VITOR</v>
      </c>
      <c r="F854" s="180" t="str">
        <f>+IF('INFO SEAL'!I805="BAJA TENSION","BT",IF('INFO SEAL'!I805="MEDIA TENSION","MT","AT"))</f>
        <v>AT</v>
      </c>
      <c r="G854" s="180">
        <f>+'INFO SEAL'!K805</f>
        <v>18</v>
      </c>
      <c r="H854" s="180" t="str">
        <f>+'INFO SEAL'!L805</f>
        <v>POSTE</v>
      </c>
      <c r="I854" s="180" t="str">
        <f>+'INFO SEAL'!M805</f>
        <v>MADERA</v>
      </c>
      <c r="J854" s="180" t="str">
        <f>+'INFO SEAL'!N805&amp;"-"&amp;F854</f>
        <v>EMSU2P60C4-AT</v>
      </c>
      <c r="K854" s="180"/>
      <c r="L854" s="182" t="str">
        <f>+VLOOKUP('INFO SEAL'!N805,$J$8:$V$50,3,FALSE)</f>
        <v>Estructura de  Suspensión compuesto por 2 postes de madera tratada 60' Clase 4</v>
      </c>
      <c r="M854" s="33">
        <f t="shared" si="40"/>
        <v>2.9</v>
      </c>
    </row>
    <row r="855" spans="1:13" customFormat="1" x14ac:dyDescent="0.25">
      <c r="A855" s="73">
        <f>+'INFO SEAL'!B806</f>
        <v>801</v>
      </c>
      <c r="B855" s="180" t="str">
        <f t="shared" si="39"/>
        <v>MOD INV_2018</v>
      </c>
      <c r="C855" s="180" t="str">
        <f>+'INFO SEAL'!C806</f>
        <v>AREQUIPA</v>
      </c>
      <c r="D855" s="180" t="str">
        <f>+'INFO SEAL'!D806</f>
        <v>AREQUIPA</v>
      </c>
      <c r="E855" s="180" t="str">
        <f>+'INFO SEAL'!E806</f>
        <v>VITOR</v>
      </c>
      <c r="F855" s="180" t="str">
        <f>+IF('INFO SEAL'!I806="BAJA TENSION","BT",IF('INFO SEAL'!I806="MEDIA TENSION","MT","AT"))</f>
        <v>AT</v>
      </c>
      <c r="G855" s="180">
        <f>+'INFO SEAL'!K806</f>
        <v>18</v>
      </c>
      <c r="H855" s="180" t="str">
        <f>+'INFO SEAL'!L806</f>
        <v>POSTE</v>
      </c>
      <c r="I855" s="180" t="str">
        <f>+'INFO SEAL'!M806</f>
        <v>MADERA</v>
      </c>
      <c r="J855" s="180" t="str">
        <f>+'INFO SEAL'!N806&amp;"-"&amp;F855</f>
        <v>EMSU2P60C4-AT</v>
      </c>
      <c r="K855" s="180"/>
      <c r="L855" s="182" t="str">
        <f>+VLOOKUP('INFO SEAL'!N806,$J$8:$V$50,3,FALSE)</f>
        <v>Estructura de  Suspensión compuesto por 2 postes de madera tratada 60' Clase 4</v>
      </c>
      <c r="M855" s="33">
        <f t="shared" si="40"/>
        <v>2.9</v>
      </c>
    </row>
    <row r="856" spans="1:13" customFormat="1" x14ac:dyDescent="0.25">
      <c r="A856" s="73">
        <f>+'INFO SEAL'!B807</f>
        <v>802</v>
      </c>
      <c r="B856" s="180" t="str">
        <f t="shared" si="39"/>
        <v>MOD INV_2018</v>
      </c>
      <c r="C856" s="180" t="str">
        <f>+'INFO SEAL'!C807</f>
        <v>AREQUIPA</v>
      </c>
      <c r="D856" s="180" t="str">
        <f>+'INFO SEAL'!D807</f>
        <v>AREQUIPA</v>
      </c>
      <c r="E856" s="180" t="str">
        <f>+'INFO SEAL'!E807</f>
        <v>VITOR</v>
      </c>
      <c r="F856" s="180" t="str">
        <f>+IF('INFO SEAL'!I807="BAJA TENSION","BT",IF('INFO SEAL'!I807="MEDIA TENSION","MT","AT"))</f>
        <v>AT</v>
      </c>
      <c r="G856" s="180">
        <f>+'INFO SEAL'!K807</f>
        <v>16</v>
      </c>
      <c r="H856" s="180" t="str">
        <f>+'INFO SEAL'!L807</f>
        <v>POSTE</v>
      </c>
      <c r="I856" s="180" t="str">
        <f>+'INFO SEAL'!M807</f>
        <v>MADERA</v>
      </c>
      <c r="J856" s="180" t="str">
        <f>+'INFO SEAL'!N807&amp;"-"&amp;F856</f>
        <v>EMSA3P85C3-AT</v>
      </c>
      <c r="K856" s="180"/>
      <c r="L856" s="182" t="str">
        <f>+VLOOKUP('INFO SEAL'!N807,$J$8:$V$50,3,FALSE)</f>
        <v>Estructura de  Suspensión- Angulo menor  compuesto por 3 postes de madera tratada 85' Clase 3</v>
      </c>
      <c r="M856" s="33">
        <f t="shared" si="40"/>
        <v>4.8</v>
      </c>
    </row>
    <row r="857" spans="1:13" customFormat="1" x14ac:dyDescent="0.25">
      <c r="A857" s="73">
        <f>+'INFO SEAL'!B808</f>
        <v>803</v>
      </c>
      <c r="B857" s="180" t="str">
        <f t="shared" si="39"/>
        <v>MOD INV_2018</v>
      </c>
      <c r="C857" s="180" t="str">
        <f>+'INFO SEAL'!C808</f>
        <v>AREQUIPA</v>
      </c>
      <c r="D857" s="180" t="str">
        <f>+'INFO SEAL'!D808</f>
        <v>AREQUIPA</v>
      </c>
      <c r="E857" s="180" t="str">
        <f>+'INFO SEAL'!E808</f>
        <v>LA JOYA</v>
      </c>
      <c r="F857" s="180" t="str">
        <f>+IF('INFO SEAL'!I808="BAJA TENSION","BT",IF('INFO SEAL'!I808="MEDIA TENSION","MT","AT"))</f>
        <v>AT</v>
      </c>
      <c r="G857" s="180">
        <f>+'INFO SEAL'!K808</f>
        <v>18</v>
      </c>
      <c r="H857" s="180" t="str">
        <f>+'INFO SEAL'!L808</f>
        <v>POSTE</v>
      </c>
      <c r="I857" s="180" t="str">
        <f>+'INFO SEAL'!M808</f>
        <v>MADERA</v>
      </c>
      <c r="J857" s="180" t="str">
        <f>+'INFO SEAL'!N808&amp;"-"&amp;F857</f>
        <v>EMSU2P60C4-AT</v>
      </c>
      <c r="K857" s="180"/>
      <c r="L857" s="182" t="str">
        <f>+VLOOKUP('INFO SEAL'!N808,$J$8:$V$50,3,FALSE)</f>
        <v>Estructura de  Suspensión compuesto por 2 postes de madera tratada 60' Clase 4</v>
      </c>
      <c r="M857" s="33">
        <f t="shared" si="40"/>
        <v>2.9</v>
      </c>
    </row>
    <row r="858" spans="1:13" customFormat="1" x14ac:dyDescent="0.25">
      <c r="A858" s="73">
        <f>+'INFO SEAL'!B809</f>
        <v>804</v>
      </c>
      <c r="B858" s="180" t="str">
        <f t="shared" si="39"/>
        <v>MOD INV_2018</v>
      </c>
      <c r="C858" s="180" t="str">
        <f>+'INFO SEAL'!C809</f>
        <v>AREQUIPA</v>
      </c>
      <c r="D858" s="180" t="str">
        <f>+'INFO SEAL'!D809</f>
        <v>AREQUIPA</v>
      </c>
      <c r="E858" s="180" t="str">
        <f>+'INFO SEAL'!E809</f>
        <v>VITOR</v>
      </c>
      <c r="F858" s="180" t="str">
        <f>+IF('INFO SEAL'!I809="BAJA TENSION","BT",IF('INFO SEAL'!I809="MEDIA TENSION","MT","AT"))</f>
        <v>AT</v>
      </c>
      <c r="G858" s="180">
        <f>+'INFO SEAL'!K809</f>
        <v>16</v>
      </c>
      <c r="H858" s="180" t="str">
        <f>+'INFO SEAL'!L809</f>
        <v>POSTE</v>
      </c>
      <c r="I858" s="180" t="str">
        <f>+'INFO SEAL'!M809</f>
        <v>MADERA</v>
      </c>
      <c r="J858" s="180" t="str">
        <f>+'INFO SEAL'!N809&amp;"-"&amp;F858</f>
        <v>EMSU2P60C3-AT</v>
      </c>
      <c r="K858" s="180"/>
      <c r="L858" s="182" t="str">
        <f>+VLOOKUP('INFO SEAL'!N809,$J$8:$V$50,3,FALSE)</f>
        <v>Estructura de  Suspensión compuesto por 2 postes de madera tratada 60' Clase 3</v>
      </c>
      <c r="M858" s="33">
        <f t="shared" si="40"/>
        <v>3.2</v>
      </c>
    </row>
    <row r="859" spans="1:13" customFormat="1" x14ac:dyDescent="0.25">
      <c r="A859" s="73">
        <f>+'INFO SEAL'!B810</f>
        <v>805</v>
      </c>
      <c r="B859" s="180" t="str">
        <f t="shared" si="39"/>
        <v>MOD INV_2018</v>
      </c>
      <c r="C859" s="180" t="str">
        <f>+'INFO SEAL'!C810</f>
        <v>AREQUIPA</v>
      </c>
      <c r="D859" s="180" t="str">
        <f>+'INFO SEAL'!D810</f>
        <v>AREQUIPA</v>
      </c>
      <c r="E859" s="180" t="str">
        <f>+'INFO SEAL'!E810</f>
        <v>VITOR</v>
      </c>
      <c r="F859" s="180" t="str">
        <f>+IF('INFO SEAL'!I810="BAJA TENSION","BT",IF('INFO SEAL'!I810="MEDIA TENSION","MT","AT"))</f>
        <v>AT</v>
      </c>
      <c r="G859" s="180">
        <f>+'INFO SEAL'!K810</f>
        <v>18</v>
      </c>
      <c r="H859" s="180" t="str">
        <f>+'INFO SEAL'!L810</f>
        <v>POSTE</v>
      </c>
      <c r="I859" s="180" t="str">
        <f>+'INFO SEAL'!M810</f>
        <v>MADERA</v>
      </c>
      <c r="J859" s="180" t="str">
        <f>+'INFO SEAL'!N810&amp;"-"&amp;F859</f>
        <v>EMSA3P85C3-AT</v>
      </c>
      <c r="K859" s="180"/>
      <c r="L859" s="182" t="str">
        <f>+VLOOKUP('INFO SEAL'!N810,$J$8:$V$50,3,FALSE)</f>
        <v>Estructura de  Suspensión- Angulo menor  compuesto por 3 postes de madera tratada 85' Clase 3</v>
      </c>
      <c r="M859" s="33">
        <f t="shared" si="40"/>
        <v>4.8</v>
      </c>
    </row>
    <row r="860" spans="1:13" customFormat="1" x14ac:dyDescent="0.25">
      <c r="A860" s="73">
        <f>+'INFO SEAL'!B811</f>
        <v>806</v>
      </c>
      <c r="B860" s="180" t="str">
        <f t="shared" si="39"/>
        <v>MOD INV_2018</v>
      </c>
      <c r="C860" s="180" t="str">
        <f>+'INFO SEAL'!C811</f>
        <v>AREQUIPA</v>
      </c>
      <c r="D860" s="180" t="str">
        <f>+'INFO SEAL'!D811</f>
        <v>AREQUIPA</v>
      </c>
      <c r="E860" s="180" t="str">
        <f>+'INFO SEAL'!E811</f>
        <v>VITOR</v>
      </c>
      <c r="F860" s="180" t="str">
        <f>+IF('INFO SEAL'!I811="BAJA TENSION","BT",IF('INFO SEAL'!I811="MEDIA TENSION","MT","AT"))</f>
        <v>AT</v>
      </c>
      <c r="G860" s="180">
        <f>+'INFO SEAL'!K811</f>
        <v>16</v>
      </c>
      <c r="H860" s="180" t="str">
        <f>+'INFO SEAL'!L811</f>
        <v>POSTE</v>
      </c>
      <c r="I860" s="180" t="str">
        <f>+'INFO SEAL'!M811</f>
        <v>MADERA</v>
      </c>
      <c r="J860" s="180" t="str">
        <f>+'INFO SEAL'!N811&amp;"-"&amp;F860</f>
        <v>EMSA3P85C3-AT</v>
      </c>
      <c r="K860" s="180"/>
      <c r="L860" s="182" t="str">
        <f>+VLOOKUP('INFO SEAL'!N811,$J$8:$V$50,3,FALSE)</f>
        <v>Estructura de  Suspensión- Angulo menor  compuesto por 3 postes de madera tratada 85' Clase 3</v>
      </c>
      <c r="M860" s="33">
        <f t="shared" si="40"/>
        <v>4.8</v>
      </c>
    </row>
    <row r="861" spans="1:13" customFormat="1" x14ac:dyDescent="0.25">
      <c r="A861" s="73">
        <f>+'INFO SEAL'!B812</f>
        <v>807</v>
      </c>
      <c r="B861" s="180" t="str">
        <f t="shared" si="39"/>
        <v>MOD INV_2018</v>
      </c>
      <c r="C861" s="180" t="str">
        <f>+'INFO SEAL'!C812</f>
        <v>AREQUIPA</v>
      </c>
      <c r="D861" s="180" t="str">
        <f>+'INFO SEAL'!D812</f>
        <v>AREQUIPA</v>
      </c>
      <c r="E861" s="180" t="str">
        <f>+'INFO SEAL'!E812</f>
        <v>VITOR</v>
      </c>
      <c r="F861" s="180" t="str">
        <f>+IF('INFO SEAL'!I812="BAJA TENSION","BT",IF('INFO SEAL'!I812="MEDIA TENSION","MT","AT"))</f>
        <v>AT</v>
      </c>
      <c r="G861" s="180">
        <f>+'INFO SEAL'!K812</f>
        <v>16</v>
      </c>
      <c r="H861" s="180" t="str">
        <f>+'INFO SEAL'!L812</f>
        <v>POSTE</v>
      </c>
      <c r="I861" s="180" t="str">
        <f>+'INFO SEAL'!M812</f>
        <v>MADERA</v>
      </c>
      <c r="J861" s="180" t="str">
        <f>+'INFO SEAL'!N812&amp;"-"&amp;F861</f>
        <v>EMSA3P85C3-AT</v>
      </c>
      <c r="K861" s="180"/>
      <c r="L861" s="182" t="str">
        <f>+VLOOKUP('INFO SEAL'!N812,$J$8:$V$50,3,FALSE)</f>
        <v>Estructura de  Suspensión- Angulo menor  compuesto por 3 postes de madera tratada 85' Clase 3</v>
      </c>
      <c r="M861" s="33">
        <f t="shared" si="40"/>
        <v>4.8</v>
      </c>
    </row>
    <row r="862" spans="1:13" customFormat="1" x14ac:dyDescent="0.25">
      <c r="A862" s="73">
        <f>+'INFO SEAL'!B813</f>
        <v>808</v>
      </c>
      <c r="B862" s="180" t="str">
        <f t="shared" si="39"/>
        <v>MOD INV_2018</v>
      </c>
      <c r="C862" s="180" t="str">
        <f>+'INFO SEAL'!C813</f>
        <v>AREQUIPA</v>
      </c>
      <c r="D862" s="180" t="str">
        <f>+'INFO SEAL'!D813</f>
        <v>AREQUIPA</v>
      </c>
      <c r="E862" s="180" t="str">
        <f>+'INFO SEAL'!E813</f>
        <v>VITOR</v>
      </c>
      <c r="F862" s="180" t="str">
        <f>+IF('INFO SEAL'!I813="BAJA TENSION","BT",IF('INFO SEAL'!I813="MEDIA TENSION","MT","AT"))</f>
        <v>AT</v>
      </c>
      <c r="G862" s="180">
        <f>+'INFO SEAL'!K813</f>
        <v>18</v>
      </c>
      <c r="H862" s="180" t="str">
        <f>+'INFO SEAL'!L813</f>
        <v>POSTE</v>
      </c>
      <c r="I862" s="180" t="str">
        <f>+'INFO SEAL'!M813</f>
        <v>MADERA</v>
      </c>
      <c r="J862" s="180" t="str">
        <f>+'INFO SEAL'!N813&amp;"-"&amp;F862</f>
        <v>EMSA3P85C3-AT</v>
      </c>
      <c r="K862" s="180"/>
      <c r="L862" s="182" t="str">
        <f>+VLOOKUP('INFO SEAL'!N813,$J$8:$V$50,3,FALSE)</f>
        <v>Estructura de  Suspensión- Angulo menor  compuesto por 3 postes de madera tratada 85' Clase 3</v>
      </c>
      <c r="M862" s="33">
        <f t="shared" si="40"/>
        <v>4.8</v>
      </c>
    </row>
    <row r="863" spans="1:13" customFormat="1" x14ac:dyDescent="0.25">
      <c r="A863" s="73">
        <f>+'INFO SEAL'!B814</f>
        <v>809</v>
      </c>
      <c r="B863" s="180" t="str">
        <f t="shared" si="39"/>
        <v>MOD INV_2018</v>
      </c>
      <c r="C863" s="180" t="str">
        <f>+'INFO SEAL'!C814</f>
        <v>AREQUIPA</v>
      </c>
      <c r="D863" s="180" t="str">
        <f>+'INFO SEAL'!D814</f>
        <v>AREQUIPA</v>
      </c>
      <c r="E863" s="180" t="str">
        <f>+'INFO SEAL'!E814</f>
        <v>VITOR</v>
      </c>
      <c r="F863" s="180" t="str">
        <f>+IF('INFO SEAL'!I814="BAJA TENSION","BT",IF('INFO SEAL'!I814="MEDIA TENSION","MT","AT"))</f>
        <v>AT</v>
      </c>
      <c r="G863" s="180">
        <f>+'INFO SEAL'!K814</f>
        <v>18</v>
      </c>
      <c r="H863" s="180" t="str">
        <f>+'INFO SEAL'!L814</f>
        <v>POSTE</v>
      </c>
      <c r="I863" s="180" t="str">
        <f>+'INFO SEAL'!M814</f>
        <v>MADERA</v>
      </c>
      <c r="J863" s="180" t="str">
        <f>+'INFO SEAL'!N814&amp;"-"&amp;F863</f>
        <v>EMSA3P85C3-AT</v>
      </c>
      <c r="K863" s="180"/>
      <c r="L863" s="182" t="str">
        <f>+VLOOKUP('INFO SEAL'!N814,$J$8:$V$50,3,FALSE)</f>
        <v>Estructura de  Suspensión- Angulo menor  compuesto por 3 postes de madera tratada 85' Clase 3</v>
      </c>
      <c r="M863" s="33">
        <f t="shared" si="40"/>
        <v>4.8</v>
      </c>
    </row>
    <row r="864" spans="1:13" customFormat="1" x14ac:dyDescent="0.25">
      <c r="A864" s="73">
        <f>+'INFO SEAL'!B815</f>
        <v>810</v>
      </c>
      <c r="B864" s="180" t="str">
        <f t="shared" si="39"/>
        <v>MOD INV_2018</v>
      </c>
      <c r="C864" s="180" t="str">
        <f>+'INFO SEAL'!C815</f>
        <v>AREQUIPA</v>
      </c>
      <c r="D864" s="180" t="str">
        <f>+'INFO SEAL'!D815</f>
        <v>AREQUIPA</v>
      </c>
      <c r="E864" s="180" t="str">
        <f>+'INFO SEAL'!E815</f>
        <v>VITOR</v>
      </c>
      <c r="F864" s="180" t="str">
        <f>+IF('INFO SEAL'!I815="BAJA TENSION","BT",IF('INFO SEAL'!I815="MEDIA TENSION","MT","AT"))</f>
        <v>AT</v>
      </c>
      <c r="G864" s="180">
        <f>+'INFO SEAL'!K815</f>
        <v>18</v>
      </c>
      <c r="H864" s="180" t="str">
        <f>+'INFO SEAL'!L815</f>
        <v>POSTE</v>
      </c>
      <c r="I864" s="180" t="str">
        <f>+'INFO SEAL'!M815</f>
        <v>MADERA</v>
      </c>
      <c r="J864" s="180" t="str">
        <f>+'INFO SEAL'!N815&amp;"-"&amp;F864</f>
        <v>EMSU2P60C4-AT</v>
      </c>
      <c r="K864" s="180"/>
      <c r="L864" s="182" t="str">
        <f>+VLOOKUP('INFO SEAL'!N815,$J$8:$V$50,3,FALSE)</f>
        <v>Estructura de  Suspensión compuesto por 2 postes de madera tratada 60' Clase 4</v>
      </c>
      <c r="M864" s="33">
        <f t="shared" si="40"/>
        <v>2.9</v>
      </c>
    </row>
    <row r="865" spans="1:13" customFormat="1" x14ac:dyDescent="0.25">
      <c r="A865" s="73">
        <f>+'INFO SEAL'!B816</f>
        <v>811</v>
      </c>
      <c r="B865" s="180" t="str">
        <f t="shared" si="39"/>
        <v>MOD INV_2018</v>
      </c>
      <c r="C865" s="180" t="str">
        <f>+'INFO SEAL'!C816</f>
        <v>AREQUIPA</v>
      </c>
      <c r="D865" s="180" t="str">
        <f>+'INFO SEAL'!D816</f>
        <v>AREQUIPA</v>
      </c>
      <c r="E865" s="180" t="str">
        <f>+'INFO SEAL'!E816</f>
        <v>VITOR</v>
      </c>
      <c r="F865" s="180" t="str">
        <f>+IF('INFO SEAL'!I816="BAJA TENSION","BT",IF('INFO SEAL'!I816="MEDIA TENSION","MT","AT"))</f>
        <v>AT</v>
      </c>
      <c r="G865" s="180">
        <f>+'INFO SEAL'!K816</f>
        <v>16</v>
      </c>
      <c r="H865" s="180" t="str">
        <f>+'INFO SEAL'!L816</f>
        <v>POSTE</v>
      </c>
      <c r="I865" s="180" t="str">
        <f>+'INFO SEAL'!M816</f>
        <v>MADERA</v>
      </c>
      <c r="J865" s="180" t="str">
        <f>+'INFO SEAL'!N816&amp;"-"&amp;F865</f>
        <v>EMSU2P60C4-AT</v>
      </c>
      <c r="K865" s="180"/>
      <c r="L865" s="182" t="str">
        <f>+VLOOKUP('INFO SEAL'!N816,$J$8:$V$50,3,FALSE)</f>
        <v>Estructura de  Suspensión compuesto por 2 postes de madera tratada 60' Clase 4</v>
      </c>
      <c r="M865" s="33">
        <f t="shared" si="40"/>
        <v>2.9</v>
      </c>
    </row>
    <row r="866" spans="1:13" customFormat="1" x14ac:dyDescent="0.25">
      <c r="A866" s="73">
        <f>+'INFO SEAL'!B817</f>
        <v>812</v>
      </c>
      <c r="B866" s="180" t="str">
        <f t="shared" si="39"/>
        <v>MOD INV_2018</v>
      </c>
      <c r="C866" s="180" t="str">
        <f>+'INFO SEAL'!C817</f>
        <v>AREQUIPA</v>
      </c>
      <c r="D866" s="180" t="str">
        <f>+'INFO SEAL'!D817</f>
        <v>AREQUIPA</v>
      </c>
      <c r="E866" s="180" t="str">
        <f>+'INFO SEAL'!E817</f>
        <v>VITOR</v>
      </c>
      <c r="F866" s="180" t="str">
        <f>+IF('INFO SEAL'!I817="BAJA TENSION","BT",IF('INFO SEAL'!I817="MEDIA TENSION","MT","AT"))</f>
        <v>AT</v>
      </c>
      <c r="G866" s="180">
        <f>+'INFO SEAL'!K817</f>
        <v>18</v>
      </c>
      <c r="H866" s="180" t="str">
        <f>+'INFO SEAL'!L817</f>
        <v>POSTE</v>
      </c>
      <c r="I866" s="180" t="str">
        <f>+'INFO SEAL'!M817</f>
        <v>MADERA</v>
      </c>
      <c r="J866" s="180" t="str">
        <f>+'INFO SEAL'!N817&amp;"-"&amp;F866</f>
        <v>EMSA3P85C3-AT</v>
      </c>
      <c r="K866" s="180"/>
      <c r="L866" s="182" t="str">
        <f>+VLOOKUP('INFO SEAL'!N817,$J$8:$V$50,3,FALSE)</f>
        <v>Estructura de  Suspensión- Angulo menor  compuesto por 3 postes de madera tratada 85' Clase 3</v>
      </c>
      <c r="M866" s="33">
        <f t="shared" si="40"/>
        <v>4.8</v>
      </c>
    </row>
    <row r="867" spans="1:13" customFormat="1" x14ac:dyDescent="0.25">
      <c r="A867" s="73">
        <f>+'INFO SEAL'!B818</f>
        <v>813</v>
      </c>
      <c r="B867" s="180" t="str">
        <f t="shared" si="39"/>
        <v>MOD INV_2018</v>
      </c>
      <c r="C867" s="180" t="str">
        <f>+'INFO SEAL'!C818</f>
        <v>AREQUIPA</v>
      </c>
      <c r="D867" s="180" t="str">
        <f>+'INFO SEAL'!D818</f>
        <v>AREQUIPA</v>
      </c>
      <c r="E867" s="180" t="str">
        <f>+'INFO SEAL'!E818</f>
        <v>VITOR</v>
      </c>
      <c r="F867" s="180" t="str">
        <f>+IF('INFO SEAL'!I818="BAJA TENSION","BT",IF('INFO SEAL'!I818="MEDIA TENSION","MT","AT"))</f>
        <v>AT</v>
      </c>
      <c r="G867" s="180">
        <f>+'INFO SEAL'!K818</f>
        <v>16</v>
      </c>
      <c r="H867" s="180" t="str">
        <f>+'INFO SEAL'!L818</f>
        <v>POSTE</v>
      </c>
      <c r="I867" s="180" t="str">
        <f>+'INFO SEAL'!M818</f>
        <v>MADERA</v>
      </c>
      <c r="J867" s="180" t="str">
        <f>+'INFO SEAL'!N818&amp;"-"&amp;F867</f>
        <v>EMSU2P60C3-AT</v>
      </c>
      <c r="K867" s="180"/>
      <c r="L867" s="182" t="str">
        <f>+VLOOKUP('INFO SEAL'!N818,$J$8:$V$50,3,FALSE)</f>
        <v>Estructura de  Suspensión compuesto por 2 postes de madera tratada 60' Clase 3</v>
      </c>
      <c r="M867" s="33">
        <f t="shared" si="40"/>
        <v>3.2</v>
      </c>
    </row>
    <row r="868" spans="1:13" customFormat="1" x14ac:dyDescent="0.25">
      <c r="A868" s="73">
        <f>+'INFO SEAL'!B819</f>
        <v>814</v>
      </c>
      <c r="B868" s="180" t="str">
        <f t="shared" si="39"/>
        <v>MOD INV_2018</v>
      </c>
      <c r="C868" s="180" t="str">
        <f>+'INFO SEAL'!C819</f>
        <v>AREQUIPA</v>
      </c>
      <c r="D868" s="180" t="str">
        <f>+'INFO SEAL'!D819</f>
        <v>AREQUIPA</v>
      </c>
      <c r="E868" s="180" t="str">
        <f>+'INFO SEAL'!E819</f>
        <v>VITOR</v>
      </c>
      <c r="F868" s="180" t="str">
        <f>+IF('INFO SEAL'!I819="BAJA TENSION","BT",IF('INFO SEAL'!I819="MEDIA TENSION","MT","AT"))</f>
        <v>AT</v>
      </c>
      <c r="G868" s="180">
        <f>+'INFO SEAL'!K819</f>
        <v>18</v>
      </c>
      <c r="H868" s="180" t="str">
        <f>+'INFO SEAL'!L819</f>
        <v>POSTE</v>
      </c>
      <c r="I868" s="180" t="str">
        <f>+'INFO SEAL'!M819</f>
        <v>MADERA</v>
      </c>
      <c r="J868" s="180" t="str">
        <f>+'INFO SEAL'!N819&amp;"-"&amp;F868</f>
        <v>EMSA3P85C3-AT</v>
      </c>
      <c r="K868" s="180"/>
      <c r="L868" s="182" t="str">
        <f>+VLOOKUP('INFO SEAL'!N819,$J$8:$V$50,3,FALSE)</f>
        <v>Estructura de  Suspensión- Angulo menor  compuesto por 3 postes de madera tratada 85' Clase 3</v>
      </c>
      <c r="M868" s="33">
        <f t="shared" si="40"/>
        <v>4.8</v>
      </c>
    </row>
    <row r="869" spans="1:13" customFormat="1" x14ac:dyDescent="0.25">
      <c r="A869" s="73">
        <f>+'INFO SEAL'!B820</f>
        <v>815</v>
      </c>
      <c r="B869" s="180" t="str">
        <f t="shared" si="39"/>
        <v>MOD INV_2018</v>
      </c>
      <c r="C869" s="180" t="str">
        <f>+'INFO SEAL'!C820</f>
        <v>AREQUIPA</v>
      </c>
      <c r="D869" s="180" t="str">
        <f>+'INFO SEAL'!D820</f>
        <v>AREQUIPA</v>
      </c>
      <c r="E869" s="180" t="str">
        <f>+'INFO SEAL'!E820</f>
        <v>VITOR</v>
      </c>
      <c r="F869" s="180" t="str">
        <f>+IF('INFO SEAL'!I820="BAJA TENSION","BT",IF('INFO SEAL'!I820="MEDIA TENSION","MT","AT"))</f>
        <v>AT</v>
      </c>
      <c r="G869" s="180">
        <f>+'INFO SEAL'!K820</f>
        <v>18</v>
      </c>
      <c r="H869" s="180" t="str">
        <f>+'INFO SEAL'!L820</f>
        <v>POSTE</v>
      </c>
      <c r="I869" s="180" t="str">
        <f>+'INFO SEAL'!M820</f>
        <v>MADERA</v>
      </c>
      <c r="J869" s="180" t="str">
        <f>+'INFO SEAL'!N820&amp;"-"&amp;F869</f>
        <v>EMSA3P85C3-AT</v>
      </c>
      <c r="K869" s="180"/>
      <c r="L869" s="182" t="str">
        <f>+VLOOKUP('INFO SEAL'!N820,$J$8:$V$50,3,FALSE)</f>
        <v>Estructura de  Suspensión- Angulo menor  compuesto por 3 postes de madera tratada 85' Clase 3</v>
      </c>
      <c r="M869" s="33">
        <f t="shared" si="40"/>
        <v>4.8</v>
      </c>
    </row>
    <row r="870" spans="1:13" customFormat="1" x14ac:dyDescent="0.25">
      <c r="A870" s="73">
        <f>+'INFO SEAL'!B821</f>
        <v>816</v>
      </c>
      <c r="B870" s="180" t="str">
        <f t="shared" si="39"/>
        <v>MOD INV_2018</v>
      </c>
      <c r="C870" s="180" t="str">
        <f>+'INFO SEAL'!C821</f>
        <v>AREQUIPA</v>
      </c>
      <c r="D870" s="180" t="str">
        <f>+'INFO SEAL'!D821</f>
        <v>AREQUIPA</v>
      </c>
      <c r="E870" s="180" t="str">
        <f>+'INFO SEAL'!E821</f>
        <v>VITOR</v>
      </c>
      <c r="F870" s="180" t="str">
        <f>+IF('INFO SEAL'!I821="BAJA TENSION","BT",IF('INFO SEAL'!I821="MEDIA TENSION","MT","AT"))</f>
        <v>AT</v>
      </c>
      <c r="G870" s="180">
        <f>+'INFO SEAL'!K821</f>
        <v>18</v>
      </c>
      <c r="H870" s="180" t="str">
        <f>+'INFO SEAL'!L821</f>
        <v>POSTE</v>
      </c>
      <c r="I870" s="180" t="str">
        <f>+'INFO SEAL'!M821</f>
        <v>MADERA</v>
      </c>
      <c r="J870" s="180" t="str">
        <f>+'INFO SEAL'!N821&amp;"-"&amp;F870</f>
        <v>EMSU2P60C4-AT</v>
      </c>
      <c r="K870" s="180"/>
      <c r="L870" s="182" t="str">
        <f>+VLOOKUP('INFO SEAL'!N821,$J$8:$V$50,3,FALSE)</f>
        <v>Estructura de  Suspensión compuesto por 2 postes de madera tratada 60' Clase 4</v>
      </c>
      <c r="M870" s="33">
        <f t="shared" si="40"/>
        <v>2.9</v>
      </c>
    </row>
    <row r="871" spans="1:13" customFormat="1" x14ac:dyDescent="0.25">
      <c r="A871" s="73">
        <f>+'INFO SEAL'!B822</f>
        <v>817</v>
      </c>
      <c r="B871" s="180" t="str">
        <f t="shared" si="39"/>
        <v>MOD INV_2018</v>
      </c>
      <c r="C871" s="180" t="str">
        <f>+'INFO SEAL'!C822</f>
        <v>AREQUIPA</v>
      </c>
      <c r="D871" s="180" t="str">
        <f>+'INFO SEAL'!D822</f>
        <v>AREQUIPA</v>
      </c>
      <c r="E871" s="180" t="str">
        <f>+'INFO SEAL'!E822</f>
        <v>VITOR</v>
      </c>
      <c r="F871" s="180" t="str">
        <f>+IF('INFO SEAL'!I822="BAJA TENSION","BT",IF('INFO SEAL'!I822="MEDIA TENSION","MT","AT"))</f>
        <v>AT</v>
      </c>
      <c r="G871" s="180">
        <f>+'INFO SEAL'!K822</f>
        <v>18</v>
      </c>
      <c r="H871" s="180" t="str">
        <f>+'INFO SEAL'!L822</f>
        <v>POSTE</v>
      </c>
      <c r="I871" s="180" t="str">
        <f>+'INFO SEAL'!M822</f>
        <v>MADERA</v>
      </c>
      <c r="J871" s="180" t="str">
        <f>+'INFO SEAL'!N822&amp;"-"&amp;F871</f>
        <v>EMSU2P60C4-AT</v>
      </c>
      <c r="K871" s="180"/>
      <c r="L871" s="182" t="str">
        <f>+VLOOKUP('INFO SEAL'!N822,$J$8:$V$50,3,FALSE)</f>
        <v>Estructura de  Suspensión compuesto por 2 postes de madera tratada 60' Clase 4</v>
      </c>
      <c r="M871" s="33">
        <f t="shared" si="40"/>
        <v>2.9</v>
      </c>
    </row>
    <row r="872" spans="1:13" customFormat="1" x14ac:dyDescent="0.25">
      <c r="A872" s="73">
        <f>+'INFO SEAL'!B823</f>
        <v>818</v>
      </c>
      <c r="B872" s="180" t="str">
        <f t="shared" si="39"/>
        <v>MOD INV_2018</v>
      </c>
      <c r="C872" s="180" t="str">
        <f>+'INFO SEAL'!C823</f>
        <v>AREQUIPA</v>
      </c>
      <c r="D872" s="180" t="str">
        <f>+'INFO SEAL'!D823</f>
        <v>AREQUIPA</v>
      </c>
      <c r="E872" s="180" t="str">
        <f>+'INFO SEAL'!E823</f>
        <v>VITOR</v>
      </c>
      <c r="F872" s="180" t="str">
        <f>+IF('INFO SEAL'!I823="BAJA TENSION","BT",IF('INFO SEAL'!I823="MEDIA TENSION","MT","AT"))</f>
        <v>AT</v>
      </c>
      <c r="G872" s="180">
        <f>+'INFO SEAL'!K823</f>
        <v>18</v>
      </c>
      <c r="H872" s="180" t="str">
        <f>+'INFO SEAL'!L823</f>
        <v>POSTE</v>
      </c>
      <c r="I872" s="180" t="str">
        <f>+'INFO SEAL'!M823</f>
        <v>MADERA</v>
      </c>
      <c r="J872" s="180" t="str">
        <f>+'INFO SEAL'!N823&amp;"-"&amp;F872</f>
        <v>EMSU2P60C4-AT</v>
      </c>
      <c r="K872" s="180"/>
      <c r="L872" s="182" t="str">
        <f>+VLOOKUP('INFO SEAL'!N823,$J$8:$V$50,3,FALSE)</f>
        <v>Estructura de  Suspensión compuesto por 2 postes de madera tratada 60' Clase 4</v>
      </c>
      <c r="M872" s="33">
        <f t="shared" si="40"/>
        <v>2.9</v>
      </c>
    </row>
    <row r="873" spans="1:13" customFormat="1" x14ac:dyDescent="0.25">
      <c r="A873" s="73">
        <f>+'INFO SEAL'!B824</f>
        <v>819</v>
      </c>
      <c r="B873" s="180" t="str">
        <f t="shared" si="39"/>
        <v>MOD INV_2018</v>
      </c>
      <c r="C873" s="180" t="str">
        <f>+'INFO SEAL'!C824</f>
        <v>AREQUIPA</v>
      </c>
      <c r="D873" s="180" t="str">
        <f>+'INFO SEAL'!D824</f>
        <v>AREQUIPA</v>
      </c>
      <c r="E873" s="180" t="str">
        <f>+'INFO SEAL'!E824</f>
        <v>VITOR</v>
      </c>
      <c r="F873" s="180" t="str">
        <f>+IF('INFO SEAL'!I824="BAJA TENSION","BT",IF('INFO SEAL'!I824="MEDIA TENSION","MT","AT"))</f>
        <v>AT</v>
      </c>
      <c r="G873" s="180">
        <f>+'INFO SEAL'!K824</f>
        <v>18</v>
      </c>
      <c r="H873" s="180" t="str">
        <f>+'INFO SEAL'!L824</f>
        <v>POSTE</v>
      </c>
      <c r="I873" s="180" t="str">
        <f>+'INFO SEAL'!M824</f>
        <v>MADERA</v>
      </c>
      <c r="J873" s="180" t="str">
        <f>+'INFO SEAL'!N824&amp;"-"&amp;F873</f>
        <v>EMSU2P60C3-AT</v>
      </c>
      <c r="K873" s="180"/>
      <c r="L873" s="182" t="str">
        <f>+VLOOKUP('INFO SEAL'!N824,$J$8:$V$50,3,FALSE)</f>
        <v>Estructura de  Suspensión compuesto por 2 postes de madera tratada 60' Clase 3</v>
      </c>
      <c r="M873" s="33">
        <f t="shared" si="40"/>
        <v>3.2</v>
      </c>
    </row>
    <row r="874" spans="1:13" customFormat="1" x14ac:dyDescent="0.25">
      <c r="A874" s="73">
        <f>+'INFO SEAL'!B825</f>
        <v>820</v>
      </c>
      <c r="B874" s="180" t="str">
        <f t="shared" si="39"/>
        <v>MOD INV_2018</v>
      </c>
      <c r="C874" s="180" t="str">
        <f>+'INFO SEAL'!C825</f>
        <v>AREQUIPA</v>
      </c>
      <c r="D874" s="180" t="str">
        <f>+'INFO SEAL'!D825</f>
        <v>AREQUIPA</v>
      </c>
      <c r="E874" s="180" t="str">
        <f>+'INFO SEAL'!E825</f>
        <v>VITOR</v>
      </c>
      <c r="F874" s="180" t="str">
        <f>+IF('INFO SEAL'!I825="BAJA TENSION","BT",IF('INFO SEAL'!I825="MEDIA TENSION","MT","AT"))</f>
        <v>AT</v>
      </c>
      <c r="G874" s="180">
        <f>+'INFO SEAL'!K825</f>
        <v>18</v>
      </c>
      <c r="H874" s="180" t="str">
        <f>+'INFO SEAL'!L825</f>
        <v>POSTE</v>
      </c>
      <c r="I874" s="180" t="str">
        <f>+'INFO SEAL'!M825</f>
        <v>MADERA</v>
      </c>
      <c r="J874" s="180" t="str">
        <f>+'INFO SEAL'!N825&amp;"-"&amp;F874</f>
        <v>EMSU2P60C4-AT</v>
      </c>
      <c r="K874" s="180"/>
      <c r="L874" s="182" t="str">
        <f>+VLOOKUP('INFO SEAL'!N825,$J$8:$V$50,3,FALSE)</f>
        <v>Estructura de  Suspensión compuesto por 2 postes de madera tratada 60' Clase 4</v>
      </c>
      <c r="M874" s="33">
        <f t="shared" si="40"/>
        <v>2.9</v>
      </c>
    </row>
    <row r="875" spans="1:13" customFormat="1" x14ac:dyDescent="0.25">
      <c r="A875" s="73">
        <f>+'INFO SEAL'!B826</f>
        <v>821</v>
      </c>
      <c r="B875" s="180" t="str">
        <f t="shared" si="39"/>
        <v>MOD INV_2018</v>
      </c>
      <c r="C875" s="180" t="str">
        <f>+'INFO SEAL'!C826</f>
        <v>AREQUIPA</v>
      </c>
      <c r="D875" s="180" t="str">
        <f>+'INFO SEAL'!D826</f>
        <v>AREQUIPA</v>
      </c>
      <c r="E875" s="180" t="str">
        <f>+'INFO SEAL'!E826</f>
        <v>VITOR</v>
      </c>
      <c r="F875" s="180" t="str">
        <f>+IF('INFO SEAL'!I826="BAJA TENSION","BT",IF('INFO SEAL'!I826="MEDIA TENSION","MT","AT"))</f>
        <v>AT</v>
      </c>
      <c r="G875" s="180">
        <f>+'INFO SEAL'!K826</f>
        <v>16</v>
      </c>
      <c r="H875" s="180" t="str">
        <f>+'INFO SEAL'!L826</f>
        <v>POSTE</v>
      </c>
      <c r="I875" s="180" t="str">
        <f>+'INFO SEAL'!M826</f>
        <v>MADERA</v>
      </c>
      <c r="J875" s="180" t="str">
        <f>+'INFO SEAL'!N826&amp;"-"&amp;F875</f>
        <v>EMSA3P85C3-AT</v>
      </c>
      <c r="K875" s="180"/>
      <c r="L875" s="182" t="str">
        <f>+VLOOKUP('INFO SEAL'!N826,$J$8:$V$50,3,FALSE)</f>
        <v>Estructura de  Suspensión- Angulo menor  compuesto por 3 postes de madera tratada 85' Clase 3</v>
      </c>
      <c r="M875" s="33">
        <f t="shared" si="40"/>
        <v>4.8</v>
      </c>
    </row>
    <row r="876" spans="1:13" customFormat="1" x14ac:dyDescent="0.25">
      <c r="A876" s="73">
        <f>+'INFO SEAL'!B827</f>
        <v>822</v>
      </c>
      <c r="B876" s="180" t="str">
        <f t="shared" si="39"/>
        <v>MOD INV_2018</v>
      </c>
      <c r="C876" s="180" t="str">
        <f>+'INFO SEAL'!C827</f>
        <v>AREQUIPA</v>
      </c>
      <c r="D876" s="180" t="str">
        <f>+'INFO SEAL'!D827</f>
        <v>AREQUIPA</v>
      </c>
      <c r="E876" s="180" t="str">
        <f>+'INFO SEAL'!E827</f>
        <v>LA JOYA</v>
      </c>
      <c r="F876" s="180" t="str">
        <f>+IF('INFO SEAL'!I827="BAJA TENSION","BT",IF('INFO SEAL'!I827="MEDIA TENSION","MT","AT"))</f>
        <v>AT</v>
      </c>
      <c r="G876" s="180">
        <f>+'INFO SEAL'!K827</f>
        <v>18</v>
      </c>
      <c r="H876" s="180" t="str">
        <f>+'INFO SEAL'!L827</f>
        <v>POSTE</v>
      </c>
      <c r="I876" s="180" t="str">
        <f>+'INFO SEAL'!M827</f>
        <v>MADERA</v>
      </c>
      <c r="J876" s="180" t="str">
        <f>+'INFO SEAL'!N827&amp;"-"&amp;F876</f>
        <v>EMSU2P60C4-AT</v>
      </c>
      <c r="K876" s="180"/>
      <c r="L876" s="182" t="str">
        <f>+VLOOKUP('INFO SEAL'!N827,$J$8:$V$50,3,FALSE)</f>
        <v>Estructura de  Suspensión compuesto por 2 postes de madera tratada 60' Clase 4</v>
      </c>
      <c r="M876" s="33">
        <f t="shared" si="40"/>
        <v>2.9</v>
      </c>
    </row>
    <row r="877" spans="1:13" customFormat="1" x14ac:dyDescent="0.25">
      <c r="A877" s="73">
        <f>+'INFO SEAL'!B828</f>
        <v>823</v>
      </c>
      <c r="B877" s="180" t="str">
        <f t="shared" si="39"/>
        <v>MOD INV_2018</v>
      </c>
      <c r="C877" s="180" t="str">
        <f>+'INFO SEAL'!C828</f>
        <v>AREQUIPA</v>
      </c>
      <c r="D877" s="180" t="str">
        <f>+'INFO SEAL'!D828</f>
        <v>AREQUIPA</v>
      </c>
      <c r="E877" s="180" t="str">
        <f>+'INFO SEAL'!E828</f>
        <v>VITOR</v>
      </c>
      <c r="F877" s="180" t="str">
        <f>+IF('INFO SEAL'!I828="BAJA TENSION","BT",IF('INFO SEAL'!I828="MEDIA TENSION","MT","AT"))</f>
        <v>AT</v>
      </c>
      <c r="G877" s="180">
        <f>+'INFO SEAL'!K828</f>
        <v>18</v>
      </c>
      <c r="H877" s="180" t="str">
        <f>+'INFO SEAL'!L828</f>
        <v>POSTE</v>
      </c>
      <c r="I877" s="180" t="str">
        <f>+'INFO SEAL'!M828</f>
        <v>MADERA</v>
      </c>
      <c r="J877" s="180" t="str">
        <f>+'INFO SEAL'!N828&amp;"-"&amp;F877</f>
        <v>EMSU2P60C4-AT</v>
      </c>
      <c r="K877" s="180"/>
      <c r="L877" s="182" t="str">
        <f>+VLOOKUP('INFO SEAL'!N828,$J$8:$V$50,3,FALSE)</f>
        <v>Estructura de  Suspensión compuesto por 2 postes de madera tratada 60' Clase 4</v>
      </c>
      <c r="M877" s="33">
        <f t="shared" si="40"/>
        <v>2.9</v>
      </c>
    </row>
    <row r="878" spans="1:13" customFormat="1" x14ac:dyDescent="0.25">
      <c r="A878" s="73">
        <f>+'INFO SEAL'!B829</f>
        <v>824</v>
      </c>
      <c r="B878" s="180" t="str">
        <f t="shared" si="39"/>
        <v>MOD INV_2018</v>
      </c>
      <c r="C878" s="180" t="str">
        <f>+'INFO SEAL'!C829</f>
        <v>AREQUIPA</v>
      </c>
      <c r="D878" s="180" t="str">
        <f>+'INFO SEAL'!D829</f>
        <v>AREQUIPA</v>
      </c>
      <c r="E878" s="180" t="str">
        <f>+'INFO SEAL'!E829</f>
        <v>LA JOYA</v>
      </c>
      <c r="F878" s="180" t="str">
        <f>+IF('INFO SEAL'!I829="BAJA TENSION","BT",IF('INFO SEAL'!I829="MEDIA TENSION","MT","AT"))</f>
        <v>AT</v>
      </c>
      <c r="G878" s="180">
        <f>+'INFO SEAL'!K829</f>
        <v>18</v>
      </c>
      <c r="H878" s="180" t="str">
        <f>+'INFO SEAL'!L829</f>
        <v>POSTE</v>
      </c>
      <c r="I878" s="180" t="str">
        <f>+'INFO SEAL'!M829</f>
        <v>MADERA</v>
      </c>
      <c r="J878" s="180" t="str">
        <f>+'INFO SEAL'!N829&amp;"-"&amp;F878</f>
        <v>EMSU2P60C4-AT</v>
      </c>
      <c r="K878" s="180"/>
      <c r="L878" s="182" t="str">
        <f>+VLOOKUP('INFO SEAL'!N829,$J$8:$V$50,3,FALSE)</f>
        <v>Estructura de  Suspensión compuesto por 2 postes de madera tratada 60' Clase 4</v>
      </c>
      <c r="M878" s="33">
        <f t="shared" si="40"/>
        <v>2.9</v>
      </c>
    </row>
    <row r="879" spans="1:13" customFormat="1" x14ac:dyDescent="0.25">
      <c r="A879" s="73">
        <f>+'INFO SEAL'!B830</f>
        <v>825</v>
      </c>
      <c r="B879" s="180" t="str">
        <f t="shared" si="39"/>
        <v>MOD INV_2018</v>
      </c>
      <c r="C879" s="180" t="str">
        <f>+'INFO SEAL'!C830</f>
        <v>AREQUIPA</v>
      </c>
      <c r="D879" s="180" t="str">
        <f>+'INFO SEAL'!D830</f>
        <v>AREQUIPA</v>
      </c>
      <c r="E879" s="180" t="str">
        <f>+'INFO SEAL'!E830</f>
        <v>LA JOYA</v>
      </c>
      <c r="F879" s="180" t="str">
        <f>+IF('INFO SEAL'!I830="BAJA TENSION","BT",IF('INFO SEAL'!I830="MEDIA TENSION","MT","AT"))</f>
        <v>AT</v>
      </c>
      <c r="G879" s="180">
        <f>+'INFO SEAL'!K830</f>
        <v>18</v>
      </c>
      <c r="H879" s="180" t="str">
        <f>+'INFO SEAL'!L830</f>
        <v>POSTE</v>
      </c>
      <c r="I879" s="180" t="str">
        <f>+'INFO SEAL'!M830</f>
        <v>MADERA</v>
      </c>
      <c r="J879" s="180" t="str">
        <f>+'INFO SEAL'!N830&amp;"-"&amp;F879</f>
        <v>EMSU2P60C4-AT</v>
      </c>
      <c r="K879" s="180"/>
      <c r="L879" s="182" t="str">
        <f>+VLOOKUP('INFO SEAL'!N830,$J$8:$V$50,3,FALSE)</f>
        <v>Estructura de  Suspensión compuesto por 2 postes de madera tratada 60' Clase 4</v>
      </c>
      <c r="M879" s="33">
        <f t="shared" si="40"/>
        <v>2.9</v>
      </c>
    </row>
    <row r="880" spans="1:13" customFormat="1" x14ac:dyDescent="0.25">
      <c r="A880" s="73">
        <f>+'INFO SEAL'!B831</f>
        <v>826</v>
      </c>
      <c r="B880" s="180" t="str">
        <f t="shared" si="39"/>
        <v>MOD INV_2018</v>
      </c>
      <c r="C880" s="180" t="str">
        <f>+'INFO SEAL'!C831</f>
        <v>AREQUIPA</v>
      </c>
      <c r="D880" s="180" t="str">
        <f>+'INFO SEAL'!D831</f>
        <v>AREQUIPA</v>
      </c>
      <c r="E880" s="180" t="str">
        <f>+'INFO SEAL'!E831</f>
        <v>LA JOYA</v>
      </c>
      <c r="F880" s="180" t="str">
        <f>+IF('INFO SEAL'!I831="BAJA TENSION","BT",IF('INFO SEAL'!I831="MEDIA TENSION","MT","AT"))</f>
        <v>AT</v>
      </c>
      <c r="G880" s="180">
        <f>+'INFO SEAL'!K831</f>
        <v>18</v>
      </c>
      <c r="H880" s="180" t="str">
        <f>+'INFO SEAL'!L831</f>
        <v>POSTE</v>
      </c>
      <c r="I880" s="180" t="str">
        <f>+'INFO SEAL'!M831</f>
        <v>MADERA</v>
      </c>
      <c r="J880" s="180" t="str">
        <f>+'INFO SEAL'!N831&amp;"-"&amp;F880</f>
        <v>EMSU2P60C4-AT</v>
      </c>
      <c r="K880" s="180"/>
      <c r="L880" s="182" t="str">
        <f>+VLOOKUP('INFO SEAL'!N831,$J$8:$V$50,3,FALSE)</f>
        <v>Estructura de  Suspensión compuesto por 2 postes de madera tratada 60' Clase 4</v>
      </c>
      <c r="M880" s="33">
        <f t="shared" si="40"/>
        <v>2.9</v>
      </c>
    </row>
    <row r="881" spans="1:13" customFormat="1" x14ac:dyDescent="0.25">
      <c r="A881" s="73">
        <f>+'INFO SEAL'!B832</f>
        <v>827</v>
      </c>
      <c r="B881" s="180" t="str">
        <f t="shared" si="39"/>
        <v>MOD INV_2018</v>
      </c>
      <c r="C881" s="180" t="str">
        <f>+'INFO SEAL'!C832</f>
        <v>AREQUIPA</v>
      </c>
      <c r="D881" s="180" t="str">
        <f>+'INFO SEAL'!D832</f>
        <v>AREQUIPA</v>
      </c>
      <c r="E881" s="180" t="str">
        <f>+'INFO SEAL'!E832</f>
        <v>LA JOYA</v>
      </c>
      <c r="F881" s="180" t="str">
        <f>+IF('INFO SEAL'!I832="BAJA TENSION","BT",IF('INFO SEAL'!I832="MEDIA TENSION","MT","AT"))</f>
        <v>AT</v>
      </c>
      <c r="G881" s="180">
        <f>+'INFO SEAL'!K832</f>
        <v>18</v>
      </c>
      <c r="H881" s="180" t="str">
        <f>+'INFO SEAL'!L832</f>
        <v>POSTE</v>
      </c>
      <c r="I881" s="180" t="str">
        <f>+'INFO SEAL'!M832</f>
        <v>MADERA</v>
      </c>
      <c r="J881" s="180" t="str">
        <f>+'INFO SEAL'!N832&amp;"-"&amp;F881</f>
        <v>EMSU2P60C4-AT</v>
      </c>
      <c r="K881" s="180"/>
      <c r="L881" s="182" t="str">
        <f>+VLOOKUP('INFO SEAL'!N832,$J$8:$V$50,3,FALSE)</f>
        <v>Estructura de  Suspensión compuesto por 2 postes de madera tratada 60' Clase 4</v>
      </c>
      <c r="M881" s="33">
        <f t="shared" si="40"/>
        <v>2.9</v>
      </c>
    </row>
    <row r="882" spans="1:13" customFormat="1" x14ac:dyDescent="0.25">
      <c r="A882" s="73">
        <f>+'INFO SEAL'!B833</f>
        <v>828</v>
      </c>
      <c r="B882" s="180" t="str">
        <f t="shared" si="39"/>
        <v>MOD INV_2018</v>
      </c>
      <c r="C882" s="180" t="str">
        <f>+'INFO SEAL'!C833</f>
        <v>AREQUIPA</v>
      </c>
      <c r="D882" s="180" t="str">
        <f>+'INFO SEAL'!D833</f>
        <v>AREQUIPA</v>
      </c>
      <c r="E882" s="180" t="str">
        <f>+'INFO SEAL'!E833</f>
        <v>LA JOYA</v>
      </c>
      <c r="F882" s="180" t="str">
        <f>+IF('INFO SEAL'!I833="BAJA TENSION","BT",IF('INFO SEAL'!I833="MEDIA TENSION","MT","AT"))</f>
        <v>AT</v>
      </c>
      <c r="G882" s="180">
        <f>+'INFO SEAL'!K833</f>
        <v>18</v>
      </c>
      <c r="H882" s="180" t="str">
        <f>+'INFO SEAL'!L833</f>
        <v>POSTE</v>
      </c>
      <c r="I882" s="180" t="str">
        <f>+'INFO SEAL'!M833</f>
        <v>MADERA</v>
      </c>
      <c r="J882" s="180" t="str">
        <f>+'INFO SEAL'!N833&amp;"-"&amp;F882</f>
        <v>EMSU2P60C4-AT</v>
      </c>
      <c r="K882" s="180"/>
      <c r="L882" s="182" t="str">
        <f>+VLOOKUP('INFO SEAL'!N833,$J$8:$V$50,3,FALSE)</f>
        <v>Estructura de  Suspensión compuesto por 2 postes de madera tratada 60' Clase 4</v>
      </c>
      <c r="M882" s="33">
        <f t="shared" si="40"/>
        <v>2.9</v>
      </c>
    </row>
    <row r="883" spans="1:13" customFormat="1" x14ac:dyDescent="0.25">
      <c r="A883" s="73">
        <f>+'INFO SEAL'!B834</f>
        <v>829</v>
      </c>
      <c r="B883" s="180" t="str">
        <f t="shared" si="39"/>
        <v>MOD INV_2018</v>
      </c>
      <c r="C883" s="180" t="str">
        <f>+'INFO SEAL'!C834</f>
        <v>AREQUIPA</v>
      </c>
      <c r="D883" s="180" t="str">
        <f>+'INFO SEAL'!D834</f>
        <v>AREQUIPA</v>
      </c>
      <c r="E883" s="180" t="str">
        <f>+'INFO SEAL'!E834</f>
        <v>LA JOYA</v>
      </c>
      <c r="F883" s="180" t="str">
        <f>+IF('INFO SEAL'!I834="BAJA TENSION","BT",IF('INFO SEAL'!I834="MEDIA TENSION","MT","AT"))</f>
        <v>AT</v>
      </c>
      <c r="G883" s="180">
        <f>+'INFO SEAL'!K834</f>
        <v>18</v>
      </c>
      <c r="H883" s="180" t="str">
        <f>+'INFO SEAL'!L834</f>
        <v>POSTE</v>
      </c>
      <c r="I883" s="180" t="str">
        <f>+'INFO SEAL'!M834</f>
        <v>MADERA</v>
      </c>
      <c r="J883" s="180" t="str">
        <f>+'INFO SEAL'!N834&amp;"-"&amp;F883</f>
        <v>EMSU2P60C4-AT</v>
      </c>
      <c r="K883" s="180"/>
      <c r="L883" s="182" t="str">
        <f>+VLOOKUP('INFO SEAL'!N834,$J$8:$V$50,3,FALSE)</f>
        <v>Estructura de  Suspensión compuesto por 2 postes de madera tratada 60' Clase 4</v>
      </c>
      <c r="M883" s="33">
        <f t="shared" si="40"/>
        <v>2.9</v>
      </c>
    </row>
    <row r="884" spans="1:13" customFormat="1" x14ac:dyDescent="0.25">
      <c r="A884" s="73">
        <f>+'INFO SEAL'!B835</f>
        <v>830</v>
      </c>
      <c r="B884" s="180" t="str">
        <f t="shared" si="39"/>
        <v>MOD INV_2018</v>
      </c>
      <c r="C884" s="180" t="str">
        <f>+'INFO SEAL'!C835</f>
        <v>AREQUIPA</v>
      </c>
      <c r="D884" s="180" t="str">
        <f>+'INFO SEAL'!D835</f>
        <v>AREQUIPA</v>
      </c>
      <c r="E884" s="180" t="str">
        <f>+'INFO SEAL'!E835</f>
        <v>SANTA ISABEL DE SIGUAS</v>
      </c>
      <c r="F884" s="180" t="str">
        <f>+IF('INFO SEAL'!I835="BAJA TENSION","BT",IF('INFO SEAL'!I835="MEDIA TENSION","MT","AT"))</f>
        <v>AT</v>
      </c>
      <c r="G884" s="180">
        <f>+'INFO SEAL'!K835</f>
        <v>16</v>
      </c>
      <c r="H884" s="180" t="str">
        <f>+'INFO SEAL'!L835</f>
        <v>POSTE</v>
      </c>
      <c r="I884" s="180" t="str">
        <f>+'INFO SEAL'!M835</f>
        <v>MADERA</v>
      </c>
      <c r="J884" s="180" t="str">
        <f>+'INFO SEAL'!N835&amp;"-"&amp;F884</f>
        <v>EMSU2P60C4-AT</v>
      </c>
      <c r="K884" s="180"/>
      <c r="L884" s="182" t="str">
        <f>+VLOOKUP('INFO SEAL'!N835,$J$8:$V$50,3,FALSE)</f>
        <v>Estructura de  Suspensión compuesto por 2 postes de madera tratada 60' Clase 4</v>
      </c>
      <c r="M884" s="33">
        <f t="shared" si="40"/>
        <v>2.9</v>
      </c>
    </row>
    <row r="885" spans="1:13" customFormat="1" x14ac:dyDescent="0.25">
      <c r="A885" s="73">
        <f>+'INFO SEAL'!B836</f>
        <v>831</v>
      </c>
      <c r="B885" s="180" t="str">
        <f t="shared" si="39"/>
        <v>MOD INV_2018</v>
      </c>
      <c r="C885" s="180" t="str">
        <f>+'INFO SEAL'!C836</f>
        <v>AREQUIPA</v>
      </c>
      <c r="D885" s="180" t="str">
        <f>+'INFO SEAL'!D836</f>
        <v>AREQUIPA</v>
      </c>
      <c r="E885" s="180" t="str">
        <f>+'INFO SEAL'!E836</f>
        <v>LA JOYA</v>
      </c>
      <c r="F885" s="180" t="str">
        <f>+IF('INFO SEAL'!I836="BAJA TENSION","BT",IF('INFO SEAL'!I836="MEDIA TENSION","MT","AT"))</f>
        <v>AT</v>
      </c>
      <c r="G885" s="180">
        <f>+'INFO SEAL'!K836</f>
        <v>18</v>
      </c>
      <c r="H885" s="180" t="str">
        <f>+'INFO SEAL'!L836</f>
        <v>POSTE</v>
      </c>
      <c r="I885" s="180" t="str">
        <f>+'INFO SEAL'!M836</f>
        <v>MADERA</v>
      </c>
      <c r="J885" s="180" t="str">
        <f>+'INFO SEAL'!N836&amp;"-"&amp;F885</f>
        <v>EMSU2P60C4-AT</v>
      </c>
      <c r="K885" s="180"/>
      <c r="L885" s="182" t="str">
        <f>+VLOOKUP('INFO SEAL'!N836,$J$8:$V$50,3,FALSE)</f>
        <v>Estructura de  Suspensión compuesto por 2 postes de madera tratada 60' Clase 4</v>
      </c>
      <c r="M885" s="33">
        <f t="shared" si="40"/>
        <v>2.9</v>
      </c>
    </row>
    <row r="886" spans="1:13" customFormat="1" x14ac:dyDescent="0.25">
      <c r="A886" s="73">
        <f>+'INFO SEAL'!B837</f>
        <v>832</v>
      </c>
      <c r="B886" s="180" t="str">
        <f t="shared" si="39"/>
        <v>MOD INV_2018</v>
      </c>
      <c r="C886" s="180" t="str">
        <f>+'INFO SEAL'!C837</f>
        <v>AREQUIPA</v>
      </c>
      <c r="D886" s="180" t="str">
        <f>+'INFO SEAL'!D837</f>
        <v>AREQUIPA</v>
      </c>
      <c r="E886" s="180" t="str">
        <f>+'INFO SEAL'!E837</f>
        <v>SANTA ISABEL DE SIGUAS</v>
      </c>
      <c r="F886" s="180" t="str">
        <f>+IF('INFO SEAL'!I837="BAJA TENSION","BT",IF('INFO SEAL'!I837="MEDIA TENSION","MT","AT"))</f>
        <v>AT</v>
      </c>
      <c r="G886" s="180">
        <f>+'INFO SEAL'!K837</f>
        <v>18</v>
      </c>
      <c r="H886" s="180" t="str">
        <f>+'INFO SEAL'!L837</f>
        <v>POSTE</v>
      </c>
      <c r="I886" s="180" t="str">
        <f>+'INFO SEAL'!M837</f>
        <v>MADERA</v>
      </c>
      <c r="J886" s="180" t="str">
        <f>+'INFO SEAL'!N837&amp;"-"&amp;F886</f>
        <v>EMSU2P60C4-AT</v>
      </c>
      <c r="K886" s="180"/>
      <c r="L886" s="182" t="str">
        <f>+VLOOKUP('INFO SEAL'!N837,$J$8:$V$50,3,FALSE)</f>
        <v>Estructura de  Suspensión compuesto por 2 postes de madera tratada 60' Clase 4</v>
      </c>
      <c r="M886" s="33">
        <f t="shared" si="40"/>
        <v>2.9</v>
      </c>
    </row>
    <row r="887" spans="1:13" customFormat="1" x14ac:dyDescent="0.25">
      <c r="A887" s="73">
        <f>+'INFO SEAL'!B838</f>
        <v>833</v>
      </c>
      <c r="B887" s="180" t="str">
        <f t="shared" si="39"/>
        <v>MOD INV_2018</v>
      </c>
      <c r="C887" s="180" t="str">
        <f>+'INFO SEAL'!C838</f>
        <v>AREQUIPA</v>
      </c>
      <c r="D887" s="180" t="str">
        <f>+'INFO SEAL'!D838</f>
        <v>AREQUIPA</v>
      </c>
      <c r="E887" s="180" t="str">
        <f>+'INFO SEAL'!E838</f>
        <v>LA JOYA</v>
      </c>
      <c r="F887" s="180" t="str">
        <f>+IF('INFO SEAL'!I838="BAJA TENSION","BT",IF('INFO SEAL'!I838="MEDIA TENSION","MT","AT"))</f>
        <v>AT</v>
      </c>
      <c r="G887" s="180">
        <f>+'INFO SEAL'!K838</f>
        <v>18</v>
      </c>
      <c r="H887" s="180" t="str">
        <f>+'INFO SEAL'!L838</f>
        <v>POSTE</v>
      </c>
      <c r="I887" s="180" t="str">
        <f>+'INFO SEAL'!M838</f>
        <v>MADERA</v>
      </c>
      <c r="J887" s="180" t="str">
        <f>+'INFO SEAL'!N838&amp;"-"&amp;F887</f>
        <v>EMSU2P60C3-AT</v>
      </c>
      <c r="K887" s="180"/>
      <c r="L887" s="182" t="str">
        <f>+VLOOKUP('INFO SEAL'!N838,$J$8:$V$50,3,FALSE)</f>
        <v>Estructura de  Suspensión compuesto por 2 postes de madera tratada 60' Clase 3</v>
      </c>
      <c r="M887" s="33">
        <f t="shared" si="40"/>
        <v>3.2</v>
      </c>
    </row>
    <row r="888" spans="1:13" customFormat="1" x14ac:dyDescent="0.25">
      <c r="A888" s="73">
        <f>+'INFO SEAL'!B839</f>
        <v>834</v>
      </c>
      <c r="B888" s="180" t="str">
        <f t="shared" ref="B888:B951" si="41">+INDEX($B$8:$B$50,MATCH(L888,$L$8:$L$50,0))</f>
        <v>MOD INV_2018</v>
      </c>
      <c r="C888" s="180" t="str">
        <f>+'INFO SEAL'!C839</f>
        <v>AREQUIPA</v>
      </c>
      <c r="D888" s="180" t="str">
        <f>+'INFO SEAL'!D839</f>
        <v>AREQUIPA</v>
      </c>
      <c r="E888" s="180" t="str">
        <f>+'INFO SEAL'!E839</f>
        <v>LA JOYA</v>
      </c>
      <c r="F888" s="180" t="str">
        <f>+IF('INFO SEAL'!I839="BAJA TENSION","BT",IF('INFO SEAL'!I839="MEDIA TENSION","MT","AT"))</f>
        <v>AT</v>
      </c>
      <c r="G888" s="180">
        <f>+'INFO SEAL'!K839</f>
        <v>18</v>
      </c>
      <c r="H888" s="180" t="str">
        <f>+'INFO SEAL'!L839</f>
        <v>POSTE</v>
      </c>
      <c r="I888" s="180" t="str">
        <f>+'INFO SEAL'!M839</f>
        <v>MADERA</v>
      </c>
      <c r="J888" s="180" t="str">
        <f>+'INFO SEAL'!N839&amp;"-"&amp;F888</f>
        <v>EMSU2P60C4-AT</v>
      </c>
      <c r="K888" s="180"/>
      <c r="L888" s="182" t="str">
        <f>+VLOOKUP('INFO SEAL'!N839,$J$8:$V$50,3,FALSE)</f>
        <v>Estructura de  Suspensión compuesto por 2 postes de madera tratada 60' Clase 4</v>
      </c>
      <c r="M888" s="33">
        <f t="shared" ref="M888:M951" si="42">+VLOOKUP(J888,$K$8:$V$50,12,FALSE)</f>
        <v>2.9</v>
      </c>
    </row>
    <row r="889" spans="1:13" customFormat="1" x14ac:dyDescent="0.25">
      <c r="A889" s="73">
        <f>+'INFO SEAL'!B840</f>
        <v>835</v>
      </c>
      <c r="B889" s="180" t="str">
        <f t="shared" si="41"/>
        <v>MOD INV_2018</v>
      </c>
      <c r="C889" s="180" t="str">
        <f>+'INFO SEAL'!C840</f>
        <v>AREQUIPA</v>
      </c>
      <c r="D889" s="180" t="str">
        <f>+'INFO SEAL'!D840</f>
        <v>AREQUIPA</v>
      </c>
      <c r="E889" s="180" t="str">
        <f>+'INFO SEAL'!E840</f>
        <v>LA JOYA</v>
      </c>
      <c r="F889" s="180" t="str">
        <f>+IF('INFO SEAL'!I840="BAJA TENSION","BT",IF('INFO SEAL'!I840="MEDIA TENSION","MT","AT"))</f>
        <v>AT</v>
      </c>
      <c r="G889" s="180">
        <f>+'INFO SEAL'!K840</f>
        <v>16</v>
      </c>
      <c r="H889" s="180" t="str">
        <f>+'INFO SEAL'!L840</f>
        <v>POSTE</v>
      </c>
      <c r="I889" s="180" t="str">
        <f>+'INFO SEAL'!M840</f>
        <v>MADERA</v>
      </c>
      <c r="J889" s="180" t="str">
        <f>+'INFO SEAL'!N840&amp;"-"&amp;F889</f>
        <v>EMSA3P85C3-AT</v>
      </c>
      <c r="K889" s="180"/>
      <c r="L889" s="182" t="str">
        <f>+VLOOKUP('INFO SEAL'!N840,$J$8:$V$50,3,FALSE)</f>
        <v>Estructura de  Suspensión- Angulo menor  compuesto por 3 postes de madera tratada 85' Clase 3</v>
      </c>
      <c r="M889" s="33">
        <f t="shared" si="42"/>
        <v>4.8</v>
      </c>
    </row>
    <row r="890" spans="1:13" customFormat="1" x14ac:dyDescent="0.25">
      <c r="A890" s="73">
        <f>+'INFO SEAL'!B841</f>
        <v>836</v>
      </c>
      <c r="B890" s="180" t="str">
        <f t="shared" si="41"/>
        <v>MOD INV_2018</v>
      </c>
      <c r="C890" s="180" t="str">
        <f>+'INFO SEAL'!C841</f>
        <v>AREQUIPA</v>
      </c>
      <c r="D890" s="180" t="str">
        <f>+'INFO SEAL'!D841</f>
        <v>AREQUIPA</v>
      </c>
      <c r="E890" s="180" t="str">
        <f>+'INFO SEAL'!E841</f>
        <v>LA JOYA</v>
      </c>
      <c r="F890" s="180" t="str">
        <f>+IF('INFO SEAL'!I841="BAJA TENSION","BT",IF('INFO SEAL'!I841="MEDIA TENSION","MT","AT"))</f>
        <v>AT</v>
      </c>
      <c r="G890" s="180">
        <f>+'INFO SEAL'!K841</f>
        <v>18</v>
      </c>
      <c r="H890" s="180" t="str">
        <f>+'INFO SEAL'!L841</f>
        <v>POSTE</v>
      </c>
      <c r="I890" s="180" t="str">
        <f>+'INFO SEAL'!M841</f>
        <v>MADERA</v>
      </c>
      <c r="J890" s="180" t="str">
        <f>+'INFO SEAL'!N841&amp;"-"&amp;F890</f>
        <v>EMSU2P60C4-AT</v>
      </c>
      <c r="K890" s="180"/>
      <c r="L890" s="182" t="str">
        <f>+VLOOKUP('INFO SEAL'!N841,$J$8:$V$50,3,FALSE)</f>
        <v>Estructura de  Suspensión compuesto por 2 postes de madera tratada 60' Clase 4</v>
      </c>
      <c r="M890" s="33">
        <f t="shared" si="42"/>
        <v>2.9</v>
      </c>
    </row>
    <row r="891" spans="1:13" customFormat="1" x14ac:dyDescent="0.25">
      <c r="A891" s="73">
        <f>+'INFO SEAL'!B842</f>
        <v>837</v>
      </c>
      <c r="B891" s="180" t="str">
        <f t="shared" si="41"/>
        <v>MOD INV_2018</v>
      </c>
      <c r="C891" s="180" t="str">
        <f>+'INFO SEAL'!C842</f>
        <v>AREQUIPA</v>
      </c>
      <c r="D891" s="180" t="str">
        <f>+'INFO SEAL'!D842</f>
        <v>AREQUIPA</v>
      </c>
      <c r="E891" s="180" t="str">
        <f>+'INFO SEAL'!E842</f>
        <v>LA JOYA</v>
      </c>
      <c r="F891" s="180" t="str">
        <f>+IF('INFO SEAL'!I842="BAJA TENSION","BT",IF('INFO SEAL'!I842="MEDIA TENSION","MT","AT"))</f>
        <v>AT</v>
      </c>
      <c r="G891" s="180">
        <f>+'INFO SEAL'!K842</f>
        <v>18</v>
      </c>
      <c r="H891" s="180" t="str">
        <f>+'INFO SEAL'!L842</f>
        <v>POSTE</v>
      </c>
      <c r="I891" s="180" t="str">
        <f>+'INFO SEAL'!M842</f>
        <v>MADERA</v>
      </c>
      <c r="J891" s="180" t="str">
        <f>+'INFO SEAL'!N842&amp;"-"&amp;F891</f>
        <v>EMSU2P60C4-AT</v>
      </c>
      <c r="K891" s="180"/>
      <c r="L891" s="182" t="str">
        <f>+VLOOKUP('INFO SEAL'!N842,$J$8:$V$50,3,FALSE)</f>
        <v>Estructura de  Suspensión compuesto por 2 postes de madera tratada 60' Clase 4</v>
      </c>
      <c r="M891" s="33">
        <f t="shared" si="42"/>
        <v>2.9</v>
      </c>
    </row>
    <row r="892" spans="1:13" customFormat="1" x14ac:dyDescent="0.25">
      <c r="A892" s="73">
        <f>+'INFO SEAL'!B843</f>
        <v>838</v>
      </c>
      <c r="B892" s="180" t="str">
        <f t="shared" si="41"/>
        <v>MOD INV_2018</v>
      </c>
      <c r="C892" s="180" t="str">
        <f>+'INFO SEAL'!C843</f>
        <v>AREQUIPA</v>
      </c>
      <c r="D892" s="180" t="str">
        <f>+'INFO SEAL'!D843</f>
        <v>AREQUIPA</v>
      </c>
      <c r="E892" s="180" t="str">
        <f>+'INFO SEAL'!E843</f>
        <v>LA JOYA</v>
      </c>
      <c r="F892" s="180" t="str">
        <f>+IF('INFO SEAL'!I843="BAJA TENSION","BT",IF('INFO SEAL'!I843="MEDIA TENSION","MT","AT"))</f>
        <v>AT</v>
      </c>
      <c r="G892" s="180">
        <f>+'INFO SEAL'!K843</f>
        <v>16</v>
      </c>
      <c r="H892" s="180" t="str">
        <f>+'INFO SEAL'!L843</f>
        <v>POSTE</v>
      </c>
      <c r="I892" s="180" t="str">
        <f>+'INFO SEAL'!M843</f>
        <v>MADERA</v>
      </c>
      <c r="J892" s="180" t="str">
        <f>+'INFO SEAL'!N843&amp;"-"&amp;F892</f>
        <v>EMSU2P60C4-AT</v>
      </c>
      <c r="K892" s="180"/>
      <c r="L892" s="182" t="str">
        <f>+VLOOKUP('INFO SEAL'!N843,$J$8:$V$50,3,FALSE)</f>
        <v>Estructura de  Suspensión compuesto por 2 postes de madera tratada 60' Clase 4</v>
      </c>
      <c r="M892" s="33">
        <f t="shared" si="42"/>
        <v>2.9</v>
      </c>
    </row>
    <row r="893" spans="1:13" customFormat="1" x14ac:dyDescent="0.25">
      <c r="A893" s="73">
        <f>+'INFO SEAL'!B844</f>
        <v>839</v>
      </c>
      <c r="B893" s="180" t="str">
        <f t="shared" si="41"/>
        <v>MOD INV_2018</v>
      </c>
      <c r="C893" s="180" t="str">
        <f>+'INFO SEAL'!C844</f>
        <v>AREQUIPA</v>
      </c>
      <c r="D893" s="180" t="str">
        <f>+'INFO SEAL'!D844</f>
        <v>AREQUIPA</v>
      </c>
      <c r="E893" s="180" t="str">
        <f>+'INFO SEAL'!E844</f>
        <v>LA JOYA</v>
      </c>
      <c r="F893" s="180" t="str">
        <f>+IF('INFO SEAL'!I844="BAJA TENSION","BT",IF('INFO SEAL'!I844="MEDIA TENSION","MT","AT"))</f>
        <v>AT</v>
      </c>
      <c r="G893" s="180">
        <f>+'INFO SEAL'!K844</f>
        <v>16</v>
      </c>
      <c r="H893" s="180" t="str">
        <f>+'INFO SEAL'!L844</f>
        <v>POSTE</v>
      </c>
      <c r="I893" s="180" t="str">
        <f>+'INFO SEAL'!M844</f>
        <v>MADERA</v>
      </c>
      <c r="J893" s="180" t="str">
        <f>+'INFO SEAL'!N844&amp;"-"&amp;F893</f>
        <v>EMSA3P85C3-AT</v>
      </c>
      <c r="K893" s="180"/>
      <c r="L893" s="182" t="str">
        <f>+VLOOKUP('INFO SEAL'!N844,$J$8:$V$50,3,FALSE)</f>
        <v>Estructura de  Suspensión- Angulo menor  compuesto por 3 postes de madera tratada 85' Clase 3</v>
      </c>
      <c r="M893" s="33">
        <f t="shared" si="42"/>
        <v>4.8</v>
      </c>
    </row>
    <row r="894" spans="1:13" customFormat="1" x14ac:dyDescent="0.25">
      <c r="A894" s="73">
        <f>+'INFO SEAL'!B845</f>
        <v>840</v>
      </c>
      <c r="B894" s="180" t="str">
        <f t="shared" si="41"/>
        <v>MOD INV_2018</v>
      </c>
      <c r="C894" s="180" t="str">
        <f>+'INFO SEAL'!C845</f>
        <v>AREQUIPA</v>
      </c>
      <c r="D894" s="180" t="str">
        <f>+'INFO SEAL'!D845</f>
        <v>AREQUIPA</v>
      </c>
      <c r="E894" s="180" t="str">
        <f>+'INFO SEAL'!E845</f>
        <v>LA JOYA</v>
      </c>
      <c r="F894" s="180" t="str">
        <f>+IF('INFO SEAL'!I845="BAJA TENSION","BT",IF('INFO SEAL'!I845="MEDIA TENSION","MT","AT"))</f>
        <v>AT</v>
      </c>
      <c r="G894" s="180">
        <f>+'INFO SEAL'!K845</f>
        <v>16</v>
      </c>
      <c r="H894" s="180" t="str">
        <f>+'INFO SEAL'!L845</f>
        <v>POSTE</v>
      </c>
      <c r="I894" s="180" t="str">
        <f>+'INFO SEAL'!M845</f>
        <v>MADERA</v>
      </c>
      <c r="J894" s="180" t="str">
        <f>+'INFO SEAL'!N845&amp;"-"&amp;F894</f>
        <v>EMSU1P60C4-AT</v>
      </c>
      <c r="K894" s="180"/>
      <c r="L894" s="182" t="str">
        <f>+VLOOKUP('INFO SEAL'!N845,$J$8:$V$50,3,FALSE)</f>
        <v>Estructura de  Suspensión compuesto por 1 postes de madera tratada 60' Clase 4</v>
      </c>
      <c r="M894" s="33">
        <f t="shared" si="42"/>
        <v>1</v>
      </c>
    </row>
    <row r="895" spans="1:13" customFormat="1" x14ac:dyDescent="0.25">
      <c r="A895" s="73">
        <f>+'INFO SEAL'!B846</f>
        <v>841</v>
      </c>
      <c r="B895" s="180" t="str">
        <f t="shared" si="41"/>
        <v>MOD INV_2018</v>
      </c>
      <c r="C895" s="180" t="str">
        <f>+'INFO SEAL'!C846</f>
        <v>AREQUIPA</v>
      </c>
      <c r="D895" s="180" t="str">
        <f>+'INFO SEAL'!D846</f>
        <v>AREQUIPA</v>
      </c>
      <c r="E895" s="180" t="str">
        <f>+'INFO SEAL'!E846</f>
        <v>LA JOYA</v>
      </c>
      <c r="F895" s="180" t="str">
        <f>+IF('INFO SEAL'!I846="BAJA TENSION","BT",IF('INFO SEAL'!I846="MEDIA TENSION","MT","AT"))</f>
        <v>AT</v>
      </c>
      <c r="G895" s="180">
        <f>+'INFO SEAL'!K846</f>
        <v>18</v>
      </c>
      <c r="H895" s="180" t="str">
        <f>+'INFO SEAL'!L846</f>
        <v>POSTE</v>
      </c>
      <c r="I895" s="180" t="str">
        <f>+'INFO SEAL'!M846</f>
        <v>MADERA</v>
      </c>
      <c r="J895" s="180" t="str">
        <f>+'INFO SEAL'!N846&amp;"-"&amp;F895</f>
        <v>EMSU1P60C4-AT</v>
      </c>
      <c r="K895" s="180"/>
      <c r="L895" s="182" t="str">
        <f>+VLOOKUP('INFO SEAL'!N846,$J$8:$V$50,3,FALSE)</f>
        <v>Estructura de  Suspensión compuesto por 1 postes de madera tratada 60' Clase 4</v>
      </c>
      <c r="M895" s="33">
        <f t="shared" si="42"/>
        <v>1</v>
      </c>
    </row>
    <row r="896" spans="1:13" customFormat="1" x14ac:dyDescent="0.25">
      <c r="A896" s="73">
        <f>+'INFO SEAL'!B847</f>
        <v>842</v>
      </c>
      <c r="B896" s="180" t="str">
        <f t="shared" si="41"/>
        <v>MOD INV_2018</v>
      </c>
      <c r="C896" s="180" t="str">
        <f>+'INFO SEAL'!C847</f>
        <v>AREQUIPA</v>
      </c>
      <c r="D896" s="180" t="str">
        <f>+'INFO SEAL'!D847</f>
        <v>AREQUIPA</v>
      </c>
      <c r="E896" s="180" t="str">
        <f>+'INFO SEAL'!E847</f>
        <v>SANTA ISABEL DE SIGUAS</v>
      </c>
      <c r="F896" s="180" t="str">
        <f>+IF('INFO SEAL'!I847="BAJA TENSION","BT",IF('INFO SEAL'!I847="MEDIA TENSION","MT","AT"))</f>
        <v>AT</v>
      </c>
      <c r="G896" s="180">
        <f>+'INFO SEAL'!K847</f>
        <v>18</v>
      </c>
      <c r="H896" s="180" t="str">
        <f>+'INFO SEAL'!L847</f>
        <v>POSTE</v>
      </c>
      <c r="I896" s="180" t="str">
        <f>+'INFO SEAL'!M847</f>
        <v>MADERA</v>
      </c>
      <c r="J896" s="180" t="str">
        <f>+'INFO SEAL'!N847&amp;"-"&amp;F896</f>
        <v>EMSU2P60C4-AT</v>
      </c>
      <c r="K896" s="180"/>
      <c r="L896" s="182" t="str">
        <f>+VLOOKUP('INFO SEAL'!N847,$J$8:$V$50,3,FALSE)</f>
        <v>Estructura de  Suspensión compuesto por 2 postes de madera tratada 60' Clase 4</v>
      </c>
      <c r="M896" s="33">
        <f t="shared" si="42"/>
        <v>2.9</v>
      </c>
    </row>
    <row r="897" spans="1:13" customFormat="1" x14ac:dyDescent="0.25">
      <c r="A897" s="73">
        <f>+'INFO SEAL'!B848</f>
        <v>843</v>
      </c>
      <c r="B897" s="180" t="str">
        <f t="shared" si="41"/>
        <v>MOD INV_2018</v>
      </c>
      <c r="C897" s="180" t="str">
        <f>+'INFO SEAL'!C848</f>
        <v>AREQUIPA</v>
      </c>
      <c r="D897" s="180" t="str">
        <f>+'INFO SEAL'!D848</f>
        <v>AREQUIPA</v>
      </c>
      <c r="E897" s="180" t="str">
        <f>+'INFO SEAL'!E848</f>
        <v>VITOR</v>
      </c>
      <c r="F897" s="180" t="str">
        <f>+IF('INFO SEAL'!I848="BAJA TENSION","BT",IF('INFO SEAL'!I848="MEDIA TENSION","MT","AT"))</f>
        <v>AT</v>
      </c>
      <c r="G897" s="180">
        <f>+'INFO SEAL'!K848</f>
        <v>18</v>
      </c>
      <c r="H897" s="180" t="str">
        <f>+'INFO SEAL'!L848</f>
        <v>POSTE</v>
      </c>
      <c r="I897" s="180" t="str">
        <f>+'INFO SEAL'!M848</f>
        <v>MADERA</v>
      </c>
      <c r="J897" s="180" t="str">
        <f>+'INFO SEAL'!N848&amp;"-"&amp;F897</f>
        <v>EMSU2P60C4-AT</v>
      </c>
      <c r="K897" s="180"/>
      <c r="L897" s="182" t="str">
        <f>+VLOOKUP('INFO SEAL'!N848,$J$8:$V$50,3,FALSE)</f>
        <v>Estructura de  Suspensión compuesto por 2 postes de madera tratada 60' Clase 4</v>
      </c>
      <c r="M897" s="33">
        <f t="shared" si="42"/>
        <v>2.9</v>
      </c>
    </row>
    <row r="898" spans="1:13" customFormat="1" x14ac:dyDescent="0.25">
      <c r="A898" s="73">
        <f>+'INFO SEAL'!B849</f>
        <v>844</v>
      </c>
      <c r="B898" s="180" t="str">
        <f t="shared" si="41"/>
        <v>MOD INV_2018</v>
      </c>
      <c r="C898" s="180" t="str">
        <f>+'INFO SEAL'!C849</f>
        <v>AREQUIPA</v>
      </c>
      <c r="D898" s="180" t="str">
        <f>+'INFO SEAL'!D849</f>
        <v>AREQUIPA</v>
      </c>
      <c r="E898" s="180" t="str">
        <f>+'INFO SEAL'!E849</f>
        <v>VITOR</v>
      </c>
      <c r="F898" s="180" t="str">
        <f>+IF('INFO SEAL'!I849="BAJA TENSION","BT",IF('INFO SEAL'!I849="MEDIA TENSION","MT","AT"))</f>
        <v>AT</v>
      </c>
      <c r="G898" s="180">
        <f>+'INFO SEAL'!K849</f>
        <v>18</v>
      </c>
      <c r="H898" s="180" t="str">
        <f>+'INFO SEAL'!L849</f>
        <v>POSTE</v>
      </c>
      <c r="I898" s="180" t="str">
        <f>+'INFO SEAL'!M849</f>
        <v>MADERA</v>
      </c>
      <c r="J898" s="180" t="str">
        <f>+'INFO SEAL'!N849&amp;"-"&amp;F898</f>
        <v>EMSU2P60C4-AT</v>
      </c>
      <c r="K898" s="180"/>
      <c r="L898" s="182" t="str">
        <f>+VLOOKUP('INFO SEAL'!N849,$J$8:$V$50,3,FALSE)</f>
        <v>Estructura de  Suspensión compuesto por 2 postes de madera tratada 60' Clase 4</v>
      </c>
      <c r="M898" s="33">
        <f t="shared" si="42"/>
        <v>2.9</v>
      </c>
    </row>
    <row r="899" spans="1:13" customFormat="1" x14ac:dyDescent="0.25">
      <c r="A899" s="73">
        <f>+'INFO SEAL'!B850</f>
        <v>845</v>
      </c>
      <c r="B899" s="180" t="str">
        <f t="shared" si="41"/>
        <v>MOD INV_2018</v>
      </c>
      <c r="C899" s="180" t="str">
        <f>+'INFO SEAL'!C850</f>
        <v>AREQUIPA</v>
      </c>
      <c r="D899" s="180" t="str">
        <f>+'INFO SEAL'!D850</f>
        <v>AREQUIPA</v>
      </c>
      <c r="E899" s="180" t="str">
        <f>+'INFO SEAL'!E850</f>
        <v>VITOR</v>
      </c>
      <c r="F899" s="180" t="str">
        <f>+IF('INFO SEAL'!I850="BAJA TENSION","BT",IF('INFO SEAL'!I850="MEDIA TENSION","MT","AT"))</f>
        <v>AT</v>
      </c>
      <c r="G899" s="180">
        <f>+'INFO SEAL'!K850</f>
        <v>18</v>
      </c>
      <c r="H899" s="180" t="str">
        <f>+'INFO SEAL'!L850</f>
        <v>POSTE</v>
      </c>
      <c r="I899" s="180" t="str">
        <f>+'INFO SEAL'!M850</f>
        <v>MADERA</v>
      </c>
      <c r="J899" s="180" t="str">
        <f>+'INFO SEAL'!N850&amp;"-"&amp;F899</f>
        <v>EMSU2P60C4-AT</v>
      </c>
      <c r="K899" s="180"/>
      <c r="L899" s="182" t="str">
        <f>+VLOOKUP('INFO SEAL'!N850,$J$8:$V$50,3,FALSE)</f>
        <v>Estructura de  Suspensión compuesto por 2 postes de madera tratada 60' Clase 4</v>
      </c>
      <c r="M899" s="33">
        <f t="shared" si="42"/>
        <v>2.9</v>
      </c>
    </row>
    <row r="900" spans="1:13" customFormat="1" x14ac:dyDescent="0.25">
      <c r="A900" s="73">
        <f>+'INFO SEAL'!B851</f>
        <v>846</v>
      </c>
      <c r="B900" s="180" t="str">
        <f t="shared" si="41"/>
        <v>MOD INV_2018</v>
      </c>
      <c r="C900" s="180" t="str">
        <f>+'INFO SEAL'!C851</f>
        <v>AREQUIPA</v>
      </c>
      <c r="D900" s="180" t="str">
        <f>+'INFO SEAL'!D851</f>
        <v>AREQUIPA</v>
      </c>
      <c r="E900" s="180" t="str">
        <f>+'INFO SEAL'!E851</f>
        <v>VITOR</v>
      </c>
      <c r="F900" s="180" t="str">
        <f>+IF('INFO SEAL'!I851="BAJA TENSION","BT",IF('INFO SEAL'!I851="MEDIA TENSION","MT","AT"))</f>
        <v>AT</v>
      </c>
      <c r="G900" s="180">
        <f>+'INFO SEAL'!K851</f>
        <v>18</v>
      </c>
      <c r="H900" s="180" t="str">
        <f>+'INFO SEAL'!L851</f>
        <v>POSTE</v>
      </c>
      <c r="I900" s="180" t="str">
        <f>+'INFO SEAL'!M851</f>
        <v>MADERA</v>
      </c>
      <c r="J900" s="180" t="str">
        <f>+'INFO SEAL'!N851&amp;"-"&amp;F900</f>
        <v>EMSU2P60C4-AT</v>
      </c>
      <c r="K900" s="180"/>
      <c r="L900" s="182" t="str">
        <f>+VLOOKUP('INFO SEAL'!N851,$J$8:$V$50,3,FALSE)</f>
        <v>Estructura de  Suspensión compuesto por 2 postes de madera tratada 60' Clase 4</v>
      </c>
      <c r="M900" s="33">
        <f t="shared" si="42"/>
        <v>2.9</v>
      </c>
    </row>
    <row r="901" spans="1:13" customFormat="1" x14ac:dyDescent="0.25">
      <c r="A901" s="73">
        <f>+'INFO SEAL'!B852</f>
        <v>847</v>
      </c>
      <c r="B901" s="180" t="str">
        <f t="shared" si="41"/>
        <v>MOD INV_2018</v>
      </c>
      <c r="C901" s="180" t="str">
        <f>+'INFO SEAL'!C852</f>
        <v>AREQUIPA</v>
      </c>
      <c r="D901" s="180" t="str">
        <f>+'INFO SEAL'!D852</f>
        <v>AREQUIPA</v>
      </c>
      <c r="E901" s="180" t="str">
        <f>+'INFO SEAL'!E852</f>
        <v>SANTA ISABEL DE SIGUAS</v>
      </c>
      <c r="F901" s="180" t="str">
        <f>+IF('INFO SEAL'!I852="BAJA TENSION","BT",IF('INFO SEAL'!I852="MEDIA TENSION","MT","AT"))</f>
        <v>AT</v>
      </c>
      <c r="G901" s="180">
        <f>+'INFO SEAL'!K852</f>
        <v>18</v>
      </c>
      <c r="H901" s="180" t="str">
        <f>+'INFO SEAL'!L852</f>
        <v>POSTE</v>
      </c>
      <c r="I901" s="180" t="str">
        <f>+'INFO SEAL'!M852</f>
        <v>MADERA</v>
      </c>
      <c r="J901" s="180" t="str">
        <f>+'INFO SEAL'!N852&amp;"-"&amp;F901</f>
        <v>EMSU2P60C4-AT</v>
      </c>
      <c r="K901" s="180"/>
      <c r="L901" s="182" t="str">
        <f>+VLOOKUP('INFO SEAL'!N852,$J$8:$V$50,3,FALSE)</f>
        <v>Estructura de  Suspensión compuesto por 2 postes de madera tratada 60' Clase 4</v>
      </c>
      <c r="M901" s="33">
        <f t="shared" si="42"/>
        <v>2.9</v>
      </c>
    </row>
    <row r="902" spans="1:13" customFormat="1" x14ac:dyDescent="0.25">
      <c r="A902" s="73">
        <f>+'INFO SEAL'!B853</f>
        <v>848</v>
      </c>
      <c r="B902" s="180" t="str">
        <f t="shared" si="41"/>
        <v>MOD INV_2018</v>
      </c>
      <c r="C902" s="180" t="str">
        <f>+'INFO SEAL'!C853</f>
        <v>AREQUIPA</v>
      </c>
      <c r="D902" s="180" t="str">
        <f>+'INFO SEAL'!D853</f>
        <v>AREQUIPA</v>
      </c>
      <c r="E902" s="180" t="str">
        <f>+'INFO SEAL'!E853</f>
        <v>SANTA ISABEL DE SIGUAS</v>
      </c>
      <c r="F902" s="180" t="str">
        <f>+IF('INFO SEAL'!I853="BAJA TENSION","BT",IF('INFO SEAL'!I853="MEDIA TENSION","MT","AT"))</f>
        <v>AT</v>
      </c>
      <c r="G902" s="180">
        <f>+'INFO SEAL'!K853</f>
        <v>16</v>
      </c>
      <c r="H902" s="180" t="str">
        <f>+'INFO SEAL'!L853</f>
        <v>POSTE</v>
      </c>
      <c r="I902" s="180" t="str">
        <f>+'INFO SEAL'!M853</f>
        <v>MADERA</v>
      </c>
      <c r="J902" s="180" t="str">
        <f>+'INFO SEAL'!N853&amp;"-"&amp;F902</f>
        <v>EMSU2P60C4-AT</v>
      </c>
      <c r="K902" s="180"/>
      <c r="L902" s="182" t="str">
        <f>+VLOOKUP('INFO SEAL'!N853,$J$8:$V$50,3,FALSE)</f>
        <v>Estructura de  Suspensión compuesto por 2 postes de madera tratada 60' Clase 4</v>
      </c>
      <c r="M902" s="33">
        <f t="shared" si="42"/>
        <v>2.9</v>
      </c>
    </row>
    <row r="903" spans="1:13" customFormat="1" x14ac:dyDescent="0.25">
      <c r="A903" s="73">
        <f>+'INFO SEAL'!B854</f>
        <v>849</v>
      </c>
      <c r="B903" s="180" t="str">
        <f t="shared" si="41"/>
        <v>MOD INV_2018</v>
      </c>
      <c r="C903" s="180" t="str">
        <f>+'INFO SEAL'!C854</f>
        <v>AREQUIPA</v>
      </c>
      <c r="D903" s="180" t="str">
        <f>+'INFO SEAL'!D854</f>
        <v>AREQUIPA</v>
      </c>
      <c r="E903" s="180" t="str">
        <f>+'INFO SEAL'!E854</f>
        <v>SANTA ISABEL DE SIGUAS</v>
      </c>
      <c r="F903" s="180" t="str">
        <f>+IF('INFO SEAL'!I854="BAJA TENSION","BT",IF('INFO SEAL'!I854="MEDIA TENSION","MT","AT"))</f>
        <v>AT</v>
      </c>
      <c r="G903" s="180">
        <f>+'INFO SEAL'!K854</f>
        <v>16</v>
      </c>
      <c r="H903" s="180" t="str">
        <f>+'INFO SEAL'!L854</f>
        <v>POSTE</v>
      </c>
      <c r="I903" s="180" t="str">
        <f>+'INFO SEAL'!M854</f>
        <v>MADERA</v>
      </c>
      <c r="J903" s="180" t="str">
        <f>+'INFO SEAL'!N854&amp;"-"&amp;F903</f>
        <v>EMSU2P60C3-AT</v>
      </c>
      <c r="K903" s="180"/>
      <c r="L903" s="182" t="str">
        <f>+VLOOKUP('INFO SEAL'!N854,$J$8:$V$50,3,FALSE)</f>
        <v>Estructura de  Suspensión compuesto por 2 postes de madera tratada 60' Clase 3</v>
      </c>
      <c r="M903" s="33">
        <f t="shared" si="42"/>
        <v>3.2</v>
      </c>
    </row>
    <row r="904" spans="1:13" customFormat="1" x14ac:dyDescent="0.25">
      <c r="A904" s="73">
        <f>+'INFO SEAL'!B855</f>
        <v>850</v>
      </c>
      <c r="B904" s="180" t="str">
        <f t="shared" si="41"/>
        <v>MOD INV_2018</v>
      </c>
      <c r="C904" s="180" t="str">
        <f>+'INFO SEAL'!C855</f>
        <v>AREQUIPA</v>
      </c>
      <c r="D904" s="180" t="str">
        <f>+'INFO SEAL'!D855</f>
        <v>AREQUIPA</v>
      </c>
      <c r="E904" s="180" t="str">
        <f>+'INFO SEAL'!E855</f>
        <v>SANTA ISABEL DE SIGUAS</v>
      </c>
      <c r="F904" s="180" t="str">
        <f>+IF('INFO SEAL'!I855="BAJA TENSION","BT",IF('INFO SEAL'!I855="MEDIA TENSION","MT","AT"))</f>
        <v>AT</v>
      </c>
      <c r="G904" s="180">
        <f>+'INFO SEAL'!K855</f>
        <v>16</v>
      </c>
      <c r="H904" s="180" t="str">
        <f>+'INFO SEAL'!L855</f>
        <v>POSTE</v>
      </c>
      <c r="I904" s="180" t="str">
        <f>+'INFO SEAL'!M855</f>
        <v>MADERA</v>
      </c>
      <c r="J904" s="180" t="str">
        <f>+'INFO SEAL'!N855&amp;"-"&amp;F904</f>
        <v>EMSU2P60C4-AT</v>
      </c>
      <c r="K904" s="180"/>
      <c r="L904" s="182" t="str">
        <f>+VLOOKUP('INFO SEAL'!N855,$J$8:$V$50,3,FALSE)</f>
        <v>Estructura de  Suspensión compuesto por 2 postes de madera tratada 60' Clase 4</v>
      </c>
      <c r="M904" s="33">
        <f t="shared" si="42"/>
        <v>2.9</v>
      </c>
    </row>
    <row r="905" spans="1:13" customFormat="1" x14ac:dyDescent="0.25">
      <c r="A905" s="73">
        <f>+'INFO SEAL'!B856</f>
        <v>851</v>
      </c>
      <c r="B905" s="180" t="str">
        <f t="shared" si="41"/>
        <v>MOD INV_2018</v>
      </c>
      <c r="C905" s="180" t="str">
        <f>+'INFO SEAL'!C856</f>
        <v>AREQUIPA</v>
      </c>
      <c r="D905" s="180" t="str">
        <f>+'INFO SEAL'!D856</f>
        <v>AREQUIPA</v>
      </c>
      <c r="E905" s="180" t="str">
        <f>+'INFO SEAL'!E856</f>
        <v>SANTA ISABEL DE SIGUAS</v>
      </c>
      <c r="F905" s="180" t="str">
        <f>+IF('INFO SEAL'!I856="BAJA TENSION","BT",IF('INFO SEAL'!I856="MEDIA TENSION","MT","AT"))</f>
        <v>AT</v>
      </c>
      <c r="G905" s="180">
        <f>+'INFO SEAL'!K856</f>
        <v>16</v>
      </c>
      <c r="H905" s="180" t="str">
        <f>+'INFO SEAL'!L856</f>
        <v>POSTE</v>
      </c>
      <c r="I905" s="180" t="str">
        <f>+'INFO SEAL'!M856</f>
        <v>MADERA</v>
      </c>
      <c r="J905" s="180" t="str">
        <f>+'INFO SEAL'!N856&amp;"-"&amp;F905</f>
        <v>EMSA3P85C3-AT</v>
      </c>
      <c r="K905" s="180"/>
      <c r="L905" s="182" t="str">
        <f>+VLOOKUP('INFO SEAL'!N856,$J$8:$V$50,3,FALSE)</f>
        <v>Estructura de  Suspensión- Angulo menor  compuesto por 3 postes de madera tratada 85' Clase 3</v>
      </c>
      <c r="M905" s="33">
        <f t="shared" si="42"/>
        <v>4.8</v>
      </c>
    </row>
    <row r="906" spans="1:13" customFormat="1" x14ac:dyDescent="0.25">
      <c r="A906" s="73">
        <f>+'INFO SEAL'!B857</f>
        <v>852</v>
      </c>
      <c r="B906" s="180" t="str">
        <f t="shared" si="41"/>
        <v>MOD INV_2018</v>
      </c>
      <c r="C906" s="180" t="str">
        <f>+'INFO SEAL'!C857</f>
        <v>AREQUIPA</v>
      </c>
      <c r="D906" s="180" t="str">
        <f>+'INFO SEAL'!D857</f>
        <v>AREQUIPA</v>
      </c>
      <c r="E906" s="180" t="str">
        <f>+'INFO SEAL'!E857</f>
        <v>VITOR</v>
      </c>
      <c r="F906" s="180" t="str">
        <f>+IF('INFO SEAL'!I857="BAJA TENSION","BT",IF('INFO SEAL'!I857="MEDIA TENSION","MT","AT"))</f>
        <v>AT</v>
      </c>
      <c r="G906" s="180">
        <f>+'INFO SEAL'!K857</f>
        <v>18</v>
      </c>
      <c r="H906" s="180" t="str">
        <f>+'INFO SEAL'!L857</f>
        <v>POSTE</v>
      </c>
      <c r="I906" s="180" t="str">
        <f>+'INFO SEAL'!M857</f>
        <v>MADERA</v>
      </c>
      <c r="J906" s="180" t="str">
        <f>+'INFO SEAL'!N857&amp;"-"&amp;F906</f>
        <v>EMSU2P60C4-AT</v>
      </c>
      <c r="K906" s="180"/>
      <c r="L906" s="182" t="str">
        <f>+VLOOKUP('INFO SEAL'!N857,$J$8:$V$50,3,FALSE)</f>
        <v>Estructura de  Suspensión compuesto por 2 postes de madera tratada 60' Clase 4</v>
      </c>
      <c r="M906" s="33">
        <f t="shared" si="42"/>
        <v>2.9</v>
      </c>
    </row>
    <row r="907" spans="1:13" customFormat="1" x14ac:dyDescent="0.25">
      <c r="A907" s="73">
        <f>+'INFO SEAL'!B858</f>
        <v>853</v>
      </c>
      <c r="B907" s="180" t="str">
        <f t="shared" si="41"/>
        <v>MOD INV_2018</v>
      </c>
      <c r="C907" s="180" t="str">
        <f>+'INFO SEAL'!C858</f>
        <v>AREQUIPA</v>
      </c>
      <c r="D907" s="180" t="str">
        <f>+'INFO SEAL'!D858</f>
        <v>AREQUIPA</v>
      </c>
      <c r="E907" s="180" t="str">
        <f>+'INFO SEAL'!E858</f>
        <v>SANTA ISABEL DE SIGUAS</v>
      </c>
      <c r="F907" s="180" t="str">
        <f>+IF('INFO SEAL'!I858="BAJA TENSION","BT",IF('INFO SEAL'!I858="MEDIA TENSION","MT","AT"))</f>
        <v>AT</v>
      </c>
      <c r="G907" s="180">
        <f>+'INFO SEAL'!K858</f>
        <v>18</v>
      </c>
      <c r="H907" s="180" t="str">
        <f>+'INFO SEAL'!L858</f>
        <v>POSTE</v>
      </c>
      <c r="I907" s="180" t="str">
        <f>+'INFO SEAL'!M858</f>
        <v>MADERA</v>
      </c>
      <c r="J907" s="180" t="str">
        <f>+'INFO SEAL'!N858&amp;"-"&amp;F907</f>
        <v>EMSU2P60C4-AT</v>
      </c>
      <c r="K907" s="180"/>
      <c r="L907" s="182" t="str">
        <f>+VLOOKUP('INFO SEAL'!N858,$J$8:$V$50,3,FALSE)</f>
        <v>Estructura de  Suspensión compuesto por 2 postes de madera tratada 60' Clase 4</v>
      </c>
      <c r="M907" s="33">
        <f t="shared" si="42"/>
        <v>2.9</v>
      </c>
    </row>
    <row r="908" spans="1:13" customFormat="1" x14ac:dyDescent="0.25">
      <c r="A908" s="73">
        <f>+'INFO SEAL'!B859</f>
        <v>854</v>
      </c>
      <c r="B908" s="180" t="str">
        <f t="shared" si="41"/>
        <v>MOD INV_2018</v>
      </c>
      <c r="C908" s="180" t="str">
        <f>+'INFO SEAL'!C859</f>
        <v>AREQUIPA</v>
      </c>
      <c r="D908" s="180" t="str">
        <f>+'INFO SEAL'!D859</f>
        <v>AREQUIPA</v>
      </c>
      <c r="E908" s="180" t="str">
        <f>+'INFO SEAL'!E859</f>
        <v>SANTA ISABEL DE SIGUAS</v>
      </c>
      <c r="F908" s="180" t="str">
        <f>+IF('INFO SEAL'!I859="BAJA TENSION","BT",IF('INFO SEAL'!I859="MEDIA TENSION","MT","AT"))</f>
        <v>AT</v>
      </c>
      <c r="G908" s="180">
        <f>+'INFO SEAL'!K859</f>
        <v>18</v>
      </c>
      <c r="H908" s="180" t="str">
        <f>+'INFO SEAL'!L859</f>
        <v>POSTE</v>
      </c>
      <c r="I908" s="180" t="str">
        <f>+'INFO SEAL'!M859</f>
        <v>MADERA</v>
      </c>
      <c r="J908" s="180" t="str">
        <f>+'INFO SEAL'!N859&amp;"-"&amp;F908</f>
        <v>EMSU2P60C4-AT</v>
      </c>
      <c r="K908" s="180"/>
      <c r="L908" s="182" t="str">
        <f>+VLOOKUP('INFO SEAL'!N859,$J$8:$V$50,3,FALSE)</f>
        <v>Estructura de  Suspensión compuesto por 2 postes de madera tratada 60' Clase 4</v>
      </c>
      <c r="M908" s="33">
        <f t="shared" si="42"/>
        <v>2.9</v>
      </c>
    </row>
    <row r="909" spans="1:13" customFormat="1" x14ac:dyDescent="0.25">
      <c r="A909" s="73">
        <f>+'INFO SEAL'!B860</f>
        <v>855</v>
      </c>
      <c r="B909" s="180" t="str">
        <f t="shared" si="41"/>
        <v>MOD INV_2018</v>
      </c>
      <c r="C909" s="180" t="str">
        <f>+'INFO SEAL'!C860</f>
        <v>AREQUIPA</v>
      </c>
      <c r="D909" s="180" t="str">
        <f>+'INFO SEAL'!D860</f>
        <v>AREQUIPA</v>
      </c>
      <c r="E909" s="180" t="str">
        <f>+'INFO SEAL'!E860</f>
        <v>SANTA ISABEL DE SIGUAS</v>
      </c>
      <c r="F909" s="180" t="str">
        <f>+IF('INFO SEAL'!I860="BAJA TENSION","BT",IF('INFO SEAL'!I860="MEDIA TENSION","MT","AT"))</f>
        <v>AT</v>
      </c>
      <c r="G909" s="180">
        <f>+'INFO SEAL'!K860</f>
        <v>16</v>
      </c>
      <c r="H909" s="180" t="str">
        <f>+'INFO SEAL'!L860</f>
        <v>POSTE</v>
      </c>
      <c r="I909" s="180" t="str">
        <f>+'INFO SEAL'!M860</f>
        <v>MADERA</v>
      </c>
      <c r="J909" s="180" t="str">
        <f>+'INFO SEAL'!N860&amp;"-"&amp;F909</f>
        <v>EMSU2P60C4-AT</v>
      </c>
      <c r="K909" s="180"/>
      <c r="L909" s="182" t="str">
        <f>+VLOOKUP('INFO SEAL'!N860,$J$8:$V$50,3,FALSE)</f>
        <v>Estructura de  Suspensión compuesto por 2 postes de madera tratada 60' Clase 4</v>
      </c>
      <c r="M909" s="33">
        <f t="shared" si="42"/>
        <v>2.9</v>
      </c>
    </row>
    <row r="910" spans="1:13" customFormat="1" x14ac:dyDescent="0.25">
      <c r="A910" s="73">
        <f>+'INFO SEAL'!B861</f>
        <v>856</v>
      </c>
      <c r="B910" s="180" t="str">
        <f t="shared" si="41"/>
        <v>MOD INV_2018</v>
      </c>
      <c r="C910" s="180" t="str">
        <f>+'INFO SEAL'!C861</f>
        <v>AREQUIPA</v>
      </c>
      <c r="D910" s="180" t="str">
        <f>+'INFO SEAL'!D861</f>
        <v>AREQUIPA</v>
      </c>
      <c r="E910" s="180" t="str">
        <f>+'INFO SEAL'!E861</f>
        <v>SANTA ISABEL DE SIGUAS</v>
      </c>
      <c r="F910" s="180" t="str">
        <f>+IF('INFO SEAL'!I861="BAJA TENSION","BT",IF('INFO SEAL'!I861="MEDIA TENSION","MT","AT"))</f>
        <v>AT</v>
      </c>
      <c r="G910" s="180">
        <f>+'INFO SEAL'!K861</f>
        <v>18</v>
      </c>
      <c r="H910" s="180" t="str">
        <f>+'INFO SEAL'!L861</f>
        <v>POSTE</v>
      </c>
      <c r="I910" s="180" t="str">
        <f>+'INFO SEAL'!M861</f>
        <v>MADERA</v>
      </c>
      <c r="J910" s="180" t="str">
        <f>+'INFO SEAL'!N861&amp;"-"&amp;F910</f>
        <v>EMSU2P60C4-AT</v>
      </c>
      <c r="K910" s="180"/>
      <c r="L910" s="182" t="str">
        <f>+VLOOKUP('INFO SEAL'!N861,$J$8:$V$50,3,FALSE)</f>
        <v>Estructura de  Suspensión compuesto por 2 postes de madera tratada 60' Clase 4</v>
      </c>
      <c r="M910" s="33">
        <f t="shared" si="42"/>
        <v>2.9</v>
      </c>
    </row>
    <row r="911" spans="1:13" customFormat="1" x14ac:dyDescent="0.25">
      <c r="A911" s="73">
        <f>+'INFO SEAL'!B862</f>
        <v>857</v>
      </c>
      <c r="B911" s="180" t="str">
        <f t="shared" si="41"/>
        <v>MOD INV_2018</v>
      </c>
      <c r="C911" s="180" t="str">
        <f>+'INFO SEAL'!C862</f>
        <v>AREQUIPA</v>
      </c>
      <c r="D911" s="180" t="str">
        <f>+'INFO SEAL'!D862</f>
        <v>AREQUIPA</v>
      </c>
      <c r="E911" s="180" t="str">
        <f>+'INFO SEAL'!E862</f>
        <v>SANTA ISABEL DE SIGUAS</v>
      </c>
      <c r="F911" s="180" t="str">
        <f>+IF('INFO SEAL'!I862="BAJA TENSION","BT",IF('INFO SEAL'!I862="MEDIA TENSION","MT","AT"))</f>
        <v>AT</v>
      </c>
      <c r="G911" s="180">
        <f>+'INFO SEAL'!K862</f>
        <v>16</v>
      </c>
      <c r="H911" s="180" t="str">
        <f>+'INFO SEAL'!L862</f>
        <v>POSTE</v>
      </c>
      <c r="I911" s="180" t="str">
        <f>+'INFO SEAL'!M862</f>
        <v>MADERA</v>
      </c>
      <c r="J911" s="180" t="str">
        <f>+'INFO SEAL'!N862&amp;"-"&amp;F911</f>
        <v>EMSU2P60C4-AT</v>
      </c>
      <c r="K911" s="180"/>
      <c r="L911" s="182" t="str">
        <f>+VLOOKUP('INFO SEAL'!N862,$J$8:$V$50,3,FALSE)</f>
        <v>Estructura de  Suspensión compuesto por 2 postes de madera tratada 60' Clase 4</v>
      </c>
      <c r="M911" s="33">
        <f t="shared" si="42"/>
        <v>2.9</v>
      </c>
    </row>
    <row r="912" spans="1:13" customFormat="1" x14ac:dyDescent="0.25">
      <c r="A912" s="73">
        <f>+'INFO SEAL'!B863</f>
        <v>858</v>
      </c>
      <c r="B912" s="180" t="str">
        <f t="shared" si="41"/>
        <v>MOD INV_2018</v>
      </c>
      <c r="C912" s="180" t="str">
        <f>+'INFO SEAL'!C863</f>
        <v>AREQUIPA</v>
      </c>
      <c r="D912" s="180" t="str">
        <f>+'INFO SEAL'!D863</f>
        <v>AREQUIPA</v>
      </c>
      <c r="E912" s="180" t="str">
        <f>+'INFO SEAL'!E863</f>
        <v>SANTA ISABEL DE SIGUAS</v>
      </c>
      <c r="F912" s="180" t="str">
        <f>+IF('INFO SEAL'!I863="BAJA TENSION","BT",IF('INFO SEAL'!I863="MEDIA TENSION","MT","AT"))</f>
        <v>AT</v>
      </c>
      <c r="G912" s="180">
        <f>+'INFO SEAL'!K863</f>
        <v>18</v>
      </c>
      <c r="H912" s="180" t="str">
        <f>+'INFO SEAL'!L863</f>
        <v>POSTE</v>
      </c>
      <c r="I912" s="180" t="str">
        <f>+'INFO SEAL'!M863</f>
        <v>MADERA</v>
      </c>
      <c r="J912" s="180" t="str">
        <f>+'INFO SEAL'!N863&amp;"-"&amp;F912</f>
        <v>EMSU2P60C4-AT</v>
      </c>
      <c r="K912" s="180"/>
      <c r="L912" s="182" t="str">
        <f>+VLOOKUP('INFO SEAL'!N863,$J$8:$V$50,3,FALSE)</f>
        <v>Estructura de  Suspensión compuesto por 2 postes de madera tratada 60' Clase 4</v>
      </c>
      <c r="M912" s="33">
        <f t="shared" si="42"/>
        <v>2.9</v>
      </c>
    </row>
    <row r="913" spans="1:13" customFormat="1" x14ac:dyDescent="0.25">
      <c r="A913" s="73">
        <f>+'INFO SEAL'!B864</f>
        <v>859</v>
      </c>
      <c r="B913" s="180" t="str">
        <f t="shared" si="41"/>
        <v>MOD INV_2018</v>
      </c>
      <c r="C913" s="180" t="str">
        <f>+'INFO SEAL'!C864</f>
        <v>AREQUIPA</v>
      </c>
      <c r="D913" s="180" t="str">
        <f>+'INFO SEAL'!D864</f>
        <v>AREQUIPA</v>
      </c>
      <c r="E913" s="180" t="str">
        <f>+'INFO SEAL'!E864</f>
        <v>SANTA ISABEL DE SIGUAS</v>
      </c>
      <c r="F913" s="180" t="str">
        <f>+IF('INFO SEAL'!I864="BAJA TENSION","BT",IF('INFO SEAL'!I864="MEDIA TENSION","MT","AT"))</f>
        <v>AT</v>
      </c>
      <c r="G913" s="180">
        <f>+'INFO SEAL'!K864</f>
        <v>18</v>
      </c>
      <c r="H913" s="180" t="str">
        <f>+'INFO SEAL'!L864</f>
        <v>POSTE</v>
      </c>
      <c r="I913" s="180" t="str">
        <f>+'INFO SEAL'!M864</f>
        <v>MADERA</v>
      </c>
      <c r="J913" s="180" t="str">
        <f>+'INFO SEAL'!N864&amp;"-"&amp;F913</f>
        <v>EMSU2P60C4-AT</v>
      </c>
      <c r="K913" s="180"/>
      <c r="L913" s="182" t="str">
        <f>+VLOOKUP('INFO SEAL'!N864,$J$8:$V$50,3,FALSE)</f>
        <v>Estructura de  Suspensión compuesto por 2 postes de madera tratada 60' Clase 4</v>
      </c>
      <c r="M913" s="33">
        <f t="shared" si="42"/>
        <v>2.9</v>
      </c>
    </row>
    <row r="914" spans="1:13" customFormat="1" x14ac:dyDescent="0.25">
      <c r="A914" s="73">
        <f>+'INFO SEAL'!B865</f>
        <v>860</v>
      </c>
      <c r="B914" s="180" t="str">
        <f t="shared" si="41"/>
        <v>MOD INV_2018</v>
      </c>
      <c r="C914" s="180" t="str">
        <f>+'INFO SEAL'!C865</f>
        <v>AREQUIPA</v>
      </c>
      <c r="D914" s="180" t="str">
        <f>+'INFO SEAL'!D865</f>
        <v>AREQUIPA</v>
      </c>
      <c r="E914" s="180" t="str">
        <f>+'INFO SEAL'!E865</f>
        <v>SANTA ISABEL DE SIGUAS</v>
      </c>
      <c r="F914" s="180" t="str">
        <f>+IF('INFO SEAL'!I865="BAJA TENSION","BT",IF('INFO SEAL'!I865="MEDIA TENSION","MT","AT"))</f>
        <v>AT</v>
      </c>
      <c r="G914" s="180">
        <f>+'INFO SEAL'!K865</f>
        <v>18</v>
      </c>
      <c r="H914" s="180" t="str">
        <f>+'INFO SEAL'!L865</f>
        <v>POSTE</v>
      </c>
      <c r="I914" s="180" t="str">
        <f>+'INFO SEAL'!M865</f>
        <v>MADERA</v>
      </c>
      <c r="J914" s="180" t="str">
        <f>+'INFO SEAL'!N865&amp;"-"&amp;F914</f>
        <v>EMSU2P60C4-AT</v>
      </c>
      <c r="K914" s="180"/>
      <c r="L914" s="182" t="str">
        <f>+VLOOKUP('INFO SEAL'!N865,$J$8:$V$50,3,FALSE)</f>
        <v>Estructura de  Suspensión compuesto por 2 postes de madera tratada 60' Clase 4</v>
      </c>
      <c r="M914" s="33">
        <f t="shared" si="42"/>
        <v>2.9</v>
      </c>
    </row>
    <row r="915" spans="1:13" customFormat="1" x14ac:dyDescent="0.25">
      <c r="A915" s="73">
        <f>+'INFO SEAL'!B866</f>
        <v>861</v>
      </c>
      <c r="B915" s="180" t="str">
        <f t="shared" si="41"/>
        <v>MOD INV_2018</v>
      </c>
      <c r="C915" s="180" t="str">
        <f>+'INFO SEAL'!C866</f>
        <v>AREQUIPA</v>
      </c>
      <c r="D915" s="180" t="str">
        <f>+'INFO SEAL'!D866</f>
        <v>AREQUIPA</v>
      </c>
      <c r="E915" s="180" t="str">
        <f>+'INFO SEAL'!E866</f>
        <v>SANTA ISABEL DE SIGUAS</v>
      </c>
      <c r="F915" s="180" t="str">
        <f>+IF('INFO SEAL'!I866="BAJA TENSION","BT",IF('INFO SEAL'!I866="MEDIA TENSION","MT","AT"))</f>
        <v>AT</v>
      </c>
      <c r="G915" s="180">
        <f>+'INFO SEAL'!K866</f>
        <v>18</v>
      </c>
      <c r="H915" s="180" t="str">
        <f>+'INFO SEAL'!L866</f>
        <v>POSTE</v>
      </c>
      <c r="I915" s="180" t="str">
        <f>+'INFO SEAL'!M866</f>
        <v>MADERA</v>
      </c>
      <c r="J915" s="180" t="str">
        <f>+'INFO SEAL'!N866&amp;"-"&amp;F915</f>
        <v>EMSU2P60C4-AT</v>
      </c>
      <c r="K915" s="180"/>
      <c r="L915" s="182" t="str">
        <f>+VLOOKUP('INFO SEAL'!N866,$J$8:$V$50,3,FALSE)</f>
        <v>Estructura de  Suspensión compuesto por 2 postes de madera tratada 60' Clase 4</v>
      </c>
      <c r="M915" s="33">
        <f t="shared" si="42"/>
        <v>2.9</v>
      </c>
    </row>
    <row r="916" spans="1:13" customFormat="1" x14ac:dyDescent="0.25">
      <c r="A916" s="73">
        <f>+'INFO SEAL'!B867</f>
        <v>862</v>
      </c>
      <c r="B916" s="180" t="str">
        <f t="shared" si="41"/>
        <v>MOD INV_2018</v>
      </c>
      <c r="C916" s="180" t="str">
        <f>+'INFO SEAL'!C867</f>
        <v>AREQUIPA</v>
      </c>
      <c r="D916" s="180" t="str">
        <f>+'INFO SEAL'!D867</f>
        <v>AREQUIPA</v>
      </c>
      <c r="E916" s="180" t="str">
        <f>+'INFO SEAL'!E867</f>
        <v>LA JOYA</v>
      </c>
      <c r="F916" s="180" t="str">
        <f>+IF('INFO SEAL'!I867="BAJA TENSION","BT",IF('INFO SEAL'!I867="MEDIA TENSION","MT","AT"))</f>
        <v>AT</v>
      </c>
      <c r="G916" s="180">
        <f>+'INFO SEAL'!K867</f>
        <v>16</v>
      </c>
      <c r="H916" s="180" t="str">
        <f>+'INFO SEAL'!L867</f>
        <v>POSTE</v>
      </c>
      <c r="I916" s="180" t="str">
        <f>+'INFO SEAL'!M867</f>
        <v>MADERA</v>
      </c>
      <c r="J916" s="180" t="str">
        <f>+'INFO SEAL'!N867&amp;"-"&amp;F916</f>
        <v>EMSU2P60C4-AT</v>
      </c>
      <c r="K916" s="180"/>
      <c r="L916" s="182" t="str">
        <f>+VLOOKUP('INFO SEAL'!N867,$J$8:$V$50,3,FALSE)</f>
        <v>Estructura de  Suspensión compuesto por 2 postes de madera tratada 60' Clase 4</v>
      </c>
      <c r="M916" s="33">
        <f t="shared" si="42"/>
        <v>2.9</v>
      </c>
    </row>
    <row r="917" spans="1:13" customFormat="1" x14ac:dyDescent="0.25">
      <c r="A917" s="73">
        <f>+'INFO SEAL'!B868</f>
        <v>863</v>
      </c>
      <c r="B917" s="180" t="str">
        <f t="shared" si="41"/>
        <v>MOD INV_2018</v>
      </c>
      <c r="C917" s="180" t="str">
        <f>+'INFO SEAL'!C868</f>
        <v>AREQUIPA</v>
      </c>
      <c r="D917" s="180" t="str">
        <f>+'INFO SEAL'!D868</f>
        <v>AREQUIPA</v>
      </c>
      <c r="E917" s="180" t="str">
        <f>+'INFO SEAL'!E868</f>
        <v>LA JOYA</v>
      </c>
      <c r="F917" s="180" t="str">
        <f>+IF('INFO SEAL'!I868="BAJA TENSION","BT",IF('INFO SEAL'!I868="MEDIA TENSION","MT","AT"))</f>
        <v>AT</v>
      </c>
      <c r="G917" s="180">
        <f>+'INFO SEAL'!K868</f>
        <v>16</v>
      </c>
      <c r="H917" s="180" t="str">
        <f>+'INFO SEAL'!L868</f>
        <v>POSTE</v>
      </c>
      <c r="I917" s="180" t="str">
        <f>+'INFO SEAL'!M868</f>
        <v>MADERA</v>
      </c>
      <c r="J917" s="180" t="str">
        <f>+'INFO SEAL'!N868&amp;"-"&amp;F917</f>
        <v>EMSU2P60C3-AT</v>
      </c>
      <c r="K917" s="180"/>
      <c r="L917" s="182" t="str">
        <f>+VLOOKUP('INFO SEAL'!N868,$J$8:$V$50,3,FALSE)</f>
        <v>Estructura de  Suspensión compuesto por 2 postes de madera tratada 60' Clase 3</v>
      </c>
      <c r="M917" s="33">
        <f t="shared" si="42"/>
        <v>3.2</v>
      </c>
    </row>
    <row r="918" spans="1:13" customFormat="1" x14ac:dyDescent="0.25">
      <c r="A918" s="73">
        <f>+'INFO SEAL'!B869</f>
        <v>864</v>
      </c>
      <c r="B918" s="180" t="str">
        <f t="shared" si="41"/>
        <v>MOD INV_2018</v>
      </c>
      <c r="C918" s="180" t="str">
        <f>+'INFO SEAL'!C869</f>
        <v>AREQUIPA</v>
      </c>
      <c r="D918" s="180" t="str">
        <f>+'INFO SEAL'!D869</f>
        <v>AREQUIPA</v>
      </c>
      <c r="E918" s="180" t="str">
        <f>+'INFO SEAL'!E869</f>
        <v>LA JOYA</v>
      </c>
      <c r="F918" s="180" t="str">
        <f>+IF('INFO SEAL'!I869="BAJA TENSION","BT",IF('INFO SEAL'!I869="MEDIA TENSION","MT","AT"))</f>
        <v>AT</v>
      </c>
      <c r="G918" s="180">
        <f>+'INFO SEAL'!K869</f>
        <v>18</v>
      </c>
      <c r="H918" s="180" t="str">
        <f>+'INFO SEAL'!L869</f>
        <v>POSTE</v>
      </c>
      <c r="I918" s="180" t="str">
        <f>+'INFO SEAL'!M869</f>
        <v>MADERA</v>
      </c>
      <c r="J918" s="180" t="str">
        <f>+'INFO SEAL'!N869&amp;"-"&amp;F918</f>
        <v>EMSA3P85C3-AT</v>
      </c>
      <c r="K918" s="180"/>
      <c r="L918" s="182" t="str">
        <f>+VLOOKUP('INFO SEAL'!N869,$J$8:$V$50,3,FALSE)</f>
        <v>Estructura de  Suspensión- Angulo menor  compuesto por 3 postes de madera tratada 85' Clase 3</v>
      </c>
      <c r="M918" s="33">
        <f t="shared" si="42"/>
        <v>4.8</v>
      </c>
    </row>
    <row r="919" spans="1:13" customFormat="1" x14ac:dyDescent="0.25">
      <c r="A919" s="73">
        <f>+'INFO SEAL'!B870</f>
        <v>865</v>
      </c>
      <c r="B919" s="180" t="str">
        <f t="shared" si="41"/>
        <v>MOD INV_2018</v>
      </c>
      <c r="C919" s="180" t="str">
        <f>+'INFO SEAL'!C870</f>
        <v>AREQUIPA</v>
      </c>
      <c r="D919" s="180" t="str">
        <f>+'INFO SEAL'!D870</f>
        <v>AREQUIPA</v>
      </c>
      <c r="E919" s="180" t="str">
        <f>+'INFO SEAL'!E870</f>
        <v>LA JOYA</v>
      </c>
      <c r="F919" s="180" t="str">
        <f>+IF('INFO SEAL'!I870="BAJA TENSION","BT",IF('INFO SEAL'!I870="MEDIA TENSION","MT","AT"))</f>
        <v>AT</v>
      </c>
      <c r="G919" s="180">
        <f>+'INFO SEAL'!K870</f>
        <v>18</v>
      </c>
      <c r="H919" s="180" t="str">
        <f>+'INFO SEAL'!L870</f>
        <v>POSTE</v>
      </c>
      <c r="I919" s="180" t="str">
        <f>+'INFO SEAL'!M870</f>
        <v>MADERA</v>
      </c>
      <c r="J919" s="180" t="str">
        <f>+'INFO SEAL'!N870&amp;"-"&amp;F919</f>
        <v>EMSU2P60C3-AT</v>
      </c>
      <c r="K919" s="180"/>
      <c r="L919" s="182" t="str">
        <f>+VLOOKUP('INFO SEAL'!N870,$J$8:$V$50,3,FALSE)</f>
        <v>Estructura de  Suspensión compuesto por 2 postes de madera tratada 60' Clase 3</v>
      </c>
      <c r="M919" s="33">
        <f t="shared" si="42"/>
        <v>3.2</v>
      </c>
    </row>
    <row r="920" spans="1:13" customFormat="1" x14ac:dyDescent="0.25">
      <c r="A920" s="73">
        <f>+'INFO SEAL'!B871</f>
        <v>866</v>
      </c>
      <c r="B920" s="180" t="str">
        <f t="shared" si="41"/>
        <v>MOD INV_2018</v>
      </c>
      <c r="C920" s="180" t="str">
        <f>+'INFO SEAL'!C871</f>
        <v>AREQUIPA</v>
      </c>
      <c r="D920" s="180" t="str">
        <f>+'INFO SEAL'!D871</f>
        <v>AREQUIPA</v>
      </c>
      <c r="E920" s="180" t="str">
        <f>+'INFO SEAL'!E871</f>
        <v>LA JOYA</v>
      </c>
      <c r="F920" s="180" t="str">
        <f>+IF('INFO SEAL'!I871="BAJA TENSION","BT",IF('INFO SEAL'!I871="MEDIA TENSION","MT","AT"))</f>
        <v>AT</v>
      </c>
      <c r="G920" s="180">
        <f>+'INFO SEAL'!K871</f>
        <v>18</v>
      </c>
      <c r="H920" s="180" t="str">
        <f>+'INFO SEAL'!L871</f>
        <v>POSTE</v>
      </c>
      <c r="I920" s="180" t="str">
        <f>+'INFO SEAL'!M871</f>
        <v>MADERA</v>
      </c>
      <c r="J920" s="180" t="str">
        <f>+'INFO SEAL'!N871&amp;"-"&amp;F920</f>
        <v>EMSU2P60C4-AT</v>
      </c>
      <c r="K920" s="180"/>
      <c r="L920" s="182" t="str">
        <f>+VLOOKUP('INFO SEAL'!N871,$J$8:$V$50,3,FALSE)</f>
        <v>Estructura de  Suspensión compuesto por 2 postes de madera tratada 60' Clase 4</v>
      </c>
      <c r="M920" s="33">
        <f t="shared" si="42"/>
        <v>2.9</v>
      </c>
    </row>
    <row r="921" spans="1:13" customFormat="1" x14ac:dyDescent="0.25">
      <c r="A921" s="73">
        <f>+'INFO SEAL'!B872</f>
        <v>867</v>
      </c>
      <c r="B921" s="180" t="str">
        <f t="shared" si="41"/>
        <v>MOD INV_2018</v>
      </c>
      <c r="C921" s="180" t="str">
        <f>+'INFO SEAL'!C872</f>
        <v>AREQUIPA</v>
      </c>
      <c r="D921" s="180" t="str">
        <f>+'INFO SEAL'!D872</f>
        <v>AREQUIPA</v>
      </c>
      <c r="E921" s="180" t="str">
        <f>+'INFO SEAL'!E872</f>
        <v>LA JOYA</v>
      </c>
      <c r="F921" s="180" t="str">
        <f>+IF('INFO SEAL'!I872="BAJA TENSION","BT",IF('INFO SEAL'!I872="MEDIA TENSION","MT","AT"))</f>
        <v>AT</v>
      </c>
      <c r="G921" s="180">
        <f>+'INFO SEAL'!K872</f>
        <v>16</v>
      </c>
      <c r="H921" s="180" t="str">
        <f>+'INFO SEAL'!L872</f>
        <v>POSTE</v>
      </c>
      <c r="I921" s="180" t="str">
        <f>+'INFO SEAL'!M872</f>
        <v>MADERA</v>
      </c>
      <c r="J921" s="180" t="str">
        <f>+'INFO SEAL'!N872&amp;"-"&amp;F921</f>
        <v>EMSA3P85C3-AT</v>
      </c>
      <c r="K921" s="180"/>
      <c r="L921" s="182" t="str">
        <f>+VLOOKUP('INFO SEAL'!N872,$J$8:$V$50,3,FALSE)</f>
        <v>Estructura de  Suspensión- Angulo menor  compuesto por 3 postes de madera tratada 85' Clase 3</v>
      </c>
      <c r="M921" s="33">
        <f t="shared" si="42"/>
        <v>4.8</v>
      </c>
    </row>
    <row r="922" spans="1:13" customFormat="1" x14ac:dyDescent="0.25">
      <c r="A922" s="73">
        <f>+'INFO SEAL'!B873</f>
        <v>868</v>
      </c>
      <c r="B922" s="180" t="str">
        <f t="shared" si="41"/>
        <v>MOD INV_2018</v>
      </c>
      <c r="C922" s="180" t="str">
        <f>+'INFO SEAL'!C873</f>
        <v>AREQUIPA</v>
      </c>
      <c r="D922" s="180" t="str">
        <f>+'INFO SEAL'!D873</f>
        <v>AREQUIPA</v>
      </c>
      <c r="E922" s="180" t="str">
        <f>+'INFO SEAL'!E873</f>
        <v>LA JOYA</v>
      </c>
      <c r="F922" s="180" t="str">
        <f>+IF('INFO SEAL'!I873="BAJA TENSION","BT",IF('INFO SEAL'!I873="MEDIA TENSION","MT","AT"))</f>
        <v>AT</v>
      </c>
      <c r="G922" s="180">
        <f>+'INFO SEAL'!K873</f>
        <v>16</v>
      </c>
      <c r="H922" s="180" t="str">
        <f>+'INFO SEAL'!L873</f>
        <v>POSTE</v>
      </c>
      <c r="I922" s="180" t="str">
        <f>+'INFO SEAL'!M873</f>
        <v>MADERA</v>
      </c>
      <c r="J922" s="180" t="str">
        <f>+'INFO SEAL'!N873&amp;"-"&amp;F922</f>
        <v>EMSU2P60C4-AT</v>
      </c>
      <c r="K922" s="180"/>
      <c r="L922" s="182" t="str">
        <f>+VLOOKUP('INFO SEAL'!N873,$J$8:$V$50,3,FALSE)</f>
        <v>Estructura de  Suspensión compuesto por 2 postes de madera tratada 60' Clase 4</v>
      </c>
      <c r="M922" s="33">
        <f t="shared" si="42"/>
        <v>2.9</v>
      </c>
    </row>
    <row r="923" spans="1:13" customFormat="1" x14ac:dyDescent="0.25">
      <c r="A923" s="73">
        <f>+'INFO SEAL'!B874</f>
        <v>869</v>
      </c>
      <c r="B923" s="180" t="str">
        <f t="shared" si="41"/>
        <v>MOD INV_2018</v>
      </c>
      <c r="C923" s="180" t="str">
        <f>+'INFO SEAL'!C874</f>
        <v>AREQUIPA</v>
      </c>
      <c r="D923" s="180" t="str">
        <f>+'INFO SEAL'!D874</f>
        <v>AREQUIPA</v>
      </c>
      <c r="E923" s="180" t="str">
        <f>+'INFO SEAL'!E874</f>
        <v>LA JOYA</v>
      </c>
      <c r="F923" s="180" t="str">
        <f>+IF('INFO SEAL'!I874="BAJA TENSION","BT",IF('INFO SEAL'!I874="MEDIA TENSION","MT","AT"))</f>
        <v>AT</v>
      </c>
      <c r="G923" s="180">
        <f>+'INFO SEAL'!K874</f>
        <v>18</v>
      </c>
      <c r="H923" s="180" t="str">
        <f>+'INFO SEAL'!L874</f>
        <v>POSTE</v>
      </c>
      <c r="I923" s="180" t="str">
        <f>+'INFO SEAL'!M874</f>
        <v>MADERA</v>
      </c>
      <c r="J923" s="180" t="str">
        <f>+'INFO SEAL'!N874&amp;"-"&amp;F923</f>
        <v>EMSA3P85C3-AT</v>
      </c>
      <c r="K923" s="180"/>
      <c r="L923" s="182" t="str">
        <f>+VLOOKUP('INFO SEAL'!N874,$J$8:$V$50,3,FALSE)</f>
        <v>Estructura de  Suspensión- Angulo menor  compuesto por 3 postes de madera tratada 85' Clase 3</v>
      </c>
      <c r="M923" s="33">
        <f t="shared" si="42"/>
        <v>4.8</v>
      </c>
    </row>
    <row r="924" spans="1:13" customFormat="1" x14ac:dyDescent="0.25">
      <c r="A924" s="73">
        <f>+'INFO SEAL'!B875</f>
        <v>870</v>
      </c>
      <c r="B924" s="180" t="str">
        <f t="shared" si="41"/>
        <v>MOD INV_2018</v>
      </c>
      <c r="C924" s="180" t="str">
        <f>+'INFO SEAL'!C875</f>
        <v>AREQUIPA</v>
      </c>
      <c r="D924" s="180" t="str">
        <f>+'INFO SEAL'!D875</f>
        <v>AREQUIPA</v>
      </c>
      <c r="E924" s="180" t="str">
        <f>+'INFO SEAL'!E875</f>
        <v>VITOR</v>
      </c>
      <c r="F924" s="180" t="str">
        <f>+IF('INFO SEAL'!I875="BAJA TENSION","BT",IF('INFO SEAL'!I875="MEDIA TENSION","MT","AT"))</f>
        <v>AT</v>
      </c>
      <c r="G924" s="180">
        <f>+'INFO SEAL'!K875</f>
        <v>18</v>
      </c>
      <c r="H924" s="180" t="str">
        <f>+'INFO SEAL'!L875</f>
        <v>POSTE</v>
      </c>
      <c r="I924" s="180" t="str">
        <f>+'INFO SEAL'!M875</f>
        <v>MADERA</v>
      </c>
      <c r="J924" s="180" t="str">
        <f>+'INFO SEAL'!N875&amp;"-"&amp;F924</f>
        <v>EMSU2P60C3-AT</v>
      </c>
      <c r="K924" s="180"/>
      <c r="L924" s="182" t="str">
        <f>+VLOOKUP('INFO SEAL'!N875,$J$8:$V$50,3,FALSE)</f>
        <v>Estructura de  Suspensión compuesto por 2 postes de madera tratada 60' Clase 3</v>
      </c>
      <c r="M924" s="33">
        <f t="shared" si="42"/>
        <v>3.2</v>
      </c>
    </row>
    <row r="925" spans="1:13" customFormat="1" x14ac:dyDescent="0.25">
      <c r="A925" s="73">
        <f>+'INFO SEAL'!B876</f>
        <v>871</v>
      </c>
      <c r="B925" s="180" t="str">
        <f t="shared" si="41"/>
        <v>MOD INV_2018</v>
      </c>
      <c r="C925" s="180" t="str">
        <f>+'INFO SEAL'!C876</f>
        <v>AREQUIPA</v>
      </c>
      <c r="D925" s="180" t="str">
        <f>+'INFO SEAL'!D876</f>
        <v>AREQUIPA</v>
      </c>
      <c r="E925" s="180" t="str">
        <f>+'INFO SEAL'!E876</f>
        <v>LA JOYA</v>
      </c>
      <c r="F925" s="180" t="str">
        <f>+IF('INFO SEAL'!I876="BAJA TENSION","BT",IF('INFO SEAL'!I876="MEDIA TENSION","MT","AT"))</f>
        <v>AT</v>
      </c>
      <c r="G925" s="180">
        <f>+'INFO SEAL'!K876</f>
        <v>16</v>
      </c>
      <c r="H925" s="180" t="str">
        <f>+'INFO SEAL'!L876</f>
        <v>POSTE</v>
      </c>
      <c r="I925" s="180" t="str">
        <f>+'INFO SEAL'!M876</f>
        <v>MADERA</v>
      </c>
      <c r="J925" s="180" t="str">
        <f>+'INFO SEAL'!N876&amp;"-"&amp;F925</f>
        <v>EMSU2P60C4-AT</v>
      </c>
      <c r="K925" s="180"/>
      <c r="L925" s="182" t="str">
        <f>+VLOOKUP('INFO SEAL'!N876,$J$8:$V$50,3,FALSE)</f>
        <v>Estructura de  Suspensión compuesto por 2 postes de madera tratada 60' Clase 4</v>
      </c>
      <c r="M925" s="33">
        <f t="shared" si="42"/>
        <v>2.9</v>
      </c>
    </row>
    <row r="926" spans="1:13" customFormat="1" x14ac:dyDescent="0.25">
      <c r="A926" s="73">
        <f>+'INFO SEAL'!B877</f>
        <v>872</v>
      </c>
      <c r="B926" s="180" t="str">
        <f t="shared" si="41"/>
        <v>MOD INV_2018</v>
      </c>
      <c r="C926" s="180" t="str">
        <f>+'INFO SEAL'!C877</f>
        <v>AREQUIPA</v>
      </c>
      <c r="D926" s="180" t="str">
        <f>+'INFO SEAL'!D877</f>
        <v>AREQUIPA</v>
      </c>
      <c r="E926" s="180" t="str">
        <f>+'INFO SEAL'!E877</f>
        <v>VITOR</v>
      </c>
      <c r="F926" s="180" t="str">
        <f>+IF('INFO SEAL'!I877="BAJA TENSION","BT",IF('INFO SEAL'!I877="MEDIA TENSION","MT","AT"))</f>
        <v>AT</v>
      </c>
      <c r="G926" s="180">
        <f>+'INFO SEAL'!K877</f>
        <v>16</v>
      </c>
      <c r="H926" s="180" t="str">
        <f>+'INFO SEAL'!L877</f>
        <v>POSTE</v>
      </c>
      <c r="I926" s="180" t="str">
        <f>+'INFO SEAL'!M877</f>
        <v>MADERA</v>
      </c>
      <c r="J926" s="180" t="str">
        <f>+'INFO SEAL'!N877&amp;"-"&amp;F926</f>
        <v>EMSU2P60C3-AT</v>
      </c>
      <c r="K926" s="180"/>
      <c r="L926" s="182" t="str">
        <f>+VLOOKUP('INFO SEAL'!N877,$J$8:$V$50,3,FALSE)</f>
        <v>Estructura de  Suspensión compuesto por 2 postes de madera tratada 60' Clase 3</v>
      </c>
      <c r="M926" s="33">
        <f t="shared" si="42"/>
        <v>3.2</v>
      </c>
    </row>
    <row r="927" spans="1:13" customFormat="1" x14ac:dyDescent="0.25">
      <c r="A927" s="73">
        <f>+'INFO SEAL'!B878</f>
        <v>873</v>
      </c>
      <c r="B927" s="180" t="str">
        <f t="shared" si="41"/>
        <v>MOD INV_2018</v>
      </c>
      <c r="C927" s="180" t="str">
        <f>+'INFO SEAL'!C878</f>
        <v>AREQUIPA</v>
      </c>
      <c r="D927" s="180" t="str">
        <f>+'INFO SEAL'!D878</f>
        <v>AREQUIPA</v>
      </c>
      <c r="E927" s="180" t="str">
        <f>+'INFO SEAL'!E878</f>
        <v>LA JOYA</v>
      </c>
      <c r="F927" s="180" t="str">
        <f>+IF('INFO SEAL'!I878="BAJA TENSION","BT",IF('INFO SEAL'!I878="MEDIA TENSION","MT","AT"))</f>
        <v>AT</v>
      </c>
      <c r="G927" s="180">
        <f>+'INFO SEAL'!K878</f>
        <v>16</v>
      </c>
      <c r="H927" s="180" t="str">
        <f>+'INFO SEAL'!L878</f>
        <v>POSTE</v>
      </c>
      <c r="I927" s="180" t="str">
        <f>+'INFO SEAL'!M878</f>
        <v>MADERA</v>
      </c>
      <c r="J927" s="180" t="str">
        <f>+'INFO SEAL'!N878&amp;"-"&amp;F927</f>
        <v>EMSU2P60C4-AT</v>
      </c>
      <c r="K927" s="180"/>
      <c r="L927" s="182" t="str">
        <f>+VLOOKUP('INFO SEAL'!N878,$J$8:$V$50,3,FALSE)</f>
        <v>Estructura de  Suspensión compuesto por 2 postes de madera tratada 60' Clase 4</v>
      </c>
      <c r="M927" s="33">
        <f t="shared" si="42"/>
        <v>2.9</v>
      </c>
    </row>
    <row r="928" spans="1:13" customFormat="1" x14ac:dyDescent="0.25">
      <c r="A928" s="73">
        <f>+'INFO SEAL'!B879</f>
        <v>874</v>
      </c>
      <c r="B928" s="180" t="str">
        <f t="shared" si="41"/>
        <v>MOD INV_2018</v>
      </c>
      <c r="C928" s="180" t="str">
        <f>+'INFO SEAL'!C879</f>
        <v>AREQUIPA</v>
      </c>
      <c r="D928" s="180" t="str">
        <f>+'INFO SEAL'!D879</f>
        <v>AREQUIPA</v>
      </c>
      <c r="E928" s="180" t="str">
        <f>+'INFO SEAL'!E879</f>
        <v>LA JOYA</v>
      </c>
      <c r="F928" s="180" t="str">
        <f>+IF('INFO SEAL'!I879="BAJA TENSION","BT",IF('INFO SEAL'!I879="MEDIA TENSION","MT","AT"))</f>
        <v>AT</v>
      </c>
      <c r="G928" s="180">
        <f>+'INFO SEAL'!K879</f>
        <v>18</v>
      </c>
      <c r="H928" s="180" t="str">
        <f>+'INFO SEAL'!L879</f>
        <v>POSTE</v>
      </c>
      <c r="I928" s="180" t="str">
        <f>+'INFO SEAL'!M879</f>
        <v>MADERA</v>
      </c>
      <c r="J928" s="180" t="str">
        <f>+'INFO SEAL'!N879&amp;"-"&amp;F928</f>
        <v>EMSU2P60C4-AT</v>
      </c>
      <c r="K928" s="180"/>
      <c r="L928" s="182" t="str">
        <f>+VLOOKUP('INFO SEAL'!N879,$J$8:$V$50,3,FALSE)</f>
        <v>Estructura de  Suspensión compuesto por 2 postes de madera tratada 60' Clase 4</v>
      </c>
      <c r="M928" s="33">
        <f t="shared" si="42"/>
        <v>2.9</v>
      </c>
    </row>
    <row r="929" spans="1:13" customFormat="1" x14ac:dyDescent="0.25">
      <c r="A929" s="73">
        <f>+'INFO SEAL'!B880</f>
        <v>875</v>
      </c>
      <c r="B929" s="180" t="str">
        <f t="shared" si="41"/>
        <v>MOD INV_2018</v>
      </c>
      <c r="C929" s="180" t="str">
        <f>+'INFO SEAL'!C880</f>
        <v>AREQUIPA</v>
      </c>
      <c r="D929" s="180" t="str">
        <f>+'INFO SEAL'!D880</f>
        <v>AREQUIPA</v>
      </c>
      <c r="E929" s="180" t="str">
        <f>+'INFO SEAL'!E880</f>
        <v>LA JOYA</v>
      </c>
      <c r="F929" s="180" t="str">
        <f>+IF('INFO SEAL'!I880="BAJA TENSION","BT",IF('INFO SEAL'!I880="MEDIA TENSION","MT","AT"))</f>
        <v>AT</v>
      </c>
      <c r="G929" s="180">
        <f>+'INFO SEAL'!K880</f>
        <v>18</v>
      </c>
      <c r="H929" s="180" t="str">
        <f>+'INFO SEAL'!L880</f>
        <v>POSTE</v>
      </c>
      <c r="I929" s="180" t="str">
        <f>+'INFO SEAL'!M880</f>
        <v>MADERA</v>
      </c>
      <c r="J929" s="180" t="str">
        <f>+'INFO SEAL'!N880&amp;"-"&amp;F929</f>
        <v>EMSU2P60C4-AT</v>
      </c>
      <c r="K929" s="180"/>
      <c r="L929" s="182" t="str">
        <f>+VLOOKUP('INFO SEAL'!N880,$J$8:$V$50,3,FALSE)</f>
        <v>Estructura de  Suspensión compuesto por 2 postes de madera tratada 60' Clase 4</v>
      </c>
      <c r="M929" s="33">
        <f t="shared" si="42"/>
        <v>2.9</v>
      </c>
    </row>
    <row r="930" spans="1:13" customFormat="1" x14ac:dyDescent="0.25">
      <c r="A930" s="73">
        <f>+'INFO SEAL'!B881</f>
        <v>876</v>
      </c>
      <c r="B930" s="180" t="str">
        <f t="shared" si="41"/>
        <v>MOD INV_2018</v>
      </c>
      <c r="C930" s="180" t="str">
        <f>+'INFO SEAL'!C881</f>
        <v>AREQUIPA</v>
      </c>
      <c r="D930" s="180" t="str">
        <f>+'INFO SEAL'!D881</f>
        <v>AREQUIPA</v>
      </c>
      <c r="E930" s="180" t="str">
        <f>+'INFO SEAL'!E881</f>
        <v>LA JOYA</v>
      </c>
      <c r="F930" s="180" t="str">
        <f>+IF('INFO SEAL'!I881="BAJA TENSION","BT",IF('INFO SEAL'!I881="MEDIA TENSION","MT","AT"))</f>
        <v>AT</v>
      </c>
      <c r="G930" s="180">
        <f>+'INFO SEAL'!K881</f>
        <v>18</v>
      </c>
      <c r="H930" s="180" t="str">
        <f>+'INFO SEAL'!L881</f>
        <v>POSTE</v>
      </c>
      <c r="I930" s="180" t="str">
        <f>+'INFO SEAL'!M881</f>
        <v>MADERA</v>
      </c>
      <c r="J930" s="180" t="str">
        <f>+'INFO SEAL'!N881&amp;"-"&amp;F930</f>
        <v>EMSU2P60C4-AT</v>
      </c>
      <c r="K930" s="180"/>
      <c r="L930" s="182" t="str">
        <f>+VLOOKUP('INFO SEAL'!N881,$J$8:$V$50,3,FALSE)</f>
        <v>Estructura de  Suspensión compuesto por 2 postes de madera tratada 60' Clase 4</v>
      </c>
      <c r="M930" s="33">
        <f t="shared" si="42"/>
        <v>2.9</v>
      </c>
    </row>
    <row r="931" spans="1:13" customFormat="1" x14ac:dyDescent="0.25">
      <c r="A931" s="73">
        <f>+'INFO SEAL'!B882</f>
        <v>877</v>
      </c>
      <c r="B931" s="180" t="str">
        <f t="shared" si="41"/>
        <v>MOD INV_2018</v>
      </c>
      <c r="C931" s="180" t="str">
        <f>+'INFO SEAL'!C882</f>
        <v>AREQUIPA</v>
      </c>
      <c r="D931" s="180" t="str">
        <f>+'INFO SEAL'!D882</f>
        <v>AREQUIPA</v>
      </c>
      <c r="E931" s="180" t="str">
        <f>+'INFO SEAL'!E882</f>
        <v>LA JOYA</v>
      </c>
      <c r="F931" s="180" t="str">
        <f>+IF('INFO SEAL'!I882="BAJA TENSION","BT",IF('INFO SEAL'!I882="MEDIA TENSION","MT","AT"))</f>
        <v>AT</v>
      </c>
      <c r="G931" s="180">
        <f>+'INFO SEAL'!K882</f>
        <v>18</v>
      </c>
      <c r="H931" s="180" t="str">
        <f>+'INFO SEAL'!L882</f>
        <v>POSTE</v>
      </c>
      <c r="I931" s="180" t="str">
        <f>+'INFO SEAL'!M882</f>
        <v>MADERA</v>
      </c>
      <c r="J931" s="180" t="str">
        <f>+'INFO SEAL'!N882&amp;"-"&amp;F931</f>
        <v>EMSU2P60C4-AT</v>
      </c>
      <c r="K931" s="180"/>
      <c r="L931" s="182" t="str">
        <f>+VLOOKUP('INFO SEAL'!N882,$J$8:$V$50,3,FALSE)</f>
        <v>Estructura de  Suspensión compuesto por 2 postes de madera tratada 60' Clase 4</v>
      </c>
      <c r="M931" s="33">
        <f t="shared" si="42"/>
        <v>2.9</v>
      </c>
    </row>
    <row r="932" spans="1:13" customFormat="1" x14ac:dyDescent="0.25">
      <c r="A932" s="73">
        <f>+'INFO SEAL'!B883</f>
        <v>878</v>
      </c>
      <c r="B932" s="180" t="str">
        <f t="shared" si="41"/>
        <v>MOD INV_2018</v>
      </c>
      <c r="C932" s="180" t="str">
        <f>+'INFO SEAL'!C883</f>
        <v>AREQUIPA</v>
      </c>
      <c r="D932" s="180" t="str">
        <f>+'INFO SEAL'!D883</f>
        <v>AREQUIPA</v>
      </c>
      <c r="E932" s="180" t="str">
        <f>+'INFO SEAL'!E883</f>
        <v>LA JOYA</v>
      </c>
      <c r="F932" s="180" t="str">
        <f>+IF('INFO SEAL'!I883="BAJA TENSION","BT",IF('INFO SEAL'!I883="MEDIA TENSION","MT","AT"))</f>
        <v>AT</v>
      </c>
      <c r="G932" s="180">
        <f>+'INFO SEAL'!K883</f>
        <v>18</v>
      </c>
      <c r="H932" s="180" t="str">
        <f>+'INFO SEAL'!L883</f>
        <v>POSTE</v>
      </c>
      <c r="I932" s="180" t="str">
        <f>+'INFO SEAL'!M883</f>
        <v>MADERA</v>
      </c>
      <c r="J932" s="180" t="str">
        <f>+'INFO SEAL'!N883&amp;"-"&amp;F932</f>
        <v>EMSU2P60C3-AT</v>
      </c>
      <c r="K932" s="180"/>
      <c r="L932" s="182" t="str">
        <f>+VLOOKUP('INFO SEAL'!N883,$J$8:$V$50,3,FALSE)</f>
        <v>Estructura de  Suspensión compuesto por 2 postes de madera tratada 60' Clase 3</v>
      </c>
      <c r="M932" s="33">
        <f t="shared" si="42"/>
        <v>3.2</v>
      </c>
    </row>
    <row r="933" spans="1:13" customFormat="1" x14ac:dyDescent="0.25">
      <c r="A933" s="73">
        <f>+'INFO SEAL'!B884</f>
        <v>879</v>
      </c>
      <c r="B933" s="180" t="str">
        <f t="shared" si="41"/>
        <v>MOD INV_2018</v>
      </c>
      <c r="C933" s="180" t="str">
        <f>+'INFO SEAL'!C884</f>
        <v>AREQUIPA</v>
      </c>
      <c r="D933" s="180" t="str">
        <f>+'INFO SEAL'!D884</f>
        <v>AREQUIPA</v>
      </c>
      <c r="E933" s="180" t="str">
        <f>+'INFO SEAL'!E884</f>
        <v>LA JOYA</v>
      </c>
      <c r="F933" s="180" t="str">
        <f>+IF('INFO SEAL'!I884="BAJA TENSION","BT",IF('INFO SEAL'!I884="MEDIA TENSION","MT","AT"))</f>
        <v>AT</v>
      </c>
      <c r="G933" s="180">
        <f>+'INFO SEAL'!K884</f>
        <v>18</v>
      </c>
      <c r="H933" s="180" t="str">
        <f>+'INFO SEAL'!L884</f>
        <v>POSTE</v>
      </c>
      <c r="I933" s="180" t="str">
        <f>+'INFO SEAL'!M884</f>
        <v>MADERA</v>
      </c>
      <c r="J933" s="180" t="str">
        <f>+'INFO SEAL'!N884&amp;"-"&amp;F933</f>
        <v>EMSU2P60C4-AT</v>
      </c>
      <c r="K933" s="180"/>
      <c r="L933" s="182" t="str">
        <f>+VLOOKUP('INFO SEAL'!N884,$J$8:$V$50,3,FALSE)</f>
        <v>Estructura de  Suspensión compuesto por 2 postes de madera tratada 60' Clase 4</v>
      </c>
      <c r="M933" s="33">
        <f t="shared" si="42"/>
        <v>2.9</v>
      </c>
    </row>
    <row r="934" spans="1:13" customFormat="1" x14ac:dyDescent="0.25">
      <c r="A934" s="73">
        <f>+'INFO SEAL'!B885</f>
        <v>880</v>
      </c>
      <c r="B934" s="180" t="str">
        <f t="shared" si="41"/>
        <v>MOD INV_2018</v>
      </c>
      <c r="C934" s="180" t="str">
        <f>+'INFO SEAL'!C885</f>
        <v>AREQUIPA</v>
      </c>
      <c r="D934" s="180" t="str">
        <f>+'INFO SEAL'!D885</f>
        <v>AREQUIPA</v>
      </c>
      <c r="E934" s="180" t="str">
        <f>+'INFO SEAL'!E885</f>
        <v>LA JOYA</v>
      </c>
      <c r="F934" s="180" t="str">
        <f>+IF('INFO SEAL'!I885="BAJA TENSION","BT",IF('INFO SEAL'!I885="MEDIA TENSION","MT","AT"))</f>
        <v>AT</v>
      </c>
      <c r="G934" s="180">
        <f>+'INFO SEAL'!K885</f>
        <v>18</v>
      </c>
      <c r="H934" s="180" t="str">
        <f>+'INFO SEAL'!L885</f>
        <v>POSTE</v>
      </c>
      <c r="I934" s="180" t="str">
        <f>+'INFO SEAL'!M885</f>
        <v>MADERA</v>
      </c>
      <c r="J934" s="180" t="str">
        <f>+'INFO SEAL'!N885&amp;"-"&amp;F934</f>
        <v>EMSU2P60C4-AT</v>
      </c>
      <c r="K934" s="180"/>
      <c r="L934" s="182" t="str">
        <f>+VLOOKUP('INFO SEAL'!N885,$J$8:$V$50,3,FALSE)</f>
        <v>Estructura de  Suspensión compuesto por 2 postes de madera tratada 60' Clase 4</v>
      </c>
      <c r="M934" s="33">
        <f t="shared" si="42"/>
        <v>2.9</v>
      </c>
    </row>
    <row r="935" spans="1:13" customFormat="1" x14ac:dyDescent="0.25">
      <c r="A935" s="73">
        <f>+'INFO SEAL'!B886</f>
        <v>881</v>
      </c>
      <c r="B935" s="180" t="str">
        <f t="shared" si="41"/>
        <v>MOD INV_2018</v>
      </c>
      <c r="C935" s="180" t="str">
        <f>+'INFO SEAL'!C886</f>
        <v>AREQUIPA</v>
      </c>
      <c r="D935" s="180" t="str">
        <f>+'INFO SEAL'!D886</f>
        <v>AREQUIPA</v>
      </c>
      <c r="E935" s="180" t="str">
        <f>+'INFO SEAL'!E886</f>
        <v>VITOR</v>
      </c>
      <c r="F935" s="180" t="str">
        <f>+IF('INFO SEAL'!I886="BAJA TENSION","BT",IF('INFO SEAL'!I886="MEDIA TENSION","MT","AT"))</f>
        <v>AT</v>
      </c>
      <c r="G935" s="180">
        <f>+'INFO SEAL'!K886</f>
        <v>16</v>
      </c>
      <c r="H935" s="180" t="str">
        <f>+'INFO SEAL'!L886</f>
        <v>POSTE</v>
      </c>
      <c r="I935" s="180" t="str">
        <f>+'INFO SEAL'!M886</f>
        <v>MADERA</v>
      </c>
      <c r="J935" s="180" t="str">
        <f>+'INFO SEAL'!N886&amp;"-"&amp;F935</f>
        <v>EMSA3P85C3-AT</v>
      </c>
      <c r="K935" s="180"/>
      <c r="L935" s="182" t="str">
        <f>+VLOOKUP('INFO SEAL'!N886,$J$8:$V$50,3,FALSE)</f>
        <v>Estructura de  Suspensión- Angulo menor  compuesto por 3 postes de madera tratada 85' Clase 3</v>
      </c>
      <c r="M935" s="33">
        <f t="shared" si="42"/>
        <v>4.8</v>
      </c>
    </row>
    <row r="936" spans="1:13" customFormat="1" x14ac:dyDescent="0.25">
      <c r="A936" s="73">
        <f>+'INFO SEAL'!B887</f>
        <v>882</v>
      </c>
      <c r="B936" s="180" t="str">
        <f t="shared" si="41"/>
        <v>MOD INV_2018</v>
      </c>
      <c r="C936" s="180" t="str">
        <f>+'INFO SEAL'!C887</f>
        <v>AREQUIPA</v>
      </c>
      <c r="D936" s="180" t="str">
        <f>+'INFO SEAL'!D887</f>
        <v>CAMANA</v>
      </c>
      <c r="E936" s="180" t="str">
        <f>+'INFO SEAL'!E887</f>
        <v>SAMUEL PASTOR</v>
      </c>
      <c r="F936" s="180" t="str">
        <f>+IF('INFO SEAL'!I887="BAJA TENSION","BT",IF('INFO SEAL'!I887="MEDIA TENSION","MT","AT"))</f>
        <v>AT</v>
      </c>
      <c r="G936" s="180">
        <f>+'INFO SEAL'!K887</f>
        <v>16</v>
      </c>
      <c r="H936" s="180" t="str">
        <f>+'INFO SEAL'!L887</f>
        <v>POSTE</v>
      </c>
      <c r="I936" s="180" t="str">
        <f>+'INFO SEAL'!M887</f>
        <v>CONCRETO</v>
      </c>
      <c r="J936" s="180" t="str">
        <f>+'INFO SEAL'!N887&amp;"-"&amp;F936</f>
        <v>EC138COU0S0-240-S1-AT</v>
      </c>
      <c r="K936" s="180"/>
      <c r="L936" s="182" t="str">
        <f>+VLOOKUP('INFO SEAL'!N887,$J$8:$V$50,3,FALSE)</f>
        <v>1 Poste de concreto (21/500) de suspensión (2°) Tipo SU1-21</v>
      </c>
      <c r="M936" s="33">
        <f t="shared" si="42"/>
        <v>3.4</v>
      </c>
    </row>
    <row r="937" spans="1:13" customFormat="1" x14ac:dyDescent="0.25">
      <c r="A937" s="73">
        <f>+'INFO SEAL'!B888</f>
        <v>883</v>
      </c>
      <c r="B937" s="180" t="str">
        <f t="shared" si="41"/>
        <v>MOD INV_2018</v>
      </c>
      <c r="C937" s="180" t="str">
        <f>+'INFO SEAL'!C888</f>
        <v>AREQUIPA</v>
      </c>
      <c r="D937" s="180" t="str">
        <f>+'INFO SEAL'!D888</f>
        <v>AREQUIPA</v>
      </c>
      <c r="E937" s="180" t="str">
        <f>+'INFO SEAL'!E888</f>
        <v>VITOR</v>
      </c>
      <c r="F937" s="180" t="str">
        <f>+IF('INFO SEAL'!I888="BAJA TENSION","BT",IF('INFO SEAL'!I888="MEDIA TENSION","MT","AT"))</f>
        <v>AT</v>
      </c>
      <c r="G937" s="180">
        <f>+'INFO SEAL'!K888</f>
        <v>18</v>
      </c>
      <c r="H937" s="180" t="str">
        <f>+'INFO SEAL'!L888</f>
        <v>POSTE</v>
      </c>
      <c r="I937" s="180" t="str">
        <f>+'INFO SEAL'!M888</f>
        <v>MADERA</v>
      </c>
      <c r="J937" s="180" t="str">
        <f>+'INFO SEAL'!N888&amp;"-"&amp;F937</f>
        <v>EMSU2P60C4-AT</v>
      </c>
      <c r="K937" s="180"/>
      <c r="L937" s="182" t="str">
        <f>+VLOOKUP('INFO SEAL'!N888,$J$8:$V$50,3,FALSE)</f>
        <v>Estructura de  Suspensión compuesto por 2 postes de madera tratada 60' Clase 4</v>
      </c>
      <c r="M937" s="33">
        <f t="shared" si="42"/>
        <v>2.9</v>
      </c>
    </row>
    <row r="938" spans="1:13" customFormat="1" x14ac:dyDescent="0.25">
      <c r="A938" s="73">
        <f>+'INFO SEAL'!B889</f>
        <v>884</v>
      </c>
      <c r="B938" s="180" t="str">
        <f t="shared" si="41"/>
        <v>MOD INV_2018</v>
      </c>
      <c r="C938" s="180" t="str">
        <f>+'INFO SEAL'!C889</f>
        <v>AREQUIPA</v>
      </c>
      <c r="D938" s="180" t="str">
        <f>+'INFO SEAL'!D889</f>
        <v>AREQUIPA</v>
      </c>
      <c r="E938" s="180" t="str">
        <f>+'INFO SEAL'!E889</f>
        <v>VITOR</v>
      </c>
      <c r="F938" s="180" t="str">
        <f>+IF('INFO SEAL'!I889="BAJA TENSION","BT",IF('INFO SEAL'!I889="MEDIA TENSION","MT","AT"))</f>
        <v>AT</v>
      </c>
      <c r="G938" s="180">
        <f>+'INFO SEAL'!K889</f>
        <v>18</v>
      </c>
      <c r="H938" s="180" t="str">
        <f>+'INFO SEAL'!L889</f>
        <v>POSTE</v>
      </c>
      <c r="I938" s="180" t="str">
        <f>+'INFO SEAL'!M889</f>
        <v>MADERA</v>
      </c>
      <c r="J938" s="180" t="str">
        <f>+'INFO SEAL'!N889&amp;"-"&amp;F938</f>
        <v>EMSU2P60C3-AT</v>
      </c>
      <c r="K938" s="180"/>
      <c r="L938" s="182" t="str">
        <f>+VLOOKUP('INFO SEAL'!N889,$J$8:$V$50,3,FALSE)</f>
        <v>Estructura de  Suspensión compuesto por 2 postes de madera tratada 60' Clase 3</v>
      </c>
      <c r="M938" s="33">
        <f t="shared" si="42"/>
        <v>3.2</v>
      </c>
    </row>
    <row r="939" spans="1:13" customFormat="1" x14ac:dyDescent="0.25">
      <c r="A939" s="73">
        <f>+'INFO SEAL'!B890</f>
        <v>885</v>
      </c>
      <c r="B939" s="180" t="str">
        <f t="shared" si="41"/>
        <v>MOD INV_2018</v>
      </c>
      <c r="C939" s="180" t="str">
        <f>+'INFO SEAL'!C890</f>
        <v>AREQUIPA</v>
      </c>
      <c r="D939" s="180" t="str">
        <f>+'INFO SEAL'!D890</f>
        <v>AREQUIPA</v>
      </c>
      <c r="E939" s="180" t="str">
        <f>+'INFO SEAL'!E890</f>
        <v>VITOR</v>
      </c>
      <c r="F939" s="180" t="str">
        <f>+IF('INFO SEAL'!I890="BAJA TENSION","BT",IF('INFO SEAL'!I890="MEDIA TENSION","MT","AT"))</f>
        <v>AT</v>
      </c>
      <c r="G939" s="180">
        <f>+'INFO SEAL'!K890</f>
        <v>18</v>
      </c>
      <c r="H939" s="180" t="str">
        <f>+'INFO SEAL'!L890</f>
        <v>POSTE</v>
      </c>
      <c r="I939" s="180" t="str">
        <f>+'INFO SEAL'!M890</f>
        <v>MADERA</v>
      </c>
      <c r="J939" s="180" t="str">
        <f>+'INFO SEAL'!N890&amp;"-"&amp;F939</f>
        <v>EMSU2P60C4-AT</v>
      </c>
      <c r="K939" s="180"/>
      <c r="L939" s="182" t="str">
        <f>+VLOOKUP('INFO SEAL'!N890,$J$8:$V$50,3,FALSE)</f>
        <v>Estructura de  Suspensión compuesto por 2 postes de madera tratada 60' Clase 4</v>
      </c>
      <c r="M939" s="33">
        <f t="shared" si="42"/>
        <v>2.9</v>
      </c>
    </row>
    <row r="940" spans="1:13" customFormat="1" x14ac:dyDescent="0.25">
      <c r="A940" s="73">
        <f>+'INFO SEAL'!B891</f>
        <v>886</v>
      </c>
      <c r="B940" s="180" t="str">
        <f t="shared" si="41"/>
        <v>MOD INV_2018</v>
      </c>
      <c r="C940" s="180" t="str">
        <f>+'INFO SEAL'!C891</f>
        <v>AREQUIPA</v>
      </c>
      <c r="D940" s="180" t="str">
        <f>+'INFO SEAL'!D891</f>
        <v>AREQUIPA</v>
      </c>
      <c r="E940" s="180" t="str">
        <f>+'INFO SEAL'!E891</f>
        <v>VITOR</v>
      </c>
      <c r="F940" s="180" t="str">
        <f>+IF('INFO SEAL'!I891="BAJA TENSION","BT",IF('INFO SEAL'!I891="MEDIA TENSION","MT","AT"))</f>
        <v>AT</v>
      </c>
      <c r="G940" s="180">
        <f>+'INFO SEAL'!K891</f>
        <v>18</v>
      </c>
      <c r="H940" s="180" t="str">
        <f>+'INFO SEAL'!L891</f>
        <v>POSTE</v>
      </c>
      <c r="I940" s="180" t="str">
        <f>+'INFO SEAL'!M891</f>
        <v>MADERA</v>
      </c>
      <c r="J940" s="180" t="str">
        <f>+'INFO SEAL'!N891&amp;"-"&amp;F940</f>
        <v>EMSA3P85C3-AT</v>
      </c>
      <c r="K940" s="180"/>
      <c r="L940" s="182" t="str">
        <f>+VLOOKUP('INFO SEAL'!N891,$J$8:$V$50,3,FALSE)</f>
        <v>Estructura de  Suspensión- Angulo menor  compuesto por 3 postes de madera tratada 85' Clase 3</v>
      </c>
      <c r="M940" s="33">
        <f t="shared" si="42"/>
        <v>4.8</v>
      </c>
    </row>
    <row r="941" spans="1:13" customFormat="1" x14ac:dyDescent="0.25">
      <c r="A941" s="73">
        <f>+'INFO SEAL'!B892</f>
        <v>887</v>
      </c>
      <c r="B941" s="180" t="str">
        <f t="shared" si="41"/>
        <v>MOD INV_2018</v>
      </c>
      <c r="C941" s="180" t="str">
        <f>+'INFO SEAL'!C892</f>
        <v>AREQUIPA</v>
      </c>
      <c r="D941" s="180" t="str">
        <f>+'INFO SEAL'!D892</f>
        <v>AREQUIPA</v>
      </c>
      <c r="E941" s="180" t="str">
        <f>+'INFO SEAL'!E892</f>
        <v>VITOR</v>
      </c>
      <c r="F941" s="180" t="str">
        <f>+IF('INFO SEAL'!I892="BAJA TENSION","BT",IF('INFO SEAL'!I892="MEDIA TENSION","MT","AT"))</f>
        <v>AT</v>
      </c>
      <c r="G941" s="180">
        <f>+'INFO SEAL'!K892</f>
        <v>18</v>
      </c>
      <c r="H941" s="180" t="str">
        <f>+'INFO SEAL'!L892</f>
        <v>POSTE</v>
      </c>
      <c r="I941" s="180" t="str">
        <f>+'INFO SEAL'!M892</f>
        <v>MADERA</v>
      </c>
      <c r="J941" s="180" t="str">
        <f>+'INFO SEAL'!N892&amp;"-"&amp;F941</f>
        <v>EMSU2P60C3-AT</v>
      </c>
      <c r="K941" s="180"/>
      <c r="L941" s="182" t="str">
        <f>+VLOOKUP('INFO SEAL'!N892,$J$8:$V$50,3,FALSE)</f>
        <v>Estructura de  Suspensión compuesto por 2 postes de madera tratada 60' Clase 3</v>
      </c>
      <c r="M941" s="33">
        <f t="shared" si="42"/>
        <v>3.2</v>
      </c>
    </row>
    <row r="942" spans="1:13" customFormat="1" x14ac:dyDescent="0.25">
      <c r="A942" s="73">
        <f>+'INFO SEAL'!B893</f>
        <v>888</v>
      </c>
      <c r="B942" s="180" t="str">
        <f t="shared" si="41"/>
        <v>MOD INV_2018</v>
      </c>
      <c r="C942" s="180" t="str">
        <f>+'INFO SEAL'!C893</f>
        <v>AREQUIPA</v>
      </c>
      <c r="D942" s="180" t="str">
        <f>+'INFO SEAL'!D893</f>
        <v>AREQUIPA</v>
      </c>
      <c r="E942" s="180" t="str">
        <f>+'INFO SEAL'!E893</f>
        <v>VITOR</v>
      </c>
      <c r="F942" s="180" t="str">
        <f>+IF('INFO SEAL'!I893="BAJA TENSION","BT",IF('INFO SEAL'!I893="MEDIA TENSION","MT","AT"))</f>
        <v>AT</v>
      </c>
      <c r="G942" s="180">
        <f>+'INFO SEAL'!K893</f>
        <v>18</v>
      </c>
      <c r="H942" s="180" t="str">
        <f>+'INFO SEAL'!L893</f>
        <v>POSTE</v>
      </c>
      <c r="I942" s="180" t="str">
        <f>+'INFO SEAL'!M893</f>
        <v>MADERA</v>
      </c>
      <c r="J942" s="180" t="str">
        <f>+'INFO SEAL'!N893&amp;"-"&amp;F942</f>
        <v>EMSU2P60C4-AT</v>
      </c>
      <c r="K942" s="180"/>
      <c r="L942" s="182" t="str">
        <f>+VLOOKUP('INFO SEAL'!N893,$J$8:$V$50,3,FALSE)</f>
        <v>Estructura de  Suspensión compuesto por 2 postes de madera tratada 60' Clase 4</v>
      </c>
      <c r="M942" s="33">
        <f t="shared" si="42"/>
        <v>2.9</v>
      </c>
    </row>
    <row r="943" spans="1:13" customFormat="1" x14ac:dyDescent="0.25">
      <c r="A943" s="73">
        <f>+'INFO SEAL'!B894</f>
        <v>889</v>
      </c>
      <c r="B943" s="180" t="str">
        <f t="shared" si="41"/>
        <v>MOD INV_2018</v>
      </c>
      <c r="C943" s="180" t="str">
        <f>+'INFO SEAL'!C894</f>
        <v>AREQUIPA</v>
      </c>
      <c r="D943" s="180" t="str">
        <f>+'INFO SEAL'!D894</f>
        <v>AREQUIPA</v>
      </c>
      <c r="E943" s="180" t="str">
        <f>+'INFO SEAL'!E894</f>
        <v>LA JOYA</v>
      </c>
      <c r="F943" s="180" t="str">
        <f>+IF('INFO SEAL'!I894="BAJA TENSION","BT",IF('INFO SEAL'!I894="MEDIA TENSION","MT","AT"))</f>
        <v>AT</v>
      </c>
      <c r="G943" s="180">
        <f>+'INFO SEAL'!K894</f>
        <v>16</v>
      </c>
      <c r="H943" s="180" t="str">
        <f>+'INFO SEAL'!L894</f>
        <v>POSTE</v>
      </c>
      <c r="I943" s="180" t="str">
        <f>+'INFO SEAL'!M894</f>
        <v>MADERA</v>
      </c>
      <c r="J943" s="180" t="str">
        <f>+'INFO SEAL'!N894&amp;"-"&amp;F943</f>
        <v>EMSU2P60C3-AT</v>
      </c>
      <c r="K943" s="180"/>
      <c r="L943" s="182" t="str">
        <f>+VLOOKUP('INFO SEAL'!N894,$J$8:$V$50,3,FALSE)</f>
        <v>Estructura de  Suspensión compuesto por 2 postes de madera tratada 60' Clase 3</v>
      </c>
      <c r="M943" s="33">
        <f t="shared" si="42"/>
        <v>3.2</v>
      </c>
    </row>
    <row r="944" spans="1:13" customFormat="1" x14ac:dyDescent="0.25">
      <c r="A944" s="73">
        <f>+'INFO SEAL'!B895</f>
        <v>890</v>
      </c>
      <c r="B944" s="180" t="str">
        <f t="shared" si="41"/>
        <v>MOD INV_2018</v>
      </c>
      <c r="C944" s="180" t="str">
        <f>+'INFO SEAL'!C895</f>
        <v>AREQUIPA</v>
      </c>
      <c r="D944" s="180" t="str">
        <f>+'INFO SEAL'!D895</f>
        <v>AREQUIPA</v>
      </c>
      <c r="E944" s="180" t="str">
        <f>+'INFO SEAL'!E895</f>
        <v>VITOR</v>
      </c>
      <c r="F944" s="180" t="str">
        <f>+IF('INFO SEAL'!I895="BAJA TENSION","BT",IF('INFO SEAL'!I895="MEDIA TENSION","MT","AT"))</f>
        <v>AT</v>
      </c>
      <c r="G944" s="180">
        <f>+'INFO SEAL'!K895</f>
        <v>18</v>
      </c>
      <c r="H944" s="180" t="str">
        <f>+'INFO SEAL'!L895</f>
        <v>POSTE</v>
      </c>
      <c r="I944" s="180" t="str">
        <f>+'INFO SEAL'!M895</f>
        <v>MADERA</v>
      </c>
      <c r="J944" s="180" t="str">
        <f>+'INFO SEAL'!N895&amp;"-"&amp;F944</f>
        <v>EMSU2P60C4-AT</v>
      </c>
      <c r="K944" s="180"/>
      <c r="L944" s="182" t="str">
        <f>+VLOOKUP('INFO SEAL'!N895,$J$8:$V$50,3,FALSE)</f>
        <v>Estructura de  Suspensión compuesto por 2 postes de madera tratada 60' Clase 4</v>
      </c>
      <c r="M944" s="33">
        <f t="shared" si="42"/>
        <v>2.9</v>
      </c>
    </row>
    <row r="945" spans="1:13" customFormat="1" x14ac:dyDescent="0.25">
      <c r="A945" s="73">
        <f>+'INFO SEAL'!B896</f>
        <v>891</v>
      </c>
      <c r="B945" s="180" t="str">
        <f t="shared" si="41"/>
        <v>MOD INV_2018</v>
      </c>
      <c r="C945" s="180" t="str">
        <f>+'INFO SEAL'!C896</f>
        <v>AREQUIPA</v>
      </c>
      <c r="D945" s="180" t="str">
        <f>+'INFO SEAL'!D896</f>
        <v>AREQUIPA</v>
      </c>
      <c r="E945" s="180" t="str">
        <f>+'INFO SEAL'!E896</f>
        <v>VITOR</v>
      </c>
      <c r="F945" s="180" t="str">
        <f>+IF('INFO SEAL'!I896="BAJA TENSION","BT",IF('INFO SEAL'!I896="MEDIA TENSION","MT","AT"))</f>
        <v>AT</v>
      </c>
      <c r="G945" s="180">
        <f>+'INFO SEAL'!K896</f>
        <v>18</v>
      </c>
      <c r="H945" s="180" t="str">
        <f>+'INFO SEAL'!L896</f>
        <v>POSTE</v>
      </c>
      <c r="I945" s="180" t="str">
        <f>+'INFO SEAL'!M896</f>
        <v>MADERA</v>
      </c>
      <c r="J945" s="180" t="str">
        <f>+'INFO SEAL'!N896&amp;"-"&amp;F945</f>
        <v>EMSU2P60C3-AT</v>
      </c>
      <c r="K945" s="180"/>
      <c r="L945" s="182" t="str">
        <f>+VLOOKUP('INFO SEAL'!N896,$J$8:$V$50,3,FALSE)</f>
        <v>Estructura de  Suspensión compuesto por 2 postes de madera tratada 60' Clase 3</v>
      </c>
      <c r="M945" s="33">
        <f t="shared" si="42"/>
        <v>3.2</v>
      </c>
    </row>
    <row r="946" spans="1:13" customFormat="1" x14ac:dyDescent="0.25">
      <c r="A946" s="73">
        <f>+'INFO SEAL'!B897</f>
        <v>892</v>
      </c>
      <c r="B946" s="180" t="str">
        <f t="shared" si="41"/>
        <v>MOD INV_2018</v>
      </c>
      <c r="C946" s="180" t="str">
        <f>+'INFO SEAL'!C897</f>
        <v>AREQUIPA</v>
      </c>
      <c r="D946" s="180" t="str">
        <f>+'INFO SEAL'!D897</f>
        <v>AREQUIPA</v>
      </c>
      <c r="E946" s="180" t="str">
        <f>+'INFO SEAL'!E897</f>
        <v>VITOR</v>
      </c>
      <c r="F946" s="180" t="str">
        <f>+IF('INFO SEAL'!I897="BAJA TENSION","BT",IF('INFO SEAL'!I897="MEDIA TENSION","MT","AT"))</f>
        <v>AT</v>
      </c>
      <c r="G946" s="180">
        <f>+'INFO SEAL'!K897</f>
        <v>16</v>
      </c>
      <c r="H946" s="180" t="str">
        <f>+'INFO SEAL'!L897</f>
        <v>POSTE</v>
      </c>
      <c r="I946" s="180" t="str">
        <f>+'INFO SEAL'!M897</f>
        <v>MADERA</v>
      </c>
      <c r="J946" s="180" t="str">
        <f>+'INFO SEAL'!N897&amp;"-"&amp;F946</f>
        <v>EMSU2P60C3-AT</v>
      </c>
      <c r="K946" s="180"/>
      <c r="L946" s="182" t="str">
        <f>+VLOOKUP('INFO SEAL'!N897,$J$8:$V$50,3,FALSE)</f>
        <v>Estructura de  Suspensión compuesto por 2 postes de madera tratada 60' Clase 3</v>
      </c>
      <c r="M946" s="33">
        <f t="shared" si="42"/>
        <v>3.2</v>
      </c>
    </row>
    <row r="947" spans="1:13" customFormat="1" x14ac:dyDescent="0.25">
      <c r="A947" s="73">
        <f>+'INFO SEAL'!B898</f>
        <v>893</v>
      </c>
      <c r="B947" s="180" t="str">
        <f t="shared" si="41"/>
        <v>MOD INV_2018</v>
      </c>
      <c r="C947" s="180" t="str">
        <f>+'INFO SEAL'!C898</f>
        <v>AREQUIPA</v>
      </c>
      <c r="D947" s="180" t="str">
        <f>+'INFO SEAL'!D898</f>
        <v>AREQUIPA</v>
      </c>
      <c r="E947" s="180" t="str">
        <f>+'INFO SEAL'!E898</f>
        <v>VITOR</v>
      </c>
      <c r="F947" s="180" t="str">
        <f>+IF('INFO SEAL'!I898="BAJA TENSION","BT",IF('INFO SEAL'!I898="MEDIA TENSION","MT","AT"))</f>
        <v>AT</v>
      </c>
      <c r="G947" s="180">
        <f>+'INFO SEAL'!K898</f>
        <v>16</v>
      </c>
      <c r="H947" s="180" t="str">
        <f>+'INFO SEAL'!L898</f>
        <v>POSTE</v>
      </c>
      <c r="I947" s="180" t="str">
        <f>+'INFO SEAL'!M898</f>
        <v>MADERA</v>
      </c>
      <c r="J947" s="180" t="str">
        <f>+'INFO SEAL'!N898&amp;"-"&amp;F947</f>
        <v>EMSU2P60C4-AT</v>
      </c>
      <c r="K947" s="180"/>
      <c r="L947" s="182" t="str">
        <f>+VLOOKUP('INFO SEAL'!N898,$J$8:$V$50,3,FALSE)</f>
        <v>Estructura de  Suspensión compuesto por 2 postes de madera tratada 60' Clase 4</v>
      </c>
      <c r="M947" s="33">
        <f t="shared" si="42"/>
        <v>2.9</v>
      </c>
    </row>
    <row r="948" spans="1:13" customFormat="1" x14ac:dyDescent="0.25">
      <c r="A948" s="73">
        <f>+'INFO SEAL'!B899</f>
        <v>894</v>
      </c>
      <c r="B948" s="180" t="str">
        <f t="shared" si="41"/>
        <v>MOD INV_2018</v>
      </c>
      <c r="C948" s="180" t="str">
        <f>+'INFO SEAL'!C899</f>
        <v>AREQUIPA</v>
      </c>
      <c r="D948" s="180" t="str">
        <f>+'INFO SEAL'!D899</f>
        <v>AREQUIPA</v>
      </c>
      <c r="E948" s="180" t="str">
        <f>+'INFO SEAL'!E899</f>
        <v>VITOR</v>
      </c>
      <c r="F948" s="180" t="str">
        <f>+IF('INFO SEAL'!I899="BAJA TENSION","BT",IF('INFO SEAL'!I899="MEDIA TENSION","MT","AT"))</f>
        <v>AT</v>
      </c>
      <c r="G948" s="180">
        <f>+'INFO SEAL'!K899</f>
        <v>18</v>
      </c>
      <c r="H948" s="180" t="str">
        <f>+'INFO SEAL'!L899</f>
        <v>POSTE</v>
      </c>
      <c r="I948" s="180" t="str">
        <f>+'INFO SEAL'!M899</f>
        <v>MADERA</v>
      </c>
      <c r="J948" s="180" t="str">
        <f>+'INFO SEAL'!N899&amp;"-"&amp;F948</f>
        <v>EMSA3P85C3-AT</v>
      </c>
      <c r="K948" s="180"/>
      <c r="L948" s="182" t="str">
        <f>+VLOOKUP('INFO SEAL'!N899,$J$8:$V$50,3,FALSE)</f>
        <v>Estructura de  Suspensión- Angulo menor  compuesto por 3 postes de madera tratada 85' Clase 3</v>
      </c>
      <c r="M948" s="33">
        <f t="shared" si="42"/>
        <v>4.8</v>
      </c>
    </row>
    <row r="949" spans="1:13" customFormat="1" x14ac:dyDescent="0.25">
      <c r="A949" s="73">
        <f>+'INFO SEAL'!B900</f>
        <v>895</v>
      </c>
      <c r="B949" s="180" t="str">
        <f t="shared" si="41"/>
        <v>MOD INV_2018</v>
      </c>
      <c r="C949" s="180" t="str">
        <f>+'INFO SEAL'!C900</f>
        <v>AREQUIPA</v>
      </c>
      <c r="D949" s="180" t="str">
        <f>+'INFO SEAL'!D900</f>
        <v>AREQUIPA</v>
      </c>
      <c r="E949" s="180" t="str">
        <f>+'INFO SEAL'!E900</f>
        <v>VITOR</v>
      </c>
      <c r="F949" s="180" t="str">
        <f>+IF('INFO SEAL'!I900="BAJA TENSION","BT",IF('INFO SEAL'!I900="MEDIA TENSION","MT","AT"))</f>
        <v>AT</v>
      </c>
      <c r="G949" s="180">
        <f>+'INFO SEAL'!K900</f>
        <v>18</v>
      </c>
      <c r="H949" s="180" t="str">
        <f>+'INFO SEAL'!L900</f>
        <v>POSTE</v>
      </c>
      <c r="I949" s="180" t="str">
        <f>+'INFO SEAL'!M900</f>
        <v>MADERA</v>
      </c>
      <c r="J949" s="180" t="str">
        <f>+'INFO SEAL'!N900&amp;"-"&amp;F949</f>
        <v>EMSU2P60C4-AT</v>
      </c>
      <c r="K949" s="180"/>
      <c r="L949" s="182" t="str">
        <f>+VLOOKUP('INFO SEAL'!N900,$J$8:$V$50,3,FALSE)</f>
        <v>Estructura de  Suspensión compuesto por 2 postes de madera tratada 60' Clase 4</v>
      </c>
      <c r="M949" s="33">
        <f t="shared" si="42"/>
        <v>2.9</v>
      </c>
    </row>
    <row r="950" spans="1:13" customFormat="1" x14ac:dyDescent="0.25">
      <c r="A950" s="73">
        <f>+'INFO SEAL'!B901</f>
        <v>896</v>
      </c>
      <c r="B950" s="180" t="str">
        <f t="shared" si="41"/>
        <v>MOD INV_2018</v>
      </c>
      <c r="C950" s="180" t="str">
        <f>+'INFO SEAL'!C901</f>
        <v>AREQUIPA</v>
      </c>
      <c r="D950" s="180" t="str">
        <f>+'INFO SEAL'!D901</f>
        <v>AREQUIPA</v>
      </c>
      <c r="E950" s="180" t="str">
        <f>+'INFO SEAL'!E901</f>
        <v>VITOR</v>
      </c>
      <c r="F950" s="180" t="str">
        <f>+IF('INFO SEAL'!I901="BAJA TENSION","BT",IF('INFO SEAL'!I901="MEDIA TENSION","MT","AT"))</f>
        <v>AT</v>
      </c>
      <c r="G950" s="180">
        <f>+'INFO SEAL'!K901</f>
        <v>18</v>
      </c>
      <c r="H950" s="180" t="str">
        <f>+'INFO SEAL'!L901</f>
        <v>POSTE</v>
      </c>
      <c r="I950" s="180" t="str">
        <f>+'INFO SEAL'!M901</f>
        <v>MADERA</v>
      </c>
      <c r="J950" s="180" t="str">
        <f>+'INFO SEAL'!N901&amp;"-"&amp;F950</f>
        <v>EMSU2P60C4-AT</v>
      </c>
      <c r="K950" s="180"/>
      <c r="L950" s="182" t="str">
        <f>+VLOOKUP('INFO SEAL'!N901,$J$8:$V$50,3,FALSE)</f>
        <v>Estructura de  Suspensión compuesto por 2 postes de madera tratada 60' Clase 4</v>
      </c>
      <c r="M950" s="33">
        <f t="shared" si="42"/>
        <v>2.9</v>
      </c>
    </row>
    <row r="951" spans="1:13" customFormat="1" x14ac:dyDescent="0.25">
      <c r="A951" s="73">
        <f>+'INFO SEAL'!B902</f>
        <v>897</v>
      </c>
      <c r="B951" s="180" t="str">
        <f t="shared" si="41"/>
        <v>MOD INV_2018</v>
      </c>
      <c r="C951" s="180" t="str">
        <f>+'INFO SEAL'!C902</f>
        <v>AREQUIPA</v>
      </c>
      <c r="D951" s="180" t="str">
        <f>+'INFO SEAL'!D902</f>
        <v>AREQUIPA</v>
      </c>
      <c r="E951" s="180" t="str">
        <f>+'INFO SEAL'!E902</f>
        <v>VITOR</v>
      </c>
      <c r="F951" s="180" t="str">
        <f>+IF('INFO SEAL'!I902="BAJA TENSION","BT",IF('INFO SEAL'!I902="MEDIA TENSION","MT","AT"))</f>
        <v>AT</v>
      </c>
      <c r="G951" s="180">
        <f>+'INFO SEAL'!K902</f>
        <v>18</v>
      </c>
      <c r="H951" s="180" t="str">
        <f>+'INFO SEAL'!L902</f>
        <v>POSTE</v>
      </c>
      <c r="I951" s="180" t="str">
        <f>+'INFO SEAL'!M902</f>
        <v>MADERA</v>
      </c>
      <c r="J951" s="180" t="str">
        <f>+'INFO SEAL'!N902&amp;"-"&amp;F951</f>
        <v>EMSU2P60C4-AT</v>
      </c>
      <c r="K951" s="180"/>
      <c r="L951" s="182" t="str">
        <f>+VLOOKUP('INFO SEAL'!N902,$J$8:$V$50,3,FALSE)</f>
        <v>Estructura de  Suspensión compuesto por 2 postes de madera tratada 60' Clase 4</v>
      </c>
      <c r="M951" s="33">
        <f t="shared" si="42"/>
        <v>2.9</v>
      </c>
    </row>
    <row r="952" spans="1:13" customFormat="1" x14ac:dyDescent="0.25">
      <c r="A952" s="73">
        <f>+'INFO SEAL'!B903</f>
        <v>898</v>
      </c>
      <c r="B952" s="180" t="str">
        <f t="shared" ref="B952:B1015" si="43">+INDEX($B$8:$B$50,MATCH(L952,$L$8:$L$50,0))</f>
        <v>MOD INV_2018</v>
      </c>
      <c r="C952" s="180" t="str">
        <f>+'INFO SEAL'!C903</f>
        <v>AREQUIPA</v>
      </c>
      <c r="D952" s="180" t="str">
        <f>+'INFO SEAL'!D903</f>
        <v>AREQUIPA</v>
      </c>
      <c r="E952" s="180" t="str">
        <f>+'INFO SEAL'!E903</f>
        <v>VITOR</v>
      </c>
      <c r="F952" s="180" t="str">
        <f>+IF('INFO SEAL'!I903="BAJA TENSION","BT",IF('INFO SEAL'!I903="MEDIA TENSION","MT","AT"))</f>
        <v>AT</v>
      </c>
      <c r="G952" s="180">
        <f>+'INFO SEAL'!K903</f>
        <v>18</v>
      </c>
      <c r="H952" s="180" t="str">
        <f>+'INFO SEAL'!L903</f>
        <v>POSTE</v>
      </c>
      <c r="I952" s="180" t="str">
        <f>+'INFO SEAL'!M903</f>
        <v>MADERA</v>
      </c>
      <c r="J952" s="180" t="str">
        <f>+'INFO SEAL'!N903&amp;"-"&amp;F952</f>
        <v>EMSU2P60C4-AT</v>
      </c>
      <c r="K952" s="180"/>
      <c r="L952" s="182" t="str">
        <f>+VLOOKUP('INFO SEAL'!N903,$J$8:$V$50,3,FALSE)</f>
        <v>Estructura de  Suspensión compuesto por 2 postes de madera tratada 60' Clase 4</v>
      </c>
      <c r="M952" s="33">
        <f t="shared" ref="M952:M1015" si="44">+VLOOKUP(J952,$K$8:$V$50,12,FALSE)</f>
        <v>2.9</v>
      </c>
    </row>
    <row r="953" spans="1:13" customFormat="1" x14ac:dyDescent="0.25">
      <c r="A953" s="73">
        <f>+'INFO SEAL'!B904</f>
        <v>899</v>
      </c>
      <c r="B953" s="180" t="str">
        <f t="shared" si="43"/>
        <v>MOD INV_2018</v>
      </c>
      <c r="C953" s="180" t="str">
        <f>+'INFO SEAL'!C904</f>
        <v>AREQUIPA</v>
      </c>
      <c r="D953" s="180" t="str">
        <f>+'INFO SEAL'!D904</f>
        <v>AREQUIPA</v>
      </c>
      <c r="E953" s="180" t="str">
        <f>+'INFO SEAL'!E904</f>
        <v>VITOR</v>
      </c>
      <c r="F953" s="180" t="str">
        <f>+IF('INFO SEAL'!I904="BAJA TENSION","BT",IF('INFO SEAL'!I904="MEDIA TENSION","MT","AT"))</f>
        <v>AT</v>
      </c>
      <c r="G953" s="180">
        <f>+'INFO SEAL'!K904</f>
        <v>16</v>
      </c>
      <c r="H953" s="180" t="str">
        <f>+'INFO SEAL'!L904</f>
        <v>POSTE</v>
      </c>
      <c r="I953" s="180" t="str">
        <f>+'INFO SEAL'!M904</f>
        <v>MADERA</v>
      </c>
      <c r="J953" s="180" t="str">
        <f>+'INFO SEAL'!N904&amp;"-"&amp;F953</f>
        <v>EMSA3P85C3-AT</v>
      </c>
      <c r="K953" s="180"/>
      <c r="L953" s="182" t="str">
        <f>+VLOOKUP('INFO SEAL'!N904,$J$8:$V$50,3,FALSE)</f>
        <v>Estructura de  Suspensión- Angulo menor  compuesto por 3 postes de madera tratada 85' Clase 3</v>
      </c>
      <c r="M953" s="33">
        <f t="shared" si="44"/>
        <v>4.8</v>
      </c>
    </row>
    <row r="954" spans="1:13" customFormat="1" x14ac:dyDescent="0.25">
      <c r="A954" s="73">
        <f>+'INFO SEAL'!B905</f>
        <v>900</v>
      </c>
      <c r="B954" s="180" t="str">
        <f t="shared" si="43"/>
        <v>MOD INV_2018</v>
      </c>
      <c r="C954" s="180" t="str">
        <f>+'INFO SEAL'!C905</f>
        <v>AREQUIPA</v>
      </c>
      <c r="D954" s="180" t="str">
        <f>+'INFO SEAL'!D905</f>
        <v>AREQUIPA</v>
      </c>
      <c r="E954" s="180" t="str">
        <f>+'INFO SEAL'!E905</f>
        <v>VITOR</v>
      </c>
      <c r="F954" s="180" t="str">
        <f>+IF('INFO SEAL'!I905="BAJA TENSION","BT",IF('INFO SEAL'!I905="MEDIA TENSION","MT","AT"))</f>
        <v>AT</v>
      </c>
      <c r="G954" s="180">
        <f>+'INFO SEAL'!K905</f>
        <v>18</v>
      </c>
      <c r="H954" s="180" t="str">
        <f>+'INFO SEAL'!L905</f>
        <v>POSTE</v>
      </c>
      <c r="I954" s="180" t="str">
        <f>+'INFO SEAL'!M905</f>
        <v>MADERA</v>
      </c>
      <c r="J954" s="180" t="str">
        <f>+'INFO SEAL'!N905&amp;"-"&amp;F954</f>
        <v>EMSA3P85C3-AT</v>
      </c>
      <c r="K954" s="180"/>
      <c r="L954" s="182" t="str">
        <f>+VLOOKUP('INFO SEAL'!N905,$J$8:$V$50,3,FALSE)</f>
        <v>Estructura de  Suspensión- Angulo menor  compuesto por 3 postes de madera tratada 85' Clase 3</v>
      </c>
      <c r="M954" s="33">
        <f t="shared" si="44"/>
        <v>4.8</v>
      </c>
    </row>
    <row r="955" spans="1:13" customFormat="1" x14ac:dyDescent="0.25">
      <c r="A955" s="73">
        <f>+'INFO SEAL'!B906</f>
        <v>901</v>
      </c>
      <c r="B955" s="180" t="str">
        <f t="shared" si="43"/>
        <v>MOD INV_2018</v>
      </c>
      <c r="C955" s="180" t="str">
        <f>+'INFO SEAL'!C906</f>
        <v>AREQUIPA</v>
      </c>
      <c r="D955" s="180" t="str">
        <f>+'INFO SEAL'!D906</f>
        <v>AREQUIPA</v>
      </c>
      <c r="E955" s="180" t="str">
        <f>+'INFO SEAL'!E906</f>
        <v>SAN JUAN DE SIGUAS</v>
      </c>
      <c r="F955" s="180" t="str">
        <f>+IF('INFO SEAL'!I906="BAJA TENSION","BT",IF('INFO SEAL'!I906="MEDIA TENSION","MT","AT"))</f>
        <v>AT</v>
      </c>
      <c r="G955" s="180">
        <f>+'INFO SEAL'!K906</f>
        <v>18</v>
      </c>
      <c r="H955" s="180" t="str">
        <f>+'INFO SEAL'!L906</f>
        <v>POSTE</v>
      </c>
      <c r="I955" s="180" t="str">
        <f>+'INFO SEAL'!M906</f>
        <v>MADERA</v>
      </c>
      <c r="J955" s="180" t="str">
        <f>+'INFO SEAL'!N906&amp;"-"&amp;F955</f>
        <v>EMSA3P85C3-AT</v>
      </c>
      <c r="K955" s="180"/>
      <c r="L955" s="182" t="str">
        <f>+VLOOKUP('INFO SEAL'!N906,$J$8:$V$50,3,FALSE)</f>
        <v>Estructura de  Suspensión- Angulo menor  compuesto por 3 postes de madera tratada 85' Clase 3</v>
      </c>
      <c r="M955" s="33">
        <f t="shared" si="44"/>
        <v>4.8</v>
      </c>
    </row>
    <row r="956" spans="1:13" customFormat="1" x14ac:dyDescent="0.25">
      <c r="A956" s="73">
        <f>+'INFO SEAL'!B907</f>
        <v>902</v>
      </c>
      <c r="B956" s="180" t="str">
        <f t="shared" si="43"/>
        <v>MOD INV_2018</v>
      </c>
      <c r="C956" s="180" t="str">
        <f>+'INFO SEAL'!C907</f>
        <v>AREQUIPA</v>
      </c>
      <c r="D956" s="180" t="str">
        <f>+'INFO SEAL'!D907</f>
        <v>AREQUIPA</v>
      </c>
      <c r="E956" s="180" t="str">
        <f>+'INFO SEAL'!E907</f>
        <v>LA JOYA</v>
      </c>
      <c r="F956" s="180" t="str">
        <f>+IF('INFO SEAL'!I907="BAJA TENSION","BT",IF('INFO SEAL'!I907="MEDIA TENSION","MT","AT"))</f>
        <v>AT</v>
      </c>
      <c r="G956" s="180">
        <f>+'INFO SEAL'!K907</f>
        <v>18</v>
      </c>
      <c r="H956" s="180" t="str">
        <f>+'INFO SEAL'!L907</f>
        <v>POSTE</v>
      </c>
      <c r="I956" s="180" t="str">
        <f>+'INFO SEAL'!M907</f>
        <v>MADERA</v>
      </c>
      <c r="J956" s="180" t="str">
        <f>+'INFO SEAL'!N907&amp;"-"&amp;F956</f>
        <v>EMSA3P85C3-AT</v>
      </c>
      <c r="K956" s="180"/>
      <c r="L956" s="182" t="str">
        <f>+VLOOKUP('INFO SEAL'!N907,$J$8:$V$50,3,FALSE)</f>
        <v>Estructura de  Suspensión- Angulo menor  compuesto por 3 postes de madera tratada 85' Clase 3</v>
      </c>
      <c r="M956" s="33">
        <f t="shared" si="44"/>
        <v>4.8</v>
      </c>
    </row>
    <row r="957" spans="1:13" customFormat="1" x14ac:dyDescent="0.25">
      <c r="A957" s="73">
        <f>+'INFO SEAL'!B908</f>
        <v>903</v>
      </c>
      <c r="B957" s="180" t="str">
        <f t="shared" si="43"/>
        <v>MOD INV_2018</v>
      </c>
      <c r="C957" s="180" t="str">
        <f>+'INFO SEAL'!C908</f>
        <v>AREQUIPA</v>
      </c>
      <c r="D957" s="180" t="str">
        <f>+'INFO SEAL'!D908</f>
        <v>AREQUIPA</v>
      </c>
      <c r="E957" s="180" t="str">
        <f>+'INFO SEAL'!E908</f>
        <v>SANTA ISABEL DE SIGUAS</v>
      </c>
      <c r="F957" s="180" t="str">
        <f>+IF('INFO SEAL'!I908="BAJA TENSION","BT",IF('INFO SEAL'!I908="MEDIA TENSION","MT","AT"))</f>
        <v>AT</v>
      </c>
      <c r="G957" s="180">
        <f>+'INFO SEAL'!K908</f>
        <v>18</v>
      </c>
      <c r="H957" s="180" t="str">
        <f>+'INFO SEAL'!L908</f>
        <v>POSTE</v>
      </c>
      <c r="I957" s="180" t="str">
        <f>+'INFO SEAL'!M908</f>
        <v>MADERA</v>
      </c>
      <c r="J957" s="180" t="str">
        <f>+'INFO SEAL'!N908&amp;"-"&amp;F957</f>
        <v>EMSU2P60C4-AT</v>
      </c>
      <c r="K957" s="180"/>
      <c r="L957" s="182" t="str">
        <f>+VLOOKUP('INFO SEAL'!N908,$J$8:$V$50,3,FALSE)</f>
        <v>Estructura de  Suspensión compuesto por 2 postes de madera tratada 60' Clase 4</v>
      </c>
      <c r="M957" s="33">
        <f t="shared" si="44"/>
        <v>2.9</v>
      </c>
    </row>
    <row r="958" spans="1:13" customFormat="1" x14ac:dyDescent="0.25">
      <c r="A958" s="73">
        <f>+'INFO SEAL'!B909</f>
        <v>904</v>
      </c>
      <c r="B958" s="180" t="str">
        <f t="shared" si="43"/>
        <v>MOD INV_2018</v>
      </c>
      <c r="C958" s="180" t="str">
        <f>+'INFO SEAL'!C909</f>
        <v>AREQUIPA</v>
      </c>
      <c r="D958" s="180" t="str">
        <f>+'INFO SEAL'!D909</f>
        <v>AREQUIPA</v>
      </c>
      <c r="E958" s="180" t="str">
        <f>+'INFO SEAL'!E909</f>
        <v>SANTA ISABEL DE SIGUAS</v>
      </c>
      <c r="F958" s="180" t="str">
        <f>+IF('INFO SEAL'!I909="BAJA TENSION","BT",IF('INFO SEAL'!I909="MEDIA TENSION","MT","AT"))</f>
        <v>AT</v>
      </c>
      <c r="G958" s="180">
        <f>+'INFO SEAL'!K909</f>
        <v>18</v>
      </c>
      <c r="H958" s="180" t="str">
        <f>+'INFO SEAL'!L909</f>
        <v>POSTE</v>
      </c>
      <c r="I958" s="180" t="str">
        <f>+'INFO SEAL'!M909</f>
        <v>MADERA</v>
      </c>
      <c r="J958" s="180" t="str">
        <f>+'INFO SEAL'!N909&amp;"-"&amp;F958</f>
        <v>EMSU2P60C4-AT</v>
      </c>
      <c r="K958" s="180"/>
      <c r="L958" s="182" t="str">
        <f>+VLOOKUP('INFO SEAL'!N909,$J$8:$V$50,3,FALSE)</f>
        <v>Estructura de  Suspensión compuesto por 2 postes de madera tratada 60' Clase 4</v>
      </c>
      <c r="M958" s="33">
        <f t="shared" si="44"/>
        <v>2.9</v>
      </c>
    </row>
    <row r="959" spans="1:13" customFormat="1" x14ac:dyDescent="0.25">
      <c r="A959" s="73">
        <f>+'INFO SEAL'!B910</f>
        <v>905</v>
      </c>
      <c r="B959" s="180" t="str">
        <f t="shared" si="43"/>
        <v>MOD INV_2018</v>
      </c>
      <c r="C959" s="180" t="str">
        <f>+'INFO SEAL'!C910</f>
        <v>AREQUIPA</v>
      </c>
      <c r="D959" s="180" t="str">
        <f>+'INFO SEAL'!D910</f>
        <v>AREQUIPA</v>
      </c>
      <c r="E959" s="180" t="str">
        <f>+'INFO SEAL'!E910</f>
        <v>SANTA ISABEL DE SIGUAS</v>
      </c>
      <c r="F959" s="180" t="str">
        <f>+IF('INFO SEAL'!I910="BAJA TENSION","BT",IF('INFO SEAL'!I910="MEDIA TENSION","MT","AT"))</f>
        <v>AT</v>
      </c>
      <c r="G959" s="180">
        <f>+'INFO SEAL'!K910</f>
        <v>18</v>
      </c>
      <c r="H959" s="180" t="str">
        <f>+'INFO SEAL'!L910</f>
        <v>POSTE</v>
      </c>
      <c r="I959" s="180" t="str">
        <f>+'INFO SEAL'!M910</f>
        <v>MADERA</v>
      </c>
      <c r="J959" s="180" t="str">
        <f>+'INFO SEAL'!N910&amp;"-"&amp;F959</f>
        <v>EMSU2P60C4-AT</v>
      </c>
      <c r="K959" s="180"/>
      <c r="L959" s="182" t="str">
        <f>+VLOOKUP('INFO SEAL'!N910,$J$8:$V$50,3,FALSE)</f>
        <v>Estructura de  Suspensión compuesto por 2 postes de madera tratada 60' Clase 4</v>
      </c>
      <c r="M959" s="33">
        <f t="shared" si="44"/>
        <v>2.9</v>
      </c>
    </row>
    <row r="960" spans="1:13" customFormat="1" x14ac:dyDescent="0.25">
      <c r="A960" s="73">
        <f>+'INFO SEAL'!B911</f>
        <v>906</v>
      </c>
      <c r="B960" s="180" t="str">
        <f t="shared" si="43"/>
        <v>MOD INV_2018</v>
      </c>
      <c r="C960" s="180" t="str">
        <f>+'INFO SEAL'!C911</f>
        <v>AREQUIPA</v>
      </c>
      <c r="D960" s="180" t="str">
        <f>+'INFO SEAL'!D911</f>
        <v>AREQUIPA</v>
      </c>
      <c r="E960" s="180" t="str">
        <f>+'INFO SEAL'!E911</f>
        <v>SANTA ISABEL DE SIGUAS</v>
      </c>
      <c r="F960" s="180" t="str">
        <f>+IF('INFO SEAL'!I911="BAJA TENSION","BT",IF('INFO SEAL'!I911="MEDIA TENSION","MT","AT"))</f>
        <v>AT</v>
      </c>
      <c r="G960" s="180">
        <f>+'INFO SEAL'!K911</f>
        <v>18</v>
      </c>
      <c r="H960" s="180" t="str">
        <f>+'INFO SEAL'!L911</f>
        <v>POSTE</v>
      </c>
      <c r="I960" s="180" t="str">
        <f>+'INFO SEAL'!M911</f>
        <v>MADERA</v>
      </c>
      <c r="J960" s="180" t="str">
        <f>+'INFO SEAL'!N911&amp;"-"&amp;F960</f>
        <v>EMSU2P60C4-AT</v>
      </c>
      <c r="K960" s="180"/>
      <c r="L960" s="182" t="str">
        <f>+VLOOKUP('INFO SEAL'!N911,$J$8:$V$50,3,FALSE)</f>
        <v>Estructura de  Suspensión compuesto por 2 postes de madera tratada 60' Clase 4</v>
      </c>
      <c r="M960" s="33">
        <f t="shared" si="44"/>
        <v>2.9</v>
      </c>
    </row>
    <row r="961" spans="1:13" customFormat="1" x14ac:dyDescent="0.25">
      <c r="A961" s="73">
        <f>+'INFO SEAL'!B912</f>
        <v>907</v>
      </c>
      <c r="B961" s="180" t="str">
        <f t="shared" si="43"/>
        <v>MOD INV_2018</v>
      </c>
      <c r="C961" s="180" t="str">
        <f>+'INFO SEAL'!C912</f>
        <v>AREQUIPA</v>
      </c>
      <c r="D961" s="180" t="str">
        <f>+'INFO SEAL'!D912</f>
        <v>AREQUIPA</v>
      </c>
      <c r="E961" s="180" t="str">
        <f>+'INFO SEAL'!E912</f>
        <v>SANTA ISABEL DE SIGUAS</v>
      </c>
      <c r="F961" s="180" t="str">
        <f>+IF('INFO SEAL'!I912="BAJA TENSION","BT",IF('INFO SEAL'!I912="MEDIA TENSION","MT","AT"))</f>
        <v>AT</v>
      </c>
      <c r="G961" s="180">
        <f>+'INFO SEAL'!K912</f>
        <v>18</v>
      </c>
      <c r="H961" s="180" t="str">
        <f>+'INFO SEAL'!L912</f>
        <v>POSTE</v>
      </c>
      <c r="I961" s="180" t="str">
        <f>+'INFO SEAL'!M912</f>
        <v>MADERA</v>
      </c>
      <c r="J961" s="180" t="str">
        <f>+'INFO SEAL'!N912&amp;"-"&amp;F961</f>
        <v>EMSU2P60C4-AT</v>
      </c>
      <c r="K961" s="180"/>
      <c r="L961" s="182" t="str">
        <f>+VLOOKUP('INFO SEAL'!N912,$J$8:$V$50,3,FALSE)</f>
        <v>Estructura de  Suspensión compuesto por 2 postes de madera tratada 60' Clase 4</v>
      </c>
      <c r="M961" s="33">
        <f t="shared" si="44"/>
        <v>2.9</v>
      </c>
    </row>
    <row r="962" spans="1:13" customFormat="1" x14ac:dyDescent="0.25">
      <c r="A962" s="73">
        <f>+'INFO SEAL'!B913</f>
        <v>908</v>
      </c>
      <c r="B962" s="180" t="str">
        <f t="shared" si="43"/>
        <v>MOD INV_2018</v>
      </c>
      <c r="C962" s="180" t="str">
        <f>+'INFO SEAL'!C913</f>
        <v>AREQUIPA</v>
      </c>
      <c r="D962" s="180" t="str">
        <f>+'INFO SEAL'!D913</f>
        <v>AREQUIPA</v>
      </c>
      <c r="E962" s="180" t="str">
        <f>+'INFO SEAL'!E913</f>
        <v>SANTA ISABEL DE SIGUAS</v>
      </c>
      <c r="F962" s="180" t="str">
        <f>+IF('INFO SEAL'!I913="BAJA TENSION","BT",IF('INFO SEAL'!I913="MEDIA TENSION","MT","AT"))</f>
        <v>AT</v>
      </c>
      <c r="G962" s="180">
        <f>+'INFO SEAL'!K913</f>
        <v>18</v>
      </c>
      <c r="H962" s="180" t="str">
        <f>+'INFO SEAL'!L913</f>
        <v>POSTE</v>
      </c>
      <c r="I962" s="180" t="str">
        <f>+'INFO SEAL'!M913</f>
        <v>MADERA</v>
      </c>
      <c r="J962" s="180" t="str">
        <f>+'INFO SEAL'!N913&amp;"-"&amp;F962</f>
        <v>EMSU2P60C4-AT</v>
      </c>
      <c r="K962" s="180"/>
      <c r="L962" s="182" t="str">
        <f>+VLOOKUP('INFO SEAL'!N913,$J$8:$V$50,3,FALSE)</f>
        <v>Estructura de  Suspensión compuesto por 2 postes de madera tratada 60' Clase 4</v>
      </c>
      <c r="M962" s="33">
        <f t="shared" si="44"/>
        <v>2.9</v>
      </c>
    </row>
    <row r="963" spans="1:13" customFormat="1" x14ac:dyDescent="0.25">
      <c r="A963" s="73">
        <f>+'INFO SEAL'!B914</f>
        <v>909</v>
      </c>
      <c r="B963" s="180" t="str">
        <f t="shared" si="43"/>
        <v>MOD INV_2018</v>
      </c>
      <c r="C963" s="180" t="str">
        <f>+'INFO SEAL'!C914</f>
        <v>AREQUIPA</v>
      </c>
      <c r="D963" s="180" t="str">
        <f>+'INFO SEAL'!D914</f>
        <v>AREQUIPA</v>
      </c>
      <c r="E963" s="180" t="str">
        <f>+'INFO SEAL'!E914</f>
        <v>VITOR</v>
      </c>
      <c r="F963" s="180" t="str">
        <f>+IF('INFO SEAL'!I914="BAJA TENSION","BT",IF('INFO SEAL'!I914="MEDIA TENSION","MT","AT"))</f>
        <v>AT</v>
      </c>
      <c r="G963" s="180">
        <f>+'INFO SEAL'!K914</f>
        <v>18</v>
      </c>
      <c r="H963" s="180" t="str">
        <f>+'INFO SEAL'!L914</f>
        <v>POSTE</v>
      </c>
      <c r="I963" s="180" t="str">
        <f>+'INFO SEAL'!M914</f>
        <v>MADERA</v>
      </c>
      <c r="J963" s="180" t="str">
        <f>+'INFO SEAL'!N914&amp;"-"&amp;F963</f>
        <v>EMSU2P60C4-AT</v>
      </c>
      <c r="K963" s="180"/>
      <c r="L963" s="182" t="str">
        <f>+VLOOKUP('INFO SEAL'!N914,$J$8:$V$50,3,FALSE)</f>
        <v>Estructura de  Suspensión compuesto por 2 postes de madera tratada 60' Clase 4</v>
      </c>
      <c r="M963" s="33">
        <f t="shared" si="44"/>
        <v>2.9</v>
      </c>
    </row>
    <row r="964" spans="1:13" customFormat="1" x14ac:dyDescent="0.25">
      <c r="A964" s="73">
        <f>+'INFO SEAL'!B915</f>
        <v>910</v>
      </c>
      <c r="B964" s="180" t="str">
        <f t="shared" si="43"/>
        <v>MOD INV_2018</v>
      </c>
      <c r="C964" s="180" t="str">
        <f>+'INFO SEAL'!C915</f>
        <v>AREQUIPA</v>
      </c>
      <c r="D964" s="180" t="str">
        <f>+'INFO SEAL'!D915</f>
        <v>AREQUIPA</v>
      </c>
      <c r="E964" s="180" t="str">
        <f>+'INFO SEAL'!E915</f>
        <v>SANTA ISABEL DE SIGUAS</v>
      </c>
      <c r="F964" s="180" t="str">
        <f>+IF('INFO SEAL'!I915="BAJA TENSION","BT",IF('INFO SEAL'!I915="MEDIA TENSION","MT","AT"))</f>
        <v>AT</v>
      </c>
      <c r="G964" s="180">
        <f>+'INFO SEAL'!K915</f>
        <v>18</v>
      </c>
      <c r="H964" s="180" t="str">
        <f>+'INFO SEAL'!L915</f>
        <v>POSTE</v>
      </c>
      <c r="I964" s="180" t="str">
        <f>+'INFO SEAL'!M915</f>
        <v>MADERA</v>
      </c>
      <c r="J964" s="180" t="str">
        <f>+'INFO SEAL'!N915&amp;"-"&amp;F964</f>
        <v>EMSU2P60C3-AT</v>
      </c>
      <c r="K964" s="180"/>
      <c r="L964" s="182" t="str">
        <f>+VLOOKUP('INFO SEAL'!N915,$J$8:$V$50,3,FALSE)</f>
        <v>Estructura de  Suspensión compuesto por 2 postes de madera tratada 60' Clase 3</v>
      </c>
      <c r="M964" s="33">
        <f t="shared" si="44"/>
        <v>3.2</v>
      </c>
    </row>
    <row r="965" spans="1:13" customFormat="1" x14ac:dyDescent="0.25">
      <c r="A965" s="73">
        <f>+'INFO SEAL'!B916</f>
        <v>911</v>
      </c>
      <c r="B965" s="180" t="str">
        <f t="shared" si="43"/>
        <v>MOD INV_2018</v>
      </c>
      <c r="C965" s="180" t="str">
        <f>+'INFO SEAL'!C916</f>
        <v>AREQUIPA</v>
      </c>
      <c r="D965" s="180" t="str">
        <f>+'INFO SEAL'!D916</f>
        <v>AREQUIPA</v>
      </c>
      <c r="E965" s="180" t="str">
        <f>+'INFO SEAL'!E916</f>
        <v>VITOR</v>
      </c>
      <c r="F965" s="180" t="str">
        <f>+IF('INFO SEAL'!I916="BAJA TENSION","BT",IF('INFO SEAL'!I916="MEDIA TENSION","MT","AT"))</f>
        <v>AT</v>
      </c>
      <c r="G965" s="180">
        <f>+'INFO SEAL'!K916</f>
        <v>16</v>
      </c>
      <c r="H965" s="180" t="str">
        <f>+'INFO SEAL'!L916</f>
        <v>POSTE</v>
      </c>
      <c r="I965" s="180" t="str">
        <f>+'INFO SEAL'!M916</f>
        <v>MADERA</v>
      </c>
      <c r="J965" s="180" t="str">
        <f>+'INFO SEAL'!N916&amp;"-"&amp;F965</f>
        <v>EMSU2P60C4-AT</v>
      </c>
      <c r="K965" s="180"/>
      <c r="L965" s="182" t="str">
        <f>+VLOOKUP('INFO SEAL'!N916,$J$8:$V$50,3,FALSE)</f>
        <v>Estructura de  Suspensión compuesto por 2 postes de madera tratada 60' Clase 4</v>
      </c>
      <c r="M965" s="33">
        <f t="shared" si="44"/>
        <v>2.9</v>
      </c>
    </row>
    <row r="966" spans="1:13" customFormat="1" x14ac:dyDescent="0.25">
      <c r="A966" s="73">
        <f>+'INFO SEAL'!B917</f>
        <v>912</v>
      </c>
      <c r="B966" s="180" t="str">
        <f t="shared" si="43"/>
        <v>MOD INV_2018</v>
      </c>
      <c r="C966" s="180" t="str">
        <f>+'INFO SEAL'!C917</f>
        <v>AREQUIPA</v>
      </c>
      <c r="D966" s="180" t="str">
        <f>+'INFO SEAL'!D917</f>
        <v>AREQUIPA</v>
      </c>
      <c r="E966" s="180" t="str">
        <f>+'INFO SEAL'!E917</f>
        <v>SAN JUAN DE SIGUAS</v>
      </c>
      <c r="F966" s="180" t="str">
        <f>+IF('INFO SEAL'!I917="BAJA TENSION","BT",IF('INFO SEAL'!I917="MEDIA TENSION","MT","AT"))</f>
        <v>AT</v>
      </c>
      <c r="G966" s="180">
        <f>+'INFO SEAL'!K917</f>
        <v>16</v>
      </c>
      <c r="H966" s="180" t="str">
        <f>+'INFO SEAL'!L917</f>
        <v>POSTE</v>
      </c>
      <c r="I966" s="180" t="str">
        <f>+'INFO SEAL'!M917</f>
        <v>MADERA</v>
      </c>
      <c r="J966" s="180" t="str">
        <f>+'INFO SEAL'!N917&amp;"-"&amp;F966</f>
        <v>EMSA3P85C3-AT</v>
      </c>
      <c r="K966" s="180"/>
      <c r="L966" s="182" t="str">
        <f>+VLOOKUP('INFO SEAL'!N917,$J$8:$V$50,3,FALSE)</f>
        <v>Estructura de  Suspensión- Angulo menor  compuesto por 3 postes de madera tratada 85' Clase 3</v>
      </c>
      <c r="M966" s="33">
        <f t="shared" si="44"/>
        <v>4.8</v>
      </c>
    </row>
    <row r="967" spans="1:13" customFormat="1" x14ac:dyDescent="0.25">
      <c r="A967" s="73">
        <f>+'INFO SEAL'!B918</f>
        <v>913</v>
      </c>
      <c r="B967" s="180" t="str">
        <f t="shared" si="43"/>
        <v>MOD INV_2018</v>
      </c>
      <c r="C967" s="180" t="str">
        <f>+'INFO SEAL'!C918</f>
        <v>AREQUIPA</v>
      </c>
      <c r="D967" s="180" t="str">
        <f>+'INFO SEAL'!D918</f>
        <v>AREQUIPA</v>
      </c>
      <c r="E967" s="180" t="str">
        <f>+'INFO SEAL'!E918</f>
        <v>SAN JUAN DE SIGUAS</v>
      </c>
      <c r="F967" s="180" t="str">
        <f>+IF('INFO SEAL'!I918="BAJA TENSION","BT",IF('INFO SEAL'!I918="MEDIA TENSION","MT","AT"))</f>
        <v>AT</v>
      </c>
      <c r="G967" s="180">
        <f>+'INFO SEAL'!K918</f>
        <v>18</v>
      </c>
      <c r="H967" s="180" t="str">
        <f>+'INFO SEAL'!L918</f>
        <v>POSTE</v>
      </c>
      <c r="I967" s="180" t="str">
        <f>+'INFO SEAL'!M918</f>
        <v>MADERA</v>
      </c>
      <c r="J967" s="180" t="str">
        <f>+'INFO SEAL'!N918&amp;"-"&amp;F967</f>
        <v>EMSA3P85C3-AT</v>
      </c>
      <c r="K967" s="180"/>
      <c r="L967" s="182" t="str">
        <f>+VLOOKUP('INFO SEAL'!N918,$J$8:$V$50,3,FALSE)</f>
        <v>Estructura de  Suspensión- Angulo menor  compuesto por 3 postes de madera tratada 85' Clase 3</v>
      </c>
      <c r="M967" s="33">
        <f t="shared" si="44"/>
        <v>4.8</v>
      </c>
    </row>
    <row r="968" spans="1:13" customFormat="1" x14ac:dyDescent="0.25">
      <c r="A968" s="73">
        <f>+'INFO SEAL'!B919</f>
        <v>914</v>
      </c>
      <c r="B968" s="180" t="str">
        <f t="shared" si="43"/>
        <v>MOD INV_2018</v>
      </c>
      <c r="C968" s="180" t="str">
        <f>+'INFO SEAL'!C919</f>
        <v>AREQUIPA</v>
      </c>
      <c r="D968" s="180" t="str">
        <f>+'INFO SEAL'!D919</f>
        <v>AREQUIPA</v>
      </c>
      <c r="E968" s="180" t="str">
        <f>+'INFO SEAL'!E919</f>
        <v>SAN JUAN DE SIGUAS</v>
      </c>
      <c r="F968" s="180" t="str">
        <f>+IF('INFO SEAL'!I919="BAJA TENSION","BT",IF('INFO SEAL'!I919="MEDIA TENSION","MT","AT"))</f>
        <v>AT</v>
      </c>
      <c r="G968" s="180">
        <f>+'INFO SEAL'!K919</f>
        <v>18</v>
      </c>
      <c r="H968" s="180" t="str">
        <f>+'INFO SEAL'!L919</f>
        <v>POSTE</v>
      </c>
      <c r="I968" s="180" t="str">
        <f>+'INFO SEAL'!M919</f>
        <v>MADERA</v>
      </c>
      <c r="J968" s="180" t="str">
        <f>+'INFO SEAL'!N919&amp;"-"&amp;F968</f>
        <v>EMSA3P85C3-AT</v>
      </c>
      <c r="K968" s="180"/>
      <c r="L968" s="182" t="str">
        <f>+VLOOKUP('INFO SEAL'!N919,$J$8:$V$50,3,FALSE)</f>
        <v>Estructura de  Suspensión- Angulo menor  compuesto por 3 postes de madera tratada 85' Clase 3</v>
      </c>
      <c r="M968" s="33">
        <f t="shared" si="44"/>
        <v>4.8</v>
      </c>
    </row>
    <row r="969" spans="1:13" customFormat="1" x14ac:dyDescent="0.25">
      <c r="A969" s="73">
        <f>+'INFO SEAL'!B920</f>
        <v>915</v>
      </c>
      <c r="B969" s="180" t="str">
        <f t="shared" si="43"/>
        <v>MOD INV_2018</v>
      </c>
      <c r="C969" s="180" t="str">
        <f>+'INFO SEAL'!C920</f>
        <v>AREQUIPA</v>
      </c>
      <c r="D969" s="180" t="str">
        <f>+'INFO SEAL'!D920</f>
        <v>AREQUIPA</v>
      </c>
      <c r="E969" s="180" t="str">
        <f>+'INFO SEAL'!E920</f>
        <v>SAN JUAN DE SIGUAS</v>
      </c>
      <c r="F969" s="180" t="str">
        <f>+IF('INFO SEAL'!I920="BAJA TENSION","BT",IF('INFO SEAL'!I920="MEDIA TENSION","MT","AT"))</f>
        <v>AT</v>
      </c>
      <c r="G969" s="180">
        <f>+'INFO SEAL'!K920</f>
        <v>18</v>
      </c>
      <c r="H969" s="180" t="str">
        <f>+'INFO SEAL'!L920</f>
        <v>POSTE</v>
      </c>
      <c r="I969" s="180" t="str">
        <f>+'INFO SEAL'!M920</f>
        <v>MADERA</v>
      </c>
      <c r="J969" s="180" t="str">
        <f>+'INFO SEAL'!N920&amp;"-"&amp;F969</f>
        <v>EMSA3P85C3-AT</v>
      </c>
      <c r="K969" s="180"/>
      <c r="L969" s="182" t="str">
        <f>+VLOOKUP('INFO SEAL'!N920,$J$8:$V$50,3,FALSE)</f>
        <v>Estructura de  Suspensión- Angulo menor  compuesto por 3 postes de madera tratada 85' Clase 3</v>
      </c>
      <c r="M969" s="33">
        <f t="shared" si="44"/>
        <v>4.8</v>
      </c>
    </row>
    <row r="970" spans="1:13" customFormat="1" x14ac:dyDescent="0.25">
      <c r="A970" s="73">
        <f>+'INFO SEAL'!B921</f>
        <v>916</v>
      </c>
      <c r="B970" s="180" t="str">
        <f t="shared" si="43"/>
        <v>MOD INV_2018</v>
      </c>
      <c r="C970" s="180" t="str">
        <f>+'INFO SEAL'!C921</f>
        <v>AREQUIPA</v>
      </c>
      <c r="D970" s="180" t="str">
        <f>+'INFO SEAL'!D921</f>
        <v>AREQUIPA</v>
      </c>
      <c r="E970" s="180" t="str">
        <f>+'INFO SEAL'!E921</f>
        <v>SAN JUAN DE SIGUAS</v>
      </c>
      <c r="F970" s="180" t="str">
        <f>+IF('INFO SEAL'!I921="BAJA TENSION","BT",IF('INFO SEAL'!I921="MEDIA TENSION","MT","AT"))</f>
        <v>AT</v>
      </c>
      <c r="G970" s="180">
        <f>+'INFO SEAL'!K921</f>
        <v>18</v>
      </c>
      <c r="H970" s="180" t="str">
        <f>+'INFO SEAL'!L921</f>
        <v>POSTE</v>
      </c>
      <c r="I970" s="180" t="str">
        <f>+'INFO SEAL'!M921</f>
        <v>MADERA</v>
      </c>
      <c r="J970" s="180" t="str">
        <f>+'INFO SEAL'!N921&amp;"-"&amp;F970</f>
        <v>EMSA3P85C3-AT</v>
      </c>
      <c r="K970" s="180"/>
      <c r="L970" s="182" t="str">
        <f>+VLOOKUP('INFO SEAL'!N921,$J$8:$V$50,3,FALSE)</f>
        <v>Estructura de  Suspensión- Angulo menor  compuesto por 3 postes de madera tratada 85' Clase 3</v>
      </c>
      <c r="M970" s="33">
        <f t="shared" si="44"/>
        <v>4.8</v>
      </c>
    </row>
    <row r="971" spans="1:13" customFormat="1" x14ac:dyDescent="0.25">
      <c r="A971" s="73">
        <f>+'INFO SEAL'!B922</f>
        <v>917</v>
      </c>
      <c r="B971" s="180" t="str">
        <f t="shared" si="43"/>
        <v>MOD INV_2018</v>
      </c>
      <c r="C971" s="180" t="str">
        <f>+'INFO SEAL'!C922</f>
        <v>AREQUIPA</v>
      </c>
      <c r="D971" s="180" t="str">
        <f>+'INFO SEAL'!D922</f>
        <v>AREQUIPA</v>
      </c>
      <c r="E971" s="180" t="str">
        <f>+'INFO SEAL'!E922</f>
        <v>VITOR</v>
      </c>
      <c r="F971" s="180" t="str">
        <f>+IF('INFO SEAL'!I922="BAJA TENSION","BT",IF('INFO SEAL'!I922="MEDIA TENSION","MT","AT"))</f>
        <v>AT</v>
      </c>
      <c r="G971" s="180">
        <f>+'INFO SEAL'!K922</f>
        <v>18</v>
      </c>
      <c r="H971" s="180" t="str">
        <f>+'INFO SEAL'!L922</f>
        <v>POSTE</v>
      </c>
      <c r="I971" s="180" t="str">
        <f>+'INFO SEAL'!M922</f>
        <v>MADERA</v>
      </c>
      <c r="J971" s="180" t="str">
        <f>+'INFO SEAL'!N922&amp;"-"&amp;F971</f>
        <v>EMSA3P85C3-AT</v>
      </c>
      <c r="K971" s="180"/>
      <c r="L971" s="182" t="str">
        <f>+VLOOKUP('INFO SEAL'!N922,$J$8:$V$50,3,FALSE)</f>
        <v>Estructura de  Suspensión- Angulo menor  compuesto por 3 postes de madera tratada 85' Clase 3</v>
      </c>
      <c r="M971" s="33">
        <f t="shared" si="44"/>
        <v>4.8</v>
      </c>
    </row>
    <row r="972" spans="1:13" customFormat="1" x14ac:dyDescent="0.25">
      <c r="A972" s="73">
        <f>+'INFO SEAL'!B923</f>
        <v>918</v>
      </c>
      <c r="B972" s="180" t="str">
        <f t="shared" si="43"/>
        <v>MOD INV_2018</v>
      </c>
      <c r="C972" s="180" t="str">
        <f>+'INFO SEAL'!C923</f>
        <v>AREQUIPA</v>
      </c>
      <c r="D972" s="180" t="str">
        <f>+'INFO SEAL'!D923</f>
        <v>AREQUIPA</v>
      </c>
      <c r="E972" s="180" t="str">
        <f>+'INFO SEAL'!E923</f>
        <v>LA JOYA</v>
      </c>
      <c r="F972" s="180" t="str">
        <f>+IF('INFO SEAL'!I923="BAJA TENSION","BT",IF('INFO SEAL'!I923="MEDIA TENSION","MT","AT"))</f>
        <v>AT</v>
      </c>
      <c r="G972" s="180">
        <f>+'INFO SEAL'!K923</f>
        <v>18</v>
      </c>
      <c r="H972" s="180" t="str">
        <f>+'INFO SEAL'!L923</f>
        <v>POSTE</v>
      </c>
      <c r="I972" s="180" t="str">
        <f>+'INFO SEAL'!M923</f>
        <v>MADERA</v>
      </c>
      <c r="J972" s="180" t="str">
        <f>+'INFO SEAL'!N923&amp;"-"&amp;F972</f>
        <v>EMSU2P60C3-AT</v>
      </c>
      <c r="K972" s="180"/>
      <c r="L972" s="182" t="str">
        <f>+VLOOKUP('INFO SEAL'!N923,$J$8:$V$50,3,FALSE)</f>
        <v>Estructura de  Suspensión compuesto por 2 postes de madera tratada 60' Clase 3</v>
      </c>
      <c r="M972" s="33">
        <f t="shared" si="44"/>
        <v>3.2</v>
      </c>
    </row>
    <row r="973" spans="1:13" customFormat="1" x14ac:dyDescent="0.25">
      <c r="A973" s="73">
        <f>+'INFO SEAL'!B924</f>
        <v>919</v>
      </c>
      <c r="B973" s="180" t="str">
        <f t="shared" si="43"/>
        <v>MOD INV_2018</v>
      </c>
      <c r="C973" s="180" t="str">
        <f>+'INFO SEAL'!C924</f>
        <v>AREQUIPA</v>
      </c>
      <c r="D973" s="180" t="str">
        <f>+'INFO SEAL'!D924</f>
        <v>AREQUIPA</v>
      </c>
      <c r="E973" s="180" t="str">
        <f>+'INFO SEAL'!E924</f>
        <v>LA JOYA</v>
      </c>
      <c r="F973" s="180" t="str">
        <f>+IF('INFO SEAL'!I924="BAJA TENSION","BT",IF('INFO SEAL'!I924="MEDIA TENSION","MT","AT"))</f>
        <v>AT</v>
      </c>
      <c r="G973" s="180">
        <f>+'INFO SEAL'!K924</f>
        <v>16</v>
      </c>
      <c r="H973" s="180" t="str">
        <f>+'INFO SEAL'!L924</f>
        <v>POSTE</v>
      </c>
      <c r="I973" s="180" t="str">
        <f>+'INFO SEAL'!M924</f>
        <v>MADERA</v>
      </c>
      <c r="J973" s="180" t="str">
        <f>+'INFO SEAL'!N924&amp;"-"&amp;F973</f>
        <v>EMSA3P85C3-AT</v>
      </c>
      <c r="K973" s="180"/>
      <c r="L973" s="182" t="str">
        <f>+VLOOKUP('INFO SEAL'!N924,$J$8:$V$50,3,FALSE)</f>
        <v>Estructura de  Suspensión- Angulo menor  compuesto por 3 postes de madera tratada 85' Clase 3</v>
      </c>
      <c r="M973" s="33">
        <f t="shared" si="44"/>
        <v>4.8</v>
      </c>
    </row>
    <row r="974" spans="1:13" customFormat="1" x14ac:dyDescent="0.25">
      <c r="A974" s="73">
        <f>+'INFO SEAL'!B925</f>
        <v>920</v>
      </c>
      <c r="B974" s="180" t="str">
        <f t="shared" si="43"/>
        <v>MOD INV_2018</v>
      </c>
      <c r="C974" s="180" t="str">
        <f>+'INFO SEAL'!C925</f>
        <v>AREQUIPA</v>
      </c>
      <c r="D974" s="180" t="str">
        <f>+'INFO SEAL'!D925</f>
        <v>AREQUIPA</v>
      </c>
      <c r="E974" s="180" t="str">
        <f>+'INFO SEAL'!E925</f>
        <v>SANTA ISABEL DE SIGUAS</v>
      </c>
      <c r="F974" s="180" t="str">
        <f>+IF('INFO SEAL'!I925="BAJA TENSION","BT",IF('INFO SEAL'!I925="MEDIA TENSION","MT","AT"))</f>
        <v>AT</v>
      </c>
      <c r="G974" s="180">
        <f>+'INFO SEAL'!K925</f>
        <v>18</v>
      </c>
      <c r="H974" s="180" t="str">
        <f>+'INFO SEAL'!L925</f>
        <v>POSTE</v>
      </c>
      <c r="I974" s="180" t="str">
        <f>+'INFO SEAL'!M925</f>
        <v>MADERA</v>
      </c>
      <c r="J974" s="180" t="str">
        <f>+'INFO SEAL'!N925&amp;"-"&amp;F974</f>
        <v>EMSU2P60C4-AT</v>
      </c>
      <c r="K974" s="180"/>
      <c r="L974" s="182" t="str">
        <f>+VLOOKUP('INFO SEAL'!N925,$J$8:$V$50,3,FALSE)</f>
        <v>Estructura de  Suspensión compuesto por 2 postes de madera tratada 60' Clase 4</v>
      </c>
      <c r="M974" s="33">
        <f t="shared" si="44"/>
        <v>2.9</v>
      </c>
    </row>
    <row r="975" spans="1:13" customFormat="1" x14ac:dyDescent="0.25">
      <c r="A975" s="73">
        <f>+'INFO SEAL'!B926</f>
        <v>921</v>
      </c>
      <c r="B975" s="180" t="str">
        <f t="shared" si="43"/>
        <v>MOD INV_2018</v>
      </c>
      <c r="C975" s="180" t="str">
        <f>+'INFO SEAL'!C926</f>
        <v>AREQUIPA</v>
      </c>
      <c r="D975" s="180" t="str">
        <f>+'INFO SEAL'!D926</f>
        <v>AREQUIPA</v>
      </c>
      <c r="E975" s="180" t="str">
        <f>+'INFO SEAL'!E926</f>
        <v>VITOR</v>
      </c>
      <c r="F975" s="180" t="str">
        <f>+IF('INFO SEAL'!I926="BAJA TENSION","BT",IF('INFO SEAL'!I926="MEDIA TENSION","MT","AT"))</f>
        <v>AT</v>
      </c>
      <c r="G975" s="180">
        <f>+'INFO SEAL'!K926</f>
        <v>18</v>
      </c>
      <c r="H975" s="180" t="str">
        <f>+'INFO SEAL'!L926</f>
        <v>POSTE</v>
      </c>
      <c r="I975" s="180" t="str">
        <f>+'INFO SEAL'!M926</f>
        <v>MADERA</v>
      </c>
      <c r="J975" s="180" t="str">
        <f>+'INFO SEAL'!N926&amp;"-"&amp;F975</f>
        <v>EMSA3P85C3-AT</v>
      </c>
      <c r="K975" s="180"/>
      <c r="L975" s="182" t="str">
        <f>+VLOOKUP('INFO SEAL'!N926,$J$8:$V$50,3,FALSE)</f>
        <v>Estructura de  Suspensión- Angulo menor  compuesto por 3 postes de madera tratada 85' Clase 3</v>
      </c>
      <c r="M975" s="33">
        <f t="shared" si="44"/>
        <v>4.8</v>
      </c>
    </row>
    <row r="976" spans="1:13" customFormat="1" x14ac:dyDescent="0.25">
      <c r="A976" s="73">
        <f>+'INFO SEAL'!B927</f>
        <v>922</v>
      </c>
      <c r="B976" s="180" t="str">
        <f t="shared" si="43"/>
        <v>MOD INV_2018</v>
      </c>
      <c r="C976" s="180" t="str">
        <f>+'INFO SEAL'!C927</f>
        <v>AREQUIPA</v>
      </c>
      <c r="D976" s="180" t="str">
        <f>+'INFO SEAL'!D927</f>
        <v>AREQUIPA</v>
      </c>
      <c r="E976" s="180" t="str">
        <f>+'INFO SEAL'!E927</f>
        <v>LA JOYA</v>
      </c>
      <c r="F976" s="180" t="str">
        <f>+IF('INFO SEAL'!I927="BAJA TENSION","BT",IF('INFO SEAL'!I927="MEDIA TENSION","MT","AT"))</f>
        <v>AT</v>
      </c>
      <c r="G976" s="180">
        <f>+'INFO SEAL'!K927</f>
        <v>18</v>
      </c>
      <c r="H976" s="180" t="str">
        <f>+'INFO SEAL'!L927</f>
        <v>POSTE</v>
      </c>
      <c r="I976" s="180" t="str">
        <f>+'INFO SEAL'!M927</f>
        <v>MADERA</v>
      </c>
      <c r="J976" s="180" t="str">
        <f>+'INFO SEAL'!N927&amp;"-"&amp;F976</f>
        <v>EMSA3P85C3-AT</v>
      </c>
      <c r="K976" s="180"/>
      <c r="L976" s="182" t="str">
        <f>+VLOOKUP('INFO SEAL'!N927,$J$8:$V$50,3,FALSE)</f>
        <v>Estructura de  Suspensión- Angulo menor  compuesto por 3 postes de madera tratada 85' Clase 3</v>
      </c>
      <c r="M976" s="33">
        <f t="shared" si="44"/>
        <v>4.8</v>
      </c>
    </row>
    <row r="977" spans="1:13" customFormat="1" x14ac:dyDescent="0.25">
      <c r="A977" s="73">
        <f>+'INFO SEAL'!B928</f>
        <v>923</v>
      </c>
      <c r="B977" s="180" t="str">
        <f t="shared" si="43"/>
        <v>MOD INV_2018</v>
      </c>
      <c r="C977" s="180" t="str">
        <f>+'INFO SEAL'!C928</f>
        <v>AREQUIPA</v>
      </c>
      <c r="D977" s="180" t="str">
        <f>+'INFO SEAL'!D928</f>
        <v>AREQUIPA</v>
      </c>
      <c r="E977" s="180" t="str">
        <f>+'INFO SEAL'!E928</f>
        <v>VITOR</v>
      </c>
      <c r="F977" s="180" t="str">
        <f>+IF('INFO SEAL'!I928="BAJA TENSION","BT",IF('INFO SEAL'!I928="MEDIA TENSION","MT","AT"))</f>
        <v>AT</v>
      </c>
      <c r="G977" s="180">
        <f>+'INFO SEAL'!K928</f>
        <v>16</v>
      </c>
      <c r="H977" s="180" t="str">
        <f>+'INFO SEAL'!L928</f>
        <v>POSTE</v>
      </c>
      <c r="I977" s="180" t="str">
        <f>+'INFO SEAL'!M928</f>
        <v>MADERA</v>
      </c>
      <c r="J977" s="180" t="str">
        <f>+'INFO SEAL'!N928&amp;"-"&amp;F977</f>
        <v>EMSA3P85C3-AT</v>
      </c>
      <c r="K977" s="180"/>
      <c r="L977" s="182" t="str">
        <f>+VLOOKUP('INFO SEAL'!N928,$J$8:$V$50,3,FALSE)</f>
        <v>Estructura de  Suspensión- Angulo menor  compuesto por 3 postes de madera tratada 85' Clase 3</v>
      </c>
      <c r="M977" s="33">
        <f t="shared" si="44"/>
        <v>4.8</v>
      </c>
    </row>
    <row r="978" spans="1:13" customFormat="1" x14ac:dyDescent="0.25">
      <c r="A978" s="73">
        <f>+'INFO SEAL'!B929</f>
        <v>924</v>
      </c>
      <c r="B978" s="180" t="str">
        <f t="shared" si="43"/>
        <v>MOD INV_2018</v>
      </c>
      <c r="C978" s="180" t="str">
        <f>+'INFO SEAL'!C929</f>
        <v>AREQUIPA</v>
      </c>
      <c r="D978" s="180" t="str">
        <f>+'INFO SEAL'!D929</f>
        <v>AREQUIPA</v>
      </c>
      <c r="E978" s="180" t="str">
        <f>+'INFO SEAL'!E929</f>
        <v>VITOR</v>
      </c>
      <c r="F978" s="180" t="str">
        <f>+IF('INFO SEAL'!I929="BAJA TENSION","BT",IF('INFO SEAL'!I929="MEDIA TENSION","MT","AT"))</f>
        <v>AT</v>
      </c>
      <c r="G978" s="180">
        <f>+'INFO SEAL'!K929</f>
        <v>16</v>
      </c>
      <c r="H978" s="180" t="str">
        <f>+'INFO SEAL'!L929</f>
        <v>POSTE</v>
      </c>
      <c r="I978" s="180" t="str">
        <f>+'INFO SEAL'!M929</f>
        <v>MADERA</v>
      </c>
      <c r="J978" s="180" t="str">
        <f>+'INFO SEAL'!N929&amp;"-"&amp;F978</f>
        <v>EMSA3P85C3-AT</v>
      </c>
      <c r="K978" s="180"/>
      <c r="L978" s="182" t="str">
        <f>+VLOOKUP('INFO SEAL'!N929,$J$8:$V$50,3,FALSE)</f>
        <v>Estructura de  Suspensión- Angulo menor  compuesto por 3 postes de madera tratada 85' Clase 3</v>
      </c>
      <c r="M978" s="33">
        <f t="shared" si="44"/>
        <v>4.8</v>
      </c>
    </row>
    <row r="979" spans="1:13" customFormat="1" x14ac:dyDescent="0.25">
      <c r="A979" s="73">
        <f>+'INFO SEAL'!B930</f>
        <v>925</v>
      </c>
      <c r="B979" s="180" t="str">
        <f t="shared" si="43"/>
        <v>MOD INV_2018</v>
      </c>
      <c r="C979" s="180" t="str">
        <f>+'INFO SEAL'!C930</f>
        <v>AREQUIPA</v>
      </c>
      <c r="D979" s="180" t="str">
        <f>+'INFO SEAL'!D930</f>
        <v>AREQUIPA</v>
      </c>
      <c r="E979" s="180" t="str">
        <f>+'INFO SEAL'!E930</f>
        <v>VITOR</v>
      </c>
      <c r="F979" s="180" t="str">
        <f>+IF('INFO SEAL'!I930="BAJA TENSION","BT",IF('INFO SEAL'!I930="MEDIA TENSION","MT","AT"))</f>
        <v>AT</v>
      </c>
      <c r="G979" s="180">
        <f>+'INFO SEAL'!K930</f>
        <v>18</v>
      </c>
      <c r="H979" s="180" t="str">
        <f>+'INFO SEAL'!L930</f>
        <v>POSTE</v>
      </c>
      <c r="I979" s="180" t="str">
        <f>+'INFO SEAL'!M930</f>
        <v>MADERA</v>
      </c>
      <c r="J979" s="180" t="str">
        <f>+'INFO SEAL'!N930&amp;"-"&amp;F979</f>
        <v>EMSA3P85C3-AT</v>
      </c>
      <c r="K979" s="180"/>
      <c r="L979" s="182" t="str">
        <f>+VLOOKUP('INFO SEAL'!N930,$J$8:$V$50,3,FALSE)</f>
        <v>Estructura de  Suspensión- Angulo menor  compuesto por 3 postes de madera tratada 85' Clase 3</v>
      </c>
      <c r="M979" s="33">
        <f t="shared" si="44"/>
        <v>4.8</v>
      </c>
    </row>
    <row r="980" spans="1:13" customFormat="1" x14ac:dyDescent="0.25">
      <c r="A980" s="73">
        <f>+'INFO SEAL'!B931</f>
        <v>926</v>
      </c>
      <c r="B980" s="180" t="str">
        <f t="shared" si="43"/>
        <v>MOD INV_2018</v>
      </c>
      <c r="C980" s="180" t="str">
        <f>+'INFO SEAL'!C931</f>
        <v>AREQUIPA</v>
      </c>
      <c r="D980" s="180" t="str">
        <f>+'INFO SEAL'!D931</f>
        <v>AREQUIPA</v>
      </c>
      <c r="E980" s="180" t="str">
        <f>+'INFO SEAL'!E931</f>
        <v>VITOR</v>
      </c>
      <c r="F980" s="180" t="str">
        <f>+IF('INFO SEAL'!I931="BAJA TENSION","BT",IF('INFO SEAL'!I931="MEDIA TENSION","MT","AT"))</f>
        <v>AT</v>
      </c>
      <c r="G980" s="180">
        <f>+'INFO SEAL'!K931</f>
        <v>18</v>
      </c>
      <c r="H980" s="180" t="str">
        <f>+'INFO SEAL'!L931</f>
        <v>POSTE</v>
      </c>
      <c r="I980" s="180" t="str">
        <f>+'INFO SEAL'!M931</f>
        <v>MADERA</v>
      </c>
      <c r="J980" s="180" t="str">
        <f>+'INFO SEAL'!N931&amp;"-"&amp;F980</f>
        <v>EMSA3P85C3-AT</v>
      </c>
      <c r="K980" s="180"/>
      <c r="L980" s="182" t="str">
        <f>+VLOOKUP('INFO SEAL'!N931,$J$8:$V$50,3,FALSE)</f>
        <v>Estructura de  Suspensión- Angulo menor  compuesto por 3 postes de madera tratada 85' Clase 3</v>
      </c>
      <c r="M980" s="33">
        <f t="shared" si="44"/>
        <v>4.8</v>
      </c>
    </row>
    <row r="981" spans="1:13" customFormat="1" x14ac:dyDescent="0.25">
      <c r="A981" s="73">
        <f>+'INFO SEAL'!B932</f>
        <v>927</v>
      </c>
      <c r="B981" s="180" t="str">
        <f t="shared" si="43"/>
        <v>MOD INV_2018</v>
      </c>
      <c r="C981" s="180" t="str">
        <f>+'INFO SEAL'!C932</f>
        <v>AREQUIPA</v>
      </c>
      <c r="D981" s="180" t="str">
        <f>+'INFO SEAL'!D932</f>
        <v>AREQUIPA</v>
      </c>
      <c r="E981" s="180" t="str">
        <f>+'INFO SEAL'!E932</f>
        <v>VITOR</v>
      </c>
      <c r="F981" s="180" t="str">
        <f>+IF('INFO SEAL'!I932="BAJA TENSION","BT",IF('INFO SEAL'!I932="MEDIA TENSION","MT","AT"))</f>
        <v>AT</v>
      </c>
      <c r="G981" s="180">
        <f>+'INFO SEAL'!K932</f>
        <v>18</v>
      </c>
      <c r="H981" s="180" t="str">
        <f>+'INFO SEAL'!L932</f>
        <v>POSTE</v>
      </c>
      <c r="I981" s="180" t="str">
        <f>+'INFO SEAL'!M932</f>
        <v>MADERA</v>
      </c>
      <c r="J981" s="180" t="str">
        <f>+'INFO SEAL'!N932&amp;"-"&amp;F981</f>
        <v>EMSU2P60C4-AT</v>
      </c>
      <c r="K981" s="180"/>
      <c r="L981" s="182" t="str">
        <f>+VLOOKUP('INFO SEAL'!N932,$J$8:$V$50,3,FALSE)</f>
        <v>Estructura de  Suspensión compuesto por 2 postes de madera tratada 60' Clase 4</v>
      </c>
      <c r="M981" s="33">
        <f t="shared" si="44"/>
        <v>2.9</v>
      </c>
    </row>
    <row r="982" spans="1:13" customFormat="1" x14ac:dyDescent="0.25">
      <c r="A982" s="73">
        <f>+'INFO SEAL'!B933</f>
        <v>928</v>
      </c>
      <c r="B982" s="180" t="str">
        <f t="shared" si="43"/>
        <v>MOD INV_2018</v>
      </c>
      <c r="C982" s="180" t="str">
        <f>+'INFO SEAL'!C933</f>
        <v>AREQUIPA</v>
      </c>
      <c r="D982" s="180" t="str">
        <f>+'INFO SEAL'!D933</f>
        <v>AREQUIPA</v>
      </c>
      <c r="E982" s="180" t="str">
        <f>+'INFO SEAL'!E933</f>
        <v>VITOR</v>
      </c>
      <c r="F982" s="180" t="str">
        <f>+IF('INFO SEAL'!I933="BAJA TENSION","BT",IF('INFO SEAL'!I933="MEDIA TENSION","MT","AT"))</f>
        <v>AT</v>
      </c>
      <c r="G982" s="180">
        <f>+'INFO SEAL'!K933</f>
        <v>18</v>
      </c>
      <c r="H982" s="180" t="str">
        <f>+'INFO SEAL'!L933</f>
        <v>POSTE</v>
      </c>
      <c r="I982" s="180" t="str">
        <f>+'INFO SEAL'!M933</f>
        <v>MADERA</v>
      </c>
      <c r="J982" s="180" t="str">
        <f>+'INFO SEAL'!N933&amp;"-"&amp;F982</f>
        <v>EMSU2P60C4-AT</v>
      </c>
      <c r="K982" s="180"/>
      <c r="L982" s="182" t="str">
        <f>+VLOOKUP('INFO SEAL'!N933,$J$8:$V$50,3,FALSE)</f>
        <v>Estructura de  Suspensión compuesto por 2 postes de madera tratada 60' Clase 4</v>
      </c>
      <c r="M982" s="33">
        <f t="shared" si="44"/>
        <v>2.9</v>
      </c>
    </row>
    <row r="983" spans="1:13" customFormat="1" x14ac:dyDescent="0.25">
      <c r="A983" s="73">
        <f>+'INFO SEAL'!B934</f>
        <v>929</v>
      </c>
      <c r="B983" s="180" t="str">
        <f t="shared" si="43"/>
        <v>MOD INV_2018</v>
      </c>
      <c r="C983" s="180" t="str">
        <f>+'INFO SEAL'!C934</f>
        <v>AREQUIPA</v>
      </c>
      <c r="D983" s="180" t="str">
        <f>+'INFO SEAL'!D934</f>
        <v>AREQUIPA</v>
      </c>
      <c r="E983" s="180" t="str">
        <f>+'INFO SEAL'!E934</f>
        <v>VITOR</v>
      </c>
      <c r="F983" s="180" t="str">
        <f>+IF('INFO SEAL'!I934="BAJA TENSION","BT",IF('INFO SEAL'!I934="MEDIA TENSION","MT","AT"))</f>
        <v>AT</v>
      </c>
      <c r="G983" s="180">
        <f>+'INFO SEAL'!K934</f>
        <v>18</v>
      </c>
      <c r="H983" s="180" t="str">
        <f>+'INFO SEAL'!L934</f>
        <v>POSTE</v>
      </c>
      <c r="I983" s="180" t="str">
        <f>+'INFO SEAL'!M934</f>
        <v>MADERA</v>
      </c>
      <c r="J983" s="180" t="str">
        <f>+'INFO SEAL'!N934&amp;"-"&amp;F983</f>
        <v>EMSU2P60C4-AT</v>
      </c>
      <c r="K983" s="180"/>
      <c r="L983" s="182" t="str">
        <f>+VLOOKUP('INFO SEAL'!N934,$J$8:$V$50,3,FALSE)</f>
        <v>Estructura de  Suspensión compuesto por 2 postes de madera tratada 60' Clase 4</v>
      </c>
      <c r="M983" s="33">
        <f t="shared" si="44"/>
        <v>2.9</v>
      </c>
    </row>
    <row r="984" spans="1:13" customFormat="1" x14ac:dyDescent="0.25">
      <c r="A984" s="73">
        <f>+'INFO SEAL'!B935</f>
        <v>930</v>
      </c>
      <c r="B984" s="180" t="str">
        <f t="shared" si="43"/>
        <v>MOD INV_2018</v>
      </c>
      <c r="C984" s="180" t="str">
        <f>+'INFO SEAL'!C935</f>
        <v>AREQUIPA</v>
      </c>
      <c r="D984" s="180" t="str">
        <f>+'INFO SEAL'!D935</f>
        <v>AREQUIPA</v>
      </c>
      <c r="E984" s="180" t="str">
        <f>+'INFO SEAL'!E935</f>
        <v>VITOR</v>
      </c>
      <c r="F984" s="180" t="str">
        <f>+IF('INFO SEAL'!I935="BAJA TENSION","BT",IF('INFO SEAL'!I935="MEDIA TENSION","MT","AT"))</f>
        <v>AT</v>
      </c>
      <c r="G984" s="180">
        <f>+'INFO SEAL'!K935</f>
        <v>18</v>
      </c>
      <c r="H984" s="180" t="str">
        <f>+'INFO SEAL'!L935</f>
        <v>POSTE</v>
      </c>
      <c r="I984" s="180" t="str">
        <f>+'INFO SEAL'!M935</f>
        <v>MADERA</v>
      </c>
      <c r="J984" s="180" t="str">
        <f>+'INFO SEAL'!N935&amp;"-"&amp;F984</f>
        <v>EMSU2P60C4-AT</v>
      </c>
      <c r="K984" s="180"/>
      <c r="L984" s="182" t="str">
        <f>+VLOOKUP('INFO SEAL'!N935,$J$8:$V$50,3,FALSE)</f>
        <v>Estructura de  Suspensión compuesto por 2 postes de madera tratada 60' Clase 4</v>
      </c>
      <c r="M984" s="33">
        <f t="shared" si="44"/>
        <v>2.9</v>
      </c>
    </row>
    <row r="985" spans="1:13" customFormat="1" x14ac:dyDescent="0.25">
      <c r="A985" s="73">
        <f>+'INFO SEAL'!B936</f>
        <v>931</v>
      </c>
      <c r="B985" s="180" t="str">
        <f t="shared" si="43"/>
        <v>MOD INV_2018</v>
      </c>
      <c r="C985" s="180" t="str">
        <f>+'INFO SEAL'!C936</f>
        <v>AREQUIPA</v>
      </c>
      <c r="D985" s="180" t="str">
        <f>+'INFO SEAL'!D936</f>
        <v>AREQUIPA</v>
      </c>
      <c r="E985" s="180" t="str">
        <f>+'INFO SEAL'!E936</f>
        <v>LA JOYA</v>
      </c>
      <c r="F985" s="180" t="str">
        <f>+IF('INFO SEAL'!I936="BAJA TENSION","BT",IF('INFO SEAL'!I936="MEDIA TENSION","MT","AT"))</f>
        <v>AT</v>
      </c>
      <c r="G985" s="180">
        <f>+'INFO SEAL'!K936</f>
        <v>16</v>
      </c>
      <c r="H985" s="180" t="str">
        <f>+'INFO SEAL'!L936</f>
        <v>POSTE</v>
      </c>
      <c r="I985" s="180" t="str">
        <f>+'INFO SEAL'!M936</f>
        <v>MADERA</v>
      </c>
      <c r="J985" s="180" t="str">
        <f>+'INFO SEAL'!N936&amp;"-"&amp;F985</f>
        <v>EMSU2P60C3-AT</v>
      </c>
      <c r="K985" s="180"/>
      <c r="L985" s="182" t="str">
        <f>+VLOOKUP('INFO SEAL'!N936,$J$8:$V$50,3,FALSE)</f>
        <v>Estructura de  Suspensión compuesto por 2 postes de madera tratada 60' Clase 3</v>
      </c>
      <c r="M985" s="33">
        <f t="shared" si="44"/>
        <v>3.2</v>
      </c>
    </row>
    <row r="986" spans="1:13" customFormat="1" x14ac:dyDescent="0.25">
      <c r="A986" s="73">
        <f>+'INFO SEAL'!B937</f>
        <v>932</v>
      </c>
      <c r="B986" s="180" t="str">
        <f t="shared" si="43"/>
        <v>MOD INV_2018</v>
      </c>
      <c r="C986" s="180" t="str">
        <f>+'INFO SEAL'!C937</f>
        <v>AREQUIPA</v>
      </c>
      <c r="D986" s="180" t="str">
        <f>+'INFO SEAL'!D937</f>
        <v>AREQUIPA</v>
      </c>
      <c r="E986" s="180" t="str">
        <f>+'INFO SEAL'!E937</f>
        <v>VITOR</v>
      </c>
      <c r="F986" s="180" t="str">
        <f>+IF('INFO SEAL'!I937="BAJA TENSION","BT",IF('INFO SEAL'!I937="MEDIA TENSION","MT","AT"))</f>
        <v>AT</v>
      </c>
      <c r="G986" s="180">
        <f>+'INFO SEAL'!K937</f>
        <v>16</v>
      </c>
      <c r="H986" s="180" t="str">
        <f>+'INFO SEAL'!L937</f>
        <v>POSTE</v>
      </c>
      <c r="I986" s="180" t="str">
        <f>+'INFO SEAL'!M937</f>
        <v>MADERA</v>
      </c>
      <c r="J986" s="180" t="str">
        <f>+'INFO SEAL'!N937&amp;"-"&amp;F986</f>
        <v>EMSU2P60C4-AT</v>
      </c>
      <c r="K986" s="180"/>
      <c r="L986" s="182" t="str">
        <f>+VLOOKUP('INFO SEAL'!N937,$J$8:$V$50,3,FALSE)</f>
        <v>Estructura de  Suspensión compuesto por 2 postes de madera tratada 60' Clase 4</v>
      </c>
      <c r="M986" s="33">
        <f t="shared" si="44"/>
        <v>2.9</v>
      </c>
    </row>
    <row r="987" spans="1:13" customFormat="1" x14ac:dyDescent="0.25">
      <c r="A987" s="73">
        <f>+'INFO SEAL'!B938</f>
        <v>933</v>
      </c>
      <c r="B987" s="180" t="str">
        <f t="shared" si="43"/>
        <v>MOD INV_2018</v>
      </c>
      <c r="C987" s="180" t="str">
        <f>+'INFO SEAL'!C938</f>
        <v>AREQUIPA</v>
      </c>
      <c r="D987" s="180" t="str">
        <f>+'INFO SEAL'!D938</f>
        <v>AREQUIPA</v>
      </c>
      <c r="E987" s="180" t="str">
        <f>+'INFO SEAL'!E938</f>
        <v>VITOR</v>
      </c>
      <c r="F987" s="180" t="str">
        <f>+IF('INFO SEAL'!I938="BAJA TENSION","BT",IF('INFO SEAL'!I938="MEDIA TENSION","MT","AT"))</f>
        <v>AT</v>
      </c>
      <c r="G987" s="180">
        <f>+'INFO SEAL'!K938</f>
        <v>16</v>
      </c>
      <c r="H987" s="180" t="str">
        <f>+'INFO SEAL'!L938</f>
        <v>POSTE</v>
      </c>
      <c r="I987" s="180" t="str">
        <f>+'INFO SEAL'!M938</f>
        <v>MADERA</v>
      </c>
      <c r="J987" s="180" t="str">
        <f>+'INFO SEAL'!N938&amp;"-"&amp;F987</f>
        <v>EMSU2P60C4-AT</v>
      </c>
      <c r="K987" s="180"/>
      <c r="L987" s="182" t="str">
        <f>+VLOOKUP('INFO SEAL'!N938,$J$8:$V$50,3,FALSE)</f>
        <v>Estructura de  Suspensión compuesto por 2 postes de madera tratada 60' Clase 4</v>
      </c>
      <c r="M987" s="33">
        <f t="shared" si="44"/>
        <v>2.9</v>
      </c>
    </row>
    <row r="988" spans="1:13" customFormat="1" x14ac:dyDescent="0.25">
      <c r="A988" s="73">
        <f>+'INFO SEAL'!B939</f>
        <v>934</v>
      </c>
      <c r="B988" s="180" t="str">
        <f t="shared" si="43"/>
        <v>MOD INV_2018</v>
      </c>
      <c r="C988" s="180" t="str">
        <f>+'INFO SEAL'!C939</f>
        <v>AREQUIPA</v>
      </c>
      <c r="D988" s="180" t="str">
        <f>+'INFO SEAL'!D939</f>
        <v>AREQUIPA</v>
      </c>
      <c r="E988" s="180" t="str">
        <f>+'INFO SEAL'!E939</f>
        <v>VITOR</v>
      </c>
      <c r="F988" s="180" t="str">
        <f>+IF('INFO SEAL'!I939="BAJA TENSION","BT",IF('INFO SEAL'!I939="MEDIA TENSION","MT","AT"))</f>
        <v>AT</v>
      </c>
      <c r="G988" s="180">
        <f>+'INFO SEAL'!K939</f>
        <v>18</v>
      </c>
      <c r="H988" s="180" t="str">
        <f>+'INFO SEAL'!L939</f>
        <v>POSTE</v>
      </c>
      <c r="I988" s="180" t="str">
        <f>+'INFO SEAL'!M939</f>
        <v>MADERA</v>
      </c>
      <c r="J988" s="180" t="str">
        <f>+'INFO SEAL'!N939&amp;"-"&amp;F988</f>
        <v>EMSU2P60C4-AT</v>
      </c>
      <c r="K988" s="180"/>
      <c r="L988" s="182" t="str">
        <f>+VLOOKUP('INFO SEAL'!N939,$J$8:$V$50,3,FALSE)</f>
        <v>Estructura de  Suspensión compuesto por 2 postes de madera tratada 60' Clase 4</v>
      </c>
      <c r="M988" s="33">
        <f t="shared" si="44"/>
        <v>2.9</v>
      </c>
    </row>
    <row r="989" spans="1:13" customFormat="1" x14ac:dyDescent="0.25">
      <c r="A989" s="73">
        <f>+'INFO SEAL'!B940</f>
        <v>935</v>
      </c>
      <c r="B989" s="180" t="str">
        <f t="shared" si="43"/>
        <v>MOD INV_2018</v>
      </c>
      <c r="C989" s="180" t="str">
        <f>+'INFO SEAL'!C940</f>
        <v>AREQUIPA</v>
      </c>
      <c r="D989" s="180" t="str">
        <f>+'INFO SEAL'!D940</f>
        <v>AREQUIPA</v>
      </c>
      <c r="E989" s="180" t="str">
        <f>+'INFO SEAL'!E940</f>
        <v>VITOR</v>
      </c>
      <c r="F989" s="180" t="str">
        <f>+IF('INFO SEAL'!I940="BAJA TENSION","BT",IF('INFO SEAL'!I940="MEDIA TENSION","MT","AT"))</f>
        <v>AT</v>
      </c>
      <c r="G989" s="180">
        <f>+'INFO SEAL'!K940</f>
        <v>18</v>
      </c>
      <c r="H989" s="180" t="str">
        <f>+'INFO SEAL'!L940</f>
        <v>POSTE</v>
      </c>
      <c r="I989" s="180" t="str">
        <f>+'INFO SEAL'!M940</f>
        <v>MADERA</v>
      </c>
      <c r="J989" s="180" t="str">
        <f>+'INFO SEAL'!N940&amp;"-"&amp;F989</f>
        <v>EMSU2P60C4-AT</v>
      </c>
      <c r="K989" s="180"/>
      <c r="L989" s="182" t="str">
        <f>+VLOOKUP('INFO SEAL'!N940,$J$8:$V$50,3,FALSE)</f>
        <v>Estructura de  Suspensión compuesto por 2 postes de madera tratada 60' Clase 4</v>
      </c>
      <c r="M989" s="33">
        <f t="shared" si="44"/>
        <v>2.9</v>
      </c>
    </row>
    <row r="990" spans="1:13" customFormat="1" x14ac:dyDescent="0.25">
      <c r="A990" s="73">
        <f>+'INFO SEAL'!B941</f>
        <v>936</v>
      </c>
      <c r="B990" s="180" t="str">
        <f t="shared" si="43"/>
        <v>MOD INV_2018</v>
      </c>
      <c r="C990" s="180" t="str">
        <f>+'INFO SEAL'!C941</f>
        <v>AREQUIPA</v>
      </c>
      <c r="D990" s="180" t="str">
        <f>+'INFO SEAL'!D941</f>
        <v>AREQUIPA</v>
      </c>
      <c r="E990" s="180" t="str">
        <f>+'INFO SEAL'!E941</f>
        <v>VITOR</v>
      </c>
      <c r="F990" s="180" t="str">
        <f>+IF('INFO SEAL'!I941="BAJA TENSION","BT",IF('INFO SEAL'!I941="MEDIA TENSION","MT","AT"))</f>
        <v>AT</v>
      </c>
      <c r="G990" s="180">
        <f>+'INFO SEAL'!K941</f>
        <v>18</v>
      </c>
      <c r="H990" s="180" t="str">
        <f>+'INFO SEAL'!L941</f>
        <v>POSTE</v>
      </c>
      <c r="I990" s="180" t="str">
        <f>+'INFO SEAL'!M941</f>
        <v>MADERA</v>
      </c>
      <c r="J990" s="180" t="str">
        <f>+'INFO SEAL'!N941&amp;"-"&amp;F990</f>
        <v>EMSU2P60C4-AT</v>
      </c>
      <c r="K990" s="180"/>
      <c r="L990" s="182" t="str">
        <f>+VLOOKUP('INFO SEAL'!N941,$J$8:$V$50,3,FALSE)</f>
        <v>Estructura de  Suspensión compuesto por 2 postes de madera tratada 60' Clase 4</v>
      </c>
      <c r="M990" s="33">
        <f t="shared" si="44"/>
        <v>2.9</v>
      </c>
    </row>
    <row r="991" spans="1:13" customFormat="1" x14ac:dyDescent="0.25">
      <c r="A991" s="73">
        <f>+'INFO SEAL'!B942</f>
        <v>937</v>
      </c>
      <c r="B991" s="180" t="str">
        <f t="shared" si="43"/>
        <v>MOD INV_2018</v>
      </c>
      <c r="C991" s="180" t="str">
        <f>+'INFO SEAL'!C942</f>
        <v>AREQUIPA</v>
      </c>
      <c r="D991" s="180" t="str">
        <f>+'INFO SEAL'!D942</f>
        <v>AREQUIPA</v>
      </c>
      <c r="E991" s="180" t="str">
        <f>+'INFO SEAL'!E942</f>
        <v>VITOR</v>
      </c>
      <c r="F991" s="180" t="str">
        <f>+IF('INFO SEAL'!I942="BAJA TENSION","BT",IF('INFO SEAL'!I942="MEDIA TENSION","MT","AT"))</f>
        <v>AT</v>
      </c>
      <c r="G991" s="180">
        <f>+'INFO SEAL'!K942</f>
        <v>18</v>
      </c>
      <c r="H991" s="180" t="str">
        <f>+'INFO SEAL'!L942</f>
        <v>POSTE</v>
      </c>
      <c r="I991" s="180" t="str">
        <f>+'INFO SEAL'!M942</f>
        <v>MADERA</v>
      </c>
      <c r="J991" s="180" t="str">
        <f>+'INFO SEAL'!N942&amp;"-"&amp;F991</f>
        <v>EMSU2P60C4-AT</v>
      </c>
      <c r="K991" s="180"/>
      <c r="L991" s="182" t="str">
        <f>+VLOOKUP('INFO SEAL'!N942,$J$8:$V$50,3,FALSE)</f>
        <v>Estructura de  Suspensión compuesto por 2 postes de madera tratada 60' Clase 4</v>
      </c>
      <c r="M991" s="33">
        <f t="shared" si="44"/>
        <v>2.9</v>
      </c>
    </row>
    <row r="992" spans="1:13" customFormat="1" x14ac:dyDescent="0.25">
      <c r="A992" s="73">
        <f>+'INFO SEAL'!B943</f>
        <v>938</v>
      </c>
      <c r="B992" s="180" t="str">
        <f t="shared" si="43"/>
        <v>MOD INV_2018</v>
      </c>
      <c r="C992" s="180" t="str">
        <f>+'INFO SEAL'!C943</f>
        <v>AREQUIPA</v>
      </c>
      <c r="D992" s="180" t="str">
        <f>+'INFO SEAL'!D943</f>
        <v>AREQUIPA</v>
      </c>
      <c r="E992" s="180" t="str">
        <f>+'INFO SEAL'!E943</f>
        <v>VITOR</v>
      </c>
      <c r="F992" s="180" t="str">
        <f>+IF('INFO SEAL'!I943="BAJA TENSION","BT",IF('INFO SEAL'!I943="MEDIA TENSION","MT","AT"))</f>
        <v>AT</v>
      </c>
      <c r="G992" s="180">
        <f>+'INFO SEAL'!K943</f>
        <v>16</v>
      </c>
      <c r="H992" s="180" t="str">
        <f>+'INFO SEAL'!L943</f>
        <v>POSTE</v>
      </c>
      <c r="I992" s="180" t="str">
        <f>+'INFO SEAL'!M943</f>
        <v>MADERA</v>
      </c>
      <c r="J992" s="180" t="str">
        <f>+'INFO SEAL'!N943&amp;"-"&amp;F992</f>
        <v>EMSU2P60C4-AT</v>
      </c>
      <c r="K992" s="180"/>
      <c r="L992" s="182" t="str">
        <f>+VLOOKUP('INFO SEAL'!N943,$J$8:$V$50,3,FALSE)</f>
        <v>Estructura de  Suspensión compuesto por 2 postes de madera tratada 60' Clase 4</v>
      </c>
      <c r="M992" s="33">
        <f t="shared" si="44"/>
        <v>2.9</v>
      </c>
    </row>
    <row r="993" spans="1:13" customFormat="1" x14ac:dyDescent="0.25">
      <c r="A993" s="73">
        <f>+'INFO SEAL'!B944</f>
        <v>939</v>
      </c>
      <c r="B993" s="180" t="str">
        <f t="shared" si="43"/>
        <v>MOD INV_2018</v>
      </c>
      <c r="C993" s="180" t="str">
        <f>+'INFO SEAL'!C944</f>
        <v>AREQUIPA</v>
      </c>
      <c r="D993" s="180" t="str">
        <f>+'INFO SEAL'!D944</f>
        <v>AREQUIPA</v>
      </c>
      <c r="E993" s="180" t="str">
        <f>+'INFO SEAL'!E944</f>
        <v>VITOR</v>
      </c>
      <c r="F993" s="180" t="str">
        <f>+IF('INFO SEAL'!I944="BAJA TENSION","BT",IF('INFO SEAL'!I944="MEDIA TENSION","MT","AT"))</f>
        <v>AT</v>
      </c>
      <c r="G993" s="180">
        <f>+'INFO SEAL'!K944</f>
        <v>18</v>
      </c>
      <c r="H993" s="180" t="str">
        <f>+'INFO SEAL'!L944</f>
        <v>POSTE</v>
      </c>
      <c r="I993" s="180" t="str">
        <f>+'INFO SEAL'!M944</f>
        <v>MADERA</v>
      </c>
      <c r="J993" s="180" t="str">
        <f>+'INFO SEAL'!N944&amp;"-"&amp;F993</f>
        <v>EMSU2P60C4-AT</v>
      </c>
      <c r="K993" s="180"/>
      <c r="L993" s="182" t="str">
        <f>+VLOOKUP('INFO SEAL'!N944,$J$8:$V$50,3,FALSE)</f>
        <v>Estructura de  Suspensión compuesto por 2 postes de madera tratada 60' Clase 4</v>
      </c>
      <c r="M993" s="33">
        <f t="shared" si="44"/>
        <v>2.9</v>
      </c>
    </row>
    <row r="994" spans="1:13" customFormat="1" x14ac:dyDescent="0.25">
      <c r="A994" s="73">
        <f>+'INFO SEAL'!B945</f>
        <v>940</v>
      </c>
      <c r="B994" s="180" t="str">
        <f t="shared" si="43"/>
        <v>MOD INV_2018</v>
      </c>
      <c r="C994" s="180" t="str">
        <f>+'INFO SEAL'!C945</f>
        <v>AREQUIPA</v>
      </c>
      <c r="D994" s="180" t="str">
        <f>+'INFO SEAL'!D945</f>
        <v>AREQUIPA</v>
      </c>
      <c r="E994" s="180" t="str">
        <f>+'INFO SEAL'!E945</f>
        <v>VITOR</v>
      </c>
      <c r="F994" s="180" t="str">
        <f>+IF('INFO SEAL'!I945="BAJA TENSION","BT",IF('INFO SEAL'!I945="MEDIA TENSION","MT","AT"))</f>
        <v>AT</v>
      </c>
      <c r="G994" s="180">
        <f>+'INFO SEAL'!K945</f>
        <v>16</v>
      </c>
      <c r="H994" s="180" t="str">
        <f>+'INFO SEAL'!L945</f>
        <v>POSTE</v>
      </c>
      <c r="I994" s="180" t="str">
        <f>+'INFO SEAL'!M945</f>
        <v>MADERA</v>
      </c>
      <c r="J994" s="180" t="str">
        <f>+'INFO SEAL'!N945&amp;"-"&amp;F994</f>
        <v>EMSU2P60C3-AT</v>
      </c>
      <c r="K994" s="180"/>
      <c r="L994" s="182" t="str">
        <f>+VLOOKUP('INFO SEAL'!N945,$J$8:$V$50,3,FALSE)</f>
        <v>Estructura de  Suspensión compuesto por 2 postes de madera tratada 60' Clase 3</v>
      </c>
      <c r="M994" s="33">
        <f t="shared" si="44"/>
        <v>3.2</v>
      </c>
    </row>
    <row r="995" spans="1:13" customFormat="1" x14ac:dyDescent="0.25">
      <c r="A995" s="73">
        <f>+'INFO SEAL'!B946</f>
        <v>941</v>
      </c>
      <c r="B995" s="180" t="str">
        <f t="shared" si="43"/>
        <v>SICODI</v>
      </c>
      <c r="C995" s="180" t="str">
        <f>+'INFO SEAL'!C946</f>
        <v>AREQUIPA</v>
      </c>
      <c r="D995" s="180" t="str">
        <f>+'INFO SEAL'!D946</f>
        <v>CASTILLA</v>
      </c>
      <c r="E995" s="180" t="str">
        <f>+'INFO SEAL'!E946</f>
        <v>APLAO</v>
      </c>
      <c r="F995" s="180" t="str">
        <f>+IF('INFO SEAL'!I946="BAJA TENSION","BT",IF('INFO SEAL'!I946="MEDIA TENSION","MT","AT"))</f>
        <v>MT</v>
      </c>
      <c r="G995" s="180">
        <f>+'INFO SEAL'!K946</f>
        <v>12</v>
      </c>
      <c r="H995" s="180" t="str">
        <f>+'INFO SEAL'!L946</f>
        <v>POSTE</v>
      </c>
      <c r="I995" s="180" t="str">
        <f>+'INFO SEAL'!M946</f>
        <v>CONCRETO</v>
      </c>
      <c r="J995" s="180" t="str">
        <f>+'INFO SEAL'!N946&amp;"-"&amp;F995</f>
        <v>PPC15-MT</v>
      </c>
      <c r="K995" s="180"/>
      <c r="L995" s="182" t="str">
        <f>+VLOOKUP('INFO SEAL'!N946,$J$8:$V$50,3,FALSE)</f>
        <v>POSTE DE CONCRETO ARMADO DE 12/200/120/300</v>
      </c>
      <c r="M995" s="33">
        <f t="shared" si="44"/>
        <v>0.3</v>
      </c>
    </row>
    <row r="996" spans="1:13" customFormat="1" x14ac:dyDescent="0.25">
      <c r="A996" s="73">
        <f>+'INFO SEAL'!B947</f>
        <v>942</v>
      </c>
      <c r="B996" s="180" t="str">
        <f t="shared" si="43"/>
        <v>SICODI</v>
      </c>
      <c r="C996" s="180" t="str">
        <f>+'INFO SEAL'!C947</f>
        <v>AREQUIPA</v>
      </c>
      <c r="D996" s="180" t="str">
        <f>+'INFO SEAL'!D947</f>
        <v>CASTILLA</v>
      </c>
      <c r="E996" s="180" t="str">
        <f>+'INFO SEAL'!E947</f>
        <v>URACA</v>
      </c>
      <c r="F996" s="180" t="str">
        <f>+IF('INFO SEAL'!I947="BAJA TENSION","BT",IF('INFO SEAL'!I947="MEDIA TENSION","MT","AT"))</f>
        <v>MT</v>
      </c>
      <c r="G996" s="180">
        <f>+'INFO SEAL'!K947</f>
        <v>12</v>
      </c>
      <c r="H996" s="180" t="str">
        <f>+'INFO SEAL'!L947</f>
        <v>POSTE</v>
      </c>
      <c r="I996" s="180" t="str">
        <f>+'INFO SEAL'!M947</f>
        <v>CONCRETO</v>
      </c>
      <c r="J996" s="180" t="str">
        <f>+'INFO SEAL'!N947&amp;"-"&amp;F996</f>
        <v>PPC15-MT</v>
      </c>
      <c r="K996" s="180"/>
      <c r="L996" s="182" t="str">
        <f>+VLOOKUP('INFO SEAL'!N947,$J$8:$V$50,3,FALSE)</f>
        <v>POSTE DE CONCRETO ARMADO DE 12/200/120/300</v>
      </c>
      <c r="M996" s="33">
        <f t="shared" si="44"/>
        <v>0.3</v>
      </c>
    </row>
    <row r="997" spans="1:13" customFormat="1" x14ac:dyDescent="0.25">
      <c r="A997" s="73">
        <f>+'INFO SEAL'!B948</f>
        <v>943</v>
      </c>
      <c r="B997" s="180" t="str">
        <f t="shared" si="43"/>
        <v>SICODI</v>
      </c>
      <c r="C997" s="180" t="str">
        <f>+'INFO SEAL'!C948</f>
        <v>AREQUIPA</v>
      </c>
      <c r="D997" s="180" t="str">
        <f>+'INFO SEAL'!D948</f>
        <v>CASTILLA</v>
      </c>
      <c r="E997" s="180" t="str">
        <f>+'INFO SEAL'!E948</f>
        <v>URACA</v>
      </c>
      <c r="F997" s="180" t="str">
        <f>+IF('INFO SEAL'!I948="BAJA TENSION","BT",IF('INFO SEAL'!I948="MEDIA TENSION","MT","AT"))</f>
        <v>MT</v>
      </c>
      <c r="G997" s="180">
        <f>+'INFO SEAL'!K948</f>
        <v>13</v>
      </c>
      <c r="H997" s="180" t="str">
        <f>+'INFO SEAL'!L948</f>
        <v>POSTE</v>
      </c>
      <c r="I997" s="180" t="str">
        <f>+'INFO SEAL'!M948</f>
        <v>CONCRETO</v>
      </c>
      <c r="J997" s="180" t="str">
        <f>+'INFO SEAL'!N948&amp;"-"&amp;F997</f>
        <v>PPC18-MT</v>
      </c>
      <c r="K997" s="180"/>
      <c r="L997" s="182" t="str">
        <f>+VLOOKUP('INFO SEAL'!N948,$J$8:$V$50,3,FALSE)</f>
        <v>POSTE DE CONCRETO ARMADO DE 13/200/140/335</v>
      </c>
      <c r="M997" s="33">
        <f t="shared" si="44"/>
        <v>0.4</v>
      </c>
    </row>
    <row r="998" spans="1:13" customFormat="1" x14ac:dyDescent="0.25">
      <c r="A998" s="73">
        <f>+'INFO SEAL'!B949</f>
        <v>944</v>
      </c>
      <c r="B998" s="180" t="str">
        <f t="shared" si="43"/>
        <v>SICODI</v>
      </c>
      <c r="C998" s="180" t="str">
        <f>+'INFO SEAL'!C949</f>
        <v>AREQUIPA</v>
      </c>
      <c r="D998" s="180" t="str">
        <f>+'INFO SEAL'!D949</f>
        <v>CASTILLA</v>
      </c>
      <c r="E998" s="180" t="str">
        <f>+'INFO SEAL'!E949</f>
        <v>URACA</v>
      </c>
      <c r="F998" s="180" t="str">
        <f>+IF('INFO SEAL'!I949="BAJA TENSION","BT",IF('INFO SEAL'!I949="MEDIA TENSION","MT","AT"))</f>
        <v>MT</v>
      </c>
      <c r="G998" s="180">
        <f>+'INFO SEAL'!K949</f>
        <v>12</v>
      </c>
      <c r="H998" s="180" t="str">
        <f>+'INFO SEAL'!L949</f>
        <v>POSTE</v>
      </c>
      <c r="I998" s="180" t="str">
        <f>+'INFO SEAL'!M949</f>
        <v>CONCRETO</v>
      </c>
      <c r="J998" s="180" t="str">
        <f>+'INFO SEAL'!N949&amp;"-"&amp;F998</f>
        <v>PPC15-MT</v>
      </c>
      <c r="K998" s="180"/>
      <c r="L998" s="182" t="str">
        <f>+VLOOKUP('INFO SEAL'!N949,$J$8:$V$50,3,FALSE)</f>
        <v>POSTE DE CONCRETO ARMADO DE 12/200/120/300</v>
      </c>
      <c r="M998" s="33">
        <f t="shared" si="44"/>
        <v>0.3</v>
      </c>
    </row>
    <row r="999" spans="1:13" customFormat="1" x14ac:dyDescent="0.25">
      <c r="A999" s="73">
        <f>+'INFO SEAL'!B950</f>
        <v>945</v>
      </c>
      <c r="B999" s="180" t="str">
        <f t="shared" si="43"/>
        <v>SICODI</v>
      </c>
      <c r="C999" s="180" t="str">
        <f>+'INFO SEAL'!C950</f>
        <v>AREQUIPA</v>
      </c>
      <c r="D999" s="180" t="str">
        <f>+'INFO SEAL'!D950</f>
        <v>CASTILLA</v>
      </c>
      <c r="E999" s="180" t="str">
        <f>+'INFO SEAL'!E950</f>
        <v>APLAO</v>
      </c>
      <c r="F999" s="180" t="str">
        <f>+IF('INFO SEAL'!I950="BAJA TENSION","BT",IF('INFO SEAL'!I950="MEDIA TENSION","MT","AT"))</f>
        <v>MT</v>
      </c>
      <c r="G999" s="180">
        <f>+'INFO SEAL'!K950</f>
        <v>12</v>
      </c>
      <c r="H999" s="180" t="str">
        <f>+'INFO SEAL'!L950</f>
        <v>POSTE</v>
      </c>
      <c r="I999" s="180" t="str">
        <f>+'INFO SEAL'!M950</f>
        <v>CONCRETO</v>
      </c>
      <c r="J999" s="180" t="str">
        <f>+'INFO SEAL'!N950&amp;"-"&amp;F999</f>
        <v>PPC15-MT</v>
      </c>
      <c r="K999" s="180"/>
      <c r="L999" s="182" t="str">
        <f>+VLOOKUP('INFO SEAL'!N950,$J$8:$V$50,3,FALSE)</f>
        <v>POSTE DE CONCRETO ARMADO DE 12/200/120/300</v>
      </c>
      <c r="M999" s="33">
        <f t="shared" si="44"/>
        <v>0.3</v>
      </c>
    </row>
    <row r="1000" spans="1:13" customFormat="1" x14ac:dyDescent="0.25">
      <c r="A1000" s="73">
        <f>+'INFO SEAL'!B951</f>
        <v>946</v>
      </c>
      <c r="B1000" s="180" t="str">
        <f t="shared" si="43"/>
        <v>SICODI</v>
      </c>
      <c r="C1000" s="180" t="str">
        <f>+'INFO SEAL'!C951</f>
        <v>AREQUIPA</v>
      </c>
      <c r="D1000" s="180" t="str">
        <f>+'INFO SEAL'!D951</f>
        <v>CAYLLOMA</v>
      </c>
      <c r="E1000" s="180" t="str">
        <f>+'INFO SEAL'!E951</f>
        <v>MAJES</v>
      </c>
      <c r="F1000" s="180" t="str">
        <f>+IF('INFO SEAL'!I951="BAJA TENSION","BT",IF('INFO SEAL'!I951="MEDIA TENSION","MT","AT"))</f>
        <v>MT</v>
      </c>
      <c r="G1000" s="180">
        <f>+'INFO SEAL'!K951</f>
        <v>13</v>
      </c>
      <c r="H1000" s="180" t="str">
        <f>+'INFO SEAL'!L951</f>
        <v>POSTE</v>
      </c>
      <c r="I1000" s="180" t="str">
        <f>+'INFO SEAL'!M951</f>
        <v>CONCRETO</v>
      </c>
      <c r="J1000" s="180" t="str">
        <f>+'INFO SEAL'!N951&amp;"-"&amp;F1000</f>
        <v>PPC18-MT</v>
      </c>
      <c r="K1000" s="180"/>
      <c r="L1000" s="182" t="str">
        <f>+VLOOKUP('INFO SEAL'!N951,$J$8:$V$50,3,FALSE)</f>
        <v>POSTE DE CONCRETO ARMADO DE 13/200/140/335</v>
      </c>
      <c r="M1000" s="33">
        <f t="shared" si="44"/>
        <v>0.4</v>
      </c>
    </row>
    <row r="1001" spans="1:13" customFormat="1" x14ac:dyDescent="0.25">
      <c r="A1001" s="73">
        <f>+'INFO SEAL'!B952</f>
        <v>947</v>
      </c>
      <c r="B1001" s="180" t="str">
        <f t="shared" si="43"/>
        <v>SICODI</v>
      </c>
      <c r="C1001" s="180" t="str">
        <f>+'INFO SEAL'!C952</f>
        <v>AREQUIPA</v>
      </c>
      <c r="D1001" s="180" t="str">
        <f>+'INFO SEAL'!D952</f>
        <v>CASTILLA</v>
      </c>
      <c r="E1001" s="180" t="str">
        <f>+'INFO SEAL'!E952</f>
        <v>APLAO</v>
      </c>
      <c r="F1001" s="180" t="str">
        <f>+IF('INFO SEAL'!I952="BAJA TENSION","BT",IF('INFO SEAL'!I952="MEDIA TENSION","MT","AT"))</f>
        <v>MT</v>
      </c>
      <c r="G1001" s="180">
        <f>+'INFO SEAL'!K952</f>
        <v>12</v>
      </c>
      <c r="H1001" s="180" t="str">
        <f>+'INFO SEAL'!L952</f>
        <v>POSTE</v>
      </c>
      <c r="I1001" s="180" t="str">
        <f>+'INFO SEAL'!M952</f>
        <v>CONCRETO</v>
      </c>
      <c r="J1001" s="180" t="str">
        <f>+'INFO SEAL'!N952&amp;"-"&amp;F1001</f>
        <v>PPC15-MT</v>
      </c>
      <c r="K1001" s="180"/>
      <c r="L1001" s="182" t="str">
        <f>+VLOOKUP('INFO SEAL'!N952,$J$8:$V$50,3,FALSE)</f>
        <v>POSTE DE CONCRETO ARMADO DE 12/200/120/300</v>
      </c>
      <c r="M1001" s="33">
        <f t="shared" si="44"/>
        <v>0.3</v>
      </c>
    </row>
    <row r="1002" spans="1:13" customFormat="1" x14ac:dyDescent="0.25">
      <c r="A1002" s="73">
        <f>+'INFO SEAL'!B953</f>
        <v>948</v>
      </c>
      <c r="B1002" s="180" t="str">
        <f t="shared" si="43"/>
        <v>SICODI</v>
      </c>
      <c r="C1002" s="180" t="str">
        <f>+'INFO SEAL'!C953</f>
        <v>AREQUIPA</v>
      </c>
      <c r="D1002" s="180" t="str">
        <f>+'INFO SEAL'!D953</f>
        <v>CASTILLA</v>
      </c>
      <c r="E1002" s="180" t="str">
        <f>+'INFO SEAL'!E953</f>
        <v>APLAO</v>
      </c>
      <c r="F1002" s="180" t="str">
        <f>+IF('INFO SEAL'!I953="BAJA TENSION","BT",IF('INFO SEAL'!I953="MEDIA TENSION","MT","AT"))</f>
        <v>MT</v>
      </c>
      <c r="G1002" s="180">
        <f>+'INFO SEAL'!K953</f>
        <v>12</v>
      </c>
      <c r="H1002" s="180" t="str">
        <f>+'INFO SEAL'!L953</f>
        <v>POSTE</v>
      </c>
      <c r="I1002" s="180" t="str">
        <f>+'INFO SEAL'!M953</f>
        <v>CONCRETO</v>
      </c>
      <c r="J1002" s="180" t="str">
        <f>+'INFO SEAL'!N953&amp;"-"&amp;F1002</f>
        <v>PPC15-MT</v>
      </c>
      <c r="K1002" s="180"/>
      <c r="L1002" s="182" t="str">
        <f>+VLOOKUP('INFO SEAL'!N953,$J$8:$V$50,3,FALSE)</f>
        <v>POSTE DE CONCRETO ARMADO DE 12/200/120/300</v>
      </c>
      <c r="M1002" s="33">
        <f t="shared" si="44"/>
        <v>0.3</v>
      </c>
    </row>
    <row r="1003" spans="1:13" customFormat="1" x14ac:dyDescent="0.25">
      <c r="A1003" s="73">
        <f>+'INFO SEAL'!B954</f>
        <v>949</v>
      </c>
      <c r="B1003" s="180" t="str">
        <f t="shared" si="43"/>
        <v>SICODI</v>
      </c>
      <c r="C1003" s="180" t="str">
        <f>+'INFO SEAL'!C954</f>
        <v>AREQUIPA</v>
      </c>
      <c r="D1003" s="180" t="str">
        <f>+'INFO SEAL'!D954</f>
        <v>CASTILLA</v>
      </c>
      <c r="E1003" s="180" t="str">
        <f>+'INFO SEAL'!E954</f>
        <v>APLAO</v>
      </c>
      <c r="F1003" s="180" t="str">
        <f>+IF('INFO SEAL'!I954="BAJA TENSION","BT",IF('INFO SEAL'!I954="MEDIA TENSION","MT","AT"))</f>
        <v>MT</v>
      </c>
      <c r="G1003" s="180">
        <f>+'INFO SEAL'!K954</f>
        <v>12</v>
      </c>
      <c r="H1003" s="180" t="str">
        <f>+'INFO SEAL'!L954</f>
        <v>POSTE</v>
      </c>
      <c r="I1003" s="180" t="str">
        <f>+'INFO SEAL'!M954</f>
        <v>CONCRETO</v>
      </c>
      <c r="J1003" s="180" t="str">
        <f>+'INFO SEAL'!N954&amp;"-"&amp;F1003</f>
        <v>PPC15-MT</v>
      </c>
      <c r="K1003" s="180"/>
      <c r="L1003" s="182" t="str">
        <f>+VLOOKUP('INFO SEAL'!N954,$J$8:$V$50,3,FALSE)</f>
        <v>POSTE DE CONCRETO ARMADO DE 12/200/120/300</v>
      </c>
      <c r="M1003" s="33">
        <f t="shared" si="44"/>
        <v>0.3</v>
      </c>
    </row>
    <row r="1004" spans="1:13" customFormat="1" x14ac:dyDescent="0.25">
      <c r="A1004" s="73">
        <f>+'INFO SEAL'!B955</f>
        <v>950</v>
      </c>
      <c r="B1004" s="180" t="str">
        <f t="shared" si="43"/>
        <v>SICODI</v>
      </c>
      <c r="C1004" s="180" t="str">
        <f>+'INFO SEAL'!C955</f>
        <v>AREQUIPA</v>
      </c>
      <c r="D1004" s="180" t="str">
        <f>+'INFO SEAL'!D955</f>
        <v>CASTILLA</v>
      </c>
      <c r="E1004" s="180" t="str">
        <f>+'INFO SEAL'!E955</f>
        <v>APLAO</v>
      </c>
      <c r="F1004" s="180" t="str">
        <f>+IF('INFO SEAL'!I955="BAJA TENSION","BT",IF('INFO SEAL'!I955="MEDIA TENSION","MT","AT"))</f>
        <v>MT</v>
      </c>
      <c r="G1004" s="180">
        <f>+'INFO SEAL'!K955</f>
        <v>12</v>
      </c>
      <c r="H1004" s="180" t="str">
        <f>+'INFO SEAL'!L955</f>
        <v>POSTE</v>
      </c>
      <c r="I1004" s="180" t="str">
        <f>+'INFO SEAL'!M955</f>
        <v>CONCRETO</v>
      </c>
      <c r="J1004" s="180" t="str">
        <f>+'INFO SEAL'!N955&amp;"-"&amp;F1004</f>
        <v>PPC15-MT</v>
      </c>
      <c r="K1004" s="180"/>
      <c r="L1004" s="182" t="str">
        <f>+VLOOKUP('INFO SEAL'!N955,$J$8:$V$50,3,FALSE)</f>
        <v>POSTE DE CONCRETO ARMADO DE 12/200/120/300</v>
      </c>
      <c r="M1004" s="33">
        <f t="shared" si="44"/>
        <v>0.3</v>
      </c>
    </row>
    <row r="1005" spans="1:13" customFormat="1" x14ac:dyDescent="0.25">
      <c r="A1005" s="73">
        <f>+'INFO SEAL'!B956</f>
        <v>951</v>
      </c>
      <c r="B1005" s="180" t="str">
        <f t="shared" si="43"/>
        <v>SICODI</v>
      </c>
      <c r="C1005" s="180" t="str">
        <f>+'INFO SEAL'!C956</f>
        <v>AREQUIPA</v>
      </c>
      <c r="D1005" s="180" t="str">
        <f>+'INFO SEAL'!D956</f>
        <v>CASTILLA</v>
      </c>
      <c r="E1005" s="180" t="str">
        <f>+'INFO SEAL'!E956</f>
        <v>APLAO</v>
      </c>
      <c r="F1005" s="180" t="str">
        <f>+IF('INFO SEAL'!I956="BAJA TENSION","BT",IF('INFO SEAL'!I956="MEDIA TENSION","MT","AT"))</f>
        <v>MT</v>
      </c>
      <c r="G1005" s="180">
        <f>+'INFO SEAL'!K956</f>
        <v>12</v>
      </c>
      <c r="H1005" s="180" t="str">
        <f>+'INFO SEAL'!L956</f>
        <v>POSTE</v>
      </c>
      <c r="I1005" s="180" t="str">
        <f>+'INFO SEAL'!M956</f>
        <v>CONCRETO</v>
      </c>
      <c r="J1005" s="180" t="str">
        <f>+'INFO SEAL'!N956&amp;"-"&amp;F1005</f>
        <v>PPC15-MT</v>
      </c>
      <c r="K1005" s="180"/>
      <c r="L1005" s="182" t="str">
        <f>+VLOOKUP('INFO SEAL'!N956,$J$8:$V$50,3,FALSE)</f>
        <v>POSTE DE CONCRETO ARMADO DE 12/200/120/300</v>
      </c>
      <c r="M1005" s="33">
        <f t="shared" si="44"/>
        <v>0.3</v>
      </c>
    </row>
    <row r="1006" spans="1:13" customFormat="1" x14ac:dyDescent="0.25">
      <c r="A1006" s="73">
        <f>+'INFO SEAL'!B957</f>
        <v>952</v>
      </c>
      <c r="B1006" s="180" t="str">
        <f t="shared" si="43"/>
        <v>SICODI</v>
      </c>
      <c r="C1006" s="180" t="str">
        <f>+'INFO SEAL'!C957</f>
        <v>AREQUIPA</v>
      </c>
      <c r="D1006" s="180" t="str">
        <f>+'INFO SEAL'!D957</f>
        <v>CASTILLA</v>
      </c>
      <c r="E1006" s="180" t="str">
        <f>+'INFO SEAL'!E957</f>
        <v>APLAO</v>
      </c>
      <c r="F1006" s="180" t="str">
        <f>+IF('INFO SEAL'!I957="BAJA TENSION","BT",IF('INFO SEAL'!I957="MEDIA TENSION","MT","AT"))</f>
        <v>MT</v>
      </c>
      <c r="G1006" s="180">
        <f>+'INFO SEAL'!K957</f>
        <v>13</v>
      </c>
      <c r="H1006" s="180" t="str">
        <f>+'INFO SEAL'!L957</f>
        <v>POSTE</v>
      </c>
      <c r="I1006" s="180" t="str">
        <f>+'INFO SEAL'!M957</f>
        <v>CONCRETO</v>
      </c>
      <c r="J1006" s="180" t="str">
        <f>+'INFO SEAL'!N957&amp;"-"&amp;F1006</f>
        <v>PPC18-MT</v>
      </c>
      <c r="K1006" s="180"/>
      <c r="L1006" s="182" t="str">
        <f>+VLOOKUP('INFO SEAL'!N957,$J$8:$V$50,3,FALSE)</f>
        <v>POSTE DE CONCRETO ARMADO DE 13/200/140/335</v>
      </c>
      <c r="M1006" s="33">
        <f t="shared" si="44"/>
        <v>0.4</v>
      </c>
    </row>
    <row r="1007" spans="1:13" customFormat="1" x14ac:dyDescent="0.25">
      <c r="A1007" s="73">
        <f>+'INFO SEAL'!B958</f>
        <v>953</v>
      </c>
      <c r="B1007" s="180" t="str">
        <f t="shared" si="43"/>
        <v>SICODI</v>
      </c>
      <c r="C1007" s="180" t="str">
        <f>+'INFO SEAL'!C958</f>
        <v>AREQUIPA</v>
      </c>
      <c r="D1007" s="180" t="str">
        <f>+'INFO SEAL'!D958</f>
        <v>CASTILLA</v>
      </c>
      <c r="E1007" s="180" t="str">
        <f>+'INFO SEAL'!E958</f>
        <v>APLAO</v>
      </c>
      <c r="F1007" s="180" t="str">
        <f>+IF('INFO SEAL'!I958="BAJA TENSION","BT",IF('INFO SEAL'!I958="MEDIA TENSION","MT","AT"))</f>
        <v>MT</v>
      </c>
      <c r="G1007" s="180">
        <f>+'INFO SEAL'!K958</f>
        <v>13</v>
      </c>
      <c r="H1007" s="180" t="str">
        <f>+'INFO SEAL'!L958</f>
        <v>POSTE</v>
      </c>
      <c r="I1007" s="180" t="str">
        <f>+'INFO SEAL'!M958</f>
        <v>CONCRETO</v>
      </c>
      <c r="J1007" s="180" t="str">
        <f>+'INFO SEAL'!N958&amp;"-"&amp;F1007</f>
        <v>PPC18-MT</v>
      </c>
      <c r="K1007" s="180"/>
      <c r="L1007" s="182" t="str">
        <f>+VLOOKUP('INFO SEAL'!N958,$J$8:$V$50,3,FALSE)</f>
        <v>POSTE DE CONCRETO ARMADO DE 13/200/140/335</v>
      </c>
      <c r="M1007" s="33">
        <f t="shared" si="44"/>
        <v>0.4</v>
      </c>
    </row>
    <row r="1008" spans="1:13" customFormat="1" x14ac:dyDescent="0.25">
      <c r="A1008" s="73">
        <f>+'INFO SEAL'!B959</f>
        <v>954</v>
      </c>
      <c r="B1008" s="180" t="str">
        <f t="shared" si="43"/>
        <v>SICODI</v>
      </c>
      <c r="C1008" s="180" t="str">
        <f>+'INFO SEAL'!C959</f>
        <v>AREQUIPA</v>
      </c>
      <c r="D1008" s="180" t="str">
        <f>+'INFO SEAL'!D959</f>
        <v>CASTILLA</v>
      </c>
      <c r="E1008" s="180" t="str">
        <f>+'INFO SEAL'!E959</f>
        <v>URACA</v>
      </c>
      <c r="F1008" s="180" t="str">
        <f>+IF('INFO SEAL'!I959="BAJA TENSION","BT",IF('INFO SEAL'!I959="MEDIA TENSION","MT","AT"))</f>
        <v>MT</v>
      </c>
      <c r="G1008" s="180">
        <f>+'INFO SEAL'!K959</f>
        <v>12</v>
      </c>
      <c r="H1008" s="180" t="str">
        <f>+'INFO SEAL'!L959</f>
        <v>POSTE</v>
      </c>
      <c r="I1008" s="180" t="str">
        <f>+'INFO SEAL'!M959</f>
        <v>CONCRETO</v>
      </c>
      <c r="J1008" s="180" t="str">
        <f>+'INFO SEAL'!N959&amp;"-"&amp;F1008</f>
        <v>PPC15-MT</v>
      </c>
      <c r="K1008" s="180"/>
      <c r="L1008" s="182" t="str">
        <f>+VLOOKUP('INFO SEAL'!N959,$J$8:$V$50,3,FALSE)</f>
        <v>POSTE DE CONCRETO ARMADO DE 12/200/120/300</v>
      </c>
      <c r="M1008" s="33">
        <f t="shared" si="44"/>
        <v>0.3</v>
      </c>
    </row>
    <row r="1009" spans="1:13" customFormat="1" x14ac:dyDescent="0.25">
      <c r="A1009" s="73">
        <f>+'INFO SEAL'!B960</f>
        <v>955</v>
      </c>
      <c r="B1009" s="180" t="str">
        <f t="shared" si="43"/>
        <v>SICODI</v>
      </c>
      <c r="C1009" s="180" t="str">
        <f>+'INFO SEAL'!C960</f>
        <v>AREQUIPA</v>
      </c>
      <c r="D1009" s="180" t="str">
        <f>+'INFO SEAL'!D960</f>
        <v>CASTILLA</v>
      </c>
      <c r="E1009" s="180" t="str">
        <f>+'INFO SEAL'!E960</f>
        <v>URACA</v>
      </c>
      <c r="F1009" s="180" t="str">
        <f>+IF('INFO SEAL'!I960="BAJA TENSION","BT",IF('INFO SEAL'!I960="MEDIA TENSION","MT","AT"))</f>
        <v>MT</v>
      </c>
      <c r="G1009" s="180">
        <f>+'INFO SEAL'!K960</f>
        <v>12</v>
      </c>
      <c r="H1009" s="180" t="str">
        <f>+'INFO SEAL'!L960</f>
        <v>POSTE</v>
      </c>
      <c r="I1009" s="180" t="str">
        <f>+'INFO SEAL'!M960</f>
        <v>CONCRETO</v>
      </c>
      <c r="J1009" s="180" t="str">
        <f>+'INFO SEAL'!N960&amp;"-"&amp;F1009</f>
        <v>PPC15-MT</v>
      </c>
      <c r="K1009" s="180"/>
      <c r="L1009" s="182" t="str">
        <f>+VLOOKUP('INFO SEAL'!N960,$J$8:$V$50,3,FALSE)</f>
        <v>POSTE DE CONCRETO ARMADO DE 12/200/120/300</v>
      </c>
      <c r="M1009" s="33">
        <f t="shared" si="44"/>
        <v>0.3</v>
      </c>
    </row>
    <row r="1010" spans="1:13" customFormat="1" x14ac:dyDescent="0.25">
      <c r="A1010" s="73">
        <f>+'INFO SEAL'!B961</f>
        <v>956</v>
      </c>
      <c r="B1010" s="180" t="str">
        <f t="shared" si="43"/>
        <v>SICODI</v>
      </c>
      <c r="C1010" s="180" t="str">
        <f>+'INFO SEAL'!C961</f>
        <v>AREQUIPA</v>
      </c>
      <c r="D1010" s="180" t="str">
        <f>+'INFO SEAL'!D961</f>
        <v>CASTILLA</v>
      </c>
      <c r="E1010" s="180" t="str">
        <f>+'INFO SEAL'!E961</f>
        <v>URACA</v>
      </c>
      <c r="F1010" s="180" t="str">
        <f>+IF('INFO SEAL'!I961="BAJA TENSION","BT",IF('INFO SEAL'!I961="MEDIA TENSION","MT","AT"))</f>
        <v>MT</v>
      </c>
      <c r="G1010" s="180">
        <f>+'INFO SEAL'!K961</f>
        <v>12</v>
      </c>
      <c r="H1010" s="180" t="str">
        <f>+'INFO SEAL'!L961</f>
        <v>POSTE</v>
      </c>
      <c r="I1010" s="180" t="str">
        <f>+'INFO SEAL'!M961</f>
        <v>CONCRETO</v>
      </c>
      <c r="J1010" s="180" t="str">
        <f>+'INFO SEAL'!N961&amp;"-"&amp;F1010</f>
        <v>PPC15-MT</v>
      </c>
      <c r="K1010" s="180"/>
      <c r="L1010" s="182" t="str">
        <f>+VLOOKUP('INFO SEAL'!N961,$J$8:$V$50,3,FALSE)</f>
        <v>POSTE DE CONCRETO ARMADO DE 12/200/120/300</v>
      </c>
      <c r="M1010" s="33">
        <f t="shared" si="44"/>
        <v>0.3</v>
      </c>
    </row>
    <row r="1011" spans="1:13" customFormat="1" x14ac:dyDescent="0.25">
      <c r="A1011" s="73">
        <f>+'INFO SEAL'!B962</f>
        <v>957</v>
      </c>
      <c r="B1011" s="180" t="str">
        <f t="shared" si="43"/>
        <v>SICODI</v>
      </c>
      <c r="C1011" s="180" t="str">
        <f>+'INFO SEAL'!C962</f>
        <v>AREQUIPA</v>
      </c>
      <c r="D1011" s="180" t="str">
        <f>+'INFO SEAL'!D962</f>
        <v>CASTILLA</v>
      </c>
      <c r="E1011" s="180" t="str">
        <f>+'INFO SEAL'!E962</f>
        <v>URACA</v>
      </c>
      <c r="F1011" s="180" t="str">
        <f>+IF('INFO SEAL'!I962="BAJA TENSION","BT",IF('INFO SEAL'!I962="MEDIA TENSION","MT","AT"))</f>
        <v>MT</v>
      </c>
      <c r="G1011" s="180">
        <f>+'INFO SEAL'!K962</f>
        <v>12</v>
      </c>
      <c r="H1011" s="180" t="str">
        <f>+'INFO SEAL'!L962</f>
        <v>POSTE</v>
      </c>
      <c r="I1011" s="180" t="str">
        <f>+'INFO SEAL'!M962</f>
        <v>CONCRETO</v>
      </c>
      <c r="J1011" s="180" t="str">
        <f>+'INFO SEAL'!N962&amp;"-"&amp;F1011</f>
        <v>PPC15-MT</v>
      </c>
      <c r="K1011" s="180"/>
      <c r="L1011" s="182" t="str">
        <f>+VLOOKUP('INFO SEAL'!N962,$J$8:$V$50,3,FALSE)</f>
        <v>POSTE DE CONCRETO ARMADO DE 12/200/120/300</v>
      </c>
      <c r="M1011" s="33">
        <f t="shared" si="44"/>
        <v>0.3</v>
      </c>
    </row>
    <row r="1012" spans="1:13" customFormat="1" x14ac:dyDescent="0.25">
      <c r="A1012" s="73">
        <f>+'INFO SEAL'!B963</f>
        <v>958</v>
      </c>
      <c r="B1012" s="180" t="str">
        <f t="shared" si="43"/>
        <v>SICODI</v>
      </c>
      <c r="C1012" s="180" t="str">
        <f>+'INFO SEAL'!C963</f>
        <v>AREQUIPA</v>
      </c>
      <c r="D1012" s="180" t="str">
        <f>+'INFO SEAL'!D963</f>
        <v>CASTILLA</v>
      </c>
      <c r="E1012" s="180" t="str">
        <f>+'INFO SEAL'!E963</f>
        <v>URACA</v>
      </c>
      <c r="F1012" s="180" t="str">
        <f>+IF('INFO SEAL'!I963="BAJA TENSION","BT",IF('INFO SEAL'!I963="MEDIA TENSION","MT","AT"))</f>
        <v>MT</v>
      </c>
      <c r="G1012" s="180">
        <f>+'INFO SEAL'!K963</f>
        <v>12</v>
      </c>
      <c r="H1012" s="180" t="str">
        <f>+'INFO SEAL'!L963</f>
        <v>POSTE</v>
      </c>
      <c r="I1012" s="180" t="str">
        <f>+'INFO SEAL'!M963</f>
        <v>CONCRETO</v>
      </c>
      <c r="J1012" s="180" t="str">
        <f>+'INFO SEAL'!N963&amp;"-"&amp;F1012</f>
        <v>PPC15-MT</v>
      </c>
      <c r="K1012" s="180"/>
      <c r="L1012" s="182" t="str">
        <f>+VLOOKUP('INFO SEAL'!N963,$J$8:$V$50,3,FALSE)</f>
        <v>POSTE DE CONCRETO ARMADO DE 12/200/120/300</v>
      </c>
      <c r="M1012" s="33">
        <f t="shared" si="44"/>
        <v>0.3</v>
      </c>
    </row>
    <row r="1013" spans="1:13" customFormat="1" x14ac:dyDescent="0.25">
      <c r="A1013" s="73">
        <f>+'INFO SEAL'!B964</f>
        <v>959</v>
      </c>
      <c r="B1013" s="180" t="str">
        <f t="shared" si="43"/>
        <v>SICODI</v>
      </c>
      <c r="C1013" s="180" t="str">
        <f>+'INFO SEAL'!C964</f>
        <v>AREQUIPA</v>
      </c>
      <c r="D1013" s="180" t="str">
        <f>+'INFO SEAL'!D964</f>
        <v>CASTILLA</v>
      </c>
      <c r="E1013" s="180" t="str">
        <f>+'INFO SEAL'!E964</f>
        <v>APLAO</v>
      </c>
      <c r="F1013" s="180" t="str">
        <f>+IF('INFO SEAL'!I964="BAJA TENSION","BT",IF('INFO SEAL'!I964="MEDIA TENSION","MT","AT"))</f>
        <v>MT</v>
      </c>
      <c r="G1013" s="180">
        <f>+'INFO SEAL'!K964</f>
        <v>12</v>
      </c>
      <c r="H1013" s="180" t="str">
        <f>+'INFO SEAL'!L964</f>
        <v>POSTE</v>
      </c>
      <c r="I1013" s="180" t="str">
        <f>+'INFO SEAL'!M964</f>
        <v>CONCRETO</v>
      </c>
      <c r="J1013" s="180" t="str">
        <f>+'INFO SEAL'!N964&amp;"-"&amp;F1013</f>
        <v>PPC15-MT</v>
      </c>
      <c r="K1013" s="180"/>
      <c r="L1013" s="182" t="str">
        <f>+VLOOKUP('INFO SEAL'!N964,$J$8:$V$50,3,FALSE)</f>
        <v>POSTE DE CONCRETO ARMADO DE 12/200/120/300</v>
      </c>
      <c r="M1013" s="33">
        <f t="shared" si="44"/>
        <v>0.3</v>
      </c>
    </row>
    <row r="1014" spans="1:13" customFormat="1" x14ac:dyDescent="0.25">
      <c r="A1014" s="73">
        <f>+'INFO SEAL'!B965</f>
        <v>960</v>
      </c>
      <c r="B1014" s="180" t="str">
        <f t="shared" si="43"/>
        <v>SICODI</v>
      </c>
      <c r="C1014" s="180" t="str">
        <f>+'INFO SEAL'!C965</f>
        <v>AREQUIPA</v>
      </c>
      <c r="D1014" s="180" t="str">
        <f>+'INFO SEAL'!D965</f>
        <v>CASTILLA</v>
      </c>
      <c r="E1014" s="180" t="str">
        <f>+'INFO SEAL'!E965</f>
        <v>URACA</v>
      </c>
      <c r="F1014" s="180" t="str">
        <f>+IF('INFO SEAL'!I965="BAJA TENSION","BT",IF('INFO SEAL'!I965="MEDIA TENSION","MT","AT"))</f>
        <v>MT</v>
      </c>
      <c r="G1014" s="180">
        <f>+'INFO SEAL'!K965</f>
        <v>13</v>
      </c>
      <c r="H1014" s="180" t="str">
        <f>+'INFO SEAL'!L965</f>
        <v>POSTE</v>
      </c>
      <c r="I1014" s="180" t="str">
        <f>+'INFO SEAL'!M965</f>
        <v>CONCRETO</v>
      </c>
      <c r="J1014" s="180" t="str">
        <f>+'INFO SEAL'!N965&amp;"-"&amp;F1014</f>
        <v>PPC18-MT</v>
      </c>
      <c r="K1014" s="180"/>
      <c r="L1014" s="182" t="str">
        <f>+VLOOKUP('INFO SEAL'!N965,$J$8:$V$50,3,FALSE)</f>
        <v>POSTE DE CONCRETO ARMADO DE 13/200/140/335</v>
      </c>
      <c r="M1014" s="33">
        <f t="shared" si="44"/>
        <v>0.4</v>
      </c>
    </row>
    <row r="1015" spans="1:13" customFormat="1" x14ac:dyDescent="0.25">
      <c r="A1015" s="73">
        <f>+'INFO SEAL'!B966</f>
        <v>961</v>
      </c>
      <c r="B1015" s="180" t="str">
        <f t="shared" si="43"/>
        <v>SICODI</v>
      </c>
      <c r="C1015" s="180" t="str">
        <f>+'INFO SEAL'!C966</f>
        <v>AREQUIPA</v>
      </c>
      <c r="D1015" s="180" t="str">
        <f>+'INFO SEAL'!D966</f>
        <v>AREQUIPA</v>
      </c>
      <c r="E1015" s="180" t="str">
        <f>+'INFO SEAL'!E966</f>
        <v>VITOR</v>
      </c>
      <c r="F1015" s="180" t="str">
        <f>+IF('INFO SEAL'!I966="BAJA TENSION","BT",IF('INFO SEAL'!I966="MEDIA TENSION","MT","AT"))</f>
        <v>MT</v>
      </c>
      <c r="G1015" s="180">
        <f>+'INFO SEAL'!K966</f>
        <v>13</v>
      </c>
      <c r="H1015" s="180" t="str">
        <f>+'INFO SEAL'!L966</f>
        <v>POSTE</v>
      </c>
      <c r="I1015" s="180" t="str">
        <f>+'INFO SEAL'!M966</f>
        <v>CONCRETO</v>
      </c>
      <c r="J1015" s="180" t="str">
        <f>+'INFO SEAL'!N966&amp;"-"&amp;F1015</f>
        <v>PPC18-MT</v>
      </c>
      <c r="K1015" s="180"/>
      <c r="L1015" s="182" t="str">
        <f>+VLOOKUP('INFO SEAL'!N966,$J$8:$V$50,3,FALSE)</f>
        <v>POSTE DE CONCRETO ARMADO DE 13/200/140/335</v>
      </c>
      <c r="M1015" s="33">
        <f t="shared" si="44"/>
        <v>0.4</v>
      </c>
    </row>
    <row r="1016" spans="1:13" customFormat="1" x14ac:dyDescent="0.25">
      <c r="A1016" s="73">
        <f>+'INFO SEAL'!B967</f>
        <v>962</v>
      </c>
      <c r="B1016" s="180" t="str">
        <f t="shared" ref="B1016:B1079" si="45">+INDEX($B$8:$B$50,MATCH(L1016,$L$8:$L$50,0))</f>
        <v>SICODI</v>
      </c>
      <c r="C1016" s="180" t="str">
        <f>+'INFO SEAL'!C967</f>
        <v>AREQUIPA</v>
      </c>
      <c r="D1016" s="180" t="str">
        <f>+'INFO SEAL'!D967</f>
        <v>CASTILLA</v>
      </c>
      <c r="E1016" s="180" t="str">
        <f>+'INFO SEAL'!E967</f>
        <v>URACA</v>
      </c>
      <c r="F1016" s="180" t="str">
        <f>+IF('INFO SEAL'!I967="BAJA TENSION","BT",IF('INFO SEAL'!I967="MEDIA TENSION","MT","AT"))</f>
        <v>MT</v>
      </c>
      <c r="G1016" s="180">
        <f>+'INFO SEAL'!K967</f>
        <v>12</v>
      </c>
      <c r="H1016" s="180" t="str">
        <f>+'INFO SEAL'!L967</f>
        <v>POSTE</v>
      </c>
      <c r="I1016" s="180" t="str">
        <f>+'INFO SEAL'!M967</f>
        <v>CONCRETO</v>
      </c>
      <c r="J1016" s="180" t="str">
        <f>+'INFO SEAL'!N967&amp;"-"&amp;F1016</f>
        <v>PPC15-MT</v>
      </c>
      <c r="K1016" s="180"/>
      <c r="L1016" s="182" t="str">
        <f>+VLOOKUP('INFO SEAL'!N967,$J$8:$V$50,3,FALSE)</f>
        <v>POSTE DE CONCRETO ARMADO DE 12/200/120/300</v>
      </c>
      <c r="M1016" s="33">
        <f t="shared" ref="M1016:M1079" si="46">+VLOOKUP(J1016,$K$8:$V$50,12,FALSE)</f>
        <v>0.3</v>
      </c>
    </row>
    <row r="1017" spans="1:13" customFormat="1" x14ac:dyDescent="0.25">
      <c r="A1017" s="73">
        <f>+'INFO SEAL'!B968</f>
        <v>963</v>
      </c>
      <c r="B1017" s="180" t="str">
        <f t="shared" si="45"/>
        <v>SICODI</v>
      </c>
      <c r="C1017" s="180" t="str">
        <f>+'INFO SEAL'!C968</f>
        <v>AREQUIPA</v>
      </c>
      <c r="D1017" s="180" t="str">
        <f>+'INFO SEAL'!D968</f>
        <v>CASTILLA</v>
      </c>
      <c r="E1017" s="180" t="str">
        <f>+'INFO SEAL'!E968</f>
        <v>URACA</v>
      </c>
      <c r="F1017" s="180" t="str">
        <f>+IF('INFO SEAL'!I968="BAJA TENSION","BT",IF('INFO SEAL'!I968="MEDIA TENSION","MT","AT"))</f>
        <v>MT</v>
      </c>
      <c r="G1017" s="180">
        <f>+'INFO SEAL'!K968</f>
        <v>12</v>
      </c>
      <c r="H1017" s="180" t="str">
        <f>+'INFO SEAL'!L968</f>
        <v>POSTE</v>
      </c>
      <c r="I1017" s="180" t="str">
        <f>+'INFO SEAL'!M968</f>
        <v>CONCRETO</v>
      </c>
      <c r="J1017" s="180" t="str">
        <f>+'INFO SEAL'!N968&amp;"-"&amp;F1017</f>
        <v>PPC15-MT</v>
      </c>
      <c r="K1017" s="180"/>
      <c r="L1017" s="182" t="str">
        <f>+VLOOKUP('INFO SEAL'!N968,$J$8:$V$50,3,FALSE)</f>
        <v>POSTE DE CONCRETO ARMADO DE 12/200/120/300</v>
      </c>
      <c r="M1017" s="33">
        <f t="shared" si="46"/>
        <v>0.3</v>
      </c>
    </row>
    <row r="1018" spans="1:13" customFormat="1" x14ac:dyDescent="0.25">
      <c r="A1018" s="73">
        <f>+'INFO SEAL'!B969</f>
        <v>964</v>
      </c>
      <c r="B1018" s="180" t="str">
        <f t="shared" si="45"/>
        <v>SICODI</v>
      </c>
      <c r="C1018" s="180" t="str">
        <f>+'INFO SEAL'!C969</f>
        <v>AREQUIPA</v>
      </c>
      <c r="D1018" s="180" t="str">
        <f>+'INFO SEAL'!D969</f>
        <v>CASTILLA</v>
      </c>
      <c r="E1018" s="180" t="str">
        <f>+'INFO SEAL'!E969</f>
        <v>URACA</v>
      </c>
      <c r="F1018" s="180" t="str">
        <f>+IF('INFO SEAL'!I969="BAJA TENSION","BT",IF('INFO SEAL'!I969="MEDIA TENSION","MT","AT"))</f>
        <v>MT</v>
      </c>
      <c r="G1018" s="180">
        <f>+'INFO SEAL'!K969</f>
        <v>12</v>
      </c>
      <c r="H1018" s="180" t="str">
        <f>+'INFO SEAL'!L969</f>
        <v>POSTE</v>
      </c>
      <c r="I1018" s="180" t="str">
        <f>+'INFO SEAL'!M969</f>
        <v>CONCRETO</v>
      </c>
      <c r="J1018" s="180" t="str">
        <f>+'INFO SEAL'!N969&amp;"-"&amp;F1018</f>
        <v>PPC15-MT</v>
      </c>
      <c r="K1018" s="180"/>
      <c r="L1018" s="182" t="str">
        <f>+VLOOKUP('INFO SEAL'!N969,$J$8:$V$50,3,FALSE)</f>
        <v>POSTE DE CONCRETO ARMADO DE 12/200/120/300</v>
      </c>
      <c r="M1018" s="33">
        <f t="shared" si="46"/>
        <v>0.3</v>
      </c>
    </row>
    <row r="1019" spans="1:13" customFormat="1" x14ac:dyDescent="0.25">
      <c r="A1019" s="73">
        <f>+'INFO SEAL'!B970</f>
        <v>965</v>
      </c>
      <c r="B1019" s="180" t="str">
        <f t="shared" si="45"/>
        <v>SICODI</v>
      </c>
      <c r="C1019" s="180" t="str">
        <f>+'INFO SEAL'!C970</f>
        <v>AREQUIPA</v>
      </c>
      <c r="D1019" s="180" t="str">
        <f>+'INFO SEAL'!D970</f>
        <v>CASTILLA</v>
      </c>
      <c r="E1019" s="180" t="str">
        <f>+'INFO SEAL'!E970</f>
        <v>APLAO</v>
      </c>
      <c r="F1019" s="180" t="str">
        <f>+IF('INFO SEAL'!I970="BAJA TENSION","BT",IF('INFO SEAL'!I970="MEDIA TENSION","MT","AT"))</f>
        <v>MT</v>
      </c>
      <c r="G1019" s="180">
        <f>+'INFO SEAL'!K970</f>
        <v>12</v>
      </c>
      <c r="H1019" s="180" t="str">
        <f>+'INFO SEAL'!L970</f>
        <v>POSTE</v>
      </c>
      <c r="I1019" s="180" t="str">
        <f>+'INFO SEAL'!M970</f>
        <v>CONCRETO</v>
      </c>
      <c r="J1019" s="180" t="str">
        <f>+'INFO SEAL'!N970&amp;"-"&amp;F1019</f>
        <v>PPC15-MT</v>
      </c>
      <c r="K1019" s="180"/>
      <c r="L1019" s="182" t="str">
        <f>+VLOOKUP('INFO SEAL'!N970,$J$8:$V$50,3,FALSE)</f>
        <v>POSTE DE CONCRETO ARMADO DE 12/200/120/300</v>
      </c>
      <c r="M1019" s="33">
        <f t="shared" si="46"/>
        <v>0.3</v>
      </c>
    </row>
    <row r="1020" spans="1:13" customFormat="1" x14ac:dyDescent="0.25">
      <c r="A1020" s="73">
        <f>+'INFO SEAL'!B971</f>
        <v>966</v>
      </c>
      <c r="B1020" s="180" t="str">
        <f t="shared" si="45"/>
        <v>SICODI</v>
      </c>
      <c r="C1020" s="180" t="str">
        <f>+'INFO SEAL'!C971</f>
        <v>AREQUIPA</v>
      </c>
      <c r="D1020" s="180" t="str">
        <f>+'INFO SEAL'!D971</f>
        <v>CASTILLA</v>
      </c>
      <c r="E1020" s="180" t="str">
        <f>+'INFO SEAL'!E971</f>
        <v>URACA</v>
      </c>
      <c r="F1020" s="180" t="str">
        <f>+IF('INFO SEAL'!I971="BAJA TENSION","BT",IF('INFO SEAL'!I971="MEDIA TENSION","MT","AT"))</f>
        <v>MT</v>
      </c>
      <c r="G1020" s="180">
        <f>+'INFO SEAL'!K971</f>
        <v>12</v>
      </c>
      <c r="H1020" s="180" t="str">
        <f>+'INFO SEAL'!L971</f>
        <v>POSTE</v>
      </c>
      <c r="I1020" s="180" t="str">
        <f>+'INFO SEAL'!M971</f>
        <v>CONCRETO</v>
      </c>
      <c r="J1020" s="180" t="str">
        <f>+'INFO SEAL'!N971&amp;"-"&amp;F1020</f>
        <v>PPC15-MT</v>
      </c>
      <c r="K1020" s="180"/>
      <c r="L1020" s="182" t="str">
        <f>+VLOOKUP('INFO SEAL'!N971,$J$8:$V$50,3,FALSE)</f>
        <v>POSTE DE CONCRETO ARMADO DE 12/200/120/300</v>
      </c>
      <c r="M1020" s="33">
        <f t="shared" si="46"/>
        <v>0.3</v>
      </c>
    </row>
    <row r="1021" spans="1:13" customFormat="1" x14ac:dyDescent="0.25">
      <c r="A1021" s="73">
        <f>+'INFO SEAL'!B972</f>
        <v>967</v>
      </c>
      <c r="B1021" s="180" t="str">
        <f t="shared" si="45"/>
        <v>SICODI</v>
      </c>
      <c r="C1021" s="180" t="str">
        <f>+'INFO SEAL'!C972</f>
        <v>AREQUIPA</v>
      </c>
      <c r="D1021" s="180" t="str">
        <f>+'INFO SEAL'!D972</f>
        <v>CASTILLA</v>
      </c>
      <c r="E1021" s="180" t="str">
        <f>+'INFO SEAL'!E972</f>
        <v>URACA</v>
      </c>
      <c r="F1021" s="180" t="str">
        <f>+IF('INFO SEAL'!I972="BAJA TENSION","BT",IF('INFO SEAL'!I972="MEDIA TENSION","MT","AT"))</f>
        <v>MT</v>
      </c>
      <c r="G1021" s="180">
        <f>+'INFO SEAL'!K972</f>
        <v>12</v>
      </c>
      <c r="H1021" s="180" t="str">
        <f>+'INFO SEAL'!L972</f>
        <v>POSTE</v>
      </c>
      <c r="I1021" s="180" t="str">
        <f>+'INFO SEAL'!M972</f>
        <v>CONCRETO</v>
      </c>
      <c r="J1021" s="180" t="str">
        <f>+'INFO SEAL'!N972&amp;"-"&amp;F1021</f>
        <v>PPC15-MT</v>
      </c>
      <c r="K1021" s="180"/>
      <c r="L1021" s="182" t="str">
        <f>+VLOOKUP('INFO SEAL'!N972,$J$8:$V$50,3,FALSE)</f>
        <v>POSTE DE CONCRETO ARMADO DE 12/200/120/300</v>
      </c>
      <c r="M1021" s="33">
        <f t="shared" si="46"/>
        <v>0.3</v>
      </c>
    </row>
    <row r="1022" spans="1:13" customFormat="1" x14ac:dyDescent="0.25">
      <c r="A1022" s="73">
        <f>+'INFO SEAL'!B973</f>
        <v>968</v>
      </c>
      <c r="B1022" s="180" t="str">
        <f t="shared" si="45"/>
        <v>SICODI</v>
      </c>
      <c r="C1022" s="180" t="str">
        <f>+'INFO SEAL'!C973</f>
        <v>AREQUIPA</v>
      </c>
      <c r="D1022" s="180" t="str">
        <f>+'INFO SEAL'!D973</f>
        <v>CASTILLA</v>
      </c>
      <c r="E1022" s="180" t="str">
        <f>+'INFO SEAL'!E973</f>
        <v>URACA</v>
      </c>
      <c r="F1022" s="180" t="str">
        <f>+IF('INFO SEAL'!I973="BAJA TENSION","BT",IF('INFO SEAL'!I973="MEDIA TENSION","MT","AT"))</f>
        <v>MT</v>
      </c>
      <c r="G1022" s="180">
        <f>+'INFO SEAL'!K973</f>
        <v>12</v>
      </c>
      <c r="H1022" s="180" t="str">
        <f>+'INFO SEAL'!L973</f>
        <v>POSTE</v>
      </c>
      <c r="I1022" s="180" t="str">
        <f>+'INFO SEAL'!M973</f>
        <v>CONCRETO</v>
      </c>
      <c r="J1022" s="180" t="str">
        <f>+'INFO SEAL'!N973&amp;"-"&amp;F1022</f>
        <v>PPC15-MT</v>
      </c>
      <c r="K1022" s="180"/>
      <c r="L1022" s="182" t="str">
        <f>+VLOOKUP('INFO SEAL'!N973,$J$8:$V$50,3,FALSE)</f>
        <v>POSTE DE CONCRETO ARMADO DE 12/200/120/300</v>
      </c>
      <c r="M1022" s="33">
        <f t="shared" si="46"/>
        <v>0.3</v>
      </c>
    </row>
    <row r="1023" spans="1:13" customFormat="1" x14ac:dyDescent="0.25">
      <c r="A1023" s="73">
        <f>+'INFO SEAL'!B974</f>
        <v>969</v>
      </c>
      <c r="B1023" s="180" t="str">
        <f t="shared" si="45"/>
        <v>SICODI</v>
      </c>
      <c r="C1023" s="180" t="str">
        <f>+'INFO SEAL'!C974</f>
        <v>AREQUIPA</v>
      </c>
      <c r="D1023" s="180" t="str">
        <f>+'INFO SEAL'!D974</f>
        <v>CASTILLA</v>
      </c>
      <c r="E1023" s="180" t="str">
        <f>+'INFO SEAL'!E974</f>
        <v>URACA</v>
      </c>
      <c r="F1023" s="180" t="str">
        <f>+IF('INFO SEAL'!I974="BAJA TENSION","BT",IF('INFO SEAL'!I974="MEDIA TENSION","MT","AT"))</f>
        <v>MT</v>
      </c>
      <c r="G1023" s="180">
        <f>+'INFO SEAL'!K974</f>
        <v>13</v>
      </c>
      <c r="H1023" s="180" t="str">
        <f>+'INFO SEAL'!L974</f>
        <v>POSTE</v>
      </c>
      <c r="I1023" s="180" t="str">
        <f>+'INFO SEAL'!M974</f>
        <v>CONCRETO</v>
      </c>
      <c r="J1023" s="180" t="str">
        <f>+'INFO SEAL'!N974&amp;"-"&amp;F1023</f>
        <v>PPC18-MT</v>
      </c>
      <c r="K1023" s="180"/>
      <c r="L1023" s="182" t="str">
        <f>+VLOOKUP('INFO SEAL'!N974,$J$8:$V$50,3,FALSE)</f>
        <v>POSTE DE CONCRETO ARMADO DE 13/200/140/335</v>
      </c>
      <c r="M1023" s="33">
        <f t="shared" si="46"/>
        <v>0.4</v>
      </c>
    </row>
    <row r="1024" spans="1:13" customFormat="1" x14ac:dyDescent="0.25">
      <c r="A1024" s="73">
        <f>+'INFO SEAL'!B975</f>
        <v>970</v>
      </c>
      <c r="B1024" s="180" t="str">
        <f t="shared" si="45"/>
        <v>SICODI</v>
      </c>
      <c r="C1024" s="180" t="str">
        <f>+'INFO SEAL'!C975</f>
        <v>AREQUIPA</v>
      </c>
      <c r="D1024" s="180" t="str">
        <f>+'INFO SEAL'!D975</f>
        <v>CASTILLA</v>
      </c>
      <c r="E1024" s="180" t="str">
        <f>+'INFO SEAL'!E975</f>
        <v>URACA</v>
      </c>
      <c r="F1024" s="180" t="str">
        <f>+IF('INFO SEAL'!I975="BAJA TENSION","BT",IF('INFO SEAL'!I975="MEDIA TENSION","MT","AT"))</f>
        <v>MT</v>
      </c>
      <c r="G1024" s="180">
        <f>+'INFO SEAL'!K975</f>
        <v>12</v>
      </c>
      <c r="H1024" s="180" t="str">
        <f>+'INFO SEAL'!L975</f>
        <v>POSTE</v>
      </c>
      <c r="I1024" s="180" t="str">
        <f>+'INFO SEAL'!M975</f>
        <v>CONCRETO</v>
      </c>
      <c r="J1024" s="180" t="str">
        <f>+'INFO SEAL'!N975&amp;"-"&amp;F1024</f>
        <v>PPC15-MT</v>
      </c>
      <c r="K1024" s="180"/>
      <c r="L1024" s="182" t="str">
        <f>+VLOOKUP('INFO SEAL'!N975,$J$8:$V$50,3,FALSE)</f>
        <v>POSTE DE CONCRETO ARMADO DE 12/200/120/300</v>
      </c>
      <c r="M1024" s="33">
        <f t="shared" si="46"/>
        <v>0.3</v>
      </c>
    </row>
    <row r="1025" spans="1:13" customFormat="1" x14ac:dyDescent="0.25">
      <c r="A1025" s="73">
        <f>+'INFO SEAL'!B976</f>
        <v>971</v>
      </c>
      <c r="B1025" s="180" t="str">
        <f t="shared" si="45"/>
        <v>SICODI</v>
      </c>
      <c r="C1025" s="180" t="str">
        <f>+'INFO SEAL'!C976</f>
        <v>AREQUIPA</v>
      </c>
      <c r="D1025" s="180" t="str">
        <f>+'INFO SEAL'!D976</f>
        <v>CASTILLA</v>
      </c>
      <c r="E1025" s="180" t="str">
        <f>+'INFO SEAL'!E976</f>
        <v>APLAO</v>
      </c>
      <c r="F1025" s="180" t="str">
        <f>+IF('INFO SEAL'!I976="BAJA TENSION","BT",IF('INFO SEAL'!I976="MEDIA TENSION","MT","AT"))</f>
        <v>MT</v>
      </c>
      <c r="G1025" s="180">
        <f>+'INFO SEAL'!K976</f>
        <v>12</v>
      </c>
      <c r="H1025" s="180" t="str">
        <f>+'INFO SEAL'!L976</f>
        <v>POSTE</v>
      </c>
      <c r="I1025" s="180" t="str">
        <f>+'INFO SEAL'!M976</f>
        <v>CONCRETO</v>
      </c>
      <c r="J1025" s="180" t="str">
        <f>+'INFO SEAL'!N976&amp;"-"&amp;F1025</f>
        <v>PPC15-MT</v>
      </c>
      <c r="K1025" s="180"/>
      <c r="L1025" s="182" t="str">
        <f>+VLOOKUP('INFO SEAL'!N976,$J$8:$V$50,3,FALSE)</f>
        <v>POSTE DE CONCRETO ARMADO DE 12/200/120/300</v>
      </c>
      <c r="M1025" s="33">
        <f t="shared" si="46"/>
        <v>0.3</v>
      </c>
    </row>
    <row r="1026" spans="1:13" customFormat="1" x14ac:dyDescent="0.25">
      <c r="A1026" s="73">
        <f>+'INFO SEAL'!B977</f>
        <v>972</v>
      </c>
      <c r="B1026" s="180" t="str">
        <f t="shared" si="45"/>
        <v>SICODI</v>
      </c>
      <c r="C1026" s="180" t="str">
        <f>+'INFO SEAL'!C977</f>
        <v>AREQUIPA</v>
      </c>
      <c r="D1026" s="180" t="str">
        <f>+'INFO SEAL'!D977</f>
        <v>CASTILLA</v>
      </c>
      <c r="E1026" s="180" t="str">
        <f>+'INFO SEAL'!E977</f>
        <v>APLAO</v>
      </c>
      <c r="F1026" s="180" t="str">
        <f>+IF('INFO SEAL'!I977="BAJA TENSION","BT",IF('INFO SEAL'!I977="MEDIA TENSION","MT","AT"))</f>
        <v>MT</v>
      </c>
      <c r="G1026" s="180">
        <f>+'INFO SEAL'!K977</f>
        <v>12</v>
      </c>
      <c r="H1026" s="180" t="str">
        <f>+'INFO SEAL'!L977</f>
        <v>POSTE</v>
      </c>
      <c r="I1026" s="180" t="str">
        <f>+'INFO SEAL'!M977</f>
        <v>CONCRETO</v>
      </c>
      <c r="J1026" s="180" t="str">
        <f>+'INFO SEAL'!N977&amp;"-"&amp;F1026</f>
        <v>PPC15-MT</v>
      </c>
      <c r="K1026" s="180"/>
      <c r="L1026" s="182" t="str">
        <f>+VLOOKUP('INFO SEAL'!N977,$J$8:$V$50,3,FALSE)</f>
        <v>POSTE DE CONCRETO ARMADO DE 12/200/120/300</v>
      </c>
      <c r="M1026" s="33">
        <f t="shared" si="46"/>
        <v>0.3</v>
      </c>
    </row>
    <row r="1027" spans="1:13" customFormat="1" x14ac:dyDescent="0.25">
      <c r="A1027" s="73">
        <f>+'INFO SEAL'!B978</f>
        <v>973</v>
      </c>
      <c r="B1027" s="180" t="str">
        <f t="shared" si="45"/>
        <v>SICODI</v>
      </c>
      <c r="C1027" s="180" t="str">
        <f>+'INFO SEAL'!C978</f>
        <v>AREQUIPA</v>
      </c>
      <c r="D1027" s="180" t="str">
        <f>+'INFO SEAL'!D978</f>
        <v>CASTILLA</v>
      </c>
      <c r="E1027" s="180" t="str">
        <f>+'INFO SEAL'!E978</f>
        <v>APLAO</v>
      </c>
      <c r="F1027" s="180" t="str">
        <f>+IF('INFO SEAL'!I978="BAJA TENSION","BT",IF('INFO SEAL'!I978="MEDIA TENSION","MT","AT"))</f>
        <v>MT</v>
      </c>
      <c r="G1027" s="180">
        <f>+'INFO SEAL'!K978</f>
        <v>12</v>
      </c>
      <c r="H1027" s="180" t="str">
        <f>+'INFO SEAL'!L978</f>
        <v>POSTE</v>
      </c>
      <c r="I1027" s="180" t="str">
        <f>+'INFO SEAL'!M978</f>
        <v>CONCRETO</v>
      </c>
      <c r="J1027" s="180" t="str">
        <f>+'INFO SEAL'!N978&amp;"-"&amp;F1027</f>
        <v>PPC15-MT</v>
      </c>
      <c r="K1027" s="180"/>
      <c r="L1027" s="182" t="str">
        <f>+VLOOKUP('INFO SEAL'!N978,$J$8:$V$50,3,FALSE)</f>
        <v>POSTE DE CONCRETO ARMADO DE 12/200/120/300</v>
      </c>
      <c r="M1027" s="33">
        <f t="shared" si="46"/>
        <v>0.3</v>
      </c>
    </row>
    <row r="1028" spans="1:13" customFormat="1" x14ac:dyDescent="0.25">
      <c r="A1028" s="73">
        <f>+'INFO SEAL'!B979</f>
        <v>974</v>
      </c>
      <c r="B1028" s="180" t="str">
        <f t="shared" si="45"/>
        <v>SICODI</v>
      </c>
      <c r="C1028" s="180" t="str">
        <f>+'INFO SEAL'!C979</f>
        <v>AREQUIPA</v>
      </c>
      <c r="D1028" s="180" t="str">
        <f>+'INFO SEAL'!D979</f>
        <v>CASTILLA</v>
      </c>
      <c r="E1028" s="180" t="str">
        <f>+'INFO SEAL'!E979</f>
        <v>APLAO</v>
      </c>
      <c r="F1028" s="180" t="str">
        <f>+IF('INFO SEAL'!I979="BAJA TENSION","BT",IF('INFO SEAL'!I979="MEDIA TENSION","MT","AT"))</f>
        <v>MT</v>
      </c>
      <c r="G1028" s="180">
        <f>+'INFO SEAL'!K979</f>
        <v>12</v>
      </c>
      <c r="H1028" s="180" t="str">
        <f>+'INFO SEAL'!L979</f>
        <v>POSTE</v>
      </c>
      <c r="I1028" s="180" t="str">
        <f>+'INFO SEAL'!M979</f>
        <v>CONCRETO</v>
      </c>
      <c r="J1028" s="180" t="str">
        <f>+'INFO SEAL'!N979&amp;"-"&amp;F1028</f>
        <v>PPC15-MT</v>
      </c>
      <c r="K1028" s="180"/>
      <c r="L1028" s="182" t="str">
        <f>+VLOOKUP('INFO SEAL'!N979,$J$8:$V$50,3,FALSE)</f>
        <v>POSTE DE CONCRETO ARMADO DE 12/200/120/300</v>
      </c>
      <c r="M1028" s="33">
        <f t="shared" si="46"/>
        <v>0.3</v>
      </c>
    </row>
    <row r="1029" spans="1:13" customFormat="1" x14ac:dyDescent="0.25">
      <c r="A1029" s="73">
        <f>+'INFO SEAL'!B980</f>
        <v>975</v>
      </c>
      <c r="B1029" s="180" t="str">
        <f t="shared" si="45"/>
        <v>SICODI</v>
      </c>
      <c r="C1029" s="180" t="str">
        <f>+'INFO SEAL'!C980</f>
        <v>AREQUIPA</v>
      </c>
      <c r="D1029" s="180" t="str">
        <f>+'INFO SEAL'!D980</f>
        <v>CASTILLA</v>
      </c>
      <c r="E1029" s="180" t="str">
        <f>+'INFO SEAL'!E980</f>
        <v>APLAO</v>
      </c>
      <c r="F1029" s="180" t="str">
        <f>+IF('INFO SEAL'!I980="BAJA TENSION","BT",IF('INFO SEAL'!I980="MEDIA TENSION","MT","AT"))</f>
        <v>MT</v>
      </c>
      <c r="G1029" s="180">
        <f>+'INFO SEAL'!K980</f>
        <v>12</v>
      </c>
      <c r="H1029" s="180" t="str">
        <f>+'INFO SEAL'!L980</f>
        <v>POSTE</v>
      </c>
      <c r="I1029" s="180" t="str">
        <f>+'INFO SEAL'!M980</f>
        <v>CONCRETO</v>
      </c>
      <c r="J1029" s="180" t="str">
        <f>+'INFO SEAL'!N980&amp;"-"&amp;F1029</f>
        <v>PPC15-MT</v>
      </c>
      <c r="K1029" s="180"/>
      <c r="L1029" s="182" t="str">
        <f>+VLOOKUP('INFO SEAL'!N980,$J$8:$V$50,3,FALSE)</f>
        <v>POSTE DE CONCRETO ARMADO DE 12/200/120/300</v>
      </c>
      <c r="M1029" s="33">
        <f t="shared" si="46"/>
        <v>0.3</v>
      </c>
    </row>
    <row r="1030" spans="1:13" customFormat="1" x14ac:dyDescent="0.25">
      <c r="A1030" s="73">
        <f>+'INFO SEAL'!B981</f>
        <v>976</v>
      </c>
      <c r="B1030" s="180" t="str">
        <f t="shared" si="45"/>
        <v>SICODI</v>
      </c>
      <c r="C1030" s="180" t="str">
        <f>+'INFO SEAL'!C981</f>
        <v>AREQUIPA</v>
      </c>
      <c r="D1030" s="180" t="str">
        <f>+'INFO SEAL'!D981</f>
        <v>CASTILLA</v>
      </c>
      <c r="E1030" s="180" t="str">
        <f>+'INFO SEAL'!E981</f>
        <v>APLAO</v>
      </c>
      <c r="F1030" s="180" t="str">
        <f>+IF('INFO SEAL'!I981="BAJA TENSION","BT",IF('INFO SEAL'!I981="MEDIA TENSION","MT","AT"))</f>
        <v>MT</v>
      </c>
      <c r="G1030" s="180">
        <f>+'INFO SEAL'!K981</f>
        <v>12</v>
      </c>
      <c r="H1030" s="180" t="str">
        <f>+'INFO SEAL'!L981</f>
        <v>POSTE</v>
      </c>
      <c r="I1030" s="180" t="str">
        <f>+'INFO SEAL'!M981</f>
        <v>CONCRETO</v>
      </c>
      <c r="J1030" s="180" t="str">
        <f>+'INFO SEAL'!N981&amp;"-"&amp;F1030</f>
        <v>PPC15-MT</v>
      </c>
      <c r="K1030" s="180"/>
      <c r="L1030" s="182" t="str">
        <f>+VLOOKUP('INFO SEAL'!N981,$J$8:$V$50,3,FALSE)</f>
        <v>POSTE DE CONCRETO ARMADO DE 12/200/120/300</v>
      </c>
      <c r="M1030" s="33">
        <f t="shared" si="46"/>
        <v>0.3</v>
      </c>
    </row>
    <row r="1031" spans="1:13" customFormat="1" x14ac:dyDescent="0.25">
      <c r="A1031" s="73">
        <f>+'INFO SEAL'!B982</f>
        <v>977</v>
      </c>
      <c r="B1031" s="180" t="str">
        <f t="shared" si="45"/>
        <v>SICODI</v>
      </c>
      <c r="C1031" s="180" t="str">
        <f>+'INFO SEAL'!C982</f>
        <v>AREQUIPA</v>
      </c>
      <c r="D1031" s="180" t="str">
        <f>+'INFO SEAL'!D982</f>
        <v>CASTILLA</v>
      </c>
      <c r="E1031" s="180" t="str">
        <f>+'INFO SEAL'!E982</f>
        <v>APLAO</v>
      </c>
      <c r="F1031" s="180" t="str">
        <f>+IF('INFO SEAL'!I982="BAJA TENSION","BT",IF('INFO SEAL'!I982="MEDIA TENSION","MT","AT"))</f>
        <v>MT</v>
      </c>
      <c r="G1031" s="180">
        <f>+'INFO SEAL'!K982</f>
        <v>12</v>
      </c>
      <c r="H1031" s="180" t="str">
        <f>+'INFO SEAL'!L982</f>
        <v>POSTE</v>
      </c>
      <c r="I1031" s="180" t="str">
        <f>+'INFO SEAL'!M982</f>
        <v>CONCRETO</v>
      </c>
      <c r="J1031" s="180" t="str">
        <f>+'INFO SEAL'!N982&amp;"-"&amp;F1031</f>
        <v>PPC15-MT</v>
      </c>
      <c r="K1031" s="180"/>
      <c r="L1031" s="182" t="str">
        <f>+VLOOKUP('INFO SEAL'!N982,$J$8:$V$50,3,FALSE)</f>
        <v>POSTE DE CONCRETO ARMADO DE 12/200/120/300</v>
      </c>
      <c r="M1031" s="33">
        <f t="shared" si="46"/>
        <v>0.3</v>
      </c>
    </row>
    <row r="1032" spans="1:13" customFormat="1" x14ac:dyDescent="0.25">
      <c r="A1032" s="73">
        <f>+'INFO SEAL'!B983</f>
        <v>978</v>
      </c>
      <c r="B1032" s="180" t="str">
        <f t="shared" si="45"/>
        <v>SICODI</v>
      </c>
      <c r="C1032" s="180" t="str">
        <f>+'INFO SEAL'!C983</f>
        <v>AREQUIPA</v>
      </c>
      <c r="D1032" s="180" t="str">
        <f>+'INFO SEAL'!D983</f>
        <v>CASTILLA</v>
      </c>
      <c r="E1032" s="180" t="str">
        <f>+'INFO SEAL'!E983</f>
        <v>APLAO</v>
      </c>
      <c r="F1032" s="180" t="str">
        <f>+IF('INFO SEAL'!I983="BAJA TENSION","BT",IF('INFO SEAL'!I983="MEDIA TENSION","MT","AT"))</f>
        <v>MT</v>
      </c>
      <c r="G1032" s="180">
        <f>+'INFO SEAL'!K983</f>
        <v>12</v>
      </c>
      <c r="H1032" s="180" t="str">
        <f>+'INFO SEAL'!L983</f>
        <v>POSTE</v>
      </c>
      <c r="I1032" s="180" t="str">
        <f>+'INFO SEAL'!M983</f>
        <v>CONCRETO</v>
      </c>
      <c r="J1032" s="180" t="str">
        <f>+'INFO SEAL'!N983&amp;"-"&amp;F1032</f>
        <v>PPC15-MT</v>
      </c>
      <c r="K1032" s="180"/>
      <c r="L1032" s="182" t="str">
        <f>+VLOOKUP('INFO SEAL'!N983,$J$8:$V$50,3,FALSE)</f>
        <v>POSTE DE CONCRETO ARMADO DE 12/200/120/300</v>
      </c>
      <c r="M1032" s="33">
        <f t="shared" si="46"/>
        <v>0.3</v>
      </c>
    </row>
    <row r="1033" spans="1:13" customFormat="1" x14ac:dyDescent="0.25">
      <c r="A1033" s="73">
        <f>+'INFO SEAL'!B984</f>
        <v>979</v>
      </c>
      <c r="B1033" s="180" t="str">
        <f t="shared" si="45"/>
        <v>SICODI</v>
      </c>
      <c r="C1033" s="180" t="str">
        <f>+'INFO SEAL'!C984</f>
        <v>AREQUIPA</v>
      </c>
      <c r="D1033" s="180" t="str">
        <f>+'INFO SEAL'!D984</f>
        <v>CASTILLA</v>
      </c>
      <c r="E1033" s="180" t="str">
        <f>+'INFO SEAL'!E984</f>
        <v>APLAO</v>
      </c>
      <c r="F1033" s="180" t="str">
        <f>+IF('INFO SEAL'!I984="BAJA TENSION","BT",IF('INFO SEAL'!I984="MEDIA TENSION","MT","AT"))</f>
        <v>MT</v>
      </c>
      <c r="G1033" s="180">
        <f>+'INFO SEAL'!K984</f>
        <v>12</v>
      </c>
      <c r="H1033" s="180" t="str">
        <f>+'INFO SEAL'!L984</f>
        <v>POSTE</v>
      </c>
      <c r="I1033" s="180" t="str">
        <f>+'INFO SEAL'!M984</f>
        <v>CONCRETO</v>
      </c>
      <c r="J1033" s="180" t="str">
        <f>+'INFO SEAL'!N984&amp;"-"&amp;F1033</f>
        <v>PPC15-MT</v>
      </c>
      <c r="K1033" s="180"/>
      <c r="L1033" s="182" t="str">
        <f>+VLOOKUP('INFO SEAL'!N984,$J$8:$V$50,3,FALSE)</f>
        <v>POSTE DE CONCRETO ARMADO DE 12/200/120/300</v>
      </c>
      <c r="M1033" s="33">
        <f t="shared" si="46"/>
        <v>0.3</v>
      </c>
    </row>
    <row r="1034" spans="1:13" customFormat="1" x14ac:dyDescent="0.25">
      <c r="A1034" s="73">
        <f>+'INFO SEAL'!B985</f>
        <v>980</v>
      </c>
      <c r="B1034" s="180" t="str">
        <f t="shared" si="45"/>
        <v>SICODI</v>
      </c>
      <c r="C1034" s="180" t="str">
        <f>+'INFO SEAL'!C985</f>
        <v>AREQUIPA</v>
      </c>
      <c r="D1034" s="180" t="str">
        <f>+'INFO SEAL'!D985</f>
        <v>AREQUIPA</v>
      </c>
      <c r="E1034" s="180" t="str">
        <f>+'INFO SEAL'!E985</f>
        <v>VITOR</v>
      </c>
      <c r="F1034" s="180" t="str">
        <f>+IF('INFO SEAL'!I985="BAJA TENSION","BT",IF('INFO SEAL'!I985="MEDIA TENSION","MT","AT"))</f>
        <v>MT</v>
      </c>
      <c r="G1034" s="180">
        <f>+'INFO SEAL'!K985</f>
        <v>13</v>
      </c>
      <c r="H1034" s="180" t="str">
        <f>+'INFO SEAL'!L985</f>
        <v>POSTE</v>
      </c>
      <c r="I1034" s="180" t="str">
        <f>+'INFO SEAL'!M985</f>
        <v>CONCRETO</v>
      </c>
      <c r="J1034" s="180" t="str">
        <f>+'INFO SEAL'!N985&amp;"-"&amp;F1034</f>
        <v>PPC19-MT</v>
      </c>
      <c r="K1034" s="180"/>
      <c r="L1034" s="182" t="str">
        <f>+VLOOKUP('INFO SEAL'!N985,$J$8:$V$50,3,FALSE)</f>
        <v>POSTE DE CONCRETO ARMADO DE 13/300/150/345</v>
      </c>
      <c r="M1034" s="33">
        <f t="shared" si="46"/>
        <v>0.5</v>
      </c>
    </row>
    <row r="1035" spans="1:13" customFormat="1" x14ac:dyDescent="0.25">
      <c r="A1035" s="73">
        <f>+'INFO SEAL'!B986</f>
        <v>981</v>
      </c>
      <c r="B1035" s="180" t="str">
        <f t="shared" si="45"/>
        <v>SICODI</v>
      </c>
      <c r="C1035" s="180" t="str">
        <f>+'INFO SEAL'!C986</f>
        <v>AREQUIPA</v>
      </c>
      <c r="D1035" s="180" t="str">
        <f>+'INFO SEAL'!D986</f>
        <v>CASTILLA</v>
      </c>
      <c r="E1035" s="180" t="str">
        <f>+'INFO SEAL'!E986</f>
        <v>URACA</v>
      </c>
      <c r="F1035" s="180" t="str">
        <f>+IF('INFO SEAL'!I986="BAJA TENSION","BT",IF('INFO SEAL'!I986="MEDIA TENSION","MT","AT"))</f>
        <v>MT</v>
      </c>
      <c r="G1035" s="180">
        <f>+'INFO SEAL'!K986</f>
        <v>12</v>
      </c>
      <c r="H1035" s="180" t="str">
        <f>+'INFO SEAL'!L986</f>
        <v>POSTE</v>
      </c>
      <c r="I1035" s="180" t="str">
        <f>+'INFO SEAL'!M986</f>
        <v>CONCRETO</v>
      </c>
      <c r="J1035" s="180" t="str">
        <f>+'INFO SEAL'!N986&amp;"-"&amp;F1035</f>
        <v>PPC15-MT</v>
      </c>
      <c r="K1035" s="180"/>
      <c r="L1035" s="182" t="str">
        <f>+VLOOKUP('INFO SEAL'!N986,$J$8:$V$50,3,FALSE)</f>
        <v>POSTE DE CONCRETO ARMADO DE 12/200/120/300</v>
      </c>
      <c r="M1035" s="33">
        <f t="shared" si="46"/>
        <v>0.3</v>
      </c>
    </row>
    <row r="1036" spans="1:13" customFormat="1" x14ac:dyDescent="0.25">
      <c r="A1036" s="73">
        <f>+'INFO SEAL'!B987</f>
        <v>982</v>
      </c>
      <c r="B1036" s="180" t="str">
        <f t="shared" si="45"/>
        <v>SICODI</v>
      </c>
      <c r="C1036" s="180" t="str">
        <f>+'INFO SEAL'!C987</f>
        <v>AREQUIPA</v>
      </c>
      <c r="D1036" s="180" t="str">
        <f>+'INFO SEAL'!D987</f>
        <v>AREQUIPA</v>
      </c>
      <c r="E1036" s="180" t="str">
        <f>+'INFO SEAL'!E987</f>
        <v>SANTA ISABEL DE SIGUAS</v>
      </c>
      <c r="F1036" s="180" t="str">
        <f>+IF('INFO SEAL'!I987="BAJA TENSION","BT",IF('INFO SEAL'!I987="MEDIA TENSION","MT","AT"))</f>
        <v>MT</v>
      </c>
      <c r="G1036" s="180">
        <f>+'INFO SEAL'!K987</f>
        <v>13</v>
      </c>
      <c r="H1036" s="180" t="str">
        <f>+'INFO SEAL'!L987</f>
        <v>POSTE</v>
      </c>
      <c r="I1036" s="180" t="str">
        <f>+'INFO SEAL'!M987</f>
        <v>CONCRETO</v>
      </c>
      <c r="J1036" s="180" t="str">
        <f>+'INFO SEAL'!N987&amp;"-"&amp;F1036</f>
        <v>PPC19-MT</v>
      </c>
      <c r="K1036" s="180"/>
      <c r="L1036" s="182" t="str">
        <f>+VLOOKUP('INFO SEAL'!N987,$J$8:$V$50,3,FALSE)</f>
        <v>POSTE DE CONCRETO ARMADO DE 13/300/150/345</v>
      </c>
      <c r="M1036" s="33">
        <f t="shared" si="46"/>
        <v>0.5</v>
      </c>
    </row>
    <row r="1037" spans="1:13" customFormat="1" x14ac:dyDescent="0.25">
      <c r="A1037" s="73">
        <f>+'INFO SEAL'!B988</f>
        <v>983</v>
      </c>
      <c r="B1037" s="180" t="str">
        <f t="shared" si="45"/>
        <v>SICODI</v>
      </c>
      <c r="C1037" s="180" t="str">
        <f>+'INFO SEAL'!C988</f>
        <v>AREQUIPA</v>
      </c>
      <c r="D1037" s="180" t="str">
        <f>+'INFO SEAL'!D988</f>
        <v>AREQUIPA</v>
      </c>
      <c r="E1037" s="180" t="str">
        <f>+'INFO SEAL'!E988</f>
        <v>SANTA ISABEL DE SIGUAS</v>
      </c>
      <c r="F1037" s="180" t="str">
        <f>+IF('INFO SEAL'!I988="BAJA TENSION","BT",IF('INFO SEAL'!I988="MEDIA TENSION","MT","AT"))</f>
        <v>MT</v>
      </c>
      <c r="G1037" s="180">
        <f>+'INFO SEAL'!K988</f>
        <v>13</v>
      </c>
      <c r="H1037" s="180" t="str">
        <f>+'INFO SEAL'!L988</f>
        <v>POSTE</v>
      </c>
      <c r="I1037" s="180" t="str">
        <f>+'INFO SEAL'!M988</f>
        <v>CONCRETO</v>
      </c>
      <c r="J1037" s="180" t="str">
        <f>+'INFO SEAL'!N988&amp;"-"&amp;F1037</f>
        <v>PPC19-MT</v>
      </c>
      <c r="K1037" s="180"/>
      <c r="L1037" s="182" t="str">
        <f>+VLOOKUP('INFO SEAL'!N988,$J$8:$V$50,3,FALSE)</f>
        <v>POSTE DE CONCRETO ARMADO DE 13/300/150/345</v>
      </c>
      <c r="M1037" s="33">
        <f t="shared" si="46"/>
        <v>0.5</v>
      </c>
    </row>
    <row r="1038" spans="1:13" customFormat="1" x14ac:dyDescent="0.25">
      <c r="A1038" s="73">
        <f>+'INFO SEAL'!B989</f>
        <v>984</v>
      </c>
      <c r="B1038" s="180" t="str">
        <f t="shared" si="45"/>
        <v>SICODI</v>
      </c>
      <c r="C1038" s="180" t="str">
        <f>+'INFO SEAL'!C989</f>
        <v>AREQUIPA</v>
      </c>
      <c r="D1038" s="180" t="str">
        <f>+'INFO SEAL'!D989</f>
        <v>AREQUIPA</v>
      </c>
      <c r="E1038" s="180" t="str">
        <f>+'INFO SEAL'!E989</f>
        <v>SAN JUAN DE SIGUAS</v>
      </c>
      <c r="F1038" s="180" t="str">
        <f>+IF('INFO SEAL'!I989="BAJA TENSION","BT",IF('INFO SEAL'!I989="MEDIA TENSION","MT","AT"))</f>
        <v>MT</v>
      </c>
      <c r="G1038" s="180">
        <f>+'INFO SEAL'!K989</f>
        <v>13</v>
      </c>
      <c r="H1038" s="180" t="str">
        <f>+'INFO SEAL'!L989</f>
        <v>POSTE</v>
      </c>
      <c r="I1038" s="180" t="str">
        <f>+'INFO SEAL'!M989</f>
        <v>CONCRETO</v>
      </c>
      <c r="J1038" s="180" t="str">
        <f>+'INFO SEAL'!N989&amp;"-"&amp;F1038</f>
        <v>PPC19-MT</v>
      </c>
      <c r="K1038" s="180"/>
      <c r="L1038" s="182" t="str">
        <f>+VLOOKUP('INFO SEAL'!N989,$J$8:$V$50,3,FALSE)</f>
        <v>POSTE DE CONCRETO ARMADO DE 13/300/150/345</v>
      </c>
      <c r="M1038" s="33">
        <f t="shared" si="46"/>
        <v>0.5</v>
      </c>
    </row>
    <row r="1039" spans="1:13" customFormat="1" x14ac:dyDescent="0.25">
      <c r="A1039" s="73">
        <f>+'INFO SEAL'!B990</f>
        <v>985</v>
      </c>
      <c r="B1039" s="180" t="str">
        <f t="shared" si="45"/>
        <v>SICODI</v>
      </c>
      <c r="C1039" s="180" t="str">
        <f>+'INFO SEAL'!C990</f>
        <v>AREQUIPA</v>
      </c>
      <c r="D1039" s="180" t="str">
        <f>+'INFO SEAL'!D990</f>
        <v>AREQUIPA</v>
      </c>
      <c r="E1039" s="180" t="str">
        <f>+'INFO SEAL'!E990</f>
        <v>SAN JUAN DE SIGUAS</v>
      </c>
      <c r="F1039" s="180" t="str">
        <f>+IF('INFO SEAL'!I990="BAJA TENSION","BT",IF('INFO SEAL'!I990="MEDIA TENSION","MT","AT"))</f>
        <v>MT</v>
      </c>
      <c r="G1039" s="180">
        <f>+'INFO SEAL'!K990</f>
        <v>13</v>
      </c>
      <c r="H1039" s="180" t="str">
        <f>+'INFO SEAL'!L990</f>
        <v>POSTE</v>
      </c>
      <c r="I1039" s="180" t="str">
        <f>+'INFO SEAL'!M990</f>
        <v>CONCRETO</v>
      </c>
      <c r="J1039" s="180" t="str">
        <f>+'INFO SEAL'!N990&amp;"-"&amp;F1039</f>
        <v>PPC19-MT</v>
      </c>
      <c r="K1039" s="180"/>
      <c r="L1039" s="182" t="str">
        <f>+VLOOKUP('INFO SEAL'!N990,$J$8:$V$50,3,FALSE)</f>
        <v>POSTE DE CONCRETO ARMADO DE 13/300/150/345</v>
      </c>
      <c r="M1039" s="33">
        <f t="shared" si="46"/>
        <v>0.5</v>
      </c>
    </row>
    <row r="1040" spans="1:13" customFormat="1" x14ac:dyDescent="0.25">
      <c r="A1040" s="73">
        <f>+'INFO SEAL'!B991</f>
        <v>986</v>
      </c>
      <c r="B1040" s="180" t="str">
        <f t="shared" si="45"/>
        <v>SICODI</v>
      </c>
      <c r="C1040" s="180" t="str">
        <f>+'INFO SEAL'!C991</f>
        <v>AREQUIPA</v>
      </c>
      <c r="D1040" s="180" t="str">
        <f>+'INFO SEAL'!D991</f>
        <v>AREQUIPA</v>
      </c>
      <c r="E1040" s="180" t="str">
        <f>+'INFO SEAL'!E991</f>
        <v>SAN JUAN DE SIGUAS</v>
      </c>
      <c r="F1040" s="180" t="str">
        <f>+IF('INFO SEAL'!I991="BAJA TENSION","BT",IF('INFO SEAL'!I991="MEDIA TENSION","MT","AT"))</f>
        <v>MT</v>
      </c>
      <c r="G1040" s="180">
        <f>+'INFO SEAL'!K991</f>
        <v>13</v>
      </c>
      <c r="H1040" s="180" t="str">
        <f>+'INFO SEAL'!L991</f>
        <v>POSTE</v>
      </c>
      <c r="I1040" s="180" t="str">
        <f>+'INFO SEAL'!M991</f>
        <v>CONCRETO</v>
      </c>
      <c r="J1040" s="180" t="str">
        <f>+'INFO SEAL'!N991&amp;"-"&amp;F1040</f>
        <v>PPC19-MT</v>
      </c>
      <c r="K1040" s="180"/>
      <c r="L1040" s="182" t="str">
        <f>+VLOOKUP('INFO SEAL'!N991,$J$8:$V$50,3,FALSE)</f>
        <v>POSTE DE CONCRETO ARMADO DE 13/300/150/345</v>
      </c>
      <c r="M1040" s="33">
        <f t="shared" si="46"/>
        <v>0.5</v>
      </c>
    </row>
    <row r="1041" spans="1:13" customFormat="1" x14ac:dyDescent="0.25">
      <c r="A1041" s="73">
        <f>+'INFO SEAL'!B992</f>
        <v>987</v>
      </c>
      <c r="B1041" s="180" t="str">
        <f t="shared" si="45"/>
        <v>SICODI</v>
      </c>
      <c r="C1041" s="180" t="str">
        <f>+'INFO SEAL'!C992</f>
        <v>AREQUIPA</v>
      </c>
      <c r="D1041" s="180" t="str">
        <f>+'INFO SEAL'!D992</f>
        <v>AREQUIPA</v>
      </c>
      <c r="E1041" s="180" t="str">
        <f>+'INFO SEAL'!E992</f>
        <v>SAN JUAN DE SIGUAS</v>
      </c>
      <c r="F1041" s="180" t="str">
        <f>+IF('INFO SEAL'!I992="BAJA TENSION","BT",IF('INFO SEAL'!I992="MEDIA TENSION","MT","AT"))</f>
        <v>MT</v>
      </c>
      <c r="G1041" s="180">
        <f>+'INFO SEAL'!K992</f>
        <v>13</v>
      </c>
      <c r="H1041" s="180" t="str">
        <f>+'INFO SEAL'!L992</f>
        <v>POSTE</v>
      </c>
      <c r="I1041" s="180" t="str">
        <f>+'INFO SEAL'!M992</f>
        <v>CONCRETO</v>
      </c>
      <c r="J1041" s="180" t="str">
        <f>+'INFO SEAL'!N992&amp;"-"&amp;F1041</f>
        <v>PPC19-MT</v>
      </c>
      <c r="K1041" s="180"/>
      <c r="L1041" s="182" t="str">
        <f>+VLOOKUP('INFO SEAL'!N992,$J$8:$V$50,3,FALSE)</f>
        <v>POSTE DE CONCRETO ARMADO DE 13/300/150/345</v>
      </c>
      <c r="M1041" s="33">
        <f t="shared" si="46"/>
        <v>0.5</v>
      </c>
    </row>
    <row r="1042" spans="1:13" customFormat="1" x14ac:dyDescent="0.25">
      <c r="A1042" s="73">
        <f>+'INFO SEAL'!B993</f>
        <v>988</v>
      </c>
      <c r="B1042" s="180" t="str">
        <f t="shared" si="45"/>
        <v>SICODI</v>
      </c>
      <c r="C1042" s="180" t="str">
        <f>+'INFO SEAL'!C993</f>
        <v>AREQUIPA</v>
      </c>
      <c r="D1042" s="180" t="str">
        <f>+'INFO SEAL'!D993</f>
        <v>AREQUIPA</v>
      </c>
      <c r="E1042" s="180" t="str">
        <f>+'INFO SEAL'!E993</f>
        <v>SAN JUAN DE SIGUAS</v>
      </c>
      <c r="F1042" s="180" t="str">
        <f>+IF('INFO SEAL'!I993="BAJA TENSION","BT",IF('INFO SEAL'!I993="MEDIA TENSION","MT","AT"))</f>
        <v>MT</v>
      </c>
      <c r="G1042" s="180">
        <f>+'INFO SEAL'!K993</f>
        <v>13</v>
      </c>
      <c r="H1042" s="180" t="str">
        <f>+'INFO SEAL'!L993</f>
        <v>POSTE</v>
      </c>
      <c r="I1042" s="180" t="str">
        <f>+'INFO SEAL'!M993</f>
        <v>CONCRETO</v>
      </c>
      <c r="J1042" s="180" t="str">
        <f>+'INFO SEAL'!N993&amp;"-"&amp;F1042</f>
        <v>PPC19-MT</v>
      </c>
      <c r="K1042" s="180"/>
      <c r="L1042" s="182" t="str">
        <f>+VLOOKUP('INFO SEAL'!N993,$J$8:$V$50,3,FALSE)</f>
        <v>POSTE DE CONCRETO ARMADO DE 13/300/150/345</v>
      </c>
      <c r="M1042" s="33">
        <f t="shared" si="46"/>
        <v>0.5</v>
      </c>
    </row>
    <row r="1043" spans="1:13" customFormat="1" x14ac:dyDescent="0.25">
      <c r="A1043" s="73">
        <f>+'INFO SEAL'!B994</f>
        <v>989</v>
      </c>
      <c r="B1043" s="180" t="str">
        <f t="shared" si="45"/>
        <v>SICODI</v>
      </c>
      <c r="C1043" s="180" t="str">
        <f>+'INFO SEAL'!C994</f>
        <v>AREQUIPA</v>
      </c>
      <c r="D1043" s="180" t="str">
        <f>+'INFO SEAL'!D994</f>
        <v>AREQUIPA</v>
      </c>
      <c r="E1043" s="180" t="str">
        <f>+'INFO SEAL'!E994</f>
        <v>LA JOYA</v>
      </c>
      <c r="F1043" s="180" t="str">
        <f>+IF('INFO SEAL'!I994="BAJA TENSION","BT",IF('INFO SEAL'!I994="MEDIA TENSION","MT","AT"))</f>
        <v>MT</v>
      </c>
      <c r="G1043" s="180">
        <f>+'INFO SEAL'!K994</f>
        <v>13</v>
      </c>
      <c r="H1043" s="180" t="str">
        <f>+'INFO SEAL'!L994</f>
        <v>POSTE</v>
      </c>
      <c r="I1043" s="180" t="str">
        <f>+'INFO SEAL'!M994</f>
        <v>CONCRETO</v>
      </c>
      <c r="J1043" s="180" t="str">
        <f>+'INFO SEAL'!N994&amp;"-"&amp;F1043</f>
        <v>PPC19-MT</v>
      </c>
      <c r="K1043" s="180"/>
      <c r="L1043" s="182" t="str">
        <f>+VLOOKUP('INFO SEAL'!N994,$J$8:$V$50,3,FALSE)</f>
        <v>POSTE DE CONCRETO ARMADO DE 13/300/150/345</v>
      </c>
      <c r="M1043" s="33">
        <f t="shared" si="46"/>
        <v>0.5</v>
      </c>
    </row>
    <row r="1044" spans="1:13" customFormat="1" x14ac:dyDescent="0.25">
      <c r="A1044" s="73">
        <f>+'INFO SEAL'!B995</f>
        <v>990</v>
      </c>
      <c r="B1044" s="180" t="str">
        <f t="shared" si="45"/>
        <v>SICODI</v>
      </c>
      <c r="C1044" s="180" t="str">
        <f>+'INFO SEAL'!C995</f>
        <v>AREQUIPA</v>
      </c>
      <c r="D1044" s="180" t="str">
        <f>+'INFO SEAL'!D995</f>
        <v>AREQUIPA</v>
      </c>
      <c r="E1044" s="180" t="str">
        <f>+'INFO SEAL'!E995</f>
        <v>LA JOYA</v>
      </c>
      <c r="F1044" s="180" t="str">
        <f>+IF('INFO SEAL'!I995="BAJA TENSION","BT",IF('INFO SEAL'!I995="MEDIA TENSION","MT","AT"))</f>
        <v>MT</v>
      </c>
      <c r="G1044" s="180">
        <f>+'INFO SEAL'!K995</f>
        <v>13</v>
      </c>
      <c r="H1044" s="180" t="str">
        <f>+'INFO SEAL'!L995</f>
        <v>POSTE</v>
      </c>
      <c r="I1044" s="180" t="str">
        <f>+'INFO SEAL'!M995</f>
        <v>CONCRETO</v>
      </c>
      <c r="J1044" s="180" t="str">
        <f>+'INFO SEAL'!N995&amp;"-"&amp;F1044</f>
        <v>PPC19-MT</v>
      </c>
      <c r="K1044" s="180"/>
      <c r="L1044" s="182" t="str">
        <f>+VLOOKUP('INFO SEAL'!N995,$J$8:$V$50,3,FALSE)</f>
        <v>POSTE DE CONCRETO ARMADO DE 13/300/150/345</v>
      </c>
      <c r="M1044" s="33">
        <f t="shared" si="46"/>
        <v>0.5</v>
      </c>
    </row>
    <row r="1045" spans="1:13" customFormat="1" x14ac:dyDescent="0.25">
      <c r="A1045" s="73">
        <f>+'INFO SEAL'!B996</f>
        <v>991</v>
      </c>
      <c r="B1045" s="180" t="str">
        <f t="shared" si="45"/>
        <v>SICODI</v>
      </c>
      <c r="C1045" s="180" t="str">
        <f>+'INFO SEAL'!C996</f>
        <v>AREQUIPA</v>
      </c>
      <c r="D1045" s="180" t="str">
        <f>+'INFO SEAL'!D996</f>
        <v>AREQUIPA</v>
      </c>
      <c r="E1045" s="180" t="str">
        <f>+'INFO SEAL'!E996</f>
        <v>VITOR</v>
      </c>
      <c r="F1045" s="180" t="str">
        <f>+IF('INFO SEAL'!I996="BAJA TENSION","BT",IF('INFO SEAL'!I996="MEDIA TENSION","MT","AT"))</f>
        <v>MT</v>
      </c>
      <c r="G1045" s="180">
        <f>+'INFO SEAL'!K996</f>
        <v>13</v>
      </c>
      <c r="H1045" s="180" t="str">
        <f>+'INFO SEAL'!L996</f>
        <v>POSTE</v>
      </c>
      <c r="I1045" s="180" t="str">
        <f>+'INFO SEAL'!M996</f>
        <v>CONCRETO</v>
      </c>
      <c r="J1045" s="180" t="str">
        <f>+'INFO SEAL'!N996&amp;"-"&amp;F1045</f>
        <v>PPC19-MT</v>
      </c>
      <c r="K1045" s="180"/>
      <c r="L1045" s="182" t="str">
        <f>+VLOOKUP('INFO SEAL'!N996,$J$8:$V$50,3,FALSE)</f>
        <v>POSTE DE CONCRETO ARMADO DE 13/300/150/345</v>
      </c>
      <c r="M1045" s="33">
        <f t="shared" si="46"/>
        <v>0.5</v>
      </c>
    </row>
    <row r="1046" spans="1:13" customFormat="1" x14ac:dyDescent="0.25">
      <c r="A1046" s="73">
        <f>+'INFO SEAL'!B997</f>
        <v>992</v>
      </c>
      <c r="B1046" s="180" t="str">
        <f t="shared" si="45"/>
        <v>SICODI</v>
      </c>
      <c r="C1046" s="180" t="str">
        <f>+'INFO SEAL'!C997</f>
        <v>AREQUIPA</v>
      </c>
      <c r="D1046" s="180" t="str">
        <f>+'INFO SEAL'!D997</f>
        <v>AREQUIPA</v>
      </c>
      <c r="E1046" s="180" t="str">
        <f>+'INFO SEAL'!E997</f>
        <v>VITOR</v>
      </c>
      <c r="F1046" s="180" t="str">
        <f>+IF('INFO SEAL'!I997="BAJA TENSION","BT",IF('INFO SEAL'!I997="MEDIA TENSION","MT","AT"))</f>
        <v>MT</v>
      </c>
      <c r="G1046" s="180">
        <f>+'INFO SEAL'!K997</f>
        <v>13</v>
      </c>
      <c r="H1046" s="180" t="str">
        <f>+'INFO SEAL'!L997</f>
        <v>POSTE</v>
      </c>
      <c r="I1046" s="180" t="str">
        <f>+'INFO SEAL'!M997</f>
        <v>CONCRETO</v>
      </c>
      <c r="J1046" s="180" t="str">
        <f>+'INFO SEAL'!N997&amp;"-"&amp;F1046</f>
        <v>PPC19-MT</v>
      </c>
      <c r="K1046" s="180"/>
      <c r="L1046" s="182" t="str">
        <f>+VLOOKUP('INFO SEAL'!N997,$J$8:$V$50,3,FALSE)</f>
        <v>POSTE DE CONCRETO ARMADO DE 13/300/150/345</v>
      </c>
      <c r="M1046" s="33">
        <f t="shared" si="46"/>
        <v>0.5</v>
      </c>
    </row>
    <row r="1047" spans="1:13" customFormat="1" x14ac:dyDescent="0.25">
      <c r="A1047" s="73">
        <f>+'INFO SEAL'!B998</f>
        <v>993</v>
      </c>
      <c r="B1047" s="180" t="str">
        <f t="shared" si="45"/>
        <v>SICODI</v>
      </c>
      <c r="C1047" s="180" t="str">
        <f>+'INFO SEAL'!C998</f>
        <v>AREQUIPA</v>
      </c>
      <c r="D1047" s="180" t="str">
        <f>+'INFO SEAL'!D998</f>
        <v>AREQUIPA</v>
      </c>
      <c r="E1047" s="180" t="str">
        <f>+'INFO SEAL'!E998</f>
        <v>VITOR</v>
      </c>
      <c r="F1047" s="180" t="str">
        <f>+IF('INFO SEAL'!I998="BAJA TENSION","BT",IF('INFO SEAL'!I998="MEDIA TENSION","MT","AT"))</f>
        <v>MT</v>
      </c>
      <c r="G1047" s="180">
        <f>+'INFO SEAL'!K998</f>
        <v>13</v>
      </c>
      <c r="H1047" s="180" t="str">
        <f>+'INFO SEAL'!L998</f>
        <v>POSTE</v>
      </c>
      <c r="I1047" s="180" t="str">
        <f>+'INFO SEAL'!M998</f>
        <v>CONCRETO</v>
      </c>
      <c r="J1047" s="180" t="str">
        <f>+'INFO SEAL'!N998&amp;"-"&amp;F1047</f>
        <v>PPC19-MT</v>
      </c>
      <c r="K1047" s="180"/>
      <c r="L1047" s="182" t="str">
        <f>+VLOOKUP('INFO SEAL'!N998,$J$8:$V$50,3,FALSE)</f>
        <v>POSTE DE CONCRETO ARMADO DE 13/300/150/345</v>
      </c>
      <c r="M1047" s="33">
        <f t="shared" si="46"/>
        <v>0.5</v>
      </c>
    </row>
    <row r="1048" spans="1:13" customFormat="1" x14ac:dyDescent="0.25">
      <c r="A1048" s="73">
        <f>+'INFO SEAL'!B999</f>
        <v>994</v>
      </c>
      <c r="B1048" s="180" t="str">
        <f t="shared" si="45"/>
        <v>SICODI</v>
      </c>
      <c r="C1048" s="180" t="str">
        <f>+'INFO SEAL'!C999</f>
        <v>AREQUIPA</v>
      </c>
      <c r="D1048" s="180" t="str">
        <f>+'INFO SEAL'!D999</f>
        <v>AREQUIPA</v>
      </c>
      <c r="E1048" s="180" t="str">
        <f>+'INFO SEAL'!E999</f>
        <v>VITOR</v>
      </c>
      <c r="F1048" s="180" t="str">
        <f>+IF('INFO SEAL'!I999="BAJA TENSION","BT",IF('INFO SEAL'!I999="MEDIA TENSION","MT","AT"))</f>
        <v>MT</v>
      </c>
      <c r="G1048" s="180">
        <f>+'INFO SEAL'!K999</f>
        <v>12</v>
      </c>
      <c r="H1048" s="180" t="str">
        <f>+'INFO SEAL'!L999</f>
        <v>POSTE</v>
      </c>
      <c r="I1048" s="180" t="str">
        <f>+'INFO SEAL'!M999</f>
        <v>CONCRETO</v>
      </c>
      <c r="J1048" s="180" t="str">
        <f>+'INFO SEAL'!N999&amp;"-"&amp;F1048</f>
        <v>PPC15-MT</v>
      </c>
      <c r="K1048" s="180"/>
      <c r="L1048" s="182" t="str">
        <f>+VLOOKUP('INFO SEAL'!N999,$J$8:$V$50,3,FALSE)</f>
        <v>POSTE DE CONCRETO ARMADO DE 12/200/120/300</v>
      </c>
      <c r="M1048" s="33">
        <f t="shared" si="46"/>
        <v>0.3</v>
      </c>
    </row>
    <row r="1049" spans="1:13" customFormat="1" x14ac:dyDescent="0.25">
      <c r="A1049" s="73">
        <f>+'INFO SEAL'!B1000</f>
        <v>995</v>
      </c>
      <c r="B1049" s="180" t="str">
        <f t="shared" si="45"/>
        <v>SICODI</v>
      </c>
      <c r="C1049" s="180" t="str">
        <f>+'INFO SEAL'!C1000</f>
        <v>AREQUIPA</v>
      </c>
      <c r="D1049" s="180" t="str">
        <f>+'INFO SEAL'!D1000</f>
        <v>AREQUIPA</v>
      </c>
      <c r="E1049" s="180" t="str">
        <f>+'INFO SEAL'!E1000</f>
        <v>VITOR</v>
      </c>
      <c r="F1049" s="180" t="str">
        <f>+IF('INFO SEAL'!I1000="BAJA TENSION","BT",IF('INFO SEAL'!I1000="MEDIA TENSION","MT","AT"))</f>
        <v>MT</v>
      </c>
      <c r="G1049" s="180">
        <f>+'INFO SEAL'!K1000</f>
        <v>12</v>
      </c>
      <c r="H1049" s="180" t="str">
        <f>+'INFO SEAL'!L1000</f>
        <v>POSTE</v>
      </c>
      <c r="I1049" s="180" t="str">
        <f>+'INFO SEAL'!M1000</f>
        <v>CONCRETO</v>
      </c>
      <c r="J1049" s="180" t="str">
        <f>+'INFO SEAL'!N1000&amp;"-"&amp;F1049</f>
        <v>PPC15-MT</v>
      </c>
      <c r="K1049" s="180"/>
      <c r="L1049" s="182" t="str">
        <f>+VLOOKUP('INFO SEAL'!N1000,$J$8:$V$50,3,FALSE)</f>
        <v>POSTE DE CONCRETO ARMADO DE 12/200/120/300</v>
      </c>
      <c r="M1049" s="33">
        <f t="shared" si="46"/>
        <v>0.3</v>
      </c>
    </row>
    <row r="1050" spans="1:13" customFormat="1" x14ac:dyDescent="0.25">
      <c r="A1050" s="73">
        <f>+'INFO SEAL'!B1001</f>
        <v>996</v>
      </c>
      <c r="B1050" s="180" t="str">
        <f t="shared" si="45"/>
        <v>MOD INV_2018</v>
      </c>
      <c r="C1050" s="180" t="str">
        <f>+'INFO SEAL'!C1001</f>
        <v>AREQUIPA</v>
      </c>
      <c r="D1050" s="180" t="str">
        <f>+'INFO SEAL'!D1001</f>
        <v>AREQUIPA</v>
      </c>
      <c r="E1050" s="180" t="str">
        <f>+'INFO SEAL'!E1001</f>
        <v>VITOR</v>
      </c>
      <c r="F1050" s="180" t="str">
        <f>+IF('INFO SEAL'!I1001="BAJA TENSION","BT",IF('INFO SEAL'!I1001="MEDIA TENSION","MT","AT"))</f>
        <v>AT</v>
      </c>
      <c r="G1050" s="180">
        <f>+'INFO SEAL'!K1001</f>
        <v>18</v>
      </c>
      <c r="H1050" s="180" t="str">
        <f>+'INFO SEAL'!L1001</f>
        <v>POSTE</v>
      </c>
      <c r="I1050" s="180" t="str">
        <f>+'INFO SEAL'!M1001</f>
        <v>CONCRETO</v>
      </c>
      <c r="J1050" s="180" t="str">
        <f>+'INFO SEAL'!N1001&amp;"-"&amp;F1050</f>
        <v>EC138COU0S0-240-S1-AT</v>
      </c>
      <c r="K1050" s="180"/>
      <c r="L1050" s="182" t="str">
        <f>+VLOOKUP('INFO SEAL'!N1001,$J$8:$V$50,3,FALSE)</f>
        <v>1 Poste de concreto (21/500) de suspensión (2°) Tipo SU1-21</v>
      </c>
      <c r="M1050" s="33">
        <f t="shared" si="46"/>
        <v>3.4</v>
      </c>
    </row>
    <row r="1051" spans="1:13" customFormat="1" x14ac:dyDescent="0.25">
      <c r="A1051" s="73">
        <f>+'INFO SEAL'!B1002</f>
        <v>997</v>
      </c>
      <c r="B1051" s="180" t="str">
        <f t="shared" si="45"/>
        <v>SICODI</v>
      </c>
      <c r="C1051" s="180" t="str">
        <f>+'INFO SEAL'!C1002</f>
        <v>AREQUIPA</v>
      </c>
      <c r="D1051" s="180" t="str">
        <f>+'INFO SEAL'!D1002</f>
        <v>AREQUIPA</v>
      </c>
      <c r="E1051" s="180" t="str">
        <f>+'INFO SEAL'!E1002</f>
        <v>SAN JUAN DE SIGUAS</v>
      </c>
      <c r="F1051" s="180" t="str">
        <f>+IF('INFO SEAL'!I1002="BAJA TENSION","BT",IF('INFO SEAL'!I1002="MEDIA TENSION","MT","AT"))</f>
        <v>MT</v>
      </c>
      <c r="G1051" s="180">
        <f>+'INFO SEAL'!K1002</f>
        <v>13</v>
      </c>
      <c r="H1051" s="180" t="str">
        <f>+'INFO SEAL'!L1002</f>
        <v>POSTE</v>
      </c>
      <c r="I1051" s="180" t="str">
        <f>+'INFO SEAL'!M1002</f>
        <v>CONCRETO</v>
      </c>
      <c r="J1051" s="180" t="str">
        <f>+'INFO SEAL'!N1002&amp;"-"&amp;F1051</f>
        <v>PPC18-MT</v>
      </c>
      <c r="K1051" s="180"/>
      <c r="L1051" s="182" t="str">
        <f>+VLOOKUP('INFO SEAL'!N1002,$J$8:$V$50,3,FALSE)</f>
        <v>POSTE DE CONCRETO ARMADO DE 13/200/140/335</v>
      </c>
      <c r="M1051" s="33">
        <f t="shared" si="46"/>
        <v>0.4</v>
      </c>
    </row>
    <row r="1052" spans="1:13" customFormat="1" x14ac:dyDescent="0.25">
      <c r="A1052" s="73">
        <f>+'INFO SEAL'!B1003</f>
        <v>998</v>
      </c>
      <c r="B1052" s="180" t="str">
        <f t="shared" si="45"/>
        <v>MOD INV_2018</v>
      </c>
      <c r="C1052" s="180" t="str">
        <f>+'INFO SEAL'!C1003</f>
        <v>AREQUIPA</v>
      </c>
      <c r="D1052" s="180" t="str">
        <f>+'INFO SEAL'!D1003</f>
        <v>ISLAY</v>
      </c>
      <c r="E1052" s="180" t="str">
        <f>+'INFO SEAL'!E1003</f>
        <v>COCACHACRA</v>
      </c>
      <c r="F1052" s="180" t="str">
        <f>+IF('INFO SEAL'!I1003="BAJA TENSION","BT",IF('INFO SEAL'!I1003="MEDIA TENSION","MT","AT"))</f>
        <v>AT</v>
      </c>
      <c r="G1052" s="180">
        <f>+'INFO SEAL'!K1003</f>
        <v>13</v>
      </c>
      <c r="H1052" s="180" t="str">
        <f>+'INFO SEAL'!L1003</f>
        <v>POSTE</v>
      </c>
      <c r="I1052" s="180" t="str">
        <f>+'INFO SEAL'!M1003</f>
        <v>CONCRETO</v>
      </c>
      <c r="J1052" s="180" t="str">
        <f>+'INFO SEAL'!N1003&amp;"-"&amp;F1052</f>
        <v>EC033COR0S0-070-S3-AT</v>
      </c>
      <c r="K1052" s="180"/>
      <c r="L1052" s="182" t="str">
        <f>+VLOOKUP('INFO SEAL'!N1003,$J$8:$V$50,3,FALSE)</f>
        <v>1 Poste de concreto (15/600) de suspensión (30°) Tipo SU11-15</v>
      </c>
      <c r="M1052" s="33">
        <f t="shared" si="46"/>
        <v>1</v>
      </c>
    </row>
    <row r="1053" spans="1:13" customFormat="1" x14ac:dyDescent="0.25">
      <c r="A1053" s="73">
        <f>+'INFO SEAL'!B1004</f>
        <v>999</v>
      </c>
      <c r="B1053" s="180" t="str">
        <f t="shared" si="45"/>
        <v>SICODI</v>
      </c>
      <c r="C1053" s="180" t="str">
        <f>+'INFO SEAL'!C1004</f>
        <v>AREQUIPA</v>
      </c>
      <c r="D1053" s="180" t="str">
        <f>+'INFO SEAL'!D1004</f>
        <v>CASTILLA</v>
      </c>
      <c r="E1053" s="180" t="str">
        <f>+'INFO SEAL'!E1004</f>
        <v>URACA</v>
      </c>
      <c r="F1053" s="180" t="str">
        <f>+IF('INFO SEAL'!I1004="BAJA TENSION","BT",IF('INFO SEAL'!I1004="MEDIA TENSION","MT","AT"))</f>
        <v>MT</v>
      </c>
      <c r="G1053" s="180">
        <f>+'INFO SEAL'!K1004</f>
        <v>12</v>
      </c>
      <c r="H1053" s="180" t="str">
        <f>+'INFO SEAL'!L1004</f>
        <v>POSTE</v>
      </c>
      <c r="I1053" s="180" t="str">
        <f>+'INFO SEAL'!M1004</f>
        <v>CONCRETO</v>
      </c>
      <c r="J1053" s="180" t="str">
        <f>+'INFO SEAL'!N1004&amp;"-"&amp;F1053</f>
        <v>PPC15-MT</v>
      </c>
      <c r="K1053" s="180"/>
      <c r="L1053" s="182" t="str">
        <f>+VLOOKUP('INFO SEAL'!N1004,$J$8:$V$50,3,FALSE)</f>
        <v>POSTE DE CONCRETO ARMADO DE 12/200/120/300</v>
      </c>
      <c r="M1053" s="33">
        <f t="shared" si="46"/>
        <v>0.3</v>
      </c>
    </row>
    <row r="1054" spans="1:13" customFormat="1" x14ac:dyDescent="0.25">
      <c r="A1054" s="73">
        <f>+'INFO SEAL'!B1005</f>
        <v>1000</v>
      </c>
      <c r="B1054" s="180" t="str">
        <f t="shared" si="45"/>
        <v>SICODI</v>
      </c>
      <c r="C1054" s="180" t="str">
        <f>+'INFO SEAL'!C1005</f>
        <v>AREQUIPA</v>
      </c>
      <c r="D1054" s="180" t="str">
        <f>+'INFO SEAL'!D1005</f>
        <v>CASTILLA</v>
      </c>
      <c r="E1054" s="180" t="str">
        <f>+'INFO SEAL'!E1005</f>
        <v>APLAO</v>
      </c>
      <c r="F1054" s="180" t="str">
        <f>+IF('INFO SEAL'!I1005="BAJA TENSION","BT",IF('INFO SEAL'!I1005="MEDIA TENSION","MT","AT"))</f>
        <v>MT</v>
      </c>
      <c r="G1054" s="180">
        <f>+'INFO SEAL'!K1005</f>
        <v>12</v>
      </c>
      <c r="H1054" s="180" t="str">
        <f>+'INFO SEAL'!L1005</f>
        <v>POSTE</v>
      </c>
      <c r="I1054" s="180" t="str">
        <f>+'INFO SEAL'!M1005</f>
        <v>CONCRETO</v>
      </c>
      <c r="J1054" s="180" t="str">
        <f>+'INFO SEAL'!N1005&amp;"-"&amp;F1054</f>
        <v>PPC15-MT</v>
      </c>
      <c r="K1054" s="180"/>
      <c r="L1054" s="182" t="str">
        <f>+VLOOKUP('INFO SEAL'!N1005,$J$8:$V$50,3,FALSE)</f>
        <v>POSTE DE CONCRETO ARMADO DE 12/200/120/300</v>
      </c>
      <c r="M1054" s="33">
        <f t="shared" si="46"/>
        <v>0.3</v>
      </c>
    </row>
    <row r="1055" spans="1:13" customFormat="1" x14ac:dyDescent="0.25">
      <c r="A1055" s="73">
        <f>+'INFO SEAL'!B1006</f>
        <v>1001</v>
      </c>
      <c r="B1055" s="180" t="str">
        <f t="shared" si="45"/>
        <v>MOD INV_2018</v>
      </c>
      <c r="C1055" s="180" t="str">
        <f>+'INFO SEAL'!C1006</f>
        <v>AREQUIPA</v>
      </c>
      <c r="D1055" s="180" t="str">
        <f>+'INFO SEAL'!D1006</f>
        <v>ISLAY</v>
      </c>
      <c r="E1055" s="180" t="str">
        <f>+'INFO SEAL'!E1006</f>
        <v>COCACHACRA</v>
      </c>
      <c r="F1055" s="180" t="str">
        <f>+IF('INFO SEAL'!I1006="BAJA TENSION","BT",IF('INFO SEAL'!I1006="MEDIA TENSION","MT","AT"))</f>
        <v>AT</v>
      </c>
      <c r="G1055" s="180">
        <f>+'INFO SEAL'!K1006</f>
        <v>13</v>
      </c>
      <c r="H1055" s="180" t="str">
        <f>+'INFO SEAL'!L1006</f>
        <v>POSTE</v>
      </c>
      <c r="I1055" s="180" t="str">
        <f>+'INFO SEAL'!M1006</f>
        <v>CONCRETO</v>
      </c>
      <c r="J1055" s="180" t="str">
        <f>+'INFO SEAL'!N1006&amp;"-"&amp;F1055</f>
        <v>EC033COR0S0-120-S3-AT</v>
      </c>
      <c r="K1055" s="180"/>
      <c r="L1055" s="182" t="str">
        <f>+VLOOKUP('INFO SEAL'!N1006,$J$8:$V$50,3,FALSE)</f>
        <v>1 Poste de concreto (15/900) de suspensión (30°) Tipo SU11-15</v>
      </c>
      <c r="M1055" s="33">
        <f t="shared" si="46"/>
        <v>1.3</v>
      </c>
    </row>
    <row r="1056" spans="1:13" customFormat="1" x14ac:dyDescent="0.25">
      <c r="A1056" s="73">
        <f>+'INFO SEAL'!B1007</f>
        <v>1002</v>
      </c>
      <c r="B1056" s="180" t="str">
        <f t="shared" si="45"/>
        <v>MOD INV_2018</v>
      </c>
      <c r="C1056" s="180" t="str">
        <f>+'INFO SEAL'!C1007</f>
        <v>AREQUIPA</v>
      </c>
      <c r="D1056" s="180" t="str">
        <f>+'INFO SEAL'!D1007</f>
        <v>ISLAY</v>
      </c>
      <c r="E1056" s="180" t="str">
        <f>+'INFO SEAL'!E1007</f>
        <v>COCACHACRA</v>
      </c>
      <c r="F1056" s="180" t="str">
        <f>+IF('INFO SEAL'!I1007="BAJA TENSION","BT",IF('INFO SEAL'!I1007="MEDIA TENSION","MT","AT"))</f>
        <v>AT</v>
      </c>
      <c r="G1056" s="180">
        <f>+'INFO SEAL'!K1007</f>
        <v>13</v>
      </c>
      <c r="H1056" s="180" t="str">
        <f>+'INFO SEAL'!L1007</f>
        <v>POSTE</v>
      </c>
      <c r="I1056" s="180" t="str">
        <f>+'INFO SEAL'!M1007</f>
        <v>CONCRETO</v>
      </c>
      <c r="J1056" s="180" t="str">
        <f>+'INFO SEAL'!N1007&amp;"-"&amp;F1056</f>
        <v>EC033COR0S0-120-S3-AT</v>
      </c>
      <c r="K1056" s="180"/>
      <c r="L1056" s="182" t="str">
        <f>+VLOOKUP('INFO SEAL'!N1007,$J$8:$V$50,3,FALSE)</f>
        <v>1 Poste de concreto (15/900) de suspensión (30°) Tipo SU11-15</v>
      </c>
      <c r="M1056" s="33">
        <f t="shared" si="46"/>
        <v>1.3</v>
      </c>
    </row>
    <row r="1057" spans="1:13" customFormat="1" x14ac:dyDescent="0.25">
      <c r="A1057" s="73">
        <f>+'INFO SEAL'!B1008</f>
        <v>1003</v>
      </c>
      <c r="B1057" s="180" t="str">
        <f t="shared" si="45"/>
        <v>MOD INV_2018</v>
      </c>
      <c r="C1057" s="180" t="str">
        <f>+'INFO SEAL'!C1008</f>
        <v>AREQUIPA</v>
      </c>
      <c r="D1057" s="180" t="str">
        <f>+'INFO SEAL'!D1008</f>
        <v>ISLAY</v>
      </c>
      <c r="E1057" s="180" t="str">
        <f>+'INFO SEAL'!E1008</f>
        <v>COCACHACRA</v>
      </c>
      <c r="F1057" s="180" t="str">
        <f>+IF('INFO SEAL'!I1008="BAJA TENSION","BT",IF('INFO SEAL'!I1008="MEDIA TENSION","MT","AT"))</f>
        <v>AT</v>
      </c>
      <c r="G1057" s="180">
        <f>+'INFO SEAL'!K1008</f>
        <v>13</v>
      </c>
      <c r="H1057" s="180" t="str">
        <f>+'INFO SEAL'!L1008</f>
        <v>POSTE</v>
      </c>
      <c r="I1057" s="180" t="str">
        <f>+'INFO SEAL'!M1008</f>
        <v>CONCRETO</v>
      </c>
      <c r="J1057" s="180" t="str">
        <f>+'INFO SEAL'!N1008&amp;"-"&amp;F1057</f>
        <v>EC033COR0S0-070-S3-AT</v>
      </c>
      <c r="K1057" s="180"/>
      <c r="L1057" s="182" t="str">
        <f>+VLOOKUP('INFO SEAL'!N1008,$J$8:$V$50,3,FALSE)</f>
        <v>1 Poste de concreto (15/600) de suspensión (30°) Tipo SU11-15</v>
      </c>
      <c r="M1057" s="33">
        <f t="shared" si="46"/>
        <v>1</v>
      </c>
    </row>
    <row r="1058" spans="1:13" customFormat="1" x14ac:dyDescent="0.25">
      <c r="A1058" s="73">
        <f>+'INFO SEAL'!B1009</f>
        <v>1004</v>
      </c>
      <c r="B1058" s="180" t="str">
        <f t="shared" si="45"/>
        <v>MOD INV_2018</v>
      </c>
      <c r="C1058" s="180" t="str">
        <f>+'INFO SEAL'!C1009</f>
        <v>AREQUIPA</v>
      </c>
      <c r="D1058" s="180" t="str">
        <f>+'INFO SEAL'!D1009</f>
        <v>ISLAY</v>
      </c>
      <c r="E1058" s="180" t="str">
        <f>+'INFO SEAL'!E1009</f>
        <v>COCACHACRA</v>
      </c>
      <c r="F1058" s="180" t="str">
        <f>+IF('INFO SEAL'!I1009="BAJA TENSION","BT",IF('INFO SEAL'!I1009="MEDIA TENSION","MT","AT"))</f>
        <v>AT</v>
      </c>
      <c r="G1058" s="180">
        <f>+'INFO SEAL'!K1009</f>
        <v>13</v>
      </c>
      <c r="H1058" s="180" t="str">
        <f>+'INFO SEAL'!L1009</f>
        <v>POSTE</v>
      </c>
      <c r="I1058" s="180" t="str">
        <f>+'INFO SEAL'!M1009</f>
        <v>CONCRETO</v>
      </c>
      <c r="J1058" s="180" t="str">
        <f>+'INFO SEAL'!N1009&amp;"-"&amp;F1058</f>
        <v>EC033COR0S0-070-S3-AT</v>
      </c>
      <c r="K1058" s="180"/>
      <c r="L1058" s="182" t="str">
        <f>+VLOOKUP('INFO SEAL'!N1009,$J$8:$V$50,3,FALSE)</f>
        <v>1 Poste de concreto (15/600) de suspensión (30°) Tipo SU11-15</v>
      </c>
      <c r="M1058" s="33">
        <f t="shared" si="46"/>
        <v>1</v>
      </c>
    </row>
    <row r="1059" spans="1:13" customFormat="1" x14ac:dyDescent="0.25">
      <c r="A1059" s="73">
        <f>+'INFO SEAL'!B1010</f>
        <v>1005</v>
      </c>
      <c r="B1059" s="180" t="str">
        <f t="shared" si="45"/>
        <v>MOD INV_2018</v>
      </c>
      <c r="C1059" s="180" t="str">
        <f>+'INFO SEAL'!C1010</f>
        <v>AREQUIPA</v>
      </c>
      <c r="D1059" s="180" t="str">
        <f>+'INFO SEAL'!D1010</f>
        <v>ISLAY</v>
      </c>
      <c r="E1059" s="180" t="str">
        <f>+'INFO SEAL'!E1010</f>
        <v>COCACHACRA</v>
      </c>
      <c r="F1059" s="180" t="str">
        <f>+IF('INFO SEAL'!I1010="BAJA TENSION","BT",IF('INFO SEAL'!I1010="MEDIA TENSION","MT","AT"))</f>
        <v>AT</v>
      </c>
      <c r="G1059" s="180">
        <f>+'INFO SEAL'!K1010</f>
        <v>13</v>
      </c>
      <c r="H1059" s="180" t="str">
        <f>+'INFO SEAL'!L1010</f>
        <v>POSTE</v>
      </c>
      <c r="I1059" s="180" t="str">
        <f>+'INFO SEAL'!M1010</f>
        <v>CONCRETO</v>
      </c>
      <c r="J1059" s="180" t="str">
        <f>+'INFO SEAL'!N1010&amp;"-"&amp;F1059</f>
        <v>EC033COR0S0-070-S3-AT</v>
      </c>
      <c r="K1059" s="180"/>
      <c r="L1059" s="182" t="str">
        <f>+VLOOKUP('INFO SEAL'!N1010,$J$8:$V$50,3,FALSE)</f>
        <v>1 Poste de concreto (15/600) de suspensión (30°) Tipo SU11-15</v>
      </c>
      <c r="M1059" s="33">
        <f t="shared" si="46"/>
        <v>1</v>
      </c>
    </row>
    <row r="1060" spans="1:13" customFormat="1" x14ac:dyDescent="0.25">
      <c r="A1060" s="73">
        <f>+'INFO SEAL'!B1011</f>
        <v>1006</v>
      </c>
      <c r="B1060" s="180" t="str">
        <f t="shared" si="45"/>
        <v>SICODI</v>
      </c>
      <c r="C1060" s="180" t="str">
        <f>+'INFO SEAL'!C1011</f>
        <v>AREQUIPA</v>
      </c>
      <c r="D1060" s="180" t="str">
        <f>+'INFO SEAL'!D1011</f>
        <v>AREQUIPA</v>
      </c>
      <c r="E1060" s="180" t="str">
        <f>+'INFO SEAL'!E1011</f>
        <v>SANTA ISABEL DE SIGUAS</v>
      </c>
      <c r="F1060" s="180" t="str">
        <f>+IF('INFO SEAL'!I1011="BAJA TENSION","BT",IF('INFO SEAL'!I1011="MEDIA TENSION","MT","AT"))</f>
        <v>MT</v>
      </c>
      <c r="G1060" s="180">
        <f>+'INFO SEAL'!K1011</f>
        <v>13</v>
      </c>
      <c r="H1060" s="180" t="str">
        <f>+'INFO SEAL'!L1011</f>
        <v>POSTE</v>
      </c>
      <c r="I1060" s="180" t="str">
        <f>+'INFO SEAL'!M1011</f>
        <v>CONCRETO</v>
      </c>
      <c r="J1060" s="180" t="str">
        <f>+'INFO SEAL'!N1011&amp;"-"&amp;F1060</f>
        <v>PPC19-MT</v>
      </c>
      <c r="K1060" s="180"/>
      <c r="L1060" s="182" t="str">
        <f>+VLOOKUP('INFO SEAL'!N1011,$J$8:$V$50,3,FALSE)</f>
        <v>POSTE DE CONCRETO ARMADO DE 13/300/150/345</v>
      </c>
      <c r="M1060" s="33">
        <f t="shared" si="46"/>
        <v>0.5</v>
      </c>
    </row>
    <row r="1061" spans="1:13" customFormat="1" x14ac:dyDescent="0.25">
      <c r="A1061" s="73">
        <f>+'INFO SEAL'!B1012</f>
        <v>1007</v>
      </c>
      <c r="B1061" s="180" t="str">
        <f t="shared" si="45"/>
        <v>MOD INV_2018</v>
      </c>
      <c r="C1061" s="180" t="str">
        <f>+'INFO SEAL'!C1012</f>
        <v>AREQUIPA</v>
      </c>
      <c r="D1061" s="180" t="str">
        <f>+'INFO SEAL'!D1012</f>
        <v>ISLAY</v>
      </c>
      <c r="E1061" s="180" t="str">
        <f>+'INFO SEAL'!E1012</f>
        <v>COCACHACRA</v>
      </c>
      <c r="F1061" s="180" t="str">
        <f>+IF('INFO SEAL'!I1012="BAJA TENSION","BT",IF('INFO SEAL'!I1012="MEDIA TENSION","MT","AT"))</f>
        <v>AT</v>
      </c>
      <c r="G1061" s="180">
        <f>+'INFO SEAL'!K1012</f>
        <v>13</v>
      </c>
      <c r="H1061" s="180" t="str">
        <f>+'INFO SEAL'!L1012</f>
        <v>POSTE</v>
      </c>
      <c r="I1061" s="180" t="str">
        <f>+'INFO SEAL'!M1012</f>
        <v>CONCRETO</v>
      </c>
      <c r="J1061" s="180" t="str">
        <f>+'INFO SEAL'!N1012&amp;"-"&amp;F1061</f>
        <v>EC033COR0S0-070-S3-AT</v>
      </c>
      <c r="K1061" s="180"/>
      <c r="L1061" s="182" t="str">
        <f>+VLOOKUP('INFO SEAL'!N1012,$J$8:$V$50,3,FALSE)</f>
        <v>1 Poste de concreto (15/600) de suspensión (30°) Tipo SU11-15</v>
      </c>
      <c r="M1061" s="33">
        <f t="shared" si="46"/>
        <v>1</v>
      </c>
    </row>
    <row r="1062" spans="1:13" customFormat="1" x14ac:dyDescent="0.25">
      <c r="A1062" s="73">
        <f>+'INFO SEAL'!B1013</f>
        <v>1008</v>
      </c>
      <c r="B1062" s="180" t="str">
        <f t="shared" si="45"/>
        <v>SICODI</v>
      </c>
      <c r="C1062" s="180" t="str">
        <f>+'INFO SEAL'!C1013</f>
        <v>AREQUIPA</v>
      </c>
      <c r="D1062" s="180" t="str">
        <f>+'INFO SEAL'!D1013</f>
        <v>CASTILLA</v>
      </c>
      <c r="E1062" s="180" t="str">
        <f>+'INFO SEAL'!E1013</f>
        <v>URACA</v>
      </c>
      <c r="F1062" s="180" t="str">
        <f>+IF('INFO SEAL'!I1013="BAJA TENSION","BT",IF('INFO SEAL'!I1013="MEDIA TENSION","MT","AT"))</f>
        <v>MT</v>
      </c>
      <c r="G1062" s="180">
        <f>+'INFO SEAL'!K1013</f>
        <v>12</v>
      </c>
      <c r="H1062" s="180" t="str">
        <f>+'INFO SEAL'!L1013</f>
        <v>POSTE</v>
      </c>
      <c r="I1062" s="180" t="str">
        <f>+'INFO SEAL'!M1013</f>
        <v>CONCRETO</v>
      </c>
      <c r="J1062" s="180" t="str">
        <f>+'INFO SEAL'!N1013&amp;"-"&amp;F1062</f>
        <v>PPC15-MT</v>
      </c>
      <c r="K1062" s="180"/>
      <c r="L1062" s="182" t="str">
        <f>+VLOOKUP('INFO SEAL'!N1013,$J$8:$V$50,3,FALSE)</f>
        <v>POSTE DE CONCRETO ARMADO DE 12/200/120/300</v>
      </c>
      <c r="M1062" s="33">
        <f t="shared" si="46"/>
        <v>0.3</v>
      </c>
    </row>
    <row r="1063" spans="1:13" customFormat="1" x14ac:dyDescent="0.25">
      <c r="A1063" s="73">
        <f>+'INFO SEAL'!B1014</f>
        <v>1009</v>
      </c>
      <c r="B1063" s="180" t="str">
        <f t="shared" si="45"/>
        <v>MOD INV_2018</v>
      </c>
      <c r="C1063" s="180" t="str">
        <f>+'INFO SEAL'!C1014</f>
        <v>AREQUIPA</v>
      </c>
      <c r="D1063" s="180" t="str">
        <f>+'INFO SEAL'!D1014</f>
        <v>ISLAY</v>
      </c>
      <c r="E1063" s="180" t="str">
        <f>+'INFO SEAL'!E1014</f>
        <v>COCACHACRA</v>
      </c>
      <c r="F1063" s="180" t="str">
        <f>+IF('INFO SEAL'!I1014="BAJA TENSION","BT",IF('INFO SEAL'!I1014="MEDIA TENSION","MT","AT"))</f>
        <v>AT</v>
      </c>
      <c r="G1063" s="180">
        <f>+'INFO SEAL'!K1014</f>
        <v>13</v>
      </c>
      <c r="H1063" s="180" t="str">
        <f>+'INFO SEAL'!L1014</f>
        <v>POSTE</v>
      </c>
      <c r="I1063" s="180" t="str">
        <f>+'INFO SEAL'!M1014</f>
        <v>CONCRETO</v>
      </c>
      <c r="J1063" s="180" t="str">
        <f>+'INFO SEAL'!N1014&amp;"-"&amp;F1063</f>
        <v>EC033COR0S0-070-S3-AT</v>
      </c>
      <c r="K1063" s="180"/>
      <c r="L1063" s="182" t="str">
        <f>+VLOOKUP('INFO SEAL'!N1014,$J$8:$V$50,3,FALSE)</f>
        <v>1 Poste de concreto (15/600) de suspensión (30°) Tipo SU11-15</v>
      </c>
      <c r="M1063" s="33">
        <f t="shared" si="46"/>
        <v>1</v>
      </c>
    </row>
    <row r="1064" spans="1:13" customFormat="1" x14ac:dyDescent="0.25">
      <c r="A1064" s="73">
        <f>+'INFO SEAL'!B1015</f>
        <v>1010</v>
      </c>
      <c r="B1064" s="180" t="str">
        <f t="shared" si="45"/>
        <v>MOD INV_2018</v>
      </c>
      <c r="C1064" s="180" t="str">
        <f>+'INFO SEAL'!C1015</f>
        <v>AREQUIPA</v>
      </c>
      <c r="D1064" s="180" t="str">
        <f>+'INFO SEAL'!D1015</f>
        <v>ISLAY</v>
      </c>
      <c r="E1064" s="180" t="str">
        <f>+'INFO SEAL'!E1015</f>
        <v>COCACHACRA</v>
      </c>
      <c r="F1064" s="180" t="str">
        <f>+IF('INFO SEAL'!I1015="BAJA TENSION","BT",IF('INFO SEAL'!I1015="MEDIA TENSION","MT","AT"))</f>
        <v>AT</v>
      </c>
      <c r="G1064" s="180">
        <f>+'INFO SEAL'!K1015</f>
        <v>13</v>
      </c>
      <c r="H1064" s="180" t="str">
        <f>+'INFO SEAL'!L1015</f>
        <v>POSTE</v>
      </c>
      <c r="I1064" s="180" t="str">
        <f>+'INFO SEAL'!M1015</f>
        <v>CONCRETO</v>
      </c>
      <c r="J1064" s="180" t="str">
        <f>+'INFO SEAL'!N1015&amp;"-"&amp;F1064</f>
        <v>EC033COR0S0-070-S3-AT</v>
      </c>
      <c r="K1064" s="180"/>
      <c r="L1064" s="182" t="str">
        <f>+VLOOKUP('INFO SEAL'!N1015,$J$8:$V$50,3,FALSE)</f>
        <v>1 Poste de concreto (15/600) de suspensión (30°) Tipo SU11-15</v>
      </c>
      <c r="M1064" s="33">
        <f t="shared" si="46"/>
        <v>1</v>
      </c>
    </row>
    <row r="1065" spans="1:13" customFormat="1" x14ac:dyDescent="0.25">
      <c r="A1065" s="73">
        <f>+'INFO SEAL'!B1016</f>
        <v>1011</v>
      </c>
      <c r="B1065" s="180" t="str">
        <f t="shared" si="45"/>
        <v>MOD INV_2018</v>
      </c>
      <c r="C1065" s="180" t="str">
        <f>+'INFO SEAL'!C1016</f>
        <v>AREQUIPA</v>
      </c>
      <c r="D1065" s="180" t="str">
        <f>+'INFO SEAL'!D1016</f>
        <v>ISLAY</v>
      </c>
      <c r="E1065" s="180" t="str">
        <f>+'INFO SEAL'!E1016</f>
        <v>COCACHACRA</v>
      </c>
      <c r="F1065" s="180" t="str">
        <f>+IF('INFO SEAL'!I1016="BAJA TENSION","BT",IF('INFO SEAL'!I1016="MEDIA TENSION","MT","AT"))</f>
        <v>AT</v>
      </c>
      <c r="G1065" s="180">
        <f>+'INFO SEAL'!K1016</f>
        <v>13</v>
      </c>
      <c r="H1065" s="180" t="str">
        <f>+'INFO SEAL'!L1016</f>
        <v>POSTE</v>
      </c>
      <c r="I1065" s="180" t="str">
        <f>+'INFO SEAL'!M1016</f>
        <v>CONCRETO</v>
      </c>
      <c r="J1065" s="180" t="str">
        <f>+'INFO SEAL'!N1016&amp;"-"&amp;F1065</f>
        <v>EC033COR0S0-070-S3-AT</v>
      </c>
      <c r="K1065" s="180"/>
      <c r="L1065" s="182" t="str">
        <f>+VLOOKUP('INFO SEAL'!N1016,$J$8:$V$50,3,FALSE)</f>
        <v>1 Poste de concreto (15/600) de suspensión (30°) Tipo SU11-15</v>
      </c>
      <c r="M1065" s="33">
        <f t="shared" si="46"/>
        <v>1</v>
      </c>
    </row>
    <row r="1066" spans="1:13" customFormat="1" x14ac:dyDescent="0.25">
      <c r="A1066" s="73">
        <f>+'INFO SEAL'!B1017</f>
        <v>1012</v>
      </c>
      <c r="B1066" s="180" t="str">
        <f t="shared" si="45"/>
        <v>MOD INV_2018</v>
      </c>
      <c r="C1066" s="180" t="str">
        <f>+'INFO SEAL'!C1017</f>
        <v>AREQUIPA</v>
      </c>
      <c r="D1066" s="180" t="str">
        <f>+'INFO SEAL'!D1017</f>
        <v>ISLAY</v>
      </c>
      <c r="E1066" s="180" t="str">
        <f>+'INFO SEAL'!E1017</f>
        <v>COCACHACRA</v>
      </c>
      <c r="F1066" s="180" t="str">
        <f>+IF('INFO SEAL'!I1017="BAJA TENSION","BT",IF('INFO SEAL'!I1017="MEDIA TENSION","MT","AT"))</f>
        <v>AT</v>
      </c>
      <c r="G1066" s="180">
        <f>+'INFO SEAL'!K1017</f>
        <v>13</v>
      </c>
      <c r="H1066" s="180" t="str">
        <f>+'INFO SEAL'!L1017</f>
        <v>POSTE</v>
      </c>
      <c r="I1066" s="180" t="str">
        <f>+'INFO SEAL'!M1017</f>
        <v>CONCRETO</v>
      </c>
      <c r="J1066" s="180" t="str">
        <f>+'INFO SEAL'!N1017&amp;"-"&amp;F1066</f>
        <v>EC033COR0S0-070-S3-AT</v>
      </c>
      <c r="K1066" s="180"/>
      <c r="L1066" s="182" t="str">
        <f>+VLOOKUP('INFO SEAL'!N1017,$J$8:$V$50,3,FALSE)</f>
        <v>1 Poste de concreto (15/600) de suspensión (30°) Tipo SU11-15</v>
      </c>
      <c r="M1066" s="33">
        <f t="shared" si="46"/>
        <v>1</v>
      </c>
    </row>
    <row r="1067" spans="1:13" customFormat="1" x14ac:dyDescent="0.25">
      <c r="A1067" s="73">
        <f>+'INFO SEAL'!B1018</f>
        <v>1013</v>
      </c>
      <c r="B1067" s="180" t="str">
        <f t="shared" si="45"/>
        <v>MOD INV_2018</v>
      </c>
      <c r="C1067" s="180" t="str">
        <f>+'INFO SEAL'!C1018</f>
        <v>AREQUIPA</v>
      </c>
      <c r="D1067" s="180" t="str">
        <f>+'INFO SEAL'!D1018</f>
        <v>ISLAY</v>
      </c>
      <c r="E1067" s="180" t="str">
        <f>+'INFO SEAL'!E1018</f>
        <v>COCACHACRA</v>
      </c>
      <c r="F1067" s="180" t="str">
        <f>+IF('INFO SEAL'!I1018="BAJA TENSION","BT",IF('INFO SEAL'!I1018="MEDIA TENSION","MT","AT"))</f>
        <v>AT</v>
      </c>
      <c r="G1067" s="180">
        <f>+'INFO SEAL'!K1018</f>
        <v>13</v>
      </c>
      <c r="H1067" s="180" t="str">
        <f>+'INFO SEAL'!L1018</f>
        <v>POSTE</v>
      </c>
      <c r="I1067" s="180" t="str">
        <f>+'INFO SEAL'!M1018</f>
        <v>CONCRETO</v>
      </c>
      <c r="J1067" s="180" t="str">
        <f>+'INFO SEAL'!N1018&amp;"-"&amp;F1067</f>
        <v>EC033COR0S0-070-S3-AT</v>
      </c>
      <c r="K1067" s="180"/>
      <c r="L1067" s="182" t="str">
        <f>+VLOOKUP('INFO SEAL'!N1018,$J$8:$V$50,3,FALSE)</f>
        <v>1 Poste de concreto (15/600) de suspensión (30°) Tipo SU11-15</v>
      </c>
      <c r="M1067" s="33">
        <f t="shared" si="46"/>
        <v>1</v>
      </c>
    </row>
    <row r="1068" spans="1:13" customFormat="1" x14ac:dyDescent="0.25">
      <c r="A1068" s="73">
        <f>+'INFO SEAL'!B1019</f>
        <v>1014</v>
      </c>
      <c r="B1068" s="180" t="str">
        <f t="shared" si="45"/>
        <v>MOD INV_2018</v>
      </c>
      <c r="C1068" s="180" t="str">
        <f>+'INFO SEAL'!C1019</f>
        <v>AREQUIPA</v>
      </c>
      <c r="D1068" s="180" t="str">
        <f>+'INFO SEAL'!D1019</f>
        <v>ISLAY</v>
      </c>
      <c r="E1068" s="180" t="str">
        <f>+'INFO SEAL'!E1019</f>
        <v>COCACHACRA</v>
      </c>
      <c r="F1068" s="180" t="str">
        <f>+IF('INFO SEAL'!I1019="BAJA TENSION","BT",IF('INFO SEAL'!I1019="MEDIA TENSION","MT","AT"))</f>
        <v>AT</v>
      </c>
      <c r="G1068" s="180">
        <f>+'INFO SEAL'!K1019</f>
        <v>13</v>
      </c>
      <c r="H1068" s="180" t="str">
        <f>+'INFO SEAL'!L1019</f>
        <v>POSTE</v>
      </c>
      <c r="I1068" s="180" t="str">
        <f>+'INFO SEAL'!M1019</f>
        <v>CONCRETO</v>
      </c>
      <c r="J1068" s="180" t="str">
        <f>+'INFO SEAL'!N1019&amp;"-"&amp;F1068</f>
        <v>EC033COR0S0-070-S3-AT</v>
      </c>
      <c r="K1068" s="180"/>
      <c r="L1068" s="182" t="str">
        <f>+VLOOKUP('INFO SEAL'!N1019,$J$8:$V$50,3,FALSE)</f>
        <v>1 Poste de concreto (15/600) de suspensión (30°) Tipo SU11-15</v>
      </c>
      <c r="M1068" s="33">
        <f t="shared" si="46"/>
        <v>1</v>
      </c>
    </row>
    <row r="1069" spans="1:13" customFormat="1" x14ac:dyDescent="0.25">
      <c r="A1069" s="73">
        <f>+'INFO SEAL'!B1020</f>
        <v>1015</v>
      </c>
      <c r="B1069" s="180" t="str">
        <f t="shared" si="45"/>
        <v>MOD INV_2018</v>
      </c>
      <c r="C1069" s="180" t="str">
        <f>+'INFO SEAL'!C1020</f>
        <v>AREQUIPA</v>
      </c>
      <c r="D1069" s="180" t="str">
        <f>+'INFO SEAL'!D1020</f>
        <v>ISLAY</v>
      </c>
      <c r="E1069" s="180" t="str">
        <f>+'INFO SEAL'!E1020</f>
        <v>COCACHACRA</v>
      </c>
      <c r="F1069" s="180" t="str">
        <f>+IF('INFO SEAL'!I1020="BAJA TENSION","BT",IF('INFO SEAL'!I1020="MEDIA TENSION","MT","AT"))</f>
        <v>AT</v>
      </c>
      <c r="G1069" s="180">
        <f>+'INFO SEAL'!K1020</f>
        <v>13</v>
      </c>
      <c r="H1069" s="180" t="str">
        <f>+'INFO SEAL'!L1020</f>
        <v>POSTE</v>
      </c>
      <c r="I1069" s="180" t="str">
        <f>+'INFO SEAL'!M1020</f>
        <v>CONCRETO</v>
      </c>
      <c r="J1069" s="180" t="str">
        <f>+'INFO SEAL'!N1020&amp;"-"&amp;F1069</f>
        <v>EC033COR0S0-070-S3-AT</v>
      </c>
      <c r="K1069" s="180"/>
      <c r="L1069" s="182" t="str">
        <f>+VLOOKUP('INFO SEAL'!N1020,$J$8:$V$50,3,FALSE)</f>
        <v>1 Poste de concreto (15/600) de suspensión (30°) Tipo SU11-15</v>
      </c>
      <c r="M1069" s="33">
        <f t="shared" si="46"/>
        <v>1</v>
      </c>
    </row>
    <row r="1070" spans="1:13" customFormat="1" x14ac:dyDescent="0.25">
      <c r="A1070" s="73">
        <f>+'INFO SEAL'!B1021</f>
        <v>1016</v>
      </c>
      <c r="B1070" s="180" t="str">
        <f t="shared" si="45"/>
        <v>MOD INV_2018</v>
      </c>
      <c r="C1070" s="180" t="str">
        <f>+'INFO SEAL'!C1021</f>
        <v>AREQUIPA</v>
      </c>
      <c r="D1070" s="180" t="str">
        <f>+'INFO SEAL'!D1021</f>
        <v>ISLAY</v>
      </c>
      <c r="E1070" s="180" t="str">
        <f>+'INFO SEAL'!E1021</f>
        <v>MOLLENDO</v>
      </c>
      <c r="F1070" s="180" t="str">
        <f>+IF('INFO SEAL'!I1021="BAJA TENSION","BT",IF('INFO SEAL'!I1021="MEDIA TENSION","MT","AT"))</f>
        <v>AT</v>
      </c>
      <c r="G1070" s="180">
        <f>+'INFO SEAL'!K1021</f>
        <v>12</v>
      </c>
      <c r="H1070" s="180" t="str">
        <f>+'INFO SEAL'!L1021</f>
        <v>POSTE</v>
      </c>
      <c r="I1070" s="180" t="str">
        <f>+'INFO SEAL'!M1021</f>
        <v>MADERA</v>
      </c>
      <c r="J1070" s="180" t="str">
        <f>+'INFO SEAL'!N1021&amp;"-"&amp;F1070</f>
        <v>EMSU1P60C3-AT</v>
      </c>
      <c r="K1070" s="180"/>
      <c r="L1070" s="182" t="str">
        <f>+VLOOKUP('INFO SEAL'!N1021,$J$8:$V$50,3,FALSE)</f>
        <v>Estructura de  Suspensión compuesto por 1 postes de madera tratada 60' Clase 3</v>
      </c>
      <c r="M1070" s="33">
        <f t="shared" si="46"/>
        <v>1.1000000000000001</v>
      </c>
    </row>
    <row r="1071" spans="1:13" customFormat="1" x14ac:dyDescent="0.25">
      <c r="A1071" s="73">
        <f>+'INFO SEAL'!B1022</f>
        <v>1017</v>
      </c>
      <c r="B1071" s="180" t="str">
        <f t="shared" si="45"/>
        <v>MOD INV_2018</v>
      </c>
      <c r="C1071" s="180" t="str">
        <f>+'INFO SEAL'!C1022</f>
        <v>AREQUIPA</v>
      </c>
      <c r="D1071" s="180" t="str">
        <f>+'INFO SEAL'!D1022</f>
        <v>ISLAY</v>
      </c>
      <c r="E1071" s="180" t="str">
        <f>+'INFO SEAL'!E1022</f>
        <v>COCACHACRA</v>
      </c>
      <c r="F1071" s="180" t="str">
        <f>+IF('INFO SEAL'!I1022="BAJA TENSION","BT",IF('INFO SEAL'!I1022="MEDIA TENSION","MT","AT"))</f>
        <v>AT</v>
      </c>
      <c r="G1071" s="180">
        <f>+'INFO SEAL'!K1022</f>
        <v>13</v>
      </c>
      <c r="H1071" s="180" t="str">
        <f>+'INFO SEAL'!L1022</f>
        <v>POSTE</v>
      </c>
      <c r="I1071" s="180" t="str">
        <f>+'INFO SEAL'!M1022</f>
        <v>CONCRETO</v>
      </c>
      <c r="J1071" s="180" t="str">
        <f>+'INFO SEAL'!N1022&amp;"-"&amp;F1071</f>
        <v>EC033COR0S0-070-S3-AT</v>
      </c>
      <c r="K1071" s="180"/>
      <c r="L1071" s="182" t="str">
        <f>+VLOOKUP('INFO SEAL'!N1022,$J$8:$V$50,3,FALSE)</f>
        <v>1 Poste de concreto (15/600) de suspensión (30°) Tipo SU11-15</v>
      </c>
      <c r="M1071" s="33">
        <f t="shared" si="46"/>
        <v>1</v>
      </c>
    </row>
    <row r="1072" spans="1:13" customFormat="1" x14ac:dyDescent="0.25">
      <c r="A1072" s="73">
        <f>+'INFO SEAL'!B1023</f>
        <v>1018</v>
      </c>
      <c r="B1072" s="180" t="str">
        <f t="shared" si="45"/>
        <v>SICODI</v>
      </c>
      <c r="C1072" s="180" t="str">
        <f>+'INFO SEAL'!C1023</f>
        <v>AREQUIPA</v>
      </c>
      <c r="D1072" s="180" t="str">
        <f>+'INFO SEAL'!D1023</f>
        <v>AREQUIPA</v>
      </c>
      <c r="E1072" s="180" t="str">
        <f>+'INFO SEAL'!E1023</f>
        <v>LA JOYA</v>
      </c>
      <c r="F1072" s="180" t="str">
        <f>+IF('INFO SEAL'!I1023="BAJA TENSION","BT",IF('INFO SEAL'!I1023="MEDIA TENSION","MT","AT"))</f>
        <v>MT</v>
      </c>
      <c r="G1072" s="180">
        <f>+'INFO SEAL'!K1023</f>
        <v>13</v>
      </c>
      <c r="H1072" s="180" t="str">
        <f>+'INFO SEAL'!L1023</f>
        <v>POSTE</v>
      </c>
      <c r="I1072" s="180" t="str">
        <f>+'INFO SEAL'!M1023</f>
        <v>CONCRETO</v>
      </c>
      <c r="J1072" s="180" t="str">
        <f>+'INFO SEAL'!N1023&amp;"-"&amp;F1072</f>
        <v>PPC19-MT</v>
      </c>
      <c r="K1072" s="180"/>
      <c r="L1072" s="182" t="str">
        <f>+VLOOKUP('INFO SEAL'!N1023,$J$8:$V$50,3,FALSE)</f>
        <v>POSTE DE CONCRETO ARMADO DE 13/300/150/345</v>
      </c>
      <c r="M1072" s="33">
        <f t="shared" si="46"/>
        <v>0.5</v>
      </c>
    </row>
    <row r="1073" spans="1:13" customFormat="1" x14ac:dyDescent="0.25">
      <c r="A1073" s="73">
        <f>+'INFO SEAL'!B1024</f>
        <v>1019</v>
      </c>
      <c r="B1073" s="180" t="str">
        <f t="shared" si="45"/>
        <v>SICODI</v>
      </c>
      <c r="C1073" s="180" t="str">
        <f>+'INFO SEAL'!C1024</f>
        <v>AREQUIPA</v>
      </c>
      <c r="D1073" s="180" t="str">
        <f>+'INFO SEAL'!D1024</f>
        <v>AREQUIPA</v>
      </c>
      <c r="E1073" s="180" t="str">
        <f>+'INFO SEAL'!E1024</f>
        <v>LA JOYA</v>
      </c>
      <c r="F1073" s="180" t="str">
        <f>+IF('INFO SEAL'!I1024="BAJA TENSION","BT",IF('INFO SEAL'!I1024="MEDIA TENSION","MT","AT"))</f>
        <v>MT</v>
      </c>
      <c r="G1073" s="180">
        <f>+'INFO SEAL'!K1024</f>
        <v>13</v>
      </c>
      <c r="H1073" s="180" t="str">
        <f>+'INFO SEAL'!L1024</f>
        <v>POSTE</v>
      </c>
      <c r="I1073" s="180" t="str">
        <f>+'INFO SEAL'!M1024</f>
        <v>CONCRETO</v>
      </c>
      <c r="J1073" s="180" t="str">
        <f>+'INFO SEAL'!N1024&amp;"-"&amp;F1073</f>
        <v>PPC19-MT</v>
      </c>
      <c r="K1073" s="180"/>
      <c r="L1073" s="182" t="str">
        <f>+VLOOKUP('INFO SEAL'!N1024,$J$8:$V$50,3,FALSE)</f>
        <v>POSTE DE CONCRETO ARMADO DE 13/300/150/345</v>
      </c>
      <c r="M1073" s="33">
        <f t="shared" si="46"/>
        <v>0.5</v>
      </c>
    </row>
    <row r="1074" spans="1:13" customFormat="1" x14ac:dyDescent="0.25">
      <c r="A1074" s="73">
        <f>+'INFO SEAL'!B1025</f>
        <v>1020</v>
      </c>
      <c r="B1074" s="180" t="str">
        <f t="shared" si="45"/>
        <v>SICODI</v>
      </c>
      <c r="C1074" s="180" t="str">
        <f>+'INFO SEAL'!C1025</f>
        <v>AREQUIPA</v>
      </c>
      <c r="D1074" s="180" t="str">
        <f>+'INFO SEAL'!D1025</f>
        <v>AREQUIPA</v>
      </c>
      <c r="E1074" s="180" t="str">
        <f>+'INFO SEAL'!E1025</f>
        <v>LA JOYA</v>
      </c>
      <c r="F1074" s="180" t="str">
        <f>+IF('INFO SEAL'!I1025="BAJA TENSION","BT",IF('INFO SEAL'!I1025="MEDIA TENSION","MT","AT"))</f>
        <v>MT</v>
      </c>
      <c r="G1074" s="180">
        <f>+'INFO SEAL'!K1025</f>
        <v>13</v>
      </c>
      <c r="H1074" s="180" t="str">
        <f>+'INFO SEAL'!L1025</f>
        <v>POSTE</v>
      </c>
      <c r="I1074" s="180" t="str">
        <f>+'INFO SEAL'!M1025</f>
        <v>CONCRETO</v>
      </c>
      <c r="J1074" s="180" t="str">
        <f>+'INFO SEAL'!N1025&amp;"-"&amp;F1074</f>
        <v>PPC19-MT</v>
      </c>
      <c r="K1074" s="180"/>
      <c r="L1074" s="182" t="str">
        <f>+VLOOKUP('INFO SEAL'!N1025,$J$8:$V$50,3,FALSE)</f>
        <v>POSTE DE CONCRETO ARMADO DE 13/300/150/345</v>
      </c>
      <c r="M1074" s="33">
        <f t="shared" si="46"/>
        <v>0.5</v>
      </c>
    </row>
    <row r="1075" spans="1:13" customFormat="1" x14ac:dyDescent="0.25">
      <c r="A1075" s="73">
        <f>+'INFO SEAL'!B1026</f>
        <v>1021</v>
      </c>
      <c r="B1075" s="180" t="str">
        <f t="shared" si="45"/>
        <v>SICODI</v>
      </c>
      <c r="C1075" s="180" t="str">
        <f>+'INFO SEAL'!C1026</f>
        <v>AREQUIPA</v>
      </c>
      <c r="D1075" s="180" t="str">
        <f>+'INFO SEAL'!D1026</f>
        <v>AREQUIPA</v>
      </c>
      <c r="E1075" s="180" t="str">
        <f>+'INFO SEAL'!E1026</f>
        <v>LA JOYA</v>
      </c>
      <c r="F1075" s="180" t="str">
        <f>+IF('INFO SEAL'!I1026="BAJA TENSION","BT",IF('INFO SEAL'!I1026="MEDIA TENSION","MT","AT"))</f>
        <v>MT</v>
      </c>
      <c r="G1075" s="180">
        <f>+'INFO SEAL'!K1026</f>
        <v>13</v>
      </c>
      <c r="H1075" s="180" t="str">
        <f>+'INFO SEAL'!L1026</f>
        <v>POSTE</v>
      </c>
      <c r="I1075" s="180" t="str">
        <f>+'INFO SEAL'!M1026</f>
        <v>CONCRETO</v>
      </c>
      <c r="J1075" s="180" t="str">
        <f>+'INFO SEAL'!N1026&amp;"-"&amp;F1075</f>
        <v>PPC19-MT</v>
      </c>
      <c r="K1075" s="180"/>
      <c r="L1075" s="182" t="str">
        <f>+VLOOKUP('INFO SEAL'!N1026,$J$8:$V$50,3,FALSE)</f>
        <v>POSTE DE CONCRETO ARMADO DE 13/300/150/345</v>
      </c>
      <c r="M1075" s="33">
        <f t="shared" si="46"/>
        <v>0.5</v>
      </c>
    </row>
    <row r="1076" spans="1:13" customFormat="1" x14ac:dyDescent="0.25">
      <c r="A1076" s="73">
        <f>+'INFO SEAL'!B1027</f>
        <v>1022</v>
      </c>
      <c r="B1076" s="180" t="str">
        <f t="shared" si="45"/>
        <v>SICODI</v>
      </c>
      <c r="C1076" s="180" t="str">
        <f>+'INFO SEAL'!C1027</f>
        <v>AREQUIPA</v>
      </c>
      <c r="D1076" s="180" t="str">
        <f>+'INFO SEAL'!D1027</f>
        <v>AREQUIPA</v>
      </c>
      <c r="E1076" s="180" t="str">
        <f>+'INFO SEAL'!E1027</f>
        <v>LA JOYA</v>
      </c>
      <c r="F1076" s="180" t="str">
        <f>+IF('INFO SEAL'!I1027="BAJA TENSION","BT",IF('INFO SEAL'!I1027="MEDIA TENSION","MT","AT"))</f>
        <v>MT</v>
      </c>
      <c r="G1076" s="180">
        <f>+'INFO SEAL'!K1027</f>
        <v>13</v>
      </c>
      <c r="H1076" s="180" t="str">
        <f>+'INFO SEAL'!L1027</f>
        <v>POSTE</v>
      </c>
      <c r="I1076" s="180" t="str">
        <f>+'INFO SEAL'!M1027</f>
        <v>CONCRETO</v>
      </c>
      <c r="J1076" s="180" t="str">
        <f>+'INFO SEAL'!N1027&amp;"-"&amp;F1076</f>
        <v>PPC19-MT</v>
      </c>
      <c r="K1076" s="180"/>
      <c r="L1076" s="182" t="str">
        <f>+VLOOKUP('INFO SEAL'!N1027,$J$8:$V$50,3,FALSE)</f>
        <v>POSTE DE CONCRETO ARMADO DE 13/300/150/345</v>
      </c>
      <c r="M1076" s="33">
        <f t="shared" si="46"/>
        <v>0.5</v>
      </c>
    </row>
    <row r="1077" spans="1:13" customFormat="1" x14ac:dyDescent="0.25">
      <c r="A1077" s="73">
        <f>+'INFO SEAL'!B1028</f>
        <v>1023</v>
      </c>
      <c r="B1077" s="180" t="str">
        <f t="shared" si="45"/>
        <v>SICODI</v>
      </c>
      <c r="C1077" s="180" t="str">
        <f>+'INFO SEAL'!C1028</f>
        <v>AREQUIPA</v>
      </c>
      <c r="D1077" s="180" t="str">
        <f>+'INFO SEAL'!D1028</f>
        <v>AREQUIPA</v>
      </c>
      <c r="E1077" s="180" t="str">
        <f>+'INFO SEAL'!E1028</f>
        <v>LA JOYA</v>
      </c>
      <c r="F1077" s="180" t="str">
        <f>+IF('INFO SEAL'!I1028="BAJA TENSION","BT",IF('INFO SEAL'!I1028="MEDIA TENSION","MT","AT"))</f>
        <v>MT</v>
      </c>
      <c r="G1077" s="180">
        <f>+'INFO SEAL'!K1028</f>
        <v>13</v>
      </c>
      <c r="H1077" s="180" t="str">
        <f>+'INFO SEAL'!L1028</f>
        <v>POSTE</v>
      </c>
      <c r="I1077" s="180" t="str">
        <f>+'INFO SEAL'!M1028</f>
        <v>CONCRETO</v>
      </c>
      <c r="J1077" s="180" t="str">
        <f>+'INFO SEAL'!N1028&amp;"-"&amp;F1077</f>
        <v>PPC19-MT</v>
      </c>
      <c r="K1077" s="180"/>
      <c r="L1077" s="182" t="str">
        <f>+VLOOKUP('INFO SEAL'!N1028,$J$8:$V$50,3,FALSE)</f>
        <v>POSTE DE CONCRETO ARMADO DE 13/300/150/345</v>
      </c>
      <c r="M1077" s="33">
        <f t="shared" si="46"/>
        <v>0.5</v>
      </c>
    </row>
    <row r="1078" spans="1:13" customFormat="1" x14ac:dyDescent="0.25">
      <c r="A1078" s="73">
        <f>+'INFO SEAL'!B1029</f>
        <v>1024</v>
      </c>
      <c r="B1078" s="180" t="str">
        <f t="shared" si="45"/>
        <v>SICODI</v>
      </c>
      <c r="C1078" s="180" t="str">
        <f>+'INFO SEAL'!C1029</f>
        <v>AREQUIPA</v>
      </c>
      <c r="D1078" s="180" t="str">
        <f>+'INFO SEAL'!D1029</f>
        <v>AREQUIPA</v>
      </c>
      <c r="E1078" s="180" t="str">
        <f>+'INFO SEAL'!E1029</f>
        <v>LA JOYA</v>
      </c>
      <c r="F1078" s="180" t="str">
        <f>+IF('INFO SEAL'!I1029="BAJA TENSION","BT",IF('INFO SEAL'!I1029="MEDIA TENSION","MT","AT"))</f>
        <v>MT</v>
      </c>
      <c r="G1078" s="180">
        <f>+'INFO SEAL'!K1029</f>
        <v>13</v>
      </c>
      <c r="H1078" s="180" t="str">
        <f>+'INFO SEAL'!L1029</f>
        <v>POSTE</v>
      </c>
      <c r="I1078" s="180" t="str">
        <f>+'INFO SEAL'!M1029</f>
        <v>CONCRETO</v>
      </c>
      <c r="J1078" s="180" t="str">
        <f>+'INFO SEAL'!N1029&amp;"-"&amp;F1078</f>
        <v>PPC19-MT</v>
      </c>
      <c r="K1078" s="180"/>
      <c r="L1078" s="182" t="str">
        <f>+VLOOKUP('INFO SEAL'!N1029,$J$8:$V$50,3,FALSE)</f>
        <v>POSTE DE CONCRETO ARMADO DE 13/300/150/345</v>
      </c>
      <c r="M1078" s="33">
        <f t="shared" si="46"/>
        <v>0.5</v>
      </c>
    </row>
    <row r="1079" spans="1:13" customFormat="1" x14ac:dyDescent="0.25">
      <c r="A1079" s="73">
        <f>+'INFO SEAL'!B1030</f>
        <v>1025</v>
      </c>
      <c r="B1079" s="180" t="str">
        <f t="shared" si="45"/>
        <v>SICODI</v>
      </c>
      <c r="C1079" s="180" t="str">
        <f>+'INFO SEAL'!C1030</f>
        <v>AREQUIPA</v>
      </c>
      <c r="D1079" s="180" t="str">
        <f>+'INFO SEAL'!D1030</f>
        <v>CASTILLA</v>
      </c>
      <c r="E1079" s="180" t="str">
        <f>+'INFO SEAL'!E1030</f>
        <v>APLAO</v>
      </c>
      <c r="F1079" s="180" t="str">
        <f>+IF('INFO SEAL'!I1030="BAJA TENSION","BT",IF('INFO SEAL'!I1030="MEDIA TENSION","MT","AT"))</f>
        <v>MT</v>
      </c>
      <c r="G1079" s="180">
        <f>+'INFO SEAL'!K1030</f>
        <v>12</v>
      </c>
      <c r="H1079" s="180" t="str">
        <f>+'INFO SEAL'!L1030</f>
        <v>POSTE</v>
      </c>
      <c r="I1079" s="180" t="str">
        <f>+'INFO SEAL'!M1030</f>
        <v>CONCRETO</v>
      </c>
      <c r="J1079" s="180" t="str">
        <f>+'INFO SEAL'!N1030&amp;"-"&amp;F1079</f>
        <v>PPC15-MT</v>
      </c>
      <c r="K1079" s="180"/>
      <c r="L1079" s="182" t="str">
        <f>+VLOOKUP('INFO SEAL'!N1030,$J$8:$V$50,3,FALSE)</f>
        <v>POSTE DE CONCRETO ARMADO DE 12/200/120/300</v>
      </c>
      <c r="M1079" s="33">
        <f t="shared" si="46"/>
        <v>0.3</v>
      </c>
    </row>
    <row r="1080" spans="1:13" customFormat="1" x14ac:dyDescent="0.25">
      <c r="A1080" s="73">
        <f>+'INFO SEAL'!B1031</f>
        <v>1026</v>
      </c>
      <c r="B1080" s="180" t="str">
        <f t="shared" ref="B1080:B1143" si="47">+INDEX($B$8:$B$50,MATCH(L1080,$L$8:$L$50,0))</f>
        <v>SICODI</v>
      </c>
      <c r="C1080" s="180" t="str">
        <f>+'INFO SEAL'!C1031</f>
        <v>AREQUIPA</v>
      </c>
      <c r="D1080" s="180" t="str">
        <f>+'INFO SEAL'!D1031</f>
        <v>AREQUIPA</v>
      </c>
      <c r="E1080" s="180" t="str">
        <f>+'INFO SEAL'!E1031</f>
        <v>LA JOYA</v>
      </c>
      <c r="F1080" s="180" t="str">
        <f>+IF('INFO SEAL'!I1031="BAJA TENSION","BT",IF('INFO SEAL'!I1031="MEDIA TENSION","MT","AT"))</f>
        <v>MT</v>
      </c>
      <c r="G1080" s="180">
        <f>+'INFO SEAL'!K1031</f>
        <v>13</v>
      </c>
      <c r="H1080" s="180" t="str">
        <f>+'INFO SEAL'!L1031</f>
        <v>POSTE</v>
      </c>
      <c r="I1080" s="180" t="str">
        <f>+'INFO SEAL'!M1031</f>
        <v>CONCRETO</v>
      </c>
      <c r="J1080" s="180" t="str">
        <f>+'INFO SEAL'!N1031&amp;"-"&amp;F1080</f>
        <v>PPC19-MT</v>
      </c>
      <c r="K1080" s="180"/>
      <c r="L1080" s="182" t="str">
        <f>+VLOOKUP('INFO SEAL'!N1031,$J$8:$V$50,3,FALSE)</f>
        <v>POSTE DE CONCRETO ARMADO DE 13/300/150/345</v>
      </c>
      <c r="M1080" s="33">
        <f t="shared" ref="M1080:M1143" si="48">+VLOOKUP(J1080,$K$8:$V$50,12,FALSE)</f>
        <v>0.5</v>
      </c>
    </row>
    <row r="1081" spans="1:13" customFormat="1" x14ac:dyDescent="0.25">
      <c r="A1081" s="73">
        <f>+'INFO SEAL'!B1032</f>
        <v>1027</v>
      </c>
      <c r="B1081" s="180" t="str">
        <f t="shared" si="47"/>
        <v>SICODI</v>
      </c>
      <c r="C1081" s="180" t="str">
        <f>+'INFO SEAL'!C1032</f>
        <v>AREQUIPA</v>
      </c>
      <c r="D1081" s="180" t="str">
        <f>+'INFO SEAL'!D1032</f>
        <v>AREQUIPA</v>
      </c>
      <c r="E1081" s="180" t="str">
        <f>+'INFO SEAL'!E1032</f>
        <v>LA JOYA</v>
      </c>
      <c r="F1081" s="180" t="str">
        <f>+IF('INFO SEAL'!I1032="BAJA TENSION","BT",IF('INFO SEAL'!I1032="MEDIA TENSION","MT","AT"))</f>
        <v>MT</v>
      </c>
      <c r="G1081" s="180">
        <f>+'INFO SEAL'!K1032</f>
        <v>13</v>
      </c>
      <c r="H1081" s="180" t="str">
        <f>+'INFO SEAL'!L1032</f>
        <v>POSTE</v>
      </c>
      <c r="I1081" s="180" t="str">
        <f>+'INFO SEAL'!M1032</f>
        <v>CONCRETO</v>
      </c>
      <c r="J1081" s="180" t="str">
        <f>+'INFO SEAL'!N1032&amp;"-"&amp;F1081</f>
        <v>PPC19-MT</v>
      </c>
      <c r="K1081" s="180"/>
      <c r="L1081" s="182" t="str">
        <f>+VLOOKUP('INFO SEAL'!N1032,$J$8:$V$50,3,FALSE)</f>
        <v>POSTE DE CONCRETO ARMADO DE 13/300/150/345</v>
      </c>
      <c r="M1081" s="33">
        <f t="shared" si="48"/>
        <v>0.5</v>
      </c>
    </row>
    <row r="1082" spans="1:13" customFormat="1" x14ac:dyDescent="0.25">
      <c r="A1082" s="73">
        <f>+'INFO SEAL'!B1033</f>
        <v>1028</v>
      </c>
      <c r="B1082" s="180" t="str">
        <f t="shared" si="47"/>
        <v>SICODI</v>
      </c>
      <c r="C1082" s="180" t="str">
        <f>+'INFO SEAL'!C1033</f>
        <v>AREQUIPA</v>
      </c>
      <c r="D1082" s="180" t="str">
        <f>+'INFO SEAL'!D1033</f>
        <v>AREQUIPA</v>
      </c>
      <c r="E1082" s="180" t="str">
        <f>+'INFO SEAL'!E1033</f>
        <v>LA JOYA</v>
      </c>
      <c r="F1082" s="180" t="str">
        <f>+IF('INFO SEAL'!I1033="BAJA TENSION","BT",IF('INFO SEAL'!I1033="MEDIA TENSION","MT","AT"))</f>
        <v>MT</v>
      </c>
      <c r="G1082" s="180">
        <f>+'INFO SEAL'!K1033</f>
        <v>13</v>
      </c>
      <c r="H1082" s="180" t="str">
        <f>+'INFO SEAL'!L1033</f>
        <v>POSTE</v>
      </c>
      <c r="I1082" s="180" t="str">
        <f>+'INFO SEAL'!M1033</f>
        <v>CONCRETO</v>
      </c>
      <c r="J1082" s="180" t="str">
        <f>+'INFO SEAL'!N1033&amp;"-"&amp;F1082</f>
        <v>PPC19-MT</v>
      </c>
      <c r="K1082" s="180"/>
      <c r="L1082" s="182" t="str">
        <f>+VLOOKUP('INFO SEAL'!N1033,$J$8:$V$50,3,FALSE)</f>
        <v>POSTE DE CONCRETO ARMADO DE 13/300/150/345</v>
      </c>
      <c r="M1082" s="33">
        <f t="shared" si="48"/>
        <v>0.5</v>
      </c>
    </row>
    <row r="1083" spans="1:13" customFormat="1" x14ac:dyDescent="0.25">
      <c r="A1083" s="73">
        <f>+'INFO SEAL'!B1034</f>
        <v>1029</v>
      </c>
      <c r="B1083" s="180" t="str">
        <f t="shared" si="47"/>
        <v>SICODI</v>
      </c>
      <c r="C1083" s="180" t="str">
        <f>+'INFO SEAL'!C1034</f>
        <v>AREQUIPA</v>
      </c>
      <c r="D1083" s="180" t="str">
        <f>+'INFO SEAL'!D1034</f>
        <v>AREQUIPA</v>
      </c>
      <c r="E1083" s="180" t="str">
        <f>+'INFO SEAL'!E1034</f>
        <v>LA JOYA</v>
      </c>
      <c r="F1083" s="180" t="str">
        <f>+IF('INFO SEAL'!I1034="BAJA TENSION","BT",IF('INFO SEAL'!I1034="MEDIA TENSION","MT","AT"))</f>
        <v>MT</v>
      </c>
      <c r="G1083" s="180">
        <f>+'INFO SEAL'!K1034</f>
        <v>12</v>
      </c>
      <c r="H1083" s="180" t="str">
        <f>+'INFO SEAL'!L1034</f>
        <v>POSTE</v>
      </c>
      <c r="I1083" s="180" t="str">
        <f>+'INFO SEAL'!M1034</f>
        <v>CONCRETO</v>
      </c>
      <c r="J1083" s="180" t="str">
        <f>+'INFO SEAL'!N1034&amp;"-"&amp;F1083</f>
        <v>PPC15-MT</v>
      </c>
      <c r="K1083" s="180"/>
      <c r="L1083" s="182" t="str">
        <f>+VLOOKUP('INFO SEAL'!N1034,$J$8:$V$50,3,FALSE)</f>
        <v>POSTE DE CONCRETO ARMADO DE 12/200/120/300</v>
      </c>
      <c r="M1083" s="33">
        <f t="shared" si="48"/>
        <v>0.3</v>
      </c>
    </row>
    <row r="1084" spans="1:13" customFormat="1" x14ac:dyDescent="0.25">
      <c r="A1084" s="73">
        <f>+'INFO SEAL'!B1035</f>
        <v>1030</v>
      </c>
      <c r="B1084" s="180" t="str">
        <f t="shared" si="47"/>
        <v>SICODI</v>
      </c>
      <c r="C1084" s="180" t="str">
        <f>+'INFO SEAL'!C1035</f>
        <v>AREQUIPA</v>
      </c>
      <c r="D1084" s="180" t="str">
        <f>+'INFO SEAL'!D1035</f>
        <v>AREQUIPA</v>
      </c>
      <c r="E1084" s="180" t="str">
        <f>+'INFO SEAL'!E1035</f>
        <v>VITOR</v>
      </c>
      <c r="F1084" s="180" t="str">
        <f>+IF('INFO SEAL'!I1035="BAJA TENSION","BT",IF('INFO SEAL'!I1035="MEDIA TENSION","MT","AT"))</f>
        <v>MT</v>
      </c>
      <c r="G1084" s="180">
        <f>+'INFO SEAL'!K1035</f>
        <v>13</v>
      </c>
      <c r="H1084" s="180" t="str">
        <f>+'INFO SEAL'!L1035</f>
        <v>POSTE</v>
      </c>
      <c r="I1084" s="180" t="str">
        <f>+'INFO SEAL'!M1035</f>
        <v>CONCRETO</v>
      </c>
      <c r="J1084" s="180" t="str">
        <f>+'INFO SEAL'!N1035&amp;"-"&amp;F1084</f>
        <v>PPC19-MT</v>
      </c>
      <c r="K1084" s="180"/>
      <c r="L1084" s="182" t="str">
        <f>+VLOOKUP('INFO SEAL'!N1035,$J$8:$V$50,3,FALSE)</f>
        <v>POSTE DE CONCRETO ARMADO DE 13/300/150/345</v>
      </c>
      <c r="M1084" s="33">
        <f t="shared" si="48"/>
        <v>0.5</v>
      </c>
    </row>
    <row r="1085" spans="1:13" customFormat="1" x14ac:dyDescent="0.25">
      <c r="A1085" s="73">
        <f>+'INFO SEAL'!B1036</f>
        <v>1031</v>
      </c>
      <c r="B1085" s="180" t="str">
        <f t="shared" si="47"/>
        <v>SICODI</v>
      </c>
      <c r="C1085" s="180" t="str">
        <f>+'INFO SEAL'!C1036</f>
        <v>AREQUIPA</v>
      </c>
      <c r="D1085" s="180" t="str">
        <f>+'INFO SEAL'!D1036</f>
        <v>AREQUIPA</v>
      </c>
      <c r="E1085" s="180" t="str">
        <f>+'INFO SEAL'!E1036</f>
        <v>VITOR</v>
      </c>
      <c r="F1085" s="180" t="str">
        <f>+IF('INFO SEAL'!I1036="BAJA TENSION","BT",IF('INFO SEAL'!I1036="MEDIA TENSION","MT","AT"))</f>
        <v>MT</v>
      </c>
      <c r="G1085" s="180">
        <f>+'INFO SEAL'!K1036</f>
        <v>13</v>
      </c>
      <c r="H1085" s="180" t="str">
        <f>+'INFO SEAL'!L1036</f>
        <v>POSTE</v>
      </c>
      <c r="I1085" s="180" t="str">
        <f>+'INFO SEAL'!M1036</f>
        <v>CONCRETO</v>
      </c>
      <c r="J1085" s="180" t="str">
        <f>+'INFO SEAL'!N1036&amp;"-"&amp;F1085</f>
        <v>PPC19-MT</v>
      </c>
      <c r="K1085" s="180"/>
      <c r="L1085" s="182" t="str">
        <f>+VLOOKUP('INFO SEAL'!N1036,$J$8:$V$50,3,FALSE)</f>
        <v>POSTE DE CONCRETO ARMADO DE 13/300/150/345</v>
      </c>
      <c r="M1085" s="33">
        <f t="shared" si="48"/>
        <v>0.5</v>
      </c>
    </row>
    <row r="1086" spans="1:13" customFormat="1" x14ac:dyDescent="0.25">
      <c r="A1086" s="73">
        <f>+'INFO SEAL'!B1037</f>
        <v>1032</v>
      </c>
      <c r="B1086" s="180" t="str">
        <f t="shared" si="47"/>
        <v>SICODI</v>
      </c>
      <c r="C1086" s="180" t="str">
        <f>+'INFO SEAL'!C1037</f>
        <v>AREQUIPA</v>
      </c>
      <c r="D1086" s="180" t="str">
        <f>+'INFO SEAL'!D1037</f>
        <v>AREQUIPA</v>
      </c>
      <c r="E1086" s="180" t="str">
        <f>+'INFO SEAL'!E1037</f>
        <v>VITOR</v>
      </c>
      <c r="F1086" s="180" t="str">
        <f>+IF('INFO SEAL'!I1037="BAJA TENSION","BT",IF('INFO SEAL'!I1037="MEDIA TENSION","MT","AT"))</f>
        <v>MT</v>
      </c>
      <c r="G1086" s="180">
        <f>+'INFO SEAL'!K1037</f>
        <v>13</v>
      </c>
      <c r="H1086" s="180" t="str">
        <f>+'INFO SEAL'!L1037</f>
        <v>POSTE</v>
      </c>
      <c r="I1086" s="180" t="str">
        <f>+'INFO SEAL'!M1037</f>
        <v>CONCRETO</v>
      </c>
      <c r="J1086" s="180" t="str">
        <f>+'INFO SEAL'!N1037&amp;"-"&amp;F1086</f>
        <v>PPC19-MT</v>
      </c>
      <c r="K1086" s="180"/>
      <c r="L1086" s="182" t="str">
        <f>+VLOOKUP('INFO SEAL'!N1037,$J$8:$V$50,3,FALSE)</f>
        <v>POSTE DE CONCRETO ARMADO DE 13/300/150/345</v>
      </c>
      <c r="M1086" s="33">
        <f t="shared" si="48"/>
        <v>0.5</v>
      </c>
    </row>
    <row r="1087" spans="1:13" customFormat="1" x14ac:dyDescent="0.25">
      <c r="A1087" s="73">
        <f>+'INFO SEAL'!B1038</f>
        <v>1033</v>
      </c>
      <c r="B1087" s="180" t="str">
        <f t="shared" si="47"/>
        <v>SICODI</v>
      </c>
      <c r="C1087" s="180" t="str">
        <f>+'INFO SEAL'!C1038</f>
        <v>AREQUIPA</v>
      </c>
      <c r="D1087" s="180" t="str">
        <f>+'INFO SEAL'!D1038</f>
        <v>AREQUIPA</v>
      </c>
      <c r="E1087" s="180" t="str">
        <f>+'INFO SEAL'!E1038</f>
        <v>VITOR</v>
      </c>
      <c r="F1087" s="180" t="str">
        <f>+IF('INFO SEAL'!I1038="BAJA TENSION","BT",IF('INFO SEAL'!I1038="MEDIA TENSION","MT","AT"))</f>
        <v>MT</v>
      </c>
      <c r="G1087" s="180">
        <f>+'INFO SEAL'!K1038</f>
        <v>13</v>
      </c>
      <c r="H1087" s="180" t="str">
        <f>+'INFO SEAL'!L1038</f>
        <v>POSTE</v>
      </c>
      <c r="I1087" s="180" t="str">
        <f>+'INFO SEAL'!M1038</f>
        <v>CONCRETO</v>
      </c>
      <c r="J1087" s="180" t="str">
        <f>+'INFO SEAL'!N1038&amp;"-"&amp;F1087</f>
        <v>PPC19-MT</v>
      </c>
      <c r="K1087" s="180"/>
      <c r="L1087" s="182" t="str">
        <f>+VLOOKUP('INFO SEAL'!N1038,$J$8:$V$50,3,FALSE)</f>
        <v>POSTE DE CONCRETO ARMADO DE 13/300/150/345</v>
      </c>
      <c r="M1087" s="33">
        <f t="shared" si="48"/>
        <v>0.5</v>
      </c>
    </row>
    <row r="1088" spans="1:13" customFormat="1" x14ac:dyDescent="0.25">
      <c r="A1088" s="73">
        <f>+'INFO SEAL'!B1039</f>
        <v>1034</v>
      </c>
      <c r="B1088" s="180" t="str">
        <f t="shared" si="47"/>
        <v>SICODI</v>
      </c>
      <c r="C1088" s="180" t="str">
        <f>+'INFO SEAL'!C1039</f>
        <v>AREQUIPA</v>
      </c>
      <c r="D1088" s="180" t="str">
        <f>+'INFO SEAL'!D1039</f>
        <v>AREQUIPA</v>
      </c>
      <c r="E1088" s="180" t="str">
        <f>+'INFO SEAL'!E1039</f>
        <v>VITOR</v>
      </c>
      <c r="F1088" s="180" t="str">
        <f>+IF('INFO SEAL'!I1039="BAJA TENSION","BT",IF('INFO SEAL'!I1039="MEDIA TENSION","MT","AT"))</f>
        <v>MT</v>
      </c>
      <c r="G1088" s="180">
        <f>+'INFO SEAL'!K1039</f>
        <v>13</v>
      </c>
      <c r="H1088" s="180" t="str">
        <f>+'INFO SEAL'!L1039</f>
        <v>POSTE</v>
      </c>
      <c r="I1088" s="180" t="str">
        <f>+'INFO SEAL'!M1039</f>
        <v>CONCRETO</v>
      </c>
      <c r="J1088" s="180" t="str">
        <f>+'INFO SEAL'!N1039&amp;"-"&amp;F1088</f>
        <v>PPC19-MT</v>
      </c>
      <c r="K1088" s="180"/>
      <c r="L1088" s="182" t="str">
        <f>+VLOOKUP('INFO SEAL'!N1039,$J$8:$V$50,3,FALSE)</f>
        <v>POSTE DE CONCRETO ARMADO DE 13/300/150/345</v>
      </c>
      <c r="M1088" s="33">
        <f t="shared" si="48"/>
        <v>0.5</v>
      </c>
    </row>
    <row r="1089" spans="1:13" customFormat="1" x14ac:dyDescent="0.25">
      <c r="A1089" s="73">
        <f>+'INFO SEAL'!B1040</f>
        <v>1035</v>
      </c>
      <c r="B1089" s="180" t="str">
        <f t="shared" si="47"/>
        <v>SICODI</v>
      </c>
      <c r="C1089" s="180" t="str">
        <f>+'INFO SEAL'!C1040</f>
        <v>AREQUIPA</v>
      </c>
      <c r="D1089" s="180" t="str">
        <f>+'INFO SEAL'!D1040</f>
        <v>AREQUIPA</v>
      </c>
      <c r="E1089" s="180" t="str">
        <f>+'INFO SEAL'!E1040</f>
        <v>VITOR</v>
      </c>
      <c r="F1089" s="180" t="str">
        <f>+IF('INFO SEAL'!I1040="BAJA TENSION","BT",IF('INFO SEAL'!I1040="MEDIA TENSION","MT","AT"))</f>
        <v>MT</v>
      </c>
      <c r="G1089" s="180">
        <f>+'INFO SEAL'!K1040</f>
        <v>13</v>
      </c>
      <c r="H1089" s="180" t="str">
        <f>+'INFO SEAL'!L1040</f>
        <v>POSTE</v>
      </c>
      <c r="I1089" s="180" t="str">
        <f>+'INFO SEAL'!M1040</f>
        <v>CONCRETO</v>
      </c>
      <c r="J1089" s="180" t="str">
        <f>+'INFO SEAL'!N1040&amp;"-"&amp;F1089</f>
        <v>PPC19-MT</v>
      </c>
      <c r="K1089" s="180"/>
      <c r="L1089" s="182" t="str">
        <f>+VLOOKUP('INFO SEAL'!N1040,$J$8:$V$50,3,FALSE)</f>
        <v>POSTE DE CONCRETO ARMADO DE 13/300/150/345</v>
      </c>
      <c r="M1089" s="33">
        <f t="shared" si="48"/>
        <v>0.5</v>
      </c>
    </row>
    <row r="1090" spans="1:13" customFormat="1" x14ac:dyDescent="0.25">
      <c r="A1090" s="73">
        <f>+'INFO SEAL'!B1041</f>
        <v>1036</v>
      </c>
      <c r="B1090" s="180" t="str">
        <f t="shared" si="47"/>
        <v>SICODI</v>
      </c>
      <c r="C1090" s="180" t="str">
        <f>+'INFO SEAL'!C1041</f>
        <v>AREQUIPA</v>
      </c>
      <c r="D1090" s="180" t="str">
        <f>+'INFO SEAL'!D1041</f>
        <v>AREQUIPA</v>
      </c>
      <c r="E1090" s="180" t="str">
        <f>+'INFO SEAL'!E1041</f>
        <v>LA JOYA</v>
      </c>
      <c r="F1090" s="180" t="str">
        <f>+IF('INFO SEAL'!I1041="BAJA TENSION","BT",IF('INFO SEAL'!I1041="MEDIA TENSION","MT","AT"))</f>
        <v>MT</v>
      </c>
      <c r="G1090" s="180">
        <f>+'INFO SEAL'!K1041</f>
        <v>13</v>
      </c>
      <c r="H1090" s="180" t="str">
        <f>+'INFO SEAL'!L1041</f>
        <v>POSTE</v>
      </c>
      <c r="I1090" s="180" t="str">
        <f>+'INFO SEAL'!M1041</f>
        <v>CONCRETO</v>
      </c>
      <c r="J1090" s="180" t="str">
        <f>+'INFO SEAL'!N1041&amp;"-"&amp;F1090</f>
        <v>PPC19-MT</v>
      </c>
      <c r="K1090" s="180"/>
      <c r="L1090" s="182" t="str">
        <f>+VLOOKUP('INFO SEAL'!N1041,$J$8:$V$50,3,FALSE)</f>
        <v>POSTE DE CONCRETO ARMADO DE 13/300/150/345</v>
      </c>
      <c r="M1090" s="33">
        <f t="shared" si="48"/>
        <v>0.5</v>
      </c>
    </row>
    <row r="1091" spans="1:13" customFormat="1" x14ac:dyDescent="0.25">
      <c r="A1091" s="73">
        <f>+'INFO SEAL'!B1042</f>
        <v>1037</v>
      </c>
      <c r="B1091" s="180" t="str">
        <f t="shared" si="47"/>
        <v>SICODI</v>
      </c>
      <c r="C1091" s="180" t="str">
        <f>+'INFO SEAL'!C1042</f>
        <v>AREQUIPA</v>
      </c>
      <c r="D1091" s="180" t="str">
        <f>+'INFO SEAL'!D1042</f>
        <v>AREQUIPA</v>
      </c>
      <c r="E1091" s="180" t="str">
        <f>+'INFO SEAL'!E1042</f>
        <v>VITOR</v>
      </c>
      <c r="F1091" s="180" t="str">
        <f>+IF('INFO SEAL'!I1042="BAJA TENSION","BT",IF('INFO SEAL'!I1042="MEDIA TENSION","MT","AT"))</f>
        <v>MT</v>
      </c>
      <c r="G1091" s="180">
        <f>+'INFO SEAL'!K1042</f>
        <v>12</v>
      </c>
      <c r="H1091" s="180" t="str">
        <f>+'INFO SEAL'!L1042</f>
        <v>POSTE</v>
      </c>
      <c r="I1091" s="180" t="str">
        <f>+'INFO SEAL'!M1042</f>
        <v>CONCRETO</v>
      </c>
      <c r="J1091" s="180" t="str">
        <f>+'INFO SEAL'!N1042&amp;"-"&amp;F1091</f>
        <v>PPC15-MT</v>
      </c>
      <c r="K1091" s="180"/>
      <c r="L1091" s="182" t="str">
        <f>+VLOOKUP('INFO SEAL'!N1042,$J$8:$V$50,3,FALSE)</f>
        <v>POSTE DE CONCRETO ARMADO DE 12/200/120/300</v>
      </c>
      <c r="M1091" s="33">
        <f t="shared" si="48"/>
        <v>0.3</v>
      </c>
    </row>
    <row r="1092" spans="1:13" customFormat="1" x14ac:dyDescent="0.25">
      <c r="A1092" s="73">
        <f>+'INFO SEAL'!B1043</f>
        <v>1038</v>
      </c>
      <c r="B1092" s="180" t="str">
        <f t="shared" si="47"/>
        <v>SICODI</v>
      </c>
      <c r="C1092" s="180" t="str">
        <f>+'INFO SEAL'!C1043</f>
        <v>AREQUIPA</v>
      </c>
      <c r="D1092" s="180" t="str">
        <f>+'INFO SEAL'!D1043</f>
        <v>AREQUIPA</v>
      </c>
      <c r="E1092" s="180" t="str">
        <f>+'INFO SEAL'!E1043</f>
        <v>LA JOYA</v>
      </c>
      <c r="F1092" s="180" t="str">
        <f>+IF('INFO SEAL'!I1043="BAJA TENSION","BT",IF('INFO SEAL'!I1043="MEDIA TENSION","MT","AT"))</f>
        <v>MT</v>
      </c>
      <c r="G1092" s="180">
        <f>+'INFO SEAL'!K1043</f>
        <v>13</v>
      </c>
      <c r="H1092" s="180" t="str">
        <f>+'INFO SEAL'!L1043</f>
        <v>POSTE</v>
      </c>
      <c r="I1092" s="180" t="str">
        <f>+'INFO SEAL'!M1043</f>
        <v>CONCRETO</v>
      </c>
      <c r="J1092" s="180" t="str">
        <f>+'INFO SEAL'!N1043&amp;"-"&amp;F1092</f>
        <v>PPC19-MT</v>
      </c>
      <c r="K1092" s="180"/>
      <c r="L1092" s="182" t="str">
        <f>+VLOOKUP('INFO SEAL'!N1043,$J$8:$V$50,3,FALSE)</f>
        <v>POSTE DE CONCRETO ARMADO DE 13/300/150/345</v>
      </c>
      <c r="M1092" s="33">
        <f t="shared" si="48"/>
        <v>0.5</v>
      </c>
    </row>
    <row r="1093" spans="1:13" customFormat="1" x14ac:dyDescent="0.25">
      <c r="A1093" s="73">
        <f>+'INFO SEAL'!B1044</f>
        <v>1039</v>
      </c>
      <c r="B1093" s="180" t="str">
        <f t="shared" si="47"/>
        <v>SICODI</v>
      </c>
      <c r="C1093" s="180" t="str">
        <f>+'INFO SEAL'!C1044</f>
        <v>AREQUIPA</v>
      </c>
      <c r="D1093" s="180" t="str">
        <f>+'INFO SEAL'!D1044</f>
        <v>AREQUIPA</v>
      </c>
      <c r="E1093" s="180" t="str">
        <f>+'INFO SEAL'!E1044</f>
        <v>LA JOYA</v>
      </c>
      <c r="F1093" s="180" t="str">
        <f>+IF('INFO SEAL'!I1044="BAJA TENSION","BT",IF('INFO SEAL'!I1044="MEDIA TENSION","MT","AT"))</f>
        <v>MT</v>
      </c>
      <c r="G1093" s="180">
        <f>+'INFO SEAL'!K1044</f>
        <v>13</v>
      </c>
      <c r="H1093" s="180" t="str">
        <f>+'INFO SEAL'!L1044</f>
        <v>POSTE</v>
      </c>
      <c r="I1093" s="180" t="str">
        <f>+'INFO SEAL'!M1044</f>
        <v>CONCRETO</v>
      </c>
      <c r="J1093" s="180" t="str">
        <f>+'INFO SEAL'!N1044&amp;"-"&amp;F1093</f>
        <v>PPC19-MT</v>
      </c>
      <c r="K1093" s="180"/>
      <c r="L1093" s="182" t="str">
        <f>+VLOOKUP('INFO SEAL'!N1044,$J$8:$V$50,3,FALSE)</f>
        <v>POSTE DE CONCRETO ARMADO DE 13/300/150/345</v>
      </c>
      <c r="M1093" s="33">
        <f t="shared" si="48"/>
        <v>0.5</v>
      </c>
    </row>
    <row r="1094" spans="1:13" customFormat="1" x14ac:dyDescent="0.25">
      <c r="A1094" s="73">
        <f>+'INFO SEAL'!B1045</f>
        <v>1040</v>
      </c>
      <c r="B1094" s="180" t="str">
        <f t="shared" si="47"/>
        <v>SICODI</v>
      </c>
      <c r="C1094" s="180" t="str">
        <f>+'INFO SEAL'!C1045</f>
        <v>AREQUIPA</v>
      </c>
      <c r="D1094" s="180" t="str">
        <f>+'INFO SEAL'!D1045</f>
        <v>AREQUIPA</v>
      </c>
      <c r="E1094" s="180" t="str">
        <f>+'INFO SEAL'!E1045</f>
        <v>LA JOYA</v>
      </c>
      <c r="F1094" s="180" t="str">
        <f>+IF('INFO SEAL'!I1045="BAJA TENSION","BT",IF('INFO SEAL'!I1045="MEDIA TENSION","MT","AT"))</f>
        <v>MT</v>
      </c>
      <c r="G1094" s="180">
        <f>+'INFO SEAL'!K1045</f>
        <v>13</v>
      </c>
      <c r="H1094" s="180" t="str">
        <f>+'INFO SEAL'!L1045</f>
        <v>POSTE</v>
      </c>
      <c r="I1094" s="180" t="str">
        <f>+'INFO SEAL'!M1045</f>
        <v>CONCRETO</v>
      </c>
      <c r="J1094" s="180" t="str">
        <f>+'INFO SEAL'!N1045&amp;"-"&amp;F1094</f>
        <v>PPC19-MT</v>
      </c>
      <c r="K1094" s="180"/>
      <c r="L1094" s="182" t="str">
        <f>+VLOOKUP('INFO SEAL'!N1045,$J$8:$V$50,3,FALSE)</f>
        <v>POSTE DE CONCRETO ARMADO DE 13/300/150/345</v>
      </c>
      <c r="M1094" s="33">
        <f t="shared" si="48"/>
        <v>0.5</v>
      </c>
    </row>
    <row r="1095" spans="1:13" customFormat="1" x14ac:dyDescent="0.25">
      <c r="A1095" s="73">
        <f>+'INFO SEAL'!B1046</f>
        <v>1041</v>
      </c>
      <c r="B1095" s="180" t="str">
        <f t="shared" si="47"/>
        <v>SICODI</v>
      </c>
      <c r="C1095" s="180" t="str">
        <f>+'INFO SEAL'!C1046</f>
        <v>AREQUIPA</v>
      </c>
      <c r="D1095" s="180" t="str">
        <f>+'INFO SEAL'!D1046</f>
        <v>AREQUIPA</v>
      </c>
      <c r="E1095" s="180" t="str">
        <f>+'INFO SEAL'!E1046</f>
        <v>LA JOYA</v>
      </c>
      <c r="F1095" s="180" t="str">
        <f>+IF('INFO SEAL'!I1046="BAJA TENSION","BT",IF('INFO SEAL'!I1046="MEDIA TENSION","MT","AT"))</f>
        <v>MT</v>
      </c>
      <c r="G1095" s="180">
        <f>+'INFO SEAL'!K1046</f>
        <v>13</v>
      </c>
      <c r="H1095" s="180" t="str">
        <f>+'INFO SEAL'!L1046</f>
        <v>POSTE</v>
      </c>
      <c r="I1095" s="180" t="str">
        <f>+'INFO SEAL'!M1046</f>
        <v>CONCRETO</v>
      </c>
      <c r="J1095" s="180" t="str">
        <f>+'INFO SEAL'!N1046&amp;"-"&amp;F1095</f>
        <v>PPC19-MT</v>
      </c>
      <c r="K1095" s="180"/>
      <c r="L1095" s="182" t="str">
        <f>+VLOOKUP('INFO SEAL'!N1046,$J$8:$V$50,3,FALSE)</f>
        <v>POSTE DE CONCRETO ARMADO DE 13/300/150/345</v>
      </c>
      <c r="M1095" s="33">
        <f t="shared" si="48"/>
        <v>0.5</v>
      </c>
    </row>
    <row r="1096" spans="1:13" customFormat="1" x14ac:dyDescent="0.25">
      <c r="A1096" s="73">
        <f>+'INFO SEAL'!B1047</f>
        <v>1042</v>
      </c>
      <c r="B1096" s="180" t="str">
        <f t="shared" si="47"/>
        <v>SICODI</v>
      </c>
      <c r="C1096" s="180" t="str">
        <f>+'INFO SEAL'!C1047</f>
        <v>AREQUIPA</v>
      </c>
      <c r="D1096" s="180" t="str">
        <f>+'INFO SEAL'!D1047</f>
        <v>AREQUIPA</v>
      </c>
      <c r="E1096" s="180" t="str">
        <f>+'INFO SEAL'!E1047</f>
        <v>LA JOYA</v>
      </c>
      <c r="F1096" s="180" t="str">
        <f>+IF('INFO SEAL'!I1047="BAJA TENSION","BT",IF('INFO SEAL'!I1047="MEDIA TENSION","MT","AT"))</f>
        <v>MT</v>
      </c>
      <c r="G1096" s="180">
        <f>+'INFO SEAL'!K1047</f>
        <v>13</v>
      </c>
      <c r="H1096" s="180" t="str">
        <f>+'INFO SEAL'!L1047</f>
        <v>POSTE</v>
      </c>
      <c r="I1096" s="180" t="str">
        <f>+'INFO SEAL'!M1047</f>
        <v>CONCRETO</v>
      </c>
      <c r="J1096" s="180" t="str">
        <f>+'INFO SEAL'!N1047&amp;"-"&amp;F1096</f>
        <v>PPC19-MT</v>
      </c>
      <c r="K1096" s="180"/>
      <c r="L1096" s="182" t="str">
        <f>+VLOOKUP('INFO SEAL'!N1047,$J$8:$V$50,3,FALSE)</f>
        <v>POSTE DE CONCRETO ARMADO DE 13/300/150/345</v>
      </c>
      <c r="M1096" s="33">
        <f t="shared" si="48"/>
        <v>0.5</v>
      </c>
    </row>
    <row r="1097" spans="1:13" customFormat="1" x14ac:dyDescent="0.25">
      <c r="A1097" s="73">
        <f>+'INFO SEAL'!B1048</f>
        <v>1043</v>
      </c>
      <c r="B1097" s="180" t="str">
        <f t="shared" si="47"/>
        <v>SICODI</v>
      </c>
      <c r="C1097" s="180" t="str">
        <f>+'INFO SEAL'!C1048</f>
        <v>AREQUIPA</v>
      </c>
      <c r="D1097" s="180" t="str">
        <f>+'INFO SEAL'!D1048</f>
        <v>AREQUIPA</v>
      </c>
      <c r="E1097" s="180" t="str">
        <f>+'INFO SEAL'!E1048</f>
        <v>LA JOYA</v>
      </c>
      <c r="F1097" s="180" t="str">
        <f>+IF('INFO SEAL'!I1048="BAJA TENSION","BT",IF('INFO SEAL'!I1048="MEDIA TENSION","MT","AT"))</f>
        <v>MT</v>
      </c>
      <c r="G1097" s="180">
        <f>+'INFO SEAL'!K1048</f>
        <v>13</v>
      </c>
      <c r="H1097" s="180" t="str">
        <f>+'INFO SEAL'!L1048</f>
        <v>POSTE</v>
      </c>
      <c r="I1097" s="180" t="str">
        <f>+'INFO SEAL'!M1048</f>
        <v>CONCRETO</v>
      </c>
      <c r="J1097" s="180" t="str">
        <f>+'INFO SEAL'!N1048&amp;"-"&amp;F1097</f>
        <v>PPC19-MT</v>
      </c>
      <c r="K1097" s="180"/>
      <c r="L1097" s="182" t="str">
        <f>+VLOOKUP('INFO SEAL'!N1048,$J$8:$V$50,3,FALSE)</f>
        <v>POSTE DE CONCRETO ARMADO DE 13/300/150/345</v>
      </c>
      <c r="M1097" s="33">
        <f t="shared" si="48"/>
        <v>0.5</v>
      </c>
    </row>
    <row r="1098" spans="1:13" customFormat="1" x14ac:dyDescent="0.25">
      <c r="A1098" s="73">
        <f>+'INFO SEAL'!B1049</f>
        <v>1044</v>
      </c>
      <c r="B1098" s="180" t="str">
        <f t="shared" si="47"/>
        <v>SICODI</v>
      </c>
      <c r="C1098" s="180" t="str">
        <f>+'INFO SEAL'!C1049</f>
        <v>AREQUIPA</v>
      </c>
      <c r="D1098" s="180" t="str">
        <f>+'INFO SEAL'!D1049</f>
        <v>AREQUIPA</v>
      </c>
      <c r="E1098" s="180" t="str">
        <f>+'INFO SEAL'!E1049</f>
        <v>LA JOYA</v>
      </c>
      <c r="F1098" s="180" t="str">
        <f>+IF('INFO SEAL'!I1049="BAJA TENSION","BT",IF('INFO SEAL'!I1049="MEDIA TENSION","MT","AT"))</f>
        <v>MT</v>
      </c>
      <c r="G1098" s="180">
        <f>+'INFO SEAL'!K1049</f>
        <v>13</v>
      </c>
      <c r="H1098" s="180" t="str">
        <f>+'INFO SEAL'!L1049</f>
        <v>POSTE</v>
      </c>
      <c r="I1098" s="180" t="str">
        <f>+'INFO SEAL'!M1049</f>
        <v>CONCRETO</v>
      </c>
      <c r="J1098" s="180" t="str">
        <f>+'INFO SEAL'!N1049&amp;"-"&amp;F1098</f>
        <v>PPC19-MT</v>
      </c>
      <c r="K1098" s="180"/>
      <c r="L1098" s="182" t="str">
        <f>+VLOOKUP('INFO SEAL'!N1049,$J$8:$V$50,3,FALSE)</f>
        <v>POSTE DE CONCRETO ARMADO DE 13/300/150/345</v>
      </c>
      <c r="M1098" s="33">
        <f t="shared" si="48"/>
        <v>0.5</v>
      </c>
    </row>
    <row r="1099" spans="1:13" customFormat="1" x14ac:dyDescent="0.25">
      <c r="A1099" s="73">
        <f>+'INFO SEAL'!B1050</f>
        <v>1045</v>
      </c>
      <c r="B1099" s="180" t="str">
        <f t="shared" si="47"/>
        <v>SICODI</v>
      </c>
      <c r="C1099" s="180" t="str">
        <f>+'INFO SEAL'!C1050</f>
        <v>AREQUIPA</v>
      </c>
      <c r="D1099" s="180" t="str">
        <f>+'INFO SEAL'!D1050</f>
        <v>AREQUIPA</v>
      </c>
      <c r="E1099" s="180" t="str">
        <f>+'INFO SEAL'!E1050</f>
        <v>LA JOYA</v>
      </c>
      <c r="F1099" s="180" t="str">
        <f>+IF('INFO SEAL'!I1050="BAJA TENSION","BT",IF('INFO SEAL'!I1050="MEDIA TENSION","MT","AT"))</f>
        <v>MT</v>
      </c>
      <c r="G1099" s="180">
        <f>+'INFO SEAL'!K1050</f>
        <v>13</v>
      </c>
      <c r="H1099" s="180" t="str">
        <f>+'INFO SEAL'!L1050</f>
        <v>POSTE</v>
      </c>
      <c r="I1099" s="180" t="str">
        <f>+'INFO SEAL'!M1050</f>
        <v>CONCRETO</v>
      </c>
      <c r="J1099" s="180" t="str">
        <f>+'INFO SEAL'!N1050&amp;"-"&amp;F1099</f>
        <v>PPC19-MT</v>
      </c>
      <c r="K1099" s="180"/>
      <c r="L1099" s="182" t="str">
        <f>+VLOOKUP('INFO SEAL'!N1050,$J$8:$V$50,3,FALSE)</f>
        <v>POSTE DE CONCRETO ARMADO DE 13/300/150/345</v>
      </c>
      <c r="M1099" s="33">
        <f t="shared" si="48"/>
        <v>0.5</v>
      </c>
    </row>
    <row r="1100" spans="1:13" customFormat="1" x14ac:dyDescent="0.25">
      <c r="A1100" s="73">
        <f>+'INFO SEAL'!B1051</f>
        <v>1046</v>
      </c>
      <c r="B1100" s="180" t="str">
        <f t="shared" si="47"/>
        <v>SICODI</v>
      </c>
      <c r="C1100" s="180" t="str">
        <f>+'INFO SEAL'!C1051</f>
        <v>AREQUIPA</v>
      </c>
      <c r="D1100" s="180" t="str">
        <f>+'INFO SEAL'!D1051</f>
        <v>AREQUIPA</v>
      </c>
      <c r="E1100" s="180" t="str">
        <f>+'INFO SEAL'!E1051</f>
        <v>VITOR</v>
      </c>
      <c r="F1100" s="180" t="str">
        <f>+IF('INFO SEAL'!I1051="BAJA TENSION","BT",IF('INFO SEAL'!I1051="MEDIA TENSION","MT","AT"))</f>
        <v>MT</v>
      </c>
      <c r="G1100" s="180">
        <f>+'INFO SEAL'!K1051</f>
        <v>13</v>
      </c>
      <c r="H1100" s="180" t="str">
        <f>+'INFO SEAL'!L1051</f>
        <v>POSTE</v>
      </c>
      <c r="I1100" s="180" t="str">
        <f>+'INFO SEAL'!M1051</f>
        <v>CONCRETO</v>
      </c>
      <c r="J1100" s="180" t="str">
        <f>+'INFO SEAL'!N1051&amp;"-"&amp;F1100</f>
        <v>PPC19-MT</v>
      </c>
      <c r="K1100" s="180"/>
      <c r="L1100" s="182" t="str">
        <f>+VLOOKUP('INFO SEAL'!N1051,$J$8:$V$50,3,FALSE)</f>
        <v>POSTE DE CONCRETO ARMADO DE 13/300/150/345</v>
      </c>
      <c r="M1100" s="33">
        <f t="shared" si="48"/>
        <v>0.5</v>
      </c>
    </row>
    <row r="1101" spans="1:13" customFormat="1" x14ac:dyDescent="0.25">
      <c r="A1101" s="73">
        <f>+'INFO SEAL'!B1052</f>
        <v>1047</v>
      </c>
      <c r="B1101" s="180" t="str">
        <f t="shared" si="47"/>
        <v>SICODI</v>
      </c>
      <c r="C1101" s="180" t="str">
        <f>+'INFO SEAL'!C1052</f>
        <v>AREQUIPA</v>
      </c>
      <c r="D1101" s="180" t="str">
        <f>+'INFO SEAL'!D1052</f>
        <v>CAYLLOMA</v>
      </c>
      <c r="E1101" s="180" t="str">
        <f>+'INFO SEAL'!E1052</f>
        <v>MAJES</v>
      </c>
      <c r="F1101" s="180" t="str">
        <f>+IF('INFO SEAL'!I1052="BAJA TENSION","BT",IF('INFO SEAL'!I1052="MEDIA TENSION","MT","AT"))</f>
        <v>MT</v>
      </c>
      <c r="G1101" s="180">
        <f>+'INFO SEAL'!K1052</f>
        <v>12</v>
      </c>
      <c r="H1101" s="180" t="str">
        <f>+'INFO SEAL'!L1052</f>
        <v>POSTE</v>
      </c>
      <c r="I1101" s="180" t="str">
        <f>+'INFO SEAL'!M1052</f>
        <v>CONCRETO</v>
      </c>
      <c r="J1101" s="180" t="str">
        <f>+'INFO SEAL'!N1052&amp;"-"&amp;F1101</f>
        <v>PPC15-MT</v>
      </c>
      <c r="K1101" s="180"/>
      <c r="L1101" s="182" t="str">
        <f>+VLOOKUP('INFO SEAL'!N1052,$J$8:$V$50,3,FALSE)</f>
        <v>POSTE DE CONCRETO ARMADO DE 12/200/120/300</v>
      </c>
      <c r="M1101" s="33">
        <f t="shared" si="48"/>
        <v>0.3</v>
      </c>
    </row>
    <row r="1102" spans="1:13" customFormat="1" x14ac:dyDescent="0.25">
      <c r="A1102" s="73">
        <f>+'INFO SEAL'!B1053</f>
        <v>1048</v>
      </c>
      <c r="B1102" s="180" t="str">
        <f t="shared" si="47"/>
        <v>SICODI</v>
      </c>
      <c r="C1102" s="180" t="str">
        <f>+'INFO SEAL'!C1053</f>
        <v>AREQUIPA</v>
      </c>
      <c r="D1102" s="180" t="str">
        <f>+'INFO SEAL'!D1053</f>
        <v>CASTILLA</v>
      </c>
      <c r="E1102" s="180" t="str">
        <f>+'INFO SEAL'!E1053</f>
        <v>APLAO</v>
      </c>
      <c r="F1102" s="180" t="str">
        <f>+IF('INFO SEAL'!I1053="BAJA TENSION","BT",IF('INFO SEAL'!I1053="MEDIA TENSION","MT","AT"))</f>
        <v>MT</v>
      </c>
      <c r="G1102" s="180">
        <f>+'INFO SEAL'!K1053</f>
        <v>12</v>
      </c>
      <c r="H1102" s="180" t="str">
        <f>+'INFO SEAL'!L1053</f>
        <v>POSTE</v>
      </c>
      <c r="I1102" s="180" t="str">
        <f>+'INFO SEAL'!M1053</f>
        <v>CONCRETO</v>
      </c>
      <c r="J1102" s="180" t="str">
        <f>+'INFO SEAL'!N1053&amp;"-"&amp;F1102</f>
        <v>PPC15-MT</v>
      </c>
      <c r="K1102" s="180"/>
      <c r="L1102" s="182" t="str">
        <f>+VLOOKUP('INFO SEAL'!N1053,$J$8:$V$50,3,FALSE)</f>
        <v>POSTE DE CONCRETO ARMADO DE 12/200/120/300</v>
      </c>
      <c r="M1102" s="33">
        <f t="shared" si="48"/>
        <v>0.3</v>
      </c>
    </row>
    <row r="1103" spans="1:13" customFormat="1" x14ac:dyDescent="0.25">
      <c r="A1103" s="73">
        <f>+'INFO SEAL'!B1054</f>
        <v>1049</v>
      </c>
      <c r="B1103" s="180" t="str">
        <f t="shared" si="47"/>
        <v>SICODI</v>
      </c>
      <c r="C1103" s="180" t="str">
        <f>+'INFO SEAL'!C1054</f>
        <v>AREQUIPA</v>
      </c>
      <c r="D1103" s="180" t="str">
        <f>+'INFO SEAL'!D1054</f>
        <v>CASTILLA</v>
      </c>
      <c r="E1103" s="180" t="str">
        <f>+'INFO SEAL'!E1054</f>
        <v>APLAO</v>
      </c>
      <c r="F1103" s="180" t="str">
        <f>+IF('INFO SEAL'!I1054="BAJA TENSION","BT",IF('INFO SEAL'!I1054="MEDIA TENSION","MT","AT"))</f>
        <v>MT</v>
      </c>
      <c r="G1103" s="180">
        <f>+'INFO SEAL'!K1054</f>
        <v>12</v>
      </c>
      <c r="H1103" s="180" t="str">
        <f>+'INFO SEAL'!L1054</f>
        <v>POSTE</v>
      </c>
      <c r="I1103" s="180" t="str">
        <f>+'INFO SEAL'!M1054</f>
        <v>CONCRETO</v>
      </c>
      <c r="J1103" s="180" t="str">
        <f>+'INFO SEAL'!N1054&amp;"-"&amp;F1103</f>
        <v>PPC15-MT</v>
      </c>
      <c r="K1103" s="180"/>
      <c r="L1103" s="182" t="str">
        <f>+VLOOKUP('INFO SEAL'!N1054,$J$8:$V$50,3,FALSE)</f>
        <v>POSTE DE CONCRETO ARMADO DE 12/200/120/300</v>
      </c>
      <c r="M1103" s="33">
        <f t="shared" si="48"/>
        <v>0.3</v>
      </c>
    </row>
    <row r="1104" spans="1:13" customFormat="1" x14ac:dyDescent="0.25">
      <c r="A1104" s="73">
        <f>+'INFO SEAL'!B1055</f>
        <v>1050</v>
      </c>
      <c r="B1104" s="180" t="str">
        <f t="shared" si="47"/>
        <v>SICODI</v>
      </c>
      <c r="C1104" s="180" t="str">
        <f>+'INFO SEAL'!C1055</f>
        <v>AREQUIPA</v>
      </c>
      <c r="D1104" s="180" t="str">
        <f>+'INFO SEAL'!D1055</f>
        <v>CASTILLA</v>
      </c>
      <c r="E1104" s="180" t="str">
        <f>+'INFO SEAL'!E1055</f>
        <v>APLAO</v>
      </c>
      <c r="F1104" s="180" t="str">
        <f>+IF('INFO SEAL'!I1055="BAJA TENSION","BT",IF('INFO SEAL'!I1055="MEDIA TENSION","MT","AT"))</f>
        <v>MT</v>
      </c>
      <c r="G1104" s="180">
        <f>+'INFO SEAL'!K1055</f>
        <v>12</v>
      </c>
      <c r="H1104" s="180" t="str">
        <f>+'INFO SEAL'!L1055</f>
        <v>POSTE</v>
      </c>
      <c r="I1104" s="180" t="str">
        <f>+'INFO SEAL'!M1055</f>
        <v>CONCRETO</v>
      </c>
      <c r="J1104" s="180" t="str">
        <f>+'INFO SEAL'!N1055&amp;"-"&amp;F1104</f>
        <v>PPC15-MT</v>
      </c>
      <c r="K1104" s="180"/>
      <c r="L1104" s="182" t="str">
        <f>+VLOOKUP('INFO SEAL'!N1055,$J$8:$V$50,3,FALSE)</f>
        <v>POSTE DE CONCRETO ARMADO DE 12/200/120/300</v>
      </c>
      <c r="M1104" s="33">
        <f t="shared" si="48"/>
        <v>0.3</v>
      </c>
    </row>
    <row r="1105" spans="1:13" customFormat="1" x14ac:dyDescent="0.25">
      <c r="A1105" s="73">
        <f>+'INFO SEAL'!B1056</f>
        <v>1051</v>
      </c>
      <c r="B1105" s="180" t="str">
        <f t="shared" si="47"/>
        <v>SICODI</v>
      </c>
      <c r="C1105" s="180" t="str">
        <f>+'INFO SEAL'!C1056</f>
        <v>AREQUIPA</v>
      </c>
      <c r="D1105" s="180" t="str">
        <f>+'INFO SEAL'!D1056</f>
        <v>CASTILLA</v>
      </c>
      <c r="E1105" s="180" t="str">
        <f>+'INFO SEAL'!E1056</f>
        <v>APLAO</v>
      </c>
      <c r="F1105" s="180" t="str">
        <f>+IF('INFO SEAL'!I1056="BAJA TENSION","BT",IF('INFO SEAL'!I1056="MEDIA TENSION","MT","AT"))</f>
        <v>MT</v>
      </c>
      <c r="G1105" s="180">
        <f>+'INFO SEAL'!K1056</f>
        <v>12</v>
      </c>
      <c r="H1105" s="180" t="str">
        <f>+'INFO SEAL'!L1056</f>
        <v>POSTE</v>
      </c>
      <c r="I1105" s="180" t="str">
        <f>+'INFO SEAL'!M1056</f>
        <v>CONCRETO</v>
      </c>
      <c r="J1105" s="180" t="str">
        <f>+'INFO SEAL'!N1056&amp;"-"&amp;F1105</f>
        <v>PPC15-MT</v>
      </c>
      <c r="K1105" s="180"/>
      <c r="L1105" s="182" t="str">
        <f>+VLOOKUP('INFO SEAL'!N1056,$J$8:$V$50,3,FALSE)</f>
        <v>POSTE DE CONCRETO ARMADO DE 12/200/120/300</v>
      </c>
      <c r="M1105" s="33">
        <f t="shared" si="48"/>
        <v>0.3</v>
      </c>
    </row>
    <row r="1106" spans="1:13" customFormat="1" x14ac:dyDescent="0.25">
      <c r="A1106" s="73">
        <f>+'INFO SEAL'!B1057</f>
        <v>1052</v>
      </c>
      <c r="B1106" s="180" t="str">
        <f t="shared" si="47"/>
        <v>SICODI</v>
      </c>
      <c r="C1106" s="180" t="str">
        <f>+'INFO SEAL'!C1057</f>
        <v>AREQUIPA</v>
      </c>
      <c r="D1106" s="180" t="str">
        <f>+'INFO SEAL'!D1057</f>
        <v>CASTILLA</v>
      </c>
      <c r="E1106" s="180" t="str">
        <f>+'INFO SEAL'!E1057</f>
        <v>URACA</v>
      </c>
      <c r="F1106" s="180" t="str">
        <f>+IF('INFO SEAL'!I1057="BAJA TENSION","BT",IF('INFO SEAL'!I1057="MEDIA TENSION","MT","AT"))</f>
        <v>MT</v>
      </c>
      <c r="G1106" s="180">
        <f>+'INFO SEAL'!K1057</f>
        <v>13</v>
      </c>
      <c r="H1106" s="180" t="str">
        <f>+'INFO SEAL'!L1057</f>
        <v>POSTE</v>
      </c>
      <c r="I1106" s="180" t="str">
        <f>+'INFO SEAL'!M1057</f>
        <v>CONCRETO</v>
      </c>
      <c r="J1106" s="180" t="str">
        <f>+'INFO SEAL'!N1057&amp;"-"&amp;F1106</f>
        <v>PPC18-MT</v>
      </c>
      <c r="K1106" s="180"/>
      <c r="L1106" s="182" t="str">
        <f>+VLOOKUP('INFO SEAL'!N1057,$J$8:$V$50,3,FALSE)</f>
        <v>POSTE DE CONCRETO ARMADO DE 13/200/140/335</v>
      </c>
      <c r="M1106" s="33">
        <f t="shared" si="48"/>
        <v>0.4</v>
      </c>
    </row>
    <row r="1107" spans="1:13" customFormat="1" x14ac:dyDescent="0.25">
      <c r="A1107" s="73">
        <f>+'INFO SEAL'!B1058</f>
        <v>1053</v>
      </c>
      <c r="B1107" s="180" t="str">
        <f t="shared" si="47"/>
        <v>SICODI</v>
      </c>
      <c r="C1107" s="180" t="str">
        <f>+'INFO SEAL'!C1058</f>
        <v>AREQUIPA</v>
      </c>
      <c r="D1107" s="180" t="str">
        <f>+'INFO SEAL'!D1058</f>
        <v>CASTILLA</v>
      </c>
      <c r="E1107" s="180" t="str">
        <f>+'INFO SEAL'!E1058</f>
        <v>URACA</v>
      </c>
      <c r="F1107" s="180" t="str">
        <f>+IF('INFO SEAL'!I1058="BAJA TENSION","BT",IF('INFO SEAL'!I1058="MEDIA TENSION","MT","AT"))</f>
        <v>MT</v>
      </c>
      <c r="G1107" s="180">
        <f>+'INFO SEAL'!K1058</f>
        <v>12</v>
      </c>
      <c r="H1107" s="180" t="str">
        <f>+'INFO SEAL'!L1058</f>
        <v>POSTE</v>
      </c>
      <c r="I1107" s="180" t="str">
        <f>+'INFO SEAL'!M1058</f>
        <v>CONCRETO</v>
      </c>
      <c r="J1107" s="180" t="str">
        <f>+'INFO SEAL'!N1058&amp;"-"&amp;F1107</f>
        <v>PPC15-MT</v>
      </c>
      <c r="K1107" s="180"/>
      <c r="L1107" s="182" t="str">
        <f>+VLOOKUP('INFO SEAL'!N1058,$J$8:$V$50,3,FALSE)</f>
        <v>POSTE DE CONCRETO ARMADO DE 12/200/120/300</v>
      </c>
      <c r="M1107" s="33">
        <f t="shared" si="48"/>
        <v>0.3</v>
      </c>
    </row>
    <row r="1108" spans="1:13" customFormat="1" x14ac:dyDescent="0.25">
      <c r="A1108" s="73">
        <f>+'INFO SEAL'!B1059</f>
        <v>1054</v>
      </c>
      <c r="B1108" s="180" t="str">
        <f t="shared" si="47"/>
        <v>SICODI</v>
      </c>
      <c r="C1108" s="180" t="str">
        <f>+'INFO SEAL'!C1059</f>
        <v>AREQUIPA</v>
      </c>
      <c r="D1108" s="180" t="str">
        <f>+'INFO SEAL'!D1059</f>
        <v>CASTILLA</v>
      </c>
      <c r="E1108" s="180" t="str">
        <f>+'INFO SEAL'!E1059</f>
        <v>APLAO</v>
      </c>
      <c r="F1108" s="180" t="str">
        <f>+IF('INFO SEAL'!I1059="BAJA TENSION","BT",IF('INFO SEAL'!I1059="MEDIA TENSION","MT","AT"))</f>
        <v>MT</v>
      </c>
      <c r="G1108" s="180">
        <f>+'INFO SEAL'!K1059</f>
        <v>12</v>
      </c>
      <c r="H1108" s="180" t="str">
        <f>+'INFO SEAL'!L1059</f>
        <v>POSTE</v>
      </c>
      <c r="I1108" s="180" t="str">
        <f>+'INFO SEAL'!M1059</f>
        <v>CONCRETO</v>
      </c>
      <c r="J1108" s="180" t="str">
        <f>+'INFO SEAL'!N1059&amp;"-"&amp;F1108</f>
        <v>PPC15-MT</v>
      </c>
      <c r="K1108" s="180"/>
      <c r="L1108" s="182" t="str">
        <f>+VLOOKUP('INFO SEAL'!N1059,$J$8:$V$50,3,FALSE)</f>
        <v>POSTE DE CONCRETO ARMADO DE 12/200/120/300</v>
      </c>
      <c r="M1108" s="33">
        <f t="shared" si="48"/>
        <v>0.3</v>
      </c>
    </row>
    <row r="1109" spans="1:13" customFormat="1" x14ac:dyDescent="0.25">
      <c r="A1109" s="73">
        <f>+'INFO SEAL'!B1060</f>
        <v>1055</v>
      </c>
      <c r="B1109" s="180" t="str">
        <f t="shared" si="47"/>
        <v>SICODI</v>
      </c>
      <c r="C1109" s="180" t="str">
        <f>+'INFO SEAL'!C1060</f>
        <v>AREQUIPA</v>
      </c>
      <c r="D1109" s="180" t="str">
        <f>+'INFO SEAL'!D1060</f>
        <v>CAYLLOMA</v>
      </c>
      <c r="E1109" s="180" t="str">
        <f>+'INFO SEAL'!E1060</f>
        <v>MAJES</v>
      </c>
      <c r="F1109" s="180" t="str">
        <f>+IF('INFO SEAL'!I1060="BAJA TENSION","BT",IF('INFO SEAL'!I1060="MEDIA TENSION","MT","AT"))</f>
        <v>MT</v>
      </c>
      <c r="G1109" s="180">
        <f>+'INFO SEAL'!K1060</f>
        <v>12</v>
      </c>
      <c r="H1109" s="180" t="str">
        <f>+'INFO SEAL'!L1060</f>
        <v>POSTE</v>
      </c>
      <c r="I1109" s="180" t="str">
        <f>+'INFO SEAL'!M1060</f>
        <v>CONCRETO</v>
      </c>
      <c r="J1109" s="180" t="str">
        <f>+'INFO SEAL'!N1060&amp;"-"&amp;F1109</f>
        <v>PPC15-MT</v>
      </c>
      <c r="K1109" s="180"/>
      <c r="L1109" s="182" t="str">
        <f>+VLOOKUP('INFO SEAL'!N1060,$J$8:$V$50,3,FALSE)</f>
        <v>POSTE DE CONCRETO ARMADO DE 12/200/120/300</v>
      </c>
      <c r="M1109" s="33">
        <f t="shared" si="48"/>
        <v>0.3</v>
      </c>
    </row>
    <row r="1110" spans="1:13" customFormat="1" x14ac:dyDescent="0.25">
      <c r="A1110" s="73">
        <f>+'INFO SEAL'!B1061</f>
        <v>1056</v>
      </c>
      <c r="B1110" s="180" t="str">
        <f t="shared" si="47"/>
        <v>SICODI</v>
      </c>
      <c r="C1110" s="180" t="str">
        <f>+'INFO SEAL'!C1061</f>
        <v>AREQUIPA</v>
      </c>
      <c r="D1110" s="180" t="str">
        <f>+'INFO SEAL'!D1061</f>
        <v>CASTILLA</v>
      </c>
      <c r="E1110" s="180" t="str">
        <f>+'INFO SEAL'!E1061</f>
        <v>URACA</v>
      </c>
      <c r="F1110" s="180" t="str">
        <f>+IF('INFO SEAL'!I1061="BAJA TENSION","BT",IF('INFO SEAL'!I1061="MEDIA TENSION","MT","AT"))</f>
        <v>MT</v>
      </c>
      <c r="G1110" s="180">
        <f>+'INFO SEAL'!K1061</f>
        <v>12</v>
      </c>
      <c r="H1110" s="180" t="str">
        <f>+'INFO SEAL'!L1061</f>
        <v>POSTE</v>
      </c>
      <c r="I1110" s="180" t="str">
        <f>+'INFO SEAL'!M1061</f>
        <v>CONCRETO</v>
      </c>
      <c r="J1110" s="180" t="str">
        <f>+'INFO SEAL'!N1061&amp;"-"&amp;F1110</f>
        <v>PPC15-MT</v>
      </c>
      <c r="K1110" s="180"/>
      <c r="L1110" s="182" t="str">
        <f>+VLOOKUP('INFO SEAL'!N1061,$J$8:$V$50,3,FALSE)</f>
        <v>POSTE DE CONCRETO ARMADO DE 12/200/120/300</v>
      </c>
      <c r="M1110" s="33">
        <f t="shared" si="48"/>
        <v>0.3</v>
      </c>
    </row>
    <row r="1111" spans="1:13" customFormat="1" x14ac:dyDescent="0.25">
      <c r="A1111" s="73">
        <f>+'INFO SEAL'!B1062</f>
        <v>1057</v>
      </c>
      <c r="B1111" s="180" t="str">
        <f t="shared" si="47"/>
        <v>SICODI</v>
      </c>
      <c r="C1111" s="180" t="str">
        <f>+'INFO SEAL'!C1062</f>
        <v>AREQUIPA</v>
      </c>
      <c r="D1111" s="180" t="str">
        <f>+'INFO SEAL'!D1062</f>
        <v>CASTILLA</v>
      </c>
      <c r="E1111" s="180" t="str">
        <f>+'INFO SEAL'!E1062</f>
        <v>APLAO</v>
      </c>
      <c r="F1111" s="180" t="str">
        <f>+IF('INFO SEAL'!I1062="BAJA TENSION","BT",IF('INFO SEAL'!I1062="MEDIA TENSION","MT","AT"))</f>
        <v>MT</v>
      </c>
      <c r="G1111" s="180">
        <f>+'INFO SEAL'!K1062</f>
        <v>12</v>
      </c>
      <c r="H1111" s="180" t="str">
        <f>+'INFO SEAL'!L1062</f>
        <v>POSTE</v>
      </c>
      <c r="I1111" s="180" t="str">
        <f>+'INFO SEAL'!M1062</f>
        <v>CONCRETO</v>
      </c>
      <c r="J1111" s="180" t="str">
        <f>+'INFO SEAL'!N1062&amp;"-"&amp;F1111</f>
        <v>PPC15-MT</v>
      </c>
      <c r="K1111" s="180"/>
      <c r="L1111" s="182" t="str">
        <f>+VLOOKUP('INFO SEAL'!N1062,$J$8:$V$50,3,FALSE)</f>
        <v>POSTE DE CONCRETO ARMADO DE 12/200/120/300</v>
      </c>
      <c r="M1111" s="33">
        <f t="shared" si="48"/>
        <v>0.3</v>
      </c>
    </row>
    <row r="1112" spans="1:13" customFormat="1" x14ac:dyDescent="0.25">
      <c r="A1112" s="73">
        <f>+'INFO SEAL'!B1063</f>
        <v>1058</v>
      </c>
      <c r="B1112" s="180" t="str">
        <f t="shared" si="47"/>
        <v>SICODI</v>
      </c>
      <c r="C1112" s="180" t="str">
        <f>+'INFO SEAL'!C1063</f>
        <v>AREQUIPA</v>
      </c>
      <c r="D1112" s="180" t="str">
        <f>+'INFO SEAL'!D1063</f>
        <v>CASTILLA</v>
      </c>
      <c r="E1112" s="180" t="str">
        <f>+'INFO SEAL'!E1063</f>
        <v>APLAO</v>
      </c>
      <c r="F1112" s="180" t="str">
        <f>+IF('INFO SEAL'!I1063="BAJA TENSION","BT",IF('INFO SEAL'!I1063="MEDIA TENSION","MT","AT"))</f>
        <v>MT</v>
      </c>
      <c r="G1112" s="180">
        <f>+'INFO SEAL'!K1063</f>
        <v>12</v>
      </c>
      <c r="H1112" s="180" t="str">
        <f>+'INFO SEAL'!L1063</f>
        <v>POSTE</v>
      </c>
      <c r="I1112" s="180" t="str">
        <f>+'INFO SEAL'!M1063</f>
        <v>CONCRETO</v>
      </c>
      <c r="J1112" s="180" t="str">
        <f>+'INFO SEAL'!N1063&amp;"-"&amp;F1112</f>
        <v>PPC15-MT</v>
      </c>
      <c r="K1112" s="180"/>
      <c r="L1112" s="182" t="str">
        <f>+VLOOKUP('INFO SEAL'!N1063,$J$8:$V$50,3,FALSE)</f>
        <v>POSTE DE CONCRETO ARMADO DE 12/200/120/300</v>
      </c>
      <c r="M1112" s="33">
        <f t="shared" si="48"/>
        <v>0.3</v>
      </c>
    </row>
    <row r="1113" spans="1:13" customFormat="1" x14ac:dyDescent="0.25">
      <c r="A1113" s="73">
        <f>+'INFO SEAL'!B1064</f>
        <v>1059</v>
      </c>
      <c r="B1113" s="180" t="str">
        <f t="shared" si="47"/>
        <v>SICODI</v>
      </c>
      <c r="C1113" s="180" t="str">
        <f>+'INFO SEAL'!C1064</f>
        <v>AREQUIPA</v>
      </c>
      <c r="D1113" s="180" t="str">
        <f>+'INFO SEAL'!D1064</f>
        <v>CASTILLA</v>
      </c>
      <c r="E1113" s="180" t="str">
        <f>+'INFO SEAL'!E1064</f>
        <v>APLAO</v>
      </c>
      <c r="F1113" s="180" t="str">
        <f>+IF('INFO SEAL'!I1064="BAJA TENSION","BT",IF('INFO SEAL'!I1064="MEDIA TENSION","MT","AT"))</f>
        <v>MT</v>
      </c>
      <c r="G1113" s="180">
        <f>+'INFO SEAL'!K1064</f>
        <v>12</v>
      </c>
      <c r="H1113" s="180" t="str">
        <f>+'INFO SEAL'!L1064</f>
        <v>POSTE</v>
      </c>
      <c r="I1113" s="180" t="str">
        <f>+'INFO SEAL'!M1064</f>
        <v>CONCRETO</v>
      </c>
      <c r="J1113" s="180" t="str">
        <f>+'INFO SEAL'!N1064&amp;"-"&amp;F1113</f>
        <v>PPC15-MT</v>
      </c>
      <c r="K1113" s="180"/>
      <c r="L1113" s="182" t="str">
        <f>+VLOOKUP('INFO SEAL'!N1064,$J$8:$V$50,3,FALSE)</f>
        <v>POSTE DE CONCRETO ARMADO DE 12/200/120/300</v>
      </c>
      <c r="M1113" s="33">
        <f t="shared" si="48"/>
        <v>0.3</v>
      </c>
    </row>
    <row r="1114" spans="1:13" customFormat="1" x14ac:dyDescent="0.25">
      <c r="A1114" s="73">
        <f>+'INFO SEAL'!B1065</f>
        <v>1060</v>
      </c>
      <c r="B1114" s="180" t="str">
        <f t="shared" si="47"/>
        <v>SICODI</v>
      </c>
      <c r="C1114" s="180" t="str">
        <f>+'INFO SEAL'!C1065</f>
        <v>AREQUIPA</v>
      </c>
      <c r="D1114" s="180" t="str">
        <f>+'INFO SEAL'!D1065</f>
        <v>CASTILLA</v>
      </c>
      <c r="E1114" s="180" t="str">
        <f>+'INFO SEAL'!E1065</f>
        <v>APLAO</v>
      </c>
      <c r="F1114" s="180" t="str">
        <f>+IF('INFO SEAL'!I1065="BAJA TENSION","BT",IF('INFO SEAL'!I1065="MEDIA TENSION","MT","AT"))</f>
        <v>MT</v>
      </c>
      <c r="G1114" s="180">
        <f>+'INFO SEAL'!K1065</f>
        <v>12</v>
      </c>
      <c r="H1114" s="180" t="str">
        <f>+'INFO SEAL'!L1065</f>
        <v>POSTE</v>
      </c>
      <c r="I1114" s="180" t="str">
        <f>+'INFO SEAL'!M1065</f>
        <v>CONCRETO</v>
      </c>
      <c r="J1114" s="180" t="str">
        <f>+'INFO SEAL'!N1065&amp;"-"&amp;F1114</f>
        <v>PPC15-MT</v>
      </c>
      <c r="K1114" s="180"/>
      <c r="L1114" s="182" t="str">
        <f>+VLOOKUP('INFO SEAL'!N1065,$J$8:$V$50,3,FALSE)</f>
        <v>POSTE DE CONCRETO ARMADO DE 12/200/120/300</v>
      </c>
      <c r="M1114" s="33">
        <f t="shared" si="48"/>
        <v>0.3</v>
      </c>
    </row>
    <row r="1115" spans="1:13" customFormat="1" x14ac:dyDescent="0.25">
      <c r="A1115" s="73">
        <f>+'INFO SEAL'!B1066</f>
        <v>1061</v>
      </c>
      <c r="B1115" s="180" t="str">
        <f t="shared" si="47"/>
        <v>SICODI</v>
      </c>
      <c r="C1115" s="180" t="str">
        <f>+'INFO SEAL'!C1066</f>
        <v>AREQUIPA</v>
      </c>
      <c r="D1115" s="180" t="str">
        <f>+'INFO SEAL'!D1066</f>
        <v>CASTILLA</v>
      </c>
      <c r="E1115" s="180" t="str">
        <f>+'INFO SEAL'!E1066</f>
        <v>URACA</v>
      </c>
      <c r="F1115" s="180" t="str">
        <f>+IF('INFO SEAL'!I1066="BAJA TENSION","BT",IF('INFO SEAL'!I1066="MEDIA TENSION","MT","AT"))</f>
        <v>MT</v>
      </c>
      <c r="G1115" s="180">
        <f>+'INFO SEAL'!K1066</f>
        <v>12</v>
      </c>
      <c r="H1115" s="180" t="str">
        <f>+'INFO SEAL'!L1066</f>
        <v>POSTE</v>
      </c>
      <c r="I1115" s="180" t="str">
        <f>+'INFO SEAL'!M1066</f>
        <v>CONCRETO</v>
      </c>
      <c r="J1115" s="180" t="str">
        <f>+'INFO SEAL'!N1066&amp;"-"&amp;F1115</f>
        <v>PPC15-MT</v>
      </c>
      <c r="K1115" s="180"/>
      <c r="L1115" s="182" t="str">
        <f>+VLOOKUP('INFO SEAL'!N1066,$J$8:$V$50,3,FALSE)</f>
        <v>POSTE DE CONCRETO ARMADO DE 12/200/120/300</v>
      </c>
      <c r="M1115" s="33">
        <f t="shared" si="48"/>
        <v>0.3</v>
      </c>
    </row>
    <row r="1116" spans="1:13" customFormat="1" x14ac:dyDescent="0.25">
      <c r="A1116" s="73">
        <f>+'INFO SEAL'!B1067</f>
        <v>1062</v>
      </c>
      <c r="B1116" s="180" t="str">
        <f t="shared" si="47"/>
        <v>SICODI</v>
      </c>
      <c r="C1116" s="180" t="str">
        <f>+'INFO SEAL'!C1067</f>
        <v>AREQUIPA</v>
      </c>
      <c r="D1116" s="180" t="str">
        <f>+'INFO SEAL'!D1067</f>
        <v>CASTILLA</v>
      </c>
      <c r="E1116" s="180" t="str">
        <f>+'INFO SEAL'!E1067</f>
        <v>URACA</v>
      </c>
      <c r="F1116" s="180" t="str">
        <f>+IF('INFO SEAL'!I1067="BAJA TENSION","BT",IF('INFO SEAL'!I1067="MEDIA TENSION","MT","AT"))</f>
        <v>MT</v>
      </c>
      <c r="G1116" s="180">
        <f>+'INFO SEAL'!K1067</f>
        <v>12</v>
      </c>
      <c r="H1116" s="180" t="str">
        <f>+'INFO SEAL'!L1067</f>
        <v>POSTE</v>
      </c>
      <c r="I1116" s="180" t="str">
        <f>+'INFO SEAL'!M1067</f>
        <v>CONCRETO</v>
      </c>
      <c r="J1116" s="180" t="str">
        <f>+'INFO SEAL'!N1067&amp;"-"&amp;F1116</f>
        <v>PPC15-MT</v>
      </c>
      <c r="K1116" s="180"/>
      <c r="L1116" s="182" t="str">
        <f>+VLOOKUP('INFO SEAL'!N1067,$J$8:$V$50,3,FALSE)</f>
        <v>POSTE DE CONCRETO ARMADO DE 12/200/120/300</v>
      </c>
      <c r="M1116" s="33">
        <f t="shared" si="48"/>
        <v>0.3</v>
      </c>
    </row>
    <row r="1117" spans="1:13" customFormat="1" x14ac:dyDescent="0.25">
      <c r="A1117" s="73">
        <f>+'INFO SEAL'!B1068</f>
        <v>1063</v>
      </c>
      <c r="B1117" s="180" t="str">
        <f t="shared" si="47"/>
        <v>SICODI</v>
      </c>
      <c r="C1117" s="180" t="str">
        <f>+'INFO SEAL'!C1068</f>
        <v>AREQUIPA</v>
      </c>
      <c r="D1117" s="180" t="str">
        <f>+'INFO SEAL'!D1068</f>
        <v>CASTILLA</v>
      </c>
      <c r="E1117" s="180" t="str">
        <f>+'INFO SEAL'!E1068</f>
        <v>APLAO</v>
      </c>
      <c r="F1117" s="180" t="str">
        <f>+IF('INFO SEAL'!I1068="BAJA TENSION","BT",IF('INFO SEAL'!I1068="MEDIA TENSION","MT","AT"))</f>
        <v>MT</v>
      </c>
      <c r="G1117" s="180">
        <f>+'INFO SEAL'!K1068</f>
        <v>12</v>
      </c>
      <c r="H1117" s="180" t="str">
        <f>+'INFO SEAL'!L1068</f>
        <v>POSTE</v>
      </c>
      <c r="I1117" s="180" t="str">
        <f>+'INFO SEAL'!M1068</f>
        <v>CONCRETO</v>
      </c>
      <c r="J1117" s="180" t="str">
        <f>+'INFO SEAL'!N1068&amp;"-"&amp;F1117</f>
        <v>PPC15-MT</v>
      </c>
      <c r="K1117" s="180"/>
      <c r="L1117" s="182" t="str">
        <f>+VLOOKUP('INFO SEAL'!N1068,$J$8:$V$50,3,FALSE)</f>
        <v>POSTE DE CONCRETO ARMADO DE 12/200/120/300</v>
      </c>
      <c r="M1117" s="33">
        <f t="shared" si="48"/>
        <v>0.3</v>
      </c>
    </row>
    <row r="1118" spans="1:13" customFormat="1" x14ac:dyDescent="0.25">
      <c r="A1118" s="73">
        <f>+'INFO SEAL'!B1069</f>
        <v>1064</v>
      </c>
      <c r="B1118" s="180" t="str">
        <f t="shared" si="47"/>
        <v>SICODI</v>
      </c>
      <c r="C1118" s="180" t="str">
        <f>+'INFO SEAL'!C1069</f>
        <v>AREQUIPA</v>
      </c>
      <c r="D1118" s="180" t="str">
        <f>+'INFO SEAL'!D1069</f>
        <v>CASTILLA</v>
      </c>
      <c r="E1118" s="180" t="str">
        <f>+'INFO SEAL'!E1069</f>
        <v>URACA</v>
      </c>
      <c r="F1118" s="180" t="str">
        <f>+IF('INFO SEAL'!I1069="BAJA TENSION","BT",IF('INFO SEAL'!I1069="MEDIA TENSION","MT","AT"))</f>
        <v>MT</v>
      </c>
      <c r="G1118" s="180">
        <f>+'INFO SEAL'!K1069</f>
        <v>12</v>
      </c>
      <c r="H1118" s="180" t="str">
        <f>+'INFO SEAL'!L1069</f>
        <v>POSTE</v>
      </c>
      <c r="I1118" s="180" t="str">
        <f>+'INFO SEAL'!M1069</f>
        <v>CONCRETO</v>
      </c>
      <c r="J1118" s="180" t="str">
        <f>+'INFO SEAL'!N1069&amp;"-"&amp;F1118</f>
        <v>PPC15-MT</v>
      </c>
      <c r="K1118" s="180"/>
      <c r="L1118" s="182" t="str">
        <f>+VLOOKUP('INFO SEAL'!N1069,$J$8:$V$50,3,FALSE)</f>
        <v>POSTE DE CONCRETO ARMADO DE 12/200/120/300</v>
      </c>
      <c r="M1118" s="33">
        <f t="shared" si="48"/>
        <v>0.3</v>
      </c>
    </row>
    <row r="1119" spans="1:13" customFormat="1" x14ac:dyDescent="0.25">
      <c r="A1119" s="73">
        <f>+'INFO SEAL'!B1070</f>
        <v>1065</v>
      </c>
      <c r="B1119" s="180" t="str">
        <f t="shared" si="47"/>
        <v>SICODI</v>
      </c>
      <c r="C1119" s="180" t="str">
        <f>+'INFO SEAL'!C1070</f>
        <v>AREQUIPA</v>
      </c>
      <c r="D1119" s="180" t="str">
        <f>+'INFO SEAL'!D1070</f>
        <v>CAYLLOMA</v>
      </c>
      <c r="E1119" s="180" t="str">
        <f>+'INFO SEAL'!E1070</f>
        <v>MAJES</v>
      </c>
      <c r="F1119" s="180" t="str">
        <f>+IF('INFO SEAL'!I1070="BAJA TENSION","BT",IF('INFO SEAL'!I1070="MEDIA TENSION","MT","AT"))</f>
        <v>MT</v>
      </c>
      <c r="G1119" s="180">
        <f>+'INFO SEAL'!K1070</f>
        <v>13</v>
      </c>
      <c r="H1119" s="180" t="str">
        <f>+'INFO SEAL'!L1070</f>
        <v>POSTE</v>
      </c>
      <c r="I1119" s="180" t="str">
        <f>+'INFO SEAL'!M1070</f>
        <v>CONCRETO</v>
      </c>
      <c r="J1119" s="180" t="str">
        <f>+'INFO SEAL'!N1070&amp;"-"&amp;F1119</f>
        <v>PPC18-MT</v>
      </c>
      <c r="K1119" s="180"/>
      <c r="L1119" s="182" t="str">
        <f>+VLOOKUP('INFO SEAL'!N1070,$J$8:$V$50,3,FALSE)</f>
        <v>POSTE DE CONCRETO ARMADO DE 13/200/140/335</v>
      </c>
      <c r="M1119" s="33">
        <f t="shared" si="48"/>
        <v>0.4</v>
      </c>
    </row>
    <row r="1120" spans="1:13" customFormat="1" x14ac:dyDescent="0.25">
      <c r="A1120" s="73">
        <f>+'INFO SEAL'!B1071</f>
        <v>1066</v>
      </c>
      <c r="B1120" s="180" t="str">
        <f t="shared" si="47"/>
        <v>SICODI</v>
      </c>
      <c r="C1120" s="180" t="str">
        <f>+'INFO SEAL'!C1071</f>
        <v>AREQUIPA</v>
      </c>
      <c r="D1120" s="180" t="str">
        <f>+'INFO SEAL'!D1071</f>
        <v>AREQUIPA</v>
      </c>
      <c r="E1120" s="180" t="str">
        <f>+'INFO SEAL'!E1071</f>
        <v>VITOR</v>
      </c>
      <c r="F1120" s="180" t="str">
        <f>+IF('INFO SEAL'!I1071="BAJA TENSION","BT",IF('INFO SEAL'!I1071="MEDIA TENSION","MT","AT"))</f>
        <v>MT</v>
      </c>
      <c r="G1120" s="180">
        <f>+'INFO SEAL'!K1071</f>
        <v>12</v>
      </c>
      <c r="H1120" s="180" t="str">
        <f>+'INFO SEAL'!L1071</f>
        <v>POSTE</v>
      </c>
      <c r="I1120" s="180" t="str">
        <f>+'INFO SEAL'!M1071</f>
        <v>CONCRETO</v>
      </c>
      <c r="J1120" s="180" t="str">
        <f>+'INFO SEAL'!N1071&amp;"-"&amp;F1120</f>
        <v>PPC15-MT</v>
      </c>
      <c r="K1120" s="180"/>
      <c r="L1120" s="182" t="str">
        <f>+VLOOKUP('INFO SEAL'!N1071,$J$8:$V$50,3,FALSE)</f>
        <v>POSTE DE CONCRETO ARMADO DE 12/200/120/300</v>
      </c>
      <c r="M1120" s="33">
        <f t="shared" si="48"/>
        <v>0.3</v>
      </c>
    </row>
    <row r="1121" spans="1:13" customFormat="1" x14ac:dyDescent="0.25">
      <c r="A1121" s="73">
        <f>+'INFO SEAL'!B1072</f>
        <v>1067</v>
      </c>
      <c r="B1121" s="180" t="str">
        <f t="shared" si="47"/>
        <v>SICODI</v>
      </c>
      <c r="C1121" s="180" t="str">
        <f>+'INFO SEAL'!C1072</f>
        <v>AREQUIPA</v>
      </c>
      <c r="D1121" s="180" t="str">
        <f>+'INFO SEAL'!D1072</f>
        <v>CASTILLA</v>
      </c>
      <c r="E1121" s="180" t="str">
        <f>+'INFO SEAL'!E1072</f>
        <v>URACA</v>
      </c>
      <c r="F1121" s="180" t="str">
        <f>+IF('INFO SEAL'!I1072="BAJA TENSION","BT",IF('INFO SEAL'!I1072="MEDIA TENSION","MT","AT"))</f>
        <v>MT</v>
      </c>
      <c r="G1121" s="180">
        <f>+'INFO SEAL'!K1072</f>
        <v>12</v>
      </c>
      <c r="H1121" s="180" t="str">
        <f>+'INFO SEAL'!L1072</f>
        <v>POSTE</v>
      </c>
      <c r="I1121" s="180" t="str">
        <f>+'INFO SEAL'!M1072</f>
        <v>CONCRETO</v>
      </c>
      <c r="J1121" s="180" t="str">
        <f>+'INFO SEAL'!N1072&amp;"-"&amp;F1121</f>
        <v>PPC15-MT</v>
      </c>
      <c r="K1121" s="180"/>
      <c r="L1121" s="182" t="str">
        <f>+VLOOKUP('INFO SEAL'!N1072,$J$8:$V$50,3,FALSE)</f>
        <v>POSTE DE CONCRETO ARMADO DE 12/200/120/300</v>
      </c>
      <c r="M1121" s="33">
        <f t="shared" si="48"/>
        <v>0.3</v>
      </c>
    </row>
    <row r="1122" spans="1:13" customFormat="1" x14ac:dyDescent="0.25">
      <c r="A1122" s="73">
        <f>+'INFO SEAL'!B1073</f>
        <v>1068</v>
      </c>
      <c r="B1122" s="180" t="str">
        <f t="shared" si="47"/>
        <v>SICODI</v>
      </c>
      <c r="C1122" s="180" t="str">
        <f>+'INFO SEAL'!C1073</f>
        <v>AREQUIPA</v>
      </c>
      <c r="D1122" s="180" t="str">
        <f>+'INFO SEAL'!D1073</f>
        <v>CASTILLA</v>
      </c>
      <c r="E1122" s="180" t="str">
        <f>+'INFO SEAL'!E1073</f>
        <v>APLAO</v>
      </c>
      <c r="F1122" s="180" t="str">
        <f>+IF('INFO SEAL'!I1073="BAJA TENSION","BT",IF('INFO SEAL'!I1073="MEDIA TENSION","MT","AT"))</f>
        <v>MT</v>
      </c>
      <c r="G1122" s="180">
        <f>+'INFO SEAL'!K1073</f>
        <v>12</v>
      </c>
      <c r="H1122" s="180" t="str">
        <f>+'INFO SEAL'!L1073</f>
        <v>POSTE</v>
      </c>
      <c r="I1122" s="180" t="str">
        <f>+'INFO SEAL'!M1073</f>
        <v>CONCRETO</v>
      </c>
      <c r="J1122" s="180" t="str">
        <f>+'INFO SEAL'!N1073&amp;"-"&amp;F1122</f>
        <v>PPC15-MT</v>
      </c>
      <c r="K1122" s="180"/>
      <c r="L1122" s="182" t="str">
        <f>+VLOOKUP('INFO SEAL'!N1073,$J$8:$V$50,3,FALSE)</f>
        <v>POSTE DE CONCRETO ARMADO DE 12/200/120/300</v>
      </c>
      <c r="M1122" s="33">
        <f t="shared" si="48"/>
        <v>0.3</v>
      </c>
    </row>
    <row r="1123" spans="1:13" customFormat="1" x14ac:dyDescent="0.25">
      <c r="A1123" s="73">
        <f>+'INFO SEAL'!B1074</f>
        <v>1069</v>
      </c>
      <c r="B1123" s="180" t="str">
        <f t="shared" si="47"/>
        <v>SICODI</v>
      </c>
      <c r="C1123" s="180" t="str">
        <f>+'INFO SEAL'!C1074</f>
        <v>AREQUIPA</v>
      </c>
      <c r="D1123" s="180" t="str">
        <f>+'INFO SEAL'!D1074</f>
        <v>CASTILLA</v>
      </c>
      <c r="E1123" s="180" t="str">
        <f>+'INFO SEAL'!E1074</f>
        <v>APLAO</v>
      </c>
      <c r="F1123" s="180" t="str">
        <f>+IF('INFO SEAL'!I1074="BAJA TENSION","BT",IF('INFO SEAL'!I1074="MEDIA TENSION","MT","AT"))</f>
        <v>MT</v>
      </c>
      <c r="G1123" s="180">
        <f>+'INFO SEAL'!K1074</f>
        <v>12</v>
      </c>
      <c r="H1123" s="180" t="str">
        <f>+'INFO SEAL'!L1074</f>
        <v>POSTE</v>
      </c>
      <c r="I1123" s="180" t="str">
        <f>+'INFO SEAL'!M1074</f>
        <v>CONCRETO</v>
      </c>
      <c r="J1123" s="180" t="str">
        <f>+'INFO SEAL'!N1074&amp;"-"&amp;F1123</f>
        <v>PPC15-MT</v>
      </c>
      <c r="K1123" s="180"/>
      <c r="L1123" s="182" t="str">
        <f>+VLOOKUP('INFO SEAL'!N1074,$J$8:$V$50,3,FALSE)</f>
        <v>POSTE DE CONCRETO ARMADO DE 12/200/120/300</v>
      </c>
      <c r="M1123" s="33">
        <f t="shared" si="48"/>
        <v>0.3</v>
      </c>
    </row>
    <row r="1124" spans="1:13" customFormat="1" x14ac:dyDescent="0.25">
      <c r="A1124" s="73">
        <f>+'INFO SEAL'!B1075</f>
        <v>1070</v>
      </c>
      <c r="B1124" s="180" t="str">
        <f t="shared" si="47"/>
        <v>SICODI</v>
      </c>
      <c r="C1124" s="180" t="str">
        <f>+'INFO SEAL'!C1075</f>
        <v>AREQUIPA</v>
      </c>
      <c r="D1124" s="180" t="str">
        <f>+'INFO SEAL'!D1075</f>
        <v>CASTILLA</v>
      </c>
      <c r="E1124" s="180" t="str">
        <f>+'INFO SEAL'!E1075</f>
        <v>APLAO</v>
      </c>
      <c r="F1124" s="180" t="str">
        <f>+IF('INFO SEAL'!I1075="BAJA TENSION","BT",IF('INFO SEAL'!I1075="MEDIA TENSION","MT","AT"))</f>
        <v>MT</v>
      </c>
      <c r="G1124" s="180">
        <f>+'INFO SEAL'!K1075</f>
        <v>12</v>
      </c>
      <c r="H1124" s="180" t="str">
        <f>+'INFO SEAL'!L1075</f>
        <v>POSTE</v>
      </c>
      <c r="I1124" s="180" t="str">
        <f>+'INFO SEAL'!M1075</f>
        <v>CONCRETO</v>
      </c>
      <c r="J1124" s="180" t="str">
        <f>+'INFO SEAL'!N1075&amp;"-"&amp;F1124</f>
        <v>PPC15-MT</v>
      </c>
      <c r="K1124" s="180"/>
      <c r="L1124" s="182" t="str">
        <f>+VLOOKUP('INFO SEAL'!N1075,$J$8:$V$50,3,FALSE)</f>
        <v>POSTE DE CONCRETO ARMADO DE 12/200/120/300</v>
      </c>
      <c r="M1124" s="33">
        <f t="shared" si="48"/>
        <v>0.3</v>
      </c>
    </row>
    <row r="1125" spans="1:13" customFormat="1" x14ac:dyDescent="0.25">
      <c r="A1125" s="73">
        <f>+'INFO SEAL'!B1076</f>
        <v>1071</v>
      </c>
      <c r="B1125" s="180" t="str">
        <f t="shared" si="47"/>
        <v>SICODI</v>
      </c>
      <c r="C1125" s="180" t="str">
        <f>+'INFO SEAL'!C1076</f>
        <v>AREQUIPA</v>
      </c>
      <c r="D1125" s="180" t="str">
        <f>+'INFO SEAL'!D1076</f>
        <v>CASTILLA</v>
      </c>
      <c r="E1125" s="180" t="str">
        <f>+'INFO SEAL'!E1076</f>
        <v>URACA</v>
      </c>
      <c r="F1125" s="180" t="str">
        <f>+IF('INFO SEAL'!I1076="BAJA TENSION","BT",IF('INFO SEAL'!I1076="MEDIA TENSION","MT","AT"))</f>
        <v>MT</v>
      </c>
      <c r="G1125" s="180">
        <f>+'INFO SEAL'!K1076</f>
        <v>12</v>
      </c>
      <c r="H1125" s="180" t="str">
        <f>+'INFO SEAL'!L1076</f>
        <v>POSTE</v>
      </c>
      <c r="I1125" s="180" t="str">
        <f>+'INFO SEAL'!M1076</f>
        <v>CONCRETO</v>
      </c>
      <c r="J1125" s="180" t="str">
        <f>+'INFO SEAL'!N1076&amp;"-"&amp;F1125</f>
        <v>PPC15-MT</v>
      </c>
      <c r="K1125" s="180"/>
      <c r="L1125" s="182" t="str">
        <f>+VLOOKUP('INFO SEAL'!N1076,$J$8:$V$50,3,FALSE)</f>
        <v>POSTE DE CONCRETO ARMADO DE 12/200/120/300</v>
      </c>
      <c r="M1125" s="33">
        <f t="shared" si="48"/>
        <v>0.3</v>
      </c>
    </row>
    <row r="1126" spans="1:13" customFormat="1" x14ac:dyDescent="0.25">
      <c r="A1126" s="73">
        <f>+'INFO SEAL'!B1077</f>
        <v>1072</v>
      </c>
      <c r="B1126" s="180" t="str">
        <f t="shared" si="47"/>
        <v>MOD INV_2018</v>
      </c>
      <c r="C1126" s="180" t="str">
        <f>+'INFO SEAL'!C1077</f>
        <v>AREQUIPA</v>
      </c>
      <c r="D1126" s="180" t="str">
        <f>+'INFO SEAL'!D1077</f>
        <v>CAYLLOMA</v>
      </c>
      <c r="E1126" s="180" t="str">
        <f>+'INFO SEAL'!E1077</f>
        <v>MAJES</v>
      </c>
      <c r="F1126" s="180" t="str">
        <f>+IF('INFO SEAL'!I1077="BAJA TENSION","BT",IF('INFO SEAL'!I1077="MEDIA TENSION","MT","AT"))</f>
        <v>AT</v>
      </c>
      <c r="G1126" s="180">
        <f>+'INFO SEAL'!K1077</f>
        <v>16</v>
      </c>
      <c r="H1126" s="180" t="str">
        <f>+'INFO SEAL'!L1077</f>
        <v>POSTE</v>
      </c>
      <c r="I1126" s="180" t="str">
        <f>+'INFO SEAL'!M1077</f>
        <v>CONCRETO</v>
      </c>
      <c r="J1126" s="180" t="str">
        <f>+'INFO SEAL'!N1077&amp;"-"&amp;F1126</f>
        <v>EC138COU0S0-240-S1-AT</v>
      </c>
      <c r="K1126" s="180"/>
      <c r="L1126" s="182" t="str">
        <f>+VLOOKUP('INFO SEAL'!N1077,$J$8:$V$50,3,FALSE)</f>
        <v>1 Poste de concreto (21/500) de suspensión (2°) Tipo SU1-21</v>
      </c>
      <c r="M1126" s="33">
        <f t="shared" si="48"/>
        <v>3.4</v>
      </c>
    </row>
    <row r="1127" spans="1:13" customFormat="1" x14ac:dyDescent="0.25">
      <c r="A1127" s="73">
        <f>+'INFO SEAL'!B1078</f>
        <v>1073</v>
      </c>
      <c r="B1127" s="180" t="str">
        <f t="shared" si="47"/>
        <v>MOD INV_2018</v>
      </c>
      <c r="C1127" s="180" t="str">
        <f>+'INFO SEAL'!C1078</f>
        <v>AREQUIPA</v>
      </c>
      <c r="D1127" s="180" t="str">
        <f>+'INFO SEAL'!D1078</f>
        <v>CAYLLOMA</v>
      </c>
      <c r="E1127" s="180" t="str">
        <f>+'INFO SEAL'!E1078</f>
        <v>MAJES</v>
      </c>
      <c r="F1127" s="180" t="str">
        <f>+IF('INFO SEAL'!I1078="BAJA TENSION","BT",IF('INFO SEAL'!I1078="MEDIA TENSION","MT","AT"))</f>
        <v>AT</v>
      </c>
      <c r="G1127" s="180">
        <f>+'INFO SEAL'!K1078</f>
        <v>18</v>
      </c>
      <c r="H1127" s="180" t="str">
        <f>+'INFO SEAL'!L1078</f>
        <v>POSTE</v>
      </c>
      <c r="I1127" s="180" t="str">
        <f>+'INFO SEAL'!M1078</f>
        <v>CONCRETO</v>
      </c>
      <c r="J1127" s="180" t="str">
        <f>+'INFO SEAL'!N1078&amp;"-"&amp;F1127</f>
        <v>EC138COU0S0-240-S1-AT</v>
      </c>
      <c r="K1127" s="180"/>
      <c r="L1127" s="182" t="str">
        <f>+VLOOKUP('INFO SEAL'!N1078,$J$8:$V$50,3,FALSE)</f>
        <v>1 Poste de concreto (21/500) de suspensión (2°) Tipo SU1-21</v>
      </c>
      <c r="M1127" s="33">
        <f t="shared" si="48"/>
        <v>3.4</v>
      </c>
    </row>
    <row r="1128" spans="1:13" customFormat="1" x14ac:dyDescent="0.25">
      <c r="A1128" s="73">
        <f>+'INFO SEAL'!B1079</f>
        <v>1074</v>
      </c>
      <c r="B1128" s="180" t="str">
        <f t="shared" si="47"/>
        <v>MOD INV_2018</v>
      </c>
      <c r="C1128" s="180" t="str">
        <f>+'INFO SEAL'!C1079</f>
        <v>AREQUIPA</v>
      </c>
      <c r="D1128" s="180" t="str">
        <f>+'INFO SEAL'!D1079</f>
        <v>CAYLLOMA</v>
      </c>
      <c r="E1128" s="180" t="str">
        <f>+'INFO SEAL'!E1079</f>
        <v>MAJES</v>
      </c>
      <c r="F1128" s="180" t="str">
        <f>+IF('INFO SEAL'!I1079="BAJA TENSION","BT",IF('INFO SEAL'!I1079="MEDIA TENSION","MT","AT"))</f>
        <v>AT</v>
      </c>
      <c r="G1128" s="180">
        <f>+'INFO SEAL'!K1079</f>
        <v>16</v>
      </c>
      <c r="H1128" s="180" t="str">
        <f>+'INFO SEAL'!L1079</f>
        <v>POSTE</v>
      </c>
      <c r="I1128" s="180" t="str">
        <f>+'INFO SEAL'!M1079</f>
        <v>CONCRETO</v>
      </c>
      <c r="J1128" s="180" t="str">
        <f>+'INFO SEAL'!N1079&amp;"-"&amp;F1128</f>
        <v>EA138COU0S0-240-A2-AT</v>
      </c>
      <c r="K1128" s="180"/>
      <c r="L1128" s="182" t="str">
        <f>+VLOOKUP('INFO SEAL'!N1079,$J$8:$V$50,3,FALSE)</f>
        <v>1 Poste autosoportable de acero (19/5250) de ángulo mayor y terminal (90°) Tipo ATU1-19</v>
      </c>
      <c r="M1128" s="33">
        <f t="shared" si="48"/>
        <v>13.2</v>
      </c>
    </row>
    <row r="1129" spans="1:13" customFormat="1" x14ac:dyDescent="0.25">
      <c r="A1129" s="73">
        <f>+'INFO SEAL'!B1080</f>
        <v>1075</v>
      </c>
      <c r="B1129" s="180" t="str">
        <f t="shared" si="47"/>
        <v>MOD INV_2018</v>
      </c>
      <c r="C1129" s="180" t="str">
        <f>+'INFO SEAL'!C1080</f>
        <v>AREQUIPA</v>
      </c>
      <c r="D1129" s="180" t="str">
        <f>+'INFO SEAL'!D1080</f>
        <v>CAYLLOMA</v>
      </c>
      <c r="E1129" s="180" t="str">
        <f>+'INFO SEAL'!E1080</f>
        <v>MAJES</v>
      </c>
      <c r="F1129" s="180" t="str">
        <f>+IF('INFO SEAL'!I1080="BAJA TENSION","BT",IF('INFO SEAL'!I1080="MEDIA TENSION","MT","AT"))</f>
        <v>AT</v>
      </c>
      <c r="G1129" s="180">
        <f>+'INFO SEAL'!K1080</f>
        <v>18</v>
      </c>
      <c r="H1129" s="180" t="str">
        <f>+'INFO SEAL'!L1080</f>
        <v>POSTE</v>
      </c>
      <c r="I1129" s="180" t="str">
        <f>+'INFO SEAL'!M1080</f>
        <v>CONCRETO</v>
      </c>
      <c r="J1129" s="180" t="str">
        <f>+'INFO SEAL'!N1080&amp;"-"&amp;F1129</f>
        <v>EC138COU0S0-240-S1-AT</v>
      </c>
      <c r="K1129" s="180"/>
      <c r="L1129" s="182" t="str">
        <f>+VLOOKUP('INFO SEAL'!N1080,$J$8:$V$50,3,FALSE)</f>
        <v>1 Poste de concreto (21/500) de suspensión (2°) Tipo SU1-21</v>
      </c>
      <c r="M1129" s="33">
        <f t="shared" si="48"/>
        <v>3.4</v>
      </c>
    </row>
    <row r="1130" spans="1:13" customFormat="1" x14ac:dyDescent="0.25">
      <c r="A1130" s="73">
        <f>+'INFO SEAL'!B1081</f>
        <v>1076</v>
      </c>
      <c r="B1130" s="180" t="str">
        <f t="shared" si="47"/>
        <v>MOD INV_2018</v>
      </c>
      <c r="C1130" s="180" t="str">
        <f>+'INFO SEAL'!C1081</f>
        <v>AREQUIPA</v>
      </c>
      <c r="D1130" s="180" t="str">
        <f>+'INFO SEAL'!D1081</f>
        <v>CAYLLOMA</v>
      </c>
      <c r="E1130" s="180" t="str">
        <f>+'INFO SEAL'!E1081</f>
        <v>MAJES</v>
      </c>
      <c r="F1130" s="180" t="str">
        <f>+IF('INFO SEAL'!I1081="BAJA TENSION","BT",IF('INFO SEAL'!I1081="MEDIA TENSION","MT","AT"))</f>
        <v>AT</v>
      </c>
      <c r="G1130" s="180">
        <f>+'INFO SEAL'!K1081</f>
        <v>18</v>
      </c>
      <c r="H1130" s="180" t="str">
        <f>+'INFO SEAL'!L1081</f>
        <v>POSTE</v>
      </c>
      <c r="I1130" s="180" t="str">
        <f>+'INFO SEAL'!M1081</f>
        <v>CONCRETO</v>
      </c>
      <c r="J1130" s="180" t="str">
        <f>+'INFO SEAL'!N1081&amp;"-"&amp;F1130</f>
        <v>EC138COU0S0-240-S1-AT</v>
      </c>
      <c r="K1130" s="180"/>
      <c r="L1130" s="182" t="str">
        <f>+VLOOKUP('INFO SEAL'!N1081,$J$8:$V$50,3,FALSE)</f>
        <v>1 Poste de concreto (21/500) de suspensión (2°) Tipo SU1-21</v>
      </c>
      <c r="M1130" s="33">
        <f t="shared" si="48"/>
        <v>3.4</v>
      </c>
    </row>
    <row r="1131" spans="1:13" customFormat="1" x14ac:dyDescent="0.25">
      <c r="A1131" s="73">
        <f>+'INFO SEAL'!B1082</f>
        <v>1077</v>
      </c>
      <c r="B1131" s="180" t="str">
        <f t="shared" si="47"/>
        <v>MOD INV_2018</v>
      </c>
      <c r="C1131" s="180" t="str">
        <f>+'INFO SEAL'!C1082</f>
        <v>AREQUIPA</v>
      </c>
      <c r="D1131" s="180" t="str">
        <f>+'INFO SEAL'!D1082</f>
        <v>CAYLLOMA</v>
      </c>
      <c r="E1131" s="180" t="str">
        <f>+'INFO SEAL'!E1082</f>
        <v>MAJES</v>
      </c>
      <c r="F1131" s="180" t="str">
        <f>+IF('INFO SEAL'!I1082="BAJA TENSION","BT",IF('INFO SEAL'!I1082="MEDIA TENSION","MT","AT"))</f>
        <v>AT</v>
      </c>
      <c r="G1131" s="180">
        <f>+'INFO SEAL'!K1082</f>
        <v>18</v>
      </c>
      <c r="H1131" s="180" t="str">
        <f>+'INFO SEAL'!L1082</f>
        <v>POSTE</v>
      </c>
      <c r="I1131" s="180" t="str">
        <f>+'INFO SEAL'!M1082</f>
        <v>CONCRETO</v>
      </c>
      <c r="J1131" s="180" t="str">
        <f>+'INFO SEAL'!N1082&amp;"-"&amp;F1131</f>
        <v>EC138COU0S0-240-S1-AT</v>
      </c>
      <c r="K1131" s="180"/>
      <c r="L1131" s="182" t="str">
        <f>+VLOOKUP('INFO SEAL'!N1082,$J$8:$V$50,3,FALSE)</f>
        <v>1 Poste de concreto (21/500) de suspensión (2°) Tipo SU1-21</v>
      </c>
      <c r="M1131" s="33">
        <f t="shared" si="48"/>
        <v>3.4</v>
      </c>
    </row>
    <row r="1132" spans="1:13" customFormat="1" x14ac:dyDescent="0.25">
      <c r="A1132" s="73">
        <f>+'INFO SEAL'!B1083</f>
        <v>1078</v>
      </c>
      <c r="B1132" s="180" t="str">
        <f t="shared" si="47"/>
        <v>MOD INV_2018</v>
      </c>
      <c r="C1132" s="180" t="str">
        <f>+'INFO SEAL'!C1083</f>
        <v>AREQUIPA</v>
      </c>
      <c r="D1132" s="180" t="str">
        <f>+'INFO SEAL'!D1083</f>
        <v>CAYLLOMA</v>
      </c>
      <c r="E1132" s="180" t="str">
        <f>+'INFO SEAL'!E1083</f>
        <v>MAJES</v>
      </c>
      <c r="F1132" s="180" t="str">
        <f>+IF('INFO SEAL'!I1083="BAJA TENSION","BT",IF('INFO SEAL'!I1083="MEDIA TENSION","MT","AT"))</f>
        <v>AT</v>
      </c>
      <c r="G1132" s="180">
        <f>+'INFO SEAL'!K1083</f>
        <v>18</v>
      </c>
      <c r="H1132" s="180" t="str">
        <f>+'INFO SEAL'!L1083</f>
        <v>POSTE</v>
      </c>
      <c r="I1132" s="180" t="str">
        <f>+'INFO SEAL'!M1083</f>
        <v>CONCRETO</v>
      </c>
      <c r="J1132" s="180" t="str">
        <f>+'INFO SEAL'!N1083&amp;"-"&amp;F1132</f>
        <v>EC138COU0S0-240-S1-AT</v>
      </c>
      <c r="K1132" s="180"/>
      <c r="L1132" s="182" t="str">
        <f>+VLOOKUP('INFO SEAL'!N1083,$J$8:$V$50,3,FALSE)</f>
        <v>1 Poste de concreto (21/500) de suspensión (2°) Tipo SU1-21</v>
      </c>
      <c r="M1132" s="33">
        <f t="shared" si="48"/>
        <v>3.4</v>
      </c>
    </row>
    <row r="1133" spans="1:13" customFormat="1" x14ac:dyDescent="0.25">
      <c r="A1133" s="73">
        <f>+'INFO SEAL'!B1084</f>
        <v>1079</v>
      </c>
      <c r="B1133" s="180" t="str">
        <f t="shared" si="47"/>
        <v>MOD INV_2018</v>
      </c>
      <c r="C1133" s="180" t="str">
        <f>+'INFO SEAL'!C1084</f>
        <v>AREQUIPA</v>
      </c>
      <c r="D1133" s="180" t="str">
        <f>+'INFO SEAL'!D1084</f>
        <v>CAYLLOMA</v>
      </c>
      <c r="E1133" s="180" t="str">
        <f>+'INFO SEAL'!E1084</f>
        <v>MAJES</v>
      </c>
      <c r="F1133" s="180" t="str">
        <f>+IF('INFO SEAL'!I1084="BAJA TENSION","BT",IF('INFO SEAL'!I1084="MEDIA TENSION","MT","AT"))</f>
        <v>AT</v>
      </c>
      <c r="G1133" s="180">
        <f>+'INFO SEAL'!K1084</f>
        <v>18</v>
      </c>
      <c r="H1133" s="180" t="str">
        <f>+'INFO SEAL'!L1084</f>
        <v>POSTE</v>
      </c>
      <c r="I1133" s="180" t="str">
        <f>+'INFO SEAL'!M1084</f>
        <v>CONCRETO</v>
      </c>
      <c r="J1133" s="180" t="str">
        <f>+'INFO SEAL'!N1084&amp;"-"&amp;F1133</f>
        <v>EC138COU0S0-240-S1-AT</v>
      </c>
      <c r="K1133" s="180"/>
      <c r="L1133" s="182" t="str">
        <f>+VLOOKUP('INFO SEAL'!N1084,$J$8:$V$50,3,FALSE)</f>
        <v>1 Poste de concreto (21/500) de suspensión (2°) Tipo SU1-21</v>
      </c>
      <c r="M1133" s="33">
        <f t="shared" si="48"/>
        <v>3.4</v>
      </c>
    </row>
    <row r="1134" spans="1:13" customFormat="1" x14ac:dyDescent="0.25">
      <c r="A1134" s="73">
        <f>+'INFO SEAL'!B1085</f>
        <v>1080</v>
      </c>
      <c r="B1134" s="180" t="str">
        <f t="shared" si="47"/>
        <v>MOD INV_2018</v>
      </c>
      <c r="C1134" s="180" t="str">
        <f>+'INFO SEAL'!C1085</f>
        <v>AREQUIPA</v>
      </c>
      <c r="D1134" s="180" t="str">
        <f>+'INFO SEAL'!D1085</f>
        <v>CAYLLOMA</v>
      </c>
      <c r="E1134" s="180" t="str">
        <f>+'INFO SEAL'!E1085</f>
        <v>MAJES</v>
      </c>
      <c r="F1134" s="180" t="str">
        <f>+IF('INFO SEAL'!I1085="BAJA TENSION","BT",IF('INFO SEAL'!I1085="MEDIA TENSION","MT","AT"))</f>
        <v>AT</v>
      </c>
      <c r="G1134" s="180">
        <f>+'INFO SEAL'!K1085</f>
        <v>18</v>
      </c>
      <c r="H1134" s="180" t="str">
        <f>+'INFO SEAL'!L1085</f>
        <v>POSTE</v>
      </c>
      <c r="I1134" s="180" t="str">
        <f>+'INFO SEAL'!M1085</f>
        <v>CONCRETO</v>
      </c>
      <c r="J1134" s="180" t="str">
        <f>+'INFO SEAL'!N1085&amp;"-"&amp;F1134</f>
        <v>EC138COU0S0-240-S1-AT</v>
      </c>
      <c r="K1134" s="180"/>
      <c r="L1134" s="182" t="str">
        <f>+VLOOKUP('INFO SEAL'!N1085,$J$8:$V$50,3,FALSE)</f>
        <v>1 Poste de concreto (21/500) de suspensión (2°) Tipo SU1-21</v>
      </c>
      <c r="M1134" s="33">
        <f t="shared" si="48"/>
        <v>3.4</v>
      </c>
    </row>
    <row r="1135" spans="1:13" customFormat="1" x14ac:dyDescent="0.25">
      <c r="A1135" s="73">
        <f>+'INFO SEAL'!B1086</f>
        <v>1081</v>
      </c>
      <c r="B1135" s="180" t="str">
        <f t="shared" si="47"/>
        <v>MOD INV_2018</v>
      </c>
      <c r="C1135" s="180" t="str">
        <f>+'INFO SEAL'!C1086</f>
        <v>AREQUIPA</v>
      </c>
      <c r="D1135" s="180" t="str">
        <f>+'INFO SEAL'!D1086</f>
        <v>CAYLLOMA</v>
      </c>
      <c r="E1135" s="180" t="str">
        <f>+'INFO SEAL'!E1086</f>
        <v>MAJES</v>
      </c>
      <c r="F1135" s="180" t="str">
        <f>+IF('INFO SEAL'!I1086="BAJA TENSION","BT",IF('INFO SEAL'!I1086="MEDIA TENSION","MT","AT"))</f>
        <v>AT</v>
      </c>
      <c r="G1135" s="180">
        <f>+'INFO SEAL'!K1086</f>
        <v>16</v>
      </c>
      <c r="H1135" s="180" t="str">
        <f>+'INFO SEAL'!L1086</f>
        <v>POSTE</v>
      </c>
      <c r="I1135" s="180" t="str">
        <f>+'INFO SEAL'!M1086</f>
        <v>CONCRETO</v>
      </c>
      <c r="J1135" s="180" t="str">
        <f>+'INFO SEAL'!N1086&amp;"-"&amp;F1135</f>
        <v>EC138COU0S0-240-S1-AT</v>
      </c>
      <c r="K1135" s="180"/>
      <c r="L1135" s="182" t="str">
        <f>+VLOOKUP('INFO SEAL'!N1086,$J$8:$V$50,3,FALSE)</f>
        <v>1 Poste de concreto (21/500) de suspensión (2°) Tipo SU1-21</v>
      </c>
      <c r="M1135" s="33">
        <f t="shared" si="48"/>
        <v>3.4</v>
      </c>
    </row>
    <row r="1136" spans="1:13" customFormat="1" x14ac:dyDescent="0.25">
      <c r="A1136" s="73">
        <f>+'INFO SEAL'!B1087</f>
        <v>1082</v>
      </c>
      <c r="B1136" s="180" t="str">
        <f t="shared" si="47"/>
        <v>MOD INV_2018</v>
      </c>
      <c r="C1136" s="180" t="str">
        <f>+'INFO SEAL'!C1087</f>
        <v>AREQUIPA</v>
      </c>
      <c r="D1136" s="180" t="str">
        <f>+'INFO SEAL'!D1087</f>
        <v>CAYLLOMA</v>
      </c>
      <c r="E1136" s="180" t="str">
        <f>+'INFO SEAL'!E1087</f>
        <v>MAJES</v>
      </c>
      <c r="F1136" s="180" t="str">
        <f>+IF('INFO SEAL'!I1087="BAJA TENSION","BT",IF('INFO SEAL'!I1087="MEDIA TENSION","MT","AT"))</f>
        <v>AT</v>
      </c>
      <c r="G1136" s="180">
        <f>+'INFO SEAL'!K1087</f>
        <v>18</v>
      </c>
      <c r="H1136" s="180" t="str">
        <f>+'INFO SEAL'!L1087</f>
        <v>POSTE</v>
      </c>
      <c r="I1136" s="180" t="str">
        <f>+'INFO SEAL'!M1087</f>
        <v>CONCRETO</v>
      </c>
      <c r="J1136" s="180" t="str">
        <f>+'INFO SEAL'!N1087&amp;"-"&amp;F1136</f>
        <v>EC138COU0S0-240-S1-AT</v>
      </c>
      <c r="K1136" s="180"/>
      <c r="L1136" s="182" t="str">
        <f>+VLOOKUP('INFO SEAL'!N1087,$J$8:$V$50,3,FALSE)</f>
        <v>1 Poste de concreto (21/500) de suspensión (2°) Tipo SU1-21</v>
      </c>
      <c r="M1136" s="33">
        <f t="shared" si="48"/>
        <v>3.4</v>
      </c>
    </row>
    <row r="1137" spans="1:13" customFormat="1" x14ac:dyDescent="0.25">
      <c r="A1137" s="73">
        <f>+'INFO SEAL'!B1088</f>
        <v>1083</v>
      </c>
      <c r="B1137" s="180" t="str">
        <f t="shared" si="47"/>
        <v>MOD INV_2018</v>
      </c>
      <c r="C1137" s="180" t="str">
        <f>+'INFO SEAL'!C1088</f>
        <v>AREQUIPA</v>
      </c>
      <c r="D1137" s="180" t="str">
        <f>+'INFO SEAL'!D1088</f>
        <v>CAYLLOMA</v>
      </c>
      <c r="E1137" s="180" t="str">
        <f>+'INFO SEAL'!E1088</f>
        <v>MAJES</v>
      </c>
      <c r="F1137" s="180" t="str">
        <f>+IF('INFO SEAL'!I1088="BAJA TENSION","BT",IF('INFO SEAL'!I1088="MEDIA TENSION","MT","AT"))</f>
        <v>AT</v>
      </c>
      <c r="G1137" s="180">
        <f>+'INFO SEAL'!K1088</f>
        <v>18</v>
      </c>
      <c r="H1137" s="180" t="str">
        <f>+'INFO SEAL'!L1088</f>
        <v>POSTE</v>
      </c>
      <c r="I1137" s="180" t="str">
        <f>+'INFO SEAL'!M1088</f>
        <v>CONCRETO</v>
      </c>
      <c r="J1137" s="180" t="str">
        <f>+'INFO SEAL'!N1088&amp;"-"&amp;F1137</f>
        <v>EC138COU0S0-240-S1-AT</v>
      </c>
      <c r="K1137" s="180"/>
      <c r="L1137" s="182" t="str">
        <f>+VLOOKUP('INFO SEAL'!N1088,$J$8:$V$50,3,FALSE)</f>
        <v>1 Poste de concreto (21/500) de suspensión (2°) Tipo SU1-21</v>
      </c>
      <c r="M1137" s="33">
        <f t="shared" si="48"/>
        <v>3.4</v>
      </c>
    </row>
    <row r="1138" spans="1:13" customFormat="1" x14ac:dyDescent="0.25">
      <c r="A1138" s="73">
        <f>+'INFO SEAL'!B1089</f>
        <v>1084</v>
      </c>
      <c r="B1138" s="180" t="str">
        <f t="shared" si="47"/>
        <v>MOD INV_2018</v>
      </c>
      <c r="C1138" s="180" t="str">
        <f>+'INFO SEAL'!C1089</f>
        <v>AREQUIPA</v>
      </c>
      <c r="D1138" s="180" t="str">
        <f>+'INFO SEAL'!D1089</f>
        <v>CAYLLOMA</v>
      </c>
      <c r="E1138" s="180" t="str">
        <f>+'INFO SEAL'!E1089</f>
        <v>MAJES</v>
      </c>
      <c r="F1138" s="180" t="str">
        <f>+IF('INFO SEAL'!I1089="BAJA TENSION","BT",IF('INFO SEAL'!I1089="MEDIA TENSION","MT","AT"))</f>
        <v>AT</v>
      </c>
      <c r="G1138" s="180">
        <f>+'INFO SEAL'!K1089</f>
        <v>18</v>
      </c>
      <c r="H1138" s="180" t="str">
        <f>+'INFO SEAL'!L1089</f>
        <v>POSTE</v>
      </c>
      <c r="I1138" s="180" t="str">
        <f>+'INFO SEAL'!M1089</f>
        <v>CONCRETO</v>
      </c>
      <c r="J1138" s="180" t="str">
        <f>+'INFO SEAL'!N1089&amp;"-"&amp;F1138</f>
        <v>EC138COU0S0-240-S1-AT</v>
      </c>
      <c r="K1138" s="180"/>
      <c r="L1138" s="182" t="str">
        <f>+VLOOKUP('INFO SEAL'!N1089,$J$8:$V$50,3,FALSE)</f>
        <v>1 Poste de concreto (21/500) de suspensión (2°) Tipo SU1-21</v>
      </c>
      <c r="M1138" s="33">
        <f t="shared" si="48"/>
        <v>3.4</v>
      </c>
    </row>
    <row r="1139" spans="1:13" customFormat="1" x14ac:dyDescent="0.25">
      <c r="A1139" s="73">
        <f>+'INFO SEAL'!B1090</f>
        <v>1085</v>
      </c>
      <c r="B1139" s="180" t="str">
        <f t="shared" si="47"/>
        <v>MOD INV_2018</v>
      </c>
      <c r="C1139" s="180" t="str">
        <f>+'INFO SEAL'!C1090</f>
        <v>AREQUIPA</v>
      </c>
      <c r="D1139" s="180" t="str">
        <f>+'INFO SEAL'!D1090</f>
        <v>CAYLLOMA</v>
      </c>
      <c r="E1139" s="180" t="str">
        <f>+'INFO SEAL'!E1090</f>
        <v>MAJES</v>
      </c>
      <c r="F1139" s="180" t="str">
        <f>+IF('INFO SEAL'!I1090="BAJA TENSION","BT",IF('INFO SEAL'!I1090="MEDIA TENSION","MT","AT"))</f>
        <v>AT</v>
      </c>
      <c r="G1139" s="180">
        <f>+'INFO SEAL'!K1090</f>
        <v>16</v>
      </c>
      <c r="H1139" s="180" t="str">
        <f>+'INFO SEAL'!L1090</f>
        <v>POSTE</v>
      </c>
      <c r="I1139" s="180" t="str">
        <f>+'INFO SEAL'!M1090</f>
        <v>CONCRETO</v>
      </c>
      <c r="J1139" s="180" t="str">
        <f>+'INFO SEAL'!N1090&amp;"-"&amp;F1139</f>
        <v>EC138COU0S0-240-S1-AT</v>
      </c>
      <c r="K1139" s="180"/>
      <c r="L1139" s="182" t="str">
        <f>+VLOOKUP('INFO SEAL'!N1090,$J$8:$V$50,3,FALSE)</f>
        <v>1 Poste de concreto (21/500) de suspensión (2°) Tipo SU1-21</v>
      </c>
      <c r="M1139" s="33">
        <f t="shared" si="48"/>
        <v>3.4</v>
      </c>
    </row>
    <row r="1140" spans="1:13" customFormat="1" x14ac:dyDescent="0.25">
      <c r="A1140" s="73">
        <f>+'INFO SEAL'!B1091</f>
        <v>1086</v>
      </c>
      <c r="B1140" s="180" t="str">
        <f t="shared" si="47"/>
        <v>MOD INV_2018</v>
      </c>
      <c r="C1140" s="180" t="str">
        <f>+'INFO SEAL'!C1091</f>
        <v>AREQUIPA</v>
      </c>
      <c r="D1140" s="180" t="str">
        <f>+'INFO SEAL'!D1091</f>
        <v>CAYLLOMA</v>
      </c>
      <c r="E1140" s="180" t="str">
        <f>+'INFO SEAL'!E1091</f>
        <v>MAJES</v>
      </c>
      <c r="F1140" s="180" t="str">
        <f>+IF('INFO SEAL'!I1091="BAJA TENSION","BT",IF('INFO SEAL'!I1091="MEDIA TENSION","MT","AT"))</f>
        <v>AT</v>
      </c>
      <c r="G1140" s="180">
        <f>+'INFO SEAL'!K1091</f>
        <v>16</v>
      </c>
      <c r="H1140" s="180" t="str">
        <f>+'INFO SEAL'!L1091</f>
        <v>POSTE</v>
      </c>
      <c r="I1140" s="180" t="str">
        <f>+'INFO SEAL'!M1091</f>
        <v>CONCRETO</v>
      </c>
      <c r="J1140" s="180" t="str">
        <f>+'INFO SEAL'!N1091&amp;"-"&amp;F1140</f>
        <v>EC138COU0S0-240-S1-AT</v>
      </c>
      <c r="K1140" s="180"/>
      <c r="L1140" s="182" t="str">
        <f>+VLOOKUP('INFO SEAL'!N1091,$J$8:$V$50,3,FALSE)</f>
        <v>1 Poste de concreto (21/500) de suspensión (2°) Tipo SU1-21</v>
      </c>
      <c r="M1140" s="33">
        <f t="shared" si="48"/>
        <v>3.4</v>
      </c>
    </row>
    <row r="1141" spans="1:13" customFormat="1" x14ac:dyDescent="0.25">
      <c r="A1141" s="73">
        <f>+'INFO SEAL'!B1092</f>
        <v>1087</v>
      </c>
      <c r="B1141" s="180" t="str">
        <f t="shared" si="47"/>
        <v>MOD INV_2018</v>
      </c>
      <c r="C1141" s="180" t="str">
        <f>+'INFO SEAL'!C1092</f>
        <v>AREQUIPA</v>
      </c>
      <c r="D1141" s="180" t="str">
        <f>+'INFO SEAL'!D1092</f>
        <v>CAYLLOMA</v>
      </c>
      <c r="E1141" s="180" t="str">
        <f>+'INFO SEAL'!E1092</f>
        <v>MAJES</v>
      </c>
      <c r="F1141" s="180" t="str">
        <f>+IF('INFO SEAL'!I1092="BAJA TENSION","BT",IF('INFO SEAL'!I1092="MEDIA TENSION","MT","AT"))</f>
        <v>AT</v>
      </c>
      <c r="G1141" s="180">
        <f>+'INFO SEAL'!K1092</f>
        <v>18</v>
      </c>
      <c r="H1141" s="180" t="str">
        <f>+'INFO SEAL'!L1092</f>
        <v>POSTE</v>
      </c>
      <c r="I1141" s="180" t="str">
        <f>+'INFO SEAL'!M1092</f>
        <v>CONCRETO</v>
      </c>
      <c r="J1141" s="180" t="str">
        <f>+'INFO SEAL'!N1092&amp;"-"&amp;F1141</f>
        <v>EC138COU0S0-240-S1-AT</v>
      </c>
      <c r="K1141" s="180"/>
      <c r="L1141" s="182" t="str">
        <f>+VLOOKUP('INFO SEAL'!N1092,$J$8:$V$50,3,FALSE)</f>
        <v>1 Poste de concreto (21/500) de suspensión (2°) Tipo SU1-21</v>
      </c>
      <c r="M1141" s="33">
        <f t="shared" si="48"/>
        <v>3.4</v>
      </c>
    </row>
    <row r="1142" spans="1:13" customFormat="1" x14ac:dyDescent="0.25">
      <c r="A1142" s="73">
        <f>+'INFO SEAL'!B1093</f>
        <v>1088</v>
      </c>
      <c r="B1142" s="180" t="str">
        <f t="shared" si="47"/>
        <v>MOD INV_2018</v>
      </c>
      <c r="C1142" s="180" t="str">
        <f>+'INFO SEAL'!C1093</f>
        <v>AREQUIPA</v>
      </c>
      <c r="D1142" s="180" t="str">
        <f>+'INFO SEAL'!D1093</f>
        <v>CAYLLOMA</v>
      </c>
      <c r="E1142" s="180" t="str">
        <f>+'INFO SEAL'!E1093</f>
        <v>MAJES</v>
      </c>
      <c r="F1142" s="180" t="str">
        <f>+IF('INFO SEAL'!I1093="BAJA TENSION","BT",IF('INFO SEAL'!I1093="MEDIA TENSION","MT","AT"))</f>
        <v>AT</v>
      </c>
      <c r="G1142" s="180">
        <f>+'INFO SEAL'!K1093</f>
        <v>16</v>
      </c>
      <c r="H1142" s="180" t="str">
        <f>+'INFO SEAL'!L1093</f>
        <v>POSTE</v>
      </c>
      <c r="I1142" s="180" t="str">
        <f>+'INFO SEAL'!M1093</f>
        <v>CONCRETO</v>
      </c>
      <c r="J1142" s="180" t="str">
        <f>+'INFO SEAL'!N1093&amp;"-"&amp;F1142</f>
        <v>EC138COU0S0-240-S1-AT</v>
      </c>
      <c r="K1142" s="180"/>
      <c r="L1142" s="182" t="str">
        <f>+VLOOKUP('INFO SEAL'!N1093,$J$8:$V$50,3,FALSE)</f>
        <v>1 Poste de concreto (21/500) de suspensión (2°) Tipo SU1-21</v>
      </c>
      <c r="M1142" s="33">
        <f t="shared" si="48"/>
        <v>3.4</v>
      </c>
    </row>
    <row r="1143" spans="1:13" customFormat="1" x14ac:dyDescent="0.25">
      <c r="A1143" s="73">
        <f>+'INFO SEAL'!B1094</f>
        <v>1089</v>
      </c>
      <c r="B1143" s="180" t="str">
        <f t="shared" si="47"/>
        <v>MOD INV_2018</v>
      </c>
      <c r="C1143" s="180" t="str">
        <f>+'INFO SEAL'!C1094</f>
        <v>AREQUIPA</v>
      </c>
      <c r="D1143" s="180" t="str">
        <f>+'INFO SEAL'!D1094</f>
        <v>CAYLLOMA</v>
      </c>
      <c r="E1143" s="180" t="str">
        <f>+'INFO SEAL'!E1094</f>
        <v>MAJES</v>
      </c>
      <c r="F1143" s="180" t="str">
        <f>+IF('INFO SEAL'!I1094="BAJA TENSION","BT",IF('INFO SEAL'!I1094="MEDIA TENSION","MT","AT"))</f>
        <v>AT</v>
      </c>
      <c r="G1143" s="180">
        <f>+'INFO SEAL'!K1094</f>
        <v>18</v>
      </c>
      <c r="H1143" s="180" t="str">
        <f>+'INFO SEAL'!L1094</f>
        <v>POSTE</v>
      </c>
      <c r="I1143" s="180" t="str">
        <f>+'INFO SEAL'!M1094</f>
        <v>CONCRETO</v>
      </c>
      <c r="J1143" s="180" t="str">
        <f>+'INFO SEAL'!N1094&amp;"-"&amp;F1143</f>
        <v>EC138COU0S0-240-S1-AT</v>
      </c>
      <c r="K1143" s="180"/>
      <c r="L1143" s="182" t="str">
        <f>+VLOOKUP('INFO SEAL'!N1094,$J$8:$V$50,3,FALSE)</f>
        <v>1 Poste de concreto (21/500) de suspensión (2°) Tipo SU1-21</v>
      </c>
      <c r="M1143" s="33">
        <f t="shared" si="48"/>
        <v>3.4</v>
      </c>
    </row>
    <row r="1144" spans="1:13" customFormat="1" x14ac:dyDescent="0.25">
      <c r="A1144" s="73">
        <f>+'INFO SEAL'!B1095</f>
        <v>1090</v>
      </c>
      <c r="B1144" s="180" t="str">
        <f t="shared" ref="B1144:B1207" si="49">+INDEX($B$8:$B$50,MATCH(L1144,$L$8:$L$50,0))</f>
        <v>MOD INV_2018</v>
      </c>
      <c r="C1144" s="180" t="str">
        <f>+'INFO SEAL'!C1095</f>
        <v>AREQUIPA</v>
      </c>
      <c r="D1144" s="180" t="str">
        <f>+'INFO SEAL'!D1095</f>
        <v>CAYLLOMA</v>
      </c>
      <c r="E1144" s="180" t="str">
        <f>+'INFO SEAL'!E1095</f>
        <v>MAJES</v>
      </c>
      <c r="F1144" s="180" t="str">
        <f>+IF('INFO SEAL'!I1095="BAJA TENSION","BT",IF('INFO SEAL'!I1095="MEDIA TENSION","MT","AT"))</f>
        <v>AT</v>
      </c>
      <c r="G1144" s="180">
        <f>+'INFO SEAL'!K1095</f>
        <v>18</v>
      </c>
      <c r="H1144" s="180" t="str">
        <f>+'INFO SEAL'!L1095</f>
        <v>POSTE</v>
      </c>
      <c r="I1144" s="180" t="str">
        <f>+'INFO SEAL'!M1095</f>
        <v>CONCRETO</v>
      </c>
      <c r="J1144" s="180" t="str">
        <f>+'INFO SEAL'!N1095&amp;"-"&amp;F1144</f>
        <v>EC138COU0S0-240-S1-AT</v>
      </c>
      <c r="K1144" s="180"/>
      <c r="L1144" s="182" t="str">
        <f>+VLOOKUP('INFO SEAL'!N1095,$J$8:$V$50,3,FALSE)</f>
        <v>1 Poste de concreto (21/500) de suspensión (2°) Tipo SU1-21</v>
      </c>
      <c r="M1144" s="33">
        <f t="shared" ref="M1144:M1207" si="50">+VLOOKUP(J1144,$K$8:$V$50,12,FALSE)</f>
        <v>3.4</v>
      </c>
    </row>
    <row r="1145" spans="1:13" customFormat="1" x14ac:dyDescent="0.25">
      <c r="A1145" s="73">
        <f>+'INFO SEAL'!B1096</f>
        <v>1091</v>
      </c>
      <c r="B1145" s="180" t="str">
        <f t="shared" si="49"/>
        <v>MOD INV_2018</v>
      </c>
      <c r="C1145" s="180" t="str">
        <f>+'INFO SEAL'!C1096</f>
        <v>AREQUIPA</v>
      </c>
      <c r="D1145" s="180" t="str">
        <f>+'INFO SEAL'!D1096</f>
        <v>CAYLLOMA</v>
      </c>
      <c r="E1145" s="180" t="str">
        <f>+'INFO SEAL'!E1096</f>
        <v>MAJES</v>
      </c>
      <c r="F1145" s="180" t="str">
        <f>+IF('INFO SEAL'!I1096="BAJA TENSION","BT",IF('INFO SEAL'!I1096="MEDIA TENSION","MT","AT"))</f>
        <v>AT</v>
      </c>
      <c r="G1145" s="180">
        <f>+'INFO SEAL'!K1096</f>
        <v>18</v>
      </c>
      <c r="H1145" s="180" t="str">
        <f>+'INFO SEAL'!L1096</f>
        <v>POSTE</v>
      </c>
      <c r="I1145" s="180" t="str">
        <f>+'INFO SEAL'!M1096</f>
        <v>CONCRETO</v>
      </c>
      <c r="J1145" s="180" t="str">
        <f>+'INFO SEAL'!N1096&amp;"-"&amp;F1145</f>
        <v>EC138COU0S0-240-S1-AT</v>
      </c>
      <c r="K1145" s="180"/>
      <c r="L1145" s="182" t="str">
        <f>+VLOOKUP('INFO SEAL'!N1096,$J$8:$V$50,3,FALSE)</f>
        <v>1 Poste de concreto (21/500) de suspensión (2°) Tipo SU1-21</v>
      </c>
      <c r="M1145" s="33">
        <f t="shared" si="50"/>
        <v>3.4</v>
      </c>
    </row>
    <row r="1146" spans="1:13" customFormat="1" x14ac:dyDescent="0.25">
      <c r="A1146" s="73">
        <f>+'INFO SEAL'!B1097</f>
        <v>1092</v>
      </c>
      <c r="B1146" s="180" t="str">
        <f t="shared" si="49"/>
        <v>SICODI</v>
      </c>
      <c r="C1146" s="180" t="str">
        <f>+'INFO SEAL'!C1097</f>
        <v>AREQUIPA</v>
      </c>
      <c r="D1146" s="180" t="str">
        <f>+'INFO SEAL'!D1097</f>
        <v>AREQUIPA</v>
      </c>
      <c r="E1146" s="180" t="str">
        <f>+'INFO SEAL'!E1097</f>
        <v>VITOR</v>
      </c>
      <c r="F1146" s="180" t="str">
        <f>+IF('INFO SEAL'!I1097="BAJA TENSION","BT",IF('INFO SEAL'!I1097="MEDIA TENSION","MT","AT"))</f>
        <v>MT</v>
      </c>
      <c r="G1146" s="180">
        <f>+'INFO SEAL'!K1097</f>
        <v>13</v>
      </c>
      <c r="H1146" s="180" t="str">
        <f>+'INFO SEAL'!L1097</f>
        <v>POSTE</v>
      </c>
      <c r="I1146" s="180" t="str">
        <f>+'INFO SEAL'!M1097</f>
        <v>CONCRETO</v>
      </c>
      <c r="J1146" s="180" t="str">
        <f>+'INFO SEAL'!N1097&amp;"-"&amp;F1146</f>
        <v>PPC18-MT</v>
      </c>
      <c r="K1146" s="180"/>
      <c r="L1146" s="182" t="str">
        <f>+VLOOKUP('INFO SEAL'!N1097,$J$8:$V$50,3,FALSE)</f>
        <v>POSTE DE CONCRETO ARMADO DE 13/200/140/335</v>
      </c>
      <c r="M1146" s="33">
        <f t="shared" si="50"/>
        <v>0.4</v>
      </c>
    </row>
    <row r="1147" spans="1:13" customFormat="1" x14ac:dyDescent="0.25">
      <c r="A1147" s="73">
        <f>+'INFO SEAL'!B1098</f>
        <v>1093</v>
      </c>
      <c r="B1147" s="180" t="str">
        <f t="shared" si="49"/>
        <v>MOD INV_2018</v>
      </c>
      <c r="C1147" s="180" t="str">
        <f>+'INFO SEAL'!C1098</f>
        <v>AREQUIPA</v>
      </c>
      <c r="D1147" s="180" t="str">
        <f>+'INFO SEAL'!D1098</f>
        <v>CAYLLOMA</v>
      </c>
      <c r="E1147" s="180" t="str">
        <f>+'INFO SEAL'!E1098</f>
        <v>MAJES</v>
      </c>
      <c r="F1147" s="180" t="str">
        <f>+IF('INFO SEAL'!I1098="BAJA TENSION","BT",IF('INFO SEAL'!I1098="MEDIA TENSION","MT","AT"))</f>
        <v>AT</v>
      </c>
      <c r="G1147" s="180">
        <f>+'INFO SEAL'!K1098</f>
        <v>16</v>
      </c>
      <c r="H1147" s="180" t="str">
        <f>+'INFO SEAL'!L1098</f>
        <v>POSTE</v>
      </c>
      <c r="I1147" s="180" t="str">
        <f>+'INFO SEAL'!M1098</f>
        <v>CONCRETO</v>
      </c>
      <c r="J1147" s="180" t="str">
        <f>+'INFO SEAL'!N1098&amp;"-"&amp;F1147</f>
        <v>EA138COU0S0-240-A2-AT</v>
      </c>
      <c r="K1147" s="180"/>
      <c r="L1147" s="182" t="str">
        <f>+VLOOKUP('INFO SEAL'!N1098,$J$8:$V$50,3,FALSE)</f>
        <v>1 Poste autosoportable de acero (19/5250) de ángulo mayor y terminal (90°) Tipo ATU1-19</v>
      </c>
      <c r="M1147" s="33">
        <f t="shared" si="50"/>
        <v>13.2</v>
      </c>
    </row>
    <row r="1148" spans="1:13" customFormat="1" x14ac:dyDescent="0.25">
      <c r="A1148" s="73">
        <f>+'INFO SEAL'!B1099</f>
        <v>1094</v>
      </c>
      <c r="B1148" s="180" t="str">
        <f t="shared" si="49"/>
        <v>MOD INV_2018</v>
      </c>
      <c r="C1148" s="180" t="str">
        <f>+'INFO SEAL'!C1099</f>
        <v>AREQUIPA</v>
      </c>
      <c r="D1148" s="180" t="str">
        <f>+'INFO SEAL'!D1099</f>
        <v>CAYLLOMA</v>
      </c>
      <c r="E1148" s="180" t="str">
        <f>+'INFO SEAL'!E1099</f>
        <v>MAJES</v>
      </c>
      <c r="F1148" s="180" t="str">
        <f>+IF('INFO SEAL'!I1099="BAJA TENSION","BT",IF('INFO SEAL'!I1099="MEDIA TENSION","MT","AT"))</f>
        <v>AT</v>
      </c>
      <c r="G1148" s="180">
        <f>+'INFO SEAL'!K1099</f>
        <v>18</v>
      </c>
      <c r="H1148" s="180" t="str">
        <f>+'INFO SEAL'!L1099</f>
        <v>POSTE</v>
      </c>
      <c r="I1148" s="180" t="str">
        <f>+'INFO SEAL'!M1099</f>
        <v>CONCRETO</v>
      </c>
      <c r="J1148" s="180" t="str">
        <f>+'INFO SEAL'!N1099&amp;"-"&amp;F1148</f>
        <v>EC138COU0S0-240-S1-AT</v>
      </c>
      <c r="K1148" s="180"/>
      <c r="L1148" s="182" t="str">
        <f>+VLOOKUP('INFO SEAL'!N1099,$J$8:$V$50,3,FALSE)</f>
        <v>1 Poste de concreto (21/500) de suspensión (2°) Tipo SU1-21</v>
      </c>
      <c r="M1148" s="33">
        <f t="shared" si="50"/>
        <v>3.4</v>
      </c>
    </row>
    <row r="1149" spans="1:13" customFormat="1" x14ac:dyDescent="0.25">
      <c r="A1149" s="73">
        <f>+'INFO SEAL'!B1100</f>
        <v>1095</v>
      </c>
      <c r="B1149" s="180" t="str">
        <f t="shared" si="49"/>
        <v>MOD INV_2018</v>
      </c>
      <c r="C1149" s="180" t="str">
        <f>+'INFO SEAL'!C1100</f>
        <v>AREQUIPA</v>
      </c>
      <c r="D1149" s="180" t="str">
        <f>+'INFO SEAL'!D1100</f>
        <v>CAYLLOMA</v>
      </c>
      <c r="E1149" s="180" t="str">
        <f>+'INFO SEAL'!E1100</f>
        <v>MAJES</v>
      </c>
      <c r="F1149" s="180" t="str">
        <f>+IF('INFO SEAL'!I1100="BAJA TENSION","BT",IF('INFO SEAL'!I1100="MEDIA TENSION","MT","AT"))</f>
        <v>AT</v>
      </c>
      <c r="G1149" s="180">
        <f>+'INFO SEAL'!K1100</f>
        <v>18</v>
      </c>
      <c r="H1149" s="180" t="str">
        <f>+'INFO SEAL'!L1100</f>
        <v>POSTE</v>
      </c>
      <c r="I1149" s="180" t="str">
        <f>+'INFO SEAL'!M1100</f>
        <v>CONCRETO</v>
      </c>
      <c r="J1149" s="180" t="str">
        <f>+'INFO SEAL'!N1100&amp;"-"&amp;F1149</f>
        <v>EC138COU0S0-240-S1-AT</v>
      </c>
      <c r="K1149" s="180"/>
      <c r="L1149" s="182" t="str">
        <f>+VLOOKUP('INFO SEAL'!N1100,$J$8:$V$50,3,FALSE)</f>
        <v>1 Poste de concreto (21/500) de suspensión (2°) Tipo SU1-21</v>
      </c>
      <c r="M1149" s="33">
        <f t="shared" si="50"/>
        <v>3.4</v>
      </c>
    </row>
    <row r="1150" spans="1:13" customFormat="1" x14ac:dyDescent="0.25">
      <c r="A1150" s="73">
        <f>+'INFO SEAL'!B1101</f>
        <v>1096</v>
      </c>
      <c r="B1150" s="180" t="str">
        <f t="shared" si="49"/>
        <v>MOD INV_2018</v>
      </c>
      <c r="C1150" s="180" t="str">
        <f>+'INFO SEAL'!C1101</f>
        <v>AREQUIPA</v>
      </c>
      <c r="D1150" s="180" t="str">
        <f>+'INFO SEAL'!D1101</f>
        <v>CAYLLOMA</v>
      </c>
      <c r="E1150" s="180" t="str">
        <f>+'INFO SEAL'!E1101</f>
        <v>MAJES</v>
      </c>
      <c r="F1150" s="180" t="str">
        <f>+IF('INFO SEAL'!I1101="BAJA TENSION","BT",IF('INFO SEAL'!I1101="MEDIA TENSION","MT","AT"))</f>
        <v>AT</v>
      </c>
      <c r="G1150" s="180">
        <f>+'INFO SEAL'!K1101</f>
        <v>18</v>
      </c>
      <c r="H1150" s="180" t="str">
        <f>+'INFO SEAL'!L1101</f>
        <v>POSTE</v>
      </c>
      <c r="I1150" s="180" t="str">
        <f>+'INFO SEAL'!M1101</f>
        <v>CONCRETO</v>
      </c>
      <c r="J1150" s="180" t="str">
        <f>+'INFO SEAL'!N1101&amp;"-"&amp;F1150</f>
        <v>EC138COU0S0-240-S1-AT</v>
      </c>
      <c r="K1150" s="180"/>
      <c r="L1150" s="182" t="str">
        <f>+VLOOKUP('INFO SEAL'!N1101,$J$8:$V$50,3,FALSE)</f>
        <v>1 Poste de concreto (21/500) de suspensión (2°) Tipo SU1-21</v>
      </c>
      <c r="M1150" s="33">
        <f t="shared" si="50"/>
        <v>3.4</v>
      </c>
    </row>
    <row r="1151" spans="1:13" customFormat="1" x14ac:dyDescent="0.25">
      <c r="A1151" s="73">
        <f>+'INFO SEAL'!B1102</f>
        <v>1097</v>
      </c>
      <c r="B1151" s="180" t="str">
        <f t="shared" si="49"/>
        <v>MOD INV_2018</v>
      </c>
      <c r="C1151" s="180" t="str">
        <f>+'INFO SEAL'!C1102</f>
        <v>AREQUIPA</v>
      </c>
      <c r="D1151" s="180" t="str">
        <f>+'INFO SEAL'!D1102</f>
        <v>CAYLLOMA</v>
      </c>
      <c r="E1151" s="180" t="str">
        <f>+'INFO SEAL'!E1102</f>
        <v>MAJES</v>
      </c>
      <c r="F1151" s="180" t="str">
        <f>+IF('INFO SEAL'!I1102="BAJA TENSION","BT",IF('INFO SEAL'!I1102="MEDIA TENSION","MT","AT"))</f>
        <v>AT</v>
      </c>
      <c r="G1151" s="180">
        <f>+'INFO SEAL'!K1102</f>
        <v>18</v>
      </c>
      <c r="H1151" s="180" t="str">
        <f>+'INFO SEAL'!L1102</f>
        <v>POSTE</v>
      </c>
      <c r="I1151" s="180" t="str">
        <f>+'INFO SEAL'!M1102</f>
        <v>CONCRETO</v>
      </c>
      <c r="J1151" s="180" t="str">
        <f>+'INFO SEAL'!N1102&amp;"-"&amp;F1151</f>
        <v>EC138COU0S0-240-S1-AT</v>
      </c>
      <c r="K1151" s="180"/>
      <c r="L1151" s="182" t="str">
        <f>+VLOOKUP('INFO SEAL'!N1102,$J$8:$V$50,3,FALSE)</f>
        <v>1 Poste de concreto (21/500) de suspensión (2°) Tipo SU1-21</v>
      </c>
      <c r="M1151" s="33">
        <f t="shared" si="50"/>
        <v>3.4</v>
      </c>
    </row>
    <row r="1152" spans="1:13" customFormat="1" x14ac:dyDescent="0.25">
      <c r="A1152" s="73">
        <f>+'INFO SEAL'!B1103</f>
        <v>1098</v>
      </c>
      <c r="B1152" s="180" t="str">
        <f t="shared" si="49"/>
        <v>MOD INV_2018</v>
      </c>
      <c r="C1152" s="180" t="str">
        <f>+'INFO SEAL'!C1103</f>
        <v>AREQUIPA</v>
      </c>
      <c r="D1152" s="180" t="str">
        <f>+'INFO SEAL'!D1103</f>
        <v>CAYLLOMA</v>
      </c>
      <c r="E1152" s="180" t="str">
        <f>+'INFO SEAL'!E1103</f>
        <v>MAJES</v>
      </c>
      <c r="F1152" s="180" t="str">
        <f>+IF('INFO SEAL'!I1103="BAJA TENSION","BT",IF('INFO SEAL'!I1103="MEDIA TENSION","MT","AT"))</f>
        <v>AT</v>
      </c>
      <c r="G1152" s="180">
        <f>+'INFO SEAL'!K1103</f>
        <v>18</v>
      </c>
      <c r="H1152" s="180" t="str">
        <f>+'INFO SEAL'!L1103</f>
        <v>POSTE</v>
      </c>
      <c r="I1152" s="180" t="str">
        <f>+'INFO SEAL'!M1103</f>
        <v>CONCRETO</v>
      </c>
      <c r="J1152" s="180" t="str">
        <f>+'INFO SEAL'!N1103&amp;"-"&amp;F1152</f>
        <v>EC138COU0S0-240-S1-AT</v>
      </c>
      <c r="K1152" s="180"/>
      <c r="L1152" s="182" t="str">
        <f>+VLOOKUP('INFO SEAL'!N1103,$J$8:$V$50,3,FALSE)</f>
        <v>1 Poste de concreto (21/500) de suspensión (2°) Tipo SU1-21</v>
      </c>
      <c r="M1152" s="33">
        <f t="shared" si="50"/>
        <v>3.4</v>
      </c>
    </row>
    <row r="1153" spans="1:13" customFormat="1" x14ac:dyDescent="0.25">
      <c r="A1153" s="73">
        <f>+'INFO SEAL'!B1104</f>
        <v>1099</v>
      </c>
      <c r="B1153" s="180" t="str">
        <f t="shared" si="49"/>
        <v>MOD INV_2018</v>
      </c>
      <c r="C1153" s="180" t="str">
        <f>+'INFO SEAL'!C1104</f>
        <v>AREQUIPA</v>
      </c>
      <c r="D1153" s="180" t="str">
        <f>+'INFO SEAL'!D1104</f>
        <v>CAYLLOMA</v>
      </c>
      <c r="E1153" s="180" t="str">
        <f>+'INFO SEAL'!E1104</f>
        <v>MAJES</v>
      </c>
      <c r="F1153" s="180" t="str">
        <f>+IF('INFO SEAL'!I1104="BAJA TENSION","BT",IF('INFO SEAL'!I1104="MEDIA TENSION","MT","AT"))</f>
        <v>AT</v>
      </c>
      <c r="G1153" s="180">
        <f>+'INFO SEAL'!K1104</f>
        <v>18</v>
      </c>
      <c r="H1153" s="180" t="str">
        <f>+'INFO SEAL'!L1104</f>
        <v>POSTE</v>
      </c>
      <c r="I1153" s="180" t="str">
        <f>+'INFO SEAL'!M1104</f>
        <v>CONCRETO</v>
      </c>
      <c r="J1153" s="180" t="str">
        <f>+'INFO SEAL'!N1104&amp;"-"&amp;F1153</f>
        <v>EC138COU0S0-240-S1-AT</v>
      </c>
      <c r="K1153" s="180"/>
      <c r="L1153" s="182" t="str">
        <f>+VLOOKUP('INFO SEAL'!N1104,$J$8:$V$50,3,FALSE)</f>
        <v>1 Poste de concreto (21/500) de suspensión (2°) Tipo SU1-21</v>
      </c>
      <c r="M1153" s="33">
        <f t="shared" si="50"/>
        <v>3.4</v>
      </c>
    </row>
    <row r="1154" spans="1:13" customFormat="1" x14ac:dyDescent="0.25">
      <c r="A1154" s="73">
        <f>+'INFO SEAL'!B1105</f>
        <v>1100</v>
      </c>
      <c r="B1154" s="180" t="str">
        <f t="shared" si="49"/>
        <v>MOD INV_2018</v>
      </c>
      <c r="C1154" s="180" t="str">
        <f>+'INFO SEAL'!C1105</f>
        <v>AREQUIPA</v>
      </c>
      <c r="D1154" s="180" t="str">
        <f>+'INFO SEAL'!D1105</f>
        <v>CAYLLOMA</v>
      </c>
      <c r="E1154" s="180" t="str">
        <f>+'INFO SEAL'!E1105</f>
        <v>MAJES</v>
      </c>
      <c r="F1154" s="180" t="str">
        <f>+IF('INFO SEAL'!I1105="BAJA TENSION","BT",IF('INFO SEAL'!I1105="MEDIA TENSION","MT","AT"))</f>
        <v>AT</v>
      </c>
      <c r="G1154" s="180">
        <f>+'INFO SEAL'!K1105</f>
        <v>18</v>
      </c>
      <c r="H1154" s="180" t="str">
        <f>+'INFO SEAL'!L1105</f>
        <v>POSTE</v>
      </c>
      <c r="I1154" s="180" t="str">
        <f>+'INFO SEAL'!M1105</f>
        <v>CONCRETO</v>
      </c>
      <c r="J1154" s="180" t="str">
        <f>+'INFO SEAL'!N1105&amp;"-"&amp;F1154</f>
        <v>EC138COU0S0-240-S1-AT</v>
      </c>
      <c r="K1154" s="180"/>
      <c r="L1154" s="182" t="str">
        <f>+VLOOKUP('INFO SEAL'!N1105,$J$8:$V$50,3,FALSE)</f>
        <v>1 Poste de concreto (21/500) de suspensión (2°) Tipo SU1-21</v>
      </c>
      <c r="M1154" s="33">
        <f t="shared" si="50"/>
        <v>3.4</v>
      </c>
    </row>
    <row r="1155" spans="1:13" customFormat="1" x14ac:dyDescent="0.25">
      <c r="A1155" s="73">
        <f>+'INFO SEAL'!B1106</f>
        <v>1101</v>
      </c>
      <c r="B1155" s="180" t="str">
        <f t="shared" si="49"/>
        <v>MOD INV_2018</v>
      </c>
      <c r="C1155" s="180" t="str">
        <f>+'INFO SEAL'!C1106</f>
        <v>AREQUIPA</v>
      </c>
      <c r="D1155" s="180" t="str">
        <f>+'INFO SEAL'!D1106</f>
        <v>CAYLLOMA</v>
      </c>
      <c r="E1155" s="180" t="str">
        <f>+'INFO SEAL'!E1106</f>
        <v>MAJES</v>
      </c>
      <c r="F1155" s="180" t="str">
        <f>+IF('INFO SEAL'!I1106="BAJA TENSION","BT",IF('INFO SEAL'!I1106="MEDIA TENSION","MT","AT"))</f>
        <v>AT</v>
      </c>
      <c r="G1155" s="180">
        <f>+'INFO SEAL'!K1106</f>
        <v>18</v>
      </c>
      <c r="H1155" s="180" t="str">
        <f>+'INFO SEAL'!L1106</f>
        <v>POSTE</v>
      </c>
      <c r="I1155" s="180" t="str">
        <f>+'INFO SEAL'!M1106</f>
        <v>CONCRETO</v>
      </c>
      <c r="J1155" s="180" t="str">
        <f>+'INFO SEAL'!N1106&amp;"-"&amp;F1155</f>
        <v>EC138COU0S0-240-S1-AT</v>
      </c>
      <c r="K1155" s="180"/>
      <c r="L1155" s="182" t="str">
        <f>+VLOOKUP('INFO SEAL'!N1106,$J$8:$V$50,3,FALSE)</f>
        <v>1 Poste de concreto (21/500) de suspensión (2°) Tipo SU1-21</v>
      </c>
      <c r="M1155" s="33">
        <f t="shared" si="50"/>
        <v>3.4</v>
      </c>
    </row>
    <row r="1156" spans="1:13" customFormat="1" x14ac:dyDescent="0.25">
      <c r="A1156" s="73">
        <f>+'INFO SEAL'!B1107</f>
        <v>1102</v>
      </c>
      <c r="B1156" s="180" t="str">
        <f t="shared" si="49"/>
        <v>MOD INV_2018</v>
      </c>
      <c r="C1156" s="180" t="str">
        <f>+'INFO SEAL'!C1107</f>
        <v>AREQUIPA</v>
      </c>
      <c r="D1156" s="180" t="str">
        <f>+'INFO SEAL'!D1107</f>
        <v>CAYLLOMA</v>
      </c>
      <c r="E1156" s="180" t="str">
        <f>+'INFO SEAL'!E1107</f>
        <v>MAJES</v>
      </c>
      <c r="F1156" s="180" t="str">
        <f>+IF('INFO SEAL'!I1107="BAJA TENSION","BT",IF('INFO SEAL'!I1107="MEDIA TENSION","MT","AT"))</f>
        <v>AT</v>
      </c>
      <c r="G1156" s="180">
        <f>+'INFO SEAL'!K1107</f>
        <v>18</v>
      </c>
      <c r="H1156" s="180" t="str">
        <f>+'INFO SEAL'!L1107</f>
        <v>POSTE</v>
      </c>
      <c r="I1156" s="180" t="str">
        <f>+'INFO SEAL'!M1107</f>
        <v>CONCRETO</v>
      </c>
      <c r="J1156" s="180" t="str">
        <f>+'INFO SEAL'!N1107&amp;"-"&amp;F1156</f>
        <v>EC138COU0S0-240-S1-AT</v>
      </c>
      <c r="K1156" s="180"/>
      <c r="L1156" s="182" t="str">
        <f>+VLOOKUP('INFO SEAL'!N1107,$J$8:$V$50,3,FALSE)</f>
        <v>1 Poste de concreto (21/500) de suspensión (2°) Tipo SU1-21</v>
      </c>
      <c r="M1156" s="33">
        <f t="shared" si="50"/>
        <v>3.4</v>
      </c>
    </row>
    <row r="1157" spans="1:13" customFormat="1" x14ac:dyDescent="0.25">
      <c r="A1157" s="73">
        <f>+'INFO SEAL'!B1108</f>
        <v>1103</v>
      </c>
      <c r="B1157" s="180" t="str">
        <f t="shared" si="49"/>
        <v>MOD INV_2018</v>
      </c>
      <c r="C1157" s="180" t="str">
        <f>+'INFO SEAL'!C1108</f>
        <v>AREQUIPA</v>
      </c>
      <c r="D1157" s="180" t="str">
        <f>+'INFO SEAL'!D1108</f>
        <v>CAYLLOMA</v>
      </c>
      <c r="E1157" s="180" t="str">
        <f>+'INFO SEAL'!E1108</f>
        <v>MAJES</v>
      </c>
      <c r="F1157" s="180" t="str">
        <f>+IF('INFO SEAL'!I1108="BAJA TENSION","BT",IF('INFO SEAL'!I1108="MEDIA TENSION","MT","AT"))</f>
        <v>AT</v>
      </c>
      <c r="G1157" s="180">
        <f>+'INFO SEAL'!K1108</f>
        <v>18</v>
      </c>
      <c r="H1157" s="180" t="str">
        <f>+'INFO SEAL'!L1108</f>
        <v>POSTE</v>
      </c>
      <c r="I1157" s="180" t="str">
        <f>+'INFO SEAL'!M1108</f>
        <v>CONCRETO</v>
      </c>
      <c r="J1157" s="180" t="str">
        <f>+'INFO SEAL'!N1108&amp;"-"&amp;F1157</f>
        <v>EC138COU0S0-240-S1-AT</v>
      </c>
      <c r="K1157" s="180"/>
      <c r="L1157" s="182" t="str">
        <f>+VLOOKUP('INFO SEAL'!N1108,$J$8:$V$50,3,FALSE)</f>
        <v>1 Poste de concreto (21/500) de suspensión (2°) Tipo SU1-21</v>
      </c>
      <c r="M1157" s="33">
        <f t="shared" si="50"/>
        <v>3.4</v>
      </c>
    </row>
    <row r="1158" spans="1:13" customFormat="1" x14ac:dyDescent="0.25">
      <c r="A1158" s="73">
        <f>+'INFO SEAL'!B1109</f>
        <v>1104</v>
      </c>
      <c r="B1158" s="180" t="str">
        <f t="shared" si="49"/>
        <v>MOD INV_2018</v>
      </c>
      <c r="C1158" s="180" t="str">
        <f>+'INFO SEAL'!C1109</f>
        <v>AREQUIPA</v>
      </c>
      <c r="D1158" s="180" t="str">
        <f>+'INFO SEAL'!D1109</f>
        <v>CAYLLOMA</v>
      </c>
      <c r="E1158" s="180" t="str">
        <f>+'INFO SEAL'!E1109</f>
        <v>MAJES</v>
      </c>
      <c r="F1158" s="180" t="str">
        <f>+IF('INFO SEAL'!I1109="BAJA TENSION","BT",IF('INFO SEAL'!I1109="MEDIA TENSION","MT","AT"))</f>
        <v>AT</v>
      </c>
      <c r="G1158" s="180">
        <f>+'INFO SEAL'!K1109</f>
        <v>18</v>
      </c>
      <c r="H1158" s="180" t="str">
        <f>+'INFO SEAL'!L1109</f>
        <v>POSTE</v>
      </c>
      <c r="I1158" s="180" t="str">
        <f>+'INFO SEAL'!M1109</f>
        <v>CONCRETO</v>
      </c>
      <c r="J1158" s="180" t="str">
        <f>+'INFO SEAL'!N1109&amp;"-"&amp;F1158</f>
        <v>EC138COU0S0-240-S1-AT</v>
      </c>
      <c r="K1158" s="180"/>
      <c r="L1158" s="182" t="str">
        <f>+VLOOKUP('INFO SEAL'!N1109,$J$8:$V$50,3,FALSE)</f>
        <v>1 Poste de concreto (21/500) de suspensión (2°) Tipo SU1-21</v>
      </c>
      <c r="M1158" s="33">
        <f t="shared" si="50"/>
        <v>3.4</v>
      </c>
    </row>
    <row r="1159" spans="1:13" customFormat="1" x14ac:dyDescent="0.25">
      <c r="A1159" s="73">
        <f>+'INFO SEAL'!B1110</f>
        <v>1105</v>
      </c>
      <c r="B1159" s="180" t="str">
        <f t="shared" si="49"/>
        <v>MOD INV_2018</v>
      </c>
      <c r="C1159" s="180" t="str">
        <f>+'INFO SEAL'!C1110</f>
        <v>AREQUIPA</v>
      </c>
      <c r="D1159" s="180" t="str">
        <f>+'INFO SEAL'!D1110</f>
        <v>CAYLLOMA</v>
      </c>
      <c r="E1159" s="180" t="str">
        <f>+'INFO SEAL'!E1110</f>
        <v>MAJES</v>
      </c>
      <c r="F1159" s="180" t="str">
        <f>+IF('INFO SEAL'!I1110="BAJA TENSION","BT",IF('INFO SEAL'!I1110="MEDIA TENSION","MT","AT"))</f>
        <v>AT</v>
      </c>
      <c r="G1159" s="180">
        <f>+'INFO SEAL'!K1110</f>
        <v>18</v>
      </c>
      <c r="H1159" s="180" t="str">
        <f>+'INFO SEAL'!L1110</f>
        <v>POSTE</v>
      </c>
      <c r="I1159" s="180" t="str">
        <f>+'INFO SEAL'!M1110</f>
        <v>CONCRETO</v>
      </c>
      <c r="J1159" s="180" t="str">
        <f>+'INFO SEAL'!N1110&amp;"-"&amp;F1159</f>
        <v>EC138COU0S0-240-S1-AT</v>
      </c>
      <c r="K1159" s="180"/>
      <c r="L1159" s="182" t="str">
        <f>+VLOOKUP('INFO SEAL'!N1110,$J$8:$V$50,3,FALSE)</f>
        <v>1 Poste de concreto (21/500) de suspensión (2°) Tipo SU1-21</v>
      </c>
      <c r="M1159" s="33">
        <f t="shared" si="50"/>
        <v>3.4</v>
      </c>
    </row>
    <row r="1160" spans="1:13" customFormat="1" x14ac:dyDescent="0.25">
      <c r="A1160" s="73">
        <f>+'INFO SEAL'!B1111</f>
        <v>1106</v>
      </c>
      <c r="B1160" s="180" t="str">
        <f t="shared" si="49"/>
        <v>MOD INV_2018</v>
      </c>
      <c r="C1160" s="180" t="str">
        <f>+'INFO SEAL'!C1111</f>
        <v>AREQUIPA</v>
      </c>
      <c r="D1160" s="180" t="str">
        <f>+'INFO SEAL'!D1111</f>
        <v>CAYLLOMA</v>
      </c>
      <c r="E1160" s="180" t="str">
        <f>+'INFO SEAL'!E1111</f>
        <v>MAJES</v>
      </c>
      <c r="F1160" s="180" t="str">
        <f>+IF('INFO SEAL'!I1111="BAJA TENSION","BT",IF('INFO SEAL'!I1111="MEDIA TENSION","MT","AT"))</f>
        <v>AT</v>
      </c>
      <c r="G1160" s="180">
        <f>+'INFO SEAL'!K1111</f>
        <v>18</v>
      </c>
      <c r="H1160" s="180" t="str">
        <f>+'INFO SEAL'!L1111</f>
        <v>POSTE</v>
      </c>
      <c r="I1160" s="180" t="str">
        <f>+'INFO SEAL'!M1111</f>
        <v>CONCRETO</v>
      </c>
      <c r="J1160" s="180" t="str">
        <f>+'INFO SEAL'!N1111&amp;"-"&amp;F1160</f>
        <v>EC138COU0S0-240-S1-AT</v>
      </c>
      <c r="K1160" s="180"/>
      <c r="L1160" s="182" t="str">
        <f>+VLOOKUP('INFO SEAL'!N1111,$J$8:$V$50,3,FALSE)</f>
        <v>1 Poste de concreto (21/500) de suspensión (2°) Tipo SU1-21</v>
      </c>
      <c r="M1160" s="33">
        <f t="shared" si="50"/>
        <v>3.4</v>
      </c>
    </row>
    <row r="1161" spans="1:13" customFormat="1" x14ac:dyDescent="0.25">
      <c r="A1161" s="73">
        <f>+'INFO SEAL'!B1112</f>
        <v>1107</v>
      </c>
      <c r="B1161" s="180" t="str">
        <f t="shared" si="49"/>
        <v>MOD INV_2018</v>
      </c>
      <c r="C1161" s="180" t="str">
        <f>+'INFO SEAL'!C1112</f>
        <v>AREQUIPA</v>
      </c>
      <c r="D1161" s="180" t="str">
        <f>+'INFO SEAL'!D1112</f>
        <v>CAYLLOMA</v>
      </c>
      <c r="E1161" s="180" t="str">
        <f>+'INFO SEAL'!E1112</f>
        <v>MAJES</v>
      </c>
      <c r="F1161" s="180" t="str">
        <f>+IF('INFO SEAL'!I1112="BAJA TENSION","BT",IF('INFO SEAL'!I1112="MEDIA TENSION","MT","AT"))</f>
        <v>AT</v>
      </c>
      <c r="G1161" s="180">
        <f>+'INFO SEAL'!K1112</f>
        <v>18</v>
      </c>
      <c r="H1161" s="180" t="str">
        <f>+'INFO SEAL'!L1112</f>
        <v>POSTE</v>
      </c>
      <c r="I1161" s="180" t="str">
        <f>+'INFO SEAL'!M1112</f>
        <v>CONCRETO</v>
      </c>
      <c r="J1161" s="180" t="str">
        <f>+'INFO SEAL'!N1112&amp;"-"&amp;F1161</f>
        <v>EC138COU0S0-240-S1-AT</v>
      </c>
      <c r="K1161" s="180"/>
      <c r="L1161" s="182" t="str">
        <f>+VLOOKUP('INFO SEAL'!N1112,$J$8:$V$50,3,FALSE)</f>
        <v>1 Poste de concreto (21/500) de suspensión (2°) Tipo SU1-21</v>
      </c>
      <c r="M1161" s="33">
        <f t="shared" si="50"/>
        <v>3.4</v>
      </c>
    </row>
    <row r="1162" spans="1:13" customFormat="1" x14ac:dyDescent="0.25">
      <c r="A1162" s="73">
        <f>+'INFO SEAL'!B1113</f>
        <v>1108</v>
      </c>
      <c r="B1162" s="180" t="str">
        <f t="shared" si="49"/>
        <v>MOD INV_2018</v>
      </c>
      <c r="C1162" s="180" t="str">
        <f>+'INFO SEAL'!C1113</f>
        <v>AREQUIPA</v>
      </c>
      <c r="D1162" s="180" t="str">
        <f>+'INFO SEAL'!D1113</f>
        <v>CAYLLOMA</v>
      </c>
      <c r="E1162" s="180" t="str">
        <f>+'INFO SEAL'!E1113</f>
        <v>MAJES</v>
      </c>
      <c r="F1162" s="180" t="str">
        <f>+IF('INFO SEAL'!I1113="BAJA TENSION","BT",IF('INFO SEAL'!I1113="MEDIA TENSION","MT","AT"))</f>
        <v>AT</v>
      </c>
      <c r="G1162" s="180">
        <f>+'INFO SEAL'!K1113</f>
        <v>18</v>
      </c>
      <c r="H1162" s="180" t="str">
        <f>+'INFO SEAL'!L1113</f>
        <v>POSTE</v>
      </c>
      <c r="I1162" s="180" t="str">
        <f>+'INFO SEAL'!M1113</f>
        <v>CONCRETO</v>
      </c>
      <c r="J1162" s="180" t="str">
        <f>+'INFO SEAL'!N1113&amp;"-"&amp;F1162</f>
        <v>EC138COU0S0-240-S1-AT</v>
      </c>
      <c r="K1162" s="180"/>
      <c r="L1162" s="182" t="str">
        <f>+VLOOKUP('INFO SEAL'!N1113,$J$8:$V$50,3,FALSE)</f>
        <v>1 Poste de concreto (21/500) de suspensión (2°) Tipo SU1-21</v>
      </c>
      <c r="M1162" s="33">
        <f t="shared" si="50"/>
        <v>3.4</v>
      </c>
    </row>
    <row r="1163" spans="1:13" customFormat="1" x14ac:dyDescent="0.25">
      <c r="A1163" s="73">
        <f>+'INFO SEAL'!B1114</f>
        <v>1109</v>
      </c>
      <c r="B1163" s="180" t="str">
        <f t="shared" si="49"/>
        <v>MOD INV_2018</v>
      </c>
      <c r="C1163" s="180" t="str">
        <f>+'INFO SEAL'!C1114</f>
        <v>AREQUIPA</v>
      </c>
      <c r="D1163" s="180" t="str">
        <f>+'INFO SEAL'!D1114</f>
        <v>CAYLLOMA</v>
      </c>
      <c r="E1163" s="180" t="str">
        <f>+'INFO SEAL'!E1114</f>
        <v>MAJES</v>
      </c>
      <c r="F1163" s="180" t="str">
        <f>+IF('INFO SEAL'!I1114="BAJA TENSION","BT",IF('INFO SEAL'!I1114="MEDIA TENSION","MT","AT"))</f>
        <v>AT</v>
      </c>
      <c r="G1163" s="180">
        <f>+'INFO SEAL'!K1114</f>
        <v>18</v>
      </c>
      <c r="H1163" s="180" t="str">
        <f>+'INFO SEAL'!L1114</f>
        <v>POSTE</v>
      </c>
      <c r="I1163" s="180" t="str">
        <f>+'INFO SEAL'!M1114</f>
        <v>CONCRETO</v>
      </c>
      <c r="J1163" s="180" t="str">
        <f>+'INFO SEAL'!N1114&amp;"-"&amp;F1163</f>
        <v>EC138COU0S0-240-S1-AT</v>
      </c>
      <c r="K1163" s="180"/>
      <c r="L1163" s="182" t="str">
        <f>+VLOOKUP('INFO SEAL'!N1114,$J$8:$V$50,3,FALSE)</f>
        <v>1 Poste de concreto (21/500) de suspensión (2°) Tipo SU1-21</v>
      </c>
      <c r="M1163" s="33">
        <f t="shared" si="50"/>
        <v>3.4</v>
      </c>
    </row>
    <row r="1164" spans="1:13" customFormat="1" x14ac:dyDescent="0.25">
      <c r="A1164" s="73">
        <f>+'INFO SEAL'!B1115</f>
        <v>1110</v>
      </c>
      <c r="B1164" s="180" t="str">
        <f t="shared" si="49"/>
        <v>MOD INV_2018</v>
      </c>
      <c r="C1164" s="180" t="str">
        <f>+'INFO SEAL'!C1115</f>
        <v>AREQUIPA</v>
      </c>
      <c r="D1164" s="180" t="str">
        <f>+'INFO SEAL'!D1115</f>
        <v>CAYLLOMA</v>
      </c>
      <c r="E1164" s="180" t="str">
        <f>+'INFO SEAL'!E1115</f>
        <v>MAJES</v>
      </c>
      <c r="F1164" s="180" t="str">
        <f>+IF('INFO SEAL'!I1115="BAJA TENSION","BT",IF('INFO SEAL'!I1115="MEDIA TENSION","MT","AT"))</f>
        <v>AT</v>
      </c>
      <c r="G1164" s="180">
        <f>+'INFO SEAL'!K1115</f>
        <v>18</v>
      </c>
      <c r="H1164" s="180" t="str">
        <f>+'INFO SEAL'!L1115</f>
        <v>POSTE</v>
      </c>
      <c r="I1164" s="180" t="str">
        <f>+'INFO SEAL'!M1115</f>
        <v>CONCRETO</v>
      </c>
      <c r="J1164" s="180" t="str">
        <f>+'INFO SEAL'!N1115&amp;"-"&amp;F1164</f>
        <v>EC138COU0S0-240-S1-AT</v>
      </c>
      <c r="K1164" s="180"/>
      <c r="L1164" s="182" t="str">
        <f>+VLOOKUP('INFO SEAL'!N1115,$J$8:$V$50,3,FALSE)</f>
        <v>1 Poste de concreto (21/500) de suspensión (2°) Tipo SU1-21</v>
      </c>
      <c r="M1164" s="33">
        <f t="shared" si="50"/>
        <v>3.4</v>
      </c>
    </row>
    <row r="1165" spans="1:13" customFormat="1" x14ac:dyDescent="0.25">
      <c r="A1165" s="73">
        <f>+'INFO SEAL'!B1116</f>
        <v>1111</v>
      </c>
      <c r="B1165" s="180" t="str">
        <f t="shared" si="49"/>
        <v>MOD INV_2018</v>
      </c>
      <c r="C1165" s="180" t="str">
        <f>+'INFO SEAL'!C1116</f>
        <v>AREQUIPA</v>
      </c>
      <c r="D1165" s="180" t="str">
        <f>+'INFO SEAL'!D1116</f>
        <v>CAMANA</v>
      </c>
      <c r="E1165" s="180" t="str">
        <f>+'INFO SEAL'!E1116</f>
        <v>SAMUEL PASTOR</v>
      </c>
      <c r="F1165" s="180" t="str">
        <f>+IF('INFO SEAL'!I1116="BAJA TENSION","BT",IF('INFO SEAL'!I1116="MEDIA TENSION","MT","AT"))</f>
        <v>AT</v>
      </c>
      <c r="G1165" s="180">
        <f>+'INFO SEAL'!K1116</f>
        <v>16</v>
      </c>
      <c r="H1165" s="180" t="str">
        <f>+'INFO SEAL'!L1116</f>
        <v>POSTE</v>
      </c>
      <c r="I1165" s="180" t="str">
        <f>+'INFO SEAL'!M1116</f>
        <v>CONCRETO</v>
      </c>
      <c r="J1165" s="180" t="str">
        <f>+'INFO SEAL'!N1116&amp;"-"&amp;F1165</f>
        <v>EC138COU0S0-240-S1-AT</v>
      </c>
      <c r="K1165" s="180"/>
      <c r="L1165" s="182" t="str">
        <f>+VLOOKUP('INFO SEAL'!N1116,$J$8:$V$50,3,FALSE)</f>
        <v>1 Poste de concreto (21/500) de suspensión (2°) Tipo SU1-21</v>
      </c>
      <c r="M1165" s="33">
        <f t="shared" si="50"/>
        <v>3.4</v>
      </c>
    </row>
    <row r="1166" spans="1:13" customFormat="1" x14ac:dyDescent="0.25">
      <c r="A1166" s="73">
        <f>+'INFO SEAL'!B1117</f>
        <v>1112</v>
      </c>
      <c r="B1166" s="180" t="str">
        <f t="shared" si="49"/>
        <v>MOD INV_2018</v>
      </c>
      <c r="C1166" s="180" t="str">
        <f>+'INFO SEAL'!C1117</f>
        <v>AREQUIPA</v>
      </c>
      <c r="D1166" s="180" t="str">
        <f>+'INFO SEAL'!D1117</f>
        <v>CAYLLOMA</v>
      </c>
      <c r="E1166" s="180" t="str">
        <f>+'INFO SEAL'!E1117</f>
        <v>MAJES</v>
      </c>
      <c r="F1166" s="180" t="str">
        <f>+IF('INFO SEAL'!I1117="BAJA TENSION","BT",IF('INFO SEAL'!I1117="MEDIA TENSION","MT","AT"))</f>
        <v>AT</v>
      </c>
      <c r="G1166" s="180">
        <f>+'INFO SEAL'!K1117</f>
        <v>18</v>
      </c>
      <c r="H1166" s="180" t="str">
        <f>+'INFO SEAL'!L1117</f>
        <v>POSTE</v>
      </c>
      <c r="I1166" s="180" t="str">
        <f>+'INFO SEAL'!M1117</f>
        <v>CONCRETO</v>
      </c>
      <c r="J1166" s="180" t="str">
        <f>+'INFO SEAL'!N1117&amp;"-"&amp;F1166</f>
        <v>EC138COU0S0-240-S1-AT</v>
      </c>
      <c r="K1166" s="180"/>
      <c r="L1166" s="182" t="str">
        <f>+VLOOKUP('INFO SEAL'!N1117,$J$8:$V$50,3,FALSE)</f>
        <v>1 Poste de concreto (21/500) de suspensión (2°) Tipo SU1-21</v>
      </c>
      <c r="M1166" s="33">
        <f t="shared" si="50"/>
        <v>3.4</v>
      </c>
    </row>
    <row r="1167" spans="1:13" customFormat="1" x14ac:dyDescent="0.25">
      <c r="A1167" s="73">
        <f>+'INFO SEAL'!B1118</f>
        <v>1113</v>
      </c>
      <c r="B1167" s="180" t="str">
        <f t="shared" si="49"/>
        <v>MOD INV_2018</v>
      </c>
      <c r="C1167" s="180" t="str">
        <f>+'INFO SEAL'!C1118</f>
        <v>AREQUIPA</v>
      </c>
      <c r="D1167" s="180" t="str">
        <f>+'INFO SEAL'!D1118</f>
        <v>CAMANA</v>
      </c>
      <c r="E1167" s="180" t="str">
        <f>+'INFO SEAL'!E1118</f>
        <v>SAMUEL PASTOR</v>
      </c>
      <c r="F1167" s="180" t="str">
        <f>+IF('INFO SEAL'!I1118="BAJA TENSION","BT",IF('INFO SEAL'!I1118="MEDIA TENSION","MT","AT"))</f>
        <v>AT</v>
      </c>
      <c r="G1167" s="180">
        <f>+'INFO SEAL'!K1118</f>
        <v>16</v>
      </c>
      <c r="H1167" s="180" t="str">
        <f>+'INFO SEAL'!L1118</f>
        <v>POSTE</v>
      </c>
      <c r="I1167" s="180" t="str">
        <f>+'INFO SEAL'!M1118</f>
        <v>CONCRETO</v>
      </c>
      <c r="J1167" s="180" t="str">
        <f>+'INFO SEAL'!N1118&amp;"-"&amp;F1167</f>
        <v>EC138COU0S0-240-S1-AT</v>
      </c>
      <c r="K1167" s="180"/>
      <c r="L1167" s="182" t="str">
        <f>+VLOOKUP('INFO SEAL'!N1118,$J$8:$V$50,3,FALSE)</f>
        <v>1 Poste de concreto (21/500) de suspensión (2°) Tipo SU1-21</v>
      </c>
      <c r="M1167" s="33">
        <f t="shared" si="50"/>
        <v>3.4</v>
      </c>
    </row>
    <row r="1168" spans="1:13" customFormat="1" x14ac:dyDescent="0.25">
      <c r="A1168" s="73">
        <f>+'INFO SEAL'!B1119</f>
        <v>1114</v>
      </c>
      <c r="B1168" s="180" t="str">
        <f t="shared" si="49"/>
        <v>MOD INV_2018</v>
      </c>
      <c r="C1168" s="180" t="str">
        <f>+'INFO SEAL'!C1119</f>
        <v>AREQUIPA</v>
      </c>
      <c r="D1168" s="180" t="str">
        <f>+'INFO SEAL'!D1119</f>
        <v>CAMANA</v>
      </c>
      <c r="E1168" s="180" t="str">
        <f>+'INFO SEAL'!E1119</f>
        <v>SAMUEL PASTOR</v>
      </c>
      <c r="F1168" s="180" t="str">
        <f>+IF('INFO SEAL'!I1119="BAJA TENSION","BT",IF('INFO SEAL'!I1119="MEDIA TENSION","MT","AT"))</f>
        <v>AT</v>
      </c>
      <c r="G1168" s="180">
        <f>+'INFO SEAL'!K1119</f>
        <v>16</v>
      </c>
      <c r="H1168" s="180" t="str">
        <f>+'INFO SEAL'!L1119</f>
        <v>POSTE</v>
      </c>
      <c r="I1168" s="180" t="str">
        <f>+'INFO SEAL'!M1119</f>
        <v>CONCRETO</v>
      </c>
      <c r="J1168" s="180" t="str">
        <f>+'INFO SEAL'!N1119&amp;"-"&amp;F1168</f>
        <v>EC138COU0S0-240-S1-AT</v>
      </c>
      <c r="K1168" s="180"/>
      <c r="L1168" s="182" t="str">
        <f>+VLOOKUP('INFO SEAL'!N1119,$J$8:$V$50,3,FALSE)</f>
        <v>1 Poste de concreto (21/500) de suspensión (2°) Tipo SU1-21</v>
      </c>
      <c r="M1168" s="33">
        <f t="shared" si="50"/>
        <v>3.4</v>
      </c>
    </row>
    <row r="1169" spans="1:13" customFormat="1" x14ac:dyDescent="0.25">
      <c r="A1169" s="73">
        <f>+'INFO SEAL'!B1120</f>
        <v>1115</v>
      </c>
      <c r="B1169" s="180" t="str">
        <f t="shared" si="49"/>
        <v>MOD INV_2018</v>
      </c>
      <c r="C1169" s="180" t="str">
        <f>+'INFO SEAL'!C1120</f>
        <v>AREQUIPA</v>
      </c>
      <c r="D1169" s="180" t="str">
        <f>+'INFO SEAL'!D1120</f>
        <v>CAMANA</v>
      </c>
      <c r="E1169" s="180" t="str">
        <f>+'INFO SEAL'!E1120</f>
        <v>SAMUEL PASTOR</v>
      </c>
      <c r="F1169" s="180" t="str">
        <f>+IF('INFO SEAL'!I1120="BAJA TENSION","BT",IF('INFO SEAL'!I1120="MEDIA TENSION","MT","AT"))</f>
        <v>AT</v>
      </c>
      <c r="G1169" s="180">
        <f>+'INFO SEAL'!K1120</f>
        <v>16</v>
      </c>
      <c r="H1169" s="180" t="str">
        <f>+'INFO SEAL'!L1120</f>
        <v>POSTE</v>
      </c>
      <c r="I1169" s="180" t="str">
        <f>+'INFO SEAL'!M1120</f>
        <v>CONCRETO</v>
      </c>
      <c r="J1169" s="180" t="str">
        <f>+'INFO SEAL'!N1120&amp;"-"&amp;F1169</f>
        <v>EC138COU0S0-240-S1-AT</v>
      </c>
      <c r="K1169" s="180"/>
      <c r="L1169" s="182" t="str">
        <f>+VLOOKUP('INFO SEAL'!N1120,$J$8:$V$50,3,FALSE)</f>
        <v>1 Poste de concreto (21/500) de suspensión (2°) Tipo SU1-21</v>
      </c>
      <c r="M1169" s="33">
        <f t="shared" si="50"/>
        <v>3.4</v>
      </c>
    </row>
    <row r="1170" spans="1:13" customFormat="1" x14ac:dyDescent="0.25">
      <c r="A1170" s="73">
        <f>+'INFO SEAL'!B1121</f>
        <v>1116</v>
      </c>
      <c r="B1170" s="180" t="str">
        <f t="shared" si="49"/>
        <v>MOD INV_2018</v>
      </c>
      <c r="C1170" s="180" t="str">
        <f>+'INFO SEAL'!C1121</f>
        <v>AREQUIPA</v>
      </c>
      <c r="D1170" s="180" t="str">
        <f>+'INFO SEAL'!D1121</f>
        <v>CAMANA</v>
      </c>
      <c r="E1170" s="180" t="str">
        <f>+'INFO SEAL'!E1121</f>
        <v>SAMUEL PASTOR</v>
      </c>
      <c r="F1170" s="180" t="str">
        <f>+IF('INFO SEAL'!I1121="BAJA TENSION","BT",IF('INFO SEAL'!I1121="MEDIA TENSION","MT","AT"))</f>
        <v>AT</v>
      </c>
      <c r="G1170" s="180">
        <f>+'INFO SEAL'!K1121</f>
        <v>16</v>
      </c>
      <c r="H1170" s="180" t="str">
        <f>+'INFO SEAL'!L1121</f>
        <v>POSTE</v>
      </c>
      <c r="I1170" s="180" t="str">
        <f>+'INFO SEAL'!M1121</f>
        <v>CONCRETO</v>
      </c>
      <c r="J1170" s="180" t="str">
        <f>+'INFO SEAL'!N1121&amp;"-"&amp;F1170</f>
        <v>EC138COU0S0-240-S1-AT</v>
      </c>
      <c r="K1170" s="180"/>
      <c r="L1170" s="182" t="str">
        <f>+VLOOKUP('INFO SEAL'!N1121,$J$8:$V$50,3,FALSE)</f>
        <v>1 Poste de concreto (21/500) de suspensión (2°) Tipo SU1-21</v>
      </c>
      <c r="M1170" s="33">
        <f t="shared" si="50"/>
        <v>3.4</v>
      </c>
    </row>
    <row r="1171" spans="1:13" customFormat="1" x14ac:dyDescent="0.25">
      <c r="A1171" s="73">
        <f>+'INFO SEAL'!B1122</f>
        <v>1117</v>
      </c>
      <c r="B1171" s="180" t="str">
        <f t="shared" si="49"/>
        <v>MOD INV_2018</v>
      </c>
      <c r="C1171" s="180" t="str">
        <f>+'INFO SEAL'!C1122</f>
        <v>AREQUIPA</v>
      </c>
      <c r="D1171" s="180" t="str">
        <f>+'INFO SEAL'!D1122</f>
        <v>CAMANA</v>
      </c>
      <c r="E1171" s="180" t="str">
        <f>+'INFO SEAL'!E1122</f>
        <v>SAMUEL PASTOR</v>
      </c>
      <c r="F1171" s="180" t="str">
        <f>+IF('INFO SEAL'!I1122="BAJA TENSION","BT",IF('INFO SEAL'!I1122="MEDIA TENSION","MT","AT"))</f>
        <v>AT</v>
      </c>
      <c r="G1171" s="180">
        <f>+'INFO SEAL'!K1122</f>
        <v>16</v>
      </c>
      <c r="H1171" s="180" t="str">
        <f>+'INFO SEAL'!L1122</f>
        <v>POSTE</v>
      </c>
      <c r="I1171" s="180" t="str">
        <f>+'INFO SEAL'!M1122</f>
        <v>CONCRETO</v>
      </c>
      <c r="J1171" s="180" t="str">
        <f>+'INFO SEAL'!N1122&amp;"-"&amp;F1171</f>
        <v>EC138COU0S0-240-S1-AT</v>
      </c>
      <c r="K1171" s="180"/>
      <c r="L1171" s="182" t="str">
        <f>+VLOOKUP('INFO SEAL'!N1122,$J$8:$V$50,3,FALSE)</f>
        <v>1 Poste de concreto (21/500) de suspensión (2°) Tipo SU1-21</v>
      </c>
      <c r="M1171" s="33">
        <f t="shared" si="50"/>
        <v>3.4</v>
      </c>
    </row>
    <row r="1172" spans="1:13" customFormat="1" x14ac:dyDescent="0.25">
      <c r="A1172" s="73">
        <f>+'INFO SEAL'!B1123</f>
        <v>1118</v>
      </c>
      <c r="B1172" s="180" t="str">
        <f t="shared" si="49"/>
        <v>MOD INV_2018</v>
      </c>
      <c r="C1172" s="180" t="str">
        <f>+'INFO SEAL'!C1123</f>
        <v>AREQUIPA</v>
      </c>
      <c r="D1172" s="180" t="str">
        <f>+'INFO SEAL'!D1123</f>
        <v>CAMANA</v>
      </c>
      <c r="E1172" s="180" t="str">
        <f>+'INFO SEAL'!E1123</f>
        <v>SAMUEL PASTOR</v>
      </c>
      <c r="F1172" s="180" t="str">
        <f>+IF('INFO SEAL'!I1123="BAJA TENSION","BT",IF('INFO SEAL'!I1123="MEDIA TENSION","MT","AT"))</f>
        <v>AT</v>
      </c>
      <c r="G1172" s="180">
        <f>+'INFO SEAL'!K1123</f>
        <v>16</v>
      </c>
      <c r="H1172" s="180" t="str">
        <f>+'INFO SEAL'!L1123</f>
        <v>POSTE</v>
      </c>
      <c r="I1172" s="180" t="str">
        <f>+'INFO SEAL'!M1123</f>
        <v>CONCRETO</v>
      </c>
      <c r="J1172" s="180" t="str">
        <f>+'INFO SEAL'!N1123&amp;"-"&amp;F1172</f>
        <v>EC138COU0S0-240-S1-AT</v>
      </c>
      <c r="K1172" s="180"/>
      <c r="L1172" s="182" t="str">
        <f>+VLOOKUP('INFO SEAL'!N1123,$J$8:$V$50,3,FALSE)</f>
        <v>1 Poste de concreto (21/500) de suspensión (2°) Tipo SU1-21</v>
      </c>
      <c r="M1172" s="33">
        <f t="shared" si="50"/>
        <v>3.4</v>
      </c>
    </row>
    <row r="1173" spans="1:13" customFormat="1" x14ac:dyDescent="0.25">
      <c r="A1173" s="73">
        <f>+'INFO SEAL'!B1124</f>
        <v>1119</v>
      </c>
      <c r="B1173" s="180" t="str">
        <f t="shared" si="49"/>
        <v>MOD INV_2018</v>
      </c>
      <c r="C1173" s="180" t="str">
        <f>+'INFO SEAL'!C1124</f>
        <v>AREQUIPA</v>
      </c>
      <c r="D1173" s="180" t="str">
        <f>+'INFO SEAL'!D1124</f>
        <v>CAMANA</v>
      </c>
      <c r="E1173" s="180" t="str">
        <f>+'INFO SEAL'!E1124</f>
        <v>SAMUEL PASTOR</v>
      </c>
      <c r="F1173" s="180" t="str">
        <f>+IF('INFO SEAL'!I1124="BAJA TENSION","BT",IF('INFO SEAL'!I1124="MEDIA TENSION","MT","AT"))</f>
        <v>AT</v>
      </c>
      <c r="G1173" s="180">
        <f>+'INFO SEAL'!K1124</f>
        <v>16</v>
      </c>
      <c r="H1173" s="180" t="str">
        <f>+'INFO SEAL'!L1124</f>
        <v>POSTE</v>
      </c>
      <c r="I1173" s="180" t="str">
        <f>+'INFO SEAL'!M1124</f>
        <v>CONCRETO</v>
      </c>
      <c r="J1173" s="180" t="str">
        <f>+'INFO SEAL'!N1124&amp;"-"&amp;F1173</f>
        <v>EC138COU0S0-240-S1-AT</v>
      </c>
      <c r="K1173" s="180"/>
      <c r="L1173" s="182" t="str">
        <f>+VLOOKUP('INFO SEAL'!N1124,$J$8:$V$50,3,FALSE)</f>
        <v>1 Poste de concreto (21/500) de suspensión (2°) Tipo SU1-21</v>
      </c>
      <c r="M1173" s="33">
        <f t="shared" si="50"/>
        <v>3.4</v>
      </c>
    </row>
    <row r="1174" spans="1:13" customFormat="1" x14ac:dyDescent="0.25">
      <c r="A1174" s="73">
        <f>+'INFO SEAL'!B1125</f>
        <v>1120</v>
      </c>
      <c r="B1174" s="180" t="str">
        <f t="shared" si="49"/>
        <v>MOD INV_2018</v>
      </c>
      <c r="C1174" s="180" t="str">
        <f>+'INFO SEAL'!C1125</f>
        <v>AREQUIPA</v>
      </c>
      <c r="D1174" s="180" t="str">
        <f>+'INFO SEAL'!D1125</f>
        <v>CAMANA</v>
      </c>
      <c r="E1174" s="180" t="str">
        <f>+'INFO SEAL'!E1125</f>
        <v>SAMUEL PASTOR</v>
      </c>
      <c r="F1174" s="180" t="str">
        <f>+IF('INFO SEAL'!I1125="BAJA TENSION","BT",IF('INFO SEAL'!I1125="MEDIA TENSION","MT","AT"))</f>
        <v>AT</v>
      </c>
      <c r="G1174" s="180">
        <f>+'INFO SEAL'!K1125</f>
        <v>16</v>
      </c>
      <c r="H1174" s="180" t="str">
        <f>+'INFO SEAL'!L1125</f>
        <v>POSTE</v>
      </c>
      <c r="I1174" s="180" t="str">
        <f>+'INFO SEAL'!M1125</f>
        <v>CONCRETO</v>
      </c>
      <c r="J1174" s="180" t="str">
        <f>+'INFO SEAL'!N1125&amp;"-"&amp;F1174</f>
        <v>EC138COU0S0-240-S1-AT</v>
      </c>
      <c r="K1174" s="180"/>
      <c r="L1174" s="182" t="str">
        <f>+VLOOKUP('INFO SEAL'!N1125,$J$8:$V$50,3,FALSE)</f>
        <v>1 Poste de concreto (21/500) de suspensión (2°) Tipo SU1-21</v>
      </c>
      <c r="M1174" s="33">
        <f t="shared" si="50"/>
        <v>3.4</v>
      </c>
    </row>
    <row r="1175" spans="1:13" customFormat="1" x14ac:dyDescent="0.25">
      <c r="A1175" s="73">
        <f>+'INFO SEAL'!B1126</f>
        <v>1121</v>
      </c>
      <c r="B1175" s="180" t="str">
        <f t="shared" si="49"/>
        <v>MOD INV_2018</v>
      </c>
      <c r="C1175" s="180" t="str">
        <f>+'INFO SEAL'!C1126</f>
        <v>AREQUIPA</v>
      </c>
      <c r="D1175" s="180" t="str">
        <f>+'INFO SEAL'!D1126</f>
        <v>CAMANA</v>
      </c>
      <c r="E1175" s="180" t="str">
        <f>+'INFO SEAL'!E1126</f>
        <v>SAMUEL PASTOR</v>
      </c>
      <c r="F1175" s="180" t="str">
        <f>+IF('INFO SEAL'!I1126="BAJA TENSION","BT",IF('INFO SEAL'!I1126="MEDIA TENSION","MT","AT"))</f>
        <v>AT</v>
      </c>
      <c r="G1175" s="180">
        <f>+'INFO SEAL'!K1126</f>
        <v>16</v>
      </c>
      <c r="H1175" s="180" t="str">
        <f>+'INFO SEAL'!L1126</f>
        <v>POSTE</v>
      </c>
      <c r="I1175" s="180" t="str">
        <f>+'INFO SEAL'!M1126</f>
        <v>CONCRETO</v>
      </c>
      <c r="J1175" s="180" t="str">
        <f>+'INFO SEAL'!N1126&amp;"-"&amp;F1175</f>
        <v>EC138COU0S0-240-S1-AT</v>
      </c>
      <c r="K1175" s="180"/>
      <c r="L1175" s="182" t="str">
        <f>+VLOOKUP('INFO SEAL'!N1126,$J$8:$V$50,3,FALSE)</f>
        <v>1 Poste de concreto (21/500) de suspensión (2°) Tipo SU1-21</v>
      </c>
      <c r="M1175" s="33">
        <f t="shared" si="50"/>
        <v>3.4</v>
      </c>
    </row>
    <row r="1176" spans="1:13" customFormat="1" x14ac:dyDescent="0.25">
      <c r="A1176" s="73">
        <f>+'INFO SEAL'!B1127</f>
        <v>1122</v>
      </c>
      <c r="B1176" s="180" t="str">
        <f t="shared" si="49"/>
        <v>MOD INV_2018</v>
      </c>
      <c r="C1176" s="180" t="str">
        <f>+'INFO SEAL'!C1127</f>
        <v>AREQUIPA</v>
      </c>
      <c r="D1176" s="180" t="str">
        <f>+'INFO SEAL'!D1127</f>
        <v>CAMANA</v>
      </c>
      <c r="E1176" s="180" t="str">
        <f>+'INFO SEAL'!E1127</f>
        <v>SAMUEL PASTOR</v>
      </c>
      <c r="F1176" s="180" t="str">
        <f>+IF('INFO SEAL'!I1127="BAJA TENSION","BT",IF('INFO SEAL'!I1127="MEDIA TENSION","MT","AT"))</f>
        <v>AT</v>
      </c>
      <c r="G1176" s="180">
        <f>+'INFO SEAL'!K1127</f>
        <v>16</v>
      </c>
      <c r="H1176" s="180" t="str">
        <f>+'INFO SEAL'!L1127</f>
        <v>POSTE</v>
      </c>
      <c r="I1176" s="180" t="str">
        <f>+'INFO SEAL'!M1127</f>
        <v>CONCRETO</v>
      </c>
      <c r="J1176" s="180" t="str">
        <f>+'INFO SEAL'!N1127&amp;"-"&amp;F1176</f>
        <v>EC138COU0S0-240-S1-AT</v>
      </c>
      <c r="K1176" s="180"/>
      <c r="L1176" s="182" t="str">
        <f>+VLOOKUP('INFO SEAL'!N1127,$J$8:$V$50,3,FALSE)</f>
        <v>1 Poste de concreto (21/500) de suspensión (2°) Tipo SU1-21</v>
      </c>
      <c r="M1176" s="33">
        <f t="shared" si="50"/>
        <v>3.4</v>
      </c>
    </row>
    <row r="1177" spans="1:13" customFormat="1" x14ac:dyDescent="0.25">
      <c r="A1177" s="73">
        <f>+'INFO SEAL'!B1128</f>
        <v>1123</v>
      </c>
      <c r="B1177" s="180" t="str">
        <f t="shared" si="49"/>
        <v>MOD INV_2018</v>
      </c>
      <c r="C1177" s="180" t="str">
        <f>+'INFO SEAL'!C1128</f>
        <v>AREQUIPA</v>
      </c>
      <c r="D1177" s="180" t="str">
        <f>+'INFO SEAL'!D1128</f>
        <v>CAMANA</v>
      </c>
      <c r="E1177" s="180" t="str">
        <f>+'INFO SEAL'!E1128</f>
        <v>SAMUEL PASTOR</v>
      </c>
      <c r="F1177" s="180" t="str">
        <f>+IF('INFO SEAL'!I1128="BAJA TENSION","BT",IF('INFO SEAL'!I1128="MEDIA TENSION","MT","AT"))</f>
        <v>AT</v>
      </c>
      <c r="G1177" s="180">
        <f>+'INFO SEAL'!K1128</f>
        <v>16</v>
      </c>
      <c r="H1177" s="180" t="str">
        <f>+'INFO SEAL'!L1128</f>
        <v>POSTE</v>
      </c>
      <c r="I1177" s="180" t="str">
        <f>+'INFO SEAL'!M1128</f>
        <v>CONCRETO</v>
      </c>
      <c r="J1177" s="180" t="str">
        <f>+'INFO SEAL'!N1128&amp;"-"&amp;F1177</f>
        <v>EC138COU0S0-240-S1-AT</v>
      </c>
      <c r="K1177" s="180"/>
      <c r="L1177" s="182" t="str">
        <f>+VLOOKUP('INFO SEAL'!N1128,$J$8:$V$50,3,FALSE)</f>
        <v>1 Poste de concreto (21/500) de suspensión (2°) Tipo SU1-21</v>
      </c>
      <c r="M1177" s="33">
        <f t="shared" si="50"/>
        <v>3.4</v>
      </c>
    </row>
    <row r="1178" spans="1:13" customFormat="1" x14ac:dyDescent="0.25">
      <c r="A1178" s="73">
        <f>+'INFO SEAL'!B1129</f>
        <v>1124</v>
      </c>
      <c r="B1178" s="180" t="str">
        <f t="shared" si="49"/>
        <v>MOD INV_2018</v>
      </c>
      <c r="C1178" s="180" t="str">
        <f>+'INFO SEAL'!C1129</f>
        <v>AREQUIPA</v>
      </c>
      <c r="D1178" s="180" t="str">
        <f>+'INFO SEAL'!D1129</f>
        <v>CAMANA</v>
      </c>
      <c r="E1178" s="180" t="str">
        <f>+'INFO SEAL'!E1129</f>
        <v>SAMUEL PASTOR</v>
      </c>
      <c r="F1178" s="180" t="str">
        <f>+IF('INFO SEAL'!I1129="BAJA TENSION","BT",IF('INFO SEAL'!I1129="MEDIA TENSION","MT","AT"))</f>
        <v>AT</v>
      </c>
      <c r="G1178" s="180">
        <f>+'INFO SEAL'!K1129</f>
        <v>16</v>
      </c>
      <c r="H1178" s="180" t="str">
        <f>+'INFO SEAL'!L1129</f>
        <v>POSTE</v>
      </c>
      <c r="I1178" s="180" t="str">
        <f>+'INFO SEAL'!M1129</f>
        <v>CONCRETO</v>
      </c>
      <c r="J1178" s="180" t="str">
        <f>+'INFO SEAL'!N1129&amp;"-"&amp;F1178</f>
        <v>EC138COU0S0-240-S1-AT</v>
      </c>
      <c r="K1178" s="180"/>
      <c r="L1178" s="182" t="str">
        <f>+VLOOKUP('INFO SEAL'!N1129,$J$8:$V$50,3,FALSE)</f>
        <v>1 Poste de concreto (21/500) de suspensión (2°) Tipo SU1-21</v>
      </c>
      <c r="M1178" s="33">
        <f t="shared" si="50"/>
        <v>3.4</v>
      </c>
    </row>
    <row r="1179" spans="1:13" customFormat="1" x14ac:dyDescent="0.25">
      <c r="A1179" s="73">
        <f>+'INFO SEAL'!B1130</f>
        <v>1125</v>
      </c>
      <c r="B1179" s="180" t="str">
        <f t="shared" si="49"/>
        <v>MOD INV_2018</v>
      </c>
      <c r="C1179" s="180" t="str">
        <f>+'INFO SEAL'!C1130</f>
        <v>AREQUIPA</v>
      </c>
      <c r="D1179" s="180" t="str">
        <f>+'INFO SEAL'!D1130</f>
        <v>CAMANA</v>
      </c>
      <c r="E1179" s="180" t="str">
        <f>+'INFO SEAL'!E1130</f>
        <v>SAMUEL PASTOR</v>
      </c>
      <c r="F1179" s="180" t="str">
        <f>+IF('INFO SEAL'!I1130="BAJA TENSION","BT",IF('INFO SEAL'!I1130="MEDIA TENSION","MT","AT"))</f>
        <v>AT</v>
      </c>
      <c r="G1179" s="180">
        <f>+'INFO SEAL'!K1130</f>
        <v>16</v>
      </c>
      <c r="H1179" s="180" t="str">
        <f>+'INFO SEAL'!L1130</f>
        <v>POSTE</v>
      </c>
      <c r="I1179" s="180" t="str">
        <f>+'INFO SEAL'!M1130</f>
        <v>CONCRETO</v>
      </c>
      <c r="J1179" s="180" t="str">
        <f>+'INFO SEAL'!N1130&amp;"-"&amp;F1179</f>
        <v>EC138COU0S0-240-S1-AT</v>
      </c>
      <c r="K1179" s="180"/>
      <c r="L1179" s="182" t="str">
        <f>+VLOOKUP('INFO SEAL'!N1130,$J$8:$V$50,3,FALSE)</f>
        <v>1 Poste de concreto (21/500) de suspensión (2°) Tipo SU1-21</v>
      </c>
      <c r="M1179" s="33">
        <f t="shared" si="50"/>
        <v>3.4</v>
      </c>
    </row>
    <row r="1180" spans="1:13" customFormat="1" x14ac:dyDescent="0.25">
      <c r="A1180" s="73">
        <f>+'INFO SEAL'!B1131</f>
        <v>1126</v>
      </c>
      <c r="B1180" s="180" t="str">
        <f t="shared" si="49"/>
        <v>MOD INV_2018</v>
      </c>
      <c r="C1180" s="180" t="str">
        <f>+'INFO SEAL'!C1131</f>
        <v>AREQUIPA</v>
      </c>
      <c r="D1180" s="180" t="str">
        <f>+'INFO SEAL'!D1131</f>
        <v>CAMANA</v>
      </c>
      <c r="E1180" s="180" t="str">
        <f>+'INFO SEAL'!E1131</f>
        <v>SAMUEL PASTOR</v>
      </c>
      <c r="F1180" s="180" t="str">
        <f>+IF('INFO SEAL'!I1131="BAJA TENSION","BT",IF('INFO SEAL'!I1131="MEDIA TENSION","MT","AT"))</f>
        <v>AT</v>
      </c>
      <c r="G1180" s="180">
        <f>+'INFO SEAL'!K1131</f>
        <v>16</v>
      </c>
      <c r="H1180" s="180" t="str">
        <f>+'INFO SEAL'!L1131</f>
        <v>POSTE</v>
      </c>
      <c r="I1180" s="180" t="str">
        <f>+'INFO SEAL'!M1131</f>
        <v>CONCRETO</v>
      </c>
      <c r="J1180" s="180" t="str">
        <f>+'INFO SEAL'!N1131&amp;"-"&amp;F1180</f>
        <v>EC138COU0S0-240-S1-AT</v>
      </c>
      <c r="K1180" s="180"/>
      <c r="L1180" s="182" t="str">
        <f>+VLOOKUP('INFO SEAL'!N1131,$J$8:$V$50,3,FALSE)</f>
        <v>1 Poste de concreto (21/500) de suspensión (2°) Tipo SU1-21</v>
      </c>
      <c r="M1180" s="33">
        <f t="shared" si="50"/>
        <v>3.4</v>
      </c>
    </row>
    <row r="1181" spans="1:13" customFormat="1" x14ac:dyDescent="0.25">
      <c r="A1181" s="73">
        <f>+'INFO SEAL'!B1132</f>
        <v>1127</v>
      </c>
      <c r="B1181" s="180" t="str">
        <f t="shared" si="49"/>
        <v>MOD INV_2018</v>
      </c>
      <c r="C1181" s="180" t="str">
        <f>+'INFO SEAL'!C1132</f>
        <v>AREQUIPA</v>
      </c>
      <c r="D1181" s="180" t="str">
        <f>+'INFO SEAL'!D1132</f>
        <v>CAMANA</v>
      </c>
      <c r="E1181" s="180" t="str">
        <f>+'INFO SEAL'!E1132</f>
        <v>SAMUEL PASTOR</v>
      </c>
      <c r="F1181" s="180" t="str">
        <f>+IF('INFO SEAL'!I1132="BAJA TENSION","BT",IF('INFO SEAL'!I1132="MEDIA TENSION","MT","AT"))</f>
        <v>AT</v>
      </c>
      <c r="G1181" s="180">
        <f>+'INFO SEAL'!K1132</f>
        <v>16</v>
      </c>
      <c r="H1181" s="180" t="str">
        <f>+'INFO SEAL'!L1132</f>
        <v>POSTE</v>
      </c>
      <c r="I1181" s="180" t="str">
        <f>+'INFO SEAL'!M1132</f>
        <v>CONCRETO</v>
      </c>
      <c r="J1181" s="180" t="str">
        <f>+'INFO SEAL'!N1132&amp;"-"&amp;F1181</f>
        <v>EC138COU0S0-240-S1-AT</v>
      </c>
      <c r="K1181" s="180"/>
      <c r="L1181" s="182" t="str">
        <f>+VLOOKUP('INFO SEAL'!N1132,$J$8:$V$50,3,FALSE)</f>
        <v>1 Poste de concreto (21/500) de suspensión (2°) Tipo SU1-21</v>
      </c>
      <c r="M1181" s="33">
        <f t="shared" si="50"/>
        <v>3.4</v>
      </c>
    </row>
    <row r="1182" spans="1:13" customFormat="1" x14ac:dyDescent="0.25">
      <c r="A1182" s="73">
        <f>+'INFO SEAL'!B1133</f>
        <v>1128</v>
      </c>
      <c r="B1182" s="180" t="str">
        <f t="shared" si="49"/>
        <v>MOD INV_2018</v>
      </c>
      <c r="C1182" s="180" t="str">
        <f>+'INFO SEAL'!C1133</f>
        <v>AREQUIPA</v>
      </c>
      <c r="D1182" s="180" t="str">
        <f>+'INFO SEAL'!D1133</f>
        <v>CAMANA</v>
      </c>
      <c r="E1182" s="180" t="str">
        <f>+'INFO SEAL'!E1133</f>
        <v>SAMUEL PASTOR</v>
      </c>
      <c r="F1182" s="180" t="str">
        <f>+IF('INFO SEAL'!I1133="BAJA TENSION","BT",IF('INFO SEAL'!I1133="MEDIA TENSION","MT","AT"))</f>
        <v>AT</v>
      </c>
      <c r="G1182" s="180">
        <f>+'INFO SEAL'!K1133</f>
        <v>16</v>
      </c>
      <c r="H1182" s="180" t="str">
        <f>+'INFO SEAL'!L1133</f>
        <v>POSTE</v>
      </c>
      <c r="I1182" s="180" t="str">
        <f>+'INFO SEAL'!M1133</f>
        <v>CONCRETO</v>
      </c>
      <c r="J1182" s="180" t="str">
        <f>+'INFO SEAL'!N1133&amp;"-"&amp;F1182</f>
        <v>EC138COU0S0-240-S1-AT</v>
      </c>
      <c r="K1182" s="180"/>
      <c r="L1182" s="182" t="str">
        <f>+VLOOKUP('INFO SEAL'!N1133,$J$8:$V$50,3,FALSE)</f>
        <v>1 Poste de concreto (21/500) de suspensión (2°) Tipo SU1-21</v>
      </c>
      <c r="M1182" s="33">
        <f t="shared" si="50"/>
        <v>3.4</v>
      </c>
    </row>
    <row r="1183" spans="1:13" customFormat="1" x14ac:dyDescent="0.25">
      <c r="A1183" s="73">
        <f>+'INFO SEAL'!B1134</f>
        <v>1129</v>
      </c>
      <c r="B1183" s="180" t="str">
        <f t="shared" si="49"/>
        <v>SICODI</v>
      </c>
      <c r="C1183" s="180" t="str">
        <f>+'INFO SEAL'!C1134</f>
        <v>AREQUIPA</v>
      </c>
      <c r="D1183" s="180" t="str">
        <f>+'INFO SEAL'!D1134</f>
        <v>AREQUIPA</v>
      </c>
      <c r="E1183" s="180" t="str">
        <f>+'INFO SEAL'!E1134</f>
        <v>VITOR</v>
      </c>
      <c r="F1183" s="180" t="str">
        <f>+IF('INFO SEAL'!I1134="BAJA TENSION","BT",IF('INFO SEAL'!I1134="MEDIA TENSION","MT","AT"))</f>
        <v>MT</v>
      </c>
      <c r="G1183" s="180">
        <f>+'INFO SEAL'!K1134</f>
        <v>13</v>
      </c>
      <c r="H1183" s="180" t="str">
        <f>+'INFO SEAL'!L1134</f>
        <v>POSTE</v>
      </c>
      <c r="I1183" s="180" t="str">
        <f>+'INFO SEAL'!M1134</f>
        <v>CONCRETO</v>
      </c>
      <c r="J1183" s="180" t="str">
        <f>+'INFO SEAL'!N1134&amp;"-"&amp;F1183</f>
        <v>PPC19-MT</v>
      </c>
      <c r="K1183" s="180"/>
      <c r="L1183" s="182" t="str">
        <f>+VLOOKUP('INFO SEAL'!N1134,$J$8:$V$50,3,FALSE)</f>
        <v>POSTE DE CONCRETO ARMADO DE 13/300/150/345</v>
      </c>
      <c r="M1183" s="33">
        <f t="shared" si="50"/>
        <v>0.5</v>
      </c>
    </row>
    <row r="1184" spans="1:13" customFormat="1" x14ac:dyDescent="0.25">
      <c r="A1184" s="73">
        <f>+'INFO SEAL'!B1135</f>
        <v>1130</v>
      </c>
      <c r="B1184" s="180" t="str">
        <f t="shared" si="49"/>
        <v>MOD INV_2018</v>
      </c>
      <c r="C1184" s="180" t="str">
        <f>+'INFO SEAL'!C1135</f>
        <v>AREQUIPA</v>
      </c>
      <c r="D1184" s="180" t="str">
        <f>+'INFO SEAL'!D1135</f>
        <v>CAMANA</v>
      </c>
      <c r="E1184" s="180" t="str">
        <f>+'INFO SEAL'!E1135</f>
        <v>SAMUEL PASTOR</v>
      </c>
      <c r="F1184" s="180" t="str">
        <f>+IF('INFO SEAL'!I1135="BAJA TENSION","BT",IF('INFO SEAL'!I1135="MEDIA TENSION","MT","AT"))</f>
        <v>AT</v>
      </c>
      <c r="G1184" s="180">
        <f>+'INFO SEAL'!K1135</f>
        <v>16</v>
      </c>
      <c r="H1184" s="180" t="str">
        <f>+'INFO SEAL'!L1135</f>
        <v>POSTE</v>
      </c>
      <c r="I1184" s="180" t="str">
        <f>+'INFO SEAL'!M1135</f>
        <v>CONCRETO</v>
      </c>
      <c r="J1184" s="180" t="str">
        <f>+'INFO SEAL'!N1135&amp;"-"&amp;F1184</f>
        <v>EC138COU0S0-240-S1-AT</v>
      </c>
      <c r="K1184" s="180"/>
      <c r="L1184" s="182" t="str">
        <f>+VLOOKUP('INFO SEAL'!N1135,$J$8:$V$50,3,FALSE)</f>
        <v>1 Poste de concreto (21/500) de suspensión (2°) Tipo SU1-21</v>
      </c>
      <c r="M1184" s="33">
        <f t="shared" si="50"/>
        <v>3.4</v>
      </c>
    </row>
    <row r="1185" spans="1:13" customFormat="1" x14ac:dyDescent="0.25">
      <c r="A1185" s="73">
        <f>+'INFO SEAL'!B1136</f>
        <v>1131</v>
      </c>
      <c r="B1185" s="180" t="str">
        <f t="shared" si="49"/>
        <v>MOD INV_2018</v>
      </c>
      <c r="C1185" s="180" t="str">
        <f>+'INFO SEAL'!C1136</f>
        <v>AREQUIPA</v>
      </c>
      <c r="D1185" s="180" t="str">
        <f>+'INFO SEAL'!D1136</f>
        <v>CAMANA</v>
      </c>
      <c r="E1185" s="180" t="str">
        <f>+'INFO SEAL'!E1136</f>
        <v>SAMUEL PASTOR</v>
      </c>
      <c r="F1185" s="180" t="str">
        <f>+IF('INFO SEAL'!I1136="BAJA TENSION","BT",IF('INFO SEAL'!I1136="MEDIA TENSION","MT","AT"))</f>
        <v>AT</v>
      </c>
      <c r="G1185" s="180">
        <f>+'INFO SEAL'!K1136</f>
        <v>16</v>
      </c>
      <c r="H1185" s="180" t="str">
        <f>+'INFO SEAL'!L1136</f>
        <v>POSTE</v>
      </c>
      <c r="I1185" s="180" t="str">
        <f>+'INFO SEAL'!M1136</f>
        <v>CONCRETO</v>
      </c>
      <c r="J1185" s="180" t="str">
        <f>+'INFO SEAL'!N1136&amp;"-"&amp;F1185</f>
        <v>EC138COU0S0-240-S1-AT</v>
      </c>
      <c r="K1185" s="180"/>
      <c r="L1185" s="182" t="str">
        <f>+VLOOKUP('INFO SEAL'!N1136,$J$8:$V$50,3,FALSE)</f>
        <v>1 Poste de concreto (21/500) de suspensión (2°) Tipo SU1-21</v>
      </c>
      <c r="M1185" s="33">
        <f t="shared" si="50"/>
        <v>3.4</v>
      </c>
    </row>
    <row r="1186" spans="1:13" customFormat="1" x14ac:dyDescent="0.25">
      <c r="A1186" s="73">
        <f>+'INFO SEAL'!B1137</f>
        <v>1132</v>
      </c>
      <c r="B1186" s="180" t="str">
        <f t="shared" si="49"/>
        <v>MOD INV_2018</v>
      </c>
      <c r="C1186" s="180" t="str">
        <f>+'INFO SEAL'!C1137</f>
        <v>AREQUIPA</v>
      </c>
      <c r="D1186" s="180" t="str">
        <f>+'INFO SEAL'!D1137</f>
        <v>CAYLLOMA</v>
      </c>
      <c r="E1186" s="180" t="str">
        <f>+'INFO SEAL'!E1137</f>
        <v>MAJES</v>
      </c>
      <c r="F1186" s="180" t="str">
        <f>+IF('INFO SEAL'!I1137="BAJA TENSION","BT",IF('INFO SEAL'!I1137="MEDIA TENSION","MT","AT"))</f>
        <v>AT</v>
      </c>
      <c r="G1186" s="180">
        <f>+'INFO SEAL'!K1137</f>
        <v>18</v>
      </c>
      <c r="H1186" s="180" t="str">
        <f>+'INFO SEAL'!L1137</f>
        <v>POSTE</v>
      </c>
      <c r="I1186" s="180" t="str">
        <f>+'INFO SEAL'!M1137</f>
        <v>CONCRETO</v>
      </c>
      <c r="J1186" s="180" t="str">
        <f>+'INFO SEAL'!N1137&amp;"-"&amp;F1186</f>
        <v>EC138COU0S0-240-S1-AT</v>
      </c>
      <c r="K1186" s="180"/>
      <c r="L1186" s="182" t="str">
        <f>+VLOOKUP('INFO SEAL'!N1137,$J$8:$V$50,3,FALSE)</f>
        <v>1 Poste de concreto (21/500) de suspensión (2°) Tipo SU1-21</v>
      </c>
      <c r="M1186" s="33">
        <f t="shared" si="50"/>
        <v>3.4</v>
      </c>
    </row>
    <row r="1187" spans="1:13" customFormat="1" x14ac:dyDescent="0.25">
      <c r="A1187" s="73">
        <f>+'INFO SEAL'!B1138</f>
        <v>1133</v>
      </c>
      <c r="B1187" s="180" t="str">
        <f t="shared" si="49"/>
        <v>MOD INV_2018</v>
      </c>
      <c r="C1187" s="180" t="str">
        <f>+'INFO SEAL'!C1138</f>
        <v>AREQUIPA</v>
      </c>
      <c r="D1187" s="180" t="str">
        <f>+'INFO SEAL'!D1138</f>
        <v>CAYLLOMA</v>
      </c>
      <c r="E1187" s="180" t="str">
        <f>+'INFO SEAL'!E1138</f>
        <v>MAJES</v>
      </c>
      <c r="F1187" s="180" t="str">
        <f>+IF('INFO SEAL'!I1138="BAJA TENSION","BT",IF('INFO SEAL'!I1138="MEDIA TENSION","MT","AT"))</f>
        <v>AT</v>
      </c>
      <c r="G1187" s="180">
        <f>+'INFO SEAL'!K1138</f>
        <v>16</v>
      </c>
      <c r="H1187" s="180" t="str">
        <f>+'INFO SEAL'!L1138</f>
        <v>POSTE</v>
      </c>
      <c r="I1187" s="180" t="str">
        <f>+'INFO SEAL'!M1138</f>
        <v>CONCRETO</v>
      </c>
      <c r="J1187" s="180" t="str">
        <f>+'INFO SEAL'!N1138&amp;"-"&amp;F1187</f>
        <v>EC138COU0S0-240-S1-AT</v>
      </c>
      <c r="K1187" s="180"/>
      <c r="L1187" s="182" t="str">
        <f>+VLOOKUP('INFO SEAL'!N1138,$J$8:$V$50,3,FALSE)</f>
        <v>1 Poste de concreto (21/500) de suspensión (2°) Tipo SU1-21</v>
      </c>
      <c r="M1187" s="33">
        <f t="shared" si="50"/>
        <v>3.4</v>
      </c>
    </row>
    <row r="1188" spans="1:13" customFormat="1" x14ac:dyDescent="0.25">
      <c r="A1188" s="73">
        <f>+'INFO SEAL'!B1139</f>
        <v>1134</v>
      </c>
      <c r="B1188" s="180" t="str">
        <f t="shared" si="49"/>
        <v>MOD INV_2018</v>
      </c>
      <c r="C1188" s="180" t="str">
        <f>+'INFO SEAL'!C1139</f>
        <v>AREQUIPA</v>
      </c>
      <c r="D1188" s="180" t="str">
        <f>+'INFO SEAL'!D1139</f>
        <v>CAYLLOMA</v>
      </c>
      <c r="E1188" s="180" t="str">
        <f>+'INFO SEAL'!E1139</f>
        <v>MAJES</v>
      </c>
      <c r="F1188" s="180" t="str">
        <f>+IF('INFO SEAL'!I1139="BAJA TENSION","BT",IF('INFO SEAL'!I1139="MEDIA TENSION","MT","AT"))</f>
        <v>AT</v>
      </c>
      <c r="G1188" s="180">
        <f>+'INFO SEAL'!K1139</f>
        <v>18</v>
      </c>
      <c r="H1188" s="180" t="str">
        <f>+'INFO SEAL'!L1139</f>
        <v>POSTE</v>
      </c>
      <c r="I1188" s="180" t="str">
        <f>+'INFO SEAL'!M1139</f>
        <v>CONCRETO</v>
      </c>
      <c r="J1188" s="180" t="str">
        <f>+'INFO SEAL'!N1139&amp;"-"&amp;F1188</f>
        <v>EC138COU0S0-240-S1-AT</v>
      </c>
      <c r="K1188" s="180"/>
      <c r="L1188" s="182" t="str">
        <f>+VLOOKUP('INFO SEAL'!N1139,$J$8:$V$50,3,FALSE)</f>
        <v>1 Poste de concreto (21/500) de suspensión (2°) Tipo SU1-21</v>
      </c>
      <c r="M1188" s="33">
        <f t="shared" si="50"/>
        <v>3.4</v>
      </c>
    </row>
    <row r="1189" spans="1:13" customFormat="1" x14ac:dyDescent="0.25">
      <c r="A1189" s="73">
        <f>+'INFO SEAL'!B1140</f>
        <v>1135</v>
      </c>
      <c r="B1189" s="180" t="str">
        <f t="shared" si="49"/>
        <v>MOD INV_2018</v>
      </c>
      <c r="C1189" s="180" t="str">
        <f>+'INFO SEAL'!C1140</f>
        <v>AREQUIPA</v>
      </c>
      <c r="D1189" s="180" t="str">
        <f>+'INFO SEAL'!D1140</f>
        <v>CAYLLOMA</v>
      </c>
      <c r="E1189" s="180" t="str">
        <f>+'INFO SEAL'!E1140</f>
        <v>MAJES</v>
      </c>
      <c r="F1189" s="180" t="str">
        <f>+IF('INFO SEAL'!I1140="BAJA TENSION","BT",IF('INFO SEAL'!I1140="MEDIA TENSION","MT","AT"))</f>
        <v>AT</v>
      </c>
      <c r="G1189" s="180">
        <f>+'INFO SEAL'!K1140</f>
        <v>16</v>
      </c>
      <c r="H1189" s="180" t="str">
        <f>+'INFO SEAL'!L1140</f>
        <v>POSTE</v>
      </c>
      <c r="I1189" s="180" t="str">
        <f>+'INFO SEAL'!M1140</f>
        <v>CONCRETO</v>
      </c>
      <c r="J1189" s="180" t="str">
        <f>+'INFO SEAL'!N1140&amp;"-"&amp;F1189</f>
        <v>EC138COU0S0-240-S1-AT</v>
      </c>
      <c r="K1189" s="180"/>
      <c r="L1189" s="182" t="str">
        <f>+VLOOKUP('INFO SEAL'!N1140,$J$8:$V$50,3,FALSE)</f>
        <v>1 Poste de concreto (21/500) de suspensión (2°) Tipo SU1-21</v>
      </c>
      <c r="M1189" s="33">
        <f t="shared" si="50"/>
        <v>3.4</v>
      </c>
    </row>
    <row r="1190" spans="1:13" customFormat="1" x14ac:dyDescent="0.25">
      <c r="A1190" s="73">
        <f>+'INFO SEAL'!B1141</f>
        <v>1136</v>
      </c>
      <c r="B1190" s="180" t="str">
        <f t="shared" si="49"/>
        <v>MOD INV_2018</v>
      </c>
      <c r="C1190" s="180" t="str">
        <f>+'INFO SEAL'!C1141</f>
        <v>AREQUIPA</v>
      </c>
      <c r="D1190" s="180" t="str">
        <f>+'INFO SEAL'!D1141</f>
        <v>CAYLLOMA</v>
      </c>
      <c r="E1190" s="180" t="str">
        <f>+'INFO SEAL'!E1141</f>
        <v>MAJES</v>
      </c>
      <c r="F1190" s="180" t="str">
        <f>+IF('INFO SEAL'!I1141="BAJA TENSION","BT",IF('INFO SEAL'!I1141="MEDIA TENSION","MT","AT"))</f>
        <v>AT</v>
      </c>
      <c r="G1190" s="180">
        <f>+'INFO SEAL'!K1141</f>
        <v>16</v>
      </c>
      <c r="H1190" s="180" t="str">
        <f>+'INFO SEAL'!L1141</f>
        <v>POSTE</v>
      </c>
      <c r="I1190" s="180" t="str">
        <f>+'INFO SEAL'!M1141</f>
        <v>CONCRETO</v>
      </c>
      <c r="J1190" s="180" t="str">
        <f>+'INFO SEAL'!N1141&amp;"-"&amp;F1190</f>
        <v>EC138COU0S0-240-S1-AT</v>
      </c>
      <c r="K1190" s="180"/>
      <c r="L1190" s="182" t="str">
        <f>+VLOOKUP('INFO SEAL'!N1141,$J$8:$V$50,3,FALSE)</f>
        <v>1 Poste de concreto (21/500) de suspensión (2°) Tipo SU1-21</v>
      </c>
      <c r="M1190" s="33">
        <f t="shared" si="50"/>
        <v>3.4</v>
      </c>
    </row>
    <row r="1191" spans="1:13" customFormat="1" x14ac:dyDescent="0.25">
      <c r="A1191" s="73">
        <f>+'INFO SEAL'!B1142</f>
        <v>1137</v>
      </c>
      <c r="B1191" s="180" t="str">
        <f t="shared" si="49"/>
        <v>MOD INV_2018</v>
      </c>
      <c r="C1191" s="180" t="str">
        <f>+'INFO SEAL'!C1142</f>
        <v>AREQUIPA</v>
      </c>
      <c r="D1191" s="180" t="str">
        <f>+'INFO SEAL'!D1142</f>
        <v>CAYLLOMA</v>
      </c>
      <c r="E1191" s="180" t="str">
        <f>+'INFO SEAL'!E1142</f>
        <v>MAJES</v>
      </c>
      <c r="F1191" s="180" t="str">
        <f>+IF('INFO SEAL'!I1142="BAJA TENSION","BT",IF('INFO SEAL'!I1142="MEDIA TENSION","MT","AT"))</f>
        <v>AT</v>
      </c>
      <c r="G1191" s="180">
        <f>+'INFO SEAL'!K1142</f>
        <v>16</v>
      </c>
      <c r="H1191" s="180" t="str">
        <f>+'INFO SEAL'!L1142</f>
        <v>POSTE</v>
      </c>
      <c r="I1191" s="180" t="str">
        <f>+'INFO SEAL'!M1142</f>
        <v>CONCRETO</v>
      </c>
      <c r="J1191" s="180" t="str">
        <f>+'INFO SEAL'!N1142&amp;"-"&amp;F1191</f>
        <v>EC138COU0S0-240-S1-AT</v>
      </c>
      <c r="K1191" s="180"/>
      <c r="L1191" s="182" t="str">
        <f>+VLOOKUP('INFO SEAL'!N1142,$J$8:$V$50,3,FALSE)</f>
        <v>1 Poste de concreto (21/500) de suspensión (2°) Tipo SU1-21</v>
      </c>
      <c r="M1191" s="33">
        <f t="shared" si="50"/>
        <v>3.4</v>
      </c>
    </row>
    <row r="1192" spans="1:13" customFormat="1" x14ac:dyDescent="0.25">
      <c r="A1192" s="73">
        <f>+'INFO SEAL'!B1143</f>
        <v>1138</v>
      </c>
      <c r="B1192" s="180" t="str">
        <f t="shared" si="49"/>
        <v>MOD INV_2018</v>
      </c>
      <c r="C1192" s="180" t="str">
        <f>+'INFO SEAL'!C1143</f>
        <v>AREQUIPA</v>
      </c>
      <c r="D1192" s="180" t="str">
        <f>+'INFO SEAL'!D1143</f>
        <v>CAMANA</v>
      </c>
      <c r="E1192" s="180" t="str">
        <f>+'INFO SEAL'!E1143</f>
        <v>SAMUEL PASTOR</v>
      </c>
      <c r="F1192" s="180" t="str">
        <f>+IF('INFO SEAL'!I1143="BAJA TENSION","BT",IF('INFO SEAL'!I1143="MEDIA TENSION","MT","AT"))</f>
        <v>AT</v>
      </c>
      <c r="G1192" s="180">
        <f>+'INFO SEAL'!K1143</f>
        <v>16</v>
      </c>
      <c r="H1192" s="180" t="str">
        <f>+'INFO SEAL'!L1143</f>
        <v>POSTE</v>
      </c>
      <c r="I1192" s="180" t="str">
        <f>+'INFO SEAL'!M1143</f>
        <v>CONCRETO</v>
      </c>
      <c r="J1192" s="180" t="str">
        <f>+'INFO SEAL'!N1143&amp;"-"&amp;F1192</f>
        <v>EC138COU0S0-240-S1-AT</v>
      </c>
      <c r="K1192" s="180"/>
      <c r="L1192" s="182" t="str">
        <f>+VLOOKUP('INFO SEAL'!N1143,$J$8:$V$50,3,FALSE)</f>
        <v>1 Poste de concreto (21/500) de suspensión (2°) Tipo SU1-21</v>
      </c>
      <c r="M1192" s="33">
        <f t="shared" si="50"/>
        <v>3.4</v>
      </c>
    </row>
    <row r="1193" spans="1:13" customFormat="1" x14ac:dyDescent="0.25">
      <c r="A1193" s="73">
        <f>+'INFO SEAL'!B1144</f>
        <v>1139</v>
      </c>
      <c r="B1193" s="180" t="str">
        <f t="shared" si="49"/>
        <v>MOD INV_2018</v>
      </c>
      <c r="C1193" s="180" t="str">
        <f>+'INFO SEAL'!C1144</f>
        <v>AREQUIPA</v>
      </c>
      <c r="D1193" s="180" t="str">
        <f>+'INFO SEAL'!D1144</f>
        <v>CAMANA</v>
      </c>
      <c r="E1193" s="180" t="str">
        <f>+'INFO SEAL'!E1144</f>
        <v>SAMUEL PASTOR</v>
      </c>
      <c r="F1193" s="180" t="str">
        <f>+IF('INFO SEAL'!I1144="BAJA TENSION","BT",IF('INFO SEAL'!I1144="MEDIA TENSION","MT","AT"))</f>
        <v>AT</v>
      </c>
      <c r="G1193" s="180">
        <f>+'INFO SEAL'!K1144</f>
        <v>16</v>
      </c>
      <c r="H1193" s="180" t="str">
        <f>+'INFO SEAL'!L1144</f>
        <v>POSTE</v>
      </c>
      <c r="I1193" s="180" t="str">
        <f>+'INFO SEAL'!M1144</f>
        <v>CONCRETO</v>
      </c>
      <c r="J1193" s="180" t="str">
        <f>+'INFO SEAL'!N1144&amp;"-"&amp;F1193</f>
        <v>EC138COU0S0-240-S1-AT</v>
      </c>
      <c r="K1193" s="180"/>
      <c r="L1193" s="182" t="str">
        <f>+VLOOKUP('INFO SEAL'!N1144,$J$8:$V$50,3,FALSE)</f>
        <v>1 Poste de concreto (21/500) de suspensión (2°) Tipo SU1-21</v>
      </c>
      <c r="M1193" s="33">
        <f t="shared" si="50"/>
        <v>3.4</v>
      </c>
    </row>
    <row r="1194" spans="1:13" customFormat="1" x14ac:dyDescent="0.25">
      <c r="A1194" s="73">
        <f>+'INFO SEAL'!B1145</f>
        <v>1140</v>
      </c>
      <c r="B1194" s="180" t="str">
        <f t="shared" si="49"/>
        <v>MOD INV_2018</v>
      </c>
      <c r="C1194" s="180" t="str">
        <f>+'INFO SEAL'!C1145</f>
        <v>AREQUIPA</v>
      </c>
      <c r="D1194" s="180" t="str">
        <f>+'INFO SEAL'!D1145</f>
        <v>CAMANA</v>
      </c>
      <c r="E1194" s="180" t="str">
        <f>+'INFO SEAL'!E1145</f>
        <v>SAMUEL PASTOR</v>
      </c>
      <c r="F1194" s="180" t="str">
        <f>+IF('INFO SEAL'!I1145="BAJA TENSION","BT",IF('INFO SEAL'!I1145="MEDIA TENSION","MT","AT"))</f>
        <v>AT</v>
      </c>
      <c r="G1194" s="180">
        <f>+'INFO SEAL'!K1145</f>
        <v>16</v>
      </c>
      <c r="H1194" s="180" t="str">
        <f>+'INFO SEAL'!L1145</f>
        <v>POSTE</v>
      </c>
      <c r="I1194" s="180" t="str">
        <f>+'INFO SEAL'!M1145</f>
        <v>CONCRETO</v>
      </c>
      <c r="J1194" s="180" t="str">
        <f>+'INFO SEAL'!N1145&amp;"-"&amp;F1194</f>
        <v>EC138COU0S0-240-S1-AT</v>
      </c>
      <c r="K1194" s="180"/>
      <c r="L1194" s="182" t="str">
        <f>+VLOOKUP('INFO SEAL'!N1145,$J$8:$V$50,3,FALSE)</f>
        <v>1 Poste de concreto (21/500) de suspensión (2°) Tipo SU1-21</v>
      </c>
      <c r="M1194" s="33">
        <f t="shared" si="50"/>
        <v>3.4</v>
      </c>
    </row>
    <row r="1195" spans="1:13" customFormat="1" x14ac:dyDescent="0.25">
      <c r="A1195" s="73">
        <f>+'INFO SEAL'!B1146</f>
        <v>1141</v>
      </c>
      <c r="B1195" s="180" t="str">
        <f t="shared" si="49"/>
        <v>MOD INV_2018</v>
      </c>
      <c r="C1195" s="180" t="str">
        <f>+'INFO SEAL'!C1146</f>
        <v>AREQUIPA</v>
      </c>
      <c r="D1195" s="180" t="str">
        <f>+'INFO SEAL'!D1146</f>
        <v>CAYLLOMA</v>
      </c>
      <c r="E1195" s="180" t="str">
        <f>+'INFO SEAL'!E1146</f>
        <v>MAJES</v>
      </c>
      <c r="F1195" s="180" t="str">
        <f>+IF('INFO SEAL'!I1146="BAJA TENSION","BT",IF('INFO SEAL'!I1146="MEDIA TENSION","MT","AT"))</f>
        <v>AT</v>
      </c>
      <c r="G1195" s="180">
        <f>+'INFO SEAL'!K1146</f>
        <v>18</v>
      </c>
      <c r="H1195" s="180" t="str">
        <f>+'INFO SEAL'!L1146</f>
        <v>POSTE</v>
      </c>
      <c r="I1195" s="180" t="str">
        <f>+'INFO SEAL'!M1146</f>
        <v>CONCRETO</v>
      </c>
      <c r="J1195" s="180" t="str">
        <f>+'INFO SEAL'!N1146&amp;"-"&amp;F1195</f>
        <v>EC138COU0S0-240-S1-AT</v>
      </c>
      <c r="K1195" s="180"/>
      <c r="L1195" s="182" t="str">
        <f>+VLOOKUP('INFO SEAL'!N1146,$J$8:$V$50,3,FALSE)</f>
        <v>1 Poste de concreto (21/500) de suspensión (2°) Tipo SU1-21</v>
      </c>
      <c r="M1195" s="33">
        <f t="shared" si="50"/>
        <v>3.4</v>
      </c>
    </row>
    <row r="1196" spans="1:13" customFormat="1" x14ac:dyDescent="0.25">
      <c r="A1196" s="73">
        <f>+'INFO SEAL'!B1147</f>
        <v>1142</v>
      </c>
      <c r="B1196" s="180" t="str">
        <f t="shared" si="49"/>
        <v>MOD INV_2018</v>
      </c>
      <c r="C1196" s="180" t="str">
        <f>+'INFO SEAL'!C1147</f>
        <v>AREQUIPA</v>
      </c>
      <c r="D1196" s="180" t="str">
        <f>+'INFO SEAL'!D1147</f>
        <v>CAYLLOMA</v>
      </c>
      <c r="E1196" s="180" t="str">
        <f>+'INFO SEAL'!E1147</f>
        <v>MAJES</v>
      </c>
      <c r="F1196" s="180" t="str">
        <f>+IF('INFO SEAL'!I1147="BAJA TENSION","BT",IF('INFO SEAL'!I1147="MEDIA TENSION","MT","AT"))</f>
        <v>AT</v>
      </c>
      <c r="G1196" s="180">
        <f>+'INFO SEAL'!K1147</f>
        <v>16</v>
      </c>
      <c r="H1196" s="180" t="str">
        <f>+'INFO SEAL'!L1147</f>
        <v>POSTE</v>
      </c>
      <c r="I1196" s="180" t="str">
        <f>+'INFO SEAL'!M1147</f>
        <v>CONCRETO</v>
      </c>
      <c r="J1196" s="180" t="str">
        <f>+'INFO SEAL'!N1147&amp;"-"&amp;F1196</f>
        <v>EC138COU0S0-240-S1-AT</v>
      </c>
      <c r="K1196" s="180"/>
      <c r="L1196" s="182" t="str">
        <f>+VLOOKUP('INFO SEAL'!N1147,$J$8:$V$50,3,FALSE)</f>
        <v>1 Poste de concreto (21/500) de suspensión (2°) Tipo SU1-21</v>
      </c>
      <c r="M1196" s="33">
        <f t="shared" si="50"/>
        <v>3.4</v>
      </c>
    </row>
    <row r="1197" spans="1:13" customFormat="1" x14ac:dyDescent="0.25">
      <c r="A1197" s="73">
        <f>+'INFO SEAL'!B1148</f>
        <v>1143</v>
      </c>
      <c r="B1197" s="180" t="str">
        <f t="shared" si="49"/>
        <v>MOD INV_2018</v>
      </c>
      <c r="C1197" s="180" t="str">
        <f>+'INFO SEAL'!C1148</f>
        <v>AREQUIPA</v>
      </c>
      <c r="D1197" s="180" t="str">
        <f>+'INFO SEAL'!D1148</f>
        <v>CAYLLOMA</v>
      </c>
      <c r="E1197" s="180" t="str">
        <f>+'INFO SEAL'!E1148</f>
        <v>MAJES</v>
      </c>
      <c r="F1197" s="180" t="str">
        <f>+IF('INFO SEAL'!I1148="BAJA TENSION","BT",IF('INFO SEAL'!I1148="MEDIA TENSION","MT","AT"))</f>
        <v>AT</v>
      </c>
      <c r="G1197" s="180">
        <f>+'INFO SEAL'!K1148</f>
        <v>16</v>
      </c>
      <c r="H1197" s="180" t="str">
        <f>+'INFO SEAL'!L1148</f>
        <v>POSTE</v>
      </c>
      <c r="I1197" s="180" t="str">
        <f>+'INFO SEAL'!M1148</f>
        <v>CONCRETO</v>
      </c>
      <c r="J1197" s="180" t="str">
        <f>+'INFO SEAL'!N1148&amp;"-"&amp;F1197</f>
        <v>EC138COU0S0-240-S1-AT</v>
      </c>
      <c r="K1197" s="180"/>
      <c r="L1197" s="182" t="str">
        <f>+VLOOKUP('INFO SEAL'!N1148,$J$8:$V$50,3,FALSE)</f>
        <v>1 Poste de concreto (21/500) de suspensión (2°) Tipo SU1-21</v>
      </c>
      <c r="M1197" s="33">
        <f t="shared" si="50"/>
        <v>3.4</v>
      </c>
    </row>
    <row r="1198" spans="1:13" customFormat="1" x14ac:dyDescent="0.25">
      <c r="A1198" s="73">
        <f>+'INFO SEAL'!B1149</f>
        <v>1144</v>
      </c>
      <c r="B1198" s="180" t="str">
        <f t="shared" si="49"/>
        <v>MOD INV_2018</v>
      </c>
      <c r="C1198" s="180" t="str">
        <f>+'INFO SEAL'!C1149</f>
        <v>AREQUIPA</v>
      </c>
      <c r="D1198" s="180" t="str">
        <f>+'INFO SEAL'!D1149</f>
        <v>CAYLLOMA</v>
      </c>
      <c r="E1198" s="180" t="str">
        <f>+'INFO SEAL'!E1149</f>
        <v>MAJES</v>
      </c>
      <c r="F1198" s="180" t="str">
        <f>+IF('INFO SEAL'!I1149="BAJA TENSION","BT",IF('INFO SEAL'!I1149="MEDIA TENSION","MT","AT"))</f>
        <v>AT</v>
      </c>
      <c r="G1198" s="180">
        <f>+'INFO SEAL'!K1149</f>
        <v>16</v>
      </c>
      <c r="H1198" s="180" t="str">
        <f>+'INFO SEAL'!L1149</f>
        <v>POSTE</v>
      </c>
      <c r="I1198" s="180" t="str">
        <f>+'INFO SEAL'!M1149</f>
        <v>CONCRETO</v>
      </c>
      <c r="J1198" s="180" t="str">
        <f>+'INFO SEAL'!N1149&amp;"-"&amp;F1198</f>
        <v>EC138COU0S0-240-S1-AT</v>
      </c>
      <c r="K1198" s="180"/>
      <c r="L1198" s="182" t="str">
        <f>+VLOOKUP('INFO SEAL'!N1149,$J$8:$V$50,3,FALSE)</f>
        <v>1 Poste de concreto (21/500) de suspensión (2°) Tipo SU1-21</v>
      </c>
      <c r="M1198" s="33">
        <f t="shared" si="50"/>
        <v>3.4</v>
      </c>
    </row>
    <row r="1199" spans="1:13" customFormat="1" x14ac:dyDescent="0.25">
      <c r="A1199" s="73">
        <f>+'INFO SEAL'!B1150</f>
        <v>1145</v>
      </c>
      <c r="B1199" s="180" t="str">
        <f t="shared" si="49"/>
        <v>MOD INV_2018</v>
      </c>
      <c r="C1199" s="180" t="str">
        <f>+'INFO SEAL'!C1150</f>
        <v>AREQUIPA</v>
      </c>
      <c r="D1199" s="180" t="str">
        <f>+'INFO SEAL'!D1150</f>
        <v>CAMANA</v>
      </c>
      <c r="E1199" s="180" t="str">
        <f>+'INFO SEAL'!E1150</f>
        <v>SAMUEL PASTOR</v>
      </c>
      <c r="F1199" s="180" t="str">
        <f>+IF('INFO SEAL'!I1150="BAJA TENSION","BT",IF('INFO SEAL'!I1150="MEDIA TENSION","MT","AT"))</f>
        <v>AT</v>
      </c>
      <c r="G1199" s="180">
        <f>+'INFO SEAL'!K1150</f>
        <v>16</v>
      </c>
      <c r="H1199" s="180" t="str">
        <f>+'INFO SEAL'!L1150</f>
        <v>POSTE</v>
      </c>
      <c r="I1199" s="180" t="str">
        <f>+'INFO SEAL'!M1150</f>
        <v>CONCRETO</v>
      </c>
      <c r="J1199" s="180" t="str">
        <f>+'INFO SEAL'!N1150&amp;"-"&amp;F1199</f>
        <v>EA138COU0S0-240-A2-AT</v>
      </c>
      <c r="K1199" s="180"/>
      <c r="L1199" s="182" t="str">
        <f>+VLOOKUP('INFO SEAL'!N1150,$J$8:$V$50,3,FALSE)</f>
        <v>1 Poste autosoportable de acero (19/5250) de ángulo mayor y terminal (90°) Tipo ATU1-19</v>
      </c>
      <c r="M1199" s="33">
        <f t="shared" si="50"/>
        <v>13.2</v>
      </c>
    </row>
    <row r="1200" spans="1:13" customFormat="1" x14ac:dyDescent="0.25">
      <c r="A1200" s="73">
        <f>+'INFO SEAL'!B1151</f>
        <v>1146</v>
      </c>
      <c r="B1200" s="180" t="str">
        <f t="shared" si="49"/>
        <v>MOD INV_2018</v>
      </c>
      <c r="C1200" s="180" t="str">
        <f>+'INFO SEAL'!C1151</f>
        <v>AREQUIPA</v>
      </c>
      <c r="D1200" s="180" t="str">
        <f>+'INFO SEAL'!D1151</f>
        <v>CAMANA</v>
      </c>
      <c r="E1200" s="180" t="str">
        <f>+'INFO SEAL'!E1151</f>
        <v>SAMUEL PASTOR</v>
      </c>
      <c r="F1200" s="180" t="str">
        <f>+IF('INFO SEAL'!I1151="BAJA TENSION","BT",IF('INFO SEAL'!I1151="MEDIA TENSION","MT","AT"))</f>
        <v>AT</v>
      </c>
      <c r="G1200" s="180">
        <f>+'INFO SEAL'!K1151</f>
        <v>16</v>
      </c>
      <c r="H1200" s="180" t="str">
        <f>+'INFO SEAL'!L1151</f>
        <v>POSTE</v>
      </c>
      <c r="I1200" s="180" t="str">
        <f>+'INFO SEAL'!M1151</f>
        <v>CONCRETO</v>
      </c>
      <c r="J1200" s="180" t="str">
        <f>+'INFO SEAL'!N1151&amp;"-"&amp;F1200</f>
        <v>EC138COU0S0-240-S1-AT</v>
      </c>
      <c r="K1200" s="180"/>
      <c r="L1200" s="182" t="str">
        <f>+VLOOKUP('INFO SEAL'!N1151,$J$8:$V$50,3,FALSE)</f>
        <v>1 Poste de concreto (21/500) de suspensión (2°) Tipo SU1-21</v>
      </c>
      <c r="M1200" s="33">
        <f t="shared" si="50"/>
        <v>3.4</v>
      </c>
    </row>
    <row r="1201" spans="1:13" customFormat="1" x14ac:dyDescent="0.25">
      <c r="A1201" s="73">
        <f>+'INFO SEAL'!B1152</f>
        <v>1147</v>
      </c>
      <c r="B1201" s="180" t="str">
        <f t="shared" si="49"/>
        <v>MOD INV_2018</v>
      </c>
      <c r="C1201" s="180" t="str">
        <f>+'INFO SEAL'!C1152</f>
        <v>AREQUIPA</v>
      </c>
      <c r="D1201" s="180" t="str">
        <f>+'INFO SEAL'!D1152</f>
        <v>CAMANA</v>
      </c>
      <c r="E1201" s="180" t="str">
        <f>+'INFO SEAL'!E1152</f>
        <v>SAMUEL PASTOR</v>
      </c>
      <c r="F1201" s="180" t="str">
        <f>+IF('INFO SEAL'!I1152="BAJA TENSION","BT",IF('INFO SEAL'!I1152="MEDIA TENSION","MT","AT"))</f>
        <v>AT</v>
      </c>
      <c r="G1201" s="180">
        <f>+'INFO SEAL'!K1152</f>
        <v>18</v>
      </c>
      <c r="H1201" s="180" t="str">
        <f>+'INFO SEAL'!L1152</f>
        <v>POSTE</v>
      </c>
      <c r="I1201" s="180" t="str">
        <f>+'INFO SEAL'!M1152</f>
        <v>CONCRETO</v>
      </c>
      <c r="J1201" s="180" t="str">
        <f>+'INFO SEAL'!N1152&amp;"-"&amp;F1201</f>
        <v>EC138COU0S0-240-S1-AT</v>
      </c>
      <c r="K1201" s="180"/>
      <c r="L1201" s="182" t="str">
        <f>+VLOOKUP('INFO SEAL'!N1152,$J$8:$V$50,3,FALSE)</f>
        <v>1 Poste de concreto (21/500) de suspensión (2°) Tipo SU1-21</v>
      </c>
      <c r="M1201" s="33">
        <f t="shared" si="50"/>
        <v>3.4</v>
      </c>
    </row>
    <row r="1202" spans="1:13" customFormat="1" x14ac:dyDescent="0.25">
      <c r="A1202" s="73">
        <f>+'INFO SEAL'!B1153</f>
        <v>1148</v>
      </c>
      <c r="B1202" s="180" t="str">
        <f t="shared" si="49"/>
        <v>MOD INV_2018</v>
      </c>
      <c r="C1202" s="180" t="str">
        <f>+'INFO SEAL'!C1153</f>
        <v>AREQUIPA</v>
      </c>
      <c r="D1202" s="180" t="str">
        <f>+'INFO SEAL'!D1153</f>
        <v>CAMANA</v>
      </c>
      <c r="E1202" s="180" t="str">
        <f>+'INFO SEAL'!E1153</f>
        <v>SAMUEL PASTOR</v>
      </c>
      <c r="F1202" s="180" t="str">
        <f>+IF('INFO SEAL'!I1153="BAJA TENSION","BT",IF('INFO SEAL'!I1153="MEDIA TENSION","MT","AT"))</f>
        <v>AT</v>
      </c>
      <c r="G1202" s="180">
        <f>+'INFO SEAL'!K1153</f>
        <v>16</v>
      </c>
      <c r="H1202" s="180" t="str">
        <f>+'INFO SEAL'!L1153</f>
        <v>POSTE</v>
      </c>
      <c r="I1202" s="180" t="str">
        <f>+'INFO SEAL'!M1153</f>
        <v>CONCRETO</v>
      </c>
      <c r="J1202" s="180" t="str">
        <f>+'INFO SEAL'!N1153&amp;"-"&amp;F1202</f>
        <v>EC138COU0S0-240-S1-AT</v>
      </c>
      <c r="K1202" s="180"/>
      <c r="L1202" s="182" t="str">
        <f>+VLOOKUP('INFO SEAL'!N1153,$J$8:$V$50,3,FALSE)</f>
        <v>1 Poste de concreto (21/500) de suspensión (2°) Tipo SU1-21</v>
      </c>
      <c r="M1202" s="33">
        <f t="shared" si="50"/>
        <v>3.4</v>
      </c>
    </row>
    <row r="1203" spans="1:13" customFormat="1" x14ac:dyDescent="0.25">
      <c r="A1203" s="73">
        <f>+'INFO SEAL'!B1154</f>
        <v>1149</v>
      </c>
      <c r="B1203" s="180" t="str">
        <f t="shared" si="49"/>
        <v>MOD INV_2018</v>
      </c>
      <c r="C1203" s="180" t="str">
        <f>+'INFO SEAL'!C1154</f>
        <v>AREQUIPA</v>
      </c>
      <c r="D1203" s="180" t="str">
        <f>+'INFO SEAL'!D1154</f>
        <v>CAMANA</v>
      </c>
      <c r="E1203" s="180" t="str">
        <f>+'INFO SEAL'!E1154</f>
        <v>SAMUEL PASTOR</v>
      </c>
      <c r="F1203" s="180" t="str">
        <f>+IF('INFO SEAL'!I1154="BAJA TENSION","BT",IF('INFO SEAL'!I1154="MEDIA TENSION","MT","AT"))</f>
        <v>AT</v>
      </c>
      <c r="G1203" s="180">
        <f>+'INFO SEAL'!K1154</f>
        <v>16</v>
      </c>
      <c r="H1203" s="180" t="str">
        <f>+'INFO SEAL'!L1154</f>
        <v>POSTE</v>
      </c>
      <c r="I1203" s="180" t="str">
        <f>+'INFO SEAL'!M1154</f>
        <v>CONCRETO</v>
      </c>
      <c r="J1203" s="180" t="str">
        <f>+'INFO SEAL'!N1154&amp;"-"&amp;F1203</f>
        <v>EC138COU0S0-240-S1-AT</v>
      </c>
      <c r="K1203" s="180"/>
      <c r="L1203" s="182" t="str">
        <f>+VLOOKUP('INFO SEAL'!N1154,$J$8:$V$50,3,FALSE)</f>
        <v>1 Poste de concreto (21/500) de suspensión (2°) Tipo SU1-21</v>
      </c>
      <c r="M1203" s="33">
        <f t="shared" si="50"/>
        <v>3.4</v>
      </c>
    </row>
    <row r="1204" spans="1:13" customFormat="1" x14ac:dyDescent="0.25">
      <c r="A1204" s="73">
        <f>+'INFO SEAL'!B1155</f>
        <v>1150</v>
      </c>
      <c r="B1204" s="180" t="str">
        <f t="shared" si="49"/>
        <v>MOD INV_2018</v>
      </c>
      <c r="C1204" s="180" t="str">
        <f>+'INFO SEAL'!C1155</f>
        <v>AREQUIPA</v>
      </c>
      <c r="D1204" s="180" t="str">
        <f>+'INFO SEAL'!D1155</f>
        <v>CAMANA</v>
      </c>
      <c r="E1204" s="180" t="str">
        <f>+'INFO SEAL'!E1155</f>
        <v>SAMUEL PASTOR</v>
      </c>
      <c r="F1204" s="180" t="str">
        <f>+IF('INFO SEAL'!I1155="BAJA TENSION","BT",IF('INFO SEAL'!I1155="MEDIA TENSION","MT","AT"))</f>
        <v>AT</v>
      </c>
      <c r="G1204" s="180">
        <f>+'INFO SEAL'!K1155</f>
        <v>16</v>
      </c>
      <c r="H1204" s="180" t="str">
        <f>+'INFO SEAL'!L1155</f>
        <v>POSTE</v>
      </c>
      <c r="I1204" s="180" t="str">
        <f>+'INFO SEAL'!M1155</f>
        <v>CONCRETO</v>
      </c>
      <c r="J1204" s="180" t="str">
        <f>+'INFO SEAL'!N1155&amp;"-"&amp;F1204</f>
        <v>EC138COU0S0-240-S1-AT</v>
      </c>
      <c r="K1204" s="180"/>
      <c r="L1204" s="182" t="str">
        <f>+VLOOKUP('INFO SEAL'!N1155,$J$8:$V$50,3,FALSE)</f>
        <v>1 Poste de concreto (21/500) de suspensión (2°) Tipo SU1-21</v>
      </c>
      <c r="M1204" s="33">
        <f t="shared" si="50"/>
        <v>3.4</v>
      </c>
    </row>
    <row r="1205" spans="1:13" customFormat="1" x14ac:dyDescent="0.25">
      <c r="A1205" s="73">
        <f>+'INFO SEAL'!B1156</f>
        <v>1151</v>
      </c>
      <c r="B1205" s="180" t="str">
        <f t="shared" si="49"/>
        <v>SICODI</v>
      </c>
      <c r="C1205" s="180" t="str">
        <f>+'INFO SEAL'!C1156</f>
        <v>AREQUIPA</v>
      </c>
      <c r="D1205" s="180" t="str">
        <f>+'INFO SEAL'!D1156</f>
        <v>AREQUIPA</v>
      </c>
      <c r="E1205" s="180" t="str">
        <f>+'INFO SEAL'!E1156</f>
        <v>VITOR</v>
      </c>
      <c r="F1205" s="180" t="str">
        <f>+IF('INFO SEAL'!I1156="BAJA TENSION","BT",IF('INFO SEAL'!I1156="MEDIA TENSION","MT","AT"))</f>
        <v>BT</v>
      </c>
      <c r="G1205" s="180">
        <f>+'INFO SEAL'!K1156</f>
        <v>7</v>
      </c>
      <c r="H1205" s="180" t="str">
        <f>+'INFO SEAL'!L1156</f>
        <v>POSTE</v>
      </c>
      <c r="I1205" s="180" t="str">
        <f>+'INFO SEAL'!M1156</f>
        <v>CONCRETO</v>
      </c>
      <c r="J1205" s="180" t="str">
        <f>+'INFO SEAL'!N1156&amp;"-"&amp;F1205</f>
        <v>PPC02-BT</v>
      </c>
      <c r="K1205" s="180"/>
      <c r="L1205" s="182" t="str">
        <f>+VLOOKUP('INFO SEAL'!N1156,$J$8:$V$50,3,FALSE)</f>
        <v>POSTE DE CONCRETO ARMADO DE  7/200/120/225</v>
      </c>
      <c r="M1205" s="33">
        <f t="shared" si="50"/>
        <v>0.1</v>
      </c>
    </row>
    <row r="1206" spans="1:13" customFormat="1" x14ac:dyDescent="0.25">
      <c r="A1206" s="73">
        <f>+'INFO SEAL'!B1157</f>
        <v>1152</v>
      </c>
      <c r="B1206" s="180" t="str">
        <f t="shared" si="49"/>
        <v>SICODI</v>
      </c>
      <c r="C1206" s="180" t="str">
        <f>+'INFO SEAL'!C1157</f>
        <v>AREQUIPA</v>
      </c>
      <c r="D1206" s="180" t="str">
        <f>+'INFO SEAL'!D1157</f>
        <v>AREQUIPA</v>
      </c>
      <c r="E1206" s="180" t="str">
        <f>+'INFO SEAL'!E1157</f>
        <v>VITOR</v>
      </c>
      <c r="F1206" s="180" t="str">
        <f>+IF('INFO SEAL'!I1157="BAJA TENSION","BT",IF('INFO SEAL'!I1157="MEDIA TENSION","MT","AT"))</f>
        <v>MT</v>
      </c>
      <c r="G1206" s="180">
        <f>+'INFO SEAL'!K1157</f>
        <v>12</v>
      </c>
      <c r="H1206" s="180" t="str">
        <f>+'INFO SEAL'!L1157</f>
        <v>POSTE</v>
      </c>
      <c r="I1206" s="180" t="str">
        <f>+'INFO SEAL'!M1157</f>
        <v>CONCRETO</v>
      </c>
      <c r="J1206" s="180" t="str">
        <f>+'INFO SEAL'!N1157&amp;"-"&amp;F1206</f>
        <v>PPC15-MT</v>
      </c>
      <c r="K1206" s="180"/>
      <c r="L1206" s="182" t="str">
        <f>+VLOOKUP('INFO SEAL'!N1157,$J$8:$V$50,3,FALSE)</f>
        <v>POSTE DE CONCRETO ARMADO DE 12/200/120/300</v>
      </c>
      <c r="M1206" s="33">
        <f t="shared" si="50"/>
        <v>0.3</v>
      </c>
    </row>
    <row r="1207" spans="1:13" customFormat="1" x14ac:dyDescent="0.25">
      <c r="A1207" s="73">
        <f>+'INFO SEAL'!B1158</f>
        <v>1153</v>
      </c>
      <c r="B1207" s="180" t="str">
        <f t="shared" si="49"/>
        <v>SICODI</v>
      </c>
      <c r="C1207" s="180" t="str">
        <f>+'INFO SEAL'!C1158</f>
        <v>AREQUIPA</v>
      </c>
      <c r="D1207" s="180" t="str">
        <f>+'INFO SEAL'!D1158</f>
        <v>AREQUIPA</v>
      </c>
      <c r="E1207" s="180" t="str">
        <f>+'INFO SEAL'!E1158</f>
        <v>VITOR</v>
      </c>
      <c r="F1207" s="180" t="str">
        <f>+IF('INFO SEAL'!I1158="BAJA TENSION","BT",IF('INFO SEAL'!I1158="MEDIA TENSION","MT","AT"))</f>
        <v>MT</v>
      </c>
      <c r="G1207" s="180">
        <f>+'INFO SEAL'!K1158</f>
        <v>13</v>
      </c>
      <c r="H1207" s="180" t="str">
        <f>+'INFO SEAL'!L1158</f>
        <v>POSTE</v>
      </c>
      <c r="I1207" s="180" t="str">
        <f>+'INFO SEAL'!M1158</f>
        <v>CONCRETO</v>
      </c>
      <c r="J1207" s="180" t="str">
        <f>+'INFO SEAL'!N1158&amp;"-"&amp;F1207</f>
        <v>PPC18-MT</v>
      </c>
      <c r="K1207" s="180"/>
      <c r="L1207" s="182" t="str">
        <f>+VLOOKUP('INFO SEAL'!N1158,$J$8:$V$50,3,FALSE)</f>
        <v>POSTE DE CONCRETO ARMADO DE 13/200/140/335</v>
      </c>
      <c r="M1207" s="33">
        <f t="shared" si="50"/>
        <v>0.4</v>
      </c>
    </row>
    <row r="1208" spans="1:13" customFormat="1" x14ac:dyDescent="0.25">
      <c r="A1208" s="73">
        <f>+'INFO SEAL'!B1159</f>
        <v>1154</v>
      </c>
      <c r="B1208" s="180" t="str">
        <f t="shared" ref="B1208:B1271" si="51">+INDEX($B$8:$B$50,MATCH(L1208,$L$8:$L$50,0))</f>
        <v>SICODI</v>
      </c>
      <c r="C1208" s="180" t="str">
        <f>+'INFO SEAL'!C1159</f>
        <v>AREQUIPA</v>
      </c>
      <c r="D1208" s="180" t="str">
        <f>+'INFO SEAL'!D1159</f>
        <v>AREQUIPA</v>
      </c>
      <c r="E1208" s="180" t="str">
        <f>+'INFO SEAL'!E1159</f>
        <v>VITOR</v>
      </c>
      <c r="F1208" s="180" t="str">
        <f>+IF('INFO SEAL'!I1159="BAJA TENSION","BT",IF('INFO SEAL'!I1159="MEDIA TENSION","MT","AT"))</f>
        <v>MT</v>
      </c>
      <c r="G1208" s="180">
        <f>+'INFO SEAL'!K1159</f>
        <v>12</v>
      </c>
      <c r="H1208" s="180" t="str">
        <f>+'INFO SEAL'!L1159</f>
        <v>POSTE</v>
      </c>
      <c r="I1208" s="180" t="str">
        <f>+'INFO SEAL'!M1159</f>
        <v>CONCRETO</v>
      </c>
      <c r="J1208" s="180" t="str">
        <f>+'INFO SEAL'!N1159&amp;"-"&amp;F1208</f>
        <v>PPC15-MT</v>
      </c>
      <c r="K1208" s="180"/>
      <c r="L1208" s="182" t="str">
        <f>+VLOOKUP('INFO SEAL'!N1159,$J$8:$V$50,3,FALSE)</f>
        <v>POSTE DE CONCRETO ARMADO DE 12/200/120/300</v>
      </c>
      <c r="M1208" s="33">
        <f t="shared" ref="M1208:M1271" si="52">+VLOOKUP(J1208,$K$8:$V$50,12,FALSE)</f>
        <v>0.3</v>
      </c>
    </row>
    <row r="1209" spans="1:13" customFormat="1" x14ac:dyDescent="0.25">
      <c r="A1209" s="73">
        <f>+'INFO SEAL'!B1160</f>
        <v>1155</v>
      </c>
      <c r="B1209" s="180" t="str">
        <f t="shared" si="51"/>
        <v>SICODI</v>
      </c>
      <c r="C1209" s="180" t="str">
        <f>+'INFO SEAL'!C1160</f>
        <v>AREQUIPA</v>
      </c>
      <c r="D1209" s="180" t="str">
        <f>+'INFO SEAL'!D1160</f>
        <v>AREQUIPA</v>
      </c>
      <c r="E1209" s="180" t="str">
        <f>+'INFO SEAL'!E1160</f>
        <v>VITOR</v>
      </c>
      <c r="F1209" s="180" t="str">
        <f>+IF('INFO SEAL'!I1160="BAJA TENSION","BT",IF('INFO SEAL'!I1160="MEDIA TENSION","MT","AT"))</f>
        <v>BT</v>
      </c>
      <c r="G1209" s="180">
        <f>+'INFO SEAL'!K1160</f>
        <v>8</v>
      </c>
      <c r="H1209" s="180" t="str">
        <f>+'INFO SEAL'!L1160</f>
        <v>POSTE</v>
      </c>
      <c r="I1209" s="180" t="str">
        <f>+'INFO SEAL'!M1160</f>
        <v>CONCRETO</v>
      </c>
      <c r="J1209" s="180" t="str">
        <f>+'INFO SEAL'!N1160&amp;"-"&amp;F1209</f>
        <v>PPC05-BT</v>
      </c>
      <c r="K1209" s="180"/>
      <c r="L1209" s="182" t="str">
        <f>+VLOOKUP('INFO SEAL'!N1160,$J$8:$V$50,3,FALSE)</f>
        <v>POSTE DE CONCRETO ARMADO DE  8/200/120/240</v>
      </c>
      <c r="M1209" s="33">
        <f t="shared" si="52"/>
        <v>0.1</v>
      </c>
    </row>
    <row r="1210" spans="1:13" customFormat="1" x14ac:dyDescent="0.25">
      <c r="A1210" s="73">
        <f>+'INFO SEAL'!B1161</f>
        <v>1156</v>
      </c>
      <c r="B1210" s="180" t="str">
        <f t="shared" si="51"/>
        <v>SICODI</v>
      </c>
      <c r="C1210" s="180" t="str">
        <f>+'INFO SEAL'!C1161</f>
        <v>AREQUIPA</v>
      </c>
      <c r="D1210" s="180" t="str">
        <f>+'INFO SEAL'!D1161</f>
        <v>AREQUIPA</v>
      </c>
      <c r="E1210" s="180" t="str">
        <f>+'INFO SEAL'!E1161</f>
        <v>VITOR</v>
      </c>
      <c r="F1210" s="180" t="str">
        <f>+IF('INFO SEAL'!I1161="BAJA TENSION","BT",IF('INFO SEAL'!I1161="MEDIA TENSION","MT","AT"))</f>
        <v>BT</v>
      </c>
      <c r="G1210" s="180">
        <f>+'INFO SEAL'!K1161</f>
        <v>7</v>
      </c>
      <c r="H1210" s="180" t="str">
        <f>+'INFO SEAL'!L1161</f>
        <v>POSTE</v>
      </c>
      <c r="I1210" s="180" t="str">
        <f>+'INFO SEAL'!M1161</f>
        <v>HORMIGON</v>
      </c>
      <c r="J1210" s="180" t="str">
        <f>+'INFO SEAL'!N1161&amp;"-"&amp;F1210</f>
        <v>PPH01-BT</v>
      </c>
      <c r="K1210" s="180"/>
      <c r="L1210" s="182" t="str">
        <f>+VLOOKUP('INFO SEAL'!N1161,$J$8:$V$50,3,FALSE)</f>
        <v>POSTE DE HORMIGON SECCION H,  8.70m/225 KG</v>
      </c>
      <c r="M1210" s="33">
        <f t="shared" si="52"/>
        <v>0.1</v>
      </c>
    </row>
    <row r="1211" spans="1:13" customFormat="1" x14ac:dyDescent="0.25">
      <c r="A1211" s="73">
        <f>+'INFO SEAL'!B1162</f>
        <v>1157</v>
      </c>
      <c r="B1211" s="180" t="str">
        <f t="shared" si="51"/>
        <v>SICODI</v>
      </c>
      <c r="C1211" s="180" t="str">
        <f>+'INFO SEAL'!C1162</f>
        <v>AREQUIPA</v>
      </c>
      <c r="D1211" s="180" t="str">
        <f>+'INFO SEAL'!D1162</f>
        <v>AREQUIPA</v>
      </c>
      <c r="E1211" s="180" t="str">
        <f>+'INFO SEAL'!E1162</f>
        <v>VITOR</v>
      </c>
      <c r="F1211" s="180" t="str">
        <f>+IF('INFO SEAL'!I1162="BAJA TENSION","BT",IF('INFO SEAL'!I1162="MEDIA TENSION","MT","AT"))</f>
        <v>BT</v>
      </c>
      <c r="G1211" s="180">
        <f>+'INFO SEAL'!K1162</f>
        <v>7</v>
      </c>
      <c r="H1211" s="180" t="str">
        <f>+'INFO SEAL'!L1162</f>
        <v>POSTE</v>
      </c>
      <c r="I1211" s="180" t="str">
        <f>+'INFO SEAL'!M1162</f>
        <v>HORMIGON</v>
      </c>
      <c r="J1211" s="180" t="str">
        <f>+'INFO SEAL'!N1162&amp;"-"&amp;F1211</f>
        <v>PPH01-BT</v>
      </c>
      <c r="K1211" s="180"/>
      <c r="L1211" s="182" t="str">
        <f>+VLOOKUP('INFO SEAL'!N1162,$J$8:$V$50,3,FALSE)</f>
        <v>POSTE DE HORMIGON SECCION H,  8.70m/225 KG</v>
      </c>
      <c r="M1211" s="33">
        <f t="shared" si="52"/>
        <v>0.1</v>
      </c>
    </row>
    <row r="1212" spans="1:13" customFormat="1" x14ac:dyDescent="0.25">
      <c r="A1212" s="73">
        <f>+'INFO SEAL'!B1163</f>
        <v>1158</v>
      </c>
      <c r="B1212" s="180" t="str">
        <f t="shared" si="51"/>
        <v>SICODI</v>
      </c>
      <c r="C1212" s="180" t="str">
        <f>+'INFO SEAL'!C1163</f>
        <v>AREQUIPA</v>
      </c>
      <c r="D1212" s="180" t="str">
        <f>+'INFO SEAL'!D1163</f>
        <v>AREQUIPA</v>
      </c>
      <c r="E1212" s="180" t="str">
        <f>+'INFO SEAL'!E1163</f>
        <v>VITOR</v>
      </c>
      <c r="F1212" s="180" t="str">
        <f>+IF('INFO SEAL'!I1163="BAJA TENSION","BT",IF('INFO SEAL'!I1163="MEDIA TENSION","MT","AT"))</f>
        <v>BT</v>
      </c>
      <c r="G1212" s="180">
        <f>+'INFO SEAL'!K1163</f>
        <v>7</v>
      </c>
      <c r="H1212" s="180" t="str">
        <f>+'INFO SEAL'!L1163</f>
        <v>POSTE</v>
      </c>
      <c r="I1212" s="180" t="str">
        <f>+'INFO SEAL'!M1163</f>
        <v>CONCRETO</v>
      </c>
      <c r="J1212" s="180" t="str">
        <f>+'INFO SEAL'!N1163&amp;"-"&amp;F1212</f>
        <v>PPC02-BT</v>
      </c>
      <c r="K1212" s="180"/>
      <c r="L1212" s="182" t="str">
        <f>+VLOOKUP('INFO SEAL'!N1163,$J$8:$V$50,3,FALSE)</f>
        <v>POSTE DE CONCRETO ARMADO DE  7/200/120/225</v>
      </c>
      <c r="M1212" s="33">
        <f t="shared" si="52"/>
        <v>0.1</v>
      </c>
    </row>
    <row r="1213" spans="1:13" customFormat="1" x14ac:dyDescent="0.25">
      <c r="A1213" s="73">
        <f>+'INFO SEAL'!B1164</f>
        <v>1159</v>
      </c>
      <c r="B1213" s="180" t="str">
        <f t="shared" si="51"/>
        <v>MOD INV_2018</v>
      </c>
      <c r="C1213" s="180" t="str">
        <f>+'INFO SEAL'!C1164</f>
        <v>AREQUIPA</v>
      </c>
      <c r="D1213" s="180" t="str">
        <f>+'INFO SEAL'!D1164</f>
        <v>CAYLLOMA</v>
      </c>
      <c r="E1213" s="180" t="str">
        <f>+'INFO SEAL'!E1164</f>
        <v>MAJES</v>
      </c>
      <c r="F1213" s="180" t="str">
        <f>+IF('INFO SEAL'!I1164="BAJA TENSION","BT",IF('INFO SEAL'!I1164="MEDIA TENSION","MT","AT"))</f>
        <v>AT</v>
      </c>
      <c r="G1213" s="180">
        <f>+'INFO SEAL'!K1164</f>
        <v>18</v>
      </c>
      <c r="H1213" s="180" t="str">
        <f>+'INFO SEAL'!L1164</f>
        <v>POSTE</v>
      </c>
      <c r="I1213" s="180" t="str">
        <f>+'INFO SEAL'!M1164</f>
        <v>CONCRETO</v>
      </c>
      <c r="J1213" s="180" t="str">
        <f>+'INFO SEAL'!N1164&amp;"-"&amp;F1213</f>
        <v>EC138COU0S0-240-S1-AT</v>
      </c>
      <c r="K1213" s="180"/>
      <c r="L1213" s="182" t="str">
        <f>+VLOOKUP('INFO SEAL'!N1164,$J$8:$V$50,3,FALSE)</f>
        <v>1 Poste de concreto (21/500) de suspensión (2°) Tipo SU1-21</v>
      </c>
      <c r="M1213" s="33">
        <f t="shared" si="52"/>
        <v>3.4</v>
      </c>
    </row>
    <row r="1214" spans="1:13" customFormat="1" x14ac:dyDescent="0.25">
      <c r="A1214" s="73">
        <f>+'INFO SEAL'!B1165</f>
        <v>1160</v>
      </c>
      <c r="B1214" s="180" t="str">
        <f t="shared" si="51"/>
        <v>SICODI</v>
      </c>
      <c r="C1214" s="180" t="str">
        <f>+'INFO SEAL'!C1165</f>
        <v>AREQUIPA</v>
      </c>
      <c r="D1214" s="180" t="str">
        <f>+'INFO SEAL'!D1165</f>
        <v>AREQUIPA</v>
      </c>
      <c r="E1214" s="180" t="str">
        <f>+'INFO SEAL'!E1165</f>
        <v>VITOR</v>
      </c>
      <c r="F1214" s="180" t="str">
        <f>+IF('INFO SEAL'!I1165="BAJA TENSION","BT",IF('INFO SEAL'!I1165="MEDIA TENSION","MT","AT"))</f>
        <v>BT</v>
      </c>
      <c r="G1214" s="180">
        <f>+'INFO SEAL'!K1165</f>
        <v>8</v>
      </c>
      <c r="H1214" s="180" t="str">
        <f>+'INFO SEAL'!L1165</f>
        <v>POSTE</v>
      </c>
      <c r="I1214" s="180" t="str">
        <f>+'INFO SEAL'!M1165</f>
        <v>CONCRETO</v>
      </c>
      <c r="J1214" s="180" t="str">
        <f>+'INFO SEAL'!N1165&amp;"-"&amp;F1214</f>
        <v>PPC06-BT</v>
      </c>
      <c r="K1214" s="180"/>
      <c r="L1214" s="182" t="str">
        <f>+VLOOKUP('INFO SEAL'!N1165,$J$8:$V$50,3,FALSE)</f>
        <v>POSTE DE CONCRETO ARMADO DE  8/300/120/240</v>
      </c>
      <c r="M1214" s="33">
        <f t="shared" si="52"/>
        <v>0.1</v>
      </c>
    </row>
    <row r="1215" spans="1:13" customFormat="1" x14ac:dyDescent="0.25">
      <c r="A1215" s="73">
        <f>+'INFO SEAL'!B1166</f>
        <v>1161</v>
      </c>
      <c r="B1215" s="180" t="str">
        <f t="shared" si="51"/>
        <v>SICODI</v>
      </c>
      <c r="C1215" s="180" t="str">
        <f>+'INFO SEAL'!C1166</f>
        <v>AREQUIPA</v>
      </c>
      <c r="D1215" s="180" t="str">
        <f>+'INFO SEAL'!D1166</f>
        <v>AREQUIPA</v>
      </c>
      <c r="E1215" s="180" t="str">
        <f>+'INFO SEAL'!E1166</f>
        <v>VITOR</v>
      </c>
      <c r="F1215" s="180" t="str">
        <f>+IF('INFO SEAL'!I1166="BAJA TENSION","BT",IF('INFO SEAL'!I1166="MEDIA TENSION","MT","AT"))</f>
        <v>MT</v>
      </c>
      <c r="G1215" s="180">
        <f>+'INFO SEAL'!K1166</f>
        <v>13</v>
      </c>
      <c r="H1215" s="180" t="str">
        <f>+'INFO SEAL'!L1166</f>
        <v>POSTE</v>
      </c>
      <c r="I1215" s="180" t="str">
        <f>+'INFO SEAL'!M1166</f>
        <v>CONCRETO</v>
      </c>
      <c r="J1215" s="180" t="str">
        <f>+'INFO SEAL'!N1166&amp;"-"&amp;F1215</f>
        <v>PPC18-MT</v>
      </c>
      <c r="K1215" s="180"/>
      <c r="L1215" s="182" t="str">
        <f>+VLOOKUP('INFO SEAL'!N1166,$J$8:$V$50,3,FALSE)</f>
        <v>POSTE DE CONCRETO ARMADO DE 13/200/140/335</v>
      </c>
      <c r="M1215" s="33">
        <f t="shared" si="52"/>
        <v>0.4</v>
      </c>
    </row>
    <row r="1216" spans="1:13" customFormat="1" x14ac:dyDescent="0.25">
      <c r="A1216" s="73">
        <f>+'INFO SEAL'!B1167</f>
        <v>1162</v>
      </c>
      <c r="B1216" s="180" t="str">
        <f t="shared" si="51"/>
        <v>MOD INV_2018</v>
      </c>
      <c r="C1216" s="180" t="str">
        <f>+'INFO SEAL'!C1167</f>
        <v>AREQUIPA</v>
      </c>
      <c r="D1216" s="180" t="str">
        <f>+'INFO SEAL'!D1167</f>
        <v>CAYLLOMA</v>
      </c>
      <c r="E1216" s="180" t="str">
        <f>+'INFO SEAL'!E1167</f>
        <v>MAJES</v>
      </c>
      <c r="F1216" s="180" t="str">
        <f>+IF('INFO SEAL'!I1167="BAJA TENSION","BT",IF('INFO SEAL'!I1167="MEDIA TENSION","MT","AT"))</f>
        <v>AT</v>
      </c>
      <c r="G1216" s="180">
        <f>+'INFO SEAL'!K1167</f>
        <v>16</v>
      </c>
      <c r="H1216" s="180" t="str">
        <f>+'INFO SEAL'!L1167</f>
        <v>POSTE</v>
      </c>
      <c r="I1216" s="180" t="str">
        <f>+'INFO SEAL'!M1167</f>
        <v>CONCRETO</v>
      </c>
      <c r="J1216" s="180" t="str">
        <f>+'INFO SEAL'!N1167&amp;"-"&amp;F1216</f>
        <v>EC138COU0S0-240-S1-AT</v>
      </c>
      <c r="K1216" s="180"/>
      <c r="L1216" s="182" t="str">
        <f>+VLOOKUP('INFO SEAL'!N1167,$J$8:$V$50,3,FALSE)</f>
        <v>1 Poste de concreto (21/500) de suspensión (2°) Tipo SU1-21</v>
      </c>
      <c r="M1216" s="33">
        <f t="shared" si="52"/>
        <v>3.4</v>
      </c>
    </row>
    <row r="1217" spans="1:13" customFormat="1" x14ac:dyDescent="0.25">
      <c r="A1217" s="73">
        <f>+'INFO SEAL'!B1168</f>
        <v>1163</v>
      </c>
      <c r="B1217" s="180" t="str">
        <f t="shared" si="51"/>
        <v>MOD INV_2018</v>
      </c>
      <c r="C1217" s="180" t="str">
        <f>+'INFO SEAL'!C1168</f>
        <v>AREQUIPA</v>
      </c>
      <c r="D1217" s="180" t="str">
        <f>+'INFO SEAL'!D1168</f>
        <v>CAYLLOMA</v>
      </c>
      <c r="E1217" s="180" t="str">
        <f>+'INFO SEAL'!E1168</f>
        <v>MAJES</v>
      </c>
      <c r="F1217" s="180" t="str">
        <f>+IF('INFO SEAL'!I1168="BAJA TENSION","BT",IF('INFO SEAL'!I1168="MEDIA TENSION","MT","AT"))</f>
        <v>AT</v>
      </c>
      <c r="G1217" s="180">
        <f>+'INFO SEAL'!K1168</f>
        <v>16</v>
      </c>
      <c r="H1217" s="180" t="str">
        <f>+'INFO SEAL'!L1168</f>
        <v>POSTE</v>
      </c>
      <c r="I1217" s="180" t="str">
        <f>+'INFO SEAL'!M1168</f>
        <v>CONCRETO</v>
      </c>
      <c r="J1217" s="180" t="str">
        <f>+'INFO SEAL'!N1168&amp;"-"&amp;F1217</f>
        <v>EC138COU0S0-240-S1-AT</v>
      </c>
      <c r="K1217" s="180"/>
      <c r="L1217" s="182" t="str">
        <f>+VLOOKUP('INFO SEAL'!N1168,$J$8:$V$50,3,FALSE)</f>
        <v>1 Poste de concreto (21/500) de suspensión (2°) Tipo SU1-21</v>
      </c>
      <c r="M1217" s="33">
        <f t="shared" si="52"/>
        <v>3.4</v>
      </c>
    </row>
    <row r="1218" spans="1:13" customFormat="1" x14ac:dyDescent="0.25">
      <c r="A1218" s="73">
        <f>+'INFO SEAL'!B1169</f>
        <v>1164</v>
      </c>
      <c r="B1218" s="180" t="str">
        <f t="shared" si="51"/>
        <v>MOD INV_2018</v>
      </c>
      <c r="C1218" s="180" t="str">
        <f>+'INFO SEAL'!C1169</f>
        <v>AREQUIPA</v>
      </c>
      <c r="D1218" s="180" t="str">
        <f>+'INFO SEAL'!D1169</f>
        <v>CAYLLOMA</v>
      </c>
      <c r="E1218" s="180" t="str">
        <f>+'INFO SEAL'!E1169</f>
        <v>MAJES</v>
      </c>
      <c r="F1218" s="180" t="str">
        <f>+IF('INFO SEAL'!I1169="BAJA TENSION","BT",IF('INFO SEAL'!I1169="MEDIA TENSION","MT","AT"))</f>
        <v>AT</v>
      </c>
      <c r="G1218" s="180">
        <f>+'INFO SEAL'!K1169</f>
        <v>16</v>
      </c>
      <c r="H1218" s="180" t="str">
        <f>+'INFO SEAL'!L1169</f>
        <v>POSTE</v>
      </c>
      <c r="I1218" s="180" t="str">
        <f>+'INFO SEAL'!M1169</f>
        <v>CONCRETO</v>
      </c>
      <c r="J1218" s="180" t="str">
        <f>+'INFO SEAL'!N1169&amp;"-"&amp;F1218</f>
        <v>EC138COU0S0-240-S1-AT</v>
      </c>
      <c r="K1218" s="180"/>
      <c r="L1218" s="182" t="str">
        <f>+VLOOKUP('INFO SEAL'!N1169,$J$8:$V$50,3,FALSE)</f>
        <v>1 Poste de concreto (21/500) de suspensión (2°) Tipo SU1-21</v>
      </c>
      <c r="M1218" s="33">
        <f t="shared" si="52"/>
        <v>3.4</v>
      </c>
    </row>
    <row r="1219" spans="1:13" customFormat="1" x14ac:dyDescent="0.25">
      <c r="A1219" s="73">
        <f>+'INFO SEAL'!B1170</f>
        <v>1165</v>
      </c>
      <c r="B1219" s="180" t="str">
        <f t="shared" si="51"/>
        <v>MOD INV_2018</v>
      </c>
      <c r="C1219" s="180" t="str">
        <f>+'INFO SEAL'!C1170</f>
        <v>AREQUIPA</v>
      </c>
      <c r="D1219" s="180" t="str">
        <f>+'INFO SEAL'!D1170</f>
        <v>CAYLLOMA</v>
      </c>
      <c r="E1219" s="180" t="str">
        <f>+'INFO SEAL'!E1170</f>
        <v>MAJES</v>
      </c>
      <c r="F1219" s="180" t="str">
        <f>+IF('INFO SEAL'!I1170="BAJA TENSION","BT",IF('INFO SEAL'!I1170="MEDIA TENSION","MT","AT"))</f>
        <v>AT</v>
      </c>
      <c r="G1219" s="180">
        <f>+'INFO SEAL'!K1170</f>
        <v>16</v>
      </c>
      <c r="H1219" s="180" t="str">
        <f>+'INFO SEAL'!L1170</f>
        <v>POSTE</v>
      </c>
      <c r="I1219" s="180" t="str">
        <f>+'INFO SEAL'!M1170</f>
        <v>CONCRETO</v>
      </c>
      <c r="J1219" s="180" t="str">
        <f>+'INFO SEAL'!N1170&amp;"-"&amp;F1219</f>
        <v>EC138COU0S0-240-S1-AT</v>
      </c>
      <c r="K1219" s="180"/>
      <c r="L1219" s="182" t="str">
        <f>+VLOOKUP('INFO SEAL'!N1170,$J$8:$V$50,3,FALSE)</f>
        <v>1 Poste de concreto (21/500) de suspensión (2°) Tipo SU1-21</v>
      </c>
      <c r="M1219" s="33">
        <f t="shared" si="52"/>
        <v>3.4</v>
      </c>
    </row>
    <row r="1220" spans="1:13" customFormat="1" x14ac:dyDescent="0.25">
      <c r="A1220" s="73">
        <f>+'INFO SEAL'!B1171</f>
        <v>1166</v>
      </c>
      <c r="B1220" s="180" t="str">
        <f t="shared" si="51"/>
        <v>MOD INV_2018</v>
      </c>
      <c r="C1220" s="180" t="str">
        <f>+'INFO SEAL'!C1171</f>
        <v>AREQUIPA</v>
      </c>
      <c r="D1220" s="180" t="str">
        <f>+'INFO SEAL'!D1171</f>
        <v>CAYLLOMA</v>
      </c>
      <c r="E1220" s="180" t="str">
        <f>+'INFO SEAL'!E1171</f>
        <v>MAJES</v>
      </c>
      <c r="F1220" s="180" t="str">
        <f>+IF('INFO SEAL'!I1171="BAJA TENSION","BT",IF('INFO SEAL'!I1171="MEDIA TENSION","MT","AT"))</f>
        <v>AT</v>
      </c>
      <c r="G1220" s="180">
        <f>+'INFO SEAL'!K1171</f>
        <v>18</v>
      </c>
      <c r="H1220" s="180" t="str">
        <f>+'INFO SEAL'!L1171</f>
        <v>POSTE</v>
      </c>
      <c r="I1220" s="180" t="str">
        <f>+'INFO SEAL'!M1171</f>
        <v>CONCRETO</v>
      </c>
      <c r="J1220" s="180" t="str">
        <f>+'INFO SEAL'!N1171&amp;"-"&amp;F1220</f>
        <v>EC138COU0S0-240-S1-AT</v>
      </c>
      <c r="K1220" s="180"/>
      <c r="L1220" s="182" t="str">
        <f>+VLOOKUP('INFO SEAL'!N1171,$J$8:$V$50,3,FALSE)</f>
        <v>1 Poste de concreto (21/500) de suspensión (2°) Tipo SU1-21</v>
      </c>
      <c r="M1220" s="33">
        <f t="shared" si="52"/>
        <v>3.4</v>
      </c>
    </row>
    <row r="1221" spans="1:13" customFormat="1" x14ac:dyDescent="0.25">
      <c r="A1221" s="73">
        <f>+'INFO SEAL'!B1172</f>
        <v>1167</v>
      </c>
      <c r="B1221" s="180" t="str">
        <f t="shared" si="51"/>
        <v>MOD INV_2018</v>
      </c>
      <c r="C1221" s="180" t="str">
        <f>+'INFO SEAL'!C1172</f>
        <v>AREQUIPA</v>
      </c>
      <c r="D1221" s="180" t="str">
        <f>+'INFO SEAL'!D1172</f>
        <v>CAYLLOMA</v>
      </c>
      <c r="E1221" s="180" t="str">
        <f>+'INFO SEAL'!E1172</f>
        <v>MAJES</v>
      </c>
      <c r="F1221" s="180" t="str">
        <f>+IF('INFO SEAL'!I1172="BAJA TENSION","BT",IF('INFO SEAL'!I1172="MEDIA TENSION","MT","AT"))</f>
        <v>AT</v>
      </c>
      <c r="G1221" s="180">
        <f>+'INFO SEAL'!K1172</f>
        <v>16</v>
      </c>
      <c r="H1221" s="180" t="str">
        <f>+'INFO SEAL'!L1172</f>
        <v>POSTE</v>
      </c>
      <c r="I1221" s="180" t="str">
        <f>+'INFO SEAL'!M1172</f>
        <v>CONCRETO</v>
      </c>
      <c r="J1221" s="180" t="str">
        <f>+'INFO SEAL'!N1172&amp;"-"&amp;F1221</f>
        <v>EC138COU0S0-240-S1-AT</v>
      </c>
      <c r="K1221" s="180"/>
      <c r="L1221" s="182" t="str">
        <f>+VLOOKUP('INFO SEAL'!N1172,$J$8:$V$50,3,FALSE)</f>
        <v>1 Poste de concreto (21/500) de suspensión (2°) Tipo SU1-21</v>
      </c>
      <c r="M1221" s="33">
        <f t="shared" si="52"/>
        <v>3.4</v>
      </c>
    </row>
    <row r="1222" spans="1:13" customFormat="1" x14ac:dyDescent="0.25">
      <c r="A1222" s="73">
        <f>+'INFO SEAL'!B1173</f>
        <v>1168</v>
      </c>
      <c r="B1222" s="180" t="str">
        <f t="shared" si="51"/>
        <v>SICODI</v>
      </c>
      <c r="C1222" s="180" t="str">
        <f>+'INFO SEAL'!C1173</f>
        <v>AREQUIPA</v>
      </c>
      <c r="D1222" s="180" t="str">
        <f>+'INFO SEAL'!D1173</f>
        <v>AREQUIPA</v>
      </c>
      <c r="E1222" s="180" t="str">
        <f>+'INFO SEAL'!E1173</f>
        <v>VITOR</v>
      </c>
      <c r="F1222" s="180" t="str">
        <f>+IF('INFO SEAL'!I1173="BAJA TENSION","BT",IF('INFO SEAL'!I1173="MEDIA TENSION","MT","AT"))</f>
        <v>MT</v>
      </c>
      <c r="G1222" s="180">
        <f>+'INFO SEAL'!K1173</f>
        <v>12</v>
      </c>
      <c r="H1222" s="180" t="str">
        <f>+'INFO SEAL'!L1173</f>
        <v>POSTE</v>
      </c>
      <c r="I1222" s="180" t="str">
        <f>+'INFO SEAL'!M1173</f>
        <v>CONCRETO</v>
      </c>
      <c r="J1222" s="180" t="str">
        <f>+'INFO SEAL'!N1173&amp;"-"&amp;F1222</f>
        <v>PPC15-MT</v>
      </c>
      <c r="K1222" s="180"/>
      <c r="L1222" s="182" t="str">
        <f>+VLOOKUP('INFO SEAL'!N1173,$J$8:$V$50,3,FALSE)</f>
        <v>POSTE DE CONCRETO ARMADO DE 12/200/120/300</v>
      </c>
      <c r="M1222" s="33">
        <f t="shared" si="52"/>
        <v>0.3</v>
      </c>
    </row>
    <row r="1223" spans="1:13" customFormat="1" x14ac:dyDescent="0.25">
      <c r="A1223" s="73">
        <f>+'INFO SEAL'!B1174</f>
        <v>1169</v>
      </c>
      <c r="B1223" s="180" t="str">
        <f t="shared" si="51"/>
        <v>SICODI</v>
      </c>
      <c r="C1223" s="180" t="str">
        <f>+'INFO SEAL'!C1174</f>
        <v>AREQUIPA</v>
      </c>
      <c r="D1223" s="180" t="str">
        <f>+'INFO SEAL'!D1174</f>
        <v>AREQUIPA</v>
      </c>
      <c r="E1223" s="180" t="str">
        <f>+'INFO SEAL'!E1174</f>
        <v>VITOR</v>
      </c>
      <c r="F1223" s="180" t="str">
        <f>+IF('INFO SEAL'!I1174="BAJA TENSION","BT",IF('INFO SEAL'!I1174="MEDIA TENSION","MT","AT"))</f>
        <v>MT</v>
      </c>
      <c r="G1223" s="180">
        <f>+'INFO SEAL'!K1174</f>
        <v>12</v>
      </c>
      <c r="H1223" s="180" t="str">
        <f>+'INFO SEAL'!L1174</f>
        <v>POSTE</v>
      </c>
      <c r="I1223" s="180" t="str">
        <f>+'INFO SEAL'!M1174</f>
        <v>CONCRETO</v>
      </c>
      <c r="J1223" s="180" t="str">
        <f>+'INFO SEAL'!N1174&amp;"-"&amp;F1223</f>
        <v>PPC15-MT</v>
      </c>
      <c r="K1223" s="180"/>
      <c r="L1223" s="182" t="str">
        <f>+VLOOKUP('INFO SEAL'!N1174,$J$8:$V$50,3,FALSE)</f>
        <v>POSTE DE CONCRETO ARMADO DE 12/200/120/300</v>
      </c>
      <c r="M1223" s="33">
        <f t="shared" si="52"/>
        <v>0.3</v>
      </c>
    </row>
    <row r="1224" spans="1:13" customFormat="1" x14ac:dyDescent="0.25">
      <c r="A1224" s="73">
        <f>+'INFO SEAL'!B1175</f>
        <v>1170</v>
      </c>
      <c r="B1224" s="180" t="str">
        <f t="shared" si="51"/>
        <v>SICODI</v>
      </c>
      <c r="C1224" s="180" t="str">
        <f>+'INFO SEAL'!C1175</f>
        <v>AREQUIPA</v>
      </c>
      <c r="D1224" s="180" t="str">
        <f>+'INFO SEAL'!D1175</f>
        <v>AREQUIPA</v>
      </c>
      <c r="E1224" s="180" t="str">
        <f>+'INFO SEAL'!E1175</f>
        <v>VITOR</v>
      </c>
      <c r="F1224" s="180" t="str">
        <f>+IF('INFO SEAL'!I1175="BAJA TENSION","BT",IF('INFO SEAL'!I1175="MEDIA TENSION","MT","AT"))</f>
        <v>MT</v>
      </c>
      <c r="G1224" s="180">
        <f>+'INFO SEAL'!K1175</f>
        <v>12</v>
      </c>
      <c r="H1224" s="180" t="str">
        <f>+'INFO SEAL'!L1175</f>
        <v>POSTE</v>
      </c>
      <c r="I1224" s="180" t="str">
        <f>+'INFO SEAL'!M1175</f>
        <v>CONCRETO</v>
      </c>
      <c r="J1224" s="180" t="str">
        <f>+'INFO SEAL'!N1175&amp;"-"&amp;F1224</f>
        <v>PPC15-MT</v>
      </c>
      <c r="K1224" s="180"/>
      <c r="L1224" s="182" t="str">
        <f>+VLOOKUP('INFO SEAL'!N1175,$J$8:$V$50,3,FALSE)</f>
        <v>POSTE DE CONCRETO ARMADO DE 12/200/120/300</v>
      </c>
      <c r="M1224" s="33">
        <f t="shared" si="52"/>
        <v>0.3</v>
      </c>
    </row>
    <row r="1225" spans="1:13" customFormat="1" x14ac:dyDescent="0.25">
      <c r="A1225" s="73">
        <f>+'INFO SEAL'!B1176</f>
        <v>1171</v>
      </c>
      <c r="B1225" s="180" t="str">
        <f t="shared" si="51"/>
        <v>SICODI</v>
      </c>
      <c r="C1225" s="180" t="str">
        <f>+'INFO SEAL'!C1176</f>
        <v>AREQUIPA</v>
      </c>
      <c r="D1225" s="180" t="str">
        <f>+'INFO SEAL'!D1176</f>
        <v>AREQUIPA</v>
      </c>
      <c r="E1225" s="180" t="str">
        <f>+'INFO SEAL'!E1176</f>
        <v>VITOR</v>
      </c>
      <c r="F1225" s="180" t="str">
        <f>+IF('INFO SEAL'!I1176="BAJA TENSION","BT",IF('INFO SEAL'!I1176="MEDIA TENSION","MT","AT"))</f>
        <v>MT</v>
      </c>
      <c r="G1225" s="180">
        <f>+'INFO SEAL'!K1176</f>
        <v>12</v>
      </c>
      <c r="H1225" s="180" t="str">
        <f>+'INFO SEAL'!L1176</f>
        <v>POSTE</v>
      </c>
      <c r="I1225" s="180" t="str">
        <f>+'INFO SEAL'!M1176</f>
        <v>CONCRETO</v>
      </c>
      <c r="J1225" s="180" t="str">
        <f>+'INFO SEAL'!N1176&amp;"-"&amp;F1225</f>
        <v>PPC15-MT</v>
      </c>
      <c r="K1225" s="180"/>
      <c r="L1225" s="182" t="str">
        <f>+VLOOKUP('INFO SEAL'!N1176,$J$8:$V$50,3,FALSE)</f>
        <v>POSTE DE CONCRETO ARMADO DE 12/200/120/300</v>
      </c>
      <c r="M1225" s="33">
        <f t="shared" si="52"/>
        <v>0.3</v>
      </c>
    </row>
    <row r="1226" spans="1:13" customFormat="1" x14ac:dyDescent="0.25">
      <c r="A1226" s="73">
        <f>+'INFO SEAL'!B1177</f>
        <v>1172</v>
      </c>
      <c r="B1226" s="180" t="str">
        <f t="shared" si="51"/>
        <v>SICODI</v>
      </c>
      <c r="C1226" s="180" t="str">
        <f>+'INFO SEAL'!C1177</f>
        <v>AREQUIPA</v>
      </c>
      <c r="D1226" s="180" t="str">
        <f>+'INFO SEAL'!D1177</f>
        <v>AREQUIPA</v>
      </c>
      <c r="E1226" s="180" t="str">
        <f>+'INFO SEAL'!E1177</f>
        <v>VITOR</v>
      </c>
      <c r="F1226" s="180" t="str">
        <f>+IF('INFO SEAL'!I1177="BAJA TENSION","BT",IF('INFO SEAL'!I1177="MEDIA TENSION","MT","AT"))</f>
        <v>MT</v>
      </c>
      <c r="G1226" s="180">
        <f>+'INFO SEAL'!K1177</f>
        <v>13</v>
      </c>
      <c r="H1226" s="180" t="str">
        <f>+'INFO SEAL'!L1177</f>
        <v>POSTE</v>
      </c>
      <c r="I1226" s="180" t="str">
        <f>+'INFO SEAL'!M1177</f>
        <v>CONCRETO</v>
      </c>
      <c r="J1226" s="180" t="str">
        <f>+'INFO SEAL'!N1177&amp;"-"&amp;F1226</f>
        <v>PPC18-MT</v>
      </c>
      <c r="K1226" s="180"/>
      <c r="L1226" s="182" t="str">
        <f>+VLOOKUP('INFO SEAL'!N1177,$J$8:$V$50,3,FALSE)</f>
        <v>POSTE DE CONCRETO ARMADO DE 13/200/140/335</v>
      </c>
      <c r="M1226" s="33">
        <f t="shared" si="52"/>
        <v>0.4</v>
      </c>
    </row>
    <row r="1227" spans="1:13" customFormat="1" x14ac:dyDescent="0.25">
      <c r="A1227" s="73">
        <f>+'INFO SEAL'!B1178</f>
        <v>1173</v>
      </c>
      <c r="B1227" s="180" t="str">
        <f t="shared" si="51"/>
        <v>SICODI</v>
      </c>
      <c r="C1227" s="180" t="str">
        <f>+'INFO SEAL'!C1178</f>
        <v>AREQUIPA</v>
      </c>
      <c r="D1227" s="180" t="str">
        <f>+'INFO SEAL'!D1178</f>
        <v>AREQUIPA</v>
      </c>
      <c r="E1227" s="180" t="str">
        <f>+'INFO SEAL'!E1178</f>
        <v>VITOR</v>
      </c>
      <c r="F1227" s="180" t="str">
        <f>+IF('INFO SEAL'!I1178="BAJA TENSION","BT",IF('INFO SEAL'!I1178="MEDIA TENSION","MT","AT"))</f>
        <v>MT</v>
      </c>
      <c r="G1227" s="180">
        <f>+'INFO SEAL'!K1178</f>
        <v>12</v>
      </c>
      <c r="H1227" s="180" t="str">
        <f>+'INFO SEAL'!L1178</f>
        <v>POSTE</v>
      </c>
      <c r="I1227" s="180" t="str">
        <f>+'INFO SEAL'!M1178</f>
        <v>CONCRETO</v>
      </c>
      <c r="J1227" s="180" t="str">
        <f>+'INFO SEAL'!N1178&amp;"-"&amp;F1227</f>
        <v>PPC15-MT</v>
      </c>
      <c r="K1227" s="180"/>
      <c r="L1227" s="182" t="str">
        <f>+VLOOKUP('INFO SEAL'!N1178,$J$8:$V$50,3,FALSE)</f>
        <v>POSTE DE CONCRETO ARMADO DE 12/200/120/300</v>
      </c>
      <c r="M1227" s="33">
        <f t="shared" si="52"/>
        <v>0.3</v>
      </c>
    </row>
    <row r="1228" spans="1:13" customFormat="1" x14ac:dyDescent="0.25">
      <c r="A1228" s="73">
        <f>+'INFO SEAL'!B1179</f>
        <v>1174</v>
      </c>
      <c r="B1228" s="180" t="str">
        <f t="shared" si="51"/>
        <v>SICODI</v>
      </c>
      <c r="C1228" s="180" t="str">
        <f>+'INFO SEAL'!C1179</f>
        <v>AREQUIPA</v>
      </c>
      <c r="D1228" s="180" t="str">
        <f>+'INFO SEAL'!D1179</f>
        <v>AREQUIPA</v>
      </c>
      <c r="E1228" s="180" t="str">
        <f>+'INFO SEAL'!E1179</f>
        <v>VITOR</v>
      </c>
      <c r="F1228" s="180" t="str">
        <f>+IF('INFO SEAL'!I1179="BAJA TENSION","BT",IF('INFO SEAL'!I1179="MEDIA TENSION","MT","AT"))</f>
        <v>MT</v>
      </c>
      <c r="G1228" s="180">
        <f>+'INFO SEAL'!K1179</f>
        <v>12</v>
      </c>
      <c r="H1228" s="180" t="str">
        <f>+'INFO SEAL'!L1179</f>
        <v>POSTE</v>
      </c>
      <c r="I1228" s="180" t="str">
        <f>+'INFO SEAL'!M1179</f>
        <v>CONCRETO</v>
      </c>
      <c r="J1228" s="180" t="str">
        <f>+'INFO SEAL'!N1179&amp;"-"&amp;F1228</f>
        <v>PPC15-MT</v>
      </c>
      <c r="K1228" s="180"/>
      <c r="L1228" s="182" t="str">
        <f>+VLOOKUP('INFO SEAL'!N1179,$J$8:$V$50,3,FALSE)</f>
        <v>POSTE DE CONCRETO ARMADO DE 12/200/120/300</v>
      </c>
      <c r="M1228" s="33">
        <f t="shared" si="52"/>
        <v>0.3</v>
      </c>
    </row>
    <row r="1229" spans="1:13" customFormat="1" x14ac:dyDescent="0.25">
      <c r="A1229" s="73">
        <f>+'INFO SEAL'!B1180</f>
        <v>1175</v>
      </c>
      <c r="B1229" s="180" t="str">
        <f t="shared" si="51"/>
        <v>SICODI</v>
      </c>
      <c r="C1229" s="180" t="str">
        <f>+'INFO SEAL'!C1180</f>
        <v>AREQUIPA</v>
      </c>
      <c r="D1229" s="180" t="str">
        <f>+'INFO SEAL'!D1180</f>
        <v>AREQUIPA</v>
      </c>
      <c r="E1229" s="180" t="str">
        <f>+'INFO SEAL'!E1180</f>
        <v>VITOR</v>
      </c>
      <c r="F1229" s="180" t="str">
        <f>+IF('INFO SEAL'!I1180="BAJA TENSION","BT",IF('INFO SEAL'!I1180="MEDIA TENSION","MT","AT"))</f>
        <v>MT</v>
      </c>
      <c r="G1229" s="180">
        <f>+'INFO SEAL'!K1180</f>
        <v>12</v>
      </c>
      <c r="H1229" s="180" t="str">
        <f>+'INFO SEAL'!L1180</f>
        <v>POSTE</v>
      </c>
      <c r="I1229" s="180" t="str">
        <f>+'INFO SEAL'!M1180</f>
        <v>CONCRETO</v>
      </c>
      <c r="J1229" s="180" t="str">
        <f>+'INFO SEAL'!N1180&amp;"-"&amp;F1229</f>
        <v>PPC15-MT</v>
      </c>
      <c r="K1229" s="180"/>
      <c r="L1229" s="182" t="str">
        <f>+VLOOKUP('INFO SEAL'!N1180,$J$8:$V$50,3,FALSE)</f>
        <v>POSTE DE CONCRETO ARMADO DE 12/200/120/300</v>
      </c>
      <c r="M1229" s="33">
        <f t="shared" si="52"/>
        <v>0.3</v>
      </c>
    </row>
    <row r="1230" spans="1:13" customFormat="1" x14ac:dyDescent="0.25">
      <c r="A1230" s="73">
        <f>+'INFO SEAL'!B1181</f>
        <v>1176</v>
      </c>
      <c r="B1230" s="180" t="str">
        <f t="shared" si="51"/>
        <v>MOD INV_2018</v>
      </c>
      <c r="C1230" s="180" t="str">
        <f>+'INFO SEAL'!C1181</f>
        <v>AREQUIPA</v>
      </c>
      <c r="D1230" s="180" t="str">
        <f>+'INFO SEAL'!D1181</f>
        <v>CAYLLOMA</v>
      </c>
      <c r="E1230" s="180" t="str">
        <f>+'INFO SEAL'!E1181</f>
        <v>MAJES</v>
      </c>
      <c r="F1230" s="180" t="str">
        <f>+IF('INFO SEAL'!I1181="BAJA TENSION","BT",IF('INFO SEAL'!I1181="MEDIA TENSION","MT","AT"))</f>
        <v>AT</v>
      </c>
      <c r="G1230" s="180">
        <f>+'INFO SEAL'!K1181</f>
        <v>18</v>
      </c>
      <c r="H1230" s="180" t="str">
        <f>+'INFO SEAL'!L1181</f>
        <v>POSTE</v>
      </c>
      <c r="I1230" s="180" t="str">
        <f>+'INFO SEAL'!M1181</f>
        <v>CONCRETO</v>
      </c>
      <c r="J1230" s="180" t="str">
        <f>+'INFO SEAL'!N1181&amp;"-"&amp;F1230</f>
        <v>EC138COU0S0-240-S1-AT</v>
      </c>
      <c r="K1230" s="180"/>
      <c r="L1230" s="182" t="str">
        <f>+VLOOKUP('INFO SEAL'!N1181,$J$8:$V$50,3,FALSE)</f>
        <v>1 Poste de concreto (21/500) de suspensión (2°) Tipo SU1-21</v>
      </c>
      <c r="M1230" s="33">
        <f t="shared" si="52"/>
        <v>3.4</v>
      </c>
    </row>
    <row r="1231" spans="1:13" customFormat="1" x14ac:dyDescent="0.25">
      <c r="A1231" s="73">
        <f>+'INFO SEAL'!B1182</f>
        <v>1177</v>
      </c>
      <c r="B1231" s="180" t="str">
        <f t="shared" si="51"/>
        <v>MOD INV_2018</v>
      </c>
      <c r="C1231" s="180" t="str">
        <f>+'INFO SEAL'!C1182</f>
        <v>AREQUIPA</v>
      </c>
      <c r="D1231" s="180" t="str">
        <f>+'INFO SEAL'!D1182</f>
        <v>CAYLLOMA</v>
      </c>
      <c r="E1231" s="180" t="str">
        <f>+'INFO SEAL'!E1182</f>
        <v>MAJES</v>
      </c>
      <c r="F1231" s="180" t="str">
        <f>+IF('INFO SEAL'!I1182="BAJA TENSION","BT",IF('INFO SEAL'!I1182="MEDIA TENSION","MT","AT"))</f>
        <v>AT</v>
      </c>
      <c r="G1231" s="180">
        <f>+'INFO SEAL'!K1182</f>
        <v>18</v>
      </c>
      <c r="H1231" s="180" t="str">
        <f>+'INFO SEAL'!L1182</f>
        <v>POSTE</v>
      </c>
      <c r="I1231" s="180" t="str">
        <f>+'INFO SEAL'!M1182</f>
        <v>CONCRETO</v>
      </c>
      <c r="J1231" s="180" t="str">
        <f>+'INFO SEAL'!N1182&amp;"-"&amp;F1231</f>
        <v>EC138COU0S0-240-S1-AT</v>
      </c>
      <c r="K1231" s="180"/>
      <c r="L1231" s="182" t="str">
        <f>+VLOOKUP('INFO SEAL'!N1182,$J$8:$V$50,3,FALSE)</f>
        <v>1 Poste de concreto (21/500) de suspensión (2°) Tipo SU1-21</v>
      </c>
      <c r="M1231" s="33">
        <f t="shared" si="52"/>
        <v>3.4</v>
      </c>
    </row>
    <row r="1232" spans="1:13" customFormat="1" x14ac:dyDescent="0.25">
      <c r="A1232" s="73">
        <f>+'INFO SEAL'!B1183</f>
        <v>1178</v>
      </c>
      <c r="B1232" s="180" t="str">
        <f t="shared" si="51"/>
        <v>MOD INV_2018</v>
      </c>
      <c r="C1232" s="180" t="str">
        <f>+'INFO SEAL'!C1183</f>
        <v>AREQUIPA</v>
      </c>
      <c r="D1232" s="180" t="str">
        <f>+'INFO SEAL'!D1183</f>
        <v>CAYLLOMA</v>
      </c>
      <c r="E1232" s="180" t="str">
        <f>+'INFO SEAL'!E1183</f>
        <v>MAJES</v>
      </c>
      <c r="F1232" s="180" t="str">
        <f>+IF('INFO SEAL'!I1183="BAJA TENSION","BT",IF('INFO SEAL'!I1183="MEDIA TENSION","MT","AT"))</f>
        <v>AT</v>
      </c>
      <c r="G1232" s="180">
        <f>+'INFO SEAL'!K1183</f>
        <v>16</v>
      </c>
      <c r="H1232" s="180" t="str">
        <f>+'INFO SEAL'!L1183</f>
        <v>POSTE</v>
      </c>
      <c r="I1232" s="180" t="str">
        <f>+'INFO SEAL'!M1183</f>
        <v>CONCRETO</v>
      </c>
      <c r="J1232" s="180" t="str">
        <f>+'INFO SEAL'!N1183&amp;"-"&amp;F1232</f>
        <v>EC138COU0S0-240-S1-AT</v>
      </c>
      <c r="K1232" s="180"/>
      <c r="L1232" s="182" t="str">
        <f>+VLOOKUP('INFO SEAL'!N1183,$J$8:$V$50,3,FALSE)</f>
        <v>1 Poste de concreto (21/500) de suspensión (2°) Tipo SU1-21</v>
      </c>
      <c r="M1232" s="33">
        <f t="shared" si="52"/>
        <v>3.4</v>
      </c>
    </row>
    <row r="1233" spans="1:13" customFormat="1" x14ac:dyDescent="0.25">
      <c r="A1233" s="73">
        <f>+'INFO SEAL'!B1184</f>
        <v>1179</v>
      </c>
      <c r="B1233" s="180" t="str">
        <f t="shared" si="51"/>
        <v>MOD INV_2018</v>
      </c>
      <c r="C1233" s="180" t="str">
        <f>+'INFO SEAL'!C1184</f>
        <v>AREQUIPA</v>
      </c>
      <c r="D1233" s="180" t="str">
        <f>+'INFO SEAL'!D1184</f>
        <v>CAYLLOMA</v>
      </c>
      <c r="E1233" s="180" t="str">
        <f>+'INFO SEAL'!E1184</f>
        <v>MAJES</v>
      </c>
      <c r="F1233" s="180" t="str">
        <f>+IF('INFO SEAL'!I1184="BAJA TENSION","BT",IF('INFO SEAL'!I1184="MEDIA TENSION","MT","AT"))</f>
        <v>AT</v>
      </c>
      <c r="G1233" s="180">
        <f>+'INFO SEAL'!K1184</f>
        <v>16</v>
      </c>
      <c r="H1233" s="180" t="str">
        <f>+'INFO SEAL'!L1184</f>
        <v>POSTE</v>
      </c>
      <c r="I1233" s="180" t="str">
        <f>+'INFO SEAL'!M1184</f>
        <v>CONCRETO</v>
      </c>
      <c r="J1233" s="180" t="str">
        <f>+'INFO SEAL'!N1184&amp;"-"&amp;F1233</f>
        <v>EC138COU0S0-240-S1-AT</v>
      </c>
      <c r="K1233" s="180"/>
      <c r="L1233" s="182" t="str">
        <f>+VLOOKUP('INFO SEAL'!N1184,$J$8:$V$50,3,FALSE)</f>
        <v>1 Poste de concreto (21/500) de suspensión (2°) Tipo SU1-21</v>
      </c>
      <c r="M1233" s="33">
        <f t="shared" si="52"/>
        <v>3.4</v>
      </c>
    </row>
    <row r="1234" spans="1:13" customFormat="1" x14ac:dyDescent="0.25">
      <c r="A1234" s="73">
        <f>+'INFO SEAL'!B1185</f>
        <v>1180</v>
      </c>
      <c r="B1234" s="180" t="str">
        <f t="shared" si="51"/>
        <v>MOD INV_2018</v>
      </c>
      <c r="C1234" s="180" t="str">
        <f>+'INFO SEAL'!C1185</f>
        <v>AREQUIPA</v>
      </c>
      <c r="D1234" s="180" t="str">
        <f>+'INFO SEAL'!D1185</f>
        <v>CAYLLOMA</v>
      </c>
      <c r="E1234" s="180" t="str">
        <f>+'INFO SEAL'!E1185</f>
        <v>MAJES</v>
      </c>
      <c r="F1234" s="180" t="str">
        <f>+IF('INFO SEAL'!I1185="BAJA TENSION","BT",IF('INFO SEAL'!I1185="MEDIA TENSION","MT","AT"))</f>
        <v>AT</v>
      </c>
      <c r="G1234" s="180">
        <f>+'INFO SEAL'!K1185</f>
        <v>16</v>
      </c>
      <c r="H1234" s="180" t="str">
        <f>+'INFO SEAL'!L1185</f>
        <v>POSTE</v>
      </c>
      <c r="I1234" s="180" t="str">
        <f>+'INFO SEAL'!M1185</f>
        <v>CONCRETO</v>
      </c>
      <c r="J1234" s="180" t="str">
        <f>+'INFO SEAL'!N1185&amp;"-"&amp;F1234</f>
        <v>EC138COU0S0-240-S1-AT</v>
      </c>
      <c r="K1234" s="180"/>
      <c r="L1234" s="182" t="str">
        <f>+VLOOKUP('INFO SEAL'!N1185,$J$8:$V$50,3,FALSE)</f>
        <v>1 Poste de concreto (21/500) de suspensión (2°) Tipo SU1-21</v>
      </c>
      <c r="M1234" s="33">
        <f t="shared" si="52"/>
        <v>3.4</v>
      </c>
    </row>
    <row r="1235" spans="1:13" customFormat="1" x14ac:dyDescent="0.25">
      <c r="A1235" s="73">
        <f>+'INFO SEAL'!B1186</f>
        <v>1181</v>
      </c>
      <c r="B1235" s="180" t="str">
        <f t="shared" si="51"/>
        <v>MOD INV_2018</v>
      </c>
      <c r="C1235" s="180" t="str">
        <f>+'INFO SEAL'!C1186</f>
        <v>AREQUIPA</v>
      </c>
      <c r="D1235" s="180" t="str">
        <f>+'INFO SEAL'!D1186</f>
        <v>CAYLLOMA</v>
      </c>
      <c r="E1235" s="180" t="str">
        <f>+'INFO SEAL'!E1186</f>
        <v>MAJES</v>
      </c>
      <c r="F1235" s="180" t="str">
        <f>+IF('INFO SEAL'!I1186="BAJA TENSION","BT",IF('INFO SEAL'!I1186="MEDIA TENSION","MT","AT"))</f>
        <v>AT</v>
      </c>
      <c r="G1235" s="180">
        <f>+'INFO SEAL'!K1186</f>
        <v>16</v>
      </c>
      <c r="H1235" s="180" t="str">
        <f>+'INFO SEAL'!L1186</f>
        <v>POSTE</v>
      </c>
      <c r="I1235" s="180" t="str">
        <f>+'INFO SEAL'!M1186</f>
        <v>CONCRETO</v>
      </c>
      <c r="J1235" s="180" t="str">
        <f>+'INFO SEAL'!N1186&amp;"-"&amp;F1235</f>
        <v>EC138COU0S0-240-S1-AT</v>
      </c>
      <c r="K1235" s="180"/>
      <c r="L1235" s="182" t="str">
        <f>+VLOOKUP('INFO SEAL'!N1186,$J$8:$V$50,3,FALSE)</f>
        <v>1 Poste de concreto (21/500) de suspensión (2°) Tipo SU1-21</v>
      </c>
      <c r="M1235" s="33">
        <f t="shared" si="52"/>
        <v>3.4</v>
      </c>
    </row>
    <row r="1236" spans="1:13" customFormat="1" x14ac:dyDescent="0.25">
      <c r="A1236" s="73">
        <f>+'INFO SEAL'!B1187</f>
        <v>1182</v>
      </c>
      <c r="B1236" s="180" t="str">
        <f t="shared" si="51"/>
        <v>MOD INV_2018</v>
      </c>
      <c r="C1236" s="180" t="str">
        <f>+'INFO SEAL'!C1187</f>
        <v>AREQUIPA</v>
      </c>
      <c r="D1236" s="180" t="str">
        <f>+'INFO SEAL'!D1187</f>
        <v>CAYLLOMA</v>
      </c>
      <c r="E1236" s="180" t="str">
        <f>+'INFO SEAL'!E1187</f>
        <v>MAJES</v>
      </c>
      <c r="F1236" s="180" t="str">
        <f>+IF('INFO SEAL'!I1187="BAJA TENSION","BT",IF('INFO SEAL'!I1187="MEDIA TENSION","MT","AT"))</f>
        <v>AT</v>
      </c>
      <c r="G1236" s="180">
        <f>+'INFO SEAL'!K1187</f>
        <v>16</v>
      </c>
      <c r="H1236" s="180" t="str">
        <f>+'INFO SEAL'!L1187</f>
        <v>POSTE</v>
      </c>
      <c r="I1236" s="180" t="str">
        <f>+'INFO SEAL'!M1187</f>
        <v>CONCRETO</v>
      </c>
      <c r="J1236" s="180" t="str">
        <f>+'INFO SEAL'!N1187&amp;"-"&amp;F1236</f>
        <v>EC138COU0S0-240-S1-AT</v>
      </c>
      <c r="K1236" s="180"/>
      <c r="L1236" s="182" t="str">
        <f>+VLOOKUP('INFO SEAL'!N1187,$J$8:$V$50,3,FALSE)</f>
        <v>1 Poste de concreto (21/500) de suspensión (2°) Tipo SU1-21</v>
      </c>
      <c r="M1236" s="33">
        <f t="shared" si="52"/>
        <v>3.4</v>
      </c>
    </row>
    <row r="1237" spans="1:13" customFormat="1" x14ac:dyDescent="0.25">
      <c r="A1237" s="73">
        <f>+'INFO SEAL'!B1188</f>
        <v>1183</v>
      </c>
      <c r="B1237" s="180" t="str">
        <f t="shared" si="51"/>
        <v>MOD INV_2018</v>
      </c>
      <c r="C1237" s="180" t="str">
        <f>+'INFO SEAL'!C1188</f>
        <v>AREQUIPA</v>
      </c>
      <c r="D1237" s="180" t="str">
        <f>+'INFO SEAL'!D1188</f>
        <v>CAYLLOMA</v>
      </c>
      <c r="E1237" s="180" t="str">
        <f>+'INFO SEAL'!E1188</f>
        <v>MAJES</v>
      </c>
      <c r="F1237" s="180" t="str">
        <f>+IF('INFO SEAL'!I1188="BAJA TENSION","BT",IF('INFO SEAL'!I1188="MEDIA TENSION","MT","AT"))</f>
        <v>AT</v>
      </c>
      <c r="G1237" s="180">
        <f>+'INFO SEAL'!K1188</f>
        <v>18</v>
      </c>
      <c r="H1237" s="180" t="str">
        <f>+'INFO SEAL'!L1188</f>
        <v>POSTE</v>
      </c>
      <c r="I1237" s="180" t="str">
        <f>+'INFO SEAL'!M1188</f>
        <v>CONCRETO</v>
      </c>
      <c r="J1237" s="180" t="str">
        <f>+'INFO SEAL'!N1188&amp;"-"&amp;F1237</f>
        <v>EC138COU0S0-240-S1-AT</v>
      </c>
      <c r="K1237" s="180"/>
      <c r="L1237" s="182" t="str">
        <f>+VLOOKUP('INFO SEAL'!N1188,$J$8:$V$50,3,FALSE)</f>
        <v>1 Poste de concreto (21/500) de suspensión (2°) Tipo SU1-21</v>
      </c>
      <c r="M1237" s="33">
        <f t="shared" si="52"/>
        <v>3.4</v>
      </c>
    </row>
    <row r="1238" spans="1:13" customFormat="1" x14ac:dyDescent="0.25">
      <c r="A1238" s="73">
        <f>+'INFO SEAL'!B1189</f>
        <v>1184</v>
      </c>
      <c r="B1238" s="180" t="str">
        <f t="shared" si="51"/>
        <v>MOD INV_2018</v>
      </c>
      <c r="C1238" s="180" t="str">
        <f>+'INFO SEAL'!C1189</f>
        <v>AREQUIPA</v>
      </c>
      <c r="D1238" s="180" t="str">
        <f>+'INFO SEAL'!D1189</f>
        <v>CAYLLOMA</v>
      </c>
      <c r="E1238" s="180" t="str">
        <f>+'INFO SEAL'!E1189</f>
        <v>MAJES</v>
      </c>
      <c r="F1238" s="180" t="str">
        <f>+IF('INFO SEAL'!I1189="BAJA TENSION","BT",IF('INFO SEAL'!I1189="MEDIA TENSION","MT","AT"))</f>
        <v>AT</v>
      </c>
      <c r="G1238" s="180">
        <f>+'INFO SEAL'!K1189</f>
        <v>16</v>
      </c>
      <c r="H1238" s="180" t="str">
        <f>+'INFO SEAL'!L1189</f>
        <v>POSTE</v>
      </c>
      <c r="I1238" s="180" t="str">
        <f>+'INFO SEAL'!M1189</f>
        <v>CONCRETO</v>
      </c>
      <c r="J1238" s="180" t="str">
        <f>+'INFO SEAL'!N1189&amp;"-"&amp;F1238</f>
        <v>EC138COU0S0-240-S1-AT</v>
      </c>
      <c r="K1238" s="180"/>
      <c r="L1238" s="182" t="str">
        <f>+VLOOKUP('INFO SEAL'!N1189,$J$8:$V$50,3,FALSE)</f>
        <v>1 Poste de concreto (21/500) de suspensión (2°) Tipo SU1-21</v>
      </c>
      <c r="M1238" s="33">
        <f t="shared" si="52"/>
        <v>3.4</v>
      </c>
    </row>
    <row r="1239" spans="1:13" customFormat="1" x14ac:dyDescent="0.25">
      <c r="A1239" s="73">
        <f>+'INFO SEAL'!B1190</f>
        <v>1185</v>
      </c>
      <c r="B1239" s="180" t="str">
        <f t="shared" si="51"/>
        <v>MOD INV_2018</v>
      </c>
      <c r="C1239" s="180" t="str">
        <f>+'INFO SEAL'!C1190</f>
        <v>AREQUIPA</v>
      </c>
      <c r="D1239" s="180" t="str">
        <f>+'INFO SEAL'!D1190</f>
        <v>CAYLLOMA</v>
      </c>
      <c r="E1239" s="180" t="str">
        <f>+'INFO SEAL'!E1190</f>
        <v>MAJES</v>
      </c>
      <c r="F1239" s="180" t="str">
        <f>+IF('INFO SEAL'!I1190="BAJA TENSION","BT",IF('INFO SEAL'!I1190="MEDIA TENSION","MT","AT"))</f>
        <v>AT</v>
      </c>
      <c r="G1239" s="180">
        <f>+'INFO SEAL'!K1190</f>
        <v>18</v>
      </c>
      <c r="H1239" s="180" t="str">
        <f>+'INFO SEAL'!L1190</f>
        <v>POSTE</v>
      </c>
      <c r="I1239" s="180" t="str">
        <f>+'INFO SEAL'!M1190</f>
        <v>CONCRETO</v>
      </c>
      <c r="J1239" s="180" t="str">
        <f>+'INFO SEAL'!N1190&amp;"-"&amp;F1239</f>
        <v>EC138COU0S0-240-S1-AT</v>
      </c>
      <c r="K1239" s="180"/>
      <c r="L1239" s="182" t="str">
        <f>+VLOOKUP('INFO SEAL'!N1190,$J$8:$V$50,3,FALSE)</f>
        <v>1 Poste de concreto (21/500) de suspensión (2°) Tipo SU1-21</v>
      </c>
      <c r="M1239" s="33">
        <f t="shared" si="52"/>
        <v>3.4</v>
      </c>
    </row>
    <row r="1240" spans="1:13" customFormat="1" x14ac:dyDescent="0.25">
      <c r="A1240" s="73">
        <f>+'INFO SEAL'!B1191</f>
        <v>1186</v>
      </c>
      <c r="B1240" s="180" t="str">
        <f t="shared" si="51"/>
        <v>MOD INV_2018</v>
      </c>
      <c r="C1240" s="180" t="str">
        <f>+'INFO SEAL'!C1191</f>
        <v>AREQUIPA</v>
      </c>
      <c r="D1240" s="180" t="str">
        <f>+'INFO SEAL'!D1191</f>
        <v>CAYLLOMA</v>
      </c>
      <c r="E1240" s="180" t="str">
        <f>+'INFO SEAL'!E1191</f>
        <v>MAJES</v>
      </c>
      <c r="F1240" s="180" t="str">
        <f>+IF('INFO SEAL'!I1191="BAJA TENSION","BT",IF('INFO SEAL'!I1191="MEDIA TENSION","MT","AT"))</f>
        <v>AT</v>
      </c>
      <c r="G1240" s="180">
        <f>+'INFO SEAL'!K1191</f>
        <v>18</v>
      </c>
      <c r="H1240" s="180" t="str">
        <f>+'INFO SEAL'!L1191</f>
        <v>POSTE</v>
      </c>
      <c r="I1240" s="180" t="str">
        <f>+'INFO SEAL'!M1191</f>
        <v>CONCRETO</v>
      </c>
      <c r="J1240" s="180" t="str">
        <f>+'INFO SEAL'!N1191&amp;"-"&amp;F1240</f>
        <v>EC138COU0S0-240-S1-AT</v>
      </c>
      <c r="K1240" s="180"/>
      <c r="L1240" s="182" t="str">
        <f>+VLOOKUP('INFO SEAL'!N1191,$J$8:$V$50,3,FALSE)</f>
        <v>1 Poste de concreto (21/500) de suspensión (2°) Tipo SU1-21</v>
      </c>
      <c r="M1240" s="33">
        <f t="shared" si="52"/>
        <v>3.4</v>
      </c>
    </row>
    <row r="1241" spans="1:13" customFormat="1" x14ac:dyDescent="0.25">
      <c r="A1241" s="73">
        <f>+'INFO SEAL'!B1192</f>
        <v>1187</v>
      </c>
      <c r="B1241" s="180" t="str">
        <f t="shared" si="51"/>
        <v>MOD INV_2018</v>
      </c>
      <c r="C1241" s="180" t="str">
        <f>+'INFO SEAL'!C1192</f>
        <v>AREQUIPA</v>
      </c>
      <c r="D1241" s="180" t="str">
        <f>+'INFO SEAL'!D1192</f>
        <v>CAYLLOMA</v>
      </c>
      <c r="E1241" s="180" t="str">
        <f>+'INFO SEAL'!E1192</f>
        <v>MAJES</v>
      </c>
      <c r="F1241" s="180" t="str">
        <f>+IF('INFO SEAL'!I1192="BAJA TENSION","BT",IF('INFO SEAL'!I1192="MEDIA TENSION","MT","AT"))</f>
        <v>AT</v>
      </c>
      <c r="G1241" s="180">
        <f>+'INFO SEAL'!K1192</f>
        <v>18</v>
      </c>
      <c r="H1241" s="180" t="str">
        <f>+'INFO SEAL'!L1192</f>
        <v>POSTE</v>
      </c>
      <c r="I1241" s="180" t="str">
        <f>+'INFO SEAL'!M1192</f>
        <v>CONCRETO</v>
      </c>
      <c r="J1241" s="180" t="str">
        <f>+'INFO SEAL'!N1192&amp;"-"&amp;F1241</f>
        <v>EC138COU0S0-240-S1-AT</v>
      </c>
      <c r="K1241" s="180"/>
      <c r="L1241" s="182" t="str">
        <f>+VLOOKUP('INFO SEAL'!N1192,$J$8:$V$50,3,FALSE)</f>
        <v>1 Poste de concreto (21/500) de suspensión (2°) Tipo SU1-21</v>
      </c>
      <c r="M1241" s="33">
        <f t="shared" si="52"/>
        <v>3.4</v>
      </c>
    </row>
    <row r="1242" spans="1:13" customFormat="1" x14ac:dyDescent="0.25">
      <c r="A1242" s="73">
        <f>+'INFO SEAL'!B1193</f>
        <v>1188</v>
      </c>
      <c r="B1242" s="180" t="str">
        <f t="shared" si="51"/>
        <v>MOD INV_2018</v>
      </c>
      <c r="C1242" s="180" t="str">
        <f>+'INFO SEAL'!C1193</f>
        <v>AREQUIPA</v>
      </c>
      <c r="D1242" s="180" t="str">
        <f>+'INFO SEAL'!D1193</f>
        <v>CAYLLOMA</v>
      </c>
      <c r="E1242" s="180" t="str">
        <f>+'INFO SEAL'!E1193</f>
        <v>MAJES</v>
      </c>
      <c r="F1242" s="180" t="str">
        <f>+IF('INFO SEAL'!I1193="BAJA TENSION","BT",IF('INFO SEAL'!I1193="MEDIA TENSION","MT","AT"))</f>
        <v>AT</v>
      </c>
      <c r="G1242" s="180">
        <f>+'INFO SEAL'!K1193</f>
        <v>18</v>
      </c>
      <c r="H1242" s="180" t="str">
        <f>+'INFO SEAL'!L1193</f>
        <v>POSTE</v>
      </c>
      <c r="I1242" s="180" t="str">
        <f>+'INFO SEAL'!M1193</f>
        <v>CONCRETO</v>
      </c>
      <c r="J1242" s="180" t="str">
        <f>+'INFO SEAL'!N1193&amp;"-"&amp;F1242</f>
        <v>EC138COU0S0-240-S1-AT</v>
      </c>
      <c r="K1242" s="180"/>
      <c r="L1242" s="182" t="str">
        <f>+VLOOKUP('INFO SEAL'!N1193,$J$8:$V$50,3,FALSE)</f>
        <v>1 Poste de concreto (21/500) de suspensión (2°) Tipo SU1-21</v>
      </c>
      <c r="M1242" s="33">
        <f t="shared" si="52"/>
        <v>3.4</v>
      </c>
    </row>
    <row r="1243" spans="1:13" customFormat="1" x14ac:dyDescent="0.25">
      <c r="A1243" s="73">
        <f>+'INFO SEAL'!B1194</f>
        <v>1189</v>
      </c>
      <c r="B1243" s="180" t="str">
        <f t="shared" si="51"/>
        <v>MOD INV_2018</v>
      </c>
      <c r="C1243" s="180" t="str">
        <f>+'INFO SEAL'!C1194</f>
        <v>AREQUIPA</v>
      </c>
      <c r="D1243" s="180" t="str">
        <f>+'INFO SEAL'!D1194</f>
        <v>CAYLLOMA</v>
      </c>
      <c r="E1243" s="180" t="str">
        <f>+'INFO SEAL'!E1194</f>
        <v>MAJES</v>
      </c>
      <c r="F1243" s="180" t="str">
        <f>+IF('INFO SEAL'!I1194="BAJA TENSION","BT",IF('INFO SEAL'!I1194="MEDIA TENSION","MT","AT"))</f>
        <v>AT</v>
      </c>
      <c r="G1243" s="180">
        <f>+'INFO SEAL'!K1194</f>
        <v>16</v>
      </c>
      <c r="H1243" s="180" t="str">
        <f>+'INFO SEAL'!L1194</f>
        <v>POSTE</v>
      </c>
      <c r="I1243" s="180" t="str">
        <f>+'INFO SEAL'!M1194</f>
        <v>CONCRETO</v>
      </c>
      <c r="J1243" s="180" t="str">
        <f>+'INFO SEAL'!N1194&amp;"-"&amp;F1243</f>
        <v>EA138COU0S0-240-A2-AT</v>
      </c>
      <c r="K1243" s="180"/>
      <c r="L1243" s="182" t="str">
        <f>+VLOOKUP('INFO SEAL'!N1194,$J$8:$V$50,3,FALSE)</f>
        <v>1 Poste autosoportable de acero (19/5250) de ángulo mayor y terminal (90°) Tipo ATU1-19</v>
      </c>
      <c r="M1243" s="33">
        <f t="shared" si="52"/>
        <v>13.2</v>
      </c>
    </row>
    <row r="1244" spans="1:13" customFormat="1" x14ac:dyDescent="0.25">
      <c r="A1244" s="73">
        <f>+'INFO SEAL'!B1195</f>
        <v>1190</v>
      </c>
      <c r="B1244" s="180" t="str">
        <f t="shared" si="51"/>
        <v>MOD INV_2018</v>
      </c>
      <c r="C1244" s="180" t="str">
        <f>+'INFO SEAL'!C1195</f>
        <v>AREQUIPA</v>
      </c>
      <c r="D1244" s="180" t="str">
        <f>+'INFO SEAL'!D1195</f>
        <v>CAYLLOMA</v>
      </c>
      <c r="E1244" s="180" t="str">
        <f>+'INFO SEAL'!E1195</f>
        <v>MAJES</v>
      </c>
      <c r="F1244" s="180" t="str">
        <f>+IF('INFO SEAL'!I1195="BAJA TENSION","BT",IF('INFO SEAL'!I1195="MEDIA TENSION","MT","AT"))</f>
        <v>AT</v>
      </c>
      <c r="G1244" s="180">
        <f>+'INFO SEAL'!K1195</f>
        <v>18</v>
      </c>
      <c r="H1244" s="180" t="str">
        <f>+'INFO SEAL'!L1195</f>
        <v>POSTE</v>
      </c>
      <c r="I1244" s="180" t="str">
        <f>+'INFO SEAL'!M1195</f>
        <v>CONCRETO</v>
      </c>
      <c r="J1244" s="180" t="str">
        <f>+'INFO SEAL'!N1195&amp;"-"&amp;F1244</f>
        <v>EC138COU0S0-240-S1-AT</v>
      </c>
      <c r="K1244" s="180"/>
      <c r="L1244" s="182" t="str">
        <f>+VLOOKUP('INFO SEAL'!N1195,$J$8:$V$50,3,FALSE)</f>
        <v>1 Poste de concreto (21/500) de suspensión (2°) Tipo SU1-21</v>
      </c>
      <c r="M1244" s="33">
        <f t="shared" si="52"/>
        <v>3.4</v>
      </c>
    </row>
    <row r="1245" spans="1:13" customFormat="1" x14ac:dyDescent="0.25">
      <c r="A1245" s="73">
        <f>+'INFO SEAL'!B1196</f>
        <v>1191</v>
      </c>
      <c r="B1245" s="180" t="str">
        <f t="shared" si="51"/>
        <v>MOD INV_2018</v>
      </c>
      <c r="C1245" s="180" t="str">
        <f>+'INFO SEAL'!C1196</f>
        <v>AREQUIPA</v>
      </c>
      <c r="D1245" s="180" t="str">
        <f>+'INFO SEAL'!D1196</f>
        <v>CAYLLOMA</v>
      </c>
      <c r="E1245" s="180" t="str">
        <f>+'INFO SEAL'!E1196</f>
        <v>MAJES</v>
      </c>
      <c r="F1245" s="180" t="str">
        <f>+IF('INFO SEAL'!I1196="BAJA TENSION","BT",IF('INFO SEAL'!I1196="MEDIA TENSION","MT","AT"))</f>
        <v>AT</v>
      </c>
      <c r="G1245" s="180">
        <f>+'INFO SEAL'!K1196</f>
        <v>18</v>
      </c>
      <c r="H1245" s="180" t="str">
        <f>+'INFO SEAL'!L1196</f>
        <v>POSTE</v>
      </c>
      <c r="I1245" s="180" t="str">
        <f>+'INFO SEAL'!M1196</f>
        <v>CONCRETO</v>
      </c>
      <c r="J1245" s="180" t="str">
        <f>+'INFO SEAL'!N1196&amp;"-"&amp;F1245</f>
        <v>EC138COU0S0-240-S1-AT</v>
      </c>
      <c r="K1245" s="180"/>
      <c r="L1245" s="182" t="str">
        <f>+VLOOKUP('INFO SEAL'!N1196,$J$8:$V$50,3,FALSE)</f>
        <v>1 Poste de concreto (21/500) de suspensión (2°) Tipo SU1-21</v>
      </c>
      <c r="M1245" s="33">
        <f t="shared" si="52"/>
        <v>3.4</v>
      </c>
    </row>
    <row r="1246" spans="1:13" customFormat="1" x14ac:dyDescent="0.25">
      <c r="A1246" s="73">
        <f>+'INFO SEAL'!B1197</f>
        <v>1192</v>
      </c>
      <c r="B1246" s="180" t="str">
        <f t="shared" si="51"/>
        <v>MOD INV_2018</v>
      </c>
      <c r="C1246" s="180" t="str">
        <f>+'INFO SEAL'!C1197</f>
        <v>AREQUIPA</v>
      </c>
      <c r="D1246" s="180" t="str">
        <f>+'INFO SEAL'!D1197</f>
        <v>CAYLLOMA</v>
      </c>
      <c r="E1246" s="180" t="str">
        <f>+'INFO SEAL'!E1197</f>
        <v>MAJES</v>
      </c>
      <c r="F1246" s="180" t="str">
        <f>+IF('INFO SEAL'!I1197="BAJA TENSION","BT",IF('INFO SEAL'!I1197="MEDIA TENSION","MT","AT"))</f>
        <v>AT</v>
      </c>
      <c r="G1246" s="180">
        <f>+'INFO SEAL'!K1197</f>
        <v>18</v>
      </c>
      <c r="H1246" s="180" t="str">
        <f>+'INFO SEAL'!L1197</f>
        <v>POSTE</v>
      </c>
      <c r="I1246" s="180" t="str">
        <f>+'INFO SEAL'!M1197</f>
        <v>CONCRETO</v>
      </c>
      <c r="J1246" s="180" t="str">
        <f>+'INFO SEAL'!N1197&amp;"-"&amp;F1246</f>
        <v>EC138COU0S0-240-S1-AT</v>
      </c>
      <c r="K1246" s="180"/>
      <c r="L1246" s="182" t="str">
        <f>+VLOOKUP('INFO SEAL'!N1197,$J$8:$V$50,3,FALSE)</f>
        <v>1 Poste de concreto (21/500) de suspensión (2°) Tipo SU1-21</v>
      </c>
      <c r="M1246" s="33">
        <f t="shared" si="52"/>
        <v>3.4</v>
      </c>
    </row>
    <row r="1247" spans="1:13" customFormat="1" x14ac:dyDescent="0.25">
      <c r="A1247" s="73">
        <f>+'INFO SEAL'!B1198</f>
        <v>1193</v>
      </c>
      <c r="B1247" s="180" t="str">
        <f t="shared" si="51"/>
        <v>MOD INV_2018</v>
      </c>
      <c r="C1247" s="180" t="str">
        <f>+'INFO SEAL'!C1198</f>
        <v>AREQUIPA</v>
      </c>
      <c r="D1247" s="180" t="str">
        <f>+'INFO SEAL'!D1198</f>
        <v>CAYLLOMA</v>
      </c>
      <c r="E1247" s="180" t="str">
        <f>+'INFO SEAL'!E1198</f>
        <v>MAJES</v>
      </c>
      <c r="F1247" s="180" t="str">
        <f>+IF('INFO SEAL'!I1198="BAJA TENSION","BT",IF('INFO SEAL'!I1198="MEDIA TENSION","MT","AT"))</f>
        <v>AT</v>
      </c>
      <c r="G1247" s="180">
        <f>+'INFO SEAL'!K1198</f>
        <v>18</v>
      </c>
      <c r="H1247" s="180" t="str">
        <f>+'INFO SEAL'!L1198</f>
        <v>POSTE</v>
      </c>
      <c r="I1247" s="180" t="str">
        <f>+'INFO SEAL'!M1198</f>
        <v>CONCRETO</v>
      </c>
      <c r="J1247" s="180" t="str">
        <f>+'INFO SEAL'!N1198&amp;"-"&amp;F1247</f>
        <v>EC138COU0S0-240-S1-AT</v>
      </c>
      <c r="K1247" s="180"/>
      <c r="L1247" s="182" t="str">
        <f>+VLOOKUP('INFO SEAL'!N1198,$J$8:$V$50,3,FALSE)</f>
        <v>1 Poste de concreto (21/500) de suspensión (2°) Tipo SU1-21</v>
      </c>
      <c r="M1247" s="33">
        <f t="shared" si="52"/>
        <v>3.4</v>
      </c>
    </row>
    <row r="1248" spans="1:13" customFormat="1" x14ac:dyDescent="0.25">
      <c r="A1248" s="73">
        <f>+'INFO SEAL'!B1199</f>
        <v>1194</v>
      </c>
      <c r="B1248" s="180" t="str">
        <f t="shared" si="51"/>
        <v>MOD INV_2018</v>
      </c>
      <c r="C1248" s="180" t="str">
        <f>+'INFO SEAL'!C1199</f>
        <v>AREQUIPA</v>
      </c>
      <c r="D1248" s="180" t="str">
        <f>+'INFO SEAL'!D1199</f>
        <v>CAYLLOMA</v>
      </c>
      <c r="E1248" s="180" t="str">
        <f>+'INFO SEAL'!E1199</f>
        <v>MAJES</v>
      </c>
      <c r="F1248" s="180" t="str">
        <f>+IF('INFO SEAL'!I1199="BAJA TENSION","BT",IF('INFO SEAL'!I1199="MEDIA TENSION","MT","AT"))</f>
        <v>AT</v>
      </c>
      <c r="G1248" s="180">
        <f>+'INFO SEAL'!K1199</f>
        <v>18</v>
      </c>
      <c r="H1248" s="180" t="str">
        <f>+'INFO SEAL'!L1199</f>
        <v>POSTE</v>
      </c>
      <c r="I1248" s="180" t="str">
        <f>+'INFO SEAL'!M1199</f>
        <v>CONCRETO</v>
      </c>
      <c r="J1248" s="180" t="str">
        <f>+'INFO SEAL'!N1199&amp;"-"&amp;F1248</f>
        <v>EC138COU0S0-240-S1-AT</v>
      </c>
      <c r="K1248" s="180"/>
      <c r="L1248" s="182" t="str">
        <f>+VLOOKUP('INFO SEAL'!N1199,$J$8:$V$50,3,FALSE)</f>
        <v>1 Poste de concreto (21/500) de suspensión (2°) Tipo SU1-21</v>
      </c>
      <c r="M1248" s="33">
        <f t="shared" si="52"/>
        <v>3.4</v>
      </c>
    </row>
    <row r="1249" spans="1:13" customFormat="1" x14ac:dyDescent="0.25">
      <c r="A1249" s="73">
        <f>+'INFO SEAL'!B1200</f>
        <v>1195</v>
      </c>
      <c r="B1249" s="180" t="str">
        <f t="shared" si="51"/>
        <v>MOD INV_2018</v>
      </c>
      <c r="C1249" s="180" t="str">
        <f>+'INFO SEAL'!C1200</f>
        <v>AREQUIPA</v>
      </c>
      <c r="D1249" s="180" t="str">
        <f>+'INFO SEAL'!D1200</f>
        <v>CAYLLOMA</v>
      </c>
      <c r="E1249" s="180" t="str">
        <f>+'INFO SEAL'!E1200</f>
        <v>MAJES</v>
      </c>
      <c r="F1249" s="180" t="str">
        <f>+IF('INFO SEAL'!I1200="BAJA TENSION","BT",IF('INFO SEAL'!I1200="MEDIA TENSION","MT","AT"))</f>
        <v>AT</v>
      </c>
      <c r="G1249" s="180">
        <f>+'INFO SEAL'!K1200</f>
        <v>18</v>
      </c>
      <c r="H1249" s="180" t="str">
        <f>+'INFO SEAL'!L1200</f>
        <v>POSTE</v>
      </c>
      <c r="I1249" s="180" t="str">
        <f>+'INFO SEAL'!M1200</f>
        <v>CONCRETO</v>
      </c>
      <c r="J1249" s="180" t="str">
        <f>+'INFO SEAL'!N1200&amp;"-"&amp;F1249</f>
        <v>EC138COU0S0-240-S1-AT</v>
      </c>
      <c r="K1249" s="180"/>
      <c r="L1249" s="182" t="str">
        <f>+VLOOKUP('INFO SEAL'!N1200,$J$8:$V$50,3,FALSE)</f>
        <v>1 Poste de concreto (21/500) de suspensión (2°) Tipo SU1-21</v>
      </c>
      <c r="M1249" s="33">
        <f t="shared" si="52"/>
        <v>3.4</v>
      </c>
    </row>
    <row r="1250" spans="1:13" customFormat="1" x14ac:dyDescent="0.25">
      <c r="A1250" s="73">
        <f>+'INFO SEAL'!B1201</f>
        <v>1196</v>
      </c>
      <c r="B1250" s="180" t="str">
        <f t="shared" si="51"/>
        <v>MOD INV_2018</v>
      </c>
      <c r="C1250" s="180" t="str">
        <f>+'INFO SEAL'!C1201</f>
        <v>AREQUIPA</v>
      </c>
      <c r="D1250" s="180" t="str">
        <f>+'INFO SEAL'!D1201</f>
        <v>CAYLLOMA</v>
      </c>
      <c r="E1250" s="180" t="str">
        <f>+'INFO SEAL'!E1201</f>
        <v>MAJES</v>
      </c>
      <c r="F1250" s="180" t="str">
        <f>+IF('INFO SEAL'!I1201="BAJA TENSION","BT",IF('INFO SEAL'!I1201="MEDIA TENSION","MT","AT"))</f>
        <v>AT</v>
      </c>
      <c r="G1250" s="180">
        <f>+'INFO SEAL'!K1201</f>
        <v>16</v>
      </c>
      <c r="H1250" s="180" t="str">
        <f>+'INFO SEAL'!L1201</f>
        <v>POSTE</v>
      </c>
      <c r="I1250" s="180" t="str">
        <f>+'INFO SEAL'!M1201</f>
        <v>CONCRETO</v>
      </c>
      <c r="J1250" s="180" t="str">
        <f>+'INFO SEAL'!N1201&amp;"-"&amp;F1250</f>
        <v>EC138COU0S0-240-S1-AT</v>
      </c>
      <c r="K1250" s="180"/>
      <c r="L1250" s="182" t="str">
        <f>+VLOOKUP('INFO SEAL'!N1201,$J$8:$V$50,3,FALSE)</f>
        <v>1 Poste de concreto (21/500) de suspensión (2°) Tipo SU1-21</v>
      </c>
      <c r="M1250" s="33">
        <f t="shared" si="52"/>
        <v>3.4</v>
      </c>
    </row>
    <row r="1251" spans="1:13" customFormat="1" x14ac:dyDescent="0.25">
      <c r="A1251" s="73">
        <f>+'INFO SEAL'!B1202</f>
        <v>1197</v>
      </c>
      <c r="B1251" s="180" t="str">
        <f t="shared" si="51"/>
        <v>MOD INV_2018</v>
      </c>
      <c r="C1251" s="180" t="str">
        <f>+'INFO SEAL'!C1202</f>
        <v>AREQUIPA</v>
      </c>
      <c r="D1251" s="180" t="str">
        <f>+'INFO SEAL'!D1202</f>
        <v>CAYLLOMA</v>
      </c>
      <c r="E1251" s="180" t="str">
        <f>+'INFO SEAL'!E1202</f>
        <v>MAJES</v>
      </c>
      <c r="F1251" s="180" t="str">
        <f>+IF('INFO SEAL'!I1202="BAJA TENSION","BT",IF('INFO SEAL'!I1202="MEDIA TENSION","MT","AT"))</f>
        <v>AT</v>
      </c>
      <c r="G1251" s="180">
        <f>+'INFO SEAL'!K1202</f>
        <v>16</v>
      </c>
      <c r="H1251" s="180" t="str">
        <f>+'INFO SEAL'!L1202</f>
        <v>POSTE</v>
      </c>
      <c r="I1251" s="180" t="str">
        <f>+'INFO SEAL'!M1202</f>
        <v>CONCRETO</v>
      </c>
      <c r="J1251" s="180" t="str">
        <f>+'INFO SEAL'!N1202&amp;"-"&amp;F1251</f>
        <v>EC138COU0S0-240-S1-AT</v>
      </c>
      <c r="K1251" s="180"/>
      <c r="L1251" s="182" t="str">
        <f>+VLOOKUP('INFO SEAL'!N1202,$J$8:$V$50,3,FALSE)</f>
        <v>1 Poste de concreto (21/500) de suspensión (2°) Tipo SU1-21</v>
      </c>
      <c r="M1251" s="33">
        <f t="shared" si="52"/>
        <v>3.4</v>
      </c>
    </row>
    <row r="1252" spans="1:13" customFormat="1" x14ac:dyDescent="0.25">
      <c r="A1252" s="73">
        <f>+'INFO SEAL'!B1203</f>
        <v>1198</v>
      </c>
      <c r="B1252" s="180" t="str">
        <f t="shared" si="51"/>
        <v>MOD INV_2018</v>
      </c>
      <c r="C1252" s="180" t="str">
        <f>+'INFO SEAL'!C1203</f>
        <v>AREQUIPA</v>
      </c>
      <c r="D1252" s="180" t="str">
        <f>+'INFO SEAL'!D1203</f>
        <v>CAMANA</v>
      </c>
      <c r="E1252" s="180" t="str">
        <f>+'INFO SEAL'!E1203</f>
        <v>SAMUEL PASTOR</v>
      </c>
      <c r="F1252" s="180" t="str">
        <f>+IF('INFO SEAL'!I1203="BAJA TENSION","BT",IF('INFO SEAL'!I1203="MEDIA TENSION","MT","AT"))</f>
        <v>AT</v>
      </c>
      <c r="G1252" s="180">
        <f>+'INFO SEAL'!K1203</f>
        <v>16</v>
      </c>
      <c r="H1252" s="180" t="str">
        <f>+'INFO SEAL'!L1203</f>
        <v>POSTE</v>
      </c>
      <c r="I1252" s="180" t="str">
        <f>+'INFO SEAL'!M1203</f>
        <v>CONCRETO</v>
      </c>
      <c r="J1252" s="180" t="str">
        <f>+'INFO SEAL'!N1203&amp;"-"&amp;F1252</f>
        <v>EC138COU0S0-240-S1-AT</v>
      </c>
      <c r="K1252" s="180"/>
      <c r="L1252" s="182" t="str">
        <f>+VLOOKUP('INFO SEAL'!N1203,$J$8:$V$50,3,FALSE)</f>
        <v>1 Poste de concreto (21/500) de suspensión (2°) Tipo SU1-21</v>
      </c>
      <c r="M1252" s="33">
        <f t="shared" si="52"/>
        <v>3.4</v>
      </c>
    </row>
    <row r="1253" spans="1:13" customFormat="1" x14ac:dyDescent="0.25">
      <c r="A1253" s="73">
        <f>+'INFO SEAL'!B1204</f>
        <v>1199</v>
      </c>
      <c r="B1253" s="180" t="str">
        <f t="shared" si="51"/>
        <v>MOD INV_2018</v>
      </c>
      <c r="C1253" s="180" t="str">
        <f>+'INFO SEAL'!C1204</f>
        <v>AREQUIPA</v>
      </c>
      <c r="D1253" s="180" t="str">
        <f>+'INFO SEAL'!D1204</f>
        <v>CAYLLOMA</v>
      </c>
      <c r="E1253" s="180" t="str">
        <f>+'INFO SEAL'!E1204</f>
        <v>MAJES</v>
      </c>
      <c r="F1253" s="180" t="str">
        <f>+IF('INFO SEAL'!I1204="BAJA TENSION","BT",IF('INFO SEAL'!I1204="MEDIA TENSION","MT","AT"))</f>
        <v>AT</v>
      </c>
      <c r="G1253" s="180">
        <f>+'INFO SEAL'!K1204</f>
        <v>18</v>
      </c>
      <c r="H1253" s="180" t="str">
        <f>+'INFO SEAL'!L1204</f>
        <v>POSTE</v>
      </c>
      <c r="I1253" s="180" t="str">
        <f>+'INFO SEAL'!M1204</f>
        <v>CONCRETO</v>
      </c>
      <c r="J1253" s="180" t="str">
        <f>+'INFO SEAL'!N1204&amp;"-"&amp;F1253</f>
        <v>EC138COU0S0-240-S1-AT</v>
      </c>
      <c r="K1253" s="180"/>
      <c r="L1253" s="182" t="str">
        <f>+VLOOKUP('INFO SEAL'!N1204,$J$8:$V$50,3,FALSE)</f>
        <v>1 Poste de concreto (21/500) de suspensión (2°) Tipo SU1-21</v>
      </c>
      <c r="M1253" s="33">
        <f t="shared" si="52"/>
        <v>3.4</v>
      </c>
    </row>
    <row r="1254" spans="1:13" customFormat="1" x14ac:dyDescent="0.25">
      <c r="A1254" s="73">
        <f>+'INFO SEAL'!B1205</f>
        <v>1200</v>
      </c>
      <c r="B1254" s="180" t="str">
        <f t="shared" si="51"/>
        <v>MOD INV_2018</v>
      </c>
      <c r="C1254" s="180" t="str">
        <f>+'INFO SEAL'!C1205</f>
        <v>AREQUIPA</v>
      </c>
      <c r="D1254" s="180" t="str">
        <f>+'INFO SEAL'!D1205</f>
        <v>CAYLLOMA</v>
      </c>
      <c r="E1254" s="180" t="str">
        <f>+'INFO SEAL'!E1205</f>
        <v>MAJES</v>
      </c>
      <c r="F1254" s="180" t="str">
        <f>+IF('INFO SEAL'!I1205="BAJA TENSION","BT",IF('INFO SEAL'!I1205="MEDIA TENSION","MT","AT"))</f>
        <v>AT</v>
      </c>
      <c r="G1254" s="180">
        <f>+'INFO SEAL'!K1205</f>
        <v>18</v>
      </c>
      <c r="H1254" s="180" t="str">
        <f>+'INFO SEAL'!L1205</f>
        <v>POSTE</v>
      </c>
      <c r="I1254" s="180" t="str">
        <f>+'INFO SEAL'!M1205</f>
        <v>CONCRETO</v>
      </c>
      <c r="J1254" s="180" t="str">
        <f>+'INFO SEAL'!N1205&amp;"-"&amp;F1254</f>
        <v>EC138COU0S0-240-S1-AT</v>
      </c>
      <c r="K1254" s="180"/>
      <c r="L1254" s="182" t="str">
        <f>+VLOOKUP('INFO SEAL'!N1205,$J$8:$V$50,3,FALSE)</f>
        <v>1 Poste de concreto (21/500) de suspensión (2°) Tipo SU1-21</v>
      </c>
      <c r="M1254" s="33">
        <f t="shared" si="52"/>
        <v>3.4</v>
      </c>
    </row>
    <row r="1255" spans="1:13" customFormat="1" x14ac:dyDescent="0.25">
      <c r="A1255" s="73">
        <f>+'INFO SEAL'!B1206</f>
        <v>1201</v>
      </c>
      <c r="B1255" s="180" t="str">
        <f t="shared" si="51"/>
        <v>MOD INV_2018</v>
      </c>
      <c r="C1255" s="180" t="str">
        <f>+'INFO SEAL'!C1206</f>
        <v>AREQUIPA</v>
      </c>
      <c r="D1255" s="180" t="str">
        <f>+'INFO SEAL'!D1206</f>
        <v>CAYLLOMA</v>
      </c>
      <c r="E1255" s="180" t="str">
        <f>+'INFO SEAL'!E1206</f>
        <v>MAJES</v>
      </c>
      <c r="F1255" s="180" t="str">
        <f>+IF('INFO SEAL'!I1206="BAJA TENSION","BT",IF('INFO SEAL'!I1206="MEDIA TENSION","MT","AT"))</f>
        <v>AT</v>
      </c>
      <c r="G1255" s="180">
        <f>+'INFO SEAL'!K1206</f>
        <v>18</v>
      </c>
      <c r="H1255" s="180" t="str">
        <f>+'INFO SEAL'!L1206</f>
        <v>POSTE</v>
      </c>
      <c r="I1255" s="180" t="str">
        <f>+'INFO SEAL'!M1206</f>
        <v>CONCRETO</v>
      </c>
      <c r="J1255" s="180" t="str">
        <f>+'INFO SEAL'!N1206&amp;"-"&amp;F1255</f>
        <v>EC138COU0S0-240-S1-AT</v>
      </c>
      <c r="K1255" s="180"/>
      <c r="L1255" s="182" t="str">
        <f>+VLOOKUP('INFO SEAL'!N1206,$J$8:$V$50,3,FALSE)</f>
        <v>1 Poste de concreto (21/500) de suspensión (2°) Tipo SU1-21</v>
      </c>
      <c r="M1255" s="33">
        <f t="shared" si="52"/>
        <v>3.4</v>
      </c>
    </row>
    <row r="1256" spans="1:13" customFormat="1" x14ac:dyDescent="0.25">
      <c r="A1256" s="73">
        <f>+'INFO SEAL'!B1207</f>
        <v>1202</v>
      </c>
      <c r="B1256" s="180" t="str">
        <f t="shared" si="51"/>
        <v>MOD INV_2018</v>
      </c>
      <c r="C1256" s="180" t="str">
        <f>+'INFO SEAL'!C1207</f>
        <v>AREQUIPA</v>
      </c>
      <c r="D1256" s="180" t="str">
        <f>+'INFO SEAL'!D1207</f>
        <v>CAYLLOMA</v>
      </c>
      <c r="E1256" s="180" t="str">
        <f>+'INFO SEAL'!E1207</f>
        <v>MAJES</v>
      </c>
      <c r="F1256" s="180" t="str">
        <f>+IF('INFO SEAL'!I1207="BAJA TENSION","BT",IF('INFO SEAL'!I1207="MEDIA TENSION","MT","AT"))</f>
        <v>AT</v>
      </c>
      <c r="G1256" s="180">
        <f>+'INFO SEAL'!K1207</f>
        <v>18</v>
      </c>
      <c r="H1256" s="180" t="str">
        <f>+'INFO SEAL'!L1207</f>
        <v>POSTE</v>
      </c>
      <c r="I1256" s="180" t="str">
        <f>+'INFO SEAL'!M1207</f>
        <v>CONCRETO</v>
      </c>
      <c r="J1256" s="180" t="str">
        <f>+'INFO SEAL'!N1207&amp;"-"&amp;F1256</f>
        <v>EC138COU0S0-240-S1-AT</v>
      </c>
      <c r="K1256" s="180"/>
      <c r="L1256" s="182" t="str">
        <f>+VLOOKUP('INFO SEAL'!N1207,$J$8:$V$50,3,FALSE)</f>
        <v>1 Poste de concreto (21/500) de suspensión (2°) Tipo SU1-21</v>
      </c>
      <c r="M1256" s="33">
        <f t="shared" si="52"/>
        <v>3.4</v>
      </c>
    </row>
    <row r="1257" spans="1:13" customFormat="1" x14ac:dyDescent="0.25">
      <c r="A1257" s="73">
        <f>+'INFO SEAL'!B1208</f>
        <v>1203</v>
      </c>
      <c r="B1257" s="180" t="str">
        <f t="shared" si="51"/>
        <v>MOD INV_2018</v>
      </c>
      <c r="C1257" s="180" t="str">
        <f>+'INFO SEAL'!C1208</f>
        <v>AREQUIPA</v>
      </c>
      <c r="D1257" s="180" t="str">
        <f>+'INFO SEAL'!D1208</f>
        <v>CAYLLOMA</v>
      </c>
      <c r="E1257" s="180" t="str">
        <f>+'INFO SEAL'!E1208</f>
        <v>MAJES</v>
      </c>
      <c r="F1257" s="180" t="str">
        <f>+IF('INFO SEAL'!I1208="BAJA TENSION","BT",IF('INFO SEAL'!I1208="MEDIA TENSION","MT","AT"))</f>
        <v>AT</v>
      </c>
      <c r="G1257" s="180">
        <f>+'INFO SEAL'!K1208</f>
        <v>16</v>
      </c>
      <c r="H1257" s="180" t="str">
        <f>+'INFO SEAL'!L1208</f>
        <v>POSTE</v>
      </c>
      <c r="I1257" s="180" t="str">
        <f>+'INFO SEAL'!M1208</f>
        <v>CONCRETO</v>
      </c>
      <c r="J1257" s="180" t="str">
        <f>+'INFO SEAL'!N1208&amp;"-"&amp;F1257</f>
        <v>EC138COU0S0-240-S1-AT</v>
      </c>
      <c r="K1257" s="180"/>
      <c r="L1257" s="182" t="str">
        <f>+VLOOKUP('INFO SEAL'!N1208,$J$8:$V$50,3,FALSE)</f>
        <v>1 Poste de concreto (21/500) de suspensión (2°) Tipo SU1-21</v>
      </c>
      <c r="M1257" s="33">
        <f t="shared" si="52"/>
        <v>3.4</v>
      </c>
    </row>
    <row r="1258" spans="1:13" customFormat="1" x14ac:dyDescent="0.25">
      <c r="A1258" s="73">
        <f>+'INFO SEAL'!B1209</f>
        <v>1204</v>
      </c>
      <c r="B1258" s="180" t="str">
        <f t="shared" si="51"/>
        <v>MOD INV_2018</v>
      </c>
      <c r="C1258" s="180" t="str">
        <f>+'INFO SEAL'!C1209</f>
        <v>AREQUIPA</v>
      </c>
      <c r="D1258" s="180" t="str">
        <f>+'INFO SEAL'!D1209</f>
        <v>CAYLLOMA</v>
      </c>
      <c r="E1258" s="180" t="str">
        <f>+'INFO SEAL'!E1209</f>
        <v>MAJES</v>
      </c>
      <c r="F1258" s="180" t="str">
        <f>+IF('INFO SEAL'!I1209="BAJA TENSION","BT",IF('INFO SEAL'!I1209="MEDIA TENSION","MT","AT"))</f>
        <v>AT</v>
      </c>
      <c r="G1258" s="180">
        <f>+'INFO SEAL'!K1209</f>
        <v>18</v>
      </c>
      <c r="H1258" s="180" t="str">
        <f>+'INFO SEAL'!L1209</f>
        <v>POSTE</v>
      </c>
      <c r="I1258" s="180" t="str">
        <f>+'INFO SEAL'!M1209</f>
        <v>CONCRETO</v>
      </c>
      <c r="J1258" s="180" t="str">
        <f>+'INFO SEAL'!N1209&amp;"-"&amp;F1258</f>
        <v>EC138COU0S0-240-S1-AT</v>
      </c>
      <c r="K1258" s="180"/>
      <c r="L1258" s="182" t="str">
        <f>+VLOOKUP('INFO SEAL'!N1209,$J$8:$V$50,3,FALSE)</f>
        <v>1 Poste de concreto (21/500) de suspensión (2°) Tipo SU1-21</v>
      </c>
      <c r="M1258" s="33">
        <f t="shared" si="52"/>
        <v>3.4</v>
      </c>
    </row>
    <row r="1259" spans="1:13" customFormat="1" x14ac:dyDescent="0.25">
      <c r="A1259" s="73">
        <f>+'INFO SEAL'!B1210</f>
        <v>1205</v>
      </c>
      <c r="B1259" s="180" t="str">
        <f t="shared" si="51"/>
        <v>MOD INV_2018</v>
      </c>
      <c r="C1259" s="180" t="str">
        <f>+'INFO SEAL'!C1210</f>
        <v>AREQUIPA</v>
      </c>
      <c r="D1259" s="180" t="str">
        <f>+'INFO SEAL'!D1210</f>
        <v>CAYLLOMA</v>
      </c>
      <c r="E1259" s="180" t="str">
        <f>+'INFO SEAL'!E1210</f>
        <v>MAJES</v>
      </c>
      <c r="F1259" s="180" t="str">
        <f>+IF('INFO SEAL'!I1210="BAJA TENSION","BT",IF('INFO SEAL'!I1210="MEDIA TENSION","MT","AT"))</f>
        <v>AT</v>
      </c>
      <c r="G1259" s="180">
        <f>+'INFO SEAL'!K1210</f>
        <v>18</v>
      </c>
      <c r="H1259" s="180" t="str">
        <f>+'INFO SEAL'!L1210</f>
        <v>POSTE</v>
      </c>
      <c r="I1259" s="180" t="str">
        <f>+'INFO SEAL'!M1210</f>
        <v>CONCRETO</v>
      </c>
      <c r="J1259" s="180" t="str">
        <f>+'INFO SEAL'!N1210&amp;"-"&amp;F1259</f>
        <v>EC138COU0S0-240-S1-AT</v>
      </c>
      <c r="K1259" s="180"/>
      <c r="L1259" s="182" t="str">
        <f>+VLOOKUP('INFO SEAL'!N1210,$J$8:$V$50,3,FALSE)</f>
        <v>1 Poste de concreto (21/500) de suspensión (2°) Tipo SU1-21</v>
      </c>
      <c r="M1259" s="33">
        <f t="shared" si="52"/>
        <v>3.4</v>
      </c>
    </row>
    <row r="1260" spans="1:13" customFormat="1" x14ac:dyDescent="0.25">
      <c r="A1260" s="73">
        <f>+'INFO SEAL'!B1211</f>
        <v>1206</v>
      </c>
      <c r="B1260" s="180" t="str">
        <f t="shared" si="51"/>
        <v>MOD INV_2018</v>
      </c>
      <c r="C1260" s="180" t="str">
        <f>+'INFO SEAL'!C1211</f>
        <v>AREQUIPA</v>
      </c>
      <c r="D1260" s="180" t="str">
        <f>+'INFO SEAL'!D1211</f>
        <v>CAYLLOMA</v>
      </c>
      <c r="E1260" s="180" t="str">
        <f>+'INFO SEAL'!E1211</f>
        <v>MAJES</v>
      </c>
      <c r="F1260" s="180" t="str">
        <f>+IF('INFO SEAL'!I1211="BAJA TENSION","BT",IF('INFO SEAL'!I1211="MEDIA TENSION","MT","AT"))</f>
        <v>AT</v>
      </c>
      <c r="G1260" s="180">
        <f>+'INFO SEAL'!K1211</f>
        <v>16</v>
      </c>
      <c r="H1260" s="180" t="str">
        <f>+'INFO SEAL'!L1211</f>
        <v>POSTE</v>
      </c>
      <c r="I1260" s="180" t="str">
        <f>+'INFO SEAL'!M1211</f>
        <v>CONCRETO</v>
      </c>
      <c r="J1260" s="180" t="str">
        <f>+'INFO SEAL'!N1211&amp;"-"&amp;F1260</f>
        <v>EA138COU0S0-240-A2-AT</v>
      </c>
      <c r="K1260" s="180"/>
      <c r="L1260" s="182" t="str">
        <f>+VLOOKUP('INFO SEAL'!N1211,$J$8:$V$50,3,FALSE)</f>
        <v>1 Poste autosoportable de acero (19/5250) de ángulo mayor y terminal (90°) Tipo ATU1-19</v>
      </c>
      <c r="M1260" s="33">
        <f t="shared" si="52"/>
        <v>13.2</v>
      </c>
    </row>
    <row r="1261" spans="1:13" customFormat="1" x14ac:dyDescent="0.25">
      <c r="A1261" s="73">
        <f>+'INFO SEAL'!B1212</f>
        <v>1207</v>
      </c>
      <c r="B1261" s="180" t="str">
        <f t="shared" si="51"/>
        <v>MOD INV_2018</v>
      </c>
      <c r="C1261" s="180" t="str">
        <f>+'INFO SEAL'!C1212</f>
        <v>AREQUIPA</v>
      </c>
      <c r="D1261" s="180" t="str">
        <f>+'INFO SEAL'!D1212</f>
        <v>CAYLLOMA</v>
      </c>
      <c r="E1261" s="180" t="str">
        <f>+'INFO SEAL'!E1212</f>
        <v>MAJES</v>
      </c>
      <c r="F1261" s="180" t="str">
        <f>+IF('INFO SEAL'!I1212="BAJA TENSION","BT",IF('INFO SEAL'!I1212="MEDIA TENSION","MT","AT"))</f>
        <v>AT</v>
      </c>
      <c r="G1261" s="180">
        <f>+'INFO SEAL'!K1212</f>
        <v>18</v>
      </c>
      <c r="H1261" s="180" t="str">
        <f>+'INFO SEAL'!L1212</f>
        <v>POSTE</v>
      </c>
      <c r="I1261" s="180" t="str">
        <f>+'INFO SEAL'!M1212</f>
        <v>CONCRETO</v>
      </c>
      <c r="J1261" s="180" t="str">
        <f>+'INFO SEAL'!N1212&amp;"-"&amp;F1261</f>
        <v>EC138COU0S0-240-S1-AT</v>
      </c>
      <c r="K1261" s="180"/>
      <c r="L1261" s="182" t="str">
        <f>+VLOOKUP('INFO SEAL'!N1212,$J$8:$V$50,3,FALSE)</f>
        <v>1 Poste de concreto (21/500) de suspensión (2°) Tipo SU1-21</v>
      </c>
      <c r="M1261" s="33">
        <f t="shared" si="52"/>
        <v>3.4</v>
      </c>
    </row>
    <row r="1262" spans="1:13" customFormat="1" x14ac:dyDescent="0.25">
      <c r="A1262" s="73">
        <f>+'INFO SEAL'!B1213</f>
        <v>1208</v>
      </c>
      <c r="B1262" s="180" t="str">
        <f t="shared" si="51"/>
        <v>MOD INV_2018</v>
      </c>
      <c r="C1262" s="180" t="str">
        <f>+'INFO SEAL'!C1213</f>
        <v>AREQUIPA</v>
      </c>
      <c r="D1262" s="180" t="str">
        <f>+'INFO SEAL'!D1213</f>
        <v>CAYLLOMA</v>
      </c>
      <c r="E1262" s="180" t="str">
        <f>+'INFO SEAL'!E1213</f>
        <v>MAJES</v>
      </c>
      <c r="F1262" s="180" t="str">
        <f>+IF('INFO SEAL'!I1213="BAJA TENSION","BT",IF('INFO SEAL'!I1213="MEDIA TENSION","MT","AT"))</f>
        <v>AT</v>
      </c>
      <c r="G1262" s="180">
        <f>+'INFO SEAL'!K1213</f>
        <v>18</v>
      </c>
      <c r="H1262" s="180" t="str">
        <f>+'INFO SEAL'!L1213</f>
        <v>POSTE</v>
      </c>
      <c r="I1262" s="180" t="str">
        <f>+'INFO SEAL'!M1213</f>
        <v>CONCRETO</v>
      </c>
      <c r="J1262" s="180" t="str">
        <f>+'INFO SEAL'!N1213&amp;"-"&amp;F1262</f>
        <v>EC138COU0S0-240-S1-AT</v>
      </c>
      <c r="K1262" s="180"/>
      <c r="L1262" s="182" t="str">
        <f>+VLOOKUP('INFO SEAL'!N1213,$J$8:$V$50,3,FALSE)</f>
        <v>1 Poste de concreto (21/500) de suspensión (2°) Tipo SU1-21</v>
      </c>
      <c r="M1262" s="33">
        <f t="shared" si="52"/>
        <v>3.4</v>
      </c>
    </row>
    <row r="1263" spans="1:13" customFormat="1" x14ac:dyDescent="0.25">
      <c r="A1263" s="73">
        <f>+'INFO SEAL'!B1214</f>
        <v>1209</v>
      </c>
      <c r="B1263" s="180" t="str">
        <f t="shared" si="51"/>
        <v>MOD INV_2018</v>
      </c>
      <c r="C1263" s="180" t="str">
        <f>+'INFO SEAL'!C1214</f>
        <v>AREQUIPA</v>
      </c>
      <c r="D1263" s="180" t="str">
        <f>+'INFO SEAL'!D1214</f>
        <v>CAYLLOMA</v>
      </c>
      <c r="E1263" s="180" t="str">
        <f>+'INFO SEAL'!E1214</f>
        <v>MAJES</v>
      </c>
      <c r="F1263" s="180" t="str">
        <f>+IF('INFO SEAL'!I1214="BAJA TENSION","BT",IF('INFO SEAL'!I1214="MEDIA TENSION","MT","AT"))</f>
        <v>AT</v>
      </c>
      <c r="G1263" s="180">
        <f>+'INFO SEAL'!K1214</f>
        <v>18</v>
      </c>
      <c r="H1263" s="180" t="str">
        <f>+'INFO SEAL'!L1214</f>
        <v>POSTE</v>
      </c>
      <c r="I1263" s="180" t="str">
        <f>+'INFO SEAL'!M1214</f>
        <v>CONCRETO</v>
      </c>
      <c r="J1263" s="180" t="str">
        <f>+'INFO SEAL'!N1214&amp;"-"&amp;F1263</f>
        <v>EC138COU0S0-240-S1-AT</v>
      </c>
      <c r="K1263" s="180"/>
      <c r="L1263" s="182" t="str">
        <f>+VLOOKUP('INFO SEAL'!N1214,$J$8:$V$50,3,FALSE)</f>
        <v>1 Poste de concreto (21/500) de suspensión (2°) Tipo SU1-21</v>
      </c>
      <c r="M1263" s="33">
        <f t="shared" si="52"/>
        <v>3.4</v>
      </c>
    </row>
    <row r="1264" spans="1:13" customFormat="1" x14ac:dyDescent="0.25">
      <c r="A1264" s="73">
        <f>+'INFO SEAL'!B1215</f>
        <v>1210</v>
      </c>
      <c r="B1264" s="180" t="str">
        <f t="shared" si="51"/>
        <v>MOD INV_2018</v>
      </c>
      <c r="C1264" s="180" t="str">
        <f>+'INFO SEAL'!C1215</f>
        <v>AREQUIPA</v>
      </c>
      <c r="D1264" s="180" t="str">
        <f>+'INFO SEAL'!D1215</f>
        <v>CAYLLOMA</v>
      </c>
      <c r="E1264" s="180" t="str">
        <f>+'INFO SEAL'!E1215</f>
        <v>MAJES</v>
      </c>
      <c r="F1264" s="180" t="str">
        <f>+IF('INFO SEAL'!I1215="BAJA TENSION","BT",IF('INFO SEAL'!I1215="MEDIA TENSION","MT","AT"))</f>
        <v>AT</v>
      </c>
      <c r="G1264" s="180">
        <f>+'INFO SEAL'!K1215</f>
        <v>18</v>
      </c>
      <c r="H1264" s="180" t="str">
        <f>+'INFO SEAL'!L1215</f>
        <v>POSTE</v>
      </c>
      <c r="I1264" s="180" t="str">
        <f>+'INFO SEAL'!M1215</f>
        <v>CONCRETO</v>
      </c>
      <c r="J1264" s="180" t="str">
        <f>+'INFO SEAL'!N1215&amp;"-"&amp;F1264</f>
        <v>EC138COU0S0-240-S1-AT</v>
      </c>
      <c r="K1264" s="180"/>
      <c r="L1264" s="182" t="str">
        <f>+VLOOKUP('INFO SEAL'!N1215,$J$8:$V$50,3,FALSE)</f>
        <v>1 Poste de concreto (21/500) de suspensión (2°) Tipo SU1-21</v>
      </c>
      <c r="M1264" s="33">
        <f t="shared" si="52"/>
        <v>3.4</v>
      </c>
    </row>
    <row r="1265" spans="1:13" customFormat="1" x14ac:dyDescent="0.25">
      <c r="A1265" s="73">
        <f>+'INFO SEAL'!B1216</f>
        <v>1211</v>
      </c>
      <c r="B1265" s="180" t="str">
        <f t="shared" si="51"/>
        <v>MOD INV_2018</v>
      </c>
      <c r="C1265" s="180" t="str">
        <f>+'INFO SEAL'!C1216</f>
        <v>AREQUIPA</v>
      </c>
      <c r="D1265" s="180" t="str">
        <f>+'INFO SEAL'!D1216</f>
        <v>CAYLLOMA</v>
      </c>
      <c r="E1265" s="180" t="str">
        <f>+'INFO SEAL'!E1216</f>
        <v>MAJES</v>
      </c>
      <c r="F1265" s="180" t="str">
        <f>+IF('INFO SEAL'!I1216="BAJA TENSION","BT",IF('INFO SEAL'!I1216="MEDIA TENSION","MT","AT"))</f>
        <v>AT</v>
      </c>
      <c r="G1265" s="180">
        <f>+'INFO SEAL'!K1216</f>
        <v>18</v>
      </c>
      <c r="H1265" s="180" t="str">
        <f>+'INFO SEAL'!L1216</f>
        <v>POSTE</v>
      </c>
      <c r="I1265" s="180" t="str">
        <f>+'INFO SEAL'!M1216</f>
        <v>CONCRETO</v>
      </c>
      <c r="J1265" s="180" t="str">
        <f>+'INFO SEAL'!N1216&amp;"-"&amp;F1265</f>
        <v>EC138COU0S0-240-S1-AT</v>
      </c>
      <c r="K1265" s="180"/>
      <c r="L1265" s="182" t="str">
        <f>+VLOOKUP('INFO SEAL'!N1216,$J$8:$V$50,3,FALSE)</f>
        <v>1 Poste de concreto (21/500) de suspensión (2°) Tipo SU1-21</v>
      </c>
      <c r="M1265" s="33">
        <f t="shared" si="52"/>
        <v>3.4</v>
      </c>
    </row>
    <row r="1266" spans="1:13" customFormat="1" x14ac:dyDescent="0.25">
      <c r="A1266" s="73">
        <f>+'INFO SEAL'!B1217</f>
        <v>1212</v>
      </c>
      <c r="B1266" s="180" t="str">
        <f t="shared" si="51"/>
        <v>MOD INV_2018</v>
      </c>
      <c r="C1266" s="180" t="str">
        <f>+'INFO SEAL'!C1217</f>
        <v>AREQUIPA</v>
      </c>
      <c r="D1266" s="180" t="str">
        <f>+'INFO SEAL'!D1217</f>
        <v>CAYLLOMA</v>
      </c>
      <c r="E1266" s="180" t="str">
        <f>+'INFO SEAL'!E1217</f>
        <v>MAJES</v>
      </c>
      <c r="F1266" s="180" t="str">
        <f>+IF('INFO SEAL'!I1217="BAJA TENSION","BT",IF('INFO SEAL'!I1217="MEDIA TENSION","MT","AT"))</f>
        <v>AT</v>
      </c>
      <c r="G1266" s="180">
        <f>+'INFO SEAL'!K1217</f>
        <v>18</v>
      </c>
      <c r="H1266" s="180" t="str">
        <f>+'INFO SEAL'!L1217</f>
        <v>POSTE</v>
      </c>
      <c r="I1266" s="180" t="str">
        <f>+'INFO SEAL'!M1217</f>
        <v>CONCRETO</v>
      </c>
      <c r="J1266" s="180" t="str">
        <f>+'INFO SEAL'!N1217&amp;"-"&amp;F1266</f>
        <v>EC138COU0S0-240-S1-AT</v>
      </c>
      <c r="K1266" s="180"/>
      <c r="L1266" s="182" t="str">
        <f>+VLOOKUP('INFO SEAL'!N1217,$J$8:$V$50,3,FALSE)</f>
        <v>1 Poste de concreto (21/500) de suspensión (2°) Tipo SU1-21</v>
      </c>
      <c r="M1266" s="33">
        <f t="shared" si="52"/>
        <v>3.4</v>
      </c>
    </row>
    <row r="1267" spans="1:13" customFormat="1" x14ac:dyDescent="0.25">
      <c r="A1267" s="73">
        <f>+'INFO SEAL'!B1218</f>
        <v>1213</v>
      </c>
      <c r="B1267" s="180" t="str">
        <f t="shared" si="51"/>
        <v>MOD INV_2018</v>
      </c>
      <c r="C1267" s="180" t="str">
        <f>+'INFO SEAL'!C1218</f>
        <v>AREQUIPA</v>
      </c>
      <c r="D1267" s="180" t="str">
        <f>+'INFO SEAL'!D1218</f>
        <v>CAYLLOMA</v>
      </c>
      <c r="E1267" s="180" t="str">
        <f>+'INFO SEAL'!E1218</f>
        <v>MAJES</v>
      </c>
      <c r="F1267" s="180" t="str">
        <f>+IF('INFO SEAL'!I1218="BAJA TENSION","BT",IF('INFO SEAL'!I1218="MEDIA TENSION","MT","AT"))</f>
        <v>AT</v>
      </c>
      <c r="G1267" s="180">
        <f>+'INFO SEAL'!K1218</f>
        <v>18</v>
      </c>
      <c r="H1267" s="180" t="str">
        <f>+'INFO SEAL'!L1218</f>
        <v>POSTE</v>
      </c>
      <c r="I1267" s="180" t="str">
        <f>+'INFO SEAL'!M1218</f>
        <v>CONCRETO</v>
      </c>
      <c r="J1267" s="180" t="str">
        <f>+'INFO SEAL'!N1218&amp;"-"&amp;F1267</f>
        <v>EC138COU0S0-240-S1-AT</v>
      </c>
      <c r="K1267" s="180"/>
      <c r="L1267" s="182" t="str">
        <f>+VLOOKUP('INFO SEAL'!N1218,$J$8:$V$50,3,FALSE)</f>
        <v>1 Poste de concreto (21/500) de suspensión (2°) Tipo SU1-21</v>
      </c>
      <c r="M1267" s="33">
        <f t="shared" si="52"/>
        <v>3.4</v>
      </c>
    </row>
    <row r="1268" spans="1:13" customFormat="1" x14ac:dyDescent="0.25">
      <c r="A1268" s="73">
        <f>+'INFO SEAL'!B1219</f>
        <v>1214</v>
      </c>
      <c r="B1268" s="180" t="str">
        <f t="shared" si="51"/>
        <v>MOD INV_2018</v>
      </c>
      <c r="C1268" s="180" t="str">
        <f>+'INFO SEAL'!C1219</f>
        <v>AREQUIPA</v>
      </c>
      <c r="D1268" s="180" t="str">
        <f>+'INFO SEAL'!D1219</f>
        <v>CAYLLOMA</v>
      </c>
      <c r="E1268" s="180" t="str">
        <f>+'INFO SEAL'!E1219</f>
        <v>MAJES</v>
      </c>
      <c r="F1268" s="180" t="str">
        <f>+IF('INFO SEAL'!I1219="BAJA TENSION","BT",IF('INFO SEAL'!I1219="MEDIA TENSION","MT","AT"))</f>
        <v>AT</v>
      </c>
      <c r="G1268" s="180">
        <f>+'INFO SEAL'!K1219</f>
        <v>18</v>
      </c>
      <c r="H1268" s="180" t="str">
        <f>+'INFO SEAL'!L1219</f>
        <v>POSTE</v>
      </c>
      <c r="I1268" s="180" t="str">
        <f>+'INFO SEAL'!M1219</f>
        <v>CONCRETO</v>
      </c>
      <c r="J1268" s="180" t="str">
        <f>+'INFO SEAL'!N1219&amp;"-"&amp;F1268</f>
        <v>EC138COU0S0-240-S1-AT</v>
      </c>
      <c r="K1268" s="180"/>
      <c r="L1268" s="182" t="str">
        <f>+VLOOKUP('INFO SEAL'!N1219,$J$8:$V$50,3,FALSE)</f>
        <v>1 Poste de concreto (21/500) de suspensión (2°) Tipo SU1-21</v>
      </c>
      <c r="M1268" s="33">
        <f t="shared" si="52"/>
        <v>3.4</v>
      </c>
    </row>
    <row r="1269" spans="1:13" customFormat="1" x14ac:dyDescent="0.25">
      <c r="A1269" s="73">
        <f>+'INFO SEAL'!B1220</f>
        <v>1215</v>
      </c>
      <c r="B1269" s="180" t="str">
        <f t="shared" si="51"/>
        <v>MOD INV_2018</v>
      </c>
      <c r="C1269" s="180" t="str">
        <f>+'INFO SEAL'!C1220</f>
        <v>AREQUIPA</v>
      </c>
      <c r="D1269" s="180" t="str">
        <f>+'INFO SEAL'!D1220</f>
        <v>CAYLLOMA</v>
      </c>
      <c r="E1269" s="180" t="str">
        <f>+'INFO SEAL'!E1220</f>
        <v>MAJES</v>
      </c>
      <c r="F1269" s="180" t="str">
        <f>+IF('INFO SEAL'!I1220="BAJA TENSION","BT",IF('INFO SEAL'!I1220="MEDIA TENSION","MT","AT"))</f>
        <v>AT</v>
      </c>
      <c r="G1269" s="180">
        <f>+'INFO SEAL'!K1220</f>
        <v>18</v>
      </c>
      <c r="H1269" s="180" t="str">
        <f>+'INFO SEAL'!L1220</f>
        <v>POSTE</v>
      </c>
      <c r="I1269" s="180" t="str">
        <f>+'INFO SEAL'!M1220</f>
        <v>CONCRETO</v>
      </c>
      <c r="J1269" s="180" t="str">
        <f>+'INFO SEAL'!N1220&amp;"-"&amp;F1269</f>
        <v>EC138COU0S0-240-S1-AT</v>
      </c>
      <c r="K1269" s="180"/>
      <c r="L1269" s="182" t="str">
        <f>+VLOOKUP('INFO SEAL'!N1220,$J$8:$V$50,3,FALSE)</f>
        <v>1 Poste de concreto (21/500) de suspensión (2°) Tipo SU1-21</v>
      </c>
      <c r="M1269" s="33">
        <f t="shared" si="52"/>
        <v>3.4</v>
      </c>
    </row>
    <row r="1270" spans="1:13" customFormat="1" x14ac:dyDescent="0.25">
      <c r="A1270" s="73">
        <f>+'INFO SEAL'!B1221</f>
        <v>1216</v>
      </c>
      <c r="B1270" s="180" t="str">
        <f t="shared" si="51"/>
        <v>MOD INV_2018</v>
      </c>
      <c r="C1270" s="180" t="str">
        <f>+'INFO SEAL'!C1221</f>
        <v>AREQUIPA</v>
      </c>
      <c r="D1270" s="180" t="str">
        <f>+'INFO SEAL'!D1221</f>
        <v>CAYLLOMA</v>
      </c>
      <c r="E1270" s="180" t="str">
        <f>+'INFO SEAL'!E1221</f>
        <v>MAJES</v>
      </c>
      <c r="F1270" s="180" t="str">
        <f>+IF('INFO SEAL'!I1221="BAJA TENSION","BT",IF('INFO SEAL'!I1221="MEDIA TENSION","MT","AT"))</f>
        <v>AT</v>
      </c>
      <c r="G1270" s="180">
        <f>+'INFO SEAL'!K1221</f>
        <v>18</v>
      </c>
      <c r="H1270" s="180" t="str">
        <f>+'INFO SEAL'!L1221</f>
        <v>POSTE</v>
      </c>
      <c r="I1270" s="180" t="str">
        <f>+'INFO SEAL'!M1221</f>
        <v>CONCRETO</v>
      </c>
      <c r="J1270" s="180" t="str">
        <f>+'INFO SEAL'!N1221&amp;"-"&amp;F1270</f>
        <v>EA138COU0S0-240-S2-AT</v>
      </c>
      <c r="K1270" s="180"/>
      <c r="L1270" s="182" t="str">
        <f>+VLOOKUP('INFO SEAL'!N1221,$J$8:$V$50,3,FALSE)</f>
        <v>1 Poste autosoportable de acero (21/1950) de suspensión (25°) Tipo SU11-21</v>
      </c>
      <c r="M1270" s="33">
        <f t="shared" si="52"/>
        <v>7.7</v>
      </c>
    </row>
    <row r="1271" spans="1:13" customFormat="1" x14ac:dyDescent="0.25">
      <c r="A1271" s="73">
        <f>+'INFO SEAL'!B1222</f>
        <v>1217</v>
      </c>
      <c r="B1271" s="180" t="str">
        <f t="shared" si="51"/>
        <v>SICODI</v>
      </c>
      <c r="C1271" s="180" t="str">
        <f>+'INFO SEAL'!C1222</f>
        <v>AREQUIPA</v>
      </c>
      <c r="D1271" s="180" t="str">
        <f>+'INFO SEAL'!D1222</f>
        <v>CONDESUYOS</v>
      </c>
      <c r="E1271" s="180" t="str">
        <f>+'INFO SEAL'!E1222</f>
        <v>CHUQUIBAMBA</v>
      </c>
      <c r="F1271" s="180" t="str">
        <f>+IF('INFO SEAL'!I1222="BAJA TENSION","BT",IF('INFO SEAL'!I1222="MEDIA TENSION","MT","AT"))</f>
        <v>MT</v>
      </c>
      <c r="G1271" s="180">
        <f>+'INFO SEAL'!K1222</f>
        <v>13</v>
      </c>
      <c r="H1271" s="180" t="str">
        <f>+'INFO SEAL'!L1222</f>
        <v>POSTE</v>
      </c>
      <c r="I1271" s="180" t="str">
        <f>+'INFO SEAL'!M1222</f>
        <v>CONCRETO</v>
      </c>
      <c r="J1271" s="180" t="str">
        <f>+'INFO SEAL'!N1222&amp;"-"&amp;F1271</f>
        <v>PPC19-MT</v>
      </c>
      <c r="K1271" s="180"/>
      <c r="L1271" s="182" t="str">
        <f>+VLOOKUP('INFO SEAL'!N1222,$J$8:$V$50,3,FALSE)</f>
        <v>POSTE DE CONCRETO ARMADO DE 13/300/150/345</v>
      </c>
      <c r="M1271" s="33">
        <f t="shared" si="52"/>
        <v>0.5</v>
      </c>
    </row>
    <row r="1272" spans="1:13" customFormat="1" x14ac:dyDescent="0.25">
      <c r="A1272" s="73">
        <f>+'INFO SEAL'!B1223</f>
        <v>1218</v>
      </c>
      <c r="B1272" s="180" t="str">
        <f t="shared" ref="B1272:B1335" si="53">+INDEX($B$8:$B$50,MATCH(L1272,$L$8:$L$50,0))</f>
        <v>SICODI</v>
      </c>
      <c r="C1272" s="180" t="str">
        <f>+'INFO SEAL'!C1223</f>
        <v>AREQUIPA</v>
      </c>
      <c r="D1272" s="180" t="str">
        <f>+'INFO SEAL'!D1223</f>
        <v>CONDESUYOS</v>
      </c>
      <c r="E1272" s="180" t="str">
        <f>+'INFO SEAL'!E1223</f>
        <v>IRAY</v>
      </c>
      <c r="F1272" s="180" t="str">
        <f>+IF('INFO SEAL'!I1223="BAJA TENSION","BT",IF('INFO SEAL'!I1223="MEDIA TENSION","MT","AT"))</f>
        <v>MT</v>
      </c>
      <c r="G1272" s="180">
        <f>+'INFO SEAL'!K1223</f>
        <v>12</v>
      </c>
      <c r="H1272" s="180" t="str">
        <f>+'INFO SEAL'!L1223</f>
        <v>POSTE</v>
      </c>
      <c r="I1272" s="180" t="str">
        <f>+'INFO SEAL'!M1223</f>
        <v>CONCRETO</v>
      </c>
      <c r="J1272" s="180" t="str">
        <f>+'INFO SEAL'!N1223&amp;"-"&amp;F1272</f>
        <v>PPC15-MT</v>
      </c>
      <c r="K1272" s="180"/>
      <c r="L1272" s="182" t="str">
        <f>+VLOOKUP('INFO SEAL'!N1223,$J$8:$V$50,3,FALSE)</f>
        <v>POSTE DE CONCRETO ARMADO DE 12/200/120/300</v>
      </c>
      <c r="M1272" s="33">
        <f t="shared" ref="M1272:M1335" si="54">+VLOOKUP(J1272,$K$8:$V$50,12,FALSE)</f>
        <v>0.3</v>
      </c>
    </row>
    <row r="1273" spans="1:13" customFormat="1" x14ac:dyDescent="0.25">
      <c r="A1273" s="73">
        <f>+'INFO SEAL'!B1224</f>
        <v>1219</v>
      </c>
      <c r="B1273" s="180" t="str">
        <f t="shared" si="53"/>
        <v>SICODI</v>
      </c>
      <c r="C1273" s="180" t="str">
        <f>+'INFO SEAL'!C1224</f>
        <v>AREQUIPA</v>
      </c>
      <c r="D1273" s="180" t="str">
        <f>+'INFO SEAL'!D1224</f>
        <v>CONDESUYOS</v>
      </c>
      <c r="E1273" s="180" t="str">
        <f>+'INFO SEAL'!E1224</f>
        <v>IRAY</v>
      </c>
      <c r="F1273" s="180" t="str">
        <f>+IF('INFO SEAL'!I1224="BAJA TENSION","BT",IF('INFO SEAL'!I1224="MEDIA TENSION","MT","AT"))</f>
        <v>MT</v>
      </c>
      <c r="G1273" s="180">
        <f>+'INFO SEAL'!K1224</f>
        <v>12</v>
      </c>
      <c r="H1273" s="180" t="str">
        <f>+'INFO SEAL'!L1224</f>
        <v>POSTE</v>
      </c>
      <c r="I1273" s="180" t="str">
        <f>+'INFO SEAL'!M1224</f>
        <v>MADERA</v>
      </c>
      <c r="J1273" s="180" t="str">
        <f>+'INFO SEAL'!N1224&amp;"-"&amp;F1273</f>
        <v>PPM19-MT</v>
      </c>
      <c r="K1273" s="180"/>
      <c r="L1273" s="182" t="str">
        <f>+VLOOKUP('INFO SEAL'!N1224,$J$8:$V$50,3,FALSE)</f>
        <v>POSTE DE MADERA TRATADA DE 12 mts. CL.4</v>
      </c>
      <c r="M1273" s="33">
        <f t="shared" si="54"/>
        <v>1</v>
      </c>
    </row>
    <row r="1274" spans="1:13" customFormat="1" x14ac:dyDescent="0.25">
      <c r="A1274" s="73">
        <f>+'INFO SEAL'!B1225</f>
        <v>1220</v>
      </c>
      <c r="B1274" s="180" t="str">
        <f t="shared" si="53"/>
        <v>SICODI</v>
      </c>
      <c r="C1274" s="180" t="str">
        <f>+'INFO SEAL'!C1225</f>
        <v>AREQUIPA</v>
      </c>
      <c r="D1274" s="180" t="str">
        <f>+'INFO SEAL'!D1225</f>
        <v>CONDESUYOS</v>
      </c>
      <c r="E1274" s="180" t="str">
        <f>+'INFO SEAL'!E1225</f>
        <v>CHUQUIBAMBA</v>
      </c>
      <c r="F1274" s="180" t="str">
        <f>+IF('INFO SEAL'!I1225="BAJA TENSION","BT",IF('INFO SEAL'!I1225="MEDIA TENSION","MT","AT"))</f>
        <v>MT</v>
      </c>
      <c r="G1274" s="180">
        <f>+'INFO SEAL'!K1225</f>
        <v>12</v>
      </c>
      <c r="H1274" s="180" t="str">
        <f>+'INFO SEAL'!L1225</f>
        <v>POSTE</v>
      </c>
      <c r="I1274" s="180" t="str">
        <f>+'INFO SEAL'!M1225</f>
        <v>MADERA</v>
      </c>
      <c r="J1274" s="180" t="str">
        <f>+'INFO SEAL'!N1225&amp;"-"&amp;F1274</f>
        <v>PPM19-MT</v>
      </c>
      <c r="K1274" s="180"/>
      <c r="L1274" s="182" t="str">
        <f>+VLOOKUP('INFO SEAL'!N1225,$J$8:$V$50,3,FALSE)</f>
        <v>POSTE DE MADERA TRATADA DE 12 mts. CL.4</v>
      </c>
      <c r="M1274" s="33">
        <f t="shared" si="54"/>
        <v>1</v>
      </c>
    </row>
    <row r="1275" spans="1:13" customFormat="1" x14ac:dyDescent="0.25">
      <c r="A1275" s="73">
        <f>+'INFO SEAL'!B1226</f>
        <v>1221</v>
      </c>
      <c r="B1275" s="180" t="str">
        <f t="shared" si="53"/>
        <v>SICODI</v>
      </c>
      <c r="C1275" s="180" t="str">
        <f>+'INFO SEAL'!C1226</f>
        <v>AREQUIPA</v>
      </c>
      <c r="D1275" s="180" t="str">
        <f>+'INFO SEAL'!D1226</f>
        <v>CONDESUYOS</v>
      </c>
      <c r="E1275" s="180" t="str">
        <f>+'INFO SEAL'!E1226</f>
        <v>CHUQUIBAMBA</v>
      </c>
      <c r="F1275" s="180" t="str">
        <f>+IF('INFO SEAL'!I1226="BAJA TENSION","BT",IF('INFO SEAL'!I1226="MEDIA TENSION","MT","AT"))</f>
        <v>MT</v>
      </c>
      <c r="G1275" s="180">
        <f>+'INFO SEAL'!K1226</f>
        <v>13</v>
      </c>
      <c r="H1275" s="180" t="str">
        <f>+'INFO SEAL'!L1226</f>
        <v>POSTE</v>
      </c>
      <c r="I1275" s="180" t="str">
        <f>+'INFO SEAL'!M1226</f>
        <v>CONCRETO</v>
      </c>
      <c r="J1275" s="180" t="str">
        <f>+'INFO SEAL'!N1226&amp;"-"&amp;F1275</f>
        <v>PPC19-MT</v>
      </c>
      <c r="K1275" s="180"/>
      <c r="L1275" s="182" t="str">
        <f>+VLOOKUP('INFO SEAL'!N1226,$J$8:$V$50,3,FALSE)</f>
        <v>POSTE DE CONCRETO ARMADO DE 13/300/150/345</v>
      </c>
      <c r="M1275" s="33">
        <f t="shared" si="54"/>
        <v>0.5</v>
      </c>
    </row>
    <row r="1276" spans="1:13" customFormat="1" x14ac:dyDescent="0.25">
      <c r="A1276" s="73">
        <f>+'INFO SEAL'!B1227</f>
        <v>1222</v>
      </c>
      <c r="B1276" s="180" t="str">
        <f t="shared" si="53"/>
        <v>SICODI</v>
      </c>
      <c r="C1276" s="180" t="str">
        <f>+'INFO SEAL'!C1227</f>
        <v>AREQUIPA</v>
      </c>
      <c r="D1276" s="180" t="str">
        <f>+'INFO SEAL'!D1227</f>
        <v>CONDESUYOS</v>
      </c>
      <c r="E1276" s="180" t="str">
        <f>+'INFO SEAL'!E1227</f>
        <v>CHUQUIBAMBA</v>
      </c>
      <c r="F1276" s="180" t="str">
        <f>+IF('INFO SEAL'!I1227="BAJA TENSION","BT",IF('INFO SEAL'!I1227="MEDIA TENSION","MT","AT"))</f>
        <v>MT</v>
      </c>
      <c r="G1276" s="180">
        <f>+'INFO SEAL'!K1227</f>
        <v>13</v>
      </c>
      <c r="H1276" s="180" t="str">
        <f>+'INFO SEAL'!L1227</f>
        <v>POSTE</v>
      </c>
      <c r="I1276" s="180" t="str">
        <f>+'INFO SEAL'!M1227</f>
        <v>CONCRETO</v>
      </c>
      <c r="J1276" s="180" t="str">
        <f>+'INFO SEAL'!N1227&amp;"-"&amp;F1276</f>
        <v>PPC18-MT</v>
      </c>
      <c r="K1276" s="180"/>
      <c r="L1276" s="182" t="str">
        <f>+VLOOKUP('INFO SEAL'!N1227,$J$8:$V$50,3,FALSE)</f>
        <v>POSTE DE CONCRETO ARMADO DE 13/200/140/335</v>
      </c>
      <c r="M1276" s="33">
        <f t="shared" si="54"/>
        <v>0.4</v>
      </c>
    </row>
    <row r="1277" spans="1:13" customFormat="1" x14ac:dyDescent="0.25">
      <c r="A1277" s="73">
        <f>+'INFO SEAL'!B1228</f>
        <v>1223</v>
      </c>
      <c r="B1277" s="180" t="str">
        <f t="shared" si="53"/>
        <v>SICODI</v>
      </c>
      <c r="C1277" s="180" t="str">
        <f>+'INFO SEAL'!C1228</f>
        <v>AREQUIPA</v>
      </c>
      <c r="D1277" s="180" t="str">
        <f>+'INFO SEAL'!D1228</f>
        <v>CONDESUYOS</v>
      </c>
      <c r="E1277" s="180" t="str">
        <f>+'INFO SEAL'!E1228</f>
        <v>IRAY</v>
      </c>
      <c r="F1277" s="180" t="str">
        <f>+IF('INFO SEAL'!I1228="BAJA TENSION","BT",IF('INFO SEAL'!I1228="MEDIA TENSION","MT","AT"))</f>
        <v>MT</v>
      </c>
      <c r="G1277" s="180">
        <f>+'INFO SEAL'!K1228</f>
        <v>12</v>
      </c>
      <c r="H1277" s="180" t="str">
        <f>+'INFO SEAL'!L1228</f>
        <v>POSTE</v>
      </c>
      <c r="I1277" s="180" t="str">
        <f>+'INFO SEAL'!M1228</f>
        <v>MADERA</v>
      </c>
      <c r="J1277" s="180" t="str">
        <f>+'INFO SEAL'!N1228&amp;"-"&amp;F1277</f>
        <v>PPM19-MT</v>
      </c>
      <c r="K1277" s="180"/>
      <c r="L1277" s="182" t="str">
        <f>+VLOOKUP('INFO SEAL'!N1228,$J$8:$V$50,3,FALSE)</f>
        <v>POSTE DE MADERA TRATADA DE 12 mts. CL.4</v>
      </c>
      <c r="M1277" s="33">
        <f t="shared" si="54"/>
        <v>1</v>
      </c>
    </row>
    <row r="1278" spans="1:13" customFormat="1" x14ac:dyDescent="0.25">
      <c r="A1278" s="73">
        <f>+'INFO SEAL'!B1229</f>
        <v>1224</v>
      </c>
      <c r="B1278" s="180" t="str">
        <f t="shared" si="53"/>
        <v>SICODI</v>
      </c>
      <c r="C1278" s="180" t="str">
        <f>+'INFO SEAL'!C1229</f>
        <v>AREQUIPA</v>
      </c>
      <c r="D1278" s="180" t="str">
        <f>+'INFO SEAL'!D1229</f>
        <v>CONDESUYOS</v>
      </c>
      <c r="E1278" s="180" t="str">
        <f>+'INFO SEAL'!E1229</f>
        <v>IRAY</v>
      </c>
      <c r="F1278" s="180" t="str">
        <f>+IF('INFO SEAL'!I1229="BAJA TENSION","BT",IF('INFO SEAL'!I1229="MEDIA TENSION","MT","AT"))</f>
        <v>MT</v>
      </c>
      <c r="G1278" s="180">
        <f>+'INFO SEAL'!K1229</f>
        <v>12</v>
      </c>
      <c r="H1278" s="180" t="str">
        <f>+'INFO SEAL'!L1229</f>
        <v>POSTE</v>
      </c>
      <c r="I1278" s="180" t="str">
        <f>+'INFO SEAL'!M1229</f>
        <v>CONCRETO</v>
      </c>
      <c r="J1278" s="180" t="str">
        <f>+'INFO SEAL'!N1229&amp;"-"&amp;F1278</f>
        <v>PPC15-MT</v>
      </c>
      <c r="K1278" s="180"/>
      <c r="L1278" s="182" t="str">
        <f>+VLOOKUP('INFO SEAL'!N1229,$J$8:$V$50,3,FALSE)</f>
        <v>POSTE DE CONCRETO ARMADO DE 12/200/120/300</v>
      </c>
      <c r="M1278" s="33">
        <f t="shared" si="54"/>
        <v>0.3</v>
      </c>
    </row>
    <row r="1279" spans="1:13" customFormat="1" x14ac:dyDescent="0.25">
      <c r="A1279" s="73">
        <f>+'INFO SEAL'!B1230</f>
        <v>1225</v>
      </c>
      <c r="B1279" s="180" t="str">
        <f t="shared" si="53"/>
        <v>SICODI</v>
      </c>
      <c r="C1279" s="180" t="str">
        <f>+'INFO SEAL'!C1230</f>
        <v>AREQUIPA</v>
      </c>
      <c r="D1279" s="180" t="str">
        <f>+'INFO SEAL'!D1230</f>
        <v>CONDESUYOS</v>
      </c>
      <c r="E1279" s="180" t="str">
        <f>+'INFO SEAL'!E1230</f>
        <v>IRAY</v>
      </c>
      <c r="F1279" s="180" t="str">
        <f>+IF('INFO SEAL'!I1230="BAJA TENSION","BT",IF('INFO SEAL'!I1230="MEDIA TENSION","MT","AT"))</f>
        <v>MT</v>
      </c>
      <c r="G1279" s="180">
        <f>+'INFO SEAL'!K1230</f>
        <v>12</v>
      </c>
      <c r="H1279" s="180" t="str">
        <f>+'INFO SEAL'!L1230</f>
        <v>POSTE</v>
      </c>
      <c r="I1279" s="180" t="str">
        <f>+'INFO SEAL'!M1230</f>
        <v>MADERA</v>
      </c>
      <c r="J1279" s="180" t="str">
        <f>+'INFO SEAL'!N1230&amp;"-"&amp;F1279</f>
        <v>PPM19-MT</v>
      </c>
      <c r="K1279" s="180"/>
      <c r="L1279" s="182" t="str">
        <f>+VLOOKUP('INFO SEAL'!N1230,$J$8:$V$50,3,FALSE)</f>
        <v>POSTE DE MADERA TRATADA DE 12 mts. CL.4</v>
      </c>
      <c r="M1279" s="33">
        <f t="shared" si="54"/>
        <v>1</v>
      </c>
    </row>
    <row r="1280" spans="1:13" customFormat="1" x14ac:dyDescent="0.25">
      <c r="A1280" s="73">
        <f>+'INFO SEAL'!B1231</f>
        <v>1226</v>
      </c>
      <c r="B1280" s="180" t="str">
        <f t="shared" si="53"/>
        <v>SICODI</v>
      </c>
      <c r="C1280" s="180" t="str">
        <f>+'INFO SEAL'!C1231</f>
        <v>AREQUIPA</v>
      </c>
      <c r="D1280" s="180" t="str">
        <f>+'INFO SEAL'!D1231</f>
        <v>CONDESUYOS</v>
      </c>
      <c r="E1280" s="180" t="str">
        <f>+'INFO SEAL'!E1231</f>
        <v>IRAY</v>
      </c>
      <c r="F1280" s="180" t="str">
        <f>+IF('INFO SEAL'!I1231="BAJA TENSION","BT",IF('INFO SEAL'!I1231="MEDIA TENSION","MT","AT"))</f>
        <v>MT</v>
      </c>
      <c r="G1280" s="180">
        <f>+'INFO SEAL'!K1231</f>
        <v>12</v>
      </c>
      <c r="H1280" s="180" t="str">
        <f>+'INFO SEAL'!L1231</f>
        <v>POSTE</v>
      </c>
      <c r="I1280" s="180" t="str">
        <f>+'INFO SEAL'!M1231</f>
        <v>MADERA</v>
      </c>
      <c r="J1280" s="180" t="str">
        <f>+'INFO SEAL'!N1231&amp;"-"&amp;F1280</f>
        <v>PPM19-MT</v>
      </c>
      <c r="K1280" s="180"/>
      <c r="L1280" s="182" t="str">
        <f>+VLOOKUP('INFO SEAL'!N1231,$J$8:$V$50,3,FALSE)</f>
        <v>POSTE DE MADERA TRATADA DE 12 mts. CL.4</v>
      </c>
      <c r="M1280" s="33">
        <f t="shared" si="54"/>
        <v>1</v>
      </c>
    </row>
    <row r="1281" spans="1:13" customFormat="1" x14ac:dyDescent="0.25">
      <c r="A1281" s="73">
        <f>+'INFO SEAL'!B1232</f>
        <v>1227</v>
      </c>
      <c r="B1281" s="180" t="str">
        <f t="shared" si="53"/>
        <v>SICODI</v>
      </c>
      <c r="C1281" s="180" t="str">
        <f>+'INFO SEAL'!C1232</f>
        <v>AREQUIPA</v>
      </c>
      <c r="D1281" s="180" t="str">
        <f>+'INFO SEAL'!D1232</f>
        <v>CONDESUYOS</v>
      </c>
      <c r="E1281" s="180" t="str">
        <f>+'INFO SEAL'!E1232</f>
        <v>IRAY</v>
      </c>
      <c r="F1281" s="180" t="str">
        <f>+IF('INFO SEAL'!I1232="BAJA TENSION","BT",IF('INFO SEAL'!I1232="MEDIA TENSION","MT","AT"))</f>
        <v>MT</v>
      </c>
      <c r="G1281" s="180">
        <f>+'INFO SEAL'!K1232</f>
        <v>12</v>
      </c>
      <c r="H1281" s="180" t="str">
        <f>+'INFO SEAL'!L1232</f>
        <v>POSTE</v>
      </c>
      <c r="I1281" s="180" t="str">
        <f>+'INFO SEAL'!M1232</f>
        <v>MADERA</v>
      </c>
      <c r="J1281" s="180" t="str">
        <f>+'INFO SEAL'!N1232&amp;"-"&amp;F1281</f>
        <v>PPM19-MT</v>
      </c>
      <c r="K1281" s="180"/>
      <c r="L1281" s="182" t="str">
        <f>+VLOOKUP('INFO SEAL'!N1232,$J$8:$V$50,3,FALSE)</f>
        <v>POSTE DE MADERA TRATADA DE 12 mts. CL.4</v>
      </c>
      <c r="M1281" s="33">
        <f t="shared" si="54"/>
        <v>1</v>
      </c>
    </row>
    <row r="1282" spans="1:13" customFormat="1" x14ac:dyDescent="0.25">
      <c r="A1282" s="73">
        <f>+'INFO SEAL'!B1233</f>
        <v>1228</v>
      </c>
      <c r="B1282" s="180" t="str">
        <f t="shared" si="53"/>
        <v>SICODI</v>
      </c>
      <c r="C1282" s="180" t="str">
        <f>+'INFO SEAL'!C1233</f>
        <v>AREQUIPA</v>
      </c>
      <c r="D1282" s="180" t="str">
        <f>+'INFO SEAL'!D1233</f>
        <v>CONDESUYOS</v>
      </c>
      <c r="E1282" s="180" t="str">
        <f>+'INFO SEAL'!E1233</f>
        <v>IRAY</v>
      </c>
      <c r="F1282" s="180" t="str">
        <f>+IF('INFO SEAL'!I1233="BAJA TENSION","BT",IF('INFO SEAL'!I1233="MEDIA TENSION","MT","AT"))</f>
        <v>MT</v>
      </c>
      <c r="G1282" s="180">
        <f>+'INFO SEAL'!K1233</f>
        <v>12</v>
      </c>
      <c r="H1282" s="180" t="str">
        <f>+'INFO SEAL'!L1233</f>
        <v>POSTE</v>
      </c>
      <c r="I1282" s="180" t="str">
        <f>+'INFO SEAL'!M1233</f>
        <v>MADERA</v>
      </c>
      <c r="J1282" s="180" t="str">
        <f>+'INFO SEAL'!N1233&amp;"-"&amp;F1282</f>
        <v>PPM19-MT</v>
      </c>
      <c r="K1282" s="180"/>
      <c r="L1282" s="182" t="str">
        <f>+VLOOKUP('INFO SEAL'!N1233,$J$8:$V$50,3,FALSE)</f>
        <v>POSTE DE MADERA TRATADA DE 12 mts. CL.4</v>
      </c>
      <c r="M1282" s="33">
        <f t="shared" si="54"/>
        <v>1</v>
      </c>
    </row>
    <row r="1283" spans="1:13" customFormat="1" x14ac:dyDescent="0.25">
      <c r="A1283" s="73">
        <f>+'INFO SEAL'!B1234</f>
        <v>1229</v>
      </c>
      <c r="B1283" s="180" t="str">
        <f t="shared" si="53"/>
        <v>SICODI</v>
      </c>
      <c r="C1283" s="180" t="str">
        <f>+'INFO SEAL'!C1234</f>
        <v>AREQUIPA</v>
      </c>
      <c r="D1283" s="180" t="str">
        <f>+'INFO SEAL'!D1234</f>
        <v>CONDESUYOS</v>
      </c>
      <c r="E1283" s="180" t="str">
        <f>+'INFO SEAL'!E1234</f>
        <v>CHUQUIBAMBA</v>
      </c>
      <c r="F1283" s="180" t="str">
        <f>+IF('INFO SEAL'!I1234="BAJA TENSION","BT",IF('INFO SEAL'!I1234="MEDIA TENSION","MT","AT"))</f>
        <v>MT</v>
      </c>
      <c r="G1283" s="180">
        <f>+'INFO SEAL'!K1234</f>
        <v>13</v>
      </c>
      <c r="H1283" s="180" t="str">
        <f>+'INFO SEAL'!L1234</f>
        <v>POSTE</v>
      </c>
      <c r="I1283" s="180" t="str">
        <f>+'INFO SEAL'!M1234</f>
        <v>CONCRETO</v>
      </c>
      <c r="J1283" s="180" t="str">
        <f>+'INFO SEAL'!N1234&amp;"-"&amp;F1283</f>
        <v>PPC19-MT</v>
      </c>
      <c r="K1283" s="180"/>
      <c r="L1283" s="182" t="str">
        <f>+VLOOKUP('INFO SEAL'!N1234,$J$8:$V$50,3,FALSE)</f>
        <v>POSTE DE CONCRETO ARMADO DE 13/300/150/345</v>
      </c>
      <c r="M1283" s="33">
        <f t="shared" si="54"/>
        <v>0.5</v>
      </c>
    </row>
    <row r="1284" spans="1:13" customFormat="1" x14ac:dyDescent="0.25">
      <c r="A1284" s="73">
        <f>+'INFO SEAL'!B1235</f>
        <v>1230</v>
      </c>
      <c r="B1284" s="180" t="str">
        <f t="shared" si="53"/>
        <v>SICODI</v>
      </c>
      <c r="C1284" s="180" t="str">
        <f>+'INFO SEAL'!C1235</f>
        <v>AREQUIPA</v>
      </c>
      <c r="D1284" s="180" t="str">
        <f>+'INFO SEAL'!D1235</f>
        <v>CONDESUYOS</v>
      </c>
      <c r="E1284" s="180" t="str">
        <f>+'INFO SEAL'!E1235</f>
        <v>CHUQUIBAMBA</v>
      </c>
      <c r="F1284" s="180" t="str">
        <f>+IF('INFO SEAL'!I1235="BAJA TENSION","BT",IF('INFO SEAL'!I1235="MEDIA TENSION","MT","AT"))</f>
        <v>MT</v>
      </c>
      <c r="G1284" s="180">
        <f>+'INFO SEAL'!K1235</f>
        <v>13</v>
      </c>
      <c r="H1284" s="180" t="str">
        <f>+'INFO SEAL'!L1235</f>
        <v>POSTE</v>
      </c>
      <c r="I1284" s="180" t="str">
        <f>+'INFO SEAL'!M1235</f>
        <v>CONCRETO</v>
      </c>
      <c r="J1284" s="180" t="str">
        <f>+'INFO SEAL'!N1235&amp;"-"&amp;F1284</f>
        <v>PPC19-MT</v>
      </c>
      <c r="K1284" s="180"/>
      <c r="L1284" s="182" t="str">
        <f>+VLOOKUP('INFO SEAL'!N1235,$J$8:$V$50,3,FALSE)</f>
        <v>POSTE DE CONCRETO ARMADO DE 13/300/150/345</v>
      </c>
      <c r="M1284" s="33">
        <f t="shared" si="54"/>
        <v>0.5</v>
      </c>
    </row>
    <row r="1285" spans="1:13" customFormat="1" x14ac:dyDescent="0.25">
      <c r="A1285" s="73">
        <f>+'INFO SEAL'!B1236</f>
        <v>1231</v>
      </c>
      <c r="B1285" s="180" t="str">
        <f t="shared" si="53"/>
        <v>SICODI</v>
      </c>
      <c r="C1285" s="180" t="str">
        <f>+'INFO SEAL'!C1236</f>
        <v>AREQUIPA</v>
      </c>
      <c r="D1285" s="180" t="str">
        <f>+'INFO SEAL'!D1236</f>
        <v>CONDESUYOS</v>
      </c>
      <c r="E1285" s="180" t="str">
        <f>+'INFO SEAL'!E1236</f>
        <v>CHUQUIBAMBA</v>
      </c>
      <c r="F1285" s="180" t="str">
        <f>+IF('INFO SEAL'!I1236="BAJA TENSION","BT",IF('INFO SEAL'!I1236="MEDIA TENSION","MT","AT"))</f>
        <v>MT</v>
      </c>
      <c r="G1285" s="180">
        <f>+'INFO SEAL'!K1236</f>
        <v>13</v>
      </c>
      <c r="H1285" s="180" t="str">
        <f>+'INFO SEAL'!L1236</f>
        <v>POSTE</v>
      </c>
      <c r="I1285" s="180" t="str">
        <f>+'INFO SEAL'!M1236</f>
        <v>CONCRETO</v>
      </c>
      <c r="J1285" s="180" t="str">
        <f>+'INFO SEAL'!N1236&amp;"-"&amp;F1285</f>
        <v>PPC19-MT</v>
      </c>
      <c r="K1285" s="180"/>
      <c r="L1285" s="182" t="str">
        <f>+VLOOKUP('INFO SEAL'!N1236,$J$8:$V$50,3,FALSE)</f>
        <v>POSTE DE CONCRETO ARMADO DE 13/300/150/345</v>
      </c>
      <c r="M1285" s="33">
        <f t="shared" si="54"/>
        <v>0.5</v>
      </c>
    </row>
    <row r="1286" spans="1:13" customFormat="1" x14ac:dyDescent="0.25">
      <c r="A1286" s="73">
        <f>+'INFO SEAL'!B1237</f>
        <v>1232</v>
      </c>
      <c r="B1286" s="180" t="str">
        <f t="shared" si="53"/>
        <v>SICODI</v>
      </c>
      <c r="C1286" s="180" t="str">
        <f>+'INFO SEAL'!C1237</f>
        <v>AREQUIPA</v>
      </c>
      <c r="D1286" s="180" t="str">
        <f>+'INFO SEAL'!D1237</f>
        <v>CONDESUYOS</v>
      </c>
      <c r="E1286" s="180" t="str">
        <f>+'INFO SEAL'!E1237</f>
        <v>ANDARAY</v>
      </c>
      <c r="F1286" s="180" t="str">
        <f>+IF('INFO SEAL'!I1237="BAJA TENSION","BT",IF('INFO SEAL'!I1237="MEDIA TENSION","MT","AT"))</f>
        <v>MT</v>
      </c>
      <c r="G1286" s="180">
        <f>+'INFO SEAL'!K1237</f>
        <v>13</v>
      </c>
      <c r="H1286" s="180" t="str">
        <f>+'INFO SEAL'!L1237</f>
        <v>POSTE</v>
      </c>
      <c r="I1286" s="180" t="str">
        <f>+'INFO SEAL'!M1237</f>
        <v>CONCRETO</v>
      </c>
      <c r="J1286" s="180" t="str">
        <f>+'INFO SEAL'!N1237&amp;"-"&amp;F1286</f>
        <v>PPC19-MT</v>
      </c>
      <c r="K1286" s="180"/>
      <c r="L1286" s="182" t="str">
        <f>+VLOOKUP('INFO SEAL'!N1237,$J$8:$V$50,3,FALSE)</f>
        <v>POSTE DE CONCRETO ARMADO DE 13/300/150/345</v>
      </c>
      <c r="M1286" s="33">
        <f t="shared" si="54"/>
        <v>0.5</v>
      </c>
    </row>
    <row r="1287" spans="1:13" customFormat="1" x14ac:dyDescent="0.25">
      <c r="A1287" s="73">
        <f>+'INFO SEAL'!B1238</f>
        <v>1233</v>
      </c>
      <c r="B1287" s="180" t="str">
        <f t="shared" si="53"/>
        <v>SICODI</v>
      </c>
      <c r="C1287" s="180" t="str">
        <f>+'INFO SEAL'!C1238</f>
        <v>AREQUIPA</v>
      </c>
      <c r="D1287" s="180" t="str">
        <f>+'INFO SEAL'!D1238</f>
        <v>CONDESUYOS</v>
      </c>
      <c r="E1287" s="180" t="str">
        <f>+'INFO SEAL'!E1238</f>
        <v>IRAY</v>
      </c>
      <c r="F1287" s="180" t="str">
        <f>+IF('INFO SEAL'!I1238="BAJA TENSION","BT",IF('INFO SEAL'!I1238="MEDIA TENSION","MT","AT"))</f>
        <v>MT</v>
      </c>
      <c r="G1287" s="180">
        <f>+'INFO SEAL'!K1238</f>
        <v>12</v>
      </c>
      <c r="H1287" s="180" t="str">
        <f>+'INFO SEAL'!L1238</f>
        <v>POSTE</v>
      </c>
      <c r="I1287" s="180" t="str">
        <f>+'INFO SEAL'!M1238</f>
        <v>MADERA</v>
      </c>
      <c r="J1287" s="180" t="str">
        <f>+'INFO SEAL'!N1238&amp;"-"&amp;F1287</f>
        <v>PPM19-MT</v>
      </c>
      <c r="K1287" s="180"/>
      <c r="L1287" s="182" t="str">
        <f>+VLOOKUP('INFO SEAL'!N1238,$J$8:$V$50,3,FALSE)</f>
        <v>POSTE DE MADERA TRATADA DE 12 mts. CL.4</v>
      </c>
      <c r="M1287" s="33">
        <f t="shared" si="54"/>
        <v>1</v>
      </c>
    </row>
    <row r="1288" spans="1:13" customFormat="1" x14ac:dyDescent="0.25">
      <c r="A1288" s="73">
        <f>+'INFO SEAL'!B1239</f>
        <v>1234</v>
      </c>
      <c r="B1288" s="180" t="str">
        <f t="shared" si="53"/>
        <v>SICODI</v>
      </c>
      <c r="C1288" s="180" t="str">
        <f>+'INFO SEAL'!C1239</f>
        <v>AREQUIPA</v>
      </c>
      <c r="D1288" s="180" t="str">
        <f>+'INFO SEAL'!D1239</f>
        <v>CONDESUYOS</v>
      </c>
      <c r="E1288" s="180" t="str">
        <f>+'INFO SEAL'!E1239</f>
        <v>CHUQUIBAMBA</v>
      </c>
      <c r="F1288" s="180" t="str">
        <f>+IF('INFO SEAL'!I1239="BAJA TENSION","BT",IF('INFO SEAL'!I1239="MEDIA TENSION","MT","AT"))</f>
        <v>MT</v>
      </c>
      <c r="G1288" s="180">
        <f>+'INFO SEAL'!K1239</f>
        <v>13</v>
      </c>
      <c r="H1288" s="180" t="str">
        <f>+'INFO SEAL'!L1239</f>
        <v>POSTE</v>
      </c>
      <c r="I1288" s="180" t="str">
        <f>+'INFO SEAL'!M1239</f>
        <v>CONCRETO</v>
      </c>
      <c r="J1288" s="180" t="str">
        <f>+'INFO SEAL'!N1239&amp;"-"&amp;F1288</f>
        <v>PPC19-MT</v>
      </c>
      <c r="K1288" s="180"/>
      <c r="L1288" s="182" t="str">
        <f>+VLOOKUP('INFO SEAL'!N1239,$J$8:$V$50,3,FALSE)</f>
        <v>POSTE DE CONCRETO ARMADO DE 13/300/150/345</v>
      </c>
      <c r="M1288" s="33">
        <f t="shared" si="54"/>
        <v>0.5</v>
      </c>
    </row>
    <row r="1289" spans="1:13" customFormat="1" x14ac:dyDescent="0.25">
      <c r="A1289" s="73">
        <f>+'INFO SEAL'!B1240</f>
        <v>1235</v>
      </c>
      <c r="B1289" s="180" t="str">
        <f t="shared" si="53"/>
        <v>SICODI</v>
      </c>
      <c r="C1289" s="180" t="str">
        <f>+'INFO SEAL'!C1240</f>
        <v>AREQUIPA</v>
      </c>
      <c r="D1289" s="180" t="str">
        <f>+'INFO SEAL'!D1240</f>
        <v>CONDESUYOS</v>
      </c>
      <c r="E1289" s="180" t="str">
        <f>+'INFO SEAL'!E1240</f>
        <v>CHUQUIBAMBA</v>
      </c>
      <c r="F1289" s="180" t="str">
        <f>+IF('INFO SEAL'!I1240="BAJA TENSION","BT",IF('INFO SEAL'!I1240="MEDIA TENSION","MT","AT"))</f>
        <v>MT</v>
      </c>
      <c r="G1289" s="180">
        <f>+'INFO SEAL'!K1240</f>
        <v>12</v>
      </c>
      <c r="H1289" s="180" t="str">
        <f>+'INFO SEAL'!L1240</f>
        <v>POSTE</v>
      </c>
      <c r="I1289" s="180" t="str">
        <f>+'INFO SEAL'!M1240</f>
        <v>MADERA</v>
      </c>
      <c r="J1289" s="180" t="str">
        <f>+'INFO SEAL'!N1240&amp;"-"&amp;F1289</f>
        <v>PPM19-MT</v>
      </c>
      <c r="K1289" s="180"/>
      <c r="L1289" s="182" t="str">
        <f>+VLOOKUP('INFO SEAL'!N1240,$J$8:$V$50,3,FALSE)</f>
        <v>POSTE DE MADERA TRATADA DE 12 mts. CL.4</v>
      </c>
      <c r="M1289" s="33">
        <f t="shared" si="54"/>
        <v>1</v>
      </c>
    </row>
    <row r="1290" spans="1:13" customFormat="1" x14ac:dyDescent="0.25">
      <c r="A1290" s="73">
        <f>+'INFO SEAL'!B1241</f>
        <v>1236</v>
      </c>
      <c r="B1290" s="180" t="str">
        <f t="shared" si="53"/>
        <v>SICODI</v>
      </c>
      <c r="C1290" s="180" t="str">
        <f>+'INFO SEAL'!C1241</f>
        <v>AREQUIPA</v>
      </c>
      <c r="D1290" s="180" t="str">
        <f>+'INFO SEAL'!D1241</f>
        <v>CONDESUYOS</v>
      </c>
      <c r="E1290" s="180" t="str">
        <f>+'INFO SEAL'!E1241</f>
        <v>IRAY</v>
      </c>
      <c r="F1290" s="180" t="str">
        <f>+IF('INFO SEAL'!I1241="BAJA TENSION","BT",IF('INFO SEAL'!I1241="MEDIA TENSION","MT","AT"))</f>
        <v>MT</v>
      </c>
      <c r="G1290" s="180">
        <f>+'INFO SEAL'!K1241</f>
        <v>13</v>
      </c>
      <c r="H1290" s="180" t="str">
        <f>+'INFO SEAL'!L1241</f>
        <v>POSTE</v>
      </c>
      <c r="I1290" s="180" t="str">
        <f>+'INFO SEAL'!M1241</f>
        <v>CONCRETO</v>
      </c>
      <c r="J1290" s="180" t="str">
        <f>+'INFO SEAL'!N1241&amp;"-"&amp;F1290</f>
        <v>PPC19-MT</v>
      </c>
      <c r="K1290" s="180"/>
      <c r="L1290" s="182" t="str">
        <f>+VLOOKUP('INFO SEAL'!N1241,$J$8:$V$50,3,FALSE)</f>
        <v>POSTE DE CONCRETO ARMADO DE 13/300/150/345</v>
      </c>
      <c r="M1290" s="33">
        <f t="shared" si="54"/>
        <v>0.5</v>
      </c>
    </row>
    <row r="1291" spans="1:13" customFormat="1" x14ac:dyDescent="0.25">
      <c r="A1291" s="73">
        <f>+'INFO SEAL'!B1242</f>
        <v>1237</v>
      </c>
      <c r="B1291" s="180" t="str">
        <f t="shared" si="53"/>
        <v>SICODI</v>
      </c>
      <c r="C1291" s="180" t="str">
        <f>+'INFO SEAL'!C1242</f>
        <v>AREQUIPA</v>
      </c>
      <c r="D1291" s="180" t="str">
        <f>+'INFO SEAL'!D1242</f>
        <v>CONDESUYOS</v>
      </c>
      <c r="E1291" s="180" t="str">
        <f>+'INFO SEAL'!E1242</f>
        <v>IRAY</v>
      </c>
      <c r="F1291" s="180" t="str">
        <f>+IF('INFO SEAL'!I1242="BAJA TENSION","BT",IF('INFO SEAL'!I1242="MEDIA TENSION","MT","AT"))</f>
        <v>MT</v>
      </c>
      <c r="G1291" s="180">
        <f>+'INFO SEAL'!K1242</f>
        <v>12</v>
      </c>
      <c r="H1291" s="180" t="str">
        <f>+'INFO SEAL'!L1242</f>
        <v>POSTE</v>
      </c>
      <c r="I1291" s="180" t="str">
        <f>+'INFO SEAL'!M1242</f>
        <v>MADERA</v>
      </c>
      <c r="J1291" s="180" t="str">
        <f>+'INFO SEAL'!N1242&amp;"-"&amp;F1291</f>
        <v>PPM19-MT</v>
      </c>
      <c r="K1291" s="180"/>
      <c r="L1291" s="182" t="str">
        <f>+VLOOKUP('INFO SEAL'!N1242,$J$8:$V$50,3,FALSE)</f>
        <v>POSTE DE MADERA TRATADA DE 12 mts. CL.4</v>
      </c>
      <c r="M1291" s="33">
        <f t="shared" si="54"/>
        <v>1</v>
      </c>
    </row>
    <row r="1292" spans="1:13" customFormat="1" x14ac:dyDescent="0.25">
      <c r="A1292" s="73">
        <f>+'INFO SEAL'!B1243</f>
        <v>1238</v>
      </c>
      <c r="B1292" s="180" t="str">
        <f t="shared" si="53"/>
        <v>SICODI</v>
      </c>
      <c r="C1292" s="180" t="str">
        <f>+'INFO SEAL'!C1243</f>
        <v>AREQUIPA</v>
      </c>
      <c r="D1292" s="180" t="str">
        <f>+'INFO SEAL'!D1243</f>
        <v>CONDESUYOS</v>
      </c>
      <c r="E1292" s="180" t="str">
        <f>+'INFO SEAL'!E1243</f>
        <v>CHUQUIBAMBA</v>
      </c>
      <c r="F1292" s="180" t="str">
        <f>+IF('INFO SEAL'!I1243="BAJA TENSION","BT",IF('INFO SEAL'!I1243="MEDIA TENSION","MT","AT"))</f>
        <v>MT</v>
      </c>
      <c r="G1292" s="180">
        <f>+'INFO SEAL'!K1243</f>
        <v>13</v>
      </c>
      <c r="H1292" s="180" t="str">
        <f>+'INFO SEAL'!L1243</f>
        <v>POSTE</v>
      </c>
      <c r="I1292" s="180" t="str">
        <f>+'INFO SEAL'!M1243</f>
        <v>CONCRETO</v>
      </c>
      <c r="J1292" s="180" t="str">
        <f>+'INFO SEAL'!N1243&amp;"-"&amp;F1292</f>
        <v>PPC19-MT</v>
      </c>
      <c r="K1292" s="180"/>
      <c r="L1292" s="182" t="str">
        <f>+VLOOKUP('INFO SEAL'!N1243,$J$8:$V$50,3,FALSE)</f>
        <v>POSTE DE CONCRETO ARMADO DE 13/300/150/345</v>
      </c>
      <c r="M1292" s="33">
        <f t="shared" si="54"/>
        <v>0.5</v>
      </c>
    </row>
    <row r="1293" spans="1:13" customFormat="1" x14ac:dyDescent="0.25">
      <c r="A1293" s="73">
        <f>+'INFO SEAL'!B1244</f>
        <v>1239</v>
      </c>
      <c r="B1293" s="180" t="str">
        <f t="shared" si="53"/>
        <v>SICODI</v>
      </c>
      <c r="C1293" s="180" t="str">
        <f>+'INFO SEAL'!C1244</f>
        <v>AREQUIPA</v>
      </c>
      <c r="D1293" s="180" t="str">
        <f>+'INFO SEAL'!D1244</f>
        <v>CONDESUYOS</v>
      </c>
      <c r="E1293" s="180" t="str">
        <f>+'INFO SEAL'!E1244</f>
        <v>IRAY</v>
      </c>
      <c r="F1293" s="180" t="str">
        <f>+IF('INFO SEAL'!I1244="BAJA TENSION","BT",IF('INFO SEAL'!I1244="MEDIA TENSION","MT","AT"))</f>
        <v>MT</v>
      </c>
      <c r="G1293" s="180">
        <f>+'INFO SEAL'!K1244</f>
        <v>12</v>
      </c>
      <c r="H1293" s="180" t="str">
        <f>+'INFO SEAL'!L1244</f>
        <v>POSTE</v>
      </c>
      <c r="I1293" s="180" t="str">
        <f>+'INFO SEAL'!M1244</f>
        <v>CONCRETO</v>
      </c>
      <c r="J1293" s="180" t="str">
        <f>+'INFO SEAL'!N1244&amp;"-"&amp;F1293</f>
        <v>PPC15-MT</v>
      </c>
      <c r="K1293" s="180"/>
      <c r="L1293" s="182" t="str">
        <f>+VLOOKUP('INFO SEAL'!N1244,$J$8:$V$50,3,FALSE)</f>
        <v>POSTE DE CONCRETO ARMADO DE 12/200/120/300</v>
      </c>
      <c r="M1293" s="33">
        <f t="shared" si="54"/>
        <v>0.3</v>
      </c>
    </row>
    <row r="1294" spans="1:13" customFormat="1" x14ac:dyDescent="0.25">
      <c r="A1294" s="73">
        <f>+'INFO SEAL'!B1245</f>
        <v>1240</v>
      </c>
      <c r="B1294" s="180" t="str">
        <f t="shared" si="53"/>
        <v>SICODI</v>
      </c>
      <c r="C1294" s="180" t="str">
        <f>+'INFO SEAL'!C1245</f>
        <v>AREQUIPA</v>
      </c>
      <c r="D1294" s="180" t="str">
        <f>+'INFO SEAL'!D1245</f>
        <v>CONDESUYOS</v>
      </c>
      <c r="E1294" s="180" t="str">
        <f>+'INFO SEAL'!E1245</f>
        <v>IRAY</v>
      </c>
      <c r="F1294" s="180" t="str">
        <f>+IF('INFO SEAL'!I1245="BAJA TENSION","BT",IF('INFO SEAL'!I1245="MEDIA TENSION","MT","AT"))</f>
        <v>MT</v>
      </c>
      <c r="G1294" s="180">
        <f>+'INFO SEAL'!K1245</f>
        <v>12</v>
      </c>
      <c r="H1294" s="180" t="str">
        <f>+'INFO SEAL'!L1245</f>
        <v>POSTE</v>
      </c>
      <c r="I1294" s="180" t="str">
        <f>+'INFO SEAL'!M1245</f>
        <v>CONCRETO</v>
      </c>
      <c r="J1294" s="180" t="str">
        <f>+'INFO SEAL'!N1245&amp;"-"&amp;F1294</f>
        <v>PPC15-MT</v>
      </c>
      <c r="K1294" s="180"/>
      <c r="L1294" s="182" t="str">
        <f>+VLOOKUP('INFO SEAL'!N1245,$J$8:$V$50,3,FALSE)</f>
        <v>POSTE DE CONCRETO ARMADO DE 12/200/120/300</v>
      </c>
      <c r="M1294" s="33">
        <f t="shared" si="54"/>
        <v>0.3</v>
      </c>
    </row>
    <row r="1295" spans="1:13" customFormat="1" x14ac:dyDescent="0.25">
      <c r="A1295" s="73">
        <f>+'INFO SEAL'!B1246</f>
        <v>1241</v>
      </c>
      <c r="B1295" s="180" t="str">
        <f t="shared" si="53"/>
        <v>SICODI</v>
      </c>
      <c r="C1295" s="180" t="str">
        <f>+'INFO SEAL'!C1246</f>
        <v>AREQUIPA</v>
      </c>
      <c r="D1295" s="180" t="str">
        <f>+'INFO SEAL'!D1246</f>
        <v>CONDESUYOS</v>
      </c>
      <c r="E1295" s="180" t="str">
        <f>+'INFO SEAL'!E1246</f>
        <v>IRAY</v>
      </c>
      <c r="F1295" s="180" t="str">
        <f>+IF('INFO SEAL'!I1246="BAJA TENSION","BT",IF('INFO SEAL'!I1246="MEDIA TENSION","MT","AT"))</f>
        <v>MT</v>
      </c>
      <c r="G1295" s="180">
        <f>+'INFO SEAL'!K1246</f>
        <v>12</v>
      </c>
      <c r="H1295" s="180" t="str">
        <f>+'INFO SEAL'!L1246</f>
        <v>POSTE</v>
      </c>
      <c r="I1295" s="180" t="str">
        <f>+'INFO SEAL'!M1246</f>
        <v>MADERA</v>
      </c>
      <c r="J1295" s="180" t="str">
        <f>+'INFO SEAL'!N1246&amp;"-"&amp;F1295</f>
        <v>PPM19-MT</v>
      </c>
      <c r="K1295" s="180"/>
      <c r="L1295" s="182" t="str">
        <f>+VLOOKUP('INFO SEAL'!N1246,$J$8:$V$50,3,FALSE)</f>
        <v>POSTE DE MADERA TRATADA DE 12 mts. CL.4</v>
      </c>
      <c r="M1295" s="33">
        <f t="shared" si="54"/>
        <v>1</v>
      </c>
    </row>
    <row r="1296" spans="1:13" customFormat="1" x14ac:dyDescent="0.25">
      <c r="A1296" s="73">
        <f>+'INFO SEAL'!B1247</f>
        <v>1242</v>
      </c>
      <c r="B1296" s="180" t="str">
        <f t="shared" si="53"/>
        <v>SICODI</v>
      </c>
      <c r="C1296" s="180" t="str">
        <f>+'INFO SEAL'!C1247</f>
        <v>AREQUIPA</v>
      </c>
      <c r="D1296" s="180" t="str">
        <f>+'INFO SEAL'!D1247</f>
        <v>CONDESUYOS</v>
      </c>
      <c r="E1296" s="180" t="str">
        <f>+'INFO SEAL'!E1247</f>
        <v>CHUQUIBAMBA</v>
      </c>
      <c r="F1296" s="180" t="str">
        <f>+IF('INFO SEAL'!I1247="BAJA TENSION","BT",IF('INFO SEAL'!I1247="MEDIA TENSION","MT","AT"))</f>
        <v>MT</v>
      </c>
      <c r="G1296" s="180">
        <f>+'INFO SEAL'!K1247</f>
        <v>12</v>
      </c>
      <c r="H1296" s="180" t="str">
        <f>+'INFO SEAL'!L1247</f>
        <v>POSTE</v>
      </c>
      <c r="I1296" s="180" t="str">
        <f>+'INFO SEAL'!M1247</f>
        <v>MADERA</v>
      </c>
      <c r="J1296" s="180" t="str">
        <f>+'INFO SEAL'!N1247&amp;"-"&amp;F1296</f>
        <v>PPM19-MT</v>
      </c>
      <c r="K1296" s="180"/>
      <c r="L1296" s="182" t="str">
        <f>+VLOOKUP('INFO SEAL'!N1247,$J$8:$V$50,3,FALSE)</f>
        <v>POSTE DE MADERA TRATADA DE 12 mts. CL.4</v>
      </c>
      <c r="M1296" s="33">
        <f t="shared" si="54"/>
        <v>1</v>
      </c>
    </row>
    <row r="1297" spans="1:13" customFormat="1" x14ac:dyDescent="0.25">
      <c r="A1297" s="73">
        <f>+'INFO SEAL'!B1248</f>
        <v>1243</v>
      </c>
      <c r="B1297" s="180" t="str">
        <f t="shared" si="53"/>
        <v>SICODI</v>
      </c>
      <c r="C1297" s="180" t="str">
        <f>+'INFO SEAL'!C1248</f>
        <v>AREQUIPA</v>
      </c>
      <c r="D1297" s="180" t="str">
        <f>+'INFO SEAL'!D1248</f>
        <v>CONDESUYOS</v>
      </c>
      <c r="E1297" s="180" t="str">
        <f>+'INFO SEAL'!E1248</f>
        <v>CHUQUIBAMBA</v>
      </c>
      <c r="F1297" s="180" t="str">
        <f>+IF('INFO SEAL'!I1248="BAJA TENSION","BT",IF('INFO SEAL'!I1248="MEDIA TENSION","MT","AT"))</f>
        <v>MT</v>
      </c>
      <c r="G1297" s="180">
        <f>+'INFO SEAL'!K1248</f>
        <v>12</v>
      </c>
      <c r="H1297" s="180" t="str">
        <f>+'INFO SEAL'!L1248</f>
        <v>POSTE</v>
      </c>
      <c r="I1297" s="180" t="str">
        <f>+'INFO SEAL'!M1248</f>
        <v>MADERA</v>
      </c>
      <c r="J1297" s="180" t="str">
        <f>+'INFO SEAL'!N1248&amp;"-"&amp;F1297</f>
        <v>PPM19-MT</v>
      </c>
      <c r="K1297" s="180"/>
      <c r="L1297" s="182" t="str">
        <f>+VLOOKUP('INFO SEAL'!N1248,$J$8:$V$50,3,FALSE)</f>
        <v>POSTE DE MADERA TRATADA DE 12 mts. CL.4</v>
      </c>
      <c r="M1297" s="33">
        <f t="shared" si="54"/>
        <v>1</v>
      </c>
    </row>
    <row r="1298" spans="1:13" customFormat="1" x14ac:dyDescent="0.25">
      <c r="A1298" s="73">
        <f>+'INFO SEAL'!B1249</f>
        <v>1244</v>
      </c>
      <c r="B1298" s="180" t="str">
        <f t="shared" si="53"/>
        <v>SICODI</v>
      </c>
      <c r="C1298" s="180" t="str">
        <f>+'INFO SEAL'!C1249</f>
        <v>AREQUIPA</v>
      </c>
      <c r="D1298" s="180" t="str">
        <f>+'INFO SEAL'!D1249</f>
        <v>CONDESUYOS</v>
      </c>
      <c r="E1298" s="180" t="str">
        <f>+'INFO SEAL'!E1249</f>
        <v>IRAY</v>
      </c>
      <c r="F1298" s="180" t="str">
        <f>+IF('INFO SEAL'!I1249="BAJA TENSION","BT",IF('INFO SEAL'!I1249="MEDIA TENSION","MT","AT"))</f>
        <v>MT</v>
      </c>
      <c r="G1298" s="180">
        <f>+'INFO SEAL'!K1249</f>
        <v>12</v>
      </c>
      <c r="H1298" s="180" t="str">
        <f>+'INFO SEAL'!L1249</f>
        <v>POSTE</v>
      </c>
      <c r="I1298" s="180" t="str">
        <f>+'INFO SEAL'!M1249</f>
        <v>CONCRETO</v>
      </c>
      <c r="J1298" s="180" t="str">
        <f>+'INFO SEAL'!N1249&amp;"-"&amp;F1298</f>
        <v>PPC15-MT</v>
      </c>
      <c r="K1298" s="180"/>
      <c r="L1298" s="182" t="str">
        <f>+VLOOKUP('INFO SEAL'!N1249,$J$8:$V$50,3,FALSE)</f>
        <v>POSTE DE CONCRETO ARMADO DE 12/200/120/300</v>
      </c>
      <c r="M1298" s="33">
        <f t="shared" si="54"/>
        <v>0.3</v>
      </c>
    </row>
    <row r="1299" spans="1:13" customFormat="1" x14ac:dyDescent="0.25">
      <c r="A1299" s="73">
        <f>+'INFO SEAL'!B1250</f>
        <v>1245</v>
      </c>
      <c r="B1299" s="180" t="str">
        <f t="shared" si="53"/>
        <v>SICODI</v>
      </c>
      <c r="C1299" s="180" t="str">
        <f>+'INFO SEAL'!C1250</f>
        <v>AREQUIPA</v>
      </c>
      <c r="D1299" s="180" t="str">
        <f>+'INFO SEAL'!D1250</f>
        <v>CONDESUYOS</v>
      </c>
      <c r="E1299" s="180" t="str">
        <f>+'INFO SEAL'!E1250</f>
        <v>CHUQUIBAMBA</v>
      </c>
      <c r="F1299" s="180" t="str">
        <f>+IF('INFO SEAL'!I1250="BAJA TENSION","BT",IF('INFO SEAL'!I1250="MEDIA TENSION","MT","AT"))</f>
        <v>MT</v>
      </c>
      <c r="G1299" s="180">
        <f>+'INFO SEAL'!K1250</f>
        <v>13</v>
      </c>
      <c r="H1299" s="180" t="str">
        <f>+'INFO SEAL'!L1250</f>
        <v>POSTE</v>
      </c>
      <c r="I1299" s="180" t="str">
        <f>+'INFO SEAL'!M1250</f>
        <v>CONCRETO</v>
      </c>
      <c r="J1299" s="180" t="str">
        <f>+'INFO SEAL'!N1250&amp;"-"&amp;F1299</f>
        <v>PPC19-MT</v>
      </c>
      <c r="K1299" s="180"/>
      <c r="L1299" s="182" t="str">
        <f>+VLOOKUP('INFO SEAL'!N1250,$J$8:$V$50,3,FALSE)</f>
        <v>POSTE DE CONCRETO ARMADO DE 13/300/150/345</v>
      </c>
      <c r="M1299" s="33">
        <f t="shared" si="54"/>
        <v>0.5</v>
      </c>
    </row>
    <row r="1300" spans="1:13" customFormat="1" x14ac:dyDescent="0.25">
      <c r="A1300" s="73">
        <f>+'INFO SEAL'!B1251</f>
        <v>1246</v>
      </c>
      <c r="B1300" s="180" t="str">
        <f t="shared" si="53"/>
        <v>SICODI</v>
      </c>
      <c r="C1300" s="180" t="str">
        <f>+'INFO SEAL'!C1251</f>
        <v>AREQUIPA</v>
      </c>
      <c r="D1300" s="180" t="str">
        <f>+'INFO SEAL'!D1251</f>
        <v>CONDESUYOS</v>
      </c>
      <c r="E1300" s="180" t="str">
        <f>+'INFO SEAL'!E1251</f>
        <v>CHUQUIBAMBA</v>
      </c>
      <c r="F1300" s="180" t="str">
        <f>+IF('INFO SEAL'!I1251="BAJA TENSION","BT",IF('INFO SEAL'!I1251="MEDIA TENSION","MT","AT"))</f>
        <v>MT</v>
      </c>
      <c r="G1300" s="180">
        <f>+'INFO SEAL'!K1251</f>
        <v>13</v>
      </c>
      <c r="H1300" s="180" t="str">
        <f>+'INFO SEAL'!L1251</f>
        <v>POSTE</v>
      </c>
      <c r="I1300" s="180" t="str">
        <f>+'INFO SEAL'!M1251</f>
        <v>CONCRETO</v>
      </c>
      <c r="J1300" s="180" t="str">
        <f>+'INFO SEAL'!N1251&amp;"-"&amp;F1300</f>
        <v>PPC19-MT</v>
      </c>
      <c r="K1300" s="180"/>
      <c r="L1300" s="182" t="str">
        <f>+VLOOKUP('INFO SEAL'!N1251,$J$8:$V$50,3,FALSE)</f>
        <v>POSTE DE CONCRETO ARMADO DE 13/300/150/345</v>
      </c>
      <c r="M1300" s="33">
        <f t="shared" si="54"/>
        <v>0.5</v>
      </c>
    </row>
    <row r="1301" spans="1:13" customFormat="1" x14ac:dyDescent="0.25">
      <c r="A1301" s="73">
        <f>+'INFO SEAL'!B1252</f>
        <v>1247</v>
      </c>
      <c r="B1301" s="180" t="str">
        <f t="shared" si="53"/>
        <v>SICODI</v>
      </c>
      <c r="C1301" s="180" t="str">
        <f>+'INFO SEAL'!C1252</f>
        <v>AREQUIPA</v>
      </c>
      <c r="D1301" s="180" t="str">
        <f>+'INFO SEAL'!D1252</f>
        <v>CONDESUYOS</v>
      </c>
      <c r="E1301" s="180" t="str">
        <f>+'INFO SEAL'!E1252</f>
        <v>IRAY</v>
      </c>
      <c r="F1301" s="180" t="str">
        <f>+IF('INFO SEAL'!I1252="BAJA TENSION","BT",IF('INFO SEAL'!I1252="MEDIA TENSION","MT","AT"))</f>
        <v>MT</v>
      </c>
      <c r="G1301" s="180">
        <f>+'INFO SEAL'!K1252</f>
        <v>12</v>
      </c>
      <c r="H1301" s="180" t="str">
        <f>+'INFO SEAL'!L1252</f>
        <v>POSTE</v>
      </c>
      <c r="I1301" s="180" t="str">
        <f>+'INFO SEAL'!M1252</f>
        <v>MADERA</v>
      </c>
      <c r="J1301" s="180" t="str">
        <f>+'INFO SEAL'!N1252&amp;"-"&amp;F1301</f>
        <v>PPM19-MT</v>
      </c>
      <c r="K1301" s="180"/>
      <c r="L1301" s="182" t="str">
        <f>+VLOOKUP('INFO SEAL'!N1252,$J$8:$V$50,3,FALSE)</f>
        <v>POSTE DE MADERA TRATADA DE 12 mts. CL.4</v>
      </c>
      <c r="M1301" s="33">
        <f t="shared" si="54"/>
        <v>1</v>
      </c>
    </row>
    <row r="1302" spans="1:13" customFormat="1" x14ac:dyDescent="0.25">
      <c r="A1302" s="73">
        <f>+'INFO SEAL'!B1253</f>
        <v>1248</v>
      </c>
      <c r="B1302" s="180" t="str">
        <f t="shared" si="53"/>
        <v>SICODI</v>
      </c>
      <c r="C1302" s="180" t="str">
        <f>+'INFO SEAL'!C1253</f>
        <v>AREQUIPA</v>
      </c>
      <c r="D1302" s="180" t="str">
        <f>+'INFO SEAL'!D1253</f>
        <v>CONDESUYOS</v>
      </c>
      <c r="E1302" s="180" t="str">
        <f>+'INFO SEAL'!E1253</f>
        <v>IRAY</v>
      </c>
      <c r="F1302" s="180" t="str">
        <f>+IF('INFO SEAL'!I1253="BAJA TENSION","BT",IF('INFO SEAL'!I1253="MEDIA TENSION","MT","AT"))</f>
        <v>MT</v>
      </c>
      <c r="G1302" s="180">
        <f>+'INFO SEAL'!K1253</f>
        <v>12</v>
      </c>
      <c r="H1302" s="180" t="str">
        <f>+'INFO SEAL'!L1253</f>
        <v>POSTE</v>
      </c>
      <c r="I1302" s="180" t="str">
        <f>+'INFO SEAL'!M1253</f>
        <v>MADERA</v>
      </c>
      <c r="J1302" s="180" t="str">
        <f>+'INFO SEAL'!N1253&amp;"-"&amp;F1302</f>
        <v>PPM19-MT</v>
      </c>
      <c r="K1302" s="180"/>
      <c r="L1302" s="182" t="str">
        <f>+VLOOKUP('INFO SEAL'!N1253,$J$8:$V$50,3,FALSE)</f>
        <v>POSTE DE MADERA TRATADA DE 12 mts. CL.4</v>
      </c>
      <c r="M1302" s="33">
        <f t="shared" si="54"/>
        <v>1</v>
      </c>
    </row>
    <row r="1303" spans="1:13" customFormat="1" x14ac:dyDescent="0.25">
      <c r="A1303" s="73">
        <f>+'INFO SEAL'!B1254</f>
        <v>1249</v>
      </c>
      <c r="B1303" s="180" t="str">
        <f t="shared" si="53"/>
        <v>SICODI</v>
      </c>
      <c r="C1303" s="180" t="str">
        <f>+'INFO SEAL'!C1254</f>
        <v>AREQUIPA</v>
      </c>
      <c r="D1303" s="180" t="str">
        <f>+'INFO SEAL'!D1254</f>
        <v>CONDESUYOS</v>
      </c>
      <c r="E1303" s="180" t="str">
        <f>+'INFO SEAL'!E1254</f>
        <v>IRAY</v>
      </c>
      <c r="F1303" s="180" t="str">
        <f>+IF('INFO SEAL'!I1254="BAJA TENSION","BT",IF('INFO SEAL'!I1254="MEDIA TENSION","MT","AT"))</f>
        <v>MT</v>
      </c>
      <c r="G1303" s="180">
        <f>+'INFO SEAL'!K1254</f>
        <v>12</v>
      </c>
      <c r="H1303" s="180" t="str">
        <f>+'INFO SEAL'!L1254</f>
        <v>POSTE</v>
      </c>
      <c r="I1303" s="180" t="str">
        <f>+'INFO SEAL'!M1254</f>
        <v>MADERA</v>
      </c>
      <c r="J1303" s="180" t="str">
        <f>+'INFO SEAL'!N1254&amp;"-"&amp;F1303</f>
        <v>PPM19-MT</v>
      </c>
      <c r="K1303" s="180"/>
      <c r="L1303" s="182" t="str">
        <f>+VLOOKUP('INFO SEAL'!N1254,$J$8:$V$50,3,FALSE)</f>
        <v>POSTE DE MADERA TRATADA DE 12 mts. CL.4</v>
      </c>
      <c r="M1303" s="33">
        <f t="shared" si="54"/>
        <v>1</v>
      </c>
    </row>
    <row r="1304" spans="1:13" customFormat="1" x14ac:dyDescent="0.25">
      <c r="A1304" s="73">
        <f>+'INFO SEAL'!B1255</f>
        <v>1250</v>
      </c>
      <c r="B1304" s="180" t="str">
        <f t="shared" si="53"/>
        <v>SICODI</v>
      </c>
      <c r="C1304" s="180" t="str">
        <f>+'INFO SEAL'!C1255</f>
        <v>AREQUIPA</v>
      </c>
      <c r="D1304" s="180" t="str">
        <f>+'INFO SEAL'!D1255</f>
        <v>CONDESUYOS</v>
      </c>
      <c r="E1304" s="180" t="str">
        <f>+'INFO SEAL'!E1255</f>
        <v>CHUQUIBAMBA</v>
      </c>
      <c r="F1304" s="180" t="str">
        <f>+IF('INFO SEAL'!I1255="BAJA TENSION","BT",IF('INFO SEAL'!I1255="MEDIA TENSION","MT","AT"))</f>
        <v>MT</v>
      </c>
      <c r="G1304" s="180">
        <f>+'INFO SEAL'!K1255</f>
        <v>13</v>
      </c>
      <c r="H1304" s="180" t="str">
        <f>+'INFO SEAL'!L1255</f>
        <v>POSTE</v>
      </c>
      <c r="I1304" s="180" t="str">
        <f>+'INFO SEAL'!M1255</f>
        <v>CONCRETO</v>
      </c>
      <c r="J1304" s="180" t="str">
        <f>+'INFO SEAL'!N1255&amp;"-"&amp;F1304</f>
        <v>PPC19-MT</v>
      </c>
      <c r="K1304" s="180"/>
      <c r="L1304" s="182" t="str">
        <f>+VLOOKUP('INFO SEAL'!N1255,$J$8:$V$50,3,FALSE)</f>
        <v>POSTE DE CONCRETO ARMADO DE 13/300/150/345</v>
      </c>
      <c r="M1304" s="33">
        <f t="shared" si="54"/>
        <v>0.5</v>
      </c>
    </row>
    <row r="1305" spans="1:13" customFormat="1" x14ac:dyDescent="0.25">
      <c r="A1305" s="73">
        <f>+'INFO SEAL'!B1256</f>
        <v>1251</v>
      </c>
      <c r="B1305" s="180" t="str">
        <f t="shared" si="53"/>
        <v>SICODI</v>
      </c>
      <c r="C1305" s="180" t="str">
        <f>+'INFO SEAL'!C1256</f>
        <v>AREQUIPA</v>
      </c>
      <c r="D1305" s="180" t="str">
        <f>+'INFO SEAL'!D1256</f>
        <v>CONDESUYOS</v>
      </c>
      <c r="E1305" s="180" t="str">
        <f>+'INFO SEAL'!E1256</f>
        <v>CHUQUIBAMBA</v>
      </c>
      <c r="F1305" s="180" t="str">
        <f>+IF('INFO SEAL'!I1256="BAJA TENSION","BT",IF('INFO SEAL'!I1256="MEDIA TENSION","MT","AT"))</f>
        <v>MT</v>
      </c>
      <c r="G1305" s="180">
        <f>+'INFO SEAL'!K1256</f>
        <v>12</v>
      </c>
      <c r="H1305" s="180" t="str">
        <f>+'INFO SEAL'!L1256</f>
        <v>POSTE</v>
      </c>
      <c r="I1305" s="180" t="str">
        <f>+'INFO SEAL'!M1256</f>
        <v>MADERA</v>
      </c>
      <c r="J1305" s="180" t="str">
        <f>+'INFO SEAL'!N1256&amp;"-"&amp;F1305</f>
        <v>PPM19-MT</v>
      </c>
      <c r="K1305" s="180"/>
      <c r="L1305" s="182" t="str">
        <f>+VLOOKUP('INFO SEAL'!N1256,$J$8:$V$50,3,FALSE)</f>
        <v>POSTE DE MADERA TRATADA DE 12 mts. CL.4</v>
      </c>
      <c r="M1305" s="33">
        <f t="shared" si="54"/>
        <v>1</v>
      </c>
    </row>
    <row r="1306" spans="1:13" customFormat="1" x14ac:dyDescent="0.25">
      <c r="A1306" s="73">
        <f>+'INFO SEAL'!B1257</f>
        <v>1252</v>
      </c>
      <c r="B1306" s="180" t="str">
        <f t="shared" si="53"/>
        <v>SICODI</v>
      </c>
      <c r="C1306" s="180" t="str">
        <f>+'INFO SEAL'!C1257</f>
        <v>AREQUIPA</v>
      </c>
      <c r="D1306" s="180" t="str">
        <f>+'INFO SEAL'!D1257</f>
        <v>CONDESUYOS</v>
      </c>
      <c r="E1306" s="180" t="str">
        <f>+'INFO SEAL'!E1257</f>
        <v>IRAY</v>
      </c>
      <c r="F1306" s="180" t="str">
        <f>+IF('INFO SEAL'!I1257="BAJA TENSION","BT",IF('INFO SEAL'!I1257="MEDIA TENSION","MT","AT"))</f>
        <v>MT</v>
      </c>
      <c r="G1306" s="180">
        <f>+'INFO SEAL'!K1257</f>
        <v>12</v>
      </c>
      <c r="H1306" s="180" t="str">
        <f>+'INFO SEAL'!L1257</f>
        <v>POSTE</v>
      </c>
      <c r="I1306" s="180" t="str">
        <f>+'INFO SEAL'!M1257</f>
        <v>MADERA</v>
      </c>
      <c r="J1306" s="180" t="str">
        <f>+'INFO SEAL'!N1257&amp;"-"&amp;F1306</f>
        <v>PPM19-MT</v>
      </c>
      <c r="K1306" s="180"/>
      <c r="L1306" s="182" t="str">
        <f>+VLOOKUP('INFO SEAL'!N1257,$J$8:$V$50,3,FALSE)</f>
        <v>POSTE DE MADERA TRATADA DE 12 mts. CL.4</v>
      </c>
      <c r="M1306" s="33">
        <f t="shared" si="54"/>
        <v>1</v>
      </c>
    </row>
    <row r="1307" spans="1:13" customFormat="1" x14ac:dyDescent="0.25">
      <c r="A1307" s="73">
        <f>+'INFO SEAL'!B1258</f>
        <v>1253</v>
      </c>
      <c r="B1307" s="180" t="str">
        <f t="shared" si="53"/>
        <v>SICODI</v>
      </c>
      <c r="C1307" s="180" t="str">
        <f>+'INFO SEAL'!C1258</f>
        <v>AREQUIPA</v>
      </c>
      <c r="D1307" s="180" t="str">
        <f>+'INFO SEAL'!D1258</f>
        <v>CONDESUYOS</v>
      </c>
      <c r="E1307" s="180" t="str">
        <f>+'INFO SEAL'!E1258</f>
        <v>ANDARAY</v>
      </c>
      <c r="F1307" s="180" t="str">
        <f>+IF('INFO SEAL'!I1258="BAJA TENSION","BT",IF('INFO SEAL'!I1258="MEDIA TENSION","MT","AT"))</f>
        <v>MT</v>
      </c>
      <c r="G1307" s="180">
        <f>+'INFO SEAL'!K1258</f>
        <v>13</v>
      </c>
      <c r="H1307" s="180" t="str">
        <f>+'INFO SEAL'!L1258</f>
        <v>POSTE</v>
      </c>
      <c r="I1307" s="180" t="str">
        <f>+'INFO SEAL'!M1258</f>
        <v>CONCRETO</v>
      </c>
      <c r="J1307" s="180" t="str">
        <f>+'INFO SEAL'!N1258&amp;"-"&amp;F1307</f>
        <v>PPC19-MT</v>
      </c>
      <c r="K1307" s="180"/>
      <c r="L1307" s="182" t="str">
        <f>+VLOOKUP('INFO SEAL'!N1258,$J$8:$V$50,3,FALSE)</f>
        <v>POSTE DE CONCRETO ARMADO DE 13/300/150/345</v>
      </c>
      <c r="M1307" s="33">
        <f t="shared" si="54"/>
        <v>0.5</v>
      </c>
    </row>
    <row r="1308" spans="1:13" customFormat="1" x14ac:dyDescent="0.25">
      <c r="A1308" s="73">
        <f>+'INFO SEAL'!B1259</f>
        <v>1254</v>
      </c>
      <c r="B1308" s="180" t="str">
        <f t="shared" si="53"/>
        <v>SICODI</v>
      </c>
      <c r="C1308" s="180" t="str">
        <f>+'INFO SEAL'!C1259</f>
        <v>AREQUIPA</v>
      </c>
      <c r="D1308" s="180" t="str">
        <f>+'INFO SEAL'!D1259</f>
        <v>CONDESUYOS</v>
      </c>
      <c r="E1308" s="180" t="str">
        <f>+'INFO SEAL'!E1259</f>
        <v>CHUQUIBAMBA</v>
      </c>
      <c r="F1308" s="180" t="str">
        <f>+IF('INFO SEAL'!I1259="BAJA TENSION","BT",IF('INFO SEAL'!I1259="MEDIA TENSION","MT","AT"))</f>
        <v>MT</v>
      </c>
      <c r="G1308" s="180">
        <f>+'INFO SEAL'!K1259</f>
        <v>12</v>
      </c>
      <c r="H1308" s="180" t="str">
        <f>+'INFO SEAL'!L1259</f>
        <v>POSTE</v>
      </c>
      <c r="I1308" s="180" t="str">
        <f>+'INFO SEAL'!M1259</f>
        <v>CONCRETO</v>
      </c>
      <c r="J1308" s="180" t="str">
        <f>+'INFO SEAL'!N1259&amp;"-"&amp;F1308</f>
        <v>PPC15-MT</v>
      </c>
      <c r="K1308" s="180"/>
      <c r="L1308" s="182" t="str">
        <f>+VLOOKUP('INFO SEAL'!N1259,$J$8:$V$50,3,FALSE)</f>
        <v>POSTE DE CONCRETO ARMADO DE 12/200/120/300</v>
      </c>
      <c r="M1308" s="33">
        <f t="shared" si="54"/>
        <v>0.3</v>
      </c>
    </row>
    <row r="1309" spans="1:13" customFormat="1" x14ac:dyDescent="0.25">
      <c r="A1309" s="73">
        <f>+'INFO SEAL'!B1260</f>
        <v>1255</v>
      </c>
      <c r="B1309" s="180" t="str">
        <f t="shared" si="53"/>
        <v>SICODI</v>
      </c>
      <c r="C1309" s="180" t="str">
        <f>+'INFO SEAL'!C1260</f>
        <v>AREQUIPA</v>
      </c>
      <c r="D1309" s="180" t="str">
        <f>+'INFO SEAL'!D1260</f>
        <v>CONDESUYOS</v>
      </c>
      <c r="E1309" s="180" t="str">
        <f>+'INFO SEAL'!E1260</f>
        <v>ANDARAY</v>
      </c>
      <c r="F1309" s="180" t="str">
        <f>+IF('INFO SEAL'!I1260="BAJA TENSION","BT",IF('INFO SEAL'!I1260="MEDIA TENSION","MT","AT"))</f>
        <v>MT</v>
      </c>
      <c r="G1309" s="180">
        <f>+'INFO SEAL'!K1260</f>
        <v>13</v>
      </c>
      <c r="H1309" s="180" t="str">
        <f>+'INFO SEAL'!L1260</f>
        <v>POSTE</v>
      </c>
      <c r="I1309" s="180" t="str">
        <f>+'INFO SEAL'!M1260</f>
        <v>CONCRETO</v>
      </c>
      <c r="J1309" s="180" t="str">
        <f>+'INFO SEAL'!N1260&amp;"-"&amp;F1309</f>
        <v>PPC19-MT</v>
      </c>
      <c r="K1309" s="180"/>
      <c r="L1309" s="182" t="str">
        <f>+VLOOKUP('INFO SEAL'!N1260,$J$8:$V$50,3,FALSE)</f>
        <v>POSTE DE CONCRETO ARMADO DE 13/300/150/345</v>
      </c>
      <c r="M1309" s="33">
        <f t="shared" si="54"/>
        <v>0.5</v>
      </c>
    </row>
    <row r="1310" spans="1:13" customFormat="1" x14ac:dyDescent="0.25">
      <c r="A1310" s="73">
        <f>+'INFO SEAL'!B1261</f>
        <v>1256</v>
      </c>
      <c r="B1310" s="180" t="str">
        <f t="shared" si="53"/>
        <v>SICODI</v>
      </c>
      <c r="C1310" s="180" t="str">
        <f>+'INFO SEAL'!C1261</f>
        <v>AREQUIPA</v>
      </c>
      <c r="D1310" s="180" t="str">
        <f>+'INFO SEAL'!D1261</f>
        <v>CASTILLA</v>
      </c>
      <c r="E1310" s="180" t="str">
        <f>+'INFO SEAL'!E1261</f>
        <v>APLAO</v>
      </c>
      <c r="F1310" s="180" t="str">
        <f>+IF('INFO SEAL'!I1261="BAJA TENSION","BT",IF('INFO SEAL'!I1261="MEDIA TENSION","MT","AT"))</f>
        <v>MT</v>
      </c>
      <c r="G1310" s="180">
        <f>+'INFO SEAL'!K1261</f>
        <v>12</v>
      </c>
      <c r="H1310" s="180" t="str">
        <f>+'INFO SEAL'!L1261</f>
        <v>POSTE</v>
      </c>
      <c r="I1310" s="180" t="str">
        <f>+'INFO SEAL'!M1261</f>
        <v>CONCRETO</v>
      </c>
      <c r="J1310" s="180" t="str">
        <f>+'INFO SEAL'!N1261&amp;"-"&amp;F1310</f>
        <v>PPC15-MT</v>
      </c>
      <c r="K1310" s="180"/>
      <c r="L1310" s="182" t="str">
        <f>+VLOOKUP('INFO SEAL'!N1261,$J$8:$V$50,3,FALSE)</f>
        <v>POSTE DE CONCRETO ARMADO DE 12/200/120/300</v>
      </c>
      <c r="M1310" s="33">
        <f t="shared" si="54"/>
        <v>0.3</v>
      </c>
    </row>
    <row r="1311" spans="1:13" customFormat="1" x14ac:dyDescent="0.25">
      <c r="A1311" s="73">
        <f>+'INFO SEAL'!B1262</f>
        <v>1257</v>
      </c>
      <c r="B1311" s="180" t="str">
        <f t="shared" si="53"/>
        <v>SICODI</v>
      </c>
      <c r="C1311" s="180" t="str">
        <f>+'INFO SEAL'!C1262</f>
        <v>AREQUIPA</v>
      </c>
      <c r="D1311" s="180" t="str">
        <f>+'INFO SEAL'!D1262</f>
        <v>CASTILLA</v>
      </c>
      <c r="E1311" s="180" t="str">
        <f>+'INFO SEAL'!E1262</f>
        <v>APLAO</v>
      </c>
      <c r="F1311" s="180" t="str">
        <f>+IF('INFO SEAL'!I1262="BAJA TENSION","BT",IF('INFO SEAL'!I1262="MEDIA TENSION","MT","AT"))</f>
        <v>MT</v>
      </c>
      <c r="G1311" s="180">
        <f>+'INFO SEAL'!K1262</f>
        <v>12</v>
      </c>
      <c r="H1311" s="180" t="str">
        <f>+'INFO SEAL'!L1262</f>
        <v>POSTE</v>
      </c>
      <c r="I1311" s="180" t="str">
        <f>+'INFO SEAL'!M1262</f>
        <v>CONCRETO</v>
      </c>
      <c r="J1311" s="180" t="str">
        <f>+'INFO SEAL'!N1262&amp;"-"&amp;F1311</f>
        <v>PPC15-MT</v>
      </c>
      <c r="K1311" s="180"/>
      <c r="L1311" s="182" t="str">
        <f>+VLOOKUP('INFO SEAL'!N1262,$J$8:$V$50,3,FALSE)</f>
        <v>POSTE DE CONCRETO ARMADO DE 12/200/120/300</v>
      </c>
      <c r="M1311" s="33">
        <f t="shared" si="54"/>
        <v>0.3</v>
      </c>
    </row>
    <row r="1312" spans="1:13" customFormat="1" x14ac:dyDescent="0.25">
      <c r="A1312" s="73">
        <f>+'INFO SEAL'!B1263</f>
        <v>1258</v>
      </c>
      <c r="B1312" s="180" t="str">
        <f t="shared" si="53"/>
        <v>SICODI</v>
      </c>
      <c r="C1312" s="180" t="str">
        <f>+'INFO SEAL'!C1263</f>
        <v>AREQUIPA</v>
      </c>
      <c r="D1312" s="180" t="str">
        <f>+'INFO SEAL'!D1263</f>
        <v>CASTILLA</v>
      </c>
      <c r="E1312" s="180" t="str">
        <f>+'INFO SEAL'!E1263</f>
        <v>APLAO</v>
      </c>
      <c r="F1312" s="180" t="str">
        <f>+IF('INFO SEAL'!I1263="BAJA TENSION","BT",IF('INFO SEAL'!I1263="MEDIA TENSION","MT","AT"))</f>
        <v>MT</v>
      </c>
      <c r="G1312" s="180">
        <f>+'INFO SEAL'!K1263</f>
        <v>12</v>
      </c>
      <c r="H1312" s="180" t="str">
        <f>+'INFO SEAL'!L1263</f>
        <v>POSTE</v>
      </c>
      <c r="I1312" s="180" t="str">
        <f>+'INFO SEAL'!M1263</f>
        <v>CONCRETO</v>
      </c>
      <c r="J1312" s="180" t="str">
        <f>+'INFO SEAL'!N1263&amp;"-"&amp;F1312</f>
        <v>PPC15-MT</v>
      </c>
      <c r="K1312" s="180"/>
      <c r="L1312" s="182" t="str">
        <f>+VLOOKUP('INFO SEAL'!N1263,$J$8:$V$50,3,FALSE)</f>
        <v>POSTE DE CONCRETO ARMADO DE 12/200/120/300</v>
      </c>
      <c r="M1312" s="33">
        <f t="shared" si="54"/>
        <v>0.3</v>
      </c>
    </row>
    <row r="1313" spans="1:13" customFormat="1" x14ac:dyDescent="0.25">
      <c r="A1313" s="73">
        <f>+'INFO SEAL'!B1264</f>
        <v>1259</v>
      </c>
      <c r="B1313" s="180" t="str">
        <f t="shared" si="53"/>
        <v>SICODI</v>
      </c>
      <c r="C1313" s="180" t="str">
        <f>+'INFO SEAL'!C1264</f>
        <v>AREQUIPA</v>
      </c>
      <c r="D1313" s="180" t="str">
        <f>+'INFO SEAL'!D1264</f>
        <v>CONDESUYOS</v>
      </c>
      <c r="E1313" s="180" t="str">
        <f>+'INFO SEAL'!E1264</f>
        <v>ANDARAY</v>
      </c>
      <c r="F1313" s="180" t="str">
        <f>+IF('INFO SEAL'!I1264="BAJA TENSION","BT",IF('INFO SEAL'!I1264="MEDIA TENSION","MT","AT"))</f>
        <v>MT</v>
      </c>
      <c r="G1313" s="180">
        <f>+'INFO SEAL'!K1264</f>
        <v>13</v>
      </c>
      <c r="H1313" s="180" t="str">
        <f>+'INFO SEAL'!L1264</f>
        <v>POSTE</v>
      </c>
      <c r="I1313" s="180" t="str">
        <f>+'INFO SEAL'!M1264</f>
        <v>CONCRETO</v>
      </c>
      <c r="J1313" s="180" t="str">
        <f>+'INFO SEAL'!N1264&amp;"-"&amp;F1313</f>
        <v>PPC19-MT</v>
      </c>
      <c r="K1313" s="180"/>
      <c r="L1313" s="182" t="str">
        <f>+VLOOKUP('INFO SEAL'!N1264,$J$8:$V$50,3,FALSE)</f>
        <v>POSTE DE CONCRETO ARMADO DE 13/300/150/345</v>
      </c>
      <c r="M1313" s="33">
        <f t="shared" si="54"/>
        <v>0.5</v>
      </c>
    </row>
    <row r="1314" spans="1:13" customFormat="1" x14ac:dyDescent="0.25">
      <c r="A1314" s="73">
        <f>+'INFO SEAL'!B1265</f>
        <v>1260</v>
      </c>
      <c r="B1314" s="180" t="str">
        <f t="shared" si="53"/>
        <v>SICODI</v>
      </c>
      <c r="C1314" s="180" t="str">
        <f>+'INFO SEAL'!C1265</f>
        <v>AREQUIPA</v>
      </c>
      <c r="D1314" s="180" t="str">
        <f>+'INFO SEAL'!D1265</f>
        <v>CONDESUYOS</v>
      </c>
      <c r="E1314" s="180" t="str">
        <f>+'INFO SEAL'!E1265</f>
        <v>ANDARAY</v>
      </c>
      <c r="F1314" s="180" t="str">
        <f>+IF('INFO SEAL'!I1265="BAJA TENSION","BT",IF('INFO SEAL'!I1265="MEDIA TENSION","MT","AT"))</f>
        <v>MT</v>
      </c>
      <c r="G1314" s="180">
        <f>+'INFO SEAL'!K1265</f>
        <v>13</v>
      </c>
      <c r="H1314" s="180" t="str">
        <f>+'INFO SEAL'!L1265</f>
        <v>POSTE</v>
      </c>
      <c r="I1314" s="180" t="str">
        <f>+'INFO SEAL'!M1265</f>
        <v>CONCRETO</v>
      </c>
      <c r="J1314" s="180" t="str">
        <f>+'INFO SEAL'!N1265&amp;"-"&amp;F1314</f>
        <v>PPC19-MT</v>
      </c>
      <c r="K1314" s="180"/>
      <c r="L1314" s="182" t="str">
        <f>+VLOOKUP('INFO SEAL'!N1265,$J$8:$V$50,3,FALSE)</f>
        <v>POSTE DE CONCRETO ARMADO DE 13/300/150/345</v>
      </c>
      <c r="M1314" s="33">
        <f t="shared" si="54"/>
        <v>0.5</v>
      </c>
    </row>
    <row r="1315" spans="1:13" customFormat="1" x14ac:dyDescent="0.25">
      <c r="A1315" s="73">
        <f>+'INFO SEAL'!B1266</f>
        <v>1261</v>
      </c>
      <c r="B1315" s="180" t="str">
        <f t="shared" si="53"/>
        <v>SICODI</v>
      </c>
      <c r="C1315" s="180" t="str">
        <f>+'INFO SEAL'!C1266</f>
        <v>AREQUIPA</v>
      </c>
      <c r="D1315" s="180" t="str">
        <f>+'INFO SEAL'!D1266</f>
        <v>CASTILLA</v>
      </c>
      <c r="E1315" s="180" t="str">
        <f>+'INFO SEAL'!E1266</f>
        <v>APLAO</v>
      </c>
      <c r="F1315" s="180" t="str">
        <f>+IF('INFO SEAL'!I1266="BAJA TENSION","BT",IF('INFO SEAL'!I1266="MEDIA TENSION","MT","AT"))</f>
        <v>MT</v>
      </c>
      <c r="G1315" s="180">
        <f>+'INFO SEAL'!K1266</f>
        <v>12</v>
      </c>
      <c r="H1315" s="180" t="str">
        <f>+'INFO SEAL'!L1266</f>
        <v>POSTE</v>
      </c>
      <c r="I1315" s="180" t="str">
        <f>+'INFO SEAL'!M1266</f>
        <v>CONCRETO</v>
      </c>
      <c r="J1315" s="180" t="str">
        <f>+'INFO SEAL'!N1266&amp;"-"&amp;F1315</f>
        <v>PPC15-MT</v>
      </c>
      <c r="K1315" s="180"/>
      <c r="L1315" s="182" t="str">
        <f>+VLOOKUP('INFO SEAL'!N1266,$J$8:$V$50,3,FALSE)</f>
        <v>POSTE DE CONCRETO ARMADO DE 12/200/120/300</v>
      </c>
      <c r="M1315" s="33">
        <f t="shared" si="54"/>
        <v>0.3</v>
      </c>
    </row>
    <row r="1316" spans="1:13" customFormat="1" x14ac:dyDescent="0.25">
      <c r="A1316" s="73">
        <f>+'INFO SEAL'!B1267</f>
        <v>1262</v>
      </c>
      <c r="B1316" s="180" t="str">
        <f t="shared" si="53"/>
        <v>SICODI</v>
      </c>
      <c r="C1316" s="180" t="str">
        <f>+'INFO SEAL'!C1267</f>
        <v>AREQUIPA</v>
      </c>
      <c r="D1316" s="180" t="str">
        <f>+'INFO SEAL'!D1267</f>
        <v>CASTILLA</v>
      </c>
      <c r="E1316" s="180" t="str">
        <f>+'INFO SEAL'!E1267</f>
        <v>APLAO</v>
      </c>
      <c r="F1316" s="180" t="str">
        <f>+IF('INFO SEAL'!I1267="BAJA TENSION","BT",IF('INFO SEAL'!I1267="MEDIA TENSION","MT","AT"))</f>
        <v>MT</v>
      </c>
      <c r="G1316" s="180">
        <f>+'INFO SEAL'!K1267</f>
        <v>12</v>
      </c>
      <c r="H1316" s="180" t="str">
        <f>+'INFO SEAL'!L1267</f>
        <v>POSTE</v>
      </c>
      <c r="I1316" s="180" t="str">
        <f>+'INFO SEAL'!M1267</f>
        <v>CONCRETO</v>
      </c>
      <c r="J1316" s="180" t="str">
        <f>+'INFO SEAL'!N1267&amp;"-"&amp;F1316</f>
        <v>PPC15-MT</v>
      </c>
      <c r="K1316" s="180"/>
      <c r="L1316" s="182" t="str">
        <f>+VLOOKUP('INFO SEAL'!N1267,$J$8:$V$50,3,FALSE)</f>
        <v>POSTE DE CONCRETO ARMADO DE 12/200/120/300</v>
      </c>
      <c r="M1316" s="33">
        <f t="shared" si="54"/>
        <v>0.3</v>
      </c>
    </row>
    <row r="1317" spans="1:13" customFormat="1" x14ac:dyDescent="0.25">
      <c r="A1317" s="73">
        <f>+'INFO SEAL'!B1268</f>
        <v>1263</v>
      </c>
      <c r="B1317" s="180" t="str">
        <f t="shared" si="53"/>
        <v>SICODI</v>
      </c>
      <c r="C1317" s="180" t="str">
        <f>+'INFO SEAL'!C1268</f>
        <v>AREQUIPA</v>
      </c>
      <c r="D1317" s="180" t="str">
        <f>+'INFO SEAL'!D1268</f>
        <v>CASTILLA</v>
      </c>
      <c r="E1317" s="180" t="str">
        <f>+'INFO SEAL'!E1268</f>
        <v>APLAO</v>
      </c>
      <c r="F1317" s="180" t="str">
        <f>+IF('INFO SEAL'!I1268="BAJA TENSION","BT",IF('INFO SEAL'!I1268="MEDIA TENSION","MT","AT"))</f>
        <v>MT</v>
      </c>
      <c r="G1317" s="180">
        <f>+'INFO SEAL'!K1268</f>
        <v>12</v>
      </c>
      <c r="H1317" s="180" t="str">
        <f>+'INFO SEAL'!L1268</f>
        <v>POSTE</v>
      </c>
      <c r="I1317" s="180" t="str">
        <f>+'INFO SEAL'!M1268</f>
        <v>MADERA</v>
      </c>
      <c r="J1317" s="180" t="str">
        <f>+'INFO SEAL'!N1268&amp;"-"&amp;F1317</f>
        <v>PPM19-MT</v>
      </c>
      <c r="K1317" s="180"/>
      <c r="L1317" s="182" t="str">
        <f>+VLOOKUP('INFO SEAL'!N1268,$J$8:$V$50,3,FALSE)</f>
        <v>POSTE DE MADERA TRATADA DE 12 mts. CL.4</v>
      </c>
      <c r="M1317" s="33">
        <f t="shared" si="54"/>
        <v>1</v>
      </c>
    </row>
    <row r="1318" spans="1:13" customFormat="1" x14ac:dyDescent="0.25">
      <c r="A1318" s="73">
        <f>+'INFO SEAL'!B1269</f>
        <v>1264</v>
      </c>
      <c r="B1318" s="180" t="str">
        <f t="shared" si="53"/>
        <v>SICODI</v>
      </c>
      <c r="C1318" s="180" t="str">
        <f>+'INFO SEAL'!C1269</f>
        <v>AREQUIPA</v>
      </c>
      <c r="D1318" s="180" t="str">
        <f>+'INFO SEAL'!D1269</f>
        <v>CASTILLA</v>
      </c>
      <c r="E1318" s="180" t="str">
        <f>+'INFO SEAL'!E1269</f>
        <v>APLAO</v>
      </c>
      <c r="F1318" s="180" t="str">
        <f>+IF('INFO SEAL'!I1269="BAJA TENSION","BT",IF('INFO SEAL'!I1269="MEDIA TENSION","MT","AT"))</f>
        <v>MT</v>
      </c>
      <c r="G1318" s="180">
        <f>+'INFO SEAL'!K1269</f>
        <v>12</v>
      </c>
      <c r="H1318" s="180" t="str">
        <f>+'INFO SEAL'!L1269</f>
        <v>POSTE</v>
      </c>
      <c r="I1318" s="180" t="str">
        <f>+'INFO SEAL'!M1269</f>
        <v>CONCRETO</v>
      </c>
      <c r="J1318" s="180" t="str">
        <f>+'INFO SEAL'!N1269&amp;"-"&amp;F1318</f>
        <v>PPC15-MT</v>
      </c>
      <c r="K1318" s="180"/>
      <c r="L1318" s="182" t="str">
        <f>+VLOOKUP('INFO SEAL'!N1269,$J$8:$V$50,3,FALSE)</f>
        <v>POSTE DE CONCRETO ARMADO DE 12/200/120/300</v>
      </c>
      <c r="M1318" s="33">
        <f t="shared" si="54"/>
        <v>0.3</v>
      </c>
    </row>
    <row r="1319" spans="1:13" customFormat="1" x14ac:dyDescent="0.25">
      <c r="A1319" s="73">
        <f>+'INFO SEAL'!B1270</f>
        <v>1265</v>
      </c>
      <c r="B1319" s="180" t="str">
        <f t="shared" si="53"/>
        <v>SICODI</v>
      </c>
      <c r="C1319" s="180" t="str">
        <f>+'INFO SEAL'!C1270</f>
        <v>AREQUIPA</v>
      </c>
      <c r="D1319" s="180" t="str">
        <f>+'INFO SEAL'!D1270</f>
        <v>CASTILLA</v>
      </c>
      <c r="E1319" s="180" t="str">
        <f>+'INFO SEAL'!E1270</f>
        <v>APLAO</v>
      </c>
      <c r="F1319" s="180" t="str">
        <f>+IF('INFO SEAL'!I1270="BAJA TENSION","BT",IF('INFO SEAL'!I1270="MEDIA TENSION","MT","AT"))</f>
        <v>MT</v>
      </c>
      <c r="G1319" s="180">
        <f>+'INFO SEAL'!K1270</f>
        <v>12</v>
      </c>
      <c r="H1319" s="180" t="str">
        <f>+'INFO SEAL'!L1270</f>
        <v>POSTE</v>
      </c>
      <c r="I1319" s="180" t="str">
        <f>+'INFO SEAL'!M1270</f>
        <v>CONCRETO</v>
      </c>
      <c r="J1319" s="180" t="str">
        <f>+'INFO SEAL'!N1270&amp;"-"&amp;F1319</f>
        <v>PPC15-MT</v>
      </c>
      <c r="K1319" s="180"/>
      <c r="L1319" s="182" t="str">
        <f>+VLOOKUP('INFO SEAL'!N1270,$J$8:$V$50,3,FALSE)</f>
        <v>POSTE DE CONCRETO ARMADO DE 12/200/120/300</v>
      </c>
      <c r="M1319" s="33">
        <f t="shared" si="54"/>
        <v>0.3</v>
      </c>
    </row>
    <row r="1320" spans="1:13" customFormat="1" x14ac:dyDescent="0.25">
      <c r="A1320" s="73">
        <f>+'INFO SEAL'!B1271</f>
        <v>1266</v>
      </c>
      <c r="B1320" s="180" t="str">
        <f t="shared" si="53"/>
        <v>SICODI</v>
      </c>
      <c r="C1320" s="180" t="str">
        <f>+'INFO SEAL'!C1271</f>
        <v>AREQUIPA</v>
      </c>
      <c r="D1320" s="180" t="str">
        <f>+'INFO SEAL'!D1271</f>
        <v>CASTILLA</v>
      </c>
      <c r="E1320" s="180" t="str">
        <f>+'INFO SEAL'!E1271</f>
        <v>APLAO</v>
      </c>
      <c r="F1320" s="180" t="str">
        <f>+IF('INFO SEAL'!I1271="BAJA TENSION","BT",IF('INFO SEAL'!I1271="MEDIA TENSION","MT","AT"))</f>
        <v>MT</v>
      </c>
      <c r="G1320" s="180">
        <f>+'INFO SEAL'!K1271</f>
        <v>12</v>
      </c>
      <c r="H1320" s="180" t="str">
        <f>+'INFO SEAL'!L1271</f>
        <v>POSTE</v>
      </c>
      <c r="I1320" s="180" t="str">
        <f>+'INFO SEAL'!M1271</f>
        <v>CONCRETO</v>
      </c>
      <c r="J1320" s="180" t="str">
        <f>+'INFO SEAL'!N1271&amp;"-"&amp;F1320</f>
        <v>PPC15-MT</v>
      </c>
      <c r="K1320" s="180"/>
      <c r="L1320" s="182" t="str">
        <f>+VLOOKUP('INFO SEAL'!N1271,$J$8:$V$50,3,FALSE)</f>
        <v>POSTE DE CONCRETO ARMADO DE 12/200/120/300</v>
      </c>
      <c r="M1320" s="33">
        <f t="shared" si="54"/>
        <v>0.3</v>
      </c>
    </row>
    <row r="1321" spans="1:13" customFormat="1" x14ac:dyDescent="0.25">
      <c r="A1321" s="73">
        <f>+'INFO SEAL'!B1272</f>
        <v>1267</v>
      </c>
      <c r="B1321" s="180" t="str">
        <f t="shared" si="53"/>
        <v>SICODI</v>
      </c>
      <c r="C1321" s="180" t="str">
        <f>+'INFO SEAL'!C1272</f>
        <v>AREQUIPA</v>
      </c>
      <c r="D1321" s="180" t="str">
        <f>+'INFO SEAL'!D1272</f>
        <v>CASTILLA</v>
      </c>
      <c r="E1321" s="180" t="str">
        <f>+'INFO SEAL'!E1272</f>
        <v>APLAO</v>
      </c>
      <c r="F1321" s="180" t="str">
        <f>+IF('INFO SEAL'!I1272="BAJA TENSION","BT",IF('INFO SEAL'!I1272="MEDIA TENSION","MT","AT"))</f>
        <v>MT</v>
      </c>
      <c r="G1321" s="180">
        <f>+'INFO SEAL'!K1272</f>
        <v>12</v>
      </c>
      <c r="H1321" s="180" t="str">
        <f>+'INFO SEAL'!L1272</f>
        <v>POSTE</v>
      </c>
      <c r="I1321" s="180" t="str">
        <f>+'INFO SEAL'!M1272</f>
        <v>CONCRETO</v>
      </c>
      <c r="J1321" s="180" t="str">
        <f>+'INFO SEAL'!N1272&amp;"-"&amp;F1321</f>
        <v>PPC15-MT</v>
      </c>
      <c r="K1321" s="180"/>
      <c r="L1321" s="182" t="str">
        <f>+VLOOKUP('INFO SEAL'!N1272,$J$8:$V$50,3,FALSE)</f>
        <v>POSTE DE CONCRETO ARMADO DE 12/200/120/300</v>
      </c>
      <c r="M1321" s="33">
        <f t="shared" si="54"/>
        <v>0.3</v>
      </c>
    </row>
    <row r="1322" spans="1:13" customFormat="1" x14ac:dyDescent="0.25">
      <c r="A1322" s="73">
        <f>+'INFO SEAL'!B1273</f>
        <v>1268</v>
      </c>
      <c r="B1322" s="180" t="str">
        <f t="shared" si="53"/>
        <v>SICODI</v>
      </c>
      <c r="C1322" s="180" t="str">
        <f>+'INFO SEAL'!C1273</f>
        <v>AREQUIPA</v>
      </c>
      <c r="D1322" s="180" t="str">
        <f>+'INFO SEAL'!D1273</f>
        <v>CASTILLA</v>
      </c>
      <c r="E1322" s="180" t="str">
        <f>+'INFO SEAL'!E1273</f>
        <v>APLAO</v>
      </c>
      <c r="F1322" s="180" t="str">
        <f>+IF('INFO SEAL'!I1273="BAJA TENSION","BT",IF('INFO SEAL'!I1273="MEDIA TENSION","MT","AT"))</f>
        <v>MT</v>
      </c>
      <c r="G1322" s="180">
        <f>+'INFO SEAL'!K1273</f>
        <v>12</v>
      </c>
      <c r="H1322" s="180" t="str">
        <f>+'INFO SEAL'!L1273</f>
        <v>POSTE</v>
      </c>
      <c r="I1322" s="180" t="str">
        <f>+'INFO SEAL'!M1273</f>
        <v>CONCRETO</v>
      </c>
      <c r="J1322" s="180" t="str">
        <f>+'INFO SEAL'!N1273&amp;"-"&amp;F1322</f>
        <v>PPC15-MT</v>
      </c>
      <c r="K1322" s="180"/>
      <c r="L1322" s="182" t="str">
        <f>+VLOOKUP('INFO SEAL'!N1273,$J$8:$V$50,3,FALSE)</f>
        <v>POSTE DE CONCRETO ARMADO DE 12/200/120/300</v>
      </c>
      <c r="M1322" s="33">
        <f t="shared" si="54"/>
        <v>0.3</v>
      </c>
    </row>
    <row r="1323" spans="1:13" customFormat="1" x14ac:dyDescent="0.25">
      <c r="A1323" s="73">
        <f>+'INFO SEAL'!B1274</f>
        <v>1269</v>
      </c>
      <c r="B1323" s="180" t="str">
        <f t="shared" si="53"/>
        <v>SICODI</v>
      </c>
      <c r="C1323" s="180" t="str">
        <f>+'INFO SEAL'!C1274</f>
        <v>AREQUIPA</v>
      </c>
      <c r="D1323" s="180" t="str">
        <f>+'INFO SEAL'!D1274</f>
        <v>CONDESUYOS</v>
      </c>
      <c r="E1323" s="180" t="str">
        <f>+'INFO SEAL'!E1274</f>
        <v>ANDARAY</v>
      </c>
      <c r="F1323" s="180" t="str">
        <f>+IF('INFO SEAL'!I1274="BAJA TENSION","BT",IF('INFO SEAL'!I1274="MEDIA TENSION","MT","AT"))</f>
        <v>MT</v>
      </c>
      <c r="G1323" s="180">
        <f>+'INFO SEAL'!K1274</f>
        <v>13</v>
      </c>
      <c r="H1323" s="180" t="str">
        <f>+'INFO SEAL'!L1274</f>
        <v>POSTE</v>
      </c>
      <c r="I1323" s="180" t="str">
        <f>+'INFO SEAL'!M1274</f>
        <v>CONCRETO</v>
      </c>
      <c r="J1323" s="180" t="str">
        <f>+'INFO SEAL'!N1274&amp;"-"&amp;F1323</f>
        <v>PPC19-MT</v>
      </c>
      <c r="K1323" s="180"/>
      <c r="L1323" s="182" t="str">
        <f>+VLOOKUP('INFO SEAL'!N1274,$J$8:$V$50,3,FALSE)</f>
        <v>POSTE DE CONCRETO ARMADO DE 13/300/150/345</v>
      </c>
      <c r="M1323" s="33">
        <f t="shared" si="54"/>
        <v>0.5</v>
      </c>
    </row>
    <row r="1324" spans="1:13" customFormat="1" x14ac:dyDescent="0.25">
      <c r="A1324" s="73">
        <f>+'INFO SEAL'!B1275</f>
        <v>1270</v>
      </c>
      <c r="B1324" s="180" t="str">
        <f t="shared" si="53"/>
        <v>SICODI</v>
      </c>
      <c r="C1324" s="180" t="str">
        <f>+'INFO SEAL'!C1275</f>
        <v>AREQUIPA</v>
      </c>
      <c r="D1324" s="180" t="str">
        <f>+'INFO SEAL'!D1275</f>
        <v>CASTILLA</v>
      </c>
      <c r="E1324" s="180" t="str">
        <f>+'INFO SEAL'!E1275</f>
        <v>APLAO</v>
      </c>
      <c r="F1324" s="180" t="str">
        <f>+IF('INFO SEAL'!I1275="BAJA TENSION","BT",IF('INFO SEAL'!I1275="MEDIA TENSION","MT","AT"))</f>
        <v>MT</v>
      </c>
      <c r="G1324" s="180">
        <f>+'INFO SEAL'!K1275</f>
        <v>12</v>
      </c>
      <c r="H1324" s="180" t="str">
        <f>+'INFO SEAL'!L1275</f>
        <v>POSTE</v>
      </c>
      <c r="I1324" s="180" t="str">
        <f>+'INFO SEAL'!M1275</f>
        <v>CONCRETO</v>
      </c>
      <c r="J1324" s="180" t="str">
        <f>+'INFO SEAL'!N1275&amp;"-"&amp;F1324</f>
        <v>PPC15-MT</v>
      </c>
      <c r="K1324" s="180"/>
      <c r="L1324" s="182" t="str">
        <f>+VLOOKUP('INFO SEAL'!N1275,$J$8:$V$50,3,FALSE)</f>
        <v>POSTE DE CONCRETO ARMADO DE 12/200/120/300</v>
      </c>
      <c r="M1324" s="33">
        <f t="shared" si="54"/>
        <v>0.3</v>
      </c>
    </row>
    <row r="1325" spans="1:13" customFormat="1" x14ac:dyDescent="0.25">
      <c r="A1325" s="73">
        <f>+'INFO SEAL'!B1276</f>
        <v>1271</v>
      </c>
      <c r="B1325" s="180" t="str">
        <f t="shared" si="53"/>
        <v>SICODI</v>
      </c>
      <c r="C1325" s="180" t="str">
        <f>+'INFO SEAL'!C1276</f>
        <v>AREQUIPA</v>
      </c>
      <c r="D1325" s="180" t="str">
        <f>+'INFO SEAL'!D1276</f>
        <v>CONDESUYOS</v>
      </c>
      <c r="E1325" s="180" t="str">
        <f>+'INFO SEAL'!E1276</f>
        <v>ANDARAY</v>
      </c>
      <c r="F1325" s="180" t="str">
        <f>+IF('INFO SEAL'!I1276="BAJA TENSION","BT",IF('INFO SEAL'!I1276="MEDIA TENSION","MT","AT"))</f>
        <v>MT</v>
      </c>
      <c r="G1325" s="180">
        <f>+'INFO SEAL'!K1276</f>
        <v>13</v>
      </c>
      <c r="H1325" s="180" t="str">
        <f>+'INFO SEAL'!L1276</f>
        <v>POSTE</v>
      </c>
      <c r="I1325" s="180" t="str">
        <f>+'INFO SEAL'!M1276</f>
        <v>CONCRETO</v>
      </c>
      <c r="J1325" s="180" t="str">
        <f>+'INFO SEAL'!N1276&amp;"-"&amp;F1325</f>
        <v>PPC19-MT</v>
      </c>
      <c r="K1325" s="180"/>
      <c r="L1325" s="182" t="str">
        <f>+VLOOKUP('INFO SEAL'!N1276,$J$8:$V$50,3,FALSE)</f>
        <v>POSTE DE CONCRETO ARMADO DE 13/300/150/345</v>
      </c>
      <c r="M1325" s="33">
        <f t="shared" si="54"/>
        <v>0.5</v>
      </c>
    </row>
    <row r="1326" spans="1:13" customFormat="1" x14ac:dyDescent="0.25">
      <c r="A1326" s="73">
        <f>+'INFO SEAL'!B1277</f>
        <v>1272</v>
      </c>
      <c r="B1326" s="180" t="str">
        <f t="shared" si="53"/>
        <v>SICODI</v>
      </c>
      <c r="C1326" s="180" t="str">
        <f>+'INFO SEAL'!C1277</f>
        <v>AREQUIPA</v>
      </c>
      <c r="D1326" s="180" t="str">
        <f>+'INFO SEAL'!D1277</f>
        <v>CONDESUYOS</v>
      </c>
      <c r="E1326" s="180" t="str">
        <f>+'INFO SEAL'!E1277</f>
        <v>CHUQUIBAMBA</v>
      </c>
      <c r="F1326" s="180" t="str">
        <f>+IF('INFO SEAL'!I1277="BAJA TENSION","BT",IF('INFO SEAL'!I1277="MEDIA TENSION","MT","AT"))</f>
        <v>MT</v>
      </c>
      <c r="G1326" s="180">
        <f>+'INFO SEAL'!K1277</f>
        <v>12</v>
      </c>
      <c r="H1326" s="180" t="str">
        <f>+'INFO SEAL'!L1277</f>
        <v>POSTE</v>
      </c>
      <c r="I1326" s="180" t="str">
        <f>+'INFO SEAL'!M1277</f>
        <v>MADERA</v>
      </c>
      <c r="J1326" s="180" t="str">
        <f>+'INFO SEAL'!N1277&amp;"-"&amp;F1326</f>
        <v>PPM19-MT</v>
      </c>
      <c r="K1326" s="180"/>
      <c r="L1326" s="182" t="str">
        <f>+VLOOKUP('INFO SEAL'!N1277,$J$8:$V$50,3,FALSE)</f>
        <v>POSTE DE MADERA TRATADA DE 12 mts. CL.4</v>
      </c>
      <c r="M1326" s="33">
        <f t="shared" si="54"/>
        <v>1</v>
      </c>
    </row>
    <row r="1327" spans="1:13" customFormat="1" x14ac:dyDescent="0.25">
      <c r="A1327" s="73">
        <f>+'INFO SEAL'!B1278</f>
        <v>1273</v>
      </c>
      <c r="B1327" s="180" t="str">
        <f t="shared" si="53"/>
        <v>SICODI</v>
      </c>
      <c r="C1327" s="180" t="str">
        <f>+'INFO SEAL'!C1278</f>
        <v>AREQUIPA</v>
      </c>
      <c r="D1327" s="180" t="str">
        <f>+'INFO SEAL'!D1278</f>
        <v>CONDESUYOS</v>
      </c>
      <c r="E1327" s="180" t="str">
        <f>+'INFO SEAL'!E1278</f>
        <v>IRAY</v>
      </c>
      <c r="F1327" s="180" t="str">
        <f>+IF('INFO SEAL'!I1278="BAJA TENSION","BT",IF('INFO SEAL'!I1278="MEDIA TENSION","MT","AT"))</f>
        <v>MT</v>
      </c>
      <c r="G1327" s="180">
        <f>+'INFO SEAL'!K1278</f>
        <v>12</v>
      </c>
      <c r="H1327" s="180" t="str">
        <f>+'INFO SEAL'!L1278</f>
        <v>POSTE</v>
      </c>
      <c r="I1327" s="180" t="str">
        <f>+'INFO SEAL'!M1278</f>
        <v>MADERA</v>
      </c>
      <c r="J1327" s="180" t="str">
        <f>+'INFO SEAL'!N1278&amp;"-"&amp;F1327</f>
        <v>PPM19-MT</v>
      </c>
      <c r="K1327" s="180"/>
      <c r="L1327" s="182" t="str">
        <f>+VLOOKUP('INFO SEAL'!N1278,$J$8:$V$50,3,FALSE)</f>
        <v>POSTE DE MADERA TRATADA DE 12 mts. CL.4</v>
      </c>
      <c r="M1327" s="33">
        <f t="shared" si="54"/>
        <v>1</v>
      </c>
    </row>
    <row r="1328" spans="1:13" customFormat="1" x14ac:dyDescent="0.25">
      <c r="A1328" s="73">
        <f>+'INFO SEAL'!B1279</f>
        <v>1274</v>
      </c>
      <c r="B1328" s="180" t="str">
        <f t="shared" si="53"/>
        <v>SICODI</v>
      </c>
      <c r="C1328" s="180" t="str">
        <f>+'INFO SEAL'!C1279</f>
        <v>AREQUIPA</v>
      </c>
      <c r="D1328" s="180" t="str">
        <f>+'INFO SEAL'!D1279</f>
        <v>CONDESUYOS</v>
      </c>
      <c r="E1328" s="180" t="str">
        <f>+'INFO SEAL'!E1279</f>
        <v>ANDARAY</v>
      </c>
      <c r="F1328" s="180" t="str">
        <f>+IF('INFO SEAL'!I1279="BAJA TENSION","BT",IF('INFO SEAL'!I1279="MEDIA TENSION","MT","AT"))</f>
        <v>MT</v>
      </c>
      <c r="G1328" s="180">
        <f>+'INFO SEAL'!K1279</f>
        <v>13</v>
      </c>
      <c r="H1328" s="180" t="str">
        <f>+'INFO SEAL'!L1279</f>
        <v>POSTE</v>
      </c>
      <c r="I1328" s="180" t="str">
        <f>+'INFO SEAL'!M1279</f>
        <v>CONCRETO</v>
      </c>
      <c r="J1328" s="180" t="str">
        <f>+'INFO SEAL'!N1279&amp;"-"&amp;F1328</f>
        <v>PPC19-MT</v>
      </c>
      <c r="K1328" s="180"/>
      <c r="L1328" s="182" t="str">
        <f>+VLOOKUP('INFO SEAL'!N1279,$J$8:$V$50,3,FALSE)</f>
        <v>POSTE DE CONCRETO ARMADO DE 13/300/150/345</v>
      </c>
      <c r="M1328" s="33">
        <f t="shared" si="54"/>
        <v>0.5</v>
      </c>
    </row>
    <row r="1329" spans="1:13" customFormat="1" x14ac:dyDescent="0.25">
      <c r="A1329" s="73">
        <f>+'INFO SEAL'!B1280</f>
        <v>1275</v>
      </c>
      <c r="B1329" s="180" t="str">
        <f t="shared" si="53"/>
        <v>SICODI</v>
      </c>
      <c r="C1329" s="180" t="str">
        <f>+'INFO SEAL'!C1280</f>
        <v>AREQUIPA</v>
      </c>
      <c r="D1329" s="180" t="str">
        <f>+'INFO SEAL'!D1280</f>
        <v>CONDESUYOS</v>
      </c>
      <c r="E1329" s="180" t="str">
        <f>+'INFO SEAL'!E1280</f>
        <v>ANDARAY</v>
      </c>
      <c r="F1329" s="180" t="str">
        <f>+IF('INFO SEAL'!I1280="BAJA TENSION","BT",IF('INFO SEAL'!I1280="MEDIA TENSION","MT","AT"))</f>
        <v>MT</v>
      </c>
      <c r="G1329" s="180">
        <f>+'INFO SEAL'!K1280</f>
        <v>13</v>
      </c>
      <c r="H1329" s="180" t="str">
        <f>+'INFO SEAL'!L1280</f>
        <v>POSTE</v>
      </c>
      <c r="I1329" s="180" t="str">
        <f>+'INFO SEAL'!M1280</f>
        <v>CONCRETO</v>
      </c>
      <c r="J1329" s="180" t="str">
        <f>+'INFO SEAL'!N1280&amp;"-"&amp;F1329</f>
        <v>PPC19-MT</v>
      </c>
      <c r="K1329" s="180"/>
      <c r="L1329" s="182" t="str">
        <f>+VLOOKUP('INFO SEAL'!N1280,$J$8:$V$50,3,FALSE)</f>
        <v>POSTE DE CONCRETO ARMADO DE 13/300/150/345</v>
      </c>
      <c r="M1329" s="33">
        <f t="shared" si="54"/>
        <v>0.5</v>
      </c>
    </row>
    <row r="1330" spans="1:13" customFormat="1" x14ac:dyDescent="0.25">
      <c r="A1330" s="73">
        <f>+'INFO SEAL'!B1281</f>
        <v>1276</v>
      </c>
      <c r="B1330" s="180" t="str">
        <f t="shared" si="53"/>
        <v>SICODI</v>
      </c>
      <c r="C1330" s="180" t="str">
        <f>+'INFO SEAL'!C1281</f>
        <v>AREQUIPA</v>
      </c>
      <c r="D1330" s="180" t="str">
        <f>+'INFO SEAL'!D1281</f>
        <v>CONDESUYOS</v>
      </c>
      <c r="E1330" s="180" t="str">
        <f>+'INFO SEAL'!E1281</f>
        <v>ANDARAY</v>
      </c>
      <c r="F1330" s="180" t="str">
        <f>+IF('INFO SEAL'!I1281="BAJA TENSION","BT",IF('INFO SEAL'!I1281="MEDIA TENSION","MT","AT"))</f>
        <v>MT</v>
      </c>
      <c r="G1330" s="180">
        <f>+'INFO SEAL'!K1281</f>
        <v>13</v>
      </c>
      <c r="H1330" s="180" t="str">
        <f>+'INFO SEAL'!L1281</f>
        <v>POSTE</v>
      </c>
      <c r="I1330" s="180" t="str">
        <f>+'INFO SEAL'!M1281</f>
        <v>CONCRETO</v>
      </c>
      <c r="J1330" s="180" t="str">
        <f>+'INFO SEAL'!N1281&amp;"-"&amp;F1330</f>
        <v>PPC19-MT</v>
      </c>
      <c r="K1330" s="180"/>
      <c r="L1330" s="182" t="str">
        <f>+VLOOKUP('INFO SEAL'!N1281,$J$8:$V$50,3,FALSE)</f>
        <v>POSTE DE CONCRETO ARMADO DE 13/300/150/345</v>
      </c>
      <c r="M1330" s="33">
        <f t="shared" si="54"/>
        <v>0.5</v>
      </c>
    </row>
    <row r="1331" spans="1:13" customFormat="1" x14ac:dyDescent="0.25">
      <c r="A1331" s="73">
        <f>+'INFO SEAL'!B1282</f>
        <v>1277</v>
      </c>
      <c r="B1331" s="180" t="str">
        <f t="shared" si="53"/>
        <v>SICODI</v>
      </c>
      <c r="C1331" s="180" t="str">
        <f>+'INFO SEAL'!C1282</f>
        <v>AREQUIPA</v>
      </c>
      <c r="D1331" s="180" t="str">
        <f>+'INFO SEAL'!D1282</f>
        <v>CONDESUYOS</v>
      </c>
      <c r="E1331" s="180" t="str">
        <f>+'INFO SEAL'!E1282</f>
        <v>ANDARAY</v>
      </c>
      <c r="F1331" s="180" t="str">
        <f>+IF('INFO SEAL'!I1282="BAJA TENSION","BT",IF('INFO SEAL'!I1282="MEDIA TENSION","MT","AT"))</f>
        <v>MT</v>
      </c>
      <c r="G1331" s="180">
        <f>+'INFO SEAL'!K1282</f>
        <v>13</v>
      </c>
      <c r="H1331" s="180" t="str">
        <f>+'INFO SEAL'!L1282</f>
        <v>POSTE</v>
      </c>
      <c r="I1331" s="180" t="str">
        <f>+'INFO SEAL'!M1282</f>
        <v>CONCRETO</v>
      </c>
      <c r="J1331" s="180" t="str">
        <f>+'INFO SEAL'!N1282&amp;"-"&amp;F1331</f>
        <v>PPC19-MT</v>
      </c>
      <c r="K1331" s="180"/>
      <c r="L1331" s="182" t="str">
        <f>+VLOOKUP('INFO SEAL'!N1282,$J$8:$V$50,3,FALSE)</f>
        <v>POSTE DE CONCRETO ARMADO DE 13/300/150/345</v>
      </c>
      <c r="M1331" s="33">
        <f t="shared" si="54"/>
        <v>0.5</v>
      </c>
    </row>
    <row r="1332" spans="1:13" customFormat="1" x14ac:dyDescent="0.25">
      <c r="A1332" s="73">
        <f>+'INFO SEAL'!B1283</f>
        <v>1278</v>
      </c>
      <c r="B1332" s="180" t="str">
        <f t="shared" si="53"/>
        <v>SICODI</v>
      </c>
      <c r="C1332" s="180" t="str">
        <f>+'INFO SEAL'!C1283</f>
        <v>AREQUIPA</v>
      </c>
      <c r="D1332" s="180" t="str">
        <f>+'INFO SEAL'!D1283</f>
        <v>CASTILLA</v>
      </c>
      <c r="E1332" s="180" t="str">
        <f>+'INFO SEAL'!E1283</f>
        <v>APLAO</v>
      </c>
      <c r="F1332" s="180" t="str">
        <f>+IF('INFO SEAL'!I1283="BAJA TENSION","BT",IF('INFO SEAL'!I1283="MEDIA TENSION","MT","AT"))</f>
        <v>MT</v>
      </c>
      <c r="G1332" s="180">
        <f>+'INFO SEAL'!K1283</f>
        <v>12</v>
      </c>
      <c r="H1332" s="180" t="str">
        <f>+'INFO SEAL'!L1283</f>
        <v>POSTE</v>
      </c>
      <c r="I1332" s="180" t="str">
        <f>+'INFO SEAL'!M1283</f>
        <v>CONCRETO</v>
      </c>
      <c r="J1332" s="180" t="str">
        <f>+'INFO SEAL'!N1283&amp;"-"&amp;F1332</f>
        <v>PPC15-MT</v>
      </c>
      <c r="K1332" s="180"/>
      <c r="L1332" s="182" t="str">
        <f>+VLOOKUP('INFO SEAL'!N1283,$J$8:$V$50,3,FALSE)</f>
        <v>POSTE DE CONCRETO ARMADO DE 12/200/120/300</v>
      </c>
      <c r="M1332" s="33">
        <f t="shared" si="54"/>
        <v>0.3</v>
      </c>
    </row>
    <row r="1333" spans="1:13" customFormat="1" x14ac:dyDescent="0.25">
      <c r="A1333" s="73">
        <f>+'INFO SEAL'!B1284</f>
        <v>1279</v>
      </c>
      <c r="B1333" s="180" t="str">
        <f t="shared" si="53"/>
        <v>SICODI</v>
      </c>
      <c r="C1333" s="180" t="str">
        <f>+'INFO SEAL'!C1284</f>
        <v>AREQUIPA</v>
      </c>
      <c r="D1333" s="180" t="str">
        <f>+'INFO SEAL'!D1284</f>
        <v>CONDESUYOS</v>
      </c>
      <c r="E1333" s="180" t="str">
        <f>+'INFO SEAL'!E1284</f>
        <v>ANDARAY</v>
      </c>
      <c r="F1333" s="180" t="str">
        <f>+IF('INFO SEAL'!I1284="BAJA TENSION","BT",IF('INFO SEAL'!I1284="MEDIA TENSION","MT","AT"))</f>
        <v>MT</v>
      </c>
      <c r="G1333" s="180">
        <f>+'INFO SEAL'!K1284</f>
        <v>13</v>
      </c>
      <c r="H1333" s="180" t="str">
        <f>+'INFO SEAL'!L1284</f>
        <v>POSTE</v>
      </c>
      <c r="I1333" s="180" t="str">
        <f>+'INFO SEAL'!M1284</f>
        <v>CONCRETO</v>
      </c>
      <c r="J1333" s="180" t="str">
        <f>+'INFO SEAL'!N1284&amp;"-"&amp;F1333</f>
        <v>PPC19-MT</v>
      </c>
      <c r="K1333" s="180"/>
      <c r="L1333" s="182" t="str">
        <f>+VLOOKUP('INFO SEAL'!N1284,$J$8:$V$50,3,FALSE)</f>
        <v>POSTE DE CONCRETO ARMADO DE 13/300/150/345</v>
      </c>
      <c r="M1333" s="33">
        <f t="shared" si="54"/>
        <v>0.5</v>
      </c>
    </row>
    <row r="1334" spans="1:13" customFormat="1" x14ac:dyDescent="0.25">
      <c r="A1334" s="73">
        <f>+'INFO SEAL'!B1285</f>
        <v>1280</v>
      </c>
      <c r="B1334" s="180" t="str">
        <f t="shared" si="53"/>
        <v>SICODI</v>
      </c>
      <c r="C1334" s="180" t="str">
        <f>+'INFO SEAL'!C1285</f>
        <v>AREQUIPA</v>
      </c>
      <c r="D1334" s="180" t="str">
        <f>+'INFO SEAL'!D1285</f>
        <v>CONDESUYOS</v>
      </c>
      <c r="E1334" s="180" t="str">
        <f>+'INFO SEAL'!E1285</f>
        <v>CHUQUIBAMBA</v>
      </c>
      <c r="F1334" s="180" t="str">
        <f>+IF('INFO SEAL'!I1285="BAJA TENSION","BT",IF('INFO SEAL'!I1285="MEDIA TENSION","MT","AT"))</f>
        <v>MT</v>
      </c>
      <c r="G1334" s="180">
        <f>+'INFO SEAL'!K1285</f>
        <v>13</v>
      </c>
      <c r="H1334" s="180" t="str">
        <f>+'INFO SEAL'!L1285</f>
        <v>POSTE</v>
      </c>
      <c r="I1334" s="180" t="str">
        <f>+'INFO SEAL'!M1285</f>
        <v>CONCRETO</v>
      </c>
      <c r="J1334" s="180" t="str">
        <f>+'INFO SEAL'!N1285&amp;"-"&amp;F1334</f>
        <v>PPC19-MT</v>
      </c>
      <c r="K1334" s="180"/>
      <c r="L1334" s="182" t="str">
        <f>+VLOOKUP('INFO SEAL'!N1285,$J$8:$V$50,3,FALSE)</f>
        <v>POSTE DE CONCRETO ARMADO DE 13/300/150/345</v>
      </c>
      <c r="M1334" s="33">
        <f t="shared" si="54"/>
        <v>0.5</v>
      </c>
    </row>
    <row r="1335" spans="1:13" customFormat="1" x14ac:dyDescent="0.25">
      <c r="A1335" s="73">
        <f>+'INFO SEAL'!B1286</f>
        <v>1281</v>
      </c>
      <c r="B1335" s="180" t="str">
        <f t="shared" si="53"/>
        <v>SICODI</v>
      </c>
      <c r="C1335" s="180" t="str">
        <f>+'INFO SEAL'!C1286</f>
        <v>AREQUIPA</v>
      </c>
      <c r="D1335" s="180" t="str">
        <f>+'INFO SEAL'!D1286</f>
        <v>CONDESUYOS</v>
      </c>
      <c r="E1335" s="180" t="str">
        <f>+'INFO SEAL'!E1286</f>
        <v>ANDARAY</v>
      </c>
      <c r="F1335" s="180" t="str">
        <f>+IF('INFO SEAL'!I1286="BAJA TENSION","BT",IF('INFO SEAL'!I1286="MEDIA TENSION","MT","AT"))</f>
        <v>MT</v>
      </c>
      <c r="G1335" s="180">
        <f>+'INFO SEAL'!K1286</f>
        <v>13</v>
      </c>
      <c r="H1335" s="180" t="str">
        <f>+'INFO SEAL'!L1286</f>
        <v>POSTE</v>
      </c>
      <c r="I1335" s="180" t="str">
        <f>+'INFO SEAL'!M1286</f>
        <v>CONCRETO</v>
      </c>
      <c r="J1335" s="180" t="str">
        <f>+'INFO SEAL'!N1286&amp;"-"&amp;F1335</f>
        <v>PPC19-MT</v>
      </c>
      <c r="K1335" s="180"/>
      <c r="L1335" s="182" t="str">
        <f>+VLOOKUP('INFO SEAL'!N1286,$J$8:$V$50,3,FALSE)</f>
        <v>POSTE DE CONCRETO ARMADO DE 13/300/150/345</v>
      </c>
      <c r="M1335" s="33">
        <f t="shared" si="54"/>
        <v>0.5</v>
      </c>
    </row>
    <row r="1336" spans="1:13" customFormat="1" x14ac:dyDescent="0.25">
      <c r="A1336" s="73">
        <f>+'INFO SEAL'!B1287</f>
        <v>1282</v>
      </c>
      <c r="B1336" s="180" t="str">
        <f t="shared" ref="B1336:B1399" si="55">+INDEX($B$8:$B$50,MATCH(L1336,$L$8:$L$50,0))</f>
        <v>SICODI</v>
      </c>
      <c r="C1336" s="180" t="str">
        <f>+'INFO SEAL'!C1287</f>
        <v>AREQUIPA</v>
      </c>
      <c r="D1336" s="180" t="str">
        <f>+'INFO SEAL'!D1287</f>
        <v>CONDESUYOS</v>
      </c>
      <c r="E1336" s="180" t="str">
        <f>+'INFO SEAL'!E1287</f>
        <v>ANDARAY</v>
      </c>
      <c r="F1336" s="180" t="str">
        <f>+IF('INFO SEAL'!I1287="BAJA TENSION","BT",IF('INFO SEAL'!I1287="MEDIA TENSION","MT","AT"))</f>
        <v>MT</v>
      </c>
      <c r="G1336" s="180">
        <f>+'INFO SEAL'!K1287</f>
        <v>13</v>
      </c>
      <c r="H1336" s="180" t="str">
        <f>+'INFO SEAL'!L1287</f>
        <v>POSTE</v>
      </c>
      <c r="I1336" s="180" t="str">
        <f>+'INFO SEAL'!M1287</f>
        <v>CONCRETO</v>
      </c>
      <c r="J1336" s="180" t="str">
        <f>+'INFO SEAL'!N1287&amp;"-"&amp;F1336</f>
        <v>PPC19-MT</v>
      </c>
      <c r="K1336" s="180"/>
      <c r="L1336" s="182" t="str">
        <f>+VLOOKUP('INFO SEAL'!N1287,$J$8:$V$50,3,FALSE)</f>
        <v>POSTE DE CONCRETO ARMADO DE 13/300/150/345</v>
      </c>
      <c r="M1336" s="33">
        <f t="shared" ref="M1336:M1399" si="56">+VLOOKUP(J1336,$K$8:$V$50,12,FALSE)</f>
        <v>0.5</v>
      </c>
    </row>
    <row r="1337" spans="1:13" customFormat="1" x14ac:dyDescent="0.25">
      <c r="A1337" s="73">
        <f>+'INFO SEAL'!B1288</f>
        <v>1283</v>
      </c>
      <c r="B1337" s="180" t="str">
        <f t="shared" si="55"/>
        <v>SICODI</v>
      </c>
      <c r="C1337" s="180" t="str">
        <f>+'INFO SEAL'!C1288</f>
        <v>AREQUIPA</v>
      </c>
      <c r="D1337" s="180" t="str">
        <f>+'INFO SEAL'!D1288</f>
        <v>CONDESUYOS</v>
      </c>
      <c r="E1337" s="180" t="str">
        <f>+'INFO SEAL'!E1288</f>
        <v>IRAY</v>
      </c>
      <c r="F1337" s="180" t="str">
        <f>+IF('INFO SEAL'!I1288="BAJA TENSION","BT",IF('INFO SEAL'!I1288="MEDIA TENSION","MT","AT"))</f>
        <v>MT</v>
      </c>
      <c r="G1337" s="180">
        <f>+'INFO SEAL'!K1288</f>
        <v>12</v>
      </c>
      <c r="H1337" s="180" t="str">
        <f>+'INFO SEAL'!L1288</f>
        <v>POSTE</v>
      </c>
      <c r="I1337" s="180" t="str">
        <f>+'INFO SEAL'!M1288</f>
        <v>MADERA</v>
      </c>
      <c r="J1337" s="180" t="str">
        <f>+'INFO SEAL'!N1288&amp;"-"&amp;F1337</f>
        <v>PPM19-MT</v>
      </c>
      <c r="K1337" s="180"/>
      <c r="L1337" s="182" t="str">
        <f>+VLOOKUP('INFO SEAL'!N1288,$J$8:$V$50,3,FALSE)</f>
        <v>POSTE DE MADERA TRATADA DE 12 mts. CL.4</v>
      </c>
      <c r="M1337" s="33">
        <f t="shared" si="56"/>
        <v>1</v>
      </c>
    </row>
    <row r="1338" spans="1:13" customFormat="1" x14ac:dyDescent="0.25">
      <c r="A1338" s="73">
        <f>+'INFO SEAL'!B1289</f>
        <v>1284</v>
      </c>
      <c r="B1338" s="180" t="str">
        <f t="shared" si="55"/>
        <v>SICODI</v>
      </c>
      <c r="C1338" s="180" t="str">
        <f>+'INFO SEAL'!C1289</f>
        <v>AREQUIPA</v>
      </c>
      <c r="D1338" s="180" t="str">
        <f>+'INFO SEAL'!D1289</f>
        <v>CONDESUYOS</v>
      </c>
      <c r="E1338" s="180" t="str">
        <f>+'INFO SEAL'!E1289</f>
        <v>ANDARAY</v>
      </c>
      <c r="F1338" s="180" t="str">
        <f>+IF('INFO SEAL'!I1289="BAJA TENSION","BT",IF('INFO SEAL'!I1289="MEDIA TENSION","MT","AT"))</f>
        <v>MT</v>
      </c>
      <c r="G1338" s="180">
        <f>+'INFO SEAL'!K1289</f>
        <v>13</v>
      </c>
      <c r="H1338" s="180" t="str">
        <f>+'INFO SEAL'!L1289</f>
        <v>POSTE</v>
      </c>
      <c r="I1338" s="180" t="str">
        <f>+'INFO SEAL'!M1289</f>
        <v>CONCRETO</v>
      </c>
      <c r="J1338" s="180" t="str">
        <f>+'INFO SEAL'!N1289&amp;"-"&amp;F1338</f>
        <v>PPC19-MT</v>
      </c>
      <c r="K1338" s="180"/>
      <c r="L1338" s="182" t="str">
        <f>+VLOOKUP('INFO SEAL'!N1289,$J$8:$V$50,3,FALSE)</f>
        <v>POSTE DE CONCRETO ARMADO DE 13/300/150/345</v>
      </c>
      <c r="M1338" s="33">
        <f t="shared" si="56"/>
        <v>0.5</v>
      </c>
    </row>
    <row r="1339" spans="1:13" customFormat="1" x14ac:dyDescent="0.25">
      <c r="A1339" s="73">
        <f>+'INFO SEAL'!B1290</f>
        <v>1285</v>
      </c>
      <c r="B1339" s="180" t="str">
        <f t="shared" si="55"/>
        <v>SICODI</v>
      </c>
      <c r="C1339" s="180" t="str">
        <f>+'INFO SEAL'!C1290</f>
        <v>AREQUIPA</v>
      </c>
      <c r="D1339" s="180" t="str">
        <f>+'INFO SEAL'!D1290</f>
        <v>CONDESUYOS</v>
      </c>
      <c r="E1339" s="180" t="str">
        <f>+'INFO SEAL'!E1290</f>
        <v>ANDARAY</v>
      </c>
      <c r="F1339" s="180" t="str">
        <f>+IF('INFO SEAL'!I1290="BAJA TENSION","BT",IF('INFO SEAL'!I1290="MEDIA TENSION","MT","AT"))</f>
        <v>MT</v>
      </c>
      <c r="G1339" s="180">
        <f>+'INFO SEAL'!K1290</f>
        <v>13</v>
      </c>
      <c r="H1339" s="180" t="str">
        <f>+'INFO SEAL'!L1290</f>
        <v>POSTE</v>
      </c>
      <c r="I1339" s="180" t="str">
        <f>+'INFO SEAL'!M1290</f>
        <v>CONCRETO</v>
      </c>
      <c r="J1339" s="180" t="str">
        <f>+'INFO SEAL'!N1290&amp;"-"&amp;F1339</f>
        <v>PPC19-MT</v>
      </c>
      <c r="K1339" s="180"/>
      <c r="L1339" s="182" t="str">
        <f>+VLOOKUP('INFO SEAL'!N1290,$J$8:$V$50,3,FALSE)</f>
        <v>POSTE DE CONCRETO ARMADO DE 13/300/150/345</v>
      </c>
      <c r="M1339" s="33">
        <f t="shared" si="56"/>
        <v>0.5</v>
      </c>
    </row>
    <row r="1340" spans="1:13" customFormat="1" x14ac:dyDescent="0.25">
      <c r="A1340" s="73">
        <f>+'INFO SEAL'!B1291</f>
        <v>1286</v>
      </c>
      <c r="B1340" s="180" t="str">
        <f t="shared" si="55"/>
        <v>SICODI</v>
      </c>
      <c r="C1340" s="180" t="str">
        <f>+'INFO SEAL'!C1291</f>
        <v>AREQUIPA</v>
      </c>
      <c r="D1340" s="180" t="str">
        <f>+'INFO SEAL'!D1291</f>
        <v>CONDESUYOS</v>
      </c>
      <c r="E1340" s="180" t="str">
        <f>+'INFO SEAL'!E1291</f>
        <v>ANDARAY</v>
      </c>
      <c r="F1340" s="180" t="str">
        <f>+IF('INFO SEAL'!I1291="BAJA TENSION","BT",IF('INFO SEAL'!I1291="MEDIA TENSION","MT","AT"))</f>
        <v>MT</v>
      </c>
      <c r="G1340" s="180">
        <f>+'INFO SEAL'!K1291</f>
        <v>13</v>
      </c>
      <c r="H1340" s="180" t="str">
        <f>+'INFO SEAL'!L1291</f>
        <v>POSTE</v>
      </c>
      <c r="I1340" s="180" t="str">
        <f>+'INFO SEAL'!M1291</f>
        <v>CONCRETO</v>
      </c>
      <c r="J1340" s="180" t="str">
        <f>+'INFO SEAL'!N1291&amp;"-"&amp;F1340</f>
        <v>PPC19-MT</v>
      </c>
      <c r="K1340" s="180"/>
      <c r="L1340" s="182" t="str">
        <f>+VLOOKUP('INFO SEAL'!N1291,$J$8:$V$50,3,FALSE)</f>
        <v>POSTE DE CONCRETO ARMADO DE 13/300/150/345</v>
      </c>
      <c r="M1340" s="33">
        <f t="shared" si="56"/>
        <v>0.5</v>
      </c>
    </row>
    <row r="1341" spans="1:13" customFormat="1" x14ac:dyDescent="0.25">
      <c r="A1341" s="73">
        <f>+'INFO SEAL'!B1292</f>
        <v>1287</v>
      </c>
      <c r="B1341" s="180" t="str">
        <f t="shared" si="55"/>
        <v>SICODI</v>
      </c>
      <c r="C1341" s="180" t="str">
        <f>+'INFO SEAL'!C1292</f>
        <v>AREQUIPA</v>
      </c>
      <c r="D1341" s="180" t="str">
        <f>+'INFO SEAL'!D1292</f>
        <v>CONDESUYOS</v>
      </c>
      <c r="E1341" s="180" t="str">
        <f>+'INFO SEAL'!E1292</f>
        <v>ANDARAY</v>
      </c>
      <c r="F1341" s="180" t="str">
        <f>+IF('INFO SEAL'!I1292="BAJA TENSION","BT",IF('INFO SEAL'!I1292="MEDIA TENSION","MT","AT"))</f>
        <v>MT</v>
      </c>
      <c r="G1341" s="180">
        <f>+'INFO SEAL'!K1292</f>
        <v>13</v>
      </c>
      <c r="H1341" s="180" t="str">
        <f>+'INFO SEAL'!L1292</f>
        <v>POSTE</v>
      </c>
      <c r="I1341" s="180" t="str">
        <f>+'INFO SEAL'!M1292</f>
        <v>CONCRETO</v>
      </c>
      <c r="J1341" s="180" t="str">
        <f>+'INFO SEAL'!N1292&amp;"-"&amp;F1341</f>
        <v>PPC19-MT</v>
      </c>
      <c r="K1341" s="180"/>
      <c r="L1341" s="182" t="str">
        <f>+VLOOKUP('INFO SEAL'!N1292,$J$8:$V$50,3,FALSE)</f>
        <v>POSTE DE CONCRETO ARMADO DE 13/300/150/345</v>
      </c>
      <c r="M1341" s="33">
        <f t="shared" si="56"/>
        <v>0.5</v>
      </c>
    </row>
    <row r="1342" spans="1:13" customFormat="1" x14ac:dyDescent="0.25">
      <c r="A1342" s="73">
        <f>+'INFO SEAL'!B1293</f>
        <v>1288</v>
      </c>
      <c r="B1342" s="180" t="str">
        <f t="shared" si="55"/>
        <v>SICODI</v>
      </c>
      <c r="C1342" s="180" t="str">
        <f>+'INFO SEAL'!C1293</f>
        <v>AREQUIPA</v>
      </c>
      <c r="D1342" s="180" t="str">
        <f>+'INFO SEAL'!D1293</f>
        <v>CONDESUYOS</v>
      </c>
      <c r="E1342" s="180" t="str">
        <f>+'INFO SEAL'!E1293</f>
        <v>ANDARAY</v>
      </c>
      <c r="F1342" s="180" t="str">
        <f>+IF('INFO SEAL'!I1293="BAJA TENSION","BT",IF('INFO SEAL'!I1293="MEDIA TENSION","MT","AT"))</f>
        <v>MT</v>
      </c>
      <c r="G1342" s="180">
        <f>+'INFO SEAL'!K1293</f>
        <v>13</v>
      </c>
      <c r="H1342" s="180" t="str">
        <f>+'INFO SEAL'!L1293</f>
        <v>POSTE</v>
      </c>
      <c r="I1342" s="180" t="str">
        <f>+'INFO SEAL'!M1293</f>
        <v>CONCRETO</v>
      </c>
      <c r="J1342" s="180" t="str">
        <f>+'INFO SEAL'!N1293&amp;"-"&amp;F1342</f>
        <v>PPC19-MT</v>
      </c>
      <c r="K1342" s="180"/>
      <c r="L1342" s="182" t="str">
        <f>+VLOOKUP('INFO SEAL'!N1293,$J$8:$V$50,3,FALSE)</f>
        <v>POSTE DE CONCRETO ARMADO DE 13/300/150/345</v>
      </c>
      <c r="M1342" s="33">
        <f t="shared" si="56"/>
        <v>0.5</v>
      </c>
    </row>
    <row r="1343" spans="1:13" customFormat="1" x14ac:dyDescent="0.25">
      <c r="A1343" s="73">
        <f>+'INFO SEAL'!B1294</f>
        <v>1289</v>
      </c>
      <c r="B1343" s="180" t="str">
        <f t="shared" si="55"/>
        <v>SICODI</v>
      </c>
      <c r="C1343" s="180" t="str">
        <f>+'INFO SEAL'!C1294</f>
        <v>AREQUIPA</v>
      </c>
      <c r="D1343" s="180" t="str">
        <f>+'INFO SEAL'!D1294</f>
        <v>AREQUIPA</v>
      </c>
      <c r="E1343" s="180" t="str">
        <f>+'INFO SEAL'!E1294</f>
        <v>SABANDIA</v>
      </c>
      <c r="F1343" s="180" t="str">
        <f>+IF('INFO SEAL'!I1294="BAJA TENSION","BT",IF('INFO SEAL'!I1294="MEDIA TENSION","MT","AT"))</f>
        <v>MT</v>
      </c>
      <c r="G1343" s="180">
        <f>+'INFO SEAL'!K1294</f>
        <v>13</v>
      </c>
      <c r="H1343" s="180" t="str">
        <f>+'INFO SEAL'!L1294</f>
        <v>POSTE</v>
      </c>
      <c r="I1343" s="180" t="str">
        <f>+'INFO SEAL'!M1294</f>
        <v>CONCRETO</v>
      </c>
      <c r="J1343" s="180" t="str">
        <f>+'INFO SEAL'!N1294&amp;"-"&amp;F1343</f>
        <v>PPC19-MT</v>
      </c>
      <c r="K1343" s="180"/>
      <c r="L1343" s="182" t="str">
        <f>+VLOOKUP('INFO SEAL'!N1294,$J$8:$V$50,3,FALSE)</f>
        <v>POSTE DE CONCRETO ARMADO DE 13/300/150/345</v>
      </c>
      <c r="M1343" s="33">
        <f t="shared" si="56"/>
        <v>0.5</v>
      </c>
    </row>
    <row r="1344" spans="1:13" customFormat="1" x14ac:dyDescent="0.25">
      <c r="A1344" s="73">
        <f>+'INFO SEAL'!B1295</f>
        <v>1290</v>
      </c>
      <c r="B1344" s="180" t="str">
        <f t="shared" si="55"/>
        <v>MOD INV_2018</v>
      </c>
      <c r="C1344" s="180" t="str">
        <f>+'INFO SEAL'!C1295</f>
        <v>AREQUIPA</v>
      </c>
      <c r="D1344" s="180" t="str">
        <f>+'INFO SEAL'!D1295</f>
        <v>CAMANA</v>
      </c>
      <c r="E1344" s="180" t="str">
        <f>+'INFO SEAL'!E1295</f>
        <v>MARISCAL CACERES</v>
      </c>
      <c r="F1344" s="180" t="str">
        <f>+IF('INFO SEAL'!I1295="BAJA TENSION","BT",IF('INFO SEAL'!I1295="MEDIA TENSION","MT","AT"))</f>
        <v>AT</v>
      </c>
      <c r="G1344" s="180">
        <f>+'INFO SEAL'!K1295</f>
        <v>13</v>
      </c>
      <c r="H1344" s="180" t="str">
        <f>+'INFO SEAL'!L1295</f>
        <v>POSTE</v>
      </c>
      <c r="I1344" s="180" t="str">
        <f>+'INFO SEAL'!M1295</f>
        <v>MADERA</v>
      </c>
      <c r="J1344" s="180" t="str">
        <f>+'INFO SEAL'!N1295&amp;"-"&amp;F1344</f>
        <v>EMSA1P75C2-AT</v>
      </c>
      <c r="K1344" s="180"/>
      <c r="L1344" s="182" t="str">
        <f>+VLOOKUP('INFO SEAL'!N1295,$J$8:$V$50,3,FALSE)</f>
        <v>Estructura de  Suspensión- Angulo menor  compuesto por 1 postes de madera tratada 75' Clase 2</v>
      </c>
      <c r="M1344" s="33">
        <f t="shared" si="56"/>
        <v>1.6</v>
      </c>
    </row>
    <row r="1345" spans="1:13" customFormat="1" x14ac:dyDescent="0.25">
      <c r="A1345" s="73">
        <f>+'INFO SEAL'!B1296</f>
        <v>1291</v>
      </c>
      <c r="B1345" s="180" t="str">
        <f t="shared" si="55"/>
        <v>SICODI</v>
      </c>
      <c r="C1345" s="180" t="str">
        <f>+'INFO SEAL'!C1296</f>
        <v>AREQUIPA</v>
      </c>
      <c r="D1345" s="180" t="str">
        <f>+'INFO SEAL'!D1296</f>
        <v>CONDESUYOS</v>
      </c>
      <c r="E1345" s="180" t="str">
        <f>+'INFO SEAL'!E1296</f>
        <v>IRAY</v>
      </c>
      <c r="F1345" s="180" t="str">
        <f>+IF('INFO SEAL'!I1296="BAJA TENSION","BT",IF('INFO SEAL'!I1296="MEDIA TENSION","MT","AT"))</f>
        <v>MT</v>
      </c>
      <c r="G1345" s="180">
        <f>+'INFO SEAL'!K1296</f>
        <v>12</v>
      </c>
      <c r="H1345" s="180" t="str">
        <f>+'INFO SEAL'!L1296</f>
        <v>POSTE</v>
      </c>
      <c r="I1345" s="180" t="str">
        <f>+'INFO SEAL'!M1296</f>
        <v>MADERA</v>
      </c>
      <c r="J1345" s="180" t="str">
        <f>+'INFO SEAL'!N1296&amp;"-"&amp;F1345</f>
        <v>PPM19-MT</v>
      </c>
      <c r="K1345" s="180"/>
      <c r="L1345" s="182" t="str">
        <f>+VLOOKUP('INFO SEAL'!N1296,$J$8:$V$50,3,FALSE)</f>
        <v>POSTE DE MADERA TRATADA DE 12 mts. CL.4</v>
      </c>
      <c r="M1345" s="33">
        <f t="shared" si="56"/>
        <v>1</v>
      </c>
    </row>
    <row r="1346" spans="1:13" customFormat="1" x14ac:dyDescent="0.25">
      <c r="A1346" s="73">
        <f>+'INFO SEAL'!B1297</f>
        <v>1292</v>
      </c>
      <c r="B1346" s="180" t="str">
        <f t="shared" si="55"/>
        <v>SICODI</v>
      </c>
      <c r="C1346" s="180" t="str">
        <f>+'INFO SEAL'!C1297</f>
        <v>AREQUIPA</v>
      </c>
      <c r="D1346" s="180" t="str">
        <f>+'INFO SEAL'!D1297</f>
        <v>CONDESUYOS</v>
      </c>
      <c r="E1346" s="180" t="str">
        <f>+'INFO SEAL'!E1297</f>
        <v>IRAY</v>
      </c>
      <c r="F1346" s="180" t="str">
        <f>+IF('INFO SEAL'!I1297="BAJA TENSION","BT",IF('INFO SEAL'!I1297="MEDIA TENSION","MT","AT"))</f>
        <v>MT</v>
      </c>
      <c r="G1346" s="180">
        <f>+'INFO SEAL'!K1297</f>
        <v>12</v>
      </c>
      <c r="H1346" s="180" t="str">
        <f>+'INFO SEAL'!L1297</f>
        <v>POSTE</v>
      </c>
      <c r="I1346" s="180" t="str">
        <f>+'INFO SEAL'!M1297</f>
        <v>CONCRETO</v>
      </c>
      <c r="J1346" s="180" t="str">
        <f>+'INFO SEAL'!N1297&amp;"-"&amp;F1346</f>
        <v>PPC15-MT</v>
      </c>
      <c r="K1346" s="180"/>
      <c r="L1346" s="182" t="str">
        <f>+VLOOKUP('INFO SEAL'!N1297,$J$8:$V$50,3,FALSE)</f>
        <v>POSTE DE CONCRETO ARMADO DE 12/200/120/300</v>
      </c>
      <c r="M1346" s="33">
        <f t="shared" si="56"/>
        <v>0.3</v>
      </c>
    </row>
    <row r="1347" spans="1:13" customFormat="1" x14ac:dyDescent="0.25">
      <c r="A1347" s="73">
        <f>+'INFO SEAL'!B1298</f>
        <v>1293</v>
      </c>
      <c r="B1347" s="180" t="str">
        <f t="shared" si="55"/>
        <v>SICODI</v>
      </c>
      <c r="C1347" s="180" t="str">
        <f>+'INFO SEAL'!C1298</f>
        <v>AREQUIPA</v>
      </c>
      <c r="D1347" s="180" t="str">
        <f>+'INFO SEAL'!D1298</f>
        <v>AREQUIPA</v>
      </c>
      <c r="E1347" s="180" t="str">
        <f>+'INFO SEAL'!E1298</f>
        <v>SABANDIA</v>
      </c>
      <c r="F1347" s="180" t="str">
        <f>+IF('INFO SEAL'!I1298="BAJA TENSION","BT",IF('INFO SEAL'!I1298="MEDIA TENSION","MT","AT"))</f>
        <v>MT</v>
      </c>
      <c r="G1347" s="180">
        <f>+'INFO SEAL'!K1298</f>
        <v>12</v>
      </c>
      <c r="H1347" s="180" t="str">
        <f>+'INFO SEAL'!L1298</f>
        <v>POSTE</v>
      </c>
      <c r="I1347" s="180" t="str">
        <f>+'INFO SEAL'!M1298</f>
        <v>CONCRETO</v>
      </c>
      <c r="J1347" s="180" t="str">
        <f>+'INFO SEAL'!N1298&amp;"-"&amp;F1347</f>
        <v>PPC15-MT</v>
      </c>
      <c r="K1347" s="180"/>
      <c r="L1347" s="182" t="str">
        <f>+VLOOKUP('INFO SEAL'!N1298,$J$8:$V$50,3,FALSE)</f>
        <v>POSTE DE CONCRETO ARMADO DE 12/200/120/300</v>
      </c>
      <c r="M1347" s="33">
        <f t="shared" si="56"/>
        <v>0.3</v>
      </c>
    </row>
    <row r="1348" spans="1:13" customFormat="1" x14ac:dyDescent="0.25">
      <c r="A1348" s="73">
        <f>+'INFO SEAL'!B1299</f>
        <v>1294</v>
      </c>
      <c r="B1348" s="180" t="str">
        <f t="shared" si="55"/>
        <v>SICODI</v>
      </c>
      <c r="C1348" s="180" t="str">
        <f>+'INFO SEAL'!C1299</f>
        <v>AREQUIPA</v>
      </c>
      <c r="D1348" s="180" t="str">
        <f>+'INFO SEAL'!D1299</f>
        <v>CONDESUYOS</v>
      </c>
      <c r="E1348" s="180" t="str">
        <f>+'INFO SEAL'!E1299</f>
        <v>IRAY</v>
      </c>
      <c r="F1348" s="180" t="str">
        <f>+IF('INFO SEAL'!I1299="BAJA TENSION","BT",IF('INFO SEAL'!I1299="MEDIA TENSION","MT","AT"))</f>
        <v>MT</v>
      </c>
      <c r="G1348" s="180">
        <f>+'INFO SEAL'!K1299</f>
        <v>12</v>
      </c>
      <c r="H1348" s="180" t="str">
        <f>+'INFO SEAL'!L1299</f>
        <v>POSTE</v>
      </c>
      <c r="I1348" s="180" t="str">
        <f>+'INFO SEAL'!M1299</f>
        <v>MADERA</v>
      </c>
      <c r="J1348" s="180" t="str">
        <f>+'INFO SEAL'!N1299&amp;"-"&amp;F1348</f>
        <v>PPM19-MT</v>
      </c>
      <c r="K1348" s="180"/>
      <c r="L1348" s="182" t="str">
        <f>+VLOOKUP('INFO SEAL'!N1299,$J$8:$V$50,3,FALSE)</f>
        <v>POSTE DE MADERA TRATADA DE 12 mts. CL.4</v>
      </c>
      <c r="M1348" s="33">
        <f t="shared" si="56"/>
        <v>1</v>
      </c>
    </row>
    <row r="1349" spans="1:13" customFormat="1" x14ac:dyDescent="0.25">
      <c r="A1349" s="73">
        <f>+'INFO SEAL'!B1300</f>
        <v>1295</v>
      </c>
      <c r="B1349" s="180" t="str">
        <f t="shared" si="55"/>
        <v>SICODI</v>
      </c>
      <c r="C1349" s="180" t="str">
        <f>+'INFO SEAL'!C1300</f>
        <v>AREQUIPA</v>
      </c>
      <c r="D1349" s="180" t="str">
        <f>+'INFO SEAL'!D1300</f>
        <v>AREQUIPA</v>
      </c>
      <c r="E1349" s="180" t="str">
        <f>+'INFO SEAL'!E1300</f>
        <v>AREQUIPA</v>
      </c>
      <c r="F1349" s="180" t="str">
        <f>+IF('INFO SEAL'!I1300="BAJA TENSION","BT",IF('INFO SEAL'!I1300="MEDIA TENSION","MT","AT"))</f>
        <v>MT</v>
      </c>
      <c r="G1349" s="180">
        <f>+'INFO SEAL'!K1300</f>
        <v>12</v>
      </c>
      <c r="H1349" s="180" t="str">
        <f>+'INFO SEAL'!L1300</f>
        <v>POSTE</v>
      </c>
      <c r="I1349" s="180" t="str">
        <f>+'INFO SEAL'!M1300</f>
        <v>CONCRETO</v>
      </c>
      <c r="J1349" s="180" t="str">
        <f>+'INFO SEAL'!N1300&amp;"-"&amp;F1349</f>
        <v>PPC15-MT</v>
      </c>
      <c r="K1349" s="180"/>
      <c r="L1349" s="182" t="str">
        <f>+VLOOKUP('INFO SEAL'!N1300,$J$8:$V$50,3,FALSE)</f>
        <v>POSTE DE CONCRETO ARMADO DE 12/200/120/300</v>
      </c>
      <c r="M1349" s="33">
        <f t="shared" si="56"/>
        <v>0.3</v>
      </c>
    </row>
    <row r="1350" spans="1:13" customFormat="1" x14ac:dyDescent="0.25">
      <c r="A1350" s="73">
        <f>+'INFO SEAL'!B1301</f>
        <v>1296</v>
      </c>
      <c r="B1350" s="180" t="str">
        <f t="shared" si="55"/>
        <v>SICODI</v>
      </c>
      <c r="C1350" s="180" t="str">
        <f>+'INFO SEAL'!C1301</f>
        <v>AREQUIPA</v>
      </c>
      <c r="D1350" s="180" t="str">
        <f>+'INFO SEAL'!D1301</f>
        <v>AREQUIPA</v>
      </c>
      <c r="E1350" s="180" t="str">
        <f>+'INFO SEAL'!E1301</f>
        <v>AREQUIPA</v>
      </c>
      <c r="F1350" s="180" t="str">
        <f>+IF('INFO SEAL'!I1301="BAJA TENSION","BT",IF('INFO SEAL'!I1301="MEDIA TENSION","MT","AT"))</f>
        <v>MT</v>
      </c>
      <c r="G1350" s="180">
        <f>+'INFO SEAL'!K1301</f>
        <v>14</v>
      </c>
      <c r="H1350" s="180" t="str">
        <f>+'INFO SEAL'!L1301</f>
        <v>POSTE</v>
      </c>
      <c r="I1350" s="180" t="str">
        <f>+'INFO SEAL'!M1301</f>
        <v>CONCRETO</v>
      </c>
      <c r="J1350" s="180" t="str">
        <f>+'INFO SEAL'!N1301&amp;"-"&amp;F1350</f>
        <v>PPC22-MT</v>
      </c>
      <c r="K1350" s="180"/>
      <c r="L1350" s="182" t="str">
        <f>+VLOOKUP('INFO SEAL'!N1301,$J$8:$V$50,3,FALSE)</f>
        <v>POSTE DE CONCRETO ARMADO DE 15/200/135/360</v>
      </c>
      <c r="M1350" s="33">
        <f t="shared" si="56"/>
        <v>0.5</v>
      </c>
    </row>
    <row r="1351" spans="1:13" customFormat="1" x14ac:dyDescent="0.25">
      <c r="A1351" s="73">
        <f>+'INFO SEAL'!B1302</f>
        <v>1297</v>
      </c>
      <c r="B1351" s="180" t="str">
        <f t="shared" si="55"/>
        <v>SICODI</v>
      </c>
      <c r="C1351" s="180" t="str">
        <f>+'INFO SEAL'!C1302</f>
        <v>AREQUIPA</v>
      </c>
      <c r="D1351" s="180" t="str">
        <f>+'INFO SEAL'!D1302</f>
        <v>AREQUIPA</v>
      </c>
      <c r="E1351" s="180" t="str">
        <f>+'INFO SEAL'!E1302</f>
        <v>SABANDIA</v>
      </c>
      <c r="F1351" s="180" t="str">
        <f>+IF('INFO SEAL'!I1302="BAJA TENSION","BT",IF('INFO SEAL'!I1302="MEDIA TENSION","MT","AT"))</f>
        <v>MT</v>
      </c>
      <c r="G1351" s="180">
        <f>+'INFO SEAL'!K1302</f>
        <v>13</v>
      </c>
      <c r="H1351" s="180" t="str">
        <f>+'INFO SEAL'!L1302</f>
        <v>POSTE</v>
      </c>
      <c r="I1351" s="180" t="str">
        <f>+'INFO SEAL'!M1302</f>
        <v>CONCRETO</v>
      </c>
      <c r="J1351" s="180" t="str">
        <f>+'INFO SEAL'!N1302&amp;"-"&amp;F1351</f>
        <v>PPC19-MT</v>
      </c>
      <c r="K1351" s="180"/>
      <c r="L1351" s="182" t="str">
        <f>+VLOOKUP('INFO SEAL'!N1302,$J$8:$V$50,3,FALSE)</f>
        <v>POSTE DE CONCRETO ARMADO DE 13/300/150/345</v>
      </c>
      <c r="M1351" s="33">
        <f t="shared" si="56"/>
        <v>0.5</v>
      </c>
    </row>
    <row r="1352" spans="1:13" customFormat="1" x14ac:dyDescent="0.25">
      <c r="A1352" s="73">
        <f>+'INFO SEAL'!B1303</f>
        <v>1298</v>
      </c>
      <c r="B1352" s="180" t="str">
        <f t="shared" si="55"/>
        <v>SICODI</v>
      </c>
      <c r="C1352" s="180" t="str">
        <f>+'INFO SEAL'!C1303</f>
        <v>AREQUIPA</v>
      </c>
      <c r="D1352" s="180" t="str">
        <f>+'INFO SEAL'!D1303</f>
        <v>AREQUIPA</v>
      </c>
      <c r="E1352" s="180" t="str">
        <f>+'INFO SEAL'!E1303</f>
        <v>JOSE LUIS BUSTAMANTE Y RIVERO</v>
      </c>
      <c r="F1352" s="180" t="str">
        <f>+IF('INFO SEAL'!I1303="BAJA TENSION","BT",IF('INFO SEAL'!I1303="MEDIA TENSION","MT","AT"))</f>
        <v>MT</v>
      </c>
      <c r="G1352" s="180">
        <f>+'INFO SEAL'!K1303</f>
        <v>14</v>
      </c>
      <c r="H1352" s="180" t="str">
        <f>+'INFO SEAL'!L1303</f>
        <v>POSTE</v>
      </c>
      <c r="I1352" s="180" t="str">
        <f>+'INFO SEAL'!M1303</f>
        <v>CONCRETO</v>
      </c>
      <c r="J1352" s="180" t="str">
        <f>+'INFO SEAL'!N1303&amp;"-"&amp;F1352</f>
        <v>PPC22-MT</v>
      </c>
      <c r="K1352" s="180"/>
      <c r="L1352" s="182" t="str">
        <f>+VLOOKUP('INFO SEAL'!N1303,$J$8:$V$50,3,FALSE)</f>
        <v>POSTE DE CONCRETO ARMADO DE 15/200/135/360</v>
      </c>
      <c r="M1352" s="33">
        <f t="shared" si="56"/>
        <v>0.5</v>
      </c>
    </row>
    <row r="1353" spans="1:13" customFormat="1" x14ac:dyDescent="0.25">
      <c r="A1353" s="73">
        <f>+'INFO SEAL'!B1304</f>
        <v>1299</v>
      </c>
      <c r="B1353" s="180" t="str">
        <f t="shared" si="55"/>
        <v>SICODI</v>
      </c>
      <c r="C1353" s="180" t="str">
        <f>+'INFO SEAL'!C1304</f>
        <v>AREQUIPA</v>
      </c>
      <c r="D1353" s="180" t="str">
        <f>+'INFO SEAL'!D1304</f>
        <v>AREQUIPA</v>
      </c>
      <c r="E1353" s="180" t="str">
        <f>+'INFO SEAL'!E1304</f>
        <v>SOCABAYA</v>
      </c>
      <c r="F1353" s="180" t="str">
        <f>+IF('INFO SEAL'!I1304="BAJA TENSION","BT",IF('INFO SEAL'!I1304="MEDIA TENSION","MT","AT"))</f>
        <v>MT</v>
      </c>
      <c r="G1353" s="180">
        <f>+'INFO SEAL'!K1304</f>
        <v>13</v>
      </c>
      <c r="H1353" s="180" t="str">
        <f>+'INFO SEAL'!L1304</f>
        <v>POSTE</v>
      </c>
      <c r="I1353" s="180" t="str">
        <f>+'INFO SEAL'!M1304</f>
        <v>CONCRETO</v>
      </c>
      <c r="J1353" s="180" t="str">
        <f>+'INFO SEAL'!N1304&amp;"-"&amp;F1353</f>
        <v>PPC19-MT</v>
      </c>
      <c r="K1353" s="180"/>
      <c r="L1353" s="182" t="str">
        <f>+VLOOKUP('INFO SEAL'!N1304,$J$8:$V$50,3,FALSE)</f>
        <v>POSTE DE CONCRETO ARMADO DE 13/300/150/345</v>
      </c>
      <c r="M1353" s="33">
        <f t="shared" si="56"/>
        <v>0.5</v>
      </c>
    </row>
    <row r="1354" spans="1:13" customFormat="1" x14ac:dyDescent="0.25">
      <c r="A1354" s="73">
        <f>+'INFO SEAL'!B1305</f>
        <v>1300</v>
      </c>
      <c r="B1354" s="180" t="str">
        <f t="shared" si="55"/>
        <v>SICODI</v>
      </c>
      <c r="C1354" s="180" t="str">
        <f>+'INFO SEAL'!C1305</f>
        <v>AREQUIPA</v>
      </c>
      <c r="D1354" s="180" t="str">
        <f>+'INFO SEAL'!D1305</f>
        <v>CONDESUYOS</v>
      </c>
      <c r="E1354" s="180" t="str">
        <f>+'INFO SEAL'!E1305</f>
        <v>IRAY</v>
      </c>
      <c r="F1354" s="180" t="str">
        <f>+IF('INFO SEAL'!I1305="BAJA TENSION","BT",IF('INFO SEAL'!I1305="MEDIA TENSION","MT","AT"))</f>
        <v>MT</v>
      </c>
      <c r="G1354" s="180">
        <f>+'INFO SEAL'!K1305</f>
        <v>12</v>
      </c>
      <c r="H1354" s="180" t="str">
        <f>+'INFO SEAL'!L1305</f>
        <v>POSTE</v>
      </c>
      <c r="I1354" s="180" t="str">
        <f>+'INFO SEAL'!M1305</f>
        <v>MADERA</v>
      </c>
      <c r="J1354" s="180" t="str">
        <f>+'INFO SEAL'!N1305&amp;"-"&amp;F1354</f>
        <v>PPM19-MT</v>
      </c>
      <c r="K1354" s="180"/>
      <c r="L1354" s="182" t="str">
        <f>+VLOOKUP('INFO SEAL'!N1305,$J$8:$V$50,3,FALSE)</f>
        <v>POSTE DE MADERA TRATADA DE 12 mts. CL.4</v>
      </c>
      <c r="M1354" s="33">
        <f t="shared" si="56"/>
        <v>1</v>
      </c>
    </row>
    <row r="1355" spans="1:13" customFormat="1" x14ac:dyDescent="0.25">
      <c r="A1355" s="73">
        <f>+'INFO SEAL'!B1306</f>
        <v>1301</v>
      </c>
      <c r="B1355" s="180" t="str">
        <f t="shared" si="55"/>
        <v>SICODI</v>
      </c>
      <c r="C1355" s="180" t="str">
        <f>+'INFO SEAL'!C1306</f>
        <v>AREQUIPA</v>
      </c>
      <c r="D1355" s="180" t="str">
        <f>+'INFO SEAL'!D1306</f>
        <v>CONDESUYOS</v>
      </c>
      <c r="E1355" s="180" t="str">
        <f>+'INFO SEAL'!E1306</f>
        <v>IRAY</v>
      </c>
      <c r="F1355" s="180" t="str">
        <f>+IF('INFO SEAL'!I1306="BAJA TENSION","BT",IF('INFO SEAL'!I1306="MEDIA TENSION","MT","AT"))</f>
        <v>MT</v>
      </c>
      <c r="G1355" s="180">
        <f>+'INFO SEAL'!K1306</f>
        <v>12</v>
      </c>
      <c r="H1355" s="180" t="str">
        <f>+'INFO SEAL'!L1306</f>
        <v>POSTE</v>
      </c>
      <c r="I1355" s="180" t="str">
        <f>+'INFO SEAL'!M1306</f>
        <v>MADERA</v>
      </c>
      <c r="J1355" s="180" t="str">
        <f>+'INFO SEAL'!N1306&amp;"-"&amp;F1355</f>
        <v>PPM19-MT</v>
      </c>
      <c r="K1355" s="180"/>
      <c r="L1355" s="182" t="str">
        <f>+VLOOKUP('INFO SEAL'!N1306,$J$8:$V$50,3,FALSE)</f>
        <v>POSTE DE MADERA TRATADA DE 12 mts. CL.4</v>
      </c>
      <c r="M1355" s="33">
        <f t="shared" si="56"/>
        <v>1</v>
      </c>
    </row>
    <row r="1356" spans="1:13" customFormat="1" x14ac:dyDescent="0.25">
      <c r="A1356" s="73">
        <f>+'INFO SEAL'!B1307</f>
        <v>1302</v>
      </c>
      <c r="B1356" s="180" t="str">
        <f t="shared" si="55"/>
        <v>SICODI</v>
      </c>
      <c r="C1356" s="180" t="str">
        <f>+'INFO SEAL'!C1307</f>
        <v>AREQUIPA</v>
      </c>
      <c r="D1356" s="180" t="str">
        <f>+'INFO SEAL'!D1307</f>
        <v>CONDESUYOS</v>
      </c>
      <c r="E1356" s="180" t="str">
        <f>+'INFO SEAL'!E1307</f>
        <v>IRAY</v>
      </c>
      <c r="F1356" s="180" t="str">
        <f>+IF('INFO SEAL'!I1307="BAJA TENSION","BT",IF('INFO SEAL'!I1307="MEDIA TENSION","MT","AT"))</f>
        <v>MT</v>
      </c>
      <c r="G1356" s="180">
        <f>+'INFO SEAL'!K1307</f>
        <v>12</v>
      </c>
      <c r="H1356" s="180" t="str">
        <f>+'INFO SEAL'!L1307</f>
        <v>POSTE</v>
      </c>
      <c r="I1356" s="180" t="str">
        <f>+'INFO SEAL'!M1307</f>
        <v>MADERA</v>
      </c>
      <c r="J1356" s="180" t="str">
        <f>+'INFO SEAL'!N1307&amp;"-"&amp;F1356</f>
        <v>PPM19-MT</v>
      </c>
      <c r="K1356" s="180"/>
      <c r="L1356" s="182" t="str">
        <f>+VLOOKUP('INFO SEAL'!N1307,$J$8:$V$50,3,FALSE)</f>
        <v>POSTE DE MADERA TRATADA DE 12 mts. CL.4</v>
      </c>
      <c r="M1356" s="33">
        <f t="shared" si="56"/>
        <v>1</v>
      </c>
    </row>
    <row r="1357" spans="1:13" customFormat="1" x14ac:dyDescent="0.25">
      <c r="A1357" s="73">
        <f>+'INFO SEAL'!B1308</f>
        <v>1303</v>
      </c>
      <c r="B1357" s="180" t="str">
        <f t="shared" si="55"/>
        <v>MOD INV_2018</v>
      </c>
      <c r="C1357" s="180" t="str">
        <f>+'INFO SEAL'!C1308</f>
        <v>AREQUIPA</v>
      </c>
      <c r="D1357" s="180" t="str">
        <f>+'INFO SEAL'!D1308</f>
        <v>CAMANA</v>
      </c>
      <c r="E1357" s="180" t="str">
        <f>+'INFO SEAL'!E1308</f>
        <v>MARISCAL CACERES</v>
      </c>
      <c r="F1357" s="180" t="str">
        <f>+IF('INFO SEAL'!I1308="BAJA TENSION","BT",IF('INFO SEAL'!I1308="MEDIA TENSION","MT","AT"))</f>
        <v>AT</v>
      </c>
      <c r="G1357" s="180">
        <f>+'INFO SEAL'!K1308</f>
        <v>13</v>
      </c>
      <c r="H1357" s="180" t="str">
        <f>+'INFO SEAL'!L1308</f>
        <v>POSTE</v>
      </c>
      <c r="I1357" s="180" t="str">
        <f>+'INFO SEAL'!M1308</f>
        <v>MADERA</v>
      </c>
      <c r="J1357" s="180" t="str">
        <f>+'INFO SEAL'!N1308&amp;"-"&amp;F1357</f>
        <v>EMSU1P60C4-AT</v>
      </c>
      <c r="K1357" s="180"/>
      <c r="L1357" s="182" t="str">
        <f>+VLOOKUP('INFO SEAL'!N1308,$J$8:$V$50,3,FALSE)</f>
        <v>Estructura de  Suspensión compuesto por 1 postes de madera tratada 60' Clase 4</v>
      </c>
      <c r="M1357" s="33">
        <f t="shared" si="56"/>
        <v>1</v>
      </c>
    </row>
    <row r="1358" spans="1:13" customFormat="1" x14ac:dyDescent="0.25">
      <c r="A1358" s="73">
        <f>+'INFO SEAL'!B1309</f>
        <v>1304</v>
      </c>
      <c r="B1358" s="180" t="str">
        <f t="shared" si="55"/>
        <v>MOD INV_2018</v>
      </c>
      <c r="C1358" s="180" t="str">
        <f>+'INFO SEAL'!C1309</f>
        <v>AREQUIPA</v>
      </c>
      <c r="D1358" s="180" t="str">
        <f>+'INFO SEAL'!D1309</f>
        <v>CAMANA</v>
      </c>
      <c r="E1358" s="180" t="str">
        <f>+'INFO SEAL'!E1309</f>
        <v>MARISCAL CACERES</v>
      </c>
      <c r="F1358" s="180" t="str">
        <f>+IF('INFO SEAL'!I1309="BAJA TENSION","BT",IF('INFO SEAL'!I1309="MEDIA TENSION","MT","AT"))</f>
        <v>AT</v>
      </c>
      <c r="G1358" s="180">
        <f>+'INFO SEAL'!K1309</f>
        <v>13</v>
      </c>
      <c r="H1358" s="180" t="str">
        <f>+'INFO SEAL'!L1309</f>
        <v>POSTE</v>
      </c>
      <c r="I1358" s="180" t="str">
        <f>+'INFO SEAL'!M1309</f>
        <v>MADERA</v>
      </c>
      <c r="J1358" s="180" t="str">
        <f>+'INFO SEAL'!N1309&amp;"-"&amp;F1358</f>
        <v>EMSA1P75C2-AT</v>
      </c>
      <c r="K1358" s="180"/>
      <c r="L1358" s="182" t="str">
        <f>+VLOOKUP('INFO SEAL'!N1309,$J$8:$V$50,3,FALSE)</f>
        <v>Estructura de  Suspensión- Angulo menor  compuesto por 1 postes de madera tratada 75' Clase 2</v>
      </c>
      <c r="M1358" s="33">
        <f t="shared" si="56"/>
        <v>1.6</v>
      </c>
    </row>
    <row r="1359" spans="1:13" customFormat="1" x14ac:dyDescent="0.25">
      <c r="A1359" s="73">
        <f>+'INFO SEAL'!B1310</f>
        <v>1305</v>
      </c>
      <c r="B1359" s="180" t="str">
        <f t="shared" si="55"/>
        <v>SICODI</v>
      </c>
      <c r="C1359" s="180" t="str">
        <f>+'INFO SEAL'!C1310</f>
        <v>AREQUIPA</v>
      </c>
      <c r="D1359" s="180" t="str">
        <f>+'INFO SEAL'!D1310</f>
        <v>CONDESUYOS</v>
      </c>
      <c r="E1359" s="180" t="str">
        <f>+'INFO SEAL'!E1310</f>
        <v>IRAY</v>
      </c>
      <c r="F1359" s="180" t="str">
        <f>+IF('INFO SEAL'!I1310="BAJA TENSION","BT",IF('INFO SEAL'!I1310="MEDIA TENSION","MT","AT"))</f>
        <v>MT</v>
      </c>
      <c r="G1359" s="180">
        <f>+'INFO SEAL'!K1310</f>
        <v>12</v>
      </c>
      <c r="H1359" s="180" t="str">
        <f>+'INFO SEAL'!L1310</f>
        <v>POSTE</v>
      </c>
      <c r="I1359" s="180" t="str">
        <f>+'INFO SEAL'!M1310</f>
        <v>MADERA</v>
      </c>
      <c r="J1359" s="180" t="str">
        <f>+'INFO SEAL'!N1310&amp;"-"&amp;F1359</f>
        <v>PPM19-MT</v>
      </c>
      <c r="K1359" s="180"/>
      <c r="L1359" s="182" t="str">
        <f>+VLOOKUP('INFO SEAL'!N1310,$J$8:$V$50,3,FALSE)</f>
        <v>POSTE DE MADERA TRATADA DE 12 mts. CL.4</v>
      </c>
      <c r="M1359" s="33">
        <f t="shared" si="56"/>
        <v>1</v>
      </c>
    </row>
    <row r="1360" spans="1:13" customFormat="1" x14ac:dyDescent="0.25">
      <c r="A1360" s="73">
        <f>+'INFO SEAL'!B1311</f>
        <v>1306</v>
      </c>
      <c r="B1360" s="180" t="str">
        <f t="shared" si="55"/>
        <v>SICODI</v>
      </c>
      <c r="C1360" s="180" t="str">
        <f>+'INFO SEAL'!C1311</f>
        <v>AREQUIPA</v>
      </c>
      <c r="D1360" s="180" t="str">
        <f>+'INFO SEAL'!D1311</f>
        <v>AREQUIPA</v>
      </c>
      <c r="E1360" s="180" t="str">
        <f>+'INFO SEAL'!E1311</f>
        <v>SABANDIA</v>
      </c>
      <c r="F1360" s="180" t="str">
        <f>+IF('INFO SEAL'!I1311="BAJA TENSION","BT",IF('INFO SEAL'!I1311="MEDIA TENSION","MT","AT"))</f>
        <v>MT</v>
      </c>
      <c r="G1360" s="180">
        <f>+'INFO SEAL'!K1311</f>
        <v>13</v>
      </c>
      <c r="H1360" s="180" t="str">
        <f>+'INFO SEAL'!L1311</f>
        <v>POSTE</v>
      </c>
      <c r="I1360" s="180" t="str">
        <f>+'INFO SEAL'!M1311</f>
        <v>CONCRETO</v>
      </c>
      <c r="J1360" s="180" t="str">
        <f>+'INFO SEAL'!N1311&amp;"-"&amp;F1360</f>
        <v>PPC19-MT</v>
      </c>
      <c r="K1360" s="180"/>
      <c r="L1360" s="182" t="str">
        <f>+VLOOKUP('INFO SEAL'!N1311,$J$8:$V$50,3,FALSE)</f>
        <v>POSTE DE CONCRETO ARMADO DE 13/300/150/345</v>
      </c>
      <c r="M1360" s="33">
        <f t="shared" si="56"/>
        <v>0.5</v>
      </c>
    </row>
    <row r="1361" spans="1:13" customFormat="1" x14ac:dyDescent="0.25">
      <c r="A1361" s="73">
        <f>+'INFO SEAL'!B1312</f>
        <v>1307</v>
      </c>
      <c r="B1361" s="180" t="str">
        <f t="shared" si="55"/>
        <v>SICODI</v>
      </c>
      <c r="C1361" s="180" t="str">
        <f>+'INFO SEAL'!C1312</f>
        <v>AREQUIPA</v>
      </c>
      <c r="D1361" s="180" t="str">
        <f>+'INFO SEAL'!D1312</f>
        <v>AREQUIPA</v>
      </c>
      <c r="E1361" s="180" t="str">
        <f>+'INFO SEAL'!E1312</f>
        <v>SABANDIA</v>
      </c>
      <c r="F1361" s="180" t="str">
        <f>+IF('INFO SEAL'!I1312="BAJA TENSION","BT",IF('INFO SEAL'!I1312="MEDIA TENSION","MT","AT"))</f>
        <v>MT</v>
      </c>
      <c r="G1361" s="180">
        <f>+'INFO SEAL'!K1312</f>
        <v>12</v>
      </c>
      <c r="H1361" s="180" t="str">
        <f>+'INFO SEAL'!L1312</f>
        <v>POSTE</v>
      </c>
      <c r="I1361" s="180" t="str">
        <f>+'INFO SEAL'!M1312</f>
        <v>CONCRETO</v>
      </c>
      <c r="J1361" s="180" t="str">
        <f>+'INFO SEAL'!N1312&amp;"-"&amp;F1361</f>
        <v>PPC15-MT</v>
      </c>
      <c r="K1361" s="180"/>
      <c r="L1361" s="182" t="str">
        <f>+VLOOKUP('INFO SEAL'!N1312,$J$8:$V$50,3,FALSE)</f>
        <v>POSTE DE CONCRETO ARMADO DE 12/200/120/300</v>
      </c>
      <c r="M1361" s="33">
        <f t="shared" si="56"/>
        <v>0.3</v>
      </c>
    </row>
    <row r="1362" spans="1:13" customFormat="1" x14ac:dyDescent="0.25">
      <c r="A1362" s="73">
        <f>+'INFO SEAL'!B1313</f>
        <v>1308</v>
      </c>
      <c r="B1362" s="180" t="str">
        <f t="shared" si="55"/>
        <v>MOD INV_2018</v>
      </c>
      <c r="C1362" s="180" t="str">
        <f>+'INFO SEAL'!C1313</f>
        <v>AREQUIPA</v>
      </c>
      <c r="D1362" s="180" t="str">
        <f>+'INFO SEAL'!D1313</f>
        <v>CAYLLOMA</v>
      </c>
      <c r="E1362" s="180" t="str">
        <f>+'INFO SEAL'!E1313</f>
        <v>MAJES</v>
      </c>
      <c r="F1362" s="180" t="str">
        <f>+IF('INFO SEAL'!I1313="BAJA TENSION","BT",IF('INFO SEAL'!I1313="MEDIA TENSION","MT","AT"))</f>
        <v>AT</v>
      </c>
      <c r="G1362" s="180">
        <f>+'INFO SEAL'!K1313</f>
        <v>18</v>
      </c>
      <c r="H1362" s="180" t="str">
        <f>+'INFO SEAL'!L1313</f>
        <v>POSTE</v>
      </c>
      <c r="I1362" s="180" t="str">
        <f>+'INFO SEAL'!M1313</f>
        <v>MADERA</v>
      </c>
      <c r="J1362" s="180" t="str">
        <f>+'INFO SEAL'!N1313&amp;"-"&amp;F1362</f>
        <v>EMSU1P60C3-AT</v>
      </c>
      <c r="K1362" s="180"/>
      <c r="L1362" s="182" t="str">
        <f>+VLOOKUP('INFO SEAL'!N1313,$J$8:$V$50,3,FALSE)</f>
        <v>Estructura de  Suspensión compuesto por 1 postes de madera tratada 60' Clase 3</v>
      </c>
      <c r="M1362" s="33">
        <f t="shared" si="56"/>
        <v>1.1000000000000001</v>
      </c>
    </row>
    <row r="1363" spans="1:13" customFormat="1" x14ac:dyDescent="0.25">
      <c r="A1363" s="73">
        <f>+'INFO SEAL'!B1314</f>
        <v>1309</v>
      </c>
      <c r="B1363" s="180" t="str">
        <f t="shared" si="55"/>
        <v>SICODI</v>
      </c>
      <c r="C1363" s="180" t="str">
        <f>+'INFO SEAL'!C1314</f>
        <v>AREQUIPA</v>
      </c>
      <c r="D1363" s="180" t="str">
        <f>+'INFO SEAL'!D1314</f>
        <v>CONDESUYOS</v>
      </c>
      <c r="E1363" s="180" t="str">
        <f>+'INFO SEAL'!E1314</f>
        <v>IRAY</v>
      </c>
      <c r="F1363" s="180" t="str">
        <f>+IF('INFO SEAL'!I1314="BAJA TENSION","BT",IF('INFO SEAL'!I1314="MEDIA TENSION","MT","AT"))</f>
        <v>MT</v>
      </c>
      <c r="G1363" s="180">
        <f>+'INFO SEAL'!K1314</f>
        <v>13</v>
      </c>
      <c r="H1363" s="180" t="str">
        <f>+'INFO SEAL'!L1314</f>
        <v>POSTE</v>
      </c>
      <c r="I1363" s="180" t="str">
        <f>+'INFO SEAL'!M1314</f>
        <v>CONCRETO</v>
      </c>
      <c r="J1363" s="180" t="str">
        <f>+'INFO SEAL'!N1314&amp;"-"&amp;F1363</f>
        <v>PPC19-MT</v>
      </c>
      <c r="K1363" s="180"/>
      <c r="L1363" s="182" t="str">
        <f>+VLOOKUP('INFO SEAL'!N1314,$J$8:$V$50,3,FALSE)</f>
        <v>POSTE DE CONCRETO ARMADO DE 13/300/150/345</v>
      </c>
      <c r="M1363" s="33">
        <f t="shared" si="56"/>
        <v>0.5</v>
      </c>
    </row>
    <row r="1364" spans="1:13" customFormat="1" x14ac:dyDescent="0.25">
      <c r="A1364" s="73">
        <f>+'INFO SEAL'!B1315</f>
        <v>1310</v>
      </c>
      <c r="B1364" s="180" t="str">
        <f t="shared" si="55"/>
        <v>SICODI</v>
      </c>
      <c r="C1364" s="180" t="str">
        <f>+'INFO SEAL'!C1315</f>
        <v>AREQUIPA</v>
      </c>
      <c r="D1364" s="180" t="str">
        <f>+'INFO SEAL'!D1315</f>
        <v>CONDESUYOS</v>
      </c>
      <c r="E1364" s="180" t="str">
        <f>+'INFO SEAL'!E1315</f>
        <v>IRAY</v>
      </c>
      <c r="F1364" s="180" t="str">
        <f>+IF('INFO SEAL'!I1315="BAJA TENSION","BT",IF('INFO SEAL'!I1315="MEDIA TENSION","MT","AT"))</f>
        <v>MT</v>
      </c>
      <c r="G1364" s="180">
        <f>+'INFO SEAL'!K1315</f>
        <v>13</v>
      </c>
      <c r="H1364" s="180" t="str">
        <f>+'INFO SEAL'!L1315</f>
        <v>POSTE</v>
      </c>
      <c r="I1364" s="180" t="str">
        <f>+'INFO SEAL'!M1315</f>
        <v>CONCRETO</v>
      </c>
      <c r="J1364" s="180" t="str">
        <f>+'INFO SEAL'!N1315&amp;"-"&amp;F1364</f>
        <v>PPC19-MT</v>
      </c>
      <c r="K1364" s="180"/>
      <c r="L1364" s="182" t="str">
        <f>+VLOOKUP('INFO SEAL'!N1315,$J$8:$V$50,3,FALSE)</f>
        <v>POSTE DE CONCRETO ARMADO DE 13/300/150/345</v>
      </c>
      <c r="M1364" s="33">
        <f t="shared" si="56"/>
        <v>0.5</v>
      </c>
    </row>
    <row r="1365" spans="1:13" customFormat="1" x14ac:dyDescent="0.25">
      <c r="A1365" s="73">
        <f>+'INFO SEAL'!B1316</f>
        <v>1311</v>
      </c>
      <c r="B1365" s="180" t="str">
        <f t="shared" si="55"/>
        <v>SICODI</v>
      </c>
      <c r="C1365" s="180" t="str">
        <f>+'INFO SEAL'!C1316</f>
        <v>AREQUIPA</v>
      </c>
      <c r="D1365" s="180" t="str">
        <f>+'INFO SEAL'!D1316</f>
        <v>AREQUIPA</v>
      </c>
      <c r="E1365" s="180" t="str">
        <f>+'INFO SEAL'!E1316</f>
        <v>SABANDIA</v>
      </c>
      <c r="F1365" s="180" t="str">
        <f>+IF('INFO SEAL'!I1316="BAJA TENSION","BT",IF('INFO SEAL'!I1316="MEDIA TENSION","MT","AT"))</f>
        <v>MT</v>
      </c>
      <c r="G1365" s="180">
        <f>+'INFO SEAL'!K1316</f>
        <v>12</v>
      </c>
      <c r="H1365" s="180" t="str">
        <f>+'INFO SEAL'!L1316</f>
        <v>POSTE</v>
      </c>
      <c r="I1365" s="180" t="str">
        <f>+'INFO SEAL'!M1316</f>
        <v>CONCRETO</v>
      </c>
      <c r="J1365" s="180" t="str">
        <f>+'INFO SEAL'!N1316&amp;"-"&amp;F1365</f>
        <v>PPC15-MT</v>
      </c>
      <c r="K1365" s="180"/>
      <c r="L1365" s="182" t="str">
        <f>+VLOOKUP('INFO SEAL'!N1316,$J$8:$V$50,3,FALSE)</f>
        <v>POSTE DE CONCRETO ARMADO DE 12/200/120/300</v>
      </c>
      <c r="M1365" s="33">
        <f t="shared" si="56"/>
        <v>0.3</v>
      </c>
    </row>
    <row r="1366" spans="1:13" customFormat="1" x14ac:dyDescent="0.25">
      <c r="A1366" s="73">
        <f>+'INFO SEAL'!B1317</f>
        <v>1312</v>
      </c>
      <c r="B1366" s="180" t="str">
        <f t="shared" si="55"/>
        <v>SICODI</v>
      </c>
      <c r="C1366" s="180" t="str">
        <f>+'INFO SEAL'!C1317</f>
        <v>AREQUIPA</v>
      </c>
      <c r="D1366" s="180" t="str">
        <f>+'INFO SEAL'!D1317</f>
        <v>AREQUIPA</v>
      </c>
      <c r="E1366" s="180" t="str">
        <f>+'INFO SEAL'!E1317</f>
        <v>SABANDIA</v>
      </c>
      <c r="F1366" s="180" t="str">
        <f>+IF('INFO SEAL'!I1317="BAJA TENSION","BT",IF('INFO SEAL'!I1317="MEDIA TENSION","MT","AT"))</f>
        <v>MT</v>
      </c>
      <c r="G1366" s="180">
        <f>+'INFO SEAL'!K1317</f>
        <v>12</v>
      </c>
      <c r="H1366" s="180" t="str">
        <f>+'INFO SEAL'!L1317</f>
        <v>POSTE</v>
      </c>
      <c r="I1366" s="180" t="str">
        <f>+'INFO SEAL'!M1317</f>
        <v>CONCRETO</v>
      </c>
      <c r="J1366" s="180" t="str">
        <f>+'INFO SEAL'!N1317&amp;"-"&amp;F1366</f>
        <v>PPC15-MT</v>
      </c>
      <c r="K1366" s="180"/>
      <c r="L1366" s="182" t="str">
        <f>+VLOOKUP('INFO SEAL'!N1317,$J$8:$V$50,3,FALSE)</f>
        <v>POSTE DE CONCRETO ARMADO DE 12/200/120/300</v>
      </c>
      <c r="M1366" s="33">
        <f t="shared" si="56"/>
        <v>0.3</v>
      </c>
    </row>
    <row r="1367" spans="1:13" customFormat="1" x14ac:dyDescent="0.25">
      <c r="A1367" s="73">
        <f>+'INFO SEAL'!B1318</f>
        <v>1313</v>
      </c>
      <c r="B1367" s="180" t="str">
        <f t="shared" si="55"/>
        <v>SICODI</v>
      </c>
      <c r="C1367" s="180" t="str">
        <f>+'INFO SEAL'!C1318</f>
        <v>AREQUIPA</v>
      </c>
      <c r="D1367" s="180" t="str">
        <f>+'INFO SEAL'!D1318</f>
        <v>AREQUIPA</v>
      </c>
      <c r="E1367" s="180" t="str">
        <f>+'INFO SEAL'!E1318</f>
        <v>SABANDIA</v>
      </c>
      <c r="F1367" s="180" t="str">
        <f>+IF('INFO SEAL'!I1318="BAJA TENSION","BT",IF('INFO SEAL'!I1318="MEDIA TENSION","MT","AT"))</f>
        <v>MT</v>
      </c>
      <c r="G1367" s="180">
        <f>+'INFO SEAL'!K1318</f>
        <v>12</v>
      </c>
      <c r="H1367" s="180" t="str">
        <f>+'INFO SEAL'!L1318</f>
        <v>POSTE</v>
      </c>
      <c r="I1367" s="180" t="str">
        <f>+'INFO SEAL'!M1318</f>
        <v>CONCRETO</v>
      </c>
      <c r="J1367" s="180" t="str">
        <f>+'INFO SEAL'!N1318&amp;"-"&amp;F1367</f>
        <v>PPC15-MT</v>
      </c>
      <c r="K1367" s="180"/>
      <c r="L1367" s="182" t="str">
        <f>+VLOOKUP('INFO SEAL'!N1318,$J$8:$V$50,3,FALSE)</f>
        <v>POSTE DE CONCRETO ARMADO DE 12/200/120/300</v>
      </c>
      <c r="M1367" s="33">
        <f t="shared" si="56"/>
        <v>0.3</v>
      </c>
    </row>
    <row r="1368" spans="1:13" customFormat="1" x14ac:dyDescent="0.25">
      <c r="A1368" s="73">
        <f>+'INFO SEAL'!B1319</f>
        <v>1314</v>
      </c>
      <c r="B1368" s="180" t="str">
        <f t="shared" si="55"/>
        <v>SICODI</v>
      </c>
      <c r="C1368" s="180" t="str">
        <f>+'INFO SEAL'!C1319</f>
        <v>AREQUIPA</v>
      </c>
      <c r="D1368" s="180" t="str">
        <f>+'INFO SEAL'!D1319</f>
        <v>AREQUIPA</v>
      </c>
      <c r="E1368" s="180" t="str">
        <f>+'INFO SEAL'!E1319</f>
        <v>AREQUIPA</v>
      </c>
      <c r="F1368" s="180" t="str">
        <f>+IF('INFO SEAL'!I1319="BAJA TENSION","BT",IF('INFO SEAL'!I1319="MEDIA TENSION","MT","AT"))</f>
        <v>MT</v>
      </c>
      <c r="G1368" s="180">
        <f>+'INFO SEAL'!K1319</f>
        <v>14</v>
      </c>
      <c r="H1368" s="180" t="str">
        <f>+'INFO SEAL'!L1319</f>
        <v>POSTE</v>
      </c>
      <c r="I1368" s="180" t="str">
        <f>+'INFO SEAL'!M1319</f>
        <v>CONCRETO</v>
      </c>
      <c r="J1368" s="180" t="str">
        <f>+'INFO SEAL'!N1319&amp;"-"&amp;F1368</f>
        <v>PPC22-MT</v>
      </c>
      <c r="K1368" s="180"/>
      <c r="L1368" s="182" t="str">
        <f>+VLOOKUP('INFO SEAL'!N1319,$J$8:$V$50,3,FALSE)</f>
        <v>POSTE DE CONCRETO ARMADO DE 15/200/135/360</v>
      </c>
      <c r="M1368" s="33">
        <f t="shared" si="56"/>
        <v>0.5</v>
      </c>
    </row>
    <row r="1369" spans="1:13" customFormat="1" x14ac:dyDescent="0.25">
      <c r="A1369" s="73">
        <f>+'INFO SEAL'!B1320</f>
        <v>1315</v>
      </c>
      <c r="B1369" s="180" t="str">
        <f t="shared" si="55"/>
        <v>SICODI</v>
      </c>
      <c r="C1369" s="180" t="str">
        <f>+'INFO SEAL'!C1320</f>
        <v>AREQUIPA</v>
      </c>
      <c r="D1369" s="180" t="str">
        <f>+'INFO SEAL'!D1320</f>
        <v>CONDESUYOS</v>
      </c>
      <c r="E1369" s="180" t="str">
        <f>+'INFO SEAL'!E1320</f>
        <v>IRAY</v>
      </c>
      <c r="F1369" s="180" t="str">
        <f>+IF('INFO SEAL'!I1320="BAJA TENSION","BT",IF('INFO SEAL'!I1320="MEDIA TENSION","MT","AT"))</f>
        <v>MT</v>
      </c>
      <c r="G1369" s="180">
        <f>+'INFO SEAL'!K1320</f>
        <v>13</v>
      </c>
      <c r="H1369" s="180" t="str">
        <f>+'INFO SEAL'!L1320</f>
        <v>POSTE</v>
      </c>
      <c r="I1369" s="180" t="str">
        <f>+'INFO SEAL'!M1320</f>
        <v>CONCRETO</v>
      </c>
      <c r="J1369" s="180" t="str">
        <f>+'INFO SEAL'!N1320&amp;"-"&amp;F1369</f>
        <v>PPC19-MT</v>
      </c>
      <c r="K1369" s="180"/>
      <c r="L1369" s="182" t="str">
        <f>+VLOOKUP('INFO SEAL'!N1320,$J$8:$V$50,3,FALSE)</f>
        <v>POSTE DE CONCRETO ARMADO DE 13/300/150/345</v>
      </c>
      <c r="M1369" s="33">
        <f t="shared" si="56"/>
        <v>0.5</v>
      </c>
    </row>
    <row r="1370" spans="1:13" customFormat="1" x14ac:dyDescent="0.25">
      <c r="A1370" s="73">
        <f>+'INFO SEAL'!B1321</f>
        <v>1316</v>
      </c>
      <c r="B1370" s="180" t="str">
        <f t="shared" si="55"/>
        <v>MOD INV_2018</v>
      </c>
      <c r="C1370" s="180" t="str">
        <f>+'INFO SEAL'!C1321</f>
        <v>AREQUIPA</v>
      </c>
      <c r="D1370" s="180" t="str">
        <f>+'INFO SEAL'!D1321</f>
        <v>CAMANA</v>
      </c>
      <c r="E1370" s="180" t="str">
        <f>+'INFO SEAL'!E1321</f>
        <v>MARISCAL CACERES</v>
      </c>
      <c r="F1370" s="180" t="str">
        <f>+IF('INFO SEAL'!I1321="BAJA TENSION","BT",IF('INFO SEAL'!I1321="MEDIA TENSION","MT","AT"))</f>
        <v>AT</v>
      </c>
      <c r="G1370" s="180">
        <f>+'INFO SEAL'!K1321</f>
        <v>13</v>
      </c>
      <c r="H1370" s="180" t="str">
        <f>+'INFO SEAL'!L1321</f>
        <v>POSTE</v>
      </c>
      <c r="I1370" s="180" t="str">
        <f>+'INFO SEAL'!M1321</f>
        <v>MADERA</v>
      </c>
      <c r="J1370" s="180" t="str">
        <f>+'INFO SEAL'!N1321&amp;"-"&amp;F1370</f>
        <v>EMSA1P75C2-AT</v>
      </c>
      <c r="K1370" s="180"/>
      <c r="L1370" s="182" t="str">
        <f>+VLOOKUP('INFO SEAL'!N1321,$J$8:$V$50,3,FALSE)</f>
        <v>Estructura de  Suspensión- Angulo menor  compuesto por 1 postes de madera tratada 75' Clase 2</v>
      </c>
      <c r="M1370" s="33">
        <f t="shared" si="56"/>
        <v>1.6</v>
      </c>
    </row>
    <row r="1371" spans="1:13" customFormat="1" x14ac:dyDescent="0.25">
      <c r="A1371" s="73">
        <f>+'INFO SEAL'!B1322</f>
        <v>1317</v>
      </c>
      <c r="B1371" s="180" t="str">
        <f t="shared" si="55"/>
        <v>SICODI</v>
      </c>
      <c r="C1371" s="180" t="str">
        <f>+'INFO SEAL'!C1322</f>
        <v>AREQUIPA</v>
      </c>
      <c r="D1371" s="180" t="str">
        <f>+'INFO SEAL'!D1322</f>
        <v>AREQUIPA</v>
      </c>
      <c r="E1371" s="180" t="str">
        <f>+'INFO SEAL'!E1322</f>
        <v>SABANDIA</v>
      </c>
      <c r="F1371" s="180" t="str">
        <f>+IF('INFO SEAL'!I1322="BAJA TENSION","BT",IF('INFO SEAL'!I1322="MEDIA TENSION","MT","AT"))</f>
        <v>MT</v>
      </c>
      <c r="G1371" s="180">
        <f>+'INFO SEAL'!K1322</f>
        <v>12</v>
      </c>
      <c r="H1371" s="180" t="str">
        <f>+'INFO SEAL'!L1322</f>
        <v>POSTE</v>
      </c>
      <c r="I1371" s="180" t="str">
        <f>+'INFO SEAL'!M1322</f>
        <v>CONCRETO</v>
      </c>
      <c r="J1371" s="180" t="str">
        <f>+'INFO SEAL'!N1322&amp;"-"&amp;F1371</f>
        <v>PPC15-MT</v>
      </c>
      <c r="K1371" s="180"/>
      <c r="L1371" s="182" t="str">
        <f>+VLOOKUP('INFO SEAL'!N1322,$J$8:$V$50,3,FALSE)</f>
        <v>POSTE DE CONCRETO ARMADO DE 12/200/120/300</v>
      </c>
      <c r="M1371" s="33">
        <f t="shared" si="56"/>
        <v>0.3</v>
      </c>
    </row>
    <row r="1372" spans="1:13" customFormat="1" x14ac:dyDescent="0.25">
      <c r="A1372" s="73">
        <f>+'INFO SEAL'!B1323</f>
        <v>1318</v>
      </c>
      <c r="B1372" s="180" t="str">
        <f t="shared" si="55"/>
        <v>SICODI</v>
      </c>
      <c r="C1372" s="180" t="str">
        <f>+'INFO SEAL'!C1323</f>
        <v>AREQUIPA</v>
      </c>
      <c r="D1372" s="180" t="str">
        <f>+'INFO SEAL'!D1323</f>
        <v>AREQUIPA</v>
      </c>
      <c r="E1372" s="180" t="str">
        <f>+'INFO SEAL'!E1323</f>
        <v>SABANDIA</v>
      </c>
      <c r="F1372" s="180" t="str">
        <f>+IF('INFO SEAL'!I1323="BAJA TENSION","BT",IF('INFO SEAL'!I1323="MEDIA TENSION","MT","AT"))</f>
        <v>MT</v>
      </c>
      <c r="G1372" s="180">
        <f>+'INFO SEAL'!K1323</f>
        <v>12</v>
      </c>
      <c r="H1372" s="180" t="str">
        <f>+'INFO SEAL'!L1323</f>
        <v>POSTE</v>
      </c>
      <c r="I1372" s="180" t="str">
        <f>+'INFO SEAL'!M1323</f>
        <v>CONCRETO</v>
      </c>
      <c r="J1372" s="180" t="str">
        <f>+'INFO SEAL'!N1323&amp;"-"&amp;F1372</f>
        <v>PPC15-MT</v>
      </c>
      <c r="K1372" s="180"/>
      <c r="L1372" s="182" t="str">
        <f>+VLOOKUP('INFO SEAL'!N1323,$J$8:$V$50,3,FALSE)</f>
        <v>POSTE DE CONCRETO ARMADO DE 12/200/120/300</v>
      </c>
      <c r="M1372" s="33">
        <f t="shared" si="56"/>
        <v>0.3</v>
      </c>
    </row>
    <row r="1373" spans="1:13" customFormat="1" x14ac:dyDescent="0.25">
      <c r="A1373" s="73">
        <f>+'INFO SEAL'!B1324</f>
        <v>1319</v>
      </c>
      <c r="B1373" s="180" t="str">
        <f t="shared" si="55"/>
        <v>SICODI</v>
      </c>
      <c r="C1373" s="180" t="str">
        <f>+'INFO SEAL'!C1324</f>
        <v>AREQUIPA</v>
      </c>
      <c r="D1373" s="180" t="str">
        <f>+'INFO SEAL'!D1324</f>
        <v>CONDESUYOS</v>
      </c>
      <c r="E1373" s="180" t="str">
        <f>+'INFO SEAL'!E1324</f>
        <v>IRAY</v>
      </c>
      <c r="F1373" s="180" t="str">
        <f>+IF('INFO SEAL'!I1324="BAJA TENSION","BT",IF('INFO SEAL'!I1324="MEDIA TENSION","MT","AT"))</f>
        <v>MT</v>
      </c>
      <c r="G1373" s="180">
        <f>+'INFO SEAL'!K1324</f>
        <v>13</v>
      </c>
      <c r="H1373" s="180" t="str">
        <f>+'INFO SEAL'!L1324</f>
        <v>POSTE</v>
      </c>
      <c r="I1373" s="180" t="str">
        <f>+'INFO SEAL'!M1324</f>
        <v>CONCRETO</v>
      </c>
      <c r="J1373" s="180" t="str">
        <f>+'INFO SEAL'!N1324&amp;"-"&amp;F1373</f>
        <v>PPC19-MT</v>
      </c>
      <c r="K1373" s="180"/>
      <c r="L1373" s="182" t="str">
        <f>+VLOOKUP('INFO SEAL'!N1324,$J$8:$V$50,3,FALSE)</f>
        <v>POSTE DE CONCRETO ARMADO DE 13/300/150/345</v>
      </c>
      <c r="M1373" s="33">
        <f t="shared" si="56"/>
        <v>0.5</v>
      </c>
    </row>
    <row r="1374" spans="1:13" customFormat="1" x14ac:dyDescent="0.25">
      <c r="A1374" s="73">
        <f>+'INFO SEAL'!B1325</f>
        <v>1320</v>
      </c>
      <c r="B1374" s="180" t="str">
        <f t="shared" si="55"/>
        <v>SICODI</v>
      </c>
      <c r="C1374" s="180" t="str">
        <f>+'INFO SEAL'!C1325</f>
        <v>AREQUIPA</v>
      </c>
      <c r="D1374" s="180" t="str">
        <f>+'INFO SEAL'!D1325</f>
        <v>CASTILLA</v>
      </c>
      <c r="E1374" s="180" t="str">
        <f>+'INFO SEAL'!E1325</f>
        <v>APLAO</v>
      </c>
      <c r="F1374" s="180" t="str">
        <f>+IF('INFO SEAL'!I1325="BAJA TENSION","BT",IF('INFO SEAL'!I1325="MEDIA TENSION","MT","AT"))</f>
        <v>MT</v>
      </c>
      <c r="G1374" s="180">
        <f>+'INFO SEAL'!K1325</f>
        <v>13</v>
      </c>
      <c r="H1374" s="180" t="str">
        <f>+'INFO SEAL'!L1325</f>
        <v>POSTE</v>
      </c>
      <c r="I1374" s="180" t="str">
        <f>+'INFO SEAL'!M1325</f>
        <v>CONCRETO</v>
      </c>
      <c r="J1374" s="180" t="str">
        <f>+'INFO SEAL'!N1325&amp;"-"&amp;F1374</f>
        <v>PPC19-MT</v>
      </c>
      <c r="K1374" s="180"/>
      <c r="L1374" s="182" t="str">
        <f>+VLOOKUP('INFO SEAL'!N1325,$J$8:$V$50,3,FALSE)</f>
        <v>POSTE DE CONCRETO ARMADO DE 13/300/150/345</v>
      </c>
      <c r="M1374" s="33">
        <f t="shared" si="56"/>
        <v>0.5</v>
      </c>
    </row>
    <row r="1375" spans="1:13" customFormat="1" x14ac:dyDescent="0.25">
      <c r="A1375" s="73">
        <f>+'INFO SEAL'!B1326</f>
        <v>1321</v>
      </c>
      <c r="B1375" s="180" t="str">
        <f t="shared" si="55"/>
        <v>SICODI</v>
      </c>
      <c r="C1375" s="180" t="str">
        <f>+'INFO SEAL'!C1326</f>
        <v>AREQUIPA</v>
      </c>
      <c r="D1375" s="180" t="str">
        <f>+'INFO SEAL'!D1326</f>
        <v>CONDESUYOS</v>
      </c>
      <c r="E1375" s="180" t="str">
        <f>+'INFO SEAL'!E1326</f>
        <v>CHUQUIBAMBA</v>
      </c>
      <c r="F1375" s="180" t="str">
        <f>+IF('INFO SEAL'!I1326="BAJA TENSION","BT",IF('INFO SEAL'!I1326="MEDIA TENSION","MT","AT"))</f>
        <v>MT</v>
      </c>
      <c r="G1375" s="180">
        <f>+'INFO SEAL'!K1326</f>
        <v>12</v>
      </c>
      <c r="H1375" s="180" t="str">
        <f>+'INFO SEAL'!L1326</f>
        <v>POSTE</v>
      </c>
      <c r="I1375" s="180" t="str">
        <f>+'INFO SEAL'!M1326</f>
        <v>MADERA</v>
      </c>
      <c r="J1375" s="180" t="str">
        <f>+'INFO SEAL'!N1326&amp;"-"&amp;F1375</f>
        <v>PPM19-MT</v>
      </c>
      <c r="K1375" s="180"/>
      <c r="L1375" s="182" t="str">
        <f>+VLOOKUP('INFO SEAL'!N1326,$J$8:$V$50,3,FALSE)</f>
        <v>POSTE DE MADERA TRATADA DE 12 mts. CL.4</v>
      </c>
      <c r="M1375" s="33">
        <f t="shared" si="56"/>
        <v>1</v>
      </c>
    </row>
    <row r="1376" spans="1:13" customFormat="1" x14ac:dyDescent="0.25">
      <c r="A1376" s="73">
        <f>+'INFO SEAL'!B1327</f>
        <v>1322</v>
      </c>
      <c r="B1376" s="180" t="str">
        <f t="shared" si="55"/>
        <v>SICODI</v>
      </c>
      <c r="C1376" s="180" t="str">
        <f>+'INFO SEAL'!C1327</f>
        <v>AREQUIPA</v>
      </c>
      <c r="D1376" s="180" t="str">
        <f>+'INFO SEAL'!D1327</f>
        <v>CONDESUYOS</v>
      </c>
      <c r="E1376" s="180" t="str">
        <f>+'INFO SEAL'!E1327</f>
        <v>IRAY</v>
      </c>
      <c r="F1376" s="180" t="str">
        <f>+IF('INFO SEAL'!I1327="BAJA TENSION","BT",IF('INFO SEAL'!I1327="MEDIA TENSION","MT","AT"))</f>
        <v>MT</v>
      </c>
      <c r="G1376" s="180">
        <f>+'INFO SEAL'!K1327</f>
        <v>12</v>
      </c>
      <c r="H1376" s="180" t="str">
        <f>+'INFO SEAL'!L1327</f>
        <v>POSTE</v>
      </c>
      <c r="I1376" s="180" t="str">
        <f>+'INFO SEAL'!M1327</f>
        <v>MADERA</v>
      </c>
      <c r="J1376" s="180" t="str">
        <f>+'INFO SEAL'!N1327&amp;"-"&amp;F1376</f>
        <v>PPM19-MT</v>
      </c>
      <c r="K1376" s="180"/>
      <c r="L1376" s="182" t="str">
        <f>+VLOOKUP('INFO SEAL'!N1327,$J$8:$V$50,3,FALSE)</f>
        <v>POSTE DE MADERA TRATADA DE 12 mts. CL.4</v>
      </c>
      <c r="M1376" s="33">
        <f t="shared" si="56"/>
        <v>1</v>
      </c>
    </row>
    <row r="1377" spans="1:13" customFormat="1" x14ac:dyDescent="0.25">
      <c r="A1377" s="73">
        <f>+'INFO SEAL'!B1328</f>
        <v>1323</v>
      </c>
      <c r="B1377" s="180" t="str">
        <f t="shared" si="55"/>
        <v>SICODI</v>
      </c>
      <c r="C1377" s="180" t="str">
        <f>+'INFO SEAL'!C1328</f>
        <v>AREQUIPA</v>
      </c>
      <c r="D1377" s="180" t="str">
        <f>+'INFO SEAL'!D1328</f>
        <v>CONDESUYOS</v>
      </c>
      <c r="E1377" s="180" t="str">
        <f>+'INFO SEAL'!E1328</f>
        <v>IRAY</v>
      </c>
      <c r="F1377" s="180" t="str">
        <f>+IF('INFO SEAL'!I1328="BAJA TENSION","BT",IF('INFO SEAL'!I1328="MEDIA TENSION","MT","AT"))</f>
        <v>MT</v>
      </c>
      <c r="G1377" s="180">
        <f>+'INFO SEAL'!K1328</f>
        <v>12</v>
      </c>
      <c r="H1377" s="180" t="str">
        <f>+'INFO SEAL'!L1328</f>
        <v>POSTE</v>
      </c>
      <c r="I1377" s="180" t="str">
        <f>+'INFO SEAL'!M1328</f>
        <v>MADERA</v>
      </c>
      <c r="J1377" s="180" t="str">
        <f>+'INFO SEAL'!N1328&amp;"-"&amp;F1377</f>
        <v>PPM19-MT</v>
      </c>
      <c r="K1377" s="180"/>
      <c r="L1377" s="182" t="str">
        <f>+VLOOKUP('INFO SEAL'!N1328,$J$8:$V$50,3,FALSE)</f>
        <v>POSTE DE MADERA TRATADA DE 12 mts. CL.4</v>
      </c>
      <c r="M1377" s="33">
        <f t="shared" si="56"/>
        <v>1</v>
      </c>
    </row>
    <row r="1378" spans="1:13" customFormat="1" x14ac:dyDescent="0.25">
      <c r="A1378" s="73">
        <f>+'INFO SEAL'!B1329</f>
        <v>1324</v>
      </c>
      <c r="B1378" s="180" t="str">
        <f t="shared" si="55"/>
        <v>SICODI</v>
      </c>
      <c r="C1378" s="180" t="str">
        <f>+'INFO SEAL'!C1329</f>
        <v>AREQUIPA</v>
      </c>
      <c r="D1378" s="180" t="str">
        <f>+'INFO SEAL'!D1329</f>
        <v>AREQUIPA</v>
      </c>
      <c r="E1378" s="180" t="str">
        <f>+'INFO SEAL'!E1329</f>
        <v>SABANDIA</v>
      </c>
      <c r="F1378" s="180" t="str">
        <f>+IF('INFO SEAL'!I1329="BAJA TENSION","BT",IF('INFO SEAL'!I1329="MEDIA TENSION","MT","AT"))</f>
        <v>MT</v>
      </c>
      <c r="G1378" s="180">
        <f>+'INFO SEAL'!K1329</f>
        <v>12</v>
      </c>
      <c r="H1378" s="180" t="str">
        <f>+'INFO SEAL'!L1329</f>
        <v>POSTE</v>
      </c>
      <c r="I1378" s="180" t="str">
        <f>+'INFO SEAL'!M1329</f>
        <v>CONCRETO</v>
      </c>
      <c r="J1378" s="180" t="str">
        <f>+'INFO SEAL'!N1329&amp;"-"&amp;F1378</f>
        <v>PPC15-MT</v>
      </c>
      <c r="K1378" s="180"/>
      <c r="L1378" s="182" t="str">
        <f>+VLOOKUP('INFO SEAL'!N1329,$J$8:$V$50,3,FALSE)</f>
        <v>POSTE DE CONCRETO ARMADO DE 12/200/120/300</v>
      </c>
      <c r="M1378" s="33">
        <f t="shared" si="56"/>
        <v>0.3</v>
      </c>
    </row>
    <row r="1379" spans="1:13" customFormat="1" x14ac:dyDescent="0.25">
      <c r="A1379" s="73">
        <f>+'INFO SEAL'!B1330</f>
        <v>1325</v>
      </c>
      <c r="B1379" s="180" t="str">
        <f t="shared" si="55"/>
        <v>SICODI</v>
      </c>
      <c r="C1379" s="180" t="str">
        <f>+'INFO SEAL'!C1330</f>
        <v>AREQUIPA</v>
      </c>
      <c r="D1379" s="180" t="str">
        <f>+'INFO SEAL'!D1330</f>
        <v>CONDESUYOS</v>
      </c>
      <c r="E1379" s="180" t="str">
        <f>+'INFO SEAL'!E1330</f>
        <v>CHUQUIBAMBA</v>
      </c>
      <c r="F1379" s="180" t="str">
        <f>+IF('INFO SEAL'!I1330="BAJA TENSION","BT",IF('INFO SEAL'!I1330="MEDIA TENSION","MT","AT"))</f>
        <v>MT</v>
      </c>
      <c r="G1379" s="180">
        <f>+'INFO SEAL'!K1330</f>
        <v>12</v>
      </c>
      <c r="H1379" s="180" t="str">
        <f>+'INFO SEAL'!L1330</f>
        <v>POSTE</v>
      </c>
      <c r="I1379" s="180" t="str">
        <f>+'INFO SEAL'!M1330</f>
        <v>MADERA</v>
      </c>
      <c r="J1379" s="180" t="str">
        <f>+'INFO SEAL'!N1330&amp;"-"&amp;F1379</f>
        <v>PPM19-MT</v>
      </c>
      <c r="K1379" s="180"/>
      <c r="L1379" s="182" t="str">
        <f>+VLOOKUP('INFO SEAL'!N1330,$J$8:$V$50,3,FALSE)</f>
        <v>POSTE DE MADERA TRATADA DE 12 mts. CL.4</v>
      </c>
      <c r="M1379" s="33">
        <f t="shared" si="56"/>
        <v>1</v>
      </c>
    </row>
    <row r="1380" spans="1:13" customFormat="1" x14ac:dyDescent="0.25">
      <c r="A1380" s="73">
        <f>+'INFO SEAL'!B1331</f>
        <v>1326</v>
      </c>
      <c r="B1380" s="180" t="str">
        <f t="shared" si="55"/>
        <v>MOD INV_2018</v>
      </c>
      <c r="C1380" s="180" t="str">
        <f>+'INFO SEAL'!C1331</f>
        <v>AREQUIPA</v>
      </c>
      <c r="D1380" s="180" t="str">
        <f>+'INFO SEAL'!D1331</f>
        <v>CAMANA</v>
      </c>
      <c r="E1380" s="180" t="str">
        <f>+'INFO SEAL'!E1331</f>
        <v>MARISCAL CACERES</v>
      </c>
      <c r="F1380" s="180" t="str">
        <f>+IF('INFO SEAL'!I1331="BAJA TENSION","BT",IF('INFO SEAL'!I1331="MEDIA TENSION","MT","AT"))</f>
        <v>AT</v>
      </c>
      <c r="G1380" s="180">
        <f>+'INFO SEAL'!K1331</f>
        <v>13</v>
      </c>
      <c r="H1380" s="180" t="str">
        <f>+'INFO SEAL'!L1331</f>
        <v>POSTE</v>
      </c>
      <c r="I1380" s="180" t="str">
        <f>+'INFO SEAL'!M1331</f>
        <v>MADERA</v>
      </c>
      <c r="J1380" s="180" t="str">
        <f>+'INFO SEAL'!N1331&amp;"-"&amp;F1380</f>
        <v>EMSA1P75C2-AT</v>
      </c>
      <c r="K1380" s="180"/>
      <c r="L1380" s="182" t="str">
        <f>+VLOOKUP('INFO SEAL'!N1331,$J$8:$V$50,3,FALSE)</f>
        <v>Estructura de  Suspensión- Angulo menor  compuesto por 1 postes de madera tratada 75' Clase 2</v>
      </c>
      <c r="M1380" s="33">
        <f t="shared" si="56"/>
        <v>1.6</v>
      </c>
    </row>
    <row r="1381" spans="1:13" customFormat="1" x14ac:dyDescent="0.25">
      <c r="A1381" s="73">
        <f>+'INFO SEAL'!B1332</f>
        <v>1327</v>
      </c>
      <c r="B1381" s="180" t="str">
        <f t="shared" si="55"/>
        <v>SICODI</v>
      </c>
      <c r="C1381" s="180" t="str">
        <f>+'INFO SEAL'!C1332</f>
        <v>AREQUIPA</v>
      </c>
      <c r="D1381" s="180" t="str">
        <f>+'INFO SEAL'!D1332</f>
        <v>CONDESUYOS</v>
      </c>
      <c r="E1381" s="180" t="str">
        <f>+'INFO SEAL'!E1332</f>
        <v>CHUQUIBAMBA</v>
      </c>
      <c r="F1381" s="180" t="str">
        <f>+IF('INFO SEAL'!I1332="BAJA TENSION","BT",IF('INFO SEAL'!I1332="MEDIA TENSION","MT","AT"))</f>
        <v>MT</v>
      </c>
      <c r="G1381" s="180">
        <f>+'INFO SEAL'!K1332</f>
        <v>13</v>
      </c>
      <c r="H1381" s="180" t="str">
        <f>+'INFO SEAL'!L1332</f>
        <v>POSTE</v>
      </c>
      <c r="I1381" s="180" t="str">
        <f>+'INFO SEAL'!M1332</f>
        <v>CONCRETO</v>
      </c>
      <c r="J1381" s="180" t="str">
        <f>+'INFO SEAL'!N1332&amp;"-"&amp;F1381</f>
        <v>PPC19-MT</v>
      </c>
      <c r="K1381" s="180"/>
      <c r="L1381" s="182" t="str">
        <f>+VLOOKUP('INFO SEAL'!N1332,$J$8:$V$50,3,FALSE)</f>
        <v>POSTE DE CONCRETO ARMADO DE 13/300/150/345</v>
      </c>
      <c r="M1381" s="33">
        <f t="shared" si="56"/>
        <v>0.5</v>
      </c>
    </row>
    <row r="1382" spans="1:13" customFormat="1" x14ac:dyDescent="0.25">
      <c r="A1382" s="73">
        <f>+'INFO SEAL'!B1333</f>
        <v>1328</v>
      </c>
      <c r="B1382" s="180" t="str">
        <f t="shared" si="55"/>
        <v>SICODI</v>
      </c>
      <c r="C1382" s="180" t="str">
        <f>+'INFO SEAL'!C1333</f>
        <v>AREQUIPA</v>
      </c>
      <c r="D1382" s="180" t="str">
        <f>+'INFO SEAL'!D1333</f>
        <v>CONDESUYOS</v>
      </c>
      <c r="E1382" s="180" t="str">
        <f>+'INFO SEAL'!E1333</f>
        <v>CHUQUIBAMBA</v>
      </c>
      <c r="F1382" s="180" t="str">
        <f>+IF('INFO SEAL'!I1333="BAJA TENSION","BT",IF('INFO SEAL'!I1333="MEDIA TENSION","MT","AT"))</f>
        <v>MT</v>
      </c>
      <c r="G1382" s="180">
        <f>+'INFO SEAL'!K1333</f>
        <v>13</v>
      </c>
      <c r="H1382" s="180" t="str">
        <f>+'INFO SEAL'!L1333</f>
        <v>POSTE</v>
      </c>
      <c r="I1382" s="180" t="str">
        <f>+'INFO SEAL'!M1333</f>
        <v>CONCRETO</v>
      </c>
      <c r="J1382" s="180" t="str">
        <f>+'INFO SEAL'!N1333&amp;"-"&amp;F1382</f>
        <v>PPC19-MT</v>
      </c>
      <c r="K1382" s="180"/>
      <c r="L1382" s="182" t="str">
        <f>+VLOOKUP('INFO SEAL'!N1333,$J$8:$V$50,3,FALSE)</f>
        <v>POSTE DE CONCRETO ARMADO DE 13/300/150/345</v>
      </c>
      <c r="M1382" s="33">
        <f t="shared" si="56"/>
        <v>0.5</v>
      </c>
    </row>
    <row r="1383" spans="1:13" customFormat="1" x14ac:dyDescent="0.25">
      <c r="A1383" s="73">
        <f>+'INFO SEAL'!B1334</f>
        <v>1329</v>
      </c>
      <c r="B1383" s="180" t="str">
        <f t="shared" si="55"/>
        <v>SICODI</v>
      </c>
      <c r="C1383" s="180" t="str">
        <f>+'INFO SEAL'!C1334</f>
        <v>AREQUIPA</v>
      </c>
      <c r="D1383" s="180" t="str">
        <f>+'INFO SEAL'!D1334</f>
        <v>CONDESUYOS</v>
      </c>
      <c r="E1383" s="180" t="str">
        <f>+'INFO SEAL'!E1334</f>
        <v>CHUQUIBAMBA</v>
      </c>
      <c r="F1383" s="180" t="str">
        <f>+IF('INFO SEAL'!I1334="BAJA TENSION","BT",IF('INFO SEAL'!I1334="MEDIA TENSION","MT","AT"))</f>
        <v>MT</v>
      </c>
      <c r="G1383" s="180">
        <f>+'INFO SEAL'!K1334</f>
        <v>13</v>
      </c>
      <c r="H1383" s="180" t="str">
        <f>+'INFO SEAL'!L1334</f>
        <v>POSTE</v>
      </c>
      <c r="I1383" s="180" t="str">
        <f>+'INFO SEAL'!M1334</f>
        <v>CONCRETO</v>
      </c>
      <c r="J1383" s="180" t="str">
        <f>+'INFO SEAL'!N1334&amp;"-"&amp;F1383</f>
        <v>PPC19-MT</v>
      </c>
      <c r="K1383" s="180"/>
      <c r="L1383" s="182" t="str">
        <f>+VLOOKUP('INFO SEAL'!N1334,$J$8:$V$50,3,FALSE)</f>
        <v>POSTE DE CONCRETO ARMADO DE 13/300/150/345</v>
      </c>
      <c r="M1383" s="33">
        <f t="shared" si="56"/>
        <v>0.5</v>
      </c>
    </row>
    <row r="1384" spans="1:13" customFormat="1" x14ac:dyDescent="0.25">
      <c r="A1384" s="73">
        <f>+'INFO SEAL'!B1335</f>
        <v>1330</v>
      </c>
      <c r="B1384" s="180" t="str">
        <f t="shared" si="55"/>
        <v>SICODI</v>
      </c>
      <c r="C1384" s="180" t="str">
        <f>+'INFO SEAL'!C1335</f>
        <v>AREQUIPA</v>
      </c>
      <c r="D1384" s="180" t="str">
        <f>+'INFO SEAL'!D1335</f>
        <v>CONDESUYOS</v>
      </c>
      <c r="E1384" s="180" t="str">
        <f>+'INFO SEAL'!E1335</f>
        <v>CHUQUIBAMBA</v>
      </c>
      <c r="F1384" s="180" t="str">
        <f>+IF('INFO SEAL'!I1335="BAJA TENSION","BT",IF('INFO SEAL'!I1335="MEDIA TENSION","MT","AT"))</f>
        <v>MT</v>
      </c>
      <c r="G1384" s="180">
        <f>+'INFO SEAL'!K1335</f>
        <v>13</v>
      </c>
      <c r="H1384" s="180" t="str">
        <f>+'INFO SEAL'!L1335</f>
        <v>POSTE</v>
      </c>
      <c r="I1384" s="180" t="str">
        <f>+'INFO SEAL'!M1335</f>
        <v>CONCRETO</v>
      </c>
      <c r="J1384" s="180" t="str">
        <f>+'INFO SEAL'!N1335&amp;"-"&amp;F1384</f>
        <v>PPC19-MT</v>
      </c>
      <c r="K1384" s="180"/>
      <c r="L1384" s="182" t="str">
        <f>+VLOOKUP('INFO SEAL'!N1335,$J$8:$V$50,3,FALSE)</f>
        <v>POSTE DE CONCRETO ARMADO DE 13/300/150/345</v>
      </c>
      <c r="M1384" s="33">
        <f t="shared" si="56"/>
        <v>0.5</v>
      </c>
    </row>
    <row r="1385" spans="1:13" customFormat="1" x14ac:dyDescent="0.25">
      <c r="A1385" s="73">
        <f>+'INFO SEAL'!B1336</f>
        <v>1331</v>
      </c>
      <c r="B1385" s="180" t="str">
        <f t="shared" si="55"/>
        <v>SICODI</v>
      </c>
      <c r="C1385" s="180" t="str">
        <f>+'INFO SEAL'!C1336</f>
        <v>AREQUIPA</v>
      </c>
      <c r="D1385" s="180" t="str">
        <f>+'INFO SEAL'!D1336</f>
        <v>CONDESUYOS</v>
      </c>
      <c r="E1385" s="180" t="str">
        <f>+'INFO SEAL'!E1336</f>
        <v>CHUQUIBAMBA</v>
      </c>
      <c r="F1385" s="180" t="str">
        <f>+IF('INFO SEAL'!I1336="BAJA TENSION","BT",IF('INFO SEAL'!I1336="MEDIA TENSION","MT","AT"))</f>
        <v>MT</v>
      </c>
      <c r="G1385" s="180">
        <f>+'INFO SEAL'!K1336</f>
        <v>13</v>
      </c>
      <c r="H1385" s="180" t="str">
        <f>+'INFO SEAL'!L1336</f>
        <v>POSTE</v>
      </c>
      <c r="I1385" s="180" t="str">
        <f>+'INFO SEAL'!M1336</f>
        <v>CONCRETO</v>
      </c>
      <c r="J1385" s="180" t="str">
        <f>+'INFO SEAL'!N1336&amp;"-"&amp;F1385</f>
        <v>PPC19-MT</v>
      </c>
      <c r="K1385" s="180"/>
      <c r="L1385" s="182" t="str">
        <f>+VLOOKUP('INFO SEAL'!N1336,$J$8:$V$50,3,FALSE)</f>
        <v>POSTE DE CONCRETO ARMADO DE 13/300/150/345</v>
      </c>
      <c r="M1385" s="33">
        <f t="shared" si="56"/>
        <v>0.5</v>
      </c>
    </row>
    <row r="1386" spans="1:13" customFormat="1" x14ac:dyDescent="0.25">
      <c r="A1386" s="73">
        <f>+'INFO SEAL'!B1337</f>
        <v>1332</v>
      </c>
      <c r="B1386" s="180" t="str">
        <f t="shared" si="55"/>
        <v>MOD INV_2018</v>
      </c>
      <c r="C1386" s="180" t="str">
        <f>+'INFO SEAL'!C1337</f>
        <v>AREQUIPA</v>
      </c>
      <c r="D1386" s="180" t="str">
        <f>+'INFO SEAL'!D1337</f>
        <v>CAMANA</v>
      </c>
      <c r="E1386" s="180" t="str">
        <f>+'INFO SEAL'!E1337</f>
        <v>MARISCAL CACERES</v>
      </c>
      <c r="F1386" s="180" t="str">
        <f>+IF('INFO SEAL'!I1337="BAJA TENSION","BT",IF('INFO SEAL'!I1337="MEDIA TENSION","MT","AT"))</f>
        <v>AT</v>
      </c>
      <c r="G1386" s="180">
        <f>+'INFO SEAL'!K1337</f>
        <v>13</v>
      </c>
      <c r="H1386" s="180" t="str">
        <f>+'INFO SEAL'!L1337</f>
        <v>POSTE</v>
      </c>
      <c r="I1386" s="180" t="str">
        <f>+'INFO SEAL'!M1337</f>
        <v>MADERA</v>
      </c>
      <c r="J1386" s="180" t="str">
        <f>+'INFO SEAL'!N1337&amp;"-"&amp;F1386</f>
        <v>EMSA1P75C2-AT</v>
      </c>
      <c r="K1386" s="180"/>
      <c r="L1386" s="182" t="str">
        <f>+VLOOKUP('INFO SEAL'!N1337,$J$8:$V$50,3,FALSE)</f>
        <v>Estructura de  Suspensión- Angulo menor  compuesto por 1 postes de madera tratada 75' Clase 2</v>
      </c>
      <c r="M1386" s="33">
        <f t="shared" si="56"/>
        <v>1.6</v>
      </c>
    </row>
    <row r="1387" spans="1:13" customFormat="1" x14ac:dyDescent="0.25">
      <c r="A1387" s="73">
        <f>+'INFO SEAL'!B1338</f>
        <v>1333</v>
      </c>
      <c r="B1387" s="180" t="str">
        <f t="shared" si="55"/>
        <v>SICODI</v>
      </c>
      <c r="C1387" s="180" t="str">
        <f>+'INFO SEAL'!C1338</f>
        <v>AREQUIPA</v>
      </c>
      <c r="D1387" s="180" t="str">
        <f>+'INFO SEAL'!D1338</f>
        <v>CONDESUYOS</v>
      </c>
      <c r="E1387" s="180" t="str">
        <f>+'INFO SEAL'!E1338</f>
        <v>CHUQUIBAMBA</v>
      </c>
      <c r="F1387" s="180" t="str">
        <f>+IF('INFO SEAL'!I1338="BAJA TENSION","BT",IF('INFO SEAL'!I1338="MEDIA TENSION","MT","AT"))</f>
        <v>MT</v>
      </c>
      <c r="G1387" s="180">
        <f>+'INFO SEAL'!K1338</f>
        <v>12</v>
      </c>
      <c r="H1387" s="180" t="str">
        <f>+'INFO SEAL'!L1338</f>
        <v>POSTE</v>
      </c>
      <c r="I1387" s="180" t="str">
        <f>+'INFO SEAL'!M1338</f>
        <v>MADERA</v>
      </c>
      <c r="J1387" s="180" t="str">
        <f>+'INFO SEAL'!N1338&amp;"-"&amp;F1387</f>
        <v>PPM19-MT</v>
      </c>
      <c r="K1387" s="180"/>
      <c r="L1387" s="182" t="str">
        <f>+VLOOKUP('INFO SEAL'!N1338,$J$8:$V$50,3,FALSE)</f>
        <v>POSTE DE MADERA TRATADA DE 12 mts. CL.4</v>
      </c>
      <c r="M1387" s="33">
        <f t="shared" si="56"/>
        <v>1</v>
      </c>
    </row>
    <row r="1388" spans="1:13" customFormat="1" x14ac:dyDescent="0.25">
      <c r="A1388" s="73">
        <f>+'INFO SEAL'!B1339</f>
        <v>1334</v>
      </c>
      <c r="B1388" s="180" t="str">
        <f t="shared" si="55"/>
        <v>MOD INV_2018</v>
      </c>
      <c r="C1388" s="180" t="str">
        <f>+'INFO SEAL'!C1339</f>
        <v>AREQUIPA</v>
      </c>
      <c r="D1388" s="180" t="str">
        <f>+'INFO SEAL'!D1339</f>
        <v>CAMANA</v>
      </c>
      <c r="E1388" s="180" t="str">
        <f>+'INFO SEAL'!E1339</f>
        <v>MARISCAL CACERES</v>
      </c>
      <c r="F1388" s="180" t="str">
        <f>+IF('INFO SEAL'!I1339="BAJA TENSION","BT",IF('INFO SEAL'!I1339="MEDIA TENSION","MT","AT"))</f>
        <v>AT</v>
      </c>
      <c r="G1388" s="180">
        <f>+'INFO SEAL'!K1339</f>
        <v>13</v>
      </c>
      <c r="H1388" s="180" t="str">
        <f>+'INFO SEAL'!L1339</f>
        <v>POSTE</v>
      </c>
      <c r="I1388" s="180" t="str">
        <f>+'INFO SEAL'!M1339</f>
        <v>MADERA</v>
      </c>
      <c r="J1388" s="180" t="str">
        <f>+'INFO SEAL'!N1339&amp;"-"&amp;F1388</f>
        <v>EMSA1P75C2-AT</v>
      </c>
      <c r="K1388" s="180"/>
      <c r="L1388" s="182" t="str">
        <f>+VLOOKUP('INFO SEAL'!N1339,$J$8:$V$50,3,FALSE)</f>
        <v>Estructura de  Suspensión- Angulo menor  compuesto por 1 postes de madera tratada 75' Clase 2</v>
      </c>
      <c r="M1388" s="33">
        <f t="shared" si="56"/>
        <v>1.6</v>
      </c>
    </row>
    <row r="1389" spans="1:13" customFormat="1" x14ac:dyDescent="0.25">
      <c r="A1389" s="73">
        <f>+'INFO SEAL'!B1340</f>
        <v>1335</v>
      </c>
      <c r="B1389" s="180" t="str">
        <f t="shared" si="55"/>
        <v>SICODI</v>
      </c>
      <c r="C1389" s="180" t="str">
        <f>+'INFO SEAL'!C1340</f>
        <v>AREQUIPA</v>
      </c>
      <c r="D1389" s="180" t="str">
        <f>+'INFO SEAL'!D1340</f>
        <v>CONDESUYOS</v>
      </c>
      <c r="E1389" s="180" t="str">
        <f>+'INFO SEAL'!E1340</f>
        <v>CHUQUIBAMBA</v>
      </c>
      <c r="F1389" s="180" t="str">
        <f>+IF('INFO SEAL'!I1340="BAJA TENSION","BT",IF('INFO SEAL'!I1340="MEDIA TENSION","MT","AT"))</f>
        <v>MT</v>
      </c>
      <c r="G1389" s="180">
        <f>+'INFO SEAL'!K1340</f>
        <v>13</v>
      </c>
      <c r="H1389" s="180" t="str">
        <f>+'INFO SEAL'!L1340</f>
        <v>POSTE</v>
      </c>
      <c r="I1389" s="180" t="str">
        <f>+'INFO SEAL'!M1340</f>
        <v>CONCRETO</v>
      </c>
      <c r="J1389" s="180" t="str">
        <f>+'INFO SEAL'!N1340&amp;"-"&amp;F1389</f>
        <v>PPC19-MT</v>
      </c>
      <c r="K1389" s="180"/>
      <c r="L1389" s="182" t="str">
        <f>+VLOOKUP('INFO SEAL'!N1340,$J$8:$V$50,3,FALSE)</f>
        <v>POSTE DE CONCRETO ARMADO DE 13/300/150/345</v>
      </c>
      <c r="M1389" s="33">
        <f t="shared" si="56"/>
        <v>0.5</v>
      </c>
    </row>
    <row r="1390" spans="1:13" customFormat="1" x14ac:dyDescent="0.25">
      <c r="A1390" s="73">
        <f>+'INFO SEAL'!B1341</f>
        <v>1336</v>
      </c>
      <c r="B1390" s="180" t="str">
        <f t="shared" si="55"/>
        <v>SICODI</v>
      </c>
      <c r="C1390" s="180" t="str">
        <f>+'INFO SEAL'!C1341</f>
        <v>AREQUIPA</v>
      </c>
      <c r="D1390" s="180" t="str">
        <f>+'INFO SEAL'!D1341</f>
        <v>CONDESUYOS</v>
      </c>
      <c r="E1390" s="180" t="str">
        <f>+'INFO SEAL'!E1341</f>
        <v>IRAY</v>
      </c>
      <c r="F1390" s="180" t="str">
        <f>+IF('INFO SEAL'!I1341="BAJA TENSION","BT",IF('INFO SEAL'!I1341="MEDIA TENSION","MT","AT"))</f>
        <v>MT</v>
      </c>
      <c r="G1390" s="180">
        <f>+'INFO SEAL'!K1341</f>
        <v>12</v>
      </c>
      <c r="H1390" s="180" t="str">
        <f>+'INFO SEAL'!L1341</f>
        <v>POSTE</v>
      </c>
      <c r="I1390" s="180" t="str">
        <f>+'INFO SEAL'!M1341</f>
        <v>MADERA</v>
      </c>
      <c r="J1390" s="180" t="str">
        <f>+'INFO SEAL'!N1341&amp;"-"&amp;F1390</f>
        <v>PPM19-MT</v>
      </c>
      <c r="K1390" s="180"/>
      <c r="L1390" s="182" t="str">
        <f>+VLOOKUP('INFO SEAL'!N1341,$J$8:$V$50,3,FALSE)</f>
        <v>POSTE DE MADERA TRATADA DE 12 mts. CL.4</v>
      </c>
      <c r="M1390" s="33">
        <f t="shared" si="56"/>
        <v>1</v>
      </c>
    </row>
    <row r="1391" spans="1:13" customFormat="1" x14ac:dyDescent="0.25">
      <c r="A1391" s="73">
        <f>+'INFO SEAL'!B1342</f>
        <v>1337</v>
      </c>
      <c r="B1391" s="180" t="str">
        <f t="shared" si="55"/>
        <v>SICODI</v>
      </c>
      <c r="C1391" s="180" t="str">
        <f>+'INFO SEAL'!C1342</f>
        <v>AREQUIPA</v>
      </c>
      <c r="D1391" s="180" t="str">
        <f>+'INFO SEAL'!D1342</f>
        <v>CONDESUYOS</v>
      </c>
      <c r="E1391" s="180" t="str">
        <f>+'INFO SEAL'!E1342</f>
        <v>IRAY</v>
      </c>
      <c r="F1391" s="180" t="str">
        <f>+IF('INFO SEAL'!I1342="BAJA TENSION","BT",IF('INFO SEAL'!I1342="MEDIA TENSION","MT","AT"))</f>
        <v>MT</v>
      </c>
      <c r="G1391" s="180">
        <f>+'INFO SEAL'!K1342</f>
        <v>12</v>
      </c>
      <c r="H1391" s="180" t="str">
        <f>+'INFO SEAL'!L1342</f>
        <v>POSTE</v>
      </c>
      <c r="I1391" s="180" t="str">
        <f>+'INFO SEAL'!M1342</f>
        <v>MADERA</v>
      </c>
      <c r="J1391" s="180" t="str">
        <f>+'INFO SEAL'!N1342&amp;"-"&amp;F1391</f>
        <v>PPM19-MT</v>
      </c>
      <c r="K1391" s="180"/>
      <c r="L1391" s="182" t="str">
        <f>+VLOOKUP('INFO SEAL'!N1342,$J$8:$V$50,3,FALSE)</f>
        <v>POSTE DE MADERA TRATADA DE 12 mts. CL.4</v>
      </c>
      <c r="M1391" s="33">
        <f t="shared" si="56"/>
        <v>1</v>
      </c>
    </row>
    <row r="1392" spans="1:13" customFormat="1" x14ac:dyDescent="0.25">
      <c r="A1392" s="73">
        <f>+'INFO SEAL'!B1343</f>
        <v>1338</v>
      </c>
      <c r="B1392" s="180" t="str">
        <f t="shared" si="55"/>
        <v>SICODI</v>
      </c>
      <c r="C1392" s="180" t="str">
        <f>+'INFO SEAL'!C1343</f>
        <v>AREQUIPA</v>
      </c>
      <c r="D1392" s="180" t="str">
        <f>+'INFO SEAL'!D1343</f>
        <v>AREQUIPA</v>
      </c>
      <c r="E1392" s="180" t="str">
        <f>+'INFO SEAL'!E1343</f>
        <v>LA JOYA</v>
      </c>
      <c r="F1392" s="180" t="str">
        <f>+IF('INFO SEAL'!I1343="BAJA TENSION","BT",IF('INFO SEAL'!I1343="MEDIA TENSION","MT","AT"))</f>
        <v>MT</v>
      </c>
      <c r="G1392" s="180">
        <f>+'INFO SEAL'!K1343</f>
        <v>12</v>
      </c>
      <c r="H1392" s="180" t="str">
        <f>+'INFO SEAL'!L1343</f>
        <v>POSTE</v>
      </c>
      <c r="I1392" s="180" t="str">
        <f>+'INFO SEAL'!M1343</f>
        <v>CONCRETO</v>
      </c>
      <c r="J1392" s="180" t="str">
        <f>+'INFO SEAL'!N1343&amp;"-"&amp;F1392</f>
        <v>PPC15-MT</v>
      </c>
      <c r="K1392" s="180"/>
      <c r="L1392" s="182" t="str">
        <f>+VLOOKUP('INFO SEAL'!N1343,$J$8:$V$50,3,FALSE)</f>
        <v>POSTE DE CONCRETO ARMADO DE 12/200/120/300</v>
      </c>
      <c r="M1392" s="33">
        <f t="shared" si="56"/>
        <v>0.3</v>
      </c>
    </row>
    <row r="1393" spans="1:13" customFormat="1" x14ac:dyDescent="0.25">
      <c r="A1393" s="73">
        <f>+'INFO SEAL'!B1344</f>
        <v>1339</v>
      </c>
      <c r="B1393" s="180" t="str">
        <f t="shared" si="55"/>
        <v>SICODI</v>
      </c>
      <c r="C1393" s="180" t="str">
        <f>+'INFO SEAL'!C1344</f>
        <v>AREQUIPA</v>
      </c>
      <c r="D1393" s="180" t="str">
        <f>+'INFO SEAL'!D1344</f>
        <v>CONDESUYOS</v>
      </c>
      <c r="E1393" s="180" t="str">
        <f>+'INFO SEAL'!E1344</f>
        <v>CHUQUIBAMBA</v>
      </c>
      <c r="F1393" s="180" t="str">
        <f>+IF('INFO SEAL'!I1344="BAJA TENSION","BT",IF('INFO SEAL'!I1344="MEDIA TENSION","MT","AT"))</f>
        <v>MT</v>
      </c>
      <c r="G1393" s="180">
        <f>+'INFO SEAL'!K1344</f>
        <v>13</v>
      </c>
      <c r="H1393" s="180" t="str">
        <f>+'INFO SEAL'!L1344</f>
        <v>POSTE</v>
      </c>
      <c r="I1393" s="180" t="str">
        <f>+'INFO SEAL'!M1344</f>
        <v>CONCRETO</v>
      </c>
      <c r="J1393" s="180" t="str">
        <f>+'INFO SEAL'!N1344&amp;"-"&amp;F1393</f>
        <v>PPC19-MT</v>
      </c>
      <c r="K1393" s="180"/>
      <c r="L1393" s="182" t="str">
        <f>+VLOOKUP('INFO SEAL'!N1344,$J$8:$V$50,3,FALSE)</f>
        <v>POSTE DE CONCRETO ARMADO DE 13/300/150/345</v>
      </c>
      <c r="M1393" s="33">
        <f t="shared" si="56"/>
        <v>0.5</v>
      </c>
    </row>
    <row r="1394" spans="1:13" customFormat="1" x14ac:dyDescent="0.25">
      <c r="A1394" s="73">
        <f>+'INFO SEAL'!B1345</f>
        <v>1340</v>
      </c>
      <c r="B1394" s="180" t="str">
        <f t="shared" si="55"/>
        <v>SICODI</v>
      </c>
      <c r="C1394" s="180" t="str">
        <f>+'INFO SEAL'!C1345</f>
        <v>AREQUIPA</v>
      </c>
      <c r="D1394" s="180" t="str">
        <f>+'INFO SEAL'!D1345</f>
        <v>CASTILLA</v>
      </c>
      <c r="E1394" s="180" t="str">
        <f>+'INFO SEAL'!E1345</f>
        <v>APLAO</v>
      </c>
      <c r="F1394" s="180" t="str">
        <f>+IF('INFO SEAL'!I1345="BAJA TENSION","BT",IF('INFO SEAL'!I1345="MEDIA TENSION","MT","AT"))</f>
        <v>MT</v>
      </c>
      <c r="G1394" s="180">
        <f>+'INFO SEAL'!K1345</f>
        <v>12</v>
      </c>
      <c r="H1394" s="180" t="str">
        <f>+'INFO SEAL'!L1345</f>
        <v>POSTE</v>
      </c>
      <c r="I1394" s="180" t="str">
        <f>+'INFO SEAL'!M1345</f>
        <v>CONCRETO</v>
      </c>
      <c r="J1394" s="180" t="str">
        <f>+'INFO SEAL'!N1345&amp;"-"&amp;F1394</f>
        <v>PPC15-MT</v>
      </c>
      <c r="K1394" s="180"/>
      <c r="L1394" s="182" t="str">
        <f>+VLOOKUP('INFO SEAL'!N1345,$J$8:$V$50,3,FALSE)</f>
        <v>POSTE DE CONCRETO ARMADO DE 12/200/120/300</v>
      </c>
      <c r="M1394" s="33">
        <f t="shared" si="56"/>
        <v>0.3</v>
      </c>
    </row>
    <row r="1395" spans="1:13" customFormat="1" x14ac:dyDescent="0.25">
      <c r="A1395" s="73">
        <f>+'INFO SEAL'!B1346</f>
        <v>1341</v>
      </c>
      <c r="B1395" s="180" t="str">
        <f t="shared" si="55"/>
        <v>SICODI</v>
      </c>
      <c r="C1395" s="180" t="str">
        <f>+'INFO SEAL'!C1346</f>
        <v>AREQUIPA</v>
      </c>
      <c r="D1395" s="180" t="str">
        <f>+'INFO SEAL'!D1346</f>
        <v>CONDESUYOS</v>
      </c>
      <c r="E1395" s="180" t="str">
        <f>+'INFO SEAL'!E1346</f>
        <v>CHUQUIBAMBA</v>
      </c>
      <c r="F1395" s="180" t="str">
        <f>+IF('INFO SEAL'!I1346="BAJA TENSION","BT",IF('INFO SEAL'!I1346="MEDIA TENSION","MT","AT"))</f>
        <v>MT</v>
      </c>
      <c r="G1395" s="180">
        <f>+'INFO SEAL'!K1346</f>
        <v>13</v>
      </c>
      <c r="H1395" s="180" t="str">
        <f>+'INFO SEAL'!L1346</f>
        <v>POSTE</v>
      </c>
      <c r="I1395" s="180" t="str">
        <f>+'INFO SEAL'!M1346</f>
        <v>CONCRETO</v>
      </c>
      <c r="J1395" s="180" t="str">
        <f>+'INFO SEAL'!N1346&amp;"-"&amp;F1395</f>
        <v>PPC19-MT</v>
      </c>
      <c r="K1395" s="180"/>
      <c r="L1395" s="182" t="str">
        <f>+VLOOKUP('INFO SEAL'!N1346,$J$8:$V$50,3,FALSE)</f>
        <v>POSTE DE CONCRETO ARMADO DE 13/300/150/345</v>
      </c>
      <c r="M1395" s="33">
        <f t="shared" si="56"/>
        <v>0.5</v>
      </c>
    </row>
    <row r="1396" spans="1:13" customFormat="1" x14ac:dyDescent="0.25">
      <c r="A1396" s="73">
        <f>+'INFO SEAL'!B1347</f>
        <v>1342</v>
      </c>
      <c r="B1396" s="180" t="str">
        <f t="shared" si="55"/>
        <v>SICODI</v>
      </c>
      <c r="C1396" s="180" t="str">
        <f>+'INFO SEAL'!C1347</f>
        <v>AREQUIPA</v>
      </c>
      <c r="D1396" s="180" t="str">
        <f>+'INFO SEAL'!D1347</f>
        <v>CONDESUYOS</v>
      </c>
      <c r="E1396" s="180" t="str">
        <f>+'INFO SEAL'!E1347</f>
        <v>CHUQUIBAMBA</v>
      </c>
      <c r="F1396" s="180" t="str">
        <f>+IF('INFO SEAL'!I1347="BAJA TENSION","BT",IF('INFO SEAL'!I1347="MEDIA TENSION","MT","AT"))</f>
        <v>MT</v>
      </c>
      <c r="G1396" s="180">
        <f>+'INFO SEAL'!K1347</f>
        <v>13</v>
      </c>
      <c r="H1396" s="180" t="str">
        <f>+'INFO SEAL'!L1347</f>
        <v>POSTE</v>
      </c>
      <c r="I1396" s="180" t="str">
        <f>+'INFO SEAL'!M1347</f>
        <v>CONCRETO</v>
      </c>
      <c r="J1396" s="180" t="str">
        <f>+'INFO SEAL'!N1347&amp;"-"&amp;F1396</f>
        <v>PPC19-MT</v>
      </c>
      <c r="K1396" s="180"/>
      <c r="L1396" s="182" t="str">
        <f>+VLOOKUP('INFO SEAL'!N1347,$J$8:$V$50,3,FALSE)</f>
        <v>POSTE DE CONCRETO ARMADO DE 13/300/150/345</v>
      </c>
      <c r="M1396" s="33">
        <f t="shared" si="56"/>
        <v>0.5</v>
      </c>
    </row>
    <row r="1397" spans="1:13" customFormat="1" x14ac:dyDescent="0.25">
      <c r="A1397" s="73">
        <f>+'INFO SEAL'!B1348</f>
        <v>1343</v>
      </c>
      <c r="B1397" s="180" t="str">
        <f t="shared" si="55"/>
        <v>MOD INV_2018</v>
      </c>
      <c r="C1397" s="180" t="str">
        <f>+'INFO SEAL'!C1348</f>
        <v>AREQUIPA</v>
      </c>
      <c r="D1397" s="180" t="str">
        <f>+'INFO SEAL'!D1348</f>
        <v>CAMANA</v>
      </c>
      <c r="E1397" s="180" t="str">
        <f>+'INFO SEAL'!E1348</f>
        <v>MARISCAL CACERES</v>
      </c>
      <c r="F1397" s="180" t="str">
        <f>+IF('INFO SEAL'!I1348="BAJA TENSION","BT",IF('INFO SEAL'!I1348="MEDIA TENSION","MT","AT"))</f>
        <v>AT</v>
      </c>
      <c r="G1397" s="180">
        <f>+'INFO SEAL'!K1348</f>
        <v>13</v>
      </c>
      <c r="H1397" s="180" t="str">
        <f>+'INFO SEAL'!L1348</f>
        <v>POSTE</v>
      </c>
      <c r="I1397" s="180" t="str">
        <f>+'INFO SEAL'!M1348</f>
        <v>MADERA</v>
      </c>
      <c r="J1397" s="180" t="str">
        <f>+'INFO SEAL'!N1348&amp;"-"&amp;F1397</f>
        <v>EMSU1P60C4-AT</v>
      </c>
      <c r="K1397" s="180"/>
      <c r="L1397" s="182" t="str">
        <f>+VLOOKUP('INFO SEAL'!N1348,$J$8:$V$50,3,FALSE)</f>
        <v>Estructura de  Suspensión compuesto por 1 postes de madera tratada 60' Clase 4</v>
      </c>
      <c r="M1397" s="33">
        <f t="shared" si="56"/>
        <v>1</v>
      </c>
    </row>
    <row r="1398" spans="1:13" customFormat="1" x14ac:dyDescent="0.25">
      <c r="A1398" s="73">
        <f>+'INFO SEAL'!B1349</f>
        <v>1344</v>
      </c>
      <c r="B1398" s="180" t="str">
        <f t="shared" si="55"/>
        <v>MOD INV_2018</v>
      </c>
      <c r="C1398" s="180" t="str">
        <f>+'INFO SEAL'!C1349</f>
        <v>AREQUIPA</v>
      </c>
      <c r="D1398" s="180" t="str">
        <f>+'INFO SEAL'!D1349</f>
        <v>CAMANA</v>
      </c>
      <c r="E1398" s="180" t="str">
        <f>+'INFO SEAL'!E1349</f>
        <v>MARISCAL CACERES</v>
      </c>
      <c r="F1398" s="180" t="str">
        <f>+IF('INFO SEAL'!I1349="BAJA TENSION","BT",IF('INFO SEAL'!I1349="MEDIA TENSION","MT","AT"))</f>
        <v>AT</v>
      </c>
      <c r="G1398" s="180">
        <f>+'INFO SEAL'!K1349</f>
        <v>13</v>
      </c>
      <c r="H1398" s="180" t="str">
        <f>+'INFO SEAL'!L1349</f>
        <v>POSTE</v>
      </c>
      <c r="I1398" s="180" t="str">
        <f>+'INFO SEAL'!M1349</f>
        <v>MADERA</v>
      </c>
      <c r="J1398" s="180" t="str">
        <f>+'INFO SEAL'!N1349&amp;"-"&amp;F1398</f>
        <v>EMSA1P75C2-AT</v>
      </c>
      <c r="K1398" s="180"/>
      <c r="L1398" s="182" t="str">
        <f>+VLOOKUP('INFO SEAL'!N1349,$J$8:$V$50,3,FALSE)</f>
        <v>Estructura de  Suspensión- Angulo menor  compuesto por 1 postes de madera tratada 75' Clase 2</v>
      </c>
      <c r="M1398" s="33">
        <f t="shared" si="56"/>
        <v>1.6</v>
      </c>
    </row>
    <row r="1399" spans="1:13" customFormat="1" x14ac:dyDescent="0.25">
      <c r="A1399" s="73">
        <f>+'INFO SEAL'!B1350</f>
        <v>1345</v>
      </c>
      <c r="B1399" s="180" t="str">
        <f t="shared" si="55"/>
        <v>MOD INV_2018</v>
      </c>
      <c r="C1399" s="180" t="str">
        <f>+'INFO SEAL'!C1350</f>
        <v>AREQUIPA</v>
      </c>
      <c r="D1399" s="180" t="str">
        <f>+'INFO SEAL'!D1350</f>
        <v>CAMANA</v>
      </c>
      <c r="E1399" s="180" t="str">
        <f>+'INFO SEAL'!E1350</f>
        <v>MARISCAL CACERES</v>
      </c>
      <c r="F1399" s="180" t="str">
        <f>+IF('INFO SEAL'!I1350="BAJA TENSION","BT",IF('INFO SEAL'!I1350="MEDIA TENSION","MT","AT"))</f>
        <v>AT</v>
      </c>
      <c r="G1399" s="180">
        <f>+'INFO SEAL'!K1350</f>
        <v>13</v>
      </c>
      <c r="H1399" s="180" t="str">
        <f>+'INFO SEAL'!L1350</f>
        <v>POSTE</v>
      </c>
      <c r="I1399" s="180" t="str">
        <f>+'INFO SEAL'!M1350</f>
        <v>MADERA</v>
      </c>
      <c r="J1399" s="180" t="str">
        <f>+'INFO SEAL'!N1350&amp;"-"&amp;F1399</f>
        <v>EMSA1P75C2-AT</v>
      </c>
      <c r="K1399" s="180"/>
      <c r="L1399" s="182" t="str">
        <f>+VLOOKUP('INFO SEAL'!N1350,$J$8:$V$50,3,FALSE)</f>
        <v>Estructura de  Suspensión- Angulo menor  compuesto por 1 postes de madera tratada 75' Clase 2</v>
      </c>
      <c r="M1399" s="33">
        <f t="shared" si="56"/>
        <v>1.6</v>
      </c>
    </row>
    <row r="1400" spans="1:13" customFormat="1" x14ac:dyDescent="0.25">
      <c r="A1400" s="73">
        <f>+'INFO SEAL'!B1351</f>
        <v>1346</v>
      </c>
      <c r="B1400" s="180" t="str">
        <f t="shared" ref="B1400:B1463" si="57">+INDEX($B$8:$B$50,MATCH(L1400,$L$8:$L$50,0))</f>
        <v>SICODI</v>
      </c>
      <c r="C1400" s="180" t="str">
        <f>+'INFO SEAL'!C1351</f>
        <v>AREQUIPA</v>
      </c>
      <c r="D1400" s="180" t="str">
        <f>+'INFO SEAL'!D1351</f>
        <v>CONDESUYOS</v>
      </c>
      <c r="E1400" s="180" t="str">
        <f>+'INFO SEAL'!E1351</f>
        <v>IRAY</v>
      </c>
      <c r="F1400" s="180" t="str">
        <f>+IF('INFO SEAL'!I1351="BAJA TENSION","BT",IF('INFO SEAL'!I1351="MEDIA TENSION","MT","AT"))</f>
        <v>MT</v>
      </c>
      <c r="G1400" s="180">
        <f>+'INFO SEAL'!K1351</f>
        <v>12</v>
      </c>
      <c r="H1400" s="180" t="str">
        <f>+'INFO SEAL'!L1351</f>
        <v>POSTE</v>
      </c>
      <c r="I1400" s="180" t="str">
        <f>+'INFO SEAL'!M1351</f>
        <v>MADERA</v>
      </c>
      <c r="J1400" s="180" t="str">
        <f>+'INFO SEAL'!N1351&amp;"-"&amp;F1400</f>
        <v>PPM19-MT</v>
      </c>
      <c r="K1400" s="180"/>
      <c r="L1400" s="182" t="str">
        <f>+VLOOKUP('INFO SEAL'!N1351,$J$8:$V$50,3,FALSE)</f>
        <v>POSTE DE MADERA TRATADA DE 12 mts. CL.4</v>
      </c>
      <c r="M1400" s="33">
        <f t="shared" ref="M1400:M1463" si="58">+VLOOKUP(J1400,$K$8:$V$50,12,FALSE)</f>
        <v>1</v>
      </c>
    </row>
    <row r="1401" spans="1:13" customFormat="1" x14ac:dyDescent="0.25">
      <c r="A1401" s="73">
        <f>+'INFO SEAL'!B1352</f>
        <v>1347</v>
      </c>
      <c r="B1401" s="180" t="str">
        <f t="shared" si="57"/>
        <v>MOD INV_2018</v>
      </c>
      <c r="C1401" s="180" t="str">
        <f>+'INFO SEAL'!C1352</f>
        <v>AREQUIPA</v>
      </c>
      <c r="D1401" s="180" t="str">
        <f>+'INFO SEAL'!D1352</f>
        <v>CAMANA</v>
      </c>
      <c r="E1401" s="180" t="str">
        <f>+'INFO SEAL'!E1352</f>
        <v>MARISCAL CACERES</v>
      </c>
      <c r="F1401" s="180" t="str">
        <f>+IF('INFO SEAL'!I1352="BAJA TENSION","BT",IF('INFO SEAL'!I1352="MEDIA TENSION","MT","AT"))</f>
        <v>AT</v>
      </c>
      <c r="G1401" s="180">
        <f>+'INFO SEAL'!K1352</f>
        <v>13</v>
      </c>
      <c r="H1401" s="180" t="str">
        <f>+'INFO SEAL'!L1352</f>
        <v>POSTE</v>
      </c>
      <c r="I1401" s="180" t="str">
        <f>+'INFO SEAL'!M1352</f>
        <v>MADERA</v>
      </c>
      <c r="J1401" s="180" t="str">
        <f>+'INFO SEAL'!N1352&amp;"-"&amp;F1401</f>
        <v>EMSA1P75C2-AT</v>
      </c>
      <c r="K1401" s="180"/>
      <c r="L1401" s="182" t="str">
        <f>+VLOOKUP('INFO SEAL'!N1352,$J$8:$V$50,3,FALSE)</f>
        <v>Estructura de  Suspensión- Angulo menor  compuesto por 1 postes de madera tratada 75' Clase 2</v>
      </c>
      <c r="M1401" s="33">
        <f t="shared" si="58"/>
        <v>1.6</v>
      </c>
    </row>
    <row r="1402" spans="1:13" customFormat="1" x14ac:dyDescent="0.25">
      <c r="A1402" s="73">
        <f>+'INFO SEAL'!B1353</f>
        <v>1348</v>
      </c>
      <c r="B1402" s="180" t="str">
        <f t="shared" si="57"/>
        <v>MOD INV_2018</v>
      </c>
      <c r="C1402" s="180" t="str">
        <f>+'INFO SEAL'!C1353</f>
        <v>AREQUIPA</v>
      </c>
      <c r="D1402" s="180" t="str">
        <f>+'INFO SEAL'!D1353</f>
        <v>CAMANA</v>
      </c>
      <c r="E1402" s="180" t="str">
        <f>+'INFO SEAL'!E1353</f>
        <v>MARISCAL CACERES</v>
      </c>
      <c r="F1402" s="180" t="str">
        <f>+IF('INFO SEAL'!I1353="BAJA TENSION","BT",IF('INFO SEAL'!I1353="MEDIA TENSION","MT","AT"))</f>
        <v>AT</v>
      </c>
      <c r="G1402" s="180">
        <f>+'INFO SEAL'!K1353</f>
        <v>13</v>
      </c>
      <c r="H1402" s="180" t="str">
        <f>+'INFO SEAL'!L1353</f>
        <v>POSTE</v>
      </c>
      <c r="I1402" s="180" t="str">
        <f>+'INFO SEAL'!M1353</f>
        <v>MADERA</v>
      </c>
      <c r="J1402" s="180" t="str">
        <f>+'INFO SEAL'!N1353&amp;"-"&amp;F1402</f>
        <v>EMSA1P75C2-AT</v>
      </c>
      <c r="K1402" s="180"/>
      <c r="L1402" s="182" t="str">
        <f>+VLOOKUP('INFO SEAL'!N1353,$J$8:$V$50,3,FALSE)</f>
        <v>Estructura de  Suspensión- Angulo menor  compuesto por 1 postes de madera tratada 75' Clase 2</v>
      </c>
      <c r="M1402" s="33">
        <f t="shared" si="58"/>
        <v>1.6</v>
      </c>
    </row>
    <row r="1403" spans="1:13" customFormat="1" x14ac:dyDescent="0.25">
      <c r="A1403" s="73">
        <f>+'INFO SEAL'!B1354</f>
        <v>1349</v>
      </c>
      <c r="B1403" s="180" t="str">
        <f t="shared" si="57"/>
        <v>MOD INV_2018</v>
      </c>
      <c r="C1403" s="180" t="str">
        <f>+'INFO SEAL'!C1354</f>
        <v>AREQUIPA</v>
      </c>
      <c r="D1403" s="180" t="str">
        <f>+'INFO SEAL'!D1354</f>
        <v>CAMANA</v>
      </c>
      <c r="E1403" s="180" t="str">
        <f>+'INFO SEAL'!E1354</f>
        <v>MARISCAL CACERES</v>
      </c>
      <c r="F1403" s="180" t="str">
        <f>+IF('INFO SEAL'!I1354="BAJA TENSION","BT",IF('INFO SEAL'!I1354="MEDIA TENSION","MT","AT"))</f>
        <v>AT</v>
      </c>
      <c r="G1403" s="180">
        <f>+'INFO SEAL'!K1354</f>
        <v>13</v>
      </c>
      <c r="H1403" s="180" t="str">
        <f>+'INFO SEAL'!L1354</f>
        <v>POSTE</v>
      </c>
      <c r="I1403" s="180" t="str">
        <f>+'INFO SEAL'!M1354</f>
        <v>MADERA</v>
      </c>
      <c r="J1403" s="180" t="str">
        <f>+'INFO SEAL'!N1354&amp;"-"&amp;F1403</f>
        <v>EMSA1P75C2-AT</v>
      </c>
      <c r="K1403" s="180"/>
      <c r="L1403" s="182" t="str">
        <f>+VLOOKUP('INFO SEAL'!N1354,$J$8:$V$50,3,FALSE)</f>
        <v>Estructura de  Suspensión- Angulo menor  compuesto por 1 postes de madera tratada 75' Clase 2</v>
      </c>
      <c r="M1403" s="33">
        <f t="shared" si="58"/>
        <v>1.6</v>
      </c>
    </row>
    <row r="1404" spans="1:13" customFormat="1" x14ac:dyDescent="0.25">
      <c r="A1404" s="73">
        <f>+'INFO SEAL'!B1355</f>
        <v>1350</v>
      </c>
      <c r="B1404" s="180" t="str">
        <f t="shared" si="57"/>
        <v>MOD INV_2018</v>
      </c>
      <c r="C1404" s="180" t="str">
        <f>+'INFO SEAL'!C1355</f>
        <v>AREQUIPA</v>
      </c>
      <c r="D1404" s="180" t="str">
        <f>+'INFO SEAL'!D1355</f>
        <v>CAMANA</v>
      </c>
      <c r="E1404" s="180" t="str">
        <f>+'INFO SEAL'!E1355</f>
        <v>MARISCAL CACERES</v>
      </c>
      <c r="F1404" s="180" t="str">
        <f>+IF('INFO SEAL'!I1355="BAJA TENSION","BT",IF('INFO SEAL'!I1355="MEDIA TENSION","MT","AT"))</f>
        <v>AT</v>
      </c>
      <c r="G1404" s="180">
        <f>+'INFO SEAL'!K1355</f>
        <v>13</v>
      </c>
      <c r="H1404" s="180" t="str">
        <f>+'INFO SEAL'!L1355</f>
        <v>POSTE</v>
      </c>
      <c r="I1404" s="180" t="str">
        <f>+'INFO SEAL'!M1355</f>
        <v>MADERA</v>
      </c>
      <c r="J1404" s="180" t="str">
        <f>+'INFO SEAL'!N1355&amp;"-"&amp;F1404</f>
        <v>EMSA1P75C2-AT</v>
      </c>
      <c r="K1404" s="180"/>
      <c r="L1404" s="182" t="str">
        <f>+VLOOKUP('INFO SEAL'!N1355,$J$8:$V$50,3,FALSE)</f>
        <v>Estructura de  Suspensión- Angulo menor  compuesto por 1 postes de madera tratada 75' Clase 2</v>
      </c>
      <c r="M1404" s="33">
        <f t="shared" si="58"/>
        <v>1.6</v>
      </c>
    </row>
    <row r="1405" spans="1:13" customFormat="1" x14ac:dyDescent="0.25">
      <c r="A1405" s="73">
        <f>+'INFO SEAL'!B1356</f>
        <v>1351</v>
      </c>
      <c r="B1405" s="180" t="str">
        <f t="shared" si="57"/>
        <v>MOD INV_2018</v>
      </c>
      <c r="C1405" s="180" t="str">
        <f>+'INFO SEAL'!C1356</f>
        <v>AREQUIPA</v>
      </c>
      <c r="D1405" s="180" t="str">
        <f>+'INFO SEAL'!D1356</f>
        <v>CAMANA</v>
      </c>
      <c r="E1405" s="180" t="str">
        <f>+'INFO SEAL'!E1356</f>
        <v>MARISCAL CACERES</v>
      </c>
      <c r="F1405" s="180" t="str">
        <f>+IF('INFO SEAL'!I1356="BAJA TENSION","BT",IF('INFO SEAL'!I1356="MEDIA TENSION","MT","AT"))</f>
        <v>AT</v>
      </c>
      <c r="G1405" s="180">
        <f>+'INFO SEAL'!K1356</f>
        <v>13</v>
      </c>
      <c r="H1405" s="180" t="str">
        <f>+'INFO SEAL'!L1356</f>
        <v>POSTE</v>
      </c>
      <c r="I1405" s="180" t="str">
        <f>+'INFO SEAL'!M1356</f>
        <v>MADERA</v>
      </c>
      <c r="J1405" s="180" t="str">
        <f>+'INFO SEAL'!N1356&amp;"-"&amp;F1405</f>
        <v>EMSA1P75C2-AT</v>
      </c>
      <c r="K1405" s="180"/>
      <c r="L1405" s="182" t="str">
        <f>+VLOOKUP('INFO SEAL'!N1356,$J$8:$V$50,3,FALSE)</f>
        <v>Estructura de  Suspensión- Angulo menor  compuesto por 1 postes de madera tratada 75' Clase 2</v>
      </c>
      <c r="M1405" s="33">
        <f t="shared" si="58"/>
        <v>1.6</v>
      </c>
    </row>
    <row r="1406" spans="1:13" customFormat="1" x14ac:dyDescent="0.25">
      <c r="A1406" s="73">
        <f>+'INFO SEAL'!B1357</f>
        <v>1352</v>
      </c>
      <c r="B1406" s="180" t="str">
        <f t="shared" si="57"/>
        <v>SICODI</v>
      </c>
      <c r="C1406" s="180" t="str">
        <f>+'INFO SEAL'!C1357</f>
        <v>AREQUIPA</v>
      </c>
      <c r="D1406" s="180" t="str">
        <f>+'INFO SEAL'!D1357</f>
        <v>CASTILLA</v>
      </c>
      <c r="E1406" s="180" t="str">
        <f>+'INFO SEAL'!E1357</f>
        <v>APLAO</v>
      </c>
      <c r="F1406" s="180" t="str">
        <f>+IF('INFO SEAL'!I1357="BAJA TENSION","BT",IF('INFO SEAL'!I1357="MEDIA TENSION","MT","AT"))</f>
        <v>MT</v>
      </c>
      <c r="G1406" s="180">
        <f>+'INFO SEAL'!K1357</f>
        <v>12</v>
      </c>
      <c r="H1406" s="180" t="str">
        <f>+'INFO SEAL'!L1357</f>
        <v>POSTE</v>
      </c>
      <c r="I1406" s="180" t="str">
        <f>+'INFO SEAL'!M1357</f>
        <v>CONCRETO</v>
      </c>
      <c r="J1406" s="180" t="str">
        <f>+'INFO SEAL'!N1357&amp;"-"&amp;F1406</f>
        <v>PPC15-MT</v>
      </c>
      <c r="K1406" s="180"/>
      <c r="L1406" s="182" t="str">
        <f>+VLOOKUP('INFO SEAL'!N1357,$J$8:$V$50,3,FALSE)</f>
        <v>POSTE DE CONCRETO ARMADO DE 12/200/120/300</v>
      </c>
      <c r="M1406" s="33">
        <f t="shared" si="58"/>
        <v>0.3</v>
      </c>
    </row>
    <row r="1407" spans="1:13" customFormat="1" x14ac:dyDescent="0.25">
      <c r="A1407" s="73">
        <f>+'INFO SEAL'!B1358</f>
        <v>1353</v>
      </c>
      <c r="B1407" s="180" t="str">
        <f t="shared" si="57"/>
        <v>MOD INV_2018</v>
      </c>
      <c r="C1407" s="180" t="str">
        <f>+'INFO SEAL'!C1358</f>
        <v>AREQUIPA</v>
      </c>
      <c r="D1407" s="180" t="str">
        <f>+'INFO SEAL'!D1358</f>
        <v>CAMANA</v>
      </c>
      <c r="E1407" s="180" t="str">
        <f>+'INFO SEAL'!E1358</f>
        <v>MARISCAL CACERES</v>
      </c>
      <c r="F1407" s="180" t="str">
        <f>+IF('INFO SEAL'!I1358="BAJA TENSION","BT",IF('INFO SEAL'!I1358="MEDIA TENSION","MT","AT"))</f>
        <v>AT</v>
      </c>
      <c r="G1407" s="180">
        <f>+'INFO SEAL'!K1358</f>
        <v>13</v>
      </c>
      <c r="H1407" s="180" t="str">
        <f>+'INFO SEAL'!L1358</f>
        <v>POSTE</v>
      </c>
      <c r="I1407" s="180" t="str">
        <f>+'INFO SEAL'!M1358</f>
        <v>MADERA</v>
      </c>
      <c r="J1407" s="180" t="str">
        <f>+'INFO SEAL'!N1358&amp;"-"&amp;F1407</f>
        <v>EMSU1P60C4-AT</v>
      </c>
      <c r="K1407" s="180"/>
      <c r="L1407" s="182" t="str">
        <f>+VLOOKUP('INFO SEAL'!N1358,$J$8:$V$50,3,FALSE)</f>
        <v>Estructura de  Suspensión compuesto por 1 postes de madera tratada 60' Clase 4</v>
      </c>
      <c r="M1407" s="33">
        <f t="shared" si="58"/>
        <v>1</v>
      </c>
    </row>
    <row r="1408" spans="1:13" customFormat="1" x14ac:dyDescent="0.25">
      <c r="A1408" s="73">
        <f>+'INFO SEAL'!B1359</f>
        <v>1354</v>
      </c>
      <c r="B1408" s="180" t="str">
        <f t="shared" si="57"/>
        <v>MOD INV_2018</v>
      </c>
      <c r="C1408" s="180" t="str">
        <f>+'INFO SEAL'!C1359</f>
        <v>AREQUIPA</v>
      </c>
      <c r="D1408" s="180" t="str">
        <f>+'INFO SEAL'!D1359</f>
        <v>CAMANA</v>
      </c>
      <c r="E1408" s="180" t="str">
        <f>+'INFO SEAL'!E1359</f>
        <v>MARISCAL CACERES</v>
      </c>
      <c r="F1408" s="180" t="str">
        <f>+IF('INFO SEAL'!I1359="BAJA TENSION","BT",IF('INFO SEAL'!I1359="MEDIA TENSION","MT","AT"))</f>
        <v>AT</v>
      </c>
      <c r="G1408" s="180">
        <f>+'INFO SEAL'!K1359</f>
        <v>13</v>
      </c>
      <c r="H1408" s="180" t="str">
        <f>+'INFO SEAL'!L1359</f>
        <v>POSTE</v>
      </c>
      <c r="I1408" s="180" t="str">
        <f>+'INFO SEAL'!M1359</f>
        <v>MADERA</v>
      </c>
      <c r="J1408" s="180" t="str">
        <f>+'INFO SEAL'!N1359&amp;"-"&amp;F1408</f>
        <v>EMSA1P75C2-AT</v>
      </c>
      <c r="K1408" s="180"/>
      <c r="L1408" s="182" t="str">
        <f>+VLOOKUP('INFO SEAL'!N1359,$J$8:$V$50,3,FALSE)</f>
        <v>Estructura de  Suspensión- Angulo menor  compuesto por 1 postes de madera tratada 75' Clase 2</v>
      </c>
      <c r="M1408" s="33">
        <f t="shared" si="58"/>
        <v>1.6</v>
      </c>
    </row>
    <row r="1409" spans="1:13" customFormat="1" x14ac:dyDescent="0.25">
      <c r="A1409" s="73">
        <f>+'INFO SEAL'!B1360</f>
        <v>1355</v>
      </c>
      <c r="B1409" s="180" t="str">
        <f t="shared" si="57"/>
        <v>SICODI</v>
      </c>
      <c r="C1409" s="180" t="str">
        <f>+'INFO SEAL'!C1360</f>
        <v>AREQUIPA</v>
      </c>
      <c r="D1409" s="180" t="str">
        <f>+'INFO SEAL'!D1360</f>
        <v>CONDESUYOS</v>
      </c>
      <c r="E1409" s="180" t="str">
        <f>+'INFO SEAL'!E1360</f>
        <v>IRAY</v>
      </c>
      <c r="F1409" s="180" t="str">
        <f>+IF('INFO SEAL'!I1360="BAJA TENSION","BT",IF('INFO SEAL'!I1360="MEDIA TENSION","MT","AT"))</f>
        <v>MT</v>
      </c>
      <c r="G1409" s="180">
        <f>+'INFO SEAL'!K1360</f>
        <v>12</v>
      </c>
      <c r="H1409" s="180" t="str">
        <f>+'INFO SEAL'!L1360</f>
        <v>POSTE</v>
      </c>
      <c r="I1409" s="180" t="str">
        <f>+'INFO SEAL'!M1360</f>
        <v>MADERA</v>
      </c>
      <c r="J1409" s="180" t="str">
        <f>+'INFO SEAL'!N1360&amp;"-"&amp;F1409</f>
        <v>PPM19-MT</v>
      </c>
      <c r="K1409" s="180"/>
      <c r="L1409" s="182" t="str">
        <f>+VLOOKUP('INFO SEAL'!N1360,$J$8:$V$50,3,FALSE)</f>
        <v>POSTE DE MADERA TRATADA DE 12 mts. CL.4</v>
      </c>
      <c r="M1409" s="33">
        <f t="shared" si="58"/>
        <v>1</v>
      </c>
    </row>
    <row r="1410" spans="1:13" customFormat="1" x14ac:dyDescent="0.25">
      <c r="A1410" s="73">
        <f>+'INFO SEAL'!B1361</f>
        <v>1356</v>
      </c>
      <c r="B1410" s="180" t="str">
        <f t="shared" si="57"/>
        <v>SICODI</v>
      </c>
      <c r="C1410" s="180" t="str">
        <f>+'INFO SEAL'!C1361</f>
        <v>AREQUIPA</v>
      </c>
      <c r="D1410" s="180" t="str">
        <f>+'INFO SEAL'!D1361</f>
        <v>CONDESUYOS</v>
      </c>
      <c r="E1410" s="180" t="str">
        <f>+'INFO SEAL'!E1361</f>
        <v>IRAY</v>
      </c>
      <c r="F1410" s="180" t="str">
        <f>+IF('INFO SEAL'!I1361="BAJA TENSION","BT",IF('INFO SEAL'!I1361="MEDIA TENSION","MT","AT"))</f>
        <v>MT</v>
      </c>
      <c r="G1410" s="180">
        <f>+'INFO SEAL'!K1361</f>
        <v>12</v>
      </c>
      <c r="H1410" s="180" t="str">
        <f>+'INFO SEAL'!L1361</f>
        <v>POSTE</v>
      </c>
      <c r="I1410" s="180" t="str">
        <f>+'INFO SEAL'!M1361</f>
        <v>MADERA</v>
      </c>
      <c r="J1410" s="180" t="str">
        <f>+'INFO SEAL'!N1361&amp;"-"&amp;F1410</f>
        <v>PPM19-MT</v>
      </c>
      <c r="K1410" s="180"/>
      <c r="L1410" s="182" t="str">
        <f>+VLOOKUP('INFO SEAL'!N1361,$J$8:$V$50,3,FALSE)</f>
        <v>POSTE DE MADERA TRATADA DE 12 mts. CL.4</v>
      </c>
      <c r="M1410" s="33">
        <f t="shared" si="58"/>
        <v>1</v>
      </c>
    </row>
    <row r="1411" spans="1:13" customFormat="1" x14ac:dyDescent="0.25">
      <c r="A1411" s="73">
        <f>+'INFO SEAL'!B1362</f>
        <v>1357</v>
      </c>
      <c r="B1411" s="180" t="str">
        <f t="shared" si="57"/>
        <v>SICODI</v>
      </c>
      <c r="C1411" s="180" t="str">
        <f>+'INFO SEAL'!C1362</f>
        <v>AREQUIPA</v>
      </c>
      <c r="D1411" s="180" t="str">
        <f>+'INFO SEAL'!D1362</f>
        <v>CONDESUYOS</v>
      </c>
      <c r="E1411" s="180" t="str">
        <f>+'INFO SEAL'!E1362</f>
        <v>IRAY</v>
      </c>
      <c r="F1411" s="180" t="str">
        <f>+IF('INFO SEAL'!I1362="BAJA TENSION","BT",IF('INFO SEAL'!I1362="MEDIA TENSION","MT","AT"))</f>
        <v>MT</v>
      </c>
      <c r="G1411" s="180">
        <f>+'INFO SEAL'!K1362</f>
        <v>12</v>
      </c>
      <c r="H1411" s="180" t="str">
        <f>+'INFO SEAL'!L1362</f>
        <v>POSTE</v>
      </c>
      <c r="I1411" s="180" t="str">
        <f>+'INFO SEAL'!M1362</f>
        <v>CONCRETO</v>
      </c>
      <c r="J1411" s="180" t="str">
        <f>+'INFO SEAL'!N1362&amp;"-"&amp;F1411</f>
        <v>PPC15-MT</v>
      </c>
      <c r="K1411" s="180"/>
      <c r="L1411" s="182" t="str">
        <f>+VLOOKUP('INFO SEAL'!N1362,$J$8:$V$50,3,FALSE)</f>
        <v>POSTE DE CONCRETO ARMADO DE 12/200/120/300</v>
      </c>
      <c r="M1411" s="33">
        <f t="shared" si="58"/>
        <v>0.3</v>
      </c>
    </row>
    <row r="1412" spans="1:13" customFormat="1" x14ac:dyDescent="0.25">
      <c r="A1412" s="73">
        <f>+'INFO SEAL'!B1363</f>
        <v>1358</v>
      </c>
      <c r="B1412" s="180" t="str">
        <f t="shared" si="57"/>
        <v>SICODI</v>
      </c>
      <c r="C1412" s="180" t="str">
        <f>+'INFO SEAL'!C1363</f>
        <v>AREQUIPA</v>
      </c>
      <c r="D1412" s="180" t="str">
        <f>+'INFO SEAL'!D1363</f>
        <v>CONDESUYOS</v>
      </c>
      <c r="E1412" s="180" t="str">
        <f>+'INFO SEAL'!E1363</f>
        <v>IRAY</v>
      </c>
      <c r="F1412" s="180" t="str">
        <f>+IF('INFO SEAL'!I1363="BAJA TENSION","BT",IF('INFO SEAL'!I1363="MEDIA TENSION","MT","AT"))</f>
        <v>MT</v>
      </c>
      <c r="G1412" s="180">
        <f>+'INFO SEAL'!K1363</f>
        <v>12</v>
      </c>
      <c r="H1412" s="180" t="str">
        <f>+'INFO SEAL'!L1363</f>
        <v>POSTE</v>
      </c>
      <c r="I1412" s="180" t="str">
        <f>+'INFO SEAL'!M1363</f>
        <v>CONCRETO</v>
      </c>
      <c r="J1412" s="180" t="str">
        <f>+'INFO SEAL'!N1363&amp;"-"&amp;F1412</f>
        <v>PPC15-MT</v>
      </c>
      <c r="K1412" s="180"/>
      <c r="L1412" s="182" t="str">
        <f>+VLOOKUP('INFO SEAL'!N1363,$J$8:$V$50,3,FALSE)</f>
        <v>POSTE DE CONCRETO ARMADO DE 12/200/120/300</v>
      </c>
      <c r="M1412" s="33">
        <f t="shared" si="58"/>
        <v>0.3</v>
      </c>
    </row>
    <row r="1413" spans="1:13" customFormat="1" x14ac:dyDescent="0.25">
      <c r="A1413" s="73">
        <f>+'INFO SEAL'!B1364</f>
        <v>1359</v>
      </c>
      <c r="B1413" s="180" t="str">
        <f t="shared" si="57"/>
        <v>MOD INV_2018</v>
      </c>
      <c r="C1413" s="180" t="str">
        <f>+'INFO SEAL'!C1364</f>
        <v>AREQUIPA</v>
      </c>
      <c r="D1413" s="180" t="str">
        <f>+'INFO SEAL'!D1364</f>
        <v>CAMANA</v>
      </c>
      <c r="E1413" s="180" t="str">
        <f>+'INFO SEAL'!E1364</f>
        <v>MARISCAL CACERES</v>
      </c>
      <c r="F1413" s="180" t="str">
        <f>+IF('INFO SEAL'!I1364="BAJA TENSION","BT",IF('INFO SEAL'!I1364="MEDIA TENSION","MT","AT"))</f>
        <v>AT</v>
      </c>
      <c r="G1413" s="180">
        <f>+'INFO SEAL'!K1364</f>
        <v>13</v>
      </c>
      <c r="H1413" s="180" t="str">
        <f>+'INFO SEAL'!L1364</f>
        <v>POSTE</v>
      </c>
      <c r="I1413" s="180" t="str">
        <f>+'INFO SEAL'!M1364</f>
        <v>MADERA</v>
      </c>
      <c r="J1413" s="180" t="str">
        <f>+'INFO SEAL'!N1364&amp;"-"&amp;F1413</f>
        <v>EMSA1P75C2-AT</v>
      </c>
      <c r="K1413" s="180"/>
      <c r="L1413" s="182" t="str">
        <f>+VLOOKUP('INFO SEAL'!N1364,$J$8:$V$50,3,FALSE)</f>
        <v>Estructura de  Suspensión- Angulo menor  compuesto por 1 postes de madera tratada 75' Clase 2</v>
      </c>
      <c r="M1413" s="33">
        <f t="shared" si="58"/>
        <v>1.6</v>
      </c>
    </row>
    <row r="1414" spans="1:13" customFormat="1" x14ac:dyDescent="0.25">
      <c r="A1414" s="73">
        <f>+'INFO SEAL'!B1365</f>
        <v>1360</v>
      </c>
      <c r="B1414" s="180" t="str">
        <f t="shared" si="57"/>
        <v>MOD INV_2018</v>
      </c>
      <c r="C1414" s="180" t="str">
        <f>+'INFO SEAL'!C1365</f>
        <v>AREQUIPA</v>
      </c>
      <c r="D1414" s="180" t="str">
        <f>+'INFO SEAL'!D1365</f>
        <v>CAMANA</v>
      </c>
      <c r="E1414" s="180" t="str">
        <f>+'INFO SEAL'!E1365</f>
        <v>MARISCAL CACERES</v>
      </c>
      <c r="F1414" s="180" t="str">
        <f>+IF('INFO SEAL'!I1365="BAJA TENSION","BT",IF('INFO SEAL'!I1365="MEDIA TENSION","MT","AT"))</f>
        <v>AT</v>
      </c>
      <c r="G1414" s="180">
        <f>+'INFO SEAL'!K1365</f>
        <v>13</v>
      </c>
      <c r="H1414" s="180" t="str">
        <f>+'INFO SEAL'!L1365</f>
        <v>POSTE</v>
      </c>
      <c r="I1414" s="180" t="str">
        <f>+'INFO SEAL'!M1365</f>
        <v>MADERA</v>
      </c>
      <c r="J1414" s="180" t="str">
        <f>+'INFO SEAL'!N1365&amp;"-"&amp;F1414</f>
        <v>EMSA1P75C2-AT</v>
      </c>
      <c r="K1414" s="180"/>
      <c r="L1414" s="182" t="str">
        <f>+VLOOKUP('INFO SEAL'!N1365,$J$8:$V$50,3,FALSE)</f>
        <v>Estructura de  Suspensión- Angulo menor  compuesto por 1 postes de madera tratada 75' Clase 2</v>
      </c>
      <c r="M1414" s="33">
        <f t="shared" si="58"/>
        <v>1.6</v>
      </c>
    </row>
    <row r="1415" spans="1:13" customFormat="1" x14ac:dyDescent="0.25">
      <c r="A1415" s="73">
        <f>+'INFO SEAL'!B1366</f>
        <v>1361</v>
      </c>
      <c r="B1415" s="180" t="str">
        <f t="shared" si="57"/>
        <v>SICODI</v>
      </c>
      <c r="C1415" s="180" t="str">
        <f>+'INFO SEAL'!C1366</f>
        <v>AREQUIPA</v>
      </c>
      <c r="D1415" s="180" t="str">
        <f>+'INFO SEAL'!D1366</f>
        <v>CONDESUYOS</v>
      </c>
      <c r="E1415" s="180" t="str">
        <f>+'INFO SEAL'!E1366</f>
        <v>CHUQUIBAMBA</v>
      </c>
      <c r="F1415" s="180" t="str">
        <f>+IF('INFO SEAL'!I1366="BAJA TENSION","BT",IF('INFO SEAL'!I1366="MEDIA TENSION","MT","AT"))</f>
        <v>BT</v>
      </c>
      <c r="G1415" s="180">
        <f>+'INFO SEAL'!K1366</f>
        <v>12</v>
      </c>
      <c r="H1415" s="180" t="str">
        <f>+'INFO SEAL'!L1366</f>
        <v>POSTE</v>
      </c>
      <c r="I1415" s="180" t="str">
        <f>+'INFO SEAL'!M1366</f>
        <v>CONCRETO</v>
      </c>
      <c r="J1415" s="180" t="str">
        <f>+'INFO SEAL'!N1366&amp;"-"&amp;F1415</f>
        <v>PPC15-BT</v>
      </c>
      <c r="K1415" s="180"/>
      <c r="L1415" s="182" t="str">
        <f>+VLOOKUP('INFO SEAL'!N1366,$J$8:$V$50,3,FALSE)</f>
        <v>POSTE DE CONCRETO ARMADO DE 12/200/120/300</v>
      </c>
      <c r="M1415" s="33">
        <f t="shared" si="58"/>
        <v>0.2</v>
      </c>
    </row>
    <row r="1416" spans="1:13" customFormat="1" x14ac:dyDescent="0.25">
      <c r="A1416" s="73">
        <f>+'INFO SEAL'!B1367</f>
        <v>1362</v>
      </c>
      <c r="B1416" s="180" t="str">
        <f t="shared" si="57"/>
        <v>SICODI</v>
      </c>
      <c r="C1416" s="180" t="str">
        <f>+'INFO SEAL'!C1367</f>
        <v>AREQUIPA</v>
      </c>
      <c r="D1416" s="180" t="str">
        <f>+'INFO SEAL'!D1367</f>
        <v>CONDESUYOS</v>
      </c>
      <c r="E1416" s="180" t="str">
        <f>+'INFO SEAL'!E1367</f>
        <v>CHUQUIBAMBA</v>
      </c>
      <c r="F1416" s="180" t="str">
        <f>+IF('INFO SEAL'!I1367="BAJA TENSION","BT",IF('INFO SEAL'!I1367="MEDIA TENSION","MT","AT"))</f>
        <v>BT</v>
      </c>
      <c r="G1416" s="180">
        <f>+'INFO SEAL'!K1367</f>
        <v>12</v>
      </c>
      <c r="H1416" s="180" t="str">
        <f>+'INFO SEAL'!L1367</f>
        <v>POSTE</v>
      </c>
      <c r="I1416" s="180" t="str">
        <f>+'INFO SEAL'!M1367</f>
        <v>CONCRETO</v>
      </c>
      <c r="J1416" s="180" t="str">
        <f>+'INFO SEAL'!N1367&amp;"-"&amp;F1416</f>
        <v>PPC15-BT</v>
      </c>
      <c r="K1416" s="180"/>
      <c r="L1416" s="182" t="str">
        <f>+VLOOKUP('INFO SEAL'!N1367,$J$8:$V$50,3,FALSE)</f>
        <v>POSTE DE CONCRETO ARMADO DE 12/200/120/300</v>
      </c>
      <c r="M1416" s="33">
        <f t="shared" si="58"/>
        <v>0.2</v>
      </c>
    </row>
    <row r="1417" spans="1:13" customFormat="1" x14ac:dyDescent="0.25">
      <c r="A1417" s="73">
        <f>+'INFO SEAL'!B1368</f>
        <v>1363</v>
      </c>
      <c r="B1417" s="180" t="str">
        <f t="shared" si="57"/>
        <v>SICODI</v>
      </c>
      <c r="C1417" s="180" t="str">
        <f>+'INFO SEAL'!C1368</f>
        <v>AREQUIPA</v>
      </c>
      <c r="D1417" s="180" t="str">
        <f>+'INFO SEAL'!D1368</f>
        <v>CASTILLA</v>
      </c>
      <c r="E1417" s="180" t="str">
        <f>+'INFO SEAL'!E1368</f>
        <v>APLAO</v>
      </c>
      <c r="F1417" s="180" t="str">
        <f>+IF('INFO SEAL'!I1368="BAJA TENSION","BT",IF('INFO SEAL'!I1368="MEDIA TENSION","MT","AT"))</f>
        <v>BT</v>
      </c>
      <c r="G1417" s="180">
        <f>+'INFO SEAL'!K1368</f>
        <v>8</v>
      </c>
      <c r="H1417" s="180" t="str">
        <f>+'INFO SEAL'!L1368</f>
        <v>POSTE</v>
      </c>
      <c r="I1417" s="180" t="str">
        <f>+'INFO SEAL'!M1368</f>
        <v>CONCRETO</v>
      </c>
      <c r="J1417" s="180" t="str">
        <f>+'INFO SEAL'!N1368&amp;"-"&amp;F1417</f>
        <v>PPC05-BT</v>
      </c>
      <c r="K1417" s="180"/>
      <c r="L1417" s="182" t="str">
        <f>+VLOOKUP('INFO SEAL'!N1368,$J$8:$V$50,3,FALSE)</f>
        <v>POSTE DE CONCRETO ARMADO DE  8/200/120/240</v>
      </c>
      <c r="M1417" s="33">
        <f t="shared" si="58"/>
        <v>0.1</v>
      </c>
    </row>
    <row r="1418" spans="1:13" customFormat="1" x14ac:dyDescent="0.25">
      <c r="A1418" s="73">
        <f>+'INFO SEAL'!B1369</f>
        <v>1364</v>
      </c>
      <c r="B1418" s="180" t="str">
        <f t="shared" si="57"/>
        <v>SICODI</v>
      </c>
      <c r="C1418" s="180" t="str">
        <f>+'INFO SEAL'!C1369</f>
        <v>AREQUIPA</v>
      </c>
      <c r="D1418" s="180" t="str">
        <f>+'INFO SEAL'!D1369</f>
        <v>CASTILLA</v>
      </c>
      <c r="E1418" s="180" t="str">
        <f>+'INFO SEAL'!E1369</f>
        <v>APLAO</v>
      </c>
      <c r="F1418" s="180" t="str">
        <f>+IF('INFO SEAL'!I1369="BAJA TENSION","BT",IF('INFO SEAL'!I1369="MEDIA TENSION","MT","AT"))</f>
        <v>BT</v>
      </c>
      <c r="G1418" s="180">
        <f>+'INFO SEAL'!K1369</f>
        <v>8</v>
      </c>
      <c r="H1418" s="180" t="str">
        <f>+'INFO SEAL'!L1369</f>
        <v>POSTE</v>
      </c>
      <c r="I1418" s="180" t="str">
        <f>+'INFO SEAL'!M1369</f>
        <v>CONCRETO</v>
      </c>
      <c r="J1418" s="180" t="str">
        <f>+'INFO SEAL'!N1369&amp;"-"&amp;F1418</f>
        <v>PPC05-BT</v>
      </c>
      <c r="K1418" s="180"/>
      <c r="L1418" s="182" t="str">
        <f>+VLOOKUP('INFO SEAL'!N1369,$J$8:$V$50,3,FALSE)</f>
        <v>POSTE DE CONCRETO ARMADO DE  8/200/120/240</v>
      </c>
      <c r="M1418" s="33">
        <f t="shared" si="58"/>
        <v>0.1</v>
      </c>
    </row>
    <row r="1419" spans="1:13" customFormat="1" x14ac:dyDescent="0.25">
      <c r="A1419" s="73">
        <f>+'INFO SEAL'!B1370</f>
        <v>1365</v>
      </c>
      <c r="B1419" s="180" t="str">
        <f t="shared" si="57"/>
        <v>SICODI</v>
      </c>
      <c r="C1419" s="180" t="str">
        <f>+'INFO SEAL'!C1370</f>
        <v>AREQUIPA</v>
      </c>
      <c r="D1419" s="180" t="str">
        <f>+'INFO SEAL'!D1370</f>
        <v>CASTILLA</v>
      </c>
      <c r="E1419" s="180" t="str">
        <f>+'INFO SEAL'!E1370</f>
        <v>APLAO</v>
      </c>
      <c r="F1419" s="180" t="str">
        <f>+IF('INFO SEAL'!I1370="BAJA TENSION","BT",IF('INFO SEAL'!I1370="MEDIA TENSION","MT","AT"))</f>
        <v>BT</v>
      </c>
      <c r="G1419" s="180">
        <f>+'INFO SEAL'!K1370</f>
        <v>8</v>
      </c>
      <c r="H1419" s="180" t="str">
        <f>+'INFO SEAL'!L1370</f>
        <v>POSTE</v>
      </c>
      <c r="I1419" s="180" t="str">
        <f>+'INFO SEAL'!M1370</f>
        <v>CONCRETO</v>
      </c>
      <c r="J1419" s="180" t="str">
        <f>+'INFO SEAL'!N1370&amp;"-"&amp;F1419</f>
        <v>PPC05-BT</v>
      </c>
      <c r="K1419" s="180"/>
      <c r="L1419" s="182" t="str">
        <f>+VLOOKUP('INFO SEAL'!N1370,$J$8:$V$50,3,FALSE)</f>
        <v>POSTE DE CONCRETO ARMADO DE  8/200/120/240</v>
      </c>
      <c r="M1419" s="33">
        <f t="shared" si="58"/>
        <v>0.1</v>
      </c>
    </row>
    <row r="1420" spans="1:13" customFormat="1" x14ac:dyDescent="0.25">
      <c r="A1420" s="73">
        <f>+'INFO SEAL'!B1371</f>
        <v>1366</v>
      </c>
      <c r="B1420" s="180" t="str">
        <f t="shared" si="57"/>
        <v>SICODI</v>
      </c>
      <c r="C1420" s="180" t="str">
        <f>+'INFO SEAL'!C1371</f>
        <v>AREQUIPA</v>
      </c>
      <c r="D1420" s="180" t="str">
        <f>+'INFO SEAL'!D1371</f>
        <v>CASTILLA</v>
      </c>
      <c r="E1420" s="180" t="str">
        <f>+'INFO SEAL'!E1371</f>
        <v>APLAO</v>
      </c>
      <c r="F1420" s="180" t="str">
        <f>+IF('INFO SEAL'!I1371="BAJA TENSION","BT",IF('INFO SEAL'!I1371="MEDIA TENSION","MT","AT"))</f>
        <v>BT</v>
      </c>
      <c r="G1420" s="180">
        <f>+'INFO SEAL'!K1371</f>
        <v>8</v>
      </c>
      <c r="H1420" s="180" t="str">
        <f>+'INFO SEAL'!L1371</f>
        <v>POSTE</v>
      </c>
      <c r="I1420" s="180" t="str">
        <f>+'INFO SEAL'!M1371</f>
        <v>CONCRETO</v>
      </c>
      <c r="J1420" s="180" t="str">
        <f>+'INFO SEAL'!N1371&amp;"-"&amp;F1420</f>
        <v>PPC06-BT</v>
      </c>
      <c r="K1420" s="180"/>
      <c r="L1420" s="182" t="str">
        <f>+VLOOKUP('INFO SEAL'!N1371,$J$8:$V$50,3,FALSE)</f>
        <v>POSTE DE CONCRETO ARMADO DE  8/300/120/240</v>
      </c>
      <c r="M1420" s="33">
        <f t="shared" si="58"/>
        <v>0.1</v>
      </c>
    </row>
    <row r="1421" spans="1:13" customFormat="1" x14ac:dyDescent="0.25">
      <c r="A1421" s="73">
        <f>+'INFO SEAL'!B1372</f>
        <v>1367</v>
      </c>
      <c r="B1421" s="180" t="str">
        <f t="shared" si="57"/>
        <v>SICODI</v>
      </c>
      <c r="C1421" s="180" t="str">
        <f>+'INFO SEAL'!C1372</f>
        <v>AREQUIPA</v>
      </c>
      <c r="D1421" s="180" t="str">
        <f>+'INFO SEAL'!D1372</f>
        <v>CONDESUYOS</v>
      </c>
      <c r="E1421" s="180" t="str">
        <f>+'INFO SEAL'!E1372</f>
        <v>CHUQUIBAMBA</v>
      </c>
      <c r="F1421" s="180" t="str">
        <f>+IF('INFO SEAL'!I1372="BAJA TENSION","BT",IF('INFO SEAL'!I1372="MEDIA TENSION","MT","AT"))</f>
        <v>BT</v>
      </c>
      <c r="G1421" s="180">
        <f>+'INFO SEAL'!K1372</f>
        <v>12</v>
      </c>
      <c r="H1421" s="180" t="str">
        <f>+'INFO SEAL'!L1372</f>
        <v>POSTE</v>
      </c>
      <c r="I1421" s="180" t="str">
        <f>+'INFO SEAL'!M1372</f>
        <v>CONCRETO</v>
      </c>
      <c r="J1421" s="180" t="str">
        <f>+'INFO SEAL'!N1372&amp;"-"&amp;F1421</f>
        <v>PPC15-BT</v>
      </c>
      <c r="K1421" s="180"/>
      <c r="L1421" s="182" t="str">
        <f>+VLOOKUP('INFO SEAL'!N1372,$J$8:$V$50,3,FALSE)</f>
        <v>POSTE DE CONCRETO ARMADO DE 12/200/120/300</v>
      </c>
      <c r="M1421" s="33">
        <f t="shared" si="58"/>
        <v>0.2</v>
      </c>
    </row>
    <row r="1422" spans="1:13" customFormat="1" x14ac:dyDescent="0.25">
      <c r="A1422" s="73">
        <f>+'INFO SEAL'!B1373</f>
        <v>1368</v>
      </c>
      <c r="B1422" s="180" t="str">
        <f t="shared" si="57"/>
        <v>SICODI</v>
      </c>
      <c r="C1422" s="180" t="str">
        <f>+'INFO SEAL'!C1373</f>
        <v>AREQUIPA</v>
      </c>
      <c r="D1422" s="180" t="str">
        <f>+'INFO SEAL'!D1373</f>
        <v>CASTILLA</v>
      </c>
      <c r="E1422" s="180" t="str">
        <f>+'INFO SEAL'!E1373</f>
        <v>APLAO</v>
      </c>
      <c r="F1422" s="180" t="str">
        <f>+IF('INFO SEAL'!I1373="BAJA TENSION","BT",IF('INFO SEAL'!I1373="MEDIA TENSION","MT","AT"))</f>
        <v>BT</v>
      </c>
      <c r="G1422" s="180">
        <f>+'INFO SEAL'!K1373</f>
        <v>8</v>
      </c>
      <c r="H1422" s="180" t="str">
        <f>+'INFO SEAL'!L1373</f>
        <v>POSTE</v>
      </c>
      <c r="I1422" s="180" t="str">
        <f>+'INFO SEAL'!M1373</f>
        <v>CONCRETO</v>
      </c>
      <c r="J1422" s="180" t="str">
        <f>+'INFO SEAL'!N1373&amp;"-"&amp;F1422</f>
        <v>PPC06-BT</v>
      </c>
      <c r="K1422" s="180"/>
      <c r="L1422" s="182" t="str">
        <f>+VLOOKUP('INFO SEAL'!N1373,$J$8:$V$50,3,FALSE)</f>
        <v>POSTE DE CONCRETO ARMADO DE  8/300/120/240</v>
      </c>
      <c r="M1422" s="33">
        <f t="shared" si="58"/>
        <v>0.1</v>
      </c>
    </row>
    <row r="1423" spans="1:13" customFormat="1" x14ac:dyDescent="0.25">
      <c r="A1423" s="73">
        <f>+'INFO SEAL'!B1374</f>
        <v>1369</v>
      </c>
      <c r="B1423" s="180" t="str">
        <f t="shared" si="57"/>
        <v>SICODI</v>
      </c>
      <c r="C1423" s="180" t="str">
        <f>+'INFO SEAL'!C1374</f>
        <v>AREQUIPA</v>
      </c>
      <c r="D1423" s="180" t="str">
        <f>+'INFO SEAL'!D1374</f>
        <v>CONDESUYOS</v>
      </c>
      <c r="E1423" s="180" t="str">
        <f>+'INFO SEAL'!E1374</f>
        <v>CHUQUIBAMBA</v>
      </c>
      <c r="F1423" s="180" t="str">
        <f>+IF('INFO SEAL'!I1374="BAJA TENSION","BT",IF('INFO SEAL'!I1374="MEDIA TENSION","MT","AT"))</f>
        <v>BT</v>
      </c>
      <c r="G1423" s="180">
        <f>+'INFO SEAL'!K1374</f>
        <v>12</v>
      </c>
      <c r="H1423" s="180" t="str">
        <f>+'INFO SEAL'!L1374</f>
        <v>POSTE</v>
      </c>
      <c r="I1423" s="180" t="str">
        <f>+'INFO SEAL'!M1374</f>
        <v>CONCRETO</v>
      </c>
      <c r="J1423" s="180" t="str">
        <f>+'INFO SEAL'!N1374&amp;"-"&amp;F1423</f>
        <v>PPC15-BT</v>
      </c>
      <c r="K1423" s="180"/>
      <c r="L1423" s="182" t="str">
        <f>+VLOOKUP('INFO SEAL'!N1374,$J$8:$V$50,3,FALSE)</f>
        <v>POSTE DE CONCRETO ARMADO DE 12/200/120/300</v>
      </c>
      <c r="M1423" s="33">
        <f t="shared" si="58"/>
        <v>0.2</v>
      </c>
    </row>
    <row r="1424" spans="1:13" customFormat="1" x14ac:dyDescent="0.25">
      <c r="A1424" s="73">
        <f>+'INFO SEAL'!B1375</f>
        <v>1370</v>
      </c>
      <c r="B1424" s="180" t="str">
        <f t="shared" si="57"/>
        <v>SICODI</v>
      </c>
      <c r="C1424" s="180" t="str">
        <f>+'INFO SEAL'!C1375</f>
        <v>AREQUIPA</v>
      </c>
      <c r="D1424" s="180" t="str">
        <f>+'INFO SEAL'!D1375</f>
        <v>CASTILLA</v>
      </c>
      <c r="E1424" s="180" t="str">
        <f>+'INFO SEAL'!E1375</f>
        <v>APLAO</v>
      </c>
      <c r="F1424" s="180" t="str">
        <f>+IF('INFO SEAL'!I1375="BAJA TENSION","BT",IF('INFO SEAL'!I1375="MEDIA TENSION","MT","AT"))</f>
        <v>BT</v>
      </c>
      <c r="G1424" s="180">
        <f>+'INFO SEAL'!K1375</f>
        <v>8</v>
      </c>
      <c r="H1424" s="180" t="str">
        <f>+'INFO SEAL'!L1375</f>
        <v>POSTE</v>
      </c>
      <c r="I1424" s="180" t="str">
        <f>+'INFO SEAL'!M1375</f>
        <v>CONCRETO</v>
      </c>
      <c r="J1424" s="180" t="str">
        <f>+'INFO SEAL'!N1375&amp;"-"&amp;F1424</f>
        <v>PPC05-BT</v>
      </c>
      <c r="K1424" s="180"/>
      <c r="L1424" s="182" t="str">
        <f>+VLOOKUP('INFO SEAL'!N1375,$J$8:$V$50,3,FALSE)</f>
        <v>POSTE DE CONCRETO ARMADO DE  8/200/120/240</v>
      </c>
      <c r="M1424" s="33">
        <f t="shared" si="58"/>
        <v>0.1</v>
      </c>
    </row>
    <row r="1425" spans="1:13" customFormat="1" x14ac:dyDescent="0.25">
      <c r="A1425" s="73">
        <f>+'INFO SEAL'!B1376</f>
        <v>1371</v>
      </c>
      <c r="B1425" s="180" t="str">
        <f t="shared" si="57"/>
        <v>SICODI</v>
      </c>
      <c r="C1425" s="180" t="str">
        <f>+'INFO SEAL'!C1376</f>
        <v>AREQUIPA</v>
      </c>
      <c r="D1425" s="180" t="str">
        <f>+'INFO SEAL'!D1376</f>
        <v>CONDESUYOS</v>
      </c>
      <c r="E1425" s="180" t="str">
        <f>+'INFO SEAL'!E1376</f>
        <v>CHUQUIBAMBA</v>
      </c>
      <c r="F1425" s="180" t="str">
        <f>+IF('INFO SEAL'!I1376="BAJA TENSION","BT",IF('INFO SEAL'!I1376="MEDIA TENSION","MT","AT"))</f>
        <v>BT</v>
      </c>
      <c r="G1425" s="180">
        <f>+'INFO SEAL'!K1376</f>
        <v>12</v>
      </c>
      <c r="H1425" s="180" t="str">
        <f>+'INFO SEAL'!L1376</f>
        <v>POSTE</v>
      </c>
      <c r="I1425" s="180" t="str">
        <f>+'INFO SEAL'!M1376</f>
        <v>CONCRETO</v>
      </c>
      <c r="J1425" s="180" t="str">
        <f>+'INFO SEAL'!N1376&amp;"-"&amp;F1425</f>
        <v>PPC15-BT</v>
      </c>
      <c r="K1425" s="180"/>
      <c r="L1425" s="182" t="str">
        <f>+VLOOKUP('INFO SEAL'!N1376,$J$8:$V$50,3,FALSE)</f>
        <v>POSTE DE CONCRETO ARMADO DE 12/200/120/300</v>
      </c>
      <c r="M1425" s="33">
        <f t="shared" si="58"/>
        <v>0.2</v>
      </c>
    </row>
    <row r="1426" spans="1:13" customFormat="1" x14ac:dyDescent="0.25">
      <c r="A1426" s="73">
        <f>+'INFO SEAL'!B1377</f>
        <v>1372</v>
      </c>
      <c r="B1426" s="180" t="str">
        <f t="shared" si="57"/>
        <v>SICODI</v>
      </c>
      <c r="C1426" s="180" t="str">
        <f>+'INFO SEAL'!C1377</f>
        <v>AREQUIPA</v>
      </c>
      <c r="D1426" s="180" t="str">
        <f>+'INFO SEAL'!D1377</f>
        <v>CONDESUYOS</v>
      </c>
      <c r="E1426" s="180" t="str">
        <f>+'INFO SEAL'!E1377</f>
        <v>CHUQUIBAMBA</v>
      </c>
      <c r="F1426" s="180" t="str">
        <f>+IF('INFO SEAL'!I1377="BAJA TENSION","BT",IF('INFO SEAL'!I1377="MEDIA TENSION","MT","AT"))</f>
        <v>BT</v>
      </c>
      <c r="G1426" s="180">
        <f>+'INFO SEAL'!K1377</f>
        <v>12</v>
      </c>
      <c r="H1426" s="180" t="str">
        <f>+'INFO SEAL'!L1377</f>
        <v>POSTE</v>
      </c>
      <c r="I1426" s="180" t="str">
        <f>+'INFO SEAL'!M1377</f>
        <v>CONCRETO</v>
      </c>
      <c r="J1426" s="180" t="str">
        <f>+'INFO SEAL'!N1377&amp;"-"&amp;F1426</f>
        <v>PPC16-BT</v>
      </c>
      <c r="K1426" s="180"/>
      <c r="L1426" s="182" t="str">
        <f>+VLOOKUP('INFO SEAL'!N1377,$J$8:$V$50,3,FALSE)</f>
        <v>POSTE DE CONCRETO ARMADO DE 12/300/150/330</v>
      </c>
      <c r="M1426" s="33">
        <f t="shared" si="58"/>
        <v>0.2</v>
      </c>
    </row>
    <row r="1427" spans="1:13" customFormat="1" x14ac:dyDescent="0.25">
      <c r="A1427" s="73">
        <f>+'INFO SEAL'!B1378</f>
        <v>1373</v>
      </c>
      <c r="B1427" s="180" t="str">
        <f t="shared" si="57"/>
        <v>SICODI</v>
      </c>
      <c r="C1427" s="180" t="str">
        <f>+'INFO SEAL'!C1378</f>
        <v>AREQUIPA</v>
      </c>
      <c r="D1427" s="180" t="str">
        <f>+'INFO SEAL'!D1378</f>
        <v>CONDESUYOS</v>
      </c>
      <c r="E1427" s="180" t="str">
        <f>+'INFO SEAL'!E1378</f>
        <v>CHUQUIBAMBA</v>
      </c>
      <c r="F1427" s="180" t="str">
        <f>+IF('INFO SEAL'!I1378="BAJA TENSION","BT",IF('INFO SEAL'!I1378="MEDIA TENSION","MT","AT"))</f>
        <v>BT</v>
      </c>
      <c r="G1427" s="180">
        <f>+'INFO SEAL'!K1378</f>
        <v>12</v>
      </c>
      <c r="H1427" s="180" t="str">
        <f>+'INFO SEAL'!L1378</f>
        <v>POSTE</v>
      </c>
      <c r="I1427" s="180" t="str">
        <f>+'INFO SEAL'!M1378</f>
        <v>CONCRETO</v>
      </c>
      <c r="J1427" s="180" t="str">
        <f>+'INFO SEAL'!N1378&amp;"-"&amp;F1427</f>
        <v>PPC15-BT</v>
      </c>
      <c r="K1427" s="180"/>
      <c r="L1427" s="182" t="str">
        <f>+VLOOKUP('INFO SEAL'!N1378,$J$8:$V$50,3,FALSE)</f>
        <v>POSTE DE CONCRETO ARMADO DE 12/200/120/300</v>
      </c>
      <c r="M1427" s="33">
        <f t="shared" si="58"/>
        <v>0.2</v>
      </c>
    </row>
    <row r="1428" spans="1:13" customFormat="1" x14ac:dyDescent="0.25">
      <c r="A1428" s="73">
        <f>+'INFO SEAL'!B1379</f>
        <v>1374</v>
      </c>
      <c r="B1428" s="180" t="str">
        <f t="shared" si="57"/>
        <v>SICODI</v>
      </c>
      <c r="C1428" s="180" t="str">
        <f>+'INFO SEAL'!C1379</f>
        <v>AREQUIPA</v>
      </c>
      <c r="D1428" s="180" t="str">
        <f>+'INFO SEAL'!D1379</f>
        <v>CONDESUYOS</v>
      </c>
      <c r="E1428" s="180" t="str">
        <f>+'INFO SEAL'!E1379</f>
        <v>CHUQUIBAMBA</v>
      </c>
      <c r="F1428" s="180" t="str">
        <f>+IF('INFO SEAL'!I1379="BAJA TENSION","BT",IF('INFO SEAL'!I1379="MEDIA TENSION","MT","AT"))</f>
        <v>BT</v>
      </c>
      <c r="G1428" s="180">
        <f>+'INFO SEAL'!K1379</f>
        <v>12</v>
      </c>
      <c r="H1428" s="180" t="str">
        <f>+'INFO SEAL'!L1379</f>
        <v>POSTE</v>
      </c>
      <c r="I1428" s="180" t="str">
        <f>+'INFO SEAL'!M1379</f>
        <v>CONCRETO</v>
      </c>
      <c r="J1428" s="180" t="str">
        <f>+'INFO SEAL'!N1379&amp;"-"&amp;F1428</f>
        <v>PPC16-BT</v>
      </c>
      <c r="K1428" s="180"/>
      <c r="L1428" s="182" t="str">
        <f>+VLOOKUP('INFO SEAL'!N1379,$J$8:$V$50,3,FALSE)</f>
        <v>POSTE DE CONCRETO ARMADO DE 12/300/150/330</v>
      </c>
      <c r="M1428" s="33">
        <f t="shared" si="58"/>
        <v>0.2</v>
      </c>
    </row>
    <row r="1429" spans="1:13" customFormat="1" x14ac:dyDescent="0.25">
      <c r="A1429" s="73">
        <f>+'INFO SEAL'!B1380</f>
        <v>1375</v>
      </c>
      <c r="B1429" s="180" t="str">
        <f t="shared" si="57"/>
        <v>SICODI</v>
      </c>
      <c r="C1429" s="180" t="str">
        <f>+'INFO SEAL'!C1380</f>
        <v>AREQUIPA</v>
      </c>
      <c r="D1429" s="180" t="str">
        <f>+'INFO SEAL'!D1380</f>
        <v>CASTILLA</v>
      </c>
      <c r="E1429" s="180" t="str">
        <f>+'INFO SEAL'!E1380</f>
        <v>APLAO</v>
      </c>
      <c r="F1429" s="180" t="str">
        <f>+IF('INFO SEAL'!I1380="BAJA TENSION","BT",IF('INFO SEAL'!I1380="MEDIA TENSION","MT","AT"))</f>
        <v>BT</v>
      </c>
      <c r="G1429" s="180">
        <f>+'INFO SEAL'!K1380</f>
        <v>9</v>
      </c>
      <c r="H1429" s="180" t="str">
        <f>+'INFO SEAL'!L1380</f>
        <v>POSTE</v>
      </c>
      <c r="I1429" s="180" t="str">
        <f>+'INFO SEAL'!M1380</f>
        <v>CONCRETO</v>
      </c>
      <c r="J1429" s="180" t="str">
        <f>+'INFO SEAL'!N1380&amp;"-"&amp;F1429</f>
        <v>PPC08-BT</v>
      </c>
      <c r="K1429" s="180"/>
      <c r="L1429" s="182" t="str">
        <f>+VLOOKUP('INFO SEAL'!N1380,$J$8:$V$50,3,FALSE)</f>
        <v>POSTE DE CONCRETO ARMADO DE  9/200/120/255</v>
      </c>
      <c r="M1429" s="33">
        <f t="shared" si="58"/>
        <v>0.1</v>
      </c>
    </row>
    <row r="1430" spans="1:13" customFormat="1" x14ac:dyDescent="0.25">
      <c r="A1430" s="73">
        <f>+'INFO SEAL'!B1381</f>
        <v>1376</v>
      </c>
      <c r="B1430" s="180" t="str">
        <f t="shared" si="57"/>
        <v>SICODI</v>
      </c>
      <c r="C1430" s="180" t="str">
        <f>+'INFO SEAL'!C1381</f>
        <v>AREQUIPA</v>
      </c>
      <c r="D1430" s="180" t="str">
        <f>+'INFO SEAL'!D1381</f>
        <v>CONDESUYOS</v>
      </c>
      <c r="E1430" s="180" t="str">
        <f>+'INFO SEAL'!E1381</f>
        <v>CHUQUIBAMBA</v>
      </c>
      <c r="F1430" s="180" t="str">
        <f>+IF('INFO SEAL'!I1381="BAJA TENSION","BT",IF('INFO SEAL'!I1381="MEDIA TENSION","MT","AT"))</f>
        <v>BT</v>
      </c>
      <c r="G1430" s="180">
        <f>+'INFO SEAL'!K1381</f>
        <v>7</v>
      </c>
      <c r="H1430" s="180" t="str">
        <f>+'INFO SEAL'!L1381</f>
        <v>POSTE</v>
      </c>
      <c r="I1430" s="180" t="str">
        <f>+'INFO SEAL'!M1381</f>
        <v>CONCRETO</v>
      </c>
      <c r="J1430" s="180" t="str">
        <f>+'INFO SEAL'!N1381&amp;"-"&amp;F1430</f>
        <v>PPC02-BT</v>
      </c>
      <c r="K1430" s="180"/>
      <c r="L1430" s="182" t="str">
        <f>+VLOOKUP('INFO SEAL'!N1381,$J$8:$V$50,3,FALSE)</f>
        <v>POSTE DE CONCRETO ARMADO DE  7/200/120/225</v>
      </c>
      <c r="M1430" s="33">
        <f t="shared" si="58"/>
        <v>0.1</v>
      </c>
    </row>
    <row r="1431" spans="1:13" customFormat="1" x14ac:dyDescent="0.25">
      <c r="A1431" s="73">
        <f>+'INFO SEAL'!B1382</f>
        <v>1377</v>
      </c>
      <c r="B1431" s="180" t="str">
        <f t="shared" si="57"/>
        <v>SICODI</v>
      </c>
      <c r="C1431" s="180" t="str">
        <f>+'INFO SEAL'!C1382</f>
        <v>AREQUIPA</v>
      </c>
      <c r="D1431" s="180" t="str">
        <f>+'INFO SEAL'!D1382</f>
        <v>CASTILLA</v>
      </c>
      <c r="E1431" s="180" t="str">
        <f>+'INFO SEAL'!E1382</f>
        <v>APLAO</v>
      </c>
      <c r="F1431" s="180" t="str">
        <f>+IF('INFO SEAL'!I1382="BAJA TENSION","BT",IF('INFO SEAL'!I1382="MEDIA TENSION","MT","AT"))</f>
        <v>MT</v>
      </c>
      <c r="G1431" s="180">
        <f>+'INFO SEAL'!K1382</f>
        <v>12</v>
      </c>
      <c r="H1431" s="180" t="str">
        <f>+'INFO SEAL'!L1382</f>
        <v>POSTE</v>
      </c>
      <c r="I1431" s="180" t="str">
        <f>+'INFO SEAL'!M1382</f>
        <v>CONCRETO</v>
      </c>
      <c r="J1431" s="180" t="str">
        <f>+'INFO SEAL'!N1382&amp;"-"&amp;F1431</f>
        <v>PPC15-MT</v>
      </c>
      <c r="K1431" s="180"/>
      <c r="L1431" s="182" t="str">
        <f>+VLOOKUP('INFO SEAL'!N1382,$J$8:$V$50,3,FALSE)</f>
        <v>POSTE DE CONCRETO ARMADO DE 12/200/120/300</v>
      </c>
      <c r="M1431" s="33">
        <f t="shared" si="58"/>
        <v>0.3</v>
      </c>
    </row>
    <row r="1432" spans="1:13" customFormat="1" x14ac:dyDescent="0.25">
      <c r="A1432" s="73">
        <f>+'INFO SEAL'!B1383</f>
        <v>1378</v>
      </c>
      <c r="B1432" s="180" t="str">
        <f t="shared" si="57"/>
        <v>SICODI</v>
      </c>
      <c r="C1432" s="180" t="str">
        <f>+'INFO SEAL'!C1383</f>
        <v>AREQUIPA</v>
      </c>
      <c r="D1432" s="180" t="str">
        <f>+'INFO SEAL'!D1383</f>
        <v>CASTILLA</v>
      </c>
      <c r="E1432" s="180" t="str">
        <f>+'INFO SEAL'!E1383</f>
        <v>APLAO</v>
      </c>
      <c r="F1432" s="180" t="str">
        <f>+IF('INFO SEAL'!I1383="BAJA TENSION","BT",IF('INFO SEAL'!I1383="MEDIA TENSION","MT","AT"))</f>
        <v>BT</v>
      </c>
      <c r="G1432" s="180">
        <f>+'INFO SEAL'!K1383</f>
        <v>9</v>
      </c>
      <c r="H1432" s="180" t="str">
        <f>+'INFO SEAL'!L1383</f>
        <v>POSTE</v>
      </c>
      <c r="I1432" s="180" t="str">
        <f>+'INFO SEAL'!M1383</f>
        <v>CONCRETO</v>
      </c>
      <c r="J1432" s="180" t="str">
        <f>+'INFO SEAL'!N1383&amp;"-"&amp;F1432</f>
        <v>PPC08-BT</v>
      </c>
      <c r="K1432" s="180"/>
      <c r="L1432" s="182" t="str">
        <f>+VLOOKUP('INFO SEAL'!N1383,$J$8:$V$50,3,FALSE)</f>
        <v>POSTE DE CONCRETO ARMADO DE  9/200/120/255</v>
      </c>
      <c r="M1432" s="33">
        <f t="shared" si="58"/>
        <v>0.1</v>
      </c>
    </row>
    <row r="1433" spans="1:13" customFormat="1" x14ac:dyDescent="0.25">
      <c r="A1433" s="73">
        <f>+'INFO SEAL'!B1384</f>
        <v>1379</v>
      </c>
      <c r="B1433" s="180" t="str">
        <f t="shared" si="57"/>
        <v>SICODI</v>
      </c>
      <c r="C1433" s="180" t="str">
        <f>+'INFO SEAL'!C1384</f>
        <v>AREQUIPA</v>
      </c>
      <c r="D1433" s="180" t="str">
        <f>+'INFO SEAL'!D1384</f>
        <v>CONDESUYOS</v>
      </c>
      <c r="E1433" s="180" t="str">
        <f>+'INFO SEAL'!E1384</f>
        <v>IRAY</v>
      </c>
      <c r="F1433" s="180" t="str">
        <f>+IF('INFO SEAL'!I1384="BAJA TENSION","BT",IF('INFO SEAL'!I1384="MEDIA TENSION","MT","AT"))</f>
        <v>BT</v>
      </c>
      <c r="G1433" s="180">
        <f>+'INFO SEAL'!K1384</f>
        <v>8</v>
      </c>
      <c r="H1433" s="180" t="str">
        <f>+'INFO SEAL'!L1384</f>
        <v>POSTE</v>
      </c>
      <c r="I1433" s="180" t="str">
        <f>+'INFO SEAL'!M1384</f>
        <v>CONCRETO</v>
      </c>
      <c r="J1433" s="180" t="str">
        <f>+'INFO SEAL'!N1384&amp;"-"&amp;F1433</f>
        <v>PPC05-BT</v>
      </c>
      <c r="K1433" s="180"/>
      <c r="L1433" s="182" t="str">
        <f>+VLOOKUP('INFO SEAL'!N1384,$J$8:$V$50,3,FALSE)</f>
        <v>POSTE DE CONCRETO ARMADO DE  8/200/120/240</v>
      </c>
      <c r="M1433" s="33">
        <f t="shared" si="58"/>
        <v>0.1</v>
      </c>
    </row>
    <row r="1434" spans="1:13" customFormat="1" x14ac:dyDescent="0.25">
      <c r="A1434" s="73">
        <f>+'INFO SEAL'!B1385</f>
        <v>1380</v>
      </c>
      <c r="B1434" s="180" t="str">
        <f t="shared" si="57"/>
        <v>SICODI</v>
      </c>
      <c r="C1434" s="180" t="str">
        <f>+'INFO SEAL'!C1385</f>
        <v>AREQUIPA</v>
      </c>
      <c r="D1434" s="180" t="str">
        <f>+'INFO SEAL'!D1385</f>
        <v>CONDESUYOS</v>
      </c>
      <c r="E1434" s="180" t="str">
        <f>+'INFO SEAL'!E1385</f>
        <v>IRAY</v>
      </c>
      <c r="F1434" s="180" t="str">
        <f>+IF('INFO SEAL'!I1385="BAJA TENSION","BT",IF('INFO SEAL'!I1385="MEDIA TENSION","MT","AT"))</f>
        <v>BT</v>
      </c>
      <c r="G1434" s="180">
        <f>+'INFO SEAL'!K1385</f>
        <v>8</v>
      </c>
      <c r="H1434" s="180" t="str">
        <f>+'INFO SEAL'!L1385</f>
        <v>POSTE</v>
      </c>
      <c r="I1434" s="180" t="str">
        <f>+'INFO SEAL'!M1385</f>
        <v>CONCRETO</v>
      </c>
      <c r="J1434" s="180" t="str">
        <f>+'INFO SEAL'!N1385&amp;"-"&amp;F1434</f>
        <v>PPC05-BT</v>
      </c>
      <c r="K1434" s="180"/>
      <c r="L1434" s="182" t="str">
        <f>+VLOOKUP('INFO SEAL'!N1385,$J$8:$V$50,3,FALSE)</f>
        <v>POSTE DE CONCRETO ARMADO DE  8/200/120/240</v>
      </c>
      <c r="M1434" s="33">
        <f t="shared" si="58"/>
        <v>0.1</v>
      </c>
    </row>
    <row r="1435" spans="1:13" customFormat="1" x14ac:dyDescent="0.25">
      <c r="A1435" s="73">
        <f>+'INFO SEAL'!B1386</f>
        <v>1381</v>
      </c>
      <c r="B1435" s="180" t="str">
        <f t="shared" si="57"/>
        <v>SICODI</v>
      </c>
      <c r="C1435" s="180" t="str">
        <f>+'INFO SEAL'!C1386</f>
        <v>AREQUIPA</v>
      </c>
      <c r="D1435" s="180" t="str">
        <f>+'INFO SEAL'!D1386</f>
        <v>CONDESUYOS</v>
      </c>
      <c r="E1435" s="180" t="str">
        <f>+'INFO SEAL'!E1386</f>
        <v>IRAY</v>
      </c>
      <c r="F1435" s="180" t="str">
        <f>+IF('INFO SEAL'!I1386="BAJA TENSION","BT",IF('INFO SEAL'!I1386="MEDIA TENSION","MT","AT"))</f>
        <v>BT</v>
      </c>
      <c r="G1435" s="180">
        <f>+'INFO SEAL'!K1386</f>
        <v>8</v>
      </c>
      <c r="H1435" s="180" t="str">
        <f>+'INFO SEAL'!L1386</f>
        <v>POSTE</v>
      </c>
      <c r="I1435" s="180" t="str">
        <f>+'INFO SEAL'!M1386</f>
        <v>CONCRETO</v>
      </c>
      <c r="J1435" s="180" t="str">
        <f>+'INFO SEAL'!N1386&amp;"-"&amp;F1435</f>
        <v>PPC05-BT</v>
      </c>
      <c r="K1435" s="180"/>
      <c r="L1435" s="182" t="str">
        <f>+VLOOKUP('INFO SEAL'!N1386,$J$8:$V$50,3,FALSE)</f>
        <v>POSTE DE CONCRETO ARMADO DE  8/200/120/240</v>
      </c>
      <c r="M1435" s="33">
        <f t="shared" si="58"/>
        <v>0.1</v>
      </c>
    </row>
    <row r="1436" spans="1:13" customFormat="1" x14ac:dyDescent="0.25">
      <c r="A1436" s="73">
        <f>+'INFO SEAL'!B1387</f>
        <v>1382</v>
      </c>
      <c r="B1436" s="180" t="str">
        <f t="shared" si="57"/>
        <v>SICODI</v>
      </c>
      <c r="C1436" s="180" t="str">
        <f>+'INFO SEAL'!C1387</f>
        <v>AREQUIPA</v>
      </c>
      <c r="D1436" s="180" t="str">
        <f>+'INFO SEAL'!D1387</f>
        <v>CONDESUYOS</v>
      </c>
      <c r="E1436" s="180" t="str">
        <f>+'INFO SEAL'!E1387</f>
        <v>IRAY</v>
      </c>
      <c r="F1436" s="180" t="str">
        <f>+IF('INFO SEAL'!I1387="BAJA TENSION","BT",IF('INFO SEAL'!I1387="MEDIA TENSION","MT","AT"))</f>
        <v>BT</v>
      </c>
      <c r="G1436" s="180">
        <f>+'INFO SEAL'!K1387</f>
        <v>8</v>
      </c>
      <c r="H1436" s="180" t="str">
        <f>+'INFO SEAL'!L1387</f>
        <v>POSTE</v>
      </c>
      <c r="I1436" s="180" t="str">
        <f>+'INFO SEAL'!M1387</f>
        <v>CONCRETO</v>
      </c>
      <c r="J1436" s="180" t="str">
        <f>+'INFO SEAL'!N1387&amp;"-"&amp;F1436</f>
        <v>PPC05-BT</v>
      </c>
      <c r="K1436" s="180"/>
      <c r="L1436" s="182" t="str">
        <f>+VLOOKUP('INFO SEAL'!N1387,$J$8:$V$50,3,FALSE)</f>
        <v>POSTE DE CONCRETO ARMADO DE  8/200/120/240</v>
      </c>
      <c r="M1436" s="33">
        <f t="shared" si="58"/>
        <v>0.1</v>
      </c>
    </row>
    <row r="1437" spans="1:13" customFormat="1" x14ac:dyDescent="0.25">
      <c r="A1437" s="73">
        <f>+'INFO SEAL'!B1388</f>
        <v>1383</v>
      </c>
      <c r="B1437" s="180" t="str">
        <f t="shared" si="57"/>
        <v>SICODI</v>
      </c>
      <c r="C1437" s="180" t="str">
        <f>+'INFO SEAL'!C1388</f>
        <v>AREQUIPA</v>
      </c>
      <c r="D1437" s="180" t="str">
        <f>+'INFO SEAL'!D1388</f>
        <v>CONDESUYOS</v>
      </c>
      <c r="E1437" s="180" t="str">
        <f>+'INFO SEAL'!E1388</f>
        <v>IRAY</v>
      </c>
      <c r="F1437" s="180" t="str">
        <f>+IF('INFO SEAL'!I1388="BAJA TENSION","BT",IF('INFO SEAL'!I1388="MEDIA TENSION","MT","AT"))</f>
        <v>BT</v>
      </c>
      <c r="G1437" s="180">
        <f>+'INFO SEAL'!K1388</f>
        <v>11</v>
      </c>
      <c r="H1437" s="180" t="str">
        <f>+'INFO SEAL'!L1388</f>
        <v>POSTE</v>
      </c>
      <c r="I1437" s="180" t="str">
        <f>+'INFO SEAL'!M1388</f>
        <v>CONCRETO</v>
      </c>
      <c r="J1437" s="180" t="str">
        <f>+'INFO SEAL'!N1388&amp;"-"&amp;F1437</f>
        <v>PPC11-BT</v>
      </c>
      <c r="K1437" s="180"/>
      <c r="L1437" s="182" t="str">
        <f>+VLOOKUP('INFO SEAL'!N1388,$J$8:$V$50,3,FALSE)</f>
        <v>POSTE DE CONCRETO ARMADO DE 11/200/120/285</v>
      </c>
      <c r="M1437" s="33">
        <f t="shared" si="58"/>
        <v>0.2</v>
      </c>
    </row>
    <row r="1438" spans="1:13" customFormat="1" x14ac:dyDescent="0.25">
      <c r="A1438" s="73">
        <f>+'INFO SEAL'!B1389</f>
        <v>1384</v>
      </c>
      <c r="B1438" s="180" t="str">
        <f t="shared" si="57"/>
        <v>SICODI</v>
      </c>
      <c r="C1438" s="180" t="str">
        <f>+'INFO SEAL'!C1389</f>
        <v>AREQUIPA</v>
      </c>
      <c r="D1438" s="180" t="str">
        <f>+'INFO SEAL'!D1389</f>
        <v>CONDESUYOS</v>
      </c>
      <c r="E1438" s="180" t="str">
        <f>+'INFO SEAL'!E1389</f>
        <v>IRAY</v>
      </c>
      <c r="F1438" s="180" t="str">
        <f>+IF('INFO SEAL'!I1389="BAJA TENSION","BT",IF('INFO SEAL'!I1389="MEDIA TENSION","MT","AT"))</f>
        <v>BT</v>
      </c>
      <c r="G1438" s="180">
        <f>+'INFO SEAL'!K1389</f>
        <v>8</v>
      </c>
      <c r="H1438" s="180" t="str">
        <f>+'INFO SEAL'!L1389</f>
        <v>POSTE</v>
      </c>
      <c r="I1438" s="180" t="str">
        <f>+'INFO SEAL'!M1389</f>
        <v>CONCRETO</v>
      </c>
      <c r="J1438" s="180" t="str">
        <f>+'INFO SEAL'!N1389&amp;"-"&amp;F1438</f>
        <v>PPC05-BT</v>
      </c>
      <c r="K1438" s="180"/>
      <c r="L1438" s="182" t="str">
        <f>+VLOOKUP('INFO SEAL'!N1389,$J$8:$V$50,3,FALSE)</f>
        <v>POSTE DE CONCRETO ARMADO DE  8/200/120/240</v>
      </c>
      <c r="M1438" s="33">
        <f t="shared" si="58"/>
        <v>0.1</v>
      </c>
    </row>
    <row r="1439" spans="1:13" customFormat="1" x14ac:dyDescent="0.25">
      <c r="A1439" s="73">
        <f>+'INFO SEAL'!B1390</f>
        <v>1385</v>
      </c>
      <c r="B1439" s="180" t="str">
        <f t="shared" si="57"/>
        <v>SICODI</v>
      </c>
      <c r="C1439" s="180" t="str">
        <f>+'INFO SEAL'!C1390</f>
        <v>AREQUIPA</v>
      </c>
      <c r="D1439" s="180" t="str">
        <f>+'INFO SEAL'!D1390</f>
        <v>CONDESUYOS</v>
      </c>
      <c r="E1439" s="180" t="str">
        <f>+'INFO SEAL'!E1390</f>
        <v>IRAY</v>
      </c>
      <c r="F1439" s="180" t="str">
        <f>+IF('INFO SEAL'!I1390="BAJA TENSION","BT",IF('INFO SEAL'!I1390="MEDIA TENSION","MT","AT"))</f>
        <v>BT</v>
      </c>
      <c r="G1439" s="180">
        <f>+'INFO SEAL'!K1390</f>
        <v>8</v>
      </c>
      <c r="H1439" s="180" t="str">
        <f>+'INFO SEAL'!L1390</f>
        <v>POSTE</v>
      </c>
      <c r="I1439" s="180" t="str">
        <f>+'INFO SEAL'!M1390</f>
        <v>CONCRETO</v>
      </c>
      <c r="J1439" s="180" t="str">
        <f>+'INFO SEAL'!N1390&amp;"-"&amp;F1439</f>
        <v>PPC05-BT</v>
      </c>
      <c r="K1439" s="180"/>
      <c r="L1439" s="182" t="str">
        <f>+VLOOKUP('INFO SEAL'!N1390,$J$8:$V$50,3,FALSE)</f>
        <v>POSTE DE CONCRETO ARMADO DE  8/200/120/240</v>
      </c>
      <c r="M1439" s="33">
        <f t="shared" si="58"/>
        <v>0.1</v>
      </c>
    </row>
    <row r="1440" spans="1:13" customFormat="1" x14ac:dyDescent="0.25">
      <c r="A1440" s="73">
        <f>+'INFO SEAL'!B1391</f>
        <v>1386</v>
      </c>
      <c r="B1440" s="180" t="str">
        <f t="shared" si="57"/>
        <v>SICODI</v>
      </c>
      <c r="C1440" s="180" t="str">
        <f>+'INFO SEAL'!C1391</f>
        <v>AREQUIPA</v>
      </c>
      <c r="D1440" s="180" t="str">
        <f>+'INFO SEAL'!D1391</f>
        <v>CASTILLA</v>
      </c>
      <c r="E1440" s="180" t="str">
        <f>+'INFO SEAL'!E1391</f>
        <v>APLAO</v>
      </c>
      <c r="F1440" s="180" t="str">
        <f>+IF('INFO SEAL'!I1391="BAJA TENSION","BT",IF('INFO SEAL'!I1391="MEDIA TENSION","MT","AT"))</f>
        <v>BT</v>
      </c>
      <c r="G1440" s="180">
        <f>+'INFO SEAL'!K1391</f>
        <v>8</v>
      </c>
      <c r="H1440" s="180" t="str">
        <f>+'INFO SEAL'!L1391</f>
        <v>POSTE</v>
      </c>
      <c r="I1440" s="180" t="str">
        <f>+'INFO SEAL'!M1391</f>
        <v>CONCRETO</v>
      </c>
      <c r="J1440" s="180" t="str">
        <f>+'INFO SEAL'!N1391&amp;"-"&amp;F1440</f>
        <v>PPC06-BT</v>
      </c>
      <c r="K1440" s="180"/>
      <c r="L1440" s="182" t="str">
        <f>+VLOOKUP('INFO SEAL'!N1391,$J$8:$V$50,3,FALSE)</f>
        <v>POSTE DE CONCRETO ARMADO DE  8/300/120/240</v>
      </c>
      <c r="M1440" s="33">
        <f t="shared" si="58"/>
        <v>0.1</v>
      </c>
    </row>
    <row r="1441" spans="1:13" customFormat="1" x14ac:dyDescent="0.25">
      <c r="A1441" s="73">
        <f>+'INFO SEAL'!B1392</f>
        <v>1387</v>
      </c>
      <c r="B1441" s="180" t="str">
        <f t="shared" si="57"/>
        <v>SICODI</v>
      </c>
      <c r="C1441" s="180" t="str">
        <f>+'INFO SEAL'!C1392</f>
        <v>AREQUIPA</v>
      </c>
      <c r="D1441" s="180" t="str">
        <f>+'INFO SEAL'!D1392</f>
        <v>CONDESUYOS</v>
      </c>
      <c r="E1441" s="180" t="str">
        <f>+'INFO SEAL'!E1392</f>
        <v>IRAY</v>
      </c>
      <c r="F1441" s="180" t="str">
        <f>+IF('INFO SEAL'!I1392="BAJA TENSION","BT",IF('INFO SEAL'!I1392="MEDIA TENSION","MT","AT"))</f>
        <v>BT</v>
      </c>
      <c r="G1441" s="180">
        <f>+'INFO SEAL'!K1392</f>
        <v>8</v>
      </c>
      <c r="H1441" s="180" t="str">
        <f>+'INFO SEAL'!L1392</f>
        <v>POSTE</v>
      </c>
      <c r="I1441" s="180" t="str">
        <f>+'INFO SEAL'!M1392</f>
        <v>CONCRETO</v>
      </c>
      <c r="J1441" s="180" t="str">
        <f>+'INFO SEAL'!N1392&amp;"-"&amp;F1441</f>
        <v>PPC05-BT</v>
      </c>
      <c r="K1441" s="180"/>
      <c r="L1441" s="182" t="str">
        <f>+VLOOKUP('INFO SEAL'!N1392,$J$8:$V$50,3,FALSE)</f>
        <v>POSTE DE CONCRETO ARMADO DE  8/200/120/240</v>
      </c>
      <c r="M1441" s="33">
        <f t="shared" si="58"/>
        <v>0.1</v>
      </c>
    </row>
    <row r="1442" spans="1:13" customFormat="1" x14ac:dyDescent="0.25">
      <c r="A1442" s="73">
        <f>+'INFO SEAL'!B1393</f>
        <v>1388</v>
      </c>
      <c r="B1442" s="180" t="str">
        <f t="shared" si="57"/>
        <v>SICODI</v>
      </c>
      <c r="C1442" s="180" t="str">
        <f>+'INFO SEAL'!C1393</f>
        <v>AREQUIPA</v>
      </c>
      <c r="D1442" s="180" t="str">
        <f>+'INFO SEAL'!D1393</f>
        <v>CASTILLA</v>
      </c>
      <c r="E1442" s="180" t="str">
        <f>+'INFO SEAL'!E1393</f>
        <v>APLAO</v>
      </c>
      <c r="F1442" s="180" t="str">
        <f>+IF('INFO SEAL'!I1393="BAJA TENSION","BT",IF('INFO SEAL'!I1393="MEDIA TENSION","MT","AT"))</f>
        <v>BT</v>
      </c>
      <c r="G1442" s="180">
        <f>+'INFO SEAL'!K1393</f>
        <v>8</v>
      </c>
      <c r="H1442" s="180" t="str">
        <f>+'INFO SEAL'!L1393</f>
        <v>POSTE</v>
      </c>
      <c r="I1442" s="180" t="str">
        <f>+'INFO SEAL'!M1393</f>
        <v>CONCRETO</v>
      </c>
      <c r="J1442" s="180" t="str">
        <f>+'INFO SEAL'!N1393&amp;"-"&amp;F1442</f>
        <v>PPC06-BT</v>
      </c>
      <c r="K1442" s="180"/>
      <c r="L1442" s="182" t="str">
        <f>+VLOOKUP('INFO SEAL'!N1393,$J$8:$V$50,3,FALSE)</f>
        <v>POSTE DE CONCRETO ARMADO DE  8/300/120/240</v>
      </c>
      <c r="M1442" s="33">
        <f t="shared" si="58"/>
        <v>0.1</v>
      </c>
    </row>
    <row r="1443" spans="1:13" customFormat="1" x14ac:dyDescent="0.25">
      <c r="A1443" s="73">
        <f>+'INFO SEAL'!B1394</f>
        <v>1389</v>
      </c>
      <c r="B1443" s="180" t="str">
        <f t="shared" si="57"/>
        <v>SICODI</v>
      </c>
      <c r="C1443" s="180" t="str">
        <f>+'INFO SEAL'!C1394</f>
        <v>AREQUIPA</v>
      </c>
      <c r="D1443" s="180" t="str">
        <f>+'INFO SEAL'!D1394</f>
        <v>CONDESUYOS</v>
      </c>
      <c r="E1443" s="180" t="str">
        <f>+'INFO SEAL'!E1394</f>
        <v>IRAY</v>
      </c>
      <c r="F1443" s="180" t="str">
        <f>+IF('INFO SEAL'!I1394="BAJA TENSION","BT",IF('INFO SEAL'!I1394="MEDIA TENSION","MT","AT"))</f>
        <v>BT</v>
      </c>
      <c r="G1443" s="180">
        <f>+'INFO SEAL'!K1394</f>
        <v>8</v>
      </c>
      <c r="H1443" s="180" t="str">
        <f>+'INFO SEAL'!L1394</f>
        <v>POSTE</v>
      </c>
      <c r="I1443" s="180" t="str">
        <f>+'INFO SEAL'!M1394</f>
        <v>CONCRETO</v>
      </c>
      <c r="J1443" s="180" t="str">
        <f>+'INFO SEAL'!N1394&amp;"-"&amp;F1443</f>
        <v>PPC05-BT</v>
      </c>
      <c r="K1443" s="180"/>
      <c r="L1443" s="182" t="str">
        <f>+VLOOKUP('INFO SEAL'!N1394,$J$8:$V$50,3,FALSE)</f>
        <v>POSTE DE CONCRETO ARMADO DE  8/200/120/240</v>
      </c>
      <c r="M1443" s="33">
        <f t="shared" si="58"/>
        <v>0.1</v>
      </c>
    </row>
    <row r="1444" spans="1:13" customFormat="1" x14ac:dyDescent="0.25">
      <c r="A1444" s="73">
        <f>+'INFO SEAL'!B1395</f>
        <v>1390</v>
      </c>
      <c r="B1444" s="180" t="str">
        <f t="shared" si="57"/>
        <v>SICODI</v>
      </c>
      <c r="C1444" s="180" t="str">
        <f>+'INFO SEAL'!C1395</f>
        <v>AREQUIPA</v>
      </c>
      <c r="D1444" s="180" t="str">
        <f>+'INFO SEAL'!D1395</f>
        <v>CONDESUYOS</v>
      </c>
      <c r="E1444" s="180" t="str">
        <f>+'INFO SEAL'!E1395</f>
        <v>IRAY</v>
      </c>
      <c r="F1444" s="180" t="str">
        <f>+IF('INFO SEAL'!I1395="BAJA TENSION","BT",IF('INFO SEAL'!I1395="MEDIA TENSION","MT","AT"))</f>
        <v>BT</v>
      </c>
      <c r="G1444" s="180">
        <f>+'INFO SEAL'!K1395</f>
        <v>8</v>
      </c>
      <c r="H1444" s="180" t="str">
        <f>+'INFO SEAL'!L1395</f>
        <v>POSTE</v>
      </c>
      <c r="I1444" s="180" t="str">
        <f>+'INFO SEAL'!M1395</f>
        <v>CONCRETO</v>
      </c>
      <c r="J1444" s="180" t="str">
        <f>+'INFO SEAL'!N1395&amp;"-"&amp;F1444</f>
        <v>PPC05-BT</v>
      </c>
      <c r="K1444" s="180"/>
      <c r="L1444" s="182" t="str">
        <f>+VLOOKUP('INFO SEAL'!N1395,$J$8:$V$50,3,FALSE)</f>
        <v>POSTE DE CONCRETO ARMADO DE  8/200/120/240</v>
      </c>
      <c r="M1444" s="33">
        <f t="shared" si="58"/>
        <v>0.1</v>
      </c>
    </row>
    <row r="1445" spans="1:13" customFormat="1" x14ac:dyDescent="0.25">
      <c r="A1445" s="73">
        <f>+'INFO SEAL'!B1396</f>
        <v>1391</v>
      </c>
      <c r="B1445" s="180" t="str">
        <f t="shared" si="57"/>
        <v>SICODI</v>
      </c>
      <c r="C1445" s="180" t="str">
        <f>+'INFO SEAL'!C1396</f>
        <v>AREQUIPA</v>
      </c>
      <c r="D1445" s="180" t="str">
        <f>+'INFO SEAL'!D1396</f>
        <v>LA UNION</v>
      </c>
      <c r="E1445" s="180" t="str">
        <f>+'INFO SEAL'!E1396</f>
        <v>COTAHUASI</v>
      </c>
      <c r="F1445" s="180" t="str">
        <f>+IF('INFO SEAL'!I1396="BAJA TENSION","BT",IF('INFO SEAL'!I1396="MEDIA TENSION","MT","AT"))</f>
        <v>MT</v>
      </c>
      <c r="G1445" s="180">
        <f>+'INFO SEAL'!K1396</f>
        <v>13</v>
      </c>
      <c r="H1445" s="180" t="str">
        <f>+'INFO SEAL'!L1396</f>
        <v>POSTE</v>
      </c>
      <c r="I1445" s="180" t="str">
        <f>+'INFO SEAL'!M1396</f>
        <v>CONCRETO</v>
      </c>
      <c r="J1445" s="180" t="str">
        <f>+'INFO SEAL'!N1396&amp;"-"&amp;F1445</f>
        <v>PPC19-MT</v>
      </c>
      <c r="K1445" s="180"/>
      <c r="L1445" s="182" t="str">
        <f>+VLOOKUP('INFO SEAL'!N1396,$J$8:$V$50,3,FALSE)</f>
        <v>POSTE DE CONCRETO ARMADO DE 13/300/150/345</v>
      </c>
      <c r="M1445" s="33">
        <f t="shared" si="58"/>
        <v>0.5</v>
      </c>
    </row>
    <row r="1446" spans="1:13" customFormat="1" x14ac:dyDescent="0.25">
      <c r="A1446" s="73">
        <f>+'INFO SEAL'!B1397</f>
        <v>1392</v>
      </c>
      <c r="B1446" s="180" t="str">
        <f t="shared" si="57"/>
        <v>SICODI</v>
      </c>
      <c r="C1446" s="180" t="str">
        <f>+'INFO SEAL'!C1397</f>
        <v>AREQUIPA</v>
      </c>
      <c r="D1446" s="180" t="str">
        <f>+'INFO SEAL'!D1397</f>
        <v>CONDESUYOS</v>
      </c>
      <c r="E1446" s="180" t="str">
        <f>+'INFO SEAL'!E1397</f>
        <v>IRAY</v>
      </c>
      <c r="F1446" s="180" t="str">
        <f>+IF('INFO SEAL'!I1397="BAJA TENSION","BT",IF('INFO SEAL'!I1397="MEDIA TENSION","MT","AT"))</f>
        <v>BT</v>
      </c>
      <c r="G1446" s="180">
        <f>+'INFO SEAL'!K1397</f>
        <v>8</v>
      </c>
      <c r="H1446" s="180" t="str">
        <f>+'INFO SEAL'!L1397</f>
        <v>POSTE</v>
      </c>
      <c r="I1446" s="180" t="str">
        <f>+'INFO SEAL'!M1397</f>
        <v>CONCRETO</v>
      </c>
      <c r="J1446" s="180" t="str">
        <f>+'INFO SEAL'!N1397&amp;"-"&amp;F1446</f>
        <v>PPC05-BT</v>
      </c>
      <c r="K1446" s="180"/>
      <c r="L1446" s="182" t="str">
        <f>+VLOOKUP('INFO SEAL'!N1397,$J$8:$V$50,3,FALSE)</f>
        <v>POSTE DE CONCRETO ARMADO DE  8/200/120/240</v>
      </c>
      <c r="M1446" s="33">
        <f t="shared" si="58"/>
        <v>0.1</v>
      </c>
    </row>
    <row r="1447" spans="1:13" customFormat="1" x14ac:dyDescent="0.25">
      <c r="A1447" s="73">
        <f>+'INFO SEAL'!B1398</f>
        <v>1393</v>
      </c>
      <c r="B1447" s="180" t="str">
        <f t="shared" si="57"/>
        <v>SICODI</v>
      </c>
      <c r="C1447" s="180" t="str">
        <f>+'INFO SEAL'!C1398</f>
        <v>AREQUIPA</v>
      </c>
      <c r="D1447" s="180" t="str">
        <f>+'INFO SEAL'!D1398</f>
        <v>CONDESUYOS</v>
      </c>
      <c r="E1447" s="180" t="str">
        <f>+'INFO SEAL'!E1398</f>
        <v>IRAY</v>
      </c>
      <c r="F1447" s="180" t="str">
        <f>+IF('INFO SEAL'!I1398="BAJA TENSION","BT",IF('INFO SEAL'!I1398="MEDIA TENSION","MT","AT"))</f>
        <v>MT</v>
      </c>
      <c r="G1447" s="180">
        <f>+'INFO SEAL'!K1398</f>
        <v>12</v>
      </c>
      <c r="H1447" s="180" t="str">
        <f>+'INFO SEAL'!L1398</f>
        <v>POSTE</v>
      </c>
      <c r="I1447" s="180" t="str">
        <f>+'INFO SEAL'!M1398</f>
        <v>MADERA</v>
      </c>
      <c r="J1447" s="180" t="str">
        <f>+'INFO SEAL'!N1398&amp;"-"&amp;F1447</f>
        <v>PPM19-MT</v>
      </c>
      <c r="K1447" s="180"/>
      <c r="L1447" s="182" t="str">
        <f>+VLOOKUP('INFO SEAL'!N1398,$J$8:$V$50,3,FALSE)</f>
        <v>POSTE DE MADERA TRATADA DE 12 mts. CL.4</v>
      </c>
      <c r="M1447" s="33">
        <f t="shared" si="58"/>
        <v>1</v>
      </c>
    </row>
    <row r="1448" spans="1:13" customFormat="1" x14ac:dyDescent="0.25">
      <c r="A1448" s="73">
        <f>+'INFO SEAL'!B1399</f>
        <v>1394</v>
      </c>
      <c r="B1448" s="180" t="str">
        <f t="shared" si="57"/>
        <v>SICODI</v>
      </c>
      <c r="C1448" s="180" t="str">
        <f>+'INFO SEAL'!C1399</f>
        <v>AREQUIPA</v>
      </c>
      <c r="D1448" s="180" t="str">
        <f>+'INFO SEAL'!D1399</f>
        <v>CONDESUYOS</v>
      </c>
      <c r="E1448" s="180" t="str">
        <f>+'INFO SEAL'!E1399</f>
        <v>IRAY</v>
      </c>
      <c r="F1448" s="180" t="str">
        <f>+IF('INFO SEAL'!I1399="BAJA TENSION","BT",IF('INFO SEAL'!I1399="MEDIA TENSION","MT","AT"))</f>
        <v>BT</v>
      </c>
      <c r="G1448" s="180">
        <f>+'INFO SEAL'!K1399</f>
        <v>8</v>
      </c>
      <c r="H1448" s="180" t="str">
        <f>+'INFO SEAL'!L1399</f>
        <v>POSTE</v>
      </c>
      <c r="I1448" s="180" t="str">
        <f>+'INFO SEAL'!M1399</f>
        <v>CONCRETO</v>
      </c>
      <c r="J1448" s="180" t="str">
        <f>+'INFO SEAL'!N1399&amp;"-"&amp;F1448</f>
        <v>PPC05-BT</v>
      </c>
      <c r="K1448" s="180"/>
      <c r="L1448" s="182" t="str">
        <f>+VLOOKUP('INFO SEAL'!N1399,$J$8:$V$50,3,FALSE)</f>
        <v>POSTE DE CONCRETO ARMADO DE  8/200/120/240</v>
      </c>
      <c r="M1448" s="33">
        <f t="shared" si="58"/>
        <v>0.1</v>
      </c>
    </row>
    <row r="1449" spans="1:13" customFormat="1" x14ac:dyDescent="0.25">
      <c r="A1449" s="73">
        <f>+'INFO SEAL'!B1400</f>
        <v>1395</v>
      </c>
      <c r="B1449" s="180" t="str">
        <f t="shared" si="57"/>
        <v>SICODI</v>
      </c>
      <c r="C1449" s="180" t="str">
        <f>+'INFO SEAL'!C1400</f>
        <v>AREQUIPA</v>
      </c>
      <c r="D1449" s="180" t="str">
        <f>+'INFO SEAL'!D1400</f>
        <v>CONDESUYOS</v>
      </c>
      <c r="E1449" s="180" t="str">
        <f>+'INFO SEAL'!E1400</f>
        <v>IRAY</v>
      </c>
      <c r="F1449" s="180" t="str">
        <f>+IF('INFO SEAL'!I1400="BAJA TENSION","BT",IF('INFO SEAL'!I1400="MEDIA TENSION","MT","AT"))</f>
        <v>BT</v>
      </c>
      <c r="G1449" s="180">
        <f>+'INFO SEAL'!K1400</f>
        <v>8</v>
      </c>
      <c r="H1449" s="180" t="str">
        <f>+'INFO SEAL'!L1400</f>
        <v>POSTE</v>
      </c>
      <c r="I1449" s="180" t="str">
        <f>+'INFO SEAL'!M1400</f>
        <v>CONCRETO</v>
      </c>
      <c r="J1449" s="180" t="str">
        <f>+'INFO SEAL'!N1400&amp;"-"&amp;F1449</f>
        <v>PPC05-BT</v>
      </c>
      <c r="K1449" s="180"/>
      <c r="L1449" s="182" t="str">
        <f>+VLOOKUP('INFO SEAL'!N1400,$J$8:$V$50,3,FALSE)</f>
        <v>POSTE DE CONCRETO ARMADO DE  8/200/120/240</v>
      </c>
      <c r="M1449" s="33">
        <f t="shared" si="58"/>
        <v>0.1</v>
      </c>
    </row>
    <row r="1450" spans="1:13" customFormat="1" x14ac:dyDescent="0.25">
      <c r="A1450" s="73">
        <f>+'INFO SEAL'!B1401</f>
        <v>1396</v>
      </c>
      <c r="B1450" s="180" t="str">
        <f t="shared" si="57"/>
        <v>SICODI</v>
      </c>
      <c r="C1450" s="180" t="str">
        <f>+'INFO SEAL'!C1401</f>
        <v>AREQUIPA</v>
      </c>
      <c r="D1450" s="180" t="str">
        <f>+'INFO SEAL'!D1401</f>
        <v>CONDESUYOS</v>
      </c>
      <c r="E1450" s="180" t="str">
        <f>+'INFO SEAL'!E1401</f>
        <v>IRAY</v>
      </c>
      <c r="F1450" s="180" t="str">
        <f>+IF('INFO SEAL'!I1401="BAJA TENSION","BT",IF('INFO SEAL'!I1401="MEDIA TENSION","MT","AT"))</f>
        <v>BT</v>
      </c>
      <c r="G1450" s="180">
        <f>+'INFO SEAL'!K1401</f>
        <v>8</v>
      </c>
      <c r="H1450" s="180" t="str">
        <f>+'INFO SEAL'!L1401</f>
        <v>POSTE</v>
      </c>
      <c r="I1450" s="180" t="str">
        <f>+'INFO SEAL'!M1401</f>
        <v>CONCRETO</v>
      </c>
      <c r="J1450" s="180" t="str">
        <f>+'INFO SEAL'!N1401&amp;"-"&amp;F1450</f>
        <v>PPC05-BT</v>
      </c>
      <c r="K1450" s="180"/>
      <c r="L1450" s="182" t="str">
        <f>+VLOOKUP('INFO SEAL'!N1401,$J$8:$V$50,3,FALSE)</f>
        <v>POSTE DE CONCRETO ARMADO DE  8/200/120/240</v>
      </c>
      <c r="M1450" s="33">
        <f t="shared" si="58"/>
        <v>0.1</v>
      </c>
    </row>
    <row r="1451" spans="1:13" customFormat="1" x14ac:dyDescent="0.25">
      <c r="A1451" s="73">
        <f>+'INFO SEAL'!B1402</f>
        <v>1397</v>
      </c>
      <c r="B1451" s="180" t="str">
        <f t="shared" si="57"/>
        <v>MOD INV_2018</v>
      </c>
      <c r="C1451" s="180" t="str">
        <f>+'INFO SEAL'!C1402</f>
        <v>AREQUIPA</v>
      </c>
      <c r="D1451" s="180" t="str">
        <f>+'INFO SEAL'!D1402</f>
        <v>CAYLLOMA</v>
      </c>
      <c r="E1451" s="180" t="str">
        <f>+'INFO SEAL'!E1402</f>
        <v>MAJES</v>
      </c>
      <c r="F1451" s="180" t="str">
        <f>+IF('INFO SEAL'!I1402="BAJA TENSION","BT",IF('INFO SEAL'!I1402="MEDIA TENSION","MT","AT"))</f>
        <v>AT</v>
      </c>
      <c r="G1451" s="180">
        <f>+'INFO SEAL'!K1402</f>
        <v>16</v>
      </c>
      <c r="H1451" s="180" t="str">
        <f>+'INFO SEAL'!L1402</f>
        <v>POSTE</v>
      </c>
      <c r="I1451" s="180" t="str">
        <f>+'INFO SEAL'!M1402</f>
        <v>MADERA</v>
      </c>
      <c r="J1451" s="180" t="str">
        <f>+'INFO SEAL'!N1402&amp;"-"&amp;F1451</f>
        <v>EMSU1P60C3-AT</v>
      </c>
      <c r="K1451" s="180"/>
      <c r="L1451" s="182" t="str">
        <f>+VLOOKUP('INFO SEAL'!N1402,$J$8:$V$50,3,FALSE)</f>
        <v>Estructura de  Suspensión compuesto por 1 postes de madera tratada 60' Clase 3</v>
      </c>
      <c r="M1451" s="33">
        <f t="shared" si="58"/>
        <v>1.1000000000000001</v>
      </c>
    </row>
    <row r="1452" spans="1:13" customFormat="1" x14ac:dyDescent="0.25">
      <c r="A1452" s="73">
        <f>+'INFO SEAL'!B1403</f>
        <v>1398</v>
      </c>
      <c r="B1452" s="180" t="str">
        <f t="shared" si="57"/>
        <v>SICODI</v>
      </c>
      <c r="C1452" s="180" t="str">
        <f>+'INFO SEAL'!C1403</f>
        <v>AREQUIPA</v>
      </c>
      <c r="D1452" s="180" t="str">
        <f>+'INFO SEAL'!D1403</f>
        <v>CONDESUYOS</v>
      </c>
      <c r="E1452" s="180" t="str">
        <f>+'INFO SEAL'!E1403</f>
        <v>CHUQUIBAMBA</v>
      </c>
      <c r="F1452" s="180" t="str">
        <f>+IF('INFO SEAL'!I1403="BAJA TENSION","BT",IF('INFO SEAL'!I1403="MEDIA TENSION","MT","AT"))</f>
        <v>BT</v>
      </c>
      <c r="G1452" s="180">
        <f>+'INFO SEAL'!K1403</f>
        <v>7</v>
      </c>
      <c r="H1452" s="180" t="str">
        <f>+'INFO SEAL'!L1403</f>
        <v>POSTE</v>
      </c>
      <c r="I1452" s="180" t="str">
        <f>+'INFO SEAL'!M1403</f>
        <v>CONCRETO</v>
      </c>
      <c r="J1452" s="180" t="str">
        <f>+'INFO SEAL'!N1403&amp;"-"&amp;F1452</f>
        <v>PPC03-BT</v>
      </c>
      <c r="K1452" s="180"/>
      <c r="L1452" s="182" t="str">
        <f>+VLOOKUP('INFO SEAL'!N1403,$J$8:$V$50,3,FALSE)</f>
        <v>POSTE DE CONCRETO ARMADO DE  7/300/120/225</v>
      </c>
      <c r="M1452" s="33">
        <f t="shared" si="58"/>
        <v>0.1</v>
      </c>
    </row>
    <row r="1453" spans="1:13" customFormat="1" x14ac:dyDescent="0.25">
      <c r="A1453" s="73">
        <f>+'INFO SEAL'!B1404</f>
        <v>1399</v>
      </c>
      <c r="B1453" s="180" t="str">
        <f t="shared" si="57"/>
        <v>MOD INV_2018</v>
      </c>
      <c r="C1453" s="180" t="str">
        <f>+'INFO SEAL'!C1404</f>
        <v>AREQUIPA</v>
      </c>
      <c r="D1453" s="180" t="str">
        <f>+'INFO SEAL'!D1404</f>
        <v>CAYLLOMA</v>
      </c>
      <c r="E1453" s="180" t="str">
        <f>+'INFO SEAL'!E1404</f>
        <v>MAJES</v>
      </c>
      <c r="F1453" s="180" t="str">
        <f>+IF('INFO SEAL'!I1404="BAJA TENSION","BT",IF('INFO SEAL'!I1404="MEDIA TENSION","MT","AT"))</f>
        <v>AT</v>
      </c>
      <c r="G1453" s="180">
        <f>+'INFO SEAL'!K1404</f>
        <v>16</v>
      </c>
      <c r="H1453" s="180" t="str">
        <f>+'INFO SEAL'!L1404</f>
        <v>POSTE</v>
      </c>
      <c r="I1453" s="180" t="str">
        <f>+'INFO SEAL'!M1404</f>
        <v>MADERA</v>
      </c>
      <c r="J1453" s="180" t="str">
        <f>+'INFO SEAL'!N1404&amp;"-"&amp;F1453</f>
        <v>EMSU1P60C3-AT</v>
      </c>
      <c r="K1453" s="180"/>
      <c r="L1453" s="182" t="str">
        <f>+VLOOKUP('INFO SEAL'!N1404,$J$8:$V$50,3,FALSE)</f>
        <v>Estructura de  Suspensión compuesto por 1 postes de madera tratada 60' Clase 3</v>
      </c>
      <c r="M1453" s="33">
        <f t="shared" si="58"/>
        <v>1.1000000000000001</v>
      </c>
    </row>
    <row r="1454" spans="1:13" customFormat="1" x14ac:dyDescent="0.25">
      <c r="A1454" s="73">
        <f>+'INFO SEAL'!B1405</f>
        <v>1400</v>
      </c>
      <c r="B1454" s="180" t="str">
        <f t="shared" si="57"/>
        <v>MOD INV_2018</v>
      </c>
      <c r="C1454" s="180" t="str">
        <f>+'INFO SEAL'!C1405</f>
        <v>AREQUIPA</v>
      </c>
      <c r="D1454" s="180" t="str">
        <f>+'INFO SEAL'!D1405</f>
        <v>CAYLLOMA</v>
      </c>
      <c r="E1454" s="180" t="str">
        <f>+'INFO SEAL'!E1405</f>
        <v>MAJES</v>
      </c>
      <c r="F1454" s="180" t="str">
        <f>+IF('INFO SEAL'!I1405="BAJA TENSION","BT",IF('INFO SEAL'!I1405="MEDIA TENSION","MT","AT"))</f>
        <v>AT</v>
      </c>
      <c r="G1454" s="180">
        <f>+'INFO SEAL'!K1405</f>
        <v>18</v>
      </c>
      <c r="H1454" s="180" t="str">
        <f>+'INFO SEAL'!L1405</f>
        <v>POSTE</v>
      </c>
      <c r="I1454" s="180" t="str">
        <f>+'INFO SEAL'!M1405</f>
        <v>MADERA</v>
      </c>
      <c r="J1454" s="180" t="str">
        <f>+'INFO SEAL'!N1405&amp;"-"&amp;F1454</f>
        <v>EMSU1P60C3-AT</v>
      </c>
      <c r="K1454" s="180"/>
      <c r="L1454" s="182" t="str">
        <f>+VLOOKUP('INFO SEAL'!N1405,$J$8:$V$50,3,FALSE)</f>
        <v>Estructura de  Suspensión compuesto por 1 postes de madera tratada 60' Clase 3</v>
      </c>
      <c r="M1454" s="33">
        <f t="shared" si="58"/>
        <v>1.1000000000000001</v>
      </c>
    </row>
    <row r="1455" spans="1:13" customFormat="1" x14ac:dyDescent="0.25">
      <c r="A1455" s="73">
        <f>+'INFO SEAL'!B1406</f>
        <v>1401</v>
      </c>
      <c r="B1455" s="180" t="str">
        <f t="shared" si="57"/>
        <v>MOD INV_2018</v>
      </c>
      <c r="C1455" s="180" t="str">
        <f>+'INFO SEAL'!C1406</f>
        <v>AREQUIPA</v>
      </c>
      <c r="D1455" s="180" t="str">
        <f>+'INFO SEAL'!D1406</f>
        <v>CAYLLOMA</v>
      </c>
      <c r="E1455" s="180" t="str">
        <f>+'INFO SEAL'!E1406</f>
        <v>MAJES</v>
      </c>
      <c r="F1455" s="180" t="str">
        <f>+IF('INFO SEAL'!I1406="BAJA TENSION","BT",IF('INFO SEAL'!I1406="MEDIA TENSION","MT","AT"))</f>
        <v>AT</v>
      </c>
      <c r="G1455" s="180">
        <f>+'INFO SEAL'!K1406</f>
        <v>16</v>
      </c>
      <c r="H1455" s="180" t="str">
        <f>+'INFO SEAL'!L1406</f>
        <v>POSTE</v>
      </c>
      <c r="I1455" s="180" t="str">
        <f>+'INFO SEAL'!M1406</f>
        <v>MADERA</v>
      </c>
      <c r="J1455" s="180" t="str">
        <f>+'INFO SEAL'!N1406&amp;"-"&amp;F1455</f>
        <v>EMSU1P60C3-AT</v>
      </c>
      <c r="K1455" s="180"/>
      <c r="L1455" s="182" t="str">
        <f>+VLOOKUP('INFO SEAL'!N1406,$J$8:$V$50,3,FALSE)</f>
        <v>Estructura de  Suspensión compuesto por 1 postes de madera tratada 60' Clase 3</v>
      </c>
      <c r="M1455" s="33">
        <f t="shared" si="58"/>
        <v>1.1000000000000001</v>
      </c>
    </row>
    <row r="1456" spans="1:13" customFormat="1" x14ac:dyDescent="0.25">
      <c r="A1456" s="73">
        <f>+'INFO SEAL'!B1407</f>
        <v>1402</v>
      </c>
      <c r="B1456" s="180" t="str">
        <f t="shared" si="57"/>
        <v>MOD INV_2018</v>
      </c>
      <c r="C1456" s="180" t="str">
        <f>+'INFO SEAL'!C1407</f>
        <v>AREQUIPA</v>
      </c>
      <c r="D1456" s="180" t="str">
        <f>+'INFO SEAL'!D1407</f>
        <v>CAYLLOMA</v>
      </c>
      <c r="E1456" s="180" t="str">
        <f>+'INFO SEAL'!E1407</f>
        <v>MAJES</v>
      </c>
      <c r="F1456" s="180" t="str">
        <f>+IF('INFO SEAL'!I1407="BAJA TENSION","BT",IF('INFO SEAL'!I1407="MEDIA TENSION","MT","AT"))</f>
        <v>AT</v>
      </c>
      <c r="G1456" s="180">
        <f>+'INFO SEAL'!K1407</f>
        <v>18</v>
      </c>
      <c r="H1456" s="180" t="str">
        <f>+'INFO SEAL'!L1407</f>
        <v>POSTE</v>
      </c>
      <c r="I1456" s="180" t="str">
        <f>+'INFO SEAL'!M1407</f>
        <v>MADERA</v>
      </c>
      <c r="J1456" s="180" t="str">
        <f>+'INFO SEAL'!N1407&amp;"-"&amp;F1456</f>
        <v>EMAM1P75C2-AT</v>
      </c>
      <c r="K1456" s="180"/>
      <c r="L1456" s="182" t="str">
        <f>+VLOOKUP('INFO SEAL'!N1407,$J$8:$V$50,3,FALSE)</f>
        <v>Estructura de  Retención - Terminal compuesto por 1 postes de madera tratada 75' Clase 2</v>
      </c>
      <c r="M1456" s="33">
        <f t="shared" si="58"/>
        <v>1.4</v>
      </c>
    </row>
    <row r="1457" spans="1:13" customFormat="1" x14ac:dyDescent="0.25">
      <c r="A1457" s="73">
        <f>+'INFO SEAL'!B1408</f>
        <v>1403</v>
      </c>
      <c r="B1457" s="180" t="str">
        <f t="shared" si="57"/>
        <v>MOD INV_2018</v>
      </c>
      <c r="C1457" s="180" t="str">
        <f>+'INFO SEAL'!C1408</f>
        <v>AREQUIPA</v>
      </c>
      <c r="D1457" s="180" t="str">
        <f>+'INFO SEAL'!D1408</f>
        <v>CAYLLOMA</v>
      </c>
      <c r="E1457" s="180" t="str">
        <f>+'INFO SEAL'!E1408</f>
        <v>MAJES</v>
      </c>
      <c r="F1457" s="180" t="str">
        <f>+IF('INFO SEAL'!I1408="BAJA TENSION","BT",IF('INFO SEAL'!I1408="MEDIA TENSION","MT","AT"))</f>
        <v>AT</v>
      </c>
      <c r="G1457" s="180">
        <f>+'INFO SEAL'!K1408</f>
        <v>16</v>
      </c>
      <c r="H1457" s="180" t="str">
        <f>+'INFO SEAL'!L1408</f>
        <v>POSTE</v>
      </c>
      <c r="I1457" s="180" t="str">
        <f>+'INFO SEAL'!M1408</f>
        <v>MADERA</v>
      </c>
      <c r="J1457" s="180" t="str">
        <f>+'INFO SEAL'!N1408&amp;"-"&amp;F1457</f>
        <v>EMSU1P60C3-AT</v>
      </c>
      <c r="K1457" s="180"/>
      <c r="L1457" s="182" t="str">
        <f>+VLOOKUP('INFO SEAL'!N1408,$J$8:$V$50,3,FALSE)</f>
        <v>Estructura de  Suspensión compuesto por 1 postes de madera tratada 60' Clase 3</v>
      </c>
      <c r="M1457" s="33">
        <f t="shared" si="58"/>
        <v>1.1000000000000001</v>
      </c>
    </row>
    <row r="1458" spans="1:13" customFormat="1" x14ac:dyDescent="0.25">
      <c r="A1458" s="73">
        <f>+'INFO SEAL'!B1409</f>
        <v>1404</v>
      </c>
      <c r="B1458" s="180" t="str">
        <f t="shared" si="57"/>
        <v>MOD INV_2018</v>
      </c>
      <c r="C1458" s="180" t="str">
        <f>+'INFO SEAL'!C1409</f>
        <v>AREQUIPA</v>
      </c>
      <c r="D1458" s="180" t="str">
        <f>+'INFO SEAL'!D1409</f>
        <v>CAYLLOMA</v>
      </c>
      <c r="E1458" s="180" t="str">
        <f>+'INFO SEAL'!E1409</f>
        <v>MAJES</v>
      </c>
      <c r="F1458" s="180" t="str">
        <f>+IF('INFO SEAL'!I1409="BAJA TENSION","BT",IF('INFO SEAL'!I1409="MEDIA TENSION","MT","AT"))</f>
        <v>AT</v>
      </c>
      <c r="G1458" s="180">
        <f>+'INFO SEAL'!K1409</f>
        <v>16</v>
      </c>
      <c r="H1458" s="180" t="str">
        <f>+'INFO SEAL'!L1409</f>
        <v>POSTE</v>
      </c>
      <c r="I1458" s="180" t="str">
        <f>+'INFO SEAL'!M1409</f>
        <v>MADERA</v>
      </c>
      <c r="J1458" s="180" t="str">
        <f>+'INFO SEAL'!N1409&amp;"-"&amp;F1458</f>
        <v>EMSU1P60C3-AT</v>
      </c>
      <c r="K1458" s="180"/>
      <c r="L1458" s="182" t="str">
        <f>+VLOOKUP('INFO SEAL'!N1409,$J$8:$V$50,3,FALSE)</f>
        <v>Estructura de  Suspensión compuesto por 1 postes de madera tratada 60' Clase 3</v>
      </c>
      <c r="M1458" s="33">
        <f t="shared" si="58"/>
        <v>1.1000000000000001</v>
      </c>
    </row>
    <row r="1459" spans="1:13" customFormat="1" x14ac:dyDescent="0.25">
      <c r="A1459" s="73">
        <f>+'INFO SEAL'!B1410</f>
        <v>1405</v>
      </c>
      <c r="B1459" s="180" t="str">
        <f t="shared" si="57"/>
        <v>MOD INV_2018</v>
      </c>
      <c r="C1459" s="180" t="str">
        <f>+'INFO SEAL'!C1410</f>
        <v>AREQUIPA</v>
      </c>
      <c r="D1459" s="180" t="str">
        <f>+'INFO SEAL'!D1410</f>
        <v>CAYLLOMA</v>
      </c>
      <c r="E1459" s="180" t="str">
        <f>+'INFO SEAL'!E1410</f>
        <v>MAJES</v>
      </c>
      <c r="F1459" s="180" t="str">
        <f>+IF('INFO SEAL'!I1410="BAJA TENSION","BT",IF('INFO SEAL'!I1410="MEDIA TENSION","MT","AT"))</f>
        <v>AT</v>
      </c>
      <c r="G1459" s="180">
        <f>+'INFO SEAL'!K1410</f>
        <v>16</v>
      </c>
      <c r="H1459" s="180" t="str">
        <f>+'INFO SEAL'!L1410</f>
        <v>POSTE</v>
      </c>
      <c r="I1459" s="180" t="str">
        <f>+'INFO SEAL'!M1410</f>
        <v>MADERA</v>
      </c>
      <c r="J1459" s="180" t="str">
        <f>+'INFO SEAL'!N1410&amp;"-"&amp;F1459</f>
        <v>EMSU1P60C3-AT</v>
      </c>
      <c r="K1459" s="180"/>
      <c r="L1459" s="182" t="str">
        <f>+VLOOKUP('INFO SEAL'!N1410,$J$8:$V$50,3,FALSE)</f>
        <v>Estructura de  Suspensión compuesto por 1 postes de madera tratada 60' Clase 3</v>
      </c>
      <c r="M1459" s="33">
        <f t="shared" si="58"/>
        <v>1.1000000000000001</v>
      </c>
    </row>
    <row r="1460" spans="1:13" customFormat="1" x14ac:dyDescent="0.25">
      <c r="A1460" s="73">
        <f>+'INFO SEAL'!B1411</f>
        <v>1406</v>
      </c>
      <c r="B1460" s="180" t="str">
        <f t="shared" si="57"/>
        <v>MOD INV_2018</v>
      </c>
      <c r="C1460" s="180" t="str">
        <f>+'INFO SEAL'!C1411</f>
        <v>AREQUIPA</v>
      </c>
      <c r="D1460" s="180" t="str">
        <f>+'INFO SEAL'!D1411</f>
        <v>CAYLLOMA</v>
      </c>
      <c r="E1460" s="180" t="str">
        <f>+'INFO SEAL'!E1411</f>
        <v>MAJES</v>
      </c>
      <c r="F1460" s="180" t="str">
        <f>+IF('INFO SEAL'!I1411="BAJA TENSION","BT",IF('INFO SEAL'!I1411="MEDIA TENSION","MT","AT"))</f>
        <v>AT</v>
      </c>
      <c r="G1460" s="180">
        <f>+'INFO SEAL'!K1411</f>
        <v>16</v>
      </c>
      <c r="H1460" s="180" t="str">
        <f>+'INFO SEAL'!L1411</f>
        <v>POSTE</v>
      </c>
      <c r="I1460" s="180" t="str">
        <f>+'INFO SEAL'!M1411</f>
        <v>MADERA</v>
      </c>
      <c r="J1460" s="180" t="str">
        <f>+'INFO SEAL'!N1411&amp;"-"&amp;F1460</f>
        <v>EMSU1P60C3-AT</v>
      </c>
      <c r="K1460" s="180"/>
      <c r="L1460" s="182" t="str">
        <f>+VLOOKUP('INFO SEAL'!N1411,$J$8:$V$50,3,FALSE)</f>
        <v>Estructura de  Suspensión compuesto por 1 postes de madera tratada 60' Clase 3</v>
      </c>
      <c r="M1460" s="33">
        <f t="shared" si="58"/>
        <v>1.1000000000000001</v>
      </c>
    </row>
    <row r="1461" spans="1:13" customFormat="1" x14ac:dyDescent="0.25">
      <c r="A1461" s="73">
        <f>+'INFO SEAL'!B1412</f>
        <v>1407</v>
      </c>
      <c r="B1461" s="180" t="str">
        <f t="shared" si="57"/>
        <v>MOD INV_2018</v>
      </c>
      <c r="C1461" s="180" t="str">
        <f>+'INFO SEAL'!C1412</f>
        <v>AREQUIPA</v>
      </c>
      <c r="D1461" s="180" t="str">
        <f>+'INFO SEAL'!D1412</f>
        <v>CAYLLOMA</v>
      </c>
      <c r="E1461" s="180" t="str">
        <f>+'INFO SEAL'!E1412</f>
        <v>MAJES</v>
      </c>
      <c r="F1461" s="180" t="str">
        <f>+IF('INFO SEAL'!I1412="BAJA TENSION","BT",IF('INFO SEAL'!I1412="MEDIA TENSION","MT","AT"))</f>
        <v>AT</v>
      </c>
      <c r="G1461" s="180">
        <f>+'INFO SEAL'!K1412</f>
        <v>18</v>
      </c>
      <c r="H1461" s="180" t="str">
        <f>+'INFO SEAL'!L1412</f>
        <v>POSTE</v>
      </c>
      <c r="I1461" s="180" t="str">
        <f>+'INFO SEAL'!M1412</f>
        <v>MADERA</v>
      </c>
      <c r="J1461" s="180" t="str">
        <f>+'INFO SEAL'!N1412&amp;"-"&amp;F1461</f>
        <v>EMAM1P75C2-AT</v>
      </c>
      <c r="K1461" s="180"/>
      <c r="L1461" s="182" t="str">
        <f>+VLOOKUP('INFO SEAL'!N1412,$J$8:$V$50,3,FALSE)</f>
        <v>Estructura de  Retención - Terminal compuesto por 1 postes de madera tratada 75' Clase 2</v>
      </c>
      <c r="M1461" s="33">
        <f t="shared" si="58"/>
        <v>1.4</v>
      </c>
    </row>
    <row r="1462" spans="1:13" customFormat="1" x14ac:dyDescent="0.25">
      <c r="A1462" s="73">
        <f>+'INFO SEAL'!B1413</f>
        <v>1408</v>
      </c>
      <c r="B1462" s="180" t="str">
        <f t="shared" si="57"/>
        <v>MOD INV_2018</v>
      </c>
      <c r="C1462" s="180" t="str">
        <f>+'INFO SEAL'!C1413</f>
        <v>AREQUIPA</v>
      </c>
      <c r="D1462" s="180" t="str">
        <f>+'INFO SEAL'!D1413</f>
        <v>CAYLLOMA</v>
      </c>
      <c r="E1462" s="180" t="str">
        <f>+'INFO SEAL'!E1413</f>
        <v>MAJES</v>
      </c>
      <c r="F1462" s="180" t="str">
        <f>+IF('INFO SEAL'!I1413="BAJA TENSION","BT",IF('INFO SEAL'!I1413="MEDIA TENSION","MT","AT"))</f>
        <v>AT</v>
      </c>
      <c r="G1462" s="180">
        <f>+'INFO SEAL'!K1413</f>
        <v>16</v>
      </c>
      <c r="H1462" s="180" t="str">
        <f>+'INFO SEAL'!L1413</f>
        <v>POSTE</v>
      </c>
      <c r="I1462" s="180" t="str">
        <f>+'INFO SEAL'!M1413</f>
        <v>MADERA</v>
      </c>
      <c r="J1462" s="180" t="str">
        <f>+'INFO SEAL'!N1413&amp;"-"&amp;F1462</f>
        <v>EMAM1P75C2-AT</v>
      </c>
      <c r="K1462" s="180"/>
      <c r="L1462" s="182" t="str">
        <f>+VLOOKUP('INFO SEAL'!N1413,$J$8:$V$50,3,FALSE)</f>
        <v>Estructura de  Retención - Terminal compuesto por 1 postes de madera tratada 75' Clase 2</v>
      </c>
      <c r="M1462" s="33">
        <f t="shared" si="58"/>
        <v>1.4</v>
      </c>
    </row>
    <row r="1463" spans="1:13" customFormat="1" x14ac:dyDescent="0.25">
      <c r="A1463" s="73">
        <f>+'INFO SEAL'!B1414</f>
        <v>1409</v>
      </c>
      <c r="B1463" s="180" t="str">
        <f t="shared" si="57"/>
        <v>MOD INV_2018</v>
      </c>
      <c r="C1463" s="180" t="str">
        <f>+'INFO SEAL'!C1414</f>
        <v>AREQUIPA</v>
      </c>
      <c r="D1463" s="180" t="str">
        <f>+'INFO SEAL'!D1414</f>
        <v>CAYLLOMA</v>
      </c>
      <c r="E1463" s="180" t="str">
        <f>+'INFO SEAL'!E1414</f>
        <v>MAJES</v>
      </c>
      <c r="F1463" s="180" t="str">
        <f>+IF('INFO SEAL'!I1414="BAJA TENSION","BT",IF('INFO SEAL'!I1414="MEDIA TENSION","MT","AT"))</f>
        <v>AT</v>
      </c>
      <c r="G1463" s="180">
        <f>+'INFO SEAL'!K1414</f>
        <v>16</v>
      </c>
      <c r="H1463" s="180" t="str">
        <f>+'INFO SEAL'!L1414</f>
        <v>POSTE</v>
      </c>
      <c r="I1463" s="180" t="str">
        <f>+'INFO SEAL'!M1414</f>
        <v>MADERA</v>
      </c>
      <c r="J1463" s="180" t="str">
        <f>+'INFO SEAL'!N1414&amp;"-"&amp;F1463</f>
        <v>EMSU1P60C3-AT</v>
      </c>
      <c r="K1463" s="180"/>
      <c r="L1463" s="182" t="str">
        <f>+VLOOKUP('INFO SEAL'!N1414,$J$8:$V$50,3,FALSE)</f>
        <v>Estructura de  Suspensión compuesto por 1 postes de madera tratada 60' Clase 3</v>
      </c>
      <c r="M1463" s="33">
        <f t="shared" si="58"/>
        <v>1.1000000000000001</v>
      </c>
    </row>
    <row r="1464" spans="1:13" customFormat="1" x14ac:dyDescent="0.25">
      <c r="A1464" s="73">
        <f>+'INFO SEAL'!B1415</f>
        <v>1410</v>
      </c>
      <c r="B1464" s="180" t="str">
        <f t="shared" ref="B1464:B1527" si="59">+INDEX($B$8:$B$50,MATCH(L1464,$L$8:$L$50,0))</f>
        <v>MOD INV_2018</v>
      </c>
      <c r="C1464" s="180" t="str">
        <f>+'INFO SEAL'!C1415</f>
        <v>AREQUIPA</v>
      </c>
      <c r="D1464" s="180" t="str">
        <f>+'INFO SEAL'!D1415</f>
        <v>CAYLLOMA</v>
      </c>
      <c r="E1464" s="180" t="str">
        <f>+'INFO SEAL'!E1415</f>
        <v>MAJES</v>
      </c>
      <c r="F1464" s="180" t="str">
        <f>+IF('INFO SEAL'!I1415="BAJA TENSION","BT",IF('INFO SEAL'!I1415="MEDIA TENSION","MT","AT"))</f>
        <v>AT</v>
      </c>
      <c r="G1464" s="180">
        <f>+'INFO SEAL'!K1415</f>
        <v>16</v>
      </c>
      <c r="H1464" s="180" t="str">
        <f>+'INFO SEAL'!L1415</f>
        <v>POSTE</v>
      </c>
      <c r="I1464" s="180" t="str">
        <f>+'INFO SEAL'!M1415</f>
        <v>MADERA</v>
      </c>
      <c r="J1464" s="180" t="str">
        <f>+'INFO SEAL'!N1415&amp;"-"&amp;F1464</f>
        <v>EMSU1P60C3-AT</v>
      </c>
      <c r="K1464" s="180"/>
      <c r="L1464" s="182" t="str">
        <f>+VLOOKUP('INFO SEAL'!N1415,$J$8:$V$50,3,FALSE)</f>
        <v>Estructura de  Suspensión compuesto por 1 postes de madera tratada 60' Clase 3</v>
      </c>
      <c r="M1464" s="33">
        <f t="shared" ref="M1464:M1527" si="60">+VLOOKUP(J1464,$K$8:$V$50,12,FALSE)</f>
        <v>1.1000000000000001</v>
      </c>
    </row>
    <row r="1465" spans="1:13" customFormat="1" x14ac:dyDescent="0.25">
      <c r="A1465" s="73">
        <f>+'INFO SEAL'!B1416</f>
        <v>1411</v>
      </c>
      <c r="B1465" s="180" t="str">
        <f t="shared" si="59"/>
        <v>MOD INV_2018</v>
      </c>
      <c r="C1465" s="180" t="str">
        <f>+'INFO SEAL'!C1416</f>
        <v>AREQUIPA</v>
      </c>
      <c r="D1465" s="180" t="str">
        <f>+'INFO SEAL'!D1416</f>
        <v>CAYLLOMA</v>
      </c>
      <c r="E1465" s="180" t="str">
        <f>+'INFO SEAL'!E1416</f>
        <v>MAJES</v>
      </c>
      <c r="F1465" s="180" t="str">
        <f>+IF('INFO SEAL'!I1416="BAJA TENSION","BT",IF('INFO SEAL'!I1416="MEDIA TENSION","MT","AT"))</f>
        <v>AT</v>
      </c>
      <c r="G1465" s="180">
        <f>+'INFO SEAL'!K1416</f>
        <v>16</v>
      </c>
      <c r="H1465" s="180" t="str">
        <f>+'INFO SEAL'!L1416</f>
        <v>POSTE</v>
      </c>
      <c r="I1465" s="180" t="str">
        <f>+'INFO SEAL'!M1416</f>
        <v>MADERA</v>
      </c>
      <c r="J1465" s="180" t="str">
        <f>+'INFO SEAL'!N1416&amp;"-"&amp;F1465</f>
        <v>EMSU1P60C3-AT</v>
      </c>
      <c r="K1465" s="180"/>
      <c r="L1465" s="182" t="str">
        <f>+VLOOKUP('INFO SEAL'!N1416,$J$8:$V$50,3,FALSE)</f>
        <v>Estructura de  Suspensión compuesto por 1 postes de madera tratada 60' Clase 3</v>
      </c>
      <c r="M1465" s="33">
        <f t="shared" si="60"/>
        <v>1.1000000000000001</v>
      </c>
    </row>
    <row r="1466" spans="1:13" customFormat="1" x14ac:dyDescent="0.25">
      <c r="A1466" s="73">
        <f>+'INFO SEAL'!B1417</f>
        <v>1412</v>
      </c>
      <c r="B1466" s="180" t="str">
        <f t="shared" si="59"/>
        <v>MOD INV_2018</v>
      </c>
      <c r="C1466" s="180" t="str">
        <f>+'INFO SEAL'!C1417</f>
        <v>AREQUIPA</v>
      </c>
      <c r="D1466" s="180" t="str">
        <f>+'INFO SEAL'!D1417</f>
        <v>CAYLLOMA</v>
      </c>
      <c r="E1466" s="180" t="str">
        <f>+'INFO SEAL'!E1417</f>
        <v>MAJES</v>
      </c>
      <c r="F1466" s="180" t="str">
        <f>+IF('INFO SEAL'!I1417="BAJA TENSION","BT",IF('INFO SEAL'!I1417="MEDIA TENSION","MT","AT"))</f>
        <v>AT</v>
      </c>
      <c r="G1466" s="180">
        <f>+'INFO SEAL'!K1417</f>
        <v>18</v>
      </c>
      <c r="H1466" s="180" t="str">
        <f>+'INFO SEAL'!L1417</f>
        <v>POSTE</v>
      </c>
      <c r="I1466" s="180" t="str">
        <f>+'INFO SEAL'!M1417</f>
        <v>MADERA</v>
      </c>
      <c r="J1466" s="180" t="str">
        <f>+'INFO SEAL'!N1417&amp;"-"&amp;F1466</f>
        <v>EMAM1P75C2-AT</v>
      </c>
      <c r="K1466" s="180"/>
      <c r="L1466" s="182" t="str">
        <f>+VLOOKUP('INFO SEAL'!N1417,$J$8:$V$50,3,FALSE)</f>
        <v>Estructura de  Retención - Terminal compuesto por 1 postes de madera tratada 75' Clase 2</v>
      </c>
      <c r="M1466" s="33">
        <f t="shared" si="60"/>
        <v>1.4</v>
      </c>
    </row>
    <row r="1467" spans="1:13" customFormat="1" x14ac:dyDescent="0.25">
      <c r="A1467" s="73">
        <f>+'INFO SEAL'!B1418</f>
        <v>1413</v>
      </c>
      <c r="B1467" s="180" t="str">
        <f t="shared" si="59"/>
        <v>MOD INV_2018</v>
      </c>
      <c r="C1467" s="180" t="str">
        <f>+'INFO SEAL'!C1418</f>
        <v>AREQUIPA</v>
      </c>
      <c r="D1467" s="180" t="str">
        <f>+'INFO SEAL'!D1418</f>
        <v>CAYLLOMA</v>
      </c>
      <c r="E1467" s="180" t="str">
        <f>+'INFO SEAL'!E1418</f>
        <v>MAJES</v>
      </c>
      <c r="F1467" s="180" t="str">
        <f>+IF('INFO SEAL'!I1418="BAJA TENSION","BT",IF('INFO SEAL'!I1418="MEDIA TENSION","MT","AT"))</f>
        <v>AT</v>
      </c>
      <c r="G1467" s="180">
        <f>+'INFO SEAL'!K1418</f>
        <v>16</v>
      </c>
      <c r="H1467" s="180" t="str">
        <f>+'INFO SEAL'!L1418</f>
        <v>POSTE</v>
      </c>
      <c r="I1467" s="180" t="str">
        <f>+'INFO SEAL'!M1418</f>
        <v>MADERA</v>
      </c>
      <c r="J1467" s="180" t="str">
        <f>+'INFO SEAL'!N1418&amp;"-"&amp;F1467</f>
        <v>EMSU1P60C3-AT</v>
      </c>
      <c r="K1467" s="180"/>
      <c r="L1467" s="182" t="str">
        <f>+VLOOKUP('INFO SEAL'!N1418,$J$8:$V$50,3,FALSE)</f>
        <v>Estructura de  Suspensión compuesto por 1 postes de madera tratada 60' Clase 3</v>
      </c>
      <c r="M1467" s="33">
        <f t="shared" si="60"/>
        <v>1.1000000000000001</v>
      </c>
    </row>
    <row r="1468" spans="1:13" customFormat="1" x14ac:dyDescent="0.25">
      <c r="A1468" s="73">
        <f>+'INFO SEAL'!B1419</f>
        <v>1414</v>
      </c>
      <c r="B1468" s="180" t="str">
        <f t="shared" si="59"/>
        <v>MOD INV_2018</v>
      </c>
      <c r="C1468" s="180" t="str">
        <f>+'INFO SEAL'!C1419</f>
        <v>AREQUIPA</v>
      </c>
      <c r="D1468" s="180" t="str">
        <f>+'INFO SEAL'!D1419</f>
        <v>CAYLLOMA</v>
      </c>
      <c r="E1468" s="180" t="str">
        <f>+'INFO SEAL'!E1419</f>
        <v>MAJES</v>
      </c>
      <c r="F1468" s="180" t="str">
        <f>+IF('INFO SEAL'!I1419="BAJA TENSION","BT",IF('INFO SEAL'!I1419="MEDIA TENSION","MT","AT"))</f>
        <v>AT</v>
      </c>
      <c r="G1468" s="180">
        <f>+'INFO SEAL'!K1419</f>
        <v>16</v>
      </c>
      <c r="H1468" s="180" t="str">
        <f>+'INFO SEAL'!L1419</f>
        <v>POSTE</v>
      </c>
      <c r="I1468" s="180" t="str">
        <f>+'INFO SEAL'!M1419</f>
        <v>MADERA</v>
      </c>
      <c r="J1468" s="180" t="str">
        <f>+'INFO SEAL'!N1419&amp;"-"&amp;F1468</f>
        <v>EMSU1P60C3-AT</v>
      </c>
      <c r="K1468" s="180"/>
      <c r="L1468" s="182" t="str">
        <f>+VLOOKUP('INFO SEAL'!N1419,$J$8:$V$50,3,FALSE)</f>
        <v>Estructura de  Suspensión compuesto por 1 postes de madera tratada 60' Clase 3</v>
      </c>
      <c r="M1468" s="33">
        <f t="shared" si="60"/>
        <v>1.1000000000000001</v>
      </c>
    </row>
    <row r="1469" spans="1:13" customFormat="1" x14ac:dyDescent="0.25">
      <c r="A1469" s="73">
        <f>+'INFO SEAL'!B1420</f>
        <v>1415</v>
      </c>
      <c r="B1469" s="180" t="str">
        <f t="shared" si="59"/>
        <v>MOD INV_2018</v>
      </c>
      <c r="C1469" s="180" t="str">
        <f>+'INFO SEAL'!C1420</f>
        <v>AREQUIPA</v>
      </c>
      <c r="D1469" s="180" t="str">
        <f>+'INFO SEAL'!D1420</f>
        <v>CAYLLOMA</v>
      </c>
      <c r="E1469" s="180" t="str">
        <f>+'INFO SEAL'!E1420</f>
        <v>MAJES</v>
      </c>
      <c r="F1469" s="180" t="str">
        <f>+IF('INFO SEAL'!I1420="BAJA TENSION","BT",IF('INFO SEAL'!I1420="MEDIA TENSION","MT","AT"))</f>
        <v>AT</v>
      </c>
      <c r="G1469" s="180">
        <f>+'INFO SEAL'!K1420</f>
        <v>16</v>
      </c>
      <c r="H1469" s="180" t="str">
        <f>+'INFO SEAL'!L1420</f>
        <v>POSTE</v>
      </c>
      <c r="I1469" s="180" t="str">
        <f>+'INFO SEAL'!M1420</f>
        <v>MADERA</v>
      </c>
      <c r="J1469" s="180" t="str">
        <f>+'INFO SEAL'!N1420&amp;"-"&amp;F1469</f>
        <v>EMSU1P60C3-AT</v>
      </c>
      <c r="K1469" s="180"/>
      <c r="L1469" s="182" t="str">
        <f>+VLOOKUP('INFO SEAL'!N1420,$J$8:$V$50,3,FALSE)</f>
        <v>Estructura de  Suspensión compuesto por 1 postes de madera tratada 60' Clase 3</v>
      </c>
      <c r="M1469" s="33">
        <f t="shared" si="60"/>
        <v>1.1000000000000001</v>
      </c>
    </row>
    <row r="1470" spans="1:13" customFormat="1" x14ac:dyDescent="0.25">
      <c r="A1470" s="73">
        <f>+'INFO SEAL'!B1421</f>
        <v>1416</v>
      </c>
      <c r="B1470" s="180" t="str">
        <f t="shared" si="59"/>
        <v>SICODI</v>
      </c>
      <c r="C1470" s="180" t="str">
        <f>+'INFO SEAL'!C1421</f>
        <v>AREQUIPA</v>
      </c>
      <c r="D1470" s="180" t="str">
        <f>+'INFO SEAL'!D1421</f>
        <v>CASTILLA</v>
      </c>
      <c r="E1470" s="180" t="str">
        <f>+'INFO SEAL'!E1421</f>
        <v>APLAO</v>
      </c>
      <c r="F1470" s="180" t="str">
        <f>+IF('INFO SEAL'!I1421="BAJA TENSION","BT",IF('INFO SEAL'!I1421="MEDIA TENSION","MT","AT"))</f>
        <v>BT</v>
      </c>
      <c r="G1470" s="180">
        <f>+'INFO SEAL'!K1421</f>
        <v>9</v>
      </c>
      <c r="H1470" s="180" t="str">
        <f>+'INFO SEAL'!L1421</f>
        <v>POSTE</v>
      </c>
      <c r="I1470" s="180" t="str">
        <f>+'INFO SEAL'!M1421</f>
        <v>CONCRETO</v>
      </c>
      <c r="J1470" s="180" t="str">
        <f>+'INFO SEAL'!N1421&amp;"-"&amp;F1470</f>
        <v>PPC10-BT</v>
      </c>
      <c r="K1470" s="180"/>
      <c r="L1470" s="182" t="str">
        <f>+VLOOKUP('INFO SEAL'!N1421,$J$8:$V$50,3,FALSE)</f>
        <v>POSTE DE CONCRETO ARMADO DE  9/400/140/275</v>
      </c>
      <c r="M1470" s="33">
        <f t="shared" si="60"/>
        <v>0.2</v>
      </c>
    </row>
    <row r="1471" spans="1:13" customFormat="1" x14ac:dyDescent="0.25">
      <c r="A1471" s="73">
        <f>+'INFO SEAL'!B1422</f>
        <v>1417</v>
      </c>
      <c r="B1471" s="180" t="str">
        <f t="shared" si="59"/>
        <v>SICODI</v>
      </c>
      <c r="C1471" s="180" t="str">
        <f>+'INFO SEAL'!C1422</f>
        <v>AREQUIPA</v>
      </c>
      <c r="D1471" s="180" t="str">
        <f>+'INFO SEAL'!D1422</f>
        <v>CASTILLA</v>
      </c>
      <c r="E1471" s="180" t="str">
        <f>+'INFO SEAL'!E1422</f>
        <v>APLAO</v>
      </c>
      <c r="F1471" s="180" t="str">
        <f>+IF('INFO SEAL'!I1422="BAJA TENSION","BT",IF('INFO SEAL'!I1422="MEDIA TENSION","MT","AT"))</f>
        <v>BT</v>
      </c>
      <c r="G1471" s="180">
        <f>+'INFO SEAL'!K1422</f>
        <v>7</v>
      </c>
      <c r="H1471" s="180" t="str">
        <f>+'INFO SEAL'!L1422</f>
        <v>POSTE</v>
      </c>
      <c r="I1471" s="180" t="str">
        <f>+'INFO SEAL'!M1422</f>
        <v>CONCRETO</v>
      </c>
      <c r="J1471" s="180" t="str">
        <f>+'INFO SEAL'!N1422&amp;"-"&amp;F1471</f>
        <v>PPC02-BT</v>
      </c>
      <c r="K1471" s="180"/>
      <c r="L1471" s="182" t="str">
        <f>+VLOOKUP('INFO SEAL'!N1422,$J$8:$V$50,3,FALSE)</f>
        <v>POSTE DE CONCRETO ARMADO DE  7/200/120/225</v>
      </c>
      <c r="M1471" s="33">
        <f t="shared" si="60"/>
        <v>0.1</v>
      </c>
    </row>
    <row r="1472" spans="1:13" customFormat="1" x14ac:dyDescent="0.25">
      <c r="A1472" s="73">
        <f>+'INFO SEAL'!B1423</f>
        <v>1418</v>
      </c>
      <c r="B1472" s="180" t="str">
        <f t="shared" si="59"/>
        <v>SICODI</v>
      </c>
      <c r="C1472" s="180" t="str">
        <f>+'INFO SEAL'!C1423</f>
        <v>AREQUIPA</v>
      </c>
      <c r="D1472" s="180" t="str">
        <f>+'INFO SEAL'!D1423</f>
        <v>CASTILLA</v>
      </c>
      <c r="E1472" s="180" t="str">
        <f>+'INFO SEAL'!E1423</f>
        <v>APLAO</v>
      </c>
      <c r="F1472" s="180" t="str">
        <f>+IF('INFO SEAL'!I1423="BAJA TENSION","BT",IF('INFO SEAL'!I1423="MEDIA TENSION","MT","AT"))</f>
        <v>BT</v>
      </c>
      <c r="G1472" s="180">
        <f>+'INFO SEAL'!K1423</f>
        <v>7</v>
      </c>
      <c r="H1472" s="180" t="str">
        <f>+'INFO SEAL'!L1423</f>
        <v>POSTE</v>
      </c>
      <c r="I1472" s="180" t="str">
        <f>+'INFO SEAL'!M1423</f>
        <v>HORMIGON</v>
      </c>
      <c r="J1472" s="180" t="str">
        <f>+'INFO SEAL'!N1423&amp;"-"&amp;F1472</f>
        <v>PPH01-BT</v>
      </c>
      <c r="K1472" s="180"/>
      <c r="L1472" s="182" t="str">
        <f>+VLOOKUP('INFO SEAL'!N1423,$J$8:$V$50,3,FALSE)</f>
        <v>POSTE DE HORMIGON SECCION H,  8.70m/225 KG</v>
      </c>
      <c r="M1472" s="33">
        <f t="shared" si="60"/>
        <v>0.1</v>
      </c>
    </row>
    <row r="1473" spans="1:13" customFormat="1" x14ac:dyDescent="0.25">
      <c r="A1473" s="73">
        <f>+'INFO SEAL'!B1424</f>
        <v>1419</v>
      </c>
      <c r="B1473" s="180" t="str">
        <f t="shared" si="59"/>
        <v>SICODI</v>
      </c>
      <c r="C1473" s="180" t="str">
        <f>+'INFO SEAL'!C1424</f>
        <v>AREQUIPA</v>
      </c>
      <c r="D1473" s="180" t="str">
        <f>+'INFO SEAL'!D1424</f>
        <v>CASTILLA</v>
      </c>
      <c r="E1473" s="180" t="str">
        <f>+'INFO SEAL'!E1424</f>
        <v>APLAO</v>
      </c>
      <c r="F1473" s="180" t="str">
        <f>+IF('INFO SEAL'!I1424="BAJA TENSION","BT",IF('INFO SEAL'!I1424="MEDIA TENSION","MT","AT"))</f>
        <v>BT</v>
      </c>
      <c r="G1473" s="180">
        <f>+'INFO SEAL'!K1424</f>
        <v>8</v>
      </c>
      <c r="H1473" s="180" t="str">
        <f>+'INFO SEAL'!L1424</f>
        <v>POSTE</v>
      </c>
      <c r="I1473" s="180" t="str">
        <f>+'INFO SEAL'!M1424</f>
        <v>CONCRETO</v>
      </c>
      <c r="J1473" s="180" t="str">
        <f>+'INFO SEAL'!N1424&amp;"-"&amp;F1473</f>
        <v>PPC05-BT</v>
      </c>
      <c r="K1473" s="180"/>
      <c r="L1473" s="182" t="str">
        <f>+VLOOKUP('INFO SEAL'!N1424,$J$8:$V$50,3,FALSE)</f>
        <v>POSTE DE CONCRETO ARMADO DE  8/200/120/240</v>
      </c>
      <c r="M1473" s="33">
        <f t="shared" si="60"/>
        <v>0.1</v>
      </c>
    </row>
    <row r="1474" spans="1:13" customFormat="1" x14ac:dyDescent="0.25">
      <c r="A1474" s="73">
        <f>+'INFO SEAL'!B1425</f>
        <v>1420</v>
      </c>
      <c r="B1474" s="180" t="str">
        <f t="shared" si="59"/>
        <v>SICODI</v>
      </c>
      <c r="C1474" s="180" t="str">
        <f>+'INFO SEAL'!C1425</f>
        <v>AREQUIPA</v>
      </c>
      <c r="D1474" s="180" t="str">
        <f>+'INFO SEAL'!D1425</f>
        <v>CASTILLA</v>
      </c>
      <c r="E1474" s="180" t="str">
        <f>+'INFO SEAL'!E1425</f>
        <v>APLAO</v>
      </c>
      <c r="F1474" s="180" t="str">
        <f>+IF('INFO SEAL'!I1425="BAJA TENSION","BT",IF('INFO SEAL'!I1425="MEDIA TENSION","MT","AT"))</f>
        <v>BT</v>
      </c>
      <c r="G1474" s="180">
        <f>+'INFO SEAL'!K1425</f>
        <v>8</v>
      </c>
      <c r="H1474" s="180" t="str">
        <f>+'INFO SEAL'!L1425</f>
        <v>POSTE</v>
      </c>
      <c r="I1474" s="180" t="str">
        <f>+'INFO SEAL'!M1425</f>
        <v>CONCRETO</v>
      </c>
      <c r="J1474" s="180" t="str">
        <f>+'INFO SEAL'!N1425&amp;"-"&amp;F1474</f>
        <v>PPC05-BT</v>
      </c>
      <c r="K1474" s="180"/>
      <c r="L1474" s="182" t="str">
        <f>+VLOOKUP('INFO SEAL'!N1425,$J$8:$V$50,3,FALSE)</f>
        <v>POSTE DE CONCRETO ARMADO DE  8/200/120/240</v>
      </c>
      <c r="M1474" s="33">
        <f t="shared" si="60"/>
        <v>0.1</v>
      </c>
    </row>
    <row r="1475" spans="1:13" customFormat="1" x14ac:dyDescent="0.25">
      <c r="A1475" s="73">
        <f>+'INFO SEAL'!B1426</f>
        <v>1421</v>
      </c>
      <c r="B1475" s="180" t="str">
        <f t="shared" si="59"/>
        <v>SICODI</v>
      </c>
      <c r="C1475" s="180" t="str">
        <f>+'INFO SEAL'!C1426</f>
        <v>AREQUIPA</v>
      </c>
      <c r="D1475" s="180" t="str">
        <f>+'INFO SEAL'!D1426</f>
        <v>CASTILLA</v>
      </c>
      <c r="E1475" s="180" t="str">
        <f>+'INFO SEAL'!E1426</f>
        <v>APLAO</v>
      </c>
      <c r="F1475" s="180" t="str">
        <f>+IF('INFO SEAL'!I1426="BAJA TENSION","BT",IF('INFO SEAL'!I1426="MEDIA TENSION","MT","AT"))</f>
        <v>BT</v>
      </c>
      <c r="G1475" s="180">
        <f>+'INFO SEAL'!K1426</f>
        <v>8</v>
      </c>
      <c r="H1475" s="180" t="str">
        <f>+'INFO SEAL'!L1426</f>
        <v>POSTE</v>
      </c>
      <c r="I1475" s="180" t="str">
        <f>+'INFO SEAL'!M1426</f>
        <v>CONCRETO</v>
      </c>
      <c r="J1475" s="180" t="str">
        <f>+'INFO SEAL'!N1426&amp;"-"&amp;F1475</f>
        <v>PPC05-BT</v>
      </c>
      <c r="K1475" s="180"/>
      <c r="L1475" s="182" t="str">
        <f>+VLOOKUP('INFO SEAL'!N1426,$J$8:$V$50,3,FALSE)</f>
        <v>POSTE DE CONCRETO ARMADO DE  8/200/120/240</v>
      </c>
      <c r="M1475" s="33">
        <f t="shared" si="60"/>
        <v>0.1</v>
      </c>
    </row>
    <row r="1476" spans="1:13" customFormat="1" x14ac:dyDescent="0.25">
      <c r="A1476" s="73">
        <f>+'INFO SEAL'!B1427</f>
        <v>1422</v>
      </c>
      <c r="B1476" s="180" t="str">
        <f t="shared" si="59"/>
        <v>MOD INV_2018</v>
      </c>
      <c r="C1476" s="180" t="str">
        <f>+'INFO SEAL'!C1427</f>
        <v>AREQUIPA</v>
      </c>
      <c r="D1476" s="180" t="str">
        <f>+'INFO SEAL'!D1427</f>
        <v>CAYLLOMA</v>
      </c>
      <c r="E1476" s="180" t="str">
        <f>+'INFO SEAL'!E1427</f>
        <v>MAJES</v>
      </c>
      <c r="F1476" s="180" t="str">
        <f>+IF('INFO SEAL'!I1427="BAJA TENSION","BT",IF('INFO SEAL'!I1427="MEDIA TENSION","MT","AT"))</f>
        <v>AT</v>
      </c>
      <c r="G1476" s="180">
        <f>+'INFO SEAL'!K1427</f>
        <v>16</v>
      </c>
      <c r="H1476" s="180" t="str">
        <f>+'INFO SEAL'!L1427</f>
        <v>POSTE</v>
      </c>
      <c r="I1476" s="180" t="str">
        <f>+'INFO SEAL'!M1427</f>
        <v>MADERA</v>
      </c>
      <c r="J1476" s="180" t="str">
        <f>+'INFO SEAL'!N1427&amp;"-"&amp;F1476</f>
        <v>EMSU1P60C3-AT</v>
      </c>
      <c r="K1476" s="180"/>
      <c r="L1476" s="182" t="str">
        <f>+VLOOKUP('INFO SEAL'!N1427,$J$8:$V$50,3,FALSE)</f>
        <v>Estructura de  Suspensión compuesto por 1 postes de madera tratada 60' Clase 3</v>
      </c>
      <c r="M1476" s="33">
        <f t="shared" si="60"/>
        <v>1.1000000000000001</v>
      </c>
    </row>
    <row r="1477" spans="1:13" customFormat="1" x14ac:dyDescent="0.25">
      <c r="A1477" s="73">
        <f>+'INFO SEAL'!B1428</f>
        <v>1423</v>
      </c>
      <c r="B1477" s="180" t="str">
        <f t="shared" si="59"/>
        <v>MOD INV_2018</v>
      </c>
      <c r="C1477" s="180" t="str">
        <f>+'INFO SEAL'!C1428</f>
        <v>AREQUIPA</v>
      </c>
      <c r="D1477" s="180" t="str">
        <f>+'INFO SEAL'!D1428</f>
        <v>CASTILLA</v>
      </c>
      <c r="E1477" s="180" t="str">
        <f>+'INFO SEAL'!E1428</f>
        <v>URACA</v>
      </c>
      <c r="F1477" s="180" t="str">
        <f>+IF('INFO SEAL'!I1428="BAJA TENSION","BT",IF('INFO SEAL'!I1428="MEDIA TENSION","MT","AT"))</f>
        <v>AT</v>
      </c>
      <c r="G1477" s="180">
        <f>+'INFO SEAL'!K1428</f>
        <v>16</v>
      </c>
      <c r="H1477" s="180" t="str">
        <f>+'INFO SEAL'!L1428</f>
        <v>POSTE</v>
      </c>
      <c r="I1477" s="180" t="str">
        <f>+'INFO SEAL'!M1428</f>
        <v>MADERA</v>
      </c>
      <c r="J1477" s="180" t="str">
        <f>+'INFO SEAL'!N1428&amp;"-"&amp;F1477</f>
        <v>EMSU1P60C3-AT</v>
      </c>
      <c r="K1477" s="180"/>
      <c r="L1477" s="182" t="str">
        <f>+VLOOKUP('INFO SEAL'!N1428,$J$8:$V$50,3,FALSE)</f>
        <v>Estructura de  Suspensión compuesto por 1 postes de madera tratada 60' Clase 3</v>
      </c>
      <c r="M1477" s="33">
        <f t="shared" si="60"/>
        <v>1.1000000000000001</v>
      </c>
    </row>
    <row r="1478" spans="1:13" customFormat="1" x14ac:dyDescent="0.25">
      <c r="A1478" s="73">
        <f>+'INFO SEAL'!B1429</f>
        <v>1424</v>
      </c>
      <c r="B1478" s="180" t="str">
        <f t="shared" si="59"/>
        <v>SICODI</v>
      </c>
      <c r="C1478" s="180" t="str">
        <f>+'INFO SEAL'!C1429</f>
        <v>AREQUIPA</v>
      </c>
      <c r="D1478" s="180" t="str">
        <f>+'INFO SEAL'!D1429</f>
        <v>CASTILLA</v>
      </c>
      <c r="E1478" s="180" t="str">
        <f>+'INFO SEAL'!E1429</f>
        <v>APLAO</v>
      </c>
      <c r="F1478" s="180" t="str">
        <f>+IF('INFO SEAL'!I1429="BAJA TENSION","BT",IF('INFO SEAL'!I1429="MEDIA TENSION","MT","AT"))</f>
        <v>MT</v>
      </c>
      <c r="G1478" s="180">
        <f>+'INFO SEAL'!K1429</f>
        <v>12</v>
      </c>
      <c r="H1478" s="180" t="str">
        <f>+'INFO SEAL'!L1429</f>
        <v>POSTE</v>
      </c>
      <c r="I1478" s="180" t="str">
        <f>+'INFO SEAL'!M1429</f>
        <v>CONCRETO</v>
      </c>
      <c r="J1478" s="180" t="str">
        <f>+'INFO SEAL'!N1429&amp;"-"&amp;F1478</f>
        <v>PPC15-MT</v>
      </c>
      <c r="K1478" s="180"/>
      <c r="L1478" s="182" t="str">
        <f>+VLOOKUP('INFO SEAL'!N1429,$J$8:$V$50,3,FALSE)</f>
        <v>POSTE DE CONCRETO ARMADO DE 12/200/120/300</v>
      </c>
      <c r="M1478" s="33">
        <f t="shared" si="60"/>
        <v>0.3</v>
      </c>
    </row>
    <row r="1479" spans="1:13" customFormat="1" x14ac:dyDescent="0.25">
      <c r="A1479" s="73">
        <f>+'INFO SEAL'!B1430</f>
        <v>1425</v>
      </c>
      <c r="B1479" s="180" t="str">
        <f t="shared" si="59"/>
        <v>MOD INV_2018</v>
      </c>
      <c r="C1479" s="180" t="str">
        <f>+'INFO SEAL'!C1430</f>
        <v>AREQUIPA</v>
      </c>
      <c r="D1479" s="180" t="str">
        <f>+'INFO SEAL'!D1430</f>
        <v>CAYLLOMA</v>
      </c>
      <c r="E1479" s="180" t="str">
        <f>+'INFO SEAL'!E1430</f>
        <v>MAJES</v>
      </c>
      <c r="F1479" s="180" t="str">
        <f>+IF('INFO SEAL'!I1430="BAJA TENSION","BT",IF('INFO SEAL'!I1430="MEDIA TENSION","MT","AT"))</f>
        <v>AT</v>
      </c>
      <c r="G1479" s="180">
        <f>+'INFO SEAL'!K1430</f>
        <v>16</v>
      </c>
      <c r="H1479" s="180" t="str">
        <f>+'INFO SEAL'!L1430</f>
        <v>POSTE</v>
      </c>
      <c r="I1479" s="180" t="str">
        <f>+'INFO SEAL'!M1430</f>
        <v>MADERA</v>
      </c>
      <c r="J1479" s="180" t="str">
        <f>+'INFO SEAL'!N1430&amp;"-"&amp;F1479</f>
        <v>EMSU1P60C3-AT</v>
      </c>
      <c r="K1479" s="180"/>
      <c r="L1479" s="182" t="str">
        <f>+VLOOKUP('INFO SEAL'!N1430,$J$8:$V$50,3,FALSE)</f>
        <v>Estructura de  Suspensión compuesto por 1 postes de madera tratada 60' Clase 3</v>
      </c>
      <c r="M1479" s="33">
        <f t="shared" si="60"/>
        <v>1.1000000000000001</v>
      </c>
    </row>
    <row r="1480" spans="1:13" customFormat="1" x14ac:dyDescent="0.25">
      <c r="A1480" s="73">
        <f>+'INFO SEAL'!B1431</f>
        <v>1426</v>
      </c>
      <c r="B1480" s="180" t="str">
        <f t="shared" si="59"/>
        <v>MOD INV_2018</v>
      </c>
      <c r="C1480" s="180" t="str">
        <f>+'INFO SEAL'!C1431</f>
        <v>AREQUIPA</v>
      </c>
      <c r="D1480" s="180" t="str">
        <f>+'INFO SEAL'!D1431</f>
        <v>CAYLLOMA</v>
      </c>
      <c r="E1480" s="180" t="str">
        <f>+'INFO SEAL'!E1431</f>
        <v>MAJES</v>
      </c>
      <c r="F1480" s="180" t="str">
        <f>+IF('INFO SEAL'!I1431="BAJA TENSION","BT",IF('INFO SEAL'!I1431="MEDIA TENSION","MT","AT"))</f>
        <v>AT</v>
      </c>
      <c r="G1480" s="180">
        <f>+'INFO SEAL'!K1431</f>
        <v>16</v>
      </c>
      <c r="H1480" s="180" t="str">
        <f>+'INFO SEAL'!L1431</f>
        <v>POSTE</v>
      </c>
      <c r="I1480" s="180" t="str">
        <f>+'INFO SEAL'!M1431</f>
        <v>MADERA</v>
      </c>
      <c r="J1480" s="180" t="str">
        <f>+'INFO SEAL'!N1431&amp;"-"&amp;F1480</f>
        <v>EMSU1P60C3-AT</v>
      </c>
      <c r="K1480" s="180"/>
      <c r="L1480" s="182" t="str">
        <f>+VLOOKUP('INFO SEAL'!N1431,$J$8:$V$50,3,FALSE)</f>
        <v>Estructura de  Suspensión compuesto por 1 postes de madera tratada 60' Clase 3</v>
      </c>
      <c r="M1480" s="33">
        <f t="shared" si="60"/>
        <v>1.1000000000000001</v>
      </c>
    </row>
    <row r="1481" spans="1:13" customFormat="1" x14ac:dyDescent="0.25">
      <c r="A1481" s="73">
        <f>+'INFO SEAL'!B1432</f>
        <v>1427</v>
      </c>
      <c r="B1481" s="180" t="str">
        <f t="shared" si="59"/>
        <v>MOD INV_2018</v>
      </c>
      <c r="C1481" s="180" t="str">
        <f>+'INFO SEAL'!C1432</f>
        <v>AREQUIPA</v>
      </c>
      <c r="D1481" s="180" t="str">
        <f>+'INFO SEAL'!D1432</f>
        <v>CAYLLOMA</v>
      </c>
      <c r="E1481" s="180" t="str">
        <f>+'INFO SEAL'!E1432</f>
        <v>MAJES</v>
      </c>
      <c r="F1481" s="180" t="str">
        <f>+IF('INFO SEAL'!I1432="BAJA TENSION","BT",IF('INFO SEAL'!I1432="MEDIA TENSION","MT","AT"))</f>
        <v>AT</v>
      </c>
      <c r="G1481" s="180">
        <f>+'INFO SEAL'!K1432</f>
        <v>16</v>
      </c>
      <c r="H1481" s="180" t="str">
        <f>+'INFO SEAL'!L1432</f>
        <v>POSTE</v>
      </c>
      <c r="I1481" s="180" t="str">
        <f>+'INFO SEAL'!M1432</f>
        <v>MADERA</v>
      </c>
      <c r="J1481" s="180" t="str">
        <f>+'INFO SEAL'!N1432&amp;"-"&amp;F1481</f>
        <v>EMSU1P60C3-AT</v>
      </c>
      <c r="K1481" s="180"/>
      <c r="L1481" s="182" t="str">
        <f>+VLOOKUP('INFO SEAL'!N1432,$J$8:$V$50,3,FALSE)</f>
        <v>Estructura de  Suspensión compuesto por 1 postes de madera tratada 60' Clase 3</v>
      </c>
      <c r="M1481" s="33">
        <f t="shared" si="60"/>
        <v>1.1000000000000001</v>
      </c>
    </row>
    <row r="1482" spans="1:13" customFormat="1" x14ac:dyDescent="0.25">
      <c r="A1482" s="73">
        <f>+'INFO SEAL'!B1433</f>
        <v>1428</v>
      </c>
      <c r="B1482" s="180" t="str">
        <f t="shared" si="59"/>
        <v>MOD INV_2018</v>
      </c>
      <c r="C1482" s="180" t="str">
        <f>+'INFO SEAL'!C1433</f>
        <v>AREQUIPA</v>
      </c>
      <c r="D1482" s="180" t="str">
        <f>+'INFO SEAL'!D1433</f>
        <v>CAYLLOMA</v>
      </c>
      <c r="E1482" s="180" t="str">
        <f>+'INFO SEAL'!E1433</f>
        <v>MAJES</v>
      </c>
      <c r="F1482" s="180" t="str">
        <f>+IF('INFO SEAL'!I1433="BAJA TENSION","BT",IF('INFO SEAL'!I1433="MEDIA TENSION","MT","AT"))</f>
        <v>AT</v>
      </c>
      <c r="G1482" s="180">
        <f>+'INFO SEAL'!K1433</f>
        <v>16</v>
      </c>
      <c r="H1482" s="180" t="str">
        <f>+'INFO SEAL'!L1433</f>
        <v>POSTE</v>
      </c>
      <c r="I1482" s="180" t="str">
        <f>+'INFO SEAL'!M1433</f>
        <v>MADERA</v>
      </c>
      <c r="J1482" s="180" t="str">
        <f>+'INFO SEAL'!N1433&amp;"-"&amp;F1482</f>
        <v>EMSU1P60C3-AT</v>
      </c>
      <c r="K1482" s="180"/>
      <c r="L1482" s="182" t="str">
        <f>+VLOOKUP('INFO SEAL'!N1433,$J$8:$V$50,3,FALSE)</f>
        <v>Estructura de  Suspensión compuesto por 1 postes de madera tratada 60' Clase 3</v>
      </c>
      <c r="M1482" s="33">
        <f t="shared" si="60"/>
        <v>1.1000000000000001</v>
      </c>
    </row>
    <row r="1483" spans="1:13" customFormat="1" x14ac:dyDescent="0.25">
      <c r="A1483" s="73">
        <f>+'INFO SEAL'!B1434</f>
        <v>1429</v>
      </c>
      <c r="B1483" s="180" t="str">
        <f t="shared" si="59"/>
        <v>MOD INV_2018</v>
      </c>
      <c r="C1483" s="180" t="str">
        <f>+'INFO SEAL'!C1434</f>
        <v>AREQUIPA</v>
      </c>
      <c r="D1483" s="180" t="str">
        <f>+'INFO SEAL'!D1434</f>
        <v>CAYLLOMA</v>
      </c>
      <c r="E1483" s="180" t="str">
        <f>+'INFO SEAL'!E1434</f>
        <v>MAJES</v>
      </c>
      <c r="F1483" s="180" t="str">
        <f>+IF('INFO SEAL'!I1434="BAJA TENSION","BT",IF('INFO SEAL'!I1434="MEDIA TENSION","MT","AT"))</f>
        <v>AT</v>
      </c>
      <c r="G1483" s="180">
        <f>+'INFO SEAL'!K1434</f>
        <v>18</v>
      </c>
      <c r="H1483" s="180" t="str">
        <f>+'INFO SEAL'!L1434</f>
        <v>POSTE</v>
      </c>
      <c r="I1483" s="180" t="str">
        <f>+'INFO SEAL'!M1434</f>
        <v>MADERA</v>
      </c>
      <c r="J1483" s="180" t="str">
        <f>+'INFO SEAL'!N1434&amp;"-"&amp;F1483</f>
        <v>EMAM1P75C2-AT</v>
      </c>
      <c r="K1483" s="180"/>
      <c r="L1483" s="182" t="str">
        <f>+VLOOKUP('INFO SEAL'!N1434,$J$8:$V$50,3,FALSE)</f>
        <v>Estructura de  Retención - Terminal compuesto por 1 postes de madera tratada 75' Clase 2</v>
      </c>
      <c r="M1483" s="33">
        <f t="shared" si="60"/>
        <v>1.4</v>
      </c>
    </row>
    <row r="1484" spans="1:13" customFormat="1" x14ac:dyDescent="0.25">
      <c r="A1484" s="73">
        <f>+'INFO SEAL'!B1435</f>
        <v>1430</v>
      </c>
      <c r="B1484" s="180" t="str">
        <f t="shared" si="59"/>
        <v>MOD INV_2018</v>
      </c>
      <c r="C1484" s="180" t="str">
        <f>+'INFO SEAL'!C1435</f>
        <v>AREQUIPA</v>
      </c>
      <c r="D1484" s="180" t="str">
        <f>+'INFO SEAL'!D1435</f>
        <v>CAYLLOMA</v>
      </c>
      <c r="E1484" s="180" t="str">
        <f>+'INFO SEAL'!E1435</f>
        <v>MAJES</v>
      </c>
      <c r="F1484" s="180" t="str">
        <f>+IF('INFO SEAL'!I1435="BAJA TENSION","BT",IF('INFO SEAL'!I1435="MEDIA TENSION","MT","AT"))</f>
        <v>AT</v>
      </c>
      <c r="G1484" s="180">
        <f>+'INFO SEAL'!K1435</f>
        <v>18</v>
      </c>
      <c r="H1484" s="180" t="str">
        <f>+'INFO SEAL'!L1435</f>
        <v>POSTE</v>
      </c>
      <c r="I1484" s="180" t="str">
        <f>+'INFO SEAL'!M1435</f>
        <v>MADERA</v>
      </c>
      <c r="J1484" s="180" t="str">
        <f>+'INFO SEAL'!N1435&amp;"-"&amp;F1484</f>
        <v>EMAM1P75C2-AT</v>
      </c>
      <c r="K1484" s="180"/>
      <c r="L1484" s="182" t="str">
        <f>+VLOOKUP('INFO SEAL'!N1435,$J$8:$V$50,3,FALSE)</f>
        <v>Estructura de  Retención - Terminal compuesto por 1 postes de madera tratada 75' Clase 2</v>
      </c>
      <c r="M1484" s="33">
        <f t="shared" si="60"/>
        <v>1.4</v>
      </c>
    </row>
    <row r="1485" spans="1:13" customFormat="1" x14ac:dyDescent="0.25">
      <c r="A1485" s="73">
        <f>+'INFO SEAL'!B1436</f>
        <v>1431</v>
      </c>
      <c r="B1485" s="180" t="str">
        <f t="shared" si="59"/>
        <v>MOD INV_2018</v>
      </c>
      <c r="C1485" s="180" t="str">
        <f>+'INFO SEAL'!C1436</f>
        <v>AREQUIPA</v>
      </c>
      <c r="D1485" s="180" t="str">
        <f>+'INFO SEAL'!D1436</f>
        <v>CAYLLOMA</v>
      </c>
      <c r="E1485" s="180" t="str">
        <f>+'INFO SEAL'!E1436</f>
        <v>MAJES</v>
      </c>
      <c r="F1485" s="180" t="str">
        <f>+IF('INFO SEAL'!I1436="BAJA TENSION","BT",IF('INFO SEAL'!I1436="MEDIA TENSION","MT","AT"))</f>
        <v>AT</v>
      </c>
      <c r="G1485" s="180">
        <f>+'INFO SEAL'!K1436</f>
        <v>16</v>
      </c>
      <c r="H1485" s="180" t="str">
        <f>+'INFO SEAL'!L1436</f>
        <v>POSTE</v>
      </c>
      <c r="I1485" s="180" t="str">
        <f>+'INFO SEAL'!M1436</f>
        <v>MADERA</v>
      </c>
      <c r="J1485" s="180" t="str">
        <f>+'INFO SEAL'!N1436&amp;"-"&amp;F1485</f>
        <v>EMSU1P60C3-AT</v>
      </c>
      <c r="K1485" s="180"/>
      <c r="L1485" s="182" t="str">
        <f>+VLOOKUP('INFO SEAL'!N1436,$J$8:$V$50,3,FALSE)</f>
        <v>Estructura de  Suspensión compuesto por 1 postes de madera tratada 60' Clase 3</v>
      </c>
      <c r="M1485" s="33">
        <f t="shared" si="60"/>
        <v>1.1000000000000001</v>
      </c>
    </row>
    <row r="1486" spans="1:13" customFormat="1" x14ac:dyDescent="0.25">
      <c r="A1486" s="73">
        <f>+'INFO SEAL'!B1437</f>
        <v>1432</v>
      </c>
      <c r="B1486" s="180" t="str">
        <f t="shared" si="59"/>
        <v>SICODI</v>
      </c>
      <c r="C1486" s="180" t="str">
        <f>+'INFO SEAL'!C1437</f>
        <v>AREQUIPA</v>
      </c>
      <c r="D1486" s="180" t="str">
        <f>+'INFO SEAL'!D1437</f>
        <v>CONDESUYOS</v>
      </c>
      <c r="E1486" s="180" t="str">
        <f>+'INFO SEAL'!E1437</f>
        <v>IRAY</v>
      </c>
      <c r="F1486" s="180" t="str">
        <f>+IF('INFO SEAL'!I1437="BAJA TENSION","BT",IF('INFO SEAL'!I1437="MEDIA TENSION","MT","AT"))</f>
        <v>BT</v>
      </c>
      <c r="G1486" s="180">
        <f>+'INFO SEAL'!K1437</f>
        <v>8</v>
      </c>
      <c r="H1486" s="180" t="str">
        <f>+'INFO SEAL'!L1437</f>
        <v>POSTE</v>
      </c>
      <c r="I1486" s="180" t="str">
        <f>+'INFO SEAL'!M1437</f>
        <v>MADERA</v>
      </c>
      <c r="J1486" s="180" t="str">
        <f>+'INFO SEAL'!N1437&amp;"-"&amp;F1486</f>
        <v>PPM01-BT</v>
      </c>
      <c r="K1486" s="180"/>
      <c r="L1486" s="182" t="str">
        <f>+VLOOKUP('INFO SEAL'!N1437,$J$8:$V$50,3,FALSE)</f>
        <v>POSTE DE MADERA TRATADA DE  8 mts. CL.4</v>
      </c>
      <c r="M1486" s="33">
        <f t="shared" si="60"/>
        <v>0.1</v>
      </c>
    </row>
    <row r="1487" spans="1:13" customFormat="1" x14ac:dyDescent="0.25">
      <c r="A1487" s="73">
        <f>+'INFO SEAL'!B1438</f>
        <v>1433</v>
      </c>
      <c r="B1487" s="180" t="str">
        <f t="shared" si="59"/>
        <v>SICODI</v>
      </c>
      <c r="C1487" s="180" t="str">
        <f>+'INFO SEAL'!C1438</f>
        <v>AREQUIPA</v>
      </c>
      <c r="D1487" s="180" t="str">
        <f>+'INFO SEAL'!D1438</f>
        <v>CASTILLA</v>
      </c>
      <c r="E1487" s="180" t="str">
        <f>+'INFO SEAL'!E1438</f>
        <v>APLAO</v>
      </c>
      <c r="F1487" s="180" t="str">
        <f>+IF('INFO SEAL'!I1438="BAJA TENSION","BT",IF('INFO SEAL'!I1438="MEDIA TENSION","MT","AT"))</f>
        <v>MT</v>
      </c>
      <c r="G1487" s="180">
        <f>+'INFO SEAL'!K1438</f>
        <v>12</v>
      </c>
      <c r="H1487" s="180" t="str">
        <f>+'INFO SEAL'!L1438</f>
        <v>POSTE</v>
      </c>
      <c r="I1487" s="180" t="str">
        <f>+'INFO SEAL'!M1438</f>
        <v>MADERA</v>
      </c>
      <c r="J1487" s="180" t="str">
        <f>+'INFO SEAL'!N1438&amp;"-"&amp;F1487</f>
        <v>PPM19-MT</v>
      </c>
      <c r="K1487" s="180"/>
      <c r="L1487" s="182" t="str">
        <f>+VLOOKUP('INFO SEAL'!N1438,$J$8:$V$50,3,FALSE)</f>
        <v>POSTE DE MADERA TRATADA DE 12 mts. CL.4</v>
      </c>
      <c r="M1487" s="33">
        <f t="shared" si="60"/>
        <v>1</v>
      </c>
    </row>
    <row r="1488" spans="1:13" customFormat="1" x14ac:dyDescent="0.25">
      <c r="A1488" s="73">
        <f>+'INFO SEAL'!B1439</f>
        <v>1434</v>
      </c>
      <c r="B1488" s="180" t="str">
        <f t="shared" si="59"/>
        <v>SICODI</v>
      </c>
      <c r="C1488" s="180" t="str">
        <f>+'INFO SEAL'!C1439</f>
        <v>AREQUIPA</v>
      </c>
      <c r="D1488" s="180" t="str">
        <f>+'INFO SEAL'!D1439</f>
        <v>CONDESUYOS</v>
      </c>
      <c r="E1488" s="180" t="str">
        <f>+'INFO SEAL'!E1439</f>
        <v>IRAY</v>
      </c>
      <c r="F1488" s="180" t="str">
        <f>+IF('INFO SEAL'!I1439="BAJA TENSION","BT",IF('INFO SEAL'!I1439="MEDIA TENSION","MT","AT"))</f>
        <v>BT</v>
      </c>
      <c r="G1488" s="180">
        <f>+'INFO SEAL'!K1439</f>
        <v>8</v>
      </c>
      <c r="H1488" s="180" t="str">
        <f>+'INFO SEAL'!L1439</f>
        <v>POSTE</v>
      </c>
      <c r="I1488" s="180" t="str">
        <f>+'INFO SEAL'!M1439</f>
        <v>CONCRETO</v>
      </c>
      <c r="J1488" s="180" t="str">
        <f>+'INFO SEAL'!N1439&amp;"-"&amp;F1488</f>
        <v>PPC05-BT</v>
      </c>
      <c r="K1488" s="180"/>
      <c r="L1488" s="182" t="str">
        <f>+VLOOKUP('INFO SEAL'!N1439,$J$8:$V$50,3,FALSE)</f>
        <v>POSTE DE CONCRETO ARMADO DE  8/200/120/240</v>
      </c>
      <c r="M1488" s="33">
        <f t="shared" si="60"/>
        <v>0.1</v>
      </c>
    </row>
    <row r="1489" spans="1:13" customFormat="1" x14ac:dyDescent="0.25">
      <c r="A1489" s="73">
        <f>+'INFO SEAL'!B1440</f>
        <v>1435</v>
      </c>
      <c r="B1489" s="180" t="str">
        <f t="shared" si="59"/>
        <v>SICODI</v>
      </c>
      <c r="C1489" s="180" t="str">
        <f>+'INFO SEAL'!C1440</f>
        <v>AREQUIPA</v>
      </c>
      <c r="D1489" s="180" t="str">
        <f>+'INFO SEAL'!D1440</f>
        <v>CASTILLA</v>
      </c>
      <c r="E1489" s="180" t="str">
        <f>+'INFO SEAL'!E1440</f>
        <v>APLAO</v>
      </c>
      <c r="F1489" s="180" t="str">
        <f>+IF('INFO SEAL'!I1440="BAJA TENSION","BT",IF('INFO SEAL'!I1440="MEDIA TENSION","MT","AT"))</f>
        <v>MT</v>
      </c>
      <c r="G1489" s="180">
        <f>+'INFO SEAL'!K1440</f>
        <v>12</v>
      </c>
      <c r="H1489" s="180" t="str">
        <f>+'INFO SEAL'!L1440</f>
        <v>POSTE</v>
      </c>
      <c r="I1489" s="180" t="str">
        <f>+'INFO SEAL'!M1440</f>
        <v>CONCRETO</v>
      </c>
      <c r="J1489" s="180" t="str">
        <f>+'INFO SEAL'!N1440&amp;"-"&amp;F1489</f>
        <v>PPC15-MT</v>
      </c>
      <c r="K1489" s="180"/>
      <c r="L1489" s="182" t="str">
        <f>+VLOOKUP('INFO SEAL'!N1440,$J$8:$V$50,3,FALSE)</f>
        <v>POSTE DE CONCRETO ARMADO DE 12/200/120/300</v>
      </c>
      <c r="M1489" s="33">
        <f t="shared" si="60"/>
        <v>0.3</v>
      </c>
    </row>
    <row r="1490" spans="1:13" customFormat="1" x14ac:dyDescent="0.25">
      <c r="A1490" s="73">
        <f>+'INFO SEAL'!B1441</f>
        <v>1436</v>
      </c>
      <c r="B1490" s="180" t="str">
        <f t="shared" si="59"/>
        <v>SICODI</v>
      </c>
      <c r="C1490" s="180" t="str">
        <f>+'INFO SEAL'!C1441</f>
        <v>AREQUIPA</v>
      </c>
      <c r="D1490" s="180" t="str">
        <f>+'INFO SEAL'!D1441</f>
        <v>CASTILLA</v>
      </c>
      <c r="E1490" s="180" t="str">
        <f>+'INFO SEAL'!E1441</f>
        <v>APLAO</v>
      </c>
      <c r="F1490" s="180" t="str">
        <f>+IF('INFO SEAL'!I1441="BAJA TENSION","BT",IF('INFO SEAL'!I1441="MEDIA TENSION","MT","AT"))</f>
        <v>MT</v>
      </c>
      <c r="G1490" s="180">
        <f>+'INFO SEAL'!K1441</f>
        <v>12</v>
      </c>
      <c r="H1490" s="180" t="str">
        <f>+'INFO SEAL'!L1441</f>
        <v>POSTE</v>
      </c>
      <c r="I1490" s="180" t="str">
        <f>+'INFO SEAL'!M1441</f>
        <v>CONCRETO</v>
      </c>
      <c r="J1490" s="180" t="str">
        <f>+'INFO SEAL'!N1441&amp;"-"&amp;F1490</f>
        <v>PPC15-MT</v>
      </c>
      <c r="K1490" s="180"/>
      <c r="L1490" s="182" t="str">
        <f>+VLOOKUP('INFO SEAL'!N1441,$J$8:$V$50,3,FALSE)</f>
        <v>POSTE DE CONCRETO ARMADO DE 12/200/120/300</v>
      </c>
      <c r="M1490" s="33">
        <f t="shared" si="60"/>
        <v>0.3</v>
      </c>
    </row>
    <row r="1491" spans="1:13" customFormat="1" x14ac:dyDescent="0.25">
      <c r="A1491" s="73">
        <f>+'INFO SEAL'!B1442</f>
        <v>1437</v>
      </c>
      <c r="B1491" s="180" t="str">
        <f t="shared" si="59"/>
        <v>SICODI</v>
      </c>
      <c r="C1491" s="180" t="str">
        <f>+'INFO SEAL'!C1442</f>
        <v>AREQUIPA</v>
      </c>
      <c r="D1491" s="180" t="str">
        <f>+'INFO SEAL'!D1442</f>
        <v>CASTILLA</v>
      </c>
      <c r="E1491" s="180" t="str">
        <f>+'INFO SEAL'!E1442</f>
        <v>APLAO</v>
      </c>
      <c r="F1491" s="180" t="str">
        <f>+IF('INFO SEAL'!I1442="BAJA TENSION","BT",IF('INFO SEAL'!I1442="MEDIA TENSION","MT","AT"))</f>
        <v>MT</v>
      </c>
      <c r="G1491" s="180">
        <f>+'INFO SEAL'!K1442</f>
        <v>12</v>
      </c>
      <c r="H1491" s="180" t="str">
        <f>+'INFO SEAL'!L1442</f>
        <v>POSTE</v>
      </c>
      <c r="I1491" s="180" t="str">
        <f>+'INFO SEAL'!M1442</f>
        <v>CONCRETO</v>
      </c>
      <c r="J1491" s="180" t="str">
        <f>+'INFO SEAL'!N1442&amp;"-"&amp;F1491</f>
        <v>PPC15-MT</v>
      </c>
      <c r="K1491" s="180"/>
      <c r="L1491" s="182" t="str">
        <f>+VLOOKUP('INFO SEAL'!N1442,$J$8:$V$50,3,FALSE)</f>
        <v>POSTE DE CONCRETO ARMADO DE 12/200/120/300</v>
      </c>
      <c r="M1491" s="33">
        <f t="shared" si="60"/>
        <v>0.3</v>
      </c>
    </row>
    <row r="1492" spans="1:13" customFormat="1" x14ac:dyDescent="0.25">
      <c r="A1492" s="73">
        <f>+'INFO SEAL'!B1443</f>
        <v>1438</v>
      </c>
      <c r="B1492" s="180" t="str">
        <f t="shared" si="59"/>
        <v>SICODI</v>
      </c>
      <c r="C1492" s="180" t="str">
        <f>+'INFO SEAL'!C1443</f>
        <v>AREQUIPA</v>
      </c>
      <c r="D1492" s="180" t="str">
        <f>+'INFO SEAL'!D1443</f>
        <v>CONDESUYOS</v>
      </c>
      <c r="E1492" s="180" t="str">
        <f>+'INFO SEAL'!E1443</f>
        <v>ANDARAY</v>
      </c>
      <c r="F1492" s="180" t="str">
        <f>+IF('INFO SEAL'!I1443="BAJA TENSION","BT",IF('INFO SEAL'!I1443="MEDIA TENSION","MT","AT"))</f>
        <v>MT</v>
      </c>
      <c r="G1492" s="180">
        <f>+'INFO SEAL'!K1443</f>
        <v>13</v>
      </c>
      <c r="H1492" s="180" t="str">
        <f>+'INFO SEAL'!L1443</f>
        <v>POSTE</v>
      </c>
      <c r="I1492" s="180" t="str">
        <f>+'INFO SEAL'!M1443</f>
        <v>CONCRETO</v>
      </c>
      <c r="J1492" s="180" t="str">
        <f>+'INFO SEAL'!N1443&amp;"-"&amp;F1492</f>
        <v>PPC19-MT</v>
      </c>
      <c r="K1492" s="180"/>
      <c r="L1492" s="182" t="str">
        <f>+VLOOKUP('INFO SEAL'!N1443,$J$8:$V$50,3,FALSE)</f>
        <v>POSTE DE CONCRETO ARMADO DE 13/300/150/345</v>
      </c>
      <c r="M1492" s="33">
        <f t="shared" si="60"/>
        <v>0.5</v>
      </c>
    </row>
    <row r="1493" spans="1:13" customFormat="1" x14ac:dyDescent="0.25">
      <c r="A1493" s="73">
        <f>+'INFO SEAL'!B1444</f>
        <v>1439</v>
      </c>
      <c r="B1493" s="180" t="str">
        <f t="shared" si="59"/>
        <v>SICODI</v>
      </c>
      <c r="C1493" s="180" t="str">
        <f>+'INFO SEAL'!C1444</f>
        <v>AREQUIPA</v>
      </c>
      <c r="D1493" s="180" t="str">
        <f>+'INFO SEAL'!D1444</f>
        <v>CASTILLA</v>
      </c>
      <c r="E1493" s="180" t="str">
        <f>+'INFO SEAL'!E1444</f>
        <v>APLAO</v>
      </c>
      <c r="F1493" s="180" t="str">
        <f>+IF('INFO SEAL'!I1444="BAJA TENSION","BT",IF('INFO SEAL'!I1444="MEDIA TENSION","MT","AT"))</f>
        <v>MT</v>
      </c>
      <c r="G1493" s="180">
        <f>+'INFO SEAL'!K1444</f>
        <v>12</v>
      </c>
      <c r="H1493" s="180" t="str">
        <f>+'INFO SEAL'!L1444</f>
        <v>POSTE</v>
      </c>
      <c r="I1493" s="180" t="str">
        <f>+'INFO SEAL'!M1444</f>
        <v>CONCRETO</v>
      </c>
      <c r="J1493" s="180" t="str">
        <f>+'INFO SEAL'!N1444&amp;"-"&amp;F1493</f>
        <v>PPC15-MT</v>
      </c>
      <c r="K1493" s="180"/>
      <c r="L1493" s="182" t="str">
        <f>+VLOOKUP('INFO SEAL'!N1444,$J$8:$V$50,3,FALSE)</f>
        <v>POSTE DE CONCRETO ARMADO DE 12/200/120/300</v>
      </c>
      <c r="M1493" s="33">
        <f t="shared" si="60"/>
        <v>0.3</v>
      </c>
    </row>
    <row r="1494" spans="1:13" customFormat="1" x14ac:dyDescent="0.25">
      <c r="A1494" s="73">
        <f>+'INFO SEAL'!B1445</f>
        <v>1440</v>
      </c>
      <c r="B1494" s="180" t="str">
        <f t="shared" si="59"/>
        <v>SICODI</v>
      </c>
      <c r="C1494" s="180" t="str">
        <f>+'INFO SEAL'!C1445</f>
        <v>AREQUIPA</v>
      </c>
      <c r="D1494" s="180" t="str">
        <f>+'INFO SEAL'!D1445</f>
        <v>CONDESUYOS</v>
      </c>
      <c r="E1494" s="180" t="str">
        <f>+'INFO SEAL'!E1445</f>
        <v>ANDARAY</v>
      </c>
      <c r="F1494" s="180" t="str">
        <f>+IF('INFO SEAL'!I1445="BAJA TENSION","BT",IF('INFO SEAL'!I1445="MEDIA TENSION","MT","AT"))</f>
        <v>MT</v>
      </c>
      <c r="G1494" s="180">
        <f>+'INFO SEAL'!K1445</f>
        <v>13</v>
      </c>
      <c r="H1494" s="180" t="str">
        <f>+'INFO SEAL'!L1445</f>
        <v>POSTE</v>
      </c>
      <c r="I1494" s="180" t="str">
        <f>+'INFO SEAL'!M1445</f>
        <v>CONCRETO</v>
      </c>
      <c r="J1494" s="180" t="str">
        <f>+'INFO SEAL'!N1445&amp;"-"&amp;F1494</f>
        <v>PPC19-MT</v>
      </c>
      <c r="K1494" s="180"/>
      <c r="L1494" s="182" t="str">
        <f>+VLOOKUP('INFO SEAL'!N1445,$J$8:$V$50,3,FALSE)</f>
        <v>POSTE DE CONCRETO ARMADO DE 13/300/150/345</v>
      </c>
      <c r="M1494" s="33">
        <f t="shared" si="60"/>
        <v>0.5</v>
      </c>
    </row>
    <row r="1495" spans="1:13" customFormat="1" x14ac:dyDescent="0.25">
      <c r="A1495" s="73">
        <f>+'INFO SEAL'!B1446</f>
        <v>1441</v>
      </c>
      <c r="B1495" s="180" t="str">
        <f t="shared" si="59"/>
        <v>SICODI</v>
      </c>
      <c r="C1495" s="180" t="str">
        <f>+'INFO SEAL'!C1446</f>
        <v>AREQUIPA</v>
      </c>
      <c r="D1495" s="180" t="str">
        <f>+'INFO SEAL'!D1446</f>
        <v>CASTILLA</v>
      </c>
      <c r="E1495" s="180" t="str">
        <f>+'INFO SEAL'!E1446</f>
        <v>APLAO</v>
      </c>
      <c r="F1495" s="180" t="str">
        <f>+IF('INFO SEAL'!I1446="BAJA TENSION","BT",IF('INFO SEAL'!I1446="MEDIA TENSION","MT","AT"))</f>
        <v>MT</v>
      </c>
      <c r="G1495" s="180">
        <f>+'INFO SEAL'!K1446</f>
        <v>12</v>
      </c>
      <c r="H1495" s="180" t="str">
        <f>+'INFO SEAL'!L1446</f>
        <v>POSTE</v>
      </c>
      <c r="I1495" s="180" t="str">
        <f>+'INFO SEAL'!M1446</f>
        <v>CONCRETO</v>
      </c>
      <c r="J1495" s="180" t="str">
        <f>+'INFO SEAL'!N1446&amp;"-"&amp;F1495</f>
        <v>PPC15-MT</v>
      </c>
      <c r="K1495" s="180"/>
      <c r="L1495" s="182" t="str">
        <f>+VLOOKUP('INFO SEAL'!N1446,$J$8:$V$50,3,FALSE)</f>
        <v>POSTE DE CONCRETO ARMADO DE 12/200/120/300</v>
      </c>
      <c r="M1495" s="33">
        <f t="shared" si="60"/>
        <v>0.3</v>
      </c>
    </row>
    <row r="1496" spans="1:13" customFormat="1" x14ac:dyDescent="0.25">
      <c r="A1496" s="73">
        <f>+'INFO SEAL'!B1447</f>
        <v>1442</v>
      </c>
      <c r="B1496" s="180" t="str">
        <f t="shared" si="59"/>
        <v>SICODI</v>
      </c>
      <c r="C1496" s="180" t="str">
        <f>+'INFO SEAL'!C1447</f>
        <v>AREQUIPA</v>
      </c>
      <c r="D1496" s="180" t="str">
        <f>+'INFO SEAL'!D1447</f>
        <v>CONDESUYOS</v>
      </c>
      <c r="E1496" s="180" t="str">
        <f>+'INFO SEAL'!E1447</f>
        <v>ANDARAY</v>
      </c>
      <c r="F1496" s="180" t="str">
        <f>+IF('INFO SEAL'!I1447="BAJA TENSION","BT",IF('INFO SEAL'!I1447="MEDIA TENSION","MT","AT"))</f>
        <v>MT</v>
      </c>
      <c r="G1496" s="180">
        <f>+'INFO SEAL'!K1447</f>
        <v>13</v>
      </c>
      <c r="H1496" s="180" t="str">
        <f>+'INFO SEAL'!L1447</f>
        <v>POSTE</v>
      </c>
      <c r="I1496" s="180" t="str">
        <f>+'INFO SEAL'!M1447</f>
        <v>CONCRETO</v>
      </c>
      <c r="J1496" s="180" t="str">
        <f>+'INFO SEAL'!N1447&amp;"-"&amp;F1496</f>
        <v>PPC19-MT</v>
      </c>
      <c r="K1496" s="180"/>
      <c r="L1496" s="182" t="str">
        <f>+VLOOKUP('INFO SEAL'!N1447,$J$8:$V$50,3,FALSE)</f>
        <v>POSTE DE CONCRETO ARMADO DE 13/300/150/345</v>
      </c>
      <c r="M1496" s="33">
        <f t="shared" si="60"/>
        <v>0.5</v>
      </c>
    </row>
    <row r="1497" spans="1:13" customFormat="1" x14ac:dyDescent="0.25">
      <c r="A1497" s="73">
        <f>+'INFO SEAL'!B1448</f>
        <v>1443</v>
      </c>
      <c r="B1497" s="180" t="str">
        <f t="shared" si="59"/>
        <v>SICODI</v>
      </c>
      <c r="C1497" s="180" t="str">
        <f>+'INFO SEAL'!C1448</f>
        <v>AREQUIPA</v>
      </c>
      <c r="D1497" s="180" t="str">
        <f>+'INFO SEAL'!D1448</f>
        <v>CASTILLA</v>
      </c>
      <c r="E1497" s="180" t="str">
        <f>+'INFO SEAL'!E1448</f>
        <v>APLAO</v>
      </c>
      <c r="F1497" s="180" t="str">
        <f>+IF('INFO SEAL'!I1448="BAJA TENSION","BT",IF('INFO SEAL'!I1448="MEDIA TENSION","MT","AT"))</f>
        <v>MT</v>
      </c>
      <c r="G1497" s="180">
        <f>+'INFO SEAL'!K1448</f>
        <v>12</v>
      </c>
      <c r="H1497" s="180" t="str">
        <f>+'INFO SEAL'!L1448</f>
        <v>POSTE</v>
      </c>
      <c r="I1497" s="180" t="str">
        <f>+'INFO SEAL'!M1448</f>
        <v>CONCRETO</v>
      </c>
      <c r="J1497" s="180" t="str">
        <f>+'INFO SEAL'!N1448&amp;"-"&amp;F1497</f>
        <v>PPC15-MT</v>
      </c>
      <c r="K1497" s="180"/>
      <c r="L1497" s="182" t="str">
        <f>+VLOOKUP('INFO SEAL'!N1448,$J$8:$V$50,3,FALSE)</f>
        <v>POSTE DE CONCRETO ARMADO DE 12/200/120/300</v>
      </c>
      <c r="M1497" s="33">
        <f t="shared" si="60"/>
        <v>0.3</v>
      </c>
    </row>
    <row r="1498" spans="1:13" customFormat="1" x14ac:dyDescent="0.25">
      <c r="A1498" s="73">
        <f>+'INFO SEAL'!B1449</f>
        <v>1444</v>
      </c>
      <c r="B1498" s="180" t="str">
        <f t="shared" si="59"/>
        <v>SICODI</v>
      </c>
      <c r="C1498" s="180" t="str">
        <f>+'INFO SEAL'!C1449</f>
        <v>AREQUIPA</v>
      </c>
      <c r="D1498" s="180" t="str">
        <f>+'INFO SEAL'!D1449</f>
        <v>CASTILLA</v>
      </c>
      <c r="E1498" s="180" t="str">
        <f>+'INFO SEAL'!E1449</f>
        <v>APLAO</v>
      </c>
      <c r="F1498" s="180" t="str">
        <f>+IF('INFO SEAL'!I1449="BAJA TENSION","BT",IF('INFO SEAL'!I1449="MEDIA TENSION","MT","AT"))</f>
        <v>MT</v>
      </c>
      <c r="G1498" s="180">
        <f>+'INFO SEAL'!K1449</f>
        <v>12</v>
      </c>
      <c r="H1498" s="180" t="str">
        <f>+'INFO SEAL'!L1449</f>
        <v>POSTE</v>
      </c>
      <c r="I1498" s="180" t="str">
        <f>+'INFO SEAL'!M1449</f>
        <v>CONCRETO</v>
      </c>
      <c r="J1498" s="180" t="str">
        <f>+'INFO SEAL'!N1449&amp;"-"&amp;F1498</f>
        <v>PPC15-MT</v>
      </c>
      <c r="K1498" s="180"/>
      <c r="L1498" s="182" t="str">
        <f>+VLOOKUP('INFO SEAL'!N1449,$J$8:$V$50,3,FALSE)</f>
        <v>POSTE DE CONCRETO ARMADO DE 12/200/120/300</v>
      </c>
      <c r="M1498" s="33">
        <f t="shared" si="60"/>
        <v>0.3</v>
      </c>
    </row>
    <row r="1499" spans="1:13" customFormat="1" x14ac:dyDescent="0.25">
      <c r="A1499" s="73">
        <f>+'INFO SEAL'!B1450</f>
        <v>1445</v>
      </c>
      <c r="B1499" s="180" t="str">
        <f t="shared" si="59"/>
        <v>SICODI</v>
      </c>
      <c r="C1499" s="180" t="str">
        <f>+'INFO SEAL'!C1450</f>
        <v>AREQUIPA</v>
      </c>
      <c r="D1499" s="180" t="str">
        <f>+'INFO SEAL'!D1450</f>
        <v>CONDESUYOS</v>
      </c>
      <c r="E1499" s="180" t="str">
        <f>+'INFO SEAL'!E1450</f>
        <v>ANDARAY</v>
      </c>
      <c r="F1499" s="180" t="str">
        <f>+IF('INFO SEAL'!I1450="BAJA TENSION","BT",IF('INFO SEAL'!I1450="MEDIA TENSION","MT","AT"))</f>
        <v>MT</v>
      </c>
      <c r="G1499" s="180">
        <f>+'INFO SEAL'!K1450</f>
        <v>13</v>
      </c>
      <c r="H1499" s="180" t="str">
        <f>+'INFO SEAL'!L1450</f>
        <v>POSTE</v>
      </c>
      <c r="I1499" s="180" t="str">
        <f>+'INFO SEAL'!M1450</f>
        <v>CONCRETO</v>
      </c>
      <c r="J1499" s="180" t="str">
        <f>+'INFO SEAL'!N1450&amp;"-"&amp;F1499</f>
        <v>PPC19-MT</v>
      </c>
      <c r="K1499" s="180"/>
      <c r="L1499" s="182" t="str">
        <f>+VLOOKUP('INFO SEAL'!N1450,$J$8:$V$50,3,FALSE)</f>
        <v>POSTE DE CONCRETO ARMADO DE 13/300/150/345</v>
      </c>
      <c r="M1499" s="33">
        <f t="shared" si="60"/>
        <v>0.5</v>
      </c>
    </row>
    <row r="1500" spans="1:13" customFormat="1" x14ac:dyDescent="0.25">
      <c r="A1500" s="73">
        <f>+'INFO SEAL'!B1451</f>
        <v>1446</v>
      </c>
      <c r="B1500" s="180" t="str">
        <f t="shared" si="59"/>
        <v>SICODI</v>
      </c>
      <c r="C1500" s="180" t="str">
        <f>+'INFO SEAL'!C1451</f>
        <v>AREQUIPA</v>
      </c>
      <c r="D1500" s="180" t="str">
        <f>+'INFO SEAL'!D1451</f>
        <v>CASTILLA</v>
      </c>
      <c r="E1500" s="180" t="str">
        <f>+'INFO SEAL'!E1451</f>
        <v>APLAO</v>
      </c>
      <c r="F1500" s="180" t="str">
        <f>+IF('INFO SEAL'!I1451="BAJA TENSION","BT",IF('INFO SEAL'!I1451="MEDIA TENSION","MT","AT"))</f>
        <v>MT</v>
      </c>
      <c r="G1500" s="180">
        <f>+'INFO SEAL'!K1451</f>
        <v>12</v>
      </c>
      <c r="H1500" s="180" t="str">
        <f>+'INFO SEAL'!L1451</f>
        <v>POSTE</v>
      </c>
      <c r="I1500" s="180" t="str">
        <f>+'INFO SEAL'!M1451</f>
        <v>CONCRETO</v>
      </c>
      <c r="J1500" s="180" t="str">
        <f>+'INFO SEAL'!N1451&amp;"-"&amp;F1500</f>
        <v>PPC15-MT</v>
      </c>
      <c r="K1500" s="180"/>
      <c r="L1500" s="182" t="str">
        <f>+VLOOKUP('INFO SEAL'!N1451,$J$8:$V$50,3,FALSE)</f>
        <v>POSTE DE CONCRETO ARMADO DE 12/200/120/300</v>
      </c>
      <c r="M1500" s="33">
        <f t="shared" si="60"/>
        <v>0.3</v>
      </c>
    </row>
    <row r="1501" spans="1:13" customFormat="1" x14ac:dyDescent="0.25">
      <c r="A1501" s="73">
        <f>+'INFO SEAL'!B1452</f>
        <v>1447</v>
      </c>
      <c r="B1501" s="180" t="str">
        <f t="shared" si="59"/>
        <v>SICODI</v>
      </c>
      <c r="C1501" s="180" t="str">
        <f>+'INFO SEAL'!C1452</f>
        <v>AREQUIPA</v>
      </c>
      <c r="D1501" s="180" t="str">
        <f>+'INFO SEAL'!D1452</f>
        <v>CASTILLA</v>
      </c>
      <c r="E1501" s="180" t="str">
        <f>+'INFO SEAL'!E1452</f>
        <v>APLAO</v>
      </c>
      <c r="F1501" s="180" t="str">
        <f>+IF('INFO SEAL'!I1452="BAJA TENSION","BT",IF('INFO SEAL'!I1452="MEDIA TENSION","MT","AT"))</f>
        <v>MT</v>
      </c>
      <c r="G1501" s="180">
        <f>+'INFO SEAL'!K1452</f>
        <v>12</v>
      </c>
      <c r="H1501" s="180" t="str">
        <f>+'INFO SEAL'!L1452</f>
        <v>POSTE</v>
      </c>
      <c r="I1501" s="180" t="str">
        <f>+'INFO SEAL'!M1452</f>
        <v>CONCRETO</v>
      </c>
      <c r="J1501" s="180" t="str">
        <f>+'INFO SEAL'!N1452&amp;"-"&amp;F1501</f>
        <v>PPC15-MT</v>
      </c>
      <c r="K1501" s="180"/>
      <c r="L1501" s="182" t="str">
        <f>+VLOOKUP('INFO SEAL'!N1452,$J$8:$V$50,3,FALSE)</f>
        <v>POSTE DE CONCRETO ARMADO DE 12/200/120/300</v>
      </c>
      <c r="M1501" s="33">
        <f t="shared" si="60"/>
        <v>0.3</v>
      </c>
    </row>
    <row r="1502" spans="1:13" customFormat="1" x14ac:dyDescent="0.25">
      <c r="A1502" s="73">
        <f>+'INFO SEAL'!B1453</f>
        <v>1448</v>
      </c>
      <c r="B1502" s="180" t="str">
        <f t="shared" si="59"/>
        <v>SICODI</v>
      </c>
      <c r="C1502" s="180" t="str">
        <f>+'INFO SEAL'!C1453</f>
        <v>AREQUIPA</v>
      </c>
      <c r="D1502" s="180" t="str">
        <f>+'INFO SEAL'!D1453</f>
        <v>CASTILLA</v>
      </c>
      <c r="E1502" s="180" t="str">
        <f>+'INFO SEAL'!E1453</f>
        <v>APLAO</v>
      </c>
      <c r="F1502" s="180" t="str">
        <f>+IF('INFO SEAL'!I1453="BAJA TENSION","BT",IF('INFO SEAL'!I1453="MEDIA TENSION","MT","AT"))</f>
        <v>MT</v>
      </c>
      <c r="G1502" s="180">
        <f>+'INFO SEAL'!K1453</f>
        <v>12</v>
      </c>
      <c r="H1502" s="180" t="str">
        <f>+'INFO SEAL'!L1453</f>
        <v>POSTE</v>
      </c>
      <c r="I1502" s="180" t="str">
        <f>+'INFO SEAL'!M1453</f>
        <v>CONCRETO</v>
      </c>
      <c r="J1502" s="180" t="str">
        <f>+'INFO SEAL'!N1453&amp;"-"&amp;F1502</f>
        <v>PPC15-MT</v>
      </c>
      <c r="K1502" s="180"/>
      <c r="L1502" s="182" t="str">
        <f>+VLOOKUP('INFO SEAL'!N1453,$J$8:$V$50,3,FALSE)</f>
        <v>POSTE DE CONCRETO ARMADO DE 12/200/120/300</v>
      </c>
      <c r="M1502" s="33">
        <f t="shared" si="60"/>
        <v>0.3</v>
      </c>
    </row>
    <row r="1503" spans="1:13" customFormat="1" x14ac:dyDescent="0.25">
      <c r="A1503" s="73">
        <f>+'INFO SEAL'!B1454</f>
        <v>1449</v>
      </c>
      <c r="B1503" s="180" t="str">
        <f t="shared" si="59"/>
        <v>SICODI</v>
      </c>
      <c r="C1503" s="180" t="str">
        <f>+'INFO SEAL'!C1454</f>
        <v>AREQUIPA</v>
      </c>
      <c r="D1503" s="180" t="str">
        <f>+'INFO SEAL'!D1454</f>
        <v>CASTILLA</v>
      </c>
      <c r="E1503" s="180" t="str">
        <f>+'INFO SEAL'!E1454</f>
        <v>APLAO</v>
      </c>
      <c r="F1503" s="180" t="str">
        <f>+IF('INFO SEAL'!I1454="BAJA TENSION","BT",IF('INFO SEAL'!I1454="MEDIA TENSION","MT","AT"))</f>
        <v>MT</v>
      </c>
      <c r="G1503" s="180">
        <f>+'INFO SEAL'!K1454</f>
        <v>12</v>
      </c>
      <c r="H1503" s="180" t="str">
        <f>+'INFO SEAL'!L1454</f>
        <v>POSTE</v>
      </c>
      <c r="I1503" s="180" t="str">
        <f>+'INFO SEAL'!M1454</f>
        <v>CONCRETO</v>
      </c>
      <c r="J1503" s="180" t="str">
        <f>+'INFO SEAL'!N1454&amp;"-"&amp;F1503</f>
        <v>PPC15-MT</v>
      </c>
      <c r="K1503" s="180"/>
      <c r="L1503" s="182" t="str">
        <f>+VLOOKUP('INFO SEAL'!N1454,$J$8:$V$50,3,FALSE)</f>
        <v>POSTE DE CONCRETO ARMADO DE 12/200/120/300</v>
      </c>
      <c r="M1503" s="33">
        <f t="shared" si="60"/>
        <v>0.3</v>
      </c>
    </row>
    <row r="1504" spans="1:13" customFormat="1" x14ac:dyDescent="0.25">
      <c r="A1504" s="73">
        <f>+'INFO SEAL'!B1455</f>
        <v>1450</v>
      </c>
      <c r="B1504" s="180" t="str">
        <f t="shared" si="59"/>
        <v>SICODI</v>
      </c>
      <c r="C1504" s="180" t="str">
        <f>+'INFO SEAL'!C1455</f>
        <v>AREQUIPA</v>
      </c>
      <c r="D1504" s="180" t="str">
        <f>+'INFO SEAL'!D1455</f>
        <v>CASTILLA</v>
      </c>
      <c r="E1504" s="180" t="str">
        <f>+'INFO SEAL'!E1455</f>
        <v>APLAO</v>
      </c>
      <c r="F1504" s="180" t="str">
        <f>+IF('INFO SEAL'!I1455="BAJA TENSION","BT",IF('INFO SEAL'!I1455="MEDIA TENSION","MT","AT"))</f>
        <v>MT</v>
      </c>
      <c r="G1504" s="180">
        <f>+'INFO SEAL'!K1455</f>
        <v>12</v>
      </c>
      <c r="H1504" s="180" t="str">
        <f>+'INFO SEAL'!L1455</f>
        <v>POSTE</v>
      </c>
      <c r="I1504" s="180" t="str">
        <f>+'INFO SEAL'!M1455</f>
        <v>CONCRETO</v>
      </c>
      <c r="J1504" s="180" t="str">
        <f>+'INFO SEAL'!N1455&amp;"-"&amp;F1504</f>
        <v>PPC15-MT</v>
      </c>
      <c r="K1504" s="180"/>
      <c r="L1504" s="182" t="str">
        <f>+VLOOKUP('INFO SEAL'!N1455,$J$8:$V$50,3,FALSE)</f>
        <v>POSTE DE CONCRETO ARMADO DE 12/200/120/300</v>
      </c>
      <c r="M1504" s="33">
        <f t="shared" si="60"/>
        <v>0.3</v>
      </c>
    </row>
    <row r="1505" spans="1:13" customFormat="1" x14ac:dyDescent="0.25">
      <c r="A1505" s="73">
        <f>+'INFO SEAL'!B1456</f>
        <v>1451</v>
      </c>
      <c r="B1505" s="180" t="str">
        <f t="shared" si="59"/>
        <v>SICODI</v>
      </c>
      <c r="C1505" s="180" t="str">
        <f>+'INFO SEAL'!C1456</f>
        <v>AREQUIPA</v>
      </c>
      <c r="D1505" s="180" t="str">
        <f>+'INFO SEAL'!D1456</f>
        <v>CONDESUYOS</v>
      </c>
      <c r="E1505" s="180" t="str">
        <f>+'INFO SEAL'!E1456</f>
        <v>ANDARAY</v>
      </c>
      <c r="F1505" s="180" t="str">
        <f>+IF('INFO SEAL'!I1456="BAJA TENSION","BT",IF('INFO SEAL'!I1456="MEDIA TENSION","MT","AT"))</f>
        <v>MT</v>
      </c>
      <c r="G1505" s="180">
        <f>+'INFO SEAL'!K1456</f>
        <v>13</v>
      </c>
      <c r="H1505" s="180" t="str">
        <f>+'INFO SEAL'!L1456</f>
        <v>POSTE</v>
      </c>
      <c r="I1505" s="180" t="str">
        <f>+'INFO SEAL'!M1456</f>
        <v>CONCRETO</v>
      </c>
      <c r="J1505" s="180" t="str">
        <f>+'INFO SEAL'!N1456&amp;"-"&amp;F1505</f>
        <v>PPC19-MT</v>
      </c>
      <c r="K1505" s="180"/>
      <c r="L1505" s="182" t="str">
        <f>+VLOOKUP('INFO SEAL'!N1456,$J$8:$V$50,3,FALSE)</f>
        <v>POSTE DE CONCRETO ARMADO DE 13/300/150/345</v>
      </c>
      <c r="M1505" s="33">
        <f t="shared" si="60"/>
        <v>0.5</v>
      </c>
    </row>
    <row r="1506" spans="1:13" customFormat="1" x14ac:dyDescent="0.25">
      <c r="A1506" s="73">
        <f>+'INFO SEAL'!B1457</f>
        <v>1452</v>
      </c>
      <c r="B1506" s="180" t="str">
        <f t="shared" si="59"/>
        <v>SICODI</v>
      </c>
      <c r="C1506" s="180" t="str">
        <f>+'INFO SEAL'!C1457</f>
        <v>AREQUIPA</v>
      </c>
      <c r="D1506" s="180" t="str">
        <f>+'INFO SEAL'!D1457</f>
        <v>CONDESUYOS</v>
      </c>
      <c r="E1506" s="180" t="str">
        <f>+'INFO SEAL'!E1457</f>
        <v>IRAY</v>
      </c>
      <c r="F1506" s="180" t="str">
        <f>+IF('INFO SEAL'!I1457="BAJA TENSION","BT",IF('INFO SEAL'!I1457="MEDIA TENSION","MT","AT"))</f>
        <v>MT</v>
      </c>
      <c r="G1506" s="180">
        <f>+'INFO SEAL'!K1457</f>
        <v>13</v>
      </c>
      <c r="H1506" s="180" t="str">
        <f>+'INFO SEAL'!L1457</f>
        <v>POSTE</v>
      </c>
      <c r="I1506" s="180" t="str">
        <f>+'INFO SEAL'!M1457</f>
        <v>CONCRETO</v>
      </c>
      <c r="J1506" s="180" t="str">
        <f>+'INFO SEAL'!N1457&amp;"-"&amp;F1506</f>
        <v>PPC19-MT</v>
      </c>
      <c r="K1506" s="180"/>
      <c r="L1506" s="182" t="str">
        <f>+VLOOKUP('INFO SEAL'!N1457,$J$8:$V$50,3,FALSE)</f>
        <v>POSTE DE CONCRETO ARMADO DE 13/300/150/345</v>
      </c>
      <c r="M1506" s="33">
        <f t="shared" si="60"/>
        <v>0.5</v>
      </c>
    </row>
    <row r="1507" spans="1:13" customFormat="1" x14ac:dyDescent="0.25">
      <c r="A1507" s="73">
        <f>+'INFO SEAL'!B1458</f>
        <v>1453</v>
      </c>
      <c r="B1507" s="180" t="str">
        <f t="shared" si="59"/>
        <v>SICODI</v>
      </c>
      <c r="C1507" s="180" t="str">
        <f>+'INFO SEAL'!C1458</f>
        <v>AREQUIPA</v>
      </c>
      <c r="D1507" s="180" t="str">
        <f>+'INFO SEAL'!D1458</f>
        <v>CASTILLA</v>
      </c>
      <c r="E1507" s="180" t="str">
        <f>+'INFO SEAL'!E1458</f>
        <v>APLAO</v>
      </c>
      <c r="F1507" s="180" t="str">
        <f>+IF('INFO SEAL'!I1458="BAJA TENSION","BT",IF('INFO SEAL'!I1458="MEDIA TENSION","MT","AT"))</f>
        <v>MT</v>
      </c>
      <c r="G1507" s="180">
        <f>+'INFO SEAL'!K1458</f>
        <v>12</v>
      </c>
      <c r="H1507" s="180" t="str">
        <f>+'INFO SEAL'!L1458</f>
        <v>POSTE</v>
      </c>
      <c r="I1507" s="180" t="str">
        <f>+'INFO SEAL'!M1458</f>
        <v>MADERA</v>
      </c>
      <c r="J1507" s="180" t="str">
        <f>+'INFO SEAL'!N1458&amp;"-"&amp;F1507</f>
        <v>PPM19-MT</v>
      </c>
      <c r="K1507" s="180"/>
      <c r="L1507" s="182" t="str">
        <f>+VLOOKUP('INFO SEAL'!N1458,$J$8:$V$50,3,FALSE)</f>
        <v>POSTE DE MADERA TRATADA DE 12 mts. CL.4</v>
      </c>
      <c r="M1507" s="33">
        <f t="shared" si="60"/>
        <v>1</v>
      </c>
    </row>
    <row r="1508" spans="1:13" customFormat="1" x14ac:dyDescent="0.25">
      <c r="A1508" s="73">
        <f>+'INFO SEAL'!B1459</f>
        <v>1454</v>
      </c>
      <c r="B1508" s="180" t="str">
        <f t="shared" si="59"/>
        <v>SICODI</v>
      </c>
      <c r="C1508" s="180" t="str">
        <f>+'INFO SEAL'!C1459</f>
        <v>AREQUIPA</v>
      </c>
      <c r="D1508" s="180" t="str">
        <f>+'INFO SEAL'!D1459</f>
        <v>CASTILLA</v>
      </c>
      <c r="E1508" s="180" t="str">
        <f>+'INFO SEAL'!E1459</f>
        <v>APLAO</v>
      </c>
      <c r="F1508" s="180" t="str">
        <f>+IF('INFO SEAL'!I1459="BAJA TENSION","BT",IF('INFO SEAL'!I1459="MEDIA TENSION","MT","AT"))</f>
        <v>MT</v>
      </c>
      <c r="G1508" s="180">
        <f>+'INFO SEAL'!K1459</f>
        <v>12</v>
      </c>
      <c r="H1508" s="180" t="str">
        <f>+'INFO SEAL'!L1459</f>
        <v>POSTE</v>
      </c>
      <c r="I1508" s="180" t="str">
        <f>+'INFO SEAL'!M1459</f>
        <v>CONCRETO</v>
      </c>
      <c r="J1508" s="180" t="str">
        <f>+'INFO SEAL'!N1459&amp;"-"&amp;F1508</f>
        <v>PPC15-MT</v>
      </c>
      <c r="K1508" s="180"/>
      <c r="L1508" s="182" t="str">
        <f>+VLOOKUP('INFO SEAL'!N1459,$J$8:$V$50,3,FALSE)</f>
        <v>POSTE DE CONCRETO ARMADO DE 12/200/120/300</v>
      </c>
      <c r="M1508" s="33">
        <f t="shared" si="60"/>
        <v>0.3</v>
      </c>
    </row>
    <row r="1509" spans="1:13" customFormat="1" x14ac:dyDescent="0.25">
      <c r="A1509" s="73">
        <f>+'INFO SEAL'!B1460</f>
        <v>1455</v>
      </c>
      <c r="B1509" s="180" t="str">
        <f t="shared" si="59"/>
        <v>SICODI</v>
      </c>
      <c r="C1509" s="180" t="str">
        <f>+'INFO SEAL'!C1460</f>
        <v>AREQUIPA</v>
      </c>
      <c r="D1509" s="180" t="str">
        <f>+'INFO SEAL'!D1460</f>
        <v>CASTILLA</v>
      </c>
      <c r="E1509" s="180" t="str">
        <f>+'INFO SEAL'!E1460</f>
        <v>APLAO</v>
      </c>
      <c r="F1509" s="180" t="str">
        <f>+IF('INFO SEAL'!I1460="BAJA TENSION","BT",IF('INFO SEAL'!I1460="MEDIA TENSION","MT","AT"))</f>
        <v>MT</v>
      </c>
      <c r="G1509" s="180">
        <f>+'INFO SEAL'!K1460</f>
        <v>12</v>
      </c>
      <c r="H1509" s="180" t="str">
        <f>+'INFO SEAL'!L1460</f>
        <v>POSTE</v>
      </c>
      <c r="I1509" s="180" t="str">
        <f>+'INFO SEAL'!M1460</f>
        <v>MADERA</v>
      </c>
      <c r="J1509" s="180" t="str">
        <f>+'INFO SEAL'!N1460&amp;"-"&amp;F1509</f>
        <v>PPM19-MT</v>
      </c>
      <c r="K1509" s="180"/>
      <c r="L1509" s="182" t="str">
        <f>+VLOOKUP('INFO SEAL'!N1460,$J$8:$V$50,3,FALSE)</f>
        <v>POSTE DE MADERA TRATADA DE 12 mts. CL.4</v>
      </c>
      <c r="M1509" s="33">
        <f t="shared" si="60"/>
        <v>1</v>
      </c>
    </row>
    <row r="1510" spans="1:13" customFormat="1" x14ac:dyDescent="0.25">
      <c r="A1510" s="73">
        <f>+'INFO SEAL'!B1461</f>
        <v>1456</v>
      </c>
      <c r="B1510" s="180" t="str">
        <f t="shared" si="59"/>
        <v>SICODI</v>
      </c>
      <c r="C1510" s="180" t="str">
        <f>+'INFO SEAL'!C1461</f>
        <v>AREQUIPA</v>
      </c>
      <c r="D1510" s="180" t="str">
        <f>+'INFO SEAL'!D1461</f>
        <v>CASTILLA</v>
      </c>
      <c r="E1510" s="180" t="str">
        <f>+'INFO SEAL'!E1461</f>
        <v>APLAO</v>
      </c>
      <c r="F1510" s="180" t="str">
        <f>+IF('INFO SEAL'!I1461="BAJA TENSION","BT",IF('INFO SEAL'!I1461="MEDIA TENSION","MT","AT"))</f>
        <v>MT</v>
      </c>
      <c r="G1510" s="180">
        <f>+'INFO SEAL'!K1461</f>
        <v>12</v>
      </c>
      <c r="H1510" s="180" t="str">
        <f>+'INFO SEAL'!L1461</f>
        <v>POSTE</v>
      </c>
      <c r="I1510" s="180" t="str">
        <f>+'INFO SEAL'!M1461</f>
        <v>MADERA</v>
      </c>
      <c r="J1510" s="180" t="str">
        <f>+'INFO SEAL'!N1461&amp;"-"&amp;F1510</f>
        <v>PPM19-MT</v>
      </c>
      <c r="K1510" s="180"/>
      <c r="L1510" s="182" t="str">
        <f>+VLOOKUP('INFO SEAL'!N1461,$J$8:$V$50,3,FALSE)</f>
        <v>POSTE DE MADERA TRATADA DE 12 mts. CL.4</v>
      </c>
      <c r="M1510" s="33">
        <f t="shared" si="60"/>
        <v>1</v>
      </c>
    </row>
    <row r="1511" spans="1:13" customFormat="1" x14ac:dyDescent="0.25">
      <c r="A1511" s="73">
        <f>+'INFO SEAL'!B1462</f>
        <v>1457</v>
      </c>
      <c r="B1511" s="180" t="str">
        <f t="shared" si="59"/>
        <v>SICODI</v>
      </c>
      <c r="C1511" s="180" t="str">
        <f>+'INFO SEAL'!C1462</f>
        <v>AREQUIPA</v>
      </c>
      <c r="D1511" s="180" t="str">
        <f>+'INFO SEAL'!D1462</f>
        <v>CASTILLA</v>
      </c>
      <c r="E1511" s="180" t="str">
        <f>+'INFO SEAL'!E1462</f>
        <v>APLAO</v>
      </c>
      <c r="F1511" s="180" t="str">
        <f>+IF('INFO SEAL'!I1462="BAJA TENSION","BT",IF('INFO SEAL'!I1462="MEDIA TENSION","MT","AT"))</f>
        <v>MT</v>
      </c>
      <c r="G1511" s="180">
        <f>+'INFO SEAL'!K1462</f>
        <v>12</v>
      </c>
      <c r="H1511" s="180" t="str">
        <f>+'INFO SEAL'!L1462</f>
        <v>POSTE</v>
      </c>
      <c r="I1511" s="180" t="str">
        <f>+'INFO SEAL'!M1462</f>
        <v>CONCRETO</v>
      </c>
      <c r="J1511" s="180" t="str">
        <f>+'INFO SEAL'!N1462&amp;"-"&amp;F1511</f>
        <v>PPC15-MT</v>
      </c>
      <c r="K1511" s="180"/>
      <c r="L1511" s="182" t="str">
        <f>+VLOOKUP('INFO SEAL'!N1462,$J$8:$V$50,3,FALSE)</f>
        <v>POSTE DE CONCRETO ARMADO DE 12/200/120/300</v>
      </c>
      <c r="M1511" s="33">
        <f t="shared" si="60"/>
        <v>0.3</v>
      </c>
    </row>
    <row r="1512" spans="1:13" customFormat="1" x14ac:dyDescent="0.25">
      <c r="A1512" s="73">
        <f>+'INFO SEAL'!B1463</f>
        <v>1458</v>
      </c>
      <c r="B1512" s="180" t="str">
        <f t="shared" si="59"/>
        <v>SICODI</v>
      </c>
      <c r="C1512" s="180" t="str">
        <f>+'INFO SEAL'!C1463</f>
        <v>AREQUIPA</v>
      </c>
      <c r="D1512" s="180" t="str">
        <f>+'INFO SEAL'!D1463</f>
        <v>CASTILLA</v>
      </c>
      <c r="E1512" s="180" t="str">
        <f>+'INFO SEAL'!E1463</f>
        <v>APLAO</v>
      </c>
      <c r="F1512" s="180" t="str">
        <f>+IF('INFO SEAL'!I1463="BAJA TENSION","BT",IF('INFO SEAL'!I1463="MEDIA TENSION","MT","AT"))</f>
        <v>MT</v>
      </c>
      <c r="G1512" s="180">
        <f>+'INFO SEAL'!K1463</f>
        <v>12</v>
      </c>
      <c r="H1512" s="180" t="str">
        <f>+'INFO SEAL'!L1463</f>
        <v>POSTE</v>
      </c>
      <c r="I1512" s="180" t="str">
        <f>+'INFO SEAL'!M1463</f>
        <v>CONCRETO</v>
      </c>
      <c r="J1512" s="180" t="str">
        <f>+'INFO SEAL'!N1463&amp;"-"&amp;F1512</f>
        <v>PPC15-MT</v>
      </c>
      <c r="K1512" s="180"/>
      <c r="L1512" s="182" t="str">
        <f>+VLOOKUP('INFO SEAL'!N1463,$J$8:$V$50,3,FALSE)</f>
        <v>POSTE DE CONCRETO ARMADO DE 12/200/120/300</v>
      </c>
      <c r="M1512" s="33">
        <f t="shared" si="60"/>
        <v>0.3</v>
      </c>
    </row>
    <row r="1513" spans="1:13" customFormat="1" x14ac:dyDescent="0.25">
      <c r="A1513" s="73">
        <f>+'INFO SEAL'!B1464</f>
        <v>1459</v>
      </c>
      <c r="B1513" s="180" t="str">
        <f t="shared" si="59"/>
        <v>SICODI</v>
      </c>
      <c r="C1513" s="180" t="str">
        <f>+'INFO SEAL'!C1464</f>
        <v>AREQUIPA</v>
      </c>
      <c r="D1513" s="180" t="str">
        <f>+'INFO SEAL'!D1464</f>
        <v>CASTILLA</v>
      </c>
      <c r="E1513" s="180" t="str">
        <f>+'INFO SEAL'!E1464</f>
        <v>APLAO</v>
      </c>
      <c r="F1513" s="180" t="str">
        <f>+IF('INFO SEAL'!I1464="BAJA TENSION","BT",IF('INFO SEAL'!I1464="MEDIA TENSION","MT","AT"))</f>
        <v>MT</v>
      </c>
      <c r="G1513" s="180">
        <f>+'INFO SEAL'!K1464</f>
        <v>12</v>
      </c>
      <c r="H1513" s="180" t="str">
        <f>+'INFO SEAL'!L1464</f>
        <v>POSTE</v>
      </c>
      <c r="I1513" s="180" t="str">
        <f>+'INFO SEAL'!M1464</f>
        <v>CONCRETO</v>
      </c>
      <c r="J1513" s="180" t="str">
        <f>+'INFO SEAL'!N1464&amp;"-"&amp;F1513</f>
        <v>PPC15-MT</v>
      </c>
      <c r="K1513" s="180"/>
      <c r="L1513" s="182" t="str">
        <f>+VLOOKUP('INFO SEAL'!N1464,$J$8:$V$50,3,FALSE)</f>
        <v>POSTE DE CONCRETO ARMADO DE 12/200/120/300</v>
      </c>
      <c r="M1513" s="33">
        <f t="shared" si="60"/>
        <v>0.3</v>
      </c>
    </row>
    <row r="1514" spans="1:13" customFormat="1" x14ac:dyDescent="0.25">
      <c r="A1514" s="73">
        <f>+'INFO SEAL'!B1465</f>
        <v>1460</v>
      </c>
      <c r="B1514" s="180" t="str">
        <f t="shared" si="59"/>
        <v>SICODI</v>
      </c>
      <c r="C1514" s="180" t="str">
        <f>+'INFO SEAL'!C1465</f>
        <v>AREQUIPA</v>
      </c>
      <c r="D1514" s="180" t="str">
        <f>+'INFO SEAL'!D1465</f>
        <v>CONDESUYOS</v>
      </c>
      <c r="E1514" s="180" t="str">
        <f>+'INFO SEAL'!E1465</f>
        <v>ANDARAY</v>
      </c>
      <c r="F1514" s="180" t="str">
        <f>+IF('INFO SEAL'!I1465="BAJA TENSION","BT",IF('INFO SEAL'!I1465="MEDIA TENSION","MT","AT"))</f>
        <v>MT</v>
      </c>
      <c r="G1514" s="180">
        <f>+'INFO SEAL'!K1465</f>
        <v>13</v>
      </c>
      <c r="H1514" s="180" t="str">
        <f>+'INFO SEAL'!L1465</f>
        <v>POSTE</v>
      </c>
      <c r="I1514" s="180" t="str">
        <f>+'INFO SEAL'!M1465</f>
        <v>CONCRETO</v>
      </c>
      <c r="J1514" s="180" t="str">
        <f>+'INFO SEAL'!N1465&amp;"-"&amp;F1514</f>
        <v>PPC19-MT</v>
      </c>
      <c r="K1514" s="180"/>
      <c r="L1514" s="182" t="str">
        <f>+VLOOKUP('INFO SEAL'!N1465,$J$8:$V$50,3,FALSE)</f>
        <v>POSTE DE CONCRETO ARMADO DE 13/300/150/345</v>
      </c>
      <c r="M1514" s="33">
        <f t="shared" si="60"/>
        <v>0.5</v>
      </c>
    </row>
    <row r="1515" spans="1:13" customFormat="1" x14ac:dyDescent="0.25">
      <c r="A1515" s="73">
        <f>+'INFO SEAL'!B1466</f>
        <v>1461</v>
      </c>
      <c r="B1515" s="180" t="str">
        <f t="shared" si="59"/>
        <v>SICODI</v>
      </c>
      <c r="C1515" s="180" t="str">
        <f>+'INFO SEAL'!C1466</f>
        <v>AREQUIPA</v>
      </c>
      <c r="D1515" s="180" t="str">
        <f>+'INFO SEAL'!D1466</f>
        <v>CASTILLA</v>
      </c>
      <c r="E1515" s="180" t="str">
        <f>+'INFO SEAL'!E1466</f>
        <v>APLAO</v>
      </c>
      <c r="F1515" s="180" t="str">
        <f>+IF('INFO SEAL'!I1466="BAJA TENSION","BT",IF('INFO SEAL'!I1466="MEDIA TENSION","MT","AT"))</f>
        <v>MT</v>
      </c>
      <c r="G1515" s="180">
        <f>+'INFO SEAL'!K1466</f>
        <v>12</v>
      </c>
      <c r="H1515" s="180" t="str">
        <f>+'INFO SEAL'!L1466</f>
        <v>POSTE</v>
      </c>
      <c r="I1515" s="180" t="str">
        <f>+'INFO SEAL'!M1466</f>
        <v>CONCRETO</v>
      </c>
      <c r="J1515" s="180" t="str">
        <f>+'INFO SEAL'!N1466&amp;"-"&amp;F1515</f>
        <v>PPC15-MT</v>
      </c>
      <c r="K1515" s="180"/>
      <c r="L1515" s="182" t="str">
        <f>+VLOOKUP('INFO SEAL'!N1466,$J$8:$V$50,3,FALSE)</f>
        <v>POSTE DE CONCRETO ARMADO DE 12/200/120/300</v>
      </c>
      <c r="M1515" s="33">
        <f t="shared" si="60"/>
        <v>0.3</v>
      </c>
    </row>
    <row r="1516" spans="1:13" customFormat="1" x14ac:dyDescent="0.25">
      <c r="A1516" s="73">
        <f>+'INFO SEAL'!B1467</f>
        <v>1462</v>
      </c>
      <c r="B1516" s="180" t="str">
        <f t="shared" si="59"/>
        <v>SICODI</v>
      </c>
      <c r="C1516" s="180" t="str">
        <f>+'INFO SEAL'!C1467</f>
        <v>AREQUIPA</v>
      </c>
      <c r="D1516" s="180" t="str">
        <f>+'INFO SEAL'!D1467</f>
        <v>CASTILLA</v>
      </c>
      <c r="E1516" s="180" t="str">
        <f>+'INFO SEAL'!E1467</f>
        <v>APLAO</v>
      </c>
      <c r="F1516" s="180" t="str">
        <f>+IF('INFO SEAL'!I1467="BAJA TENSION","BT",IF('INFO SEAL'!I1467="MEDIA TENSION","MT","AT"))</f>
        <v>MT</v>
      </c>
      <c r="G1516" s="180">
        <f>+'INFO SEAL'!K1467</f>
        <v>12</v>
      </c>
      <c r="H1516" s="180" t="str">
        <f>+'INFO SEAL'!L1467</f>
        <v>POSTE</v>
      </c>
      <c r="I1516" s="180" t="str">
        <f>+'INFO SEAL'!M1467</f>
        <v>CONCRETO</v>
      </c>
      <c r="J1516" s="180" t="str">
        <f>+'INFO SEAL'!N1467&amp;"-"&amp;F1516</f>
        <v>PPC15-MT</v>
      </c>
      <c r="K1516" s="180"/>
      <c r="L1516" s="182" t="str">
        <f>+VLOOKUP('INFO SEAL'!N1467,$J$8:$V$50,3,FALSE)</f>
        <v>POSTE DE CONCRETO ARMADO DE 12/200/120/300</v>
      </c>
      <c r="M1516" s="33">
        <f t="shared" si="60"/>
        <v>0.3</v>
      </c>
    </row>
    <row r="1517" spans="1:13" customFormat="1" x14ac:dyDescent="0.25">
      <c r="A1517" s="73">
        <f>+'INFO SEAL'!B1468</f>
        <v>1463</v>
      </c>
      <c r="B1517" s="180" t="str">
        <f t="shared" si="59"/>
        <v>SICODI</v>
      </c>
      <c r="C1517" s="180" t="str">
        <f>+'INFO SEAL'!C1468</f>
        <v>AREQUIPA</v>
      </c>
      <c r="D1517" s="180" t="str">
        <f>+'INFO SEAL'!D1468</f>
        <v>CASTILLA</v>
      </c>
      <c r="E1517" s="180" t="str">
        <f>+'INFO SEAL'!E1468</f>
        <v>APLAO</v>
      </c>
      <c r="F1517" s="180" t="str">
        <f>+IF('INFO SEAL'!I1468="BAJA TENSION","BT",IF('INFO SEAL'!I1468="MEDIA TENSION","MT","AT"))</f>
        <v>MT</v>
      </c>
      <c r="G1517" s="180">
        <f>+'INFO SEAL'!K1468</f>
        <v>12</v>
      </c>
      <c r="H1517" s="180" t="str">
        <f>+'INFO SEAL'!L1468</f>
        <v>POSTE</v>
      </c>
      <c r="I1517" s="180" t="str">
        <f>+'INFO SEAL'!M1468</f>
        <v>MADERA</v>
      </c>
      <c r="J1517" s="180" t="str">
        <f>+'INFO SEAL'!N1468&amp;"-"&amp;F1517</f>
        <v>PPM19-MT</v>
      </c>
      <c r="K1517" s="180"/>
      <c r="L1517" s="182" t="str">
        <f>+VLOOKUP('INFO SEAL'!N1468,$J$8:$V$50,3,FALSE)</f>
        <v>POSTE DE MADERA TRATADA DE 12 mts. CL.4</v>
      </c>
      <c r="M1517" s="33">
        <f t="shared" si="60"/>
        <v>1</v>
      </c>
    </row>
    <row r="1518" spans="1:13" customFormat="1" x14ac:dyDescent="0.25">
      <c r="A1518" s="73">
        <f>+'INFO SEAL'!B1469</f>
        <v>1464</v>
      </c>
      <c r="B1518" s="180" t="str">
        <f t="shared" si="59"/>
        <v>SICODI</v>
      </c>
      <c r="C1518" s="180" t="str">
        <f>+'INFO SEAL'!C1469</f>
        <v>AREQUIPA</v>
      </c>
      <c r="D1518" s="180" t="str">
        <f>+'INFO SEAL'!D1469</f>
        <v>CONDESUYOS</v>
      </c>
      <c r="E1518" s="180" t="str">
        <f>+'INFO SEAL'!E1469</f>
        <v>ANDARAY</v>
      </c>
      <c r="F1518" s="180" t="str">
        <f>+IF('INFO SEAL'!I1469="BAJA TENSION","BT",IF('INFO SEAL'!I1469="MEDIA TENSION","MT","AT"))</f>
        <v>MT</v>
      </c>
      <c r="G1518" s="180">
        <f>+'INFO SEAL'!K1469</f>
        <v>13</v>
      </c>
      <c r="H1518" s="180" t="str">
        <f>+'INFO SEAL'!L1469</f>
        <v>POSTE</v>
      </c>
      <c r="I1518" s="180" t="str">
        <f>+'INFO SEAL'!M1469</f>
        <v>CONCRETO</v>
      </c>
      <c r="J1518" s="180" t="str">
        <f>+'INFO SEAL'!N1469&amp;"-"&amp;F1518</f>
        <v>PPC19-MT</v>
      </c>
      <c r="K1518" s="180"/>
      <c r="L1518" s="182" t="str">
        <f>+VLOOKUP('INFO SEAL'!N1469,$J$8:$V$50,3,FALSE)</f>
        <v>POSTE DE CONCRETO ARMADO DE 13/300/150/345</v>
      </c>
      <c r="M1518" s="33">
        <f t="shared" si="60"/>
        <v>0.5</v>
      </c>
    </row>
    <row r="1519" spans="1:13" customFormat="1" x14ac:dyDescent="0.25">
      <c r="A1519" s="73">
        <f>+'INFO SEAL'!B1470</f>
        <v>1465</v>
      </c>
      <c r="B1519" s="180" t="str">
        <f t="shared" si="59"/>
        <v>SICODI</v>
      </c>
      <c r="C1519" s="180" t="str">
        <f>+'INFO SEAL'!C1470</f>
        <v>AREQUIPA</v>
      </c>
      <c r="D1519" s="180" t="str">
        <f>+'INFO SEAL'!D1470</f>
        <v>CASTILLA</v>
      </c>
      <c r="E1519" s="180" t="str">
        <f>+'INFO SEAL'!E1470</f>
        <v>APLAO</v>
      </c>
      <c r="F1519" s="180" t="str">
        <f>+IF('INFO SEAL'!I1470="BAJA TENSION","BT",IF('INFO SEAL'!I1470="MEDIA TENSION","MT","AT"))</f>
        <v>MT</v>
      </c>
      <c r="G1519" s="180">
        <f>+'INFO SEAL'!K1470</f>
        <v>12</v>
      </c>
      <c r="H1519" s="180" t="str">
        <f>+'INFO SEAL'!L1470</f>
        <v>POSTE</v>
      </c>
      <c r="I1519" s="180" t="str">
        <f>+'INFO SEAL'!M1470</f>
        <v>CONCRETO</v>
      </c>
      <c r="J1519" s="180" t="str">
        <f>+'INFO SEAL'!N1470&amp;"-"&amp;F1519</f>
        <v>PPC15-MT</v>
      </c>
      <c r="K1519" s="180"/>
      <c r="L1519" s="182" t="str">
        <f>+VLOOKUP('INFO SEAL'!N1470,$J$8:$V$50,3,FALSE)</f>
        <v>POSTE DE CONCRETO ARMADO DE 12/200/120/300</v>
      </c>
      <c r="M1519" s="33">
        <f t="shared" si="60"/>
        <v>0.3</v>
      </c>
    </row>
    <row r="1520" spans="1:13" customFormat="1" x14ac:dyDescent="0.25">
      <c r="A1520" s="73">
        <f>+'INFO SEAL'!B1471</f>
        <v>1466</v>
      </c>
      <c r="B1520" s="180" t="str">
        <f t="shared" si="59"/>
        <v>SICODI</v>
      </c>
      <c r="C1520" s="180" t="str">
        <f>+'INFO SEAL'!C1471</f>
        <v>AREQUIPA</v>
      </c>
      <c r="D1520" s="180" t="str">
        <f>+'INFO SEAL'!D1471</f>
        <v>CASTILLA</v>
      </c>
      <c r="E1520" s="180" t="str">
        <f>+'INFO SEAL'!E1471</f>
        <v>APLAO</v>
      </c>
      <c r="F1520" s="180" t="str">
        <f>+IF('INFO SEAL'!I1471="BAJA TENSION","BT",IF('INFO SEAL'!I1471="MEDIA TENSION","MT","AT"))</f>
        <v>MT</v>
      </c>
      <c r="G1520" s="180">
        <f>+'INFO SEAL'!K1471</f>
        <v>12</v>
      </c>
      <c r="H1520" s="180" t="str">
        <f>+'INFO SEAL'!L1471</f>
        <v>POSTE</v>
      </c>
      <c r="I1520" s="180" t="str">
        <f>+'INFO SEAL'!M1471</f>
        <v>CONCRETO</v>
      </c>
      <c r="J1520" s="180" t="str">
        <f>+'INFO SEAL'!N1471&amp;"-"&amp;F1520</f>
        <v>PPC15-MT</v>
      </c>
      <c r="K1520" s="180"/>
      <c r="L1520" s="182" t="str">
        <f>+VLOOKUP('INFO SEAL'!N1471,$J$8:$V$50,3,FALSE)</f>
        <v>POSTE DE CONCRETO ARMADO DE 12/200/120/300</v>
      </c>
      <c r="M1520" s="33">
        <f t="shared" si="60"/>
        <v>0.3</v>
      </c>
    </row>
    <row r="1521" spans="1:13" customFormat="1" x14ac:dyDescent="0.25">
      <c r="A1521" s="73">
        <f>+'INFO SEAL'!B1472</f>
        <v>1467</v>
      </c>
      <c r="B1521" s="180" t="str">
        <f t="shared" si="59"/>
        <v>SICODI</v>
      </c>
      <c r="C1521" s="180" t="str">
        <f>+'INFO SEAL'!C1472</f>
        <v>AREQUIPA</v>
      </c>
      <c r="D1521" s="180" t="str">
        <f>+'INFO SEAL'!D1472</f>
        <v>CASTILLA</v>
      </c>
      <c r="E1521" s="180" t="str">
        <f>+'INFO SEAL'!E1472</f>
        <v>APLAO</v>
      </c>
      <c r="F1521" s="180" t="str">
        <f>+IF('INFO SEAL'!I1472="BAJA TENSION","BT",IF('INFO SEAL'!I1472="MEDIA TENSION","MT","AT"))</f>
        <v>MT</v>
      </c>
      <c r="G1521" s="180">
        <f>+'INFO SEAL'!K1472</f>
        <v>12</v>
      </c>
      <c r="H1521" s="180" t="str">
        <f>+'INFO SEAL'!L1472</f>
        <v>POSTE</v>
      </c>
      <c r="I1521" s="180" t="str">
        <f>+'INFO SEAL'!M1472</f>
        <v>CONCRETO</v>
      </c>
      <c r="J1521" s="180" t="str">
        <f>+'INFO SEAL'!N1472&amp;"-"&amp;F1521</f>
        <v>PPC15-MT</v>
      </c>
      <c r="K1521" s="180"/>
      <c r="L1521" s="182" t="str">
        <f>+VLOOKUP('INFO SEAL'!N1472,$J$8:$V$50,3,FALSE)</f>
        <v>POSTE DE CONCRETO ARMADO DE 12/200/120/300</v>
      </c>
      <c r="M1521" s="33">
        <f t="shared" si="60"/>
        <v>0.3</v>
      </c>
    </row>
    <row r="1522" spans="1:13" customFormat="1" x14ac:dyDescent="0.25">
      <c r="A1522" s="73">
        <f>+'INFO SEAL'!B1473</f>
        <v>1468</v>
      </c>
      <c r="B1522" s="180" t="str">
        <f t="shared" si="59"/>
        <v>SICODI</v>
      </c>
      <c r="C1522" s="180" t="str">
        <f>+'INFO SEAL'!C1473</f>
        <v>AREQUIPA</v>
      </c>
      <c r="D1522" s="180" t="str">
        <f>+'INFO SEAL'!D1473</f>
        <v>CASTILLA</v>
      </c>
      <c r="E1522" s="180" t="str">
        <f>+'INFO SEAL'!E1473</f>
        <v>APLAO</v>
      </c>
      <c r="F1522" s="180" t="str">
        <f>+IF('INFO SEAL'!I1473="BAJA TENSION","BT",IF('INFO SEAL'!I1473="MEDIA TENSION","MT","AT"))</f>
        <v>MT</v>
      </c>
      <c r="G1522" s="180">
        <f>+'INFO SEAL'!K1473</f>
        <v>12</v>
      </c>
      <c r="H1522" s="180" t="str">
        <f>+'INFO SEAL'!L1473</f>
        <v>POSTE</v>
      </c>
      <c r="I1522" s="180" t="str">
        <f>+'INFO SEAL'!M1473</f>
        <v>CONCRETO</v>
      </c>
      <c r="J1522" s="180" t="str">
        <f>+'INFO SEAL'!N1473&amp;"-"&amp;F1522</f>
        <v>PPC15-MT</v>
      </c>
      <c r="K1522" s="180"/>
      <c r="L1522" s="182" t="str">
        <f>+VLOOKUP('INFO SEAL'!N1473,$J$8:$V$50,3,FALSE)</f>
        <v>POSTE DE CONCRETO ARMADO DE 12/200/120/300</v>
      </c>
      <c r="M1522" s="33">
        <f t="shared" si="60"/>
        <v>0.3</v>
      </c>
    </row>
    <row r="1523" spans="1:13" customFormat="1" x14ac:dyDescent="0.25">
      <c r="A1523" s="73">
        <f>+'INFO SEAL'!B1474</f>
        <v>1469</v>
      </c>
      <c r="B1523" s="180" t="str">
        <f t="shared" si="59"/>
        <v>SICODI</v>
      </c>
      <c r="C1523" s="180" t="str">
        <f>+'INFO SEAL'!C1474</f>
        <v>AREQUIPA</v>
      </c>
      <c r="D1523" s="180" t="str">
        <f>+'INFO SEAL'!D1474</f>
        <v>CONDESUYOS</v>
      </c>
      <c r="E1523" s="180" t="str">
        <f>+'INFO SEAL'!E1474</f>
        <v>ANDARAY</v>
      </c>
      <c r="F1523" s="180" t="str">
        <f>+IF('INFO SEAL'!I1474="BAJA TENSION","BT",IF('INFO SEAL'!I1474="MEDIA TENSION","MT","AT"))</f>
        <v>MT</v>
      </c>
      <c r="G1523" s="180">
        <f>+'INFO SEAL'!K1474</f>
        <v>13</v>
      </c>
      <c r="H1523" s="180" t="str">
        <f>+'INFO SEAL'!L1474</f>
        <v>POSTE</v>
      </c>
      <c r="I1523" s="180" t="str">
        <f>+'INFO SEAL'!M1474</f>
        <v>CONCRETO</v>
      </c>
      <c r="J1523" s="180" t="str">
        <f>+'INFO SEAL'!N1474&amp;"-"&amp;F1523</f>
        <v>PPC19-MT</v>
      </c>
      <c r="K1523" s="180"/>
      <c r="L1523" s="182" t="str">
        <f>+VLOOKUP('INFO SEAL'!N1474,$J$8:$V$50,3,FALSE)</f>
        <v>POSTE DE CONCRETO ARMADO DE 13/300/150/345</v>
      </c>
      <c r="M1523" s="33">
        <f t="shared" si="60"/>
        <v>0.5</v>
      </c>
    </row>
    <row r="1524" spans="1:13" customFormat="1" x14ac:dyDescent="0.25">
      <c r="A1524" s="73">
        <f>+'INFO SEAL'!B1475</f>
        <v>1470</v>
      </c>
      <c r="B1524" s="180" t="str">
        <f t="shared" si="59"/>
        <v>SICODI</v>
      </c>
      <c r="C1524" s="180" t="str">
        <f>+'INFO SEAL'!C1475</f>
        <v>AREQUIPA</v>
      </c>
      <c r="D1524" s="180" t="str">
        <f>+'INFO SEAL'!D1475</f>
        <v>CASTILLA</v>
      </c>
      <c r="E1524" s="180" t="str">
        <f>+'INFO SEAL'!E1475</f>
        <v>APLAO</v>
      </c>
      <c r="F1524" s="180" t="str">
        <f>+IF('INFO SEAL'!I1475="BAJA TENSION","BT",IF('INFO SEAL'!I1475="MEDIA TENSION","MT","AT"))</f>
        <v>MT</v>
      </c>
      <c r="G1524" s="180">
        <f>+'INFO SEAL'!K1475</f>
        <v>12</v>
      </c>
      <c r="H1524" s="180" t="str">
        <f>+'INFO SEAL'!L1475</f>
        <v>POSTE</v>
      </c>
      <c r="I1524" s="180" t="str">
        <f>+'INFO SEAL'!M1475</f>
        <v>MADERA</v>
      </c>
      <c r="J1524" s="180" t="str">
        <f>+'INFO SEAL'!N1475&amp;"-"&amp;F1524</f>
        <v>PPM19-MT</v>
      </c>
      <c r="K1524" s="180"/>
      <c r="L1524" s="182" t="str">
        <f>+VLOOKUP('INFO SEAL'!N1475,$J$8:$V$50,3,FALSE)</f>
        <v>POSTE DE MADERA TRATADA DE 12 mts. CL.4</v>
      </c>
      <c r="M1524" s="33">
        <f t="shared" si="60"/>
        <v>1</v>
      </c>
    </row>
    <row r="1525" spans="1:13" customFormat="1" x14ac:dyDescent="0.25">
      <c r="A1525" s="73">
        <f>+'INFO SEAL'!B1476</f>
        <v>1471</v>
      </c>
      <c r="B1525" s="180" t="str">
        <f t="shared" si="59"/>
        <v>SICODI</v>
      </c>
      <c r="C1525" s="180" t="str">
        <f>+'INFO SEAL'!C1476</f>
        <v>AREQUIPA</v>
      </c>
      <c r="D1525" s="180" t="str">
        <f>+'INFO SEAL'!D1476</f>
        <v>CASTILLA</v>
      </c>
      <c r="E1525" s="180" t="str">
        <f>+'INFO SEAL'!E1476</f>
        <v>APLAO</v>
      </c>
      <c r="F1525" s="180" t="str">
        <f>+IF('INFO SEAL'!I1476="BAJA TENSION","BT",IF('INFO SEAL'!I1476="MEDIA TENSION","MT","AT"))</f>
        <v>MT</v>
      </c>
      <c r="G1525" s="180">
        <f>+'INFO SEAL'!K1476</f>
        <v>12</v>
      </c>
      <c r="H1525" s="180" t="str">
        <f>+'INFO SEAL'!L1476</f>
        <v>POSTE</v>
      </c>
      <c r="I1525" s="180" t="str">
        <f>+'INFO SEAL'!M1476</f>
        <v>CONCRETO</v>
      </c>
      <c r="J1525" s="180" t="str">
        <f>+'INFO SEAL'!N1476&amp;"-"&amp;F1525</f>
        <v>PPC15-MT</v>
      </c>
      <c r="K1525" s="180"/>
      <c r="L1525" s="182" t="str">
        <f>+VLOOKUP('INFO SEAL'!N1476,$J$8:$V$50,3,FALSE)</f>
        <v>POSTE DE CONCRETO ARMADO DE 12/200/120/300</v>
      </c>
      <c r="M1525" s="33">
        <f t="shared" si="60"/>
        <v>0.3</v>
      </c>
    </row>
    <row r="1526" spans="1:13" customFormat="1" x14ac:dyDescent="0.25">
      <c r="A1526" s="73">
        <f>+'INFO SEAL'!B1477</f>
        <v>1472</v>
      </c>
      <c r="B1526" s="180" t="str">
        <f t="shared" si="59"/>
        <v>SICODI</v>
      </c>
      <c r="C1526" s="180" t="str">
        <f>+'INFO SEAL'!C1477</f>
        <v>AREQUIPA</v>
      </c>
      <c r="D1526" s="180" t="str">
        <f>+'INFO SEAL'!D1477</f>
        <v>CASTILLA</v>
      </c>
      <c r="E1526" s="180" t="str">
        <f>+'INFO SEAL'!E1477</f>
        <v>APLAO</v>
      </c>
      <c r="F1526" s="180" t="str">
        <f>+IF('INFO SEAL'!I1477="BAJA TENSION","BT",IF('INFO SEAL'!I1477="MEDIA TENSION","MT","AT"))</f>
        <v>MT</v>
      </c>
      <c r="G1526" s="180">
        <f>+'INFO SEAL'!K1477</f>
        <v>12</v>
      </c>
      <c r="H1526" s="180" t="str">
        <f>+'INFO SEAL'!L1477</f>
        <v>POSTE</v>
      </c>
      <c r="I1526" s="180" t="str">
        <f>+'INFO SEAL'!M1477</f>
        <v>CONCRETO</v>
      </c>
      <c r="J1526" s="180" t="str">
        <f>+'INFO SEAL'!N1477&amp;"-"&amp;F1526</f>
        <v>PPC15-MT</v>
      </c>
      <c r="K1526" s="180"/>
      <c r="L1526" s="182" t="str">
        <f>+VLOOKUP('INFO SEAL'!N1477,$J$8:$V$50,3,FALSE)</f>
        <v>POSTE DE CONCRETO ARMADO DE 12/200/120/300</v>
      </c>
      <c r="M1526" s="33">
        <f t="shared" si="60"/>
        <v>0.3</v>
      </c>
    </row>
    <row r="1527" spans="1:13" customFormat="1" x14ac:dyDescent="0.25">
      <c r="A1527" s="73">
        <f>+'INFO SEAL'!B1478</f>
        <v>1473</v>
      </c>
      <c r="B1527" s="180" t="str">
        <f t="shared" si="59"/>
        <v>SICODI</v>
      </c>
      <c r="C1527" s="180" t="str">
        <f>+'INFO SEAL'!C1478</f>
        <v>AREQUIPA</v>
      </c>
      <c r="D1527" s="180" t="str">
        <f>+'INFO SEAL'!D1478</f>
        <v>CONDESUYOS</v>
      </c>
      <c r="E1527" s="180" t="str">
        <f>+'INFO SEAL'!E1478</f>
        <v>ANDARAY</v>
      </c>
      <c r="F1527" s="180" t="str">
        <f>+IF('INFO SEAL'!I1478="BAJA TENSION","BT",IF('INFO SEAL'!I1478="MEDIA TENSION","MT","AT"))</f>
        <v>MT</v>
      </c>
      <c r="G1527" s="180">
        <f>+'INFO SEAL'!K1478</f>
        <v>13</v>
      </c>
      <c r="H1527" s="180" t="str">
        <f>+'INFO SEAL'!L1478</f>
        <v>POSTE</v>
      </c>
      <c r="I1527" s="180" t="str">
        <f>+'INFO SEAL'!M1478</f>
        <v>CONCRETO</v>
      </c>
      <c r="J1527" s="180" t="str">
        <f>+'INFO SEAL'!N1478&amp;"-"&amp;F1527</f>
        <v>PPC19-MT</v>
      </c>
      <c r="K1527" s="180"/>
      <c r="L1527" s="182" t="str">
        <f>+VLOOKUP('INFO SEAL'!N1478,$J$8:$V$50,3,FALSE)</f>
        <v>POSTE DE CONCRETO ARMADO DE 13/300/150/345</v>
      </c>
      <c r="M1527" s="33">
        <f t="shared" si="60"/>
        <v>0.5</v>
      </c>
    </row>
    <row r="1528" spans="1:13" customFormat="1" x14ac:dyDescent="0.25">
      <c r="A1528" s="73">
        <f>+'INFO SEAL'!B1479</f>
        <v>1474</v>
      </c>
      <c r="B1528" s="180" t="str">
        <f t="shared" ref="B1528:B1591" si="61">+INDEX($B$8:$B$50,MATCH(L1528,$L$8:$L$50,0))</f>
        <v>SICODI</v>
      </c>
      <c r="C1528" s="180" t="str">
        <f>+'INFO SEAL'!C1479</f>
        <v>AREQUIPA</v>
      </c>
      <c r="D1528" s="180" t="str">
        <f>+'INFO SEAL'!D1479</f>
        <v>CASTILLA</v>
      </c>
      <c r="E1528" s="180" t="str">
        <f>+'INFO SEAL'!E1479</f>
        <v>APLAO</v>
      </c>
      <c r="F1528" s="180" t="str">
        <f>+IF('INFO SEAL'!I1479="BAJA TENSION","BT",IF('INFO SEAL'!I1479="MEDIA TENSION","MT","AT"))</f>
        <v>MT</v>
      </c>
      <c r="G1528" s="180">
        <f>+'INFO SEAL'!K1479</f>
        <v>12</v>
      </c>
      <c r="H1528" s="180" t="str">
        <f>+'INFO SEAL'!L1479</f>
        <v>POSTE</v>
      </c>
      <c r="I1528" s="180" t="str">
        <f>+'INFO SEAL'!M1479</f>
        <v>CONCRETO</v>
      </c>
      <c r="J1528" s="180" t="str">
        <f>+'INFO SEAL'!N1479&amp;"-"&amp;F1528</f>
        <v>PPC15-MT</v>
      </c>
      <c r="K1528" s="180"/>
      <c r="L1528" s="182" t="str">
        <f>+VLOOKUP('INFO SEAL'!N1479,$J$8:$V$50,3,FALSE)</f>
        <v>POSTE DE CONCRETO ARMADO DE 12/200/120/300</v>
      </c>
      <c r="M1528" s="33">
        <f t="shared" ref="M1528:M1591" si="62">+VLOOKUP(J1528,$K$8:$V$50,12,FALSE)</f>
        <v>0.3</v>
      </c>
    </row>
    <row r="1529" spans="1:13" customFormat="1" x14ac:dyDescent="0.25">
      <c r="A1529" s="73">
        <f>+'INFO SEAL'!B1480</f>
        <v>1475</v>
      </c>
      <c r="B1529" s="180" t="str">
        <f t="shared" si="61"/>
        <v>SICODI</v>
      </c>
      <c r="C1529" s="180" t="str">
        <f>+'INFO SEAL'!C1480</f>
        <v>AREQUIPA</v>
      </c>
      <c r="D1529" s="180" t="str">
        <f>+'INFO SEAL'!D1480</f>
        <v>CONDESUYOS</v>
      </c>
      <c r="E1529" s="180" t="str">
        <f>+'INFO SEAL'!E1480</f>
        <v>ANDARAY</v>
      </c>
      <c r="F1529" s="180" t="str">
        <f>+IF('INFO SEAL'!I1480="BAJA TENSION","BT",IF('INFO SEAL'!I1480="MEDIA TENSION","MT","AT"))</f>
        <v>MT</v>
      </c>
      <c r="G1529" s="180">
        <f>+'INFO SEAL'!K1480</f>
        <v>13</v>
      </c>
      <c r="H1529" s="180" t="str">
        <f>+'INFO SEAL'!L1480</f>
        <v>POSTE</v>
      </c>
      <c r="I1529" s="180" t="str">
        <f>+'INFO SEAL'!M1480</f>
        <v>CONCRETO</v>
      </c>
      <c r="J1529" s="180" t="str">
        <f>+'INFO SEAL'!N1480&amp;"-"&amp;F1529</f>
        <v>PPC19-MT</v>
      </c>
      <c r="K1529" s="180"/>
      <c r="L1529" s="182" t="str">
        <f>+VLOOKUP('INFO SEAL'!N1480,$J$8:$V$50,3,FALSE)</f>
        <v>POSTE DE CONCRETO ARMADO DE 13/300/150/345</v>
      </c>
      <c r="M1529" s="33">
        <f t="shared" si="62"/>
        <v>0.5</v>
      </c>
    </row>
    <row r="1530" spans="1:13" customFormat="1" x14ac:dyDescent="0.25">
      <c r="A1530" s="73">
        <f>+'INFO SEAL'!B1481</f>
        <v>1476</v>
      </c>
      <c r="B1530" s="180" t="str">
        <f t="shared" si="61"/>
        <v>SICODI</v>
      </c>
      <c r="C1530" s="180" t="str">
        <f>+'INFO SEAL'!C1481</f>
        <v>AREQUIPA</v>
      </c>
      <c r="D1530" s="180" t="str">
        <f>+'INFO SEAL'!D1481</f>
        <v>CONDESUYOS</v>
      </c>
      <c r="E1530" s="180" t="str">
        <f>+'INFO SEAL'!E1481</f>
        <v>ANDARAY</v>
      </c>
      <c r="F1530" s="180" t="str">
        <f>+IF('INFO SEAL'!I1481="BAJA TENSION","BT",IF('INFO SEAL'!I1481="MEDIA TENSION","MT","AT"))</f>
        <v>MT</v>
      </c>
      <c r="G1530" s="180">
        <f>+'INFO SEAL'!K1481</f>
        <v>13</v>
      </c>
      <c r="H1530" s="180" t="str">
        <f>+'INFO SEAL'!L1481</f>
        <v>POSTE</v>
      </c>
      <c r="I1530" s="180" t="str">
        <f>+'INFO SEAL'!M1481</f>
        <v>CONCRETO</v>
      </c>
      <c r="J1530" s="180" t="str">
        <f>+'INFO SEAL'!N1481&amp;"-"&amp;F1530</f>
        <v>PPC19-MT</v>
      </c>
      <c r="K1530" s="180"/>
      <c r="L1530" s="182" t="str">
        <f>+VLOOKUP('INFO SEAL'!N1481,$J$8:$V$50,3,FALSE)</f>
        <v>POSTE DE CONCRETO ARMADO DE 13/300/150/345</v>
      </c>
      <c r="M1530" s="33">
        <f t="shared" si="62"/>
        <v>0.5</v>
      </c>
    </row>
    <row r="1531" spans="1:13" customFormat="1" x14ac:dyDescent="0.25">
      <c r="A1531" s="73">
        <f>+'INFO SEAL'!B1482</f>
        <v>1477</v>
      </c>
      <c r="B1531" s="180" t="str">
        <f t="shared" si="61"/>
        <v>SICODI</v>
      </c>
      <c r="C1531" s="180" t="str">
        <f>+'INFO SEAL'!C1482</f>
        <v>AREQUIPA</v>
      </c>
      <c r="D1531" s="180" t="str">
        <f>+'INFO SEAL'!D1482</f>
        <v>CASTILLA</v>
      </c>
      <c r="E1531" s="180" t="str">
        <f>+'INFO SEAL'!E1482</f>
        <v>APLAO</v>
      </c>
      <c r="F1531" s="180" t="str">
        <f>+IF('INFO SEAL'!I1482="BAJA TENSION","BT",IF('INFO SEAL'!I1482="MEDIA TENSION","MT","AT"))</f>
        <v>MT</v>
      </c>
      <c r="G1531" s="180">
        <f>+'INFO SEAL'!K1482</f>
        <v>12</v>
      </c>
      <c r="H1531" s="180" t="str">
        <f>+'INFO SEAL'!L1482</f>
        <v>POSTE</v>
      </c>
      <c r="I1531" s="180" t="str">
        <f>+'INFO SEAL'!M1482</f>
        <v>CONCRETO</v>
      </c>
      <c r="J1531" s="180" t="str">
        <f>+'INFO SEAL'!N1482&amp;"-"&amp;F1531</f>
        <v>PPC15-MT</v>
      </c>
      <c r="K1531" s="180"/>
      <c r="L1531" s="182" t="str">
        <f>+VLOOKUP('INFO SEAL'!N1482,$J$8:$V$50,3,FALSE)</f>
        <v>POSTE DE CONCRETO ARMADO DE 12/200/120/300</v>
      </c>
      <c r="M1531" s="33">
        <f t="shared" si="62"/>
        <v>0.3</v>
      </c>
    </row>
    <row r="1532" spans="1:13" customFormat="1" x14ac:dyDescent="0.25">
      <c r="A1532" s="73">
        <f>+'INFO SEAL'!B1483</f>
        <v>1478</v>
      </c>
      <c r="B1532" s="180" t="str">
        <f t="shared" si="61"/>
        <v>SICODI</v>
      </c>
      <c r="C1532" s="180" t="str">
        <f>+'INFO SEAL'!C1483</f>
        <v>AREQUIPA</v>
      </c>
      <c r="D1532" s="180" t="str">
        <f>+'INFO SEAL'!D1483</f>
        <v>CASTILLA</v>
      </c>
      <c r="E1532" s="180" t="str">
        <f>+'INFO SEAL'!E1483</f>
        <v>APLAO</v>
      </c>
      <c r="F1532" s="180" t="str">
        <f>+IF('INFO SEAL'!I1483="BAJA TENSION","BT",IF('INFO SEAL'!I1483="MEDIA TENSION","MT","AT"))</f>
        <v>MT</v>
      </c>
      <c r="G1532" s="180">
        <f>+'INFO SEAL'!K1483</f>
        <v>12</v>
      </c>
      <c r="H1532" s="180" t="str">
        <f>+'INFO SEAL'!L1483</f>
        <v>POSTE</v>
      </c>
      <c r="I1532" s="180" t="str">
        <f>+'INFO SEAL'!M1483</f>
        <v>CONCRETO</v>
      </c>
      <c r="J1532" s="180" t="str">
        <f>+'INFO SEAL'!N1483&amp;"-"&amp;F1532</f>
        <v>PPC15-MT</v>
      </c>
      <c r="K1532" s="180"/>
      <c r="L1532" s="182" t="str">
        <f>+VLOOKUP('INFO SEAL'!N1483,$J$8:$V$50,3,FALSE)</f>
        <v>POSTE DE CONCRETO ARMADO DE 12/200/120/300</v>
      </c>
      <c r="M1532" s="33">
        <f t="shared" si="62"/>
        <v>0.3</v>
      </c>
    </row>
    <row r="1533" spans="1:13" customFormat="1" x14ac:dyDescent="0.25">
      <c r="A1533" s="73">
        <f>+'INFO SEAL'!B1484</f>
        <v>1479</v>
      </c>
      <c r="B1533" s="180" t="str">
        <f t="shared" si="61"/>
        <v>SICODI</v>
      </c>
      <c r="C1533" s="180" t="str">
        <f>+'INFO SEAL'!C1484</f>
        <v>AREQUIPA</v>
      </c>
      <c r="D1533" s="180" t="str">
        <f>+'INFO SEAL'!D1484</f>
        <v>CASTILLA</v>
      </c>
      <c r="E1533" s="180" t="str">
        <f>+'INFO SEAL'!E1484</f>
        <v>APLAO</v>
      </c>
      <c r="F1533" s="180" t="str">
        <f>+IF('INFO SEAL'!I1484="BAJA TENSION","BT",IF('INFO SEAL'!I1484="MEDIA TENSION","MT","AT"))</f>
        <v>MT</v>
      </c>
      <c r="G1533" s="180">
        <f>+'INFO SEAL'!K1484</f>
        <v>12</v>
      </c>
      <c r="H1533" s="180" t="str">
        <f>+'INFO SEAL'!L1484</f>
        <v>POSTE</v>
      </c>
      <c r="I1533" s="180" t="str">
        <f>+'INFO SEAL'!M1484</f>
        <v>CONCRETO</v>
      </c>
      <c r="J1533" s="180" t="str">
        <f>+'INFO SEAL'!N1484&amp;"-"&amp;F1533</f>
        <v>PPC15-MT</v>
      </c>
      <c r="K1533" s="180"/>
      <c r="L1533" s="182" t="str">
        <f>+VLOOKUP('INFO SEAL'!N1484,$J$8:$V$50,3,FALSE)</f>
        <v>POSTE DE CONCRETO ARMADO DE 12/200/120/300</v>
      </c>
      <c r="M1533" s="33">
        <f t="shared" si="62"/>
        <v>0.3</v>
      </c>
    </row>
    <row r="1534" spans="1:13" customFormat="1" x14ac:dyDescent="0.25">
      <c r="A1534" s="73">
        <f>+'INFO SEAL'!B1485</f>
        <v>1480</v>
      </c>
      <c r="B1534" s="180" t="str">
        <f t="shared" si="61"/>
        <v>SICODI</v>
      </c>
      <c r="C1534" s="180" t="str">
        <f>+'INFO SEAL'!C1485</f>
        <v>AREQUIPA</v>
      </c>
      <c r="D1534" s="180" t="str">
        <f>+'INFO SEAL'!D1485</f>
        <v>CASTILLA</v>
      </c>
      <c r="E1534" s="180" t="str">
        <f>+'INFO SEAL'!E1485</f>
        <v>APLAO</v>
      </c>
      <c r="F1534" s="180" t="str">
        <f>+IF('INFO SEAL'!I1485="BAJA TENSION","BT",IF('INFO SEAL'!I1485="MEDIA TENSION","MT","AT"))</f>
        <v>MT</v>
      </c>
      <c r="G1534" s="180">
        <f>+'INFO SEAL'!K1485</f>
        <v>12</v>
      </c>
      <c r="H1534" s="180" t="str">
        <f>+'INFO SEAL'!L1485</f>
        <v>POSTE</v>
      </c>
      <c r="I1534" s="180" t="str">
        <f>+'INFO SEAL'!M1485</f>
        <v>CONCRETO</v>
      </c>
      <c r="J1534" s="180" t="str">
        <f>+'INFO SEAL'!N1485&amp;"-"&amp;F1534</f>
        <v>PPC15-MT</v>
      </c>
      <c r="K1534" s="180"/>
      <c r="L1534" s="182" t="str">
        <f>+VLOOKUP('INFO SEAL'!N1485,$J$8:$V$50,3,FALSE)</f>
        <v>POSTE DE CONCRETO ARMADO DE 12/200/120/300</v>
      </c>
      <c r="M1534" s="33">
        <f t="shared" si="62"/>
        <v>0.3</v>
      </c>
    </row>
    <row r="1535" spans="1:13" customFormat="1" x14ac:dyDescent="0.25">
      <c r="A1535" s="73">
        <f>+'INFO SEAL'!B1486</f>
        <v>1481</v>
      </c>
      <c r="B1535" s="180" t="str">
        <f t="shared" si="61"/>
        <v>SICODI</v>
      </c>
      <c r="C1535" s="180" t="str">
        <f>+'INFO SEAL'!C1486</f>
        <v>AREQUIPA</v>
      </c>
      <c r="D1535" s="180" t="str">
        <f>+'INFO SEAL'!D1486</f>
        <v>CASTILLA</v>
      </c>
      <c r="E1535" s="180" t="str">
        <f>+'INFO SEAL'!E1486</f>
        <v>APLAO</v>
      </c>
      <c r="F1535" s="180" t="str">
        <f>+IF('INFO SEAL'!I1486="BAJA TENSION","BT",IF('INFO SEAL'!I1486="MEDIA TENSION","MT","AT"))</f>
        <v>MT</v>
      </c>
      <c r="G1535" s="180">
        <f>+'INFO SEAL'!K1486</f>
        <v>12</v>
      </c>
      <c r="H1535" s="180" t="str">
        <f>+'INFO SEAL'!L1486</f>
        <v>POSTE</v>
      </c>
      <c r="I1535" s="180" t="str">
        <f>+'INFO SEAL'!M1486</f>
        <v>CONCRETO</v>
      </c>
      <c r="J1535" s="180" t="str">
        <f>+'INFO SEAL'!N1486&amp;"-"&amp;F1535</f>
        <v>PPC15-MT</v>
      </c>
      <c r="K1535" s="180"/>
      <c r="L1535" s="182" t="str">
        <f>+VLOOKUP('INFO SEAL'!N1486,$J$8:$V$50,3,FALSE)</f>
        <v>POSTE DE CONCRETO ARMADO DE 12/200/120/300</v>
      </c>
      <c r="M1535" s="33">
        <f t="shared" si="62"/>
        <v>0.3</v>
      </c>
    </row>
    <row r="1536" spans="1:13" customFormat="1" x14ac:dyDescent="0.25">
      <c r="A1536" s="73">
        <f>+'INFO SEAL'!B1487</f>
        <v>1482</v>
      </c>
      <c r="B1536" s="180" t="str">
        <f t="shared" si="61"/>
        <v>SICODI</v>
      </c>
      <c r="C1536" s="180" t="str">
        <f>+'INFO SEAL'!C1487</f>
        <v>AREQUIPA</v>
      </c>
      <c r="D1536" s="180" t="str">
        <f>+'INFO SEAL'!D1487</f>
        <v>CONDESUYOS</v>
      </c>
      <c r="E1536" s="180" t="str">
        <f>+'INFO SEAL'!E1487</f>
        <v>ANDARAY</v>
      </c>
      <c r="F1536" s="180" t="str">
        <f>+IF('INFO SEAL'!I1487="BAJA TENSION","BT",IF('INFO SEAL'!I1487="MEDIA TENSION","MT","AT"))</f>
        <v>MT</v>
      </c>
      <c r="G1536" s="180">
        <f>+'INFO SEAL'!K1487</f>
        <v>13</v>
      </c>
      <c r="H1536" s="180" t="str">
        <f>+'INFO SEAL'!L1487</f>
        <v>POSTE</v>
      </c>
      <c r="I1536" s="180" t="str">
        <f>+'INFO SEAL'!M1487</f>
        <v>CONCRETO</v>
      </c>
      <c r="J1536" s="180" t="str">
        <f>+'INFO SEAL'!N1487&amp;"-"&amp;F1536</f>
        <v>PPC19-MT</v>
      </c>
      <c r="K1536" s="180"/>
      <c r="L1536" s="182" t="str">
        <f>+VLOOKUP('INFO SEAL'!N1487,$J$8:$V$50,3,FALSE)</f>
        <v>POSTE DE CONCRETO ARMADO DE 13/300/150/345</v>
      </c>
      <c r="M1536" s="33">
        <f t="shared" si="62"/>
        <v>0.5</v>
      </c>
    </row>
    <row r="1537" spans="1:13" customFormat="1" x14ac:dyDescent="0.25">
      <c r="A1537" s="73">
        <f>+'INFO SEAL'!B1488</f>
        <v>1483</v>
      </c>
      <c r="B1537" s="180" t="str">
        <f t="shared" si="61"/>
        <v>SICODI</v>
      </c>
      <c r="C1537" s="180" t="str">
        <f>+'INFO SEAL'!C1488</f>
        <v>AREQUIPA</v>
      </c>
      <c r="D1537" s="180" t="str">
        <f>+'INFO SEAL'!D1488</f>
        <v>CASTILLA</v>
      </c>
      <c r="E1537" s="180" t="str">
        <f>+'INFO SEAL'!E1488</f>
        <v>APLAO</v>
      </c>
      <c r="F1537" s="180" t="str">
        <f>+IF('INFO SEAL'!I1488="BAJA TENSION","BT",IF('INFO SEAL'!I1488="MEDIA TENSION","MT","AT"))</f>
        <v>MT</v>
      </c>
      <c r="G1537" s="180">
        <f>+'INFO SEAL'!K1488</f>
        <v>12</v>
      </c>
      <c r="H1537" s="180" t="str">
        <f>+'INFO SEAL'!L1488</f>
        <v>POSTE</v>
      </c>
      <c r="I1537" s="180" t="str">
        <f>+'INFO SEAL'!M1488</f>
        <v>CONCRETO</v>
      </c>
      <c r="J1537" s="180" t="str">
        <f>+'INFO SEAL'!N1488&amp;"-"&amp;F1537</f>
        <v>PPC15-MT</v>
      </c>
      <c r="K1537" s="180"/>
      <c r="L1537" s="182" t="str">
        <f>+VLOOKUP('INFO SEAL'!N1488,$J$8:$V$50,3,FALSE)</f>
        <v>POSTE DE CONCRETO ARMADO DE 12/200/120/300</v>
      </c>
      <c r="M1537" s="33">
        <f t="shared" si="62"/>
        <v>0.3</v>
      </c>
    </row>
    <row r="1538" spans="1:13" customFormat="1" x14ac:dyDescent="0.25">
      <c r="A1538" s="73">
        <f>+'INFO SEAL'!B1489</f>
        <v>1484</v>
      </c>
      <c r="B1538" s="180" t="str">
        <f t="shared" si="61"/>
        <v>SICODI</v>
      </c>
      <c r="C1538" s="180" t="str">
        <f>+'INFO SEAL'!C1489</f>
        <v>AREQUIPA</v>
      </c>
      <c r="D1538" s="180" t="str">
        <f>+'INFO SEAL'!D1489</f>
        <v>CASTILLA</v>
      </c>
      <c r="E1538" s="180" t="str">
        <f>+'INFO SEAL'!E1489</f>
        <v>APLAO</v>
      </c>
      <c r="F1538" s="180" t="str">
        <f>+IF('INFO SEAL'!I1489="BAJA TENSION","BT",IF('INFO SEAL'!I1489="MEDIA TENSION","MT","AT"))</f>
        <v>MT</v>
      </c>
      <c r="G1538" s="180">
        <f>+'INFO SEAL'!K1489</f>
        <v>12</v>
      </c>
      <c r="H1538" s="180" t="str">
        <f>+'INFO SEAL'!L1489</f>
        <v>POSTE</v>
      </c>
      <c r="I1538" s="180" t="str">
        <f>+'INFO SEAL'!M1489</f>
        <v>CONCRETO</v>
      </c>
      <c r="J1538" s="180" t="str">
        <f>+'INFO SEAL'!N1489&amp;"-"&amp;F1538</f>
        <v>PPC15-MT</v>
      </c>
      <c r="K1538" s="180"/>
      <c r="L1538" s="182" t="str">
        <f>+VLOOKUP('INFO SEAL'!N1489,$J$8:$V$50,3,FALSE)</f>
        <v>POSTE DE CONCRETO ARMADO DE 12/200/120/300</v>
      </c>
      <c r="M1538" s="33">
        <f t="shared" si="62"/>
        <v>0.3</v>
      </c>
    </row>
    <row r="1539" spans="1:13" customFormat="1" x14ac:dyDescent="0.25">
      <c r="A1539" s="73">
        <f>+'INFO SEAL'!B1490</f>
        <v>1485</v>
      </c>
      <c r="B1539" s="180" t="str">
        <f t="shared" si="61"/>
        <v>SICODI</v>
      </c>
      <c r="C1539" s="180" t="str">
        <f>+'INFO SEAL'!C1490</f>
        <v>AREQUIPA</v>
      </c>
      <c r="D1539" s="180" t="str">
        <f>+'INFO SEAL'!D1490</f>
        <v>CASTILLA</v>
      </c>
      <c r="E1539" s="180" t="str">
        <f>+'INFO SEAL'!E1490</f>
        <v>APLAO</v>
      </c>
      <c r="F1539" s="180" t="str">
        <f>+IF('INFO SEAL'!I1490="BAJA TENSION","BT",IF('INFO SEAL'!I1490="MEDIA TENSION","MT","AT"))</f>
        <v>MT</v>
      </c>
      <c r="G1539" s="180">
        <f>+'INFO SEAL'!K1490</f>
        <v>12</v>
      </c>
      <c r="H1539" s="180" t="str">
        <f>+'INFO SEAL'!L1490</f>
        <v>POSTE</v>
      </c>
      <c r="I1539" s="180" t="str">
        <f>+'INFO SEAL'!M1490</f>
        <v>CONCRETO</v>
      </c>
      <c r="J1539" s="180" t="str">
        <f>+'INFO SEAL'!N1490&amp;"-"&amp;F1539</f>
        <v>PPC15-MT</v>
      </c>
      <c r="K1539" s="180"/>
      <c r="L1539" s="182" t="str">
        <f>+VLOOKUP('INFO SEAL'!N1490,$J$8:$V$50,3,FALSE)</f>
        <v>POSTE DE CONCRETO ARMADO DE 12/200/120/300</v>
      </c>
      <c r="M1539" s="33">
        <f t="shared" si="62"/>
        <v>0.3</v>
      </c>
    </row>
    <row r="1540" spans="1:13" customFormat="1" x14ac:dyDescent="0.25">
      <c r="A1540" s="73">
        <f>+'INFO SEAL'!B1491</f>
        <v>1486</v>
      </c>
      <c r="B1540" s="180" t="str">
        <f t="shared" si="61"/>
        <v>SICODI</v>
      </c>
      <c r="C1540" s="180" t="str">
        <f>+'INFO SEAL'!C1491</f>
        <v>AREQUIPA</v>
      </c>
      <c r="D1540" s="180" t="str">
        <f>+'INFO SEAL'!D1491</f>
        <v>CONDESUYOS</v>
      </c>
      <c r="E1540" s="180" t="str">
        <f>+'INFO SEAL'!E1491</f>
        <v>ANDARAY</v>
      </c>
      <c r="F1540" s="180" t="str">
        <f>+IF('INFO SEAL'!I1491="BAJA TENSION","BT",IF('INFO SEAL'!I1491="MEDIA TENSION","MT","AT"))</f>
        <v>MT</v>
      </c>
      <c r="G1540" s="180">
        <f>+'INFO SEAL'!K1491</f>
        <v>13</v>
      </c>
      <c r="H1540" s="180" t="str">
        <f>+'INFO SEAL'!L1491</f>
        <v>POSTE</v>
      </c>
      <c r="I1540" s="180" t="str">
        <f>+'INFO SEAL'!M1491</f>
        <v>CONCRETO</v>
      </c>
      <c r="J1540" s="180" t="str">
        <f>+'INFO SEAL'!N1491&amp;"-"&amp;F1540</f>
        <v>PPC19-MT</v>
      </c>
      <c r="K1540" s="180"/>
      <c r="L1540" s="182" t="str">
        <f>+VLOOKUP('INFO SEAL'!N1491,$J$8:$V$50,3,FALSE)</f>
        <v>POSTE DE CONCRETO ARMADO DE 13/300/150/345</v>
      </c>
      <c r="M1540" s="33">
        <f t="shared" si="62"/>
        <v>0.5</v>
      </c>
    </row>
    <row r="1541" spans="1:13" customFormat="1" x14ac:dyDescent="0.25">
      <c r="A1541" s="73">
        <f>+'INFO SEAL'!B1492</f>
        <v>1487</v>
      </c>
      <c r="B1541" s="180" t="str">
        <f t="shared" si="61"/>
        <v>SICODI</v>
      </c>
      <c r="C1541" s="180" t="str">
        <f>+'INFO SEAL'!C1492</f>
        <v>AREQUIPA</v>
      </c>
      <c r="D1541" s="180" t="str">
        <f>+'INFO SEAL'!D1492</f>
        <v>CONDESUYOS</v>
      </c>
      <c r="E1541" s="180" t="str">
        <f>+'INFO SEAL'!E1492</f>
        <v>ANDARAY</v>
      </c>
      <c r="F1541" s="180" t="str">
        <f>+IF('INFO SEAL'!I1492="BAJA TENSION","BT",IF('INFO SEAL'!I1492="MEDIA TENSION","MT","AT"))</f>
        <v>MT</v>
      </c>
      <c r="G1541" s="180">
        <f>+'INFO SEAL'!K1492</f>
        <v>13</v>
      </c>
      <c r="H1541" s="180" t="str">
        <f>+'INFO SEAL'!L1492</f>
        <v>POSTE</v>
      </c>
      <c r="I1541" s="180" t="str">
        <f>+'INFO SEAL'!M1492</f>
        <v>CONCRETO</v>
      </c>
      <c r="J1541" s="180" t="str">
        <f>+'INFO SEAL'!N1492&amp;"-"&amp;F1541</f>
        <v>PPC19-MT</v>
      </c>
      <c r="K1541" s="180"/>
      <c r="L1541" s="182" t="str">
        <f>+VLOOKUP('INFO SEAL'!N1492,$J$8:$V$50,3,FALSE)</f>
        <v>POSTE DE CONCRETO ARMADO DE 13/300/150/345</v>
      </c>
      <c r="M1541" s="33">
        <f t="shared" si="62"/>
        <v>0.5</v>
      </c>
    </row>
    <row r="1542" spans="1:13" customFormat="1" x14ac:dyDescent="0.25">
      <c r="A1542" s="73">
        <f>+'INFO SEAL'!B1493</f>
        <v>1488</v>
      </c>
      <c r="B1542" s="180" t="str">
        <f t="shared" si="61"/>
        <v>SICODI</v>
      </c>
      <c r="C1542" s="180" t="str">
        <f>+'INFO SEAL'!C1493</f>
        <v>AREQUIPA</v>
      </c>
      <c r="D1542" s="180" t="str">
        <f>+'INFO SEAL'!D1493</f>
        <v>CONDESUYOS</v>
      </c>
      <c r="E1542" s="180" t="str">
        <f>+'INFO SEAL'!E1493</f>
        <v>ANDARAY</v>
      </c>
      <c r="F1542" s="180" t="str">
        <f>+IF('INFO SEAL'!I1493="BAJA TENSION","BT",IF('INFO SEAL'!I1493="MEDIA TENSION","MT","AT"))</f>
        <v>MT</v>
      </c>
      <c r="G1542" s="180">
        <f>+'INFO SEAL'!K1493</f>
        <v>13</v>
      </c>
      <c r="H1542" s="180" t="str">
        <f>+'INFO SEAL'!L1493</f>
        <v>POSTE</v>
      </c>
      <c r="I1542" s="180" t="str">
        <f>+'INFO SEAL'!M1493</f>
        <v>CONCRETO</v>
      </c>
      <c r="J1542" s="180" t="str">
        <f>+'INFO SEAL'!N1493&amp;"-"&amp;F1542</f>
        <v>PPC19-MT</v>
      </c>
      <c r="K1542" s="180"/>
      <c r="L1542" s="182" t="str">
        <f>+VLOOKUP('INFO SEAL'!N1493,$J$8:$V$50,3,FALSE)</f>
        <v>POSTE DE CONCRETO ARMADO DE 13/300/150/345</v>
      </c>
      <c r="M1542" s="33">
        <f t="shared" si="62"/>
        <v>0.5</v>
      </c>
    </row>
    <row r="1543" spans="1:13" customFormat="1" x14ac:dyDescent="0.25">
      <c r="A1543" s="73">
        <f>+'INFO SEAL'!B1494</f>
        <v>1489</v>
      </c>
      <c r="B1543" s="180" t="str">
        <f t="shared" si="61"/>
        <v>SICODI</v>
      </c>
      <c r="C1543" s="180" t="str">
        <f>+'INFO SEAL'!C1494</f>
        <v>AREQUIPA</v>
      </c>
      <c r="D1543" s="180" t="str">
        <f>+'INFO SEAL'!D1494</f>
        <v>CASTILLA</v>
      </c>
      <c r="E1543" s="180" t="str">
        <f>+'INFO SEAL'!E1494</f>
        <v>APLAO</v>
      </c>
      <c r="F1543" s="180" t="str">
        <f>+IF('INFO SEAL'!I1494="BAJA TENSION","BT",IF('INFO SEAL'!I1494="MEDIA TENSION","MT","AT"))</f>
        <v>MT</v>
      </c>
      <c r="G1543" s="180">
        <f>+'INFO SEAL'!K1494</f>
        <v>12</v>
      </c>
      <c r="H1543" s="180" t="str">
        <f>+'INFO SEAL'!L1494</f>
        <v>POSTE</v>
      </c>
      <c r="I1543" s="180" t="str">
        <f>+'INFO SEAL'!M1494</f>
        <v>CONCRETO</v>
      </c>
      <c r="J1543" s="180" t="str">
        <f>+'INFO SEAL'!N1494&amp;"-"&amp;F1543</f>
        <v>PPC15-MT</v>
      </c>
      <c r="K1543" s="180"/>
      <c r="L1543" s="182" t="str">
        <f>+VLOOKUP('INFO SEAL'!N1494,$J$8:$V$50,3,FALSE)</f>
        <v>POSTE DE CONCRETO ARMADO DE 12/200/120/300</v>
      </c>
      <c r="M1543" s="33">
        <f t="shared" si="62"/>
        <v>0.3</v>
      </c>
    </row>
    <row r="1544" spans="1:13" customFormat="1" x14ac:dyDescent="0.25">
      <c r="A1544" s="73">
        <f>+'INFO SEAL'!B1495</f>
        <v>1490</v>
      </c>
      <c r="B1544" s="180" t="str">
        <f t="shared" si="61"/>
        <v>SICODI</v>
      </c>
      <c r="C1544" s="180" t="str">
        <f>+'INFO SEAL'!C1495</f>
        <v>AREQUIPA</v>
      </c>
      <c r="D1544" s="180" t="str">
        <f>+'INFO SEAL'!D1495</f>
        <v>CASTILLA</v>
      </c>
      <c r="E1544" s="180" t="str">
        <f>+'INFO SEAL'!E1495</f>
        <v>APLAO</v>
      </c>
      <c r="F1544" s="180" t="str">
        <f>+IF('INFO SEAL'!I1495="BAJA TENSION","BT",IF('INFO SEAL'!I1495="MEDIA TENSION","MT","AT"))</f>
        <v>MT</v>
      </c>
      <c r="G1544" s="180">
        <f>+'INFO SEAL'!K1495</f>
        <v>12</v>
      </c>
      <c r="H1544" s="180" t="str">
        <f>+'INFO SEAL'!L1495</f>
        <v>POSTE</v>
      </c>
      <c r="I1544" s="180" t="str">
        <f>+'INFO SEAL'!M1495</f>
        <v>CONCRETO</v>
      </c>
      <c r="J1544" s="180" t="str">
        <f>+'INFO SEAL'!N1495&amp;"-"&amp;F1544</f>
        <v>PPC15-MT</v>
      </c>
      <c r="K1544" s="180"/>
      <c r="L1544" s="182" t="str">
        <f>+VLOOKUP('INFO SEAL'!N1495,$J$8:$V$50,3,FALSE)</f>
        <v>POSTE DE CONCRETO ARMADO DE 12/200/120/300</v>
      </c>
      <c r="M1544" s="33">
        <f t="shared" si="62"/>
        <v>0.3</v>
      </c>
    </row>
    <row r="1545" spans="1:13" customFormat="1" x14ac:dyDescent="0.25">
      <c r="A1545" s="73">
        <f>+'INFO SEAL'!B1496</f>
        <v>1491</v>
      </c>
      <c r="B1545" s="180" t="str">
        <f t="shared" si="61"/>
        <v>SICODI</v>
      </c>
      <c r="C1545" s="180" t="str">
        <f>+'INFO SEAL'!C1496</f>
        <v>AREQUIPA</v>
      </c>
      <c r="D1545" s="180" t="str">
        <f>+'INFO SEAL'!D1496</f>
        <v>CASTILLA</v>
      </c>
      <c r="E1545" s="180" t="str">
        <f>+'INFO SEAL'!E1496</f>
        <v>APLAO</v>
      </c>
      <c r="F1545" s="180" t="str">
        <f>+IF('INFO SEAL'!I1496="BAJA TENSION","BT",IF('INFO SEAL'!I1496="MEDIA TENSION","MT","AT"))</f>
        <v>MT</v>
      </c>
      <c r="G1545" s="180">
        <f>+'INFO SEAL'!K1496</f>
        <v>12</v>
      </c>
      <c r="H1545" s="180" t="str">
        <f>+'INFO SEAL'!L1496</f>
        <v>POSTE</v>
      </c>
      <c r="I1545" s="180" t="str">
        <f>+'INFO SEAL'!M1496</f>
        <v>CONCRETO</v>
      </c>
      <c r="J1545" s="180" t="str">
        <f>+'INFO SEAL'!N1496&amp;"-"&amp;F1545</f>
        <v>PPC15-MT</v>
      </c>
      <c r="K1545" s="180"/>
      <c r="L1545" s="182" t="str">
        <f>+VLOOKUP('INFO SEAL'!N1496,$J$8:$V$50,3,FALSE)</f>
        <v>POSTE DE CONCRETO ARMADO DE 12/200/120/300</v>
      </c>
      <c r="M1545" s="33">
        <f t="shared" si="62"/>
        <v>0.3</v>
      </c>
    </row>
    <row r="1546" spans="1:13" customFormat="1" x14ac:dyDescent="0.25">
      <c r="A1546" s="73">
        <f>+'INFO SEAL'!B1497</f>
        <v>1492</v>
      </c>
      <c r="B1546" s="180" t="str">
        <f t="shared" si="61"/>
        <v>SICODI</v>
      </c>
      <c r="C1546" s="180" t="str">
        <f>+'INFO SEAL'!C1497</f>
        <v>AREQUIPA</v>
      </c>
      <c r="D1546" s="180" t="str">
        <f>+'INFO SEAL'!D1497</f>
        <v>CONDESUYOS</v>
      </c>
      <c r="E1546" s="180" t="str">
        <f>+'INFO SEAL'!E1497</f>
        <v>ANDARAY</v>
      </c>
      <c r="F1546" s="180" t="str">
        <f>+IF('INFO SEAL'!I1497="BAJA TENSION","BT",IF('INFO SEAL'!I1497="MEDIA TENSION","MT","AT"))</f>
        <v>MT</v>
      </c>
      <c r="G1546" s="180">
        <f>+'INFO SEAL'!K1497</f>
        <v>13</v>
      </c>
      <c r="H1546" s="180" t="str">
        <f>+'INFO SEAL'!L1497</f>
        <v>POSTE</v>
      </c>
      <c r="I1546" s="180" t="str">
        <f>+'INFO SEAL'!M1497</f>
        <v>CONCRETO</v>
      </c>
      <c r="J1546" s="180" t="str">
        <f>+'INFO SEAL'!N1497&amp;"-"&amp;F1546</f>
        <v>PPC19-MT</v>
      </c>
      <c r="K1546" s="180"/>
      <c r="L1546" s="182" t="str">
        <f>+VLOOKUP('INFO SEAL'!N1497,$J$8:$V$50,3,FALSE)</f>
        <v>POSTE DE CONCRETO ARMADO DE 13/300/150/345</v>
      </c>
      <c r="M1546" s="33">
        <f t="shared" si="62"/>
        <v>0.5</v>
      </c>
    </row>
    <row r="1547" spans="1:13" customFormat="1" x14ac:dyDescent="0.25">
      <c r="A1547" s="73">
        <f>+'INFO SEAL'!B1498</f>
        <v>1493</v>
      </c>
      <c r="B1547" s="180" t="str">
        <f t="shared" si="61"/>
        <v>SICODI</v>
      </c>
      <c r="C1547" s="180" t="str">
        <f>+'INFO SEAL'!C1498</f>
        <v>AREQUIPA</v>
      </c>
      <c r="D1547" s="180" t="str">
        <f>+'INFO SEAL'!D1498</f>
        <v>CASTILLA</v>
      </c>
      <c r="E1547" s="180" t="str">
        <f>+'INFO SEAL'!E1498</f>
        <v>APLAO</v>
      </c>
      <c r="F1547" s="180" t="str">
        <f>+IF('INFO SEAL'!I1498="BAJA TENSION","BT",IF('INFO SEAL'!I1498="MEDIA TENSION","MT","AT"))</f>
        <v>MT</v>
      </c>
      <c r="G1547" s="180">
        <f>+'INFO SEAL'!K1498</f>
        <v>12</v>
      </c>
      <c r="H1547" s="180" t="str">
        <f>+'INFO SEAL'!L1498</f>
        <v>POSTE</v>
      </c>
      <c r="I1547" s="180" t="str">
        <f>+'INFO SEAL'!M1498</f>
        <v>CONCRETO</v>
      </c>
      <c r="J1547" s="180" t="str">
        <f>+'INFO SEAL'!N1498&amp;"-"&amp;F1547</f>
        <v>PPC15-MT</v>
      </c>
      <c r="K1547" s="180"/>
      <c r="L1547" s="182" t="str">
        <f>+VLOOKUP('INFO SEAL'!N1498,$J$8:$V$50,3,FALSE)</f>
        <v>POSTE DE CONCRETO ARMADO DE 12/200/120/300</v>
      </c>
      <c r="M1547" s="33">
        <f t="shared" si="62"/>
        <v>0.3</v>
      </c>
    </row>
    <row r="1548" spans="1:13" customFormat="1" x14ac:dyDescent="0.25">
      <c r="A1548" s="73">
        <f>+'INFO SEAL'!B1499</f>
        <v>1494</v>
      </c>
      <c r="B1548" s="180" t="str">
        <f t="shared" si="61"/>
        <v>SICODI</v>
      </c>
      <c r="C1548" s="180" t="str">
        <f>+'INFO SEAL'!C1499</f>
        <v>AREQUIPA</v>
      </c>
      <c r="D1548" s="180" t="str">
        <f>+'INFO SEAL'!D1499</f>
        <v>CASTILLA</v>
      </c>
      <c r="E1548" s="180" t="str">
        <f>+'INFO SEAL'!E1499</f>
        <v>APLAO</v>
      </c>
      <c r="F1548" s="180" t="str">
        <f>+IF('INFO SEAL'!I1499="BAJA TENSION","BT",IF('INFO SEAL'!I1499="MEDIA TENSION","MT","AT"))</f>
        <v>MT</v>
      </c>
      <c r="G1548" s="180">
        <f>+'INFO SEAL'!K1499</f>
        <v>12</v>
      </c>
      <c r="H1548" s="180" t="str">
        <f>+'INFO SEAL'!L1499</f>
        <v>POSTE</v>
      </c>
      <c r="I1548" s="180" t="str">
        <f>+'INFO SEAL'!M1499</f>
        <v>CONCRETO</v>
      </c>
      <c r="J1548" s="180" t="str">
        <f>+'INFO SEAL'!N1499&amp;"-"&amp;F1548</f>
        <v>PPC15-MT</v>
      </c>
      <c r="K1548" s="180"/>
      <c r="L1548" s="182" t="str">
        <f>+VLOOKUP('INFO SEAL'!N1499,$J$8:$V$50,3,FALSE)</f>
        <v>POSTE DE CONCRETO ARMADO DE 12/200/120/300</v>
      </c>
      <c r="M1548" s="33">
        <f t="shared" si="62"/>
        <v>0.3</v>
      </c>
    </row>
    <row r="1549" spans="1:13" customFormat="1" x14ac:dyDescent="0.25">
      <c r="A1549" s="73">
        <f>+'INFO SEAL'!B1500</f>
        <v>1495</v>
      </c>
      <c r="B1549" s="180" t="str">
        <f t="shared" si="61"/>
        <v>SICODI</v>
      </c>
      <c r="C1549" s="180" t="str">
        <f>+'INFO SEAL'!C1500</f>
        <v>AREQUIPA</v>
      </c>
      <c r="D1549" s="180" t="str">
        <f>+'INFO SEAL'!D1500</f>
        <v>CASTILLA</v>
      </c>
      <c r="E1549" s="180" t="str">
        <f>+'INFO SEAL'!E1500</f>
        <v>APLAO</v>
      </c>
      <c r="F1549" s="180" t="str">
        <f>+IF('INFO SEAL'!I1500="BAJA TENSION","BT",IF('INFO SEAL'!I1500="MEDIA TENSION","MT","AT"))</f>
        <v>MT</v>
      </c>
      <c r="G1549" s="180">
        <f>+'INFO SEAL'!K1500</f>
        <v>12</v>
      </c>
      <c r="H1549" s="180" t="str">
        <f>+'INFO SEAL'!L1500</f>
        <v>POSTE</v>
      </c>
      <c r="I1549" s="180" t="str">
        <f>+'INFO SEAL'!M1500</f>
        <v>CONCRETO</v>
      </c>
      <c r="J1549" s="180" t="str">
        <f>+'INFO SEAL'!N1500&amp;"-"&amp;F1549</f>
        <v>PPC15-MT</v>
      </c>
      <c r="K1549" s="180"/>
      <c r="L1549" s="182" t="str">
        <f>+VLOOKUP('INFO SEAL'!N1500,$J$8:$V$50,3,FALSE)</f>
        <v>POSTE DE CONCRETO ARMADO DE 12/200/120/300</v>
      </c>
      <c r="M1549" s="33">
        <f t="shared" si="62"/>
        <v>0.3</v>
      </c>
    </row>
    <row r="1550" spans="1:13" customFormat="1" x14ac:dyDescent="0.25">
      <c r="A1550" s="73">
        <f>+'INFO SEAL'!B1501</f>
        <v>1496</v>
      </c>
      <c r="B1550" s="180" t="str">
        <f t="shared" si="61"/>
        <v>SICODI</v>
      </c>
      <c r="C1550" s="180" t="str">
        <f>+'INFO SEAL'!C1501</f>
        <v>AREQUIPA</v>
      </c>
      <c r="D1550" s="180" t="str">
        <f>+'INFO SEAL'!D1501</f>
        <v>CONDESUYOS</v>
      </c>
      <c r="E1550" s="180" t="str">
        <f>+'INFO SEAL'!E1501</f>
        <v>ANDARAY</v>
      </c>
      <c r="F1550" s="180" t="str">
        <f>+IF('INFO SEAL'!I1501="BAJA TENSION","BT",IF('INFO SEAL'!I1501="MEDIA TENSION","MT","AT"))</f>
        <v>MT</v>
      </c>
      <c r="G1550" s="180">
        <f>+'INFO SEAL'!K1501</f>
        <v>13</v>
      </c>
      <c r="H1550" s="180" t="str">
        <f>+'INFO SEAL'!L1501</f>
        <v>POSTE</v>
      </c>
      <c r="I1550" s="180" t="str">
        <f>+'INFO SEAL'!M1501</f>
        <v>CONCRETO</v>
      </c>
      <c r="J1550" s="180" t="str">
        <f>+'INFO SEAL'!N1501&amp;"-"&amp;F1550</f>
        <v>PPC19-MT</v>
      </c>
      <c r="K1550" s="180"/>
      <c r="L1550" s="182" t="str">
        <f>+VLOOKUP('INFO SEAL'!N1501,$J$8:$V$50,3,FALSE)</f>
        <v>POSTE DE CONCRETO ARMADO DE 13/300/150/345</v>
      </c>
      <c r="M1550" s="33">
        <f t="shared" si="62"/>
        <v>0.5</v>
      </c>
    </row>
    <row r="1551" spans="1:13" customFormat="1" x14ac:dyDescent="0.25">
      <c r="A1551" s="73">
        <f>+'INFO SEAL'!B1502</f>
        <v>1497</v>
      </c>
      <c r="B1551" s="180" t="str">
        <f t="shared" si="61"/>
        <v>SICODI</v>
      </c>
      <c r="C1551" s="180" t="str">
        <f>+'INFO SEAL'!C1502</f>
        <v>AREQUIPA</v>
      </c>
      <c r="D1551" s="180" t="str">
        <f>+'INFO SEAL'!D1502</f>
        <v>CONDESUYOS</v>
      </c>
      <c r="E1551" s="180" t="str">
        <f>+'INFO SEAL'!E1502</f>
        <v>ANDARAY</v>
      </c>
      <c r="F1551" s="180" t="str">
        <f>+IF('INFO SEAL'!I1502="BAJA TENSION","BT",IF('INFO SEAL'!I1502="MEDIA TENSION","MT","AT"))</f>
        <v>MT</v>
      </c>
      <c r="G1551" s="180">
        <f>+'INFO SEAL'!K1502</f>
        <v>13</v>
      </c>
      <c r="H1551" s="180" t="str">
        <f>+'INFO SEAL'!L1502</f>
        <v>POSTE</v>
      </c>
      <c r="I1551" s="180" t="str">
        <f>+'INFO SEAL'!M1502</f>
        <v>CONCRETO</v>
      </c>
      <c r="J1551" s="180" t="str">
        <f>+'INFO SEAL'!N1502&amp;"-"&amp;F1551</f>
        <v>PPC19-MT</v>
      </c>
      <c r="K1551" s="180"/>
      <c r="L1551" s="182" t="str">
        <f>+VLOOKUP('INFO SEAL'!N1502,$J$8:$V$50,3,FALSE)</f>
        <v>POSTE DE CONCRETO ARMADO DE 13/300/150/345</v>
      </c>
      <c r="M1551" s="33">
        <f t="shared" si="62"/>
        <v>0.5</v>
      </c>
    </row>
    <row r="1552" spans="1:13" customFormat="1" x14ac:dyDescent="0.25">
      <c r="A1552" s="73">
        <f>+'INFO SEAL'!B1503</f>
        <v>1498</v>
      </c>
      <c r="B1552" s="180" t="str">
        <f t="shared" si="61"/>
        <v>SICODI</v>
      </c>
      <c r="C1552" s="180" t="str">
        <f>+'INFO SEAL'!C1503</f>
        <v>AREQUIPA</v>
      </c>
      <c r="D1552" s="180" t="str">
        <f>+'INFO SEAL'!D1503</f>
        <v>CASTILLA</v>
      </c>
      <c r="E1552" s="180" t="str">
        <f>+'INFO SEAL'!E1503</f>
        <v>APLAO</v>
      </c>
      <c r="F1552" s="180" t="str">
        <f>+IF('INFO SEAL'!I1503="BAJA TENSION","BT",IF('INFO SEAL'!I1503="MEDIA TENSION","MT","AT"))</f>
        <v>MT</v>
      </c>
      <c r="G1552" s="180">
        <f>+'INFO SEAL'!K1503</f>
        <v>12</v>
      </c>
      <c r="H1552" s="180" t="str">
        <f>+'INFO SEAL'!L1503</f>
        <v>POSTE</v>
      </c>
      <c r="I1552" s="180" t="str">
        <f>+'INFO SEAL'!M1503</f>
        <v>CONCRETO</v>
      </c>
      <c r="J1552" s="180" t="str">
        <f>+'INFO SEAL'!N1503&amp;"-"&amp;F1552</f>
        <v>PPC15-MT</v>
      </c>
      <c r="K1552" s="180"/>
      <c r="L1552" s="182" t="str">
        <f>+VLOOKUP('INFO SEAL'!N1503,$J$8:$V$50,3,FALSE)</f>
        <v>POSTE DE CONCRETO ARMADO DE 12/200/120/300</v>
      </c>
      <c r="M1552" s="33">
        <f t="shared" si="62"/>
        <v>0.3</v>
      </c>
    </row>
    <row r="1553" spans="1:13" customFormat="1" x14ac:dyDescent="0.25">
      <c r="A1553" s="73">
        <f>+'INFO SEAL'!B1504</f>
        <v>1499</v>
      </c>
      <c r="B1553" s="180" t="str">
        <f t="shared" si="61"/>
        <v>SICODI</v>
      </c>
      <c r="C1553" s="180" t="str">
        <f>+'INFO SEAL'!C1504</f>
        <v>AREQUIPA</v>
      </c>
      <c r="D1553" s="180" t="str">
        <f>+'INFO SEAL'!D1504</f>
        <v>CASTILLA</v>
      </c>
      <c r="E1553" s="180" t="str">
        <f>+'INFO SEAL'!E1504</f>
        <v>APLAO</v>
      </c>
      <c r="F1553" s="180" t="str">
        <f>+IF('INFO SEAL'!I1504="BAJA TENSION","BT",IF('INFO SEAL'!I1504="MEDIA TENSION","MT","AT"))</f>
        <v>MT</v>
      </c>
      <c r="G1553" s="180">
        <f>+'INFO SEAL'!K1504</f>
        <v>12</v>
      </c>
      <c r="H1553" s="180" t="str">
        <f>+'INFO SEAL'!L1504</f>
        <v>POSTE</v>
      </c>
      <c r="I1553" s="180" t="str">
        <f>+'INFO SEAL'!M1504</f>
        <v>CONCRETO</v>
      </c>
      <c r="J1553" s="180" t="str">
        <f>+'INFO SEAL'!N1504&amp;"-"&amp;F1553</f>
        <v>PPC15-MT</v>
      </c>
      <c r="K1553" s="180"/>
      <c r="L1553" s="182" t="str">
        <f>+VLOOKUP('INFO SEAL'!N1504,$J$8:$V$50,3,FALSE)</f>
        <v>POSTE DE CONCRETO ARMADO DE 12/200/120/300</v>
      </c>
      <c r="M1553" s="33">
        <f t="shared" si="62"/>
        <v>0.3</v>
      </c>
    </row>
    <row r="1554" spans="1:13" customFormat="1" x14ac:dyDescent="0.25">
      <c r="A1554" s="73">
        <f>+'INFO SEAL'!B1505</f>
        <v>1500</v>
      </c>
      <c r="B1554" s="180" t="str">
        <f t="shared" si="61"/>
        <v>SICODI</v>
      </c>
      <c r="C1554" s="180" t="str">
        <f>+'INFO SEAL'!C1505</f>
        <v>AREQUIPA</v>
      </c>
      <c r="D1554" s="180" t="str">
        <f>+'INFO SEAL'!D1505</f>
        <v>CASTILLA</v>
      </c>
      <c r="E1554" s="180" t="str">
        <f>+'INFO SEAL'!E1505</f>
        <v>APLAO</v>
      </c>
      <c r="F1554" s="180" t="str">
        <f>+IF('INFO SEAL'!I1505="BAJA TENSION","BT",IF('INFO SEAL'!I1505="MEDIA TENSION","MT","AT"))</f>
        <v>MT</v>
      </c>
      <c r="G1554" s="180">
        <f>+'INFO SEAL'!K1505</f>
        <v>12</v>
      </c>
      <c r="H1554" s="180" t="str">
        <f>+'INFO SEAL'!L1505</f>
        <v>POSTE</v>
      </c>
      <c r="I1554" s="180" t="str">
        <f>+'INFO SEAL'!M1505</f>
        <v>CONCRETO</v>
      </c>
      <c r="J1554" s="180" t="str">
        <f>+'INFO SEAL'!N1505&amp;"-"&amp;F1554</f>
        <v>PPC15-MT</v>
      </c>
      <c r="K1554" s="180"/>
      <c r="L1554" s="182" t="str">
        <f>+VLOOKUP('INFO SEAL'!N1505,$J$8:$V$50,3,FALSE)</f>
        <v>POSTE DE CONCRETO ARMADO DE 12/200/120/300</v>
      </c>
      <c r="M1554" s="33">
        <f t="shared" si="62"/>
        <v>0.3</v>
      </c>
    </row>
    <row r="1555" spans="1:13" customFormat="1" x14ac:dyDescent="0.25">
      <c r="A1555" s="73">
        <f>+'INFO SEAL'!B1506</f>
        <v>1501</v>
      </c>
      <c r="B1555" s="180" t="str">
        <f t="shared" si="61"/>
        <v>SICODI</v>
      </c>
      <c r="C1555" s="180" t="str">
        <f>+'INFO SEAL'!C1506</f>
        <v>AREQUIPA</v>
      </c>
      <c r="D1555" s="180" t="str">
        <f>+'INFO SEAL'!D1506</f>
        <v>CASTILLA</v>
      </c>
      <c r="E1555" s="180" t="str">
        <f>+'INFO SEAL'!E1506</f>
        <v>APLAO</v>
      </c>
      <c r="F1555" s="180" t="str">
        <f>+IF('INFO SEAL'!I1506="BAJA TENSION","BT",IF('INFO SEAL'!I1506="MEDIA TENSION","MT","AT"))</f>
        <v>MT</v>
      </c>
      <c r="G1555" s="180">
        <f>+'INFO SEAL'!K1506</f>
        <v>12</v>
      </c>
      <c r="H1555" s="180" t="str">
        <f>+'INFO SEAL'!L1506</f>
        <v>POSTE</v>
      </c>
      <c r="I1555" s="180" t="str">
        <f>+'INFO SEAL'!M1506</f>
        <v>CONCRETO</v>
      </c>
      <c r="J1555" s="180" t="str">
        <f>+'INFO SEAL'!N1506&amp;"-"&amp;F1555</f>
        <v>PPC15-MT</v>
      </c>
      <c r="K1555" s="180"/>
      <c r="L1555" s="182" t="str">
        <f>+VLOOKUP('INFO SEAL'!N1506,$J$8:$V$50,3,FALSE)</f>
        <v>POSTE DE CONCRETO ARMADO DE 12/200/120/300</v>
      </c>
      <c r="M1555" s="33">
        <f t="shared" si="62"/>
        <v>0.3</v>
      </c>
    </row>
    <row r="1556" spans="1:13" customFormat="1" x14ac:dyDescent="0.25">
      <c r="A1556" s="73">
        <f>+'INFO SEAL'!B1507</f>
        <v>1502</v>
      </c>
      <c r="B1556" s="180" t="str">
        <f t="shared" si="61"/>
        <v>SICODI</v>
      </c>
      <c r="C1556" s="180" t="str">
        <f>+'INFO SEAL'!C1507</f>
        <v>AREQUIPA</v>
      </c>
      <c r="D1556" s="180" t="str">
        <f>+'INFO SEAL'!D1507</f>
        <v>CASTILLA</v>
      </c>
      <c r="E1556" s="180" t="str">
        <f>+'INFO SEAL'!E1507</f>
        <v>APLAO</v>
      </c>
      <c r="F1556" s="180" t="str">
        <f>+IF('INFO SEAL'!I1507="BAJA TENSION","BT",IF('INFO SEAL'!I1507="MEDIA TENSION","MT","AT"))</f>
        <v>MT</v>
      </c>
      <c r="G1556" s="180">
        <f>+'INFO SEAL'!K1507</f>
        <v>12</v>
      </c>
      <c r="H1556" s="180" t="str">
        <f>+'INFO SEAL'!L1507</f>
        <v>POSTE</v>
      </c>
      <c r="I1556" s="180" t="str">
        <f>+'INFO SEAL'!M1507</f>
        <v>CONCRETO</v>
      </c>
      <c r="J1556" s="180" t="str">
        <f>+'INFO SEAL'!N1507&amp;"-"&amp;F1556</f>
        <v>PPC15-MT</v>
      </c>
      <c r="K1556" s="180"/>
      <c r="L1556" s="182" t="str">
        <f>+VLOOKUP('INFO SEAL'!N1507,$J$8:$V$50,3,FALSE)</f>
        <v>POSTE DE CONCRETO ARMADO DE 12/200/120/300</v>
      </c>
      <c r="M1556" s="33">
        <f t="shared" si="62"/>
        <v>0.3</v>
      </c>
    </row>
    <row r="1557" spans="1:13" customFormat="1" x14ac:dyDescent="0.25">
      <c r="A1557" s="73">
        <f>+'INFO SEAL'!B1508</f>
        <v>1503</v>
      </c>
      <c r="B1557" s="180" t="str">
        <f t="shared" si="61"/>
        <v>SICODI</v>
      </c>
      <c r="C1557" s="180" t="str">
        <f>+'INFO SEAL'!C1508</f>
        <v>AREQUIPA</v>
      </c>
      <c r="D1557" s="180" t="str">
        <f>+'INFO SEAL'!D1508</f>
        <v>CASTILLA</v>
      </c>
      <c r="E1557" s="180" t="str">
        <f>+'INFO SEAL'!E1508</f>
        <v>APLAO</v>
      </c>
      <c r="F1557" s="180" t="str">
        <f>+IF('INFO SEAL'!I1508="BAJA TENSION","BT",IF('INFO SEAL'!I1508="MEDIA TENSION","MT","AT"))</f>
        <v>MT</v>
      </c>
      <c r="G1557" s="180">
        <f>+'INFO SEAL'!K1508</f>
        <v>12</v>
      </c>
      <c r="H1557" s="180" t="str">
        <f>+'INFO SEAL'!L1508</f>
        <v>POSTE</v>
      </c>
      <c r="I1557" s="180" t="str">
        <f>+'INFO SEAL'!M1508</f>
        <v>MADERA</v>
      </c>
      <c r="J1557" s="180" t="str">
        <f>+'INFO SEAL'!N1508&amp;"-"&amp;F1557</f>
        <v>PPM19-MT</v>
      </c>
      <c r="K1557" s="180"/>
      <c r="L1557" s="182" t="str">
        <f>+VLOOKUP('INFO SEAL'!N1508,$J$8:$V$50,3,FALSE)</f>
        <v>POSTE DE MADERA TRATADA DE 12 mts. CL.4</v>
      </c>
      <c r="M1557" s="33">
        <f t="shared" si="62"/>
        <v>1</v>
      </c>
    </row>
    <row r="1558" spans="1:13" customFormat="1" x14ac:dyDescent="0.25">
      <c r="A1558" s="73">
        <f>+'INFO SEAL'!B1509</f>
        <v>1504</v>
      </c>
      <c r="B1558" s="180" t="str">
        <f t="shared" si="61"/>
        <v>SICODI</v>
      </c>
      <c r="C1558" s="180" t="str">
        <f>+'INFO SEAL'!C1509</f>
        <v>AREQUIPA</v>
      </c>
      <c r="D1558" s="180" t="str">
        <f>+'INFO SEAL'!D1509</f>
        <v>CONDESUYOS</v>
      </c>
      <c r="E1558" s="180" t="str">
        <f>+'INFO SEAL'!E1509</f>
        <v>ANDARAY</v>
      </c>
      <c r="F1558" s="180" t="str">
        <f>+IF('INFO SEAL'!I1509="BAJA TENSION","BT",IF('INFO SEAL'!I1509="MEDIA TENSION","MT","AT"))</f>
        <v>MT</v>
      </c>
      <c r="G1558" s="180">
        <f>+'INFO SEAL'!K1509</f>
        <v>13</v>
      </c>
      <c r="H1558" s="180" t="str">
        <f>+'INFO SEAL'!L1509</f>
        <v>POSTE</v>
      </c>
      <c r="I1558" s="180" t="str">
        <f>+'INFO SEAL'!M1509</f>
        <v>CONCRETO</v>
      </c>
      <c r="J1558" s="180" t="str">
        <f>+'INFO SEAL'!N1509&amp;"-"&amp;F1558</f>
        <v>PPC19-MT</v>
      </c>
      <c r="K1558" s="180"/>
      <c r="L1558" s="182" t="str">
        <f>+VLOOKUP('INFO SEAL'!N1509,$J$8:$V$50,3,FALSE)</f>
        <v>POSTE DE CONCRETO ARMADO DE 13/300/150/345</v>
      </c>
      <c r="M1558" s="33">
        <f t="shared" si="62"/>
        <v>0.5</v>
      </c>
    </row>
    <row r="1559" spans="1:13" customFormat="1" x14ac:dyDescent="0.25">
      <c r="A1559" s="73">
        <f>+'INFO SEAL'!B1510</f>
        <v>1505</v>
      </c>
      <c r="B1559" s="180" t="str">
        <f t="shared" si="61"/>
        <v>SICODI</v>
      </c>
      <c r="C1559" s="180" t="str">
        <f>+'INFO SEAL'!C1510</f>
        <v>AREQUIPA</v>
      </c>
      <c r="D1559" s="180" t="str">
        <f>+'INFO SEAL'!D1510</f>
        <v>CONDESUYOS</v>
      </c>
      <c r="E1559" s="180" t="str">
        <f>+'INFO SEAL'!E1510</f>
        <v>ANDARAY</v>
      </c>
      <c r="F1559" s="180" t="str">
        <f>+IF('INFO SEAL'!I1510="BAJA TENSION","BT",IF('INFO SEAL'!I1510="MEDIA TENSION","MT","AT"))</f>
        <v>MT</v>
      </c>
      <c r="G1559" s="180">
        <f>+'INFO SEAL'!K1510</f>
        <v>13</v>
      </c>
      <c r="H1559" s="180" t="str">
        <f>+'INFO SEAL'!L1510</f>
        <v>POSTE</v>
      </c>
      <c r="I1559" s="180" t="str">
        <f>+'INFO SEAL'!M1510</f>
        <v>CONCRETO</v>
      </c>
      <c r="J1559" s="180" t="str">
        <f>+'INFO SEAL'!N1510&amp;"-"&amp;F1559</f>
        <v>PPC19-MT</v>
      </c>
      <c r="K1559" s="180"/>
      <c r="L1559" s="182" t="str">
        <f>+VLOOKUP('INFO SEAL'!N1510,$J$8:$V$50,3,FALSE)</f>
        <v>POSTE DE CONCRETO ARMADO DE 13/300/150/345</v>
      </c>
      <c r="M1559" s="33">
        <f t="shared" si="62"/>
        <v>0.5</v>
      </c>
    </row>
    <row r="1560" spans="1:13" customFormat="1" x14ac:dyDescent="0.25">
      <c r="A1560" s="73">
        <f>+'INFO SEAL'!B1511</f>
        <v>1506</v>
      </c>
      <c r="B1560" s="180" t="str">
        <f t="shared" si="61"/>
        <v>SICODI</v>
      </c>
      <c r="C1560" s="180" t="str">
        <f>+'INFO SEAL'!C1511</f>
        <v>AREQUIPA</v>
      </c>
      <c r="D1560" s="180" t="str">
        <f>+'INFO SEAL'!D1511</f>
        <v>AREQUIPA</v>
      </c>
      <c r="E1560" s="180" t="str">
        <f>+'INFO SEAL'!E1511</f>
        <v>UCHUMAYO</v>
      </c>
      <c r="F1560" s="180" t="str">
        <f>+IF('INFO SEAL'!I1511="BAJA TENSION","BT",IF('INFO SEAL'!I1511="MEDIA TENSION","MT","AT"))</f>
        <v>MT</v>
      </c>
      <c r="G1560" s="180">
        <f>+'INFO SEAL'!K1511</f>
        <v>13</v>
      </c>
      <c r="H1560" s="180" t="str">
        <f>+'INFO SEAL'!L1511</f>
        <v>POSTE</v>
      </c>
      <c r="I1560" s="180" t="str">
        <f>+'INFO SEAL'!M1511</f>
        <v>CONCRETO</v>
      </c>
      <c r="J1560" s="180" t="str">
        <f>+'INFO SEAL'!N1511&amp;"-"&amp;F1560</f>
        <v>PPC18-MT</v>
      </c>
      <c r="K1560" s="180"/>
      <c r="L1560" s="182" t="str">
        <f>+VLOOKUP('INFO SEAL'!N1511,$J$8:$V$50,3,FALSE)</f>
        <v>POSTE DE CONCRETO ARMADO DE 13/200/140/335</v>
      </c>
      <c r="M1560" s="33">
        <f t="shared" si="62"/>
        <v>0.4</v>
      </c>
    </row>
    <row r="1561" spans="1:13" customFormat="1" x14ac:dyDescent="0.25">
      <c r="A1561" s="73">
        <f>+'INFO SEAL'!B1512</f>
        <v>1507</v>
      </c>
      <c r="B1561" s="180" t="str">
        <f t="shared" si="61"/>
        <v>SICODI</v>
      </c>
      <c r="C1561" s="180" t="str">
        <f>+'INFO SEAL'!C1512</f>
        <v>AREQUIPA</v>
      </c>
      <c r="D1561" s="180" t="str">
        <f>+'INFO SEAL'!D1512</f>
        <v>LA UNION</v>
      </c>
      <c r="E1561" s="180" t="str">
        <f>+'INFO SEAL'!E1512</f>
        <v>COTAHUASI</v>
      </c>
      <c r="F1561" s="180" t="str">
        <f>+IF('INFO SEAL'!I1512="BAJA TENSION","BT",IF('INFO SEAL'!I1512="MEDIA TENSION","MT","AT"))</f>
        <v>MT</v>
      </c>
      <c r="G1561" s="180">
        <f>+'INFO SEAL'!K1512</f>
        <v>13</v>
      </c>
      <c r="H1561" s="180" t="str">
        <f>+'INFO SEAL'!L1512</f>
        <v>POSTE</v>
      </c>
      <c r="I1561" s="180" t="str">
        <f>+'INFO SEAL'!M1512</f>
        <v>CONCRETO</v>
      </c>
      <c r="J1561" s="180" t="str">
        <f>+'INFO SEAL'!N1512&amp;"-"&amp;F1561</f>
        <v>PPC19-MT</v>
      </c>
      <c r="K1561" s="180"/>
      <c r="L1561" s="182" t="str">
        <f>+VLOOKUP('INFO SEAL'!N1512,$J$8:$V$50,3,FALSE)</f>
        <v>POSTE DE CONCRETO ARMADO DE 13/300/150/345</v>
      </c>
      <c r="M1561" s="33">
        <f t="shared" si="62"/>
        <v>0.5</v>
      </c>
    </row>
    <row r="1562" spans="1:13" customFormat="1" x14ac:dyDescent="0.25">
      <c r="A1562" s="73">
        <f>+'INFO SEAL'!B1513</f>
        <v>1508</v>
      </c>
      <c r="B1562" s="180" t="str">
        <f t="shared" si="61"/>
        <v>SICODI</v>
      </c>
      <c r="C1562" s="180" t="str">
        <f>+'INFO SEAL'!C1513</f>
        <v>AREQUIPA</v>
      </c>
      <c r="D1562" s="180" t="str">
        <f>+'INFO SEAL'!D1513</f>
        <v>LA UNION</v>
      </c>
      <c r="E1562" s="180" t="str">
        <f>+'INFO SEAL'!E1513</f>
        <v>COTAHUASI</v>
      </c>
      <c r="F1562" s="180" t="str">
        <f>+IF('INFO SEAL'!I1513="BAJA TENSION","BT",IF('INFO SEAL'!I1513="MEDIA TENSION","MT","AT"))</f>
        <v>MT</v>
      </c>
      <c r="G1562" s="180">
        <f>+'INFO SEAL'!K1513</f>
        <v>13</v>
      </c>
      <c r="H1562" s="180" t="str">
        <f>+'INFO SEAL'!L1513</f>
        <v>POSTE</v>
      </c>
      <c r="I1562" s="180" t="str">
        <f>+'INFO SEAL'!M1513</f>
        <v>CONCRETO</v>
      </c>
      <c r="J1562" s="180" t="str">
        <f>+'INFO SEAL'!N1513&amp;"-"&amp;F1562</f>
        <v>PPC19-MT</v>
      </c>
      <c r="K1562" s="180"/>
      <c r="L1562" s="182" t="str">
        <f>+VLOOKUP('INFO SEAL'!N1513,$J$8:$V$50,3,FALSE)</f>
        <v>POSTE DE CONCRETO ARMADO DE 13/300/150/345</v>
      </c>
      <c r="M1562" s="33">
        <f t="shared" si="62"/>
        <v>0.5</v>
      </c>
    </row>
    <row r="1563" spans="1:13" customFormat="1" x14ac:dyDescent="0.25">
      <c r="A1563" s="73">
        <f>+'INFO SEAL'!B1514</f>
        <v>1509</v>
      </c>
      <c r="B1563" s="180" t="str">
        <f t="shared" si="61"/>
        <v>SICODI</v>
      </c>
      <c r="C1563" s="180" t="str">
        <f>+'INFO SEAL'!C1514</f>
        <v>AREQUIPA</v>
      </c>
      <c r="D1563" s="180" t="str">
        <f>+'INFO SEAL'!D1514</f>
        <v>LA UNION</v>
      </c>
      <c r="E1563" s="180" t="str">
        <f>+'INFO SEAL'!E1514</f>
        <v>COTAHUASI</v>
      </c>
      <c r="F1563" s="180" t="str">
        <f>+IF('INFO SEAL'!I1514="BAJA TENSION","BT",IF('INFO SEAL'!I1514="MEDIA TENSION","MT","AT"))</f>
        <v>MT</v>
      </c>
      <c r="G1563" s="180">
        <f>+'INFO SEAL'!K1514</f>
        <v>13</v>
      </c>
      <c r="H1563" s="180" t="str">
        <f>+'INFO SEAL'!L1514</f>
        <v>POSTE</v>
      </c>
      <c r="I1563" s="180" t="str">
        <f>+'INFO SEAL'!M1514</f>
        <v>CONCRETO</v>
      </c>
      <c r="J1563" s="180" t="str">
        <f>+'INFO SEAL'!N1514&amp;"-"&amp;F1563</f>
        <v>PPC19-MT</v>
      </c>
      <c r="K1563" s="180"/>
      <c r="L1563" s="182" t="str">
        <f>+VLOOKUP('INFO SEAL'!N1514,$J$8:$V$50,3,FALSE)</f>
        <v>POSTE DE CONCRETO ARMADO DE 13/300/150/345</v>
      </c>
      <c r="M1563" s="33">
        <f t="shared" si="62"/>
        <v>0.5</v>
      </c>
    </row>
    <row r="1564" spans="1:13" customFormat="1" x14ac:dyDescent="0.25">
      <c r="A1564" s="73">
        <f>+'INFO SEAL'!B1515</f>
        <v>1510</v>
      </c>
      <c r="B1564" s="180" t="str">
        <f t="shared" si="61"/>
        <v>SICODI</v>
      </c>
      <c r="C1564" s="180" t="str">
        <f>+'INFO SEAL'!C1515</f>
        <v>AREQUIPA</v>
      </c>
      <c r="D1564" s="180" t="str">
        <f>+'INFO SEAL'!D1515</f>
        <v>AREQUIPA</v>
      </c>
      <c r="E1564" s="180" t="str">
        <f>+'INFO SEAL'!E1515</f>
        <v>UCHUMAYO</v>
      </c>
      <c r="F1564" s="180" t="str">
        <f>+IF('INFO SEAL'!I1515="BAJA TENSION","BT",IF('INFO SEAL'!I1515="MEDIA TENSION","MT","AT"))</f>
        <v>MT</v>
      </c>
      <c r="G1564" s="180">
        <f>+'INFO SEAL'!K1515</f>
        <v>13</v>
      </c>
      <c r="H1564" s="180" t="str">
        <f>+'INFO SEAL'!L1515</f>
        <v>POSTE</v>
      </c>
      <c r="I1564" s="180" t="str">
        <f>+'INFO SEAL'!M1515</f>
        <v>CONCRETO</v>
      </c>
      <c r="J1564" s="180" t="str">
        <f>+'INFO SEAL'!N1515&amp;"-"&amp;F1564</f>
        <v>PPC18-MT</v>
      </c>
      <c r="K1564" s="180"/>
      <c r="L1564" s="182" t="str">
        <f>+VLOOKUP('INFO SEAL'!N1515,$J$8:$V$50,3,FALSE)</f>
        <v>POSTE DE CONCRETO ARMADO DE 13/200/140/335</v>
      </c>
      <c r="M1564" s="33">
        <f t="shared" si="62"/>
        <v>0.4</v>
      </c>
    </row>
    <row r="1565" spans="1:13" customFormat="1" x14ac:dyDescent="0.25">
      <c r="A1565" s="73">
        <f>+'INFO SEAL'!B1516</f>
        <v>1511</v>
      </c>
      <c r="B1565" s="180" t="str">
        <f t="shared" si="61"/>
        <v>SICODI</v>
      </c>
      <c r="C1565" s="180" t="str">
        <f>+'INFO SEAL'!C1516</f>
        <v>AREQUIPA</v>
      </c>
      <c r="D1565" s="180" t="str">
        <f>+'INFO SEAL'!D1516</f>
        <v>AREQUIPA</v>
      </c>
      <c r="E1565" s="180" t="str">
        <f>+'INFO SEAL'!E1516</f>
        <v>UCHUMAYO</v>
      </c>
      <c r="F1565" s="180" t="str">
        <f>+IF('INFO SEAL'!I1516="BAJA TENSION","BT",IF('INFO SEAL'!I1516="MEDIA TENSION","MT","AT"))</f>
        <v>MT</v>
      </c>
      <c r="G1565" s="180">
        <f>+'INFO SEAL'!K1516</f>
        <v>13</v>
      </c>
      <c r="H1565" s="180" t="str">
        <f>+'INFO SEAL'!L1516</f>
        <v>POSTE</v>
      </c>
      <c r="I1565" s="180" t="str">
        <f>+'INFO SEAL'!M1516</f>
        <v>CONCRETO</v>
      </c>
      <c r="J1565" s="180" t="str">
        <f>+'INFO SEAL'!N1516&amp;"-"&amp;F1565</f>
        <v>PPC18-MT</v>
      </c>
      <c r="K1565" s="180"/>
      <c r="L1565" s="182" t="str">
        <f>+VLOOKUP('INFO SEAL'!N1516,$J$8:$V$50,3,FALSE)</f>
        <v>POSTE DE CONCRETO ARMADO DE 13/200/140/335</v>
      </c>
      <c r="M1565" s="33">
        <f t="shared" si="62"/>
        <v>0.4</v>
      </c>
    </row>
    <row r="1566" spans="1:13" customFormat="1" x14ac:dyDescent="0.25">
      <c r="A1566" s="73">
        <f>+'INFO SEAL'!B1517</f>
        <v>1512</v>
      </c>
      <c r="B1566" s="180" t="str">
        <f t="shared" si="61"/>
        <v>SICODI</v>
      </c>
      <c r="C1566" s="180" t="str">
        <f>+'INFO SEAL'!C1517</f>
        <v>AREQUIPA</v>
      </c>
      <c r="D1566" s="180" t="str">
        <f>+'INFO SEAL'!D1517</f>
        <v>AREQUIPA</v>
      </c>
      <c r="E1566" s="180" t="str">
        <f>+'INFO SEAL'!E1517</f>
        <v>UCHUMAYO</v>
      </c>
      <c r="F1566" s="180" t="str">
        <f>+IF('INFO SEAL'!I1517="BAJA TENSION","BT",IF('INFO SEAL'!I1517="MEDIA TENSION","MT","AT"))</f>
        <v>MT</v>
      </c>
      <c r="G1566" s="180">
        <f>+'INFO SEAL'!K1517</f>
        <v>12</v>
      </c>
      <c r="H1566" s="180" t="str">
        <f>+'INFO SEAL'!L1517</f>
        <v>POSTE</v>
      </c>
      <c r="I1566" s="180" t="str">
        <f>+'INFO SEAL'!M1517</f>
        <v>CONCRETO</v>
      </c>
      <c r="J1566" s="180" t="str">
        <f>+'INFO SEAL'!N1517&amp;"-"&amp;F1566</f>
        <v>PPC15-MT</v>
      </c>
      <c r="K1566" s="180"/>
      <c r="L1566" s="182" t="str">
        <f>+VLOOKUP('INFO SEAL'!N1517,$J$8:$V$50,3,FALSE)</f>
        <v>POSTE DE CONCRETO ARMADO DE 12/200/120/300</v>
      </c>
      <c r="M1566" s="33">
        <f t="shared" si="62"/>
        <v>0.3</v>
      </c>
    </row>
    <row r="1567" spans="1:13" customFormat="1" x14ac:dyDescent="0.25">
      <c r="A1567" s="73">
        <f>+'INFO SEAL'!B1518</f>
        <v>1513</v>
      </c>
      <c r="B1567" s="180" t="str">
        <f t="shared" si="61"/>
        <v>SICODI</v>
      </c>
      <c r="C1567" s="180" t="str">
        <f>+'INFO SEAL'!C1518</f>
        <v>AREQUIPA</v>
      </c>
      <c r="D1567" s="180" t="str">
        <f>+'INFO SEAL'!D1518</f>
        <v>AREQUIPA</v>
      </c>
      <c r="E1567" s="180" t="str">
        <f>+'INFO SEAL'!E1518</f>
        <v>CERRO COLORADO</v>
      </c>
      <c r="F1567" s="180" t="str">
        <f>+IF('INFO SEAL'!I1518="BAJA TENSION","BT",IF('INFO SEAL'!I1518="MEDIA TENSION","MT","AT"))</f>
        <v>MT</v>
      </c>
      <c r="G1567" s="180">
        <f>+'INFO SEAL'!K1518</f>
        <v>12</v>
      </c>
      <c r="H1567" s="180" t="str">
        <f>+'INFO SEAL'!L1518</f>
        <v>POSTE</v>
      </c>
      <c r="I1567" s="180" t="str">
        <f>+'INFO SEAL'!M1518</f>
        <v>CONCRETO</v>
      </c>
      <c r="J1567" s="180" t="str">
        <f>+'INFO SEAL'!N1518&amp;"-"&amp;F1567</f>
        <v>PPC15-MT</v>
      </c>
      <c r="K1567" s="180"/>
      <c r="L1567" s="182" t="str">
        <f>+VLOOKUP('INFO SEAL'!N1518,$J$8:$V$50,3,FALSE)</f>
        <v>POSTE DE CONCRETO ARMADO DE 12/200/120/300</v>
      </c>
      <c r="M1567" s="33">
        <f t="shared" si="62"/>
        <v>0.3</v>
      </c>
    </row>
    <row r="1568" spans="1:13" customFormat="1" x14ac:dyDescent="0.25">
      <c r="A1568" s="73">
        <f>+'INFO SEAL'!B1519</f>
        <v>1514</v>
      </c>
      <c r="B1568" s="180" t="str">
        <f t="shared" si="61"/>
        <v>SICODI</v>
      </c>
      <c r="C1568" s="180" t="str">
        <f>+'INFO SEAL'!C1519</f>
        <v>AREQUIPA</v>
      </c>
      <c r="D1568" s="180" t="str">
        <f>+'INFO SEAL'!D1519</f>
        <v>AREQUIPA</v>
      </c>
      <c r="E1568" s="180" t="str">
        <f>+'INFO SEAL'!E1519</f>
        <v>UCHUMAYO</v>
      </c>
      <c r="F1568" s="180" t="str">
        <f>+IF('INFO SEAL'!I1519="BAJA TENSION","BT",IF('INFO SEAL'!I1519="MEDIA TENSION","MT","AT"))</f>
        <v>MT</v>
      </c>
      <c r="G1568" s="180">
        <f>+'INFO SEAL'!K1519</f>
        <v>14</v>
      </c>
      <c r="H1568" s="180" t="str">
        <f>+'INFO SEAL'!L1519</f>
        <v>POSTE</v>
      </c>
      <c r="I1568" s="180" t="str">
        <f>+'INFO SEAL'!M1519</f>
        <v>CONCRETO</v>
      </c>
      <c r="J1568" s="180" t="str">
        <f>+'INFO SEAL'!N1519&amp;"-"&amp;F1568</f>
        <v>PPC22-MT</v>
      </c>
      <c r="K1568" s="180"/>
      <c r="L1568" s="182" t="str">
        <f>+VLOOKUP('INFO SEAL'!N1519,$J$8:$V$50,3,FALSE)</f>
        <v>POSTE DE CONCRETO ARMADO DE 15/200/135/360</v>
      </c>
      <c r="M1568" s="33">
        <f t="shared" si="62"/>
        <v>0.5</v>
      </c>
    </row>
    <row r="1569" spans="1:13" customFormat="1" x14ac:dyDescent="0.25">
      <c r="A1569" s="73">
        <f>+'INFO SEAL'!B1520</f>
        <v>1515</v>
      </c>
      <c r="B1569" s="180" t="str">
        <f t="shared" si="61"/>
        <v>SICODI</v>
      </c>
      <c r="C1569" s="180" t="str">
        <f>+'INFO SEAL'!C1520</f>
        <v>AREQUIPA</v>
      </c>
      <c r="D1569" s="180" t="str">
        <f>+'INFO SEAL'!D1520</f>
        <v>AREQUIPA</v>
      </c>
      <c r="E1569" s="180" t="str">
        <f>+'INFO SEAL'!E1520</f>
        <v>CERRO COLORADO</v>
      </c>
      <c r="F1569" s="180" t="str">
        <f>+IF('INFO SEAL'!I1520="BAJA TENSION","BT",IF('INFO SEAL'!I1520="MEDIA TENSION","MT","AT"))</f>
        <v>MT</v>
      </c>
      <c r="G1569" s="180">
        <f>+'INFO SEAL'!K1520</f>
        <v>12</v>
      </c>
      <c r="H1569" s="180" t="str">
        <f>+'INFO SEAL'!L1520</f>
        <v>POSTE</v>
      </c>
      <c r="I1569" s="180" t="str">
        <f>+'INFO SEAL'!M1520</f>
        <v>FIERRO</v>
      </c>
      <c r="J1569" s="180" t="str">
        <f>+'INFO SEAL'!N1520&amp;"-"&amp;F1569</f>
        <v>PPF08-MT</v>
      </c>
      <c r="K1569" s="180"/>
      <c r="L1569" s="182" t="str">
        <f>+VLOOKUP('INFO SEAL'!N1520,$J$8:$V$50,3,FALSE)</f>
        <v>POSTE DE METAL DE  12 mts.</v>
      </c>
      <c r="M1569" s="33">
        <f t="shared" si="62"/>
        <v>1</v>
      </c>
    </row>
    <row r="1570" spans="1:13" customFormat="1" x14ac:dyDescent="0.25">
      <c r="A1570" s="73">
        <f>+'INFO SEAL'!B1521</f>
        <v>1516</v>
      </c>
      <c r="B1570" s="180" t="str">
        <f t="shared" si="61"/>
        <v>SICODI</v>
      </c>
      <c r="C1570" s="180" t="str">
        <f>+'INFO SEAL'!C1521</f>
        <v>AREQUIPA</v>
      </c>
      <c r="D1570" s="180" t="str">
        <f>+'INFO SEAL'!D1521</f>
        <v>AREQUIPA</v>
      </c>
      <c r="E1570" s="180" t="str">
        <f>+'INFO SEAL'!E1521</f>
        <v>UCHUMAYO</v>
      </c>
      <c r="F1570" s="180" t="str">
        <f>+IF('INFO SEAL'!I1521="BAJA TENSION","BT",IF('INFO SEAL'!I1521="MEDIA TENSION","MT","AT"))</f>
        <v>MT</v>
      </c>
      <c r="G1570" s="180">
        <f>+'INFO SEAL'!K1521</f>
        <v>13</v>
      </c>
      <c r="H1570" s="180" t="str">
        <f>+'INFO SEAL'!L1521</f>
        <v>POSTE</v>
      </c>
      <c r="I1570" s="180" t="str">
        <f>+'INFO SEAL'!M1521</f>
        <v>CONCRETO</v>
      </c>
      <c r="J1570" s="180" t="str">
        <f>+'INFO SEAL'!N1521&amp;"-"&amp;F1570</f>
        <v>PPC18-MT</v>
      </c>
      <c r="K1570" s="180"/>
      <c r="L1570" s="182" t="str">
        <f>+VLOOKUP('INFO SEAL'!N1521,$J$8:$V$50,3,FALSE)</f>
        <v>POSTE DE CONCRETO ARMADO DE 13/200/140/335</v>
      </c>
      <c r="M1570" s="33">
        <f t="shared" si="62"/>
        <v>0.4</v>
      </c>
    </row>
    <row r="1571" spans="1:13" customFormat="1" x14ac:dyDescent="0.25">
      <c r="A1571" s="73">
        <f>+'INFO SEAL'!B1522</f>
        <v>1517</v>
      </c>
      <c r="B1571" s="180" t="str">
        <f t="shared" si="61"/>
        <v>SICODI</v>
      </c>
      <c r="C1571" s="180" t="str">
        <f>+'INFO SEAL'!C1522</f>
        <v>AREQUIPA</v>
      </c>
      <c r="D1571" s="180" t="str">
        <f>+'INFO SEAL'!D1522</f>
        <v>AREQUIPA</v>
      </c>
      <c r="E1571" s="180" t="str">
        <f>+'INFO SEAL'!E1522</f>
        <v>CERRO COLORADO</v>
      </c>
      <c r="F1571" s="180" t="str">
        <f>+IF('INFO SEAL'!I1522="BAJA TENSION","BT",IF('INFO SEAL'!I1522="MEDIA TENSION","MT","AT"))</f>
        <v>MT</v>
      </c>
      <c r="G1571" s="180">
        <f>+'INFO SEAL'!K1522</f>
        <v>12</v>
      </c>
      <c r="H1571" s="180" t="str">
        <f>+'INFO SEAL'!L1522</f>
        <v>POSTE</v>
      </c>
      <c r="I1571" s="180" t="str">
        <f>+'INFO SEAL'!M1522</f>
        <v>FIERRO</v>
      </c>
      <c r="J1571" s="180" t="str">
        <f>+'INFO SEAL'!N1522&amp;"-"&amp;F1571</f>
        <v>PPF08-MT</v>
      </c>
      <c r="K1571" s="180"/>
      <c r="L1571" s="182" t="str">
        <f>+VLOOKUP('INFO SEAL'!N1522,$J$8:$V$50,3,FALSE)</f>
        <v>POSTE DE METAL DE  12 mts.</v>
      </c>
      <c r="M1571" s="33">
        <f t="shared" si="62"/>
        <v>1</v>
      </c>
    </row>
    <row r="1572" spans="1:13" customFormat="1" x14ac:dyDescent="0.25">
      <c r="A1572" s="73">
        <f>+'INFO SEAL'!B1523</f>
        <v>1518</v>
      </c>
      <c r="B1572" s="180" t="str">
        <f t="shared" si="61"/>
        <v>SICODI</v>
      </c>
      <c r="C1572" s="180" t="str">
        <f>+'INFO SEAL'!C1523</f>
        <v>AREQUIPA</v>
      </c>
      <c r="D1572" s="180" t="str">
        <f>+'INFO SEAL'!D1523</f>
        <v>AREQUIPA</v>
      </c>
      <c r="E1572" s="180" t="str">
        <f>+'INFO SEAL'!E1523</f>
        <v>CERRO COLORADO</v>
      </c>
      <c r="F1572" s="180" t="str">
        <f>+IF('INFO SEAL'!I1523="BAJA TENSION","BT",IF('INFO SEAL'!I1523="MEDIA TENSION","MT","AT"))</f>
        <v>MT</v>
      </c>
      <c r="G1572" s="180">
        <f>+'INFO SEAL'!K1523</f>
        <v>12</v>
      </c>
      <c r="H1572" s="180" t="str">
        <f>+'INFO SEAL'!L1523</f>
        <v>POSTE</v>
      </c>
      <c r="I1572" s="180" t="str">
        <f>+'INFO SEAL'!M1523</f>
        <v>CONCRETO</v>
      </c>
      <c r="J1572" s="180" t="str">
        <f>+'INFO SEAL'!N1523&amp;"-"&amp;F1572</f>
        <v>PPC15-MT</v>
      </c>
      <c r="K1572" s="180"/>
      <c r="L1572" s="182" t="str">
        <f>+VLOOKUP('INFO SEAL'!N1523,$J$8:$V$50,3,FALSE)</f>
        <v>POSTE DE CONCRETO ARMADO DE 12/200/120/300</v>
      </c>
      <c r="M1572" s="33">
        <f t="shared" si="62"/>
        <v>0.3</v>
      </c>
    </row>
    <row r="1573" spans="1:13" customFormat="1" x14ac:dyDescent="0.25">
      <c r="A1573" s="73">
        <f>+'INFO SEAL'!B1524</f>
        <v>1519</v>
      </c>
      <c r="B1573" s="180" t="str">
        <f t="shared" si="61"/>
        <v>SICODI</v>
      </c>
      <c r="C1573" s="180" t="str">
        <f>+'INFO SEAL'!C1524</f>
        <v>AREQUIPA</v>
      </c>
      <c r="D1573" s="180" t="str">
        <f>+'INFO SEAL'!D1524</f>
        <v>LA UNION</v>
      </c>
      <c r="E1573" s="180" t="str">
        <f>+'INFO SEAL'!E1524</f>
        <v>COTAHUASI</v>
      </c>
      <c r="F1573" s="180" t="str">
        <f>+IF('INFO SEAL'!I1524="BAJA TENSION","BT",IF('INFO SEAL'!I1524="MEDIA TENSION","MT","AT"))</f>
        <v>MT</v>
      </c>
      <c r="G1573" s="180">
        <f>+'INFO SEAL'!K1524</f>
        <v>13</v>
      </c>
      <c r="H1573" s="180" t="str">
        <f>+'INFO SEAL'!L1524</f>
        <v>POSTE</v>
      </c>
      <c r="I1573" s="180" t="str">
        <f>+'INFO SEAL'!M1524</f>
        <v>CONCRETO</v>
      </c>
      <c r="J1573" s="180" t="str">
        <f>+'INFO SEAL'!N1524&amp;"-"&amp;F1573</f>
        <v>PPC19-MT</v>
      </c>
      <c r="K1573" s="180"/>
      <c r="L1573" s="182" t="str">
        <f>+VLOOKUP('INFO SEAL'!N1524,$J$8:$V$50,3,FALSE)</f>
        <v>POSTE DE CONCRETO ARMADO DE 13/300/150/345</v>
      </c>
      <c r="M1573" s="33">
        <f t="shared" si="62"/>
        <v>0.5</v>
      </c>
    </row>
    <row r="1574" spans="1:13" customFormat="1" x14ac:dyDescent="0.25">
      <c r="A1574" s="73">
        <f>+'INFO SEAL'!B1525</f>
        <v>1520</v>
      </c>
      <c r="B1574" s="180" t="str">
        <f t="shared" si="61"/>
        <v>SICODI</v>
      </c>
      <c r="C1574" s="180" t="str">
        <f>+'INFO SEAL'!C1525</f>
        <v>AREQUIPA</v>
      </c>
      <c r="D1574" s="180" t="str">
        <f>+'INFO SEAL'!D1525</f>
        <v>AREQUIPA</v>
      </c>
      <c r="E1574" s="180" t="str">
        <f>+'INFO SEAL'!E1525</f>
        <v>UCHUMAYO</v>
      </c>
      <c r="F1574" s="180" t="str">
        <f>+IF('INFO SEAL'!I1525="BAJA TENSION","BT",IF('INFO SEAL'!I1525="MEDIA TENSION","MT","AT"))</f>
        <v>MT</v>
      </c>
      <c r="G1574" s="180">
        <f>+'INFO SEAL'!K1525</f>
        <v>12</v>
      </c>
      <c r="H1574" s="180" t="str">
        <f>+'INFO SEAL'!L1525</f>
        <v>POSTE</v>
      </c>
      <c r="I1574" s="180" t="str">
        <f>+'INFO SEAL'!M1525</f>
        <v>MADERA</v>
      </c>
      <c r="J1574" s="180" t="str">
        <f>+'INFO SEAL'!N1525&amp;"-"&amp;F1574</f>
        <v>PPM19-MT</v>
      </c>
      <c r="K1574" s="180"/>
      <c r="L1574" s="182" t="str">
        <f>+VLOOKUP('INFO SEAL'!N1525,$J$8:$V$50,3,FALSE)</f>
        <v>POSTE DE MADERA TRATADA DE 12 mts. CL.4</v>
      </c>
      <c r="M1574" s="33">
        <f t="shared" si="62"/>
        <v>1</v>
      </c>
    </row>
    <row r="1575" spans="1:13" customFormat="1" x14ac:dyDescent="0.25">
      <c r="A1575" s="73">
        <f>+'INFO SEAL'!B1526</f>
        <v>1521</v>
      </c>
      <c r="B1575" s="180" t="str">
        <f t="shared" si="61"/>
        <v>SICODI</v>
      </c>
      <c r="C1575" s="180" t="str">
        <f>+'INFO SEAL'!C1526</f>
        <v>AREQUIPA</v>
      </c>
      <c r="D1575" s="180" t="str">
        <f>+'INFO SEAL'!D1526</f>
        <v>LA UNION</v>
      </c>
      <c r="E1575" s="180" t="str">
        <f>+'INFO SEAL'!E1526</f>
        <v>COTAHUASI</v>
      </c>
      <c r="F1575" s="180" t="str">
        <f>+IF('INFO SEAL'!I1526="BAJA TENSION","BT",IF('INFO SEAL'!I1526="MEDIA TENSION","MT","AT"))</f>
        <v>MT</v>
      </c>
      <c r="G1575" s="180">
        <f>+'INFO SEAL'!K1526</f>
        <v>13</v>
      </c>
      <c r="H1575" s="180" t="str">
        <f>+'INFO SEAL'!L1526</f>
        <v>POSTE</v>
      </c>
      <c r="I1575" s="180" t="str">
        <f>+'INFO SEAL'!M1526</f>
        <v>CONCRETO</v>
      </c>
      <c r="J1575" s="180" t="str">
        <f>+'INFO SEAL'!N1526&amp;"-"&amp;F1575</f>
        <v>PPC19-MT</v>
      </c>
      <c r="K1575" s="180"/>
      <c r="L1575" s="182" t="str">
        <f>+VLOOKUP('INFO SEAL'!N1526,$J$8:$V$50,3,FALSE)</f>
        <v>POSTE DE CONCRETO ARMADO DE 13/300/150/345</v>
      </c>
      <c r="M1575" s="33">
        <f t="shared" si="62"/>
        <v>0.5</v>
      </c>
    </row>
    <row r="1576" spans="1:13" customFormat="1" x14ac:dyDescent="0.25">
      <c r="A1576" s="73">
        <f>+'INFO SEAL'!B1527</f>
        <v>1522</v>
      </c>
      <c r="B1576" s="180" t="str">
        <f t="shared" si="61"/>
        <v>SICODI</v>
      </c>
      <c r="C1576" s="180" t="str">
        <f>+'INFO SEAL'!C1527</f>
        <v>AREQUIPA</v>
      </c>
      <c r="D1576" s="180" t="str">
        <f>+'INFO SEAL'!D1527</f>
        <v>AREQUIPA</v>
      </c>
      <c r="E1576" s="180" t="str">
        <f>+'INFO SEAL'!E1527</f>
        <v>UCHUMAYO</v>
      </c>
      <c r="F1576" s="180" t="str">
        <f>+IF('INFO SEAL'!I1527="BAJA TENSION","BT",IF('INFO SEAL'!I1527="MEDIA TENSION","MT","AT"))</f>
        <v>MT</v>
      </c>
      <c r="G1576" s="180">
        <f>+'INFO SEAL'!K1527</f>
        <v>13</v>
      </c>
      <c r="H1576" s="180" t="str">
        <f>+'INFO SEAL'!L1527</f>
        <v>POSTE</v>
      </c>
      <c r="I1576" s="180" t="str">
        <f>+'INFO SEAL'!M1527</f>
        <v>CONCRETO</v>
      </c>
      <c r="J1576" s="180" t="str">
        <f>+'INFO SEAL'!N1527&amp;"-"&amp;F1576</f>
        <v>PPC19-MT</v>
      </c>
      <c r="K1576" s="180"/>
      <c r="L1576" s="182" t="str">
        <f>+VLOOKUP('INFO SEAL'!N1527,$J$8:$V$50,3,FALSE)</f>
        <v>POSTE DE CONCRETO ARMADO DE 13/300/150/345</v>
      </c>
      <c r="M1576" s="33">
        <f t="shared" si="62"/>
        <v>0.5</v>
      </c>
    </row>
    <row r="1577" spans="1:13" customFormat="1" x14ac:dyDescent="0.25">
      <c r="A1577" s="73">
        <f>+'INFO SEAL'!B1528</f>
        <v>1523</v>
      </c>
      <c r="B1577" s="180" t="str">
        <f t="shared" si="61"/>
        <v>SICODI</v>
      </c>
      <c r="C1577" s="180" t="str">
        <f>+'INFO SEAL'!C1528</f>
        <v>AREQUIPA</v>
      </c>
      <c r="D1577" s="180" t="str">
        <f>+'INFO SEAL'!D1528</f>
        <v>AREQUIPA</v>
      </c>
      <c r="E1577" s="180" t="str">
        <f>+'INFO SEAL'!E1528</f>
        <v>UCHUMAYO</v>
      </c>
      <c r="F1577" s="180" t="str">
        <f>+IF('INFO SEAL'!I1528="BAJA TENSION","BT",IF('INFO SEAL'!I1528="MEDIA TENSION","MT","AT"))</f>
        <v>MT</v>
      </c>
      <c r="G1577" s="180">
        <f>+'INFO SEAL'!K1528</f>
        <v>14</v>
      </c>
      <c r="H1577" s="180" t="str">
        <f>+'INFO SEAL'!L1528</f>
        <v>POSTE</v>
      </c>
      <c r="I1577" s="180" t="str">
        <f>+'INFO SEAL'!M1528</f>
        <v>CONCRETO</v>
      </c>
      <c r="J1577" s="180" t="str">
        <f>+'INFO SEAL'!N1528&amp;"-"&amp;F1577</f>
        <v>PPC22-MT</v>
      </c>
      <c r="K1577" s="180"/>
      <c r="L1577" s="182" t="str">
        <f>+VLOOKUP('INFO SEAL'!N1528,$J$8:$V$50,3,FALSE)</f>
        <v>POSTE DE CONCRETO ARMADO DE 15/200/135/360</v>
      </c>
      <c r="M1577" s="33">
        <f t="shared" si="62"/>
        <v>0.5</v>
      </c>
    </row>
    <row r="1578" spans="1:13" customFormat="1" x14ac:dyDescent="0.25">
      <c r="A1578" s="73">
        <f>+'INFO SEAL'!B1529</f>
        <v>1524</v>
      </c>
      <c r="B1578" s="180" t="str">
        <f t="shared" si="61"/>
        <v>SICODI</v>
      </c>
      <c r="C1578" s="180" t="str">
        <f>+'INFO SEAL'!C1529</f>
        <v>AREQUIPA</v>
      </c>
      <c r="D1578" s="180" t="str">
        <f>+'INFO SEAL'!D1529</f>
        <v>AREQUIPA</v>
      </c>
      <c r="E1578" s="180" t="str">
        <f>+'INFO SEAL'!E1529</f>
        <v>UCHUMAYO</v>
      </c>
      <c r="F1578" s="180" t="str">
        <f>+IF('INFO SEAL'!I1529="BAJA TENSION","BT",IF('INFO SEAL'!I1529="MEDIA TENSION","MT","AT"))</f>
        <v>MT</v>
      </c>
      <c r="G1578" s="180">
        <f>+'INFO SEAL'!K1529</f>
        <v>14</v>
      </c>
      <c r="H1578" s="180" t="str">
        <f>+'INFO SEAL'!L1529</f>
        <v>POSTE</v>
      </c>
      <c r="I1578" s="180" t="str">
        <f>+'INFO SEAL'!M1529</f>
        <v>CONCRETO</v>
      </c>
      <c r="J1578" s="180" t="str">
        <f>+'INFO SEAL'!N1529&amp;"-"&amp;F1578</f>
        <v>PPC23-MT</v>
      </c>
      <c r="K1578" s="180"/>
      <c r="L1578" s="182" t="str">
        <f>+VLOOKUP('INFO SEAL'!N1529,$J$8:$V$50,3,FALSE)</f>
        <v>POSTE DE CONCRETO ARMADO DE 15/300/140/365</v>
      </c>
      <c r="M1578" s="33">
        <f t="shared" si="62"/>
        <v>0.6</v>
      </c>
    </row>
    <row r="1579" spans="1:13" customFormat="1" x14ac:dyDescent="0.25">
      <c r="A1579" s="73">
        <f>+'INFO SEAL'!B1530</f>
        <v>1525</v>
      </c>
      <c r="B1579" s="180" t="str">
        <f t="shared" si="61"/>
        <v>SICODI</v>
      </c>
      <c r="C1579" s="180" t="str">
        <f>+'INFO SEAL'!C1530</f>
        <v>AREQUIPA</v>
      </c>
      <c r="D1579" s="180" t="str">
        <f>+'INFO SEAL'!D1530</f>
        <v>CONDESUYOS</v>
      </c>
      <c r="E1579" s="180" t="str">
        <f>+'INFO SEAL'!E1530</f>
        <v>IRAY</v>
      </c>
      <c r="F1579" s="180" t="str">
        <f>+IF('INFO SEAL'!I1530="BAJA TENSION","BT",IF('INFO SEAL'!I1530="MEDIA TENSION","MT","AT"))</f>
        <v>MT</v>
      </c>
      <c r="G1579" s="180">
        <f>+'INFO SEAL'!K1530</f>
        <v>13</v>
      </c>
      <c r="H1579" s="180" t="str">
        <f>+'INFO SEAL'!L1530</f>
        <v>POSTE</v>
      </c>
      <c r="I1579" s="180" t="str">
        <f>+'INFO SEAL'!M1530</f>
        <v>CONCRETO</v>
      </c>
      <c r="J1579" s="180" t="str">
        <f>+'INFO SEAL'!N1530&amp;"-"&amp;F1579</f>
        <v>PPC19-MT</v>
      </c>
      <c r="K1579" s="180"/>
      <c r="L1579" s="182" t="str">
        <f>+VLOOKUP('INFO SEAL'!N1530,$J$8:$V$50,3,FALSE)</f>
        <v>POSTE DE CONCRETO ARMADO DE 13/300/150/345</v>
      </c>
      <c r="M1579" s="33">
        <f t="shared" si="62"/>
        <v>0.5</v>
      </c>
    </row>
    <row r="1580" spans="1:13" customFormat="1" x14ac:dyDescent="0.25">
      <c r="A1580" s="73">
        <f>+'INFO SEAL'!B1531</f>
        <v>1526</v>
      </c>
      <c r="B1580" s="180" t="str">
        <f t="shared" si="61"/>
        <v>SICODI</v>
      </c>
      <c r="C1580" s="180" t="str">
        <f>+'INFO SEAL'!C1531</f>
        <v>AREQUIPA</v>
      </c>
      <c r="D1580" s="180" t="str">
        <f>+'INFO SEAL'!D1531</f>
        <v>AREQUIPA</v>
      </c>
      <c r="E1580" s="180" t="str">
        <f>+'INFO SEAL'!E1531</f>
        <v>UCHUMAYO</v>
      </c>
      <c r="F1580" s="180" t="str">
        <f>+IF('INFO SEAL'!I1531="BAJA TENSION","BT",IF('INFO SEAL'!I1531="MEDIA TENSION","MT","AT"))</f>
        <v>MT</v>
      </c>
      <c r="G1580" s="180">
        <f>+'INFO SEAL'!K1531</f>
        <v>13</v>
      </c>
      <c r="H1580" s="180" t="str">
        <f>+'INFO SEAL'!L1531</f>
        <v>POSTE</v>
      </c>
      <c r="I1580" s="180" t="str">
        <f>+'INFO SEAL'!M1531</f>
        <v>CONCRETO</v>
      </c>
      <c r="J1580" s="180" t="str">
        <f>+'INFO SEAL'!N1531&amp;"-"&amp;F1580</f>
        <v>PPC19-MT</v>
      </c>
      <c r="K1580" s="180"/>
      <c r="L1580" s="182" t="str">
        <f>+VLOOKUP('INFO SEAL'!N1531,$J$8:$V$50,3,FALSE)</f>
        <v>POSTE DE CONCRETO ARMADO DE 13/300/150/345</v>
      </c>
      <c r="M1580" s="33">
        <f t="shared" si="62"/>
        <v>0.5</v>
      </c>
    </row>
    <row r="1581" spans="1:13" customFormat="1" x14ac:dyDescent="0.25">
      <c r="A1581" s="73">
        <f>+'INFO SEAL'!B1532</f>
        <v>1527</v>
      </c>
      <c r="B1581" s="180" t="str">
        <f t="shared" si="61"/>
        <v>SICODI</v>
      </c>
      <c r="C1581" s="180" t="str">
        <f>+'INFO SEAL'!C1532</f>
        <v>AREQUIPA</v>
      </c>
      <c r="D1581" s="180" t="str">
        <f>+'INFO SEAL'!D1532</f>
        <v>AREQUIPA</v>
      </c>
      <c r="E1581" s="180" t="str">
        <f>+'INFO SEAL'!E1532</f>
        <v>UCHUMAYO</v>
      </c>
      <c r="F1581" s="180" t="str">
        <f>+IF('INFO SEAL'!I1532="BAJA TENSION","BT",IF('INFO SEAL'!I1532="MEDIA TENSION","MT","AT"))</f>
        <v>MT</v>
      </c>
      <c r="G1581" s="180">
        <f>+'INFO SEAL'!K1532</f>
        <v>13</v>
      </c>
      <c r="H1581" s="180" t="str">
        <f>+'INFO SEAL'!L1532</f>
        <v>POSTE</v>
      </c>
      <c r="I1581" s="180" t="str">
        <f>+'INFO SEAL'!M1532</f>
        <v>CONCRETO</v>
      </c>
      <c r="J1581" s="180" t="str">
        <f>+'INFO SEAL'!N1532&amp;"-"&amp;F1581</f>
        <v>PPC19-MT</v>
      </c>
      <c r="K1581" s="180"/>
      <c r="L1581" s="182" t="str">
        <f>+VLOOKUP('INFO SEAL'!N1532,$J$8:$V$50,3,FALSE)</f>
        <v>POSTE DE CONCRETO ARMADO DE 13/300/150/345</v>
      </c>
      <c r="M1581" s="33">
        <f t="shared" si="62"/>
        <v>0.5</v>
      </c>
    </row>
    <row r="1582" spans="1:13" customFormat="1" x14ac:dyDescent="0.25">
      <c r="A1582" s="73">
        <f>+'INFO SEAL'!B1533</f>
        <v>1528</v>
      </c>
      <c r="B1582" s="180" t="str">
        <f t="shared" si="61"/>
        <v>SICODI</v>
      </c>
      <c r="C1582" s="180" t="str">
        <f>+'INFO SEAL'!C1533</f>
        <v>AREQUIPA</v>
      </c>
      <c r="D1582" s="180" t="str">
        <f>+'INFO SEAL'!D1533</f>
        <v>AREQUIPA</v>
      </c>
      <c r="E1582" s="180" t="str">
        <f>+'INFO SEAL'!E1533</f>
        <v>UCHUMAYO</v>
      </c>
      <c r="F1582" s="180" t="str">
        <f>+IF('INFO SEAL'!I1533="BAJA TENSION","BT",IF('INFO SEAL'!I1533="MEDIA TENSION","MT","AT"))</f>
        <v>MT</v>
      </c>
      <c r="G1582" s="180">
        <f>+'INFO SEAL'!K1533</f>
        <v>13</v>
      </c>
      <c r="H1582" s="180" t="str">
        <f>+'INFO SEAL'!L1533</f>
        <v>POSTE</v>
      </c>
      <c r="I1582" s="180" t="str">
        <f>+'INFO SEAL'!M1533</f>
        <v>CONCRETO</v>
      </c>
      <c r="J1582" s="180" t="str">
        <f>+'INFO SEAL'!N1533&amp;"-"&amp;F1582</f>
        <v>PPC19-MT</v>
      </c>
      <c r="K1582" s="180"/>
      <c r="L1582" s="182" t="str">
        <f>+VLOOKUP('INFO SEAL'!N1533,$J$8:$V$50,3,FALSE)</f>
        <v>POSTE DE CONCRETO ARMADO DE 13/300/150/345</v>
      </c>
      <c r="M1582" s="33">
        <f t="shared" si="62"/>
        <v>0.5</v>
      </c>
    </row>
    <row r="1583" spans="1:13" customFormat="1" x14ac:dyDescent="0.25">
      <c r="A1583" s="73">
        <f>+'INFO SEAL'!B1534</f>
        <v>1529</v>
      </c>
      <c r="B1583" s="180" t="str">
        <f t="shared" si="61"/>
        <v>SICODI</v>
      </c>
      <c r="C1583" s="180" t="str">
        <f>+'INFO SEAL'!C1534</f>
        <v>AREQUIPA</v>
      </c>
      <c r="D1583" s="180" t="str">
        <f>+'INFO SEAL'!D1534</f>
        <v>AREQUIPA</v>
      </c>
      <c r="E1583" s="180" t="str">
        <f>+'INFO SEAL'!E1534</f>
        <v>UCHUMAYO</v>
      </c>
      <c r="F1583" s="180" t="str">
        <f>+IF('INFO SEAL'!I1534="BAJA TENSION","BT",IF('INFO SEAL'!I1534="MEDIA TENSION","MT","AT"))</f>
        <v>MT</v>
      </c>
      <c r="G1583" s="180">
        <f>+'INFO SEAL'!K1534</f>
        <v>13</v>
      </c>
      <c r="H1583" s="180" t="str">
        <f>+'INFO SEAL'!L1534</f>
        <v>POSTE</v>
      </c>
      <c r="I1583" s="180" t="str">
        <f>+'INFO SEAL'!M1534</f>
        <v>CONCRETO</v>
      </c>
      <c r="J1583" s="180" t="str">
        <f>+'INFO SEAL'!N1534&amp;"-"&amp;F1583</f>
        <v>PPC19-MT</v>
      </c>
      <c r="K1583" s="180"/>
      <c r="L1583" s="182" t="str">
        <f>+VLOOKUP('INFO SEAL'!N1534,$J$8:$V$50,3,FALSE)</f>
        <v>POSTE DE CONCRETO ARMADO DE 13/300/150/345</v>
      </c>
      <c r="M1583" s="33">
        <f t="shared" si="62"/>
        <v>0.5</v>
      </c>
    </row>
    <row r="1584" spans="1:13" customFormat="1" x14ac:dyDescent="0.25">
      <c r="A1584" s="73">
        <f>+'INFO SEAL'!B1535</f>
        <v>1530</v>
      </c>
      <c r="B1584" s="180" t="str">
        <f t="shared" si="61"/>
        <v>SICODI</v>
      </c>
      <c r="C1584" s="180" t="str">
        <f>+'INFO SEAL'!C1535</f>
        <v>AREQUIPA</v>
      </c>
      <c r="D1584" s="180" t="str">
        <f>+'INFO SEAL'!D1535</f>
        <v>AREQUIPA</v>
      </c>
      <c r="E1584" s="180" t="str">
        <f>+'INFO SEAL'!E1535</f>
        <v>UCHUMAYO</v>
      </c>
      <c r="F1584" s="180" t="str">
        <f>+IF('INFO SEAL'!I1535="BAJA TENSION","BT",IF('INFO SEAL'!I1535="MEDIA TENSION","MT","AT"))</f>
        <v>MT</v>
      </c>
      <c r="G1584" s="180">
        <f>+'INFO SEAL'!K1535</f>
        <v>13</v>
      </c>
      <c r="H1584" s="180" t="str">
        <f>+'INFO SEAL'!L1535</f>
        <v>POSTE</v>
      </c>
      <c r="I1584" s="180" t="str">
        <f>+'INFO SEAL'!M1535</f>
        <v>CONCRETO</v>
      </c>
      <c r="J1584" s="180" t="str">
        <f>+'INFO SEAL'!N1535&amp;"-"&amp;F1584</f>
        <v>PPC19-MT</v>
      </c>
      <c r="K1584" s="180"/>
      <c r="L1584" s="182" t="str">
        <f>+VLOOKUP('INFO SEAL'!N1535,$J$8:$V$50,3,FALSE)</f>
        <v>POSTE DE CONCRETO ARMADO DE 13/300/150/345</v>
      </c>
      <c r="M1584" s="33">
        <f t="shared" si="62"/>
        <v>0.5</v>
      </c>
    </row>
    <row r="1585" spans="1:13" customFormat="1" x14ac:dyDescent="0.25">
      <c r="A1585" s="73">
        <f>+'INFO SEAL'!B1536</f>
        <v>1531</v>
      </c>
      <c r="B1585" s="180" t="str">
        <f t="shared" si="61"/>
        <v>SICODI</v>
      </c>
      <c r="C1585" s="180" t="str">
        <f>+'INFO SEAL'!C1536</f>
        <v>AREQUIPA</v>
      </c>
      <c r="D1585" s="180" t="str">
        <f>+'INFO SEAL'!D1536</f>
        <v>LA UNION</v>
      </c>
      <c r="E1585" s="180" t="str">
        <f>+'INFO SEAL'!E1536</f>
        <v>COTAHUASI</v>
      </c>
      <c r="F1585" s="180" t="str">
        <f>+IF('INFO SEAL'!I1536="BAJA TENSION","BT",IF('INFO SEAL'!I1536="MEDIA TENSION","MT","AT"))</f>
        <v>MT</v>
      </c>
      <c r="G1585" s="180">
        <f>+'INFO SEAL'!K1536</f>
        <v>13</v>
      </c>
      <c r="H1585" s="180" t="str">
        <f>+'INFO SEAL'!L1536</f>
        <v>POSTE</v>
      </c>
      <c r="I1585" s="180" t="str">
        <f>+'INFO SEAL'!M1536</f>
        <v>CONCRETO</v>
      </c>
      <c r="J1585" s="180" t="str">
        <f>+'INFO SEAL'!N1536&amp;"-"&amp;F1585</f>
        <v>PPC19-MT</v>
      </c>
      <c r="K1585" s="180"/>
      <c r="L1585" s="182" t="str">
        <f>+VLOOKUP('INFO SEAL'!N1536,$J$8:$V$50,3,FALSE)</f>
        <v>POSTE DE CONCRETO ARMADO DE 13/300/150/345</v>
      </c>
      <c r="M1585" s="33">
        <f t="shared" si="62"/>
        <v>0.5</v>
      </c>
    </row>
    <row r="1586" spans="1:13" customFormat="1" x14ac:dyDescent="0.25">
      <c r="A1586" s="73">
        <f>+'INFO SEAL'!B1537</f>
        <v>1532</v>
      </c>
      <c r="B1586" s="180" t="str">
        <f t="shared" si="61"/>
        <v>SICODI</v>
      </c>
      <c r="C1586" s="180" t="str">
        <f>+'INFO SEAL'!C1537</f>
        <v>AREQUIPA</v>
      </c>
      <c r="D1586" s="180" t="str">
        <f>+'INFO SEAL'!D1537</f>
        <v>LA UNION</v>
      </c>
      <c r="E1586" s="180" t="str">
        <f>+'INFO SEAL'!E1537</f>
        <v>COTAHUASI</v>
      </c>
      <c r="F1586" s="180" t="str">
        <f>+IF('INFO SEAL'!I1537="BAJA TENSION","BT",IF('INFO SEAL'!I1537="MEDIA TENSION","MT","AT"))</f>
        <v>MT</v>
      </c>
      <c r="G1586" s="180">
        <f>+'INFO SEAL'!K1537</f>
        <v>13</v>
      </c>
      <c r="H1586" s="180" t="str">
        <f>+'INFO SEAL'!L1537</f>
        <v>POSTE</v>
      </c>
      <c r="I1586" s="180" t="str">
        <f>+'INFO SEAL'!M1537</f>
        <v>CONCRETO</v>
      </c>
      <c r="J1586" s="180" t="str">
        <f>+'INFO SEAL'!N1537&amp;"-"&amp;F1586</f>
        <v>PPC19-MT</v>
      </c>
      <c r="K1586" s="180"/>
      <c r="L1586" s="182" t="str">
        <f>+VLOOKUP('INFO SEAL'!N1537,$J$8:$V$50,3,FALSE)</f>
        <v>POSTE DE CONCRETO ARMADO DE 13/300/150/345</v>
      </c>
      <c r="M1586" s="33">
        <f t="shared" si="62"/>
        <v>0.5</v>
      </c>
    </row>
    <row r="1587" spans="1:13" customFormat="1" x14ac:dyDescent="0.25">
      <c r="A1587" s="73">
        <f>+'INFO SEAL'!B1538</f>
        <v>1533</v>
      </c>
      <c r="B1587" s="180" t="str">
        <f t="shared" si="61"/>
        <v>SICODI</v>
      </c>
      <c r="C1587" s="180" t="str">
        <f>+'INFO SEAL'!C1538</f>
        <v>AREQUIPA</v>
      </c>
      <c r="D1587" s="180" t="str">
        <f>+'INFO SEAL'!D1538</f>
        <v>AREQUIPA</v>
      </c>
      <c r="E1587" s="180" t="str">
        <f>+'INFO SEAL'!E1538</f>
        <v>YANAHUARA</v>
      </c>
      <c r="F1587" s="180" t="str">
        <f>+IF('INFO SEAL'!I1538="BAJA TENSION","BT",IF('INFO SEAL'!I1538="MEDIA TENSION","MT","AT"))</f>
        <v>MT</v>
      </c>
      <c r="G1587" s="180">
        <f>+'INFO SEAL'!K1538</f>
        <v>12</v>
      </c>
      <c r="H1587" s="180" t="str">
        <f>+'INFO SEAL'!L1538</f>
        <v>POSTE</v>
      </c>
      <c r="I1587" s="180" t="str">
        <f>+'INFO SEAL'!M1538</f>
        <v>CONCRETO</v>
      </c>
      <c r="J1587" s="180" t="str">
        <f>+'INFO SEAL'!N1538&amp;"-"&amp;F1587</f>
        <v>PPC15-MT</v>
      </c>
      <c r="K1587" s="180"/>
      <c r="L1587" s="182" t="str">
        <f>+VLOOKUP('INFO SEAL'!N1538,$J$8:$V$50,3,FALSE)</f>
        <v>POSTE DE CONCRETO ARMADO DE 12/200/120/300</v>
      </c>
      <c r="M1587" s="33">
        <f t="shared" si="62"/>
        <v>0.3</v>
      </c>
    </row>
    <row r="1588" spans="1:13" customFormat="1" x14ac:dyDescent="0.25">
      <c r="A1588" s="73">
        <f>+'INFO SEAL'!B1539</f>
        <v>1534</v>
      </c>
      <c r="B1588" s="180" t="str">
        <f t="shared" si="61"/>
        <v>SICODI</v>
      </c>
      <c r="C1588" s="180" t="str">
        <f>+'INFO SEAL'!C1539</f>
        <v>AREQUIPA</v>
      </c>
      <c r="D1588" s="180" t="str">
        <f>+'INFO SEAL'!D1539</f>
        <v>AREQUIPA</v>
      </c>
      <c r="E1588" s="180" t="str">
        <f>+'INFO SEAL'!E1539</f>
        <v>UCHUMAYO</v>
      </c>
      <c r="F1588" s="180" t="str">
        <f>+IF('INFO SEAL'!I1539="BAJA TENSION","BT",IF('INFO SEAL'!I1539="MEDIA TENSION","MT","AT"))</f>
        <v>MT</v>
      </c>
      <c r="G1588" s="180">
        <f>+'INFO SEAL'!K1539</f>
        <v>14</v>
      </c>
      <c r="H1588" s="180" t="str">
        <f>+'INFO SEAL'!L1539</f>
        <v>POSTE</v>
      </c>
      <c r="I1588" s="180" t="str">
        <f>+'INFO SEAL'!M1539</f>
        <v>CONCRETO</v>
      </c>
      <c r="J1588" s="180" t="str">
        <f>+'INFO SEAL'!N1539&amp;"-"&amp;F1588</f>
        <v>PPC22-MT</v>
      </c>
      <c r="K1588" s="180"/>
      <c r="L1588" s="182" t="str">
        <f>+VLOOKUP('INFO SEAL'!N1539,$J$8:$V$50,3,FALSE)</f>
        <v>POSTE DE CONCRETO ARMADO DE 15/200/135/360</v>
      </c>
      <c r="M1588" s="33">
        <f t="shared" si="62"/>
        <v>0.5</v>
      </c>
    </row>
    <row r="1589" spans="1:13" customFormat="1" x14ac:dyDescent="0.25">
      <c r="A1589" s="73">
        <f>+'INFO SEAL'!B1540</f>
        <v>1535</v>
      </c>
      <c r="B1589" s="180" t="str">
        <f t="shared" si="61"/>
        <v>SICODI</v>
      </c>
      <c r="C1589" s="180" t="str">
        <f>+'INFO SEAL'!C1540</f>
        <v>AREQUIPA</v>
      </c>
      <c r="D1589" s="180" t="str">
        <f>+'INFO SEAL'!D1540</f>
        <v>AREQUIPA</v>
      </c>
      <c r="E1589" s="180" t="str">
        <f>+'INFO SEAL'!E1540</f>
        <v>UCHUMAYO</v>
      </c>
      <c r="F1589" s="180" t="str">
        <f>+IF('INFO SEAL'!I1540="BAJA TENSION","BT",IF('INFO SEAL'!I1540="MEDIA TENSION","MT","AT"))</f>
        <v>MT</v>
      </c>
      <c r="G1589" s="180">
        <f>+'INFO SEAL'!K1540</f>
        <v>13</v>
      </c>
      <c r="H1589" s="180" t="str">
        <f>+'INFO SEAL'!L1540</f>
        <v>POSTE</v>
      </c>
      <c r="I1589" s="180" t="str">
        <f>+'INFO SEAL'!M1540</f>
        <v>CONCRETO</v>
      </c>
      <c r="J1589" s="180" t="str">
        <f>+'INFO SEAL'!N1540&amp;"-"&amp;F1589</f>
        <v>PPC18-MT</v>
      </c>
      <c r="K1589" s="180"/>
      <c r="L1589" s="182" t="str">
        <f>+VLOOKUP('INFO SEAL'!N1540,$J$8:$V$50,3,FALSE)</f>
        <v>POSTE DE CONCRETO ARMADO DE 13/200/140/335</v>
      </c>
      <c r="M1589" s="33">
        <f t="shared" si="62"/>
        <v>0.4</v>
      </c>
    </row>
    <row r="1590" spans="1:13" customFormat="1" x14ac:dyDescent="0.25">
      <c r="A1590" s="73">
        <f>+'INFO SEAL'!B1541</f>
        <v>1536</v>
      </c>
      <c r="B1590" s="180" t="str">
        <f t="shared" si="61"/>
        <v>SICODI</v>
      </c>
      <c r="C1590" s="180" t="str">
        <f>+'INFO SEAL'!C1541</f>
        <v>AREQUIPA</v>
      </c>
      <c r="D1590" s="180" t="str">
        <f>+'INFO SEAL'!D1541</f>
        <v>LA UNION</v>
      </c>
      <c r="E1590" s="180" t="str">
        <f>+'INFO SEAL'!E1541</f>
        <v>COTAHUASI</v>
      </c>
      <c r="F1590" s="180" t="str">
        <f>+IF('INFO SEAL'!I1541="BAJA TENSION","BT",IF('INFO SEAL'!I1541="MEDIA TENSION","MT","AT"))</f>
        <v>MT</v>
      </c>
      <c r="G1590" s="180">
        <f>+'INFO SEAL'!K1541</f>
        <v>13</v>
      </c>
      <c r="H1590" s="180" t="str">
        <f>+'INFO SEAL'!L1541</f>
        <v>POSTE</v>
      </c>
      <c r="I1590" s="180" t="str">
        <f>+'INFO SEAL'!M1541</f>
        <v>CONCRETO</v>
      </c>
      <c r="J1590" s="180" t="str">
        <f>+'INFO SEAL'!N1541&amp;"-"&amp;F1590</f>
        <v>PPC19-MT</v>
      </c>
      <c r="K1590" s="180"/>
      <c r="L1590" s="182" t="str">
        <f>+VLOOKUP('INFO SEAL'!N1541,$J$8:$V$50,3,FALSE)</f>
        <v>POSTE DE CONCRETO ARMADO DE 13/300/150/345</v>
      </c>
      <c r="M1590" s="33">
        <f t="shared" si="62"/>
        <v>0.5</v>
      </c>
    </row>
    <row r="1591" spans="1:13" customFormat="1" x14ac:dyDescent="0.25">
      <c r="A1591" s="73">
        <f>+'INFO SEAL'!B1542</f>
        <v>1537</v>
      </c>
      <c r="B1591" s="180" t="str">
        <f t="shared" si="61"/>
        <v>SICODI</v>
      </c>
      <c r="C1591" s="180" t="str">
        <f>+'INFO SEAL'!C1542</f>
        <v>AREQUIPA</v>
      </c>
      <c r="D1591" s="180" t="str">
        <f>+'INFO SEAL'!D1542</f>
        <v>AREQUIPA</v>
      </c>
      <c r="E1591" s="180" t="str">
        <f>+'INFO SEAL'!E1542</f>
        <v>CERRO COLORADO</v>
      </c>
      <c r="F1591" s="180" t="str">
        <f>+IF('INFO SEAL'!I1542="BAJA TENSION","BT",IF('INFO SEAL'!I1542="MEDIA TENSION","MT","AT"))</f>
        <v>MT</v>
      </c>
      <c r="G1591" s="180">
        <f>+'INFO SEAL'!K1542</f>
        <v>13</v>
      </c>
      <c r="H1591" s="180" t="str">
        <f>+'INFO SEAL'!L1542</f>
        <v>POSTE</v>
      </c>
      <c r="I1591" s="180" t="str">
        <f>+'INFO SEAL'!M1542</f>
        <v>CONCRETO</v>
      </c>
      <c r="J1591" s="180" t="str">
        <f>+'INFO SEAL'!N1542&amp;"-"&amp;F1591</f>
        <v>PPC18-MT</v>
      </c>
      <c r="K1591" s="180"/>
      <c r="L1591" s="182" t="str">
        <f>+VLOOKUP('INFO SEAL'!N1542,$J$8:$V$50,3,FALSE)</f>
        <v>POSTE DE CONCRETO ARMADO DE 13/200/140/335</v>
      </c>
      <c r="M1591" s="33">
        <f t="shared" si="62"/>
        <v>0.4</v>
      </c>
    </row>
    <row r="1592" spans="1:13" customFormat="1" x14ac:dyDescent="0.25">
      <c r="A1592" s="73">
        <f>+'INFO SEAL'!B1543</f>
        <v>1538</v>
      </c>
      <c r="B1592" s="180" t="str">
        <f t="shared" ref="B1592:B1655" si="63">+INDEX($B$8:$B$50,MATCH(L1592,$L$8:$L$50,0))</f>
        <v>SICODI</v>
      </c>
      <c r="C1592" s="180" t="str">
        <f>+'INFO SEAL'!C1543</f>
        <v>AREQUIPA</v>
      </c>
      <c r="D1592" s="180" t="str">
        <f>+'INFO SEAL'!D1543</f>
        <v>LA UNION</v>
      </c>
      <c r="E1592" s="180" t="str">
        <f>+'INFO SEAL'!E1543</f>
        <v>COTAHUASI</v>
      </c>
      <c r="F1592" s="180" t="str">
        <f>+IF('INFO SEAL'!I1543="BAJA TENSION","BT",IF('INFO SEAL'!I1543="MEDIA TENSION","MT","AT"))</f>
        <v>MT</v>
      </c>
      <c r="G1592" s="180">
        <f>+'INFO SEAL'!K1543</f>
        <v>13</v>
      </c>
      <c r="H1592" s="180" t="str">
        <f>+'INFO SEAL'!L1543</f>
        <v>POSTE</v>
      </c>
      <c r="I1592" s="180" t="str">
        <f>+'INFO SEAL'!M1543</f>
        <v>CONCRETO</v>
      </c>
      <c r="J1592" s="180" t="str">
        <f>+'INFO SEAL'!N1543&amp;"-"&amp;F1592</f>
        <v>PPC19-MT</v>
      </c>
      <c r="K1592" s="180"/>
      <c r="L1592" s="182" t="str">
        <f>+VLOOKUP('INFO SEAL'!N1543,$J$8:$V$50,3,FALSE)</f>
        <v>POSTE DE CONCRETO ARMADO DE 13/300/150/345</v>
      </c>
      <c r="M1592" s="33">
        <f t="shared" ref="M1592:M1655" si="64">+VLOOKUP(J1592,$K$8:$V$50,12,FALSE)</f>
        <v>0.5</v>
      </c>
    </row>
    <row r="1593" spans="1:13" customFormat="1" x14ac:dyDescent="0.25">
      <c r="A1593" s="73">
        <f>+'INFO SEAL'!B1544</f>
        <v>1539</v>
      </c>
      <c r="B1593" s="180" t="str">
        <f t="shared" si="63"/>
        <v>SICODI</v>
      </c>
      <c r="C1593" s="180" t="str">
        <f>+'INFO SEAL'!C1544</f>
        <v>AREQUIPA</v>
      </c>
      <c r="D1593" s="180" t="str">
        <f>+'INFO SEAL'!D1544</f>
        <v>LA UNION</v>
      </c>
      <c r="E1593" s="180" t="str">
        <f>+'INFO SEAL'!E1544</f>
        <v>COTAHUASI</v>
      </c>
      <c r="F1593" s="180" t="str">
        <f>+IF('INFO SEAL'!I1544="BAJA TENSION","BT",IF('INFO SEAL'!I1544="MEDIA TENSION","MT","AT"))</f>
        <v>MT</v>
      </c>
      <c r="G1593" s="180">
        <f>+'INFO SEAL'!K1544</f>
        <v>13</v>
      </c>
      <c r="H1593" s="180" t="str">
        <f>+'INFO SEAL'!L1544</f>
        <v>POSTE</v>
      </c>
      <c r="I1593" s="180" t="str">
        <f>+'INFO SEAL'!M1544</f>
        <v>CONCRETO</v>
      </c>
      <c r="J1593" s="180" t="str">
        <f>+'INFO SEAL'!N1544&amp;"-"&amp;F1593</f>
        <v>PPC19-MT</v>
      </c>
      <c r="K1593" s="180"/>
      <c r="L1593" s="182" t="str">
        <f>+VLOOKUP('INFO SEAL'!N1544,$J$8:$V$50,3,FALSE)</f>
        <v>POSTE DE CONCRETO ARMADO DE 13/300/150/345</v>
      </c>
      <c r="M1593" s="33">
        <f t="shared" si="64"/>
        <v>0.5</v>
      </c>
    </row>
    <row r="1594" spans="1:13" customFormat="1" x14ac:dyDescent="0.25">
      <c r="A1594" s="73">
        <f>+'INFO SEAL'!B1545</f>
        <v>1540</v>
      </c>
      <c r="B1594" s="180" t="str">
        <f t="shared" si="63"/>
        <v>SICODI</v>
      </c>
      <c r="C1594" s="180" t="str">
        <f>+'INFO SEAL'!C1545</f>
        <v>AREQUIPA</v>
      </c>
      <c r="D1594" s="180" t="str">
        <f>+'INFO SEAL'!D1545</f>
        <v>AREQUIPA</v>
      </c>
      <c r="E1594" s="180" t="str">
        <f>+'INFO SEAL'!E1545</f>
        <v>CERRO COLORADO</v>
      </c>
      <c r="F1594" s="180" t="str">
        <f>+IF('INFO SEAL'!I1545="BAJA TENSION","BT",IF('INFO SEAL'!I1545="MEDIA TENSION","MT","AT"))</f>
        <v>MT</v>
      </c>
      <c r="G1594" s="180">
        <f>+'INFO SEAL'!K1545</f>
        <v>12</v>
      </c>
      <c r="H1594" s="180" t="str">
        <f>+'INFO SEAL'!L1545</f>
        <v>POSTE</v>
      </c>
      <c r="I1594" s="180" t="str">
        <f>+'INFO SEAL'!M1545</f>
        <v>FIERRO</v>
      </c>
      <c r="J1594" s="180" t="str">
        <f>+'INFO SEAL'!N1545&amp;"-"&amp;F1594</f>
        <v>PPF08-MT</v>
      </c>
      <c r="K1594" s="180"/>
      <c r="L1594" s="182" t="str">
        <f>+VLOOKUP('INFO SEAL'!N1545,$J$8:$V$50,3,FALSE)</f>
        <v>POSTE DE METAL DE  12 mts.</v>
      </c>
      <c r="M1594" s="33">
        <f t="shared" si="64"/>
        <v>1</v>
      </c>
    </row>
    <row r="1595" spans="1:13" customFormat="1" x14ac:dyDescent="0.25">
      <c r="A1595" s="73">
        <f>+'INFO SEAL'!B1546</f>
        <v>1541</v>
      </c>
      <c r="B1595" s="180" t="str">
        <f t="shared" si="63"/>
        <v>SICODI</v>
      </c>
      <c r="C1595" s="180" t="str">
        <f>+'INFO SEAL'!C1546</f>
        <v>AREQUIPA</v>
      </c>
      <c r="D1595" s="180" t="str">
        <f>+'INFO SEAL'!D1546</f>
        <v>AREQUIPA</v>
      </c>
      <c r="E1595" s="180" t="str">
        <f>+'INFO SEAL'!E1546</f>
        <v>CERRO COLORADO</v>
      </c>
      <c r="F1595" s="180" t="str">
        <f>+IF('INFO SEAL'!I1546="BAJA TENSION","BT",IF('INFO SEAL'!I1546="MEDIA TENSION","MT","AT"))</f>
        <v>MT</v>
      </c>
      <c r="G1595" s="180">
        <f>+'INFO SEAL'!K1546</f>
        <v>13</v>
      </c>
      <c r="H1595" s="180" t="str">
        <f>+'INFO SEAL'!L1546</f>
        <v>POSTE</v>
      </c>
      <c r="I1595" s="180" t="str">
        <f>+'INFO SEAL'!M1546</f>
        <v>CONCRETO</v>
      </c>
      <c r="J1595" s="180" t="str">
        <f>+'INFO SEAL'!N1546&amp;"-"&amp;F1595</f>
        <v>PPC19-MT</v>
      </c>
      <c r="K1595" s="180"/>
      <c r="L1595" s="182" t="str">
        <f>+VLOOKUP('INFO SEAL'!N1546,$J$8:$V$50,3,FALSE)</f>
        <v>POSTE DE CONCRETO ARMADO DE 13/300/150/345</v>
      </c>
      <c r="M1595" s="33">
        <f t="shared" si="64"/>
        <v>0.5</v>
      </c>
    </row>
    <row r="1596" spans="1:13" customFormat="1" x14ac:dyDescent="0.25">
      <c r="A1596" s="73">
        <f>+'INFO SEAL'!B1547</f>
        <v>1542</v>
      </c>
      <c r="B1596" s="180" t="str">
        <f t="shared" si="63"/>
        <v>SICODI</v>
      </c>
      <c r="C1596" s="180" t="str">
        <f>+'INFO SEAL'!C1547</f>
        <v>AREQUIPA</v>
      </c>
      <c r="D1596" s="180" t="str">
        <f>+'INFO SEAL'!D1547</f>
        <v>AREQUIPA</v>
      </c>
      <c r="E1596" s="180" t="str">
        <f>+'INFO SEAL'!E1547</f>
        <v>YANAHUARA</v>
      </c>
      <c r="F1596" s="180" t="str">
        <f>+IF('INFO SEAL'!I1547="BAJA TENSION","BT",IF('INFO SEAL'!I1547="MEDIA TENSION","MT","AT"))</f>
        <v>MT</v>
      </c>
      <c r="G1596" s="180">
        <f>+'INFO SEAL'!K1547</f>
        <v>12</v>
      </c>
      <c r="H1596" s="180" t="str">
        <f>+'INFO SEAL'!L1547</f>
        <v>POSTE</v>
      </c>
      <c r="I1596" s="180" t="str">
        <f>+'INFO SEAL'!M1547</f>
        <v>MADERA</v>
      </c>
      <c r="J1596" s="180" t="str">
        <f>+'INFO SEAL'!N1547&amp;"-"&amp;F1596</f>
        <v>PPM19-MT</v>
      </c>
      <c r="K1596" s="180"/>
      <c r="L1596" s="182" t="str">
        <f>+VLOOKUP('INFO SEAL'!N1547,$J$8:$V$50,3,FALSE)</f>
        <v>POSTE DE MADERA TRATADA DE 12 mts. CL.4</v>
      </c>
      <c r="M1596" s="33">
        <f t="shared" si="64"/>
        <v>1</v>
      </c>
    </row>
    <row r="1597" spans="1:13" customFormat="1" x14ac:dyDescent="0.25">
      <c r="A1597" s="73">
        <f>+'INFO SEAL'!B1548</f>
        <v>1543</v>
      </c>
      <c r="B1597" s="180" t="str">
        <f t="shared" si="63"/>
        <v>SICODI</v>
      </c>
      <c r="C1597" s="180" t="str">
        <f>+'INFO SEAL'!C1548</f>
        <v>AREQUIPA</v>
      </c>
      <c r="D1597" s="180" t="str">
        <f>+'INFO SEAL'!D1548</f>
        <v>LA UNION</v>
      </c>
      <c r="E1597" s="180" t="str">
        <f>+'INFO SEAL'!E1548</f>
        <v>COTAHUASI</v>
      </c>
      <c r="F1597" s="180" t="str">
        <f>+IF('INFO SEAL'!I1548="BAJA TENSION","BT",IF('INFO SEAL'!I1548="MEDIA TENSION","MT","AT"))</f>
        <v>MT</v>
      </c>
      <c r="G1597" s="180">
        <f>+'INFO SEAL'!K1548</f>
        <v>13</v>
      </c>
      <c r="H1597" s="180" t="str">
        <f>+'INFO SEAL'!L1548</f>
        <v>POSTE</v>
      </c>
      <c r="I1597" s="180" t="str">
        <f>+'INFO SEAL'!M1548</f>
        <v>CONCRETO</v>
      </c>
      <c r="J1597" s="180" t="str">
        <f>+'INFO SEAL'!N1548&amp;"-"&amp;F1597</f>
        <v>PPC19-MT</v>
      </c>
      <c r="K1597" s="180"/>
      <c r="L1597" s="182" t="str">
        <f>+VLOOKUP('INFO SEAL'!N1548,$J$8:$V$50,3,FALSE)</f>
        <v>POSTE DE CONCRETO ARMADO DE 13/300/150/345</v>
      </c>
      <c r="M1597" s="33">
        <f t="shared" si="64"/>
        <v>0.5</v>
      </c>
    </row>
    <row r="1598" spans="1:13" customFormat="1" x14ac:dyDescent="0.25">
      <c r="A1598" s="73">
        <f>+'INFO SEAL'!B1549</f>
        <v>1544</v>
      </c>
      <c r="B1598" s="180" t="str">
        <f t="shared" si="63"/>
        <v>SICODI</v>
      </c>
      <c r="C1598" s="180" t="str">
        <f>+'INFO SEAL'!C1549</f>
        <v>AREQUIPA</v>
      </c>
      <c r="D1598" s="180" t="str">
        <f>+'INFO SEAL'!D1549</f>
        <v>AREQUIPA</v>
      </c>
      <c r="E1598" s="180" t="str">
        <f>+'INFO SEAL'!E1549</f>
        <v>YANAHUARA</v>
      </c>
      <c r="F1598" s="180" t="str">
        <f>+IF('INFO SEAL'!I1549="BAJA TENSION","BT",IF('INFO SEAL'!I1549="MEDIA TENSION","MT","AT"))</f>
        <v>MT</v>
      </c>
      <c r="G1598" s="180">
        <f>+'INFO SEAL'!K1549</f>
        <v>13</v>
      </c>
      <c r="H1598" s="180" t="str">
        <f>+'INFO SEAL'!L1549</f>
        <v>POSTE</v>
      </c>
      <c r="I1598" s="180" t="str">
        <f>+'INFO SEAL'!M1549</f>
        <v>CONCRETO</v>
      </c>
      <c r="J1598" s="180" t="str">
        <f>+'INFO SEAL'!N1549&amp;"-"&amp;F1598</f>
        <v>PPC18-MT</v>
      </c>
      <c r="K1598" s="180"/>
      <c r="L1598" s="182" t="str">
        <f>+VLOOKUP('INFO SEAL'!N1549,$J$8:$V$50,3,FALSE)</f>
        <v>POSTE DE CONCRETO ARMADO DE 13/200/140/335</v>
      </c>
      <c r="M1598" s="33">
        <f t="shared" si="64"/>
        <v>0.4</v>
      </c>
    </row>
    <row r="1599" spans="1:13" customFormat="1" x14ac:dyDescent="0.25">
      <c r="A1599" s="73">
        <f>+'INFO SEAL'!B1550</f>
        <v>1545</v>
      </c>
      <c r="B1599" s="180" t="str">
        <f t="shared" si="63"/>
        <v>SICODI</v>
      </c>
      <c r="C1599" s="180" t="str">
        <f>+'INFO SEAL'!C1550</f>
        <v>AREQUIPA</v>
      </c>
      <c r="D1599" s="180" t="str">
        <f>+'INFO SEAL'!D1550</f>
        <v>AREQUIPA</v>
      </c>
      <c r="E1599" s="180" t="str">
        <f>+'INFO SEAL'!E1550</f>
        <v>CERRO COLORADO</v>
      </c>
      <c r="F1599" s="180" t="str">
        <f>+IF('INFO SEAL'!I1550="BAJA TENSION","BT",IF('INFO SEAL'!I1550="MEDIA TENSION","MT","AT"))</f>
        <v>MT</v>
      </c>
      <c r="G1599" s="180">
        <f>+'INFO SEAL'!K1550</f>
        <v>12</v>
      </c>
      <c r="H1599" s="180" t="str">
        <f>+'INFO SEAL'!L1550</f>
        <v>POSTE</v>
      </c>
      <c r="I1599" s="180" t="str">
        <f>+'INFO SEAL'!M1550</f>
        <v>MADERA</v>
      </c>
      <c r="J1599" s="180" t="str">
        <f>+'INFO SEAL'!N1550&amp;"-"&amp;F1599</f>
        <v>PPM19-MT</v>
      </c>
      <c r="K1599" s="180"/>
      <c r="L1599" s="182" t="str">
        <f>+VLOOKUP('INFO SEAL'!N1550,$J$8:$V$50,3,FALSE)</f>
        <v>POSTE DE MADERA TRATADA DE 12 mts. CL.4</v>
      </c>
      <c r="M1599" s="33">
        <f t="shared" si="64"/>
        <v>1</v>
      </c>
    </row>
    <row r="1600" spans="1:13" customFormat="1" x14ac:dyDescent="0.25">
      <c r="A1600" s="73">
        <f>+'INFO SEAL'!B1551</f>
        <v>1546</v>
      </c>
      <c r="B1600" s="180" t="str">
        <f t="shared" si="63"/>
        <v>SICODI</v>
      </c>
      <c r="C1600" s="180" t="str">
        <f>+'INFO SEAL'!C1551</f>
        <v>AREQUIPA</v>
      </c>
      <c r="D1600" s="180" t="str">
        <f>+'INFO SEAL'!D1551</f>
        <v>AREQUIPA</v>
      </c>
      <c r="E1600" s="180" t="str">
        <f>+'INFO SEAL'!E1551</f>
        <v>CERRO COLORADO</v>
      </c>
      <c r="F1600" s="180" t="str">
        <f>+IF('INFO SEAL'!I1551="BAJA TENSION","BT",IF('INFO SEAL'!I1551="MEDIA TENSION","MT","AT"))</f>
        <v>MT</v>
      </c>
      <c r="G1600" s="180">
        <f>+'INFO SEAL'!K1551</f>
        <v>12</v>
      </c>
      <c r="H1600" s="180" t="str">
        <f>+'INFO SEAL'!L1551</f>
        <v>POSTE</v>
      </c>
      <c r="I1600" s="180" t="str">
        <f>+'INFO SEAL'!M1551</f>
        <v>MADERA</v>
      </c>
      <c r="J1600" s="180" t="str">
        <f>+'INFO SEAL'!N1551&amp;"-"&amp;F1600</f>
        <v>PPM19-MT</v>
      </c>
      <c r="K1600" s="180"/>
      <c r="L1600" s="182" t="str">
        <f>+VLOOKUP('INFO SEAL'!N1551,$J$8:$V$50,3,FALSE)</f>
        <v>POSTE DE MADERA TRATADA DE 12 mts. CL.4</v>
      </c>
      <c r="M1600" s="33">
        <f t="shared" si="64"/>
        <v>1</v>
      </c>
    </row>
    <row r="1601" spans="1:13" customFormat="1" x14ac:dyDescent="0.25">
      <c r="A1601" s="73">
        <f>+'INFO SEAL'!B1552</f>
        <v>1547</v>
      </c>
      <c r="B1601" s="180" t="str">
        <f t="shared" si="63"/>
        <v>SICODI</v>
      </c>
      <c r="C1601" s="180" t="str">
        <f>+'INFO SEAL'!C1552</f>
        <v>AREQUIPA</v>
      </c>
      <c r="D1601" s="180" t="str">
        <f>+'INFO SEAL'!D1552</f>
        <v>AREQUIPA</v>
      </c>
      <c r="E1601" s="180" t="str">
        <f>+'INFO SEAL'!E1552</f>
        <v>CERRO COLORADO</v>
      </c>
      <c r="F1601" s="180" t="str">
        <f>+IF('INFO SEAL'!I1552="BAJA TENSION","BT",IF('INFO SEAL'!I1552="MEDIA TENSION","MT","AT"))</f>
        <v>MT</v>
      </c>
      <c r="G1601" s="180">
        <f>+'INFO SEAL'!K1552</f>
        <v>13</v>
      </c>
      <c r="H1601" s="180" t="str">
        <f>+'INFO SEAL'!L1552</f>
        <v>POSTE</v>
      </c>
      <c r="I1601" s="180" t="str">
        <f>+'INFO SEAL'!M1552</f>
        <v>MADERA</v>
      </c>
      <c r="J1601" s="180" t="str">
        <f>+'INFO SEAL'!N1552&amp;"-"&amp;F1601</f>
        <v>PPM23-MT</v>
      </c>
      <c r="K1601" s="180"/>
      <c r="L1601" s="182" t="str">
        <f>+VLOOKUP('INFO SEAL'!N1552,$J$8:$V$50,3,FALSE)</f>
        <v>POSTE DE MADERA TRATADA DE 13 mts. CL.4</v>
      </c>
      <c r="M1601" s="33">
        <f t="shared" si="64"/>
        <v>1.4</v>
      </c>
    </row>
    <row r="1602" spans="1:13" customFormat="1" x14ac:dyDescent="0.25">
      <c r="A1602" s="73">
        <f>+'INFO SEAL'!B1553</f>
        <v>1548</v>
      </c>
      <c r="B1602" s="180" t="str">
        <f t="shared" si="63"/>
        <v>SICODI</v>
      </c>
      <c r="C1602" s="180" t="str">
        <f>+'INFO SEAL'!C1553</f>
        <v>AREQUIPA</v>
      </c>
      <c r="D1602" s="180" t="str">
        <f>+'INFO SEAL'!D1553</f>
        <v>AREQUIPA</v>
      </c>
      <c r="E1602" s="180" t="str">
        <f>+'INFO SEAL'!E1553</f>
        <v>YANAHUARA</v>
      </c>
      <c r="F1602" s="180" t="str">
        <f>+IF('INFO SEAL'!I1553="BAJA TENSION","BT",IF('INFO SEAL'!I1553="MEDIA TENSION","MT","AT"))</f>
        <v>MT</v>
      </c>
      <c r="G1602" s="180">
        <f>+'INFO SEAL'!K1553</f>
        <v>12</v>
      </c>
      <c r="H1602" s="180" t="str">
        <f>+'INFO SEAL'!L1553</f>
        <v>POSTE</v>
      </c>
      <c r="I1602" s="180" t="str">
        <f>+'INFO SEAL'!M1553</f>
        <v>MADERA</v>
      </c>
      <c r="J1602" s="180" t="str">
        <f>+'INFO SEAL'!N1553&amp;"-"&amp;F1602</f>
        <v>PPM19-MT</v>
      </c>
      <c r="K1602" s="180"/>
      <c r="L1602" s="182" t="str">
        <f>+VLOOKUP('INFO SEAL'!N1553,$J$8:$V$50,3,FALSE)</f>
        <v>POSTE DE MADERA TRATADA DE 12 mts. CL.4</v>
      </c>
      <c r="M1602" s="33">
        <f t="shared" si="64"/>
        <v>1</v>
      </c>
    </row>
    <row r="1603" spans="1:13" customFormat="1" x14ac:dyDescent="0.25">
      <c r="A1603" s="73">
        <f>+'INFO SEAL'!B1554</f>
        <v>1549</v>
      </c>
      <c r="B1603" s="180" t="str">
        <f t="shared" si="63"/>
        <v>SICODI</v>
      </c>
      <c r="C1603" s="180" t="str">
        <f>+'INFO SEAL'!C1554</f>
        <v>AREQUIPA</v>
      </c>
      <c r="D1603" s="180" t="str">
        <f>+'INFO SEAL'!D1554</f>
        <v>AREQUIPA</v>
      </c>
      <c r="E1603" s="180" t="str">
        <f>+'INFO SEAL'!E1554</f>
        <v>YANAHUARA</v>
      </c>
      <c r="F1603" s="180" t="str">
        <f>+IF('INFO SEAL'!I1554="BAJA TENSION","BT",IF('INFO SEAL'!I1554="MEDIA TENSION","MT","AT"))</f>
        <v>MT</v>
      </c>
      <c r="G1603" s="180">
        <f>+'INFO SEAL'!K1554</f>
        <v>12</v>
      </c>
      <c r="H1603" s="180" t="str">
        <f>+'INFO SEAL'!L1554</f>
        <v>POSTE</v>
      </c>
      <c r="I1603" s="180" t="str">
        <f>+'INFO SEAL'!M1554</f>
        <v>CONCRETO</v>
      </c>
      <c r="J1603" s="180" t="str">
        <f>+'INFO SEAL'!N1554&amp;"-"&amp;F1603</f>
        <v>PPC15-MT</v>
      </c>
      <c r="K1603" s="180"/>
      <c r="L1603" s="182" t="str">
        <f>+VLOOKUP('INFO SEAL'!N1554,$J$8:$V$50,3,FALSE)</f>
        <v>POSTE DE CONCRETO ARMADO DE 12/200/120/300</v>
      </c>
      <c r="M1603" s="33">
        <f t="shared" si="64"/>
        <v>0.3</v>
      </c>
    </row>
    <row r="1604" spans="1:13" customFormat="1" x14ac:dyDescent="0.25">
      <c r="A1604" s="73">
        <f>+'INFO SEAL'!B1555</f>
        <v>1550</v>
      </c>
      <c r="B1604" s="180" t="str">
        <f t="shared" si="63"/>
        <v>SICODI</v>
      </c>
      <c r="C1604" s="180" t="str">
        <f>+'INFO SEAL'!C1555</f>
        <v>AREQUIPA</v>
      </c>
      <c r="D1604" s="180" t="str">
        <f>+'INFO SEAL'!D1555</f>
        <v>AREQUIPA</v>
      </c>
      <c r="E1604" s="180" t="str">
        <f>+'INFO SEAL'!E1555</f>
        <v>YANAHUARA</v>
      </c>
      <c r="F1604" s="180" t="str">
        <f>+IF('INFO SEAL'!I1555="BAJA TENSION","BT",IF('INFO SEAL'!I1555="MEDIA TENSION","MT","AT"))</f>
        <v>MT</v>
      </c>
      <c r="G1604" s="180">
        <f>+'INFO SEAL'!K1555</f>
        <v>14</v>
      </c>
      <c r="H1604" s="180" t="str">
        <f>+'INFO SEAL'!L1555</f>
        <v>POSTE</v>
      </c>
      <c r="I1604" s="180" t="str">
        <f>+'INFO SEAL'!M1555</f>
        <v>CONCRETO</v>
      </c>
      <c r="J1604" s="180" t="str">
        <f>+'INFO SEAL'!N1555&amp;"-"&amp;F1604</f>
        <v>PPC22-MT</v>
      </c>
      <c r="K1604" s="180"/>
      <c r="L1604" s="182" t="str">
        <f>+VLOOKUP('INFO SEAL'!N1555,$J$8:$V$50,3,FALSE)</f>
        <v>POSTE DE CONCRETO ARMADO DE 15/200/135/360</v>
      </c>
      <c r="M1604" s="33">
        <f t="shared" si="64"/>
        <v>0.5</v>
      </c>
    </row>
    <row r="1605" spans="1:13" customFormat="1" x14ac:dyDescent="0.25">
      <c r="A1605" s="73">
        <f>+'INFO SEAL'!B1556</f>
        <v>1551</v>
      </c>
      <c r="B1605" s="180" t="str">
        <f t="shared" si="63"/>
        <v>SICODI</v>
      </c>
      <c r="C1605" s="180" t="str">
        <f>+'INFO SEAL'!C1556</f>
        <v>AREQUIPA</v>
      </c>
      <c r="D1605" s="180" t="str">
        <f>+'INFO SEAL'!D1556</f>
        <v>AREQUIPA</v>
      </c>
      <c r="E1605" s="180" t="str">
        <f>+'INFO SEAL'!E1556</f>
        <v>YANAHUARA</v>
      </c>
      <c r="F1605" s="180" t="str">
        <f>+IF('INFO SEAL'!I1556="BAJA TENSION","BT",IF('INFO SEAL'!I1556="MEDIA TENSION","MT","AT"))</f>
        <v>MT</v>
      </c>
      <c r="G1605" s="180">
        <f>+'INFO SEAL'!K1556</f>
        <v>12</v>
      </c>
      <c r="H1605" s="180" t="str">
        <f>+'INFO SEAL'!L1556</f>
        <v>POSTE</v>
      </c>
      <c r="I1605" s="180" t="str">
        <f>+'INFO SEAL'!M1556</f>
        <v>CONCRETO</v>
      </c>
      <c r="J1605" s="180" t="str">
        <f>+'INFO SEAL'!N1556&amp;"-"&amp;F1605</f>
        <v>PPC15-MT</v>
      </c>
      <c r="K1605" s="180"/>
      <c r="L1605" s="182" t="str">
        <f>+VLOOKUP('INFO SEAL'!N1556,$J$8:$V$50,3,FALSE)</f>
        <v>POSTE DE CONCRETO ARMADO DE 12/200/120/300</v>
      </c>
      <c r="M1605" s="33">
        <f t="shared" si="64"/>
        <v>0.3</v>
      </c>
    </row>
    <row r="1606" spans="1:13" customFormat="1" x14ac:dyDescent="0.25">
      <c r="A1606" s="73">
        <f>+'INFO SEAL'!B1557</f>
        <v>1552</v>
      </c>
      <c r="B1606" s="180" t="str">
        <f t="shared" si="63"/>
        <v>SICODI</v>
      </c>
      <c r="C1606" s="180" t="str">
        <f>+'INFO SEAL'!C1557</f>
        <v>AREQUIPA</v>
      </c>
      <c r="D1606" s="180" t="str">
        <f>+'INFO SEAL'!D1557</f>
        <v>AREQUIPA</v>
      </c>
      <c r="E1606" s="180" t="str">
        <f>+'INFO SEAL'!E1557</f>
        <v>YANAHUARA</v>
      </c>
      <c r="F1606" s="180" t="str">
        <f>+IF('INFO SEAL'!I1557="BAJA TENSION","BT",IF('INFO SEAL'!I1557="MEDIA TENSION","MT","AT"))</f>
        <v>MT</v>
      </c>
      <c r="G1606" s="180">
        <f>+'INFO SEAL'!K1557</f>
        <v>13</v>
      </c>
      <c r="H1606" s="180" t="str">
        <f>+'INFO SEAL'!L1557</f>
        <v>POSTE</v>
      </c>
      <c r="I1606" s="180" t="str">
        <f>+'INFO SEAL'!M1557</f>
        <v>CONCRETO</v>
      </c>
      <c r="J1606" s="180" t="str">
        <f>+'INFO SEAL'!N1557&amp;"-"&amp;F1606</f>
        <v>PPC18-MT</v>
      </c>
      <c r="K1606" s="180"/>
      <c r="L1606" s="182" t="str">
        <f>+VLOOKUP('INFO SEAL'!N1557,$J$8:$V$50,3,FALSE)</f>
        <v>POSTE DE CONCRETO ARMADO DE 13/200/140/335</v>
      </c>
      <c r="M1606" s="33">
        <f t="shared" si="64"/>
        <v>0.4</v>
      </c>
    </row>
    <row r="1607" spans="1:13" customFormat="1" x14ac:dyDescent="0.25">
      <c r="A1607" s="73">
        <f>+'INFO SEAL'!B1558</f>
        <v>1553</v>
      </c>
      <c r="B1607" s="180" t="str">
        <f t="shared" si="63"/>
        <v>SICODI</v>
      </c>
      <c r="C1607" s="180" t="str">
        <f>+'INFO SEAL'!C1558</f>
        <v>AREQUIPA</v>
      </c>
      <c r="D1607" s="180" t="str">
        <f>+'INFO SEAL'!D1558</f>
        <v>AREQUIPA</v>
      </c>
      <c r="E1607" s="180" t="str">
        <f>+'INFO SEAL'!E1558</f>
        <v>YANAHUARA</v>
      </c>
      <c r="F1607" s="180" t="str">
        <f>+IF('INFO SEAL'!I1558="BAJA TENSION","BT",IF('INFO SEAL'!I1558="MEDIA TENSION","MT","AT"))</f>
        <v>MT</v>
      </c>
      <c r="G1607" s="180">
        <f>+'INFO SEAL'!K1558</f>
        <v>13</v>
      </c>
      <c r="H1607" s="180" t="str">
        <f>+'INFO SEAL'!L1558</f>
        <v>POSTE</v>
      </c>
      <c r="I1607" s="180" t="str">
        <f>+'INFO SEAL'!M1558</f>
        <v>CONCRETO</v>
      </c>
      <c r="J1607" s="180" t="str">
        <f>+'INFO SEAL'!N1558&amp;"-"&amp;F1607</f>
        <v>PPC18-MT</v>
      </c>
      <c r="K1607" s="180"/>
      <c r="L1607" s="182" t="str">
        <f>+VLOOKUP('INFO SEAL'!N1558,$J$8:$V$50,3,FALSE)</f>
        <v>POSTE DE CONCRETO ARMADO DE 13/200/140/335</v>
      </c>
      <c r="M1607" s="33">
        <f t="shared" si="64"/>
        <v>0.4</v>
      </c>
    </row>
    <row r="1608" spans="1:13" customFormat="1" x14ac:dyDescent="0.25">
      <c r="A1608" s="73">
        <f>+'INFO SEAL'!B1559</f>
        <v>1554</v>
      </c>
      <c r="B1608" s="180" t="str">
        <f t="shared" si="63"/>
        <v>SICODI</v>
      </c>
      <c r="C1608" s="180" t="str">
        <f>+'INFO SEAL'!C1559</f>
        <v>AREQUIPA</v>
      </c>
      <c r="D1608" s="180" t="str">
        <f>+'INFO SEAL'!D1559</f>
        <v>LA UNION</v>
      </c>
      <c r="E1608" s="180" t="str">
        <f>+'INFO SEAL'!E1559</f>
        <v>COTAHUASI</v>
      </c>
      <c r="F1608" s="180" t="str">
        <f>+IF('INFO SEAL'!I1559="BAJA TENSION","BT",IF('INFO SEAL'!I1559="MEDIA TENSION","MT","AT"))</f>
        <v>MT</v>
      </c>
      <c r="G1608" s="180">
        <f>+'INFO SEAL'!K1559</f>
        <v>13</v>
      </c>
      <c r="H1608" s="180" t="str">
        <f>+'INFO SEAL'!L1559</f>
        <v>POSTE</v>
      </c>
      <c r="I1608" s="180" t="str">
        <f>+'INFO SEAL'!M1559</f>
        <v>CONCRETO</v>
      </c>
      <c r="J1608" s="180" t="str">
        <f>+'INFO SEAL'!N1559&amp;"-"&amp;F1608</f>
        <v>PPC19-MT</v>
      </c>
      <c r="K1608" s="180"/>
      <c r="L1608" s="182" t="str">
        <f>+VLOOKUP('INFO SEAL'!N1559,$J$8:$V$50,3,FALSE)</f>
        <v>POSTE DE CONCRETO ARMADO DE 13/300/150/345</v>
      </c>
      <c r="M1608" s="33">
        <f t="shared" si="64"/>
        <v>0.5</v>
      </c>
    </row>
    <row r="1609" spans="1:13" customFormat="1" x14ac:dyDescent="0.25">
      <c r="A1609" s="73">
        <f>+'INFO SEAL'!B1560</f>
        <v>1555</v>
      </c>
      <c r="B1609" s="180" t="str">
        <f t="shared" si="63"/>
        <v>SICODI</v>
      </c>
      <c r="C1609" s="180" t="str">
        <f>+'INFO SEAL'!C1560</f>
        <v>AREQUIPA</v>
      </c>
      <c r="D1609" s="180" t="str">
        <f>+'INFO SEAL'!D1560</f>
        <v>LA UNION</v>
      </c>
      <c r="E1609" s="180" t="str">
        <f>+'INFO SEAL'!E1560</f>
        <v>COTAHUASI</v>
      </c>
      <c r="F1609" s="180" t="str">
        <f>+IF('INFO SEAL'!I1560="BAJA TENSION","BT",IF('INFO SEAL'!I1560="MEDIA TENSION","MT","AT"))</f>
        <v>MT</v>
      </c>
      <c r="G1609" s="180">
        <f>+'INFO SEAL'!K1560</f>
        <v>13</v>
      </c>
      <c r="H1609" s="180" t="str">
        <f>+'INFO SEAL'!L1560</f>
        <v>POSTE</v>
      </c>
      <c r="I1609" s="180" t="str">
        <f>+'INFO SEAL'!M1560</f>
        <v>CONCRETO</v>
      </c>
      <c r="J1609" s="180" t="str">
        <f>+'INFO SEAL'!N1560&amp;"-"&amp;F1609</f>
        <v>PPC19-MT</v>
      </c>
      <c r="K1609" s="180"/>
      <c r="L1609" s="182" t="str">
        <f>+VLOOKUP('INFO SEAL'!N1560,$J$8:$V$50,3,FALSE)</f>
        <v>POSTE DE CONCRETO ARMADO DE 13/300/150/345</v>
      </c>
      <c r="M1609" s="33">
        <f t="shared" si="64"/>
        <v>0.5</v>
      </c>
    </row>
    <row r="1610" spans="1:13" customFormat="1" x14ac:dyDescent="0.25">
      <c r="A1610" s="73">
        <f>+'INFO SEAL'!B1561</f>
        <v>1556</v>
      </c>
      <c r="B1610" s="180" t="str">
        <f t="shared" si="63"/>
        <v>SICODI</v>
      </c>
      <c r="C1610" s="180" t="str">
        <f>+'INFO SEAL'!C1561</f>
        <v>AREQUIPA</v>
      </c>
      <c r="D1610" s="180" t="str">
        <f>+'INFO SEAL'!D1561</f>
        <v>LA UNION</v>
      </c>
      <c r="E1610" s="180" t="str">
        <f>+'INFO SEAL'!E1561</f>
        <v>COTAHUASI</v>
      </c>
      <c r="F1610" s="180" t="str">
        <f>+IF('INFO SEAL'!I1561="BAJA TENSION","BT",IF('INFO SEAL'!I1561="MEDIA TENSION","MT","AT"))</f>
        <v>MT</v>
      </c>
      <c r="G1610" s="180">
        <f>+'INFO SEAL'!K1561</f>
        <v>13</v>
      </c>
      <c r="H1610" s="180" t="str">
        <f>+'INFO SEAL'!L1561</f>
        <v>POSTE</v>
      </c>
      <c r="I1610" s="180" t="str">
        <f>+'INFO SEAL'!M1561</f>
        <v>CONCRETO</v>
      </c>
      <c r="J1610" s="180" t="str">
        <f>+'INFO SEAL'!N1561&amp;"-"&amp;F1610</f>
        <v>PPC19-MT</v>
      </c>
      <c r="K1610" s="180"/>
      <c r="L1610" s="182" t="str">
        <f>+VLOOKUP('INFO SEAL'!N1561,$J$8:$V$50,3,FALSE)</f>
        <v>POSTE DE CONCRETO ARMADO DE 13/300/150/345</v>
      </c>
      <c r="M1610" s="33">
        <f t="shared" si="64"/>
        <v>0.5</v>
      </c>
    </row>
    <row r="1611" spans="1:13" customFormat="1" x14ac:dyDescent="0.25">
      <c r="A1611" s="73">
        <f>+'INFO SEAL'!B1562</f>
        <v>1557</v>
      </c>
      <c r="B1611" s="180" t="str">
        <f t="shared" si="63"/>
        <v>SICODI</v>
      </c>
      <c r="C1611" s="180" t="str">
        <f>+'INFO SEAL'!C1562</f>
        <v>AREQUIPA</v>
      </c>
      <c r="D1611" s="180" t="str">
        <f>+'INFO SEAL'!D1562</f>
        <v>LA UNION</v>
      </c>
      <c r="E1611" s="180" t="str">
        <f>+'INFO SEAL'!E1562</f>
        <v>COTAHUASI</v>
      </c>
      <c r="F1611" s="180" t="str">
        <f>+IF('INFO SEAL'!I1562="BAJA TENSION","BT",IF('INFO SEAL'!I1562="MEDIA TENSION","MT","AT"))</f>
        <v>MT</v>
      </c>
      <c r="G1611" s="180">
        <f>+'INFO SEAL'!K1562</f>
        <v>13</v>
      </c>
      <c r="H1611" s="180" t="str">
        <f>+'INFO SEAL'!L1562</f>
        <v>POSTE</v>
      </c>
      <c r="I1611" s="180" t="str">
        <f>+'INFO SEAL'!M1562</f>
        <v>CONCRETO</v>
      </c>
      <c r="J1611" s="180" t="str">
        <f>+'INFO SEAL'!N1562&amp;"-"&amp;F1611</f>
        <v>PPC19-MT</v>
      </c>
      <c r="K1611" s="180"/>
      <c r="L1611" s="182" t="str">
        <f>+VLOOKUP('INFO SEAL'!N1562,$J$8:$V$50,3,FALSE)</f>
        <v>POSTE DE CONCRETO ARMADO DE 13/300/150/345</v>
      </c>
      <c r="M1611" s="33">
        <f t="shared" si="64"/>
        <v>0.5</v>
      </c>
    </row>
    <row r="1612" spans="1:13" customFormat="1" x14ac:dyDescent="0.25">
      <c r="A1612" s="73">
        <f>+'INFO SEAL'!B1563</f>
        <v>1558</v>
      </c>
      <c r="B1612" s="180" t="str">
        <f t="shared" si="63"/>
        <v>SICODI</v>
      </c>
      <c r="C1612" s="180" t="str">
        <f>+'INFO SEAL'!C1563</f>
        <v>AREQUIPA</v>
      </c>
      <c r="D1612" s="180" t="str">
        <f>+'INFO SEAL'!D1563</f>
        <v>AREQUIPA</v>
      </c>
      <c r="E1612" s="180" t="str">
        <f>+'INFO SEAL'!E1563</f>
        <v>UCHUMAYO</v>
      </c>
      <c r="F1612" s="180" t="str">
        <f>+IF('INFO SEAL'!I1563="BAJA TENSION","BT",IF('INFO SEAL'!I1563="MEDIA TENSION","MT","AT"))</f>
        <v>MT</v>
      </c>
      <c r="G1612" s="180">
        <f>+'INFO SEAL'!K1563</f>
        <v>12</v>
      </c>
      <c r="H1612" s="180" t="str">
        <f>+'INFO SEAL'!L1563</f>
        <v>POSTE</v>
      </c>
      <c r="I1612" s="180" t="str">
        <f>+'INFO SEAL'!M1563</f>
        <v>MADERA</v>
      </c>
      <c r="J1612" s="180" t="str">
        <f>+'INFO SEAL'!N1563&amp;"-"&amp;F1612</f>
        <v>PPM19-MT</v>
      </c>
      <c r="K1612" s="180"/>
      <c r="L1612" s="182" t="str">
        <f>+VLOOKUP('INFO SEAL'!N1563,$J$8:$V$50,3,FALSE)</f>
        <v>POSTE DE MADERA TRATADA DE 12 mts. CL.4</v>
      </c>
      <c r="M1612" s="33">
        <f t="shared" si="64"/>
        <v>1</v>
      </c>
    </row>
    <row r="1613" spans="1:13" customFormat="1" x14ac:dyDescent="0.25">
      <c r="A1613" s="73">
        <f>+'INFO SEAL'!B1564</f>
        <v>1559</v>
      </c>
      <c r="B1613" s="180" t="str">
        <f t="shared" si="63"/>
        <v>SICODI</v>
      </c>
      <c r="C1613" s="180" t="str">
        <f>+'INFO SEAL'!C1564</f>
        <v>AREQUIPA</v>
      </c>
      <c r="D1613" s="180" t="str">
        <f>+'INFO SEAL'!D1564</f>
        <v>AREQUIPA</v>
      </c>
      <c r="E1613" s="180" t="str">
        <f>+'INFO SEAL'!E1564</f>
        <v>YANAHUARA</v>
      </c>
      <c r="F1613" s="180" t="str">
        <f>+IF('INFO SEAL'!I1564="BAJA TENSION","BT",IF('INFO SEAL'!I1564="MEDIA TENSION","MT","AT"))</f>
        <v>MT</v>
      </c>
      <c r="G1613" s="180">
        <f>+'INFO SEAL'!K1564</f>
        <v>12</v>
      </c>
      <c r="H1613" s="180" t="str">
        <f>+'INFO SEAL'!L1564</f>
        <v>POSTE</v>
      </c>
      <c r="I1613" s="180" t="str">
        <f>+'INFO SEAL'!M1564</f>
        <v>MADERA</v>
      </c>
      <c r="J1613" s="180" t="str">
        <f>+'INFO SEAL'!N1564&amp;"-"&amp;F1613</f>
        <v>PPM19-MT</v>
      </c>
      <c r="K1613" s="180"/>
      <c r="L1613" s="182" t="str">
        <f>+VLOOKUP('INFO SEAL'!N1564,$J$8:$V$50,3,FALSE)</f>
        <v>POSTE DE MADERA TRATADA DE 12 mts. CL.4</v>
      </c>
      <c r="M1613" s="33">
        <f t="shared" si="64"/>
        <v>1</v>
      </c>
    </row>
    <row r="1614" spans="1:13" customFormat="1" x14ac:dyDescent="0.25">
      <c r="A1614" s="73">
        <f>+'INFO SEAL'!B1565</f>
        <v>1560</v>
      </c>
      <c r="B1614" s="180" t="str">
        <f t="shared" si="63"/>
        <v>SICODI</v>
      </c>
      <c r="C1614" s="180" t="str">
        <f>+'INFO SEAL'!C1565</f>
        <v>AREQUIPA</v>
      </c>
      <c r="D1614" s="180" t="str">
        <f>+'INFO SEAL'!D1565</f>
        <v>AREQUIPA</v>
      </c>
      <c r="E1614" s="180" t="str">
        <f>+'INFO SEAL'!E1565</f>
        <v>UCHUMAYO</v>
      </c>
      <c r="F1614" s="180" t="str">
        <f>+IF('INFO SEAL'!I1565="BAJA TENSION","BT",IF('INFO SEAL'!I1565="MEDIA TENSION","MT","AT"))</f>
        <v>MT</v>
      </c>
      <c r="G1614" s="180">
        <f>+'INFO SEAL'!K1565</f>
        <v>12</v>
      </c>
      <c r="H1614" s="180" t="str">
        <f>+'INFO SEAL'!L1565</f>
        <v>POSTE</v>
      </c>
      <c r="I1614" s="180" t="str">
        <f>+'INFO SEAL'!M1565</f>
        <v>CONCRETO</v>
      </c>
      <c r="J1614" s="180" t="str">
        <f>+'INFO SEAL'!N1565&amp;"-"&amp;F1614</f>
        <v>PPC15-MT</v>
      </c>
      <c r="K1614" s="180"/>
      <c r="L1614" s="182" t="str">
        <f>+VLOOKUP('INFO SEAL'!N1565,$J$8:$V$50,3,FALSE)</f>
        <v>POSTE DE CONCRETO ARMADO DE 12/200/120/300</v>
      </c>
      <c r="M1614" s="33">
        <f t="shared" si="64"/>
        <v>0.3</v>
      </c>
    </row>
    <row r="1615" spans="1:13" customFormat="1" x14ac:dyDescent="0.25">
      <c r="A1615" s="73">
        <f>+'INFO SEAL'!B1566</f>
        <v>1561</v>
      </c>
      <c r="B1615" s="180" t="str">
        <f t="shared" si="63"/>
        <v>SICODI</v>
      </c>
      <c r="C1615" s="180" t="str">
        <f>+'INFO SEAL'!C1566</f>
        <v>AREQUIPA</v>
      </c>
      <c r="D1615" s="180" t="str">
        <f>+'INFO SEAL'!D1566</f>
        <v>LA UNION</v>
      </c>
      <c r="E1615" s="180" t="str">
        <f>+'INFO SEAL'!E1566</f>
        <v>COTAHUASI</v>
      </c>
      <c r="F1615" s="180" t="str">
        <f>+IF('INFO SEAL'!I1566="BAJA TENSION","BT",IF('INFO SEAL'!I1566="MEDIA TENSION","MT","AT"))</f>
        <v>MT</v>
      </c>
      <c r="G1615" s="180">
        <f>+'INFO SEAL'!K1566</f>
        <v>13</v>
      </c>
      <c r="H1615" s="180" t="str">
        <f>+'INFO SEAL'!L1566</f>
        <v>POSTE</v>
      </c>
      <c r="I1615" s="180" t="str">
        <f>+'INFO SEAL'!M1566</f>
        <v>CONCRETO</v>
      </c>
      <c r="J1615" s="180" t="str">
        <f>+'INFO SEAL'!N1566&amp;"-"&amp;F1615</f>
        <v>PPC19-MT</v>
      </c>
      <c r="K1615" s="180"/>
      <c r="L1615" s="182" t="str">
        <f>+VLOOKUP('INFO SEAL'!N1566,$J$8:$V$50,3,FALSE)</f>
        <v>POSTE DE CONCRETO ARMADO DE 13/300/150/345</v>
      </c>
      <c r="M1615" s="33">
        <f t="shared" si="64"/>
        <v>0.5</v>
      </c>
    </row>
    <row r="1616" spans="1:13" customFormat="1" x14ac:dyDescent="0.25">
      <c r="A1616" s="73">
        <f>+'INFO SEAL'!B1567</f>
        <v>1562</v>
      </c>
      <c r="B1616" s="180" t="str">
        <f t="shared" si="63"/>
        <v>SICODI</v>
      </c>
      <c r="C1616" s="180" t="str">
        <f>+'INFO SEAL'!C1567</f>
        <v>AREQUIPA</v>
      </c>
      <c r="D1616" s="180" t="str">
        <f>+'INFO SEAL'!D1567</f>
        <v>AREQUIPA</v>
      </c>
      <c r="E1616" s="180" t="str">
        <f>+'INFO SEAL'!E1567</f>
        <v>UCHUMAYO</v>
      </c>
      <c r="F1616" s="180" t="str">
        <f>+IF('INFO SEAL'!I1567="BAJA TENSION","BT",IF('INFO SEAL'!I1567="MEDIA TENSION","MT","AT"))</f>
        <v>MT</v>
      </c>
      <c r="G1616" s="180">
        <f>+'INFO SEAL'!K1567</f>
        <v>12</v>
      </c>
      <c r="H1616" s="180" t="str">
        <f>+'INFO SEAL'!L1567</f>
        <v>POSTE</v>
      </c>
      <c r="I1616" s="180" t="str">
        <f>+'INFO SEAL'!M1567</f>
        <v>MADERA</v>
      </c>
      <c r="J1616" s="180" t="str">
        <f>+'INFO SEAL'!N1567&amp;"-"&amp;F1616</f>
        <v>PPM19-MT</v>
      </c>
      <c r="K1616" s="180"/>
      <c r="L1616" s="182" t="str">
        <f>+VLOOKUP('INFO SEAL'!N1567,$J$8:$V$50,3,FALSE)</f>
        <v>POSTE DE MADERA TRATADA DE 12 mts. CL.4</v>
      </c>
      <c r="M1616" s="33">
        <f t="shared" si="64"/>
        <v>1</v>
      </c>
    </row>
    <row r="1617" spans="1:13" customFormat="1" x14ac:dyDescent="0.25">
      <c r="A1617" s="73">
        <f>+'INFO SEAL'!B1568</f>
        <v>1563</v>
      </c>
      <c r="B1617" s="180" t="str">
        <f t="shared" si="63"/>
        <v>SICODI</v>
      </c>
      <c r="C1617" s="180" t="str">
        <f>+'INFO SEAL'!C1568</f>
        <v>AREQUIPA</v>
      </c>
      <c r="D1617" s="180" t="str">
        <f>+'INFO SEAL'!D1568</f>
        <v>AREQUIPA</v>
      </c>
      <c r="E1617" s="180" t="str">
        <f>+'INFO SEAL'!E1568</f>
        <v>UCHUMAYO</v>
      </c>
      <c r="F1617" s="180" t="str">
        <f>+IF('INFO SEAL'!I1568="BAJA TENSION","BT",IF('INFO SEAL'!I1568="MEDIA TENSION","MT","AT"))</f>
        <v>MT</v>
      </c>
      <c r="G1617" s="180">
        <f>+'INFO SEAL'!K1568</f>
        <v>12</v>
      </c>
      <c r="H1617" s="180" t="str">
        <f>+'INFO SEAL'!L1568</f>
        <v>POSTE</v>
      </c>
      <c r="I1617" s="180" t="str">
        <f>+'INFO SEAL'!M1568</f>
        <v>MADERA</v>
      </c>
      <c r="J1617" s="180" t="str">
        <f>+'INFO SEAL'!N1568&amp;"-"&amp;F1617</f>
        <v>PPM19-MT</v>
      </c>
      <c r="K1617" s="180"/>
      <c r="L1617" s="182" t="str">
        <f>+VLOOKUP('INFO SEAL'!N1568,$J$8:$V$50,3,FALSE)</f>
        <v>POSTE DE MADERA TRATADA DE 12 mts. CL.4</v>
      </c>
      <c r="M1617" s="33">
        <f t="shared" si="64"/>
        <v>1</v>
      </c>
    </row>
    <row r="1618" spans="1:13" customFormat="1" x14ac:dyDescent="0.25">
      <c r="A1618" s="73">
        <f>+'INFO SEAL'!B1569</f>
        <v>1564</v>
      </c>
      <c r="B1618" s="180" t="str">
        <f t="shared" si="63"/>
        <v>SICODI</v>
      </c>
      <c r="C1618" s="180" t="str">
        <f>+'INFO SEAL'!C1569</f>
        <v>AREQUIPA</v>
      </c>
      <c r="D1618" s="180" t="str">
        <f>+'INFO SEAL'!D1569</f>
        <v>AREQUIPA</v>
      </c>
      <c r="E1618" s="180" t="str">
        <f>+'INFO SEAL'!E1569</f>
        <v>UCHUMAYO</v>
      </c>
      <c r="F1618" s="180" t="str">
        <f>+IF('INFO SEAL'!I1569="BAJA TENSION","BT",IF('INFO SEAL'!I1569="MEDIA TENSION","MT","AT"))</f>
        <v>MT</v>
      </c>
      <c r="G1618" s="180">
        <f>+'INFO SEAL'!K1569</f>
        <v>12</v>
      </c>
      <c r="H1618" s="180" t="str">
        <f>+'INFO SEAL'!L1569</f>
        <v>POSTE</v>
      </c>
      <c r="I1618" s="180" t="str">
        <f>+'INFO SEAL'!M1569</f>
        <v>MADERA</v>
      </c>
      <c r="J1618" s="180" t="str">
        <f>+'INFO SEAL'!N1569&amp;"-"&amp;F1618</f>
        <v>PPM19-MT</v>
      </c>
      <c r="K1618" s="180"/>
      <c r="L1618" s="182" t="str">
        <f>+VLOOKUP('INFO SEAL'!N1569,$J$8:$V$50,3,FALSE)</f>
        <v>POSTE DE MADERA TRATADA DE 12 mts. CL.4</v>
      </c>
      <c r="M1618" s="33">
        <f t="shared" si="64"/>
        <v>1</v>
      </c>
    </row>
    <row r="1619" spans="1:13" customFormat="1" x14ac:dyDescent="0.25">
      <c r="A1619" s="73">
        <f>+'INFO SEAL'!B1570</f>
        <v>1565</v>
      </c>
      <c r="B1619" s="180" t="str">
        <f t="shared" si="63"/>
        <v>SICODI</v>
      </c>
      <c r="C1619" s="180" t="str">
        <f>+'INFO SEAL'!C1570</f>
        <v>AREQUIPA</v>
      </c>
      <c r="D1619" s="180" t="str">
        <f>+'INFO SEAL'!D1570</f>
        <v>AREQUIPA</v>
      </c>
      <c r="E1619" s="180" t="str">
        <f>+'INFO SEAL'!E1570</f>
        <v>UCHUMAYO</v>
      </c>
      <c r="F1619" s="180" t="str">
        <f>+IF('INFO SEAL'!I1570="BAJA TENSION","BT",IF('INFO SEAL'!I1570="MEDIA TENSION","MT","AT"))</f>
        <v>MT</v>
      </c>
      <c r="G1619" s="180">
        <f>+'INFO SEAL'!K1570</f>
        <v>12</v>
      </c>
      <c r="H1619" s="180" t="str">
        <f>+'INFO SEAL'!L1570</f>
        <v>POSTE</v>
      </c>
      <c r="I1619" s="180" t="str">
        <f>+'INFO SEAL'!M1570</f>
        <v>MADERA</v>
      </c>
      <c r="J1619" s="180" t="str">
        <f>+'INFO SEAL'!N1570&amp;"-"&amp;F1619</f>
        <v>PPM19-MT</v>
      </c>
      <c r="K1619" s="180"/>
      <c r="L1619" s="182" t="str">
        <f>+VLOOKUP('INFO SEAL'!N1570,$J$8:$V$50,3,FALSE)</f>
        <v>POSTE DE MADERA TRATADA DE 12 mts. CL.4</v>
      </c>
      <c r="M1619" s="33">
        <f t="shared" si="64"/>
        <v>1</v>
      </c>
    </row>
    <row r="1620" spans="1:13" customFormat="1" x14ac:dyDescent="0.25">
      <c r="A1620" s="73">
        <f>+'INFO SEAL'!B1571</f>
        <v>1566</v>
      </c>
      <c r="B1620" s="180" t="str">
        <f t="shared" si="63"/>
        <v>SICODI</v>
      </c>
      <c r="C1620" s="180" t="str">
        <f>+'INFO SEAL'!C1571</f>
        <v>AREQUIPA</v>
      </c>
      <c r="D1620" s="180" t="str">
        <f>+'INFO SEAL'!D1571</f>
        <v>AREQUIPA</v>
      </c>
      <c r="E1620" s="180" t="str">
        <f>+'INFO SEAL'!E1571</f>
        <v>UCHUMAYO</v>
      </c>
      <c r="F1620" s="180" t="str">
        <f>+IF('INFO SEAL'!I1571="BAJA TENSION","BT",IF('INFO SEAL'!I1571="MEDIA TENSION","MT","AT"))</f>
        <v>MT</v>
      </c>
      <c r="G1620" s="180">
        <f>+'INFO SEAL'!K1571</f>
        <v>12</v>
      </c>
      <c r="H1620" s="180" t="str">
        <f>+'INFO SEAL'!L1571</f>
        <v>POSTE</v>
      </c>
      <c r="I1620" s="180" t="str">
        <f>+'INFO SEAL'!M1571</f>
        <v>MADERA</v>
      </c>
      <c r="J1620" s="180" t="str">
        <f>+'INFO SEAL'!N1571&amp;"-"&amp;F1620</f>
        <v>PPM19-MT</v>
      </c>
      <c r="K1620" s="180"/>
      <c r="L1620" s="182" t="str">
        <f>+VLOOKUP('INFO SEAL'!N1571,$J$8:$V$50,3,FALSE)</f>
        <v>POSTE DE MADERA TRATADA DE 12 mts. CL.4</v>
      </c>
      <c r="M1620" s="33">
        <f t="shared" si="64"/>
        <v>1</v>
      </c>
    </row>
    <row r="1621" spans="1:13" customFormat="1" x14ac:dyDescent="0.25">
      <c r="A1621" s="73">
        <f>+'INFO SEAL'!B1572</f>
        <v>1567</v>
      </c>
      <c r="B1621" s="180" t="str">
        <f t="shared" si="63"/>
        <v>SICODI</v>
      </c>
      <c r="C1621" s="180" t="str">
        <f>+'INFO SEAL'!C1572</f>
        <v>AREQUIPA</v>
      </c>
      <c r="D1621" s="180" t="str">
        <f>+'INFO SEAL'!D1572</f>
        <v>AREQUIPA</v>
      </c>
      <c r="E1621" s="180" t="str">
        <f>+'INFO SEAL'!E1572</f>
        <v>YANAHUARA</v>
      </c>
      <c r="F1621" s="180" t="str">
        <f>+IF('INFO SEAL'!I1572="BAJA TENSION","BT",IF('INFO SEAL'!I1572="MEDIA TENSION","MT","AT"))</f>
        <v>MT</v>
      </c>
      <c r="G1621" s="180">
        <f>+'INFO SEAL'!K1572</f>
        <v>13</v>
      </c>
      <c r="H1621" s="180" t="str">
        <f>+'INFO SEAL'!L1572</f>
        <v>POSTE</v>
      </c>
      <c r="I1621" s="180" t="str">
        <f>+'INFO SEAL'!M1572</f>
        <v>CONCRETO</v>
      </c>
      <c r="J1621" s="180" t="str">
        <f>+'INFO SEAL'!N1572&amp;"-"&amp;F1621</f>
        <v>PPC18-MT</v>
      </c>
      <c r="K1621" s="180"/>
      <c r="L1621" s="182" t="str">
        <f>+VLOOKUP('INFO SEAL'!N1572,$J$8:$V$50,3,FALSE)</f>
        <v>POSTE DE CONCRETO ARMADO DE 13/200/140/335</v>
      </c>
      <c r="M1621" s="33">
        <f t="shared" si="64"/>
        <v>0.4</v>
      </c>
    </row>
    <row r="1622" spans="1:13" customFormat="1" x14ac:dyDescent="0.25">
      <c r="A1622" s="73">
        <f>+'INFO SEAL'!B1573</f>
        <v>1568</v>
      </c>
      <c r="B1622" s="180" t="str">
        <f t="shared" si="63"/>
        <v>SICODI</v>
      </c>
      <c r="C1622" s="180" t="str">
        <f>+'INFO SEAL'!C1573</f>
        <v>AREQUIPA</v>
      </c>
      <c r="D1622" s="180" t="str">
        <f>+'INFO SEAL'!D1573</f>
        <v>AREQUIPA</v>
      </c>
      <c r="E1622" s="180" t="str">
        <f>+'INFO SEAL'!E1573</f>
        <v>UCHUMAYO</v>
      </c>
      <c r="F1622" s="180" t="str">
        <f>+IF('INFO SEAL'!I1573="BAJA TENSION","BT",IF('INFO SEAL'!I1573="MEDIA TENSION","MT","AT"))</f>
        <v>MT</v>
      </c>
      <c r="G1622" s="180">
        <f>+'INFO SEAL'!K1573</f>
        <v>12</v>
      </c>
      <c r="H1622" s="180" t="str">
        <f>+'INFO SEAL'!L1573</f>
        <v>POSTE</v>
      </c>
      <c r="I1622" s="180" t="str">
        <f>+'INFO SEAL'!M1573</f>
        <v>CONCRETO</v>
      </c>
      <c r="J1622" s="180" t="str">
        <f>+'INFO SEAL'!N1573&amp;"-"&amp;F1622</f>
        <v>PPC15-MT</v>
      </c>
      <c r="K1622" s="180"/>
      <c r="L1622" s="182" t="str">
        <f>+VLOOKUP('INFO SEAL'!N1573,$J$8:$V$50,3,FALSE)</f>
        <v>POSTE DE CONCRETO ARMADO DE 12/200/120/300</v>
      </c>
      <c r="M1622" s="33">
        <f t="shared" si="64"/>
        <v>0.3</v>
      </c>
    </row>
    <row r="1623" spans="1:13" customFormat="1" x14ac:dyDescent="0.25">
      <c r="A1623" s="73">
        <f>+'INFO SEAL'!B1574</f>
        <v>1569</v>
      </c>
      <c r="B1623" s="180" t="str">
        <f t="shared" si="63"/>
        <v>SICODI</v>
      </c>
      <c r="C1623" s="180" t="str">
        <f>+'INFO SEAL'!C1574</f>
        <v>AREQUIPA</v>
      </c>
      <c r="D1623" s="180" t="str">
        <f>+'INFO SEAL'!D1574</f>
        <v>AREQUIPA</v>
      </c>
      <c r="E1623" s="180" t="str">
        <f>+'INFO SEAL'!E1574</f>
        <v>UCHUMAYO</v>
      </c>
      <c r="F1623" s="180" t="str">
        <f>+IF('INFO SEAL'!I1574="BAJA TENSION","BT",IF('INFO SEAL'!I1574="MEDIA TENSION","MT","AT"))</f>
        <v>MT</v>
      </c>
      <c r="G1623" s="180">
        <f>+'INFO SEAL'!K1574</f>
        <v>13</v>
      </c>
      <c r="H1623" s="180" t="str">
        <f>+'INFO SEAL'!L1574</f>
        <v>POSTE</v>
      </c>
      <c r="I1623" s="180" t="str">
        <f>+'INFO SEAL'!M1574</f>
        <v>CONCRETO</v>
      </c>
      <c r="J1623" s="180" t="str">
        <f>+'INFO SEAL'!N1574&amp;"-"&amp;F1623</f>
        <v>PPC19-MT</v>
      </c>
      <c r="K1623" s="180"/>
      <c r="L1623" s="182" t="str">
        <f>+VLOOKUP('INFO SEAL'!N1574,$J$8:$V$50,3,FALSE)</f>
        <v>POSTE DE CONCRETO ARMADO DE 13/300/150/345</v>
      </c>
      <c r="M1623" s="33">
        <f t="shared" si="64"/>
        <v>0.5</v>
      </c>
    </row>
    <row r="1624" spans="1:13" customFormat="1" x14ac:dyDescent="0.25">
      <c r="A1624" s="73">
        <f>+'INFO SEAL'!B1575</f>
        <v>1570</v>
      </c>
      <c r="B1624" s="180" t="str">
        <f t="shared" si="63"/>
        <v>SICODI</v>
      </c>
      <c r="C1624" s="180" t="str">
        <f>+'INFO SEAL'!C1575</f>
        <v>AREQUIPA</v>
      </c>
      <c r="D1624" s="180" t="str">
        <f>+'INFO SEAL'!D1575</f>
        <v>AREQUIPA</v>
      </c>
      <c r="E1624" s="180" t="str">
        <f>+'INFO SEAL'!E1575</f>
        <v>UCHUMAYO</v>
      </c>
      <c r="F1624" s="180" t="str">
        <f>+IF('INFO SEAL'!I1575="BAJA TENSION","BT",IF('INFO SEAL'!I1575="MEDIA TENSION","MT","AT"))</f>
        <v>MT</v>
      </c>
      <c r="G1624" s="180">
        <f>+'INFO SEAL'!K1575</f>
        <v>14</v>
      </c>
      <c r="H1624" s="180" t="str">
        <f>+'INFO SEAL'!L1575</f>
        <v>POSTE</v>
      </c>
      <c r="I1624" s="180" t="str">
        <f>+'INFO SEAL'!M1575</f>
        <v>CONCRETO</v>
      </c>
      <c r="J1624" s="180" t="str">
        <f>+'INFO SEAL'!N1575&amp;"-"&amp;F1624</f>
        <v>PPC22-MT</v>
      </c>
      <c r="K1624" s="180"/>
      <c r="L1624" s="182" t="str">
        <f>+VLOOKUP('INFO SEAL'!N1575,$J$8:$V$50,3,FALSE)</f>
        <v>POSTE DE CONCRETO ARMADO DE 15/200/135/360</v>
      </c>
      <c r="M1624" s="33">
        <f t="shared" si="64"/>
        <v>0.5</v>
      </c>
    </row>
    <row r="1625" spans="1:13" customFormat="1" x14ac:dyDescent="0.25">
      <c r="A1625" s="73">
        <f>+'INFO SEAL'!B1576</f>
        <v>1571</v>
      </c>
      <c r="B1625" s="180" t="str">
        <f t="shared" si="63"/>
        <v>SICODI</v>
      </c>
      <c r="C1625" s="180" t="str">
        <f>+'INFO SEAL'!C1576</f>
        <v>AREQUIPA</v>
      </c>
      <c r="D1625" s="180" t="str">
        <f>+'INFO SEAL'!D1576</f>
        <v>AREQUIPA</v>
      </c>
      <c r="E1625" s="180" t="str">
        <f>+'INFO SEAL'!E1576</f>
        <v>YANAHUARA</v>
      </c>
      <c r="F1625" s="180" t="str">
        <f>+IF('INFO SEAL'!I1576="BAJA TENSION","BT",IF('INFO SEAL'!I1576="MEDIA TENSION","MT","AT"))</f>
        <v>MT</v>
      </c>
      <c r="G1625" s="180">
        <f>+'INFO SEAL'!K1576</f>
        <v>14</v>
      </c>
      <c r="H1625" s="180" t="str">
        <f>+'INFO SEAL'!L1576</f>
        <v>POSTE</v>
      </c>
      <c r="I1625" s="180" t="str">
        <f>+'INFO SEAL'!M1576</f>
        <v>CONCRETO</v>
      </c>
      <c r="J1625" s="180" t="str">
        <f>+'INFO SEAL'!N1576&amp;"-"&amp;F1625</f>
        <v>PPC22-MT</v>
      </c>
      <c r="K1625" s="180"/>
      <c r="L1625" s="182" t="str">
        <f>+VLOOKUP('INFO SEAL'!N1576,$J$8:$V$50,3,FALSE)</f>
        <v>POSTE DE CONCRETO ARMADO DE 15/200/135/360</v>
      </c>
      <c r="M1625" s="33">
        <f t="shared" si="64"/>
        <v>0.5</v>
      </c>
    </row>
    <row r="1626" spans="1:13" customFormat="1" x14ac:dyDescent="0.25">
      <c r="A1626" s="73">
        <f>+'INFO SEAL'!B1577</f>
        <v>1572</v>
      </c>
      <c r="B1626" s="180" t="str">
        <f t="shared" si="63"/>
        <v>SICODI</v>
      </c>
      <c r="C1626" s="180" t="str">
        <f>+'INFO SEAL'!C1577</f>
        <v>AREQUIPA</v>
      </c>
      <c r="D1626" s="180" t="str">
        <f>+'INFO SEAL'!D1577</f>
        <v>AREQUIPA</v>
      </c>
      <c r="E1626" s="180" t="str">
        <f>+'INFO SEAL'!E1577</f>
        <v>YANAHUARA</v>
      </c>
      <c r="F1626" s="180" t="str">
        <f>+IF('INFO SEAL'!I1577="BAJA TENSION","BT",IF('INFO SEAL'!I1577="MEDIA TENSION","MT","AT"))</f>
        <v>MT</v>
      </c>
      <c r="G1626" s="180">
        <f>+'INFO SEAL'!K1577</f>
        <v>12</v>
      </c>
      <c r="H1626" s="180" t="str">
        <f>+'INFO SEAL'!L1577</f>
        <v>POSTE</v>
      </c>
      <c r="I1626" s="180" t="str">
        <f>+'INFO SEAL'!M1577</f>
        <v>MADERA</v>
      </c>
      <c r="J1626" s="180" t="str">
        <f>+'INFO SEAL'!N1577&amp;"-"&amp;F1626</f>
        <v>PPM19-MT</v>
      </c>
      <c r="K1626" s="180"/>
      <c r="L1626" s="182" t="str">
        <f>+VLOOKUP('INFO SEAL'!N1577,$J$8:$V$50,3,FALSE)</f>
        <v>POSTE DE MADERA TRATADA DE 12 mts. CL.4</v>
      </c>
      <c r="M1626" s="33">
        <f t="shared" si="64"/>
        <v>1</v>
      </c>
    </row>
    <row r="1627" spans="1:13" customFormat="1" x14ac:dyDescent="0.25">
      <c r="A1627" s="73">
        <f>+'INFO SEAL'!B1578</f>
        <v>1573</v>
      </c>
      <c r="B1627" s="180" t="str">
        <f t="shared" si="63"/>
        <v>SICODI</v>
      </c>
      <c r="C1627" s="180" t="str">
        <f>+'INFO SEAL'!C1578</f>
        <v>AREQUIPA</v>
      </c>
      <c r="D1627" s="180" t="str">
        <f>+'INFO SEAL'!D1578</f>
        <v>AREQUIPA</v>
      </c>
      <c r="E1627" s="180" t="str">
        <f>+'INFO SEAL'!E1578</f>
        <v>YANAHUARA</v>
      </c>
      <c r="F1627" s="180" t="str">
        <f>+IF('INFO SEAL'!I1578="BAJA TENSION","BT",IF('INFO SEAL'!I1578="MEDIA TENSION","MT","AT"))</f>
        <v>MT</v>
      </c>
      <c r="G1627" s="180">
        <f>+'INFO SEAL'!K1578</f>
        <v>13</v>
      </c>
      <c r="H1627" s="180" t="str">
        <f>+'INFO SEAL'!L1578</f>
        <v>POSTE</v>
      </c>
      <c r="I1627" s="180" t="str">
        <f>+'INFO SEAL'!M1578</f>
        <v>CONCRETO</v>
      </c>
      <c r="J1627" s="180" t="str">
        <f>+'INFO SEAL'!N1578&amp;"-"&amp;F1627</f>
        <v>PPC18-MT</v>
      </c>
      <c r="K1627" s="180"/>
      <c r="L1627" s="182" t="str">
        <f>+VLOOKUP('INFO SEAL'!N1578,$J$8:$V$50,3,FALSE)</f>
        <v>POSTE DE CONCRETO ARMADO DE 13/200/140/335</v>
      </c>
      <c r="M1627" s="33">
        <f t="shared" si="64"/>
        <v>0.4</v>
      </c>
    </row>
    <row r="1628" spans="1:13" customFormat="1" x14ac:dyDescent="0.25">
      <c r="A1628" s="73">
        <f>+'INFO SEAL'!B1579</f>
        <v>1574</v>
      </c>
      <c r="B1628" s="180" t="str">
        <f t="shared" si="63"/>
        <v>SICODI</v>
      </c>
      <c r="C1628" s="180" t="str">
        <f>+'INFO SEAL'!C1579</f>
        <v>AREQUIPA</v>
      </c>
      <c r="D1628" s="180" t="str">
        <f>+'INFO SEAL'!D1579</f>
        <v>AREQUIPA</v>
      </c>
      <c r="E1628" s="180" t="str">
        <f>+'INFO SEAL'!E1579</f>
        <v>YANAHUARA</v>
      </c>
      <c r="F1628" s="180" t="str">
        <f>+IF('INFO SEAL'!I1579="BAJA TENSION","BT",IF('INFO SEAL'!I1579="MEDIA TENSION","MT","AT"))</f>
        <v>MT</v>
      </c>
      <c r="G1628" s="180">
        <f>+'INFO SEAL'!K1579</f>
        <v>12</v>
      </c>
      <c r="H1628" s="180" t="str">
        <f>+'INFO SEAL'!L1579</f>
        <v>POSTE</v>
      </c>
      <c r="I1628" s="180" t="str">
        <f>+'INFO SEAL'!M1579</f>
        <v>MADERA</v>
      </c>
      <c r="J1628" s="180" t="str">
        <f>+'INFO SEAL'!N1579&amp;"-"&amp;F1628</f>
        <v>PPM19-MT</v>
      </c>
      <c r="K1628" s="180"/>
      <c r="L1628" s="182" t="str">
        <f>+VLOOKUP('INFO SEAL'!N1579,$J$8:$V$50,3,FALSE)</f>
        <v>POSTE DE MADERA TRATADA DE 12 mts. CL.4</v>
      </c>
      <c r="M1628" s="33">
        <f t="shared" si="64"/>
        <v>1</v>
      </c>
    </row>
    <row r="1629" spans="1:13" customFormat="1" x14ac:dyDescent="0.25">
      <c r="A1629" s="73">
        <f>+'INFO SEAL'!B1580</f>
        <v>1575</v>
      </c>
      <c r="B1629" s="180" t="str">
        <f t="shared" si="63"/>
        <v>SICODI</v>
      </c>
      <c r="C1629" s="180" t="str">
        <f>+'INFO SEAL'!C1580</f>
        <v>AREQUIPA</v>
      </c>
      <c r="D1629" s="180" t="str">
        <f>+'INFO SEAL'!D1580</f>
        <v>AREQUIPA</v>
      </c>
      <c r="E1629" s="180" t="str">
        <f>+'INFO SEAL'!E1580</f>
        <v>YANAHUARA</v>
      </c>
      <c r="F1629" s="180" t="str">
        <f>+IF('INFO SEAL'!I1580="BAJA TENSION","BT",IF('INFO SEAL'!I1580="MEDIA TENSION","MT","AT"))</f>
        <v>MT</v>
      </c>
      <c r="G1629" s="180">
        <f>+'INFO SEAL'!K1580</f>
        <v>12</v>
      </c>
      <c r="H1629" s="180" t="str">
        <f>+'INFO SEAL'!L1580</f>
        <v>POSTE</v>
      </c>
      <c r="I1629" s="180" t="str">
        <f>+'INFO SEAL'!M1580</f>
        <v>CONCRETO</v>
      </c>
      <c r="J1629" s="180" t="str">
        <f>+'INFO SEAL'!N1580&amp;"-"&amp;F1629</f>
        <v>PPC15-MT</v>
      </c>
      <c r="K1629" s="180"/>
      <c r="L1629" s="182" t="str">
        <f>+VLOOKUP('INFO SEAL'!N1580,$J$8:$V$50,3,FALSE)</f>
        <v>POSTE DE CONCRETO ARMADO DE 12/200/120/300</v>
      </c>
      <c r="M1629" s="33">
        <f t="shared" si="64"/>
        <v>0.3</v>
      </c>
    </row>
    <row r="1630" spans="1:13" customFormat="1" x14ac:dyDescent="0.25">
      <c r="A1630" s="73">
        <f>+'INFO SEAL'!B1581</f>
        <v>1576</v>
      </c>
      <c r="B1630" s="180" t="str">
        <f t="shared" si="63"/>
        <v>SICODI</v>
      </c>
      <c r="C1630" s="180" t="str">
        <f>+'INFO SEAL'!C1581</f>
        <v>AREQUIPA</v>
      </c>
      <c r="D1630" s="180" t="str">
        <f>+'INFO SEAL'!D1581</f>
        <v>AREQUIPA</v>
      </c>
      <c r="E1630" s="180" t="str">
        <f>+'INFO SEAL'!E1581</f>
        <v>YANAHUARA</v>
      </c>
      <c r="F1630" s="180" t="str">
        <f>+IF('INFO SEAL'!I1581="BAJA TENSION","BT",IF('INFO SEAL'!I1581="MEDIA TENSION","MT","AT"))</f>
        <v>MT</v>
      </c>
      <c r="G1630" s="180">
        <f>+'INFO SEAL'!K1581</f>
        <v>12</v>
      </c>
      <c r="H1630" s="180" t="str">
        <f>+'INFO SEAL'!L1581</f>
        <v>POSTE</v>
      </c>
      <c r="I1630" s="180" t="str">
        <f>+'INFO SEAL'!M1581</f>
        <v>CONCRETO</v>
      </c>
      <c r="J1630" s="180" t="str">
        <f>+'INFO SEAL'!N1581&amp;"-"&amp;F1630</f>
        <v>PPC15-MT</v>
      </c>
      <c r="K1630" s="180"/>
      <c r="L1630" s="182" t="str">
        <f>+VLOOKUP('INFO SEAL'!N1581,$J$8:$V$50,3,FALSE)</f>
        <v>POSTE DE CONCRETO ARMADO DE 12/200/120/300</v>
      </c>
      <c r="M1630" s="33">
        <f t="shared" si="64"/>
        <v>0.3</v>
      </c>
    </row>
    <row r="1631" spans="1:13" customFormat="1" x14ac:dyDescent="0.25">
      <c r="A1631" s="73">
        <f>+'INFO SEAL'!B1582</f>
        <v>1577</v>
      </c>
      <c r="B1631" s="180" t="str">
        <f t="shared" si="63"/>
        <v>SICODI</v>
      </c>
      <c r="C1631" s="180" t="str">
        <f>+'INFO SEAL'!C1582</f>
        <v>AREQUIPA</v>
      </c>
      <c r="D1631" s="180" t="str">
        <f>+'INFO SEAL'!D1582</f>
        <v>AREQUIPA</v>
      </c>
      <c r="E1631" s="180" t="str">
        <f>+'INFO SEAL'!E1582</f>
        <v>UCHUMAYO</v>
      </c>
      <c r="F1631" s="180" t="str">
        <f>+IF('INFO SEAL'!I1582="BAJA TENSION","BT",IF('INFO SEAL'!I1582="MEDIA TENSION","MT","AT"))</f>
        <v>MT</v>
      </c>
      <c r="G1631" s="180">
        <f>+'INFO SEAL'!K1582</f>
        <v>12</v>
      </c>
      <c r="H1631" s="180" t="str">
        <f>+'INFO SEAL'!L1582</f>
        <v>POSTE</v>
      </c>
      <c r="I1631" s="180" t="str">
        <f>+'INFO SEAL'!M1582</f>
        <v>CONCRETO</v>
      </c>
      <c r="J1631" s="180" t="str">
        <f>+'INFO SEAL'!N1582&amp;"-"&amp;F1631</f>
        <v>PPC15-MT</v>
      </c>
      <c r="K1631" s="180"/>
      <c r="L1631" s="182" t="str">
        <f>+VLOOKUP('INFO SEAL'!N1582,$J$8:$V$50,3,FALSE)</f>
        <v>POSTE DE CONCRETO ARMADO DE 12/200/120/300</v>
      </c>
      <c r="M1631" s="33">
        <f t="shared" si="64"/>
        <v>0.3</v>
      </c>
    </row>
    <row r="1632" spans="1:13" customFormat="1" x14ac:dyDescent="0.25">
      <c r="A1632" s="73">
        <f>+'INFO SEAL'!B1583</f>
        <v>1578</v>
      </c>
      <c r="B1632" s="180" t="str">
        <f t="shared" si="63"/>
        <v>SICODI</v>
      </c>
      <c r="C1632" s="180" t="str">
        <f>+'INFO SEAL'!C1583</f>
        <v>AREQUIPA</v>
      </c>
      <c r="D1632" s="180" t="str">
        <f>+'INFO SEAL'!D1583</f>
        <v>CONDESUYOS</v>
      </c>
      <c r="E1632" s="180" t="str">
        <f>+'INFO SEAL'!E1583</f>
        <v>CHUQUIBAMBA</v>
      </c>
      <c r="F1632" s="180" t="str">
        <f>+IF('INFO SEAL'!I1583="BAJA TENSION","BT",IF('INFO SEAL'!I1583="MEDIA TENSION","MT","AT"))</f>
        <v>MT</v>
      </c>
      <c r="G1632" s="180">
        <f>+'INFO SEAL'!K1583</f>
        <v>12</v>
      </c>
      <c r="H1632" s="180" t="str">
        <f>+'INFO SEAL'!L1583</f>
        <v>POSTE</v>
      </c>
      <c r="I1632" s="180" t="str">
        <f>+'INFO SEAL'!M1583</f>
        <v>MADERA</v>
      </c>
      <c r="J1632" s="180" t="str">
        <f>+'INFO SEAL'!N1583&amp;"-"&amp;F1632</f>
        <v>PPM19-MT</v>
      </c>
      <c r="K1632" s="180"/>
      <c r="L1632" s="182" t="str">
        <f>+VLOOKUP('INFO SEAL'!N1583,$J$8:$V$50,3,FALSE)</f>
        <v>POSTE DE MADERA TRATADA DE 12 mts. CL.4</v>
      </c>
      <c r="M1632" s="33">
        <f t="shared" si="64"/>
        <v>1</v>
      </c>
    </row>
    <row r="1633" spans="1:13" customFormat="1" x14ac:dyDescent="0.25">
      <c r="A1633" s="73">
        <f>+'INFO SEAL'!B1584</f>
        <v>1579</v>
      </c>
      <c r="B1633" s="180" t="str">
        <f t="shared" si="63"/>
        <v>SICODI</v>
      </c>
      <c r="C1633" s="180" t="str">
        <f>+'INFO SEAL'!C1584</f>
        <v>AREQUIPA</v>
      </c>
      <c r="D1633" s="180" t="str">
        <f>+'INFO SEAL'!D1584</f>
        <v>CONDESUYOS</v>
      </c>
      <c r="E1633" s="180" t="str">
        <f>+'INFO SEAL'!E1584</f>
        <v>CHUQUIBAMBA</v>
      </c>
      <c r="F1633" s="180" t="str">
        <f>+IF('INFO SEAL'!I1584="BAJA TENSION","BT",IF('INFO SEAL'!I1584="MEDIA TENSION","MT","AT"))</f>
        <v>MT</v>
      </c>
      <c r="G1633" s="180">
        <f>+'INFO SEAL'!K1584</f>
        <v>12</v>
      </c>
      <c r="H1633" s="180" t="str">
        <f>+'INFO SEAL'!L1584</f>
        <v>POSTE</v>
      </c>
      <c r="I1633" s="180" t="str">
        <f>+'INFO SEAL'!M1584</f>
        <v>MADERA</v>
      </c>
      <c r="J1633" s="180" t="str">
        <f>+'INFO SEAL'!N1584&amp;"-"&amp;F1633</f>
        <v>PPM19-MT</v>
      </c>
      <c r="K1633" s="180"/>
      <c r="L1633" s="182" t="str">
        <f>+VLOOKUP('INFO SEAL'!N1584,$J$8:$V$50,3,FALSE)</f>
        <v>POSTE DE MADERA TRATADA DE 12 mts. CL.4</v>
      </c>
      <c r="M1633" s="33">
        <f t="shared" si="64"/>
        <v>1</v>
      </c>
    </row>
    <row r="1634" spans="1:13" customFormat="1" x14ac:dyDescent="0.25">
      <c r="A1634" s="73">
        <f>+'INFO SEAL'!B1585</f>
        <v>1580</v>
      </c>
      <c r="B1634" s="180" t="str">
        <f t="shared" si="63"/>
        <v>SICODI</v>
      </c>
      <c r="C1634" s="180" t="str">
        <f>+'INFO SEAL'!C1585</f>
        <v>AREQUIPA</v>
      </c>
      <c r="D1634" s="180" t="str">
        <f>+'INFO SEAL'!D1585</f>
        <v>CONDESUYOS</v>
      </c>
      <c r="E1634" s="180" t="str">
        <f>+'INFO SEAL'!E1585</f>
        <v>ANDARAY</v>
      </c>
      <c r="F1634" s="180" t="str">
        <f>+IF('INFO SEAL'!I1585="BAJA TENSION","BT",IF('INFO SEAL'!I1585="MEDIA TENSION","MT","AT"))</f>
        <v>MT</v>
      </c>
      <c r="G1634" s="180">
        <f>+'INFO SEAL'!K1585</f>
        <v>12</v>
      </c>
      <c r="H1634" s="180" t="str">
        <f>+'INFO SEAL'!L1585</f>
        <v>POSTE</v>
      </c>
      <c r="I1634" s="180" t="str">
        <f>+'INFO SEAL'!M1585</f>
        <v>MADERA</v>
      </c>
      <c r="J1634" s="180" t="str">
        <f>+'INFO SEAL'!N1585&amp;"-"&amp;F1634</f>
        <v>PPM19-MT</v>
      </c>
      <c r="K1634" s="180"/>
      <c r="L1634" s="182" t="str">
        <f>+VLOOKUP('INFO SEAL'!N1585,$J$8:$V$50,3,FALSE)</f>
        <v>POSTE DE MADERA TRATADA DE 12 mts. CL.4</v>
      </c>
      <c r="M1634" s="33">
        <f t="shared" si="64"/>
        <v>1</v>
      </c>
    </row>
    <row r="1635" spans="1:13" customFormat="1" x14ac:dyDescent="0.25">
      <c r="A1635" s="73">
        <f>+'INFO SEAL'!B1586</f>
        <v>1581</v>
      </c>
      <c r="B1635" s="180" t="str">
        <f t="shared" si="63"/>
        <v>SICODI</v>
      </c>
      <c r="C1635" s="180" t="str">
        <f>+'INFO SEAL'!C1586</f>
        <v>AREQUIPA</v>
      </c>
      <c r="D1635" s="180" t="str">
        <f>+'INFO SEAL'!D1586</f>
        <v>CONDESUYOS</v>
      </c>
      <c r="E1635" s="180" t="str">
        <f>+'INFO SEAL'!E1586</f>
        <v>CHUQUIBAMBA</v>
      </c>
      <c r="F1635" s="180" t="str">
        <f>+IF('INFO SEAL'!I1586="BAJA TENSION","BT",IF('INFO SEAL'!I1586="MEDIA TENSION","MT","AT"))</f>
        <v>MT</v>
      </c>
      <c r="G1635" s="180">
        <f>+'INFO SEAL'!K1586</f>
        <v>12</v>
      </c>
      <c r="H1635" s="180" t="str">
        <f>+'INFO SEAL'!L1586</f>
        <v>POSTE</v>
      </c>
      <c r="I1635" s="180" t="str">
        <f>+'INFO SEAL'!M1586</f>
        <v>MADERA</v>
      </c>
      <c r="J1635" s="180" t="str">
        <f>+'INFO SEAL'!N1586&amp;"-"&amp;F1635</f>
        <v>PPM19-MT</v>
      </c>
      <c r="K1635" s="180"/>
      <c r="L1635" s="182" t="str">
        <f>+VLOOKUP('INFO SEAL'!N1586,$J$8:$V$50,3,FALSE)</f>
        <v>POSTE DE MADERA TRATADA DE 12 mts. CL.4</v>
      </c>
      <c r="M1635" s="33">
        <f t="shared" si="64"/>
        <v>1</v>
      </c>
    </row>
    <row r="1636" spans="1:13" customFormat="1" x14ac:dyDescent="0.25">
      <c r="A1636" s="73">
        <f>+'INFO SEAL'!B1587</f>
        <v>1582</v>
      </c>
      <c r="B1636" s="180" t="str">
        <f t="shared" si="63"/>
        <v>SICODI</v>
      </c>
      <c r="C1636" s="180" t="str">
        <f>+'INFO SEAL'!C1587</f>
        <v>AREQUIPA</v>
      </c>
      <c r="D1636" s="180" t="str">
        <f>+'INFO SEAL'!D1587</f>
        <v>CONDESUYOS</v>
      </c>
      <c r="E1636" s="180" t="str">
        <f>+'INFO SEAL'!E1587</f>
        <v>CHUQUIBAMBA</v>
      </c>
      <c r="F1636" s="180" t="str">
        <f>+IF('INFO SEAL'!I1587="BAJA TENSION","BT",IF('INFO SEAL'!I1587="MEDIA TENSION","MT","AT"))</f>
        <v>MT</v>
      </c>
      <c r="G1636" s="180">
        <f>+'INFO SEAL'!K1587</f>
        <v>12</v>
      </c>
      <c r="H1636" s="180" t="str">
        <f>+'INFO SEAL'!L1587</f>
        <v>POSTE</v>
      </c>
      <c r="I1636" s="180" t="str">
        <f>+'INFO SEAL'!M1587</f>
        <v>MADERA</v>
      </c>
      <c r="J1636" s="180" t="str">
        <f>+'INFO SEAL'!N1587&amp;"-"&amp;F1636</f>
        <v>PPM19-MT</v>
      </c>
      <c r="K1636" s="180"/>
      <c r="L1636" s="182" t="str">
        <f>+VLOOKUP('INFO SEAL'!N1587,$J$8:$V$50,3,FALSE)</f>
        <v>POSTE DE MADERA TRATADA DE 12 mts. CL.4</v>
      </c>
      <c r="M1636" s="33">
        <f t="shared" si="64"/>
        <v>1</v>
      </c>
    </row>
    <row r="1637" spans="1:13" customFormat="1" x14ac:dyDescent="0.25">
      <c r="A1637" s="73">
        <f>+'INFO SEAL'!B1588</f>
        <v>1583</v>
      </c>
      <c r="B1637" s="180" t="str">
        <f t="shared" si="63"/>
        <v>SICODI</v>
      </c>
      <c r="C1637" s="180" t="str">
        <f>+'INFO SEAL'!C1588</f>
        <v>AREQUIPA</v>
      </c>
      <c r="D1637" s="180" t="str">
        <f>+'INFO SEAL'!D1588</f>
        <v>LA UNION</v>
      </c>
      <c r="E1637" s="180" t="str">
        <f>+'INFO SEAL'!E1588</f>
        <v>COTAHUASI</v>
      </c>
      <c r="F1637" s="180" t="str">
        <f>+IF('INFO SEAL'!I1588="BAJA TENSION","BT",IF('INFO SEAL'!I1588="MEDIA TENSION","MT","AT"))</f>
        <v>MT</v>
      </c>
      <c r="G1637" s="180">
        <f>+'INFO SEAL'!K1588</f>
        <v>13</v>
      </c>
      <c r="H1637" s="180" t="str">
        <f>+'INFO SEAL'!L1588</f>
        <v>POSTE</v>
      </c>
      <c r="I1637" s="180" t="str">
        <f>+'INFO SEAL'!M1588</f>
        <v>CONCRETO</v>
      </c>
      <c r="J1637" s="180" t="str">
        <f>+'INFO SEAL'!N1588&amp;"-"&amp;F1637</f>
        <v>PPC19-MT</v>
      </c>
      <c r="K1637" s="180"/>
      <c r="L1637" s="182" t="str">
        <f>+VLOOKUP('INFO SEAL'!N1588,$J$8:$V$50,3,FALSE)</f>
        <v>POSTE DE CONCRETO ARMADO DE 13/300/150/345</v>
      </c>
      <c r="M1637" s="33">
        <f t="shared" si="64"/>
        <v>0.5</v>
      </c>
    </row>
    <row r="1638" spans="1:13" customFormat="1" x14ac:dyDescent="0.25">
      <c r="A1638" s="73">
        <f>+'INFO SEAL'!B1589</f>
        <v>1584</v>
      </c>
      <c r="B1638" s="180" t="str">
        <f t="shared" si="63"/>
        <v>SICODI</v>
      </c>
      <c r="C1638" s="180" t="str">
        <f>+'INFO SEAL'!C1589</f>
        <v>AREQUIPA</v>
      </c>
      <c r="D1638" s="180" t="str">
        <f>+'INFO SEAL'!D1589</f>
        <v>CONDESUYOS</v>
      </c>
      <c r="E1638" s="180" t="str">
        <f>+'INFO SEAL'!E1589</f>
        <v>CHUQUIBAMBA</v>
      </c>
      <c r="F1638" s="180" t="str">
        <f>+IF('INFO SEAL'!I1589="BAJA TENSION","BT",IF('INFO SEAL'!I1589="MEDIA TENSION","MT","AT"))</f>
        <v>MT</v>
      </c>
      <c r="G1638" s="180">
        <f>+'INFO SEAL'!K1589</f>
        <v>12</v>
      </c>
      <c r="H1638" s="180" t="str">
        <f>+'INFO SEAL'!L1589</f>
        <v>POSTE</v>
      </c>
      <c r="I1638" s="180" t="str">
        <f>+'INFO SEAL'!M1589</f>
        <v>MADERA</v>
      </c>
      <c r="J1638" s="180" t="str">
        <f>+'INFO SEAL'!N1589&amp;"-"&amp;F1638</f>
        <v>PPM19-MT</v>
      </c>
      <c r="K1638" s="180"/>
      <c r="L1638" s="182" t="str">
        <f>+VLOOKUP('INFO SEAL'!N1589,$J$8:$V$50,3,FALSE)</f>
        <v>POSTE DE MADERA TRATADA DE 12 mts. CL.4</v>
      </c>
      <c r="M1638" s="33">
        <f t="shared" si="64"/>
        <v>1</v>
      </c>
    </row>
    <row r="1639" spans="1:13" customFormat="1" x14ac:dyDescent="0.25">
      <c r="A1639" s="73">
        <f>+'INFO SEAL'!B1590</f>
        <v>1585</v>
      </c>
      <c r="B1639" s="180" t="str">
        <f t="shared" si="63"/>
        <v>SICODI</v>
      </c>
      <c r="C1639" s="180" t="str">
        <f>+'INFO SEAL'!C1590</f>
        <v>AREQUIPA</v>
      </c>
      <c r="D1639" s="180" t="str">
        <f>+'INFO SEAL'!D1590</f>
        <v>CONDESUYOS</v>
      </c>
      <c r="E1639" s="180" t="str">
        <f>+'INFO SEAL'!E1590</f>
        <v>CHUQUIBAMBA</v>
      </c>
      <c r="F1639" s="180" t="str">
        <f>+IF('INFO SEAL'!I1590="BAJA TENSION","BT",IF('INFO SEAL'!I1590="MEDIA TENSION","MT","AT"))</f>
        <v>MT</v>
      </c>
      <c r="G1639" s="180">
        <f>+'INFO SEAL'!K1590</f>
        <v>12</v>
      </c>
      <c r="H1639" s="180" t="str">
        <f>+'INFO SEAL'!L1590</f>
        <v>POSTE</v>
      </c>
      <c r="I1639" s="180" t="str">
        <f>+'INFO SEAL'!M1590</f>
        <v>MADERA</v>
      </c>
      <c r="J1639" s="180" t="str">
        <f>+'INFO SEAL'!N1590&amp;"-"&amp;F1639</f>
        <v>PPM19-MT</v>
      </c>
      <c r="K1639" s="180"/>
      <c r="L1639" s="182" t="str">
        <f>+VLOOKUP('INFO SEAL'!N1590,$J$8:$V$50,3,FALSE)</f>
        <v>POSTE DE MADERA TRATADA DE 12 mts. CL.4</v>
      </c>
      <c r="M1639" s="33">
        <f t="shared" si="64"/>
        <v>1</v>
      </c>
    </row>
    <row r="1640" spans="1:13" customFormat="1" x14ac:dyDescent="0.25">
      <c r="A1640" s="73">
        <f>+'INFO SEAL'!B1591</f>
        <v>1586</v>
      </c>
      <c r="B1640" s="180" t="str">
        <f t="shared" si="63"/>
        <v>SICODI</v>
      </c>
      <c r="C1640" s="180" t="str">
        <f>+'INFO SEAL'!C1591</f>
        <v>AREQUIPA</v>
      </c>
      <c r="D1640" s="180" t="str">
        <f>+'INFO SEAL'!D1591</f>
        <v>CONDESUYOS</v>
      </c>
      <c r="E1640" s="180" t="str">
        <f>+'INFO SEAL'!E1591</f>
        <v>CHUQUIBAMBA</v>
      </c>
      <c r="F1640" s="180" t="str">
        <f>+IF('INFO SEAL'!I1591="BAJA TENSION","BT",IF('INFO SEAL'!I1591="MEDIA TENSION","MT","AT"))</f>
        <v>MT</v>
      </c>
      <c r="G1640" s="180">
        <f>+'INFO SEAL'!K1591</f>
        <v>12</v>
      </c>
      <c r="H1640" s="180" t="str">
        <f>+'INFO SEAL'!L1591</f>
        <v>POSTE</v>
      </c>
      <c r="I1640" s="180" t="str">
        <f>+'INFO SEAL'!M1591</f>
        <v>MADERA</v>
      </c>
      <c r="J1640" s="180" t="str">
        <f>+'INFO SEAL'!N1591&amp;"-"&amp;F1640</f>
        <v>PPM19-MT</v>
      </c>
      <c r="K1640" s="180"/>
      <c r="L1640" s="182" t="str">
        <f>+VLOOKUP('INFO SEAL'!N1591,$J$8:$V$50,3,FALSE)</f>
        <v>POSTE DE MADERA TRATADA DE 12 mts. CL.4</v>
      </c>
      <c r="M1640" s="33">
        <f t="shared" si="64"/>
        <v>1</v>
      </c>
    </row>
    <row r="1641" spans="1:13" customFormat="1" x14ac:dyDescent="0.25">
      <c r="A1641" s="73">
        <f>+'INFO SEAL'!B1592</f>
        <v>1587</v>
      </c>
      <c r="B1641" s="180" t="str">
        <f t="shared" si="63"/>
        <v>SICODI</v>
      </c>
      <c r="C1641" s="180" t="str">
        <f>+'INFO SEAL'!C1592</f>
        <v>AREQUIPA</v>
      </c>
      <c r="D1641" s="180" t="str">
        <f>+'INFO SEAL'!D1592</f>
        <v>CONDESUYOS</v>
      </c>
      <c r="E1641" s="180" t="str">
        <f>+'INFO SEAL'!E1592</f>
        <v>CHUQUIBAMBA</v>
      </c>
      <c r="F1641" s="180" t="str">
        <f>+IF('INFO SEAL'!I1592="BAJA TENSION","BT",IF('INFO SEAL'!I1592="MEDIA TENSION","MT","AT"))</f>
        <v>MT</v>
      </c>
      <c r="G1641" s="180">
        <f>+'INFO SEAL'!K1592</f>
        <v>12</v>
      </c>
      <c r="H1641" s="180" t="str">
        <f>+'INFO SEAL'!L1592</f>
        <v>POSTE</v>
      </c>
      <c r="I1641" s="180" t="str">
        <f>+'INFO SEAL'!M1592</f>
        <v>MADERA</v>
      </c>
      <c r="J1641" s="180" t="str">
        <f>+'INFO SEAL'!N1592&amp;"-"&amp;F1641</f>
        <v>PPM19-MT</v>
      </c>
      <c r="K1641" s="180"/>
      <c r="L1641" s="182" t="str">
        <f>+VLOOKUP('INFO SEAL'!N1592,$J$8:$V$50,3,FALSE)</f>
        <v>POSTE DE MADERA TRATADA DE 12 mts. CL.4</v>
      </c>
      <c r="M1641" s="33">
        <f t="shared" si="64"/>
        <v>1</v>
      </c>
    </row>
    <row r="1642" spans="1:13" customFormat="1" x14ac:dyDescent="0.25">
      <c r="A1642" s="73">
        <f>+'INFO SEAL'!B1593</f>
        <v>1588</v>
      </c>
      <c r="B1642" s="180" t="str">
        <f t="shared" si="63"/>
        <v>SICODI</v>
      </c>
      <c r="C1642" s="180" t="str">
        <f>+'INFO SEAL'!C1593</f>
        <v>AREQUIPA</v>
      </c>
      <c r="D1642" s="180" t="str">
        <f>+'INFO SEAL'!D1593</f>
        <v>CONDESUYOS</v>
      </c>
      <c r="E1642" s="180" t="str">
        <f>+'INFO SEAL'!E1593</f>
        <v>CHUQUIBAMBA</v>
      </c>
      <c r="F1642" s="180" t="str">
        <f>+IF('INFO SEAL'!I1593="BAJA TENSION","BT",IF('INFO SEAL'!I1593="MEDIA TENSION","MT","AT"))</f>
        <v>MT</v>
      </c>
      <c r="G1642" s="180">
        <f>+'INFO SEAL'!K1593</f>
        <v>12</v>
      </c>
      <c r="H1642" s="180" t="str">
        <f>+'INFO SEAL'!L1593</f>
        <v>POSTE</v>
      </c>
      <c r="I1642" s="180" t="str">
        <f>+'INFO SEAL'!M1593</f>
        <v>MADERA</v>
      </c>
      <c r="J1642" s="180" t="str">
        <f>+'INFO SEAL'!N1593&amp;"-"&amp;F1642</f>
        <v>PPM19-MT</v>
      </c>
      <c r="K1642" s="180"/>
      <c r="L1642" s="182" t="str">
        <f>+VLOOKUP('INFO SEAL'!N1593,$J$8:$V$50,3,FALSE)</f>
        <v>POSTE DE MADERA TRATADA DE 12 mts. CL.4</v>
      </c>
      <c r="M1642" s="33">
        <f t="shared" si="64"/>
        <v>1</v>
      </c>
    </row>
    <row r="1643" spans="1:13" customFormat="1" x14ac:dyDescent="0.25">
      <c r="A1643" s="73">
        <f>+'INFO SEAL'!B1594</f>
        <v>1589</v>
      </c>
      <c r="B1643" s="180" t="str">
        <f t="shared" si="63"/>
        <v>SICODI</v>
      </c>
      <c r="C1643" s="180" t="str">
        <f>+'INFO SEAL'!C1594</f>
        <v>AREQUIPA</v>
      </c>
      <c r="D1643" s="180" t="str">
        <f>+'INFO SEAL'!D1594</f>
        <v>CONDESUYOS</v>
      </c>
      <c r="E1643" s="180" t="str">
        <f>+'INFO SEAL'!E1594</f>
        <v>CHUQUIBAMBA</v>
      </c>
      <c r="F1643" s="180" t="str">
        <f>+IF('INFO SEAL'!I1594="BAJA TENSION","BT",IF('INFO SEAL'!I1594="MEDIA TENSION","MT","AT"))</f>
        <v>MT</v>
      </c>
      <c r="G1643" s="180">
        <f>+'INFO SEAL'!K1594</f>
        <v>12</v>
      </c>
      <c r="H1643" s="180" t="str">
        <f>+'INFO SEAL'!L1594</f>
        <v>POSTE</v>
      </c>
      <c r="I1643" s="180" t="str">
        <f>+'INFO SEAL'!M1594</f>
        <v>MADERA</v>
      </c>
      <c r="J1643" s="180" t="str">
        <f>+'INFO SEAL'!N1594&amp;"-"&amp;F1643</f>
        <v>PPM19-MT</v>
      </c>
      <c r="K1643" s="180"/>
      <c r="L1643" s="182" t="str">
        <f>+VLOOKUP('INFO SEAL'!N1594,$J$8:$V$50,3,FALSE)</f>
        <v>POSTE DE MADERA TRATADA DE 12 mts. CL.4</v>
      </c>
      <c r="M1643" s="33">
        <f t="shared" si="64"/>
        <v>1</v>
      </c>
    </row>
    <row r="1644" spans="1:13" customFormat="1" x14ac:dyDescent="0.25">
      <c r="A1644" s="73">
        <f>+'INFO SEAL'!B1595</f>
        <v>1590</v>
      </c>
      <c r="B1644" s="180" t="str">
        <f t="shared" si="63"/>
        <v>SICODI</v>
      </c>
      <c r="C1644" s="180" t="str">
        <f>+'INFO SEAL'!C1595</f>
        <v>AREQUIPA</v>
      </c>
      <c r="D1644" s="180" t="str">
        <f>+'INFO SEAL'!D1595</f>
        <v>CONDESUYOS</v>
      </c>
      <c r="E1644" s="180" t="str">
        <f>+'INFO SEAL'!E1595</f>
        <v>CHUQUIBAMBA</v>
      </c>
      <c r="F1644" s="180" t="str">
        <f>+IF('INFO SEAL'!I1595="BAJA TENSION","BT",IF('INFO SEAL'!I1595="MEDIA TENSION","MT","AT"))</f>
        <v>MT</v>
      </c>
      <c r="G1644" s="180">
        <f>+'INFO SEAL'!K1595</f>
        <v>12</v>
      </c>
      <c r="H1644" s="180" t="str">
        <f>+'INFO SEAL'!L1595</f>
        <v>POSTE</v>
      </c>
      <c r="I1644" s="180" t="str">
        <f>+'INFO SEAL'!M1595</f>
        <v>MADERA</v>
      </c>
      <c r="J1644" s="180" t="str">
        <f>+'INFO SEAL'!N1595&amp;"-"&amp;F1644</f>
        <v>PPM19-MT</v>
      </c>
      <c r="K1644" s="180"/>
      <c r="L1644" s="182" t="str">
        <f>+VLOOKUP('INFO SEAL'!N1595,$J$8:$V$50,3,FALSE)</f>
        <v>POSTE DE MADERA TRATADA DE 12 mts. CL.4</v>
      </c>
      <c r="M1644" s="33">
        <f t="shared" si="64"/>
        <v>1</v>
      </c>
    </row>
    <row r="1645" spans="1:13" customFormat="1" x14ac:dyDescent="0.25">
      <c r="A1645" s="73">
        <f>+'INFO SEAL'!B1596</f>
        <v>1591</v>
      </c>
      <c r="B1645" s="180" t="str">
        <f t="shared" si="63"/>
        <v>SICODI</v>
      </c>
      <c r="C1645" s="180" t="str">
        <f>+'INFO SEAL'!C1596</f>
        <v>AREQUIPA</v>
      </c>
      <c r="D1645" s="180" t="str">
        <f>+'INFO SEAL'!D1596</f>
        <v>CONDESUYOS</v>
      </c>
      <c r="E1645" s="180" t="str">
        <f>+'INFO SEAL'!E1596</f>
        <v>CHUQUIBAMBA</v>
      </c>
      <c r="F1645" s="180" t="str">
        <f>+IF('INFO SEAL'!I1596="BAJA TENSION","BT",IF('INFO SEAL'!I1596="MEDIA TENSION","MT","AT"))</f>
        <v>MT</v>
      </c>
      <c r="G1645" s="180">
        <f>+'INFO SEAL'!K1596</f>
        <v>12</v>
      </c>
      <c r="H1645" s="180" t="str">
        <f>+'INFO SEAL'!L1596</f>
        <v>POSTE</v>
      </c>
      <c r="I1645" s="180" t="str">
        <f>+'INFO SEAL'!M1596</f>
        <v>MADERA</v>
      </c>
      <c r="J1645" s="180" t="str">
        <f>+'INFO SEAL'!N1596&amp;"-"&amp;F1645</f>
        <v>PPM19-MT</v>
      </c>
      <c r="K1645" s="180"/>
      <c r="L1645" s="182" t="str">
        <f>+VLOOKUP('INFO SEAL'!N1596,$J$8:$V$50,3,FALSE)</f>
        <v>POSTE DE MADERA TRATADA DE 12 mts. CL.4</v>
      </c>
      <c r="M1645" s="33">
        <f t="shared" si="64"/>
        <v>1</v>
      </c>
    </row>
    <row r="1646" spans="1:13" customFormat="1" x14ac:dyDescent="0.25">
      <c r="A1646" s="73">
        <f>+'INFO SEAL'!B1597</f>
        <v>1592</v>
      </c>
      <c r="B1646" s="180" t="str">
        <f t="shared" si="63"/>
        <v>SICODI</v>
      </c>
      <c r="C1646" s="180" t="str">
        <f>+'INFO SEAL'!C1597</f>
        <v>AREQUIPA</v>
      </c>
      <c r="D1646" s="180" t="str">
        <f>+'INFO SEAL'!D1597</f>
        <v>CONDESUYOS</v>
      </c>
      <c r="E1646" s="180" t="str">
        <f>+'INFO SEAL'!E1597</f>
        <v>ANDARAY</v>
      </c>
      <c r="F1646" s="180" t="str">
        <f>+IF('INFO SEAL'!I1597="BAJA TENSION","BT",IF('INFO SEAL'!I1597="MEDIA TENSION","MT","AT"))</f>
        <v>MT</v>
      </c>
      <c r="G1646" s="180">
        <f>+'INFO SEAL'!K1597</f>
        <v>12</v>
      </c>
      <c r="H1646" s="180" t="str">
        <f>+'INFO SEAL'!L1597</f>
        <v>POSTE</v>
      </c>
      <c r="I1646" s="180" t="str">
        <f>+'INFO SEAL'!M1597</f>
        <v>MADERA</v>
      </c>
      <c r="J1646" s="180" t="str">
        <f>+'INFO SEAL'!N1597&amp;"-"&amp;F1646</f>
        <v>PPM19-MT</v>
      </c>
      <c r="K1646" s="180"/>
      <c r="L1646" s="182" t="str">
        <f>+VLOOKUP('INFO SEAL'!N1597,$J$8:$V$50,3,FALSE)</f>
        <v>POSTE DE MADERA TRATADA DE 12 mts. CL.4</v>
      </c>
      <c r="M1646" s="33">
        <f t="shared" si="64"/>
        <v>1</v>
      </c>
    </row>
    <row r="1647" spans="1:13" customFormat="1" x14ac:dyDescent="0.25">
      <c r="A1647" s="73">
        <f>+'INFO SEAL'!B1598</f>
        <v>1593</v>
      </c>
      <c r="B1647" s="180" t="str">
        <f t="shared" si="63"/>
        <v>SICODI</v>
      </c>
      <c r="C1647" s="180" t="str">
        <f>+'INFO SEAL'!C1598</f>
        <v>AREQUIPA</v>
      </c>
      <c r="D1647" s="180" t="str">
        <f>+'INFO SEAL'!D1598</f>
        <v>CONDESUYOS</v>
      </c>
      <c r="E1647" s="180" t="str">
        <f>+'INFO SEAL'!E1598</f>
        <v>CHUQUIBAMBA</v>
      </c>
      <c r="F1647" s="180" t="str">
        <f>+IF('INFO SEAL'!I1598="BAJA TENSION","BT",IF('INFO SEAL'!I1598="MEDIA TENSION","MT","AT"))</f>
        <v>MT</v>
      </c>
      <c r="G1647" s="180">
        <f>+'INFO SEAL'!K1598</f>
        <v>12</v>
      </c>
      <c r="H1647" s="180" t="str">
        <f>+'INFO SEAL'!L1598</f>
        <v>POSTE</v>
      </c>
      <c r="I1647" s="180" t="str">
        <f>+'INFO SEAL'!M1598</f>
        <v>MADERA</v>
      </c>
      <c r="J1647" s="180" t="str">
        <f>+'INFO SEAL'!N1598&amp;"-"&amp;F1647</f>
        <v>PPM19-MT</v>
      </c>
      <c r="K1647" s="180"/>
      <c r="L1647" s="182" t="str">
        <f>+VLOOKUP('INFO SEAL'!N1598,$J$8:$V$50,3,FALSE)</f>
        <v>POSTE DE MADERA TRATADA DE 12 mts. CL.4</v>
      </c>
      <c r="M1647" s="33">
        <f t="shared" si="64"/>
        <v>1</v>
      </c>
    </row>
    <row r="1648" spans="1:13" customFormat="1" x14ac:dyDescent="0.25">
      <c r="A1648" s="73">
        <f>+'INFO SEAL'!B1599</f>
        <v>1594</v>
      </c>
      <c r="B1648" s="180" t="str">
        <f t="shared" si="63"/>
        <v>SICODI</v>
      </c>
      <c r="C1648" s="180" t="str">
        <f>+'INFO SEAL'!C1599</f>
        <v>AREQUIPA</v>
      </c>
      <c r="D1648" s="180" t="str">
        <f>+'INFO SEAL'!D1599</f>
        <v>AREQUIPA</v>
      </c>
      <c r="E1648" s="180" t="str">
        <f>+'INFO SEAL'!E1599</f>
        <v>UCHUMAYO</v>
      </c>
      <c r="F1648" s="180" t="str">
        <f>+IF('INFO SEAL'!I1599="BAJA TENSION","BT",IF('INFO SEAL'!I1599="MEDIA TENSION","MT","AT"))</f>
        <v>MT</v>
      </c>
      <c r="G1648" s="180">
        <f>+'INFO SEAL'!K1599</f>
        <v>13</v>
      </c>
      <c r="H1648" s="180" t="str">
        <f>+'INFO SEAL'!L1599</f>
        <v>POSTE</v>
      </c>
      <c r="I1648" s="180" t="str">
        <f>+'INFO SEAL'!M1599</f>
        <v>CONCRETO</v>
      </c>
      <c r="J1648" s="180" t="str">
        <f>+'INFO SEAL'!N1599&amp;"-"&amp;F1648</f>
        <v>PPC19-MT</v>
      </c>
      <c r="K1648" s="180"/>
      <c r="L1648" s="182" t="str">
        <f>+VLOOKUP('INFO SEAL'!N1599,$J$8:$V$50,3,FALSE)</f>
        <v>POSTE DE CONCRETO ARMADO DE 13/300/150/345</v>
      </c>
      <c r="M1648" s="33">
        <f t="shared" si="64"/>
        <v>0.5</v>
      </c>
    </row>
    <row r="1649" spans="1:13" customFormat="1" x14ac:dyDescent="0.25">
      <c r="A1649" s="73">
        <f>+'INFO SEAL'!B1600</f>
        <v>1595</v>
      </c>
      <c r="B1649" s="180" t="str">
        <f t="shared" si="63"/>
        <v>SICODI</v>
      </c>
      <c r="C1649" s="180" t="str">
        <f>+'INFO SEAL'!C1600</f>
        <v>AREQUIPA</v>
      </c>
      <c r="D1649" s="180" t="str">
        <f>+'INFO SEAL'!D1600</f>
        <v>CONDESUYOS</v>
      </c>
      <c r="E1649" s="180" t="str">
        <f>+'INFO SEAL'!E1600</f>
        <v>CHUQUIBAMBA</v>
      </c>
      <c r="F1649" s="180" t="str">
        <f>+IF('INFO SEAL'!I1600="BAJA TENSION","BT",IF('INFO SEAL'!I1600="MEDIA TENSION","MT","AT"))</f>
        <v>MT</v>
      </c>
      <c r="G1649" s="180">
        <f>+'INFO SEAL'!K1600</f>
        <v>12</v>
      </c>
      <c r="H1649" s="180" t="str">
        <f>+'INFO SEAL'!L1600</f>
        <v>POSTE</v>
      </c>
      <c r="I1649" s="180" t="str">
        <f>+'INFO SEAL'!M1600</f>
        <v>MADERA</v>
      </c>
      <c r="J1649" s="180" t="str">
        <f>+'INFO SEAL'!N1600&amp;"-"&amp;F1649</f>
        <v>PPM19-MT</v>
      </c>
      <c r="K1649" s="180"/>
      <c r="L1649" s="182" t="str">
        <f>+VLOOKUP('INFO SEAL'!N1600,$J$8:$V$50,3,FALSE)</f>
        <v>POSTE DE MADERA TRATADA DE 12 mts. CL.4</v>
      </c>
      <c r="M1649" s="33">
        <f t="shared" si="64"/>
        <v>1</v>
      </c>
    </row>
    <row r="1650" spans="1:13" customFormat="1" x14ac:dyDescent="0.25">
      <c r="A1650" s="73">
        <f>+'INFO SEAL'!B1601</f>
        <v>1596</v>
      </c>
      <c r="B1650" s="180" t="str">
        <f t="shared" si="63"/>
        <v>SICODI</v>
      </c>
      <c r="C1650" s="180" t="str">
        <f>+'INFO SEAL'!C1601</f>
        <v>AREQUIPA</v>
      </c>
      <c r="D1650" s="180" t="str">
        <f>+'INFO SEAL'!D1601</f>
        <v>CONDESUYOS</v>
      </c>
      <c r="E1650" s="180" t="str">
        <f>+'INFO SEAL'!E1601</f>
        <v>CHUQUIBAMBA</v>
      </c>
      <c r="F1650" s="180" t="str">
        <f>+IF('INFO SEAL'!I1601="BAJA TENSION","BT",IF('INFO SEAL'!I1601="MEDIA TENSION","MT","AT"))</f>
        <v>MT</v>
      </c>
      <c r="G1650" s="180">
        <f>+'INFO SEAL'!K1601</f>
        <v>12</v>
      </c>
      <c r="H1650" s="180" t="str">
        <f>+'INFO SEAL'!L1601</f>
        <v>POSTE</v>
      </c>
      <c r="I1650" s="180" t="str">
        <f>+'INFO SEAL'!M1601</f>
        <v>MADERA</v>
      </c>
      <c r="J1650" s="180" t="str">
        <f>+'INFO SEAL'!N1601&amp;"-"&amp;F1650</f>
        <v>PPM19-MT</v>
      </c>
      <c r="K1650" s="180"/>
      <c r="L1650" s="182" t="str">
        <f>+VLOOKUP('INFO SEAL'!N1601,$J$8:$V$50,3,FALSE)</f>
        <v>POSTE DE MADERA TRATADA DE 12 mts. CL.4</v>
      </c>
      <c r="M1650" s="33">
        <f t="shared" si="64"/>
        <v>1</v>
      </c>
    </row>
    <row r="1651" spans="1:13" customFormat="1" x14ac:dyDescent="0.25">
      <c r="A1651" s="73">
        <f>+'INFO SEAL'!B1602</f>
        <v>1597</v>
      </c>
      <c r="B1651" s="180" t="str">
        <f t="shared" si="63"/>
        <v>SICODI</v>
      </c>
      <c r="C1651" s="180" t="str">
        <f>+'INFO SEAL'!C1602</f>
        <v>AREQUIPA</v>
      </c>
      <c r="D1651" s="180" t="str">
        <f>+'INFO SEAL'!D1602</f>
        <v>CONDESUYOS</v>
      </c>
      <c r="E1651" s="180" t="str">
        <f>+'INFO SEAL'!E1602</f>
        <v>CHUQUIBAMBA</v>
      </c>
      <c r="F1651" s="180" t="str">
        <f>+IF('INFO SEAL'!I1602="BAJA TENSION","BT",IF('INFO SEAL'!I1602="MEDIA TENSION","MT","AT"))</f>
        <v>MT</v>
      </c>
      <c r="G1651" s="180">
        <f>+'INFO SEAL'!K1602</f>
        <v>12</v>
      </c>
      <c r="H1651" s="180" t="str">
        <f>+'INFO SEAL'!L1602</f>
        <v>POSTE</v>
      </c>
      <c r="I1651" s="180" t="str">
        <f>+'INFO SEAL'!M1602</f>
        <v>MADERA</v>
      </c>
      <c r="J1651" s="180" t="str">
        <f>+'INFO SEAL'!N1602&amp;"-"&amp;F1651</f>
        <v>PPM19-MT</v>
      </c>
      <c r="K1651" s="180"/>
      <c r="L1651" s="182" t="str">
        <f>+VLOOKUP('INFO SEAL'!N1602,$J$8:$V$50,3,FALSE)</f>
        <v>POSTE DE MADERA TRATADA DE 12 mts. CL.4</v>
      </c>
      <c r="M1651" s="33">
        <f t="shared" si="64"/>
        <v>1</v>
      </c>
    </row>
    <row r="1652" spans="1:13" customFormat="1" x14ac:dyDescent="0.25">
      <c r="A1652" s="73">
        <f>+'INFO SEAL'!B1603</f>
        <v>1598</v>
      </c>
      <c r="B1652" s="180" t="str">
        <f t="shared" si="63"/>
        <v>SICODI</v>
      </c>
      <c r="C1652" s="180" t="str">
        <f>+'INFO SEAL'!C1603</f>
        <v>AREQUIPA</v>
      </c>
      <c r="D1652" s="180" t="str">
        <f>+'INFO SEAL'!D1603</f>
        <v>CONDESUYOS</v>
      </c>
      <c r="E1652" s="180" t="str">
        <f>+'INFO SEAL'!E1603</f>
        <v>CHUQUIBAMBA</v>
      </c>
      <c r="F1652" s="180" t="str">
        <f>+IF('INFO SEAL'!I1603="BAJA TENSION","BT",IF('INFO SEAL'!I1603="MEDIA TENSION","MT","AT"))</f>
        <v>MT</v>
      </c>
      <c r="G1652" s="180">
        <f>+'INFO SEAL'!K1603</f>
        <v>12</v>
      </c>
      <c r="H1652" s="180" t="str">
        <f>+'INFO SEAL'!L1603</f>
        <v>POSTE</v>
      </c>
      <c r="I1652" s="180" t="str">
        <f>+'INFO SEAL'!M1603</f>
        <v>MADERA</v>
      </c>
      <c r="J1652" s="180" t="str">
        <f>+'INFO SEAL'!N1603&amp;"-"&amp;F1652</f>
        <v>PPM19-MT</v>
      </c>
      <c r="K1652" s="180"/>
      <c r="L1652" s="182" t="str">
        <f>+VLOOKUP('INFO SEAL'!N1603,$J$8:$V$50,3,FALSE)</f>
        <v>POSTE DE MADERA TRATADA DE 12 mts. CL.4</v>
      </c>
      <c r="M1652" s="33">
        <f t="shared" si="64"/>
        <v>1</v>
      </c>
    </row>
    <row r="1653" spans="1:13" customFormat="1" x14ac:dyDescent="0.25">
      <c r="A1653" s="73">
        <f>+'INFO SEAL'!B1604</f>
        <v>1599</v>
      </c>
      <c r="B1653" s="180" t="str">
        <f t="shared" si="63"/>
        <v>SICODI</v>
      </c>
      <c r="C1653" s="180" t="str">
        <f>+'INFO SEAL'!C1604</f>
        <v>AREQUIPA</v>
      </c>
      <c r="D1653" s="180" t="str">
        <f>+'INFO SEAL'!D1604</f>
        <v>CONDESUYOS</v>
      </c>
      <c r="E1653" s="180" t="str">
        <f>+'INFO SEAL'!E1604</f>
        <v>CHUQUIBAMBA</v>
      </c>
      <c r="F1653" s="180" t="str">
        <f>+IF('INFO SEAL'!I1604="BAJA TENSION","BT",IF('INFO SEAL'!I1604="MEDIA TENSION","MT","AT"))</f>
        <v>MT</v>
      </c>
      <c r="G1653" s="180">
        <f>+'INFO SEAL'!K1604</f>
        <v>12</v>
      </c>
      <c r="H1653" s="180" t="str">
        <f>+'INFO SEAL'!L1604</f>
        <v>POSTE</v>
      </c>
      <c r="I1653" s="180" t="str">
        <f>+'INFO SEAL'!M1604</f>
        <v>MADERA</v>
      </c>
      <c r="J1653" s="180" t="str">
        <f>+'INFO SEAL'!N1604&amp;"-"&amp;F1653</f>
        <v>PPM19-MT</v>
      </c>
      <c r="K1653" s="180"/>
      <c r="L1653" s="182" t="str">
        <f>+VLOOKUP('INFO SEAL'!N1604,$J$8:$V$50,3,FALSE)</f>
        <v>POSTE DE MADERA TRATADA DE 12 mts. CL.4</v>
      </c>
      <c r="M1653" s="33">
        <f t="shared" si="64"/>
        <v>1</v>
      </c>
    </row>
    <row r="1654" spans="1:13" customFormat="1" x14ac:dyDescent="0.25">
      <c r="A1654" s="73">
        <f>+'INFO SEAL'!B1605</f>
        <v>1600</v>
      </c>
      <c r="B1654" s="180" t="str">
        <f t="shared" si="63"/>
        <v>SICODI</v>
      </c>
      <c r="C1654" s="180" t="str">
        <f>+'INFO SEAL'!C1605</f>
        <v>AREQUIPA</v>
      </c>
      <c r="D1654" s="180" t="str">
        <f>+'INFO SEAL'!D1605</f>
        <v>CONDESUYOS</v>
      </c>
      <c r="E1654" s="180" t="str">
        <f>+'INFO SEAL'!E1605</f>
        <v>CHUQUIBAMBA</v>
      </c>
      <c r="F1654" s="180" t="str">
        <f>+IF('INFO SEAL'!I1605="BAJA TENSION","BT",IF('INFO SEAL'!I1605="MEDIA TENSION","MT","AT"))</f>
        <v>MT</v>
      </c>
      <c r="G1654" s="180">
        <f>+'INFO SEAL'!K1605</f>
        <v>12</v>
      </c>
      <c r="H1654" s="180" t="str">
        <f>+'INFO SEAL'!L1605</f>
        <v>POSTE</v>
      </c>
      <c r="I1654" s="180" t="str">
        <f>+'INFO SEAL'!M1605</f>
        <v>MADERA</v>
      </c>
      <c r="J1654" s="180" t="str">
        <f>+'INFO SEAL'!N1605&amp;"-"&amp;F1654</f>
        <v>PPM19-MT</v>
      </c>
      <c r="K1654" s="180"/>
      <c r="L1654" s="182" t="str">
        <f>+VLOOKUP('INFO SEAL'!N1605,$J$8:$V$50,3,FALSE)</f>
        <v>POSTE DE MADERA TRATADA DE 12 mts. CL.4</v>
      </c>
      <c r="M1654" s="33">
        <f t="shared" si="64"/>
        <v>1</v>
      </c>
    </row>
    <row r="1655" spans="1:13" customFormat="1" x14ac:dyDescent="0.25">
      <c r="A1655" s="73">
        <f>+'INFO SEAL'!B1606</f>
        <v>1601</v>
      </c>
      <c r="B1655" s="180" t="str">
        <f t="shared" si="63"/>
        <v>SICODI</v>
      </c>
      <c r="C1655" s="180" t="str">
        <f>+'INFO SEAL'!C1606</f>
        <v>AREQUIPA</v>
      </c>
      <c r="D1655" s="180" t="str">
        <f>+'INFO SEAL'!D1606</f>
        <v>CONDESUYOS</v>
      </c>
      <c r="E1655" s="180" t="str">
        <f>+'INFO SEAL'!E1606</f>
        <v>ANDARAY</v>
      </c>
      <c r="F1655" s="180" t="str">
        <f>+IF('INFO SEAL'!I1606="BAJA TENSION","BT",IF('INFO SEAL'!I1606="MEDIA TENSION","MT","AT"))</f>
        <v>MT</v>
      </c>
      <c r="G1655" s="180">
        <f>+'INFO SEAL'!K1606</f>
        <v>12</v>
      </c>
      <c r="H1655" s="180" t="str">
        <f>+'INFO SEAL'!L1606</f>
        <v>POSTE</v>
      </c>
      <c r="I1655" s="180" t="str">
        <f>+'INFO SEAL'!M1606</f>
        <v>MADERA</v>
      </c>
      <c r="J1655" s="180" t="str">
        <f>+'INFO SEAL'!N1606&amp;"-"&amp;F1655</f>
        <v>PPM19-MT</v>
      </c>
      <c r="K1655" s="180"/>
      <c r="L1655" s="182" t="str">
        <f>+VLOOKUP('INFO SEAL'!N1606,$J$8:$V$50,3,FALSE)</f>
        <v>POSTE DE MADERA TRATADA DE 12 mts. CL.4</v>
      </c>
      <c r="M1655" s="33">
        <f t="shared" si="64"/>
        <v>1</v>
      </c>
    </row>
    <row r="1656" spans="1:13" customFormat="1" x14ac:dyDescent="0.25">
      <c r="A1656" s="73">
        <f>+'INFO SEAL'!B1607</f>
        <v>1602</v>
      </c>
      <c r="B1656" s="180" t="str">
        <f t="shared" ref="B1656:B1719" si="65">+INDEX($B$8:$B$50,MATCH(L1656,$L$8:$L$50,0))</f>
        <v>SICODI</v>
      </c>
      <c r="C1656" s="180" t="str">
        <f>+'INFO SEAL'!C1607</f>
        <v>AREQUIPA</v>
      </c>
      <c r="D1656" s="180" t="str">
        <f>+'INFO SEAL'!D1607</f>
        <v>CONDESUYOS</v>
      </c>
      <c r="E1656" s="180" t="str">
        <f>+'INFO SEAL'!E1607</f>
        <v>CHUQUIBAMBA</v>
      </c>
      <c r="F1656" s="180" t="str">
        <f>+IF('INFO SEAL'!I1607="BAJA TENSION","BT",IF('INFO SEAL'!I1607="MEDIA TENSION","MT","AT"))</f>
        <v>MT</v>
      </c>
      <c r="G1656" s="180">
        <f>+'INFO SEAL'!K1607</f>
        <v>12</v>
      </c>
      <c r="H1656" s="180" t="str">
        <f>+'INFO SEAL'!L1607</f>
        <v>POSTE</v>
      </c>
      <c r="I1656" s="180" t="str">
        <f>+'INFO SEAL'!M1607</f>
        <v>MADERA</v>
      </c>
      <c r="J1656" s="180" t="str">
        <f>+'INFO SEAL'!N1607&amp;"-"&amp;F1656</f>
        <v>PPM19-MT</v>
      </c>
      <c r="K1656" s="180"/>
      <c r="L1656" s="182" t="str">
        <f>+VLOOKUP('INFO SEAL'!N1607,$J$8:$V$50,3,FALSE)</f>
        <v>POSTE DE MADERA TRATADA DE 12 mts. CL.4</v>
      </c>
      <c r="M1656" s="33">
        <f t="shared" ref="M1656:M1719" si="66">+VLOOKUP(J1656,$K$8:$V$50,12,FALSE)</f>
        <v>1</v>
      </c>
    </row>
    <row r="1657" spans="1:13" customFormat="1" x14ac:dyDescent="0.25">
      <c r="A1657" s="73">
        <f>+'INFO SEAL'!B1608</f>
        <v>1603</v>
      </c>
      <c r="B1657" s="180" t="str">
        <f t="shared" si="65"/>
        <v>SICODI</v>
      </c>
      <c r="C1657" s="180" t="str">
        <f>+'INFO SEAL'!C1608</f>
        <v>AREQUIPA</v>
      </c>
      <c r="D1657" s="180" t="str">
        <f>+'INFO SEAL'!D1608</f>
        <v>CONDESUYOS</v>
      </c>
      <c r="E1657" s="180" t="str">
        <f>+'INFO SEAL'!E1608</f>
        <v>CHUQUIBAMBA</v>
      </c>
      <c r="F1657" s="180" t="str">
        <f>+IF('INFO SEAL'!I1608="BAJA TENSION","BT",IF('INFO SEAL'!I1608="MEDIA TENSION","MT","AT"))</f>
        <v>MT</v>
      </c>
      <c r="G1657" s="180">
        <f>+'INFO SEAL'!K1608</f>
        <v>12</v>
      </c>
      <c r="H1657" s="180" t="str">
        <f>+'INFO SEAL'!L1608</f>
        <v>POSTE</v>
      </c>
      <c r="I1657" s="180" t="str">
        <f>+'INFO SEAL'!M1608</f>
        <v>MADERA</v>
      </c>
      <c r="J1657" s="180" t="str">
        <f>+'INFO SEAL'!N1608&amp;"-"&amp;F1657</f>
        <v>PPM19-MT</v>
      </c>
      <c r="K1657" s="180"/>
      <c r="L1657" s="182" t="str">
        <f>+VLOOKUP('INFO SEAL'!N1608,$J$8:$V$50,3,FALSE)</f>
        <v>POSTE DE MADERA TRATADA DE 12 mts. CL.4</v>
      </c>
      <c r="M1657" s="33">
        <f t="shared" si="66"/>
        <v>1</v>
      </c>
    </row>
    <row r="1658" spans="1:13" customFormat="1" x14ac:dyDescent="0.25">
      <c r="A1658" s="73">
        <f>+'INFO SEAL'!B1609</f>
        <v>1604</v>
      </c>
      <c r="B1658" s="180" t="str">
        <f t="shared" si="65"/>
        <v>SICODI</v>
      </c>
      <c r="C1658" s="180" t="str">
        <f>+'INFO SEAL'!C1609</f>
        <v>AREQUIPA</v>
      </c>
      <c r="D1658" s="180" t="str">
        <f>+'INFO SEAL'!D1609</f>
        <v>CONDESUYOS</v>
      </c>
      <c r="E1658" s="180" t="str">
        <f>+'INFO SEAL'!E1609</f>
        <v>CHUQUIBAMBA</v>
      </c>
      <c r="F1658" s="180" t="str">
        <f>+IF('INFO SEAL'!I1609="BAJA TENSION","BT",IF('INFO SEAL'!I1609="MEDIA TENSION","MT","AT"))</f>
        <v>MT</v>
      </c>
      <c r="G1658" s="180">
        <f>+'INFO SEAL'!K1609</f>
        <v>12</v>
      </c>
      <c r="H1658" s="180" t="str">
        <f>+'INFO SEAL'!L1609</f>
        <v>POSTE</v>
      </c>
      <c r="I1658" s="180" t="str">
        <f>+'INFO SEAL'!M1609</f>
        <v>MADERA</v>
      </c>
      <c r="J1658" s="180" t="str">
        <f>+'INFO SEAL'!N1609&amp;"-"&amp;F1658</f>
        <v>PPM19-MT</v>
      </c>
      <c r="K1658" s="180"/>
      <c r="L1658" s="182" t="str">
        <f>+VLOOKUP('INFO SEAL'!N1609,$J$8:$V$50,3,FALSE)</f>
        <v>POSTE DE MADERA TRATADA DE 12 mts. CL.4</v>
      </c>
      <c r="M1658" s="33">
        <f t="shared" si="66"/>
        <v>1</v>
      </c>
    </row>
    <row r="1659" spans="1:13" customFormat="1" x14ac:dyDescent="0.25">
      <c r="A1659" s="73">
        <f>+'INFO SEAL'!B1610</f>
        <v>1605</v>
      </c>
      <c r="B1659" s="180" t="str">
        <f t="shared" si="65"/>
        <v>SICODI</v>
      </c>
      <c r="C1659" s="180" t="str">
        <f>+'INFO SEAL'!C1610</f>
        <v>AREQUIPA</v>
      </c>
      <c r="D1659" s="180" t="str">
        <f>+'INFO SEAL'!D1610</f>
        <v>CONDESUYOS</v>
      </c>
      <c r="E1659" s="180" t="str">
        <f>+'INFO SEAL'!E1610</f>
        <v>CHUQUIBAMBA</v>
      </c>
      <c r="F1659" s="180" t="str">
        <f>+IF('INFO SEAL'!I1610="BAJA TENSION","BT",IF('INFO SEAL'!I1610="MEDIA TENSION","MT","AT"))</f>
        <v>MT</v>
      </c>
      <c r="G1659" s="180">
        <f>+'INFO SEAL'!K1610</f>
        <v>12</v>
      </c>
      <c r="H1659" s="180" t="str">
        <f>+'INFO SEAL'!L1610</f>
        <v>POSTE</v>
      </c>
      <c r="I1659" s="180" t="str">
        <f>+'INFO SEAL'!M1610</f>
        <v>MADERA</v>
      </c>
      <c r="J1659" s="180" t="str">
        <f>+'INFO SEAL'!N1610&amp;"-"&amp;F1659</f>
        <v>PPM19-MT</v>
      </c>
      <c r="K1659" s="180"/>
      <c r="L1659" s="182" t="str">
        <f>+VLOOKUP('INFO SEAL'!N1610,$J$8:$V$50,3,FALSE)</f>
        <v>POSTE DE MADERA TRATADA DE 12 mts. CL.4</v>
      </c>
      <c r="M1659" s="33">
        <f t="shared" si="66"/>
        <v>1</v>
      </c>
    </row>
    <row r="1660" spans="1:13" customFormat="1" x14ac:dyDescent="0.25">
      <c r="A1660" s="73">
        <f>+'INFO SEAL'!B1611</f>
        <v>1606</v>
      </c>
      <c r="B1660" s="180" t="str">
        <f t="shared" si="65"/>
        <v>SICODI</v>
      </c>
      <c r="C1660" s="180" t="str">
        <f>+'INFO SEAL'!C1611</f>
        <v>AREQUIPA</v>
      </c>
      <c r="D1660" s="180" t="str">
        <f>+'INFO SEAL'!D1611</f>
        <v>CONDESUYOS</v>
      </c>
      <c r="E1660" s="180" t="str">
        <f>+'INFO SEAL'!E1611</f>
        <v>CHUQUIBAMBA</v>
      </c>
      <c r="F1660" s="180" t="str">
        <f>+IF('INFO SEAL'!I1611="BAJA TENSION","BT",IF('INFO SEAL'!I1611="MEDIA TENSION","MT","AT"))</f>
        <v>MT</v>
      </c>
      <c r="G1660" s="180">
        <f>+'INFO SEAL'!K1611</f>
        <v>12</v>
      </c>
      <c r="H1660" s="180" t="str">
        <f>+'INFO SEAL'!L1611</f>
        <v>POSTE</v>
      </c>
      <c r="I1660" s="180" t="str">
        <f>+'INFO SEAL'!M1611</f>
        <v>MADERA</v>
      </c>
      <c r="J1660" s="180" t="str">
        <f>+'INFO SEAL'!N1611&amp;"-"&amp;F1660</f>
        <v>PPM19-MT</v>
      </c>
      <c r="K1660" s="180"/>
      <c r="L1660" s="182" t="str">
        <f>+VLOOKUP('INFO SEAL'!N1611,$J$8:$V$50,3,FALSE)</f>
        <v>POSTE DE MADERA TRATADA DE 12 mts. CL.4</v>
      </c>
      <c r="M1660" s="33">
        <f t="shared" si="66"/>
        <v>1</v>
      </c>
    </row>
    <row r="1661" spans="1:13" customFormat="1" x14ac:dyDescent="0.25">
      <c r="A1661" s="73">
        <f>+'INFO SEAL'!B1612</f>
        <v>1607</v>
      </c>
      <c r="B1661" s="180" t="str">
        <f t="shared" si="65"/>
        <v>SICODI</v>
      </c>
      <c r="C1661" s="180" t="str">
        <f>+'INFO SEAL'!C1612</f>
        <v>AREQUIPA</v>
      </c>
      <c r="D1661" s="180" t="str">
        <f>+'INFO SEAL'!D1612</f>
        <v>CONDESUYOS</v>
      </c>
      <c r="E1661" s="180" t="str">
        <f>+'INFO SEAL'!E1612</f>
        <v>CHUQUIBAMBA</v>
      </c>
      <c r="F1661" s="180" t="str">
        <f>+IF('INFO SEAL'!I1612="BAJA TENSION","BT",IF('INFO SEAL'!I1612="MEDIA TENSION","MT","AT"))</f>
        <v>MT</v>
      </c>
      <c r="G1661" s="180">
        <f>+'INFO SEAL'!K1612</f>
        <v>12</v>
      </c>
      <c r="H1661" s="180" t="str">
        <f>+'INFO SEAL'!L1612</f>
        <v>POSTE</v>
      </c>
      <c r="I1661" s="180" t="str">
        <f>+'INFO SEAL'!M1612</f>
        <v>MADERA</v>
      </c>
      <c r="J1661" s="180" t="str">
        <f>+'INFO SEAL'!N1612&amp;"-"&amp;F1661</f>
        <v>PPM19-MT</v>
      </c>
      <c r="K1661" s="180"/>
      <c r="L1661" s="182" t="str">
        <f>+VLOOKUP('INFO SEAL'!N1612,$J$8:$V$50,3,FALSE)</f>
        <v>POSTE DE MADERA TRATADA DE 12 mts. CL.4</v>
      </c>
      <c r="M1661" s="33">
        <f t="shared" si="66"/>
        <v>1</v>
      </c>
    </row>
    <row r="1662" spans="1:13" customFormat="1" x14ac:dyDescent="0.25">
      <c r="A1662" s="73">
        <f>+'INFO SEAL'!B1613</f>
        <v>1608</v>
      </c>
      <c r="B1662" s="180" t="str">
        <f t="shared" si="65"/>
        <v>SICODI</v>
      </c>
      <c r="C1662" s="180" t="str">
        <f>+'INFO SEAL'!C1613</f>
        <v>AREQUIPA</v>
      </c>
      <c r="D1662" s="180" t="str">
        <f>+'INFO SEAL'!D1613</f>
        <v>CONDESUYOS</v>
      </c>
      <c r="E1662" s="180" t="str">
        <f>+'INFO SEAL'!E1613</f>
        <v>CHUQUIBAMBA</v>
      </c>
      <c r="F1662" s="180" t="str">
        <f>+IF('INFO SEAL'!I1613="BAJA TENSION","BT",IF('INFO SEAL'!I1613="MEDIA TENSION","MT","AT"))</f>
        <v>MT</v>
      </c>
      <c r="G1662" s="180">
        <f>+'INFO SEAL'!K1613</f>
        <v>12</v>
      </c>
      <c r="H1662" s="180" t="str">
        <f>+'INFO SEAL'!L1613</f>
        <v>POSTE</v>
      </c>
      <c r="I1662" s="180" t="str">
        <f>+'INFO SEAL'!M1613</f>
        <v>MADERA</v>
      </c>
      <c r="J1662" s="180" t="str">
        <f>+'INFO SEAL'!N1613&amp;"-"&amp;F1662</f>
        <v>PPM19-MT</v>
      </c>
      <c r="K1662" s="180"/>
      <c r="L1662" s="182" t="str">
        <f>+VLOOKUP('INFO SEAL'!N1613,$J$8:$V$50,3,FALSE)</f>
        <v>POSTE DE MADERA TRATADA DE 12 mts. CL.4</v>
      </c>
      <c r="M1662" s="33">
        <f t="shared" si="66"/>
        <v>1</v>
      </c>
    </row>
    <row r="1663" spans="1:13" customFormat="1" x14ac:dyDescent="0.25">
      <c r="A1663" s="73">
        <f>+'INFO SEAL'!B1614</f>
        <v>1609</v>
      </c>
      <c r="B1663" s="180" t="str">
        <f t="shared" si="65"/>
        <v>SICODI</v>
      </c>
      <c r="C1663" s="180" t="str">
        <f>+'INFO SEAL'!C1614</f>
        <v>AREQUIPA</v>
      </c>
      <c r="D1663" s="180" t="str">
        <f>+'INFO SEAL'!D1614</f>
        <v>LA UNION</v>
      </c>
      <c r="E1663" s="180" t="str">
        <f>+'INFO SEAL'!E1614</f>
        <v>COTAHUASI</v>
      </c>
      <c r="F1663" s="180" t="str">
        <f>+IF('INFO SEAL'!I1614="BAJA TENSION","BT",IF('INFO SEAL'!I1614="MEDIA TENSION","MT","AT"))</f>
        <v>MT</v>
      </c>
      <c r="G1663" s="180">
        <f>+'INFO SEAL'!K1614</f>
        <v>13</v>
      </c>
      <c r="H1663" s="180" t="str">
        <f>+'INFO SEAL'!L1614</f>
        <v>POSTE</v>
      </c>
      <c r="I1663" s="180" t="str">
        <f>+'INFO SEAL'!M1614</f>
        <v>CONCRETO</v>
      </c>
      <c r="J1663" s="180" t="str">
        <f>+'INFO SEAL'!N1614&amp;"-"&amp;F1663</f>
        <v>PPC19-MT</v>
      </c>
      <c r="K1663" s="180"/>
      <c r="L1663" s="182" t="str">
        <f>+VLOOKUP('INFO SEAL'!N1614,$J$8:$V$50,3,FALSE)</f>
        <v>POSTE DE CONCRETO ARMADO DE 13/300/150/345</v>
      </c>
      <c r="M1663" s="33">
        <f t="shared" si="66"/>
        <v>0.5</v>
      </c>
    </row>
    <row r="1664" spans="1:13" customFormat="1" x14ac:dyDescent="0.25">
      <c r="A1664" s="73">
        <f>+'INFO SEAL'!B1615</f>
        <v>1610</v>
      </c>
      <c r="B1664" s="180" t="str">
        <f t="shared" si="65"/>
        <v>SICODI</v>
      </c>
      <c r="C1664" s="180" t="str">
        <f>+'INFO SEAL'!C1615</f>
        <v>AREQUIPA</v>
      </c>
      <c r="D1664" s="180" t="str">
        <f>+'INFO SEAL'!D1615</f>
        <v>LA UNION</v>
      </c>
      <c r="E1664" s="180" t="str">
        <f>+'INFO SEAL'!E1615</f>
        <v>COTAHUASI</v>
      </c>
      <c r="F1664" s="180" t="str">
        <f>+IF('INFO SEAL'!I1615="BAJA TENSION","BT",IF('INFO SEAL'!I1615="MEDIA TENSION","MT","AT"))</f>
        <v>MT</v>
      </c>
      <c r="G1664" s="180">
        <f>+'INFO SEAL'!K1615</f>
        <v>13</v>
      </c>
      <c r="H1664" s="180" t="str">
        <f>+'INFO SEAL'!L1615</f>
        <v>POSTE</v>
      </c>
      <c r="I1664" s="180" t="str">
        <f>+'INFO SEAL'!M1615</f>
        <v>CONCRETO</v>
      </c>
      <c r="J1664" s="180" t="str">
        <f>+'INFO SEAL'!N1615&amp;"-"&amp;F1664</f>
        <v>PPC19-MT</v>
      </c>
      <c r="K1664" s="180"/>
      <c r="L1664" s="182" t="str">
        <f>+VLOOKUP('INFO SEAL'!N1615,$J$8:$V$50,3,FALSE)</f>
        <v>POSTE DE CONCRETO ARMADO DE 13/300/150/345</v>
      </c>
      <c r="M1664" s="33">
        <f t="shared" si="66"/>
        <v>0.5</v>
      </c>
    </row>
    <row r="1665" spans="1:13" customFormat="1" x14ac:dyDescent="0.25">
      <c r="A1665" s="73">
        <f>+'INFO SEAL'!B1616</f>
        <v>1611</v>
      </c>
      <c r="B1665" s="180" t="str">
        <f t="shared" si="65"/>
        <v>SICODI</v>
      </c>
      <c r="C1665" s="180" t="str">
        <f>+'INFO SEAL'!C1616</f>
        <v>AREQUIPA</v>
      </c>
      <c r="D1665" s="180" t="str">
        <f>+'INFO SEAL'!D1616</f>
        <v>CONDESUYOS</v>
      </c>
      <c r="E1665" s="180" t="str">
        <f>+'INFO SEAL'!E1616</f>
        <v>CHUQUIBAMBA</v>
      </c>
      <c r="F1665" s="180" t="str">
        <f>+IF('INFO SEAL'!I1616="BAJA TENSION","BT",IF('INFO SEAL'!I1616="MEDIA TENSION","MT","AT"))</f>
        <v>MT</v>
      </c>
      <c r="G1665" s="180">
        <f>+'INFO SEAL'!K1616</f>
        <v>12</v>
      </c>
      <c r="H1665" s="180" t="str">
        <f>+'INFO SEAL'!L1616</f>
        <v>POSTE</v>
      </c>
      <c r="I1665" s="180" t="str">
        <f>+'INFO SEAL'!M1616</f>
        <v>MADERA</v>
      </c>
      <c r="J1665" s="180" t="str">
        <f>+'INFO SEAL'!N1616&amp;"-"&amp;F1665</f>
        <v>PPM19-MT</v>
      </c>
      <c r="K1665" s="180"/>
      <c r="L1665" s="182" t="str">
        <f>+VLOOKUP('INFO SEAL'!N1616,$J$8:$V$50,3,FALSE)</f>
        <v>POSTE DE MADERA TRATADA DE 12 mts. CL.4</v>
      </c>
      <c r="M1665" s="33">
        <f t="shared" si="66"/>
        <v>1</v>
      </c>
    </row>
    <row r="1666" spans="1:13" customFormat="1" x14ac:dyDescent="0.25">
      <c r="A1666" s="73">
        <f>+'INFO SEAL'!B1617</f>
        <v>1612</v>
      </c>
      <c r="B1666" s="180" t="str">
        <f t="shared" si="65"/>
        <v>SICODI</v>
      </c>
      <c r="C1666" s="180" t="str">
        <f>+'INFO SEAL'!C1617</f>
        <v>AREQUIPA</v>
      </c>
      <c r="D1666" s="180" t="str">
        <f>+'INFO SEAL'!D1617</f>
        <v>CONDESUYOS</v>
      </c>
      <c r="E1666" s="180" t="str">
        <f>+'INFO SEAL'!E1617</f>
        <v>CHUQUIBAMBA</v>
      </c>
      <c r="F1666" s="180" t="str">
        <f>+IF('INFO SEAL'!I1617="BAJA TENSION","BT",IF('INFO SEAL'!I1617="MEDIA TENSION","MT","AT"))</f>
        <v>MT</v>
      </c>
      <c r="G1666" s="180">
        <f>+'INFO SEAL'!K1617</f>
        <v>12</v>
      </c>
      <c r="H1666" s="180" t="str">
        <f>+'INFO SEAL'!L1617</f>
        <v>POSTE</v>
      </c>
      <c r="I1666" s="180" t="str">
        <f>+'INFO SEAL'!M1617</f>
        <v>MADERA</v>
      </c>
      <c r="J1666" s="180" t="str">
        <f>+'INFO SEAL'!N1617&amp;"-"&amp;F1666</f>
        <v>PPM19-MT</v>
      </c>
      <c r="K1666" s="180"/>
      <c r="L1666" s="182" t="str">
        <f>+VLOOKUP('INFO SEAL'!N1617,$J$8:$V$50,3,FALSE)</f>
        <v>POSTE DE MADERA TRATADA DE 12 mts. CL.4</v>
      </c>
      <c r="M1666" s="33">
        <f t="shared" si="66"/>
        <v>1</v>
      </c>
    </row>
    <row r="1667" spans="1:13" customFormat="1" x14ac:dyDescent="0.25">
      <c r="A1667" s="73">
        <f>+'INFO SEAL'!B1618</f>
        <v>1613</v>
      </c>
      <c r="B1667" s="180" t="str">
        <f t="shared" si="65"/>
        <v>SICODI</v>
      </c>
      <c r="C1667" s="180" t="str">
        <f>+'INFO SEAL'!C1618</f>
        <v>AREQUIPA</v>
      </c>
      <c r="D1667" s="180" t="str">
        <f>+'INFO SEAL'!D1618</f>
        <v>CONDESUYOS</v>
      </c>
      <c r="E1667" s="180" t="str">
        <f>+'INFO SEAL'!E1618</f>
        <v>CHUQUIBAMBA</v>
      </c>
      <c r="F1667" s="180" t="str">
        <f>+IF('INFO SEAL'!I1618="BAJA TENSION","BT",IF('INFO SEAL'!I1618="MEDIA TENSION","MT","AT"))</f>
        <v>MT</v>
      </c>
      <c r="G1667" s="180">
        <f>+'INFO SEAL'!K1618</f>
        <v>12</v>
      </c>
      <c r="H1667" s="180" t="str">
        <f>+'INFO SEAL'!L1618</f>
        <v>POSTE</v>
      </c>
      <c r="I1667" s="180" t="str">
        <f>+'INFO SEAL'!M1618</f>
        <v>MADERA</v>
      </c>
      <c r="J1667" s="180" t="str">
        <f>+'INFO SEAL'!N1618&amp;"-"&amp;F1667</f>
        <v>PPM19-MT</v>
      </c>
      <c r="K1667" s="180"/>
      <c r="L1667" s="182" t="str">
        <f>+VLOOKUP('INFO SEAL'!N1618,$J$8:$V$50,3,FALSE)</f>
        <v>POSTE DE MADERA TRATADA DE 12 mts. CL.4</v>
      </c>
      <c r="M1667" s="33">
        <f t="shared" si="66"/>
        <v>1</v>
      </c>
    </row>
    <row r="1668" spans="1:13" customFormat="1" x14ac:dyDescent="0.25">
      <c r="A1668" s="73">
        <f>+'INFO SEAL'!B1619</f>
        <v>1614</v>
      </c>
      <c r="B1668" s="180" t="str">
        <f t="shared" si="65"/>
        <v>SICODI</v>
      </c>
      <c r="C1668" s="180" t="str">
        <f>+'INFO SEAL'!C1619</f>
        <v>AREQUIPA</v>
      </c>
      <c r="D1668" s="180" t="str">
        <f>+'INFO SEAL'!D1619</f>
        <v>AREQUIPA</v>
      </c>
      <c r="E1668" s="180" t="str">
        <f>+'INFO SEAL'!E1619</f>
        <v>UCHUMAYO</v>
      </c>
      <c r="F1668" s="180" t="str">
        <f>+IF('INFO SEAL'!I1619="BAJA TENSION","BT",IF('INFO SEAL'!I1619="MEDIA TENSION","MT","AT"))</f>
        <v>MT</v>
      </c>
      <c r="G1668" s="180">
        <f>+'INFO SEAL'!K1619</f>
        <v>13</v>
      </c>
      <c r="H1668" s="180" t="str">
        <f>+'INFO SEAL'!L1619</f>
        <v>POSTE</v>
      </c>
      <c r="I1668" s="180" t="str">
        <f>+'INFO SEAL'!M1619</f>
        <v>CONCRETO</v>
      </c>
      <c r="J1668" s="180" t="str">
        <f>+'INFO SEAL'!N1619&amp;"-"&amp;F1668</f>
        <v>PPC19-MT</v>
      </c>
      <c r="K1668" s="180"/>
      <c r="L1668" s="182" t="str">
        <f>+VLOOKUP('INFO SEAL'!N1619,$J$8:$V$50,3,FALSE)</f>
        <v>POSTE DE CONCRETO ARMADO DE 13/300/150/345</v>
      </c>
      <c r="M1668" s="33">
        <f t="shared" si="66"/>
        <v>0.5</v>
      </c>
    </row>
    <row r="1669" spans="1:13" customFormat="1" x14ac:dyDescent="0.25">
      <c r="A1669" s="73">
        <f>+'INFO SEAL'!B1620</f>
        <v>1615</v>
      </c>
      <c r="B1669" s="180" t="str">
        <f t="shared" si="65"/>
        <v>SICODI</v>
      </c>
      <c r="C1669" s="180" t="str">
        <f>+'INFO SEAL'!C1620</f>
        <v>AREQUIPA</v>
      </c>
      <c r="D1669" s="180" t="str">
        <f>+'INFO SEAL'!D1620</f>
        <v>CONDESUYOS</v>
      </c>
      <c r="E1669" s="180" t="str">
        <f>+'INFO SEAL'!E1620</f>
        <v>CHUQUIBAMBA</v>
      </c>
      <c r="F1669" s="180" t="str">
        <f>+IF('INFO SEAL'!I1620="BAJA TENSION","BT",IF('INFO SEAL'!I1620="MEDIA TENSION","MT","AT"))</f>
        <v>MT</v>
      </c>
      <c r="G1669" s="180">
        <f>+'INFO SEAL'!K1620</f>
        <v>12</v>
      </c>
      <c r="H1669" s="180" t="str">
        <f>+'INFO SEAL'!L1620</f>
        <v>POSTE</v>
      </c>
      <c r="I1669" s="180" t="str">
        <f>+'INFO SEAL'!M1620</f>
        <v>MADERA</v>
      </c>
      <c r="J1669" s="180" t="str">
        <f>+'INFO SEAL'!N1620&amp;"-"&amp;F1669</f>
        <v>PPM19-MT</v>
      </c>
      <c r="K1669" s="180"/>
      <c r="L1669" s="182" t="str">
        <f>+VLOOKUP('INFO SEAL'!N1620,$J$8:$V$50,3,FALSE)</f>
        <v>POSTE DE MADERA TRATADA DE 12 mts. CL.4</v>
      </c>
      <c r="M1669" s="33">
        <f t="shared" si="66"/>
        <v>1</v>
      </c>
    </row>
    <row r="1670" spans="1:13" customFormat="1" x14ac:dyDescent="0.25">
      <c r="A1670" s="73">
        <f>+'INFO SEAL'!B1621</f>
        <v>1616</v>
      </c>
      <c r="B1670" s="180" t="str">
        <f t="shared" si="65"/>
        <v>SICODI</v>
      </c>
      <c r="C1670" s="180" t="str">
        <f>+'INFO SEAL'!C1621</f>
        <v>AREQUIPA</v>
      </c>
      <c r="D1670" s="180" t="str">
        <f>+'INFO SEAL'!D1621</f>
        <v>AREQUIPA</v>
      </c>
      <c r="E1670" s="180" t="str">
        <f>+'INFO SEAL'!E1621</f>
        <v>YANAHUARA</v>
      </c>
      <c r="F1670" s="180" t="str">
        <f>+IF('INFO SEAL'!I1621="BAJA TENSION","BT",IF('INFO SEAL'!I1621="MEDIA TENSION","MT","AT"))</f>
        <v>MT</v>
      </c>
      <c r="G1670" s="180">
        <f>+'INFO SEAL'!K1621</f>
        <v>13</v>
      </c>
      <c r="H1670" s="180" t="str">
        <f>+'INFO SEAL'!L1621</f>
        <v>POSTE</v>
      </c>
      <c r="I1670" s="180" t="str">
        <f>+'INFO SEAL'!M1621</f>
        <v>CONCRETO</v>
      </c>
      <c r="J1670" s="180" t="str">
        <f>+'INFO SEAL'!N1621&amp;"-"&amp;F1670</f>
        <v>PPC19-MT</v>
      </c>
      <c r="K1670" s="180"/>
      <c r="L1670" s="182" t="str">
        <f>+VLOOKUP('INFO SEAL'!N1621,$J$8:$V$50,3,FALSE)</f>
        <v>POSTE DE CONCRETO ARMADO DE 13/300/150/345</v>
      </c>
      <c r="M1670" s="33">
        <f t="shared" si="66"/>
        <v>0.5</v>
      </c>
    </row>
    <row r="1671" spans="1:13" customFormat="1" x14ac:dyDescent="0.25">
      <c r="A1671" s="73">
        <f>+'INFO SEAL'!B1622</f>
        <v>1617</v>
      </c>
      <c r="B1671" s="180" t="str">
        <f t="shared" si="65"/>
        <v>SICODI</v>
      </c>
      <c r="C1671" s="180" t="str">
        <f>+'INFO SEAL'!C1622</f>
        <v>AREQUIPA</v>
      </c>
      <c r="D1671" s="180" t="str">
        <f>+'INFO SEAL'!D1622</f>
        <v>AREQUIPA</v>
      </c>
      <c r="E1671" s="180" t="str">
        <f>+'INFO SEAL'!E1622</f>
        <v>YANAHUARA</v>
      </c>
      <c r="F1671" s="180" t="str">
        <f>+IF('INFO SEAL'!I1622="BAJA TENSION","BT",IF('INFO SEAL'!I1622="MEDIA TENSION","MT","AT"))</f>
        <v>MT</v>
      </c>
      <c r="G1671" s="180">
        <f>+'INFO SEAL'!K1622</f>
        <v>12</v>
      </c>
      <c r="H1671" s="180" t="str">
        <f>+'INFO SEAL'!L1622</f>
        <v>POSTE</v>
      </c>
      <c r="I1671" s="180" t="str">
        <f>+'INFO SEAL'!M1622</f>
        <v>CONCRETO</v>
      </c>
      <c r="J1671" s="180" t="str">
        <f>+'INFO SEAL'!N1622&amp;"-"&amp;F1671</f>
        <v>PPC15-MT</v>
      </c>
      <c r="K1671" s="180"/>
      <c r="L1671" s="182" t="str">
        <f>+VLOOKUP('INFO SEAL'!N1622,$J$8:$V$50,3,FALSE)</f>
        <v>POSTE DE CONCRETO ARMADO DE 12/200/120/300</v>
      </c>
      <c r="M1671" s="33">
        <f t="shared" si="66"/>
        <v>0.3</v>
      </c>
    </row>
    <row r="1672" spans="1:13" customFormat="1" x14ac:dyDescent="0.25">
      <c r="A1672" s="73">
        <f>+'INFO SEAL'!B1623</f>
        <v>1618</v>
      </c>
      <c r="B1672" s="180" t="str">
        <f t="shared" si="65"/>
        <v>SICODI</v>
      </c>
      <c r="C1672" s="180" t="str">
        <f>+'INFO SEAL'!C1623</f>
        <v>AREQUIPA</v>
      </c>
      <c r="D1672" s="180" t="str">
        <f>+'INFO SEAL'!D1623</f>
        <v>AREQUIPA</v>
      </c>
      <c r="E1672" s="180" t="str">
        <f>+'INFO SEAL'!E1623</f>
        <v>UCHUMAYO</v>
      </c>
      <c r="F1672" s="180" t="str">
        <f>+IF('INFO SEAL'!I1623="BAJA TENSION","BT",IF('INFO SEAL'!I1623="MEDIA TENSION","MT","AT"))</f>
        <v>MT</v>
      </c>
      <c r="G1672" s="180">
        <f>+'INFO SEAL'!K1623</f>
        <v>13</v>
      </c>
      <c r="H1672" s="180" t="str">
        <f>+'INFO SEAL'!L1623</f>
        <v>POSTE</v>
      </c>
      <c r="I1672" s="180" t="str">
        <f>+'INFO SEAL'!M1623</f>
        <v>CONCRETO</v>
      </c>
      <c r="J1672" s="180" t="str">
        <f>+'INFO SEAL'!N1623&amp;"-"&amp;F1672</f>
        <v>PPC19-MT</v>
      </c>
      <c r="K1672" s="180"/>
      <c r="L1672" s="182" t="str">
        <f>+VLOOKUP('INFO SEAL'!N1623,$J$8:$V$50,3,FALSE)</f>
        <v>POSTE DE CONCRETO ARMADO DE 13/300/150/345</v>
      </c>
      <c r="M1672" s="33">
        <f t="shared" si="66"/>
        <v>0.5</v>
      </c>
    </row>
    <row r="1673" spans="1:13" customFormat="1" x14ac:dyDescent="0.25">
      <c r="A1673" s="73">
        <f>+'INFO SEAL'!B1624</f>
        <v>1619</v>
      </c>
      <c r="B1673" s="180" t="str">
        <f t="shared" si="65"/>
        <v>SICODI</v>
      </c>
      <c r="C1673" s="180" t="str">
        <f>+'INFO SEAL'!C1624</f>
        <v>AREQUIPA</v>
      </c>
      <c r="D1673" s="180" t="str">
        <f>+'INFO SEAL'!D1624</f>
        <v>AREQUIPA</v>
      </c>
      <c r="E1673" s="180" t="str">
        <f>+'INFO SEAL'!E1624</f>
        <v>UCHUMAYO</v>
      </c>
      <c r="F1673" s="180" t="str">
        <f>+IF('INFO SEAL'!I1624="BAJA TENSION","BT",IF('INFO SEAL'!I1624="MEDIA TENSION","MT","AT"))</f>
        <v>MT</v>
      </c>
      <c r="G1673" s="180">
        <f>+'INFO SEAL'!K1624</f>
        <v>13</v>
      </c>
      <c r="H1673" s="180" t="str">
        <f>+'INFO SEAL'!L1624</f>
        <v>POSTE</v>
      </c>
      <c r="I1673" s="180" t="str">
        <f>+'INFO SEAL'!M1624</f>
        <v>CONCRETO</v>
      </c>
      <c r="J1673" s="180" t="str">
        <f>+'INFO SEAL'!N1624&amp;"-"&amp;F1673</f>
        <v>PPC19-MT</v>
      </c>
      <c r="K1673" s="180"/>
      <c r="L1673" s="182" t="str">
        <f>+VLOOKUP('INFO SEAL'!N1624,$J$8:$V$50,3,FALSE)</f>
        <v>POSTE DE CONCRETO ARMADO DE 13/300/150/345</v>
      </c>
      <c r="M1673" s="33">
        <f t="shared" si="66"/>
        <v>0.5</v>
      </c>
    </row>
    <row r="1674" spans="1:13" customFormat="1" x14ac:dyDescent="0.25">
      <c r="A1674" s="73">
        <f>+'INFO SEAL'!B1625</f>
        <v>1620</v>
      </c>
      <c r="B1674" s="180" t="str">
        <f t="shared" si="65"/>
        <v>SICODI</v>
      </c>
      <c r="C1674" s="180" t="str">
        <f>+'INFO SEAL'!C1625</f>
        <v>AREQUIPA</v>
      </c>
      <c r="D1674" s="180" t="str">
        <f>+'INFO SEAL'!D1625</f>
        <v>AREQUIPA</v>
      </c>
      <c r="E1674" s="180" t="str">
        <f>+'INFO SEAL'!E1625</f>
        <v>UCHUMAYO</v>
      </c>
      <c r="F1674" s="180" t="str">
        <f>+IF('INFO SEAL'!I1625="BAJA TENSION","BT",IF('INFO SEAL'!I1625="MEDIA TENSION","MT","AT"))</f>
        <v>MT</v>
      </c>
      <c r="G1674" s="180">
        <f>+'INFO SEAL'!K1625</f>
        <v>13</v>
      </c>
      <c r="H1674" s="180" t="str">
        <f>+'INFO SEAL'!L1625</f>
        <v>POSTE</v>
      </c>
      <c r="I1674" s="180" t="str">
        <f>+'INFO SEAL'!M1625</f>
        <v>CONCRETO</v>
      </c>
      <c r="J1674" s="180" t="str">
        <f>+'INFO SEAL'!N1625&amp;"-"&amp;F1674</f>
        <v>PPC19-MT</v>
      </c>
      <c r="K1674" s="180"/>
      <c r="L1674" s="182" t="str">
        <f>+VLOOKUP('INFO SEAL'!N1625,$J$8:$V$50,3,FALSE)</f>
        <v>POSTE DE CONCRETO ARMADO DE 13/300/150/345</v>
      </c>
      <c r="M1674" s="33">
        <f t="shared" si="66"/>
        <v>0.5</v>
      </c>
    </row>
    <row r="1675" spans="1:13" customFormat="1" x14ac:dyDescent="0.25">
      <c r="A1675" s="73">
        <f>+'INFO SEAL'!B1626</f>
        <v>1621</v>
      </c>
      <c r="B1675" s="180" t="str">
        <f t="shared" si="65"/>
        <v>SICODI</v>
      </c>
      <c r="C1675" s="180" t="str">
        <f>+'INFO SEAL'!C1626</f>
        <v>AREQUIPA</v>
      </c>
      <c r="D1675" s="180" t="str">
        <f>+'INFO SEAL'!D1626</f>
        <v>AREQUIPA</v>
      </c>
      <c r="E1675" s="180" t="str">
        <f>+'INFO SEAL'!E1626</f>
        <v>YANAHUARA</v>
      </c>
      <c r="F1675" s="180" t="str">
        <f>+IF('INFO SEAL'!I1626="BAJA TENSION","BT",IF('INFO SEAL'!I1626="MEDIA TENSION","MT","AT"))</f>
        <v>MT</v>
      </c>
      <c r="G1675" s="180">
        <f>+'INFO SEAL'!K1626</f>
        <v>13</v>
      </c>
      <c r="H1675" s="180" t="str">
        <f>+'INFO SEAL'!L1626</f>
        <v>POSTE</v>
      </c>
      <c r="I1675" s="180" t="str">
        <f>+'INFO SEAL'!M1626</f>
        <v>CONCRETO</v>
      </c>
      <c r="J1675" s="180" t="str">
        <f>+'INFO SEAL'!N1626&amp;"-"&amp;F1675</f>
        <v>PPC19-MT</v>
      </c>
      <c r="K1675" s="180"/>
      <c r="L1675" s="182" t="str">
        <f>+VLOOKUP('INFO SEAL'!N1626,$J$8:$V$50,3,FALSE)</f>
        <v>POSTE DE CONCRETO ARMADO DE 13/300/150/345</v>
      </c>
      <c r="M1675" s="33">
        <f t="shared" si="66"/>
        <v>0.5</v>
      </c>
    </row>
    <row r="1676" spans="1:13" customFormat="1" x14ac:dyDescent="0.25">
      <c r="A1676" s="73">
        <f>+'INFO SEAL'!B1627</f>
        <v>1622</v>
      </c>
      <c r="B1676" s="180" t="str">
        <f t="shared" si="65"/>
        <v>SICODI</v>
      </c>
      <c r="C1676" s="180" t="str">
        <f>+'INFO SEAL'!C1627</f>
        <v>AREQUIPA</v>
      </c>
      <c r="D1676" s="180" t="str">
        <f>+'INFO SEAL'!D1627</f>
        <v>AREQUIPA</v>
      </c>
      <c r="E1676" s="180" t="str">
        <f>+'INFO SEAL'!E1627</f>
        <v>UCHUMAYO</v>
      </c>
      <c r="F1676" s="180" t="str">
        <f>+IF('INFO SEAL'!I1627="BAJA TENSION","BT",IF('INFO SEAL'!I1627="MEDIA TENSION","MT","AT"))</f>
        <v>MT</v>
      </c>
      <c r="G1676" s="180">
        <f>+'INFO SEAL'!K1627</f>
        <v>13</v>
      </c>
      <c r="H1676" s="180" t="str">
        <f>+'INFO SEAL'!L1627</f>
        <v>POSTE</v>
      </c>
      <c r="I1676" s="180" t="str">
        <f>+'INFO SEAL'!M1627</f>
        <v>CONCRETO</v>
      </c>
      <c r="J1676" s="180" t="str">
        <f>+'INFO SEAL'!N1627&amp;"-"&amp;F1676</f>
        <v>PPC19-MT</v>
      </c>
      <c r="K1676" s="180"/>
      <c r="L1676" s="182" t="str">
        <f>+VLOOKUP('INFO SEAL'!N1627,$J$8:$V$50,3,FALSE)</f>
        <v>POSTE DE CONCRETO ARMADO DE 13/300/150/345</v>
      </c>
      <c r="M1676" s="33">
        <f t="shared" si="66"/>
        <v>0.5</v>
      </c>
    </row>
    <row r="1677" spans="1:13" customFormat="1" x14ac:dyDescent="0.25">
      <c r="A1677" s="73">
        <f>+'INFO SEAL'!B1628</f>
        <v>1623</v>
      </c>
      <c r="B1677" s="180" t="str">
        <f t="shared" si="65"/>
        <v>SICODI</v>
      </c>
      <c r="C1677" s="180" t="str">
        <f>+'INFO SEAL'!C1628</f>
        <v>AREQUIPA</v>
      </c>
      <c r="D1677" s="180" t="str">
        <f>+'INFO SEAL'!D1628</f>
        <v>AREQUIPA</v>
      </c>
      <c r="E1677" s="180" t="str">
        <f>+'INFO SEAL'!E1628</f>
        <v>YANAHUARA</v>
      </c>
      <c r="F1677" s="180" t="str">
        <f>+IF('INFO SEAL'!I1628="BAJA TENSION","BT",IF('INFO SEAL'!I1628="MEDIA TENSION","MT","AT"))</f>
        <v>MT</v>
      </c>
      <c r="G1677" s="180">
        <f>+'INFO SEAL'!K1628</f>
        <v>13</v>
      </c>
      <c r="H1677" s="180" t="str">
        <f>+'INFO SEAL'!L1628</f>
        <v>POSTE</v>
      </c>
      <c r="I1677" s="180" t="str">
        <f>+'INFO SEAL'!M1628</f>
        <v>CONCRETO</v>
      </c>
      <c r="J1677" s="180" t="str">
        <f>+'INFO SEAL'!N1628&amp;"-"&amp;F1677</f>
        <v>PPC19-MT</v>
      </c>
      <c r="K1677" s="180"/>
      <c r="L1677" s="182" t="str">
        <f>+VLOOKUP('INFO SEAL'!N1628,$J$8:$V$50,3,FALSE)</f>
        <v>POSTE DE CONCRETO ARMADO DE 13/300/150/345</v>
      </c>
      <c r="M1677" s="33">
        <f t="shared" si="66"/>
        <v>0.5</v>
      </c>
    </row>
    <row r="1678" spans="1:13" customFormat="1" x14ac:dyDescent="0.25">
      <c r="A1678" s="73">
        <f>+'INFO SEAL'!B1629</f>
        <v>1624</v>
      </c>
      <c r="B1678" s="180" t="str">
        <f t="shared" si="65"/>
        <v>SICODI</v>
      </c>
      <c r="C1678" s="180" t="str">
        <f>+'INFO SEAL'!C1629</f>
        <v>AREQUIPA</v>
      </c>
      <c r="D1678" s="180" t="str">
        <f>+'INFO SEAL'!D1629</f>
        <v>AREQUIPA</v>
      </c>
      <c r="E1678" s="180" t="str">
        <f>+'INFO SEAL'!E1629</f>
        <v>UCHUMAYO</v>
      </c>
      <c r="F1678" s="180" t="str">
        <f>+IF('INFO SEAL'!I1629="BAJA TENSION","BT",IF('INFO SEAL'!I1629="MEDIA TENSION","MT","AT"))</f>
        <v>MT</v>
      </c>
      <c r="G1678" s="180">
        <f>+'INFO SEAL'!K1629</f>
        <v>13</v>
      </c>
      <c r="H1678" s="180" t="str">
        <f>+'INFO SEAL'!L1629</f>
        <v>POSTE</v>
      </c>
      <c r="I1678" s="180" t="str">
        <f>+'INFO SEAL'!M1629</f>
        <v>CONCRETO</v>
      </c>
      <c r="J1678" s="180" t="str">
        <f>+'INFO SEAL'!N1629&amp;"-"&amp;F1678</f>
        <v>PPC19-MT</v>
      </c>
      <c r="K1678" s="180"/>
      <c r="L1678" s="182" t="str">
        <f>+VLOOKUP('INFO SEAL'!N1629,$J$8:$V$50,3,FALSE)</f>
        <v>POSTE DE CONCRETO ARMADO DE 13/300/150/345</v>
      </c>
      <c r="M1678" s="33">
        <f t="shared" si="66"/>
        <v>0.5</v>
      </c>
    </row>
    <row r="1679" spans="1:13" customFormat="1" x14ac:dyDescent="0.25">
      <c r="A1679" s="73">
        <f>+'INFO SEAL'!B1630</f>
        <v>1625</v>
      </c>
      <c r="B1679" s="180" t="str">
        <f t="shared" si="65"/>
        <v>SICODI</v>
      </c>
      <c r="C1679" s="180" t="str">
        <f>+'INFO SEAL'!C1630</f>
        <v>AREQUIPA</v>
      </c>
      <c r="D1679" s="180" t="str">
        <f>+'INFO SEAL'!D1630</f>
        <v>AREQUIPA</v>
      </c>
      <c r="E1679" s="180" t="str">
        <f>+'INFO SEAL'!E1630</f>
        <v>UCHUMAYO</v>
      </c>
      <c r="F1679" s="180" t="str">
        <f>+IF('INFO SEAL'!I1630="BAJA TENSION","BT",IF('INFO SEAL'!I1630="MEDIA TENSION","MT","AT"))</f>
        <v>MT</v>
      </c>
      <c r="G1679" s="180">
        <f>+'INFO SEAL'!K1630</f>
        <v>13</v>
      </c>
      <c r="H1679" s="180" t="str">
        <f>+'INFO SEAL'!L1630</f>
        <v>POSTE</v>
      </c>
      <c r="I1679" s="180" t="str">
        <f>+'INFO SEAL'!M1630</f>
        <v>CONCRETO</v>
      </c>
      <c r="J1679" s="180" t="str">
        <f>+'INFO SEAL'!N1630&amp;"-"&amp;F1679</f>
        <v>PPC19-MT</v>
      </c>
      <c r="K1679" s="180"/>
      <c r="L1679" s="182" t="str">
        <f>+VLOOKUP('INFO SEAL'!N1630,$J$8:$V$50,3,FALSE)</f>
        <v>POSTE DE CONCRETO ARMADO DE 13/300/150/345</v>
      </c>
      <c r="M1679" s="33">
        <f t="shared" si="66"/>
        <v>0.5</v>
      </c>
    </row>
    <row r="1680" spans="1:13" customFormat="1" x14ac:dyDescent="0.25">
      <c r="A1680" s="73">
        <f>+'INFO SEAL'!B1631</f>
        <v>1626</v>
      </c>
      <c r="B1680" s="180" t="str">
        <f t="shared" si="65"/>
        <v>SICODI</v>
      </c>
      <c r="C1680" s="180" t="str">
        <f>+'INFO SEAL'!C1631</f>
        <v>AREQUIPA</v>
      </c>
      <c r="D1680" s="180" t="str">
        <f>+'INFO SEAL'!D1631</f>
        <v>AREQUIPA</v>
      </c>
      <c r="E1680" s="180" t="str">
        <f>+'INFO SEAL'!E1631</f>
        <v>UCHUMAYO</v>
      </c>
      <c r="F1680" s="180" t="str">
        <f>+IF('INFO SEAL'!I1631="BAJA TENSION","BT",IF('INFO SEAL'!I1631="MEDIA TENSION","MT","AT"))</f>
        <v>MT</v>
      </c>
      <c r="G1680" s="180">
        <f>+'INFO SEAL'!K1631</f>
        <v>13</v>
      </c>
      <c r="H1680" s="180" t="str">
        <f>+'INFO SEAL'!L1631</f>
        <v>POSTE</v>
      </c>
      <c r="I1680" s="180" t="str">
        <f>+'INFO SEAL'!M1631</f>
        <v>CONCRETO</v>
      </c>
      <c r="J1680" s="180" t="str">
        <f>+'INFO SEAL'!N1631&amp;"-"&amp;F1680</f>
        <v>PPC19-MT</v>
      </c>
      <c r="K1680" s="180"/>
      <c r="L1680" s="182" t="str">
        <f>+VLOOKUP('INFO SEAL'!N1631,$J$8:$V$50,3,FALSE)</f>
        <v>POSTE DE CONCRETO ARMADO DE 13/300/150/345</v>
      </c>
      <c r="M1680" s="33">
        <f t="shared" si="66"/>
        <v>0.5</v>
      </c>
    </row>
    <row r="1681" spans="1:13" customFormat="1" x14ac:dyDescent="0.25">
      <c r="A1681" s="73">
        <f>+'INFO SEAL'!B1632</f>
        <v>1627</v>
      </c>
      <c r="B1681" s="180" t="str">
        <f t="shared" si="65"/>
        <v>SICODI</v>
      </c>
      <c r="C1681" s="180" t="str">
        <f>+'INFO SEAL'!C1632</f>
        <v>AREQUIPA</v>
      </c>
      <c r="D1681" s="180" t="str">
        <f>+'INFO SEAL'!D1632</f>
        <v>AREQUIPA</v>
      </c>
      <c r="E1681" s="180" t="str">
        <f>+'INFO SEAL'!E1632</f>
        <v>UCHUMAYO</v>
      </c>
      <c r="F1681" s="180" t="str">
        <f>+IF('INFO SEAL'!I1632="BAJA TENSION","BT",IF('INFO SEAL'!I1632="MEDIA TENSION","MT","AT"))</f>
        <v>MT</v>
      </c>
      <c r="G1681" s="180">
        <f>+'INFO SEAL'!K1632</f>
        <v>13</v>
      </c>
      <c r="H1681" s="180" t="str">
        <f>+'INFO SEAL'!L1632</f>
        <v>POSTE</v>
      </c>
      <c r="I1681" s="180" t="str">
        <f>+'INFO SEAL'!M1632</f>
        <v>CONCRETO</v>
      </c>
      <c r="J1681" s="180" t="str">
        <f>+'INFO SEAL'!N1632&amp;"-"&amp;F1681</f>
        <v>PPC19-MT</v>
      </c>
      <c r="K1681" s="180"/>
      <c r="L1681" s="182" t="str">
        <f>+VLOOKUP('INFO SEAL'!N1632,$J$8:$V$50,3,FALSE)</f>
        <v>POSTE DE CONCRETO ARMADO DE 13/300/150/345</v>
      </c>
      <c r="M1681" s="33">
        <f t="shared" si="66"/>
        <v>0.5</v>
      </c>
    </row>
    <row r="1682" spans="1:13" customFormat="1" x14ac:dyDescent="0.25">
      <c r="A1682" s="73">
        <f>+'INFO SEAL'!B1633</f>
        <v>1628</v>
      </c>
      <c r="B1682" s="180" t="str">
        <f t="shared" si="65"/>
        <v>SICODI</v>
      </c>
      <c r="C1682" s="180" t="str">
        <f>+'INFO SEAL'!C1633</f>
        <v>AREQUIPA</v>
      </c>
      <c r="D1682" s="180" t="str">
        <f>+'INFO SEAL'!D1633</f>
        <v>AREQUIPA</v>
      </c>
      <c r="E1682" s="180" t="str">
        <f>+'INFO SEAL'!E1633</f>
        <v>UCHUMAYO</v>
      </c>
      <c r="F1682" s="180" t="str">
        <f>+IF('INFO SEAL'!I1633="BAJA TENSION","BT",IF('INFO SEAL'!I1633="MEDIA TENSION","MT","AT"))</f>
        <v>MT</v>
      </c>
      <c r="G1682" s="180">
        <f>+'INFO SEAL'!K1633</f>
        <v>13</v>
      </c>
      <c r="H1682" s="180" t="str">
        <f>+'INFO SEAL'!L1633</f>
        <v>POSTE</v>
      </c>
      <c r="I1682" s="180" t="str">
        <f>+'INFO SEAL'!M1633</f>
        <v>CONCRETO</v>
      </c>
      <c r="J1682" s="180" t="str">
        <f>+'INFO SEAL'!N1633&amp;"-"&amp;F1682</f>
        <v>PPC19-MT</v>
      </c>
      <c r="K1682" s="180"/>
      <c r="L1682" s="182" t="str">
        <f>+VLOOKUP('INFO SEAL'!N1633,$J$8:$V$50,3,FALSE)</f>
        <v>POSTE DE CONCRETO ARMADO DE 13/300/150/345</v>
      </c>
      <c r="M1682" s="33">
        <f t="shared" si="66"/>
        <v>0.5</v>
      </c>
    </row>
    <row r="1683" spans="1:13" customFormat="1" x14ac:dyDescent="0.25">
      <c r="A1683" s="73">
        <f>+'INFO SEAL'!B1634</f>
        <v>1629</v>
      </c>
      <c r="B1683" s="180" t="str">
        <f t="shared" si="65"/>
        <v>SICODI</v>
      </c>
      <c r="C1683" s="180" t="str">
        <f>+'INFO SEAL'!C1634</f>
        <v>AREQUIPA</v>
      </c>
      <c r="D1683" s="180" t="str">
        <f>+'INFO SEAL'!D1634</f>
        <v>AREQUIPA</v>
      </c>
      <c r="E1683" s="180" t="str">
        <f>+'INFO SEAL'!E1634</f>
        <v>UCHUMAYO</v>
      </c>
      <c r="F1683" s="180" t="str">
        <f>+IF('INFO SEAL'!I1634="BAJA TENSION","BT",IF('INFO SEAL'!I1634="MEDIA TENSION","MT","AT"))</f>
        <v>MT</v>
      </c>
      <c r="G1683" s="180">
        <f>+'INFO SEAL'!K1634</f>
        <v>13</v>
      </c>
      <c r="H1683" s="180" t="str">
        <f>+'INFO SEAL'!L1634</f>
        <v>POSTE</v>
      </c>
      <c r="I1683" s="180" t="str">
        <f>+'INFO SEAL'!M1634</f>
        <v>CONCRETO</v>
      </c>
      <c r="J1683" s="180" t="str">
        <f>+'INFO SEAL'!N1634&amp;"-"&amp;F1683</f>
        <v>PPC19-MT</v>
      </c>
      <c r="K1683" s="180"/>
      <c r="L1683" s="182" t="str">
        <f>+VLOOKUP('INFO SEAL'!N1634,$J$8:$V$50,3,FALSE)</f>
        <v>POSTE DE CONCRETO ARMADO DE 13/300/150/345</v>
      </c>
      <c r="M1683" s="33">
        <f t="shared" si="66"/>
        <v>0.5</v>
      </c>
    </row>
    <row r="1684" spans="1:13" customFormat="1" x14ac:dyDescent="0.25">
      <c r="A1684" s="73">
        <f>+'INFO SEAL'!B1635</f>
        <v>1630</v>
      </c>
      <c r="B1684" s="180" t="str">
        <f t="shared" si="65"/>
        <v>SICODI</v>
      </c>
      <c r="C1684" s="180" t="str">
        <f>+'INFO SEAL'!C1635</f>
        <v>AREQUIPA</v>
      </c>
      <c r="D1684" s="180" t="str">
        <f>+'INFO SEAL'!D1635</f>
        <v>AREQUIPA</v>
      </c>
      <c r="E1684" s="180" t="str">
        <f>+'INFO SEAL'!E1635</f>
        <v>UCHUMAYO</v>
      </c>
      <c r="F1684" s="180" t="str">
        <f>+IF('INFO SEAL'!I1635="BAJA TENSION","BT",IF('INFO SEAL'!I1635="MEDIA TENSION","MT","AT"))</f>
        <v>MT</v>
      </c>
      <c r="G1684" s="180">
        <f>+'INFO SEAL'!K1635</f>
        <v>13</v>
      </c>
      <c r="H1684" s="180" t="str">
        <f>+'INFO SEAL'!L1635</f>
        <v>POSTE</v>
      </c>
      <c r="I1684" s="180" t="str">
        <f>+'INFO SEAL'!M1635</f>
        <v>CONCRETO</v>
      </c>
      <c r="J1684" s="180" t="str">
        <f>+'INFO SEAL'!N1635&amp;"-"&amp;F1684</f>
        <v>PPC19-MT</v>
      </c>
      <c r="K1684" s="180"/>
      <c r="L1684" s="182" t="str">
        <f>+VLOOKUP('INFO SEAL'!N1635,$J$8:$V$50,3,FALSE)</f>
        <v>POSTE DE CONCRETO ARMADO DE 13/300/150/345</v>
      </c>
      <c r="M1684" s="33">
        <f t="shared" si="66"/>
        <v>0.5</v>
      </c>
    </row>
    <row r="1685" spans="1:13" customFormat="1" x14ac:dyDescent="0.25">
      <c r="A1685" s="73">
        <f>+'INFO SEAL'!B1636</f>
        <v>1631</v>
      </c>
      <c r="B1685" s="180" t="str">
        <f t="shared" si="65"/>
        <v>SICODI</v>
      </c>
      <c r="C1685" s="180" t="str">
        <f>+'INFO SEAL'!C1636</f>
        <v>AREQUIPA</v>
      </c>
      <c r="D1685" s="180" t="str">
        <f>+'INFO SEAL'!D1636</f>
        <v>AREQUIPA</v>
      </c>
      <c r="E1685" s="180" t="str">
        <f>+'INFO SEAL'!E1636</f>
        <v>UCHUMAYO</v>
      </c>
      <c r="F1685" s="180" t="str">
        <f>+IF('INFO SEAL'!I1636="BAJA TENSION","BT",IF('INFO SEAL'!I1636="MEDIA TENSION","MT","AT"))</f>
        <v>MT</v>
      </c>
      <c r="G1685" s="180">
        <f>+'INFO SEAL'!K1636</f>
        <v>13</v>
      </c>
      <c r="H1685" s="180" t="str">
        <f>+'INFO SEAL'!L1636</f>
        <v>POSTE</v>
      </c>
      <c r="I1685" s="180" t="str">
        <f>+'INFO SEAL'!M1636</f>
        <v>CONCRETO</v>
      </c>
      <c r="J1685" s="180" t="str">
        <f>+'INFO SEAL'!N1636&amp;"-"&amp;F1685</f>
        <v>PPC19-MT</v>
      </c>
      <c r="K1685" s="180"/>
      <c r="L1685" s="182" t="str">
        <f>+VLOOKUP('INFO SEAL'!N1636,$J$8:$V$50,3,FALSE)</f>
        <v>POSTE DE CONCRETO ARMADO DE 13/300/150/345</v>
      </c>
      <c r="M1685" s="33">
        <f t="shared" si="66"/>
        <v>0.5</v>
      </c>
    </row>
    <row r="1686" spans="1:13" customFormat="1" x14ac:dyDescent="0.25">
      <c r="A1686" s="73">
        <f>+'INFO SEAL'!B1637</f>
        <v>1632</v>
      </c>
      <c r="B1686" s="180" t="str">
        <f t="shared" si="65"/>
        <v>SICODI</v>
      </c>
      <c r="C1686" s="180" t="str">
        <f>+'INFO SEAL'!C1637</f>
        <v>AREQUIPA</v>
      </c>
      <c r="D1686" s="180" t="str">
        <f>+'INFO SEAL'!D1637</f>
        <v>CONDESUYOS</v>
      </c>
      <c r="E1686" s="180" t="str">
        <f>+'INFO SEAL'!E1637</f>
        <v>CHUQUIBAMBA</v>
      </c>
      <c r="F1686" s="180" t="str">
        <f>+IF('INFO SEAL'!I1637="BAJA TENSION","BT",IF('INFO SEAL'!I1637="MEDIA TENSION","MT","AT"))</f>
        <v>MT</v>
      </c>
      <c r="G1686" s="180">
        <f>+'INFO SEAL'!K1637</f>
        <v>12</v>
      </c>
      <c r="H1686" s="180" t="str">
        <f>+'INFO SEAL'!L1637</f>
        <v>POSTE</v>
      </c>
      <c r="I1686" s="180" t="str">
        <f>+'INFO SEAL'!M1637</f>
        <v>MADERA</v>
      </c>
      <c r="J1686" s="180" t="str">
        <f>+'INFO SEAL'!N1637&amp;"-"&amp;F1686</f>
        <v>PPM19-MT</v>
      </c>
      <c r="K1686" s="180"/>
      <c r="L1686" s="182" t="str">
        <f>+VLOOKUP('INFO SEAL'!N1637,$J$8:$V$50,3,FALSE)</f>
        <v>POSTE DE MADERA TRATADA DE 12 mts. CL.4</v>
      </c>
      <c r="M1686" s="33">
        <f t="shared" si="66"/>
        <v>1</v>
      </c>
    </row>
    <row r="1687" spans="1:13" customFormat="1" x14ac:dyDescent="0.25">
      <c r="A1687" s="73">
        <f>+'INFO SEAL'!B1638</f>
        <v>1633</v>
      </c>
      <c r="B1687" s="180" t="str">
        <f t="shared" si="65"/>
        <v>SICODI</v>
      </c>
      <c r="C1687" s="180" t="str">
        <f>+'INFO SEAL'!C1638</f>
        <v>AREQUIPA</v>
      </c>
      <c r="D1687" s="180" t="str">
        <f>+'INFO SEAL'!D1638</f>
        <v>CONDESUYOS</v>
      </c>
      <c r="E1687" s="180" t="str">
        <f>+'INFO SEAL'!E1638</f>
        <v>CHUQUIBAMBA</v>
      </c>
      <c r="F1687" s="180" t="str">
        <f>+IF('INFO SEAL'!I1638="BAJA TENSION","BT",IF('INFO SEAL'!I1638="MEDIA TENSION","MT","AT"))</f>
        <v>MT</v>
      </c>
      <c r="G1687" s="180">
        <f>+'INFO SEAL'!K1638</f>
        <v>12</v>
      </c>
      <c r="H1687" s="180" t="str">
        <f>+'INFO SEAL'!L1638</f>
        <v>POSTE</v>
      </c>
      <c r="I1687" s="180" t="str">
        <f>+'INFO SEAL'!M1638</f>
        <v>MADERA</v>
      </c>
      <c r="J1687" s="180" t="str">
        <f>+'INFO SEAL'!N1638&amp;"-"&amp;F1687</f>
        <v>PPM19-MT</v>
      </c>
      <c r="K1687" s="180"/>
      <c r="L1687" s="182" t="str">
        <f>+VLOOKUP('INFO SEAL'!N1638,$J$8:$V$50,3,FALSE)</f>
        <v>POSTE DE MADERA TRATADA DE 12 mts. CL.4</v>
      </c>
      <c r="M1687" s="33">
        <f t="shared" si="66"/>
        <v>1</v>
      </c>
    </row>
    <row r="1688" spans="1:13" customFormat="1" x14ac:dyDescent="0.25">
      <c r="A1688" s="73">
        <f>+'INFO SEAL'!B1639</f>
        <v>1634</v>
      </c>
      <c r="B1688" s="180" t="str">
        <f t="shared" si="65"/>
        <v>SICODI</v>
      </c>
      <c r="C1688" s="180" t="str">
        <f>+'INFO SEAL'!C1639</f>
        <v>AREQUIPA</v>
      </c>
      <c r="D1688" s="180" t="str">
        <f>+'INFO SEAL'!D1639</f>
        <v>CONDESUYOS</v>
      </c>
      <c r="E1688" s="180" t="str">
        <f>+'INFO SEAL'!E1639</f>
        <v>CHUQUIBAMBA</v>
      </c>
      <c r="F1688" s="180" t="str">
        <f>+IF('INFO SEAL'!I1639="BAJA TENSION","BT",IF('INFO SEAL'!I1639="MEDIA TENSION","MT","AT"))</f>
        <v>MT</v>
      </c>
      <c r="G1688" s="180">
        <f>+'INFO SEAL'!K1639</f>
        <v>12</v>
      </c>
      <c r="H1688" s="180" t="str">
        <f>+'INFO SEAL'!L1639</f>
        <v>POSTE</v>
      </c>
      <c r="I1688" s="180" t="str">
        <f>+'INFO SEAL'!M1639</f>
        <v>MADERA</v>
      </c>
      <c r="J1688" s="180" t="str">
        <f>+'INFO SEAL'!N1639&amp;"-"&amp;F1688</f>
        <v>PPM19-MT</v>
      </c>
      <c r="K1688" s="180"/>
      <c r="L1688" s="182" t="str">
        <f>+VLOOKUP('INFO SEAL'!N1639,$J$8:$V$50,3,FALSE)</f>
        <v>POSTE DE MADERA TRATADA DE 12 mts. CL.4</v>
      </c>
      <c r="M1688" s="33">
        <f t="shared" si="66"/>
        <v>1</v>
      </c>
    </row>
    <row r="1689" spans="1:13" customFormat="1" x14ac:dyDescent="0.25">
      <c r="A1689" s="73">
        <f>+'INFO SEAL'!B1640</f>
        <v>1635</v>
      </c>
      <c r="B1689" s="180" t="str">
        <f t="shared" si="65"/>
        <v>SICODI</v>
      </c>
      <c r="C1689" s="180" t="str">
        <f>+'INFO SEAL'!C1640</f>
        <v>AREQUIPA</v>
      </c>
      <c r="D1689" s="180" t="str">
        <f>+'INFO SEAL'!D1640</f>
        <v>CONDESUYOS</v>
      </c>
      <c r="E1689" s="180" t="str">
        <f>+'INFO SEAL'!E1640</f>
        <v>ANDARAY</v>
      </c>
      <c r="F1689" s="180" t="str">
        <f>+IF('INFO SEAL'!I1640="BAJA TENSION","BT",IF('INFO SEAL'!I1640="MEDIA TENSION","MT","AT"))</f>
        <v>MT</v>
      </c>
      <c r="G1689" s="180">
        <f>+'INFO SEAL'!K1640</f>
        <v>12</v>
      </c>
      <c r="H1689" s="180" t="str">
        <f>+'INFO SEAL'!L1640</f>
        <v>POSTE</v>
      </c>
      <c r="I1689" s="180" t="str">
        <f>+'INFO SEAL'!M1640</f>
        <v>MADERA</v>
      </c>
      <c r="J1689" s="180" t="str">
        <f>+'INFO SEAL'!N1640&amp;"-"&amp;F1689</f>
        <v>PPM19-MT</v>
      </c>
      <c r="K1689" s="180"/>
      <c r="L1689" s="182" t="str">
        <f>+VLOOKUP('INFO SEAL'!N1640,$J$8:$V$50,3,FALSE)</f>
        <v>POSTE DE MADERA TRATADA DE 12 mts. CL.4</v>
      </c>
      <c r="M1689" s="33">
        <f t="shared" si="66"/>
        <v>1</v>
      </c>
    </row>
    <row r="1690" spans="1:13" customFormat="1" x14ac:dyDescent="0.25">
      <c r="A1690" s="73">
        <f>+'INFO SEAL'!B1641</f>
        <v>1636</v>
      </c>
      <c r="B1690" s="180" t="str">
        <f t="shared" si="65"/>
        <v>SICODI</v>
      </c>
      <c r="C1690" s="180" t="str">
        <f>+'INFO SEAL'!C1641</f>
        <v>AREQUIPA</v>
      </c>
      <c r="D1690" s="180" t="str">
        <f>+'INFO SEAL'!D1641</f>
        <v>CONDESUYOS</v>
      </c>
      <c r="E1690" s="180" t="str">
        <f>+'INFO SEAL'!E1641</f>
        <v>CHUQUIBAMBA</v>
      </c>
      <c r="F1690" s="180" t="str">
        <f>+IF('INFO SEAL'!I1641="BAJA TENSION","BT",IF('INFO SEAL'!I1641="MEDIA TENSION","MT","AT"))</f>
        <v>MT</v>
      </c>
      <c r="G1690" s="180">
        <f>+'INFO SEAL'!K1641</f>
        <v>12</v>
      </c>
      <c r="H1690" s="180" t="str">
        <f>+'INFO SEAL'!L1641</f>
        <v>POSTE</v>
      </c>
      <c r="I1690" s="180" t="str">
        <f>+'INFO SEAL'!M1641</f>
        <v>MADERA</v>
      </c>
      <c r="J1690" s="180" t="str">
        <f>+'INFO SEAL'!N1641&amp;"-"&amp;F1690</f>
        <v>PPM19-MT</v>
      </c>
      <c r="K1690" s="180"/>
      <c r="L1690" s="182" t="str">
        <f>+VLOOKUP('INFO SEAL'!N1641,$J$8:$V$50,3,FALSE)</f>
        <v>POSTE DE MADERA TRATADA DE 12 mts. CL.4</v>
      </c>
      <c r="M1690" s="33">
        <f t="shared" si="66"/>
        <v>1</v>
      </c>
    </row>
    <row r="1691" spans="1:13" customFormat="1" x14ac:dyDescent="0.25">
      <c r="A1691" s="73">
        <f>+'INFO SEAL'!B1642</f>
        <v>1637</v>
      </c>
      <c r="B1691" s="180" t="str">
        <f t="shared" si="65"/>
        <v>SICODI</v>
      </c>
      <c r="C1691" s="180" t="str">
        <f>+'INFO SEAL'!C1642</f>
        <v>AREQUIPA</v>
      </c>
      <c r="D1691" s="180" t="str">
        <f>+'INFO SEAL'!D1642</f>
        <v>CONDESUYOS</v>
      </c>
      <c r="E1691" s="180" t="str">
        <f>+'INFO SEAL'!E1642</f>
        <v>CHUQUIBAMBA</v>
      </c>
      <c r="F1691" s="180" t="str">
        <f>+IF('INFO SEAL'!I1642="BAJA TENSION","BT",IF('INFO SEAL'!I1642="MEDIA TENSION","MT","AT"))</f>
        <v>MT</v>
      </c>
      <c r="G1691" s="180">
        <f>+'INFO SEAL'!K1642</f>
        <v>12</v>
      </c>
      <c r="H1691" s="180" t="str">
        <f>+'INFO SEAL'!L1642</f>
        <v>POSTE</v>
      </c>
      <c r="I1691" s="180" t="str">
        <f>+'INFO SEAL'!M1642</f>
        <v>MADERA</v>
      </c>
      <c r="J1691" s="180" t="str">
        <f>+'INFO SEAL'!N1642&amp;"-"&amp;F1691</f>
        <v>PPM19-MT</v>
      </c>
      <c r="K1691" s="180"/>
      <c r="L1691" s="182" t="str">
        <f>+VLOOKUP('INFO SEAL'!N1642,$J$8:$V$50,3,FALSE)</f>
        <v>POSTE DE MADERA TRATADA DE 12 mts. CL.4</v>
      </c>
      <c r="M1691" s="33">
        <f t="shared" si="66"/>
        <v>1</v>
      </c>
    </row>
    <row r="1692" spans="1:13" customFormat="1" x14ac:dyDescent="0.25">
      <c r="A1692" s="73">
        <f>+'INFO SEAL'!B1643</f>
        <v>1638</v>
      </c>
      <c r="B1692" s="180" t="str">
        <f t="shared" si="65"/>
        <v>SICODI</v>
      </c>
      <c r="C1692" s="180" t="str">
        <f>+'INFO SEAL'!C1643</f>
        <v>AREQUIPA</v>
      </c>
      <c r="D1692" s="180" t="str">
        <f>+'INFO SEAL'!D1643</f>
        <v>LA UNION</v>
      </c>
      <c r="E1692" s="180" t="str">
        <f>+'INFO SEAL'!E1643</f>
        <v>COTAHUASI</v>
      </c>
      <c r="F1692" s="180" t="str">
        <f>+IF('INFO SEAL'!I1643="BAJA TENSION","BT",IF('INFO SEAL'!I1643="MEDIA TENSION","MT","AT"))</f>
        <v>MT</v>
      </c>
      <c r="G1692" s="180">
        <f>+'INFO SEAL'!K1643</f>
        <v>13</v>
      </c>
      <c r="H1692" s="180" t="str">
        <f>+'INFO SEAL'!L1643</f>
        <v>POSTE</v>
      </c>
      <c r="I1692" s="180" t="str">
        <f>+'INFO SEAL'!M1643</f>
        <v>CONCRETO</v>
      </c>
      <c r="J1692" s="180" t="str">
        <f>+'INFO SEAL'!N1643&amp;"-"&amp;F1692</f>
        <v>PPC19-MT</v>
      </c>
      <c r="K1692" s="180"/>
      <c r="L1692" s="182" t="str">
        <f>+VLOOKUP('INFO SEAL'!N1643,$J$8:$V$50,3,FALSE)</f>
        <v>POSTE DE CONCRETO ARMADO DE 13/300/150/345</v>
      </c>
      <c r="M1692" s="33">
        <f t="shared" si="66"/>
        <v>0.5</v>
      </c>
    </row>
    <row r="1693" spans="1:13" customFormat="1" x14ac:dyDescent="0.25">
      <c r="A1693" s="73">
        <f>+'INFO SEAL'!B1644</f>
        <v>1639</v>
      </c>
      <c r="B1693" s="180" t="str">
        <f t="shared" si="65"/>
        <v>SICODI</v>
      </c>
      <c r="C1693" s="180" t="str">
        <f>+'INFO SEAL'!C1644</f>
        <v>AREQUIPA</v>
      </c>
      <c r="D1693" s="180" t="str">
        <f>+'INFO SEAL'!D1644</f>
        <v>AREQUIPA</v>
      </c>
      <c r="E1693" s="180" t="str">
        <f>+'INFO SEAL'!E1644</f>
        <v>YANAHUARA</v>
      </c>
      <c r="F1693" s="180" t="str">
        <f>+IF('INFO SEAL'!I1644="BAJA TENSION","BT",IF('INFO SEAL'!I1644="MEDIA TENSION","MT","AT"))</f>
        <v>MT</v>
      </c>
      <c r="G1693" s="180">
        <f>+'INFO SEAL'!K1644</f>
        <v>13</v>
      </c>
      <c r="H1693" s="180" t="str">
        <f>+'INFO SEAL'!L1644</f>
        <v>POSTE</v>
      </c>
      <c r="I1693" s="180" t="str">
        <f>+'INFO SEAL'!M1644</f>
        <v>CONCRETO</v>
      </c>
      <c r="J1693" s="180" t="str">
        <f>+'INFO SEAL'!N1644&amp;"-"&amp;F1693</f>
        <v>PPC19-MT</v>
      </c>
      <c r="K1693" s="180"/>
      <c r="L1693" s="182" t="str">
        <f>+VLOOKUP('INFO SEAL'!N1644,$J$8:$V$50,3,FALSE)</f>
        <v>POSTE DE CONCRETO ARMADO DE 13/300/150/345</v>
      </c>
      <c r="M1693" s="33">
        <f t="shared" si="66"/>
        <v>0.5</v>
      </c>
    </row>
    <row r="1694" spans="1:13" customFormat="1" x14ac:dyDescent="0.25">
      <c r="A1694" s="73">
        <f>+'INFO SEAL'!B1645</f>
        <v>1640</v>
      </c>
      <c r="B1694" s="180" t="str">
        <f t="shared" si="65"/>
        <v>SICODI</v>
      </c>
      <c r="C1694" s="180" t="str">
        <f>+'INFO SEAL'!C1645</f>
        <v>AREQUIPA</v>
      </c>
      <c r="D1694" s="180" t="str">
        <f>+'INFO SEAL'!D1645</f>
        <v>CONDESUYOS</v>
      </c>
      <c r="E1694" s="180" t="str">
        <f>+'INFO SEAL'!E1645</f>
        <v>CHUQUIBAMBA</v>
      </c>
      <c r="F1694" s="180" t="str">
        <f>+IF('INFO SEAL'!I1645="BAJA TENSION","BT",IF('INFO SEAL'!I1645="MEDIA TENSION","MT","AT"))</f>
        <v>MT</v>
      </c>
      <c r="G1694" s="180">
        <f>+'INFO SEAL'!K1645</f>
        <v>12</v>
      </c>
      <c r="H1694" s="180" t="str">
        <f>+'INFO SEAL'!L1645</f>
        <v>POSTE</v>
      </c>
      <c r="I1694" s="180" t="str">
        <f>+'INFO SEAL'!M1645</f>
        <v>MADERA</v>
      </c>
      <c r="J1694" s="180" t="str">
        <f>+'INFO SEAL'!N1645&amp;"-"&amp;F1694</f>
        <v>PPM19-MT</v>
      </c>
      <c r="K1694" s="180"/>
      <c r="L1694" s="182" t="str">
        <f>+VLOOKUP('INFO SEAL'!N1645,$J$8:$V$50,3,FALSE)</f>
        <v>POSTE DE MADERA TRATADA DE 12 mts. CL.4</v>
      </c>
      <c r="M1694" s="33">
        <f t="shared" si="66"/>
        <v>1</v>
      </c>
    </row>
    <row r="1695" spans="1:13" customFormat="1" x14ac:dyDescent="0.25">
      <c r="A1695" s="73">
        <f>+'INFO SEAL'!B1646</f>
        <v>1641</v>
      </c>
      <c r="B1695" s="180" t="str">
        <f t="shared" si="65"/>
        <v>SICODI</v>
      </c>
      <c r="C1695" s="180" t="str">
        <f>+'INFO SEAL'!C1646</f>
        <v>AREQUIPA</v>
      </c>
      <c r="D1695" s="180" t="str">
        <f>+'INFO SEAL'!D1646</f>
        <v>AREQUIPA</v>
      </c>
      <c r="E1695" s="180" t="str">
        <f>+'INFO SEAL'!E1646</f>
        <v>UCHUMAYO</v>
      </c>
      <c r="F1695" s="180" t="str">
        <f>+IF('INFO SEAL'!I1646="BAJA TENSION","BT",IF('INFO SEAL'!I1646="MEDIA TENSION","MT","AT"))</f>
        <v>MT</v>
      </c>
      <c r="G1695" s="180">
        <f>+'INFO SEAL'!K1646</f>
        <v>12</v>
      </c>
      <c r="H1695" s="180" t="str">
        <f>+'INFO SEAL'!L1646</f>
        <v>POSTE</v>
      </c>
      <c r="I1695" s="180" t="str">
        <f>+'INFO SEAL'!M1646</f>
        <v>MADERA</v>
      </c>
      <c r="J1695" s="180" t="str">
        <f>+'INFO SEAL'!N1646&amp;"-"&amp;F1695</f>
        <v>PPM19-MT</v>
      </c>
      <c r="K1695" s="180"/>
      <c r="L1695" s="182" t="str">
        <f>+VLOOKUP('INFO SEAL'!N1646,$J$8:$V$50,3,FALSE)</f>
        <v>POSTE DE MADERA TRATADA DE 12 mts. CL.4</v>
      </c>
      <c r="M1695" s="33">
        <f t="shared" si="66"/>
        <v>1</v>
      </c>
    </row>
    <row r="1696" spans="1:13" customFormat="1" x14ac:dyDescent="0.25">
      <c r="A1696" s="73">
        <f>+'INFO SEAL'!B1647</f>
        <v>1642</v>
      </c>
      <c r="B1696" s="180" t="str">
        <f t="shared" si="65"/>
        <v>SICODI</v>
      </c>
      <c r="C1696" s="180" t="str">
        <f>+'INFO SEAL'!C1647</f>
        <v>AREQUIPA</v>
      </c>
      <c r="D1696" s="180" t="str">
        <f>+'INFO SEAL'!D1647</f>
        <v>CONDESUYOS</v>
      </c>
      <c r="E1696" s="180" t="str">
        <f>+'INFO SEAL'!E1647</f>
        <v>CHUQUIBAMBA</v>
      </c>
      <c r="F1696" s="180" t="str">
        <f>+IF('INFO SEAL'!I1647="BAJA TENSION","BT",IF('INFO SEAL'!I1647="MEDIA TENSION","MT","AT"))</f>
        <v>MT</v>
      </c>
      <c r="G1696" s="180">
        <f>+'INFO SEAL'!K1647</f>
        <v>12</v>
      </c>
      <c r="H1696" s="180" t="str">
        <f>+'INFO SEAL'!L1647</f>
        <v>POSTE</v>
      </c>
      <c r="I1696" s="180" t="str">
        <f>+'INFO SEAL'!M1647</f>
        <v>MADERA</v>
      </c>
      <c r="J1696" s="180" t="str">
        <f>+'INFO SEAL'!N1647&amp;"-"&amp;F1696</f>
        <v>PPM19-MT</v>
      </c>
      <c r="K1696" s="180"/>
      <c r="L1696" s="182" t="str">
        <f>+VLOOKUP('INFO SEAL'!N1647,$J$8:$V$50,3,FALSE)</f>
        <v>POSTE DE MADERA TRATADA DE 12 mts. CL.4</v>
      </c>
      <c r="M1696" s="33">
        <f t="shared" si="66"/>
        <v>1</v>
      </c>
    </row>
    <row r="1697" spans="1:13" customFormat="1" x14ac:dyDescent="0.25">
      <c r="A1697" s="73">
        <f>+'INFO SEAL'!B1648</f>
        <v>1643</v>
      </c>
      <c r="B1697" s="180" t="str">
        <f t="shared" si="65"/>
        <v>SICODI</v>
      </c>
      <c r="C1697" s="180" t="str">
        <f>+'INFO SEAL'!C1648</f>
        <v>AREQUIPA</v>
      </c>
      <c r="D1697" s="180" t="str">
        <f>+'INFO SEAL'!D1648</f>
        <v>CONDESUYOS</v>
      </c>
      <c r="E1697" s="180" t="str">
        <f>+'INFO SEAL'!E1648</f>
        <v>ANDARAY</v>
      </c>
      <c r="F1697" s="180" t="str">
        <f>+IF('INFO SEAL'!I1648="BAJA TENSION","BT",IF('INFO SEAL'!I1648="MEDIA TENSION","MT","AT"))</f>
        <v>MT</v>
      </c>
      <c r="G1697" s="180">
        <f>+'INFO SEAL'!K1648</f>
        <v>12</v>
      </c>
      <c r="H1697" s="180" t="str">
        <f>+'INFO SEAL'!L1648</f>
        <v>POSTE</v>
      </c>
      <c r="I1697" s="180" t="str">
        <f>+'INFO SEAL'!M1648</f>
        <v>MADERA</v>
      </c>
      <c r="J1697" s="180" t="str">
        <f>+'INFO SEAL'!N1648&amp;"-"&amp;F1697</f>
        <v>PPM19-MT</v>
      </c>
      <c r="K1697" s="180"/>
      <c r="L1697" s="182" t="str">
        <f>+VLOOKUP('INFO SEAL'!N1648,$J$8:$V$50,3,FALSE)</f>
        <v>POSTE DE MADERA TRATADA DE 12 mts. CL.4</v>
      </c>
      <c r="M1697" s="33">
        <f t="shared" si="66"/>
        <v>1</v>
      </c>
    </row>
    <row r="1698" spans="1:13" customFormat="1" x14ac:dyDescent="0.25">
      <c r="A1698" s="73">
        <f>+'INFO SEAL'!B1649</f>
        <v>1644</v>
      </c>
      <c r="B1698" s="180" t="str">
        <f t="shared" si="65"/>
        <v>SICODI</v>
      </c>
      <c r="C1698" s="180" t="str">
        <f>+'INFO SEAL'!C1649</f>
        <v>AREQUIPA</v>
      </c>
      <c r="D1698" s="180" t="str">
        <f>+'INFO SEAL'!D1649</f>
        <v>AREQUIPA</v>
      </c>
      <c r="E1698" s="180" t="str">
        <f>+'INFO SEAL'!E1649</f>
        <v>CERRO COLORADO</v>
      </c>
      <c r="F1698" s="180" t="str">
        <f>+IF('INFO SEAL'!I1649="BAJA TENSION","BT",IF('INFO SEAL'!I1649="MEDIA TENSION","MT","AT"))</f>
        <v>MT</v>
      </c>
      <c r="G1698" s="180">
        <f>+'INFO SEAL'!K1649</f>
        <v>13</v>
      </c>
      <c r="H1698" s="180" t="str">
        <f>+'INFO SEAL'!L1649</f>
        <v>POSTE</v>
      </c>
      <c r="I1698" s="180" t="str">
        <f>+'INFO SEAL'!M1649</f>
        <v>CONCRETO</v>
      </c>
      <c r="J1698" s="180" t="str">
        <f>+'INFO SEAL'!N1649&amp;"-"&amp;F1698</f>
        <v>PPC19-MT</v>
      </c>
      <c r="K1698" s="180"/>
      <c r="L1698" s="182" t="str">
        <f>+VLOOKUP('INFO SEAL'!N1649,$J$8:$V$50,3,FALSE)</f>
        <v>POSTE DE CONCRETO ARMADO DE 13/300/150/345</v>
      </c>
      <c r="M1698" s="33">
        <f t="shared" si="66"/>
        <v>0.5</v>
      </c>
    </row>
    <row r="1699" spans="1:13" customFormat="1" x14ac:dyDescent="0.25">
      <c r="A1699" s="73">
        <f>+'INFO SEAL'!B1650</f>
        <v>1645</v>
      </c>
      <c r="B1699" s="180" t="str">
        <f t="shared" si="65"/>
        <v>SICODI</v>
      </c>
      <c r="C1699" s="180" t="str">
        <f>+'INFO SEAL'!C1650</f>
        <v>AREQUIPA</v>
      </c>
      <c r="D1699" s="180" t="str">
        <f>+'INFO SEAL'!D1650</f>
        <v>AREQUIPA</v>
      </c>
      <c r="E1699" s="180" t="str">
        <f>+'INFO SEAL'!E1650</f>
        <v>UCHUMAYO</v>
      </c>
      <c r="F1699" s="180" t="str">
        <f>+IF('INFO SEAL'!I1650="BAJA TENSION","BT",IF('INFO SEAL'!I1650="MEDIA TENSION","MT","AT"))</f>
        <v>MT</v>
      </c>
      <c r="G1699" s="180">
        <f>+'INFO SEAL'!K1650</f>
        <v>13</v>
      </c>
      <c r="H1699" s="180" t="str">
        <f>+'INFO SEAL'!L1650</f>
        <v>POSTE</v>
      </c>
      <c r="I1699" s="180" t="str">
        <f>+'INFO SEAL'!M1650</f>
        <v>CONCRETO</v>
      </c>
      <c r="J1699" s="180" t="str">
        <f>+'INFO SEAL'!N1650&amp;"-"&amp;F1699</f>
        <v>PPC19-MT</v>
      </c>
      <c r="K1699" s="180"/>
      <c r="L1699" s="182" t="str">
        <f>+VLOOKUP('INFO SEAL'!N1650,$J$8:$V$50,3,FALSE)</f>
        <v>POSTE DE CONCRETO ARMADO DE 13/300/150/345</v>
      </c>
      <c r="M1699" s="33">
        <f t="shared" si="66"/>
        <v>0.5</v>
      </c>
    </row>
    <row r="1700" spans="1:13" customFormat="1" x14ac:dyDescent="0.25">
      <c r="A1700" s="73">
        <f>+'INFO SEAL'!B1651</f>
        <v>1646</v>
      </c>
      <c r="B1700" s="180" t="str">
        <f t="shared" si="65"/>
        <v>SICODI</v>
      </c>
      <c r="C1700" s="180" t="str">
        <f>+'INFO SEAL'!C1651</f>
        <v>AREQUIPA</v>
      </c>
      <c r="D1700" s="180" t="str">
        <f>+'INFO SEAL'!D1651</f>
        <v>LA UNION</v>
      </c>
      <c r="E1700" s="180" t="str">
        <f>+'INFO SEAL'!E1651</f>
        <v>COTAHUASI</v>
      </c>
      <c r="F1700" s="180" t="str">
        <f>+IF('INFO SEAL'!I1651="BAJA TENSION","BT",IF('INFO SEAL'!I1651="MEDIA TENSION","MT","AT"))</f>
        <v>MT</v>
      </c>
      <c r="G1700" s="180">
        <f>+'INFO SEAL'!K1651</f>
        <v>13</v>
      </c>
      <c r="H1700" s="180" t="str">
        <f>+'INFO SEAL'!L1651</f>
        <v>POSTE</v>
      </c>
      <c r="I1700" s="180" t="str">
        <f>+'INFO SEAL'!M1651</f>
        <v>CONCRETO</v>
      </c>
      <c r="J1700" s="180" t="str">
        <f>+'INFO SEAL'!N1651&amp;"-"&amp;F1700</f>
        <v>PPC19-MT</v>
      </c>
      <c r="K1700" s="180"/>
      <c r="L1700" s="182" t="str">
        <f>+VLOOKUP('INFO SEAL'!N1651,$J$8:$V$50,3,FALSE)</f>
        <v>POSTE DE CONCRETO ARMADO DE 13/300/150/345</v>
      </c>
      <c r="M1700" s="33">
        <f t="shared" si="66"/>
        <v>0.5</v>
      </c>
    </row>
    <row r="1701" spans="1:13" customFormat="1" x14ac:dyDescent="0.25">
      <c r="A1701" s="73">
        <f>+'INFO SEAL'!B1652</f>
        <v>1647</v>
      </c>
      <c r="B1701" s="180" t="str">
        <f t="shared" si="65"/>
        <v>SICODI</v>
      </c>
      <c r="C1701" s="180" t="str">
        <f>+'INFO SEAL'!C1652</f>
        <v>AREQUIPA</v>
      </c>
      <c r="D1701" s="180" t="str">
        <f>+'INFO SEAL'!D1652</f>
        <v>AREQUIPA</v>
      </c>
      <c r="E1701" s="180" t="str">
        <f>+'INFO SEAL'!E1652</f>
        <v>YANAHUARA</v>
      </c>
      <c r="F1701" s="180" t="str">
        <f>+IF('INFO SEAL'!I1652="BAJA TENSION","BT",IF('INFO SEAL'!I1652="MEDIA TENSION","MT","AT"))</f>
        <v>MT</v>
      </c>
      <c r="G1701" s="180">
        <f>+'INFO SEAL'!K1652</f>
        <v>13</v>
      </c>
      <c r="H1701" s="180" t="str">
        <f>+'INFO SEAL'!L1652</f>
        <v>POSTE</v>
      </c>
      <c r="I1701" s="180" t="str">
        <f>+'INFO SEAL'!M1652</f>
        <v>CONCRETO</v>
      </c>
      <c r="J1701" s="180" t="str">
        <f>+'INFO SEAL'!N1652&amp;"-"&amp;F1701</f>
        <v>PPC19-MT</v>
      </c>
      <c r="K1701" s="180"/>
      <c r="L1701" s="182" t="str">
        <f>+VLOOKUP('INFO SEAL'!N1652,$J$8:$V$50,3,FALSE)</f>
        <v>POSTE DE CONCRETO ARMADO DE 13/300/150/345</v>
      </c>
      <c r="M1701" s="33">
        <f t="shared" si="66"/>
        <v>0.5</v>
      </c>
    </row>
    <row r="1702" spans="1:13" customFormat="1" x14ac:dyDescent="0.25">
      <c r="A1702" s="73">
        <f>+'INFO SEAL'!B1653</f>
        <v>1648</v>
      </c>
      <c r="B1702" s="180" t="str">
        <f t="shared" si="65"/>
        <v>SICODI</v>
      </c>
      <c r="C1702" s="180" t="str">
        <f>+'INFO SEAL'!C1653</f>
        <v>AREQUIPA</v>
      </c>
      <c r="D1702" s="180" t="str">
        <f>+'INFO SEAL'!D1653</f>
        <v>AREQUIPA</v>
      </c>
      <c r="E1702" s="180" t="str">
        <f>+'INFO SEAL'!E1653</f>
        <v>UCHUMAYO</v>
      </c>
      <c r="F1702" s="180" t="str">
        <f>+IF('INFO SEAL'!I1653="BAJA TENSION","BT",IF('INFO SEAL'!I1653="MEDIA TENSION","MT","AT"))</f>
        <v>MT</v>
      </c>
      <c r="G1702" s="180">
        <f>+'INFO SEAL'!K1653</f>
        <v>13</v>
      </c>
      <c r="H1702" s="180" t="str">
        <f>+'INFO SEAL'!L1653</f>
        <v>POSTE</v>
      </c>
      <c r="I1702" s="180" t="str">
        <f>+'INFO SEAL'!M1653</f>
        <v>CONCRETO</v>
      </c>
      <c r="J1702" s="180" t="str">
        <f>+'INFO SEAL'!N1653&amp;"-"&amp;F1702</f>
        <v>PPC19-MT</v>
      </c>
      <c r="K1702" s="180"/>
      <c r="L1702" s="182" t="str">
        <f>+VLOOKUP('INFO SEAL'!N1653,$J$8:$V$50,3,FALSE)</f>
        <v>POSTE DE CONCRETO ARMADO DE 13/300/150/345</v>
      </c>
      <c r="M1702" s="33">
        <f t="shared" si="66"/>
        <v>0.5</v>
      </c>
    </row>
    <row r="1703" spans="1:13" customFormat="1" x14ac:dyDescent="0.25">
      <c r="A1703" s="73">
        <f>+'INFO SEAL'!B1654</f>
        <v>1649</v>
      </c>
      <c r="B1703" s="180" t="str">
        <f t="shared" si="65"/>
        <v>SICODI</v>
      </c>
      <c r="C1703" s="180" t="str">
        <f>+'INFO SEAL'!C1654</f>
        <v>AREQUIPA</v>
      </c>
      <c r="D1703" s="180" t="str">
        <f>+'INFO SEAL'!D1654</f>
        <v>CONDESUYOS</v>
      </c>
      <c r="E1703" s="180" t="str">
        <f>+'INFO SEAL'!E1654</f>
        <v>CHUQUIBAMBA</v>
      </c>
      <c r="F1703" s="180" t="str">
        <f>+IF('INFO SEAL'!I1654="BAJA TENSION","BT",IF('INFO SEAL'!I1654="MEDIA TENSION","MT","AT"))</f>
        <v>MT</v>
      </c>
      <c r="G1703" s="180">
        <f>+'INFO SEAL'!K1654</f>
        <v>12</v>
      </c>
      <c r="H1703" s="180" t="str">
        <f>+'INFO SEAL'!L1654</f>
        <v>POSTE</v>
      </c>
      <c r="I1703" s="180" t="str">
        <f>+'INFO SEAL'!M1654</f>
        <v>MADERA</v>
      </c>
      <c r="J1703" s="180" t="str">
        <f>+'INFO SEAL'!N1654&amp;"-"&amp;F1703</f>
        <v>PPM19-MT</v>
      </c>
      <c r="K1703" s="180"/>
      <c r="L1703" s="182" t="str">
        <f>+VLOOKUP('INFO SEAL'!N1654,$J$8:$V$50,3,FALSE)</f>
        <v>POSTE DE MADERA TRATADA DE 12 mts. CL.4</v>
      </c>
      <c r="M1703" s="33">
        <f t="shared" si="66"/>
        <v>1</v>
      </c>
    </row>
    <row r="1704" spans="1:13" customFormat="1" x14ac:dyDescent="0.25">
      <c r="A1704" s="73">
        <f>+'INFO SEAL'!B1655</f>
        <v>1650</v>
      </c>
      <c r="B1704" s="180" t="str">
        <f t="shared" si="65"/>
        <v>SICODI</v>
      </c>
      <c r="C1704" s="180" t="str">
        <f>+'INFO SEAL'!C1655</f>
        <v>AREQUIPA</v>
      </c>
      <c r="D1704" s="180" t="str">
        <f>+'INFO SEAL'!D1655</f>
        <v>AREQUIPA</v>
      </c>
      <c r="E1704" s="180" t="str">
        <f>+'INFO SEAL'!E1655</f>
        <v>UCHUMAYO</v>
      </c>
      <c r="F1704" s="180" t="str">
        <f>+IF('INFO SEAL'!I1655="BAJA TENSION","BT",IF('INFO SEAL'!I1655="MEDIA TENSION","MT","AT"))</f>
        <v>BT</v>
      </c>
      <c r="G1704" s="180">
        <f>+'INFO SEAL'!K1655</f>
        <v>8</v>
      </c>
      <c r="H1704" s="180" t="str">
        <f>+'INFO SEAL'!L1655</f>
        <v>POSTE</v>
      </c>
      <c r="I1704" s="180" t="str">
        <f>+'INFO SEAL'!M1655</f>
        <v>CONCRETO</v>
      </c>
      <c r="J1704" s="180" t="str">
        <f>+'INFO SEAL'!N1655&amp;"-"&amp;F1704</f>
        <v>PPC05-BT</v>
      </c>
      <c r="K1704" s="180"/>
      <c r="L1704" s="182" t="str">
        <f>+VLOOKUP('INFO SEAL'!N1655,$J$8:$V$50,3,FALSE)</f>
        <v>POSTE DE CONCRETO ARMADO DE  8/200/120/240</v>
      </c>
      <c r="M1704" s="33">
        <f t="shared" si="66"/>
        <v>0.1</v>
      </c>
    </row>
    <row r="1705" spans="1:13" customFormat="1" x14ac:dyDescent="0.25">
      <c r="A1705" s="73">
        <f>+'INFO SEAL'!B1656</f>
        <v>1651</v>
      </c>
      <c r="B1705" s="180" t="str">
        <f t="shared" si="65"/>
        <v>SICODI</v>
      </c>
      <c r="C1705" s="180" t="str">
        <f>+'INFO SEAL'!C1656</f>
        <v>AREQUIPA</v>
      </c>
      <c r="D1705" s="180" t="str">
        <f>+'INFO SEAL'!D1656</f>
        <v>CONDESUYOS</v>
      </c>
      <c r="E1705" s="180" t="str">
        <f>+'INFO SEAL'!E1656</f>
        <v>ANDARAY</v>
      </c>
      <c r="F1705" s="180" t="str">
        <f>+IF('INFO SEAL'!I1656="BAJA TENSION","BT",IF('INFO SEAL'!I1656="MEDIA TENSION","MT","AT"))</f>
        <v>MT</v>
      </c>
      <c r="G1705" s="180">
        <f>+'INFO SEAL'!K1656</f>
        <v>13</v>
      </c>
      <c r="H1705" s="180" t="str">
        <f>+'INFO SEAL'!L1656</f>
        <v>POSTE</v>
      </c>
      <c r="I1705" s="180" t="str">
        <f>+'INFO SEAL'!M1656</f>
        <v>CONCRETO</v>
      </c>
      <c r="J1705" s="180" t="str">
        <f>+'INFO SEAL'!N1656&amp;"-"&amp;F1705</f>
        <v>PPC19-MT</v>
      </c>
      <c r="K1705" s="180"/>
      <c r="L1705" s="182" t="str">
        <f>+VLOOKUP('INFO SEAL'!N1656,$J$8:$V$50,3,FALSE)</f>
        <v>POSTE DE CONCRETO ARMADO DE 13/300/150/345</v>
      </c>
      <c r="M1705" s="33">
        <f t="shared" si="66"/>
        <v>0.5</v>
      </c>
    </row>
    <row r="1706" spans="1:13" customFormat="1" x14ac:dyDescent="0.25">
      <c r="A1706" s="73">
        <f>+'INFO SEAL'!B1657</f>
        <v>1652</v>
      </c>
      <c r="B1706" s="180" t="str">
        <f t="shared" si="65"/>
        <v>SICODI</v>
      </c>
      <c r="C1706" s="180" t="str">
        <f>+'INFO SEAL'!C1657</f>
        <v>AREQUIPA</v>
      </c>
      <c r="D1706" s="180" t="str">
        <f>+'INFO SEAL'!D1657</f>
        <v>CONDESUYOS</v>
      </c>
      <c r="E1706" s="180" t="str">
        <f>+'INFO SEAL'!E1657</f>
        <v>ANDARAY</v>
      </c>
      <c r="F1706" s="180" t="str">
        <f>+IF('INFO SEAL'!I1657="BAJA TENSION","BT",IF('INFO SEAL'!I1657="MEDIA TENSION","MT","AT"))</f>
        <v>MT</v>
      </c>
      <c r="G1706" s="180">
        <f>+'INFO SEAL'!K1657</f>
        <v>13</v>
      </c>
      <c r="H1706" s="180" t="str">
        <f>+'INFO SEAL'!L1657</f>
        <v>POSTE</v>
      </c>
      <c r="I1706" s="180" t="str">
        <f>+'INFO SEAL'!M1657</f>
        <v>CONCRETO</v>
      </c>
      <c r="J1706" s="180" t="str">
        <f>+'INFO SEAL'!N1657&amp;"-"&amp;F1706</f>
        <v>PPC19-MT</v>
      </c>
      <c r="K1706" s="180"/>
      <c r="L1706" s="182" t="str">
        <f>+VLOOKUP('INFO SEAL'!N1657,$J$8:$V$50,3,FALSE)</f>
        <v>POSTE DE CONCRETO ARMADO DE 13/300/150/345</v>
      </c>
      <c r="M1706" s="33">
        <f t="shared" si="66"/>
        <v>0.5</v>
      </c>
    </row>
    <row r="1707" spans="1:13" customFormat="1" x14ac:dyDescent="0.25">
      <c r="A1707" s="73">
        <f>+'INFO SEAL'!B1658</f>
        <v>1653</v>
      </c>
      <c r="B1707" s="180" t="str">
        <f t="shared" si="65"/>
        <v>SICODI</v>
      </c>
      <c r="C1707" s="180" t="str">
        <f>+'INFO SEAL'!C1658</f>
        <v>AREQUIPA</v>
      </c>
      <c r="D1707" s="180" t="str">
        <f>+'INFO SEAL'!D1658</f>
        <v>CONDESUYOS</v>
      </c>
      <c r="E1707" s="180" t="str">
        <f>+'INFO SEAL'!E1658</f>
        <v>ANDARAY</v>
      </c>
      <c r="F1707" s="180" t="str">
        <f>+IF('INFO SEAL'!I1658="BAJA TENSION","BT",IF('INFO SEAL'!I1658="MEDIA TENSION","MT","AT"))</f>
        <v>MT</v>
      </c>
      <c r="G1707" s="180">
        <f>+'INFO SEAL'!K1658</f>
        <v>13</v>
      </c>
      <c r="H1707" s="180" t="str">
        <f>+'INFO SEAL'!L1658</f>
        <v>POSTE</v>
      </c>
      <c r="I1707" s="180" t="str">
        <f>+'INFO SEAL'!M1658</f>
        <v>CONCRETO</v>
      </c>
      <c r="J1707" s="180" t="str">
        <f>+'INFO SEAL'!N1658&amp;"-"&amp;F1707</f>
        <v>PPC19-MT</v>
      </c>
      <c r="K1707" s="180"/>
      <c r="L1707" s="182" t="str">
        <f>+VLOOKUP('INFO SEAL'!N1658,$J$8:$V$50,3,FALSE)</f>
        <v>POSTE DE CONCRETO ARMADO DE 13/300/150/345</v>
      </c>
      <c r="M1707" s="33">
        <f t="shared" si="66"/>
        <v>0.5</v>
      </c>
    </row>
    <row r="1708" spans="1:13" customFormat="1" x14ac:dyDescent="0.25">
      <c r="A1708" s="73">
        <f>+'INFO SEAL'!B1659</f>
        <v>1654</v>
      </c>
      <c r="B1708" s="180" t="str">
        <f t="shared" si="65"/>
        <v>SICODI</v>
      </c>
      <c r="C1708" s="180" t="str">
        <f>+'INFO SEAL'!C1659</f>
        <v>AREQUIPA</v>
      </c>
      <c r="D1708" s="180" t="str">
        <f>+'INFO SEAL'!D1659</f>
        <v>CONDESUYOS</v>
      </c>
      <c r="E1708" s="180" t="str">
        <f>+'INFO SEAL'!E1659</f>
        <v>ANDARAY</v>
      </c>
      <c r="F1708" s="180" t="str">
        <f>+IF('INFO SEAL'!I1659="BAJA TENSION","BT",IF('INFO SEAL'!I1659="MEDIA TENSION","MT","AT"))</f>
        <v>MT</v>
      </c>
      <c r="G1708" s="180">
        <f>+'INFO SEAL'!K1659</f>
        <v>13</v>
      </c>
      <c r="H1708" s="180" t="str">
        <f>+'INFO SEAL'!L1659</f>
        <v>POSTE</v>
      </c>
      <c r="I1708" s="180" t="str">
        <f>+'INFO SEAL'!M1659</f>
        <v>CONCRETO</v>
      </c>
      <c r="J1708" s="180" t="str">
        <f>+'INFO SEAL'!N1659&amp;"-"&amp;F1708</f>
        <v>PPC19-MT</v>
      </c>
      <c r="K1708" s="180"/>
      <c r="L1708" s="182" t="str">
        <f>+VLOOKUP('INFO SEAL'!N1659,$J$8:$V$50,3,FALSE)</f>
        <v>POSTE DE CONCRETO ARMADO DE 13/300/150/345</v>
      </c>
      <c r="M1708" s="33">
        <f t="shared" si="66"/>
        <v>0.5</v>
      </c>
    </row>
    <row r="1709" spans="1:13" customFormat="1" x14ac:dyDescent="0.25">
      <c r="A1709" s="73">
        <f>+'INFO SEAL'!B1660</f>
        <v>1655</v>
      </c>
      <c r="B1709" s="180" t="str">
        <f t="shared" si="65"/>
        <v>SICODI</v>
      </c>
      <c r="C1709" s="180" t="str">
        <f>+'INFO SEAL'!C1660</f>
        <v>AREQUIPA</v>
      </c>
      <c r="D1709" s="180" t="str">
        <f>+'INFO SEAL'!D1660</f>
        <v>CONDESUYOS</v>
      </c>
      <c r="E1709" s="180" t="str">
        <f>+'INFO SEAL'!E1660</f>
        <v>ANDARAY</v>
      </c>
      <c r="F1709" s="180" t="str">
        <f>+IF('INFO SEAL'!I1660="BAJA TENSION","BT",IF('INFO SEAL'!I1660="MEDIA TENSION","MT","AT"))</f>
        <v>MT</v>
      </c>
      <c r="G1709" s="180">
        <f>+'INFO SEAL'!K1660</f>
        <v>13</v>
      </c>
      <c r="H1709" s="180" t="str">
        <f>+'INFO SEAL'!L1660</f>
        <v>POSTE</v>
      </c>
      <c r="I1709" s="180" t="str">
        <f>+'INFO SEAL'!M1660</f>
        <v>CONCRETO</v>
      </c>
      <c r="J1709" s="180" t="str">
        <f>+'INFO SEAL'!N1660&amp;"-"&amp;F1709</f>
        <v>PPC19-MT</v>
      </c>
      <c r="K1709" s="180"/>
      <c r="L1709" s="182" t="str">
        <f>+VLOOKUP('INFO SEAL'!N1660,$J$8:$V$50,3,FALSE)</f>
        <v>POSTE DE CONCRETO ARMADO DE 13/300/150/345</v>
      </c>
      <c r="M1709" s="33">
        <f t="shared" si="66"/>
        <v>0.5</v>
      </c>
    </row>
    <row r="1710" spans="1:13" customFormat="1" x14ac:dyDescent="0.25">
      <c r="A1710" s="73">
        <f>+'INFO SEAL'!B1661</f>
        <v>1656</v>
      </c>
      <c r="B1710" s="180" t="str">
        <f t="shared" si="65"/>
        <v>SICODI</v>
      </c>
      <c r="C1710" s="180" t="str">
        <f>+'INFO SEAL'!C1661</f>
        <v>AREQUIPA</v>
      </c>
      <c r="D1710" s="180" t="str">
        <f>+'INFO SEAL'!D1661</f>
        <v>CONDESUYOS</v>
      </c>
      <c r="E1710" s="180" t="str">
        <f>+'INFO SEAL'!E1661</f>
        <v>ANDARAY</v>
      </c>
      <c r="F1710" s="180" t="str">
        <f>+IF('INFO SEAL'!I1661="BAJA TENSION","BT",IF('INFO SEAL'!I1661="MEDIA TENSION","MT","AT"))</f>
        <v>MT</v>
      </c>
      <c r="G1710" s="180">
        <f>+'INFO SEAL'!K1661</f>
        <v>13</v>
      </c>
      <c r="H1710" s="180" t="str">
        <f>+'INFO SEAL'!L1661</f>
        <v>POSTE</v>
      </c>
      <c r="I1710" s="180" t="str">
        <f>+'INFO SEAL'!M1661</f>
        <v>CONCRETO</v>
      </c>
      <c r="J1710" s="180" t="str">
        <f>+'INFO SEAL'!N1661&amp;"-"&amp;F1710</f>
        <v>PPC19-MT</v>
      </c>
      <c r="K1710" s="180"/>
      <c r="L1710" s="182" t="str">
        <f>+VLOOKUP('INFO SEAL'!N1661,$J$8:$V$50,3,FALSE)</f>
        <v>POSTE DE CONCRETO ARMADO DE 13/300/150/345</v>
      </c>
      <c r="M1710" s="33">
        <f t="shared" si="66"/>
        <v>0.5</v>
      </c>
    </row>
    <row r="1711" spans="1:13" customFormat="1" x14ac:dyDescent="0.25">
      <c r="A1711" s="73">
        <f>+'INFO SEAL'!B1662</f>
        <v>1657</v>
      </c>
      <c r="B1711" s="180" t="str">
        <f t="shared" si="65"/>
        <v>SICODI</v>
      </c>
      <c r="C1711" s="180" t="str">
        <f>+'INFO SEAL'!C1662</f>
        <v>AREQUIPA</v>
      </c>
      <c r="D1711" s="180" t="str">
        <f>+'INFO SEAL'!D1662</f>
        <v>AREQUIPA</v>
      </c>
      <c r="E1711" s="180" t="str">
        <f>+'INFO SEAL'!E1662</f>
        <v>YANAHUARA</v>
      </c>
      <c r="F1711" s="180" t="str">
        <f>+IF('INFO SEAL'!I1662="BAJA TENSION","BT",IF('INFO SEAL'!I1662="MEDIA TENSION","MT","AT"))</f>
        <v>BT</v>
      </c>
      <c r="G1711" s="180">
        <f>+'INFO SEAL'!K1662</f>
        <v>8</v>
      </c>
      <c r="H1711" s="180" t="str">
        <f>+'INFO SEAL'!L1662</f>
        <v>POSTE</v>
      </c>
      <c r="I1711" s="180" t="str">
        <f>+'INFO SEAL'!M1662</f>
        <v>CONCRETO</v>
      </c>
      <c r="J1711" s="180" t="str">
        <f>+'INFO SEAL'!N1662&amp;"-"&amp;F1711</f>
        <v>PPC05-BT</v>
      </c>
      <c r="K1711" s="180"/>
      <c r="L1711" s="182" t="str">
        <f>+VLOOKUP('INFO SEAL'!N1662,$J$8:$V$50,3,FALSE)</f>
        <v>POSTE DE CONCRETO ARMADO DE  8/200/120/240</v>
      </c>
      <c r="M1711" s="33">
        <f t="shared" si="66"/>
        <v>0.1</v>
      </c>
    </row>
    <row r="1712" spans="1:13" customFormat="1" x14ac:dyDescent="0.25">
      <c r="A1712" s="73">
        <f>+'INFO SEAL'!B1663</f>
        <v>1658</v>
      </c>
      <c r="B1712" s="180" t="str">
        <f t="shared" si="65"/>
        <v>SICODI</v>
      </c>
      <c r="C1712" s="180" t="str">
        <f>+'INFO SEAL'!C1663</f>
        <v>AREQUIPA</v>
      </c>
      <c r="D1712" s="180" t="str">
        <f>+'INFO SEAL'!D1663</f>
        <v>AREQUIPA</v>
      </c>
      <c r="E1712" s="180" t="str">
        <f>+'INFO SEAL'!E1663</f>
        <v>UCHUMAYO</v>
      </c>
      <c r="F1712" s="180" t="str">
        <f>+IF('INFO SEAL'!I1663="BAJA TENSION","BT",IF('INFO SEAL'!I1663="MEDIA TENSION","MT","AT"))</f>
        <v>BT</v>
      </c>
      <c r="G1712" s="180">
        <f>+'INFO SEAL'!K1663</f>
        <v>8</v>
      </c>
      <c r="H1712" s="180" t="str">
        <f>+'INFO SEAL'!L1663</f>
        <v>POSTE</v>
      </c>
      <c r="I1712" s="180" t="str">
        <f>+'INFO SEAL'!M1663</f>
        <v>CONCRETO</v>
      </c>
      <c r="J1712" s="180" t="str">
        <f>+'INFO SEAL'!N1663&amp;"-"&amp;F1712</f>
        <v>PPC05-BT</v>
      </c>
      <c r="K1712" s="180"/>
      <c r="L1712" s="182" t="str">
        <f>+VLOOKUP('INFO SEAL'!N1663,$J$8:$V$50,3,FALSE)</f>
        <v>POSTE DE CONCRETO ARMADO DE  8/200/120/240</v>
      </c>
      <c r="M1712" s="33">
        <f t="shared" si="66"/>
        <v>0.1</v>
      </c>
    </row>
    <row r="1713" spans="1:13" customFormat="1" x14ac:dyDescent="0.25">
      <c r="A1713" s="73">
        <f>+'INFO SEAL'!B1664</f>
        <v>1659</v>
      </c>
      <c r="B1713" s="180" t="str">
        <f t="shared" si="65"/>
        <v>SICODI</v>
      </c>
      <c r="C1713" s="180" t="str">
        <f>+'INFO SEAL'!C1664</f>
        <v>AREQUIPA</v>
      </c>
      <c r="D1713" s="180" t="str">
        <f>+'INFO SEAL'!D1664</f>
        <v>AREQUIPA</v>
      </c>
      <c r="E1713" s="180" t="str">
        <f>+'INFO SEAL'!E1664</f>
        <v>YANAHUARA</v>
      </c>
      <c r="F1713" s="180" t="str">
        <f>+IF('INFO SEAL'!I1664="BAJA TENSION","BT",IF('INFO SEAL'!I1664="MEDIA TENSION","MT","AT"))</f>
        <v>BT</v>
      </c>
      <c r="G1713" s="180">
        <f>+'INFO SEAL'!K1664</f>
        <v>8</v>
      </c>
      <c r="H1713" s="180" t="str">
        <f>+'INFO SEAL'!L1664</f>
        <v>POSTE</v>
      </c>
      <c r="I1713" s="180" t="str">
        <f>+'INFO SEAL'!M1664</f>
        <v>CONCRETO</v>
      </c>
      <c r="J1713" s="180" t="str">
        <f>+'INFO SEAL'!N1664&amp;"-"&amp;F1713</f>
        <v>PPC05-BT</v>
      </c>
      <c r="K1713" s="180"/>
      <c r="L1713" s="182" t="str">
        <f>+VLOOKUP('INFO SEAL'!N1664,$J$8:$V$50,3,FALSE)</f>
        <v>POSTE DE CONCRETO ARMADO DE  8/200/120/240</v>
      </c>
      <c r="M1713" s="33">
        <f t="shared" si="66"/>
        <v>0.1</v>
      </c>
    </row>
    <row r="1714" spans="1:13" customFormat="1" x14ac:dyDescent="0.25">
      <c r="A1714" s="73">
        <f>+'INFO SEAL'!B1665</f>
        <v>1660</v>
      </c>
      <c r="B1714" s="180" t="str">
        <f t="shared" si="65"/>
        <v>SICODI</v>
      </c>
      <c r="C1714" s="180" t="str">
        <f>+'INFO SEAL'!C1665</f>
        <v>AREQUIPA</v>
      </c>
      <c r="D1714" s="180" t="str">
        <f>+'INFO SEAL'!D1665</f>
        <v>AREQUIPA</v>
      </c>
      <c r="E1714" s="180" t="str">
        <f>+'INFO SEAL'!E1665</f>
        <v>YANAHUARA</v>
      </c>
      <c r="F1714" s="180" t="str">
        <f>+IF('INFO SEAL'!I1665="BAJA TENSION","BT",IF('INFO SEAL'!I1665="MEDIA TENSION","MT","AT"))</f>
        <v>BT</v>
      </c>
      <c r="G1714" s="180">
        <f>+'INFO SEAL'!K1665</f>
        <v>7</v>
      </c>
      <c r="H1714" s="180" t="str">
        <f>+'INFO SEAL'!L1665</f>
        <v>POSTE</v>
      </c>
      <c r="I1714" s="180" t="str">
        <f>+'INFO SEAL'!M1665</f>
        <v>CONCRETO</v>
      </c>
      <c r="J1714" s="180" t="str">
        <f>+'INFO SEAL'!N1665&amp;"-"&amp;F1714</f>
        <v>PPC02-BT</v>
      </c>
      <c r="K1714" s="180"/>
      <c r="L1714" s="182" t="str">
        <f>+VLOOKUP('INFO SEAL'!N1665,$J$8:$V$50,3,FALSE)</f>
        <v>POSTE DE CONCRETO ARMADO DE  7/200/120/225</v>
      </c>
      <c r="M1714" s="33">
        <f t="shared" si="66"/>
        <v>0.1</v>
      </c>
    </row>
    <row r="1715" spans="1:13" customFormat="1" x14ac:dyDescent="0.25">
      <c r="A1715" s="73">
        <f>+'INFO SEAL'!B1666</f>
        <v>1661</v>
      </c>
      <c r="B1715" s="180" t="str">
        <f t="shared" si="65"/>
        <v>SICODI</v>
      </c>
      <c r="C1715" s="180" t="str">
        <f>+'INFO SEAL'!C1666</f>
        <v>AREQUIPA</v>
      </c>
      <c r="D1715" s="180" t="str">
        <f>+'INFO SEAL'!D1666</f>
        <v>CONDESUYOS</v>
      </c>
      <c r="E1715" s="180" t="str">
        <f>+'INFO SEAL'!E1666</f>
        <v>ANDARAY</v>
      </c>
      <c r="F1715" s="180" t="str">
        <f>+IF('INFO SEAL'!I1666="BAJA TENSION","BT",IF('INFO SEAL'!I1666="MEDIA TENSION","MT","AT"))</f>
        <v>MT</v>
      </c>
      <c r="G1715" s="180">
        <f>+'INFO SEAL'!K1666</f>
        <v>13</v>
      </c>
      <c r="H1715" s="180" t="str">
        <f>+'INFO SEAL'!L1666</f>
        <v>POSTE</v>
      </c>
      <c r="I1715" s="180" t="str">
        <f>+'INFO SEAL'!M1666</f>
        <v>CONCRETO</v>
      </c>
      <c r="J1715" s="180" t="str">
        <f>+'INFO SEAL'!N1666&amp;"-"&amp;F1715</f>
        <v>PPC19-MT</v>
      </c>
      <c r="K1715" s="180"/>
      <c r="L1715" s="182" t="str">
        <f>+VLOOKUP('INFO SEAL'!N1666,$J$8:$V$50,3,FALSE)</f>
        <v>POSTE DE CONCRETO ARMADO DE 13/300/150/345</v>
      </c>
      <c r="M1715" s="33">
        <f t="shared" si="66"/>
        <v>0.5</v>
      </c>
    </row>
    <row r="1716" spans="1:13" customFormat="1" x14ac:dyDescent="0.25">
      <c r="A1716" s="73">
        <f>+'INFO SEAL'!B1667</f>
        <v>1662</v>
      </c>
      <c r="B1716" s="180" t="str">
        <f t="shared" si="65"/>
        <v>SICODI</v>
      </c>
      <c r="C1716" s="180" t="str">
        <f>+'INFO SEAL'!C1667</f>
        <v>AREQUIPA</v>
      </c>
      <c r="D1716" s="180" t="str">
        <f>+'INFO SEAL'!D1667</f>
        <v>AREQUIPA</v>
      </c>
      <c r="E1716" s="180" t="str">
        <f>+'INFO SEAL'!E1667</f>
        <v>UCHUMAYO</v>
      </c>
      <c r="F1716" s="180" t="str">
        <f>+IF('INFO SEAL'!I1667="BAJA TENSION","BT",IF('INFO SEAL'!I1667="MEDIA TENSION","MT","AT"))</f>
        <v>BT</v>
      </c>
      <c r="G1716" s="180">
        <f>+'INFO SEAL'!K1667</f>
        <v>9</v>
      </c>
      <c r="H1716" s="180" t="str">
        <f>+'INFO SEAL'!L1667</f>
        <v>POSTE</v>
      </c>
      <c r="I1716" s="180" t="str">
        <f>+'INFO SEAL'!M1667</f>
        <v>CONCRETO</v>
      </c>
      <c r="J1716" s="180" t="str">
        <f>+'INFO SEAL'!N1667&amp;"-"&amp;F1716</f>
        <v>PPC08-BT</v>
      </c>
      <c r="K1716" s="180"/>
      <c r="L1716" s="182" t="str">
        <f>+VLOOKUP('INFO SEAL'!N1667,$J$8:$V$50,3,FALSE)</f>
        <v>POSTE DE CONCRETO ARMADO DE  9/200/120/255</v>
      </c>
      <c r="M1716" s="33">
        <f t="shared" si="66"/>
        <v>0.1</v>
      </c>
    </row>
    <row r="1717" spans="1:13" customFormat="1" x14ac:dyDescent="0.25">
      <c r="A1717" s="73">
        <f>+'INFO SEAL'!B1668</f>
        <v>1663</v>
      </c>
      <c r="B1717" s="180" t="str">
        <f t="shared" si="65"/>
        <v>SICODI</v>
      </c>
      <c r="C1717" s="180" t="str">
        <f>+'INFO SEAL'!C1668</f>
        <v>AREQUIPA</v>
      </c>
      <c r="D1717" s="180" t="str">
        <f>+'INFO SEAL'!D1668</f>
        <v>AREQUIPA</v>
      </c>
      <c r="E1717" s="180" t="str">
        <f>+'INFO SEAL'!E1668</f>
        <v>YANAHUARA</v>
      </c>
      <c r="F1717" s="180" t="str">
        <f>+IF('INFO SEAL'!I1668="BAJA TENSION","BT",IF('INFO SEAL'!I1668="MEDIA TENSION","MT","AT"))</f>
        <v>BT</v>
      </c>
      <c r="G1717" s="180">
        <f>+'INFO SEAL'!K1668</f>
        <v>9</v>
      </c>
      <c r="H1717" s="180" t="str">
        <f>+'INFO SEAL'!L1668</f>
        <v>POSTE</v>
      </c>
      <c r="I1717" s="180" t="str">
        <f>+'INFO SEAL'!M1668</f>
        <v>CONCRETO</v>
      </c>
      <c r="J1717" s="180" t="str">
        <f>+'INFO SEAL'!N1668&amp;"-"&amp;F1717</f>
        <v>PPC08-BT</v>
      </c>
      <c r="K1717" s="180"/>
      <c r="L1717" s="182" t="str">
        <f>+VLOOKUP('INFO SEAL'!N1668,$J$8:$V$50,3,FALSE)</f>
        <v>POSTE DE CONCRETO ARMADO DE  9/200/120/255</v>
      </c>
      <c r="M1717" s="33">
        <f t="shared" si="66"/>
        <v>0.1</v>
      </c>
    </row>
    <row r="1718" spans="1:13" customFormat="1" x14ac:dyDescent="0.25">
      <c r="A1718" s="73">
        <f>+'INFO SEAL'!B1669</f>
        <v>1664</v>
      </c>
      <c r="B1718" s="180" t="str">
        <f t="shared" si="65"/>
        <v>SICODI</v>
      </c>
      <c r="C1718" s="180" t="str">
        <f>+'INFO SEAL'!C1669</f>
        <v>AREQUIPA</v>
      </c>
      <c r="D1718" s="180" t="str">
        <f>+'INFO SEAL'!D1669</f>
        <v>CONDESUYOS</v>
      </c>
      <c r="E1718" s="180" t="str">
        <f>+'INFO SEAL'!E1669</f>
        <v>ANDARAY</v>
      </c>
      <c r="F1718" s="180" t="str">
        <f>+IF('INFO SEAL'!I1669="BAJA TENSION","BT",IF('INFO SEAL'!I1669="MEDIA TENSION","MT","AT"))</f>
        <v>MT</v>
      </c>
      <c r="G1718" s="180">
        <f>+'INFO SEAL'!K1669</f>
        <v>13</v>
      </c>
      <c r="H1718" s="180" t="str">
        <f>+'INFO SEAL'!L1669</f>
        <v>POSTE</v>
      </c>
      <c r="I1718" s="180" t="str">
        <f>+'INFO SEAL'!M1669</f>
        <v>CONCRETO</v>
      </c>
      <c r="J1718" s="180" t="str">
        <f>+'INFO SEAL'!N1669&amp;"-"&amp;F1718</f>
        <v>PPC19-MT</v>
      </c>
      <c r="K1718" s="180"/>
      <c r="L1718" s="182" t="str">
        <f>+VLOOKUP('INFO SEAL'!N1669,$J$8:$V$50,3,FALSE)</f>
        <v>POSTE DE CONCRETO ARMADO DE 13/300/150/345</v>
      </c>
      <c r="M1718" s="33">
        <f t="shared" si="66"/>
        <v>0.5</v>
      </c>
    </row>
    <row r="1719" spans="1:13" customFormat="1" x14ac:dyDescent="0.25">
      <c r="A1719" s="73">
        <f>+'INFO SEAL'!B1670</f>
        <v>1665</v>
      </c>
      <c r="B1719" s="180" t="str">
        <f t="shared" si="65"/>
        <v>SICODI</v>
      </c>
      <c r="C1719" s="180" t="str">
        <f>+'INFO SEAL'!C1670</f>
        <v>AREQUIPA</v>
      </c>
      <c r="D1719" s="180" t="str">
        <f>+'INFO SEAL'!D1670</f>
        <v>CONDESUYOS</v>
      </c>
      <c r="E1719" s="180" t="str">
        <f>+'INFO SEAL'!E1670</f>
        <v>ANDARAY</v>
      </c>
      <c r="F1719" s="180" t="str">
        <f>+IF('INFO SEAL'!I1670="BAJA TENSION","BT",IF('INFO SEAL'!I1670="MEDIA TENSION","MT","AT"))</f>
        <v>MT</v>
      </c>
      <c r="G1719" s="180">
        <f>+'INFO SEAL'!K1670</f>
        <v>13</v>
      </c>
      <c r="H1719" s="180" t="str">
        <f>+'INFO SEAL'!L1670</f>
        <v>POSTE</v>
      </c>
      <c r="I1719" s="180" t="str">
        <f>+'INFO SEAL'!M1670</f>
        <v>CONCRETO</v>
      </c>
      <c r="J1719" s="180" t="str">
        <f>+'INFO SEAL'!N1670&amp;"-"&amp;F1719</f>
        <v>PPC19-MT</v>
      </c>
      <c r="K1719" s="180"/>
      <c r="L1719" s="182" t="str">
        <f>+VLOOKUP('INFO SEAL'!N1670,$J$8:$V$50,3,FALSE)</f>
        <v>POSTE DE CONCRETO ARMADO DE 13/300/150/345</v>
      </c>
      <c r="M1719" s="33">
        <f t="shared" si="66"/>
        <v>0.5</v>
      </c>
    </row>
    <row r="1720" spans="1:13" customFormat="1" x14ac:dyDescent="0.25">
      <c r="A1720" s="73">
        <f>+'INFO SEAL'!B1671</f>
        <v>1666</v>
      </c>
      <c r="B1720" s="180" t="str">
        <f t="shared" ref="B1720:B1783" si="67">+INDEX($B$8:$B$50,MATCH(L1720,$L$8:$L$50,0))</f>
        <v>SICODI</v>
      </c>
      <c r="C1720" s="180" t="str">
        <f>+'INFO SEAL'!C1671</f>
        <v>AREQUIPA</v>
      </c>
      <c r="D1720" s="180" t="str">
        <f>+'INFO SEAL'!D1671</f>
        <v>AREQUIPA</v>
      </c>
      <c r="E1720" s="180" t="str">
        <f>+'INFO SEAL'!E1671</f>
        <v>UCHUMAYO</v>
      </c>
      <c r="F1720" s="180" t="str">
        <f>+IF('INFO SEAL'!I1671="BAJA TENSION","BT",IF('INFO SEAL'!I1671="MEDIA TENSION","MT","AT"))</f>
        <v>MT</v>
      </c>
      <c r="G1720" s="180">
        <f>+'INFO SEAL'!K1671</f>
        <v>12</v>
      </c>
      <c r="H1720" s="180" t="str">
        <f>+'INFO SEAL'!L1671</f>
        <v>POSTE</v>
      </c>
      <c r="I1720" s="180" t="str">
        <f>+'INFO SEAL'!M1671</f>
        <v>MADERA</v>
      </c>
      <c r="J1720" s="180" t="str">
        <f>+'INFO SEAL'!N1671&amp;"-"&amp;F1720</f>
        <v>PPM19-MT</v>
      </c>
      <c r="K1720" s="180"/>
      <c r="L1720" s="182" t="str">
        <f>+VLOOKUP('INFO SEAL'!N1671,$J$8:$V$50,3,FALSE)</f>
        <v>POSTE DE MADERA TRATADA DE 12 mts. CL.4</v>
      </c>
      <c r="M1720" s="33">
        <f t="shared" ref="M1720:M1783" si="68">+VLOOKUP(J1720,$K$8:$V$50,12,FALSE)</f>
        <v>1</v>
      </c>
    </row>
    <row r="1721" spans="1:13" customFormat="1" x14ac:dyDescent="0.25">
      <c r="A1721" s="73">
        <f>+'INFO SEAL'!B1672</f>
        <v>1667</v>
      </c>
      <c r="B1721" s="180" t="str">
        <f t="shared" si="67"/>
        <v>SICODI</v>
      </c>
      <c r="C1721" s="180" t="str">
        <f>+'INFO SEAL'!C1672</f>
        <v>AREQUIPA</v>
      </c>
      <c r="D1721" s="180" t="str">
        <f>+'INFO SEAL'!D1672</f>
        <v>AREQUIPA</v>
      </c>
      <c r="E1721" s="180" t="str">
        <f>+'INFO SEAL'!E1672</f>
        <v>UCHUMAYO</v>
      </c>
      <c r="F1721" s="180" t="str">
        <f>+IF('INFO SEAL'!I1672="BAJA TENSION","BT",IF('INFO SEAL'!I1672="MEDIA TENSION","MT","AT"))</f>
        <v>BT</v>
      </c>
      <c r="G1721" s="180">
        <f>+'INFO SEAL'!K1672</f>
        <v>8</v>
      </c>
      <c r="H1721" s="180" t="str">
        <f>+'INFO SEAL'!L1672</f>
        <v>POSTE</v>
      </c>
      <c r="I1721" s="180" t="str">
        <f>+'INFO SEAL'!M1672</f>
        <v>CONCRETO</v>
      </c>
      <c r="J1721" s="180" t="str">
        <f>+'INFO SEAL'!N1672&amp;"-"&amp;F1721</f>
        <v>PPC05-BT</v>
      </c>
      <c r="K1721" s="180"/>
      <c r="L1721" s="182" t="str">
        <f>+VLOOKUP('INFO SEAL'!N1672,$J$8:$V$50,3,FALSE)</f>
        <v>POSTE DE CONCRETO ARMADO DE  8/200/120/240</v>
      </c>
      <c r="M1721" s="33">
        <f t="shared" si="68"/>
        <v>0.1</v>
      </c>
    </row>
    <row r="1722" spans="1:13" customFormat="1" x14ac:dyDescent="0.25">
      <c r="A1722" s="73">
        <f>+'INFO SEAL'!B1673</f>
        <v>1668</v>
      </c>
      <c r="B1722" s="180" t="str">
        <f t="shared" si="67"/>
        <v>SICODI</v>
      </c>
      <c r="C1722" s="180" t="str">
        <f>+'INFO SEAL'!C1673</f>
        <v>AREQUIPA</v>
      </c>
      <c r="D1722" s="180" t="str">
        <f>+'INFO SEAL'!D1673</f>
        <v>AREQUIPA</v>
      </c>
      <c r="E1722" s="180" t="str">
        <f>+'INFO SEAL'!E1673</f>
        <v>CERRO COLORADO</v>
      </c>
      <c r="F1722" s="180" t="str">
        <f>+IF('INFO SEAL'!I1673="BAJA TENSION","BT",IF('INFO SEAL'!I1673="MEDIA TENSION","MT","AT"))</f>
        <v>BT</v>
      </c>
      <c r="G1722" s="180">
        <f>+'INFO SEAL'!K1673</f>
        <v>9</v>
      </c>
      <c r="H1722" s="180" t="str">
        <f>+'INFO SEAL'!L1673</f>
        <v>POSTE</v>
      </c>
      <c r="I1722" s="180" t="str">
        <f>+'INFO SEAL'!M1673</f>
        <v>CONCRETO</v>
      </c>
      <c r="J1722" s="180" t="str">
        <f>+'INFO SEAL'!N1673&amp;"-"&amp;F1722</f>
        <v>PPC08-BT</v>
      </c>
      <c r="K1722" s="180"/>
      <c r="L1722" s="182" t="str">
        <f>+VLOOKUP('INFO SEAL'!N1673,$J$8:$V$50,3,FALSE)</f>
        <v>POSTE DE CONCRETO ARMADO DE  9/200/120/255</v>
      </c>
      <c r="M1722" s="33">
        <f t="shared" si="68"/>
        <v>0.1</v>
      </c>
    </row>
    <row r="1723" spans="1:13" customFormat="1" x14ac:dyDescent="0.25">
      <c r="A1723" s="73">
        <f>+'INFO SEAL'!B1674</f>
        <v>1669</v>
      </c>
      <c r="B1723" s="180" t="str">
        <f t="shared" si="67"/>
        <v>SICODI</v>
      </c>
      <c r="C1723" s="180" t="str">
        <f>+'INFO SEAL'!C1674</f>
        <v>AREQUIPA</v>
      </c>
      <c r="D1723" s="180" t="str">
        <f>+'INFO SEAL'!D1674</f>
        <v>AREQUIPA</v>
      </c>
      <c r="E1723" s="180" t="str">
        <f>+'INFO SEAL'!E1674</f>
        <v>YANAHUARA</v>
      </c>
      <c r="F1723" s="180" t="str">
        <f>+IF('INFO SEAL'!I1674="BAJA TENSION","BT",IF('INFO SEAL'!I1674="MEDIA TENSION","MT","AT"))</f>
        <v>BT</v>
      </c>
      <c r="G1723" s="180">
        <f>+'INFO SEAL'!K1674</f>
        <v>8</v>
      </c>
      <c r="H1723" s="180" t="str">
        <f>+'INFO SEAL'!L1674</f>
        <v>POSTE</v>
      </c>
      <c r="I1723" s="180" t="str">
        <f>+'INFO SEAL'!M1674</f>
        <v>CONCRETO</v>
      </c>
      <c r="J1723" s="180" t="str">
        <f>+'INFO SEAL'!N1674&amp;"-"&amp;F1723</f>
        <v>PPC05-BT</v>
      </c>
      <c r="K1723" s="180"/>
      <c r="L1723" s="182" t="str">
        <f>+VLOOKUP('INFO SEAL'!N1674,$J$8:$V$50,3,FALSE)</f>
        <v>POSTE DE CONCRETO ARMADO DE  8/200/120/240</v>
      </c>
      <c r="M1723" s="33">
        <f t="shared" si="68"/>
        <v>0.1</v>
      </c>
    </row>
    <row r="1724" spans="1:13" customFormat="1" x14ac:dyDescent="0.25">
      <c r="A1724" s="73">
        <f>+'INFO SEAL'!B1675</f>
        <v>1670</v>
      </c>
      <c r="B1724" s="180" t="str">
        <f t="shared" si="67"/>
        <v>SICODI</v>
      </c>
      <c r="C1724" s="180" t="str">
        <f>+'INFO SEAL'!C1675</f>
        <v>AREQUIPA</v>
      </c>
      <c r="D1724" s="180" t="str">
        <f>+'INFO SEAL'!D1675</f>
        <v>AREQUIPA</v>
      </c>
      <c r="E1724" s="180" t="str">
        <f>+'INFO SEAL'!E1675</f>
        <v>CERRO COLORADO</v>
      </c>
      <c r="F1724" s="180" t="str">
        <f>+IF('INFO SEAL'!I1675="BAJA TENSION","BT",IF('INFO SEAL'!I1675="MEDIA TENSION","MT","AT"))</f>
        <v>BT</v>
      </c>
      <c r="G1724" s="180">
        <f>+'INFO SEAL'!K1675</f>
        <v>8</v>
      </c>
      <c r="H1724" s="180" t="str">
        <f>+'INFO SEAL'!L1675</f>
        <v>POSTE</v>
      </c>
      <c r="I1724" s="180" t="str">
        <f>+'INFO SEAL'!M1675</f>
        <v>CONCRETO</v>
      </c>
      <c r="J1724" s="180" t="str">
        <f>+'INFO SEAL'!N1675&amp;"-"&amp;F1724</f>
        <v>PPC05-BT</v>
      </c>
      <c r="K1724" s="180"/>
      <c r="L1724" s="182" t="str">
        <f>+VLOOKUP('INFO SEAL'!N1675,$J$8:$V$50,3,FALSE)</f>
        <v>POSTE DE CONCRETO ARMADO DE  8/200/120/240</v>
      </c>
      <c r="M1724" s="33">
        <f t="shared" si="68"/>
        <v>0.1</v>
      </c>
    </row>
    <row r="1725" spans="1:13" customFormat="1" x14ac:dyDescent="0.25">
      <c r="A1725" s="73">
        <f>+'INFO SEAL'!B1676</f>
        <v>1671</v>
      </c>
      <c r="B1725" s="180" t="str">
        <f t="shared" si="67"/>
        <v>SICODI</v>
      </c>
      <c r="C1725" s="180" t="str">
        <f>+'INFO SEAL'!C1676</f>
        <v>AREQUIPA</v>
      </c>
      <c r="D1725" s="180" t="str">
        <f>+'INFO SEAL'!D1676</f>
        <v>AREQUIPA</v>
      </c>
      <c r="E1725" s="180" t="str">
        <f>+'INFO SEAL'!E1676</f>
        <v>YANAHUARA</v>
      </c>
      <c r="F1725" s="180" t="str">
        <f>+IF('INFO SEAL'!I1676="BAJA TENSION","BT",IF('INFO SEAL'!I1676="MEDIA TENSION","MT","AT"))</f>
        <v>BT</v>
      </c>
      <c r="G1725" s="180">
        <f>+'INFO SEAL'!K1676</f>
        <v>7</v>
      </c>
      <c r="H1725" s="180" t="str">
        <f>+'INFO SEAL'!L1676</f>
        <v>POSTE</v>
      </c>
      <c r="I1725" s="180" t="str">
        <f>+'INFO SEAL'!M1676</f>
        <v>CONCRETO</v>
      </c>
      <c r="J1725" s="180" t="str">
        <f>+'INFO SEAL'!N1676&amp;"-"&amp;F1725</f>
        <v>PPC02-BT</v>
      </c>
      <c r="K1725" s="180"/>
      <c r="L1725" s="182" t="str">
        <f>+VLOOKUP('INFO SEAL'!N1676,$J$8:$V$50,3,FALSE)</f>
        <v>POSTE DE CONCRETO ARMADO DE  7/200/120/225</v>
      </c>
      <c r="M1725" s="33">
        <f t="shared" si="68"/>
        <v>0.1</v>
      </c>
    </row>
    <row r="1726" spans="1:13" customFormat="1" x14ac:dyDescent="0.25">
      <c r="A1726" s="73">
        <f>+'INFO SEAL'!B1677</f>
        <v>1672</v>
      </c>
      <c r="B1726" s="180" t="str">
        <f t="shared" si="67"/>
        <v>SICODI</v>
      </c>
      <c r="C1726" s="180" t="str">
        <f>+'INFO SEAL'!C1677</f>
        <v>AREQUIPA</v>
      </c>
      <c r="D1726" s="180" t="str">
        <f>+'INFO SEAL'!D1677</f>
        <v>AREQUIPA</v>
      </c>
      <c r="E1726" s="180" t="str">
        <f>+'INFO SEAL'!E1677</f>
        <v>CERRO COLORADO</v>
      </c>
      <c r="F1726" s="180" t="str">
        <f>+IF('INFO SEAL'!I1677="BAJA TENSION","BT",IF('INFO SEAL'!I1677="MEDIA TENSION","MT","AT"))</f>
        <v>BT</v>
      </c>
      <c r="G1726" s="180">
        <f>+'INFO SEAL'!K1677</f>
        <v>8</v>
      </c>
      <c r="H1726" s="180" t="str">
        <f>+'INFO SEAL'!L1677</f>
        <v>POSTE</v>
      </c>
      <c r="I1726" s="180" t="str">
        <f>+'INFO SEAL'!M1677</f>
        <v>CONCRETO</v>
      </c>
      <c r="J1726" s="180" t="str">
        <f>+'INFO SEAL'!N1677&amp;"-"&amp;F1726</f>
        <v>PPC05-BT</v>
      </c>
      <c r="K1726" s="180"/>
      <c r="L1726" s="182" t="str">
        <f>+VLOOKUP('INFO SEAL'!N1677,$J$8:$V$50,3,FALSE)</f>
        <v>POSTE DE CONCRETO ARMADO DE  8/200/120/240</v>
      </c>
      <c r="M1726" s="33">
        <f t="shared" si="68"/>
        <v>0.1</v>
      </c>
    </row>
    <row r="1727" spans="1:13" customFormat="1" x14ac:dyDescent="0.25">
      <c r="A1727" s="73">
        <f>+'INFO SEAL'!B1678</f>
        <v>1673</v>
      </c>
      <c r="B1727" s="180" t="str">
        <f t="shared" si="67"/>
        <v>SICODI</v>
      </c>
      <c r="C1727" s="180" t="str">
        <f>+'INFO SEAL'!C1678</f>
        <v>AREQUIPA</v>
      </c>
      <c r="D1727" s="180" t="str">
        <f>+'INFO SEAL'!D1678</f>
        <v>AREQUIPA</v>
      </c>
      <c r="E1727" s="180" t="str">
        <f>+'INFO SEAL'!E1678</f>
        <v>CERRO COLORADO</v>
      </c>
      <c r="F1727" s="180" t="str">
        <f>+IF('INFO SEAL'!I1678="BAJA TENSION","BT",IF('INFO SEAL'!I1678="MEDIA TENSION","MT","AT"))</f>
        <v>BT</v>
      </c>
      <c r="G1727" s="180">
        <f>+'INFO SEAL'!K1678</f>
        <v>9</v>
      </c>
      <c r="H1727" s="180" t="str">
        <f>+'INFO SEAL'!L1678</f>
        <v>POSTE</v>
      </c>
      <c r="I1727" s="180" t="str">
        <f>+'INFO SEAL'!M1678</f>
        <v>CONCRETO</v>
      </c>
      <c r="J1727" s="180" t="str">
        <f>+'INFO SEAL'!N1678&amp;"-"&amp;F1727</f>
        <v>PPC10-BT</v>
      </c>
      <c r="K1727" s="180"/>
      <c r="L1727" s="182" t="str">
        <f>+VLOOKUP('INFO SEAL'!N1678,$J$8:$V$50,3,FALSE)</f>
        <v>POSTE DE CONCRETO ARMADO DE  9/400/140/275</v>
      </c>
      <c r="M1727" s="33">
        <f t="shared" si="68"/>
        <v>0.2</v>
      </c>
    </row>
    <row r="1728" spans="1:13" customFormat="1" x14ac:dyDescent="0.25">
      <c r="A1728" s="73">
        <f>+'INFO SEAL'!B1679</f>
        <v>1674</v>
      </c>
      <c r="B1728" s="180" t="str">
        <f t="shared" si="67"/>
        <v>SICODI</v>
      </c>
      <c r="C1728" s="180" t="str">
        <f>+'INFO SEAL'!C1679</f>
        <v>AREQUIPA</v>
      </c>
      <c r="D1728" s="180" t="str">
        <f>+'INFO SEAL'!D1679</f>
        <v>CONDESUYOS</v>
      </c>
      <c r="E1728" s="180" t="str">
        <f>+'INFO SEAL'!E1679</f>
        <v>ANDARAY</v>
      </c>
      <c r="F1728" s="180" t="str">
        <f>+IF('INFO SEAL'!I1679="BAJA TENSION","BT",IF('INFO SEAL'!I1679="MEDIA TENSION","MT","AT"))</f>
        <v>MT</v>
      </c>
      <c r="G1728" s="180">
        <f>+'INFO SEAL'!K1679</f>
        <v>13</v>
      </c>
      <c r="H1728" s="180" t="str">
        <f>+'INFO SEAL'!L1679</f>
        <v>POSTE</v>
      </c>
      <c r="I1728" s="180" t="str">
        <f>+'INFO SEAL'!M1679</f>
        <v>CONCRETO</v>
      </c>
      <c r="J1728" s="180" t="str">
        <f>+'INFO SEAL'!N1679&amp;"-"&amp;F1728</f>
        <v>PPC19-MT</v>
      </c>
      <c r="K1728" s="180"/>
      <c r="L1728" s="182" t="str">
        <f>+VLOOKUP('INFO SEAL'!N1679,$J$8:$V$50,3,FALSE)</f>
        <v>POSTE DE CONCRETO ARMADO DE 13/300/150/345</v>
      </c>
      <c r="M1728" s="33">
        <f t="shared" si="68"/>
        <v>0.5</v>
      </c>
    </row>
    <row r="1729" spans="1:13" customFormat="1" x14ac:dyDescent="0.25">
      <c r="A1729" s="73">
        <f>+'INFO SEAL'!B1680</f>
        <v>1675</v>
      </c>
      <c r="B1729" s="180" t="str">
        <f t="shared" si="67"/>
        <v>SICODI</v>
      </c>
      <c r="C1729" s="180" t="str">
        <f>+'INFO SEAL'!C1680</f>
        <v>AREQUIPA</v>
      </c>
      <c r="D1729" s="180" t="str">
        <f>+'INFO SEAL'!D1680</f>
        <v>CONDESUYOS</v>
      </c>
      <c r="E1729" s="180" t="str">
        <f>+'INFO SEAL'!E1680</f>
        <v>ANDARAY</v>
      </c>
      <c r="F1729" s="180" t="str">
        <f>+IF('INFO SEAL'!I1680="BAJA TENSION","BT",IF('INFO SEAL'!I1680="MEDIA TENSION","MT","AT"))</f>
        <v>MT</v>
      </c>
      <c r="G1729" s="180">
        <f>+'INFO SEAL'!K1680</f>
        <v>13</v>
      </c>
      <c r="H1729" s="180" t="str">
        <f>+'INFO SEAL'!L1680</f>
        <v>POSTE</v>
      </c>
      <c r="I1729" s="180" t="str">
        <f>+'INFO SEAL'!M1680</f>
        <v>CONCRETO</v>
      </c>
      <c r="J1729" s="180" t="str">
        <f>+'INFO SEAL'!N1680&amp;"-"&amp;F1729</f>
        <v>PPC19-MT</v>
      </c>
      <c r="K1729" s="180"/>
      <c r="L1729" s="182" t="str">
        <f>+VLOOKUP('INFO SEAL'!N1680,$J$8:$V$50,3,FALSE)</f>
        <v>POSTE DE CONCRETO ARMADO DE 13/300/150/345</v>
      </c>
      <c r="M1729" s="33">
        <f t="shared" si="68"/>
        <v>0.5</v>
      </c>
    </row>
    <row r="1730" spans="1:13" customFormat="1" x14ac:dyDescent="0.25">
      <c r="A1730" s="73">
        <f>+'INFO SEAL'!B1681</f>
        <v>1676</v>
      </c>
      <c r="B1730" s="180" t="str">
        <f t="shared" si="67"/>
        <v>SICODI</v>
      </c>
      <c r="C1730" s="180" t="str">
        <f>+'INFO SEAL'!C1681</f>
        <v>AREQUIPA</v>
      </c>
      <c r="D1730" s="180" t="str">
        <f>+'INFO SEAL'!D1681</f>
        <v>AREQUIPA</v>
      </c>
      <c r="E1730" s="180" t="str">
        <f>+'INFO SEAL'!E1681</f>
        <v>CERRO COLORADO</v>
      </c>
      <c r="F1730" s="180" t="str">
        <f>+IF('INFO SEAL'!I1681="BAJA TENSION","BT",IF('INFO SEAL'!I1681="MEDIA TENSION","MT","AT"))</f>
        <v>BT</v>
      </c>
      <c r="G1730" s="180">
        <f>+'INFO SEAL'!K1681</f>
        <v>9</v>
      </c>
      <c r="H1730" s="180" t="str">
        <f>+'INFO SEAL'!L1681</f>
        <v>POSTE</v>
      </c>
      <c r="I1730" s="180" t="str">
        <f>+'INFO SEAL'!M1681</f>
        <v>CONCRETO</v>
      </c>
      <c r="J1730" s="180" t="str">
        <f>+'INFO SEAL'!N1681&amp;"-"&amp;F1730</f>
        <v>PPC08-BT</v>
      </c>
      <c r="K1730" s="180"/>
      <c r="L1730" s="182" t="str">
        <f>+VLOOKUP('INFO SEAL'!N1681,$J$8:$V$50,3,FALSE)</f>
        <v>POSTE DE CONCRETO ARMADO DE  9/200/120/255</v>
      </c>
      <c r="M1730" s="33">
        <f t="shared" si="68"/>
        <v>0.1</v>
      </c>
    </row>
    <row r="1731" spans="1:13" customFormat="1" x14ac:dyDescent="0.25">
      <c r="A1731" s="73">
        <f>+'INFO SEAL'!B1682</f>
        <v>1677</v>
      </c>
      <c r="B1731" s="180" t="str">
        <f t="shared" si="67"/>
        <v>SICODI</v>
      </c>
      <c r="C1731" s="180" t="str">
        <f>+'INFO SEAL'!C1682</f>
        <v>AREQUIPA</v>
      </c>
      <c r="D1731" s="180" t="str">
        <f>+'INFO SEAL'!D1682</f>
        <v>CONDESUYOS</v>
      </c>
      <c r="E1731" s="180" t="str">
        <f>+'INFO SEAL'!E1682</f>
        <v>ANDARAY</v>
      </c>
      <c r="F1731" s="180" t="str">
        <f>+IF('INFO SEAL'!I1682="BAJA TENSION","BT",IF('INFO SEAL'!I1682="MEDIA TENSION","MT","AT"))</f>
        <v>MT</v>
      </c>
      <c r="G1731" s="180">
        <f>+'INFO SEAL'!K1682</f>
        <v>13</v>
      </c>
      <c r="H1731" s="180" t="str">
        <f>+'INFO SEAL'!L1682</f>
        <v>POSTE</v>
      </c>
      <c r="I1731" s="180" t="str">
        <f>+'INFO SEAL'!M1682</f>
        <v>CONCRETO</v>
      </c>
      <c r="J1731" s="180" t="str">
        <f>+'INFO SEAL'!N1682&amp;"-"&amp;F1731</f>
        <v>PPC19-MT</v>
      </c>
      <c r="K1731" s="180"/>
      <c r="L1731" s="182" t="str">
        <f>+VLOOKUP('INFO SEAL'!N1682,$J$8:$V$50,3,FALSE)</f>
        <v>POSTE DE CONCRETO ARMADO DE 13/300/150/345</v>
      </c>
      <c r="M1731" s="33">
        <f t="shared" si="68"/>
        <v>0.5</v>
      </c>
    </row>
    <row r="1732" spans="1:13" customFormat="1" x14ac:dyDescent="0.25">
      <c r="A1732" s="73">
        <f>+'INFO SEAL'!B1683</f>
        <v>1678</v>
      </c>
      <c r="B1732" s="180" t="str">
        <f t="shared" si="67"/>
        <v>SICODI</v>
      </c>
      <c r="C1732" s="180" t="str">
        <f>+'INFO SEAL'!C1683</f>
        <v>AREQUIPA</v>
      </c>
      <c r="D1732" s="180" t="str">
        <f>+'INFO SEAL'!D1683</f>
        <v>CONDESUYOS</v>
      </c>
      <c r="E1732" s="180" t="str">
        <f>+'INFO SEAL'!E1683</f>
        <v>ANDARAY</v>
      </c>
      <c r="F1732" s="180" t="str">
        <f>+IF('INFO SEAL'!I1683="BAJA TENSION","BT",IF('INFO SEAL'!I1683="MEDIA TENSION","MT","AT"))</f>
        <v>MT</v>
      </c>
      <c r="G1732" s="180">
        <f>+'INFO SEAL'!K1683</f>
        <v>13</v>
      </c>
      <c r="H1732" s="180" t="str">
        <f>+'INFO SEAL'!L1683</f>
        <v>POSTE</v>
      </c>
      <c r="I1732" s="180" t="str">
        <f>+'INFO SEAL'!M1683</f>
        <v>CONCRETO</v>
      </c>
      <c r="J1732" s="180" t="str">
        <f>+'INFO SEAL'!N1683&amp;"-"&amp;F1732</f>
        <v>PPC19-MT</v>
      </c>
      <c r="K1732" s="180"/>
      <c r="L1732" s="182" t="str">
        <f>+VLOOKUP('INFO SEAL'!N1683,$J$8:$V$50,3,FALSE)</f>
        <v>POSTE DE CONCRETO ARMADO DE 13/300/150/345</v>
      </c>
      <c r="M1732" s="33">
        <f t="shared" si="68"/>
        <v>0.5</v>
      </c>
    </row>
    <row r="1733" spans="1:13" customFormat="1" x14ac:dyDescent="0.25">
      <c r="A1733" s="73">
        <f>+'INFO SEAL'!B1684</f>
        <v>1679</v>
      </c>
      <c r="B1733" s="180" t="str">
        <f t="shared" si="67"/>
        <v>SICODI</v>
      </c>
      <c r="C1733" s="180" t="str">
        <f>+'INFO SEAL'!C1684</f>
        <v>AREQUIPA</v>
      </c>
      <c r="D1733" s="180" t="str">
        <f>+'INFO SEAL'!D1684</f>
        <v>AREQUIPA</v>
      </c>
      <c r="E1733" s="180" t="str">
        <f>+'INFO SEAL'!E1684</f>
        <v>CERRO COLORADO</v>
      </c>
      <c r="F1733" s="180" t="str">
        <f>+IF('INFO SEAL'!I1684="BAJA TENSION","BT",IF('INFO SEAL'!I1684="MEDIA TENSION","MT","AT"))</f>
        <v>BT</v>
      </c>
      <c r="G1733" s="180">
        <f>+'INFO SEAL'!K1684</f>
        <v>8</v>
      </c>
      <c r="H1733" s="180" t="str">
        <f>+'INFO SEAL'!L1684</f>
        <v>POSTE</v>
      </c>
      <c r="I1733" s="180" t="str">
        <f>+'INFO SEAL'!M1684</f>
        <v>CONCRETO</v>
      </c>
      <c r="J1733" s="180" t="str">
        <f>+'INFO SEAL'!N1684&amp;"-"&amp;F1733</f>
        <v>PPC05-BT</v>
      </c>
      <c r="K1733" s="180"/>
      <c r="L1733" s="182" t="str">
        <f>+VLOOKUP('INFO SEAL'!N1684,$J$8:$V$50,3,FALSE)</f>
        <v>POSTE DE CONCRETO ARMADO DE  8/200/120/240</v>
      </c>
      <c r="M1733" s="33">
        <f t="shared" si="68"/>
        <v>0.1</v>
      </c>
    </row>
    <row r="1734" spans="1:13" customFormat="1" x14ac:dyDescent="0.25">
      <c r="A1734" s="73">
        <f>+'INFO SEAL'!B1685</f>
        <v>1680</v>
      </c>
      <c r="B1734" s="180" t="str">
        <f t="shared" si="67"/>
        <v>SICODI</v>
      </c>
      <c r="C1734" s="180" t="str">
        <f>+'INFO SEAL'!C1685</f>
        <v>AREQUIPA</v>
      </c>
      <c r="D1734" s="180" t="str">
        <f>+'INFO SEAL'!D1685</f>
        <v>AREQUIPA</v>
      </c>
      <c r="E1734" s="180" t="str">
        <f>+'INFO SEAL'!E1685</f>
        <v>YANAHUARA</v>
      </c>
      <c r="F1734" s="180" t="str">
        <f>+IF('INFO SEAL'!I1685="BAJA TENSION","BT",IF('INFO SEAL'!I1685="MEDIA TENSION","MT","AT"))</f>
        <v>BT</v>
      </c>
      <c r="G1734" s="180">
        <f>+'INFO SEAL'!K1685</f>
        <v>7</v>
      </c>
      <c r="H1734" s="180" t="str">
        <f>+'INFO SEAL'!L1685</f>
        <v>POSTE</v>
      </c>
      <c r="I1734" s="180" t="str">
        <f>+'INFO SEAL'!M1685</f>
        <v>CONCRETO</v>
      </c>
      <c r="J1734" s="180" t="str">
        <f>+'INFO SEAL'!N1685&amp;"-"&amp;F1734</f>
        <v>PPC02-BT</v>
      </c>
      <c r="K1734" s="180"/>
      <c r="L1734" s="182" t="str">
        <f>+VLOOKUP('INFO SEAL'!N1685,$J$8:$V$50,3,FALSE)</f>
        <v>POSTE DE CONCRETO ARMADO DE  7/200/120/225</v>
      </c>
      <c r="M1734" s="33">
        <f t="shared" si="68"/>
        <v>0.1</v>
      </c>
    </row>
    <row r="1735" spans="1:13" customFormat="1" x14ac:dyDescent="0.25">
      <c r="A1735" s="73">
        <f>+'INFO SEAL'!B1686</f>
        <v>1681</v>
      </c>
      <c r="B1735" s="180" t="str">
        <f t="shared" si="67"/>
        <v>SICODI</v>
      </c>
      <c r="C1735" s="180" t="str">
        <f>+'INFO SEAL'!C1686</f>
        <v>AREQUIPA</v>
      </c>
      <c r="D1735" s="180" t="str">
        <f>+'INFO SEAL'!D1686</f>
        <v>AREQUIPA</v>
      </c>
      <c r="E1735" s="180" t="str">
        <f>+'INFO SEAL'!E1686</f>
        <v>CERRO COLORADO</v>
      </c>
      <c r="F1735" s="180" t="str">
        <f>+IF('INFO SEAL'!I1686="BAJA TENSION","BT",IF('INFO SEAL'!I1686="MEDIA TENSION","MT","AT"))</f>
        <v>BT</v>
      </c>
      <c r="G1735" s="180">
        <f>+'INFO SEAL'!K1686</f>
        <v>8</v>
      </c>
      <c r="H1735" s="180" t="str">
        <f>+'INFO SEAL'!L1686</f>
        <v>POSTE</v>
      </c>
      <c r="I1735" s="180" t="str">
        <f>+'INFO SEAL'!M1686</f>
        <v>CONCRETO</v>
      </c>
      <c r="J1735" s="180" t="str">
        <f>+'INFO SEAL'!N1686&amp;"-"&amp;F1735</f>
        <v>PPC05-BT</v>
      </c>
      <c r="K1735" s="180"/>
      <c r="L1735" s="182" t="str">
        <f>+VLOOKUP('INFO SEAL'!N1686,$J$8:$V$50,3,FALSE)</f>
        <v>POSTE DE CONCRETO ARMADO DE  8/200/120/240</v>
      </c>
      <c r="M1735" s="33">
        <f t="shared" si="68"/>
        <v>0.1</v>
      </c>
    </row>
    <row r="1736" spans="1:13" customFormat="1" x14ac:dyDescent="0.25">
      <c r="A1736" s="73">
        <f>+'INFO SEAL'!B1687</f>
        <v>1682</v>
      </c>
      <c r="B1736" s="180" t="str">
        <f t="shared" si="67"/>
        <v>SICODI</v>
      </c>
      <c r="C1736" s="180" t="str">
        <f>+'INFO SEAL'!C1687</f>
        <v>AREQUIPA</v>
      </c>
      <c r="D1736" s="180" t="str">
        <f>+'INFO SEAL'!D1687</f>
        <v>AREQUIPA</v>
      </c>
      <c r="E1736" s="180" t="str">
        <f>+'INFO SEAL'!E1687</f>
        <v>YANAHUARA</v>
      </c>
      <c r="F1736" s="180" t="str">
        <f>+IF('INFO SEAL'!I1687="BAJA TENSION","BT",IF('INFO SEAL'!I1687="MEDIA TENSION","MT","AT"))</f>
        <v>BT</v>
      </c>
      <c r="G1736" s="180">
        <f>+'INFO SEAL'!K1687</f>
        <v>8</v>
      </c>
      <c r="H1736" s="180" t="str">
        <f>+'INFO SEAL'!L1687</f>
        <v>POSTE</v>
      </c>
      <c r="I1736" s="180" t="str">
        <f>+'INFO SEAL'!M1687</f>
        <v>CONCRETO</v>
      </c>
      <c r="J1736" s="180" t="str">
        <f>+'INFO SEAL'!N1687&amp;"-"&amp;F1736</f>
        <v>PPC05-BT</v>
      </c>
      <c r="K1736" s="180"/>
      <c r="L1736" s="182" t="str">
        <f>+VLOOKUP('INFO SEAL'!N1687,$J$8:$V$50,3,FALSE)</f>
        <v>POSTE DE CONCRETO ARMADO DE  8/200/120/240</v>
      </c>
      <c r="M1736" s="33">
        <f t="shared" si="68"/>
        <v>0.1</v>
      </c>
    </row>
    <row r="1737" spans="1:13" customFormat="1" x14ac:dyDescent="0.25">
      <c r="A1737" s="73">
        <f>+'INFO SEAL'!B1688</f>
        <v>1683</v>
      </c>
      <c r="B1737" s="180" t="str">
        <f t="shared" si="67"/>
        <v>SICODI</v>
      </c>
      <c r="C1737" s="180" t="str">
        <f>+'INFO SEAL'!C1688</f>
        <v>AREQUIPA</v>
      </c>
      <c r="D1737" s="180" t="str">
        <f>+'INFO SEAL'!D1688</f>
        <v>AREQUIPA</v>
      </c>
      <c r="E1737" s="180" t="str">
        <f>+'INFO SEAL'!E1688</f>
        <v>YANAHUARA</v>
      </c>
      <c r="F1737" s="180" t="str">
        <f>+IF('INFO SEAL'!I1688="BAJA TENSION","BT",IF('INFO SEAL'!I1688="MEDIA TENSION","MT","AT"))</f>
        <v>BT</v>
      </c>
      <c r="G1737" s="180">
        <f>+'INFO SEAL'!K1688</f>
        <v>8</v>
      </c>
      <c r="H1737" s="180" t="str">
        <f>+'INFO SEAL'!L1688</f>
        <v>POSTE</v>
      </c>
      <c r="I1737" s="180" t="str">
        <f>+'INFO SEAL'!M1688</f>
        <v>CONCRETO</v>
      </c>
      <c r="J1737" s="180" t="str">
        <f>+'INFO SEAL'!N1688&amp;"-"&amp;F1737</f>
        <v>PPC05-BT</v>
      </c>
      <c r="K1737" s="180"/>
      <c r="L1737" s="182" t="str">
        <f>+VLOOKUP('INFO SEAL'!N1688,$J$8:$V$50,3,FALSE)</f>
        <v>POSTE DE CONCRETO ARMADO DE  8/200/120/240</v>
      </c>
      <c r="M1737" s="33">
        <f t="shared" si="68"/>
        <v>0.1</v>
      </c>
    </row>
    <row r="1738" spans="1:13" customFormat="1" x14ac:dyDescent="0.25">
      <c r="A1738" s="73">
        <f>+'INFO SEAL'!B1689</f>
        <v>1684</v>
      </c>
      <c r="B1738" s="180" t="str">
        <f t="shared" si="67"/>
        <v>SICODI</v>
      </c>
      <c r="C1738" s="180" t="str">
        <f>+'INFO SEAL'!C1689</f>
        <v>AREQUIPA</v>
      </c>
      <c r="D1738" s="180" t="str">
        <f>+'INFO SEAL'!D1689</f>
        <v>AREQUIPA</v>
      </c>
      <c r="E1738" s="180" t="str">
        <f>+'INFO SEAL'!E1689</f>
        <v>YANAHUARA</v>
      </c>
      <c r="F1738" s="180" t="str">
        <f>+IF('INFO SEAL'!I1689="BAJA TENSION","BT",IF('INFO SEAL'!I1689="MEDIA TENSION","MT","AT"))</f>
        <v>BT</v>
      </c>
      <c r="G1738" s="180">
        <f>+'INFO SEAL'!K1689</f>
        <v>8</v>
      </c>
      <c r="H1738" s="180" t="str">
        <f>+'INFO SEAL'!L1689</f>
        <v>POSTE</v>
      </c>
      <c r="I1738" s="180" t="str">
        <f>+'INFO SEAL'!M1689</f>
        <v>CONCRETO</v>
      </c>
      <c r="J1738" s="180" t="str">
        <f>+'INFO SEAL'!N1689&amp;"-"&amp;F1738</f>
        <v>PPC05-BT</v>
      </c>
      <c r="K1738" s="180"/>
      <c r="L1738" s="182" t="str">
        <f>+VLOOKUP('INFO SEAL'!N1689,$J$8:$V$50,3,FALSE)</f>
        <v>POSTE DE CONCRETO ARMADO DE  8/200/120/240</v>
      </c>
      <c r="M1738" s="33">
        <f t="shared" si="68"/>
        <v>0.1</v>
      </c>
    </row>
    <row r="1739" spans="1:13" customFormat="1" x14ac:dyDescent="0.25">
      <c r="A1739" s="73">
        <f>+'INFO SEAL'!B1690</f>
        <v>1685</v>
      </c>
      <c r="B1739" s="180" t="str">
        <f t="shared" si="67"/>
        <v>SICODI</v>
      </c>
      <c r="C1739" s="180" t="str">
        <f>+'INFO SEAL'!C1690</f>
        <v>AREQUIPA</v>
      </c>
      <c r="D1739" s="180" t="str">
        <f>+'INFO SEAL'!D1690</f>
        <v>AREQUIPA</v>
      </c>
      <c r="E1739" s="180" t="str">
        <f>+'INFO SEAL'!E1690</f>
        <v>CERRO COLORADO</v>
      </c>
      <c r="F1739" s="180" t="str">
        <f>+IF('INFO SEAL'!I1690="BAJA TENSION","BT",IF('INFO SEAL'!I1690="MEDIA TENSION","MT","AT"))</f>
        <v>BT</v>
      </c>
      <c r="G1739" s="180">
        <f>+'INFO SEAL'!K1690</f>
        <v>8</v>
      </c>
      <c r="H1739" s="180" t="str">
        <f>+'INFO SEAL'!L1690</f>
        <v>POSTE</v>
      </c>
      <c r="I1739" s="180" t="str">
        <f>+'INFO SEAL'!M1690</f>
        <v>CONCRETO</v>
      </c>
      <c r="J1739" s="180" t="str">
        <f>+'INFO SEAL'!N1690&amp;"-"&amp;F1739</f>
        <v>PPC05-BT</v>
      </c>
      <c r="K1739" s="180"/>
      <c r="L1739" s="182" t="str">
        <f>+VLOOKUP('INFO SEAL'!N1690,$J$8:$V$50,3,FALSE)</f>
        <v>POSTE DE CONCRETO ARMADO DE  8/200/120/240</v>
      </c>
      <c r="M1739" s="33">
        <f t="shared" si="68"/>
        <v>0.1</v>
      </c>
    </row>
    <row r="1740" spans="1:13" customFormat="1" x14ac:dyDescent="0.25">
      <c r="A1740" s="73">
        <f>+'INFO SEAL'!B1691</f>
        <v>1686</v>
      </c>
      <c r="B1740" s="180" t="str">
        <f t="shared" si="67"/>
        <v>SICODI</v>
      </c>
      <c r="C1740" s="180" t="str">
        <f>+'INFO SEAL'!C1691</f>
        <v>AREQUIPA</v>
      </c>
      <c r="D1740" s="180" t="str">
        <f>+'INFO SEAL'!D1691</f>
        <v>CONDESUYOS</v>
      </c>
      <c r="E1740" s="180" t="str">
        <f>+'INFO SEAL'!E1691</f>
        <v>CHUQUIBAMBA</v>
      </c>
      <c r="F1740" s="180" t="str">
        <f>+IF('INFO SEAL'!I1691="BAJA TENSION","BT",IF('INFO SEAL'!I1691="MEDIA TENSION","MT","AT"))</f>
        <v>MT</v>
      </c>
      <c r="G1740" s="180">
        <f>+'INFO SEAL'!K1691</f>
        <v>13</v>
      </c>
      <c r="H1740" s="180" t="str">
        <f>+'INFO SEAL'!L1691</f>
        <v>POSTE</v>
      </c>
      <c r="I1740" s="180" t="str">
        <f>+'INFO SEAL'!M1691</f>
        <v>CONCRETO</v>
      </c>
      <c r="J1740" s="180" t="str">
        <f>+'INFO SEAL'!N1691&amp;"-"&amp;F1740</f>
        <v>PPC19-MT</v>
      </c>
      <c r="K1740" s="180"/>
      <c r="L1740" s="182" t="str">
        <f>+VLOOKUP('INFO SEAL'!N1691,$J$8:$V$50,3,FALSE)</f>
        <v>POSTE DE CONCRETO ARMADO DE 13/300/150/345</v>
      </c>
      <c r="M1740" s="33">
        <f t="shared" si="68"/>
        <v>0.5</v>
      </c>
    </row>
    <row r="1741" spans="1:13" customFormat="1" x14ac:dyDescent="0.25">
      <c r="A1741" s="73">
        <f>+'INFO SEAL'!B1692</f>
        <v>1687</v>
      </c>
      <c r="B1741" s="180" t="str">
        <f t="shared" si="67"/>
        <v>SICODI</v>
      </c>
      <c r="C1741" s="180" t="str">
        <f>+'INFO SEAL'!C1692</f>
        <v>AREQUIPA</v>
      </c>
      <c r="D1741" s="180" t="str">
        <f>+'INFO SEAL'!D1692</f>
        <v>CONDESUYOS</v>
      </c>
      <c r="E1741" s="180" t="str">
        <f>+'INFO SEAL'!E1692</f>
        <v>ANDARAY</v>
      </c>
      <c r="F1741" s="180" t="str">
        <f>+IF('INFO SEAL'!I1692="BAJA TENSION","BT",IF('INFO SEAL'!I1692="MEDIA TENSION","MT","AT"))</f>
        <v>MT</v>
      </c>
      <c r="G1741" s="180">
        <f>+'INFO SEAL'!K1692</f>
        <v>13</v>
      </c>
      <c r="H1741" s="180" t="str">
        <f>+'INFO SEAL'!L1692</f>
        <v>POSTE</v>
      </c>
      <c r="I1741" s="180" t="str">
        <f>+'INFO SEAL'!M1692</f>
        <v>CONCRETO</v>
      </c>
      <c r="J1741" s="180" t="str">
        <f>+'INFO SEAL'!N1692&amp;"-"&amp;F1741</f>
        <v>PPC19-MT</v>
      </c>
      <c r="K1741" s="180"/>
      <c r="L1741" s="182" t="str">
        <f>+VLOOKUP('INFO SEAL'!N1692,$J$8:$V$50,3,FALSE)</f>
        <v>POSTE DE CONCRETO ARMADO DE 13/300/150/345</v>
      </c>
      <c r="M1741" s="33">
        <f t="shared" si="68"/>
        <v>0.5</v>
      </c>
    </row>
    <row r="1742" spans="1:13" customFormat="1" x14ac:dyDescent="0.25">
      <c r="A1742" s="73">
        <f>+'INFO SEAL'!B1693</f>
        <v>1688</v>
      </c>
      <c r="B1742" s="180" t="str">
        <f t="shared" si="67"/>
        <v>SICODI</v>
      </c>
      <c r="C1742" s="180" t="str">
        <f>+'INFO SEAL'!C1693</f>
        <v>AREQUIPA</v>
      </c>
      <c r="D1742" s="180" t="str">
        <f>+'INFO SEAL'!D1693</f>
        <v>CONDESUYOS</v>
      </c>
      <c r="E1742" s="180" t="str">
        <f>+'INFO SEAL'!E1693</f>
        <v>ANDARAY</v>
      </c>
      <c r="F1742" s="180" t="str">
        <f>+IF('INFO SEAL'!I1693="BAJA TENSION","BT",IF('INFO SEAL'!I1693="MEDIA TENSION","MT","AT"))</f>
        <v>MT</v>
      </c>
      <c r="G1742" s="180">
        <f>+'INFO SEAL'!K1693</f>
        <v>13</v>
      </c>
      <c r="H1742" s="180" t="str">
        <f>+'INFO SEAL'!L1693</f>
        <v>POSTE</v>
      </c>
      <c r="I1742" s="180" t="str">
        <f>+'INFO SEAL'!M1693</f>
        <v>CONCRETO</v>
      </c>
      <c r="J1742" s="180" t="str">
        <f>+'INFO SEAL'!N1693&amp;"-"&amp;F1742</f>
        <v>PPC19-MT</v>
      </c>
      <c r="K1742" s="180"/>
      <c r="L1742" s="182" t="str">
        <f>+VLOOKUP('INFO SEAL'!N1693,$J$8:$V$50,3,FALSE)</f>
        <v>POSTE DE CONCRETO ARMADO DE 13/300/150/345</v>
      </c>
      <c r="M1742" s="33">
        <f t="shared" si="68"/>
        <v>0.5</v>
      </c>
    </row>
    <row r="1743" spans="1:13" customFormat="1" x14ac:dyDescent="0.25">
      <c r="A1743" s="73">
        <f>+'INFO SEAL'!B1694</f>
        <v>1689</v>
      </c>
      <c r="B1743" s="180" t="str">
        <f t="shared" si="67"/>
        <v>SICODI</v>
      </c>
      <c r="C1743" s="180" t="str">
        <f>+'INFO SEAL'!C1694</f>
        <v>AREQUIPA</v>
      </c>
      <c r="D1743" s="180" t="str">
        <f>+'INFO SEAL'!D1694</f>
        <v>CONDESUYOS</v>
      </c>
      <c r="E1743" s="180" t="str">
        <f>+'INFO SEAL'!E1694</f>
        <v>ANDARAY</v>
      </c>
      <c r="F1743" s="180" t="str">
        <f>+IF('INFO SEAL'!I1694="BAJA TENSION","BT",IF('INFO SEAL'!I1694="MEDIA TENSION","MT","AT"))</f>
        <v>MT</v>
      </c>
      <c r="G1743" s="180">
        <f>+'INFO SEAL'!K1694</f>
        <v>13</v>
      </c>
      <c r="H1743" s="180" t="str">
        <f>+'INFO SEAL'!L1694</f>
        <v>POSTE</v>
      </c>
      <c r="I1743" s="180" t="str">
        <f>+'INFO SEAL'!M1694</f>
        <v>CONCRETO</v>
      </c>
      <c r="J1743" s="180" t="str">
        <f>+'INFO SEAL'!N1694&amp;"-"&amp;F1743</f>
        <v>PPC19-MT</v>
      </c>
      <c r="K1743" s="180"/>
      <c r="L1743" s="182" t="str">
        <f>+VLOOKUP('INFO SEAL'!N1694,$J$8:$V$50,3,FALSE)</f>
        <v>POSTE DE CONCRETO ARMADO DE 13/300/150/345</v>
      </c>
      <c r="M1743" s="33">
        <f t="shared" si="68"/>
        <v>0.5</v>
      </c>
    </row>
    <row r="1744" spans="1:13" customFormat="1" x14ac:dyDescent="0.25">
      <c r="A1744" s="73">
        <f>+'INFO SEAL'!B1695</f>
        <v>1690</v>
      </c>
      <c r="B1744" s="180" t="str">
        <f t="shared" si="67"/>
        <v>SICODI</v>
      </c>
      <c r="C1744" s="180" t="str">
        <f>+'INFO SEAL'!C1695</f>
        <v>AREQUIPA</v>
      </c>
      <c r="D1744" s="180" t="str">
        <f>+'INFO SEAL'!D1695</f>
        <v>CONDESUYOS</v>
      </c>
      <c r="E1744" s="180" t="str">
        <f>+'INFO SEAL'!E1695</f>
        <v>ANDARAY</v>
      </c>
      <c r="F1744" s="180" t="str">
        <f>+IF('INFO SEAL'!I1695="BAJA TENSION","BT",IF('INFO SEAL'!I1695="MEDIA TENSION","MT","AT"))</f>
        <v>MT</v>
      </c>
      <c r="G1744" s="180">
        <f>+'INFO SEAL'!K1695</f>
        <v>13</v>
      </c>
      <c r="H1744" s="180" t="str">
        <f>+'INFO SEAL'!L1695</f>
        <v>POSTE</v>
      </c>
      <c r="I1744" s="180" t="str">
        <f>+'INFO SEAL'!M1695</f>
        <v>CONCRETO</v>
      </c>
      <c r="J1744" s="180" t="str">
        <f>+'INFO SEAL'!N1695&amp;"-"&amp;F1744</f>
        <v>PPC19-MT</v>
      </c>
      <c r="K1744" s="180"/>
      <c r="L1744" s="182" t="str">
        <f>+VLOOKUP('INFO SEAL'!N1695,$J$8:$V$50,3,FALSE)</f>
        <v>POSTE DE CONCRETO ARMADO DE 13/300/150/345</v>
      </c>
      <c r="M1744" s="33">
        <f t="shared" si="68"/>
        <v>0.5</v>
      </c>
    </row>
    <row r="1745" spans="1:13" customFormat="1" x14ac:dyDescent="0.25">
      <c r="A1745" s="73">
        <f>+'INFO SEAL'!B1696</f>
        <v>1691</v>
      </c>
      <c r="B1745" s="180" t="str">
        <f t="shared" si="67"/>
        <v>SICODI</v>
      </c>
      <c r="C1745" s="180" t="str">
        <f>+'INFO SEAL'!C1696</f>
        <v>AREQUIPA</v>
      </c>
      <c r="D1745" s="180" t="str">
        <f>+'INFO SEAL'!D1696</f>
        <v>CONDESUYOS</v>
      </c>
      <c r="E1745" s="180" t="str">
        <f>+'INFO SEAL'!E1696</f>
        <v>ANDARAY</v>
      </c>
      <c r="F1745" s="180" t="str">
        <f>+IF('INFO SEAL'!I1696="BAJA TENSION","BT",IF('INFO SEAL'!I1696="MEDIA TENSION","MT","AT"))</f>
        <v>MT</v>
      </c>
      <c r="G1745" s="180">
        <f>+'INFO SEAL'!K1696</f>
        <v>13</v>
      </c>
      <c r="H1745" s="180" t="str">
        <f>+'INFO SEAL'!L1696</f>
        <v>POSTE</v>
      </c>
      <c r="I1745" s="180" t="str">
        <f>+'INFO SEAL'!M1696</f>
        <v>CONCRETO</v>
      </c>
      <c r="J1745" s="180" t="str">
        <f>+'INFO SEAL'!N1696&amp;"-"&amp;F1745</f>
        <v>PPC19-MT</v>
      </c>
      <c r="K1745" s="180"/>
      <c r="L1745" s="182" t="str">
        <f>+VLOOKUP('INFO SEAL'!N1696,$J$8:$V$50,3,FALSE)</f>
        <v>POSTE DE CONCRETO ARMADO DE 13/300/150/345</v>
      </c>
      <c r="M1745" s="33">
        <f t="shared" si="68"/>
        <v>0.5</v>
      </c>
    </row>
    <row r="1746" spans="1:13" customFormat="1" x14ac:dyDescent="0.25">
      <c r="A1746" s="73">
        <f>+'INFO SEAL'!B1697</f>
        <v>1692</v>
      </c>
      <c r="B1746" s="180" t="str">
        <f t="shared" si="67"/>
        <v>SICODI</v>
      </c>
      <c r="C1746" s="180" t="str">
        <f>+'INFO SEAL'!C1697</f>
        <v>AREQUIPA</v>
      </c>
      <c r="D1746" s="180" t="str">
        <f>+'INFO SEAL'!D1697</f>
        <v>CONDESUYOS</v>
      </c>
      <c r="E1746" s="180" t="str">
        <f>+'INFO SEAL'!E1697</f>
        <v>ANDARAY</v>
      </c>
      <c r="F1746" s="180" t="str">
        <f>+IF('INFO SEAL'!I1697="BAJA TENSION","BT",IF('INFO SEAL'!I1697="MEDIA TENSION","MT","AT"))</f>
        <v>MT</v>
      </c>
      <c r="G1746" s="180">
        <f>+'INFO SEAL'!K1697</f>
        <v>13</v>
      </c>
      <c r="H1746" s="180" t="str">
        <f>+'INFO SEAL'!L1697</f>
        <v>POSTE</v>
      </c>
      <c r="I1746" s="180" t="str">
        <f>+'INFO SEAL'!M1697</f>
        <v>CONCRETO</v>
      </c>
      <c r="J1746" s="180" t="str">
        <f>+'INFO SEAL'!N1697&amp;"-"&amp;F1746</f>
        <v>PPC19-MT</v>
      </c>
      <c r="K1746" s="180"/>
      <c r="L1746" s="182" t="str">
        <f>+VLOOKUP('INFO SEAL'!N1697,$J$8:$V$50,3,FALSE)</f>
        <v>POSTE DE CONCRETO ARMADO DE 13/300/150/345</v>
      </c>
      <c r="M1746" s="33">
        <f t="shared" si="68"/>
        <v>0.5</v>
      </c>
    </row>
    <row r="1747" spans="1:13" customFormat="1" x14ac:dyDescent="0.25">
      <c r="A1747" s="73">
        <f>+'INFO SEAL'!B1698</f>
        <v>1693</v>
      </c>
      <c r="B1747" s="180" t="str">
        <f t="shared" si="67"/>
        <v>SICODI</v>
      </c>
      <c r="C1747" s="180" t="str">
        <f>+'INFO SEAL'!C1698</f>
        <v>AREQUIPA</v>
      </c>
      <c r="D1747" s="180" t="str">
        <f>+'INFO SEAL'!D1698</f>
        <v>CASTILLA</v>
      </c>
      <c r="E1747" s="180" t="str">
        <f>+'INFO SEAL'!E1698</f>
        <v>APLAO</v>
      </c>
      <c r="F1747" s="180" t="str">
        <f>+IF('INFO SEAL'!I1698="BAJA TENSION","BT",IF('INFO SEAL'!I1698="MEDIA TENSION","MT","AT"))</f>
        <v>MT</v>
      </c>
      <c r="G1747" s="180">
        <f>+'INFO SEAL'!K1698</f>
        <v>13</v>
      </c>
      <c r="H1747" s="180" t="str">
        <f>+'INFO SEAL'!L1698</f>
        <v>POSTE</v>
      </c>
      <c r="I1747" s="180" t="str">
        <f>+'INFO SEAL'!M1698</f>
        <v>CONCRETO</v>
      </c>
      <c r="J1747" s="180" t="str">
        <f>+'INFO SEAL'!N1698&amp;"-"&amp;F1747</f>
        <v>PPC19-MT</v>
      </c>
      <c r="K1747" s="180"/>
      <c r="L1747" s="182" t="str">
        <f>+VLOOKUP('INFO SEAL'!N1698,$J$8:$V$50,3,FALSE)</f>
        <v>POSTE DE CONCRETO ARMADO DE 13/300/150/345</v>
      </c>
      <c r="M1747" s="33">
        <f t="shared" si="68"/>
        <v>0.5</v>
      </c>
    </row>
    <row r="1748" spans="1:13" customFormat="1" x14ac:dyDescent="0.25">
      <c r="A1748" s="73">
        <f>+'INFO SEAL'!B1699</f>
        <v>1694</v>
      </c>
      <c r="B1748" s="180" t="str">
        <f t="shared" si="67"/>
        <v>SICODI</v>
      </c>
      <c r="C1748" s="180" t="str">
        <f>+'INFO SEAL'!C1699</f>
        <v>AREQUIPA</v>
      </c>
      <c r="D1748" s="180" t="str">
        <f>+'INFO SEAL'!D1699</f>
        <v>CONDESUYOS</v>
      </c>
      <c r="E1748" s="180" t="str">
        <f>+'INFO SEAL'!E1699</f>
        <v>IRAY</v>
      </c>
      <c r="F1748" s="180" t="str">
        <f>+IF('INFO SEAL'!I1699="BAJA TENSION","BT",IF('INFO SEAL'!I1699="MEDIA TENSION","MT","AT"))</f>
        <v>MT</v>
      </c>
      <c r="G1748" s="180">
        <f>+'INFO SEAL'!K1699</f>
        <v>13</v>
      </c>
      <c r="H1748" s="180" t="str">
        <f>+'INFO SEAL'!L1699</f>
        <v>POSTE</v>
      </c>
      <c r="I1748" s="180" t="str">
        <f>+'INFO SEAL'!M1699</f>
        <v>CONCRETO</v>
      </c>
      <c r="J1748" s="180" t="str">
        <f>+'INFO SEAL'!N1699&amp;"-"&amp;F1748</f>
        <v>PPC19-MT</v>
      </c>
      <c r="K1748" s="180"/>
      <c r="L1748" s="182" t="str">
        <f>+VLOOKUP('INFO SEAL'!N1699,$J$8:$V$50,3,FALSE)</f>
        <v>POSTE DE CONCRETO ARMADO DE 13/300/150/345</v>
      </c>
      <c r="M1748" s="33">
        <f t="shared" si="68"/>
        <v>0.5</v>
      </c>
    </row>
    <row r="1749" spans="1:13" customFormat="1" x14ac:dyDescent="0.25">
      <c r="A1749" s="73">
        <f>+'INFO SEAL'!B1700</f>
        <v>1695</v>
      </c>
      <c r="B1749" s="180" t="str">
        <f t="shared" si="67"/>
        <v>SICODI</v>
      </c>
      <c r="C1749" s="180" t="str">
        <f>+'INFO SEAL'!C1700</f>
        <v>AREQUIPA</v>
      </c>
      <c r="D1749" s="180" t="str">
        <f>+'INFO SEAL'!D1700</f>
        <v>CONDESUYOS</v>
      </c>
      <c r="E1749" s="180" t="str">
        <f>+'INFO SEAL'!E1700</f>
        <v>ANDARAY</v>
      </c>
      <c r="F1749" s="180" t="str">
        <f>+IF('INFO SEAL'!I1700="BAJA TENSION","BT",IF('INFO SEAL'!I1700="MEDIA TENSION","MT","AT"))</f>
        <v>MT</v>
      </c>
      <c r="G1749" s="180">
        <f>+'INFO SEAL'!K1700</f>
        <v>13</v>
      </c>
      <c r="H1749" s="180" t="str">
        <f>+'INFO SEAL'!L1700</f>
        <v>POSTE</v>
      </c>
      <c r="I1749" s="180" t="str">
        <f>+'INFO SEAL'!M1700</f>
        <v>CONCRETO</v>
      </c>
      <c r="J1749" s="180" t="str">
        <f>+'INFO SEAL'!N1700&amp;"-"&amp;F1749</f>
        <v>PPC19-MT</v>
      </c>
      <c r="K1749" s="180"/>
      <c r="L1749" s="182" t="str">
        <f>+VLOOKUP('INFO SEAL'!N1700,$J$8:$V$50,3,FALSE)</f>
        <v>POSTE DE CONCRETO ARMADO DE 13/300/150/345</v>
      </c>
      <c r="M1749" s="33">
        <f t="shared" si="68"/>
        <v>0.5</v>
      </c>
    </row>
    <row r="1750" spans="1:13" customFormat="1" x14ac:dyDescent="0.25">
      <c r="A1750" s="73">
        <f>+'INFO SEAL'!B1701</f>
        <v>1696</v>
      </c>
      <c r="B1750" s="180" t="str">
        <f t="shared" si="67"/>
        <v>SICODI</v>
      </c>
      <c r="C1750" s="180" t="str">
        <f>+'INFO SEAL'!C1701</f>
        <v>AREQUIPA</v>
      </c>
      <c r="D1750" s="180" t="str">
        <f>+'INFO SEAL'!D1701</f>
        <v>CONDESUYOS</v>
      </c>
      <c r="E1750" s="180" t="str">
        <f>+'INFO SEAL'!E1701</f>
        <v>CHUQUIBAMBA</v>
      </c>
      <c r="F1750" s="180" t="str">
        <f>+IF('INFO SEAL'!I1701="BAJA TENSION","BT",IF('INFO SEAL'!I1701="MEDIA TENSION","MT","AT"))</f>
        <v>MT</v>
      </c>
      <c r="G1750" s="180">
        <f>+'INFO SEAL'!K1701</f>
        <v>13</v>
      </c>
      <c r="H1750" s="180" t="str">
        <f>+'INFO SEAL'!L1701</f>
        <v>POSTE</v>
      </c>
      <c r="I1750" s="180" t="str">
        <f>+'INFO SEAL'!M1701</f>
        <v>CONCRETO</v>
      </c>
      <c r="J1750" s="180" t="str">
        <f>+'INFO SEAL'!N1701&amp;"-"&amp;F1750</f>
        <v>PPC19-MT</v>
      </c>
      <c r="K1750" s="180"/>
      <c r="L1750" s="182" t="str">
        <f>+VLOOKUP('INFO SEAL'!N1701,$J$8:$V$50,3,FALSE)</f>
        <v>POSTE DE CONCRETO ARMADO DE 13/300/150/345</v>
      </c>
      <c r="M1750" s="33">
        <f t="shared" si="68"/>
        <v>0.5</v>
      </c>
    </row>
    <row r="1751" spans="1:13" customFormat="1" x14ac:dyDescent="0.25">
      <c r="A1751" s="73">
        <f>+'INFO SEAL'!B1702</f>
        <v>1697</v>
      </c>
      <c r="B1751" s="180" t="str">
        <f t="shared" si="67"/>
        <v>SICODI</v>
      </c>
      <c r="C1751" s="180" t="str">
        <f>+'INFO SEAL'!C1702</f>
        <v>AREQUIPA</v>
      </c>
      <c r="D1751" s="180" t="str">
        <f>+'INFO SEAL'!D1702</f>
        <v>CONDESUYOS</v>
      </c>
      <c r="E1751" s="180" t="str">
        <f>+'INFO SEAL'!E1702</f>
        <v>CHUQUIBAMBA</v>
      </c>
      <c r="F1751" s="180" t="str">
        <f>+IF('INFO SEAL'!I1702="BAJA TENSION","BT",IF('INFO SEAL'!I1702="MEDIA TENSION","MT","AT"))</f>
        <v>MT</v>
      </c>
      <c r="G1751" s="180">
        <f>+'INFO SEAL'!K1702</f>
        <v>13</v>
      </c>
      <c r="H1751" s="180" t="str">
        <f>+'INFO SEAL'!L1702</f>
        <v>POSTE</v>
      </c>
      <c r="I1751" s="180" t="str">
        <f>+'INFO SEAL'!M1702</f>
        <v>CONCRETO</v>
      </c>
      <c r="J1751" s="180" t="str">
        <f>+'INFO SEAL'!N1702&amp;"-"&amp;F1751</f>
        <v>PPC19-MT</v>
      </c>
      <c r="K1751" s="180"/>
      <c r="L1751" s="182" t="str">
        <f>+VLOOKUP('INFO SEAL'!N1702,$J$8:$V$50,3,FALSE)</f>
        <v>POSTE DE CONCRETO ARMADO DE 13/300/150/345</v>
      </c>
      <c r="M1751" s="33">
        <f t="shared" si="68"/>
        <v>0.5</v>
      </c>
    </row>
    <row r="1752" spans="1:13" customFormat="1" x14ac:dyDescent="0.25">
      <c r="A1752" s="73">
        <f>+'INFO SEAL'!B1703</f>
        <v>1698</v>
      </c>
      <c r="B1752" s="180" t="str">
        <f t="shared" si="67"/>
        <v>SICODI</v>
      </c>
      <c r="C1752" s="180" t="str">
        <f>+'INFO SEAL'!C1703</f>
        <v>AREQUIPA</v>
      </c>
      <c r="D1752" s="180" t="str">
        <f>+'INFO SEAL'!D1703</f>
        <v>AREQUIPA</v>
      </c>
      <c r="E1752" s="180" t="str">
        <f>+'INFO SEAL'!E1703</f>
        <v>AREQUIPA</v>
      </c>
      <c r="F1752" s="180" t="str">
        <f>+IF('INFO SEAL'!I1703="BAJA TENSION","BT",IF('INFO SEAL'!I1703="MEDIA TENSION","MT","AT"))</f>
        <v>MT</v>
      </c>
      <c r="G1752" s="180">
        <f>+'INFO SEAL'!K1703</f>
        <v>12</v>
      </c>
      <c r="H1752" s="180" t="str">
        <f>+'INFO SEAL'!L1703</f>
        <v>POSTE</v>
      </c>
      <c r="I1752" s="180" t="str">
        <f>+'INFO SEAL'!M1703</f>
        <v>CONCRETO</v>
      </c>
      <c r="J1752" s="180" t="str">
        <f>+'INFO SEAL'!N1703&amp;"-"&amp;F1752</f>
        <v>PPC15-MT</v>
      </c>
      <c r="K1752" s="180"/>
      <c r="L1752" s="182" t="str">
        <f>+VLOOKUP('INFO SEAL'!N1703,$J$8:$V$50,3,FALSE)</f>
        <v>POSTE DE CONCRETO ARMADO DE 12/200/120/300</v>
      </c>
      <c r="M1752" s="33">
        <f t="shared" si="68"/>
        <v>0.3</v>
      </c>
    </row>
    <row r="1753" spans="1:13" customFormat="1" x14ac:dyDescent="0.25">
      <c r="A1753" s="73">
        <f>+'INFO SEAL'!B1704</f>
        <v>1699</v>
      </c>
      <c r="B1753" s="180" t="str">
        <f t="shared" si="67"/>
        <v>SICODI</v>
      </c>
      <c r="C1753" s="180" t="str">
        <f>+'INFO SEAL'!C1704</f>
        <v>AREQUIPA</v>
      </c>
      <c r="D1753" s="180" t="str">
        <f>+'INFO SEAL'!D1704</f>
        <v>AREQUIPA</v>
      </c>
      <c r="E1753" s="180" t="str">
        <f>+'INFO SEAL'!E1704</f>
        <v>JOSE LUIS BUSTAMANTE Y RIVERO</v>
      </c>
      <c r="F1753" s="180" t="str">
        <f>+IF('INFO SEAL'!I1704="BAJA TENSION","BT",IF('INFO SEAL'!I1704="MEDIA TENSION","MT","AT"))</f>
        <v>MT</v>
      </c>
      <c r="G1753" s="180">
        <f>+'INFO SEAL'!K1704</f>
        <v>14</v>
      </c>
      <c r="H1753" s="180" t="str">
        <f>+'INFO SEAL'!L1704</f>
        <v>POSTE</v>
      </c>
      <c r="I1753" s="180" t="str">
        <f>+'INFO SEAL'!M1704</f>
        <v>CONCRETO</v>
      </c>
      <c r="J1753" s="180" t="str">
        <f>+'INFO SEAL'!N1704&amp;"-"&amp;F1753</f>
        <v>PPC22-MT</v>
      </c>
      <c r="K1753" s="180"/>
      <c r="L1753" s="182" t="str">
        <f>+VLOOKUP('INFO SEAL'!N1704,$J$8:$V$50,3,FALSE)</f>
        <v>POSTE DE CONCRETO ARMADO DE 15/200/135/360</v>
      </c>
      <c r="M1753" s="33">
        <f t="shared" si="68"/>
        <v>0.5</v>
      </c>
    </row>
    <row r="1754" spans="1:13" customFormat="1" x14ac:dyDescent="0.25">
      <c r="A1754" s="73">
        <f>+'INFO SEAL'!B1705</f>
        <v>1700</v>
      </c>
      <c r="B1754" s="180" t="str">
        <f t="shared" si="67"/>
        <v>SICODI</v>
      </c>
      <c r="C1754" s="180" t="str">
        <f>+'INFO SEAL'!C1705</f>
        <v>AREQUIPA</v>
      </c>
      <c r="D1754" s="180" t="str">
        <f>+'INFO SEAL'!D1705</f>
        <v>AREQUIPA</v>
      </c>
      <c r="E1754" s="180" t="str">
        <f>+'INFO SEAL'!E1705</f>
        <v>JOSE LUIS BUSTAMANTE Y RIVERO</v>
      </c>
      <c r="F1754" s="180" t="str">
        <f>+IF('INFO SEAL'!I1705="BAJA TENSION","BT",IF('INFO SEAL'!I1705="MEDIA TENSION","MT","AT"))</f>
        <v>MT</v>
      </c>
      <c r="G1754" s="180">
        <f>+'INFO SEAL'!K1705</f>
        <v>14</v>
      </c>
      <c r="H1754" s="180" t="str">
        <f>+'INFO SEAL'!L1705</f>
        <v>POSTE</v>
      </c>
      <c r="I1754" s="180" t="str">
        <f>+'INFO SEAL'!M1705</f>
        <v>CONCRETO</v>
      </c>
      <c r="J1754" s="180" t="str">
        <f>+'INFO SEAL'!N1705&amp;"-"&amp;F1754</f>
        <v>PPC22-MT</v>
      </c>
      <c r="K1754" s="180"/>
      <c r="L1754" s="182" t="str">
        <f>+VLOOKUP('INFO SEAL'!N1705,$J$8:$V$50,3,FALSE)</f>
        <v>POSTE DE CONCRETO ARMADO DE 15/200/135/360</v>
      </c>
      <c r="M1754" s="33">
        <f t="shared" si="68"/>
        <v>0.5</v>
      </c>
    </row>
    <row r="1755" spans="1:13" customFormat="1" x14ac:dyDescent="0.25">
      <c r="A1755" s="73">
        <f>+'INFO SEAL'!B1706</f>
        <v>1701</v>
      </c>
      <c r="B1755" s="180" t="str">
        <f t="shared" si="67"/>
        <v>SICODI</v>
      </c>
      <c r="C1755" s="180" t="str">
        <f>+'INFO SEAL'!C1706</f>
        <v>AREQUIPA</v>
      </c>
      <c r="D1755" s="180" t="str">
        <f>+'INFO SEAL'!D1706</f>
        <v>CONDESUYOS</v>
      </c>
      <c r="E1755" s="180" t="str">
        <f>+'INFO SEAL'!E1706</f>
        <v>IRAY</v>
      </c>
      <c r="F1755" s="180" t="str">
        <f>+IF('INFO SEAL'!I1706="BAJA TENSION","BT",IF('INFO SEAL'!I1706="MEDIA TENSION","MT","AT"))</f>
        <v>MT</v>
      </c>
      <c r="G1755" s="180">
        <f>+'INFO SEAL'!K1706</f>
        <v>13</v>
      </c>
      <c r="H1755" s="180" t="str">
        <f>+'INFO SEAL'!L1706</f>
        <v>POSTE</v>
      </c>
      <c r="I1755" s="180" t="str">
        <f>+'INFO SEAL'!M1706</f>
        <v>CONCRETO</v>
      </c>
      <c r="J1755" s="180" t="str">
        <f>+'INFO SEAL'!N1706&amp;"-"&amp;F1755</f>
        <v>PPC19-MT</v>
      </c>
      <c r="K1755" s="180"/>
      <c r="L1755" s="182" t="str">
        <f>+VLOOKUP('INFO SEAL'!N1706,$J$8:$V$50,3,FALSE)</f>
        <v>POSTE DE CONCRETO ARMADO DE 13/300/150/345</v>
      </c>
      <c r="M1755" s="33">
        <f t="shared" si="68"/>
        <v>0.5</v>
      </c>
    </row>
    <row r="1756" spans="1:13" customFormat="1" x14ac:dyDescent="0.25">
      <c r="A1756" s="73">
        <f>+'INFO SEAL'!B1707</f>
        <v>1702</v>
      </c>
      <c r="B1756" s="180" t="str">
        <f t="shared" si="67"/>
        <v>SICODI</v>
      </c>
      <c r="C1756" s="180" t="str">
        <f>+'INFO SEAL'!C1707</f>
        <v>AREQUIPA</v>
      </c>
      <c r="D1756" s="180" t="str">
        <f>+'INFO SEAL'!D1707</f>
        <v>CONDESUYOS</v>
      </c>
      <c r="E1756" s="180" t="str">
        <f>+'INFO SEAL'!E1707</f>
        <v>IRAY</v>
      </c>
      <c r="F1756" s="180" t="str">
        <f>+IF('INFO SEAL'!I1707="BAJA TENSION","BT",IF('INFO SEAL'!I1707="MEDIA TENSION","MT","AT"))</f>
        <v>MT</v>
      </c>
      <c r="G1756" s="180">
        <f>+'INFO SEAL'!K1707</f>
        <v>13</v>
      </c>
      <c r="H1756" s="180" t="str">
        <f>+'INFO SEAL'!L1707</f>
        <v>POSTE</v>
      </c>
      <c r="I1756" s="180" t="str">
        <f>+'INFO SEAL'!M1707</f>
        <v>CONCRETO</v>
      </c>
      <c r="J1756" s="180" t="str">
        <f>+'INFO SEAL'!N1707&amp;"-"&amp;F1756</f>
        <v>PPC19-MT</v>
      </c>
      <c r="K1756" s="180"/>
      <c r="L1756" s="182" t="str">
        <f>+VLOOKUP('INFO SEAL'!N1707,$J$8:$V$50,3,FALSE)</f>
        <v>POSTE DE CONCRETO ARMADO DE 13/300/150/345</v>
      </c>
      <c r="M1756" s="33">
        <f t="shared" si="68"/>
        <v>0.5</v>
      </c>
    </row>
    <row r="1757" spans="1:13" customFormat="1" x14ac:dyDescent="0.25">
      <c r="A1757" s="73">
        <f>+'INFO SEAL'!B1708</f>
        <v>1703</v>
      </c>
      <c r="B1757" s="180" t="str">
        <f t="shared" si="67"/>
        <v>SICODI</v>
      </c>
      <c r="C1757" s="180" t="str">
        <f>+'INFO SEAL'!C1708</f>
        <v>AREQUIPA</v>
      </c>
      <c r="D1757" s="180" t="str">
        <f>+'INFO SEAL'!D1708</f>
        <v>CASTILLA</v>
      </c>
      <c r="E1757" s="180" t="str">
        <f>+'INFO SEAL'!E1708</f>
        <v>APLAO</v>
      </c>
      <c r="F1757" s="180" t="str">
        <f>+IF('INFO SEAL'!I1708="BAJA TENSION","BT",IF('INFO SEAL'!I1708="MEDIA TENSION","MT","AT"))</f>
        <v>MT</v>
      </c>
      <c r="G1757" s="180">
        <f>+'INFO SEAL'!K1708</f>
        <v>13</v>
      </c>
      <c r="H1757" s="180" t="str">
        <f>+'INFO SEAL'!L1708</f>
        <v>POSTE</v>
      </c>
      <c r="I1757" s="180" t="str">
        <f>+'INFO SEAL'!M1708</f>
        <v>CONCRETO</v>
      </c>
      <c r="J1757" s="180" t="str">
        <f>+'INFO SEAL'!N1708&amp;"-"&amp;F1757</f>
        <v>PPC19-MT</v>
      </c>
      <c r="K1757" s="180"/>
      <c r="L1757" s="182" t="str">
        <f>+VLOOKUP('INFO SEAL'!N1708,$J$8:$V$50,3,FALSE)</f>
        <v>POSTE DE CONCRETO ARMADO DE 13/300/150/345</v>
      </c>
      <c r="M1757" s="33">
        <f t="shared" si="68"/>
        <v>0.5</v>
      </c>
    </row>
    <row r="1758" spans="1:13" customFormat="1" x14ac:dyDescent="0.25">
      <c r="A1758" s="73">
        <f>+'INFO SEAL'!B1709</f>
        <v>1704</v>
      </c>
      <c r="B1758" s="180" t="str">
        <f t="shared" si="67"/>
        <v>SICODI</v>
      </c>
      <c r="C1758" s="180" t="str">
        <f>+'INFO SEAL'!C1709</f>
        <v>AREQUIPA</v>
      </c>
      <c r="D1758" s="180" t="str">
        <f>+'INFO SEAL'!D1709</f>
        <v>AREQUIPA</v>
      </c>
      <c r="E1758" s="180" t="str">
        <f>+'INFO SEAL'!E1709</f>
        <v>UCHUMAYO</v>
      </c>
      <c r="F1758" s="180" t="str">
        <f>+IF('INFO SEAL'!I1709="BAJA TENSION","BT",IF('INFO SEAL'!I1709="MEDIA TENSION","MT","AT"))</f>
        <v>BT</v>
      </c>
      <c r="G1758" s="180">
        <f>+'INFO SEAL'!K1709</f>
        <v>7</v>
      </c>
      <c r="H1758" s="180" t="str">
        <f>+'INFO SEAL'!L1709</f>
        <v>POSTE</v>
      </c>
      <c r="I1758" s="180" t="str">
        <f>+'INFO SEAL'!M1709</f>
        <v>CONCRETO</v>
      </c>
      <c r="J1758" s="180" t="str">
        <f>+'INFO SEAL'!N1709&amp;"-"&amp;F1758</f>
        <v>PPC02-BT</v>
      </c>
      <c r="K1758" s="180"/>
      <c r="L1758" s="182" t="str">
        <f>+VLOOKUP('INFO SEAL'!N1709,$J$8:$V$50,3,FALSE)</f>
        <v>POSTE DE CONCRETO ARMADO DE  7/200/120/225</v>
      </c>
      <c r="M1758" s="33">
        <f t="shared" si="68"/>
        <v>0.1</v>
      </c>
    </row>
    <row r="1759" spans="1:13" customFormat="1" x14ac:dyDescent="0.25">
      <c r="A1759" s="73">
        <f>+'INFO SEAL'!B1710</f>
        <v>1705</v>
      </c>
      <c r="B1759" s="180" t="str">
        <f t="shared" si="67"/>
        <v>SICODI</v>
      </c>
      <c r="C1759" s="180" t="str">
        <f>+'INFO SEAL'!C1710</f>
        <v>AREQUIPA</v>
      </c>
      <c r="D1759" s="180" t="str">
        <f>+'INFO SEAL'!D1710</f>
        <v>CONDESUYOS</v>
      </c>
      <c r="E1759" s="180" t="str">
        <f>+'INFO SEAL'!E1710</f>
        <v>ANDARAY</v>
      </c>
      <c r="F1759" s="180" t="str">
        <f>+IF('INFO SEAL'!I1710="BAJA TENSION","BT",IF('INFO SEAL'!I1710="MEDIA TENSION","MT","AT"))</f>
        <v>MT</v>
      </c>
      <c r="G1759" s="180">
        <f>+'INFO SEAL'!K1710</f>
        <v>13</v>
      </c>
      <c r="H1759" s="180" t="str">
        <f>+'INFO SEAL'!L1710</f>
        <v>POSTE</v>
      </c>
      <c r="I1759" s="180" t="str">
        <f>+'INFO SEAL'!M1710</f>
        <v>CONCRETO</v>
      </c>
      <c r="J1759" s="180" t="str">
        <f>+'INFO SEAL'!N1710&amp;"-"&amp;F1759</f>
        <v>PPC19-MT</v>
      </c>
      <c r="K1759" s="180"/>
      <c r="L1759" s="182" t="str">
        <f>+VLOOKUP('INFO SEAL'!N1710,$J$8:$V$50,3,FALSE)</f>
        <v>POSTE DE CONCRETO ARMADO DE 13/300/150/345</v>
      </c>
      <c r="M1759" s="33">
        <f t="shared" si="68"/>
        <v>0.5</v>
      </c>
    </row>
    <row r="1760" spans="1:13" customFormat="1" x14ac:dyDescent="0.25">
      <c r="A1760" s="73">
        <f>+'INFO SEAL'!B1711</f>
        <v>1706</v>
      </c>
      <c r="B1760" s="180" t="str">
        <f t="shared" si="67"/>
        <v>SICODI</v>
      </c>
      <c r="C1760" s="180" t="str">
        <f>+'INFO SEAL'!C1711</f>
        <v>AREQUIPA</v>
      </c>
      <c r="D1760" s="180" t="str">
        <f>+'INFO SEAL'!D1711</f>
        <v>CONDESUYOS</v>
      </c>
      <c r="E1760" s="180" t="str">
        <f>+'INFO SEAL'!E1711</f>
        <v>ANDARAY</v>
      </c>
      <c r="F1760" s="180" t="str">
        <f>+IF('INFO SEAL'!I1711="BAJA TENSION","BT",IF('INFO SEAL'!I1711="MEDIA TENSION","MT","AT"))</f>
        <v>MT</v>
      </c>
      <c r="G1760" s="180">
        <f>+'INFO SEAL'!K1711</f>
        <v>13</v>
      </c>
      <c r="H1760" s="180" t="str">
        <f>+'INFO SEAL'!L1711</f>
        <v>POSTE</v>
      </c>
      <c r="I1760" s="180" t="str">
        <f>+'INFO SEAL'!M1711</f>
        <v>CONCRETO</v>
      </c>
      <c r="J1760" s="180" t="str">
        <f>+'INFO SEAL'!N1711&amp;"-"&amp;F1760</f>
        <v>PPC19-MT</v>
      </c>
      <c r="K1760" s="180"/>
      <c r="L1760" s="182" t="str">
        <f>+VLOOKUP('INFO SEAL'!N1711,$J$8:$V$50,3,FALSE)</f>
        <v>POSTE DE CONCRETO ARMADO DE 13/300/150/345</v>
      </c>
      <c r="M1760" s="33">
        <f t="shared" si="68"/>
        <v>0.5</v>
      </c>
    </row>
    <row r="1761" spans="1:13" customFormat="1" x14ac:dyDescent="0.25">
      <c r="A1761" s="73">
        <f>+'INFO SEAL'!B1712</f>
        <v>1707</v>
      </c>
      <c r="B1761" s="180" t="str">
        <f t="shared" si="67"/>
        <v>SICODI</v>
      </c>
      <c r="C1761" s="180" t="str">
        <f>+'INFO SEAL'!C1712</f>
        <v>AREQUIPA</v>
      </c>
      <c r="D1761" s="180" t="str">
        <f>+'INFO SEAL'!D1712</f>
        <v>AREQUIPA</v>
      </c>
      <c r="E1761" s="180" t="str">
        <f>+'INFO SEAL'!E1712</f>
        <v>UCHUMAYO</v>
      </c>
      <c r="F1761" s="180" t="str">
        <f>+IF('INFO SEAL'!I1712="BAJA TENSION","BT",IF('INFO SEAL'!I1712="MEDIA TENSION","MT","AT"))</f>
        <v>BT</v>
      </c>
      <c r="G1761" s="180">
        <f>+'INFO SEAL'!K1712</f>
        <v>9</v>
      </c>
      <c r="H1761" s="180" t="str">
        <f>+'INFO SEAL'!L1712</f>
        <v>POSTE</v>
      </c>
      <c r="I1761" s="180" t="str">
        <f>+'INFO SEAL'!M1712</f>
        <v>CONCRETO</v>
      </c>
      <c r="J1761" s="180" t="str">
        <f>+'INFO SEAL'!N1712&amp;"-"&amp;F1761</f>
        <v>PPC10-BT</v>
      </c>
      <c r="K1761" s="180"/>
      <c r="L1761" s="182" t="str">
        <f>+VLOOKUP('INFO SEAL'!N1712,$J$8:$V$50,3,FALSE)</f>
        <v>POSTE DE CONCRETO ARMADO DE  9/400/140/275</v>
      </c>
      <c r="M1761" s="33">
        <f t="shared" si="68"/>
        <v>0.2</v>
      </c>
    </row>
    <row r="1762" spans="1:13" customFormat="1" x14ac:dyDescent="0.25">
      <c r="A1762" s="73">
        <f>+'INFO SEAL'!B1713</f>
        <v>1708</v>
      </c>
      <c r="B1762" s="180" t="str">
        <f t="shared" si="67"/>
        <v>SICODI</v>
      </c>
      <c r="C1762" s="180" t="str">
        <f>+'INFO SEAL'!C1713</f>
        <v>AREQUIPA</v>
      </c>
      <c r="D1762" s="180" t="str">
        <f>+'INFO SEAL'!D1713</f>
        <v>CONDESUYOS</v>
      </c>
      <c r="E1762" s="180" t="str">
        <f>+'INFO SEAL'!E1713</f>
        <v>ANDARAY</v>
      </c>
      <c r="F1762" s="180" t="str">
        <f>+IF('INFO SEAL'!I1713="BAJA TENSION","BT",IF('INFO SEAL'!I1713="MEDIA TENSION","MT","AT"))</f>
        <v>MT</v>
      </c>
      <c r="G1762" s="180">
        <f>+'INFO SEAL'!K1713</f>
        <v>13</v>
      </c>
      <c r="H1762" s="180" t="str">
        <f>+'INFO SEAL'!L1713</f>
        <v>POSTE</v>
      </c>
      <c r="I1762" s="180" t="str">
        <f>+'INFO SEAL'!M1713</f>
        <v>CONCRETO</v>
      </c>
      <c r="J1762" s="180" t="str">
        <f>+'INFO SEAL'!N1713&amp;"-"&amp;F1762</f>
        <v>PPC19-MT</v>
      </c>
      <c r="K1762" s="180"/>
      <c r="L1762" s="182" t="str">
        <f>+VLOOKUP('INFO SEAL'!N1713,$J$8:$V$50,3,FALSE)</f>
        <v>POSTE DE CONCRETO ARMADO DE 13/300/150/345</v>
      </c>
      <c r="M1762" s="33">
        <f t="shared" si="68"/>
        <v>0.5</v>
      </c>
    </row>
    <row r="1763" spans="1:13" customFormat="1" x14ac:dyDescent="0.25">
      <c r="A1763" s="73">
        <f>+'INFO SEAL'!B1714</f>
        <v>1709</v>
      </c>
      <c r="B1763" s="180" t="str">
        <f t="shared" si="67"/>
        <v>SICODI</v>
      </c>
      <c r="C1763" s="180" t="str">
        <f>+'INFO SEAL'!C1714</f>
        <v>AREQUIPA</v>
      </c>
      <c r="D1763" s="180" t="str">
        <f>+'INFO SEAL'!D1714</f>
        <v>CONDESUYOS</v>
      </c>
      <c r="E1763" s="180" t="str">
        <f>+'INFO SEAL'!E1714</f>
        <v>ANDARAY</v>
      </c>
      <c r="F1763" s="180" t="str">
        <f>+IF('INFO SEAL'!I1714="BAJA TENSION","BT",IF('INFO SEAL'!I1714="MEDIA TENSION","MT","AT"))</f>
        <v>MT</v>
      </c>
      <c r="G1763" s="180">
        <f>+'INFO SEAL'!K1714</f>
        <v>13</v>
      </c>
      <c r="H1763" s="180" t="str">
        <f>+'INFO SEAL'!L1714</f>
        <v>POSTE</v>
      </c>
      <c r="I1763" s="180" t="str">
        <f>+'INFO SEAL'!M1714</f>
        <v>CONCRETO</v>
      </c>
      <c r="J1763" s="180" t="str">
        <f>+'INFO SEAL'!N1714&amp;"-"&amp;F1763</f>
        <v>PPC19-MT</v>
      </c>
      <c r="K1763" s="180"/>
      <c r="L1763" s="182" t="str">
        <f>+VLOOKUP('INFO SEAL'!N1714,$J$8:$V$50,3,FALSE)</f>
        <v>POSTE DE CONCRETO ARMADO DE 13/300/150/345</v>
      </c>
      <c r="M1763" s="33">
        <f t="shared" si="68"/>
        <v>0.5</v>
      </c>
    </row>
    <row r="1764" spans="1:13" customFormat="1" x14ac:dyDescent="0.25">
      <c r="A1764" s="73">
        <f>+'INFO SEAL'!B1715</f>
        <v>1710</v>
      </c>
      <c r="B1764" s="180" t="str">
        <f t="shared" si="67"/>
        <v>SICODI</v>
      </c>
      <c r="C1764" s="180" t="str">
        <f>+'INFO SEAL'!C1715</f>
        <v>AREQUIPA</v>
      </c>
      <c r="D1764" s="180" t="str">
        <f>+'INFO SEAL'!D1715</f>
        <v>CONDESUYOS</v>
      </c>
      <c r="E1764" s="180" t="str">
        <f>+'INFO SEAL'!E1715</f>
        <v>ANDARAY</v>
      </c>
      <c r="F1764" s="180" t="str">
        <f>+IF('INFO SEAL'!I1715="BAJA TENSION","BT",IF('INFO SEAL'!I1715="MEDIA TENSION","MT","AT"))</f>
        <v>MT</v>
      </c>
      <c r="G1764" s="180">
        <f>+'INFO SEAL'!K1715</f>
        <v>13</v>
      </c>
      <c r="H1764" s="180" t="str">
        <f>+'INFO SEAL'!L1715</f>
        <v>POSTE</v>
      </c>
      <c r="I1764" s="180" t="str">
        <f>+'INFO SEAL'!M1715</f>
        <v>CONCRETO</v>
      </c>
      <c r="J1764" s="180" t="str">
        <f>+'INFO SEAL'!N1715&amp;"-"&amp;F1764</f>
        <v>PPC19-MT</v>
      </c>
      <c r="K1764" s="180"/>
      <c r="L1764" s="182" t="str">
        <f>+VLOOKUP('INFO SEAL'!N1715,$J$8:$V$50,3,FALSE)</f>
        <v>POSTE DE CONCRETO ARMADO DE 13/300/150/345</v>
      </c>
      <c r="M1764" s="33">
        <f t="shared" si="68"/>
        <v>0.5</v>
      </c>
    </row>
    <row r="1765" spans="1:13" customFormat="1" x14ac:dyDescent="0.25">
      <c r="A1765" s="73">
        <f>+'INFO SEAL'!B1716</f>
        <v>1711</v>
      </c>
      <c r="B1765" s="180" t="str">
        <f t="shared" si="67"/>
        <v>SICODI</v>
      </c>
      <c r="C1765" s="180" t="str">
        <f>+'INFO SEAL'!C1716</f>
        <v>AREQUIPA</v>
      </c>
      <c r="D1765" s="180" t="str">
        <f>+'INFO SEAL'!D1716</f>
        <v>CONDESUYOS</v>
      </c>
      <c r="E1765" s="180" t="str">
        <f>+'INFO SEAL'!E1716</f>
        <v>ANDARAY</v>
      </c>
      <c r="F1765" s="180" t="str">
        <f>+IF('INFO SEAL'!I1716="BAJA TENSION","BT",IF('INFO SEAL'!I1716="MEDIA TENSION","MT","AT"))</f>
        <v>MT</v>
      </c>
      <c r="G1765" s="180">
        <f>+'INFO SEAL'!K1716</f>
        <v>13</v>
      </c>
      <c r="H1765" s="180" t="str">
        <f>+'INFO SEAL'!L1716</f>
        <v>POSTE</v>
      </c>
      <c r="I1765" s="180" t="str">
        <f>+'INFO SEAL'!M1716</f>
        <v>CONCRETO</v>
      </c>
      <c r="J1765" s="180" t="str">
        <f>+'INFO SEAL'!N1716&amp;"-"&amp;F1765</f>
        <v>PPC19-MT</v>
      </c>
      <c r="K1765" s="180"/>
      <c r="L1765" s="182" t="str">
        <f>+VLOOKUP('INFO SEAL'!N1716,$J$8:$V$50,3,FALSE)</f>
        <v>POSTE DE CONCRETO ARMADO DE 13/300/150/345</v>
      </c>
      <c r="M1765" s="33">
        <f t="shared" si="68"/>
        <v>0.5</v>
      </c>
    </row>
    <row r="1766" spans="1:13" customFormat="1" x14ac:dyDescent="0.25">
      <c r="A1766" s="73">
        <f>+'INFO SEAL'!B1717</f>
        <v>1712</v>
      </c>
      <c r="B1766" s="180" t="str">
        <f t="shared" si="67"/>
        <v>SICODI</v>
      </c>
      <c r="C1766" s="180" t="str">
        <f>+'INFO SEAL'!C1717</f>
        <v>AREQUIPA</v>
      </c>
      <c r="D1766" s="180" t="str">
        <f>+'INFO SEAL'!D1717</f>
        <v>AREQUIPA</v>
      </c>
      <c r="E1766" s="180" t="str">
        <f>+'INFO SEAL'!E1717</f>
        <v>UCHUMAYO</v>
      </c>
      <c r="F1766" s="180" t="str">
        <f>+IF('INFO SEAL'!I1717="BAJA TENSION","BT",IF('INFO SEAL'!I1717="MEDIA TENSION","MT","AT"))</f>
        <v>BT</v>
      </c>
      <c r="G1766" s="180">
        <f>+'INFO SEAL'!K1717</f>
        <v>9</v>
      </c>
      <c r="H1766" s="180" t="str">
        <f>+'INFO SEAL'!L1717</f>
        <v>POSTE</v>
      </c>
      <c r="I1766" s="180" t="str">
        <f>+'INFO SEAL'!M1717</f>
        <v>CONCRETO</v>
      </c>
      <c r="J1766" s="180" t="str">
        <f>+'INFO SEAL'!N1717&amp;"-"&amp;F1766</f>
        <v>PPC08-BT</v>
      </c>
      <c r="K1766" s="180"/>
      <c r="L1766" s="182" t="str">
        <f>+VLOOKUP('INFO SEAL'!N1717,$J$8:$V$50,3,FALSE)</f>
        <v>POSTE DE CONCRETO ARMADO DE  9/200/120/255</v>
      </c>
      <c r="M1766" s="33">
        <f t="shared" si="68"/>
        <v>0.1</v>
      </c>
    </row>
    <row r="1767" spans="1:13" customFormat="1" x14ac:dyDescent="0.25">
      <c r="A1767" s="73">
        <f>+'INFO SEAL'!B1718</f>
        <v>1713</v>
      </c>
      <c r="B1767" s="180" t="str">
        <f t="shared" si="67"/>
        <v>SICODI</v>
      </c>
      <c r="C1767" s="180" t="str">
        <f>+'INFO SEAL'!C1718</f>
        <v>AREQUIPA</v>
      </c>
      <c r="D1767" s="180" t="str">
        <f>+'INFO SEAL'!D1718</f>
        <v>AREQUIPA</v>
      </c>
      <c r="E1767" s="180" t="str">
        <f>+'INFO SEAL'!E1718</f>
        <v>CERRO COLORADO</v>
      </c>
      <c r="F1767" s="180" t="str">
        <f>+IF('INFO SEAL'!I1718="BAJA TENSION","BT",IF('INFO SEAL'!I1718="MEDIA TENSION","MT","AT"))</f>
        <v>BT</v>
      </c>
      <c r="G1767" s="180">
        <f>+'INFO SEAL'!K1718</f>
        <v>8</v>
      </c>
      <c r="H1767" s="180" t="str">
        <f>+'INFO SEAL'!L1718</f>
        <v>POSTE</v>
      </c>
      <c r="I1767" s="180" t="str">
        <f>+'INFO SEAL'!M1718</f>
        <v>CONCRETO</v>
      </c>
      <c r="J1767" s="180" t="str">
        <f>+'INFO SEAL'!N1718&amp;"-"&amp;F1767</f>
        <v>PPC05-BT</v>
      </c>
      <c r="K1767" s="180"/>
      <c r="L1767" s="182" t="str">
        <f>+VLOOKUP('INFO SEAL'!N1718,$J$8:$V$50,3,FALSE)</f>
        <v>POSTE DE CONCRETO ARMADO DE  8/200/120/240</v>
      </c>
      <c r="M1767" s="33">
        <f t="shared" si="68"/>
        <v>0.1</v>
      </c>
    </row>
    <row r="1768" spans="1:13" customFormat="1" x14ac:dyDescent="0.25">
      <c r="A1768" s="73">
        <f>+'INFO SEAL'!B1719</f>
        <v>1714</v>
      </c>
      <c r="B1768" s="180" t="str">
        <f t="shared" si="67"/>
        <v>SICODI</v>
      </c>
      <c r="C1768" s="180" t="str">
        <f>+'INFO SEAL'!C1719</f>
        <v>AREQUIPA</v>
      </c>
      <c r="D1768" s="180" t="str">
        <f>+'INFO SEAL'!D1719</f>
        <v>AREQUIPA</v>
      </c>
      <c r="E1768" s="180" t="str">
        <f>+'INFO SEAL'!E1719</f>
        <v>CERRO COLORADO</v>
      </c>
      <c r="F1768" s="180" t="str">
        <f>+IF('INFO SEAL'!I1719="BAJA TENSION","BT",IF('INFO SEAL'!I1719="MEDIA TENSION","MT","AT"))</f>
        <v>BT</v>
      </c>
      <c r="G1768" s="180">
        <f>+'INFO SEAL'!K1719</f>
        <v>9</v>
      </c>
      <c r="H1768" s="180" t="str">
        <f>+'INFO SEAL'!L1719</f>
        <v>POSTE</v>
      </c>
      <c r="I1768" s="180" t="str">
        <f>+'INFO SEAL'!M1719</f>
        <v>CONCRETO</v>
      </c>
      <c r="J1768" s="180" t="str">
        <f>+'INFO SEAL'!N1719&amp;"-"&amp;F1768</f>
        <v>PPC10-BT</v>
      </c>
      <c r="K1768" s="180"/>
      <c r="L1768" s="182" t="str">
        <f>+VLOOKUP('INFO SEAL'!N1719,$J$8:$V$50,3,FALSE)</f>
        <v>POSTE DE CONCRETO ARMADO DE  9/400/140/275</v>
      </c>
      <c r="M1768" s="33">
        <f t="shared" si="68"/>
        <v>0.2</v>
      </c>
    </row>
    <row r="1769" spans="1:13" customFormat="1" x14ac:dyDescent="0.25">
      <c r="A1769" s="73">
        <f>+'INFO SEAL'!B1720</f>
        <v>1715</v>
      </c>
      <c r="B1769" s="180" t="str">
        <f t="shared" si="67"/>
        <v>SICODI</v>
      </c>
      <c r="C1769" s="180" t="str">
        <f>+'INFO SEAL'!C1720</f>
        <v>AREQUIPA</v>
      </c>
      <c r="D1769" s="180" t="str">
        <f>+'INFO SEAL'!D1720</f>
        <v>AREQUIPA</v>
      </c>
      <c r="E1769" s="180" t="str">
        <f>+'INFO SEAL'!E1720</f>
        <v>UCHUMAYO</v>
      </c>
      <c r="F1769" s="180" t="str">
        <f>+IF('INFO SEAL'!I1720="BAJA TENSION","BT",IF('INFO SEAL'!I1720="MEDIA TENSION","MT","AT"))</f>
        <v>BT</v>
      </c>
      <c r="G1769" s="180">
        <f>+'INFO SEAL'!K1720</f>
        <v>9</v>
      </c>
      <c r="H1769" s="180" t="str">
        <f>+'INFO SEAL'!L1720</f>
        <v>POSTE</v>
      </c>
      <c r="I1769" s="180" t="str">
        <f>+'INFO SEAL'!M1720</f>
        <v>CONCRETO</v>
      </c>
      <c r="J1769" s="180" t="str">
        <f>+'INFO SEAL'!N1720&amp;"-"&amp;F1769</f>
        <v>PPC08-BT</v>
      </c>
      <c r="K1769" s="180"/>
      <c r="L1769" s="182" t="str">
        <f>+VLOOKUP('INFO SEAL'!N1720,$J$8:$V$50,3,FALSE)</f>
        <v>POSTE DE CONCRETO ARMADO DE  9/200/120/255</v>
      </c>
      <c r="M1769" s="33">
        <f t="shared" si="68"/>
        <v>0.1</v>
      </c>
    </row>
    <row r="1770" spans="1:13" customFormat="1" x14ac:dyDescent="0.25">
      <c r="A1770" s="73">
        <f>+'INFO SEAL'!B1721</f>
        <v>1716</v>
      </c>
      <c r="B1770" s="180" t="str">
        <f t="shared" si="67"/>
        <v>SICODI</v>
      </c>
      <c r="C1770" s="180" t="str">
        <f>+'INFO SEAL'!C1721</f>
        <v>AREQUIPA</v>
      </c>
      <c r="D1770" s="180" t="str">
        <f>+'INFO SEAL'!D1721</f>
        <v>AREQUIPA</v>
      </c>
      <c r="E1770" s="180" t="str">
        <f>+'INFO SEAL'!E1721</f>
        <v>CERRO COLORADO</v>
      </c>
      <c r="F1770" s="180" t="str">
        <f>+IF('INFO SEAL'!I1721="BAJA TENSION","BT",IF('INFO SEAL'!I1721="MEDIA TENSION","MT","AT"))</f>
        <v>BT</v>
      </c>
      <c r="G1770" s="180">
        <f>+'INFO SEAL'!K1721</f>
        <v>8</v>
      </c>
      <c r="H1770" s="180" t="str">
        <f>+'INFO SEAL'!L1721</f>
        <v>POSTE</v>
      </c>
      <c r="I1770" s="180" t="str">
        <f>+'INFO SEAL'!M1721</f>
        <v>CONCRETO</v>
      </c>
      <c r="J1770" s="180" t="str">
        <f>+'INFO SEAL'!N1721&amp;"-"&amp;F1770</f>
        <v>PPC05-BT</v>
      </c>
      <c r="K1770" s="180"/>
      <c r="L1770" s="182" t="str">
        <f>+VLOOKUP('INFO SEAL'!N1721,$J$8:$V$50,3,FALSE)</f>
        <v>POSTE DE CONCRETO ARMADO DE  8/200/120/240</v>
      </c>
      <c r="M1770" s="33">
        <f t="shared" si="68"/>
        <v>0.1</v>
      </c>
    </row>
    <row r="1771" spans="1:13" customFormat="1" x14ac:dyDescent="0.25">
      <c r="A1771" s="73">
        <f>+'INFO SEAL'!B1722</f>
        <v>1717</v>
      </c>
      <c r="B1771" s="180" t="str">
        <f t="shared" si="67"/>
        <v>SICODI</v>
      </c>
      <c r="C1771" s="180" t="str">
        <f>+'INFO SEAL'!C1722</f>
        <v>AREQUIPA</v>
      </c>
      <c r="D1771" s="180" t="str">
        <f>+'INFO SEAL'!D1722</f>
        <v>CASTILLA</v>
      </c>
      <c r="E1771" s="180" t="str">
        <f>+'INFO SEAL'!E1722</f>
        <v>APLAO</v>
      </c>
      <c r="F1771" s="180" t="str">
        <f>+IF('INFO SEAL'!I1722="BAJA TENSION","BT",IF('INFO SEAL'!I1722="MEDIA TENSION","MT","AT"))</f>
        <v>MT</v>
      </c>
      <c r="G1771" s="180">
        <f>+'INFO SEAL'!K1722</f>
        <v>13</v>
      </c>
      <c r="H1771" s="180" t="str">
        <f>+'INFO SEAL'!L1722</f>
        <v>POSTE</v>
      </c>
      <c r="I1771" s="180" t="str">
        <f>+'INFO SEAL'!M1722</f>
        <v>CONCRETO</v>
      </c>
      <c r="J1771" s="180" t="str">
        <f>+'INFO SEAL'!N1722&amp;"-"&amp;F1771</f>
        <v>PPC19-MT</v>
      </c>
      <c r="K1771" s="180"/>
      <c r="L1771" s="182" t="str">
        <f>+VLOOKUP('INFO SEAL'!N1722,$J$8:$V$50,3,FALSE)</f>
        <v>POSTE DE CONCRETO ARMADO DE 13/300/150/345</v>
      </c>
      <c r="M1771" s="33">
        <f t="shared" si="68"/>
        <v>0.5</v>
      </c>
    </row>
    <row r="1772" spans="1:13" customFormat="1" x14ac:dyDescent="0.25">
      <c r="A1772" s="73">
        <f>+'INFO SEAL'!B1723</f>
        <v>1718</v>
      </c>
      <c r="B1772" s="180" t="str">
        <f t="shared" si="67"/>
        <v>SICODI</v>
      </c>
      <c r="C1772" s="180" t="str">
        <f>+'INFO SEAL'!C1723</f>
        <v>AREQUIPA</v>
      </c>
      <c r="D1772" s="180" t="str">
        <f>+'INFO SEAL'!D1723</f>
        <v>CASTILLA</v>
      </c>
      <c r="E1772" s="180" t="str">
        <f>+'INFO SEAL'!E1723</f>
        <v>APLAO</v>
      </c>
      <c r="F1772" s="180" t="str">
        <f>+IF('INFO SEAL'!I1723="BAJA TENSION","BT",IF('INFO SEAL'!I1723="MEDIA TENSION","MT","AT"))</f>
        <v>MT</v>
      </c>
      <c r="G1772" s="180">
        <f>+'INFO SEAL'!K1723</f>
        <v>13</v>
      </c>
      <c r="H1772" s="180" t="str">
        <f>+'INFO SEAL'!L1723</f>
        <v>POSTE</v>
      </c>
      <c r="I1772" s="180" t="str">
        <f>+'INFO SEAL'!M1723</f>
        <v>CONCRETO</v>
      </c>
      <c r="J1772" s="180" t="str">
        <f>+'INFO SEAL'!N1723&amp;"-"&amp;F1772</f>
        <v>PPC19-MT</v>
      </c>
      <c r="K1772" s="180"/>
      <c r="L1772" s="182" t="str">
        <f>+VLOOKUP('INFO SEAL'!N1723,$J$8:$V$50,3,FALSE)</f>
        <v>POSTE DE CONCRETO ARMADO DE 13/300/150/345</v>
      </c>
      <c r="M1772" s="33">
        <f t="shared" si="68"/>
        <v>0.5</v>
      </c>
    </row>
    <row r="1773" spans="1:13" customFormat="1" x14ac:dyDescent="0.25">
      <c r="A1773" s="73">
        <f>+'INFO SEAL'!B1724</f>
        <v>1719</v>
      </c>
      <c r="B1773" s="180" t="str">
        <f t="shared" si="67"/>
        <v>SICODI</v>
      </c>
      <c r="C1773" s="180" t="str">
        <f>+'INFO SEAL'!C1724</f>
        <v>AREQUIPA</v>
      </c>
      <c r="D1773" s="180" t="str">
        <f>+'INFO SEAL'!D1724</f>
        <v>CASTILLA</v>
      </c>
      <c r="E1773" s="180" t="str">
        <f>+'INFO SEAL'!E1724</f>
        <v>APLAO</v>
      </c>
      <c r="F1773" s="180" t="str">
        <f>+IF('INFO SEAL'!I1724="BAJA TENSION","BT",IF('INFO SEAL'!I1724="MEDIA TENSION","MT","AT"))</f>
        <v>MT</v>
      </c>
      <c r="G1773" s="180">
        <f>+'INFO SEAL'!K1724</f>
        <v>13</v>
      </c>
      <c r="H1773" s="180" t="str">
        <f>+'INFO SEAL'!L1724</f>
        <v>POSTE</v>
      </c>
      <c r="I1773" s="180" t="str">
        <f>+'INFO SEAL'!M1724</f>
        <v>CONCRETO</v>
      </c>
      <c r="J1773" s="180" t="str">
        <f>+'INFO SEAL'!N1724&amp;"-"&amp;F1773</f>
        <v>PPC19-MT</v>
      </c>
      <c r="K1773" s="180"/>
      <c r="L1773" s="182" t="str">
        <f>+VLOOKUP('INFO SEAL'!N1724,$J$8:$V$50,3,FALSE)</f>
        <v>POSTE DE CONCRETO ARMADO DE 13/300/150/345</v>
      </c>
      <c r="M1773" s="33">
        <f t="shared" si="68"/>
        <v>0.5</v>
      </c>
    </row>
    <row r="1774" spans="1:13" customFormat="1" x14ac:dyDescent="0.25">
      <c r="A1774" s="73">
        <f>+'INFO SEAL'!B1725</f>
        <v>1720</v>
      </c>
      <c r="B1774" s="180" t="str">
        <f t="shared" si="67"/>
        <v>SICODI</v>
      </c>
      <c r="C1774" s="180" t="str">
        <f>+'INFO SEAL'!C1725</f>
        <v>AREQUIPA</v>
      </c>
      <c r="D1774" s="180" t="str">
        <f>+'INFO SEAL'!D1725</f>
        <v>CASTILLA</v>
      </c>
      <c r="E1774" s="180" t="str">
        <f>+'INFO SEAL'!E1725</f>
        <v>APLAO</v>
      </c>
      <c r="F1774" s="180" t="str">
        <f>+IF('INFO SEAL'!I1725="BAJA TENSION","BT",IF('INFO SEAL'!I1725="MEDIA TENSION","MT","AT"))</f>
        <v>MT</v>
      </c>
      <c r="G1774" s="180">
        <f>+'INFO SEAL'!K1725</f>
        <v>13</v>
      </c>
      <c r="H1774" s="180" t="str">
        <f>+'INFO SEAL'!L1725</f>
        <v>POSTE</v>
      </c>
      <c r="I1774" s="180" t="str">
        <f>+'INFO SEAL'!M1725</f>
        <v>CONCRETO</v>
      </c>
      <c r="J1774" s="180" t="str">
        <f>+'INFO SEAL'!N1725&amp;"-"&amp;F1774</f>
        <v>PPC19-MT</v>
      </c>
      <c r="K1774" s="180"/>
      <c r="L1774" s="182" t="str">
        <f>+VLOOKUP('INFO SEAL'!N1725,$J$8:$V$50,3,FALSE)</f>
        <v>POSTE DE CONCRETO ARMADO DE 13/300/150/345</v>
      </c>
      <c r="M1774" s="33">
        <f t="shared" si="68"/>
        <v>0.5</v>
      </c>
    </row>
    <row r="1775" spans="1:13" customFormat="1" x14ac:dyDescent="0.25">
      <c r="A1775" s="73">
        <f>+'INFO SEAL'!B1726</f>
        <v>1721</v>
      </c>
      <c r="B1775" s="180" t="str">
        <f t="shared" si="67"/>
        <v>SICODI</v>
      </c>
      <c r="C1775" s="180" t="str">
        <f>+'INFO SEAL'!C1726</f>
        <v>AREQUIPA</v>
      </c>
      <c r="D1775" s="180" t="str">
        <f>+'INFO SEAL'!D1726</f>
        <v>AREQUIPA</v>
      </c>
      <c r="E1775" s="180" t="str">
        <f>+'INFO SEAL'!E1726</f>
        <v>UCHUMAYO</v>
      </c>
      <c r="F1775" s="180" t="str">
        <f>+IF('INFO SEAL'!I1726="BAJA TENSION","BT",IF('INFO SEAL'!I1726="MEDIA TENSION","MT","AT"))</f>
        <v>BT</v>
      </c>
      <c r="G1775" s="180">
        <f>+'INFO SEAL'!K1726</f>
        <v>9</v>
      </c>
      <c r="H1775" s="180" t="str">
        <f>+'INFO SEAL'!L1726</f>
        <v>POSTE</v>
      </c>
      <c r="I1775" s="180" t="str">
        <f>+'INFO SEAL'!M1726</f>
        <v>CONCRETO</v>
      </c>
      <c r="J1775" s="180" t="str">
        <f>+'INFO SEAL'!N1726&amp;"-"&amp;F1775</f>
        <v>PPC08-BT</v>
      </c>
      <c r="K1775" s="180"/>
      <c r="L1775" s="182" t="str">
        <f>+VLOOKUP('INFO SEAL'!N1726,$J$8:$V$50,3,FALSE)</f>
        <v>POSTE DE CONCRETO ARMADO DE  9/200/120/255</v>
      </c>
      <c r="M1775" s="33">
        <f t="shared" si="68"/>
        <v>0.1</v>
      </c>
    </row>
    <row r="1776" spans="1:13" customFormat="1" x14ac:dyDescent="0.25">
      <c r="A1776" s="73">
        <f>+'INFO SEAL'!B1727</f>
        <v>1722</v>
      </c>
      <c r="B1776" s="180" t="str">
        <f t="shared" si="67"/>
        <v>SICODI</v>
      </c>
      <c r="C1776" s="180" t="str">
        <f>+'INFO SEAL'!C1727</f>
        <v>AREQUIPA</v>
      </c>
      <c r="D1776" s="180" t="str">
        <f>+'INFO SEAL'!D1727</f>
        <v>AREQUIPA</v>
      </c>
      <c r="E1776" s="180" t="str">
        <f>+'INFO SEAL'!E1727</f>
        <v>UCHUMAYO</v>
      </c>
      <c r="F1776" s="180" t="str">
        <f>+IF('INFO SEAL'!I1727="BAJA TENSION","BT",IF('INFO SEAL'!I1727="MEDIA TENSION","MT","AT"))</f>
        <v>MT</v>
      </c>
      <c r="G1776" s="180">
        <f>+'INFO SEAL'!K1727</f>
        <v>12</v>
      </c>
      <c r="H1776" s="180" t="str">
        <f>+'INFO SEAL'!L1727</f>
        <v>POSTE</v>
      </c>
      <c r="I1776" s="180" t="str">
        <f>+'INFO SEAL'!M1727</f>
        <v>CONCRETO</v>
      </c>
      <c r="J1776" s="180" t="str">
        <f>+'INFO SEAL'!N1727&amp;"-"&amp;F1776</f>
        <v>PPC15-MT</v>
      </c>
      <c r="K1776" s="180"/>
      <c r="L1776" s="182" t="str">
        <f>+VLOOKUP('INFO SEAL'!N1727,$J$8:$V$50,3,FALSE)</f>
        <v>POSTE DE CONCRETO ARMADO DE 12/200/120/300</v>
      </c>
      <c r="M1776" s="33">
        <f t="shared" si="68"/>
        <v>0.3</v>
      </c>
    </row>
    <row r="1777" spans="1:13" customFormat="1" x14ac:dyDescent="0.25">
      <c r="A1777" s="73">
        <f>+'INFO SEAL'!B1728</f>
        <v>1723</v>
      </c>
      <c r="B1777" s="180" t="str">
        <f t="shared" si="67"/>
        <v>SICODI</v>
      </c>
      <c r="C1777" s="180" t="str">
        <f>+'INFO SEAL'!C1728</f>
        <v>AREQUIPA</v>
      </c>
      <c r="D1777" s="180" t="str">
        <f>+'INFO SEAL'!D1728</f>
        <v>AREQUIPA</v>
      </c>
      <c r="E1777" s="180" t="str">
        <f>+'INFO SEAL'!E1728</f>
        <v>CERRO COLORADO</v>
      </c>
      <c r="F1777" s="180" t="str">
        <f>+IF('INFO SEAL'!I1728="BAJA TENSION","BT",IF('INFO SEAL'!I1728="MEDIA TENSION","MT","AT"))</f>
        <v>BT</v>
      </c>
      <c r="G1777" s="180">
        <f>+'INFO SEAL'!K1728</f>
        <v>8</v>
      </c>
      <c r="H1777" s="180" t="str">
        <f>+'INFO SEAL'!L1728</f>
        <v>POSTE</v>
      </c>
      <c r="I1777" s="180" t="str">
        <f>+'INFO SEAL'!M1728</f>
        <v>CONCRETO</v>
      </c>
      <c r="J1777" s="180" t="str">
        <f>+'INFO SEAL'!N1728&amp;"-"&amp;F1777</f>
        <v>PPC05-BT</v>
      </c>
      <c r="K1777" s="180"/>
      <c r="L1777" s="182" t="str">
        <f>+VLOOKUP('INFO SEAL'!N1728,$J$8:$V$50,3,FALSE)</f>
        <v>POSTE DE CONCRETO ARMADO DE  8/200/120/240</v>
      </c>
      <c r="M1777" s="33">
        <f t="shared" si="68"/>
        <v>0.1</v>
      </c>
    </row>
    <row r="1778" spans="1:13" customFormat="1" x14ac:dyDescent="0.25">
      <c r="A1778" s="73">
        <f>+'INFO SEAL'!B1729</f>
        <v>1724</v>
      </c>
      <c r="B1778" s="180" t="str">
        <f t="shared" si="67"/>
        <v>SICODI</v>
      </c>
      <c r="C1778" s="180" t="str">
        <f>+'INFO SEAL'!C1729</f>
        <v>AREQUIPA</v>
      </c>
      <c r="D1778" s="180" t="str">
        <f>+'INFO SEAL'!D1729</f>
        <v>AREQUIPA</v>
      </c>
      <c r="E1778" s="180" t="str">
        <f>+'INFO SEAL'!E1729</f>
        <v>UCHUMAYO</v>
      </c>
      <c r="F1778" s="180" t="str">
        <f>+IF('INFO SEAL'!I1729="BAJA TENSION","BT",IF('INFO SEAL'!I1729="MEDIA TENSION","MT","AT"))</f>
        <v>MT</v>
      </c>
      <c r="G1778" s="180">
        <f>+'INFO SEAL'!K1729</f>
        <v>12</v>
      </c>
      <c r="H1778" s="180" t="str">
        <f>+'INFO SEAL'!L1729</f>
        <v>POSTE</v>
      </c>
      <c r="I1778" s="180" t="str">
        <f>+'INFO SEAL'!M1729</f>
        <v>CONCRETO</v>
      </c>
      <c r="J1778" s="180" t="str">
        <f>+'INFO SEAL'!N1729&amp;"-"&amp;F1778</f>
        <v>PPC15-MT</v>
      </c>
      <c r="K1778" s="180"/>
      <c r="L1778" s="182" t="str">
        <f>+VLOOKUP('INFO SEAL'!N1729,$J$8:$V$50,3,FALSE)</f>
        <v>POSTE DE CONCRETO ARMADO DE 12/200/120/300</v>
      </c>
      <c r="M1778" s="33">
        <f t="shared" si="68"/>
        <v>0.3</v>
      </c>
    </row>
    <row r="1779" spans="1:13" customFormat="1" x14ac:dyDescent="0.25">
      <c r="A1779" s="73">
        <f>+'INFO SEAL'!B1730</f>
        <v>1725</v>
      </c>
      <c r="B1779" s="180" t="str">
        <f t="shared" si="67"/>
        <v>SICODI</v>
      </c>
      <c r="C1779" s="180" t="str">
        <f>+'INFO SEAL'!C1730</f>
        <v>AREQUIPA</v>
      </c>
      <c r="D1779" s="180" t="str">
        <f>+'INFO SEAL'!D1730</f>
        <v>AREQUIPA</v>
      </c>
      <c r="E1779" s="180" t="str">
        <f>+'INFO SEAL'!E1730</f>
        <v>UCHUMAYO</v>
      </c>
      <c r="F1779" s="180" t="str">
        <f>+IF('INFO SEAL'!I1730="BAJA TENSION","BT",IF('INFO SEAL'!I1730="MEDIA TENSION","MT","AT"))</f>
        <v>MT</v>
      </c>
      <c r="G1779" s="180">
        <f>+'INFO SEAL'!K1730</f>
        <v>12</v>
      </c>
      <c r="H1779" s="180" t="str">
        <f>+'INFO SEAL'!L1730</f>
        <v>POSTE</v>
      </c>
      <c r="I1779" s="180" t="str">
        <f>+'INFO SEAL'!M1730</f>
        <v>CONCRETO</v>
      </c>
      <c r="J1779" s="180" t="str">
        <f>+'INFO SEAL'!N1730&amp;"-"&amp;F1779</f>
        <v>PPC15-MT</v>
      </c>
      <c r="K1779" s="180"/>
      <c r="L1779" s="182" t="str">
        <f>+VLOOKUP('INFO SEAL'!N1730,$J$8:$V$50,3,FALSE)</f>
        <v>POSTE DE CONCRETO ARMADO DE 12/200/120/300</v>
      </c>
      <c r="M1779" s="33">
        <f t="shared" si="68"/>
        <v>0.3</v>
      </c>
    </row>
    <row r="1780" spans="1:13" customFormat="1" x14ac:dyDescent="0.25">
      <c r="A1780" s="73">
        <f>+'INFO SEAL'!B1731</f>
        <v>1726</v>
      </c>
      <c r="B1780" s="180" t="str">
        <f t="shared" si="67"/>
        <v>SICODI</v>
      </c>
      <c r="C1780" s="180" t="str">
        <f>+'INFO SEAL'!C1731</f>
        <v>AREQUIPA</v>
      </c>
      <c r="D1780" s="180" t="str">
        <f>+'INFO SEAL'!D1731</f>
        <v>AREQUIPA</v>
      </c>
      <c r="E1780" s="180" t="str">
        <f>+'INFO SEAL'!E1731</f>
        <v>UCHUMAYO</v>
      </c>
      <c r="F1780" s="180" t="str">
        <f>+IF('INFO SEAL'!I1731="BAJA TENSION","BT",IF('INFO SEAL'!I1731="MEDIA TENSION","MT","AT"))</f>
        <v>MT</v>
      </c>
      <c r="G1780" s="180">
        <f>+'INFO SEAL'!K1731</f>
        <v>12</v>
      </c>
      <c r="H1780" s="180" t="str">
        <f>+'INFO SEAL'!L1731</f>
        <v>POSTE</v>
      </c>
      <c r="I1780" s="180" t="str">
        <f>+'INFO SEAL'!M1731</f>
        <v>CONCRETO</v>
      </c>
      <c r="J1780" s="180" t="str">
        <f>+'INFO SEAL'!N1731&amp;"-"&amp;F1780</f>
        <v>PPC15-MT</v>
      </c>
      <c r="K1780" s="180"/>
      <c r="L1780" s="182" t="str">
        <f>+VLOOKUP('INFO SEAL'!N1731,$J$8:$V$50,3,FALSE)</f>
        <v>POSTE DE CONCRETO ARMADO DE 12/200/120/300</v>
      </c>
      <c r="M1780" s="33">
        <f t="shared" si="68"/>
        <v>0.3</v>
      </c>
    </row>
    <row r="1781" spans="1:13" customFormat="1" x14ac:dyDescent="0.25">
      <c r="A1781" s="73">
        <f>+'INFO SEAL'!B1732</f>
        <v>1727</v>
      </c>
      <c r="B1781" s="180" t="str">
        <f t="shared" si="67"/>
        <v>SICODI</v>
      </c>
      <c r="C1781" s="180" t="str">
        <f>+'INFO SEAL'!C1732</f>
        <v>AREQUIPA</v>
      </c>
      <c r="D1781" s="180" t="str">
        <f>+'INFO SEAL'!D1732</f>
        <v>AREQUIPA</v>
      </c>
      <c r="E1781" s="180" t="str">
        <f>+'INFO SEAL'!E1732</f>
        <v>UCHUMAYO</v>
      </c>
      <c r="F1781" s="180" t="str">
        <f>+IF('INFO SEAL'!I1732="BAJA TENSION","BT",IF('INFO SEAL'!I1732="MEDIA TENSION","MT","AT"))</f>
        <v>MT</v>
      </c>
      <c r="G1781" s="180">
        <f>+'INFO SEAL'!K1732</f>
        <v>12</v>
      </c>
      <c r="H1781" s="180" t="str">
        <f>+'INFO SEAL'!L1732</f>
        <v>POSTE</v>
      </c>
      <c r="I1781" s="180" t="str">
        <f>+'INFO SEAL'!M1732</f>
        <v>MADERA</v>
      </c>
      <c r="J1781" s="180" t="str">
        <f>+'INFO SEAL'!N1732&amp;"-"&amp;F1781</f>
        <v>PPM19-MT</v>
      </c>
      <c r="K1781" s="180"/>
      <c r="L1781" s="182" t="str">
        <f>+VLOOKUP('INFO SEAL'!N1732,$J$8:$V$50,3,FALSE)</f>
        <v>POSTE DE MADERA TRATADA DE 12 mts. CL.4</v>
      </c>
      <c r="M1781" s="33">
        <f t="shared" si="68"/>
        <v>1</v>
      </c>
    </row>
    <row r="1782" spans="1:13" customFormat="1" x14ac:dyDescent="0.25">
      <c r="A1782" s="73">
        <f>+'INFO SEAL'!B1733</f>
        <v>1728</v>
      </c>
      <c r="B1782" s="180" t="str">
        <f t="shared" si="67"/>
        <v>SICODI</v>
      </c>
      <c r="C1782" s="180" t="str">
        <f>+'INFO SEAL'!C1733</f>
        <v>AREQUIPA</v>
      </c>
      <c r="D1782" s="180" t="str">
        <f>+'INFO SEAL'!D1733</f>
        <v>AREQUIPA</v>
      </c>
      <c r="E1782" s="180" t="str">
        <f>+'INFO SEAL'!E1733</f>
        <v>UCHUMAYO</v>
      </c>
      <c r="F1782" s="180" t="str">
        <f>+IF('INFO SEAL'!I1733="BAJA TENSION","BT",IF('INFO SEAL'!I1733="MEDIA TENSION","MT","AT"))</f>
        <v>MT</v>
      </c>
      <c r="G1782" s="180">
        <f>+'INFO SEAL'!K1733</f>
        <v>12</v>
      </c>
      <c r="H1782" s="180" t="str">
        <f>+'INFO SEAL'!L1733</f>
        <v>POSTE</v>
      </c>
      <c r="I1782" s="180" t="str">
        <f>+'INFO SEAL'!M1733</f>
        <v>CONCRETO</v>
      </c>
      <c r="J1782" s="180" t="str">
        <f>+'INFO SEAL'!N1733&amp;"-"&amp;F1782</f>
        <v>PPC15-MT</v>
      </c>
      <c r="K1782" s="180"/>
      <c r="L1782" s="182" t="str">
        <f>+VLOOKUP('INFO SEAL'!N1733,$J$8:$V$50,3,FALSE)</f>
        <v>POSTE DE CONCRETO ARMADO DE 12/200/120/300</v>
      </c>
      <c r="M1782" s="33">
        <f t="shared" si="68"/>
        <v>0.3</v>
      </c>
    </row>
    <row r="1783" spans="1:13" customFormat="1" x14ac:dyDescent="0.25">
      <c r="A1783" s="73">
        <f>+'INFO SEAL'!B1734</f>
        <v>1729</v>
      </c>
      <c r="B1783" s="180" t="str">
        <f t="shared" si="67"/>
        <v>SICODI</v>
      </c>
      <c r="C1783" s="180" t="str">
        <f>+'INFO SEAL'!C1734</f>
        <v>AREQUIPA</v>
      </c>
      <c r="D1783" s="180" t="str">
        <f>+'INFO SEAL'!D1734</f>
        <v>AREQUIPA</v>
      </c>
      <c r="E1783" s="180" t="str">
        <f>+'INFO SEAL'!E1734</f>
        <v>UCHUMAYO</v>
      </c>
      <c r="F1783" s="180" t="str">
        <f>+IF('INFO SEAL'!I1734="BAJA TENSION","BT",IF('INFO SEAL'!I1734="MEDIA TENSION","MT","AT"))</f>
        <v>MT</v>
      </c>
      <c r="G1783" s="180">
        <f>+'INFO SEAL'!K1734</f>
        <v>12</v>
      </c>
      <c r="H1783" s="180" t="str">
        <f>+'INFO SEAL'!L1734</f>
        <v>POSTE</v>
      </c>
      <c r="I1783" s="180" t="str">
        <f>+'INFO SEAL'!M1734</f>
        <v>MADERA</v>
      </c>
      <c r="J1783" s="180" t="str">
        <f>+'INFO SEAL'!N1734&amp;"-"&amp;F1783</f>
        <v>PPM19-MT</v>
      </c>
      <c r="K1783" s="180"/>
      <c r="L1783" s="182" t="str">
        <f>+VLOOKUP('INFO SEAL'!N1734,$J$8:$V$50,3,FALSE)</f>
        <v>POSTE DE MADERA TRATADA DE 12 mts. CL.4</v>
      </c>
      <c r="M1783" s="33">
        <f t="shared" si="68"/>
        <v>1</v>
      </c>
    </row>
    <row r="1784" spans="1:13" customFormat="1" x14ac:dyDescent="0.25">
      <c r="A1784" s="73">
        <f>+'INFO SEAL'!B1735</f>
        <v>1730</v>
      </c>
      <c r="B1784" s="180" t="str">
        <f t="shared" ref="B1784:B1847" si="69">+INDEX($B$8:$B$50,MATCH(L1784,$L$8:$L$50,0))</f>
        <v>SICODI</v>
      </c>
      <c r="C1784" s="180" t="str">
        <f>+'INFO SEAL'!C1735</f>
        <v>AREQUIPA</v>
      </c>
      <c r="D1784" s="180" t="str">
        <f>+'INFO SEAL'!D1735</f>
        <v>AREQUIPA</v>
      </c>
      <c r="E1784" s="180" t="str">
        <f>+'INFO SEAL'!E1735</f>
        <v>UCHUMAYO</v>
      </c>
      <c r="F1784" s="180" t="str">
        <f>+IF('INFO SEAL'!I1735="BAJA TENSION","BT",IF('INFO SEAL'!I1735="MEDIA TENSION","MT","AT"))</f>
        <v>MT</v>
      </c>
      <c r="G1784" s="180">
        <f>+'INFO SEAL'!K1735</f>
        <v>12</v>
      </c>
      <c r="H1784" s="180" t="str">
        <f>+'INFO SEAL'!L1735</f>
        <v>POSTE</v>
      </c>
      <c r="I1784" s="180" t="str">
        <f>+'INFO SEAL'!M1735</f>
        <v>MADERA</v>
      </c>
      <c r="J1784" s="180" t="str">
        <f>+'INFO SEAL'!N1735&amp;"-"&amp;F1784</f>
        <v>PPM19-MT</v>
      </c>
      <c r="K1784" s="180"/>
      <c r="L1784" s="182" t="str">
        <f>+VLOOKUP('INFO SEAL'!N1735,$J$8:$V$50,3,FALSE)</f>
        <v>POSTE DE MADERA TRATADA DE 12 mts. CL.4</v>
      </c>
      <c r="M1784" s="33">
        <f t="shared" ref="M1784:M1847" si="70">+VLOOKUP(J1784,$K$8:$V$50,12,FALSE)</f>
        <v>1</v>
      </c>
    </row>
    <row r="1785" spans="1:13" customFormat="1" x14ac:dyDescent="0.25">
      <c r="A1785" s="73">
        <f>+'INFO SEAL'!B1736</f>
        <v>1731</v>
      </c>
      <c r="B1785" s="180" t="str">
        <f t="shared" si="69"/>
        <v>SICODI</v>
      </c>
      <c r="C1785" s="180" t="str">
        <f>+'INFO SEAL'!C1736</f>
        <v>AREQUIPA</v>
      </c>
      <c r="D1785" s="180" t="str">
        <f>+'INFO SEAL'!D1736</f>
        <v>AREQUIPA</v>
      </c>
      <c r="E1785" s="180" t="str">
        <f>+'INFO SEAL'!E1736</f>
        <v>UCHUMAYO</v>
      </c>
      <c r="F1785" s="180" t="str">
        <f>+IF('INFO SEAL'!I1736="BAJA TENSION","BT",IF('INFO SEAL'!I1736="MEDIA TENSION","MT","AT"))</f>
        <v>MT</v>
      </c>
      <c r="G1785" s="180">
        <f>+'INFO SEAL'!K1736</f>
        <v>12</v>
      </c>
      <c r="H1785" s="180" t="str">
        <f>+'INFO SEAL'!L1736</f>
        <v>POSTE</v>
      </c>
      <c r="I1785" s="180" t="str">
        <f>+'INFO SEAL'!M1736</f>
        <v>CONCRETO</v>
      </c>
      <c r="J1785" s="180" t="str">
        <f>+'INFO SEAL'!N1736&amp;"-"&amp;F1785</f>
        <v>PPC15-MT</v>
      </c>
      <c r="K1785" s="180"/>
      <c r="L1785" s="182" t="str">
        <f>+VLOOKUP('INFO SEAL'!N1736,$J$8:$V$50,3,FALSE)</f>
        <v>POSTE DE CONCRETO ARMADO DE 12/200/120/300</v>
      </c>
      <c r="M1785" s="33">
        <f t="shared" si="70"/>
        <v>0.3</v>
      </c>
    </row>
    <row r="1786" spans="1:13" customFormat="1" x14ac:dyDescent="0.25">
      <c r="A1786" s="73">
        <f>+'INFO SEAL'!B1737</f>
        <v>1732</v>
      </c>
      <c r="B1786" s="180" t="str">
        <f t="shared" si="69"/>
        <v>SICODI</v>
      </c>
      <c r="C1786" s="180" t="str">
        <f>+'INFO SEAL'!C1737</f>
        <v>AREQUIPA</v>
      </c>
      <c r="D1786" s="180" t="str">
        <f>+'INFO SEAL'!D1737</f>
        <v>AREQUIPA</v>
      </c>
      <c r="E1786" s="180" t="str">
        <f>+'INFO SEAL'!E1737</f>
        <v>UCHUMAYO</v>
      </c>
      <c r="F1786" s="180" t="str">
        <f>+IF('INFO SEAL'!I1737="BAJA TENSION","BT",IF('INFO SEAL'!I1737="MEDIA TENSION","MT","AT"))</f>
        <v>MT</v>
      </c>
      <c r="G1786" s="180">
        <f>+'INFO SEAL'!K1737</f>
        <v>12</v>
      </c>
      <c r="H1786" s="180" t="str">
        <f>+'INFO SEAL'!L1737</f>
        <v>POSTE</v>
      </c>
      <c r="I1786" s="180" t="str">
        <f>+'INFO SEAL'!M1737</f>
        <v>CONCRETO</v>
      </c>
      <c r="J1786" s="180" t="str">
        <f>+'INFO SEAL'!N1737&amp;"-"&amp;F1786</f>
        <v>PPC15-MT</v>
      </c>
      <c r="K1786" s="180"/>
      <c r="L1786" s="182" t="str">
        <f>+VLOOKUP('INFO SEAL'!N1737,$J$8:$V$50,3,FALSE)</f>
        <v>POSTE DE CONCRETO ARMADO DE 12/200/120/300</v>
      </c>
      <c r="M1786" s="33">
        <f t="shared" si="70"/>
        <v>0.3</v>
      </c>
    </row>
    <row r="1787" spans="1:13" customFormat="1" x14ac:dyDescent="0.25">
      <c r="A1787" s="73">
        <f>+'INFO SEAL'!B1738</f>
        <v>1733</v>
      </c>
      <c r="B1787" s="180" t="str">
        <f t="shared" si="69"/>
        <v>SICODI</v>
      </c>
      <c r="C1787" s="180" t="str">
        <f>+'INFO SEAL'!C1738</f>
        <v>AREQUIPA</v>
      </c>
      <c r="D1787" s="180" t="str">
        <f>+'INFO SEAL'!D1738</f>
        <v>AREQUIPA</v>
      </c>
      <c r="E1787" s="180" t="str">
        <f>+'INFO SEAL'!E1738</f>
        <v>UCHUMAYO</v>
      </c>
      <c r="F1787" s="180" t="str">
        <f>+IF('INFO SEAL'!I1738="BAJA TENSION","BT",IF('INFO SEAL'!I1738="MEDIA TENSION","MT","AT"))</f>
        <v>MT</v>
      </c>
      <c r="G1787" s="180">
        <f>+'INFO SEAL'!K1738</f>
        <v>13</v>
      </c>
      <c r="H1787" s="180" t="str">
        <f>+'INFO SEAL'!L1738</f>
        <v>POSTE</v>
      </c>
      <c r="I1787" s="180" t="str">
        <f>+'INFO SEAL'!M1738</f>
        <v>CONCRETO</v>
      </c>
      <c r="J1787" s="180" t="str">
        <f>+'INFO SEAL'!N1738&amp;"-"&amp;F1787</f>
        <v>PPC18-MT</v>
      </c>
      <c r="K1787" s="180"/>
      <c r="L1787" s="182" t="str">
        <f>+VLOOKUP('INFO SEAL'!N1738,$J$8:$V$50,3,FALSE)</f>
        <v>POSTE DE CONCRETO ARMADO DE 13/200/140/335</v>
      </c>
      <c r="M1787" s="33">
        <f t="shared" si="70"/>
        <v>0.4</v>
      </c>
    </row>
    <row r="1788" spans="1:13" customFormat="1" x14ac:dyDescent="0.25">
      <c r="A1788" s="73">
        <f>+'INFO SEAL'!B1739</f>
        <v>1734</v>
      </c>
      <c r="B1788" s="180" t="str">
        <f t="shared" si="69"/>
        <v>SICODI</v>
      </c>
      <c r="C1788" s="180" t="str">
        <f>+'INFO SEAL'!C1739</f>
        <v>AREQUIPA</v>
      </c>
      <c r="D1788" s="180" t="str">
        <f>+'INFO SEAL'!D1739</f>
        <v>AREQUIPA</v>
      </c>
      <c r="E1788" s="180" t="str">
        <f>+'INFO SEAL'!E1739</f>
        <v>UCHUMAYO</v>
      </c>
      <c r="F1788" s="180" t="str">
        <f>+IF('INFO SEAL'!I1739="BAJA TENSION","BT",IF('INFO SEAL'!I1739="MEDIA TENSION","MT","AT"))</f>
        <v>MT</v>
      </c>
      <c r="G1788" s="180">
        <f>+'INFO SEAL'!K1739</f>
        <v>12</v>
      </c>
      <c r="H1788" s="180" t="str">
        <f>+'INFO SEAL'!L1739</f>
        <v>POSTE</v>
      </c>
      <c r="I1788" s="180" t="str">
        <f>+'INFO SEAL'!M1739</f>
        <v>CONCRETO</v>
      </c>
      <c r="J1788" s="180" t="str">
        <f>+'INFO SEAL'!N1739&amp;"-"&amp;F1788</f>
        <v>PPC15-MT</v>
      </c>
      <c r="K1788" s="180"/>
      <c r="L1788" s="182" t="str">
        <f>+VLOOKUP('INFO SEAL'!N1739,$J$8:$V$50,3,FALSE)</f>
        <v>POSTE DE CONCRETO ARMADO DE 12/200/120/300</v>
      </c>
      <c r="M1788" s="33">
        <f t="shared" si="70"/>
        <v>0.3</v>
      </c>
    </row>
    <row r="1789" spans="1:13" customFormat="1" x14ac:dyDescent="0.25">
      <c r="A1789" s="73">
        <f>+'INFO SEAL'!B1740</f>
        <v>1735</v>
      </c>
      <c r="B1789" s="180" t="str">
        <f t="shared" si="69"/>
        <v>SICODI</v>
      </c>
      <c r="C1789" s="180" t="str">
        <f>+'INFO SEAL'!C1740</f>
        <v>AREQUIPA</v>
      </c>
      <c r="D1789" s="180" t="str">
        <f>+'INFO SEAL'!D1740</f>
        <v>AREQUIPA</v>
      </c>
      <c r="E1789" s="180" t="str">
        <f>+'INFO SEAL'!E1740</f>
        <v>UCHUMAYO</v>
      </c>
      <c r="F1789" s="180" t="str">
        <f>+IF('INFO SEAL'!I1740="BAJA TENSION","BT",IF('INFO SEAL'!I1740="MEDIA TENSION","MT","AT"))</f>
        <v>MT</v>
      </c>
      <c r="G1789" s="180">
        <f>+'INFO SEAL'!K1740</f>
        <v>12</v>
      </c>
      <c r="H1789" s="180" t="str">
        <f>+'INFO SEAL'!L1740</f>
        <v>POSTE</v>
      </c>
      <c r="I1789" s="180" t="str">
        <f>+'INFO SEAL'!M1740</f>
        <v>CONCRETO</v>
      </c>
      <c r="J1789" s="180" t="str">
        <f>+'INFO SEAL'!N1740&amp;"-"&amp;F1789</f>
        <v>PPC15-MT</v>
      </c>
      <c r="K1789" s="180"/>
      <c r="L1789" s="182" t="str">
        <f>+VLOOKUP('INFO SEAL'!N1740,$J$8:$V$50,3,FALSE)</f>
        <v>POSTE DE CONCRETO ARMADO DE 12/200/120/300</v>
      </c>
      <c r="M1789" s="33">
        <f t="shared" si="70"/>
        <v>0.3</v>
      </c>
    </row>
    <row r="1790" spans="1:13" customFormat="1" x14ac:dyDescent="0.25">
      <c r="A1790" s="73">
        <f>+'INFO SEAL'!B1741</f>
        <v>1736</v>
      </c>
      <c r="B1790" s="180" t="str">
        <f t="shared" si="69"/>
        <v>SICODI</v>
      </c>
      <c r="C1790" s="180" t="str">
        <f>+'INFO SEAL'!C1741</f>
        <v>AREQUIPA</v>
      </c>
      <c r="D1790" s="180" t="str">
        <f>+'INFO SEAL'!D1741</f>
        <v>AREQUIPA</v>
      </c>
      <c r="E1790" s="180" t="str">
        <f>+'INFO SEAL'!E1741</f>
        <v>UCHUMAYO</v>
      </c>
      <c r="F1790" s="180" t="str">
        <f>+IF('INFO SEAL'!I1741="BAJA TENSION","BT",IF('INFO SEAL'!I1741="MEDIA TENSION","MT","AT"))</f>
        <v>MT</v>
      </c>
      <c r="G1790" s="180">
        <f>+'INFO SEAL'!K1741</f>
        <v>12</v>
      </c>
      <c r="H1790" s="180" t="str">
        <f>+'INFO SEAL'!L1741</f>
        <v>POSTE</v>
      </c>
      <c r="I1790" s="180" t="str">
        <f>+'INFO SEAL'!M1741</f>
        <v>CONCRETO</v>
      </c>
      <c r="J1790" s="180" t="str">
        <f>+'INFO SEAL'!N1741&amp;"-"&amp;F1790</f>
        <v>PPC15-MT</v>
      </c>
      <c r="K1790" s="180"/>
      <c r="L1790" s="182" t="str">
        <f>+VLOOKUP('INFO SEAL'!N1741,$J$8:$V$50,3,FALSE)</f>
        <v>POSTE DE CONCRETO ARMADO DE 12/200/120/300</v>
      </c>
      <c r="M1790" s="33">
        <f t="shared" si="70"/>
        <v>0.3</v>
      </c>
    </row>
    <row r="1791" spans="1:13" customFormat="1" x14ac:dyDescent="0.25">
      <c r="A1791" s="73">
        <f>+'INFO SEAL'!B1742</f>
        <v>1737</v>
      </c>
      <c r="B1791" s="180" t="str">
        <f t="shared" si="69"/>
        <v>SICODI</v>
      </c>
      <c r="C1791" s="180" t="str">
        <f>+'INFO SEAL'!C1742</f>
        <v>AREQUIPA</v>
      </c>
      <c r="D1791" s="180" t="str">
        <f>+'INFO SEAL'!D1742</f>
        <v>AREQUIPA</v>
      </c>
      <c r="E1791" s="180" t="str">
        <f>+'INFO SEAL'!E1742</f>
        <v>UCHUMAYO</v>
      </c>
      <c r="F1791" s="180" t="str">
        <f>+IF('INFO SEAL'!I1742="BAJA TENSION","BT",IF('INFO SEAL'!I1742="MEDIA TENSION","MT","AT"))</f>
        <v>MT</v>
      </c>
      <c r="G1791" s="180">
        <f>+'INFO SEAL'!K1742</f>
        <v>12</v>
      </c>
      <c r="H1791" s="180" t="str">
        <f>+'INFO SEAL'!L1742</f>
        <v>POSTE</v>
      </c>
      <c r="I1791" s="180" t="str">
        <f>+'INFO SEAL'!M1742</f>
        <v>MADERA</v>
      </c>
      <c r="J1791" s="180" t="str">
        <f>+'INFO SEAL'!N1742&amp;"-"&amp;F1791</f>
        <v>PPM19-MT</v>
      </c>
      <c r="K1791" s="180"/>
      <c r="L1791" s="182" t="str">
        <f>+VLOOKUP('INFO SEAL'!N1742,$J$8:$V$50,3,FALSE)</f>
        <v>POSTE DE MADERA TRATADA DE 12 mts. CL.4</v>
      </c>
      <c r="M1791" s="33">
        <f t="shared" si="70"/>
        <v>1</v>
      </c>
    </row>
    <row r="1792" spans="1:13" customFormat="1" x14ac:dyDescent="0.25">
      <c r="A1792" s="73">
        <f>+'INFO SEAL'!B1743</f>
        <v>1738</v>
      </c>
      <c r="B1792" s="180" t="str">
        <f t="shared" si="69"/>
        <v>SICODI</v>
      </c>
      <c r="C1792" s="180" t="str">
        <f>+'INFO SEAL'!C1743</f>
        <v>AREQUIPA</v>
      </c>
      <c r="D1792" s="180" t="str">
        <f>+'INFO SEAL'!D1743</f>
        <v>AREQUIPA</v>
      </c>
      <c r="E1792" s="180" t="str">
        <f>+'INFO SEAL'!E1743</f>
        <v>UCHUMAYO</v>
      </c>
      <c r="F1792" s="180" t="str">
        <f>+IF('INFO SEAL'!I1743="BAJA TENSION","BT",IF('INFO SEAL'!I1743="MEDIA TENSION","MT","AT"))</f>
        <v>MT</v>
      </c>
      <c r="G1792" s="180">
        <f>+'INFO SEAL'!K1743</f>
        <v>12</v>
      </c>
      <c r="H1792" s="180" t="str">
        <f>+'INFO SEAL'!L1743</f>
        <v>POSTE</v>
      </c>
      <c r="I1792" s="180" t="str">
        <f>+'INFO SEAL'!M1743</f>
        <v>MADERA</v>
      </c>
      <c r="J1792" s="180" t="str">
        <f>+'INFO SEAL'!N1743&amp;"-"&amp;F1792</f>
        <v>PPM19-MT</v>
      </c>
      <c r="K1792" s="180"/>
      <c r="L1792" s="182" t="str">
        <f>+VLOOKUP('INFO SEAL'!N1743,$J$8:$V$50,3,FALSE)</f>
        <v>POSTE DE MADERA TRATADA DE 12 mts. CL.4</v>
      </c>
      <c r="M1792" s="33">
        <f t="shared" si="70"/>
        <v>1</v>
      </c>
    </row>
    <row r="1793" spans="1:13" customFormat="1" x14ac:dyDescent="0.25">
      <c r="A1793" s="73">
        <f>+'INFO SEAL'!B1744</f>
        <v>1739</v>
      </c>
      <c r="B1793" s="180" t="str">
        <f t="shared" si="69"/>
        <v>SICODI</v>
      </c>
      <c r="C1793" s="180" t="str">
        <f>+'INFO SEAL'!C1744</f>
        <v>AREQUIPA</v>
      </c>
      <c r="D1793" s="180" t="str">
        <f>+'INFO SEAL'!D1744</f>
        <v>AREQUIPA</v>
      </c>
      <c r="E1793" s="180" t="str">
        <f>+'INFO SEAL'!E1744</f>
        <v>UCHUMAYO</v>
      </c>
      <c r="F1793" s="180" t="str">
        <f>+IF('INFO SEAL'!I1744="BAJA TENSION","BT",IF('INFO SEAL'!I1744="MEDIA TENSION","MT","AT"))</f>
        <v>MT</v>
      </c>
      <c r="G1793" s="180">
        <f>+'INFO SEAL'!K1744</f>
        <v>12</v>
      </c>
      <c r="H1793" s="180" t="str">
        <f>+'INFO SEAL'!L1744</f>
        <v>POSTE</v>
      </c>
      <c r="I1793" s="180" t="str">
        <f>+'INFO SEAL'!M1744</f>
        <v>MADERA</v>
      </c>
      <c r="J1793" s="180" t="str">
        <f>+'INFO SEAL'!N1744&amp;"-"&amp;F1793</f>
        <v>PPM19-MT</v>
      </c>
      <c r="K1793" s="180"/>
      <c r="L1793" s="182" t="str">
        <f>+VLOOKUP('INFO SEAL'!N1744,$J$8:$V$50,3,FALSE)</f>
        <v>POSTE DE MADERA TRATADA DE 12 mts. CL.4</v>
      </c>
      <c r="M1793" s="33">
        <f t="shared" si="70"/>
        <v>1</v>
      </c>
    </row>
    <row r="1794" spans="1:13" customFormat="1" x14ac:dyDescent="0.25">
      <c r="A1794" s="73">
        <f>+'INFO SEAL'!B1745</f>
        <v>1740</v>
      </c>
      <c r="B1794" s="180" t="str">
        <f t="shared" si="69"/>
        <v>SICODI</v>
      </c>
      <c r="C1794" s="180" t="str">
        <f>+'INFO SEAL'!C1745</f>
        <v>AREQUIPA</v>
      </c>
      <c r="D1794" s="180" t="str">
        <f>+'INFO SEAL'!D1745</f>
        <v>AREQUIPA</v>
      </c>
      <c r="E1794" s="180" t="str">
        <f>+'INFO SEAL'!E1745</f>
        <v>UCHUMAYO</v>
      </c>
      <c r="F1794" s="180" t="str">
        <f>+IF('INFO SEAL'!I1745="BAJA TENSION","BT",IF('INFO SEAL'!I1745="MEDIA TENSION","MT","AT"))</f>
        <v>MT</v>
      </c>
      <c r="G1794" s="180">
        <f>+'INFO SEAL'!K1745</f>
        <v>12</v>
      </c>
      <c r="H1794" s="180" t="str">
        <f>+'INFO SEAL'!L1745</f>
        <v>POSTE</v>
      </c>
      <c r="I1794" s="180" t="str">
        <f>+'INFO SEAL'!M1745</f>
        <v>MADERA</v>
      </c>
      <c r="J1794" s="180" t="str">
        <f>+'INFO SEAL'!N1745&amp;"-"&amp;F1794</f>
        <v>PPM19-MT</v>
      </c>
      <c r="K1794" s="180"/>
      <c r="L1794" s="182" t="str">
        <f>+VLOOKUP('INFO SEAL'!N1745,$J$8:$V$50,3,FALSE)</f>
        <v>POSTE DE MADERA TRATADA DE 12 mts. CL.4</v>
      </c>
      <c r="M1794" s="33">
        <f t="shared" si="70"/>
        <v>1</v>
      </c>
    </row>
    <row r="1795" spans="1:13" customFormat="1" x14ac:dyDescent="0.25">
      <c r="A1795" s="73">
        <f>+'INFO SEAL'!B1746</f>
        <v>1741</v>
      </c>
      <c r="B1795" s="180" t="str">
        <f t="shared" si="69"/>
        <v>SICODI</v>
      </c>
      <c r="C1795" s="180" t="str">
        <f>+'INFO SEAL'!C1746</f>
        <v>AREQUIPA</v>
      </c>
      <c r="D1795" s="180" t="str">
        <f>+'INFO SEAL'!D1746</f>
        <v>CONDESUYOS</v>
      </c>
      <c r="E1795" s="180" t="str">
        <f>+'INFO SEAL'!E1746</f>
        <v>IRAY</v>
      </c>
      <c r="F1795" s="180" t="str">
        <f>+IF('INFO SEAL'!I1746="BAJA TENSION","BT",IF('INFO SEAL'!I1746="MEDIA TENSION","MT","AT"))</f>
        <v>BT</v>
      </c>
      <c r="G1795" s="180">
        <f>+'INFO SEAL'!K1746</f>
        <v>8</v>
      </c>
      <c r="H1795" s="180" t="str">
        <f>+'INFO SEAL'!L1746</f>
        <v>POSTE</v>
      </c>
      <c r="I1795" s="180" t="str">
        <f>+'INFO SEAL'!M1746</f>
        <v>CONCRETO</v>
      </c>
      <c r="J1795" s="180" t="str">
        <f>+'INFO SEAL'!N1746&amp;"-"&amp;F1795</f>
        <v>PPC05-BT</v>
      </c>
      <c r="K1795" s="180"/>
      <c r="L1795" s="182" t="str">
        <f>+VLOOKUP('INFO SEAL'!N1746,$J$8:$V$50,3,FALSE)</f>
        <v>POSTE DE CONCRETO ARMADO DE  8/200/120/240</v>
      </c>
      <c r="M1795" s="33">
        <f t="shared" si="70"/>
        <v>0.1</v>
      </c>
    </row>
    <row r="1796" spans="1:13" customFormat="1" x14ac:dyDescent="0.25">
      <c r="A1796" s="73">
        <f>+'INFO SEAL'!B1747</f>
        <v>1742</v>
      </c>
      <c r="B1796" s="180" t="str">
        <f t="shared" si="69"/>
        <v>SICODI</v>
      </c>
      <c r="C1796" s="180" t="str">
        <f>+'INFO SEAL'!C1747</f>
        <v>AREQUIPA</v>
      </c>
      <c r="D1796" s="180" t="str">
        <f>+'INFO SEAL'!D1747</f>
        <v>AREQUIPA</v>
      </c>
      <c r="E1796" s="180" t="str">
        <f>+'INFO SEAL'!E1747</f>
        <v>UCHUMAYO</v>
      </c>
      <c r="F1796" s="180" t="str">
        <f>+IF('INFO SEAL'!I1747="BAJA TENSION","BT",IF('INFO SEAL'!I1747="MEDIA TENSION","MT","AT"))</f>
        <v>MT</v>
      </c>
      <c r="G1796" s="180">
        <f>+'INFO SEAL'!K1747</f>
        <v>12</v>
      </c>
      <c r="H1796" s="180" t="str">
        <f>+'INFO SEAL'!L1747</f>
        <v>POSTE</v>
      </c>
      <c r="I1796" s="180" t="str">
        <f>+'INFO SEAL'!M1747</f>
        <v>MADERA</v>
      </c>
      <c r="J1796" s="180" t="str">
        <f>+'INFO SEAL'!N1747&amp;"-"&amp;F1796</f>
        <v>PPM19-MT</v>
      </c>
      <c r="K1796" s="180"/>
      <c r="L1796" s="182" t="str">
        <f>+VLOOKUP('INFO SEAL'!N1747,$J$8:$V$50,3,FALSE)</f>
        <v>POSTE DE MADERA TRATADA DE 12 mts. CL.4</v>
      </c>
      <c r="M1796" s="33">
        <f t="shared" si="70"/>
        <v>1</v>
      </c>
    </row>
    <row r="1797" spans="1:13" customFormat="1" x14ac:dyDescent="0.25">
      <c r="A1797" s="73">
        <f>+'INFO SEAL'!B1748</f>
        <v>1743</v>
      </c>
      <c r="B1797" s="180" t="str">
        <f t="shared" si="69"/>
        <v>SICODI</v>
      </c>
      <c r="C1797" s="180" t="str">
        <f>+'INFO SEAL'!C1748</f>
        <v>AREQUIPA</v>
      </c>
      <c r="D1797" s="180" t="str">
        <f>+'INFO SEAL'!D1748</f>
        <v>AREQUIPA</v>
      </c>
      <c r="E1797" s="180" t="str">
        <f>+'INFO SEAL'!E1748</f>
        <v>YANAHUARA</v>
      </c>
      <c r="F1797" s="180" t="str">
        <f>+IF('INFO SEAL'!I1748="BAJA TENSION","BT",IF('INFO SEAL'!I1748="MEDIA TENSION","MT","AT"))</f>
        <v>MT</v>
      </c>
      <c r="G1797" s="180">
        <f>+'INFO SEAL'!K1748</f>
        <v>13</v>
      </c>
      <c r="H1797" s="180" t="str">
        <f>+'INFO SEAL'!L1748</f>
        <v>POSTE</v>
      </c>
      <c r="I1797" s="180" t="str">
        <f>+'INFO SEAL'!M1748</f>
        <v>CONCRETO</v>
      </c>
      <c r="J1797" s="180" t="str">
        <f>+'INFO SEAL'!N1748&amp;"-"&amp;F1797</f>
        <v>PPC18-MT</v>
      </c>
      <c r="K1797" s="180"/>
      <c r="L1797" s="182" t="str">
        <f>+VLOOKUP('INFO SEAL'!N1748,$J$8:$V$50,3,FALSE)</f>
        <v>POSTE DE CONCRETO ARMADO DE 13/200/140/335</v>
      </c>
      <c r="M1797" s="33">
        <f t="shared" si="70"/>
        <v>0.4</v>
      </c>
    </row>
    <row r="1798" spans="1:13" customFormat="1" x14ac:dyDescent="0.25">
      <c r="A1798" s="73">
        <f>+'INFO SEAL'!B1749</f>
        <v>1744</v>
      </c>
      <c r="B1798" s="180" t="str">
        <f t="shared" si="69"/>
        <v>SICODI</v>
      </c>
      <c r="C1798" s="180" t="str">
        <f>+'INFO SEAL'!C1749</f>
        <v>AREQUIPA</v>
      </c>
      <c r="D1798" s="180" t="str">
        <f>+'INFO SEAL'!D1749</f>
        <v>AREQUIPA</v>
      </c>
      <c r="E1798" s="180" t="str">
        <f>+'INFO SEAL'!E1749</f>
        <v>YANAHUARA</v>
      </c>
      <c r="F1798" s="180" t="str">
        <f>+IF('INFO SEAL'!I1749="BAJA TENSION","BT",IF('INFO SEAL'!I1749="MEDIA TENSION","MT","AT"))</f>
        <v>MT</v>
      </c>
      <c r="G1798" s="180">
        <f>+'INFO SEAL'!K1749</f>
        <v>13</v>
      </c>
      <c r="H1798" s="180" t="str">
        <f>+'INFO SEAL'!L1749</f>
        <v>POSTE</v>
      </c>
      <c r="I1798" s="180" t="str">
        <f>+'INFO SEAL'!M1749</f>
        <v>CONCRETO</v>
      </c>
      <c r="J1798" s="180" t="str">
        <f>+'INFO SEAL'!N1749&amp;"-"&amp;F1798</f>
        <v>PPC18-MT</v>
      </c>
      <c r="K1798" s="180"/>
      <c r="L1798" s="182" t="str">
        <f>+VLOOKUP('INFO SEAL'!N1749,$J$8:$V$50,3,FALSE)</f>
        <v>POSTE DE CONCRETO ARMADO DE 13/200/140/335</v>
      </c>
      <c r="M1798" s="33">
        <f t="shared" si="70"/>
        <v>0.4</v>
      </c>
    </row>
    <row r="1799" spans="1:13" customFormat="1" x14ac:dyDescent="0.25">
      <c r="A1799" s="73">
        <f>+'INFO SEAL'!B1750</f>
        <v>1745</v>
      </c>
      <c r="B1799" s="180" t="str">
        <f t="shared" si="69"/>
        <v>SICODI</v>
      </c>
      <c r="C1799" s="180" t="str">
        <f>+'INFO SEAL'!C1750</f>
        <v>AREQUIPA</v>
      </c>
      <c r="D1799" s="180" t="str">
        <f>+'INFO SEAL'!D1750</f>
        <v>AREQUIPA</v>
      </c>
      <c r="E1799" s="180" t="str">
        <f>+'INFO SEAL'!E1750</f>
        <v>UCHUMAYO</v>
      </c>
      <c r="F1799" s="180" t="str">
        <f>+IF('INFO SEAL'!I1750="BAJA TENSION","BT",IF('INFO SEAL'!I1750="MEDIA TENSION","MT","AT"))</f>
        <v>MT</v>
      </c>
      <c r="G1799" s="180">
        <f>+'INFO SEAL'!K1750</f>
        <v>12</v>
      </c>
      <c r="H1799" s="180" t="str">
        <f>+'INFO SEAL'!L1750</f>
        <v>POSTE</v>
      </c>
      <c r="I1799" s="180" t="str">
        <f>+'INFO SEAL'!M1750</f>
        <v>MADERA</v>
      </c>
      <c r="J1799" s="180" t="str">
        <f>+'INFO SEAL'!N1750&amp;"-"&amp;F1799</f>
        <v>PPM19-MT</v>
      </c>
      <c r="K1799" s="180"/>
      <c r="L1799" s="182" t="str">
        <f>+VLOOKUP('INFO SEAL'!N1750,$J$8:$V$50,3,FALSE)</f>
        <v>POSTE DE MADERA TRATADA DE 12 mts. CL.4</v>
      </c>
      <c r="M1799" s="33">
        <f t="shared" si="70"/>
        <v>1</v>
      </c>
    </row>
    <row r="1800" spans="1:13" customFormat="1" x14ac:dyDescent="0.25">
      <c r="A1800" s="73">
        <f>+'INFO SEAL'!B1751</f>
        <v>1746</v>
      </c>
      <c r="B1800" s="180" t="str">
        <f t="shared" si="69"/>
        <v>SICODI</v>
      </c>
      <c r="C1800" s="180" t="str">
        <f>+'INFO SEAL'!C1751</f>
        <v>AREQUIPA</v>
      </c>
      <c r="D1800" s="180" t="str">
        <f>+'INFO SEAL'!D1751</f>
        <v>AREQUIPA</v>
      </c>
      <c r="E1800" s="180" t="str">
        <f>+'INFO SEAL'!E1751</f>
        <v>UCHUMAYO</v>
      </c>
      <c r="F1800" s="180" t="str">
        <f>+IF('INFO SEAL'!I1751="BAJA TENSION","BT",IF('INFO SEAL'!I1751="MEDIA TENSION","MT","AT"))</f>
        <v>MT</v>
      </c>
      <c r="G1800" s="180">
        <f>+'INFO SEAL'!K1751</f>
        <v>12</v>
      </c>
      <c r="H1800" s="180" t="str">
        <f>+'INFO SEAL'!L1751</f>
        <v>POSTE</v>
      </c>
      <c r="I1800" s="180" t="str">
        <f>+'INFO SEAL'!M1751</f>
        <v>MADERA</v>
      </c>
      <c r="J1800" s="180" t="str">
        <f>+'INFO SEAL'!N1751&amp;"-"&amp;F1800</f>
        <v>PPM19-MT</v>
      </c>
      <c r="K1800" s="180"/>
      <c r="L1800" s="182" t="str">
        <f>+VLOOKUP('INFO SEAL'!N1751,$J$8:$V$50,3,FALSE)</f>
        <v>POSTE DE MADERA TRATADA DE 12 mts. CL.4</v>
      </c>
      <c r="M1800" s="33">
        <f t="shared" si="70"/>
        <v>1</v>
      </c>
    </row>
    <row r="1801" spans="1:13" customFormat="1" x14ac:dyDescent="0.25">
      <c r="A1801" s="73">
        <f>+'INFO SEAL'!B1752</f>
        <v>1747</v>
      </c>
      <c r="B1801" s="180" t="str">
        <f t="shared" si="69"/>
        <v>SICODI</v>
      </c>
      <c r="C1801" s="180" t="str">
        <f>+'INFO SEAL'!C1752</f>
        <v>AREQUIPA</v>
      </c>
      <c r="D1801" s="180" t="str">
        <f>+'INFO SEAL'!D1752</f>
        <v>AREQUIPA</v>
      </c>
      <c r="E1801" s="180" t="str">
        <f>+'INFO SEAL'!E1752</f>
        <v>UCHUMAYO</v>
      </c>
      <c r="F1801" s="180" t="str">
        <f>+IF('INFO SEAL'!I1752="BAJA TENSION","BT",IF('INFO SEAL'!I1752="MEDIA TENSION","MT","AT"))</f>
        <v>MT</v>
      </c>
      <c r="G1801" s="180">
        <f>+'INFO SEAL'!K1752</f>
        <v>12</v>
      </c>
      <c r="H1801" s="180" t="str">
        <f>+'INFO SEAL'!L1752</f>
        <v>POSTE</v>
      </c>
      <c r="I1801" s="180" t="str">
        <f>+'INFO SEAL'!M1752</f>
        <v>CONCRETO</v>
      </c>
      <c r="J1801" s="180" t="str">
        <f>+'INFO SEAL'!N1752&amp;"-"&amp;F1801</f>
        <v>PPC15-MT</v>
      </c>
      <c r="K1801" s="180"/>
      <c r="L1801" s="182" t="str">
        <f>+VLOOKUP('INFO SEAL'!N1752,$J$8:$V$50,3,FALSE)</f>
        <v>POSTE DE CONCRETO ARMADO DE 12/200/120/300</v>
      </c>
      <c r="M1801" s="33">
        <f t="shared" si="70"/>
        <v>0.3</v>
      </c>
    </row>
    <row r="1802" spans="1:13" customFormat="1" x14ac:dyDescent="0.25">
      <c r="A1802" s="73">
        <f>+'INFO SEAL'!B1753</f>
        <v>1748</v>
      </c>
      <c r="B1802" s="180" t="str">
        <f t="shared" si="69"/>
        <v>SICODI</v>
      </c>
      <c r="C1802" s="180" t="str">
        <f>+'INFO SEAL'!C1753</f>
        <v>AREQUIPA</v>
      </c>
      <c r="D1802" s="180" t="str">
        <f>+'INFO SEAL'!D1753</f>
        <v>AREQUIPA</v>
      </c>
      <c r="E1802" s="180" t="str">
        <f>+'INFO SEAL'!E1753</f>
        <v>UCHUMAYO</v>
      </c>
      <c r="F1802" s="180" t="str">
        <f>+IF('INFO SEAL'!I1753="BAJA TENSION","BT",IF('INFO SEAL'!I1753="MEDIA TENSION","MT","AT"))</f>
        <v>MT</v>
      </c>
      <c r="G1802" s="180">
        <f>+'INFO SEAL'!K1753</f>
        <v>12</v>
      </c>
      <c r="H1802" s="180" t="str">
        <f>+'INFO SEAL'!L1753</f>
        <v>POSTE</v>
      </c>
      <c r="I1802" s="180" t="str">
        <f>+'INFO SEAL'!M1753</f>
        <v>MADERA</v>
      </c>
      <c r="J1802" s="180" t="str">
        <f>+'INFO SEAL'!N1753&amp;"-"&amp;F1802</f>
        <v>PPM19-MT</v>
      </c>
      <c r="K1802" s="180"/>
      <c r="L1802" s="182" t="str">
        <f>+VLOOKUP('INFO SEAL'!N1753,$J$8:$V$50,3,FALSE)</f>
        <v>POSTE DE MADERA TRATADA DE 12 mts. CL.4</v>
      </c>
      <c r="M1802" s="33">
        <f t="shared" si="70"/>
        <v>1</v>
      </c>
    </row>
    <row r="1803" spans="1:13" customFormat="1" x14ac:dyDescent="0.25">
      <c r="A1803" s="73">
        <f>+'INFO SEAL'!B1754</f>
        <v>1749</v>
      </c>
      <c r="B1803" s="180" t="str">
        <f t="shared" si="69"/>
        <v>SICODI</v>
      </c>
      <c r="C1803" s="180" t="str">
        <f>+'INFO SEAL'!C1754</f>
        <v>AREQUIPA</v>
      </c>
      <c r="D1803" s="180" t="str">
        <f>+'INFO SEAL'!D1754</f>
        <v>AREQUIPA</v>
      </c>
      <c r="E1803" s="180" t="str">
        <f>+'INFO SEAL'!E1754</f>
        <v>UCHUMAYO</v>
      </c>
      <c r="F1803" s="180" t="str">
        <f>+IF('INFO SEAL'!I1754="BAJA TENSION","BT",IF('INFO SEAL'!I1754="MEDIA TENSION","MT","AT"))</f>
        <v>MT</v>
      </c>
      <c r="G1803" s="180">
        <f>+'INFO SEAL'!K1754</f>
        <v>12</v>
      </c>
      <c r="H1803" s="180" t="str">
        <f>+'INFO SEAL'!L1754</f>
        <v>POSTE</v>
      </c>
      <c r="I1803" s="180" t="str">
        <f>+'INFO SEAL'!M1754</f>
        <v>CONCRETO</v>
      </c>
      <c r="J1803" s="180" t="str">
        <f>+'INFO SEAL'!N1754&amp;"-"&amp;F1803</f>
        <v>PPC15-MT</v>
      </c>
      <c r="K1803" s="180"/>
      <c r="L1803" s="182" t="str">
        <f>+VLOOKUP('INFO SEAL'!N1754,$J$8:$V$50,3,FALSE)</f>
        <v>POSTE DE CONCRETO ARMADO DE 12/200/120/300</v>
      </c>
      <c r="M1803" s="33">
        <f t="shared" si="70"/>
        <v>0.3</v>
      </c>
    </row>
    <row r="1804" spans="1:13" customFormat="1" x14ac:dyDescent="0.25">
      <c r="A1804" s="73">
        <f>+'INFO SEAL'!B1755</f>
        <v>1750</v>
      </c>
      <c r="B1804" s="180" t="str">
        <f t="shared" si="69"/>
        <v>SICODI</v>
      </c>
      <c r="C1804" s="180" t="str">
        <f>+'INFO SEAL'!C1755</f>
        <v>AREQUIPA</v>
      </c>
      <c r="D1804" s="180" t="str">
        <f>+'INFO SEAL'!D1755</f>
        <v>AREQUIPA</v>
      </c>
      <c r="E1804" s="180" t="str">
        <f>+'INFO SEAL'!E1755</f>
        <v>UCHUMAYO</v>
      </c>
      <c r="F1804" s="180" t="str">
        <f>+IF('INFO SEAL'!I1755="BAJA TENSION","BT",IF('INFO SEAL'!I1755="MEDIA TENSION","MT","AT"))</f>
        <v>MT</v>
      </c>
      <c r="G1804" s="180">
        <f>+'INFO SEAL'!K1755</f>
        <v>12</v>
      </c>
      <c r="H1804" s="180" t="str">
        <f>+'INFO SEAL'!L1755</f>
        <v>POSTE</v>
      </c>
      <c r="I1804" s="180" t="str">
        <f>+'INFO SEAL'!M1755</f>
        <v>CONCRETO</v>
      </c>
      <c r="J1804" s="180" t="str">
        <f>+'INFO SEAL'!N1755&amp;"-"&amp;F1804</f>
        <v>PPC15-MT</v>
      </c>
      <c r="K1804" s="180"/>
      <c r="L1804" s="182" t="str">
        <f>+VLOOKUP('INFO SEAL'!N1755,$J$8:$V$50,3,FALSE)</f>
        <v>POSTE DE CONCRETO ARMADO DE 12/200/120/300</v>
      </c>
      <c r="M1804" s="33">
        <f t="shared" si="70"/>
        <v>0.3</v>
      </c>
    </row>
    <row r="1805" spans="1:13" customFormat="1" x14ac:dyDescent="0.25">
      <c r="A1805" s="73">
        <f>+'INFO SEAL'!B1756</f>
        <v>1751</v>
      </c>
      <c r="B1805" s="180" t="str">
        <f t="shared" si="69"/>
        <v>SICODI</v>
      </c>
      <c r="C1805" s="180" t="str">
        <f>+'INFO SEAL'!C1756</f>
        <v>AREQUIPA</v>
      </c>
      <c r="D1805" s="180" t="str">
        <f>+'INFO SEAL'!D1756</f>
        <v>AREQUIPA</v>
      </c>
      <c r="E1805" s="180" t="str">
        <f>+'INFO SEAL'!E1756</f>
        <v>UCHUMAYO</v>
      </c>
      <c r="F1805" s="180" t="str">
        <f>+IF('INFO SEAL'!I1756="BAJA TENSION","BT",IF('INFO SEAL'!I1756="MEDIA TENSION","MT","AT"))</f>
        <v>MT</v>
      </c>
      <c r="G1805" s="180">
        <f>+'INFO SEAL'!K1756</f>
        <v>13</v>
      </c>
      <c r="H1805" s="180" t="str">
        <f>+'INFO SEAL'!L1756</f>
        <v>POSTE</v>
      </c>
      <c r="I1805" s="180" t="str">
        <f>+'INFO SEAL'!M1756</f>
        <v>CONCRETO</v>
      </c>
      <c r="J1805" s="180" t="str">
        <f>+'INFO SEAL'!N1756&amp;"-"&amp;F1805</f>
        <v>PPC18-MT</v>
      </c>
      <c r="K1805" s="180"/>
      <c r="L1805" s="182" t="str">
        <f>+VLOOKUP('INFO SEAL'!N1756,$J$8:$V$50,3,FALSE)</f>
        <v>POSTE DE CONCRETO ARMADO DE 13/200/140/335</v>
      </c>
      <c r="M1805" s="33">
        <f t="shared" si="70"/>
        <v>0.4</v>
      </c>
    </row>
    <row r="1806" spans="1:13" customFormat="1" x14ac:dyDescent="0.25">
      <c r="A1806" s="73">
        <f>+'INFO SEAL'!B1757</f>
        <v>1752</v>
      </c>
      <c r="B1806" s="180" t="str">
        <f t="shared" si="69"/>
        <v>SICODI</v>
      </c>
      <c r="C1806" s="180" t="str">
        <f>+'INFO SEAL'!C1757</f>
        <v>AREQUIPA</v>
      </c>
      <c r="D1806" s="180" t="str">
        <f>+'INFO SEAL'!D1757</f>
        <v>AREQUIPA</v>
      </c>
      <c r="E1806" s="180" t="str">
        <f>+'INFO SEAL'!E1757</f>
        <v>UCHUMAYO</v>
      </c>
      <c r="F1806" s="180" t="str">
        <f>+IF('INFO SEAL'!I1757="BAJA TENSION","BT",IF('INFO SEAL'!I1757="MEDIA TENSION","MT","AT"))</f>
        <v>MT</v>
      </c>
      <c r="G1806" s="180">
        <f>+'INFO SEAL'!K1757</f>
        <v>12</v>
      </c>
      <c r="H1806" s="180" t="str">
        <f>+'INFO SEAL'!L1757</f>
        <v>POSTE</v>
      </c>
      <c r="I1806" s="180" t="str">
        <f>+'INFO SEAL'!M1757</f>
        <v>CONCRETO</v>
      </c>
      <c r="J1806" s="180" t="str">
        <f>+'INFO SEAL'!N1757&amp;"-"&amp;F1806</f>
        <v>PPC15-MT</v>
      </c>
      <c r="K1806" s="180"/>
      <c r="L1806" s="182" t="str">
        <f>+VLOOKUP('INFO SEAL'!N1757,$J$8:$V$50,3,FALSE)</f>
        <v>POSTE DE CONCRETO ARMADO DE 12/200/120/300</v>
      </c>
      <c r="M1806" s="33">
        <f t="shared" si="70"/>
        <v>0.3</v>
      </c>
    </row>
    <row r="1807" spans="1:13" customFormat="1" x14ac:dyDescent="0.25">
      <c r="A1807" s="73">
        <f>+'INFO SEAL'!B1758</f>
        <v>1753</v>
      </c>
      <c r="B1807" s="180" t="str">
        <f t="shared" si="69"/>
        <v>SICODI</v>
      </c>
      <c r="C1807" s="180" t="str">
        <f>+'INFO SEAL'!C1758</f>
        <v>AREQUIPA</v>
      </c>
      <c r="D1807" s="180" t="str">
        <f>+'INFO SEAL'!D1758</f>
        <v>AREQUIPA</v>
      </c>
      <c r="E1807" s="180" t="str">
        <f>+'INFO SEAL'!E1758</f>
        <v>UCHUMAYO</v>
      </c>
      <c r="F1807" s="180" t="str">
        <f>+IF('INFO SEAL'!I1758="BAJA TENSION","BT",IF('INFO SEAL'!I1758="MEDIA TENSION","MT","AT"))</f>
        <v>MT</v>
      </c>
      <c r="G1807" s="180">
        <f>+'INFO SEAL'!K1758</f>
        <v>12</v>
      </c>
      <c r="H1807" s="180" t="str">
        <f>+'INFO SEAL'!L1758</f>
        <v>POSTE</v>
      </c>
      <c r="I1807" s="180" t="str">
        <f>+'INFO SEAL'!M1758</f>
        <v>CONCRETO</v>
      </c>
      <c r="J1807" s="180" t="str">
        <f>+'INFO SEAL'!N1758&amp;"-"&amp;F1807</f>
        <v>PPC15-MT</v>
      </c>
      <c r="K1807" s="180"/>
      <c r="L1807" s="182" t="str">
        <f>+VLOOKUP('INFO SEAL'!N1758,$J$8:$V$50,3,FALSE)</f>
        <v>POSTE DE CONCRETO ARMADO DE 12/200/120/300</v>
      </c>
      <c r="M1807" s="33">
        <f t="shared" si="70"/>
        <v>0.3</v>
      </c>
    </row>
    <row r="1808" spans="1:13" customFormat="1" x14ac:dyDescent="0.25">
      <c r="A1808" s="73">
        <f>+'INFO SEAL'!B1759</f>
        <v>1754</v>
      </c>
      <c r="B1808" s="180" t="str">
        <f t="shared" si="69"/>
        <v>SICODI</v>
      </c>
      <c r="C1808" s="180" t="str">
        <f>+'INFO SEAL'!C1759</f>
        <v>AREQUIPA</v>
      </c>
      <c r="D1808" s="180" t="str">
        <f>+'INFO SEAL'!D1759</f>
        <v>AREQUIPA</v>
      </c>
      <c r="E1808" s="180" t="str">
        <f>+'INFO SEAL'!E1759</f>
        <v>UCHUMAYO</v>
      </c>
      <c r="F1808" s="180" t="str">
        <f>+IF('INFO SEAL'!I1759="BAJA TENSION","BT",IF('INFO SEAL'!I1759="MEDIA TENSION","MT","AT"))</f>
        <v>MT</v>
      </c>
      <c r="G1808" s="180">
        <f>+'INFO SEAL'!K1759</f>
        <v>12</v>
      </c>
      <c r="H1808" s="180" t="str">
        <f>+'INFO SEAL'!L1759</f>
        <v>POSTE</v>
      </c>
      <c r="I1808" s="180" t="str">
        <f>+'INFO SEAL'!M1759</f>
        <v>CONCRETO</v>
      </c>
      <c r="J1808" s="180" t="str">
        <f>+'INFO SEAL'!N1759&amp;"-"&amp;F1808</f>
        <v>PPC15-MT</v>
      </c>
      <c r="K1808" s="180"/>
      <c r="L1808" s="182" t="str">
        <f>+VLOOKUP('INFO SEAL'!N1759,$J$8:$V$50,3,FALSE)</f>
        <v>POSTE DE CONCRETO ARMADO DE 12/200/120/300</v>
      </c>
      <c r="M1808" s="33">
        <f t="shared" si="70"/>
        <v>0.3</v>
      </c>
    </row>
    <row r="1809" spans="1:13" customFormat="1" x14ac:dyDescent="0.25">
      <c r="A1809" s="73">
        <f>+'INFO SEAL'!B1760</f>
        <v>1755</v>
      </c>
      <c r="B1809" s="180" t="str">
        <f t="shared" si="69"/>
        <v>SICODI</v>
      </c>
      <c r="C1809" s="180" t="str">
        <f>+'INFO SEAL'!C1760</f>
        <v>AREQUIPA</v>
      </c>
      <c r="D1809" s="180" t="str">
        <f>+'INFO SEAL'!D1760</f>
        <v>AREQUIPA</v>
      </c>
      <c r="E1809" s="180" t="str">
        <f>+'INFO SEAL'!E1760</f>
        <v>UCHUMAYO</v>
      </c>
      <c r="F1809" s="180" t="str">
        <f>+IF('INFO SEAL'!I1760="BAJA TENSION","BT",IF('INFO SEAL'!I1760="MEDIA TENSION","MT","AT"))</f>
        <v>MT</v>
      </c>
      <c r="G1809" s="180">
        <f>+'INFO SEAL'!K1760</f>
        <v>12</v>
      </c>
      <c r="H1809" s="180" t="str">
        <f>+'INFO SEAL'!L1760</f>
        <v>POSTE</v>
      </c>
      <c r="I1809" s="180" t="str">
        <f>+'INFO SEAL'!M1760</f>
        <v>MADERA</v>
      </c>
      <c r="J1809" s="180" t="str">
        <f>+'INFO SEAL'!N1760&amp;"-"&amp;F1809</f>
        <v>PPM19-MT</v>
      </c>
      <c r="K1809" s="180"/>
      <c r="L1809" s="182" t="str">
        <f>+VLOOKUP('INFO SEAL'!N1760,$J$8:$V$50,3,FALSE)</f>
        <v>POSTE DE MADERA TRATADA DE 12 mts. CL.4</v>
      </c>
      <c r="M1809" s="33">
        <f t="shared" si="70"/>
        <v>1</v>
      </c>
    </row>
    <row r="1810" spans="1:13" customFormat="1" x14ac:dyDescent="0.25">
      <c r="A1810" s="73">
        <f>+'INFO SEAL'!B1761</f>
        <v>1756</v>
      </c>
      <c r="B1810" s="180" t="str">
        <f t="shared" si="69"/>
        <v>SICODI</v>
      </c>
      <c r="C1810" s="180" t="str">
        <f>+'INFO SEAL'!C1761</f>
        <v>AREQUIPA</v>
      </c>
      <c r="D1810" s="180" t="str">
        <f>+'INFO SEAL'!D1761</f>
        <v>AREQUIPA</v>
      </c>
      <c r="E1810" s="180" t="str">
        <f>+'INFO SEAL'!E1761</f>
        <v>UCHUMAYO</v>
      </c>
      <c r="F1810" s="180" t="str">
        <f>+IF('INFO SEAL'!I1761="BAJA TENSION","BT",IF('INFO SEAL'!I1761="MEDIA TENSION","MT","AT"))</f>
        <v>MT</v>
      </c>
      <c r="G1810" s="180">
        <f>+'INFO SEAL'!K1761</f>
        <v>12</v>
      </c>
      <c r="H1810" s="180" t="str">
        <f>+'INFO SEAL'!L1761</f>
        <v>POSTE</v>
      </c>
      <c r="I1810" s="180" t="str">
        <f>+'INFO SEAL'!M1761</f>
        <v>MADERA</v>
      </c>
      <c r="J1810" s="180" t="str">
        <f>+'INFO SEAL'!N1761&amp;"-"&amp;F1810</f>
        <v>PPM19-MT</v>
      </c>
      <c r="K1810" s="180"/>
      <c r="L1810" s="182" t="str">
        <f>+VLOOKUP('INFO SEAL'!N1761,$J$8:$V$50,3,FALSE)</f>
        <v>POSTE DE MADERA TRATADA DE 12 mts. CL.4</v>
      </c>
      <c r="M1810" s="33">
        <f t="shared" si="70"/>
        <v>1</v>
      </c>
    </row>
    <row r="1811" spans="1:13" customFormat="1" x14ac:dyDescent="0.25">
      <c r="A1811" s="73">
        <f>+'INFO SEAL'!B1762</f>
        <v>1757</v>
      </c>
      <c r="B1811" s="180" t="str">
        <f t="shared" si="69"/>
        <v>SICODI</v>
      </c>
      <c r="C1811" s="180" t="str">
        <f>+'INFO SEAL'!C1762</f>
        <v>AREQUIPA</v>
      </c>
      <c r="D1811" s="180" t="str">
        <f>+'INFO SEAL'!D1762</f>
        <v>AREQUIPA</v>
      </c>
      <c r="E1811" s="180" t="str">
        <f>+'INFO SEAL'!E1762</f>
        <v>UCHUMAYO</v>
      </c>
      <c r="F1811" s="180" t="str">
        <f>+IF('INFO SEAL'!I1762="BAJA TENSION","BT",IF('INFO SEAL'!I1762="MEDIA TENSION","MT","AT"))</f>
        <v>MT</v>
      </c>
      <c r="G1811" s="180">
        <f>+'INFO SEAL'!K1762</f>
        <v>12</v>
      </c>
      <c r="H1811" s="180" t="str">
        <f>+'INFO SEAL'!L1762</f>
        <v>POSTE</v>
      </c>
      <c r="I1811" s="180" t="str">
        <f>+'INFO SEAL'!M1762</f>
        <v>MADERA</v>
      </c>
      <c r="J1811" s="180" t="str">
        <f>+'INFO SEAL'!N1762&amp;"-"&amp;F1811</f>
        <v>PPM19-MT</v>
      </c>
      <c r="K1811" s="180"/>
      <c r="L1811" s="182" t="str">
        <f>+VLOOKUP('INFO SEAL'!N1762,$J$8:$V$50,3,FALSE)</f>
        <v>POSTE DE MADERA TRATADA DE 12 mts. CL.4</v>
      </c>
      <c r="M1811" s="33">
        <f t="shared" si="70"/>
        <v>1</v>
      </c>
    </row>
    <row r="1812" spans="1:13" customFormat="1" x14ac:dyDescent="0.25">
      <c r="A1812" s="73">
        <f>+'INFO SEAL'!B1763</f>
        <v>1758</v>
      </c>
      <c r="B1812" s="180" t="str">
        <f t="shared" si="69"/>
        <v>SICODI</v>
      </c>
      <c r="C1812" s="180" t="str">
        <f>+'INFO SEAL'!C1763</f>
        <v>AREQUIPA</v>
      </c>
      <c r="D1812" s="180" t="str">
        <f>+'INFO SEAL'!D1763</f>
        <v>CONDESUYOS</v>
      </c>
      <c r="E1812" s="180" t="str">
        <f>+'INFO SEAL'!E1763</f>
        <v>ANDARAY</v>
      </c>
      <c r="F1812" s="180" t="str">
        <f>+IF('INFO SEAL'!I1763="BAJA TENSION","BT",IF('INFO SEAL'!I1763="MEDIA TENSION","MT","AT"))</f>
        <v>MT</v>
      </c>
      <c r="G1812" s="180">
        <f>+'INFO SEAL'!K1763</f>
        <v>13</v>
      </c>
      <c r="H1812" s="180" t="str">
        <f>+'INFO SEAL'!L1763</f>
        <v>POSTE</v>
      </c>
      <c r="I1812" s="180" t="str">
        <f>+'INFO SEAL'!M1763</f>
        <v>CONCRETO</v>
      </c>
      <c r="J1812" s="180" t="str">
        <f>+'INFO SEAL'!N1763&amp;"-"&amp;F1812</f>
        <v>PPC19-MT</v>
      </c>
      <c r="K1812" s="180"/>
      <c r="L1812" s="182" t="str">
        <f>+VLOOKUP('INFO SEAL'!N1763,$J$8:$V$50,3,FALSE)</f>
        <v>POSTE DE CONCRETO ARMADO DE 13/300/150/345</v>
      </c>
      <c r="M1812" s="33">
        <f t="shared" si="70"/>
        <v>0.5</v>
      </c>
    </row>
    <row r="1813" spans="1:13" customFormat="1" x14ac:dyDescent="0.25">
      <c r="A1813" s="73">
        <f>+'INFO SEAL'!B1764</f>
        <v>1759</v>
      </c>
      <c r="B1813" s="180" t="str">
        <f t="shared" si="69"/>
        <v>SICODI</v>
      </c>
      <c r="C1813" s="180" t="str">
        <f>+'INFO SEAL'!C1764</f>
        <v>AREQUIPA</v>
      </c>
      <c r="D1813" s="180" t="str">
        <f>+'INFO SEAL'!D1764</f>
        <v>AREQUIPA</v>
      </c>
      <c r="E1813" s="180" t="str">
        <f>+'INFO SEAL'!E1764</f>
        <v>CERRO COLORADO</v>
      </c>
      <c r="F1813" s="180" t="str">
        <f>+IF('INFO SEAL'!I1764="BAJA TENSION","BT",IF('INFO SEAL'!I1764="MEDIA TENSION","MT","AT"))</f>
        <v>BT</v>
      </c>
      <c r="G1813" s="180">
        <f>+'INFO SEAL'!K1764</f>
        <v>8</v>
      </c>
      <c r="H1813" s="180" t="str">
        <f>+'INFO SEAL'!L1764</f>
        <v>POSTE</v>
      </c>
      <c r="I1813" s="180" t="str">
        <f>+'INFO SEAL'!M1764</f>
        <v>CONCRETO</v>
      </c>
      <c r="J1813" s="180" t="str">
        <f>+'INFO SEAL'!N1764&amp;"-"&amp;F1813</f>
        <v>PPC05-BT</v>
      </c>
      <c r="K1813" s="180"/>
      <c r="L1813" s="182" t="str">
        <f>+VLOOKUP('INFO SEAL'!N1764,$J$8:$V$50,3,FALSE)</f>
        <v>POSTE DE CONCRETO ARMADO DE  8/200/120/240</v>
      </c>
      <c r="M1813" s="33">
        <f t="shared" si="70"/>
        <v>0.1</v>
      </c>
    </row>
    <row r="1814" spans="1:13" customFormat="1" x14ac:dyDescent="0.25">
      <c r="A1814" s="73">
        <f>+'INFO SEAL'!B1765</f>
        <v>1760</v>
      </c>
      <c r="B1814" s="180" t="str">
        <f t="shared" si="69"/>
        <v>SICODI</v>
      </c>
      <c r="C1814" s="180" t="str">
        <f>+'INFO SEAL'!C1765</f>
        <v>AREQUIPA</v>
      </c>
      <c r="D1814" s="180" t="str">
        <f>+'INFO SEAL'!D1765</f>
        <v>AREQUIPA</v>
      </c>
      <c r="E1814" s="180" t="str">
        <f>+'INFO SEAL'!E1765</f>
        <v>CERRO COLORADO</v>
      </c>
      <c r="F1814" s="180" t="str">
        <f>+IF('INFO SEAL'!I1765="BAJA TENSION","BT",IF('INFO SEAL'!I1765="MEDIA TENSION","MT","AT"))</f>
        <v>BT</v>
      </c>
      <c r="G1814" s="180">
        <f>+'INFO SEAL'!K1765</f>
        <v>8</v>
      </c>
      <c r="H1814" s="180" t="str">
        <f>+'INFO SEAL'!L1765</f>
        <v>POSTE</v>
      </c>
      <c r="I1814" s="180" t="str">
        <f>+'INFO SEAL'!M1765</f>
        <v>CONCRETO</v>
      </c>
      <c r="J1814" s="180" t="str">
        <f>+'INFO SEAL'!N1765&amp;"-"&amp;F1814</f>
        <v>PPC05-BT</v>
      </c>
      <c r="K1814" s="180"/>
      <c r="L1814" s="182" t="str">
        <f>+VLOOKUP('INFO SEAL'!N1765,$J$8:$V$50,3,FALSE)</f>
        <v>POSTE DE CONCRETO ARMADO DE  8/200/120/240</v>
      </c>
      <c r="M1814" s="33">
        <f t="shared" si="70"/>
        <v>0.1</v>
      </c>
    </row>
    <row r="1815" spans="1:13" customFormat="1" x14ac:dyDescent="0.25">
      <c r="A1815" s="73">
        <f>+'INFO SEAL'!B1766</f>
        <v>1761</v>
      </c>
      <c r="B1815" s="180" t="str">
        <f t="shared" si="69"/>
        <v>SICODI</v>
      </c>
      <c r="C1815" s="180" t="str">
        <f>+'INFO SEAL'!C1766</f>
        <v>AREQUIPA</v>
      </c>
      <c r="D1815" s="180" t="str">
        <f>+'INFO SEAL'!D1766</f>
        <v>AREQUIPA</v>
      </c>
      <c r="E1815" s="180" t="str">
        <f>+'INFO SEAL'!E1766</f>
        <v>UCHUMAYO</v>
      </c>
      <c r="F1815" s="180" t="str">
        <f>+IF('INFO SEAL'!I1766="BAJA TENSION","BT",IF('INFO SEAL'!I1766="MEDIA TENSION","MT","AT"))</f>
        <v>BT</v>
      </c>
      <c r="G1815" s="180">
        <f>+'INFO SEAL'!K1766</f>
        <v>8</v>
      </c>
      <c r="H1815" s="180" t="str">
        <f>+'INFO SEAL'!L1766</f>
        <v>POSTE</v>
      </c>
      <c r="I1815" s="180" t="str">
        <f>+'INFO SEAL'!M1766</f>
        <v>CONCRETO</v>
      </c>
      <c r="J1815" s="180" t="str">
        <f>+'INFO SEAL'!N1766&amp;"-"&amp;F1815</f>
        <v>PPC05-BT</v>
      </c>
      <c r="K1815" s="180"/>
      <c r="L1815" s="182" t="str">
        <f>+VLOOKUP('INFO SEAL'!N1766,$J$8:$V$50,3,FALSE)</f>
        <v>POSTE DE CONCRETO ARMADO DE  8/200/120/240</v>
      </c>
      <c r="M1815" s="33">
        <f t="shared" si="70"/>
        <v>0.1</v>
      </c>
    </row>
    <row r="1816" spans="1:13" customFormat="1" x14ac:dyDescent="0.25">
      <c r="A1816" s="73">
        <f>+'INFO SEAL'!B1767</f>
        <v>1762</v>
      </c>
      <c r="B1816" s="180" t="str">
        <f t="shared" si="69"/>
        <v>SICODI</v>
      </c>
      <c r="C1816" s="180" t="str">
        <f>+'INFO SEAL'!C1767</f>
        <v>AREQUIPA</v>
      </c>
      <c r="D1816" s="180" t="str">
        <f>+'INFO SEAL'!D1767</f>
        <v>LA UNION</v>
      </c>
      <c r="E1816" s="180" t="str">
        <f>+'INFO SEAL'!E1767</f>
        <v>COTAHUASI</v>
      </c>
      <c r="F1816" s="180" t="str">
        <f>+IF('INFO SEAL'!I1767="BAJA TENSION","BT",IF('INFO SEAL'!I1767="MEDIA TENSION","MT","AT"))</f>
        <v>MT</v>
      </c>
      <c r="G1816" s="180">
        <f>+'INFO SEAL'!K1767</f>
        <v>13</v>
      </c>
      <c r="H1816" s="180" t="str">
        <f>+'INFO SEAL'!L1767</f>
        <v>POSTE</v>
      </c>
      <c r="I1816" s="180" t="str">
        <f>+'INFO SEAL'!M1767</f>
        <v>CONCRETO</v>
      </c>
      <c r="J1816" s="180" t="str">
        <f>+'INFO SEAL'!N1767&amp;"-"&amp;F1816</f>
        <v>PPC19-MT</v>
      </c>
      <c r="K1816" s="180"/>
      <c r="L1816" s="182" t="str">
        <f>+VLOOKUP('INFO SEAL'!N1767,$J$8:$V$50,3,FALSE)</f>
        <v>POSTE DE CONCRETO ARMADO DE 13/300/150/345</v>
      </c>
      <c r="M1816" s="33">
        <f t="shared" si="70"/>
        <v>0.5</v>
      </c>
    </row>
    <row r="1817" spans="1:13" customFormat="1" x14ac:dyDescent="0.25">
      <c r="A1817" s="73">
        <f>+'INFO SEAL'!B1768</f>
        <v>1763</v>
      </c>
      <c r="B1817" s="180" t="str">
        <f t="shared" si="69"/>
        <v>SICODI</v>
      </c>
      <c r="C1817" s="180" t="str">
        <f>+'INFO SEAL'!C1768</f>
        <v>AREQUIPA</v>
      </c>
      <c r="D1817" s="180" t="str">
        <f>+'INFO SEAL'!D1768</f>
        <v>LA UNION</v>
      </c>
      <c r="E1817" s="180" t="str">
        <f>+'INFO SEAL'!E1768</f>
        <v>COTAHUASI</v>
      </c>
      <c r="F1817" s="180" t="str">
        <f>+IF('INFO SEAL'!I1768="BAJA TENSION","BT",IF('INFO SEAL'!I1768="MEDIA TENSION","MT","AT"))</f>
        <v>MT</v>
      </c>
      <c r="G1817" s="180">
        <f>+'INFO SEAL'!K1768</f>
        <v>13</v>
      </c>
      <c r="H1817" s="180" t="str">
        <f>+'INFO SEAL'!L1768</f>
        <v>POSTE</v>
      </c>
      <c r="I1817" s="180" t="str">
        <f>+'INFO SEAL'!M1768</f>
        <v>CONCRETO</v>
      </c>
      <c r="J1817" s="180" t="str">
        <f>+'INFO SEAL'!N1768&amp;"-"&amp;F1817</f>
        <v>PPC19-MT</v>
      </c>
      <c r="K1817" s="180"/>
      <c r="L1817" s="182" t="str">
        <f>+VLOOKUP('INFO SEAL'!N1768,$J$8:$V$50,3,FALSE)</f>
        <v>POSTE DE CONCRETO ARMADO DE 13/300/150/345</v>
      </c>
      <c r="M1817" s="33">
        <f t="shared" si="70"/>
        <v>0.5</v>
      </c>
    </row>
    <row r="1818" spans="1:13" customFormat="1" x14ac:dyDescent="0.25">
      <c r="A1818" s="73">
        <f>+'INFO SEAL'!B1769</f>
        <v>1764</v>
      </c>
      <c r="B1818" s="180" t="str">
        <f t="shared" si="69"/>
        <v>SICODI</v>
      </c>
      <c r="C1818" s="180" t="str">
        <f>+'INFO SEAL'!C1769</f>
        <v>AREQUIPA</v>
      </c>
      <c r="D1818" s="180" t="str">
        <f>+'INFO SEAL'!D1769</f>
        <v>LA UNION</v>
      </c>
      <c r="E1818" s="180" t="str">
        <f>+'INFO SEAL'!E1769</f>
        <v>COTAHUASI</v>
      </c>
      <c r="F1818" s="180" t="str">
        <f>+IF('INFO SEAL'!I1769="BAJA TENSION","BT",IF('INFO SEAL'!I1769="MEDIA TENSION","MT","AT"))</f>
        <v>MT</v>
      </c>
      <c r="G1818" s="180">
        <f>+'INFO SEAL'!K1769</f>
        <v>13</v>
      </c>
      <c r="H1818" s="180" t="str">
        <f>+'INFO SEAL'!L1769</f>
        <v>POSTE</v>
      </c>
      <c r="I1818" s="180" t="str">
        <f>+'INFO SEAL'!M1769</f>
        <v>CONCRETO</v>
      </c>
      <c r="J1818" s="180" t="str">
        <f>+'INFO SEAL'!N1769&amp;"-"&amp;F1818</f>
        <v>PPC19-MT</v>
      </c>
      <c r="K1818" s="180"/>
      <c r="L1818" s="182" t="str">
        <f>+VLOOKUP('INFO SEAL'!N1769,$J$8:$V$50,3,FALSE)</f>
        <v>POSTE DE CONCRETO ARMADO DE 13/300/150/345</v>
      </c>
      <c r="M1818" s="33">
        <f t="shared" si="70"/>
        <v>0.5</v>
      </c>
    </row>
    <row r="1819" spans="1:13" customFormat="1" x14ac:dyDescent="0.25">
      <c r="A1819" s="73">
        <f>+'INFO SEAL'!B1770</f>
        <v>1765</v>
      </c>
      <c r="B1819" s="180" t="str">
        <f t="shared" si="69"/>
        <v>SICODI</v>
      </c>
      <c r="C1819" s="180" t="str">
        <f>+'INFO SEAL'!C1770</f>
        <v>AREQUIPA</v>
      </c>
      <c r="D1819" s="180" t="str">
        <f>+'INFO SEAL'!D1770</f>
        <v>AREQUIPA</v>
      </c>
      <c r="E1819" s="180" t="str">
        <f>+'INFO SEAL'!E1770</f>
        <v>UCHUMAYO</v>
      </c>
      <c r="F1819" s="180" t="str">
        <f>+IF('INFO SEAL'!I1770="BAJA TENSION","BT",IF('INFO SEAL'!I1770="MEDIA TENSION","MT","AT"))</f>
        <v>MT</v>
      </c>
      <c r="G1819" s="180">
        <f>+'INFO SEAL'!K1770</f>
        <v>12</v>
      </c>
      <c r="H1819" s="180" t="str">
        <f>+'INFO SEAL'!L1770</f>
        <v>POSTE</v>
      </c>
      <c r="I1819" s="180" t="str">
        <f>+'INFO SEAL'!M1770</f>
        <v>CONCRETO</v>
      </c>
      <c r="J1819" s="180" t="str">
        <f>+'INFO SEAL'!N1770&amp;"-"&amp;F1819</f>
        <v>PPC15-MT</v>
      </c>
      <c r="K1819" s="180"/>
      <c r="L1819" s="182" t="str">
        <f>+VLOOKUP('INFO SEAL'!N1770,$J$8:$V$50,3,FALSE)</f>
        <v>POSTE DE CONCRETO ARMADO DE 12/200/120/300</v>
      </c>
      <c r="M1819" s="33">
        <f t="shared" si="70"/>
        <v>0.3</v>
      </c>
    </row>
    <row r="1820" spans="1:13" customFormat="1" x14ac:dyDescent="0.25">
      <c r="A1820" s="73">
        <f>+'INFO SEAL'!B1771</f>
        <v>1766</v>
      </c>
      <c r="B1820" s="180" t="str">
        <f t="shared" si="69"/>
        <v>SICODI</v>
      </c>
      <c r="C1820" s="180" t="str">
        <f>+'INFO SEAL'!C1771</f>
        <v>AREQUIPA</v>
      </c>
      <c r="D1820" s="180" t="str">
        <f>+'INFO SEAL'!D1771</f>
        <v>LA UNION</v>
      </c>
      <c r="E1820" s="180" t="str">
        <f>+'INFO SEAL'!E1771</f>
        <v>COTAHUASI</v>
      </c>
      <c r="F1820" s="180" t="str">
        <f>+IF('INFO SEAL'!I1771="BAJA TENSION","BT",IF('INFO SEAL'!I1771="MEDIA TENSION","MT","AT"))</f>
        <v>MT</v>
      </c>
      <c r="G1820" s="180">
        <f>+'INFO SEAL'!K1771</f>
        <v>13</v>
      </c>
      <c r="H1820" s="180" t="str">
        <f>+'INFO SEAL'!L1771</f>
        <v>POSTE</v>
      </c>
      <c r="I1820" s="180" t="str">
        <f>+'INFO SEAL'!M1771</f>
        <v>CONCRETO</v>
      </c>
      <c r="J1820" s="180" t="str">
        <f>+'INFO SEAL'!N1771&amp;"-"&amp;F1820</f>
        <v>PPC19-MT</v>
      </c>
      <c r="K1820" s="180"/>
      <c r="L1820" s="182" t="str">
        <f>+VLOOKUP('INFO SEAL'!N1771,$J$8:$V$50,3,FALSE)</f>
        <v>POSTE DE CONCRETO ARMADO DE 13/300/150/345</v>
      </c>
      <c r="M1820" s="33">
        <f t="shared" si="70"/>
        <v>0.5</v>
      </c>
    </row>
    <row r="1821" spans="1:13" customFormat="1" x14ac:dyDescent="0.25">
      <c r="A1821" s="73">
        <f>+'INFO SEAL'!B1772</f>
        <v>1767</v>
      </c>
      <c r="B1821" s="180" t="str">
        <f t="shared" si="69"/>
        <v>SICODI</v>
      </c>
      <c r="C1821" s="180" t="str">
        <f>+'INFO SEAL'!C1772</f>
        <v>AREQUIPA</v>
      </c>
      <c r="D1821" s="180" t="str">
        <f>+'INFO SEAL'!D1772</f>
        <v>AREQUIPA</v>
      </c>
      <c r="E1821" s="180" t="str">
        <f>+'INFO SEAL'!E1772</f>
        <v>CERRO COLORADO</v>
      </c>
      <c r="F1821" s="180" t="str">
        <f>+IF('INFO SEAL'!I1772="BAJA TENSION","BT",IF('INFO SEAL'!I1772="MEDIA TENSION","MT","AT"))</f>
        <v>BT</v>
      </c>
      <c r="G1821" s="180">
        <f>+'INFO SEAL'!K1772</f>
        <v>8</v>
      </c>
      <c r="H1821" s="180" t="str">
        <f>+'INFO SEAL'!L1772</f>
        <v>POSTE</v>
      </c>
      <c r="I1821" s="180" t="str">
        <f>+'INFO SEAL'!M1772</f>
        <v>CONCRETO</v>
      </c>
      <c r="J1821" s="180" t="str">
        <f>+'INFO SEAL'!N1772&amp;"-"&amp;F1821</f>
        <v>PPC05-BT</v>
      </c>
      <c r="K1821" s="180"/>
      <c r="L1821" s="182" t="str">
        <f>+VLOOKUP('INFO SEAL'!N1772,$J$8:$V$50,3,FALSE)</f>
        <v>POSTE DE CONCRETO ARMADO DE  8/200/120/240</v>
      </c>
      <c r="M1821" s="33">
        <f t="shared" si="70"/>
        <v>0.1</v>
      </c>
    </row>
    <row r="1822" spans="1:13" customFormat="1" x14ac:dyDescent="0.25">
      <c r="A1822" s="73">
        <f>+'INFO SEAL'!B1773</f>
        <v>1768</v>
      </c>
      <c r="B1822" s="180" t="str">
        <f t="shared" si="69"/>
        <v>SICODI</v>
      </c>
      <c r="C1822" s="180" t="str">
        <f>+'INFO SEAL'!C1773</f>
        <v>AREQUIPA</v>
      </c>
      <c r="D1822" s="180" t="str">
        <f>+'INFO SEAL'!D1773</f>
        <v>CONDESUYOS</v>
      </c>
      <c r="E1822" s="180" t="str">
        <f>+'INFO SEAL'!E1773</f>
        <v>ANDARAY</v>
      </c>
      <c r="F1822" s="180" t="str">
        <f>+IF('INFO SEAL'!I1773="BAJA TENSION","BT",IF('INFO SEAL'!I1773="MEDIA TENSION","MT","AT"))</f>
        <v>MT</v>
      </c>
      <c r="G1822" s="180">
        <f>+'INFO SEAL'!K1773</f>
        <v>13</v>
      </c>
      <c r="H1822" s="180" t="str">
        <f>+'INFO SEAL'!L1773</f>
        <v>POSTE</v>
      </c>
      <c r="I1822" s="180" t="str">
        <f>+'INFO SEAL'!M1773</f>
        <v>CONCRETO</v>
      </c>
      <c r="J1822" s="180" t="str">
        <f>+'INFO SEAL'!N1773&amp;"-"&amp;F1822</f>
        <v>PPC19-MT</v>
      </c>
      <c r="K1822" s="180"/>
      <c r="L1822" s="182" t="str">
        <f>+VLOOKUP('INFO SEAL'!N1773,$J$8:$V$50,3,FALSE)</f>
        <v>POSTE DE CONCRETO ARMADO DE 13/300/150/345</v>
      </c>
      <c r="M1822" s="33">
        <f t="shared" si="70"/>
        <v>0.5</v>
      </c>
    </row>
    <row r="1823" spans="1:13" customFormat="1" x14ac:dyDescent="0.25">
      <c r="A1823" s="73">
        <f>+'INFO SEAL'!B1774</f>
        <v>1769</v>
      </c>
      <c r="B1823" s="180" t="str">
        <f t="shared" si="69"/>
        <v>SICODI</v>
      </c>
      <c r="C1823" s="180" t="str">
        <f>+'INFO SEAL'!C1774</f>
        <v>AREQUIPA</v>
      </c>
      <c r="D1823" s="180" t="str">
        <f>+'INFO SEAL'!D1774</f>
        <v>AREQUIPA</v>
      </c>
      <c r="E1823" s="180" t="str">
        <f>+'INFO SEAL'!E1774</f>
        <v>UCHUMAYO</v>
      </c>
      <c r="F1823" s="180" t="str">
        <f>+IF('INFO SEAL'!I1774="BAJA TENSION","BT",IF('INFO SEAL'!I1774="MEDIA TENSION","MT","AT"))</f>
        <v>BT</v>
      </c>
      <c r="G1823" s="180">
        <f>+'INFO SEAL'!K1774</f>
        <v>9</v>
      </c>
      <c r="H1823" s="180" t="str">
        <f>+'INFO SEAL'!L1774</f>
        <v>POSTE</v>
      </c>
      <c r="I1823" s="180" t="str">
        <f>+'INFO SEAL'!M1774</f>
        <v>CONCRETO</v>
      </c>
      <c r="J1823" s="180" t="str">
        <f>+'INFO SEAL'!N1774&amp;"-"&amp;F1823</f>
        <v>PPC10-BT</v>
      </c>
      <c r="K1823" s="180"/>
      <c r="L1823" s="182" t="str">
        <f>+VLOOKUP('INFO SEAL'!N1774,$J$8:$V$50,3,FALSE)</f>
        <v>POSTE DE CONCRETO ARMADO DE  9/400/140/275</v>
      </c>
      <c r="M1823" s="33">
        <f t="shared" si="70"/>
        <v>0.2</v>
      </c>
    </row>
    <row r="1824" spans="1:13" customFormat="1" x14ac:dyDescent="0.25">
      <c r="A1824" s="73">
        <f>+'INFO SEAL'!B1775</f>
        <v>1770</v>
      </c>
      <c r="B1824" s="180" t="str">
        <f t="shared" si="69"/>
        <v>SICODI</v>
      </c>
      <c r="C1824" s="180" t="str">
        <f>+'INFO SEAL'!C1775</f>
        <v>AREQUIPA</v>
      </c>
      <c r="D1824" s="180" t="str">
        <f>+'INFO SEAL'!D1775</f>
        <v>AREQUIPA</v>
      </c>
      <c r="E1824" s="180" t="str">
        <f>+'INFO SEAL'!E1775</f>
        <v>CERRO COLORADO</v>
      </c>
      <c r="F1824" s="180" t="str">
        <f>+IF('INFO SEAL'!I1775="BAJA TENSION","BT",IF('INFO SEAL'!I1775="MEDIA TENSION","MT","AT"))</f>
        <v>BT</v>
      </c>
      <c r="G1824" s="180">
        <f>+'INFO SEAL'!K1775</f>
        <v>9</v>
      </c>
      <c r="H1824" s="180" t="str">
        <f>+'INFO SEAL'!L1775</f>
        <v>POSTE</v>
      </c>
      <c r="I1824" s="180" t="str">
        <f>+'INFO SEAL'!M1775</f>
        <v>CONCRETO</v>
      </c>
      <c r="J1824" s="180" t="str">
        <f>+'INFO SEAL'!N1775&amp;"-"&amp;F1824</f>
        <v>PPC08-BT</v>
      </c>
      <c r="K1824" s="180"/>
      <c r="L1824" s="182" t="str">
        <f>+VLOOKUP('INFO SEAL'!N1775,$J$8:$V$50,3,FALSE)</f>
        <v>POSTE DE CONCRETO ARMADO DE  9/200/120/255</v>
      </c>
      <c r="M1824" s="33">
        <f t="shared" si="70"/>
        <v>0.1</v>
      </c>
    </row>
    <row r="1825" spans="1:13" customFormat="1" x14ac:dyDescent="0.25">
      <c r="A1825" s="73">
        <f>+'INFO SEAL'!B1776</f>
        <v>1771</v>
      </c>
      <c r="B1825" s="180" t="str">
        <f t="shared" si="69"/>
        <v>SICODI</v>
      </c>
      <c r="C1825" s="180" t="str">
        <f>+'INFO SEAL'!C1776</f>
        <v>AREQUIPA</v>
      </c>
      <c r="D1825" s="180" t="str">
        <f>+'INFO SEAL'!D1776</f>
        <v>AREQUIPA</v>
      </c>
      <c r="E1825" s="180" t="str">
        <f>+'INFO SEAL'!E1776</f>
        <v>YANAHUARA</v>
      </c>
      <c r="F1825" s="180" t="str">
        <f>+IF('INFO SEAL'!I1776="BAJA TENSION","BT",IF('INFO SEAL'!I1776="MEDIA TENSION","MT","AT"))</f>
        <v>BT</v>
      </c>
      <c r="G1825" s="180">
        <f>+'INFO SEAL'!K1776</f>
        <v>8</v>
      </c>
      <c r="H1825" s="180" t="str">
        <f>+'INFO SEAL'!L1776</f>
        <v>POSTE</v>
      </c>
      <c r="I1825" s="180" t="str">
        <f>+'INFO SEAL'!M1776</f>
        <v>CONCRETO</v>
      </c>
      <c r="J1825" s="180" t="str">
        <f>+'INFO SEAL'!N1776&amp;"-"&amp;F1825</f>
        <v>PPC05-BT</v>
      </c>
      <c r="K1825" s="180"/>
      <c r="L1825" s="182" t="str">
        <f>+VLOOKUP('INFO SEAL'!N1776,$J$8:$V$50,3,FALSE)</f>
        <v>POSTE DE CONCRETO ARMADO DE  8/200/120/240</v>
      </c>
      <c r="M1825" s="33">
        <f t="shared" si="70"/>
        <v>0.1</v>
      </c>
    </row>
    <row r="1826" spans="1:13" customFormat="1" x14ac:dyDescent="0.25">
      <c r="A1826" s="73">
        <f>+'INFO SEAL'!B1777</f>
        <v>1772</v>
      </c>
      <c r="B1826" s="180" t="str">
        <f t="shared" si="69"/>
        <v>SICODI</v>
      </c>
      <c r="C1826" s="180" t="str">
        <f>+'INFO SEAL'!C1777</f>
        <v>AREQUIPA</v>
      </c>
      <c r="D1826" s="180" t="str">
        <f>+'INFO SEAL'!D1777</f>
        <v>AREQUIPA</v>
      </c>
      <c r="E1826" s="180" t="str">
        <f>+'INFO SEAL'!E1777</f>
        <v>CERRO COLORADO</v>
      </c>
      <c r="F1826" s="180" t="str">
        <f>+IF('INFO SEAL'!I1777="BAJA TENSION","BT",IF('INFO SEAL'!I1777="MEDIA TENSION","MT","AT"))</f>
        <v>BT</v>
      </c>
      <c r="G1826" s="180">
        <f>+'INFO SEAL'!K1777</f>
        <v>8</v>
      </c>
      <c r="H1826" s="180" t="str">
        <f>+'INFO SEAL'!L1777</f>
        <v>POSTE</v>
      </c>
      <c r="I1826" s="180" t="str">
        <f>+'INFO SEAL'!M1777</f>
        <v>CONCRETO</v>
      </c>
      <c r="J1826" s="180" t="str">
        <f>+'INFO SEAL'!N1777&amp;"-"&amp;F1826</f>
        <v>PPC05-BT</v>
      </c>
      <c r="K1826" s="180"/>
      <c r="L1826" s="182" t="str">
        <f>+VLOOKUP('INFO SEAL'!N1777,$J$8:$V$50,3,FALSE)</f>
        <v>POSTE DE CONCRETO ARMADO DE  8/200/120/240</v>
      </c>
      <c r="M1826" s="33">
        <f t="shared" si="70"/>
        <v>0.1</v>
      </c>
    </row>
    <row r="1827" spans="1:13" customFormat="1" x14ac:dyDescent="0.25">
      <c r="A1827" s="73">
        <f>+'INFO SEAL'!B1778</f>
        <v>1773</v>
      </c>
      <c r="B1827" s="180" t="str">
        <f t="shared" si="69"/>
        <v>SICODI</v>
      </c>
      <c r="C1827" s="180" t="str">
        <f>+'INFO SEAL'!C1778</f>
        <v>AREQUIPA</v>
      </c>
      <c r="D1827" s="180" t="str">
        <f>+'INFO SEAL'!D1778</f>
        <v>AREQUIPA</v>
      </c>
      <c r="E1827" s="180" t="str">
        <f>+'INFO SEAL'!E1778</f>
        <v>YANAHUARA</v>
      </c>
      <c r="F1827" s="180" t="str">
        <f>+IF('INFO SEAL'!I1778="BAJA TENSION","BT",IF('INFO SEAL'!I1778="MEDIA TENSION","MT","AT"))</f>
        <v>BT</v>
      </c>
      <c r="G1827" s="180">
        <f>+'INFO SEAL'!K1778</f>
        <v>8</v>
      </c>
      <c r="H1827" s="180" t="str">
        <f>+'INFO SEAL'!L1778</f>
        <v>POSTE</v>
      </c>
      <c r="I1827" s="180" t="str">
        <f>+'INFO SEAL'!M1778</f>
        <v>CONCRETO</v>
      </c>
      <c r="J1827" s="180" t="str">
        <f>+'INFO SEAL'!N1778&amp;"-"&amp;F1827</f>
        <v>PPC05-BT</v>
      </c>
      <c r="K1827" s="180"/>
      <c r="L1827" s="182" t="str">
        <f>+VLOOKUP('INFO SEAL'!N1778,$J$8:$V$50,3,FALSE)</f>
        <v>POSTE DE CONCRETO ARMADO DE  8/200/120/240</v>
      </c>
      <c r="M1827" s="33">
        <f t="shared" si="70"/>
        <v>0.1</v>
      </c>
    </row>
    <row r="1828" spans="1:13" customFormat="1" x14ac:dyDescent="0.25">
      <c r="A1828" s="73">
        <f>+'INFO SEAL'!B1779</f>
        <v>1774</v>
      </c>
      <c r="B1828" s="180" t="str">
        <f t="shared" si="69"/>
        <v>SICODI</v>
      </c>
      <c r="C1828" s="180" t="str">
        <f>+'INFO SEAL'!C1779</f>
        <v>AREQUIPA</v>
      </c>
      <c r="D1828" s="180" t="str">
        <f>+'INFO SEAL'!D1779</f>
        <v>AREQUIPA</v>
      </c>
      <c r="E1828" s="180" t="str">
        <f>+'INFO SEAL'!E1779</f>
        <v>UCHUMAYO</v>
      </c>
      <c r="F1828" s="180" t="str">
        <f>+IF('INFO SEAL'!I1779="BAJA TENSION","BT",IF('INFO SEAL'!I1779="MEDIA TENSION","MT","AT"))</f>
        <v>MT</v>
      </c>
      <c r="G1828" s="180">
        <f>+'INFO SEAL'!K1779</f>
        <v>12</v>
      </c>
      <c r="H1828" s="180" t="str">
        <f>+'INFO SEAL'!L1779</f>
        <v>POSTE</v>
      </c>
      <c r="I1828" s="180" t="str">
        <f>+'INFO SEAL'!M1779</f>
        <v>MADERA</v>
      </c>
      <c r="J1828" s="180" t="str">
        <f>+'INFO SEAL'!N1779&amp;"-"&amp;F1828</f>
        <v>PPM19-MT</v>
      </c>
      <c r="K1828" s="180"/>
      <c r="L1828" s="182" t="str">
        <f>+VLOOKUP('INFO SEAL'!N1779,$J$8:$V$50,3,FALSE)</f>
        <v>POSTE DE MADERA TRATADA DE 12 mts. CL.4</v>
      </c>
      <c r="M1828" s="33">
        <f t="shared" si="70"/>
        <v>1</v>
      </c>
    </row>
    <row r="1829" spans="1:13" customFormat="1" x14ac:dyDescent="0.25">
      <c r="A1829" s="73">
        <f>+'INFO SEAL'!B1780</f>
        <v>1775</v>
      </c>
      <c r="B1829" s="180" t="str">
        <f t="shared" si="69"/>
        <v>SICODI</v>
      </c>
      <c r="C1829" s="180" t="str">
        <f>+'INFO SEAL'!C1780</f>
        <v>AREQUIPA</v>
      </c>
      <c r="D1829" s="180" t="str">
        <f>+'INFO SEAL'!D1780</f>
        <v>LA UNION</v>
      </c>
      <c r="E1829" s="180" t="str">
        <f>+'INFO SEAL'!E1780</f>
        <v>COTAHUASI</v>
      </c>
      <c r="F1829" s="180" t="str">
        <f>+IF('INFO SEAL'!I1780="BAJA TENSION","BT",IF('INFO SEAL'!I1780="MEDIA TENSION","MT","AT"))</f>
        <v>MT</v>
      </c>
      <c r="G1829" s="180">
        <f>+'INFO SEAL'!K1780</f>
        <v>13</v>
      </c>
      <c r="H1829" s="180" t="str">
        <f>+'INFO SEAL'!L1780</f>
        <v>POSTE</v>
      </c>
      <c r="I1829" s="180" t="str">
        <f>+'INFO SEAL'!M1780</f>
        <v>CONCRETO</v>
      </c>
      <c r="J1829" s="180" t="str">
        <f>+'INFO SEAL'!N1780&amp;"-"&amp;F1829</f>
        <v>PPC19-MT</v>
      </c>
      <c r="K1829" s="180"/>
      <c r="L1829" s="182" t="str">
        <f>+VLOOKUP('INFO SEAL'!N1780,$J$8:$V$50,3,FALSE)</f>
        <v>POSTE DE CONCRETO ARMADO DE 13/300/150/345</v>
      </c>
      <c r="M1829" s="33">
        <f t="shared" si="70"/>
        <v>0.5</v>
      </c>
    </row>
    <row r="1830" spans="1:13" customFormat="1" x14ac:dyDescent="0.25">
      <c r="A1830" s="73">
        <f>+'INFO SEAL'!B1781</f>
        <v>1776</v>
      </c>
      <c r="B1830" s="180" t="str">
        <f t="shared" si="69"/>
        <v>SICODI</v>
      </c>
      <c r="C1830" s="180" t="str">
        <f>+'INFO SEAL'!C1781</f>
        <v>AREQUIPA</v>
      </c>
      <c r="D1830" s="180" t="str">
        <f>+'INFO SEAL'!D1781</f>
        <v>AREQUIPA</v>
      </c>
      <c r="E1830" s="180" t="str">
        <f>+'INFO SEAL'!E1781</f>
        <v>YANAHUARA</v>
      </c>
      <c r="F1830" s="180" t="str">
        <f>+IF('INFO SEAL'!I1781="BAJA TENSION","BT",IF('INFO SEAL'!I1781="MEDIA TENSION","MT","AT"))</f>
        <v>MT</v>
      </c>
      <c r="G1830" s="180">
        <f>+'INFO SEAL'!K1781</f>
        <v>13</v>
      </c>
      <c r="H1830" s="180" t="str">
        <f>+'INFO SEAL'!L1781</f>
        <v>POSTE</v>
      </c>
      <c r="I1830" s="180" t="str">
        <f>+'INFO SEAL'!M1781</f>
        <v>CONCRETO</v>
      </c>
      <c r="J1830" s="180" t="str">
        <f>+'INFO SEAL'!N1781&amp;"-"&amp;F1830</f>
        <v>PPC18-MT</v>
      </c>
      <c r="K1830" s="180"/>
      <c r="L1830" s="182" t="str">
        <f>+VLOOKUP('INFO SEAL'!N1781,$J$8:$V$50,3,FALSE)</f>
        <v>POSTE DE CONCRETO ARMADO DE 13/200/140/335</v>
      </c>
      <c r="M1830" s="33">
        <f t="shared" si="70"/>
        <v>0.4</v>
      </c>
    </row>
    <row r="1831" spans="1:13" customFormat="1" x14ac:dyDescent="0.25">
      <c r="A1831" s="73">
        <f>+'INFO SEAL'!B1782</f>
        <v>1777</v>
      </c>
      <c r="B1831" s="180" t="str">
        <f t="shared" si="69"/>
        <v>SICODI</v>
      </c>
      <c r="C1831" s="180" t="str">
        <f>+'INFO SEAL'!C1782</f>
        <v>AREQUIPA</v>
      </c>
      <c r="D1831" s="180" t="str">
        <f>+'INFO SEAL'!D1782</f>
        <v>AREQUIPA</v>
      </c>
      <c r="E1831" s="180" t="str">
        <f>+'INFO SEAL'!E1782</f>
        <v>CERRO COLORADO</v>
      </c>
      <c r="F1831" s="180" t="str">
        <f>+IF('INFO SEAL'!I1782="BAJA TENSION","BT",IF('INFO SEAL'!I1782="MEDIA TENSION","MT","AT"))</f>
        <v>BT</v>
      </c>
      <c r="G1831" s="180">
        <f>+'INFO SEAL'!K1782</f>
        <v>8</v>
      </c>
      <c r="H1831" s="180" t="str">
        <f>+'INFO SEAL'!L1782</f>
        <v>POSTE</v>
      </c>
      <c r="I1831" s="180" t="str">
        <f>+'INFO SEAL'!M1782</f>
        <v>CONCRETO</v>
      </c>
      <c r="J1831" s="180" t="str">
        <f>+'INFO SEAL'!N1782&amp;"-"&amp;F1831</f>
        <v>PPC05-BT</v>
      </c>
      <c r="K1831" s="180"/>
      <c r="L1831" s="182" t="str">
        <f>+VLOOKUP('INFO SEAL'!N1782,$J$8:$V$50,3,FALSE)</f>
        <v>POSTE DE CONCRETO ARMADO DE  8/200/120/240</v>
      </c>
      <c r="M1831" s="33">
        <f t="shared" si="70"/>
        <v>0.1</v>
      </c>
    </row>
    <row r="1832" spans="1:13" customFormat="1" x14ac:dyDescent="0.25">
      <c r="A1832" s="73">
        <f>+'INFO SEAL'!B1783</f>
        <v>1778</v>
      </c>
      <c r="B1832" s="180" t="str">
        <f t="shared" si="69"/>
        <v>SICODI</v>
      </c>
      <c r="C1832" s="180" t="str">
        <f>+'INFO SEAL'!C1783</f>
        <v>AREQUIPA</v>
      </c>
      <c r="D1832" s="180" t="str">
        <f>+'INFO SEAL'!D1783</f>
        <v>LA UNION</v>
      </c>
      <c r="E1832" s="180" t="str">
        <f>+'INFO SEAL'!E1783</f>
        <v>COTAHUASI</v>
      </c>
      <c r="F1832" s="180" t="str">
        <f>+IF('INFO SEAL'!I1783="BAJA TENSION","BT",IF('INFO SEAL'!I1783="MEDIA TENSION","MT","AT"))</f>
        <v>MT</v>
      </c>
      <c r="G1832" s="180">
        <f>+'INFO SEAL'!K1783</f>
        <v>13</v>
      </c>
      <c r="H1832" s="180" t="str">
        <f>+'INFO SEAL'!L1783</f>
        <v>POSTE</v>
      </c>
      <c r="I1832" s="180" t="str">
        <f>+'INFO SEAL'!M1783</f>
        <v>CONCRETO</v>
      </c>
      <c r="J1832" s="180" t="str">
        <f>+'INFO SEAL'!N1783&amp;"-"&amp;F1832</f>
        <v>PPC19-MT</v>
      </c>
      <c r="K1832" s="180"/>
      <c r="L1832" s="182" t="str">
        <f>+VLOOKUP('INFO SEAL'!N1783,$J$8:$V$50,3,FALSE)</f>
        <v>POSTE DE CONCRETO ARMADO DE 13/300/150/345</v>
      </c>
      <c r="M1832" s="33">
        <f t="shared" si="70"/>
        <v>0.5</v>
      </c>
    </row>
    <row r="1833" spans="1:13" customFormat="1" x14ac:dyDescent="0.25">
      <c r="A1833" s="73">
        <f>+'INFO SEAL'!B1784</f>
        <v>1779</v>
      </c>
      <c r="B1833" s="180" t="str">
        <f t="shared" si="69"/>
        <v>SICODI</v>
      </c>
      <c r="C1833" s="180" t="str">
        <f>+'INFO SEAL'!C1784</f>
        <v>AREQUIPA</v>
      </c>
      <c r="D1833" s="180" t="str">
        <f>+'INFO SEAL'!D1784</f>
        <v>LA UNION</v>
      </c>
      <c r="E1833" s="180" t="str">
        <f>+'INFO SEAL'!E1784</f>
        <v>COTAHUASI</v>
      </c>
      <c r="F1833" s="180" t="str">
        <f>+IF('INFO SEAL'!I1784="BAJA TENSION","BT",IF('INFO SEAL'!I1784="MEDIA TENSION","MT","AT"))</f>
        <v>MT</v>
      </c>
      <c r="G1833" s="180">
        <f>+'INFO SEAL'!K1784</f>
        <v>13</v>
      </c>
      <c r="H1833" s="180" t="str">
        <f>+'INFO SEAL'!L1784</f>
        <v>POSTE</v>
      </c>
      <c r="I1833" s="180" t="str">
        <f>+'INFO SEAL'!M1784</f>
        <v>CONCRETO</v>
      </c>
      <c r="J1833" s="180" t="str">
        <f>+'INFO SEAL'!N1784&amp;"-"&amp;F1833</f>
        <v>PPC19-MT</v>
      </c>
      <c r="K1833" s="180"/>
      <c r="L1833" s="182" t="str">
        <f>+VLOOKUP('INFO SEAL'!N1784,$J$8:$V$50,3,FALSE)</f>
        <v>POSTE DE CONCRETO ARMADO DE 13/300/150/345</v>
      </c>
      <c r="M1833" s="33">
        <f t="shared" si="70"/>
        <v>0.5</v>
      </c>
    </row>
    <row r="1834" spans="1:13" customFormat="1" x14ac:dyDescent="0.25">
      <c r="A1834" s="73">
        <f>+'INFO SEAL'!B1785</f>
        <v>1780</v>
      </c>
      <c r="B1834" s="180" t="str">
        <f t="shared" si="69"/>
        <v>SICODI</v>
      </c>
      <c r="C1834" s="180" t="str">
        <f>+'INFO SEAL'!C1785</f>
        <v>AREQUIPA</v>
      </c>
      <c r="D1834" s="180" t="str">
        <f>+'INFO SEAL'!D1785</f>
        <v>LA UNION</v>
      </c>
      <c r="E1834" s="180" t="str">
        <f>+'INFO SEAL'!E1785</f>
        <v>COTAHUASI</v>
      </c>
      <c r="F1834" s="180" t="str">
        <f>+IF('INFO SEAL'!I1785="BAJA TENSION","BT",IF('INFO SEAL'!I1785="MEDIA TENSION","MT","AT"))</f>
        <v>MT</v>
      </c>
      <c r="G1834" s="180">
        <f>+'INFO SEAL'!K1785</f>
        <v>13</v>
      </c>
      <c r="H1834" s="180" t="str">
        <f>+'INFO SEAL'!L1785</f>
        <v>POSTE</v>
      </c>
      <c r="I1834" s="180" t="str">
        <f>+'INFO SEAL'!M1785</f>
        <v>CONCRETO</v>
      </c>
      <c r="J1834" s="180" t="str">
        <f>+'INFO SEAL'!N1785&amp;"-"&amp;F1834</f>
        <v>PPC19-MT</v>
      </c>
      <c r="K1834" s="180"/>
      <c r="L1834" s="182" t="str">
        <f>+VLOOKUP('INFO SEAL'!N1785,$J$8:$V$50,3,FALSE)</f>
        <v>POSTE DE CONCRETO ARMADO DE 13/300/150/345</v>
      </c>
      <c r="M1834" s="33">
        <f t="shared" si="70"/>
        <v>0.5</v>
      </c>
    </row>
    <row r="1835" spans="1:13" customFormat="1" x14ac:dyDescent="0.25">
      <c r="A1835" s="73">
        <f>+'INFO SEAL'!B1786</f>
        <v>1781</v>
      </c>
      <c r="B1835" s="180" t="str">
        <f t="shared" si="69"/>
        <v>SICODI</v>
      </c>
      <c r="C1835" s="180" t="str">
        <f>+'INFO SEAL'!C1786</f>
        <v>AREQUIPA</v>
      </c>
      <c r="D1835" s="180" t="str">
        <f>+'INFO SEAL'!D1786</f>
        <v>LA UNION</v>
      </c>
      <c r="E1835" s="180" t="str">
        <f>+'INFO SEAL'!E1786</f>
        <v>COTAHUASI</v>
      </c>
      <c r="F1835" s="180" t="str">
        <f>+IF('INFO SEAL'!I1786="BAJA TENSION","BT",IF('INFO SEAL'!I1786="MEDIA TENSION","MT","AT"))</f>
        <v>MT</v>
      </c>
      <c r="G1835" s="180">
        <f>+'INFO SEAL'!K1786</f>
        <v>13</v>
      </c>
      <c r="H1835" s="180" t="str">
        <f>+'INFO SEAL'!L1786</f>
        <v>POSTE</v>
      </c>
      <c r="I1835" s="180" t="str">
        <f>+'INFO SEAL'!M1786</f>
        <v>CONCRETO</v>
      </c>
      <c r="J1835" s="180" t="str">
        <f>+'INFO SEAL'!N1786&amp;"-"&amp;F1835</f>
        <v>PPC19-MT</v>
      </c>
      <c r="K1835" s="180"/>
      <c r="L1835" s="182" t="str">
        <f>+VLOOKUP('INFO SEAL'!N1786,$J$8:$V$50,3,FALSE)</f>
        <v>POSTE DE CONCRETO ARMADO DE 13/300/150/345</v>
      </c>
      <c r="M1835" s="33">
        <f t="shared" si="70"/>
        <v>0.5</v>
      </c>
    </row>
    <row r="1836" spans="1:13" customFormat="1" x14ac:dyDescent="0.25">
      <c r="A1836" s="73">
        <f>+'INFO SEAL'!B1787</f>
        <v>1782</v>
      </c>
      <c r="B1836" s="180" t="str">
        <f t="shared" si="69"/>
        <v>SICODI</v>
      </c>
      <c r="C1836" s="180" t="str">
        <f>+'INFO SEAL'!C1787</f>
        <v>AREQUIPA</v>
      </c>
      <c r="D1836" s="180" t="str">
        <f>+'INFO SEAL'!D1787</f>
        <v>AREQUIPA</v>
      </c>
      <c r="E1836" s="180" t="str">
        <f>+'INFO SEAL'!E1787</f>
        <v>CERRO COLORADO</v>
      </c>
      <c r="F1836" s="180" t="str">
        <f>+IF('INFO SEAL'!I1787="BAJA TENSION","BT",IF('INFO SEAL'!I1787="MEDIA TENSION","MT","AT"))</f>
        <v>MT</v>
      </c>
      <c r="G1836" s="180">
        <f>+'INFO SEAL'!K1787</f>
        <v>12</v>
      </c>
      <c r="H1836" s="180" t="str">
        <f>+'INFO SEAL'!L1787</f>
        <v>POSTE</v>
      </c>
      <c r="I1836" s="180" t="str">
        <f>+'INFO SEAL'!M1787</f>
        <v>CONCRETO</v>
      </c>
      <c r="J1836" s="180" t="str">
        <f>+'INFO SEAL'!N1787&amp;"-"&amp;F1836</f>
        <v>PPC15-MT</v>
      </c>
      <c r="K1836" s="180"/>
      <c r="L1836" s="182" t="str">
        <f>+VLOOKUP('INFO SEAL'!N1787,$J$8:$V$50,3,FALSE)</f>
        <v>POSTE DE CONCRETO ARMADO DE 12/200/120/300</v>
      </c>
      <c r="M1836" s="33">
        <f t="shared" si="70"/>
        <v>0.3</v>
      </c>
    </row>
    <row r="1837" spans="1:13" customFormat="1" x14ac:dyDescent="0.25">
      <c r="A1837" s="73">
        <f>+'INFO SEAL'!B1788</f>
        <v>1783</v>
      </c>
      <c r="B1837" s="180" t="str">
        <f t="shared" si="69"/>
        <v>SICODI</v>
      </c>
      <c r="C1837" s="180" t="str">
        <f>+'INFO SEAL'!C1788</f>
        <v>AREQUIPA</v>
      </c>
      <c r="D1837" s="180" t="str">
        <f>+'INFO SEAL'!D1788</f>
        <v>AREQUIPA</v>
      </c>
      <c r="E1837" s="180" t="str">
        <f>+'INFO SEAL'!E1788</f>
        <v>YANAHUARA</v>
      </c>
      <c r="F1837" s="180" t="str">
        <f>+IF('INFO SEAL'!I1788="BAJA TENSION","BT",IF('INFO SEAL'!I1788="MEDIA TENSION","MT","AT"))</f>
        <v>MT</v>
      </c>
      <c r="G1837" s="180">
        <f>+'INFO SEAL'!K1788</f>
        <v>12</v>
      </c>
      <c r="H1837" s="180" t="str">
        <f>+'INFO SEAL'!L1788</f>
        <v>POSTE</v>
      </c>
      <c r="I1837" s="180" t="str">
        <f>+'INFO SEAL'!M1788</f>
        <v>CONCRETO</v>
      </c>
      <c r="J1837" s="180" t="str">
        <f>+'INFO SEAL'!N1788&amp;"-"&amp;F1837</f>
        <v>PPC15-MT</v>
      </c>
      <c r="K1837" s="180"/>
      <c r="L1837" s="182" t="str">
        <f>+VLOOKUP('INFO SEAL'!N1788,$J$8:$V$50,3,FALSE)</f>
        <v>POSTE DE CONCRETO ARMADO DE 12/200/120/300</v>
      </c>
      <c r="M1837" s="33">
        <f t="shared" si="70"/>
        <v>0.3</v>
      </c>
    </row>
    <row r="1838" spans="1:13" customFormat="1" x14ac:dyDescent="0.25">
      <c r="A1838" s="73">
        <f>+'INFO SEAL'!B1789</f>
        <v>1784</v>
      </c>
      <c r="B1838" s="180" t="str">
        <f t="shared" si="69"/>
        <v>SICODI</v>
      </c>
      <c r="C1838" s="180" t="str">
        <f>+'INFO SEAL'!C1789</f>
        <v>AREQUIPA</v>
      </c>
      <c r="D1838" s="180" t="str">
        <f>+'INFO SEAL'!D1789</f>
        <v>AREQUIPA</v>
      </c>
      <c r="E1838" s="180" t="str">
        <f>+'INFO SEAL'!E1789</f>
        <v>CERRO COLORADO</v>
      </c>
      <c r="F1838" s="180" t="str">
        <f>+IF('INFO SEAL'!I1789="BAJA TENSION","BT",IF('INFO SEAL'!I1789="MEDIA TENSION","MT","AT"))</f>
        <v>BT</v>
      </c>
      <c r="G1838" s="180">
        <f>+'INFO SEAL'!K1789</f>
        <v>8</v>
      </c>
      <c r="H1838" s="180" t="str">
        <f>+'INFO SEAL'!L1789</f>
        <v>POSTE</v>
      </c>
      <c r="I1838" s="180" t="str">
        <f>+'INFO SEAL'!M1789</f>
        <v>CONCRETO</v>
      </c>
      <c r="J1838" s="180" t="str">
        <f>+'INFO SEAL'!N1789&amp;"-"&amp;F1838</f>
        <v>PPC05-BT</v>
      </c>
      <c r="K1838" s="180"/>
      <c r="L1838" s="182" t="str">
        <f>+VLOOKUP('INFO SEAL'!N1789,$J$8:$V$50,3,FALSE)</f>
        <v>POSTE DE CONCRETO ARMADO DE  8/200/120/240</v>
      </c>
      <c r="M1838" s="33">
        <f t="shared" si="70"/>
        <v>0.1</v>
      </c>
    </row>
    <row r="1839" spans="1:13" customFormat="1" x14ac:dyDescent="0.25">
      <c r="A1839" s="73">
        <f>+'INFO SEAL'!B1790</f>
        <v>1785</v>
      </c>
      <c r="B1839" s="180" t="str">
        <f t="shared" si="69"/>
        <v>SICODI</v>
      </c>
      <c r="C1839" s="180" t="str">
        <f>+'INFO SEAL'!C1790</f>
        <v>AREQUIPA</v>
      </c>
      <c r="D1839" s="180" t="str">
        <f>+'INFO SEAL'!D1790</f>
        <v>AREQUIPA</v>
      </c>
      <c r="E1839" s="180" t="str">
        <f>+'INFO SEAL'!E1790</f>
        <v>YANAHUARA</v>
      </c>
      <c r="F1839" s="180" t="str">
        <f>+IF('INFO SEAL'!I1790="BAJA TENSION","BT",IF('INFO SEAL'!I1790="MEDIA TENSION","MT","AT"))</f>
        <v>MT</v>
      </c>
      <c r="G1839" s="180">
        <f>+'INFO SEAL'!K1790</f>
        <v>13</v>
      </c>
      <c r="H1839" s="180" t="str">
        <f>+'INFO SEAL'!L1790</f>
        <v>POSTE</v>
      </c>
      <c r="I1839" s="180" t="str">
        <f>+'INFO SEAL'!M1790</f>
        <v>CONCRETO</v>
      </c>
      <c r="J1839" s="180" t="str">
        <f>+'INFO SEAL'!N1790&amp;"-"&amp;F1839</f>
        <v>PPC18-MT</v>
      </c>
      <c r="K1839" s="180"/>
      <c r="L1839" s="182" t="str">
        <f>+VLOOKUP('INFO SEAL'!N1790,$J$8:$V$50,3,FALSE)</f>
        <v>POSTE DE CONCRETO ARMADO DE 13/200/140/335</v>
      </c>
      <c r="M1839" s="33">
        <f t="shared" si="70"/>
        <v>0.4</v>
      </c>
    </row>
    <row r="1840" spans="1:13" customFormat="1" x14ac:dyDescent="0.25">
      <c r="A1840" s="73">
        <f>+'INFO SEAL'!B1791</f>
        <v>1786</v>
      </c>
      <c r="B1840" s="180" t="str">
        <f t="shared" si="69"/>
        <v>SICODI</v>
      </c>
      <c r="C1840" s="180" t="str">
        <f>+'INFO SEAL'!C1791</f>
        <v>AREQUIPA</v>
      </c>
      <c r="D1840" s="180" t="str">
        <f>+'INFO SEAL'!D1791</f>
        <v>AREQUIPA</v>
      </c>
      <c r="E1840" s="180" t="str">
        <f>+'INFO SEAL'!E1791</f>
        <v>CERRO COLORADO</v>
      </c>
      <c r="F1840" s="180" t="str">
        <f>+IF('INFO SEAL'!I1791="BAJA TENSION","BT",IF('INFO SEAL'!I1791="MEDIA TENSION","MT","AT"))</f>
        <v>BT</v>
      </c>
      <c r="G1840" s="180">
        <f>+'INFO SEAL'!K1791</f>
        <v>8</v>
      </c>
      <c r="H1840" s="180" t="str">
        <f>+'INFO SEAL'!L1791</f>
        <v>POSTE</v>
      </c>
      <c r="I1840" s="180" t="str">
        <f>+'INFO SEAL'!M1791</f>
        <v>CONCRETO</v>
      </c>
      <c r="J1840" s="180" t="str">
        <f>+'INFO SEAL'!N1791&amp;"-"&amp;F1840</f>
        <v>PPC05-BT</v>
      </c>
      <c r="K1840" s="180"/>
      <c r="L1840" s="182" t="str">
        <f>+VLOOKUP('INFO SEAL'!N1791,$J$8:$V$50,3,FALSE)</f>
        <v>POSTE DE CONCRETO ARMADO DE  8/200/120/240</v>
      </c>
      <c r="M1840" s="33">
        <f t="shared" si="70"/>
        <v>0.1</v>
      </c>
    </row>
    <row r="1841" spans="1:13" customFormat="1" x14ac:dyDescent="0.25">
      <c r="A1841" s="73">
        <f>+'INFO SEAL'!B1792</f>
        <v>1787</v>
      </c>
      <c r="B1841" s="180" t="str">
        <f t="shared" si="69"/>
        <v>SICODI</v>
      </c>
      <c r="C1841" s="180" t="str">
        <f>+'INFO SEAL'!C1792</f>
        <v>AREQUIPA</v>
      </c>
      <c r="D1841" s="180" t="str">
        <f>+'INFO SEAL'!D1792</f>
        <v>AREQUIPA</v>
      </c>
      <c r="E1841" s="180" t="str">
        <f>+'INFO SEAL'!E1792</f>
        <v>YANAHUARA</v>
      </c>
      <c r="F1841" s="180" t="str">
        <f>+IF('INFO SEAL'!I1792="BAJA TENSION","BT",IF('INFO SEAL'!I1792="MEDIA TENSION","MT","AT"))</f>
        <v>MT</v>
      </c>
      <c r="G1841" s="180">
        <f>+'INFO SEAL'!K1792</f>
        <v>12</v>
      </c>
      <c r="H1841" s="180" t="str">
        <f>+'INFO SEAL'!L1792</f>
        <v>POSTE</v>
      </c>
      <c r="I1841" s="180" t="str">
        <f>+'INFO SEAL'!M1792</f>
        <v>CONCRETO</v>
      </c>
      <c r="J1841" s="180" t="str">
        <f>+'INFO SEAL'!N1792&amp;"-"&amp;F1841</f>
        <v>PPC15-MT</v>
      </c>
      <c r="K1841" s="180"/>
      <c r="L1841" s="182" t="str">
        <f>+VLOOKUP('INFO SEAL'!N1792,$J$8:$V$50,3,FALSE)</f>
        <v>POSTE DE CONCRETO ARMADO DE 12/200/120/300</v>
      </c>
      <c r="M1841" s="33">
        <f t="shared" si="70"/>
        <v>0.3</v>
      </c>
    </row>
    <row r="1842" spans="1:13" customFormat="1" x14ac:dyDescent="0.25">
      <c r="A1842" s="73">
        <f>+'INFO SEAL'!B1793</f>
        <v>1788</v>
      </c>
      <c r="B1842" s="180" t="str">
        <f t="shared" si="69"/>
        <v>SICODI</v>
      </c>
      <c r="C1842" s="180" t="str">
        <f>+'INFO SEAL'!C1793</f>
        <v>AREQUIPA</v>
      </c>
      <c r="D1842" s="180" t="str">
        <f>+'INFO SEAL'!D1793</f>
        <v>AREQUIPA</v>
      </c>
      <c r="E1842" s="180" t="str">
        <f>+'INFO SEAL'!E1793</f>
        <v>YANAHUARA</v>
      </c>
      <c r="F1842" s="180" t="str">
        <f>+IF('INFO SEAL'!I1793="BAJA TENSION","BT",IF('INFO SEAL'!I1793="MEDIA TENSION","MT","AT"))</f>
        <v>MT</v>
      </c>
      <c r="G1842" s="180">
        <f>+'INFO SEAL'!K1793</f>
        <v>12</v>
      </c>
      <c r="H1842" s="180" t="str">
        <f>+'INFO SEAL'!L1793</f>
        <v>POSTE</v>
      </c>
      <c r="I1842" s="180" t="str">
        <f>+'INFO SEAL'!M1793</f>
        <v>CONCRETO</v>
      </c>
      <c r="J1842" s="180" t="str">
        <f>+'INFO SEAL'!N1793&amp;"-"&amp;F1842</f>
        <v>PPC15-MT</v>
      </c>
      <c r="K1842" s="180"/>
      <c r="L1842" s="182" t="str">
        <f>+VLOOKUP('INFO SEAL'!N1793,$J$8:$V$50,3,FALSE)</f>
        <v>POSTE DE CONCRETO ARMADO DE 12/200/120/300</v>
      </c>
      <c r="M1842" s="33">
        <f t="shared" si="70"/>
        <v>0.3</v>
      </c>
    </row>
    <row r="1843" spans="1:13" customFormat="1" x14ac:dyDescent="0.25">
      <c r="A1843" s="73">
        <f>+'INFO SEAL'!B1794</f>
        <v>1789</v>
      </c>
      <c r="B1843" s="180" t="str">
        <f t="shared" si="69"/>
        <v>SICODI</v>
      </c>
      <c r="C1843" s="180" t="str">
        <f>+'INFO SEAL'!C1794</f>
        <v>AREQUIPA</v>
      </c>
      <c r="D1843" s="180" t="str">
        <f>+'INFO SEAL'!D1794</f>
        <v>LA UNION</v>
      </c>
      <c r="E1843" s="180" t="str">
        <f>+'INFO SEAL'!E1794</f>
        <v>COTAHUASI</v>
      </c>
      <c r="F1843" s="180" t="str">
        <f>+IF('INFO SEAL'!I1794="BAJA TENSION","BT",IF('INFO SEAL'!I1794="MEDIA TENSION","MT","AT"))</f>
        <v>MT</v>
      </c>
      <c r="G1843" s="180">
        <f>+'INFO SEAL'!K1794</f>
        <v>13</v>
      </c>
      <c r="H1843" s="180" t="str">
        <f>+'INFO SEAL'!L1794</f>
        <v>POSTE</v>
      </c>
      <c r="I1843" s="180" t="str">
        <f>+'INFO SEAL'!M1794</f>
        <v>CONCRETO</v>
      </c>
      <c r="J1843" s="180" t="str">
        <f>+'INFO SEAL'!N1794&amp;"-"&amp;F1843</f>
        <v>PPC19-MT</v>
      </c>
      <c r="K1843" s="180"/>
      <c r="L1843" s="182" t="str">
        <f>+VLOOKUP('INFO SEAL'!N1794,$J$8:$V$50,3,FALSE)</f>
        <v>POSTE DE CONCRETO ARMADO DE 13/300/150/345</v>
      </c>
      <c r="M1843" s="33">
        <f t="shared" si="70"/>
        <v>0.5</v>
      </c>
    </row>
    <row r="1844" spans="1:13" customFormat="1" x14ac:dyDescent="0.25">
      <c r="A1844" s="73">
        <f>+'INFO SEAL'!B1795</f>
        <v>1790</v>
      </c>
      <c r="B1844" s="180" t="str">
        <f t="shared" si="69"/>
        <v>SICODI</v>
      </c>
      <c r="C1844" s="180" t="str">
        <f>+'INFO SEAL'!C1795</f>
        <v>AREQUIPA</v>
      </c>
      <c r="D1844" s="180" t="str">
        <f>+'INFO SEAL'!D1795</f>
        <v>LA UNION</v>
      </c>
      <c r="E1844" s="180" t="str">
        <f>+'INFO SEAL'!E1795</f>
        <v>COTAHUASI</v>
      </c>
      <c r="F1844" s="180" t="str">
        <f>+IF('INFO SEAL'!I1795="BAJA TENSION","BT",IF('INFO SEAL'!I1795="MEDIA TENSION","MT","AT"))</f>
        <v>MT</v>
      </c>
      <c r="G1844" s="180">
        <f>+'INFO SEAL'!K1795</f>
        <v>13</v>
      </c>
      <c r="H1844" s="180" t="str">
        <f>+'INFO SEAL'!L1795</f>
        <v>POSTE</v>
      </c>
      <c r="I1844" s="180" t="str">
        <f>+'INFO SEAL'!M1795</f>
        <v>CONCRETO</v>
      </c>
      <c r="J1844" s="180" t="str">
        <f>+'INFO SEAL'!N1795&amp;"-"&amp;F1844</f>
        <v>PPC19-MT</v>
      </c>
      <c r="K1844" s="180"/>
      <c r="L1844" s="182" t="str">
        <f>+VLOOKUP('INFO SEAL'!N1795,$J$8:$V$50,3,FALSE)</f>
        <v>POSTE DE CONCRETO ARMADO DE 13/300/150/345</v>
      </c>
      <c r="M1844" s="33">
        <f t="shared" si="70"/>
        <v>0.5</v>
      </c>
    </row>
    <row r="1845" spans="1:13" customFormat="1" x14ac:dyDescent="0.25">
      <c r="A1845" s="73">
        <f>+'INFO SEAL'!B1796</f>
        <v>1791</v>
      </c>
      <c r="B1845" s="180" t="str">
        <f t="shared" si="69"/>
        <v>SICODI</v>
      </c>
      <c r="C1845" s="180" t="str">
        <f>+'INFO SEAL'!C1796</f>
        <v>AREQUIPA</v>
      </c>
      <c r="D1845" s="180" t="str">
        <f>+'INFO SEAL'!D1796</f>
        <v>AREQUIPA</v>
      </c>
      <c r="E1845" s="180" t="str">
        <f>+'INFO SEAL'!E1796</f>
        <v>YANAHUARA</v>
      </c>
      <c r="F1845" s="180" t="str">
        <f>+IF('INFO SEAL'!I1796="BAJA TENSION","BT",IF('INFO SEAL'!I1796="MEDIA TENSION","MT","AT"))</f>
        <v>MT</v>
      </c>
      <c r="G1845" s="180">
        <f>+'INFO SEAL'!K1796</f>
        <v>13</v>
      </c>
      <c r="H1845" s="180" t="str">
        <f>+'INFO SEAL'!L1796</f>
        <v>POSTE</v>
      </c>
      <c r="I1845" s="180" t="str">
        <f>+'INFO SEAL'!M1796</f>
        <v>CONCRETO</v>
      </c>
      <c r="J1845" s="180" t="str">
        <f>+'INFO SEAL'!N1796&amp;"-"&amp;F1845</f>
        <v>PPC18-MT</v>
      </c>
      <c r="K1845" s="180"/>
      <c r="L1845" s="182" t="str">
        <f>+VLOOKUP('INFO SEAL'!N1796,$J$8:$V$50,3,FALSE)</f>
        <v>POSTE DE CONCRETO ARMADO DE 13/200/140/335</v>
      </c>
      <c r="M1845" s="33">
        <f t="shared" si="70"/>
        <v>0.4</v>
      </c>
    </row>
    <row r="1846" spans="1:13" customFormat="1" x14ac:dyDescent="0.25">
      <c r="A1846" s="73">
        <f>+'INFO SEAL'!B1797</f>
        <v>1792</v>
      </c>
      <c r="B1846" s="180" t="str">
        <f t="shared" si="69"/>
        <v>SICODI</v>
      </c>
      <c r="C1846" s="180" t="str">
        <f>+'INFO SEAL'!C1797</f>
        <v>AREQUIPA</v>
      </c>
      <c r="D1846" s="180" t="str">
        <f>+'INFO SEAL'!D1797</f>
        <v>AREQUIPA</v>
      </c>
      <c r="E1846" s="180" t="str">
        <f>+'INFO SEAL'!E1797</f>
        <v>CERRO COLORADO</v>
      </c>
      <c r="F1846" s="180" t="str">
        <f>+IF('INFO SEAL'!I1797="BAJA TENSION","BT",IF('INFO SEAL'!I1797="MEDIA TENSION","MT","AT"))</f>
        <v>BT</v>
      </c>
      <c r="G1846" s="180">
        <f>+'INFO SEAL'!K1797</f>
        <v>8</v>
      </c>
      <c r="H1846" s="180" t="str">
        <f>+'INFO SEAL'!L1797</f>
        <v>POSTE</v>
      </c>
      <c r="I1846" s="180" t="str">
        <f>+'INFO SEAL'!M1797</f>
        <v>CONCRETO</v>
      </c>
      <c r="J1846" s="180" t="str">
        <f>+'INFO SEAL'!N1797&amp;"-"&amp;F1846</f>
        <v>PPC05-BT</v>
      </c>
      <c r="K1846" s="180"/>
      <c r="L1846" s="182" t="str">
        <f>+VLOOKUP('INFO SEAL'!N1797,$J$8:$V$50,3,FALSE)</f>
        <v>POSTE DE CONCRETO ARMADO DE  8/200/120/240</v>
      </c>
      <c r="M1846" s="33">
        <f t="shared" si="70"/>
        <v>0.1</v>
      </c>
    </row>
    <row r="1847" spans="1:13" customFormat="1" x14ac:dyDescent="0.25">
      <c r="A1847" s="73">
        <f>+'INFO SEAL'!B1798</f>
        <v>1793</v>
      </c>
      <c r="B1847" s="180" t="str">
        <f t="shared" si="69"/>
        <v>SICODI</v>
      </c>
      <c r="C1847" s="180" t="str">
        <f>+'INFO SEAL'!C1798</f>
        <v>AREQUIPA</v>
      </c>
      <c r="D1847" s="180" t="str">
        <f>+'INFO SEAL'!D1798</f>
        <v>AREQUIPA</v>
      </c>
      <c r="E1847" s="180" t="str">
        <f>+'INFO SEAL'!E1798</f>
        <v>UCHUMAYO</v>
      </c>
      <c r="F1847" s="180" t="str">
        <f>+IF('INFO SEAL'!I1798="BAJA TENSION","BT",IF('INFO SEAL'!I1798="MEDIA TENSION","MT","AT"))</f>
        <v>MT</v>
      </c>
      <c r="G1847" s="180">
        <f>+'INFO SEAL'!K1798</f>
        <v>12</v>
      </c>
      <c r="H1847" s="180" t="str">
        <f>+'INFO SEAL'!L1798</f>
        <v>POSTE</v>
      </c>
      <c r="I1847" s="180" t="str">
        <f>+'INFO SEAL'!M1798</f>
        <v>CONCRETO</v>
      </c>
      <c r="J1847" s="180" t="str">
        <f>+'INFO SEAL'!N1798&amp;"-"&amp;F1847</f>
        <v>PPC15-MT</v>
      </c>
      <c r="K1847" s="180"/>
      <c r="L1847" s="182" t="str">
        <f>+VLOOKUP('INFO SEAL'!N1798,$J$8:$V$50,3,FALSE)</f>
        <v>POSTE DE CONCRETO ARMADO DE 12/200/120/300</v>
      </c>
      <c r="M1847" s="33">
        <f t="shared" si="70"/>
        <v>0.3</v>
      </c>
    </row>
    <row r="1848" spans="1:13" customFormat="1" x14ac:dyDescent="0.25">
      <c r="A1848" s="73">
        <f>+'INFO SEAL'!B1799</f>
        <v>1794</v>
      </c>
      <c r="B1848" s="180" t="str">
        <f t="shared" ref="B1848:B1911" si="71">+INDEX($B$8:$B$50,MATCH(L1848,$L$8:$L$50,0))</f>
        <v>SICODI</v>
      </c>
      <c r="C1848" s="180" t="str">
        <f>+'INFO SEAL'!C1799</f>
        <v>AREQUIPA</v>
      </c>
      <c r="D1848" s="180" t="str">
        <f>+'INFO SEAL'!D1799</f>
        <v>AREQUIPA</v>
      </c>
      <c r="E1848" s="180" t="str">
        <f>+'INFO SEAL'!E1799</f>
        <v>YANAHUARA</v>
      </c>
      <c r="F1848" s="180" t="str">
        <f>+IF('INFO SEAL'!I1799="BAJA TENSION","BT",IF('INFO SEAL'!I1799="MEDIA TENSION","MT","AT"))</f>
        <v>MT</v>
      </c>
      <c r="G1848" s="180">
        <f>+'INFO SEAL'!K1799</f>
        <v>12</v>
      </c>
      <c r="H1848" s="180" t="str">
        <f>+'INFO SEAL'!L1799</f>
        <v>POSTE</v>
      </c>
      <c r="I1848" s="180" t="str">
        <f>+'INFO SEAL'!M1799</f>
        <v>CONCRETO</v>
      </c>
      <c r="J1848" s="180" t="str">
        <f>+'INFO SEAL'!N1799&amp;"-"&amp;F1848</f>
        <v>PPC15-MT</v>
      </c>
      <c r="K1848" s="180"/>
      <c r="L1848" s="182" t="str">
        <f>+VLOOKUP('INFO SEAL'!N1799,$J$8:$V$50,3,FALSE)</f>
        <v>POSTE DE CONCRETO ARMADO DE 12/200/120/300</v>
      </c>
      <c r="M1848" s="33">
        <f t="shared" ref="M1848:M1911" si="72">+VLOOKUP(J1848,$K$8:$V$50,12,FALSE)</f>
        <v>0.3</v>
      </c>
    </row>
    <row r="1849" spans="1:13" customFormat="1" x14ac:dyDescent="0.25">
      <c r="A1849" s="73">
        <f>+'INFO SEAL'!B1800</f>
        <v>1795</v>
      </c>
      <c r="B1849" s="180" t="str">
        <f t="shared" si="71"/>
        <v>MOD INV_2018</v>
      </c>
      <c r="C1849" s="180" t="str">
        <f>+'INFO SEAL'!C1800</f>
        <v>AREQUIPA</v>
      </c>
      <c r="D1849" s="180" t="str">
        <f>+'INFO SEAL'!D1800</f>
        <v>CAYLLOMA</v>
      </c>
      <c r="E1849" s="180" t="str">
        <f>+'INFO SEAL'!E1800</f>
        <v>MAJES</v>
      </c>
      <c r="F1849" s="180" t="str">
        <f>+IF('INFO SEAL'!I1800="BAJA TENSION","BT",IF('INFO SEAL'!I1800="MEDIA TENSION","MT","AT"))</f>
        <v>AT</v>
      </c>
      <c r="G1849" s="180">
        <f>+'INFO SEAL'!K1800</f>
        <v>16</v>
      </c>
      <c r="H1849" s="180" t="str">
        <f>+'INFO SEAL'!L1800</f>
        <v>POSTE</v>
      </c>
      <c r="I1849" s="180" t="str">
        <f>+'INFO SEAL'!M1800</f>
        <v>MADERA</v>
      </c>
      <c r="J1849" s="180" t="str">
        <f>+'INFO SEAL'!N1800&amp;"-"&amp;F1849</f>
        <v>EMAM1P75C2-AT</v>
      </c>
      <c r="K1849" s="180"/>
      <c r="L1849" s="182" t="str">
        <f>+VLOOKUP('INFO SEAL'!N1800,$J$8:$V$50,3,FALSE)</f>
        <v>Estructura de  Retención - Terminal compuesto por 1 postes de madera tratada 75' Clase 2</v>
      </c>
      <c r="M1849" s="33">
        <f t="shared" si="72"/>
        <v>1.4</v>
      </c>
    </row>
    <row r="1850" spans="1:13" customFormat="1" x14ac:dyDescent="0.25">
      <c r="A1850" s="73">
        <f>+'INFO SEAL'!B1801</f>
        <v>1796</v>
      </c>
      <c r="B1850" s="180" t="str">
        <f t="shared" si="71"/>
        <v>MOD INV_2018</v>
      </c>
      <c r="C1850" s="180" t="str">
        <f>+'INFO SEAL'!C1801</f>
        <v>AREQUIPA</v>
      </c>
      <c r="D1850" s="180" t="str">
        <f>+'INFO SEAL'!D1801</f>
        <v>CAYLLOMA</v>
      </c>
      <c r="E1850" s="180" t="str">
        <f>+'INFO SEAL'!E1801</f>
        <v>MAJES</v>
      </c>
      <c r="F1850" s="180" t="str">
        <f>+IF('INFO SEAL'!I1801="BAJA TENSION","BT",IF('INFO SEAL'!I1801="MEDIA TENSION","MT","AT"))</f>
        <v>AT</v>
      </c>
      <c r="G1850" s="180">
        <f>+'INFO SEAL'!K1801</f>
        <v>16</v>
      </c>
      <c r="H1850" s="180" t="str">
        <f>+'INFO SEAL'!L1801</f>
        <v>POSTE</v>
      </c>
      <c r="I1850" s="180" t="str">
        <f>+'INFO SEAL'!M1801</f>
        <v>MADERA</v>
      </c>
      <c r="J1850" s="180" t="str">
        <f>+'INFO SEAL'!N1801&amp;"-"&amp;F1850</f>
        <v>EMSU1P60C3-AT</v>
      </c>
      <c r="K1850" s="180"/>
      <c r="L1850" s="182" t="str">
        <f>+VLOOKUP('INFO SEAL'!N1801,$J$8:$V$50,3,FALSE)</f>
        <v>Estructura de  Suspensión compuesto por 1 postes de madera tratada 60' Clase 3</v>
      </c>
      <c r="M1850" s="33">
        <f t="shared" si="72"/>
        <v>1.1000000000000001</v>
      </c>
    </row>
    <row r="1851" spans="1:13" customFormat="1" x14ac:dyDescent="0.25">
      <c r="A1851" s="73">
        <f>+'INFO SEAL'!B1802</f>
        <v>1797</v>
      </c>
      <c r="B1851" s="180" t="str">
        <f t="shared" si="71"/>
        <v>MOD INV_2018</v>
      </c>
      <c r="C1851" s="180" t="str">
        <f>+'INFO SEAL'!C1802</f>
        <v>AREQUIPA</v>
      </c>
      <c r="D1851" s="180" t="str">
        <f>+'INFO SEAL'!D1802</f>
        <v>CAYLLOMA</v>
      </c>
      <c r="E1851" s="180" t="str">
        <f>+'INFO SEAL'!E1802</f>
        <v>MAJES</v>
      </c>
      <c r="F1851" s="180" t="str">
        <f>+IF('INFO SEAL'!I1802="BAJA TENSION","BT",IF('INFO SEAL'!I1802="MEDIA TENSION","MT","AT"))</f>
        <v>AT</v>
      </c>
      <c r="G1851" s="180">
        <f>+'INFO SEAL'!K1802</f>
        <v>16</v>
      </c>
      <c r="H1851" s="180" t="str">
        <f>+'INFO SEAL'!L1802</f>
        <v>POSTE</v>
      </c>
      <c r="I1851" s="180" t="str">
        <f>+'INFO SEAL'!M1802</f>
        <v>MADERA</v>
      </c>
      <c r="J1851" s="180" t="str">
        <f>+'INFO SEAL'!N1802&amp;"-"&amp;F1851</f>
        <v>EMSU1P60C3-AT</v>
      </c>
      <c r="K1851" s="180"/>
      <c r="L1851" s="182" t="str">
        <f>+VLOOKUP('INFO SEAL'!N1802,$J$8:$V$50,3,FALSE)</f>
        <v>Estructura de  Suspensión compuesto por 1 postes de madera tratada 60' Clase 3</v>
      </c>
      <c r="M1851" s="33">
        <f t="shared" si="72"/>
        <v>1.1000000000000001</v>
      </c>
    </row>
    <row r="1852" spans="1:13" customFormat="1" x14ac:dyDescent="0.25">
      <c r="A1852" s="73">
        <f>+'INFO SEAL'!B1803</f>
        <v>1798</v>
      </c>
      <c r="B1852" s="180" t="str">
        <f t="shared" si="71"/>
        <v>MOD INV_2018</v>
      </c>
      <c r="C1852" s="180" t="str">
        <f>+'INFO SEAL'!C1803</f>
        <v>AREQUIPA</v>
      </c>
      <c r="D1852" s="180" t="str">
        <f>+'INFO SEAL'!D1803</f>
        <v>CAYLLOMA</v>
      </c>
      <c r="E1852" s="180" t="str">
        <f>+'INFO SEAL'!E1803</f>
        <v>MAJES</v>
      </c>
      <c r="F1852" s="180" t="str">
        <f>+IF('INFO SEAL'!I1803="BAJA TENSION","BT",IF('INFO SEAL'!I1803="MEDIA TENSION","MT","AT"))</f>
        <v>AT</v>
      </c>
      <c r="G1852" s="180">
        <f>+'INFO SEAL'!K1803</f>
        <v>16</v>
      </c>
      <c r="H1852" s="180" t="str">
        <f>+'INFO SEAL'!L1803</f>
        <v>POSTE</v>
      </c>
      <c r="I1852" s="180" t="str">
        <f>+'INFO SEAL'!M1803</f>
        <v>MADERA</v>
      </c>
      <c r="J1852" s="180" t="str">
        <f>+'INFO SEAL'!N1803&amp;"-"&amp;F1852</f>
        <v>EMSU1P60C3-AT</v>
      </c>
      <c r="K1852" s="180"/>
      <c r="L1852" s="182" t="str">
        <f>+VLOOKUP('INFO SEAL'!N1803,$J$8:$V$50,3,FALSE)</f>
        <v>Estructura de  Suspensión compuesto por 1 postes de madera tratada 60' Clase 3</v>
      </c>
      <c r="M1852" s="33">
        <f t="shared" si="72"/>
        <v>1.1000000000000001</v>
      </c>
    </row>
    <row r="1853" spans="1:13" customFormat="1" x14ac:dyDescent="0.25">
      <c r="A1853" s="73">
        <f>+'INFO SEAL'!B1804</f>
        <v>1799</v>
      </c>
      <c r="B1853" s="180" t="str">
        <f t="shared" si="71"/>
        <v>MOD INV_2018</v>
      </c>
      <c r="C1853" s="180" t="str">
        <f>+'INFO SEAL'!C1804</f>
        <v>AREQUIPA</v>
      </c>
      <c r="D1853" s="180" t="str">
        <f>+'INFO SEAL'!D1804</f>
        <v>CAYLLOMA</v>
      </c>
      <c r="E1853" s="180" t="str">
        <f>+'INFO SEAL'!E1804</f>
        <v>MAJES</v>
      </c>
      <c r="F1853" s="180" t="str">
        <f>+IF('INFO SEAL'!I1804="BAJA TENSION","BT",IF('INFO SEAL'!I1804="MEDIA TENSION","MT","AT"))</f>
        <v>AT</v>
      </c>
      <c r="G1853" s="180">
        <f>+'INFO SEAL'!K1804</f>
        <v>16</v>
      </c>
      <c r="H1853" s="180" t="str">
        <f>+'INFO SEAL'!L1804</f>
        <v>POSTE</v>
      </c>
      <c r="I1853" s="180" t="str">
        <f>+'INFO SEAL'!M1804</f>
        <v>MADERA</v>
      </c>
      <c r="J1853" s="180" t="str">
        <f>+'INFO SEAL'!N1804&amp;"-"&amp;F1853</f>
        <v>EMSU1P60C3-AT</v>
      </c>
      <c r="K1853" s="180"/>
      <c r="L1853" s="182" t="str">
        <f>+VLOOKUP('INFO SEAL'!N1804,$J$8:$V$50,3,FALSE)</f>
        <v>Estructura de  Suspensión compuesto por 1 postes de madera tratada 60' Clase 3</v>
      </c>
      <c r="M1853" s="33">
        <f t="shared" si="72"/>
        <v>1.1000000000000001</v>
      </c>
    </row>
    <row r="1854" spans="1:13" customFormat="1" x14ac:dyDescent="0.25">
      <c r="A1854" s="73">
        <f>+'INFO SEAL'!B1805</f>
        <v>1800</v>
      </c>
      <c r="B1854" s="180" t="str">
        <f t="shared" si="71"/>
        <v>MOD INV_2018</v>
      </c>
      <c r="C1854" s="180" t="str">
        <f>+'INFO SEAL'!C1805</f>
        <v>AREQUIPA</v>
      </c>
      <c r="D1854" s="180" t="str">
        <f>+'INFO SEAL'!D1805</f>
        <v>CAYLLOMA</v>
      </c>
      <c r="E1854" s="180" t="str">
        <f>+'INFO SEAL'!E1805</f>
        <v>MAJES</v>
      </c>
      <c r="F1854" s="180" t="str">
        <f>+IF('INFO SEAL'!I1805="BAJA TENSION","BT",IF('INFO SEAL'!I1805="MEDIA TENSION","MT","AT"))</f>
        <v>AT</v>
      </c>
      <c r="G1854" s="180">
        <f>+'INFO SEAL'!K1805</f>
        <v>16</v>
      </c>
      <c r="H1854" s="180" t="str">
        <f>+'INFO SEAL'!L1805</f>
        <v>POSTE</v>
      </c>
      <c r="I1854" s="180" t="str">
        <f>+'INFO SEAL'!M1805</f>
        <v>MADERA</v>
      </c>
      <c r="J1854" s="180" t="str">
        <f>+'INFO SEAL'!N1805&amp;"-"&amp;F1854</f>
        <v>EMAM1P75C2-AT</v>
      </c>
      <c r="K1854" s="180"/>
      <c r="L1854" s="182" t="str">
        <f>+VLOOKUP('INFO SEAL'!N1805,$J$8:$V$50,3,FALSE)</f>
        <v>Estructura de  Retención - Terminal compuesto por 1 postes de madera tratada 75' Clase 2</v>
      </c>
      <c r="M1854" s="33">
        <f t="shared" si="72"/>
        <v>1.4</v>
      </c>
    </row>
    <row r="1855" spans="1:13" customFormat="1" x14ac:dyDescent="0.25">
      <c r="A1855" s="73">
        <f>+'INFO SEAL'!B1806</f>
        <v>1801</v>
      </c>
      <c r="B1855" s="180" t="str">
        <f t="shared" si="71"/>
        <v>SICODI</v>
      </c>
      <c r="C1855" s="180" t="str">
        <f>+'INFO SEAL'!C1806</f>
        <v>AREQUIPA</v>
      </c>
      <c r="D1855" s="180" t="str">
        <f>+'INFO SEAL'!D1806</f>
        <v>LA UNION</v>
      </c>
      <c r="E1855" s="180" t="str">
        <f>+'INFO SEAL'!E1806</f>
        <v>COTAHUASI</v>
      </c>
      <c r="F1855" s="180" t="str">
        <f>+IF('INFO SEAL'!I1806="BAJA TENSION","BT",IF('INFO SEAL'!I1806="MEDIA TENSION","MT","AT"))</f>
        <v>MT</v>
      </c>
      <c r="G1855" s="180">
        <f>+'INFO SEAL'!K1806</f>
        <v>12</v>
      </c>
      <c r="H1855" s="180" t="str">
        <f>+'INFO SEAL'!L1806</f>
        <v>POSTE</v>
      </c>
      <c r="I1855" s="180" t="str">
        <f>+'INFO SEAL'!M1806</f>
        <v>FIERRO</v>
      </c>
      <c r="J1855" s="180" t="str">
        <f>+'INFO SEAL'!N1806&amp;"-"&amp;F1855</f>
        <v>PPF08-MT</v>
      </c>
      <c r="K1855" s="180"/>
      <c r="L1855" s="182" t="str">
        <f>+VLOOKUP('INFO SEAL'!N1806,$J$8:$V$50,3,FALSE)</f>
        <v>POSTE DE METAL DE  12 mts.</v>
      </c>
      <c r="M1855" s="33">
        <f t="shared" si="72"/>
        <v>1</v>
      </c>
    </row>
    <row r="1856" spans="1:13" customFormat="1" x14ac:dyDescent="0.25">
      <c r="A1856" s="73">
        <f>+'INFO SEAL'!B1807</f>
        <v>1802</v>
      </c>
      <c r="B1856" s="180" t="str">
        <f t="shared" si="71"/>
        <v>MOD INV_2018</v>
      </c>
      <c r="C1856" s="180" t="str">
        <f>+'INFO SEAL'!C1807</f>
        <v>AREQUIPA</v>
      </c>
      <c r="D1856" s="180" t="str">
        <f>+'INFO SEAL'!D1807</f>
        <v>CAYLLOMA</v>
      </c>
      <c r="E1856" s="180" t="str">
        <f>+'INFO SEAL'!E1807</f>
        <v>MAJES</v>
      </c>
      <c r="F1856" s="180" t="str">
        <f>+IF('INFO SEAL'!I1807="BAJA TENSION","BT",IF('INFO SEAL'!I1807="MEDIA TENSION","MT","AT"))</f>
        <v>AT</v>
      </c>
      <c r="G1856" s="180">
        <f>+'INFO SEAL'!K1807</f>
        <v>16</v>
      </c>
      <c r="H1856" s="180" t="str">
        <f>+'INFO SEAL'!L1807</f>
        <v>POSTE</v>
      </c>
      <c r="I1856" s="180" t="str">
        <f>+'INFO SEAL'!M1807</f>
        <v>MADERA</v>
      </c>
      <c r="J1856" s="180" t="str">
        <f>+'INFO SEAL'!N1807&amp;"-"&amp;F1856</f>
        <v>EMAM1P75C2-AT</v>
      </c>
      <c r="K1856" s="180"/>
      <c r="L1856" s="182" t="str">
        <f>+VLOOKUP('INFO SEAL'!N1807,$J$8:$V$50,3,FALSE)</f>
        <v>Estructura de  Retención - Terminal compuesto por 1 postes de madera tratada 75' Clase 2</v>
      </c>
      <c r="M1856" s="33">
        <f t="shared" si="72"/>
        <v>1.4</v>
      </c>
    </row>
    <row r="1857" spans="1:13" customFormat="1" x14ac:dyDescent="0.25">
      <c r="A1857" s="73">
        <f>+'INFO SEAL'!B1808</f>
        <v>1803</v>
      </c>
      <c r="B1857" s="180" t="str">
        <f t="shared" si="71"/>
        <v>SICODI</v>
      </c>
      <c r="C1857" s="180" t="str">
        <f>+'INFO SEAL'!C1808</f>
        <v>AREQUIPA</v>
      </c>
      <c r="D1857" s="180" t="str">
        <f>+'INFO SEAL'!D1808</f>
        <v>CONDESUYOS</v>
      </c>
      <c r="E1857" s="180" t="str">
        <f>+'INFO SEAL'!E1808</f>
        <v>IRAY</v>
      </c>
      <c r="F1857" s="180" t="str">
        <f>+IF('INFO SEAL'!I1808="BAJA TENSION","BT",IF('INFO SEAL'!I1808="MEDIA TENSION","MT","AT"))</f>
        <v>BT</v>
      </c>
      <c r="G1857" s="180">
        <f>+'INFO SEAL'!K1808</f>
        <v>8</v>
      </c>
      <c r="H1857" s="180" t="str">
        <f>+'INFO SEAL'!L1808</f>
        <v>POSTE</v>
      </c>
      <c r="I1857" s="180" t="str">
        <f>+'INFO SEAL'!M1808</f>
        <v>CONCRETO</v>
      </c>
      <c r="J1857" s="180" t="str">
        <f>+'INFO SEAL'!N1808&amp;"-"&amp;F1857</f>
        <v>PPC05-BT</v>
      </c>
      <c r="K1857" s="180"/>
      <c r="L1857" s="182" t="str">
        <f>+VLOOKUP('INFO SEAL'!N1808,$J$8:$V$50,3,FALSE)</f>
        <v>POSTE DE CONCRETO ARMADO DE  8/200/120/240</v>
      </c>
      <c r="M1857" s="33">
        <f t="shared" si="72"/>
        <v>0.1</v>
      </c>
    </row>
    <row r="1858" spans="1:13" customFormat="1" x14ac:dyDescent="0.25">
      <c r="A1858" s="73">
        <f>+'INFO SEAL'!B1809</f>
        <v>1804</v>
      </c>
      <c r="B1858" s="180" t="str">
        <f t="shared" si="71"/>
        <v>SICODI</v>
      </c>
      <c r="C1858" s="180" t="str">
        <f>+'INFO SEAL'!C1809</f>
        <v>AREQUIPA</v>
      </c>
      <c r="D1858" s="180" t="str">
        <f>+'INFO SEAL'!D1809</f>
        <v>CONDESUYOS</v>
      </c>
      <c r="E1858" s="180" t="str">
        <f>+'INFO SEAL'!E1809</f>
        <v>IRAY</v>
      </c>
      <c r="F1858" s="180" t="str">
        <f>+IF('INFO SEAL'!I1809="BAJA TENSION","BT",IF('INFO SEAL'!I1809="MEDIA TENSION","MT","AT"))</f>
        <v>BT</v>
      </c>
      <c r="G1858" s="180">
        <f>+'INFO SEAL'!K1809</f>
        <v>8</v>
      </c>
      <c r="H1858" s="180" t="str">
        <f>+'INFO SEAL'!L1809</f>
        <v>POSTE</v>
      </c>
      <c r="I1858" s="180" t="str">
        <f>+'INFO SEAL'!M1809</f>
        <v>CONCRETO</v>
      </c>
      <c r="J1858" s="180" t="str">
        <f>+'INFO SEAL'!N1809&amp;"-"&amp;F1858</f>
        <v>PPC05-BT</v>
      </c>
      <c r="K1858" s="180"/>
      <c r="L1858" s="182" t="str">
        <f>+VLOOKUP('INFO SEAL'!N1809,$J$8:$V$50,3,FALSE)</f>
        <v>POSTE DE CONCRETO ARMADO DE  8/200/120/240</v>
      </c>
      <c r="M1858" s="33">
        <f t="shared" si="72"/>
        <v>0.1</v>
      </c>
    </row>
    <row r="1859" spans="1:13" customFormat="1" x14ac:dyDescent="0.25">
      <c r="A1859" s="73">
        <f>+'INFO SEAL'!B1810</f>
        <v>1805</v>
      </c>
      <c r="B1859" s="180" t="str">
        <f t="shared" si="71"/>
        <v>SICODI</v>
      </c>
      <c r="C1859" s="180" t="str">
        <f>+'INFO SEAL'!C1810</f>
        <v>AREQUIPA</v>
      </c>
      <c r="D1859" s="180" t="str">
        <f>+'INFO SEAL'!D1810</f>
        <v>CONDESUYOS</v>
      </c>
      <c r="E1859" s="180" t="str">
        <f>+'INFO SEAL'!E1810</f>
        <v>IRAY</v>
      </c>
      <c r="F1859" s="180" t="str">
        <f>+IF('INFO SEAL'!I1810="BAJA TENSION","BT",IF('INFO SEAL'!I1810="MEDIA TENSION","MT","AT"))</f>
        <v>BT</v>
      </c>
      <c r="G1859" s="180">
        <f>+'INFO SEAL'!K1810</f>
        <v>8</v>
      </c>
      <c r="H1859" s="180" t="str">
        <f>+'INFO SEAL'!L1810</f>
        <v>POSTE</v>
      </c>
      <c r="I1859" s="180" t="str">
        <f>+'INFO SEAL'!M1810</f>
        <v>CONCRETO</v>
      </c>
      <c r="J1859" s="180" t="str">
        <f>+'INFO SEAL'!N1810&amp;"-"&amp;F1859</f>
        <v>PPC05-BT</v>
      </c>
      <c r="K1859" s="180"/>
      <c r="L1859" s="182" t="str">
        <f>+VLOOKUP('INFO SEAL'!N1810,$J$8:$V$50,3,FALSE)</f>
        <v>POSTE DE CONCRETO ARMADO DE  8/200/120/240</v>
      </c>
      <c r="M1859" s="33">
        <f t="shared" si="72"/>
        <v>0.1</v>
      </c>
    </row>
    <row r="1860" spans="1:13" customFormat="1" x14ac:dyDescent="0.25">
      <c r="A1860" s="73">
        <f>+'INFO SEAL'!B1811</f>
        <v>1806</v>
      </c>
      <c r="B1860" s="180" t="str">
        <f t="shared" si="71"/>
        <v>SICODI</v>
      </c>
      <c r="C1860" s="180" t="str">
        <f>+'INFO SEAL'!C1811</f>
        <v>AREQUIPA</v>
      </c>
      <c r="D1860" s="180" t="str">
        <f>+'INFO SEAL'!D1811</f>
        <v>CONDESUYOS</v>
      </c>
      <c r="E1860" s="180" t="str">
        <f>+'INFO SEAL'!E1811</f>
        <v>IRAY</v>
      </c>
      <c r="F1860" s="180" t="str">
        <f>+IF('INFO SEAL'!I1811="BAJA TENSION","BT",IF('INFO SEAL'!I1811="MEDIA TENSION","MT","AT"))</f>
        <v>BT</v>
      </c>
      <c r="G1860" s="180">
        <f>+'INFO SEAL'!K1811</f>
        <v>8</v>
      </c>
      <c r="H1860" s="180" t="str">
        <f>+'INFO SEAL'!L1811</f>
        <v>POSTE</v>
      </c>
      <c r="I1860" s="180" t="str">
        <f>+'INFO SEAL'!M1811</f>
        <v>CONCRETO</v>
      </c>
      <c r="J1860" s="180" t="str">
        <f>+'INFO SEAL'!N1811&amp;"-"&amp;F1860</f>
        <v>PPC05-BT</v>
      </c>
      <c r="K1860" s="180"/>
      <c r="L1860" s="182" t="str">
        <f>+VLOOKUP('INFO SEAL'!N1811,$J$8:$V$50,3,FALSE)</f>
        <v>POSTE DE CONCRETO ARMADO DE  8/200/120/240</v>
      </c>
      <c r="M1860" s="33">
        <f t="shared" si="72"/>
        <v>0.1</v>
      </c>
    </row>
    <row r="1861" spans="1:13" customFormat="1" x14ac:dyDescent="0.25">
      <c r="A1861" s="73">
        <f>+'INFO SEAL'!B1812</f>
        <v>1807</v>
      </c>
      <c r="B1861" s="180" t="str">
        <f t="shared" si="71"/>
        <v>SICODI</v>
      </c>
      <c r="C1861" s="180" t="str">
        <f>+'INFO SEAL'!C1812</f>
        <v>AREQUIPA</v>
      </c>
      <c r="D1861" s="180" t="str">
        <f>+'INFO SEAL'!D1812</f>
        <v>CONDESUYOS</v>
      </c>
      <c r="E1861" s="180" t="str">
        <f>+'INFO SEAL'!E1812</f>
        <v>IRAY</v>
      </c>
      <c r="F1861" s="180" t="str">
        <f>+IF('INFO SEAL'!I1812="BAJA TENSION","BT",IF('INFO SEAL'!I1812="MEDIA TENSION","MT","AT"))</f>
        <v>BT</v>
      </c>
      <c r="G1861" s="180">
        <f>+'INFO SEAL'!K1812</f>
        <v>8</v>
      </c>
      <c r="H1861" s="180" t="str">
        <f>+'INFO SEAL'!L1812</f>
        <v>POSTE</v>
      </c>
      <c r="I1861" s="180" t="str">
        <f>+'INFO SEAL'!M1812</f>
        <v>CONCRETO</v>
      </c>
      <c r="J1861" s="180" t="str">
        <f>+'INFO SEAL'!N1812&amp;"-"&amp;F1861</f>
        <v>PPC05-BT</v>
      </c>
      <c r="K1861" s="180"/>
      <c r="L1861" s="182" t="str">
        <f>+VLOOKUP('INFO SEAL'!N1812,$J$8:$V$50,3,FALSE)</f>
        <v>POSTE DE CONCRETO ARMADO DE  8/200/120/240</v>
      </c>
      <c r="M1861" s="33">
        <f t="shared" si="72"/>
        <v>0.1</v>
      </c>
    </row>
    <row r="1862" spans="1:13" customFormat="1" x14ac:dyDescent="0.25">
      <c r="A1862" s="73">
        <f>+'INFO SEAL'!B1813</f>
        <v>1808</v>
      </c>
      <c r="B1862" s="180" t="str">
        <f t="shared" si="71"/>
        <v>SICODI</v>
      </c>
      <c r="C1862" s="180" t="str">
        <f>+'INFO SEAL'!C1813</f>
        <v>AREQUIPA</v>
      </c>
      <c r="D1862" s="180" t="str">
        <f>+'INFO SEAL'!D1813</f>
        <v>CONDESUYOS</v>
      </c>
      <c r="E1862" s="180" t="str">
        <f>+'INFO SEAL'!E1813</f>
        <v>IRAY</v>
      </c>
      <c r="F1862" s="180" t="str">
        <f>+IF('INFO SEAL'!I1813="BAJA TENSION","BT",IF('INFO SEAL'!I1813="MEDIA TENSION","MT","AT"))</f>
        <v>BT</v>
      </c>
      <c r="G1862" s="180">
        <f>+'INFO SEAL'!K1813</f>
        <v>8</v>
      </c>
      <c r="H1862" s="180" t="str">
        <f>+'INFO SEAL'!L1813</f>
        <v>POSTE</v>
      </c>
      <c r="I1862" s="180" t="str">
        <f>+'INFO SEAL'!M1813</f>
        <v>CONCRETO</v>
      </c>
      <c r="J1862" s="180" t="str">
        <f>+'INFO SEAL'!N1813&amp;"-"&amp;F1862</f>
        <v>PPC05-BT</v>
      </c>
      <c r="K1862" s="180"/>
      <c r="L1862" s="182" t="str">
        <f>+VLOOKUP('INFO SEAL'!N1813,$J$8:$V$50,3,FALSE)</f>
        <v>POSTE DE CONCRETO ARMADO DE  8/200/120/240</v>
      </c>
      <c r="M1862" s="33">
        <f t="shared" si="72"/>
        <v>0.1</v>
      </c>
    </row>
    <row r="1863" spans="1:13" customFormat="1" x14ac:dyDescent="0.25">
      <c r="A1863" s="73">
        <f>+'INFO SEAL'!B1814</f>
        <v>1809</v>
      </c>
      <c r="B1863" s="180" t="str">
        <f t="shared" si="71"/>
        <v>SICODI</v>
      </c>
      <c r="C1863" s="180" t="str">
        <f>+'INFO SEAL'!C1814</f>
        <v>AREQUIPA</v>
      </c>
      <c r="D1863" s="180" t="str">
        <f>+'INFO SEAL'!D1814</f>
        <v>CONDESUYOS</v>
      </c>
      <c r="E1863" s="180" t="str">
        <f>+'INFO SEAL'!E1814</f>
        <v>IRAY</v>
      </c>
      <c r="F1863" s="180" t="str">
        <f>+IF('INFO SEAL'!I1814="BAJA TENSION","BT",IF('INFO SEAL'!I1814="MEDIA TENSION","MT","AT"))</f>
        <v>BT</v>
      </c>
      <c r="G1863" s="180">
        <f>+'INFO SEAL'!K1814</f>
        <v>8</v>
      </c>
      <c r="H1863" s="180" t="str">
        <f>+'INFO SEAL'!L1814</f>
        <v>POSTE</v>
      </c>
      <c r="I1863" s="180" t="str">
        <f>+'INFO SEAL'!M1814</f>
        <v>CONCRETO</v>
      </c>
      <c r="J1863" s="180" t="str">
        <f>+'INFO SEAL'!N1814&amp;"-"&amp;F1863</f>
        <v>PPC05-BT</v>
      </c>
      <c r="K1863" s="180"/>
      <c r="L1863" s="182" t="str">
        <f>+VLOOKUP('INFO SEAL'!N1814,$J$8:$V$50,3,FALSE)</f>
        <v>POSTE DE CONCRETO ARMADO DE  8/200/120/240</v>
      </c>
      <c r="M1863" s="33">
        <f t="shared" si="72"/>
        <v>0.1</v>
      </c>
    </row>
    <row r="1864" spans="1:13" customFormat="1" x14ac:dyDescent="0.25">
      <c r="A1864" s="73">
        <f>+'INFO SEAL'!B1815</f>
        <v>1810</v>
      </c>
      <c r="B1864" s="180" t="str">
        <f t="shared" si="71"/>
        <v>MOD INV_2018</v>
      </c>
      <c r="C1864" s="180" t="str">
        <f>+'INFO SEAL'!C1815</f>
        <v>AREQUIPA</v>
      </c>
      <c r="D1864" s="180" t="str">
        <f>+'INFO SEAL'!D1815</f>
        <v>CAYLLOMA</v>
      </c>
      <c r="E1864" s="180" t="str">
        <f>+'INFO SEAL'!E1815</f>
        <v>MAJES</v>
      </c>
      <c r="F1864" s="180" t="str">
        <f>+IF('INFO SEAL'!I1815="BAJA TENSION","BT",IF('INFO SEAL'!I1815="MEDIA TENSION","MT","AT"))</f>
        <v>AT</v>
      </c>
      <c r="G1864" s="180">
        <f>+'INFO SEAL'!K1815</f>
        <v>18</v>
      </c>
      <c r="H1864" s="180" t="str">
        <f>+'INFO SEAL'!L1815</f>
        <v>POSTE</v>
      </c>
      <c r="I1864" s="180" t="str">
        <f>+'INFO SEAL'!M1815</f>
        <v>MADERA</v>
      </c>
      <c r="J1864" s="180" t="str">
        <f>+'INFO SEAL'!N1815&amp;"-"&amp;F1864</f>
        <v>EMSU1P60C3-AT</v>
      </c>
      <c r="K1864" s="180"/>
      <c r="L1864" s="182" t="str">
        <f>+VLOOKUP('INFO SEAL'!N1815,$J$8:$V$50,3,FALSE)</f>
        <v>Estructura de  Suspensión compuesto por 1 postes de madera tratada 60' Clase 3</v>
      </c>
      <c r="M1864" s="33">
        <f t="shared" si="72"/>
        <v>1.1000000000000001</v>
      </c>
    </row>
    <row r="1865" spans="1:13" customFormat="1" x14ac:dyDescent="0.25">
      <c r="A1865" s="73">
        <f>+'INFO SEAL'!B1816</f>
        <v>1811</v>
      </c>
      <c r="B1865" s="180" t="str">
        <f t="shared" si="71"/>
        <v>MOD INV_2018</v>
      </c>
      <c r="C1865" s="180" t="str">
        <f>+'INFO SEAL'!C1816</f>
        <v>AREQUIPA</v>
      </c>
      <c r="D1865" s="180" t="str">
        <f>+'INFO SEAL'!D1816</f>
        <v>CAYLLOMA</v>
      </c>
      <c r="E1865" s="180" t="str">
        <f>+'INFO SEAL'!E1816</f>
        <v>MAJES</v>
      </c>
      <c r="F1865" s="180" t="str">
        <f>+IF('INFO SEAL'!I1816="BAJA TENSION","BT",IF('INFO SEAL'!I1816="MEDIA TENSION","MT","AT"))</f>
        <v>AT</v>
      </c>
      <c r="G1865" s="180">
        <f>+'INFO SEAL'!K1816</f>
        <v>16</v>
      </c>
      <c r="H1865" s="180" t="str">
        <f>+'INFO SEAL'!L1816</f>
        <v>POSTE</v>
      </c>
      <c r="I1865" s="180" t="str">
        <f>+'INFO SEAL'!M1816</f>
        <v>MADERA</v>
      </c>
      <c r="J1865" s="180" t="str">
        <f>+'INFO SEAL'!N1816&amp;"-"&amp;F1865</f>
        <v>EMAM1P75C2-AT</v>
      </c>
      <c r="K1865" s="180"/>
      <c r="L1865" s="182" t="str">
        <f>+VLOOKUP('INFO SEAL'!N1816,$J$8:$V$50,3,FALSE)</f>
        <v>Estructura de  Retención - Terminal compuesto por 1 postes de madera tratada 75' Clase 2</v>
      </c>
      <c r="M1865" s="33">
        <f t="shared" si="72"/>
        <v>1.4</v>
      </c>
    </row>
    <row r="1866" spans="1:13" customFormat="1" x14ac:dyDescent="0.25">
      <c r="A1866" s="73">
        <f>+'INFO SEAL'!B1817</f>
        <v>1812</v>
      </c>
      <c r="B1866" s="180" t="str">
        <f t="shared" si="71"/>
        <v>MOD INV_2018</v>
      </c>
      <c r="C1866" s="180" t="str">
        <f>+'INFO SEAL'!C1817</f>
        <v>AREQUIPA</v>
      </c>
      <c r="D1866" s="180" t="str">
        <f>+'INFO SEAL'!D1817</f>
        <v>CAYLLOMA</v>
      </c>
      <c r="E1866" s="180" t="str">
        <f>+'INFO SEAL'!E1817</f>
        <v>MAJES</v>
      </c>
      <c r="F1866" s="180" t="str">
        <f>+IF('INFO SEAL'!I1817="BAJA TENSION","BT",IF('INFO SEAL'!I1817="MEDIA TENSION","MT","AT"))</f>
        <v>AT</v>
      </c>
      <c r="G1866" s="180">
        <f>+'INFO SEAL'!K1817</f>
        <v>16</v>
      </c>
      <c r="H1866" s="180" t="str">
        <f>+'INFO SEAL'!L1817</f>
        <v>POSTE</v>
      </c>
      <c r="I1866" s="180" t="str">
        <f>+'INFO SEAL'!M1817</f>
        <v>MADERA</v>
      </c>
      <c r="J1866" s="180" t="str">
        <f>+'INFO SEAL'!N1817&amp;"-"&amp;F1866</f>
        <v>EMAM1P75C2-AT</v>
      </c>
      <c r="K1866" s="180"/>
      <c r="L1866" s="182" t="str">
        <f>+VLOOKUP('INFO SEAL'!N1817,$J$8:$V$50,3,FALSE)</f>
        <v>Estructura de  Retención - Terminal compuesto por 1 postes de madera tratada 75' Clase 2</v>
      </c>
      <c r="M1866" s="33">
        <f t="shared" si="72"/>
        <v>1.4</v>
      </c>
    </row>
    <row r="1867" spans="1:13" customFormat="1" x14ac:dyDescent="0.25">
      <c r="A1867" s="73">
        <f>+'INFO SEAL'!B1818</f>
        <v>1813</v>
      </c>
      <c r="B1867" s="180" t="str">
        <f t="shared" si="71"/>
        <v>MOD INV_2018</v>
      </c>
      <c r="C1867" s="180" t="str">
        <f>+'INFO SEAL'!C1818</f>
        <v>AREQUIPA</v>
      </c>
      <c r="D1867" s="180" t="str">
        <f>+'INFO SEAL'!D1818</f>
        <v>CAYLLOMA</v>
      </c>
      <c r="E1867" s="180" t="str">
        <f>+'INFO SEAL'!E1818</f>
        <v>MAJES</v>
      </c>
      <c r="F1867" s="180" t="str">
        <f>+IF('INFO SEAL'!I1818="BAJA TENSION","BT",IF('INFO SEAL'!I1818="MEDIA TENSION","MT","AT"))</f>
        <v>AT</v>
      </c>
      <c r="G1867" s="180">
        <f>+'INFO SEAL'!K1818</f>
        <v>16</v>
      </c>
      <c r="H1867" s="180" t="str">
        <f>+'INFO SEAL'!L1818</f>
        <v>POSTE</v>
      </c>
      <c r="I1867" s="180" t="str">
        <f>+'INFO SEAL'!M1818</f>
        <v>MADERA</v>
      </c>
      <c r="J1867" s="180" t="str">
        <f>+'INFO SEAL'!N1818&amp;"-"&amp;F1867</f>
        <v>EMAM1P75C2-AT</v>
      </c>
      <c r="K1867" s="180"/>
      <c r="L1867" s="182" t="str">
        <f>+VLOOKUP('INFO SEAL'!N1818,$J$8:$V$50,3,FALSE)</f>
        <v>Estructura de  Retención - Terminal compuesto por 1 postes de madera tratada 75' Clase 2</v>
      </c>
      <c r="M1867" s="33">
        <f t="shared" si="72"/>
        <v>1.4</v>
      </c>
    </row>
    <row r="1868" spans="1:13" customFormat="1" x14ac:dyDescent="0.25">
      <c r="A1868" s="73">
        <f>+'INFO SEAL'!B1819</f>
        <v>1814</v>
      </c>
      <c r="B1868" s="180" t="str">
        <f t="shared" si="71"/>
        <v>MOD INV_2018</v>
      </c>
      <c r="C1868" s="180" t="str">
        <f>+'INFO SEAL'!C1819</f>
        <v>AREQUIPA</v>
      </c>
      <c r="D1868" s="180" t="str">
        <f>+'INFO SEAL'!D1819</f>
        <v>CAYLLOMA</v>
      </c>
      <c r="E1868" s="180" t="str">
        <f>+'INFO SEAL'!E1819</f>
        <v>MAJES</v>
      </c>
      <c r="F1868" s="180" t="str">
        <f>+IF('INFO SEAL'!I1819="BAJA TENSION","BT",IF('INFO SEAL'!I1819="MEDIA TENSION","MT","AT"))</f>
        <v>AT</v>
      </c>
      <c r="G1868" s="180">
        <f>+'INFO SEAL'!K1819</f>
        <v>16</v>
      </c>
      <c r="H1868" s="180" t="str">
        <f>+'INFO SEAL'!L1819</f>
        <v>POSTE</v>
      </c>
      <c r="I1868" s="180" t="str">
        <f>+'INFO SEAL'!M1819</f>
        <v>MADERA</v>
      </c>
      <c r="J1868" s="180" t="str">
        <f>+'INFO SEAL'!N1819&amp;"-"&amp;F1868</f>
        <v>EMSU1P60C3-AT</v>
      </c>
      <c r="K1868" s="180"/>
      <c r="L1868" s="182" t="str">
        <f>+VLOOKUP('INFO SEAL'!N1819,$J$8:$V$50,3,FALSE)</f>
        <v>Estructura de  Suspensión compuesto por 1 postes de madera tratada 60' Clase 3</v>
      </c>
      <c r="M1868" s="33">
        <f t="shared" si="72"/>
        <v>1.1000000000000001</v>
      </c>
    </row>
    <row r="1869" spans="1:13" customFormat="1" x14ac:dyDescent="0.25">
      <c r="A1869" s="73">
        <f>+'INFO SEAL'!B1820</f>
        <v>1815</v>
      </c>
      <c r="B1869" s="180" t="str">
        <f t="shared" si="71"/>
        <v>MOD INV_2018</v>
      </c>
      <c r="C1869" s="180" t="str">
        <f>+'INFO SEAL'!C1820</f>
        <v>AREQUIPA</v>
      </c>
      <c r="D1869" s="180" t="str">
        <f>+'INFO SEAL'!D1820</f>
        <v>CASTILLA</v>
      </c>
      <c r="E1869" s="180" t="str">
        <f>+'INFO SEAL'!E1820</f>
        <v>URACA</v>
      </c>
      <c r="F1869" s="180" t="str">
        <f>+IF('INFO SEAL'!I1820="BAJA TENSION","BT",IF('INFO SEAL'!I1820="MEDIA TENSION","MT","AT"))</f>
        <v>AT</v>
      </c>
      <c r="G1869" s="180">
        <f>+'INFO SEAL'!K1820</f>
        <v>16</v>
      </c>
      <c r="H1869" s="180" t="str">
        <f>+'INFO SEAL'!L1820</f>
        <v>POSTE</v>
      </c>
      <c r="I1869" s="180" t="str">
        <f>+'INFO SEAL'!M1820</f>
        <v>MADERA</v>
      </c>
      <c r="J1869" s="180" t="str">
        <f>+'INFO SEAL'!N1820&amp;"-"&amp;F1869</f>
        <v>EMSU1P60C3-AT</v>
      </c>
      <c r="K1869" s="180"/>
      <c r="L1869" s="182" t="str">
        <f>+VLOOKUP('INFO SEAL'!N1820,$J$8:$V$50,3,FALSE)</f>
        <v>Estructura de  Suspensión compuesto por 1 postes de madera tratada 60' Clase 3</v>
      </c>
      <c r="M1869" s="33">
        <f t="shared" si="72"/>
        <v>1.1000000000000001</v>
      </c>
    </row>
    <row r="1870" spans="1:13" customFormat="1" x14ac:dyDescent="0.25">
      <c r="A1870" s="73">
        <f>+'INFO SEAL'!B1821</f>
        <v>1816</v>
      </c>
      <c r="B1870" s="180" t="str">
        <f t="shared" si="71"/>
        <v>MOD INV_2018</v>
      </c>
      <c r="C1870" s="180" t="str">
        <f>+'INFO SEAL'!C1821</f>
        <v>AREQUIPA</v>
      </c>
      <c r="D1870" s="180" t="str">
        <f>+'INFO SEAL'!D1821</f>
        <v>CAYLLOMA</v>
      </c>
      <c r="E1870" s="180" t="str">
        <f>+'INFO SEAL'!E1821</f>
        <v>MAJES</v>
      </c>
      <c r="F1870" s="180" t="str">
        <f>+IF('INFO SEAL'!I1821="BAJA TENSION","BT",IF('INFO SEAL'!I1821="MEDIA TENSION","MT","AT"))</f>
        <v>AT</v>
      </c>
      <c r="G1870" s="180">
        <f>+'INFO SEAL'!K1821</f>
        <v>16</v>
      </c>
      <c r="H1870" s="180" t="str">
        <f>+'INFO SEAL'!L1821</f>
        <v>POSTE</v>
      </c>
      <c r="I1870" s="180" t="str">
        <f>+'INFO SEAL'!M1821</f>
        <v>MADERA</v>
      </c>
      <c r="J1870" s="180" t="str">
        <f>+'INFO SEAL'!N1821&amp;"-"&amp;F1870</f>
        <v>EMAM1P75C2-AT</v>
      </c>
      <c r="K1870" s="180"/>
      <c r="L1870" s="182" t="str">
        <f>+VLOOKUP('INFO SEAL'!N1821,$J$8:$V$50,3,FALSE)</f>
        <v>Estructura de  Retención - Terminal compuesto por 1 postes de madera tratada 75' Clase 2</v>
      </c>
      <c r="M1870" s="33">
        <f t="shared" si="72"/>
        <v>1.4</v>
      </c>
    </row>
    <row r="1871" spans="1:13" customFormat="1" x14ac:dyDescent="0.25">
      <c r="A1871" s="73">
        <f>+'INFO SEAL'!B1822</f>
        <v>1817</v>
      </c>
      <c r="B1871" s="180" t="str">
        <f t="shared" si="71"/>
        <v>MOD INV_2018</v>
      </c>
      <c r="C1871" s="180" t="str">
        <f>+'INFO SEAL'!C1822</f>
        <v>AREQUIPA</v>
      </c>
      <c r="D1871" s="180" t="str">
        <f>+'INFO SEAL'!D1822</f>
        <v>CAYLLOMA</v>
      </c>
      <c r="E1871" s="180" t="str">
        <f>+'INFO SEAL'!E1822</f>
        <v>MAJES</v>
      </c>
      <c r="F1871" s="180" t="str">
        <f>+IF('INFO SEAL'!I1822="BAJA TENSION","BT",IF('INFO SEAL'!I1822="MEDIA TENSION","MT","AT"))</f>
        <v>AT</v>
      </c>
      <c r="G1871" s="180">
        <f>+'INFO SEAL'!K1822</f>
        <v>16</v>
      </c>
      <c r="H1871" s="180" t="str">
        <f>+'INFO SEAL'!L1822</f>
        <v>POSTE</v>
      </c>
      <c r="I1871" s="180" t="str">
        <f>+'INFO SEAL'!M1822</f>
        <v>MADERA</v>
      </c>
      <c r="J1871" s="180" t="str">
        <f>+'INFO SEAL'!N1822&amp;"-"&amp;F1871</f>
        <v>EMAM1P75C2-AT</v>
      </c>
      <c r="K1871" s="180"/>
      <c r="L1871" s="182" t="str">
        <f>+VLOOKUP('INFO SEAL'!N1822,$J$8:$V$50,3,FALSE)</f>
        <v>Estructura de  Retención - Terminal compuesto por 1 postes de madera tratada 75' Clase 2</v>
      </c>
      <c r="M1871" s="33">
        <f t="shared" si="72"/>
        <v>1.4</v>
      </c>
    </row>
    <row r="1872" spans="1:13" customFormat="1" x14ac:dyDescent="0.25">
      <c r="A1872" s="73">
        <f>+'INFO SEAL'!B1823</f>
        <v>1818</v>
      </c>
      <c r="B1872" s="180" t="str">
        <f t="shared" si="71"/>
        <v>MOD INV_2018</v>
      </c>
      <c r="C1872" s="180" t="str">
        <f>+'INFO SEAL'!C1823</f>
        <v>AREQUIPA</v>
      </c>
      <c r="D1872" s="180" t="str">
        <f>+'INFO SEAL'!D1823</f>
        <v>CAYLLOMA</v>
      </c>
      <c r="E1872" s="180" t="str">
        <f>+'INFO SEAL'!E1823</f>
        <v>MAJES</v>
      </c>
      <c r="F1872" s="180" t="str">
        <f>+IF('INFO SEAL'!I1823="BAJA TENSION","BT",IF('INFO SEAL'!I1823="MEDIA TENSION","MT","AT"))</f>
        <v>AT</v>
      </c>
      <c r="G1872" s="180">
        <f>+'INFO SEAL'!K1823</f>
        <v>16</v>
      </c>
      <c r="H1872" s="180" t="str">
        <f>+'INFO SEAL'!L1823</f>
        <v>POSTE</v>
      </c>
      <c r="I1872" s="180" t="str">
        <f>+'INFO SEAL'!M1823</f>
        <v>MADERA</v>
      </c>
      <c r="J1872" s="180" t="str">
        <f>+'INFO SEAL'!N1823&amp;"-"&amp;F1872</f>
        <v>EMSU1P60C3-AT</v>
      </c>
      <c r="K1872" s="180"/>
      <c r="L1872" s="182" t="str">
        <f>+VLOOKUP('INFO SEAL'!N1823,$J$8:$V$50,3,FALSE)</f>
        <v>Estructura de  Suspensión compuesto por 1 postes de madera tratada 60' Clase 3</v>
      </c>
      <c r="M1872" s="33">
        <f t="shared" si="72"/>
        <v>1.1000000000000001</v>
      </c>
    </row>
    <row r="1873" spans="1:13" customFormat="1" x14ac:dyDescent="0.25">
      <c r="A1873" s="73">
        <f>+'INFO SEAL'!B1824</f>
        <v>1819</v>
      </c>
      <c r="B1873" s="180" t="str">
        <f t="shared" si="71"/>
        <v>MOD INV_2018</v>
      </c>
      <c r="C1873" s="180" t="str">
        <f>+'INFO SEAL'!C1824</f>
        <v>AREQUIPA</v>
      </c>
      <c r="D1873" s="180" t="str">
        <f>+'INFO SEAL'!D1824</f>
        <v>CAYLLOMA</v>
      </c>
      <c r="E1873" s="180" t="str">
        <f>+'INFO SEAL'!E1824</f>
        <v>MAJES</v>
      </c>
      <c r="F1873" s="180" t="str">
        <f>+IF('INFO SEAL'!I1824="BAJA TENSION","BT",IF('INFO SEAL'!I1824="MEDIA TENSION","MT","AT"))</f>
        <v>AT</v>
      </c>
      <c r="G1873" s="180">
        <f>+'INFO SEAL'!K1824</f>
        <v>16</v>
      </c>
      <c r="H1873" s="180" t="str">
        <f>+'INFO SEAL'!L1824</f>
        <v>POSTE</v>
      </c>
      <c r="I1873" s="180" t="str">
        <f>+'INFO SEAL'!M1824</f>
        <v>MADERA</v>
      </c>
      <c r="J1873" s="180" t="str">
        <f>+'INFO SEAL'!N1824&amp;"-"&amp;F1873</f>
        <v>EMSU1P60C3-AT</v>
      </c>
      <c r="K1873" s="180"/>
      <c r="L1873" s="182" t="str">
        <f>+VLOOKUP('INFO SEAL'!N1824,$J$8:$V$50,3,FALSE)</f>
        <v>Estructura de  Suspensión compuesto por 1 postes de madera tratada 60' Clase 3</v>
      </c>
      <c r="M1873" s="33">
        <f t="shared" si="72"/>
        <v>1.1000000000000001</v>
      </c>
    </row>
    <row r="1874" spans="1:13" customFormat="1" x14ac:dyDescent="0.25">
      <c r="A1874" s="73">
        <f>+'INFO SEAL'!B1825</f>
        <v>1820</v>
      </c>
      <c r="B1874" s="180" t="str">
        <f t="shared" si="71"/>
        <v>SICODI</v>
      </c>
      <c r="C1874" s="180" t="str">
        <f>+'INFO SEAL'!C1825</f>
        <v>AREQUIPA</v>
      </c>
      <c r="D1874" s="180" t="str">
        <f>+'INFO SEAL'!D1825</f>
        <v>LA UNION</v>
      </c>
      <c r="E1874" s="180" t="str">
        <f>+'INFO SEAL'!E1825</f>
        <v>COTAHUASI</v>
      </c>
      <c r="F1874" s="180" t="str">
        <f>+IF('INFO SEAL'!I1825="BAJA TENSION","BT",IF('INFO SEAL'!I1825="MEDIA TENSION","MT","AT"))</f>
        <v>MT</v>
      </c>
      <c r="G1874" s="180">
        <f>+'INFO SEAL'!K1825</f>
        <v>12</v>
      </c>
      <c r="H1874" s="180" t="str">
        <f>+'INFO SEAL'!L1825</f>
        <v>POSTE</v>
      </c>
      <c r="I1874" s="180" t="str">
        <f>+'INFO SEAL'!M1825</f>
        <v>MADERA</v>
      </c>
      <c r="J1874" s="180" t="str">
        <f>+'INFO SEAL'!N1825&amp;"-"&amp;F1874</f>
        <v>PPM19-MT</v>
      </c>
      <c r="K1874" s="180"/>
      <c r="L1874" s="182" t="str">
        <f>+VLOOKUP('INFO SEAL'!N1825,$J$8:$V$50,3,FALSE)</f>
        <v>POSTE DE MADERA TRATADA DE 12 mts. CL.4</v>
      </c>
      <c r="M1874" s="33">
        <f t="shared" si="72"/>
        <v>1</v>
      </c>
    </row>
    <row r="1875" spans="1:13" customFormat="1" x14ac:dyDescent="0.25">
      <c r="A1875" s="73">
        <f>+'INFO SEAL'!B1826</f>
        <v>1821</v>
      </c>
      <c r="B1875" s="180" t="str">
        <f t="shared" si="71"/>
        <v>SICODI</v>
      </c>
      <c r="C1875" s="180" t="str">
        <f>+'INFO SEAL'!C1826</f>
        <v>AREQUIPA</v>
      </c>
      <c r="D1875" s="180" t="str">
        <f>+'INFO SEAL'!D1826</f>
        <v>LA UNION</v>
      </c>
      <c r="E1875" s="180" t="str">
        <f>+'INFO SEAL'!E1826</f>
        <v>COTAHUASI</v>
      </c>
      <c r="F1875" s="180" t="str">
        <f>+IF('INFO SEAL'!I1826="BAJA TENSION","BT",IF('INFO SEAL'!I1826="MEDIA TENSION","MT","AT"))</f>
        <v>MT</v>
      </c>
      <c r="G1875" s="180">
        <f>+'INFO SEAL'!K1826</f>
        <v>12</v>
      </c>
      <c r="H1875" s="180" t="str">
        <f>+'INFO SEAL'!L1826</f>
        <v>POSTE</v>
      </c>
      <c r="I1875" s="180" t="str">
        <f>+'INFO SEAL'!M1826</f>
        <v>MADERA</v>
      </c>
      <c r="J1875" s="180" t="str">
        <f>+'INFO SEAL'!N1826&amp;"-"&amp;F1875</f>
        <v>PPM19-MT</v>
      </c>
      <c r="K1875" s="180"/>
      <c r="L1875" s="182" t="str">
        <f>+VLOOKUP('INFO SEAL'!N1826,$J$8:$V$50,3,FALSE)</f>
        <v>POSTE DE MADERA TRATADA DE 12 mts. CL.4</v>
      </c>
      <c r="M1875" s="33">
        <f t="shared" si="72"/>
        <v>1</v>
      </c>
    </row>
    <row r="1876" spans="1:13" customFormat="1" x14ac:dyDescent="0.25">
      <c r="A1876" s="73">
        <f>+'INFO SEAL'!B1827</f>
        <v>1822</v>
      </c>
      <c r="B1876" s="180" t="str">
        <f t="shared" si="71"/>
        <v>SICODI</v>
      </c>
      <c r="C1876" s="180" t="str">
        <f>+'INFO SEAL'!C1827</f>
        <v>AREQUIPA</v>
      </c>
      <c r="D1876" s="180" t="str">
        <f>+'INFO SEAL'!D1827</f>
        <v>LA UNION</v>
      </c>
      <c r="E1876" s="180" t="str">
        <f>+'INFO SEAL'!E1827</f>
        <v>COTAHUASI</v>
      </c>
      <c r="F1876" s="180" t="str">
        <f>+IF('INFO SEAL'!I1827="BAJA TENSION","BT",IF('INFO SEAL'!I1827="MEDIA TENSION","MT","AT"))</f>
        <v>MT</v>
      </c>
      <c r="G1876" s="180">
        <f>+'INFO SEAL'!K1827</f>
        <v>12</v>
      </c>
      <c r="H1876" s="180" t="str">
        <f>+'INFO SEAL'!L1827</f>
        <v>POSTE</v>
      </c>
      <c r="I1876" s="180" t="str">
        <f>+'INFO SEAL'!M1827</f>
        <v>MADERA</v>
      </c>
      <c r="J1876" s="180" t="str">
        <f>+'INFO SEAL'!N1827&amp;"-"&amp;F1876</f>
        <v>PPM19-MT</v>
      </c>
      <c r="K1876" s="180"/>
      <c r="L1876" s="182" t="str">
        <f>+VLOOKUP('INFO SEAL'!N1827,$J$8:$V$50,3,FALSE)</f>
        <v>POSTE DE MADERA TRATADA DE 12 mts. CL.4</v>
      </c>
      <c r="M1876" s="33">
        <f t="shared" si="72"/>
        <v>1</v>
      </c>
    </row>
    <row r="1877" spans="1:13" customFormat="1" x14ac:dyDescent="0.25">
      <c r="A1877" s="73">
        <f>+'INFO SEAL'!B1828</f>
        <v>1823</v>
      </c>
      <c r="B1877" s="180" t="str">
        <f t="shared" si="71"/>
        <v>MOD INV_2018</v>
      </c>
      <c r="C1877" s="180" t="str">
        <f>+'INFO SEAL'!C1828</f>
        <v>AREQUIPA</v>
      </c>
      <c r="D1877" s="180" t="str">
        <f>+'INFO SEAL'!D1828</f>
        <v>CAYLLOMA</v>
      </c>
      <c r="E1877" s="180" t="str">
        <f>+'INFO SEAL'!E1828</f>
        <v>MAJES</v>
      </c>
      <c r="F1877" s="180" t="str">
        <f>+IF('INFO SEAL'!I1828="BAJA TENSION","BT",IF('INFO SEAL'!I1828="MEDIA TENSION","MT","AT"))</f>
        <v>AT</v>
      </c>
      <c r="G1877" s="180">
        <f>+'INFO SEAL'!K1828</f>
        <v>16</v>
      </c>
      <c r="H1877" s="180" t="str">
        <f>+'INFO SEAL'!L1828</f>
        <v>POSTE</v>
      </c>
      <c r="I1877" s="180" t="str">
        <f>+'INFO SEAL'!M1828</f>
        <v>MADERA</v>
      </c>
      <c r="J1877" s="180" t="str">
        <f>+'INFO SEAL'!N1828&amp;"-"&amp;F1877</f>
        <v>EMSU1P60C3-AT</v>
      </c>
      <c r="K1877" s="180"/>
      <c r="L1877" s="182" t="str">
        <f>+VLOOKUP('INFO SEAL'!N1828,$J$8:$V$50,3,FALSE)</f>
        <v>Estructura de  Suspensión compuesto por 1 postes de madera tratada 60' Clase 3</v>
      </c>
      <c r="M1877" s="33">
        <f t="shared" si="72"/>
        <v>1.1000000000000001</v>
      </c>
    </row>
    <row r="1878" spans="1:13" customFormat="1" x14ac:dyDescent="0.25">
      <c r="A1878" s="73">
        <f>+'INFO SEAL'!B1829</f>
        <v>1824</v>
      </c>
      <c r="B1878" s="180" t="str">
        <f t="shared" si="71"/>
        <v>MOD INV_2018</v>
      </c>
      <c r="C1878" s="180" t="str">
        <f>+'INFO SEAL'!C1829</f>
        <v>AREQUIPA</v>
      </c>
      <c r="D1878" s="180" t="str">
        <f>+'INFO SEAL'!D1829</f>
        <v>CAYLLOMA</v>
      </c>
      <c r="E1878" s="180" t="str">
        <f>+'INFO SEAL'!E1829</f>
        <v>MAJES</v>
      </c>
      <c r="F1878" s="180" t="str">
        <f>+IF('INFO SEAL'!I1829="BAJA TENSION","BT",IF('INFO SEAL'!I1829="MEDIA TENSION","MT","AT"))</f>
        <v>AT</v>
      </c>
      <c r="G1878" s="180">
        <f>+'INFO SEAL'!K1829</f>
        <v>16</v>
      </c>
      <c r="H1878" s="180" t="str">
        <f>+'INFO SEAL'!L1829</f>
        <v>POSTE</v>
      </c>
      <c r="I1878" s="180" t="str">
        <f>+'INFO SEAL'!M1829</f>
        <v>MADERA</v>
      </c>
      <c r="J1878" s="180" t="str">
        <f>+'INFO SEAL'!N1829&amp;"-"&amp;F1878</f>
        <v>EMAM1P75C2-AT</v>
      </c>
      <c r="K1878" s="180"/>
      <c r="L1878" s="182" t="str">
        <f>+VLOOKUP('INFO SEAL'!N1829,$J$8:$V$50,3,FALSE)</f>
        <v>Estructura de  Retención - Terminal compuesto por 1 postes de madera tratada 75' Clase 2</v>
      </c>
      <c r="M1878" s="33">
        <f t="shared" si="72"/>
        <v>1.4</v>
      </c>
    </row>
    <row r="1879" spans="1:13" customFormat="1" x14ac:dyDescent="0.25">
      <c r="A1879" s="73">
        <f>+'INFO SEAL'!B1830</f>
        <v>1825</v>
      </c>
      <c r="B1879" s="180" t="str">
        <f t="shared" si="71"/>
        <v>MOD INV_2018</v>
      </c>
      <c r="C1879" s="180" t="str">
        <f>+'INFO SEAL'!C1830</f>
        <v>AREQUIPA</v>
      </c>
      <c r="D1879" s="180" t="str">
        <f>+'INFO SEAL'!D1830</f>
        <v>CAYLLOMA</v>
      </c>
      <c r="E1879" s="180" t="str">
        <f>+'INFO SEAL'!E1830</f>
        <v>MAJES</v>
      </c>
      <c r="F1879" s="180" t="str">
        <f>+IF('INFO SEAL'!I1830="BAJA TENSION","BT",IF('INFO SEAL'!I1830="MEDIA TENSION","MT","AT"))</f>
        <v>AT</v>
      </c>
      <c r="G1879" s="180">
        <f>+'INFO SEAL'!K1830</f>
        <v>16</v>
      </c>
      <c r="H1879" s="180" t="str">
        <f>+'INFO SEAL'!L1830</f>
        <v>POSTE</v>
      </c>
      <c r="I1879" s="180" t="str">
        <f>+'INFO SEAL'!M1830</f>
        <v>MADERA</v>
      </c>
      <c r="J1879" s="180" t="str">
        <f>+'INFO SEAL'!N1830&amp;"-"&amp;F1879</f>
        <v>EMSU1P60C3-AT</v>
      </c>
      <c r="K1879" s="180"/>
      <c r="L1879" s="182" t="str">
        <f>+VLOOKUP('INFO SEAL'!N1830,$J$8:$V$50,3,FALSE)</f>
        <v>Estructura de  Suspensión compuesto por 1 postes de madera tratada 60' Clase 3</v>
      </c>
      <c r="M1879" s="33">
        <f t="shared" si="72"/>
        <v>1.1000000000000001</v>
      </c>
    </row>
    <row r="1880" spans="1:13" customFormat="1" x14ac:dyDescent="0.25">
      <c r="A1880" s="73">
        <f>+'INFO SEAL'!B1831</f>
        <v>1826</v>
      </c>
      <c r="B1880" s="180" t="str">
        <f t="shared" si="71"/>
        <v>SICODI</v>
      </c>
      <c r="C1880" s="180" t="str">
        <f>+'INFO SEAL'!C1831</f>
        <v>AREQUIPA</v>
      </c>
      <c r="D1880" s="180" t="str">
        <f>+'INFO SEAL'!D1831</f>
        <v>LA UNION</v>
      </c>
      <c r="E1880" s="180" t="str">
        <f>+'INFO SEAL'!E1831</f>
        <v>COTAHUASI</v>
      </c>
      <c r="F1880" s="180" t="str">
        <f>+IF('INFO SEAL'!I1831="BAJA TENSION","BT",IF('INFO SEAL'!I1831="MEDIA TENSION","MT","AT"))</f>
        <v>MT</v>
      </c>
      <c r="G1880" s="180">
        <f>+'INFO SEAL'!K1831</f>
        <v>12</v>
      </c>
      <c r="H1880" s="180" t="str">
        <f>+'INFO SEAL'!L1831</f>
        <v>POSTE</v>
      </c>
      <c r="I1880" s="180" t="str">
        <f>+'INFO SEAL'!M1831</f>
        <v>FIERRO</v>
      </c>
      <c r="J1880" s="180" t="str">
        <f>+'INFO SEAL'!N1831&amp;"-"&amp;F1880</f>
        <v>PPF08-MT</v>
      </c>
      <c r="K1880" s="180"/>
      <c r="L1880" s="182" t="str">
        <f>+VLOOKUP('INFO SEAL'!N1831,$J$8:$V$50,3,FALSE)</f>
        <v>POSTE DE METAL DE  12 mts.</v>
      </c>
      <c r="M1880" s="33">
        <f t="shared" si="72"/>
        <v>1</v>
      </c>
    </row>
    <row r="1881" spans="1:13" customFormat="1" x14ac:dyDescent="0.25">
      <c r="A1881" s="73">
        <f>+'INFO SEAL'!B1832</f>
        <v>1827</v>
      </c>
      <c r="B1881" s="180" t="str">
        <f t="shared" si="71"/>
        <v>SICODI</v>
      </c>
      <c r="C1881" s="180" t="str">
        <f>+'INFO SEAL'!C1832</f>
        <v>AREQUIPA</v>
      </c>
      <c r="D1881" s="180" t="str">
        <f>+'INFO SEAL'!D1832</f>
        <v>LA UNION</v>
      </c>
      <c r="E1881" s="180" t="str">
        <f>+'INFO SEAL'!E1832</f>
        <v>COTAHUASI</v>
      </c>
      <c r="F1881" s="180" t="str">
        <f>+IF('INFO SEAL'!I1832="BAJA TENSION","BT",IF('INFO SEAL'!I1832="MEDIA TENSION","MT","AT"))</f>
        <v>MT</v>
      </c>
      <c r="G1881" s="180">
        <f>+'INFO SEAL'!K1832</f>
        <v>12</v>
      </c>
      <c r="H1881" s="180" t="str">
        <f>+'INFO SEAL'!L1832</f>
        <v>POSTE</v>
      </c>
      <c r="I1881" s="180" t="str">
        <f>+'INFO SEAL'!M1832</f>
        <v>MADERA</v>
      </c>
      <c r="J1881" s="180" t="str">
        <f>+'INFO SEAL'!N1832&amp;"-"&amp;F1881</f>
        <v>PPM19-MT</v>
      </c>
      <c r="K1881" s="180"/>
      <c r="L1881" s="182" t="str">
        <f>+VLOOKUP('INFO SEAL'!N1832,$J$8:$V$50,3,FALSE)</f>
        <v>POSTE DE MADERA TRATADA DE 12 mts. CL.4</v>
      </c>
      <c r="M1881" s="33">
        <f t="shared" si="72"/>
        <v>1</v>
      </c>
    </row>
    <row r="1882" spans="1:13" customFormat="1" x14ac:dyDescent="0.25">
      <c r="A1882" s="73">
        <f>+'INFO SEAL'!B1833</f>
        <v>1828</v>
      </c>
      <c r="B1882" s="180" t="str">
        <f t="shared" si="71"/>
        <v>SICODI</v>
      </c>
      <c r="C1882" s="180" t="str">
        <f>+'INFO SEAL'!C1833</f>
        <v>AREQUIPA</v>
      </c>
      <c r="D1882" s="180" t="str">
        <f>+'INFO SEAL'!D1833</f>
        <v>LA UNION</v>
      </c>
      <c r="E1882" s="180" t="str">
        <f>+'INFO SEAL'!E1833</f>
        <v>COTAHUASI</v>
      </c>
      <c r="F1882" s="180" t="str">
        <f>+IF('INFO SEAL'!I1833="BAJA TENSION","BT",IF('INFO SEAL'!I1833="MEDIA TENSION","MT","AT"))</f>
        <v>MT</v>
      </c>
      <c r="G1882" s="180">
        <f>+'INFO SEAL'!K1833</f>
        <v>12</v>
      </c>
      <c r="H1882" s="180" t="str">
        <f>+'INFO SEAL'!L1833</f>
        <v>POSTE</v>
      </c>
      <c r="I1882" s="180" t="str">
        <f>+'INFO SEAL'!M1833</f>
        <v>FIERRO</v>
      </c>
      <c r="J1882" s="180" t="str">
        <f>+'INFO SEAL'!N1833&amp;"-"&amp;F1882</f>
        <v>PPF08-MT</v>
      </c>
      <c r="K1882" s="180"/>
      <c r="L1882" s="182" t="str">
        <f>+VLOOKUP('INFO SEAL'!N1833,$J$8:$V$50,3,FALSE)</f>
        <v>POSTE DE METAL DE  12 mts.</v>
      </c>
      <c r="M1882" s="33">
        <f t="shared" si="72"/>
        <v>1</v>
      </c>
    </row>
    <row r="1883" spans="1:13" customFormat="1" x14ac:dyDescent="0.25">
      <c r="A1883" s="73">
        <f>+'INFO SEAL'!B1834</f>
        <v>1829</v>
      </c>
      <c r="B1883" s="180" t="str">
        <f t="shared" si="71"/>
        <v>SICODI</v>
      </c>
      <c r="C1883" s="180" t="str">
        <f>+'INFO SEAL'!C1834</f>
        <v>AREQUIPA</v>
      </c>
      <c r="D1883" s="180" t="str">
        <f>+'INFO SEAL'!D1834</f>
        <v>LA UNION</v>
      </c>
      <c r="E1883" s="180" t="str">
        <f>+'INFO SEAL'!E1834</f>
        <v>COTAHUASI</v>
      </c>
      <c r="F1883" s="180" t="str">
        <f>+IF('INFO SEAL'!I1834="BAJA TENSION","BT",IF('INFO SEAL'!I1834="MEDIA TENSION","MT","AT"))</f>
        <v>MT</v>
      </c>
      <c r="G1883" s="180">
        <f>+'INFO SEAL'!K1834</f>
        <v>12</v>
      </c>
      <c r="H1883" s="180" t="str">
        <f>+'INFO SEAL'!L1834</f>
        <v>POSTE</v>
      </c>
      <c r="I1883" s="180" t="str">
        <f>+'INFO SEAL'!M1834</f>
        <v>MADERA</v>
      </c>
      <c r="J1883" s="180" t="str">
        <f>+'INFO SEAL'!N1834&amp;"-"&amp;F1883</f>
        <v>PPM19-MT</v>
      </c>
      <c r="K1883" s="180"/>
      <c r="L1883" s="182" t="str">
        <f>+VLOOKUP('INFO SEAL'!N1834,$J$8:$V$50,3,FALSE)</f>
        <v>POSTE DE MADERA TRATADA DE 12 mts. CL.4</v>
      </c>
      <c r="M1883" s="33">
        <f t="shared" si="72"/>
        <v>1</v>
      </c>
    </row>
    <row r="1884" spans="1:13" customFormat="1" x14ac:dyDescent="0.25">
      <c r="A1884" s="73">
        <f>+'INFO SEAL'!B1835</f>
        <v>1830</v>
      </c>
      <c r="B1884" s="180" t="str">
        <f t="shared" si="71"/>
        <v>SICODI</v>
      </c>
      <c r="C1884" s="180" t="str">
        <f>+'INFO SEAL'!C1835</f>
        <v>AREQUIPA</v>
      </c>
      <c r="D1884" s="180" t="str">
        <f>+'INFO SEAL'!D1835</f>
        <v>LA UNION</v>
      </c>
      <c r="E1884" s="180" t="str">
        <f>+'INFO SEAL'!E1835</f>
        <v>COTAHUASI</v>
      </c>
      <c r="F1884" s="180" t="str">
        <f>+IF('INFO SEAL'!I1835="BAJA TENSION","BT",IF('INFO SEAL'!I1835="MEDIA TENSION","MT","AT"))</f>
        <v>MT</v>
      </c>
      <c r="G1884" s="180">
        <f>+'INFO SEAL'!K1835</f>
        <v>12</v>
      </c>
      <c r="H1884" s="180" t="str">
        <f>+'INFO SEAL'!L1835</f>
        <v>POSTE</v>
      </c>
      <c r="I1884" s="180" t="str">
        <f>+'INFO SEAL'!M1835</f>
        <v>MADERA</v>
      </c>
      <c r="J1884" s="180" t="str">
        <f>+'INFO SEAL'!N1835&amp;"-"&amp;F1884</f>
        <v>PPM19-MT</v>
      </c>
      <c r="K1884" s="180"/>
      <c r="L1884" s="182" t="str">
        <f>+VLOOKUP('INFO SEAL'!N1835,$J$8:$V$50,3,FALSE)</f>
        <v>POSTE DE MADERA TRATADA DE 12 mts. CL.4</v>
      </c>
      <c r="M1884" s="33">
        <f t="shared" si="72"/>
        <v>1</v>
      </c>
    </row>
    <row r="1885" spans="1:13" customFormat="1" x14ac:dyDescent="0.25">
      <c r="A1885" s="73">
        <f>+'INFO SEAL'!B1836</f>
        <v>1831</v>
      </c>
      <c r="B1885" s="180" t="str">
        <f t="shared" si="71"/>
        <v>MOD INV_2018</v>
      </c>
      <c r="C1885" s="180" t="str">
        <f>+'INFO SEAL'!C1836</f>
        <v>AREQUIPA</v>
      </c>
      <c r="D1885" s="180" t="str">
        <f>+'INFO SEAL'!D1836</f>
        <v>CAYLLOMA</v>
      </c>
      <c r="E1885" s="180" t="str">
        <f>+'INFO SEAL'!E1836</f>
        <v>MAJES</v>
      </c>
      <c r="F1885" s="180" t="str">
        <f>+IF('INFO SEAL'!I1836="BAJA TENSION","BT",IF('INFO SEAL'!I1836="MEDIA TENSION","MT","AT"))</f>
        <v>AT</v>
      </c>
      <c r="G1885" s="180">
        <f>+'INFO SEAL'!K1836</f>
        <v>18</v>
      </c>
      <c r="H1885" s="180" t="str">
        <f>+'INFO SEAL'!L1836</f>
        <v>POSTE</v>
      </c>
      <c r="I1885" s="180" t="str">
        <f>+'INFO SEAL'!M1836</f>
        <v>MADERA</v>
      </c>
      <c r="J1885" s="180" t="str">
        <f>+'INFO SEAL'!N1836&amp;"-"&amp;F1885</f>
        <v>EMAM1P75C2-AT</v>
      </c>
      <c r="K1885" s="180"/>
      <c r="L1885" s="182" t="str">
        <f>+VLOOKUP('INFO SEAL'!N1836,$J$8:$V$50,3,FALSE)</f>
        <v>Estructura de  Retención - Terminal compuesto por 1 postes de madera tratada 75' Clase 2</v>
      </c>
      <c r="M1885" s="33">
        <f t="shared" si="72"/>
        <v>1.4</v>
      </c>
    </row>
    <row r="1886" spans="1:13" customFormat="1" x14ac:dyDescent="0.25">
      <c r="A1886" s="73">
        <f>+'INFO SEAL'!B1837</f>
        <v>1832</v>
      </c>
      <c r="B1886" s="180" t="str">
        <f t="shared" si="71"/>
        <v>MOD INV_2018</v>
      </c>
      <c r="C1886" s="180" t="str">
        <f>+'INFO SEAL'!C1837</f>
        <v>AREQUIPA</v>
      </c>
      <c r="D1886" s="180" t="str">
        <f>+'INFO SEAL'!D1837</f>
        <v>CAYLLOMA</v>
      </c>
      <c r="E1886" s="180" t="str">
        <f>+'INFO SEAL'!E1837</f>
        <v>MAJES</v>
      </c>
      <c r="F1886" s="180" t="str">
        <f>+IF('INFO SEAL'!I1837="BAJA TENSION","BT",IF('INFO SEAL'!I1837="MEDIA TENSION","MT","AT"))</f>
        <v>AT</v>
      </c>
      <c r="G1886" s="180">
        <f>+'INFO SEAL'!K1837</f>
        <v>16</v>
      </c>
      <c r="H1886" s="180" t="str">
        <f>+'INFO SEAL'!L1837</f>
        <v>POSTE</v>
      </c>
      <c r="I1886" s="180" t="str">
        <f>+'INFO SEAL'!M1837</f>
        <v>MADERA</v>
      </c>
      <c r="J1886" s="180" t="str">
        <f>+'INFO SEAL'!N1837&amp;"-"&amp;F1886</f>
        <v>EMAM1P75C2-AT</v>
      </c>
      <c r="K1886" s="180"/>
      <c r="L1886" s="182" t="str">
        <f>+VLOOKUP('INFO SEAL'!N1837,$J$8:$V$50,3,FALSE)</f>
        <v>Estructura de  Retención - Terminal compuesto por 1 postes de madera tratada 75' Clase 2</v>
      </c>
      <c r="M1886" s="33">
        <f t="shared" si="72"/>
        <v>1.4</v>
      </c>
    </row>
    <row r="1887" spans="1:13" customFormat="1" x14ac:dyDescent="0.25">
      <c r="A1887" s="73">
        <f>+'INFO SEAL'!B1838</f>
        <v>1833</v>
      </c>
      <c r="B1887" s="180" t="str">
        <f t="shared" si="71"/>
        <v>MOD INV_2018</v>
      </c>
      <c r="C1887" s="180" t="str">
        <f>+'INFO SEAL'!C1838</f>
        <v>AREQUIPA</v>
      </c>
      <c r="D1887" s="180" t="str">
        <f>+'INFO SEAL'!D1838</f>
        <v>CAYLLOMA</v>
      </c>
      <c r="E1887" s="180" t="str">
        <f>+'INFO SEAL'!E1838</f>
        <v>MAJES</v>
      </c>
      <c r="F1887" s="180" t="str">
        <f>+IF('INFO SEAL'!I1838="BAJA TENSION","BT",IF('INFO SEAL'!I1838="MEDIA TENSION","MT","AT"))</f>
        <v>AT</v>
      </c>
      <c r="G1887" s="180">
        <f>+'INFO SEAL'!K1838</f>
        <v>16</v>
      </c>
      <c r="H1887" s="180" t="str">
        <f>+'INFO SEAL'!L1838</f>
        <v>POSTE</v>
      </c>
      <c r="I1887" s="180" t="str">
        <f>+'INFO SEAL'!M1838</f>
        <v>MADERA</v>
      </c>
      <c r="J1887" s="180" t="str">
        <f>+'INFO SEAL'!N1838&amp;"-"&amp;F1887</f>
        <v>EMSU1P60C3-AT</v>
      </c>
      <c r="K1887" s="180"/>
      <c r="L1887" s="182" t="str">
        <f>+VLOOKUP('INFO SEAL'!N1838,$J$8:$V$50,3,FALSE)</f>
        <v>Estructura de  Suspensión compuesto por 1 postes de madera tratada 60' Clase 3</v>
      </c>
      <c r="M1887" s="33">
        <f t="shared" si="72"/>
        <v>1.1000000000000001</v>
      </c>
    </row>
    <row r="1888" spans="1:13" customFormat="1" x14ac:dyDescent="0.25">
      <c r="A1888" s="73">
        <f>+'INFO SEAL'!B1839</f>
        <v>1834</v>
      </c>
      <c r="B1888" s="180" t="str">
        <f t="shared" si="71"/>
        <v>MOD INV_2018</v>
      </c>
      <c r="C1888" s="180" t="str">
        <f>+'INFO SEAL'!C1839</f>
        <v>AREQUIPA</v>
      </c>
      <c r="D1888" s="180" t="str">
        <f>+'INFO SEAL'!D1839</f>
        <v>CAYLLOMA</v>
      </c>
      <c r="E1888" s="180" t="str">
        <f>+'INFO SEAL'!E1839</f>
        <v>MAJES</v>
      </c>
      <c r="F1888" s="180" t="str">
        <f>+IF('INFO SEAL'!I1839="BAJA TENSION","BT",IF('INFO SEAL'!I1839="MEDIA TENSION","MT","AT"))</f>
        <v>AT</v>
      </c>
      <c r="G1888" s="180">
        <f>+'INFO SEAL'!K1839</f>
        <v>16</v>
      </c>
      <c r="H1888" s="180" t="str">
        <f>+'INFO SEAL'!L1839</f>
        <v>POSTE</v>
      </c>
      <c r="I1888" s="180" t="str">
        <f>+'INFO SEAL'!M1839</f>
        <v>MADERA</v>
      </c>
      <c r="J1888" s="180" t="str">
        <f>+'INFO SEAL'!N1839&amp;"-"&amp;F1888</f>
        <v>EMSU1P60C3-AT</v>
      </c>
      <c r="K1888" s="180"/>
      <c r="L1888" s="182" t="str">
        <f>+VLOOKUP('INFO SEAL'!N1839,$J$8:$V$50,3,FALSE)</f>
        <v>Estructura de  Suspensión compuesto por 1 postes de madera tratada 60' Clase 3</v>
      </c>
      <c r="M1888" s="33">
        <f t="shared" si="72"/>
        <v>1.1000000000000001</v>
      </c>
    </row>
    <row r="1889" spans="1:13" customFormat="1" x14ac:dyDescent="0.25">
      <c r="A1889" s="73">
        <f>+'INFO SEAL'!B1840</f>
        <v>1835</v>
      </c>
      <c r="B1889" s="180" t="str">
        <f t="shared" si="71"/>
        <v>MOD INV_2018</v>
      </c>
      <c r="C1889" s="180" t="str">
        <f>+'INFO SEAL'!C1840</f>
        <v>AREQUIPA</v>
      </c>
      <c r="D1889" s="180" t="str">
        <f>+'INFO SEAL'!D1840</f>
        <v>CAYLLOMA</v>
      </c>
      <c r="E1889" s="180" t="str">
        <f>+'INFO SEAL'!E1840</f>
        <v>MAJES</v>
      </c>
      <c r="F1889" s="180" t="str">
        <f>+IF('INFO SEAL'!I1840="BAJA TENSION","BT",IF('INFO SEAL'!I1840="MEDIA TENSION","MT","AT"))</f>
        <v>AT</v>
      </c>
      <c r="G1889" s="180">
        <f>+'INFO SEAL'!K1840</f>
        <v>16</v>
      </c>
      <c r="H1889" s="180" t="str">
        <f>+'INFO SEAL'!L1840</f>
        <v>POSTE</v>
      </c>
      <c r="I1889" s="180" t="str">
        <f>+'INFO SEAL'!M1840</f>
        <v>MADERA</v>
      </c>
      <c r="J1889" s="180" t="str">
        <f>+'INFO SEAL'!N1840&amp;"-"&amp;F1889</f>
        <v>EMSU1P60C3-AT</v>
      </c>
      <c r="K1889" s="180"/>
      <c r="L1889" s="182" t="str">
        <f>+VLOOKUP('INFO SEAL'!N1840,$J$8:$V$50,3,FALSE)</f>
        <v>Estructura de  Suspensión compuesto por 1 postes de madera tratada 60' Clase 3</v>
      </c>
      <c r="M1889" s="33">
        <f t="shared" si="72"/>
        <v>1.1000000000000001</v>
      </c>
    </row>
    <row r="1890" spans="1:13" customFormat="1" x14ac:dyDescent="0.25">
      <c r="A1890" s="73">
        <f>+'INFO SEAL'!B1841</f>
        <v>1836</v>
      </c>
      <c r="B1890" s="180" t="str">
        <f t="shared" si="71"/>
        <v>MOD INV_2018</v>
      </c>
      <c r="C1890" s="180" t="str">
        <f>+'INFO SEAL'!C1841</f>
        <v>AREQUIPA</v>
      </c>
      <c r="D1890" s="180" t="str">
        <f>+'INFO SEAL'!D1841</f>
        <v>CAYLLOMA</v>
      </c>
      <c r="E1890" s="180" t="str">
        <f>+'INFO SEAL'!E1841</f>
        <v>MAJES</v>
      </c>
      <c r="F1890" s="180" t="str">
        <f>+IF('INFO SEAL'!I1841="BAJA TENSION","BT",IF('INFO SEAL'!I1841="MEDIA TENSION","MT","AT"))</f>
        <v>AT</v>
      </c>
      <c r="G1890" s="180">
        <f>+'INFO SEAL'!K1841</f>
        <v>16</v>
      </c>
      <c r="H1890" s="180" t="str">
        <f>+'INFO SEAL'!L1841</f>
        <v>POSTE</v>
      </c>
      <c r="I1890" s="180" t="str">
        <f>+'INFO SEAL'!M1841</f>
        <v>MADERA</v>
      </c>
      <c r="J1890" s="180" t="str">
        <f>+'INFO SEAL'!N1841&amp;"-"&amp;F1890</f>
        <v>EMAM1P75C2-AT</v>
      </c>
      <c r="K1890" s="180"/>
      <c r="L1890" s="182" t="str">
        <f>+VLOOKUP('INFO SEAL'!N1841,$J$8:$V$50,3,FALSE)</f>
        <v>Estructura de  Retención - Terminal compuesto por 1 postes de madera tratada 75' Clase 2</v>
      </c>
      <c r="M1890" s="33">
        <f t="shared" si="72"/>
        <v>1.4</v>
      </c>
    </row>
    <row r="1891" spans="1:13" customFormat="1" x14ac:dyDescent="0.25">
      <c r="A1891" s="73">
        <f>+'INFO SEAL'!B1842</f>
        <v>1837</v>
      </c>
      <c r="B1891" s="180" t="str">
        <f t="shared" si="71"/>
        <v>MOD INV_2018</v>
      </c>
      <c r="C1891" s="180" t="str">
        <f>+'INFO SEAL'!C1842</f>
        <v>AREQUIPA</v>
      </c>
      <c r="D1891" s="180" t="str">
        <f>+'INFO SEAL'!D1842</f>
        <v>CAYLLOMA</v>
      </c>
      <c r="E1891" s="180" t="str">
        <f>+'INFO SEAL'!E1842</f>
        <v>MAJES</v>
      </c>
      <c r="F1891" s="180" t="str">
        <f>+IF('INFO SEAL'!I1842="BAJA TENSION","BT",IF('INFO SEAL'!I1842="MEDIA TENSION","MT","AT"))</f>
        <v>AT</v>
      </c>
      <c r="G1891" s="180">
        <f>+'INFO SEAL'!K1842</f>
        <v>16</v>
      </c>
      <c r="H1891" s="180" t="str">
        <f>+'INFO SEAL'!L1842</f>
        <v>POSTE</v>
      </c>
      <c r="I1891" s="180" t="str">
        <f>+'INFO SEAL'!M1842</f>
        <v>MADERA</v>
      </c>
      <c r="J1891" s="180" t="str">
        <f>+'INFO SEAL'!N1842&amp;"-"&amp;F1891</f>
        <v>EMAM1P75C2-AT</v>
      </c>
      <c r="K1891" s="180"/>
      <c r="L1891" s="182" t="str">
        <f>+VLOOKUP('INFO SEAL'!N1842,$J$8:$V$50,3,FALSE)</f>
        <v>Estructura de  Retención - Terminal compuesto por 1 postes de madera tratada 75' Clase 2</v>
      </c>
      <c r="M1891" s="33">
        <f t="shared" si="72"/>
        <v>1.4</v>
      </c>
    </row>
    <row r="1892" spans="1:13" customFormat="1" x14ac:dyDescent="0.25">
      <c r="A1892" s="73">
        <f>+'INFO SEAL'!B1843</f>
        <v>1838</v>
      </c>
      <c r="B1892" s="180" t="str">
        <f t="shared" si="71"/>
        <v>MOD INV_2018</v>
      </c>
      <c r="C1892" s="180" t="str">
        <f>+'INFO SEAL'!C1843</f>
        <v>AREQUIPA</v>
      </c>
      <c r="D1892" s="180" t="str">
        <f>+'INFO SEAL'!D1843</f>
        <v>CAYLLOMA</v>
      </c>
      <c r="E1892" s="180" t="str">
        <f>+'INFO SEAL'!E1843</f>
        <v>MAJES</v>
      </c>
      <c r="F1892" s="180" t="str">
        <f>+IF('INFO SEAL'!I1843="BAJA TENSION","BT",IF('INFO SEAL'!I1843="MEDIA TENSION","MT","AT"))</f>
        <v>AT</v>
      </c>
      <c r="G1892" s="180">
        <f>+'INFO SEAL'!K1843</f>
        <v>16</v>
      </c>
      <c r="H1892" s="180" t="str">
        <f>+'INFO SEAL'!L1843</f>
        <v>POSTE</v>
      </c>
      <c r="I1892" s="180" t="str">
        <f>+'INFO SEAL'!M1843</f>
        <v>MADERA</v>
      </c>
      <c r="J1892" s="180" t="str">
        <f>+'INFO SEAL'!N1843&amp;"-"&amp;F1892</f>
        <v>EMSU1P60C3-AT</v>
      </c>
      <c r="K1892" s="180"/>
      <c r="L1892" s="182" t="str">
        <f>+VLOOKUP('INFO SEAL'!N1843,$J$8:$V$50,3,FALSE)</f>
        <v>Estructura de  Suspensión compuesto por 1 postes de madera tratada 60' Clase 3</v>
      </c>
      <c r="M1892" s="33">
        <f t="shared" si="72"/>
        <v>1.1000000000000001</v>
      </c>
    </row>
    <row r="1893" spans="1:13" customFormat="1" x14ac:dyDescent="0.25">
      <c r="A1893" s="73">
        <f>+'INFO SEAL'!B1844</f>
        <v>1839</v>
      </c>
      <c r="B1893" s="180" t="str">
        <f t="shared" si="71"/>
        <v>MOD INV_2018</v>
      </c>
      <c r="C1893" s="180" t="str">
        <f>+'INFO SEAL'!C1844</f>
        <v>AREQUIPA</v>
      </c>
      <c r="D1893" s="180" t="str">
        <f>+'INFO SEAL'!D1844</f>
        <v>CAYLLOMA</v>
      </c>
      <c r="E1893" s="180" t="str">
        <f>+'INFO SEAL'!E1844</f>
        <v>MAJES</v>
      </c>
      <c r="F1893" s="180" t="str">
        <f>+IF('INFO SEAL'!I1844="BAJA TENSION","BT",IF('INFO SEAL'!I1844="MEDIA TENSION","MT","AT"))</f>
        <v>AT</v>
      </c>
      <c r="G1893" s="180">
        <f>+'INFO SEAL'!K1844</f>
        <v>16</v>
      </c>
      <c r="H1893" s="180" t="str">
        <f>+'INFO SEAL'!L1844</f>
        <v>POSTE</v>
      </c>
      <c r="I1893" s="180" t="str">
        <f>+'INFO SEAL'!M1844</f>
        <v>MADERA</v>
      </c>
      <c r="J1893" s="180" t="str">
        <f>+'INFO SEAL'!N1844&amp;"-"&amp;F1893</f>
        <v>EMSU1P60C3-AT</v>
      </c>
      <c r="K1893" s="180"/>
      <c r="L1893" s="182" t="str">
        <f>+VLOOKUP('INFO SEAL'!N1844,$J$8:$V$50,3,FALSE)</f>
        <v>Estructura de  Suspensión compuesto por 1 postes de madera tratada 60' Clase 3</v>
      </c>
      <c r="M1893" s="33">
        <f t="shared" si="72"/>
        <v>1.1000000000000001</v>
      </c>
    </row>
    <row r="1894" spans="1:13" customFormat="1" x14ac:dyDescent="0.25">
      <c r="A1894" s="73">
        <f>+'INFO SEAL'!B1845</f>
        <v>1840</v>
      </c>
      <c r="B1894" s="180" t="str">
        <f t="shared" si="71"/>
        <v>MOD INV_2018</v>
      </c>
      <c r="C1894" s="180" t="str">
        <f>+'INFO SEAL'!C1845</f>
        <v>AREQUIPA</v>
      </c>
      <c r="D1894" s="180" t="str">
        <f>+'INFO SEAL'!D1845</f>
        <v>CAYLLOMA</v>
      </c>
      <c r="E1894" s="180" t="str">
        <f>+'INFO SEAL'!E1845</f>
        <v>MAJES</v>
      </c>
      <c r="F1894" s="180" t="str">
        <f>+IF('INFO SEAL'!I1845="BAJA TENSION","BT",IF('INFO SEAL'!I1845="MEDIA TENSION","MT","AT"))</f>
        <v>AT</v>
      </c>
      <c r="G1894" s="180">
        <f>+'INFO SEAL'!K1845</f>
        <v>16</v>
      </c>
      <c r="H1894" s="180" t="str">
        <f>+'INFO SEAL'!L1845</f>
        <v>POSTE</v>
      </c>
      <c r="I1894" s="180" t="str">
        <f>+'INFO SEAL'!M1845</f>
        <v>MADERA</v>
      </c>
      <c r="J1894" s="180" t="str">
        <f>+'INFO SEAL'!N1845&amp;"-"&amp;F1894</f>
        <v>EMSU1P60C3-AT</v>
      </c>
      <c r="K1894" s="180"/>
      <c r="L1894" s="182" t="str">
        <f>+VLOOKUP('INFO SEAL'!N1845,$J$8:$V$50,3,FALSE)</f>
        <v>Estructura de  Suspensión compuesto por 1 postes de madera tratada 60' Clase 3</v>
      </c>
      <c r="M1894" s="33">
        <f t="shared" si="72"/>
        <v>1.1000000000000001</v>
      </c>
    </row>
    <row r="1895" spans="1:13" customFormat="1" x14ac:dyDescent="0.25">
      <c r="A1895" s="73">
        <f>+'INFO SEAL'!B1846</f>
        <v>1841</v>
      </c>
      <c r="B1895" s="180" t="str">
        <f t="shared" si="71"/>
        <v>MOD INV_2018</v>
      </c>
      <c r="C1895" s="180" t="str">
        <f>+'INFO SEAL'!C1846</f>
        <v>AREQUIPA</v>
      </c>
      <c r="D1895" s="180" t="str">
        <f>+'INFO SEAL'!D1846</f>
        <v>CAYLLOMA</v>
      </c>
      <c r="E1895" s="180" t="str">
        <f>+'INFO SEAL'!E1846</f>
        <v>MAJES</v>
      </c>
      <c r="F1895" s="180" t="str">
        <f>+IF('INFO SEAL'!I1846="BAJA TENSION","BT",IF('INFO SEAL'!I1846="MEDIA TENSION","MT","AT"))</f>
        <v>AT</v>
      </c>
      <c r="G1895" s="180">
        <f>+'INFO SEAL'!K1846</f>
        <v>16</v>
      </c>
      <c r="H1895" s="180" t="str">
        <f>+'INFO SEAL'!L1846</f>
        <v>POSTE</v>
      </c>
      <c r="I1895" s="180" t="str">
        <f>+'INFO SEAL'!M1846</f>
        <v>MADERA</v>
      </c>
      <c r="J1895" s="180" t="str">
        <f>+'INFO SEAL'!N1846&amp;"-"&amp;F1895</f>
        <v>EMSU1P60C3-AT</v>
      </c>
      <c r="K1895" s="180"/>
      <c r="L1895" s="182" t="str">
        <f>+VLOOKUP('INFO SEAL'!N1846,$J$8:$V$50,3,FALSE)</f>
        <v>Estructura de  Suspensión compuesto por 1 postes de madera tratada 60' Clase 3</v>
      </c>
      <c r="M1895" s="33">
        <f t="shared" si="72"/>
        <v>1.1000000000000001</v>
      </c>
    </row>
    <row r="1896" spans="1:13" customFormat="1" x14ac:dyDescent="0.25">
      <c r="A1896" s="73">
        <f>+'INFO SEAL'!B1847</f>
        <v>1842</v>
      </c>
      <c r="B1896" s="180" t="str">
        <f t="shared" si="71"/>
        <v>MOD INV_2018</v>
      </c>
      <c r="C1896" s="180" t="str">
        <f>+'INFO SEAL'!C1847</f>
        <v>AREQUIPA</v>
      </c>
      <c r="D1896" s="180" t="str">
        <f>+'INFO SEAL'!D1847</f>
        <v>CAYLLOMA</v>
      </c>
      <c r="E1896" s="180" t="str">
        <f>+'INFO SEAL'!E1847</f>
        <v>MAJES</v>
      </c>
      <c r="F1896" s="180" t="str">
        <f>+IF('INFO SEAL'!I1847="BAJA TENSION","BT",IF('INFO SEAL'!I1847="MEDIA TENSION","MT","AT"))</f>
        <v>AT</v>
      </c>
      <c r="G1896" s="180">
        <f>+'INFO SEAL'!K1847</f>
        <v>16</v>
      </c>
      <c r="H1896" s="180" t="str">
        <f>+'INFO SEAL'!L1847</f>
        <v>POSTE</v>
      </c>
      <c r="I1896" s="180" t="str">
        <f>+'INFO SEAL'!M1847</f>
        <v>MADERA</v>
      </c>
      <c r="J1896" s="180" t="str">
        <f>+'INFO SEAL'!N1847&amp;"-"&amp;F1896</f>
        <v>EMAM1P75C2-AT</v>
      </c>
      <c r="K1896" s="180"/>
      <c r="L1896" s="182" t="str">
        <f>+VLOOKUP('INFO SEAL'!N1847,$J$8:$V$50,3,FALSE)</f>
        <v>Estructura de  Retención - Terminal compuesto por 1 postes de madera tratada 75' Clase 2</v>
      </c>
      <c r="M1896" s="33">
        <f t="shared" si="72"/>
        <v>1.4</v>
      </c>
    </row>
    <row r="1897" spans="1:13" customFormat="1" x14ac:dyDescent="0.25">
      <c r="A1897" s="73">
        <f>+'INFO SEAL'!B1848</f>
        <v>1843</v>
      </c>
      <c r="B1897" s="180" t="str">
        <f t="shared" si="71"/>
        <v>MOD INV_2018</v>
      </c>
      <c r="C1897" s="180" t="str">
        <f>+'INFO SEAL'!C1848</f>
        <v>AREQUIPA</v>
      </c>
      <c r="D1897" s="180" t="str">
        <f>+'INFO SEAL'!D1848</f>
        <v>CAYLLOMA</v>
      </c>
      <c r="E1897" s="180" t="str">
        <f>+'INFO SEAL'!E1848</f>
        <v>MAJES</v>
      </c>
      <c r="F1897" s="180" t="str">
        <f>+IF('INFO SEAL'!I1848="BAJA TENSION","BT",IF('INFO SEAL'!I1848="MEDIA TENSION","MT","AT"))</f>
        <v>AT</v>
      </c>
      <c r="G1897" s="180">
        <f>+'INFO SEAL'!K1848</f>
        <v>16</v>
      </c>
      <c r="H1897" s="180" t="str">
        <f>+'INFO SEAL'!L1848</f>
        <v>POSTE</v>
      </c>
      <c r="I1897" s="180" t="str">
        <f>+'INFO SEAL'!M1848</f>
        <v>MADERA</v>
      </c>
      <c r="J1897" s="180" t="str">
        <f>+'INFO SEAL'!N1848&amp;"-"&amp;F1897</f>
        <v>EMAM1P75C2-AT</v>
      </c>
      <c r="K1897" s="180"/>
      <c r="L1897" s="182" t="str">
        <f>+VLOOKUP('INFO SEAL'!N1848,$J$8:$V$50,3,FALSE)</f>
        <v>Estructura de  Retención - Terminal compuesto por 1 postes de madera tratada 75' Clase 2</v>
      </c>
      <c r="M1897" s="33">
        <f t="shared" si="72"/>
        <v>1.4</v>
      </c>
    </row>
    <row r="1898" spans="1:13" customFormat="1" x14ac:dyDescent="0.25">
      <c r="A1898" s="73">
        <f>+'INFO SEAL'!B1849</f>
        <v>1844</v>
      </c>
      <c r="B1898" s="180" t="str">
        <f t="shared" si="71"/>
        <v>MOD INV_2018</v>
      </c>
      <c r="C1898" s="180" t="str">
        <f>+'INFO SEAL'!C1849</f>
        <v>AREQUIPA</v>
      </c>
      <c r="D1898" s="180" t="str">
        <f>+'INFO SEAL'!D1849</f>
        <v>CAYLLOMA</v>
      </c>
      <c r="E1898" s="180" t="str">
        <f>+'INFO SEAL'!E1849</f>
        <v>MAJES</v>
      </c>
      <c r="F1898" s="180" t="str">
        <f>+IF('INFO SEAL'!I1849="BAJA TENSION","BT",IF('INFO SEAL'!I1849="MEDIA TENSION","MT","AT"))</f>
        <v>AT</v>
      </c>
      <c r="G1898" s="180">
        <f>+'INFO SEAL'!K1849</f>
        <v>16</v>
      </c>
      <c r="H1898" s="180" t="str">
        <f>+'INFO SEAL'!L1849</f>
        <v>POSTE</v>
      </c>
      <c r="I1898" s="180" t="str">
        <f>+'INFO SEAL'!M1849</f>
        <v>MADERA</v>
      </c>
      <c r="J1898" s="180" t="str">
        <f>+'INFO SEAL'!N1849&amp;"-"&amp;F1898</f>
        <v>EMSU1P60C3-AT</v>
      </c>
      <c r="K1898" s="180"/>
      <c r="L1898" s="182" t="str">
        <f>+VLOOKUP('INFO SEAL'!N1849,$J$8:$V$50,3,FALSE)</f>
        <v>Estructura de  Suspensión compuesto por 1 postes de madera tratada 60' Clase 3</v>
      </c>
      <c r="M1898" s="33">
        <f t="shared" si="72"/>
        <v>1.1000000000000001</v>
      </c>
    </row>
    <row r="1899" spans="1:13" customFormat="1" x14ac:dyDescent="0.25">
      <c r="A1899" s="73">
        <f>+'INFO SEAL'!B1850</f>
        <v>1845</v>
      </c>
      <c r="B1899" s="180" t="str">
        <f t="shared" si="71"/>
        <v>MOD INV_2018</v>
      </c>
      <c r="C1899" s="180" t="str">
        <f>+'INFO SEAL'!C1850</f>
        <v>AREQUIPA</v>
      </c>
      <c r="D1899" s="180" t="str">
        <f>+'INFO SEAL'!D1850</f>
        <v>CAYLLOMA</v>
      </c>
      <c r="E1899" s="180" t="str">
        <f>+'INFO SEAL'!E1850</f>
        <v>MAJES</v>
      </c>
      <c r="F1899" s="180" t="str">
        <f>+IF('INFO SEAL'!I1850="BAJA TENSION","BT",IF('INFO SEAL'!I1850="MEDIA TENSION","MT","AT"))</f>
        <v>AT</v>
      </c>
      <c r="G1899" s="180">
        <f>+'INFO SEAL'!K1850</f>
        <v>16</v>
      </c>
      <c r="H1899" s="180" t="str">
        <f>+'INFO SEAL'!L1850</f>
        <v>POSTE</v>
      </c>
      <c r="I1899" s="180" t="str">
        <f>+'INFO SEAL'!M1850</f>
        <v>MADERA</v>
      </c>
      <c r="J1899" s="180" t="str">
        <f>+'INFO SEAL'!N1850&amp;"-"&amp;F1899</f>
        <v>EMSU1P60C3-AT</v>
      </c>
      <c r="K1899" s="180"/>
      <c r="L1899" s="182" t="str">
        <f>+VLOOKUP('INFO SEAL'!N1850,$J$8:$V$50,3,FALSE)</f>
        <v>Estructura de  Suspensión compuesto por 1 postes de madera tratada 60' Clase 3</v>
      </c>
      <c r="M1899" s="33">
        <f t="shared" si="72"/>
        <v>1.1000000000000001</v>
      </c>
    </row>
    <row r="1900" spans="1:13" customFormat="1" x14ac:dyDescent="0.25">
      <c r="A1900" s="73">
        <f>+'INFO SEAL'!B1851</f>
        <v>1846</v>
      </c>
      <c r="B1900" s="180" t="str">
        <f t="shared" si="71"/>
        <v>MOD INV_2018</v>
      </c>
      <c r="C1900" s="180" t="str">
        <f>+'INFO SEAL'!C1851</f>
        <v>AREQUIPA</v>
      </c>
      <c r="D1900" s="180" t="str">
        <f>+'INFO SEAL'!D1851</f>
        <v>CAYLLOMA</v>
      </c>
      <c r="E1900" s="180" t="str">
        <f>+'INFO SEAL'!E1851</f>
        <v>MAJES</v>
      </c>
      <c r="F1900" s="180" t="str">
        <f>+IF('INFO SEAL'!I1851="BAJA TENSION","BT",IF('INFO SEAL'!I1851="MEDIA TENSION","MT","AT"))</f>
        <v>AT</v>
      </c>
      <c r="G1900" s="180">
        <f>+'INFO SEAL'!K1851</f>
        <v>16</v>
      </c>
      <c r="H1900" s="180" t="str">
        <f>+'INFO SEAL'!L1851</f>
        <v>POSTE</v>
      </c>
      <c r="I1900" s="180" t="str">
        <f>+'INFO SEAL'!M1851</f>
        <v>MADERA</v>
      </c>
      <c r="J1900" s="180" t="str">
        <f>+'INFO SEAL'!N1851&amp;"-"&amp;F1900</f>
        <v>EMSU1P60C3-AT</v>
      </c>
      <c r="K1900" s="180"/>
      <c r="L1900" s="182" t="str">
        <f>+VLOOKUP('INFO SEAL'!N1851,$J$8:$V$50,3,FALSE)</f>
        <v>Estructura de  Suspensión compuesto por 1 postes de madera tratada 60' Clase 3</v>
      </c>
      <c r="M1900" s="33">
        <f t="shared" si="72"/>
        <v>1.1000000000000001</v>
      </c>
    </row>
    <row r="1901" spans="1:13" customFormat="1" x14ac:dyDescent="0.25">
      <c r="A1901" s="73">
        <f>+'INFO SEAL'!B1852</f>
        <v>1847</v>
      </c>
      <c r="B1901" s="180" t="str">
        <f t="shared" si="71"/>
        <v>MOD INV_2018</v>
      </c>
      <c r="C1901" s="180" t="str">
        <f>+'INFO SEAL'!C1852</f>
        <v>AREQUIPA</v>
      </c>
      <c r="D1901" s="180" t="str">
        <f>+'INFO SEAL'!D1852</f>
        <v>CAYLLOMA</v>
      </c>
      <c r="E1901" s="180" t="str">
        <f>+'INFO SEAL'!E1852</f>
        <v>MAJES</v>
      </c>
      <c r="F1901" s="180" t="str">
        <f>+IF('INFO SEAL'!I1852="BAJA TENSION","BT",IF('INFO SEAL'!I1852="MEDIA TENSION","MT","AT"))</f>
        <v>AT</v>
      </c>
      <c r="G1901" s="180">
        <f>+'INFO SEAL'!K1852</f>
        <v>16</v>
      </c>
      <c r="H1901" s="180" t="str">
        <f>+'INFO SEAL'!L1852</f>
        <v>POSTE</v>
      </c>
      <c r="I1901" s="180" t="str">
        <f>+'INFO SEAL'!M1852</f>
        <v>MADERA</v>
      </c>
      <c r="J1901" s="180" t="str">
        <f>+'INFO SEAL'!N1852&amp;"-"&amp;F1901</f>
        <v>EMSU1P60C3-AT</v>
      </c>
      <c r="K1901" s="180"/>
      <c r="L1901" s="182" t="str">
        <f>+VLOOKUP('INFO SEAL'!N1852,$J$8:$V$50,3,FALSE)</f>
        <v>Estructura de  Suspensión compuesto por 1 postes de madera tratada 60' Clase 3</v>
      </c>
      <c r="M1901" s="33">
        <f t="shared" si="72"/>
        <v>1.1000000000000001</v>
      </c>
    </row>
    <row r="1902" spans="1:13" customFormat="1" x14ac:dyDescent="0.25">
      <c r="A1902" s="73">
        <f>+'INFO SEAL'!B1853</f>
        <v>1848</v>
      </c>
      <c r="B1902" s="180" t="str">
        <f t="shared" si="71"/>
        <v>MOD INV_2018</v>
      </c>
      <c r="C1902" s="180" t="str">
        <f>+'INFO SEAL'!C1853</f>
        <v>AREQUIPA</v>
      </c>
      <c r="D1902" s="180" t="str">
        <f>+'INFO SEAL'!D1853</f>
        <v>CAYLLOMA</v>
      </c>
      <c r="E1902" s="180" t="str">
        <f>+'INFO SEAL'!E1853</f>
        <v>MAJES</v>
      </c>
      <c r="F1902" s="180" t="str">
        <f>+IF('INFO SEAL'!I1853="BAJA TENSION","BT",IF('INFO SEAL'!I1853="MEDIA TENSION","MT","AT"))</f>
        <v>AT</v>
      </c>
      <c r="G1902" s="180">
        <f>+'INFO SEAL'!K1853</f>
        <v>16</v>
      </c>
      <c r="H1902" s="180" t="str">
        <f>+'INFO SEAL'!L1853</f>
        <v>POSTE</v>
      </c>
      <c r="I1902" s="180" t="str">
        <f>+'INFO SEAL'!M1853</f>
        <v>MADERA</v>
      </c>
      <c r="J1902" s="180" t="str">
        <f>+'INFO SEAL'!N1853&amp;"-"&amp;F1902</f>
        <v>EMSU1P60C3-AT</v>
      </c>
      <c r="K1902" s="180"/>
      <c r="L1902" s="182" t="str">
        <f>+VLOOKUP('INFO SEAL'!N1853,$J$8:$V$50,3,FALSE)</f>
        <v>Estructura de  Suspensión compuesto por 1 postes de madera tratada 60' Clase 3</v>
      </c>
      <c r="M1902" s="33">
        <f t="shared" si="72"/>
        <v>1.1000000000000001</v>
      </c>
    </row>
    <row r="1903" spans="1:13" customFormat="1" x14ac:dyDescent="0.25">
      <c r="A1903" s="73">
        <f>+'INFO SEAL'!B1854</f>
        <v>1849</v>
      </c>
      <c r="B1903" s="180" t="str">
        <f t="shared" si="71"/>
        <v>MOD INV_2018</v>
      </c>
      <c r="C1903" s="180" t="str">
        <f>+'INFO SEAL'!C1854</f>
        <v>AREQUIPA</v>
      </c>
      <c r="D1903" s="180" t="str">
        <f>+'INFO SEAL'!D1854</f>
        <v>CAYLLOMA</v>
      </c>
      <c r="E1903" s="180" t="str">
        <f>+'INFO SEAL'!E1854</f>
        <v>MAJES</v>
      </c>
      <c r="F1903" s="180" t="str">
        <f>+IF('INFO SEAL'!I1854="BAJA TENSION","BT",IF('INFO SEAL'!I1854="MEDIA TENSION","MT","AT"))</f>
        <v>AT</v>
      </c>
      <c r="G1903" s="180">
        <f>+'INFO SEAL'!K1854</f>
        <v>16</v>
      </c>
      <c r="H1903" s="180" t="str">
        <f>+'INFO SEAL'!L1854</f>
        <v>POSTE</v>
      </c>
      <c r="I1903" s="180" t="str">
        <f>+'INFO SEAL'!M1854</f>
        <v>MADERA</v>
      </c>
      <c r="J1903" s="180" t="str">
        <f>+'INFO SEAL'!N1854&amp;"-"&amp;F1903</f>
        <v>EMAM1P75C2-AT</v>
      </c>
      <c r="K1903" s="180"/>
      <c r="L1903" s="182" t="str">
        <f>+VLOOKUP('INFO SEAL'!N1854,$J$8:$V$50,3,FALSE)</f>
        <v>Estructura de  Retención - Terminal compuesto por 1 postes de madera tratada 75' Clase 2</v>
      </c>
      <c r="M1903" s="33">
        <f t="shared" si="72"/>
        <v>1.4</v>
      </c>
    </row>
    <row r="1904" spans="1:13" customFormat="1" x14ac:dyDescent="0.25">
      <c r="A1904" s="73">
        <f>+'INFO SEAL'!B1855</f>
        <v>1850</v>
      </c>
      <c r="B1904" s="180" t="str">
        <f t="shared" si="71"/>
        <v>MOD INV_2018</v>
      </c>
      <c r="C1904" s="180" t="str">
        <f>+'INFO SEAL'!C1855</f>
        <v>AREQUIPA</v>
      </c>
      <c r="D1904" s="180" t="str">
        <f>+'INFO SEAL'!D1855</f>
        <v>CAYLLOMA</v>
      </c>
      <c r="E1904" s="180" t="str">
        <f>+'INFO SEAL'!E1855</f>
        <v>MAJES</v>
      </c>
      <c r="F1904" s="180" t="str">
        <f>+IF('INFO SEAL'!I1855="BAJA TENSION","BT",IF('INFO SEAL'!I1855="MEDIA TENSION","MT","AT"))</f>
        <v>AT</v>
      </c>
      <c r="G1904" s="180">
        <f>+'INFO SEAL'!K1855</f>
        <v>16</v>
      </c>
      <c r="H1904" s="180" t="str">
        <f>+'INFO SEAL'!L1855</f>
        <v>POSTE</v>
      </c>
      <c r="I1904" s="180" t="str">
        <f>+'INFO SEAL'!M1855</f>
        <v>MADERA</v>
      </c>
      <c r="J1904" s="180" t="str">
        <f>+'INFO SEAL'!N1855&amp;"-"&amp;F1904</f>
        <v>EMSU1P60C3-AT</v>
      </c>
      <c r="K1904" s="180"/>
      <c r="L1904" s="182" t="str">
        <f>+VLOOKUP('INFO SEAL'!N1855,$J$8:$V$50,3,FALSE)</f>
        <v>Estructura de  Suspensión compuesto por 1 postes de madera tratada 60' Clase 3</v>
      </c>
      <c r="M1904" s="33">
        <f t="shared" si="72"/>
        <v>1.1000000000000001</v>
      </c>
    </row>
    <row r="1905" spans="1:13" customFormat="1" x14ac:dyDescent="0.25">
      <c r="A1905" s="73">
        <f>+'INFO SEAL'!B1856</f>
        <v>1851</v>
      </c>
      <c r="B1905" s="180" t="str">
        <f t="shared" si="71"/>
        <v>MOD INV_2018</v>
      </c>
      <c r="C1905" s="180" t="str">
        <f>+'INFO SEAL'!C1856</f>
        <v>AREQUIPA</v>
      </c>
      <c r="D1905" s="180" t="str">
        <f>+'INFO SEAL'!D1856</f>
        <v>CAYLLOMA</v>
      </c>
      <c r="E1905" s="180" t="str">
        <f>+'INFO SEAL'!E1856</f>
        <v>MAJES</v>
      </c>
      <c r="F1905" s="180" t="str">
        <f>+IF('INFO SEAL'!I1856="BAJA TENSION","BT",IF('INFO SEAL'!I1856="MEDIA TENSION","MT","AT"))</f>
        <v>AT</v>
      </c>
      <c r="G1905" s="180">
        <f>+'INFO SEAL'!K1856</f>
        <v>16</v>
      </c>
      <c r="H1905" s="180" t="str">
        <f>+'INFO SEAL'!L1856</f>
        <v>POSTE</v>
      </c>
      <c r="I1905" s="180" t="str">
        <f>+'INFO SEAL'!M1856</f>
        <v>MADERA</v>
      </c>
      <c r="J1905" s="180" t="str">
        <f>+'INFO SEAL'!N1856&amp;"-"&amp;F1905</f>
        <v>EMSU1P60C3-AT</v>
      </c>
      <c r="K1905" s="180"/>
      <c r="L1905" s="182" t="str">
        <f>+VLOOKUP('INFO SEAL'!N1856,$J$8:$V$50,3,FALSE)</f>
        <v>Estructura de  Suspensión compuesto por 1 postes de madera tratada 60' Clase 3</v>
      </c>
      <c r="M1905" s="33">
        <f t="shared" si="72"/>
        <v>1.1000000000000001</v>
      </c>
    </row>
    <row r="1906" spans="1:13" customFormat="1" x14ac:dyDescent="0.25">
      <c r="A1906" s="73">
        <f>+'INFO SEAL'!B1857</f>
        <v>1852</v>
      </c>
      <c r="B1906" s="180" t="str">
        <f t="shared" si="71"/>
        <v>MOD INV_2018</v>
      </c>
      <c r="C1906" s="180" t="str">
        <f>+'INFO SEAL'!C1857</f>
        <v>AREQUIPA</v>
      </c>
      <c r="D1906" s="180" t="str">
        <f>+'INFO SEAL'!D1857</f>
        <v>CAYLLOMA</v>
      </c>
      <c r="E1906" s="180" t="str">
        <f>+'INFO SEAL'!E1857</f>
        <v>MAJES</v>
      </c>
      <c r="F1906" s="180" t="str">
        <f>+IF('INFO SEAL'!I1857="BAJA TENSION","BT",IF('INFO SEAL'!I1857="MEDIA TENSION","MT","AT"))</f>
        <v>AT</v>
      </c>
      <c r="G1906" s="180">
        <f>+'INFO SEAL'!K1857</f>
        <v>16</v>
      </c>
      <c r="H1906" s="180" t="str">
        <f>+'INFO SEAL'!L1857</f>
        <v>POSTE</v>
      </c>
      <c r="I1906" s="180" t="str">
        <f>+'INFO SEAL'!M1857</f>
        <v>MADERA</v>
      </c>
      <c r="J1906" s="180" t="str">
        <f>+'INFO SEAL'!N1857&amp;"-"&amp;F1906</f>
        <v>EMSU1P60C3-AT</v>
      </c>
      <c r="K1906" s="180"/>
      <c r="L1906" s="182" t="str">
        <f>+VLOOKUP('INFO SEAL'!N1857,$J$8:$V$50,3,FALSE)</f>
        <v>Estructura de  Suspensión compuesto por 1 postes de madera tratada 60' Clase 3</v>
      </c>
      <c r="M1906" s="33">
        <f t="shared" si="72"/>
        <v>1.1000000000000001</v>
      </c>
    </row>
    <row r="1907" spans="1:13" customFormat="1" x14ac:dyDescent="0.25">
      <c r="A1907" s="73">
        <f>+'INFO SEAL'!B1858</f>
        <v>1853</v>
      </c>
      <c r="B1907" s="180" t="str">
        <f t="shared" si="71"/>
        <v>MOD INV_2018</v>
      </c>
      <c r="C1907" s="180" t="str">
        <f>+'INFO SEAL'!C1858</f>
        <v>AREQUIPA</v>
      </c>
      <c r="D1907" s="180" t="str">
        <f>+'INFO SEAL'!D1858</f>
        <v>CAYLLOMA</v>
      </c>
      <c r="E1907" s="180" t="str">
        <f>+'INFO SEAL'!E1858</f>
        <v>MAJES</v>
      </c>
      <c r="F1907" s="180" t="str">
        <f>+IF('INFO SEAL'!I1858="BAJA TENSION","BT",IF('INFO SEAL'!I1858="MEDIA TENSION","MT","AT"))</f>
        <v>AT</v>
      </c>
      <c r="G1907" s="180">
        <f>+'INFO SEAL'!K1858</f>
        <v>16</v>
      </c>
      <c r="H1907" s="180" t="str">
        <f>+'INFO SEAL'!L1858</f>
        <v>POSTE</v>
      </c>
      <c r="I1907" s="180" t="str">
        <f>+'INFO SEAL'!M1858</f>
        <v>MADERA</v>
      </c>
      <c r="J1907" s="180" t="str">
        <f>+'INFO SEAL'!N1858&amp;"-"&amp;F1907</f>
        <v>EMSU1P60C3-AT</v>
      </c>
      <c r="K1907" s="180"/>
      <c r="L1907" s="182" t="str">
        <f>+VLOOKUP('INFO SEAL'!N1858,$J$8:$V$50,3,FALSE)</f>
        <v>Estructura de  Suspensión compuesto por 1 postes de madera tratada 60' Clase 3</v>
      </c>
      <c r="M1907" s="33">
        <f t="shared" si="72"/>
        <v>1.1000000000000001</v>
      </c>
    </row>
    <row r="1908" spans="1:13" customFormat="1" x14ac:dyDescent="0.25">
      <c r="A1908" s="73">
        <f>+'INFO SEAL'!B1859</f>
        <v>1854</v>
      </c>
      <c r="B1908" s="180" t="str">
        <f t="shared" si="71"/>
        <v>MOD INV_2018</v>
      </c>
      <c r="C1908" s="180" t="str">
        <f>+'INFO SEAL'!C1859</f>
        <v>AREQUIPA</v>
      </c>
      <c r="D1908" s="180" t="str">
        <f>+'INFO SEAL'!D1859</f>
        <v>CAYLLOMA</v>
      </c>
      <c r="E1908" s="180" t="str">
        <f>+'INFO SEAL'!E1859</f>
        <v>MAJES</v>
      </c>
      <c r="F1908" s="180" t="str">
        <f>+IF('INFO SEAL'!I1859="BAJA TENSION","BT",IF('INFO SEAL'!I1859="MEDIA TENSION","MT","AT"))</f>
        <v>AT</v>
      </c>
      <c r="G1908" s="180">
        <f>+'INFO SEAL'!K1859</f>
        <v>16</v>
      </c>
      <c r="H1908" s="180" t="str">
        <f>+'INFO SEAL'!L1859</f>
        <v>POSTE</v>
      </c>
      <c r="I1908" s="180" t="str">
        <f>+'INFO SEAL'!M1859</f>
        <v>MADERA</v>
      </c>
      <c r="J1908" s="180" t="str">
        <f>+'INFO SEAL'!N1859&amp;"-"&amp;F1908</f>
        <v>EMSU1P60C3-AT</v>
      </c>
      <c r="K1908" s="180"/>
      <c r="L1908" s="182" t="str">
        <f>+VLOOKUP('INFO SEAL'!N1859,$J$8:$V$50,3,FALSE)</f>
        <v>Estructura de  Suspensión compuesto por 1 postes de madera tratada 60' Clase 3</v>
      </c>
      <c r="M1908" s="33">
        <f t="shared" si="72"/>
        <v>1.1000000000000001</v>
      </c>
    </row>
    <row r="1909" spans="1:13" customFormat="1" x14ac:dyDescent="0.25">
      <c r="A1909" s="73">
        <f>+'INFO SEAL'!B1860</f>
        <v>1855</v>
      </c>
      <c r="B1909" s="180" t="str">
        <f t="shared" si="71"/>
        <v>MOD INV_2018</v>
      </c>
      <c r="C1909" s="180" t="str">
        <f>+'INFO SEAL'!C1860</f>
        <v>AREQUIPA</v>
      </c>
      <c r="D1909" s="180" t="str">
        <f>+'INFO SEAL'!D1860</f>
        <v>CAYLLOMA</v>
      </c>
      <c r="E1909" s="180" t="str">
        <f>+'INFO SEAL'!E1860</f>
        <v>MAJES</v>
      </c>
      <c r="F1909" s="180" t="str">
        <f>+IF('INFO SEAL'!I1860="BAJA TENSION","BT",IF('INFO SEAL'!I1860="MEDIA TENSION","MT","AT"))</f>
        <v>AT</v>
      </c>
      <c r="G1909" s="180">
        <f>+'INFO SEAL'!K1860</f>
        <v>16</v>
      </c>
      <c r="H1909" s="180" t="str">
        <f>+'INFO SEAL'!L1860</f>
        <v>POSTE</v>
      </c>
      <c r="I1909" s="180" t="str">
        <f>+'INFO SEAL'!M1860</f>
        <v>MADERA</v>
      </c>
      <c r="J1909" s="180" t="str">
        <f>+'INFO SEAL'!N1860&amp;"-"&amp;F1909</f>
        <v>EMSU1P60C3-AT</v>
      </c>
      <c r="K1909" s="180"/>
      <c r="L1909" s="182" t="str">
        <f>+VLOOKUP('INFO SEAL'!N1860,$J$8:$V$50,3,FALSE)</f>
        <v>Estructura de  Suspensión compuesto por 1 postes de madera tratada 60' Clase 3</v>
      </c>
      <c r="M1909" s="33">
        <f t="shared" si="72"/>
        <v>1.1000000000000001</v>
      </c>
    </row>
    <row r="1910" spans="1:13" customFormat="1" x14ac:dyDescent="0.25">
      <c r="A1910" s="73">
        <f>+'INFO SEAL'!B1861</f>
        <v>1856</v>
      </c>
      <c r="B1910" s="180" t="str">
        <f t="shared" si="71"/>
        <v>MOD INV_2018</v>
      </c>
      <c r="C1910" s="180" t="str">
        <f>+'INFO SEAL'!C1861</f>
        <v>AREQUIPA</v>
      </c>
      <c r="D1910" s="180" t="str">
        <f>+'INFO SEAL'!D1861</f>
        <v>CAYLLOMA</v>
      </c>
      <c r="E1910" s="180" t="str">
        <f>+'INFO SEAL'!E1861</f>
        <v>MAJES</v>
      </c>
      <c r="F1910" s="180" t="str">
        <f>+IF('INFO SEAL'!I1861="BAJA TENSION","BT",IF('INFO SEAL'!I1861="MEDIA TENSION","MT","AT"))</f>
        <v>AT</v>
      </c>
      <c r="G1910" s="180">
        <f>+'INFO SEAL'!K1861</f>
        <v>16</v>
      </c>
      <c r="H1910" s="180" t="str">
        <f>+'INFO SEAL'!L1861</f>
        <v>POSTE</v>
      </c>
      <c r="I1910" s="180" t="str">
        <f>+'INFO SEAL'!M1861</f>
        <v>MADERA</v>
      </c>
      <c r="J1910" s="180" t="str">
        <f>+'INFO SEAL'!N1861&amp;"-"&amp;F1910</f>
        <v>EMAM1P75C2-AT</v>
      </c>
      <c r="K1910" s="180"/>
      <c r="L1910" s="182" t="str">
        <f>+VLOOKUP('INFO SEAL'!N1861,$J$8:$V$50,3,FALSE)</f>
        <v>Estructura de  Retención - Terminal compuesto por 1 postes de madera tratada 75' Clase 2</v>
      </c>
      <c r="M1910" s="33">
        <f t="shared" si="72"/>
        <v>1.4</v>
      </c>
    </row>
    <row r="1911" spans="1:13" customFormat="1" x14ac:dyDescent="0.25">
      <c r="A1911" s="73">
        <f>+'INFO SEAL'!B1862</f>
        <v>1857</v>
      </c>
      <c r="B1911" s="180" t="str">
        <f t="shared" si="71"/>
        <v>MOD INV_2018</v>
      </c>
      <c r="C1911" s="180" t="str">
        <f>+'INFO SEAL'!C1862</f>
        <v>AREQUIPA</v>
      </c>
      <c r="D1911" s="180" t="str">
        <f>+'INFO SEAL'!D1862</f>
        <v>CAYLLOMA</v>
      </c>
      <c r="E1911" s="180" t="str">
        <f>+'INFO SEAL'!E1862</f>
        <v>MAJES</v>
      </c>
      <c r="F1911" s="180" t="str">
        <f>+IF('INFO SEAL'!I1862="BAJA TENSION","BT",IF('INFO SEAL'!I1862="MEDIA TENSION","MT","AT"))</f>
        <v>AT</v>
      </c>
      <c r="G1911" s="180">
        <f>+'INFO SEAL'!K1862</f>
        <v>16</v>
      </c>
      <c r="H1911" s="180" t="str">
        <f>+'INFO SEAL'!L1862</f>
        <v>POSTE</v>
      </c>
      <c r="I1911" s="180" t="str">
        <f>+'INFO SEAL'!M1862</f>
        <v>MADERA</v>
      </c>
      <c r="J1911" s="180" t="str">
        <f>+'INFO SEAL'!N1862&amp;"-"&amp;F1911</f>
        <v>EMSU1P60C3-AT</v>
      </c>
      <c r="K1911" s="180"/>
      <c r="L1911" s="182" t="str">
        <f>+VLOOKUP('INFO SEAL'!N1862,$J$8:$V$50,3,FALSE)</f>
        <v>Estructura de  Suspensión compuesto por 1 postes de madera tratada 60' Clase 3</v>
      </c>
      <c r="M1911" s="33">
        <f t="shared" si="72"/>
        <v>1.1000000000000001</v>
      </c>
    </row>
    <row r="1912" spans="1:13" customFormat="1" x14ac:dyDescent="0.25">
      <c r="A1912" s="73">
        <f>+'INFO SEAL'!B1863</f>
        <v>1858</v>
      </c>
      <c r="B1912" s="180" t="str">
        <f t="shared" ref="B1912:B1975" si="73">+INDEX($B$8:$B$50,MATCH(L1912,$L$8:$L$50,0))</f>
        <v>MOD INV_2018</v>
      </c>
      <c r="C1912" s="180" t="str">
        <f>+'INFO SEAL'!C1863</f>
        <v>AREQUIPA</v>
      </c>
      <c r="D1912" s="180" t="str">
        <f>+'INFO SEAL'!D1863</f>
        <v>CAYLLOMA</v>
      </c>
      <c r="E1912" s="180" t="str">
        <f>+'INFO SEAL'!E1863</f>
        <v>MAJES</v>
      </c>
      <c r="F1912" s="180" t="str">
        <f>+IF('INFO SEAL'!I1863="BAJA TENSION","BT",IF('INFO SEAL'!I1863="MEDIA TENSION","MT","AT"))</f>
        <v>AT</v>
      </c>
      <c r="G1912" s="180">
        <f>+'INFO SEAL'!K1863</f>
        <v>16</v>
      </c>
      <c r="H1912" s="180" t="str">
        <f>+'INFO SEAL'!L1863</f>
        <v>POSTE</v>
      </c>
      <c r="I1912" s="180" t="str">
        <f>+'INFO SEAL'!M1863</f>
        <v>MADERA</v>
      </c>
      <c r="J1912" s="180" t="str">
        <f>+'INFO SEAL'!N1863&amp;"-"&amp;F1912</f>
        <v>EMSU1P60C3-AT</v>
      </c>
      <c r="K1912" s="180"/>
      <c r="L1912" s="182" t="str">
        <f>+VLOOKUP('INFO SEAL'!N1863,$J$8:$V$50,3,FALSE)</f>
        <v>Estructura de  Suspensión compuesto por 1 postes de madera tratada 60' Clase 3</v>
      </c>
      <c r="M1912" s="33">
        <f t="shared" ref="M1912:M1975" si="74">+VLOOKUP(J1912,$K$8:$V$50,12,FALSE)</f>
        <v>1.1000000000000001</v>
      </c>
    </row>
    <row r="1913" spans="1:13" customFormat="1" x14ac:dyDescent="0.25">
      <c r="A1913" s="73">
        <f>+'INFO SEAL'!B1864</f>
        <v>1859</v>
      </c>
      <c r="B1913" s="180" t="str">
        <f t="shared" si="73"/>
        <v>MOD INV_2018</v>
      </c>
      <c r="C1913" s="180" t="str">
        <f>+'INFO SEAL'!C1864</f>
        <v>AREQUIPA</v>
      </c>
      <c r="D1913" s="180" t="str">
        <f>+'INFO SEAL'!D1864</f>
        <v>CAYLLOMA</v>
      </c>
      <c r="E1913" s="180" t="str">
        <f>+'INFO SEAL'!E1864</f>
        <v>MAJES</v>
      </c>
      <c r="F1913" s="180" t="str">
        <f>+IF('INFO SEAL'!I1864="BAJA TENSION","BT",IF('INFO SEAL'!I1864="MEDIA TENSION","MT","AT"))</f>
        <v>AT</v>
      </c>
      <c r="G1913" s="180">
        <f>+'INFO SEAL'!K1864</f>
        <v>16</v>
      </c>
      <c r="H1913" s="180" t="str">
        <f>+'INFO SEAL'!L1864</f>
        <v>POSTE</v>
      </c>
      <c r="I1913" s="180" t="str">
        <f>+'INFO SEAL'!M1864</f>
        <v>MADERA</v>
      </c>
      <c r="J1913" s="180" t="str">
        <f>+'INFO SEAL'!N1864&amp;"-"&amp;F1913</f>
        <v>EMSU1P60C3-AT</v>
      </c>
      <c r="K1913" s="180"/>
      <c r="L1913" s="182" t="str">
        <f>+VLOOKUP('INFO SEAL'!N1864,$J$8:$V$50,3,FALSE)</f>
        <v>Estructura de  Suspensión compuesto por 1 postes de madera tratada 60' Clase 3</v>
      </c>
      <c r="M1913" s="33">
        <f t="shared" si="74"/>
        <v>1.1000000000000001</v>
      </c>
    </row>
    <row r="1914" spans="1:13" customFormat="1" x14ac:dyDescent="0.25">
      <c r="A1914" s="73">
        <f>+'INFO SEAL'!B1865</f>
        <v>1860</v>
      </c>
      <c r="B1914" s="180" t="str">
        <f t="shared" si="73"/>
        <v>MOD INV_2018</v>
      </c>
      <c r="C1914" s="180" t="str">
        <f>+'INFO SEAL'!C1865</f>
        <v>AREQUIPA</v>
      </c>
      <c r="D1914" s="180" t="str">
        <f>+'INFO SEAL'!D1865</f>
        <v>CAYLLOMA</v>
      </c>
      <c r="E1914" s="180" t="str">
        <f>+'INFO SEAL'!E1865</f>
        <v>MAJES</v>
      </c>
      <c r="F1914" s="180" t="str">
        <f>+IF('INFO SEAL'!I1865="BAJA TENSION","BT",IF('INFO SEAL'!I1865="MEDIA TENSION","MT","AT"))</f>
        <v>AT</v>
      </c>
      <c r="G1914" s="180">
        <f>+'INFO SEAL'!K1865</f>
        <v>16</v>
      </c>
      <c r="H1914" s="180" t="str">
        <f>+'INFO SEAL'!L1865</f>
        <v>POSTE</v>
      </c>
      <c r="I1914" s="180" t="str">
        <f>+'INFO SEAL'!M1865</f>
        <v>MADERA</v>
      </c>
      <c r="J1914" s="180" t="str">
        <f>+'INFO SEAL'!N1865&amp;"-"&amp;F1914</f>
        <v>EMSU1P60C3-AT</v>
      </c>
      <c r="K1914" s="180"/>
      <c r="L1914" s="182" t="str">
        <f>+VLOOKUP('INFO SEAL'!N1865,$J$8:$V$50,3,FALSE)</f>
        <v>Estructura de  Suspensión compuesto por 1 postes de madera tratada 60' Clase 3</v>
      </c>
      <c r="M1914" s="33">
        <f t="shared" si="74"/>
        <v>1.1000000000000001</v>
      </c>
    </row>
    <row r="1915" spans="1:13" customFormat="1" x14ac:dyDescent="0.25">
      <c r="A1915" s="73">
        <f>+'INFO SEAL'!B1866</f>
        <v>1861</v>
      </c>
      <c r="B1915" s="180" t="str">
        <f t="shared" si="73"/>
        <v>MOD INV_2018</v>
      </c>
      <c r="C1915" s="180" t="str">
        <f>+'INFO SEAL'!C1866</f>
        <v>AREQUIPA</v>
      </c>
      <c r="D1915" s="180" t="str">
        <f>+'INFO SEAL'!D1866</f>
        <v>CAYLLOMA</v>
      </c>
      <c r="E1915" s="180" t="str">
        <f>+'INFO SEAL'!E1866</f>
        <v>MAJES</v>
      </c>
      <c r="F1915" s="180" t="str">
        <f>+IF('INFO SEAL'!I1866="BAJA TENSION","BT",IF('INFO SEAL'!I1866="MEDIA TENSION","MT","AT"))</f>
        <v>AT</v>
      </c>
      <c r="G1915" s="180">
        <f>+'INFO SEAL'!K1866</f>
        <v>16</v>
      </c>
      <c r="H1915" s="180" t="str">
        <f>+'INFO SEAL'!L1866</f>
        <v>POSTE</v>
      </c>
      <c r="I1915" s="180" t="str">
        <f>+'INFO SEAL'!M1866</f>
        <v>MADERA</v>
      </c>
      <c r="J1915" s="180" t="str">
        <f>+'INFO SEAL'!N1866&amp;"-"&amp;F1915</f>
        <v>EMSU1P60C3-AT</v>
      </c>
      <c r="K1915" s="180"/>
      <c r="L1915" s="182" t="str">
        <f>+VLOOKUP('INFO SEAL'!N1866,$J$8:$V$50,3,FALSE)</f>
        <v>Estructura de  Suspensión compuesto por 1 postes de madera tratada 60' Clase 3</v>
      </c>
      <c r="M1915" s="33">
        <f t="shared" si="74"/>
        <v>1.1000000000000001</v>
      </c>
    </row>
    <row r="1916" spans="1:13" customFormat="1" x14ac:dyDescent="0.25">
      <c r="A1916" s="73">
        <f>+'INFO SEAL'!B1867</f>
        <v>1862</v>
      </c>
      <c r="B1916" s="180" t="str">
        <f t="shared" si="73"/>
        <v>MOD INV_2018</v>
      </c>
      <c r="C1916" s="180" t="str">
        <f>+'INFO SEAL'!C1867</f>
        <v>AREQUIPA</v>
      </c>
      <c r="D1916" s="180" t="str">
        <f>+'INFO SEAL'!D1867</f>
        <v>CAYLLOMA</v>
      </c>
      <c r="E1916" s="180" t="str">
        <f>+'INFO SEAL'!E1867</f>
        <v>MAJES</v>
      </c>
      <c r="F1916" s="180" t="str">
        <f>+IF('INFO SEAL'!I1867="BAJA TENSION","BT",IF('INFO SEAL'!I1867="MEDIA TENSION","MT","AT"))</f>
        <v>AT</v>
      </c>
      <c r="G1916" s="180">
        <f>+'INFO SEAL'!K1867</f>
        <v>16</v>
      </c>
      <c r="H1916" s="180" t="str">
        <f>+'INFO SEAL'!L1867</f>
        <v>POSTE</v>
      </c>
      <c r="I1916" s="180" t="str">
        <f>+'INFO SEAL'!M1867</f>
        <v>MADERA</v>
      </c>
      <c r="J1916" s="180" t="str">
        <f>+'INFO SEAL'!N1867&amp;"-"&amp;F1916</f>
        <v>EMSU1P60C3-AT</v>
      </c>
      <c r="K1916" s="180"/>
      <c r="L1916" s="182" t="str">
        <f>+VLOOKUP('INFO SEAL'!N1867,$J$8:$V$50,3,FALSE)</f>
        <v>Estructura de  Suspensión compuesto por 1 postes de madera tratada 60' Clase 3</v>
      </c>
      <c r="M1916" s="33">
        <f t="shared" si="74"/>
        <v>1.1000000000000001</v>
      </c>
    </row>
    <row r="1917" spans="1:13" customFormat="1" x14ac:dyDescent="0.25">
      <c r="A1917" s="73">
        <f>+'INFO SEAL'!B1868</f>
        <v>1863</v>
      </c>
      <c r="B1917" s="180" t="str">
        <f t="shared" si="73"/>
        <v>MOD INV_2018</v>
      </c>
      <c r="C1917" s="180" t="str">
        <f>+'INFO SEAL'!C1868</f>
        <v>AREQUIPA</v>
      </c>
      <c r="D1917" s="180" t="str">
        <f>+'INFO SEAL'!D1868</f>
        <v>CAYLLOMA</v>
      </c>
      <c r="E1917" s="180" t="str">
        <f>+'INFO SEAL'!E1868</f>
        <v>MAJES</v>
      </c>
      <c r="F1917" s="180" t="str">
        <f>+IF('INFO SEAL'!I1868="BAJA TENSION","BT",IF('INFO SEAL'!I1868="MEDIA TENSION","MT","AT"))</f>
        <v>AT</v>
      </c>
      <c r="G1917" s="180">
        <f>+'INFO SEAL'!K1868</f>
        <v>18</v>
      </c>
      <c r="H1917" s="180" t="str">
        <f>+'INFO SEAL'!L1868</f>
        <v>POSTE</v>
      </c>
      <c r="I1917" s="180" t="str">
        <f>+'INFO SEAL'!M1868</f>
        <v>MADERA</v>
      </c>
      <c r="J1917" s="180" t="str">
        <f>+'INFO SEAL'!N1868&amp;"-"&amp;F1917</f>
        <v>EMSU1P60C3-AT</v>
      </c>
      <c r="K1917" s="180"/>
      <c r="L1917" s="182" t="str">
        <f>+VLOOKUP('INFO SEAL'!N1868,$J$8:$V$50,3,FALSE)</f>
        <v>Estructura de  Suspensión compuesto por 1 postes de madera tratada 60' Clase 3</v>
      </c>
      <c r="M1917" s="33">
        <f t="shared" si="74"/>
        <v>1.1000000000000001</v>
      </c>
    </row>
    <row r="1918" spans="1:13" customFormat="1" x14ac:dyDescent="0.25">
      <c r="A1918" s="73">
        <f>+'INFO SEAL'!B1869</f>
        <v>1864</v>
      </c>
      <c r="B1918" s="180" t="str">
        <f t="shared" si="73"/>
        <v>MOD INV_2018</v>
      </c>
      <c r="C1918" s="180" t="str">
        <f>+'INFO SEAL'!C1869</f>
        <v>AREQUIPA</v>
      </c>
      <c r="D1918" s="180" t="str">
        <f>+'INFO SEAL'!D1869</f>
        <v>CAYLLOMA</v>
      </c>
      <c r="E1918" s="180" t="str">
        <f>+'INFO SEAL'!E1869</f>
        <v>MAJES</v>
      </c>
      <c r="F1918" s="180" t="str">
        <f>+IF('INFO SEAL'!I1869="BAJA TENSION","BT",IF('INFO SEAL'!I1869="MEDIA TENSION","MT","AT"))</f>
        <v>AT</v>
      </c>
      <c r="G1918" s="180">
        <f>+'INFO SEAL'!K1869</f>
        <v>16</v>
      </c>
      <c r="H1918" s="180" t="str">
        <f>+'INFO SEAL'!L1869</f>
        <v>POSTE</v>
      </c>
      <c r="I1918" s="180" t="str">
        <f>+'INFO SEAL'!M1869</f>
        <v>MADERA</v>
      </c>
      <c r="J1918" s="180" t="str">
        <f>+'INFO SEAL'!N1869&amp;"-"&amp;F1918</f>
        <v>EMSU1P60C3-AT</v>
      </c>
      <c r="K1918" s="180"/>
      <c r="L1918" s="182" t="str">
        <f>+VLOOKUP('INFO SEAL'!N1869,$J$8:$V$50,3,FALSE)</f>
        <v>Estructura de  Suspensión compuesto por 1 postes de madera tratada 60' Clase 3</v>
      </c>
      <c r="M1918" s="33">
        <f t="shared" si="74"/>
        <v>1.1000000000000001</v>
      </c>
    </row>
    <row r="1919" spans="1:13" customFormat="1" x14ac:dyDescent="0.25">
      <c r="A1919" s="73">
        <f>+'INFO SEAL'!B1870</f>
        <v>1865</v>
      </c>
      <c r="B1919" s="180" t="str">
        <f t="shared" si="73"/>
        <v>SICODI</v>
      </c>
      <c r="C1919" s="180" t="str">
        <f>+'INFO SEAL'!C1870</f>
        <v>AREQUIPA</v>
      </c>
      <c r="D1919" s="180" t="str">
        <f>+'INFO SEAL'!D1870</f>
        <v>AREQUIPA</v>
      </c>
      <c r="E1919" s="180" t="str">
        <f>+'INFO SEAL'!E1870</f>
        <v>UCHUMAYO</v>
      </c>
      <c r="F1919" s="180" t="str">
        <f>+IF('INFO SEAL'!I1870="BAJA TENSION","BT",IF('INFO SEAL'!I1870="MEDIA TENSION","MT","AT"))</f>
        <v>MT</v>
      </c>
      <c r="G1919" s="180">
        <f>+'INFO SEAL'!K1870</f>
        <v>13</v>
      </c>
      <c r="H1919" s="180" t="str">
        <f>+'INFO SEAL'!L1870</f>
        <v>POSTE</v>
      </c>
      <c r="I1919" s="180" t="str">
        <f>+'INFO SEAL'!M1870</f>
        <v>CONCRETO</v>
      </c>
      <c r="J1919" s="180" t="str">
        <f>+'INFO SEAL'!N1870&amp;"-"&amp;F1919</f>
        <v>PPC19-MT</v>
      </c>
      <c r="K1919" s="180"/>
      <c r="L1919" s="182" t="str">
        <f>+VLOOKUP('INFO SEAL'!N1870,$J$8:$V$50,3,FALSE)</f>
        <v>POSTE DE CONCRETO ARMADO DE 13/300/150/345</v>
      </c>
      <c r="M1919" s="33">
        <f t="shared" si="74"/>
        <v>0.5</v>
      </c>
    </row>
    <row r="1920" spans="1:13" customFormat="1" x14ac:dyDescent="0.25">
      <c r="A1920" s="73">
        <f>+'INFO SEAL'!B1871</f>
        <v>1866</v>
      </c>
      <c r="B1920" s="180" t="str">
        <f t="shared" si="73"/>
        <v>MOD INV_2018</v>
      </c>
      <c r="C1920" s="180" t="str">
        <f>+'INFO SEAL'!C1871</f>
        <v>AREQUIPA</v>
      </c>
      <c r="D1920" s="180" t="str">
        <f>+'INFO SEAL'!D1871</f>
        <v>CAYLLOMA</v>
      </c>
      <c r="E1920" s="180" t="str">
        <f>+'INFO SEAL'!E1871</f>
        <v>MAJES</v>
      </c>
      <c r="F1920" s="180" t="str">
        <f>+IF('INFO SEAL'!I1871="BAJA TENSION","BT",IF('INFO SEAL'!I1871="MEDIA TENSION","MT","AT"))</f>
        <v>AT</v>
      </c>
      <c r="G1920" s="180">
        <f>+'INFO SEAL'!K1871</f>
        <v>16</v>
      </c>
      <c r="H1920" s="180" t="str">
        <f>+'INFO SEAL'!L1871</f>
        <v>POSTE</v>
      </c>
      <c r="I1920" s="180" t="str">
        <f>+'INFO SEAL'!M1871</f>
        <v>MADERA</v>
      </c>
      <c r="J1920" s="180" t="str">
        <f>+'INFO SEAL'!N1871&amp;"-"&amp;F1920</f>
        <v>EMSU1P60C3-AT</v>
      </c>
      <c r="K1920" s="180"/>
      <c r="L1920" s="182" t="str">
        <f>+VLOOKUP('INFO SEAL'!N1871,$J$8:$V$50,3,FALSE)</f>
        <v>Estructura de  Suspensión compuesto por 1 postes de madera tratada 60' Clase 3</v>
      </c>
      <c r="M1920" s="33">
        <f t="shared" si="74"/>
        <v>1.1000000000000001</v>
      </c>
    </row>
    <row r="1921" spans="1:13" customFormat="1" x14ac:dyDescent="0.25">
      <c r="A1921" s="73">
        <f>+'INFO SEAL'!B1872</f>
        <v>1867</v>
      </c>
      <c r="B1921" s="180" t="str">
        <f t="shared" si="73"/>
        <v>MOD INV_2018</v>
      </c>
      <c r="C1921" s="180" t="str">
        <f>+'INFO SEAL'!C1872</f>
        <v>AREQUIPA</v>
      </c>
      <c r="D1921" s="180" t="str">
        <f>+'INFO SEAL'!D1872</f>
        <v>CAYLLOMA</v>
      </c>
      <c r="E1921" s="180" t="str">
        <f>+'INFO SEAL'!E1872</f>
        <v>MAJES</v>
      </c>
      <c r="F1921" s="180" t="str">
        <f>+IF('INFO SEAL'!I1872="BAJA TENSION","BT",IF('INFO SEAL'!I1872="MEDIA TENSION","MT","AT"))</f>
        <v>AT</v>
      </c>
      <c r="G1921" s="180">
        <f>+'INFO SEAL'!K1872</f>
        <v>16</v>
      </c>
      <c r="H1921" s="180" t="str">
        <f>+'INFO SEAL'!L1872</f>
        <v>POSTE</v>
      </c>
      <c r="I1921" s="180" t="str">
        <f>+'INFO SEAL'!M1872</f>
        <v>MADERA</v>
      </c>
      <c r="J1921" s="180" t="str">
        <f>+'INFO SEAL'!N1872&amp;"-"&amp;F1921</f>
        <v>EMSU1P60C3-AT</v>
      </c>
      <c r="K1921" s="180"/>
      <c r="L1921" s="182" t="str">
        <f>+VLOOKUP('INFO SEAL'!N1872,$J$8:$V$50,3,FALSE)</f>
        <v>Estructura de  Suspensión compuesto por 1 postes de madera tratada 60' Clase 3</v>
      </c>
      <c r="M1921" s="33">
        <f t="shared" si="74"/>
        <v>1.1000000000000001</v>
      </c>
    </row>
    <row r="1922" spans="1:13" customFormat="1" x14ac:dyDescent="0.25">
      <c r="A1922" s="73">
        <f>+'INFO SEAL'!B1873</f>
        <v>1868</v>
      </c>
      <c r="B1922" s="180" t="str">
        <f t="shared" si="73"/>
        <v>MOD INV_2018</v>
      </c>
      <c r="C1922" s="180" t="str">
        <f>+'INFO SEAL'!C1873</f>
        <v>AREQUIPA</v>
      </c>
      <c r="D1922" s="180" t="str">
        <f>+'INFO SEAL'!D1873</f>
        <v>CAYLLOMA</v>
      </c>
      <c r="E1922" s="180" t="str">
        <f>+'INFO SEAL'!E1873</f>
        <v>MAJES</v>
      </c>
      <c r="F1922" s="180" t="str">
        <f>+IF('INFO SEAL'!I1873="BAJA TENSION","BT",IF('INFO SEAL'!I1873="MEDIA TENSION","MT","AT"))</f>
        <v>AT</v>
      </c>
      <c r="G1922" s="180">
        <f>+'INFO SEAL'!K1873</f>
        <v>16</v>
      </c>
      <c r="H1922" s="180" t="str">
        <f>+'INFO SEAL'!L1873</f>
        <v>POSTE</v>
      </c>
      <c r="I1922" s="180" t="str">
        <f>+'INFO SEAL'!M1873</f>
        <v>MADERA</v>
      </c>
      <c r="J1922" s="180" t="str">
        <f>+'INFO SEAL'!N1873&amp;"-"&amp;F1922</f>
        <v>EMSU1P60C3-AT</v>
      </c>
      <c r="K1922" s="180"/>
      <c r="L1922" s="182" t="str">
        <f>+VLOOKUP('INFO SEAL'!N1873,$J$8:$V$50,3,FALSE)</f>
        <v>Estructura de  Suspensión compuesto por 1 postes de madera tratada 60' Clase 3</v>
      </c>
      <c r="M1922" s="33">
        <f t="shared" si="74"/>
        <v>1.1000000000000001</v>
      </c>
    </row>
    <row r="1923" spans="1:13" customFormat="1" x14ac:dyDescent="0.25">
      <c r="A1923" s="73">
        <f>+'INFO SEAL'!B1874</f>
        <v>1869</v>
      </c>
      <c r="B1923" s="180" t="str">
        <f t="shared" si="73"/>
        <v>SICODI</v>
      </c>
      <c r="C1923" s="180" t="str">
        <f>+'INFO SEAL'!C1874</f>
        <v>AREQUIPA</v>
      </c>
      <c r="D1923" s="180" t="str">
        <f>+'INFO SEAL'!D1874</f>
        <v>AREQUIPA</v>
      </c>
      <c r="E1923" s="180" t="str">
        <f>+'INFO SEAL'!E1874</f>
        <v>CERRO COLORADO</v>
      </c>
      <c r="F1923" s="180" t="str">
        <f>+IF('INFO SEAL'!I1874="BAJA TENSION","BT",IF('INFO SEAL'!I1874="MEDIA TENSION","MT","AT"))</f>
        <v>MT</v>
      </c>
      <c r="G1923" s="180">
        <f>+'INFO SEAL'!K1874</f>
        <v>13</v>
      </c>
      <c r="H1923" s="180" t="str">
        <f>+'INFO SEAL'!L1874</f>
        <v>POSTE</v>
      </c>
      <c r="I1923" s="180" t="str">
        <f>+'INFO SEAL'!M1874</f>
        <v>CONCRETO</v>
      </c>
      <c r="J1923" s="180" t="str">
        <f>+'INFO SEAL'!N1874&amp;"-"&amp;F1923</f>
        <v>PPC19-MT</v>
      </c>
      <c r="K1923" s="180"/>
      <c r="L1923" s="182" t="str">
        <f>+VLOOKUP('INFO SEAL'!N1874,$J$8:$V$50,3,FALSE)</f>
        <v>POSTE DE CONCRETO ARMADO DE 13/300/150/345</v>
      </c>
      <c r="M1923" s="33">
        <f t="shared" si="74"/>
        <v>0.5</v>
      </c>
    </row>
    <row r="1924" spans="1:13" customFormat="1" x14ac:dyDescent="0.25">
      <c r="A1924" s="73">
        <f>+'INFO SEAL'!B1875</f>
        <v>1870</v>
      </c>
      <c r="B1924" s="180" t="str">
        <f t="shared" si="73"/>
        <v>SICODI</v>
      </c>
      <c r="C1924" s="180" t="str">
        <f>+'INFO SEAL'!C1875</f>
        <v>AREQUIPA</v>
      </c>
      <c r="D1924" s="180" t="str">
        <f>+'INFO SEAL'!D1875</f>
        <v>AREQUIPA</v>
      </c>
      <c r="E1924" s="180" t="str">
        <f>+'INFO SEAL'!E1875</f>
        <v>UCHUMAYO</v>
      </c>
      <c r="F1924" s="180" t="str">
        <f>+IF('INFO SEAL'!I1875="BAJA TENSION","BT",IF('INFO SEAL'!I1875="MEDIA TENSION","MT","AT"))</f>
        <v>MT</v>
      </c>
      <c r="G1924" s="180">
        <f>+'INFO SEAL'!K1875</f>
        <v>13</v>
      </c>
      <c r="H1924" s="180" t="str">
        <f>+'INFO SEAL'!L1875</f>
        <v>POSTE</v>
      </c>
      <c r="I1924" s="180" t="str">
        <f>+'INFO SEAL'!M1875</f>
        <v>CONCRETO</v>
      </c>
      <c r="J1924" s="180" t="str">
        <f>+'INFO SEAL'!N1875&amp;"-"&amp;F1924</f>
        <v>PPC19-MT</v>
      </c>
      <c r="K1924" s="180"/>
      <c r="L1924" s="182" t="str">
        <f>+VLOOKUP('INFO SEAL'!N1875,$J$8:$V$50,3,FALSE)</f>
        <v>POSTE DE CONCRETO ARMADO DE 13/300/150/345</v>
      </c>
      <c r="M1924" s="33">
        <f t="shared" si="74"/>
        <v>0.5</v>
      </c>
    </row>
    <row r="1925" spans="1:13" customFormat="1" x14ac:dyDescent="0.25">
      <c r="A1925" s="73">
        <f>+'INFO SEAL'!B1876</f>
        <v>1871</v>
      </c>
      <c r="B1925" s="180" t="str">
        <f t="shared" si="73"/>
        <v>SICODI</v>
      </c>
      <c r="C1925" s="180" t="str">
        <f>+'INFO SEAL'!C1876</f>
        <v>AREQUIPA</v>
      </c>
      <c r="D1925" s="180" t="str">
        <f>+'INFO SEAL'!D1876</f>
        <v>AREQUIPA</v>
      </c>
      <c r="E1925" s="180" t="str">
        <f>+'INFO SEAL'!E1876</f>
        <v>CERRO COLORADO</v>
      </c>
      <c r="F1925" s="180" t="str">
        <f>+IF('INFO SEAL'!I1876="BAJA TENSION","BT",IF('INFO SEAL'!I1876="MEDIA TENSION","MT","AT"))</f>
        <v>MT</v>
      </c>
      <c r="G1925" s="180">
        <f>+'INFO SEAL'!K1876</f>
        <v>13</v>
      </c>
      <c r="H1925" s="180" t="str">
        <f>+'INFO SEAL'!L1876</f>
        <v>POSTE</v>
      </c>
      <c r="I1925" s="180" t="str">
        <f>+'INFO SEAL'!M1876</f>
        <v>CONCRETO</v>
      </c>
      <c r="J1925" s="180" t="str">
        <f>+'INFO SEAL'!N1876&amp;"-"&amp;F1925</f>
        <v>PPC19-MT</v>
      </c>
      <c r="K1925" s="180"/>
      <c r="L1925" s="182" t="str">
        <f>+VLOOKUP('INFO SEAL'!N1876,$J$8:$V$50,3,FALSE)</f>
        <v>POSTE DE CONCRETO ARMADO DE 13/300/150/345</v>
      </c>
      <c r="M1925" s="33">
        <f t="shared" si="74"/>
        <v>0.5</v>
      </c>
    </row>
    <row r="1926" spans="1:13" customFormat="1" x14ac:dyDescent="0.25">
      <c r="A1926" s="73">
        <f>+'INFO SEAL'!B1877</f>
        <v>1872</v>
      </c>
      <c r="B1926" s="180" t="str">
        <f t="shared" si="73"/>
        <v>SICODI</v>
      </c>
      <c r="C1926" s="180" t="str">
        <f>+'INFO SEAL'!C1877</f>
        <v>AREQUIPA</v>
      </c>
      <c r="D1926" s="180" t="str">
        <f>+'INFO SEAL'!D1877</f>
        <v>AREQUIPA</v>
      </c>
      <c r="E1926" s="180" t="str">
        <f>+'INFO SEAL'!E1877</f>
        <v>UCHUMAYO</v>
      </c>
      <c r="F1926" s="180" t="str">
        <f>+IF('INFO SEAL'!I1877="BAJA TENSION","BT",IF('INFO SEAL'!I1877="MEDIA TENSION","MT","AT"))</f>
        <v>MT</v>
      </c>
      <c r="G1926" s="180">
        <f>+'INFO SEAL'!K1877</f>
        <v>13</v>
      </c>
      <c r="H1926" s="180" t="str">
        <f>+'INFO SEAL'!L1877</f>
        <v>POSTE</v>
      </c>
      <c r="I1926" s="180" t="str">
        <f>+'INFO SEAL'!M1877</f>
        <v>CONCRETO</v>
      </c>
      <c r="J1926" s="180" t="str">
        <f>+'INFO SEAL'!N1877&amp;"-"&amp;F1926</f>
        <v>PPC19-MT</v>
      </c>
      <c r="K1926" s="180"/>
      <c r="L1926" s="182" t="str">
        <f>+VLOOKUP('INFO SEAL'!N1877,$J$8:$V$50,3,FALSE)</f>
        <v>POSTE DE CONCRETO ARMADO DE 13/300/150/345</v>
      </c>
      <c r="M1926" s="33">
        <f t="shared" si="74"/>
        <v>0.5</v>
      </c>
    </row>
    <row r="1927" spans="1:13" customFormat="1" x14ac:dyDescent="0.25">
      <c r="A1927" s="73">
        <f>+'INFO SEAL'!B1878</f>
        <v>1873</v>
      </c>
      <c r="B1927" s="180" t="str">
        <f t="shared" si="73"/>
        <v>MOD INV_2018</v>
      </c>
      <c r="C1927" s="180" t="str">
        <f>+'INFO SEAL'!C1878</f>
        <v>AREQUIPA</v>
      </c>
      <c r="D1927" s="180" t="str">
        <f>+'INFO SEAL'!D1878</f>
        <v>CASTILLA</v>
      </c>
      <c r="E1927" s="180" t="str">
        <f>+'INFO SEAL'!E1878</f>
        <v>URACA</v>
      </c>
      <c r="F1927" s="180" t="str">
        <f>+IF('INFO SEAL'!I1878="BAJA TENSION","BT",IF('INFO SEAL'!I1878="MEDIA TENSION","MT","AT"))</f>
        <v>AT</v>
      </c>
      <c r="G1927" s="180">
        <f>+'INFO SEAL'!K1878</f>
        <v>16</v>
      </c>
      <c r="H1927" s="180" t="str">
        <f>+'INFO SEAL'!L1878</f>
        <v>POSTE</v>
      </c>
      <c r="I1927" s="180" t="str">
        <f>+'INFO SEAL'!M1878</f>
        <v>MADERA</v>
      </c>
      <c r="J1927" s="180" t="str">
        <f>+'INFO SEAL'!N1878&amp;"-"&amp;F1927</f>
        <v>EMSU1P60C3-AT</v>
      </c>
      <c r="K1927" s="180"/>
      <c r="L1927" s="182" t="str">
        <f>+VLOOKUP('INFO SEAL'!N1878,$J$8:$V$50,3,FALSE)</f>
        <v>Estructura de  Suspensión compuesto por 1 postes de madera tratada 60' Clase 3</v>
      </c>
      <c r="M1927" s="33">
        <f t="shared" si="74"/>
        <v>1.1000000000000001</v>
      </c>
    </row>
    <row r="1928" spans="1:13" customFormat="1" x14ac:dyDescent="0.25">
      <c r="A1928" s="73">
        <f>+'INFO SEAL'!B1879</f>
        <v>1874</v>
      </c>
      <c r="B1928" s="180" t="str">
        <f t="shared" si="73"/>
        <v>SICODI</v>
      </c>
      <c r="C1928" s="180" t="str">
        <f>+'INFO SEAL'!C1879</f>
        <v>AREQUIPA</v>
      </c>
      <c r="D1928" s="180" t="str">
        <f>+'INFO SEAL'!D1879</f>
        <v>AREQUIPA</v>
      </c>
      <c r="E1928" s="180" t="str">
        <f>+'INFO SEAL'!E1879</f>
        <v>UCHUMAYO</v>
      </c>
      <c r="F1928" s="180" t="str">
        <f>+IF('INFO SEAL'!I1879="BAJA TENSION","BT",IF('INFO SEAL'!I1879="MEDIA TENSION","MT","AT"))</f>
        <v>MT</v>
      </c>
      <c r="G1928" s="180">
        <f>+'INFO SEAL'!K1879</f>
        <v>13</v>
      </c>
      <c r="H1928" s="180" t="str">
        <f>+'INFO SEAL'!L1879</f>
        <v>POSTE</v>
      </c>
      <c r="I1928" s="180" t="str">
        <f>+'INFO SEAL'!M1879</f>
        <v>CONCRETO</v>
      </c>
      <c r="J1928" s="180" t="str">
        <f>+'INFO SEAL'!N1879&amp;"-"&amp;F1928</f>
        <v>PPC19-MT</v>
      </c>
      <c r="K1928" s="180"/>
      <c r="L1928" s="182" t="str">
        <f>+VLOOKUP('INFO SEAL'!N1879,$J$8:$V$50,3,FALSE)</f>
        <v>POSTE DE CONCRETO ARMADO DE 13/300/150/345</v>
      </c>
      <c r="M1928" s="33">
        <f t="shared" si="74"/>
        <v>0.5</v>
      </c>
    </row>
    <row r="1929" spans="1:13" customFormat="1" x14ac:dyDescent="0.25">
      <c r="A1929" s="73">
        <f>+'INFO SEAL'!B1880</f>
        <v>1875</v>
      </c>
      <c r="B1929" s="180" t="str">
        <f t="shared" si="73"/>
        <v>SICODI</v>
      </c>
      <c r="C1929" s="180" t="str">
        <f>+'INFO SEAL'!C1880</f>
        <v>AREQUIPA</v>
      </c>
      <c r="D1929" s="180" t="str">
        <f>+'INFO SEAL'!D1880</f>
        <v>LA UNION</v>
      </c>
      <c r="E1929" s="180" t="str">
        <f>+'INFO SEAL'!E1880</f>
        <v>COTAHUASI</v>
      </c>
      <c r="F1929" s="180" t="str">
        <f>+IF('INFO SEAL'!I1880="BAJA TENSION","BT",IF('INFO SEAL'!I1880="MEDIA TENSION","MT","AT"))</f>
        <v>MT</v>
      </c>
      <c r="G1929" s="180">
        <f>+'INFO SEAL'!K1880</f>
        <v>12</v>
      </c>
      <c r="H1929" s="180" t="str">
        <f>+'INFO SEAL'!L1880</f>
        <v>POSTE</v>
      </c>
      <c r="I1929" s="180" t="str">
        <f>+'INFO SEAL'!M1880</f>
        <v>MADERA</v>
      </c>
      <c r="J1929" s="180" t="str">
        <f>+'INFO SEAL'!N1880&amp;"-"&amp;F1929</f>
        <v>PPM19-MT</v>
      </c>
      <c r="K1929" s="180"/>
      <c r="L1929" s="182" t="str">
        <f>+VLOOKUP('INFO SEAL'!N1880,$J$8:$V$50,3,FALSE)</f>
        <v>POSTE DE MADERA TRATADA DE 12 mts. CL.4</v>
      </c>
      <c r="M1929" s="33">
        <f t="shared" si="74"/>
        <v>1</v>
      </c>
    </row>
    <row r="1930" spans="1:13" customFormat="1" x14ac:dyDescent="0.25">
      <c r="A1930" s="73">
        <f>+'INFO SEAL'!B1881</f>
        <v>1876</v>
      </c>
      <c r="B1930" s="180" t="str">
        <f t="shared" si="73"/>
        <v>SICODI</v>
      </c>
      <c r="C1930" s="180" t="str">
        <f>+'INFO SEAL'!C1881</f>
        <v>AREQUIPA</v>
      </c>
      <c r="D1930" s="180" t="str">
        <f>+'INFO SEAL'!D1881</f>
        <v>LA UNION</v>
      </c>
      <c r="E1930" s="180" t="str">
        <f>+'INFO SEAL'!E1881</f>
        <v>COTAHUASI</v>
      </c>
      <c r="F1930" s="180" t="str">
        <f>+IF('INFO SEAL'!I1881="BAJA TENSION","BT",IF('INFO SEAL'!I1881="MEDIA TENSION","MT","AT"))</f>
        <v>MT</v>
      </c>
      <c r="G1930" s="180">
        <f>+'INFO SEAL'!K1881</f>
        <v>12</v>
      </c>
      <c r="H1930" s="180" t="str">
        <f>+'INFO SEAL'!L1881</f>
        <v>POSTE</v>
      </c>
      <c r="I1930" s="180" t="str">
        <f>+'INFO SEAL'!M1881</f>
        <v>MADERA</v>
      </c>
      <c r="J1930" s="180" t="str">
        <f>+'INFO SEAL'!N1881&amp;"-"&amp;F1930</f>
        <v>PPM19-MT</v>
      </c>
      <c r="K1930" s="180"/>
      <c r="L1930" s="182" t="str">
        <f>+VLOOKUP('INFO SEAL'!N1881,$J$8:$V$50,3,FALSE)</f>
        <v>POSTE DE MADERA TRATADA DE 12 mts. CL.4</v>
      </c>
      <c r="M1930" s="33">
        <f t="shared" si="74"/>
        <v>1</v>
      </c>
    </row>
    <row r="1931" spans="1:13" customFormat="1" x14ac:dyDescent="0.25">
      <c r="A1931" s="73">
        <f>+'INFO SEAL'!B1882</f>
        <v>1877</v>
      </c>
      <c r="B1931" s="180" t="str">
        <f t="shared" si="73"/>
        <v>SICODI</v>
      </c>
      <c r="C1931" s="180" t="str">
        <f>+'INFO SEAL'!C1882</f>
        <v>AREQUIPA</v>
      </c>
      <c r="D1931" s="180" t="str">
        <f>+'INFO SEAL'!D1882</f>
        <v>LA UNION</v>
      </c>
      <c r="E1931" s="180" t="str">
        <f>+'INFO SEAL'!E1882</f>
        <v>COTAHUASI</v>
      </c>
      <c r="F1931" s="180" t="str">
        <f>+IF('INFO SEAL'!I1882="BAJA TENSION","BT",IF('INFO SEAL'!I1882="MEDIA TENSION","MT","AT"))</f>
        <v>MT</v>
      </c>
      <c r="G1931" s="180">
        <f>+'INFO SEAL'!K1882</f>
        <v>12</v>
      </c>
      <c r="H1931" s="180" t="str">
        <f>+'INFO SEAL'!L1882</f>
        <v>POSTE</v>
      </c>
      <c r="I1931" s="180" t="str">
        <f>+'INFO SEAL'!M1882</f>
        <v>MADERA</v>
      </c>
      <c r="J1931" s="180" t="str">
        <f>+'INFO SEAL'!N1882&amp;"-"&amp;F1931</f>
        <v>PPM19-MT</v>
      </c>
      <c r="K1931" s="180"/>
      <c r="L1931" s="182" t="str">
        <f>+VLOOKUP('INFO SEAL'!N1882,$J$8:$V$50,3,FALSE)</f>
        <v>POSTE DE MADERA TRATADA DE 12 mts. CL.4</v>
      </c>
      <c r="M1931" s="33">
        <f t="shared" si="74"/>
        <v>1</v>
      </c>
    </row>
    <row r="1932" spans="1:13" customFormat="1" x14ac:dyDescent="0.25">
      <c r="A1932" s="73">
        <f>+'INFO SEAL'!B1883</f>
        <v>1878</v>
      </c>
      <c r="B1932" s="180" t="str">
        <f t="shared" si="73"/>
        <v>SICODI</v>
      </c>
      <c r="C1932" s="180" t="str">
        <f>+'INFO SEAL'!C1883</f>
        <v>AREQUIPA</v>
      </c>
      <c r="D1932" s="180" t="str">
        <f>+'INFO SEAL'!D1883</f>
        <v>LA UNION</v>
      </c>
      <c r="E1932" s="180" t="str">
        <f>+'INFO SEAL'!E1883</f>
        <v>COTAHUASI</v>
      </c>
      <c r="F1932" s="180" t="str">
        <f>+IF('INFO SEAL'!I1883="BAJA TENSION","BT",IF('INFO SEAL'!I1883="MEDIA TENSION","MT","AT"))</f>
        <v>MT</v>
      </c>
      <c r="G1932" s="180">
        <f>+'INFO SEAL'!K1883</f>
        <v>12</v>
      </c>
      <c r="H1932" s="180" t="str">
        <f>+'INFO SEAL'!L1883</f>
        <v>POSTE</v>
      </c>
      <c r="I1932" s="180" t="str">
        <f>+'INFO SEAL'!M1883</f>
        <v>MADERA</v>
      </c>
      <c r="J1932" s="180" t="str">
        <f>+'INFO SEAL'!N1883&amp;"-"&amp;F1932</f>
        <v>PPM19-MT</v>
      </c>
      <c r="K1932" s="180"/>
      <c r="L1932" s="182" t="str">
        <f>+VLOOKUP('INFO SEAL'!N1883,$J$8:$V$50,3,FALSE)</f>
        <v>POSTE DE MADERA TRATADA DE 12 mts. CL.4</v>
      </c>
      <c r="M1932" s="33">
        <f t="shared" si="74"/>
        <v>1</v>
      </c>
    </row>
    <row r="1933" spans="1:13" customFormat="1" x14ac:dyDescent="0.25">
      <c r="A1933" s="73">
        <f>+'INFO SEAL'!B1884</f>
        <v>1879</v>
      </c>
      <c r="B1933" s="180" t="str">
        <f t="shared" si="73"/>
        <v>SICODI</v>
      </c>
      <c r="C1933" s="180" t="str">
        <f>+'INFO SEAL'!C1884</f>
        <v>AREQUIPA</v>
      </c>
      <c r="D1933" s="180" t="str">
        <f>+'INFO SEAL'!D1884</f>
        <v>LA UNION</v>
      </c>
      <c r="E1933" s="180" t="str">
        <f>+'INFO SEAL'!E1884</f>
        <v>COTAHUASI</v>
      </c>
      <c r="F1933" s="180" t="str">
        <f>+IF('INFO SEAL'!I1884="BAJA TENSION","BT",IF('INFO SEAL'!I1884="MEDIA TENSION","MT","AT"))</f>
        <v>MT</v>
      </c>
      <c r="G1933" s="180">
        <f>+'INFO SEAL'!K1884</f>
        <v>12</v>
      </c>
      <c r="H1933" s="180" t="str">
        <f>+'INFO SEAL'!L1884</f>
        <v>POSTE</v>
      </c>
      <c r="I1933" s="180" t="str">
        <f>+'INFO SEAL'!M1884</f>
        <v>MADERA</v>
      </c>
      <c r="J1933" s="180" t="str">
        <f>+'INFO SEAL'!N1884&amp;"-"&amp;F1933</f>
        <v>PPM19-MT</v>
      </c>
      <c r="K1933" s="180"/>
      <c r="L1933" s="182" t="str">
        <f>+VLOOKUP('INFO SEAL'!N1884,$J$8:$V$50,3,FALSE)</f>
        <v>POSTE DE MADERA TRATADA DE 12 mts. CL.4</v>
      </c>
      <c r="M1933" s="33">
        <f t="shared" si="74"/>
        <v>1</v>
      </c>
    </row>
    <row r="1934" spans="1:13" customFormat="1" x14ac:dyDescent="0.25">
      <c r="A1934" s="73">
        <f>+'INFO SEAL'!B1885</f>
        <v>1880</v>
      </c>
      <c r="B1934" s="180" t="str">
        <f t="shared" si="73"/>
        <v>SICODI</v>
      </c>
      <c r="C1934" s="180" t="str">
        <f>+'INFO SEAL'!C1885</f>
        <v>AREQUIPA</v>
      </c>
      <c r="D1934" s="180" t="str">
        <f>+'INFO SEAL'!D1885</f>
        <v>AREQUIPA</v>
      </c>
      <c r="E1934" s="180" t="str">
        <f>+'INFO SEAL'!E1885</f>
        <v>UCHUMAYO</v>
      </c>
      <c r="F1934" s="180" t="str">
        <f>+IF('INFO SEAL'!I1885="BAJA TENSION","BT",IF('INFO SEAL'!I1885="MEDIA TENSION","MT","AT"))</f>
        <v>MT</v>
      </c>
      <c r="G1934" s="180">
        <f>+'INFO SEAL'!K1885</f>
        <v>13</v>
      </c>
      <c r="H1934" s="180" t="str">
        <f>+'INFO SEAL'!L1885</f>
        <v>POSTE</v>
      </c>
      <c r="I1934" s="180" t="str">
        <f>+'INFO SEAL'!M1885</f>
        <v>CONCRETO</v>
      </c>
      <c r="J1934" s="180" t="str">
        <f>+'INFO SEAL'!N1885&amp;"-"&amp;F1934</f>
        <v>PPC19-MT</v>
      </c>
      <c r="K1934" s="180"/>
      <c r="L1934" s="182" t="str">
        <f>+VLOOKUP('INFO SEAL'!N1885,$J$8:$V$50,3,FALSE)</f>
        <v>POSTE DE CONCRETO ARMADO DE 13/300/150/345</v>
      </c>
      <c r="M1934" s="33">
        <f t="shared" si="74"/>
        <v>0.5</v>
      </c>
    </row>
    <row r="1935" spans="1:13" customFormat="1" x14ac:dyDescent="0.25">
      <c r="A1935" s="73">
        <f>+'INFO SEAL'!B1886</f>
        <v>1881</v>
      </c>
      <c r="B1935" s="180" t="str">
        <f t="shared" si="73"/>
        <v>MOD INV_2018</v>
      </c>
      <c r="C1935" s="180" t="str">
        <f>+'INFO SEAL'!C1886</f>
        <v>AREQUIPA</v>
      </c>
      <c r="D1935" s="180" t="str">
        <f>+'INFO SEAL'!D1886</f>
        <v>CASTILLA</v>
      </c>
      <c r="E1935" s="180" t="str">
        <f>+'INFO SEAL'!E1886</f>
        <v>URACA</v>
      </c>
      <c r="F1935" s="180" t="str">
        <f>+IF('INFO SEAL'!I1886="BAJA TENSION","BT",IF('INFO SEAL'!I1886="MEDIA TENSION","MT","AT"))</f>
        <v>AT</v>
      </c>
      <c r="G1935" s="180">
        <f>+'INFO SEAL'!K1886</f>
        <v>16</v>
      </c>
      <c r="H1935" s="180" t="str">
        <f>+'INFO SEAL'!L1886</f>
        <v>POSTE</v>
      </c>
      <c r="I1935" s="180" t="str">
        <f>+'INFO SEAL'!M1886</f>
        <v>MADERA</v>
      </c>
      <c r="J1935" s="180" t="str">
        <f>+'INFO SEAL'!N1886&amp;"-"&amp;F1935</f>
        <v>EMSU1P60C3-AT</v>
      </c>
      <c r="K1935" s="180"/>
      <c r="L1935" s="182" t="str">
        <f>+VLOOKUP('INFO SEAL'!N1886,$J$8:$V$50,3,FALSE)</f>
        <v>Estructura de  Suspensión compuesto por 1 postes de madera tratada 60' Clase 3</v>
      </c>
      <c r="M1935" s="33">
        <f t="shared" si="74"/>
        <v>1.1000000000000001</v>
      </c>
    </row>
    <row r="1936" spans="1:13" customFormat="1" x14ac:dyDescent="0.25">
      <c r="A1936" s="73">
        <f>+'INFO SEAL'!B1887</f>
        <v>1882</v>
      </c>
      <c r="B1936" s="180" t="str">
        <f t="shared" si="73"/>
        <v>MOD INV_2018</v>
      </c>
      <c r="C1936" s="180" t="str">
        <f>+'INFO SEAL'!C1887</f>
        <v>AREQUIPA</v>
      </c>
      <c r="D1936" s="180" t="str">
        <f>+'INFO SEAL'!D1887</f>
        <v>CASTILLA</v>
      </c>
      <c r="E1936" s="180" t="str">
        <f>+'INFO SEAL'!E1887</f>
        <v>URACA</v>
      </c>
      <c r="F1936" s="180" t="str">
        <f>+IF('INFO SEAL'!I1887="BAJA TENSION","BT",IF('INFO SEAL'!I1887="MEDIA TENSION","MT","AT"))</f>
        <v>AT</v>
      </c>
      <c r="G1936" s="180">
        <f>+'INFO SEAL'!K1887</f>
        <v>16</v>
      </c>
      <c r="H1936" s="180" t="str">
        <f>+'INFO SEAL'!L1887</f>
        <v>POSTE</v>
      </c>
      <c r="I1936" s="180" t="str">
        <f>+'INFO SEAL'!M1887</f>
        <v>MADERA</v>
      </c>
      <c r="J1936" s="180" t="str">
        <f>+'INFO SEAL'!N1887&amp;"-"&amp;F1936</f>
        <v>EMSU1P60C3-AT</v>
      </c>
      <c r="K1936" s="180"/>
      <c r="L1936" s="182" t="str">
        <f>+VLOOKUP('INFO SEAL'!N1887,$J$8:$V$50,3,FALSE)</f>
        <v>Estructura de  Suspensión compuesto por 1 postes de madera tratada 60' Clase 3</v>
      </c>
      <c r="M1936" s="33">
        <f t="shared" si="74"/>
        <v>1.1000000000000001</v>
      </c>
    </row>
    <row r="1937" spans="1:13" customFormat="1" x14ac:dyDescent="0.25">
      <c r="A1937" s="73">
        <f>+'INFO SEAL'!B1888</f>
        <v>1883</v>
      </c>
      <c r="B1937" s="180" t="str">
        <f t="shared" si="73"/>
        <v>MOD INV_2018</v>
      </c>
      <c r="C1937" s="180" t="str">
        <f>+'INFO SEAL'!C1888</f>
        <v>AREQUIPA</v>
      </c>
      <c r="D1937" s="180" t="str">
        <f>+'INFO SEAL'!D1888</f>
        <v>CASTILLA</v>
      </c>
      <c r="E1937" s="180" t="str">
        <f>+'INFO SEAL'!E1888</f>
        <v>URACA</v>
      </c>
      <c r="F1937" s="180" t="str">
        <f>+IF('INFO SEAL'!I1888="BAJA TENSION","BT",IF('INFO SEAL'!I1888="MEDIA TENSION","MT","AT"))</f>
        <v>AT</v>
      </c>
      <c r="G1937" s="180">
        <f>+'INFO SEAL'!K1888</f>
        <v>16</v>
      </c>
      <c r="H1937" s="180" t="str">
        <f>+'INFO SEAL'!L1888</f>
        <v>POSTE</v>
      </c>
      <c r="I1937" s="180" t="str">
        <f>+'INFO SEAL'!M1888</f>
        <v>MADERA</v>
      </c>
      <c r="J1937" s="180" t="str">
        <f>+'INFO SEAL'!N1888&amp;"-"&amp;F1937</f>
        <v>EMSU1P60C3-AT</v>
      </c>
      <c r="K1937" s="180"/>
      <c r="L1937" s="182" t="str">
        <f>+VLOOKUP('INFO SEAL'!N1888,$J$8:$V$50,3,FALSE)</f>
        <v>Estructura de  Suspensión compuesto por 1 postes de madera tratada 60' Clase 3</v>
      </c>
      <c r="M1937" s="33">
        <f t="shared" si="74"/>
        <v>1.1000000000000001</v>
      </c>
    </row>
    <row r="1938" spans="1:13" customFormat="1" x14ac:dyDescent="0.25">
      <c r="A1938" s="73">
        <f>+'INFO SEAL'!B1889</f>
        <v>1884</v>
      </c>
      <c r="B1938" s="180" t="str">
        <f t="shared" si="73"/>
        <v>MOD INV_2018</v>
      </c>
      <c r="C1938" s="180" t="str">
        <f>+'INFO SEAL'!C1889</f>
        <v>AREQUIPA</v>
      </c>
      <c r="D1938" s="180" t="str">
        <f>+'INFO SEAL'!D1889</f>
        <v>CASTILLA</v>
      </c>
      <c r="E1938" s="180" t="str">
        <f>+'INFO SEAL'!E1889</f>
        <v>URACA</v>
      </c>
      <c r="F1938" s="180" t="str">
        <f>+IF('INFO SEAL'!I1889="BAJA TENSION","BT",IF('INFO SEAL'!I1889="MEDIA TENSION","MT","AT"))</f>
        <v>AT</v>
      </c>
      <c r="G1938" s="180">
        <f>+'INFO SEAL'!K1889</f>
        <v>16</v>
      </c>
      <c r="H1938" s="180" t="str">
        <f>+'INFO SEAL'!L1889</f>
        <v>POSTE</v>
      </c>
      <c r="I1938" s="180" t="str">
        <f>+'INFO SEAL'!M1889</f>
        <v>MADERA</v>
      </c>
      <c r="J1938" s="180" t="str">
        <f>+'INFO SEAL'!N1889&amp;"-"&amp;F1938</f>
        <v>EMAM1P75C2-AT</v>
      </c>
      <c r="K1938" s="180"/>
      <c r="L1938" s="182" t="str">
        <f>+VLOOKUP('INFO SEAL'!N1889,$J$8:$V$50,3,FALSE)</f>
        <v>Estructura de  Retención - Terminal compuesto por 1 postes de madera tratada 75' Clase 2</v>
      </c>
      <c r="M1938" s="33">
        <f t="shared" si="74"/>
        <v>1.4</v>
      </c>
    </row>
    <row r="1939" spans="1:13" customFormat="1" x14ac:dyDescent="0.25">
      <c r="A1939" s="73">
        <f>+'INFO SEAL'!B1890</f>
        <v>1885</v>
      </c>
      <c r="B1939" s="180" t="str">
        <f t="shared" si="73"/>
        <v>MOD INV_2018</v>
      </c>
      <c r="C1939" s="180" t="str">
        <f>+'INFO SEAL'!C1890</f>
        <v>AREQUIPA</v>
      </c>
      <c r="D1939" s="180" t="str">
        <f>+'INFO SEAL'!D1890</f>
        <v>CASTILLA</v>
      </c>
      <c r="E1939" s="180" t="str">
        <f>+'INFO SEAL'!E1890</f>
        <v>URACA</v>
      </c>
      <c r="F1939" s="180" t="str">
        <f>+IF('INFO SEAL'!I1890="BAJA TENSION","BT",IF('INFO SEAL'!I1890="MEDIA TENSION","MT","AT"))</f>
        <v>AT</v>
      </c>
      <c r="G1939" s="180">
        <f>+'INFO SEAL'!K1890</f>
        <v>16</v>
      </c>
      <c r="H1939" s="180" t="str">
        <f>+'INFO SEAL'!L1890</f>
        <v>POSTE</v>
      </c>
      <c r="I1939" s="180" t="str">
        <f>+'INFO SEAL'!M1890</f>
        <v>MADERA</v>
      </c>
      <c r="J1939" s="180" t="str">
        <f>+'INFO SEAL'!N1890&amp;"-"&amp;F1939</f>
        <v>EMSU1P60C3-AT</v>
      </c>
      <c r="K1939" s="180"/>
      <c r="L1939" s="182" t="str">
        <f>+VLOOKUP('INFO SEAL'!N1890,$J$8:$V$50,3,FALSE)</f>
        <v>Estructura de  Suspensión compuesto por 1 postes de madera tratada 60' Clase 3</v>
      </c>
      <c r="M1939" s="33">
        <f t="shared" si="74"/>
        <v>1.1000000000000001</v>
      </c>
    </row>
    <row r="1940" spans="1:13" customFormat="1" x14ac:dyDescent="0.25">
      <c r="A1940" s="73">
        <f>+'INFO SEAL'!B1891</f>
        <v>1886</v>
      </c>
      <c r="B1940" s="180" t="str">
        <f t="shared" si="73"/>
        <v>MOD INV_2018</v>
      </c>
      <c r="C1940" s="180" t="str">
        <f>+'INFO SEAL'!C1891</f>
        <v>AREQUIPA</v>
      </c>
      <c r="D1940" s="180" t="str">
        <f>+'INFO SEAL'!D1891</f>
        <v>CASTILLA</v>
      </c>
      <c r="E1940" s="180" t="str">
        <f>+'INFO SEAL'!E1891</f>
        <v>URACA</v>
      </c>
      <c r="F1940" s="180" t="str">
        <f>+IF('INFO SEAL'!I1891="BAJA TENSION","BT",IF('INFO SEAL'!I1891="MEDIA TENSION","MT","AT"))</f>
        <v>AT</v>
      </c>
      <c r="G1940" s="180">
        <f>+'INFO SEAL'!K1891</f>
        <v>16</v>
      </c>
      <c r="H1940" s="180" t="str">
        <f>+'INFO SEAL'!L1891</f>
        <v>POSTE</v>
      </c>
      <c r="I1940" s="180" t="str">
        <f>+'INFO SEAL'!M1891</f>
        <v>MADERA</v>
      </c>
      <c r="J1940" s="180" t="str">
        <f>+'INFO SEAL'!N1891&amp;"-"&amp;F1940</f>
        <v>EMAM1P75C2-AT</v>
      </c>
      <c r="K1940" s="180"/>
      <c r="L1940" s="182" t="str">
        <f>+VLOOKUP('INFO SEAL'!N1891,$J$8:$V$50,3,FALSE)</f>
        <v>Estructura de  Retención - Terminal compuesto por 1 postes de madera tratada 75' Clase 2</v>
      </c>
      <c r="M1940" s="33">
        <f t="shared" si="74"/>
        <v>1.4</v>
      </c>
    </row>
    <row r="1941" spans="1:13" customFormat="1" x14ac:dyDescent="0.25">
      <c r="A1941" s="73">
        <f>+'INFO SEAL'!B1892</f>
        <v>1887</v>
      </c>
      <c r="B1941" s="180" t="str">
        <f t="shared" si="73"/>
        <v>MOD INV_2018</v>
      </c>
      <c r="C1941" s="180" t="str">
        <f>+'INFO SEAL'!C1892</f>
        <v>AREQUIPA</v>
      </c>
      <c r="D1941" s="180" t="str">
        <f>+'INFO SEAL'!D1892</f>
        <v>CASTILLA</v>
      </c>
      <c r="E1941" s="180" t="str">
        <f>+'INFO SEAL'!E1892</f>
        <v>URACA</v>
      </c>
      <c r="F1941" s="180" t="str">
        <f>+IF('INFO SEAL'!I1892="BAJA TENSION","BT",IF('INFO SEAL'!I1892="MEDIA TENSION","MT","AT"))</f>
        <v>AT</v>
      </c>
      <c r="G1941" s="180">
        <f>+'INFO SEAL'!K1892</f>
        <v>16</v>
      </c>
      <c r="H1941" s="180" t="str">
        <f>+'INFO SEAL'!L1892</f>
        <v>POSTE</v>
      </c>
      <c r="I1941" s="180" t="str">
        <f>+'INFO SEAL'!M1892</f>
        <v>MADERA</v>
      </c>
      <c r="J1941" s="180" t="str">
        <f>+'INFO SEAL'!N1892&amp;"-"&amp;F1941</f>
        <v>EMSU1P60C3-AT</v>
      </c>
      <c r="K1941" s="180"/>
      <c r="L1941" s="182" t="str">
        <f>+VLOOKUP('INFO SEAL'!N1892,$J$8:$V$50,3,FALSE)</f>
        <v>Estructura de  Suspensión compuesto por 1 postes de madera tratada 60' Clase 3</v>
      </c>
      <c r="M1941" s="33">
        <f t="shared" si="74"/>
        <v>1.1000000000000001</v>
      </c>
    </row>
    <row r="1942" spans="1:13" customFormat="1" x14ac:dyDescent="0.25">
      <c r="A1942" s="73">
        <f>+'INFO SEAL'!B1893</f>
        <v>1888</v>
      </c>
      <c r="B1942" s="180" t="str">
        <f t="shared" si="73"/>
        <v>MOD INV_2018</v>
      </c>
      <c r="C1942" s="180" t="str">
        <f>+'INFO SEAL'!C1893</f>
        <v>AREQUIPA</v>
      </c>
      <c r="D1942" s="180" t="str">
        <f>+'INFO SEAL'!D1893</f>
        <v>CASTILLA</v>
      </c>
      <c r="E1942" s="180" t="str">
        <f>+'INFO SEAL'!E1893</f>
        <v>URACA</v>
      </c>
      <c r="F1942" s="180" t="str">
        <f>+IF('INFO SEAL'!I1893="BAJA TENSION","BT",IF('INFO SEAL'!I1893="MEDIA TENSION","MT","AT"))</f>
        <v>AT</v>
      </c>
      <c r="G1942" s="180">
        <f>+'INFO SEAL'!K1893</f>
        <v>16</v>
      </c>
      <c r="H1942" s="180" t="str">
        <f>+'INFO SEAL'!L1893</f>
        <v>POSTE</v>
      </c>
      <c r="I1942" s="180" t="str">
        <f>+'INFO SEAL'!M1893</f>
        <v>MADERA</v>
      </c>
      <c r="J1942" s="180" t="str">
        <f>+'INFO SEAL'!N1893&amp;"-"&amp;F1942</f>
        <v>EMSU1P60C3-AT</v>
      </c>
      <c r="K1942" s="180"/>
      <c r="L1942" s="182" t="str">
        <f>+VLOOKUP('INFO SEAL'!N1893,$J$8:$V$50,3,FALSE)</f>
        <v>Estructura de  Suspensión compuesto por 1 postes de madera tratada 60' Clase 3</v>
      </c>
      <c r="M1942" s="33">
        <f t="shared" si="74"/>
        <v>1.1000000000000001</v>
      </c>
    </row>
    <row r="1943" spans="1:13" customFormat="1" x14ac:dyDescent="0.25">
      <c r="A1943" s="73">
        <f>+'INFO SEAL'!B1894</f>
        <v>1889</v>
      </c>
      <c r="B1943" s="180" t="str">
        <f t="shared" si="73"/>
        <v>MOD INV_2018</v>
      </c>
      <c r="C1943" s="180" t="str">
        <f>+'INFO SEAL'!C1894</f>
        <v>AREQUIPA</v>
      </c>
      <c r="D1943" s="180" t="str">
        <f>+'INFO SEAL'!D1894</f>
        <v>CAYLLOMA</v>
      </c>
      <c r="E1943" s="180" t="str">
        <f>+'INFO SEAL'!E1894</f>
        <v>MAJES</v>
      </c>
      <c r="F1943" s="180" t="str">
        <f>+IF('INFO SEAL'!I1894="BAJA TENSION","BT",IF('INFO SEAL'!I1894="MEDIA TENSION","MT","AT"))</f>
        <v>AT</v>
      </c>
      <c r="G1943" s="180">
        <f>+'INFO SEAL'!K1894</f>
        <v>16</v>
      </c>
      <c r="H1943" s="180" t="str">
        <f>+'INFO SEAL'!L1894</f>
        <v>POSTE</v>
      </c>
      <c r="I1943" s="180" t="str">
        <f>+'INFO SEAL'!M1894</f>
        <v>MADERA</v>
      </c>
      <c r="J1943" s="180" t="str">
        <f>+'INFO SEAL'!N1894&amp;"-"&amp;F1943</f>
        <v>EMSU1P60C3-AT</v>
      </c>
      <c r="K1943" s="180"/>
      <c r="L1943" s="182" t="str">
        <f>+VLOOKUP('INFO SEAL'!N1894,$J$8:$V$50,3,FALSE)</f>
        <v>Estructura de  Suspensión compuesto por 1 postes de madera tratada 60' Clase 3</v>
      </c>
      <c r="M1943" s="33">
        <f t="shared" si="74"/>
        <v>1.1000000000000001</v>
      </c>
    </row>
    <row r="1944" spans="1:13" customFormat="1" x14ac:dyDescent="0.25">
      <c r="A1944" s="73">
        <f>+'INFO SEAL'!B1895</f>
        <v>1890</v>
      </c>
      <c r="B1944" s="180" t="str">
        <f t="shared" si="73"/>
        <v>MOD INV_2018</v>
      </c>
      <c r="C1944" s="180" t="str">
        <f>+'INFO SEAL'!C1895</f>
        <v>AREQUIPA</v>
      </c>
      <c r="D1944" s="180" t="str">
        <f>+'INFO SEAL'!D1895</f>
        <v>CASTILLA</v>
      </c>
      <c r="E1944" s="180" t="str">
        <f>+'INFO SEAL'!E1895</f>
        <v>URACA</v>
      </c>
      <c r="F1944" s="180" t="str">
        <f>+IF('INFO SEAL'!I1895="BAJA TENSION","BT",IF('INFO SEAL'!I1895="MEDIA TENSION","MT","AT"))</f>
        <v>AT</v>
      </c>
      <c r="G1944" s="180">
        <f>+'INFO SEAL'!K1895</f>
        <v>16</v>
      </c>
      <c r="H1944" s="180" t="str">
        <f>+'INFO SEAL'!L1895</f>
        <v>POSTE</v>
      </c>
      <c r="I1944" s="180" t="str">
        <f>+'INFO SEAL'!M1895</f>
        <v>MADERA</v>
      </c>
      <c r="J1944" s="180" t="str">
        <f>+'INFO SEAL'!N1895&amp;"-"&amp;F1944</f>
        <v>EMSU1P60C3-AT</v>
      </c>
      <c r="K1944" s="180"/>
      <c r="L1944" s="182" t="str">
        <f>+VLOOKUP('INFO SEAL'!N1895,$J$8:$V$50,3,FALSE)</f>
        <v>Estructura de  Suspensión compuesto por 1 postes de madera tratada 60' Clase 3</v>
      </c>
      <c r="M1944" s="33">
        <f t="shared" si="74"/>
        <v>1.1000000000000001</v>
      </c>
    </row>
    <row r="1945" spans="1:13" customFormat="1" x14ac:dyDescent="0.25">
      <c r="A1945" s="73">
        <f>+'INFO SEAL'!B1896</f>
        <v>1891</v>
      </c>
      <c r="B1945" s="180" t="str">
        <f t="shared" si="73"/>
        <v>MOD INV_2018</v>
      </c>
      <c r="C1945" s="180" t="str">
        <f>+'INFO SEAL'!C1896</f>
        <v>AREQUIPA</v>
      </c>
      <c r="D1945" s="180" t="str">
        <f>+'INFO SEAL'!D1896</f>
        <v>CASTILLA</v>
      </c>
      <c r="E1945" s="180" t="str">
        <f>+'INFO SEAL'!E1896</f>
        <v>URACA</v>
      </c>
      <c r="F1945" s="180" t="str">
        <f>+IF('INFO SEAL'!I1896="BAJA TENSION","BT",IF('INFO SEAL'!I1896="MEDIA TENSION","MT","AT"))</f>
        <v>AT</v>
      </c>
      <c r="G1945" s="180">
        <f>+'INFO SEAL'!K1896</f>
        <v>16</v>
      </c>
      <c r="H1945" s="180" t="str">
        <f>+'INFO SEAL'!L1896</f>
        <v>POSTE</v>
      </c>
      <c r="I1945" s="180" t="str">
        <f>+'INFO SEAL'!M1896</f>
        <v>MADERA</v>
      </c>
      <c r="J1945" s="180" t="str">
        <f>+'INFO SEAL'!N1896&amp;"-"&amp;F1945</f>
        <v>EMSU1P60C3-AT</v>
      </c>
      <c r="K1945" s="180"/>
      <c r="L1945" s="182" t="str">
        <f>+VLOOKUP('INFO SEAL'!N1896,$J$8:$V$50,3,FALSE)</f>
        <v>Estructura de  Suspensión compuesto por 1 postes de madera tratada 60' Clase 3</v>
      </c>
      <c r="M1945" s="33">
        <f t="shared" si="74"/>
        <v>1.1000000000000001</v>
      </c>
    </row>
    <row r="1946" spans="1:13" customFormat="1" x14ac:dyDescent="0.25">
      <c r="A1946" s="73">
        <f>+'INFO SEAL'!B1897</f>
        <v>1892</v>
      </c>
      <c r="B1946" s="180" t="str">
        <f t="shared" si="73"/>
        <v>MOD INV_2018</v>
      </c>
      <c r="C1946" s="180" t="str">
        <f>+'INFO SEAL'!C1897</f>
        <v>AREQUIPA</v>
      </c>
      <c r="D1946" s="180" t="str">
        <f>+'INFO SEAL'!D1897</f>
        <v>CASTILLA</v>
      </c>
      <c r="E1946" s="180" t="str">
        <f>+'INFO SEAL'!E1897</f>
        <v>URACA</v>
      </c>
      <c r="F1946" s="180" t="str">
        <f>+IF('INFO SEAL'!I1897="BAJA TENSION","BT",IF('INFO SEAL'!I1897="MEDIA TENSION","MT","AT"))</f>
        <v>AT</v>
      </c>
      <c r="G1946" s="180">
        <f>+'INFO SEAL'!K1897</f>
        <v>16</v>
      </c>
      <c r="H1946" s="180" t="str">
        <f>+'INFO SEAL'!L1897</f>
        <v>POSTE</v>
      </c>
      <c r="I1946" s="180" t="str">
        <f>+'INFO SEAL'!M1897</f>
        <v>MADERA</v>
      </c>
      <c r="J1946" s="180" t="str">
        <f>+'INFO SEAL'!N1897&amp;"-"&amp;F1946</f>
        <v>EMSU1P60C3-AT</v>
      </c>
      <c r="K1946" s="180"/>
      <c r="L1946" s="182" t="str">
        <f>+VLOOKUP('INFO SEAL'!N1897,$J$8:$V$50,3,FALSE)</f>
        <v>Estructura de  Suspensión compuesto por 1 postes de madera tratada 60' Clase 3</v>
      </c>
      <c r="M1946" s="33">
        <f t="shared" si="74"/>
        <v>1.1000000000000001</v>
      </c>
    </row>
    <row r="1947" spans="1:13" customFormat="1" x14ac:dyDescent="0.25">
      <c r="A1947" s="73">
        <f>+'INFO SEAL'!B1898</f>
        <v>1893</v>
      </c>
      <c r="B1947" s="180" t="str">
        <f t="shared" si="73"/>
        <v>SICODI</v>
      </c>
      <c r="C1947" s="180" t="str">
        <f>+'INFO SEAL'!C1898</f>
        <v>AREQUIPA</v>
      </c>
      <c r="D1947" s="180" t="str">
        <f>+'INFO SEAL'!D1898</f>
        <v>CONDESUYOS</v>
      </c>
      <c r="E1947" s="180" t="str">
        <f>+'INFO SEAL'!E1898</f>
        <v>IRAY</v>
      </c>
      <c r="F1947" s="180" t="str">
        <f>+IF('INFO SEAL'!I1898="BAJA TENSION","BT",IF('INFO SEAL'!I1898="MEDIA TENSION","MT","AT"))</f>
        <v>MT</v>
      </c>
      <c r="G1947" s="180">
        <f>+'INFO SEAL'!K1898</f>
        <v>13</v>
      </c>
      <c r="H1947" s="180" t="str">
        <f>+'INFO SEAL'!L1898</f>
        <v>POSTE</v>
      </c>
      <c r="I1947" s="180" t="str">
        <f>+'INFO SEAL'!M1898</f>
        <v>CONCRETO</v>
      </c>
      <c r="J1947" s="180" t="str">
        <f>+'INFO SEAL'!N1898&amp;"-"&amp;F1947</f>
        <v>PPC18-MT</v>
      </c>
      <c r="K1947" s="180"/>
      <c r="L1947" s="182" t="str">
        <f>+VLOOKUP('INFO SEAL'!N1898,$J$8:$V$50,3,FALSE)</f>
        <v>POSTE DE CONCRETO ARMADO DE 13/200/140/335</v>
      </c>
      <c r="M1947" s="33">
        <f t="shared" si="74"/>
        <v>0.4</v>
      </c>
    </row>
    <row r="1948" spans="1:13" customFormat="1" x14ac:dyDescent="0.25">
      <c r="A1948" s="73">
        <f>+'INFO SEAL'!B1899</f>
        <v>1894</v>
      </c>
      <c r="B1948" s="180" t="str">
        <f t="shared" si="73"/>
        <v>SICODI</v>
      </c>
      <c r="C1948" s="180" t="str">
        <f>+'INFO SEAL'!C1899</f>
        <v>AREQUIPA</v>
      </c>
      <c r="D1948" s="180" t="str">
        <f>+'INFO SEAL'!D1899</f>
        <v>CONDESUYOS</v>
      </c>
      <c r="E1948" s="180" t="str">
        <f>+'INFO SEAL'!E1899</f>
        <v>IRAY</v>
      </c>
      <c r="F1948" s="180" t="str">
        <f>+IF('INFO SEAL'!I1899="BAJA TENSION","BT",IF('INFO SEAL'!I1899="MEDIA TENSION","MT","AT"))</f>
        <v>MT</v>
      </c>
      <c r="G1948" s="180">
        <f>+'INFO SEAL'!K1899</f>
        <v>12</v>
      </c>
      <c r="H1948" s="180" t="str">
        <f>+'INFO SEAL'!L1899</f>
        <v>POSTE</v>
      </c>
      <c r="I1948" s="180" t="str">
        <f>+'INFO SEAL'!M1899</f>
        <v>CONCRETO</v>
      </c>
      <c r="J1948" s="180" t="str">
        <f>+'INFO SEAL'!N1899&amp;"-"&amp;F1948</f>
        <v>PPC15-MT</v>
      </c>
      <c r="K1948" s="180"/>
      <c r="L1948" s="182" t="str">
        <f>+VLOOKUP('INFO SEAL'!N1899,$J$8:$V$50,3,FALSE)</f>
        <v>POSTE DE CONCRETO ARMADO DE 12/200/120/300</v>
      </c>
      <c r="M1948" s="33">
        <f t="shared" si="74"/>
        <v>0.3</v>
      </c>
    </row>
    <row r="1949" spans="1:13" customFormat="1" x14ac:dyDescent="0.25">
      <c r="A1949" s="73">
        <f>+'INFO SEAL'!B1900</f>
        <v>1895</v>
      </c>
      <c r="B1949" s="180" t="str">
        <f t="shared" si="73"/>
        <v>SICODI</v>
      </c>
      <c r="C1949" s="180" t="str">
        <f>+'INFO SEAL'!C1900</f>
        <v>AREQUIPA</v>
      </c>
      <c r="D1949" s="180" t="str">
        <f>+'INFO SEAL'!D1900</f>
        <v>CONDESUYOS</v>
      </c>
      <c r="E1949" s="180" t="str">
        <f>+'INFO SEAL'!E1900</f>
        <v>CHUQUIBAMBA</v>
      </c>
      <c r="F1949" s="180" t="str">
        <f>+IF('INFO SEAL'!I1900="BAJA TENSION","BT",IF('INFO SEAL'!I1900="MEDIA TENSION","MT","AT"))</f>
        <v>MT</v>
      </c>
      <c r="G1949" s="180">
        <f>+'INFO SEAL'!K1900</f>
        <v>12</v>
      </c>
      <c r="H1949" s="180" t="str">
        <f>+'INFO SEAL'!L1900</f>
        <v>POSTE</v>
      </c>
      <c r="I1949" s="180" t="str">
        <f>+'INFO SEAL'!M1900</f>
        <v>MADERA</v>
      </c>
      <c r="J1949" s="180" t="str">
        <f>+'INFO SEAL'!N1900&amp;"-"&amp;F1949</f>
        <v>PPM19-MT</v>
      </c>
      <c r="K1949" s="180"/>
      <c r="L1949" s="182" t="str">
        <f>+VLOOKUP('INFO SEAL'!N1900,$J$8:$V$50,3,FALSE)</f>
        <v>POSTE DE MADERA TRATADA DE 12 mts. CL.4</v>
      </c>
      <c r="M1949" s="33">
        <f t="shared" si="74"/>
        <v>1</v>
      </c>
    </row>
    <row r="1950" spans="1:13" customFormat="1" x14ac:dyDescent="0.25">
      <c r="A1950" s="73">
        <f>+'INFO SEAL'!B1901</f>
        <v>1896</v>
      </c>
      <c r="B1950" s="180" t="str">
        <f t="shared" si="73"/>
        <v>MOD INV_2018</v>
      </c>
      <c r="C1950" s="180" t="str">
        <f>+'INFO SEAL'!C1901</f>
        <v>AREQUIPA</v>
      </c>
      <c r="D1950" s="180" t="str">
        <f>+'INFO SEAL'!D1901</f>
        <v>CASTILLA</v>
      </c>
      <c r="E1950" s="180" t="str">
        <f>+'INFO SEAL'!E1901</f>
        <v>URACA</v>
      </c>
      <c r="F1950" s="180" t="str">
        <f>+IF('INFO SEAL'!I1901="BAJA TENSION","BT",IF('INFO SEAL'!I1901="MEDIA TENSION","MT","AT"))</f>
        <v>AT</v>
      </c>
      <c r="G1950" s="180">
        <f>+'INFO SEAL'!K1901</f>
        <v>16</v>
      </c>
      <c r="H1950" s="180" t="str">
        <f>+'INFO SEAL'!L1901</f>
        <v>POSTE</v>
      </c>
      <c r="I1950" s="180" t="str">
        <f>+'INFO SEAL'!M1901</f>
        <v>MADERA</v>
      </c>
      <c r="J1950" s="180" t="str">
        <f>+'INFO SEAL'!N1901&amp;"-"&amp;F1950</f>
        <v>EMAM1P75C2-AT</v>
      </c>
      <c r="K1950" s="180"/>
      <c r="L1950" s="182" t="str">
        <f>+VLOOKUP('INFO SEAL'!N1901,$J$8:$V$50,3,FALSE)</f>
        <v>Estructura de  Retención - Terminal compuesto por 1 postes de madera tratada 75' Clase 2</v>
      </c>
      <c r="M1950" s="33">
        <f t="shared" si="74"/>
        <v>1.4</v>
      </c>
    </row>
    <row r="1951" spans="1:13" customFormat="1" x14ac:dyDescent="0.25">
      <c r="A1951" s="73">
        <f>+'INFO SEAL'!B1902</f>
        <v>1897</v>
      </c>
      <c r="B1951" s="180" t="str">
        <f t="shared" si="73"/>
        <v>SICODI</v>
      </c>
      <c r="C1951" s="180" t="str">
        <f>+'INFO SEAL'!C1902</f>
        <v>AREQUIPA</v>
      </c>
      <c r="D1951" s="180" t="str">
        <f>+'INFO SEAL'!D1902</f>
        <v>LA UNION</v>
      </c>
      <c r="E1951" s="180" t="str">
        <f>+'INFO SEAL'!E1902</f>
        <v>COTAHUASI</v>
      </c>
      <c r="F1951" s="180" t="str">
        <f>+IF('INFO SEAL'!I1902="BAJA TENSION","BT",IF('INFO SEAL'!I1902="MEDIA TENSION","MT","AT"))</f>
        <v>MT</v>
      </c>
      <c r="G1951" s="180">
        <f>+'INFO SEAL'!K1902</f>
        <v>12</v>
      </c>
      <c r="H1951" s="180" t="str">
        <f>+'INFO SEAL'!L1902</f>
        <v>POSTE</v>
      </c>
      <c r="I1951" s="180" t="str">
        <f>+'INFO SEAL'!M1902</f>
        <v>MADERA</v>
      </c>
      <c r="J1951" s="180" t="str">
        <f>+'INFO SEAL'!N1902&amp;"-"&amp;F1951</f>
        <v>PPM19-MT</v>
      </c>
      <c r="K1951" s="180"/>
      <c r="L1951" s="182" t="str">
        <f>+VLOOKUP('INFO SEAL'!N1902,$J$8:$V$50,3,FALSE)</f>
        <v>POSTE DE MADERA TRATADA DE 12 mts. CL.4</v>
      </c>
      <c r="M1951" s="33">
        <f t="shared" si="74"/>
        <v>1</v>
      </c>
    </row>
    <row r="1952" spans="1:13" customFormat="1" x14ac:dyDescent="0.25">
      <c r="A1952" s="73">
        <f>+'INFO SEAL'!B1903</f>
        <v>1898</v>
      </c>
      <c r="B1952" s="180" t="str">
        <f t="shared" si="73"/>
        <v>MOD INV_2018</v>
      </c>
      <c r="C1952" s="180" t="str">
        <f>+'INFO SEAL'!C1903</f>
        <v>AREQUIPA</v>
      </c>
      <c r="D1952" s="180" t="str">
        <f>+'INFO SEAL'!D1903</f>
        <v>CAYLLOMA</v>
      </c>
      <c r="E1952" s="180" t="str">
        <f>+'INFO SEAL'!E1903</f>
        <v>MAJES</v>
      </c>
      <c r="F1952" s="180" t="str">
        <f>+IF('INFO SEAL'!I1903="BAJA TENSION","BT",IF('INFO SEAL'!I1903="MEDIA TENSION","MT","AT"))</f>
        <v>AT</v>
      </c>
      <c r="G1952" s="180">
        <f>+'INFO SEAL'!K1903</f>
        <v>16</v>
      </c>
      <c r="H1952" s="180" t="str">
        <f>+'INFO SEAL'!L1903</f>
        <v>POSTE</v>
      </c>
      <c r="I1952" s="180" t="str">
        <f>+'INFO SEAL'!M1903</f>
        <v>MADERA</v>
      </c>
      <c r="J1952" s="180" t="str">
        <f>+'INFO SEAL'!N1903&amp;"-"&amp;F1952</f>
        <v>EMSU1P60C3-AT</v>
      </c>
      <c r="K1952" s="180"/>
      <c r="L1952" s="182" t="str">
        <f>+VLOOKUP('INFO SEAL'!N1903,$J$8:$V$50,3,FALSE)</f>
        <v>Estructura de  Suspensión compuesto por 1 postes de madera tratada 60' Clase 3</v>
      </c>
      <c r="M1952" s="33">
        <f t="shared" si="74"/>
        <v>1.1000000000000001</v>
      </c>
    </row>
    <row r="1953" spans="1:13" customFormat="1" x14ac:dyDescent="0.25">
      <c r="A1953" s="73">
        <f>+'INFO SEAL'!B1904</f>
        <v>1899</v>
      </c>
      <c r="B1953" s="180" t="str">
        <f t="shared" si="73"/>
        <v>MOD INV_2018</v>
      </c>
      <c r="C1953" s="180" t="str">
        <f>+'INFO SEAL'!C1904</f>
        <v>AREQUIPA</v>
      </c>
      <c r="D1953" s="180" t="str">
        <f>+'INFO SEAL'!D1904</f>
        <v>CASTILLA</v>
      </c>
      <c r="E1953" s="180" t="str">
        <f>+'INFO SEAL'!E1904</f>
        <v>URACA</v>
      </c>
      <c r="F1953" s="180" t="str">
        <f>+IF('INFO SEAL'!I1904="BAJA TENSION","BT",IF('INFO SEAL'!I1904="MEDIA TENSION","MT","AT"))</f>
        <v>AT</v>
      </c>
      <c r="G1953" s="180">
        <f>+'INFO SEAL'!K1904</f>
        <v>16</v>
      </c>
      <c r="H1953" s="180" t="str">
        <f>+'INFO SEAL'!L1904</f>
        <v>POSTE</v>
      </c>
      <c r="I1953" s="180" t="str">
        <f>+'INFO SEAL'!M1904</f>
        <v>MADERA</v>
      </c>
      <c r="J1953" s="180" t="str">
        <f>+'INFO SEAL'!N1904&amp;"-"&amp;F1953</f>
        <v>EMAM1P75C2-AT</v>
      </c>
      <c r="K1953" s="180"/>
      <c r="L1953" s="182" t="str">
        <f>+VLOOKUP('INFO SEAL'!N1904,$J$8:$V$50,3,FALSE)</f>
        <v>Estructura de  Retención - Terminal compuesto por 1 postes de madera tratada 75' Clase 2</v>
      </c>
      <c r="M1953" s="33">
        <f t="shared" si="74"/>
        <v>1.4</v>
      </c>
    </row>
    <row r="1954" spans="1:13" customFormat="1" x14ac:dyDescent="0.25">
      <c r="A1954" s="73">
        <f>+'INFO SEAL'!B1905</f>
        <v>1900</v>
      </c>
      <c r="B1954" s="180" t="str">
        <f t="shared" si="73"/>
        <v>MOD INV_2018</v>
      </c>
      <c r="C1954" s="180" t="str">
        <f>+'INFO SEAL'!C1905</f>
        <v>AREQUIPA</v>
      </c>
      <c r="D1954" s="180" t="str">
        <f>+'INFO SEAL'!D1905</f>
        <v>CASTILLA</v>
      </c>
      <c r="E1954" s="180" t="str">
        <f>+'INFO SEAL'!E1905</f>
        <v>URACA</v>
      </c>
      <c r="F1954" s="180" t="str">
        <f>+IF('INFO SEAL'!I1905="BAJA TENSION","BT",IF('INFO SEAL'!I1905="MEDIA TENSION","MT","AT"))</f>
        <v>AT</v>
      </c>
      <c r="G1954" s="180">
        <f>+'INFO SEAL'!K1905</f>
        <v>16</v>
      </c>
      <c r="H1954" s="180" t="str">
        <f>+'INFO SEAL'!L1905</f>
        <v>POSTE</v>
      </c>
      <c r="I1954" s="180" t="str">
        <f>+'INFO SEAL'!M1905</f>
        <v>MADERA</v>
      </c>
      <c r="J1954" s="180" t="str">
        <f>+'INFO SEAL'!N1905&amp;"-"&amp;F1954</f>
        <v>EMSU1P60C3-AT</v>
      </c>
      <c r="K1954" s="180"/>
      <c r="L1954" s="182" t="str">
        <f>+VLOOKUP('INFO SEAL'!N1905,$J$8:$V$50,3,FALSE)</f>
        <v>Estructura de  Suspensión compuesto por 1 postes de madera tratada 60' Clase 3</v>
      </c>
      <c r="M1954" s="33">
        <f t="shared" si="74"/>
        <v>1.1000000000000001</v>
      </c>
    </row>
    <row r="1955" spans="1:13" customFormat="1" x14ac:dyDescent="0.25">
      <c r="A1955" s="73">
        <f>+'INFO SEAL'!B1906</f>
        <v>1901</v>
      </c>
      <c r="B1955" s="180" t="str">
        <f t="shared" si="73"/>
        <v>MOD INV_2018</v>
      </c>
      <c r="C1955" s="180" t="str">
        <f>+'INFO SEAL'!C1906</f>
        <v>AREQUIPA</v>
      </c>
      <c r="D1955" s="180" t="str">
        <f>+'INFO SEAL'!D1906</f>
        <v>CASTILLA</v>
      </c>
      <c r="E1955" s="180" t="str">
        <f>+'INFO SEAL'!E1906</f>
        <v>URACA</v>
      </c>
      <c r="F1955" s="180" t="str">
        <f>+IF('INFO SEAL'!I1906="BAJA TENSION","BT",IF('INFO SEAL'!I1906="MEDIA TENSION","MT","AT"))</f>
        <v>AT</v>
      </c>
      <c r="G1955" s="180">
        <f>+'INFO SEAL'!K1906</f>
        <v>16</v>
      </c>
      <c r="H1955" s="180" t="str">
        <f>+'INFO SEAL'!L1906</f>
        <v>POSTE</v>
      </c>
      <c r="I1955" s="180" t="str">
        <f>+'INFO SEAL'!M1906</f>
        <v>MADERA</v>
      </c>
      <c r="J1955" s="180" t="str">
        <f>+'INFO SEAL'!N1906&amp;"-"&amp;F1955</f>
        <v>EMSU1P60C3-AT</v>
      </c>
      <c r="K1955" s="180"/>
      <c r="L1955" s="182" t="str">
        <f>+VLOOKUP('INFO SEAL'!N1906,$J$8:$V$50,3,FALSE)</f>
        <v>Estructura de  Suspensión compuesto por 1 postes de madera tratada 60' Clase 3</v>
      </c>
      <c r="M1955" s="33">
        <f t="shared" si="74"/>
        <v>1.1000000000000001</v>
      </c>
    </row>
    <row r="1956" spans="1:13" customFormat="1" x14ac:dyDescent="0.25">
      <c r="A1956" s="73">
        <f>+'INFO SEAL'!B1907</f>
        <v>1902</v>
      </c>
      <c r="B1956" s="180" t="str">
        <f t="shared" si="73"/>
        <v>MOD INV_2018</v>
      </c>
      <c r="C1956" s="180" t="str">
        <f>+'INFO SEAL'!C1907</f>
        <v>AREQUIPA</v>
      </c>
      <c r="D1956" s="180" t="str">
        <f>+'INFO SEAL'!D1907</f>
        <v>CASTILLA</v>
      </c>
      <c r="E1956" s="180" t="str">
        <f>+'INFO SEAL'!E1907</f>
        <v>URACA</v>
      </c>
      <c r="F1956" s="180" t="str">
        <f>+IF('INFO SEAL'!I1907="BAJA TENSION","BT",IF('INFO SEAL'!I1907="MEDIA TENSION","MT","AT"))</f>
        <v>AT</v>
      </c>
      <c r="G1956" s="180">
        <f>+'INFO SEAL'!K1907</f>
        <v>16</v>
      </c>
      <c r="H1956" s="180" t="str">
        <f>+'INFO SEAL'!L1907</f>
        <v>POSTE</v>
      </c>
      <c r="I1956" s="180" t="str">
        <f>+'INFO SEAL'!M1907</f>
        <v>MADERA</v>
      </c>
      <c r="J1956" s="180" t="str">
        <f>+'INFO SEAL'!N1907&amp;"-"&amp;F1956</f>
        <v>EMSU1P60C3-AT</v>
      </c>
      <c r="K1956" s="180"/>
      <c r="L1956" s="182" t="str">
        <f>+VLOOKUP('INFO SEAL'!N1907,$J$8:$V$50,3,FALSE)</f>
        <v>Estructura de  Suspensión compuesto por 1 postes de madera tratada 60' Clase 3</v>
      </c>
      <c r="M1956" s="33">
        <f t="shared" si="74"/>
        <v>1.1000000000000001</v>
      </c>
    </row>
    <row r="1957" spans="1:13" customFormat="1" x14ac:dyDescent="0.25">
      <c r="A1957" s="73">
        <f>+'INFO SEAL'!B1908</f>
        <v>1903</v>
      </c>
      <c r="B1957" s="180" t="str">
        <f t="shared" si="73"/>
        <v>SICODI</v>
      </c>
      <c r="C1957" s="180" t="str">
        <f>+'INFO SEAL'!C1908</f>
        <v>AREQUIPA</v>
      </c>
      <c r="D1957" s="180" t="str">
        <f>+'INFO SEAL'!D1908</f>
        <v>LA UNION</v>
      </c>
      <c r="E1957" s="180" t="str">
        <f>+'INFO SEAL'!E1908</f>
        <v>COTAHUASI</v>
      </c>
      <c r="F1957" s="180" t="str">
        <f>+IF('INFO SEAL'!I1908="BAJA TENSION","BT",IF('INFO SEAL'!I1908="MEDIA TENSION","MT","AT"))</f>
        <v>MT</v>
      </c>
      <c r="G1957" s="180">
        <f>+'INFO SEAL'!K1908</f>
        <v>12</v>
      </c>
      <c r="H1957" s="180" t="str">
        <f>+'INFO SEAL'!L1908</f>
        <v>POSTE</v>
      </c>
      <c r="I1957" s="180" t="str">
        <f>+'INFO SEAL'!M1908</f>
        <v>MADERA</v>
      </c>
      <c r="J1957" s="180" t="str">
        <f>+'INFO SEAL'!N1908&amp;"-"&amp;F1957</f>
        <v>PPM19-MT</v>
      </c>
      <c r="K1957" s="180"/>
      <c r="L1957" s="182" t="str">
        <f>+VLOOKUP('INFO SEAL'!N1908,$J$8:$V$50,3,FALSE)</f>
        <v>POSTE DE MADERA TRATADA DE 12 mts. CL.4</v>
      </c>
      <c r="M1957" s="33">
        <f t="shared" si="74"/>
        <v>1</v>
      </c>
    </row>
    <row r="1958" spans="1:13" customFormat="1" x14ac:dyDescent="0.25">
      <c r="A1958" s="73">
        <f>+'INFO SEAL'!B1909</f>
        <v>1904</v>
      </c>
      <c r="B1958" s="180" t="str">
        <f t="shared" si="73"/>
        <v>SICODI</v>
      </c>
      <c r="C1958" s="180" t="str">
        <f>+'INFO SEAL'!C1909</f>
        <v>AREQUIPA</v>
      </c>
      <c r="D1958" s="180" t="str">
        <f>+'INFO SEAL'!D1909</f>
        <v>LA UNION</v>
      </c>
      <c r="E1958" s="180" t="str">
        <f>+'INFO SEAL'!E1909</f>
        <v>COTAHUASI</v>
      </c>
      <c r="F1958" s="180" t="str">
        <f>+IF('INFO SEAL'!I1909="BAJA TENSION","BT",IF('INFO SEAL'!I1909="MEDIA TENSION","MT","AT"))</f>
        <v>MT</v>
      </c>
      <c r="G1958" s="180">
        <f>+'INFO SEAL'!K1909</f>
        <v>12</v>
      </c>
      <c r="H1958" s="180" t="str">
        <f>+'INFO SEAL'!L1909</f>
        <v>POSTE</v>
      </c>
      <c r="I1958" s="180" t="str">
        <f>+'INFO SEAL'!M1909</f>
        <v>MADERA</v>
      </c>
      <c r="J1958" s="180" t="str">
        <f>+'INFO SEAL'!N1909&amp;"-"&amp;F1958</f>
        <v>PPM19-MT</v>
      </c>
      <c r="K1958" s="180"/>
      <c r="L1958" s="182" t="str">
        <f>+VLOOKUP('INFO SEAL'!N1909,$J$8:$V$50,3,FALSE)</f>
        <v>POSTE DE MADERA TRATADA DE 12 mts. CL.4</v>
      </c>
      <c r="M1958" s="33">
        <f t="shared" si="74"/>
        <v>1</v>
      </c>
    </row>
    <row r="1959" spans="1:13" customFormat="1" x14ac:dyDescent="0.25">
      <c r="A1959" s="73">
        <f>+'INFO SEAL'!B1910</f>
        <v>1905</v>
      </c>
      <c r="B1959" s="180" t="str">
        <f t="shared" si="73"/>
        <v>MOD INV_2018</v>
      </c>
      <c r="C1959" s="180" t="str">
        <f>+'INFO SEAL'!C1910</f>
        <v>AREQUIPA</v>
      </c>
      <c r="D1959" s="180" t="str">
        <f>+'INFO SEAL'!D1910</f>
        <v>CAYLLOMA</v>
      </c>
      <c r="E1959" s="180" t="str">
        <f>+'INFO SEAL'!E1910</f>
        <v>MAJES</v>
      </c>
      <c r="F1959" s="180" t="str">
        <f>+IF('INFO SEAL'!I1910="BAJA TENSION","BT",IF('INFO SEAL'!I1910="MEDIA TENSION","MT","AT"))</f>
        <v>AT</v>
      </c>
      <c r="G1959" s="180">
        <f>+'INFO SEAL'!K1910</f>
        <v>18</v>
      </c>
      <c r="H1959" s="180" t="str">
        <f>+'INFO SEAL'!L1910</f>
        <v>POSTE</v>
      </c>
      <c r="I1959" s="180" t="str">
        <f>+'INFO SEAL'!M1910</f>
        <v>MADERA</v>
      </c>
      <c r="J1959" s="180" t="str">
        <f>+'INFO SEAL'!N1910&amp;"-"&amp;F1959</f>
        <v>EMSU1P60C3-AT</v>
      </c>
      <c r="K1959" s="180"/>
      <c r="L1959" s="182" t="str">
        <f>+VLOOKUP('INFO SEAL'!N1910,$J$8:$V$50,3,FALSE)</f>
        <v>Estructura de  Suspensión compuesto por 1 postes de madera tratada 60' Clase 3</v>
      </c>
      <c r="M1959" s="33">
        <f t="shared" si="74"/>
        <v>1.1000000000000001</v>
      </c>
    </row>
    <row r="1960" spans="1:13" customFormat="1" x14ac:dyDescent="0.25">
      <c r="A1960" s="73">
        <f>+'INFO SEAL'!B1911</f>
        <v>1906</v>
      </c>
      <c r="B1960" s="180" t="str">
        <f t="shared" si="73"/>
        <v>SICODI</v>
      </c>
      <c r="C1960" s="180" t="str">
        <f>+'INFO SEAL'!C1911</f>
        <v>AREQUIPA</v>
      </c>
      <c r="D1960" s="180" t="str">
        <f>+'INFO SEAL'!D1911</f>
        <v>LA UNION</v>
      </c>
      <c r="E1960" s="180" t="str">
        <f>+'INFO SEAL'!E1911</f>
        <v>COTAHUASI</v>
      </c>
      <c r="F1960" s="180" t="str">
        <f>+IF('INFO SEAL'!I1911="BAJA TENSION","BT",IF('INFO SEAL'!I1911="MEDIA TENSION","MT","AT"))</f>
        <v>MT</v>
      </c>
      <c r="G1960" s="180">
        <f>+'INFO SEAL'!K1911</f>
        <v>12</v>
      </c>
      <c r="H1960" s="180" t="str">
        <f>+'INFO SEAL'!L1911</f>
        <v>POSTE</v>
      </c>
      <c r="I1960" s="180" t="str">
        <f>+'INFO SEAL'!M1911</f>
        <v>MADERA</v>
      </c>
      <c r="J1960" s="180" t="str">
        <f>+'INFO SEAL'!N1911&amp;"-"&amp;F1960</f>
        <v>PPM19-MT</v>
      </c>
      <c r="K1960" s="180"/>
      <c r="L1960" s="182" t="str">
        <f>+VLOOKUP('INFO SEAL'!N1911,$J$8:$V$50,3,FALSE)</f>
        <v>POSTE DE MADERA TRATADA DE 12 mts. CL.4</v>
      </c>
      <c r="M1960" s="33">
        <f t="shared" si="74"/>
        <v>1</v>
      </c>
    </row>
    <row r="1961" spans="1:13" customFormat="1" x14ac:dyDescent="0.25">
      <c r="A1961" s="73">
        <f>+'INFO SEAL'!B1912</f>
        <v>1907</v>
      </c>
      <c r="B1961" s="180" t="str">
        <f t="shared" si="73"/>
        <v>MOD INV_2018</v>
      </c>
      <c r="C1961" s="180" t="str">
        <f>+'INFO SEAL'!C1912</f>
        <v>AREQUIPA</v>
      </c>
      <c r="D1961" s="180" t="str">
        <f>+'INFO SEAL'!D1912</f>
        <v>CASTILLA</v>
      </c>
      <c r="E1961" s="180" t="str">
        <f>+'INFO SEAL'!E1912</f>
        <v>URACA</v>
      </c>
      <c r="F1961" s="180" t="str">
        <f>+IF('INFO SEAL'!I1912="BAJA TENSION","BT",IF('INFO SEAL'!I1912="MEDIA TENSION","MT","AT"))</f>
        <v>AT</v>
      </c>
      <c r="G1961" s="180">
        <f>+'INFO SEAL'!K1912</f>
        <v>16</v>
      </c>
      <c r="H1961" s="180" t="str">
        <f>+'INFO SEAL'!L1912</f>
        <v>POSTE</v>
      </c>
      <c r="I1961" s="180" t="str">
        <f>+'INFO SEAL'!M1912</f>
        <v>MADERA</v>
      </c>
      <c r="J1961" s="180" t="str">
        <f>+'INFO SEAL'!N1912&amp;"-"&amp;F1961</f>
        <v>EMAM1P75C2-AT</v>
      </c>
      <c r="K1961" s="180"/>
      <c r="L1961" s="182" t="str">
        <f>+VLOOKUP('INFO SEAL'!N1912,$J$8:$V$50,3,FALSE)</f>
        <v>Estructura de  Retención - Terminal compuesto por 1 postes de madera tratada 75' Clase 2</v>
      </c>
      <c r="M1961" s="33">
        <f t="shared" si="74"/>
        <v>1.4</v>
      </c>
    </row>
    <row r="1962" spans="1:13" customFormat="1" x14ac:dyDescent="0.25">
      <c r="A1962" s="73">
        <f>+'INFO SEAL'!B1913</f>
        <v>1908</v>
      </c>
      <c r="B1962" s="180" t="str">
        <f t="shared" si="73"/>
        <v>MOD INV_2018</v>
      </c>
      <c r="C1962" s="180" t="str">
        <f>+'INFO SEAL'!C1913</f>
        <v>AREQUIPA</v>
      </c>
      <c r="D1962" s="180" t="str">
        <f>+'INFO SEAL'!D1913</f>
        <v>CASTILLA</v>
      </c>
      <c r="E1962" s="180" t="str">
        <f>+'INFO SEAL'!E1913</f>
        <v>URACA</v>
      </c>
      <c r="F1962" s="180" t="str">
        <f>+IF('INFO SEAL'!I1913="BAJA TENSION","BT",IF('INFO SEAL'!I1913="MEDIA TENSION","MT","AT"))</f>
        <v>AT</v>
      </c>
      <c r="G1962" s="180">
        <f>+'INFO SEAL'!K1913</f>
        <v>16</v>
      </c>
      <c r="H1962" s="180" t="str">
        <f>+'INFO SEAL'!L1913</f>
        <v>POSTE</v>
      </c>
      <c r="I1962" s="180" t="str">
        <f>+'INFO SEAL'!M1913</f>
        <v>MADERA</v>
      </c>
      <c r="J1962" s="180" t="str">
        <f>+'INFO SEAL'!N1913&amp;"-"&amp;F1962</f>
        <v>EMAM1P75C2-AT</v>
      </c>
      <c r="K1962" s="180"/>
      <c r="L1962" s="182" t="str">
        <f>+VLOOKUP('INFO SEAL'!N1913,$J$8:$V$50,3,FALSE)</f>
        <v>Estructura de  Retención - Terminal compuesto por 1 postes de madera tratada 75' Clase 2</v>
      </c>
      <c r="M1962" s="33">
        <f t="shared" si="74"/>
        <v>1.4</v>
      </c>
    </row>
    <row r="1963" spans="1:13" customFormat="1" x14ac:dyDescent="0.25">
      <c r="A1963" s="73">
        <f>+'INFO SEAL'!B1914</f>
        <v>1909</v>
      </c>
      <c r="B1963" s="180" t="str">
        <f t="shared" si="73"/>
        <v>SICODI</v>
      </c>
      <c r="C1963" s="180" t="str">
        <f>+'INFO SEAL'!C1914</f>
        <v>AREQUIPA</v>
      </c>
      <c r="D1963" s="180" t="str">
        <f>+'INFO SEAL'!D1914</f>
        <v>LA UNION</v>
      </c>
      <c r="E1963" s="180" t="str">
        <f>+'INFO SEAL'!E1914</f>
        <v>COTAHUASI</v>
      </c>
      <c r="F1963" s="180" t="str">
        <f>+IF('INFO SEAL'!I1914="BAJA TENSION","BT",IF('INFO SEAL'!I1914="MEDIA TENSION","MT","AT"))</f>
        <v>MT</v>
      </c>
      <c r="G1963" s="180">
        <f>+'INFO SEAL'!K1914</f>
        <v>12</v>
      </c>
      <c r="H1963" s="180" t="str">
        <f>+'INFO SEAL'!L1914</f>
        <v>POSTE</v>
      </c>
      <c r="I1963" s="180" t="str">
        <f>+'INFO SEAL'!M1914</f>
        <v>FIERRO</v>
      </c>
      <c r="J1963" s="180" t="str">
        <f>+'INFO SEAL'!N1914&amp;"-"&amp;F1963</f>
        <v>PPF08-MT</v>
      </c>
      <c r="K1963" s="180"/>
      <c r="L1963" s="182" t="str">
        <f>+VLOOKUP('INFO SEAL'!N1914,$J$8:$V$50,3,FALSE)</f>
        <v>POSTE DE METAL DE  12 mts.</v>
      </c>
      <c r="M1963" s="33">
        <f t="shared" si="74"/>
        <v>1</v>
      </c>
    </row>
    <row r="1964" spans="1:13" customFormat="1" x14ac:dyDescent="0.25">
      <c r="A1964" s="73">
        <f>+'INFO SEAL'!B1915</f>
        <v>1910</v>
      </c>
      <c r="B1964" s="180" t="str">
        <f t="shared" si="73"/>
        <v>MOD INV_2018</v>
      </c>
      <c r="C1964" s="180" t="str">
        <f>+'INFO SEAL'!C1915</f>
        <v>AREQUIPA</v>
      </c>
      <c r="D1964" s="180" t="str">
        <f>+'INFO SEAL'!D1915</f>
        <v>CASTILLA</v>
      </c>
      <c r="E1964" s="180" t="str">
        <f>+'INFO SEAL'!E1915</f>
        <v>URACA</v>
      </c>
      <c r="F1964" s="180" t="str">
        <f>+IF('INFO SEAL'!I1915="BAJA TENSION","BT",IF('INFO SEAL'!I1915="MEDIA TENSION","MT","AT"))</f>
        <v>AT</v>
      </c>
      <c r="G1964" s="180">
        <f>+'INFO SEAL'!K1915</f>
        <v>16</v>
      </c>
      <c r="H1964" s="180" t="str">
        <f>+'INFO SEAL'!L1915</f>
        <v>POSTE</v>
      </c>
      <c r="I1964" s="180" t="str">
        <f>+'INFO SEAL'!M1915</f>
        <v>MADERA</v>
      </c>
      <c r="J1964" s="180" t="str">
        <f>+'INFO SEAL'!N1915&amp;"-"&amp;F1964</f>
        <v>EMSU1P60C3-AT</v>
      </c>
      <c r="K1964" s="180"/>
      <c r="L1964" s="182" t="str">
        <f>+VLOOKUP('INFO SEAL'!N1915,$J$8:$V$50,3,FALSE)</f>
        <v>Estructura de  Suspensión compuesto por 1 postes de madera tratada 60' Clase 3</v>
      </c>
      <c r="M1964" s="33">
        <f t="shared" si="74"/>
        <v>1.1000000000000001</v>
      </c>
    </row>
    <row r="1965" spans="1:13" customFormat="1" x14ac:dyDescent="0.25">
      <c r="A1965" s="73">
        <f>+'INFO SEAL'!B1916</f>
        <v>1911</v>
      </c>
      <c r="B1965" s="180" t="str">
        <f t="shared" si="73"/>
        <v>MOD INV_2018</v>
      </c>
      <c r="C1965" s="180" t="str">
        <f>+'INFO SEAL'!C1916</f>
        <v>AREQUIPA</v>
      </c>
      <c r="D1965" s="180" t="str">
        <f>+'INFO SEAL'!D1916</f>
        <v>CAYLLOMA</v>
      </c>
      <c r="E1965" s="180" t="str">
        <f>+'INFO SEAL'!E1916</f>
        <v>MAJES</v>
      </c>
      <c r="F1965" s="180" t="str">
        <f>+IF('INFO SEAL'!I1916="BAJA TENSION","BT",IF('INFO SEAL'!I1916="MEDIA TENSION","MT","AT"))</f>
        <v>AT</v>
      </c>
      <c r="G1965" s="180">
        <f>+'INFO SEAL'!K1916</f>
        <v>16</v>
      </c>
      <c r="H1965" s="180" t="str">
        <f>+'INFO SEAL'!L1916</f>
        <v>POSTE</v>
      </c>
      <c r="I1965" s="180" t="str">
        <f>+'INFO SEAL'!M1916</f>
        <v>MADERA</v>
      </c>
      <c r="J1965" s="180" t="str">
        <f>+'INFO SEAL'!N1916&amp;"-"&amp;F1965</f>
        <v>EMSU1P60C3-AT</v>
      </c>
      <c r="K1965" s="180"/>
      <c r="L1965" s="182" t="str">
        <f>+VLOOKUP('INFO SEAL'!N1916,$J$8:$V$50,3,FALSE)</f>
        <v>Estructura de  Suspensión compuesto por 1 postes de madera tratada 60' Clase 3</v>
      </c>
      <c r="M1965" s="33">
        <f t="shared" si="74"/>
        <v>1.1000000000000001</v>
      </c>
    </row>
    <row r="1966" spans="1:13" customFormat="1" x14ac:dyDescent="0.25">
      <c r="A1966" s="73">
        <f>+'INFO SEAL'!B1917</f>
        <v>1912</v>
      </c>
      <c r="B1966" s="180" t="str">
        <f t="shared" si="73"/>
        <v>SICODI</v>
      </c>
      <c r="C1966" s="180" t="str">
        <f>+'INFO SEAL'!C1917</f>
        <v>AREQUIPA</v>
      </c>
      <c r="D1966" s="180" t="str">
        <f>+'INFO SEAL'!D1917</f>
        <v>LA UNION</v>
      </c>
      <c r="E1966" s="180" t="str">
        <f>+'INFO SEAL'!E1917</f>
        <v>COTAHUASI</v>
      </c>
      <c r="F1966" s="180" t="str">
        <f>+IF('INFO SEAL'!I1917="BAJA TENSION","BT",IF('INFO SEAL'!I1917="MEDIA TENSION","MT","AT"))</f>
        <v>MT</v>
      </c>
      <c r="G1966" s="180">
        <f>+'INFO SEAL'!K1917</f>
        <v>12</v>
      </c>
      <c r="H1966" s="180" t="str">
        <f>+'INFO SEAL'!L1917</f>
        <v>POSTE</v>
      </c>
      <c r="I1966" s="180" t="str">
        <f>+'INFO SEAL'!M1917</f>
        <v>MADERA</v>
      </c>
      <c r="J1966" s="180" t="str">
        <f>+'INFO SEAL'!N1917&amp;"-"&amp;F1966</f>
        <v>PPM19-MT</v>
      </c>
      <c r="K1966" s="180"/>
      <c r="L1966" s="182" t="str">
        <f>+VLOOKUP('INFO SEAL'!N1917,$J$8:$V$50,3,FALSE)</f>
        <v>POSTE DE MADERA TRATADA DE 12 mts. CL.4</v>
      </c>
      <c r="M1966" s="33">
        <f t="shared" si="74"/>
        <v>1</v>
      </c>
    </row>
    <row r="1967" spans="1:13" customFormat="1" x14ac:dyDescent="0.25">
      <c r="A1967" s="73">
        <f>+'INFO SEAL'!B1918</f>
        <v>1913</v>
      </c>
      <c r="B1967" s="180" t="str">
        <f t="shared" si="73"/>
        <v>SICODI</v>
      </c>
      <c r="C1967" s="180" t="str">
        <f>+'INFO SEAL'!C1918</f>
        <v>AREQUIPA</v>
      </c>
      <c r="D1967" s="180" t="str">
        <f>+'INFO SEAL'!D1918</f>
        <v>LA UNION</v>
      </c>
      <c r="E1967" s="180" t="str">
        <f>+'INFO SEAL'!E1918</f>
        <v>COTAHUASI</v>
      </c>
      <c r="F1967" s="180" t="str">
        <f>+IF('INFO SEAL'!I1918="BAJA TENSION","BT",IF('INFO SEAL'!I1918="MEDIA TENSION","MT","AT"))</f>
        <v>MT</v>
      </c>
      <c r="G1967" s="180">
        <f>+'INFO SEAL'!K1918</f>
        <v>12</v>
      </c>
      <c r="H1967" s="180" t="str">
        <f>+'INFO SEAL'!L1918</f>
        <v>POSTE</v>
      </c>
      <c r="I1967" s="180" t="str">
        <f>+'INFO SEAL'!M1918</f>
        <v>MADERA</v>
      </c>
      <c r="J1967" s="180" t="str">
        <f>+'INFO SEAL'!N1918&amp;"-"&amp;F1967</f>
        <v>PPM19-MT</v>
      </c>
      <c r="K1967" s="180"/>
      <c r="L1967" s="182" t="str">
        <f>+VLOOKUP('INFO SEAL'!N1918,$J$8:$V$50,3,FALSE)</f>
        <v>POSTE DE MADERA TRATADA DE 12 mts. CL.4</v>
      </c>
      <c r="M1967" s="33">
        <f t="shared" si="74"/>
        <v>1</v>
      </c>
    </row>
    <row r="1968" spans="1:13" customFormat="1" x14ac:dyDescent="0.25">
      <c r="A1968" s="73">
        <f>+'INFO SEAL'!B1919</f>
        <v>1914</v>
      </c>
      <c r="B1968" s="180" t="str">
        <f t="shared" si="73"/>
        <v>MOD INV_2018</v>
      </c>
      <c r="C1968" s="180" t="str">
        <f>+'INFO SEAL'!C1919</f>
        <v>AREQUIPA</v>
      </c>
      <c r="D1968" s="180" t="str">
        <f>+'INFO SEAL'!D1919</f>
        <v>CAYLLOMA</v>
      </c>
      <c r="E1968" s="180" t="str">
        <f>+'INFO SEAL'!E1919</f>
        <v>MAJES</v>
      </c>
      <c r="F1968" s="180" t="str">
        <f>+IF('INFO SEAL'!I1919="BAJA TENSION","BT",IF('INFO SEAL'!I1919="MEDIA TENSION","MT","AT"))</f>
        <v>AT</v>
      </c>
      <c r="G1968" s="180">
        <f>+'INFO SEAL'!K1919</f>
        <v>18</v>
      </c>
      <c r="H1968" s="180" t="str">
        <f>+'INFO SEAL'!L1919</f>
        <v>POSTE</v>
      </c>
      <c r="I1968" s="180" t="str">
        <f>+'INFO SEAL'!M1919</f>
        <v>MADERA</v>
      </c>
      <c r="J1968" s="180" t="str">
        <f>+'INFO SEAL'!N1919&amp;"-"&amp;F1968</f>
        <v>EMAM1P75C2-AT</v>
      </c>
      <c r="K1968" s="180"/>
      <c r="L1968" s="182" t="str">
        <f>+VLOOKUP('INFO SEAL'!N1919,$J$8:$V$50,3,FALSE)</f>
        <v>Estructura de  Retención - Terminal compuesto por 1 postes de madera tratada 75' Clase 2</v>
      </c>
      <c r="M1968" s="33">
        <f t="shared" si="74"/>
        <v>1.4</v>
      </c>
    </row>
    <row r="1969" spans="1:13" customFormat="1" x14ac:dyDescent="0.25">
      <c r="A1969" s="73">
        <f>+'INFO SEAL'!B1920</f>
        <v>1915</v>
      </c>
      <c r="B1969" s="180" t="str">
        <f t="shared" si="73"/>
        <v>MOD INV_2018</v>
      </c>
      <c r="C1969" s="180" t="str">
        <f>+'INFO SEAL'!C1920</f>
        <v>AREQUIPA</v>
      </c>
      <c r="D1969" s="180" t="str">
        <f>+'INFO SEAL'!D1920</f>
        <v>CAYLLOMA</v>
      </c>
      <c r="E1969" s="180" t="str">
        <f>+'INFO SEAL'!E1920</f>
        <v>MAJES</v>
      </c>
      <c r="F1969" s="180" t="str">
        <f>+IF('INFO SEAL'!I1920="BAJA TENSION","BT",IF('INFO SEAL'!I1920="MEDIA TENSION","MT","AT"))</f>
        <v>AT</v>
      </c>
      <c r="G1969" s="180">
        <f>+'INFO SEAL'!K1920</f>
        <v>16</v>
      </c>
      <c r="H1969" s="180" t="str">
        <f>+'INFO SEAL'!L1920</f>
        <v>POSTE</v>
      </c>
      <c r="I1969" s="180" t="str">
        <f>+'INFO SEAL'!M1920</f>
        <v>MADERA</v>
      </c>
      <c r="J1969" s="180" t="str">
        <f>+'INFO SEAL'!N1920&amp;"-"&amp;F1969</f>
        <v>EMSU1P60C3-AT</v>
      </c>
      <c r="K1969" s="180"/>
      <c r="L1969" s="182" t="str">
        <f>+VLOOKUP('INFO SEAL'!N1920,$J$8:$V$50,3,FALSE)</f>
        <v>Estructura de  Suspensión compuesto por 1 postes de madera tratada 60' Clase 3</v>
      </c>
      <c r="M1969" s="33">
        <f t="shared" si="74"/>
        <v>1.1000000000000001</v>
      </c>
    </row>
    <row r="1970" spans="1:13" customFormat="1" x14ac:dyDescent="0.25">
      <c r="A1970" s="73">
        <f>+'INFO SEAL'!B1921</f>
        <v>1916</v>
      </c>
      <c r="B1970" s="180" t="str">
        <f t="shared" si="73"/>
        <v>MOD INV_2018</v>
      </c>
      <c r="C1970" s="180" t="str">
        <f>+'INFO SEAL'!C1921</f>
        <v>AREQUIPA</v>
      </c>
      <c r="D1970" s="180" t="str">
        <f>+'INFO SEAL'!D1921</f>
        <v>CAYLLOMA</v>
      </c>
      <c r="E1970" s="180" t="str">
        <f>+'INFO SEAL'!E1921</f>
        <v>MAJES</v>
      </c>
      <c r="F1970" s="180" t="str">
        <f>+IF('INFO SEAL'!I1921="BAJA TENSION","BT",IF('INFO SEAL'!I1921="MEDIA TENSION","MT","AT"))</f>
        <v>AT</v>
      </c>
      <c r="G1970" s="180">
        <f>+'INFO SEAL'!K1921</f>
        <v>16</v>
      </c>
      <c r="H1970" s="180" t="str">
        <f>+'INFO SEAL'!L1921</f>
        <v>POSTE</v>
      </c>
      <c r="I1970" s="180" t="str">
        <f>+'INFO SEAL'!M1921</f>
        <v>MADERA</v>
      </c>
      <c r="J1970" s="180" t="str">
        <f>+'INFO SEAL'!N1921&amp;"-"&amp;F1970</f>
        <v>EMSU1P60C3-AT</v>
      </c>
      <c r="K1970" s="180"/>
      <c r="L1970" s="182" t="str">
        <f>+VLOOKUP('INFO SEAL'!N1921,$J$8:$V$50,3,FALSE)</f>
        <v>Estructura de  Suspensión compuesto por 1 postes de madera tratada 60' Clase 3</v>
      </c>
      <c r="M1970" s="33">
        <f t="shared" si="74"/>
        <v>1.1000000000000001</v>
      </c>
    </row>
    <row r="1971" spans="1:13" customFormat="1" x14ac:dyDescent="0.25">
      <c r="A1971" s="73">
        <f>+'INFO SEAL'!B1922</f>
        <v>1917</v>
      </c>
      <c r="B1971" s="180" t="str">
        <f t="shared" si="73"/>
        <v>MOD INV_2018</v>
      </c>
      <c r="C1971" s="180" t="str">
        <f>+'INFO SEAL'!C1922</f>
        <v>AREQUIPA</v>
      </c>
      <c r="D1971" s="180" t="str">
        <f>+'INFO SEAL'!D1922</f>
        <v>CAYLLOMA</v>
      </c>
      <c r="E1971" s="180" t="str">
        <f>+'INFO SEAL'!E1922</f>
        <v>MAJES</v>
      </c>
      <c r="F1971" s="180" t="str">
        <f>+IF('INFO SEAL'!I1922="BAJA TENSION","BT",IF('INFO SEAL'!I1922="MEDIA TENSION","MT","AT"))</f>
        <v>AT</v>
      </c>
      <c r="G1971" s="180">
        <f>+'INFO SEAL'!K1922</f>
        <v>16</v>
      </c>
      <c r="H1971" s="180" t="str">
        <f>+'INFO SEAL'!L1922</f>
        <v>POSTE</v>
      </c>
      <c r="I1971" s="180" t="str">
        <f>+'INFO SEAL'!M1922</f>
        <v>MADERA</v>
      </c>
      <c r="J1971" s="180" t="str">
        <f>+'INFO SEAL'!N1922&amp;"-"&amp;F1971</f>
        <v>EMSU1P60C3-AT</v>
      </c>
      <c r="K1971" s="180"/>
      <c r="L1971" s="182" t="str">
        <f>+VLOOKUP('INFO SEAL'!N1922,$J$8:$V$50,3,FALSE)</f>
        <v>Estructura de  Suspensión compuesto por 1 postes de madera tratada 60' Clase 3</v>
      </c>
      <c r="M1971" s="33">
        <f t="shared" si="74"/>
        <v>1.1000000000000001</v>
      </c>
    </row>
    <row r="1972" spans="1:13" customFormat="1" x14ac:dyDescent="0.25">
      <c r="A1972" s="73">
        <f>+'INFO SEAL'!B1923</f>
        <v>1918</v>
      </c>
      <c r="B1972" s="180" t="str">
        <f t="shared" si="73"/>
        <v>MOD INV_2018</v>
      </c>
      <c r="C1972" s="180" t="str">
        <f>+'INFO SEAL'!C1923</f>
        <v>AREQUIPA</v>
      </c>
      <c r="D1972" s="180" t="str">
        <f>+'INFO SEAL'!D1923</f>
        <v>CAYLLOMA</v>
      </c>
      <c r="E1972" s="180" t="str">
        <f>+'INFO SEAL'!E1923</f>
        <v>MAJES</v>
      </c>
      <c r="F1972" s="180" t="str">
        <f>+IF('INFO SEAL'!I1923="BAJA TENSION","BT",IF('INFO SEAL'!I1923="MEDIA TENSION","MT","AT"))</f>
        <v>AT</v>
      </c>
      <c r="G1972" s="180">
        <f>+'INFO SEAL'!K1923</f>
        <v>16</v>
      </c>
      <c r="H1972" s="180" t="str">
        <f>+'INFO SEAL'!L1923</f>
        <v>POSTE</v>
      </c>
      <c r="I1972" s="180" t="str">
        <f>+'INFO SEAL'!M1923</f>
        <v>MADERA</v>
      </c>
      <c r="J1972" s="180" t="str">
        <f>+'INFO SEAL'!N1923&amp;"-"&amp;F1972</f>
        <v>EMSU1P60C3-AT</v>
      </c>
      <c r="K1972" s="180"/>
      <c r="L1972" s="182" t="str">
        <f>+VLOOKUP('INFO SEAL'!N1923,$J$8:$V$50,3,FALSE)</f>
        <v>Estructura de  Suspensión compuesto por 1 postes de madera tratada 60' Clase 3</v>
      </c>
      <c r="M1972" s="33">
        <f t="shared" si="74"/>
        <v>1.1000000000000001</v>
      </c>
    </row>
    <row r="1973" spans="1:13" customFormat="1" x14ac:dyDescent="0.25">
      <c r="A1973" s="73">
        <f>+'INFO SEAL'!B1924</f>
        <v>1919</v>
      </c>
      <c r="B1973" s="180" t="str">
        <f t="shared" si="73"/>
        <v>MOD INV_2018</v>
      </c>
      <c r="C1973" s="180" t="str">
        <f>+'INFO SEAL'!C1924</f>
        <v>AREQUIPA</v>
      </c>
      <c r="D1973" s="180" t="str">
        <f>+'INFO SEAL'!D1924</f>
        <v>CAYLLOMA</v>
      </c>
      <c r="E1973" s="180" t="str">
        <f>+'INFO SEAL'!E1924</f>
        <v>MAJES</v>
      </c>
      <c r="F1973" s="180" t="str">
        <f>+IF('INFO SEAL'!I1924="BAJA TENSION","BT",IF('INFO SEAL'!I1924="MEDIA TENSION","MT","AT"))</f>
        <v>AT</v>
      </c>
      <c r="G1973" s="180">
        <f>+'INFO SEAL'!K1924</f>
        <v>16</v>
      </c>
      <c r="H1973" s="180" t="str">
        <f>+'INFO SEAL'!L1924</f>
        <v>POSTE</v>
      </c>
      <c r="I1973" s="180" t="str">
        <f>+'INFO SEAL'!M1924</f>
        <v>MADERA</v>
      </c>
      <c r="J1973" s="180" t="str">
        <f>+'INFO SEAL'!N1924&amp;"-"&amp;F1973</f>
        <v>EMSU1P60C3-AT</v>
      </c>
      <c r="K1973" s="180"/>
      <c r="L1973" s="182" t="str">
        <f>+VLOOKUP('INFO SEAL'!N1924,$J$8:$V$50,3,FALSE)</f>
        <v>Estructura de  Suspensión compuesto por 1 postes de madera tratada 60' Clase 3</v>
      </c>
      <c r="M1973" s="33">
        <f t="shared" si="74"/>
        <v>1.1000000000000001</v>
      </c>
    </row>
    <row r="1974" spans="1:13" customFormat="1" x14ac:dyDescent="0.25">
      <c r="A1974" s="73">
        <f>+'INFO SEAL'!B1925</f>
        <v>1920</v>
      </c>
      <c r="B1974" s="180" t="str">
        <f t="shared" si="73"/>
        <v>MOD INV_2018</v>
      </c>
      <c r="C1974" s="180" t="str">
        <f>+'INFO SEAL'!C1925</f>
        <v>AREQUIPA</v>
      </c>
      <c r="D1974" s="180" t="str">
        <f>+'INFO SEAL'!D1925</f>
        <v>CAYLLOMA</v>
      </c>
      <c r="E1974" s="180" t="str">
        <f>+'INFO SEAL'!E1925</f>
        <v>MAJES</v>
      </c>
      <c r="F1974" s="180" t="str">
        <f>+IF('INFO SEAL'!I1925="BAJA TENSION","BT",IF('INFO SEAL'!I1925="MEDIA TENSION","MT","AT"))</f>
        <v>AT</v>
      </c>
      <c r="G1974" s="180">
        <f>+'INFO SEAL'!K1925</f>
        <v>18</v>
      </c>
      <c r="H1974" s="180" t="str">
        <f>+'INFO SEAL'!L1925</f>
        <v>POSTE</v>
      </c>
      <c r="I1974" s="180" t="str">
        <f>+'INFO SEAL'!M1925</f>
        <v>MADERA</v>
      </c>
      <c r="J1974" s="180" t="str">
        <f>+'INFO SEAL'!N1925&amp;"-"&amp;F1974</f>
        <v>EMSU1P60C3-AT</v>
      </c>
      <c r="K1974" s="180"/>
      <c r="L1974" s="182" t="str">
        <f>+VLOOKUP('INFO SEAL'!N1925,$J$8:$V$50,3,FALSE)</f>
        <v>Estructura de  Suspensión compuesto por 1 postes de madera tratada 60' Clase 3</v>
      </c>
      <c r="M1974" s="33">
        <f t="shared" si="74"/>
        <v>1.1000000000000001</v>
      </c>
    </row>
    <row r="1975" spans="1:13" customFormat="1" x14ac:dyDescent="0.25">
      <c r="A1975" s="73">
        <f>+'INFO SEAL'!B1926</f>
        <v>1921</v>
      </c>
      <c r="B1975" s="180" t="str">
        <f t="shared" si="73"/>
        <v>MOD INV_2018</v>
      </c>
      <c r="C1975" s="180" t="str">
        <f>+'INFO SEAL'!C1926</f>
        <v>AREQUIPA</v>
      </c>
      <c r="D1975" s="180" t="str">
        <f>+'INFO SEAL'!D1926</f>
        <v>CAYLLOMA</v>
      </c>
      <c r="E1975" s="180" t="str">
        <f>+'INFO SEAL'!E1926</f>
        <v>MAJES</v>
      </c>
      <c r="F1975" s="180" t="str">
        <f>+IF('INFO SEAL'!I1926="BAJA TENSION","BT",IF('INFO SEAL'!I1926="MEDIA TENSION","MT","AT"))</f>
        <v>AT</v>
      </c>
      <c r="G1975" s="180">
        <f>+'INFO SEAL'!K1926</f>
        <v>16</v>
      </c>
      <c r="H1975" s="180" t="str">
        <f>+'INFO SEAL'!L1926</f>
        <v>POSTE</v>
      </c>
      <c r="I1975" s="180" t="str">
        <f>+'INFO SEAL'!M1926</f>
        <v>MADERA</v>
      </c>
      <c r="J1975" s="180" t="str">
        <f>+'INFO SEAL'!N1926&amp;"-"&amp;F1975</f>
        <v>EMSU1P60C3-AT</v>
      </c>
      <c r="K1975" s="180"/>
      <c r="L1975" s="182" t="str">
        <f>+VLOOKUP('INFO SEAL'!N1926,$J$8:$V$50,3,FALSE)</f>
        <v>Estructura de  Suspensión compuesto por 1 postes de madera tratada 60' Clase 3</v>
      </c>
      <c r="M1975" s="33">
        <f t="shared" si="74"/>
        <v>1.1000000000000001</v>
      </c>
    </row>
    <row r="1976" spans="1:13" customFormat="1" x14ac:dyDescent="0.25">
      <c r="A1976" s="73">
        <f>+'INFO SEAL'!B1927</f>
        <v>1922</v>
      </c>
      <c r="B1976" s="180" t="str">
        <f t="shared" ref="B1976:B2039" si="75">+INDEX($B$8:$B$50,MATCH(L1976,$L$8:$L$50,0))</f>
        <v>MOD INV_2018</v>
      </c>
      <c r="C1976" s="180" t="str">
        <f>+'INFO SEAL'!C1927</f>
        <v>AREQUIPA</v>
      </c>
      <c r="D1976" s="180" t="str">
        <f>+'INFO SEAL'!D1927</f>
        <v>CAMANA</v>
      </c>
      <c r="E1976" s="180" t="str">
        <f>+'INFO SEAL'!E1927</f>
        <v>MARISCAL CACERES</v>
      </c>
      <c r="F1976" s="180" t="str">
        <f>+IF('INFO SEAL'!I1927="BAJA TENSION","BT",IF('INFO SEAL'!I1927="MEDIA TENSION","MT","AT"))</f>
        <v>AT</v>
      </c>
      <c r="G1976" s="180">
        <f>+'INFO SEAL'!K1927</f>
        <v>13</v>
      </c>
      <c r="H1976" s="180" t="str">
        <f>+'INFO SEAL'!L1927</f>
        <v>POSTE</v>
      </c>
      <c r="I1976" s="180" t="str">
        <f>+'INFO SEAL'!M1927</f>
        <v>MADERA</v>
      </c>
      <c r="J1976" s="180" t="str">
        <f>+'INFO SEAL'!N1927&amp;"-"&amp;F1976</f>
        <v>EMSA1P75C2-AT</v>
      </c>
      <c r="K1976" s="180"/>
      <c r="L1976" s="182" t="str">
        <f>+VLOOKUP('INFO SEAL'!N1927,$J$8:$V$50,3,FALSE)</f>
        <v>Estructura de  Suspensión- Angulo menor  compuesto por 1 postes de madera tratada 75' Clase 2</v>
      </c>
      <c r="M1976" s="33">
        <f t="shared" ref="M1976:M2039" si="76">+VLOOKUP(J1976,$K$8:$V$50,12,FALSE)</f>
        <v>1.6</v>
      </c>
    </row>
    <row r="1977" spans="1:13" customFormat="1" x14ac:dyDescent="0.25">
      <c r="A1977" s="73">
        <f>+'INFO SEAL'!B1928</f>
        <v>1923</v>
      </c>
      <c r="B1977" s="180" t="str">
        <f t="shared" si="75"/>
        <v>SICODI</v>
      </c>
      <c r="C1977" s="180" t="str">
        <f>+'INFO SEAL'!C1928</f>
        <v>AREQUIPA</v>
      </c>
      <c r="D1977" s="180" t="str">
        <f>+'INFO SEAL'!D1928</f>
        <v>LA UNION</v>
      </c>
      <c r="E1977" s="180" t="str">
        <f>+'INFO SEAL'!E1928</f>
        <v>COTAHUASI</v>
      </c>
      <c r="F1977" s="180" t="str">
        <f>+IF('INFO SEAL'!I1928="BAJA TENSION","BT",IF('INFO SEAL'!I1928="MEDIA TENSION","MT","AT"))</f>
        <v>MT</v>
      </c>
      <c r="G1977" s="180">
        <f>+'INFO SEAL'!K1928</f>
        <v>12</v>
      </c>
      <c r="H1977" s="180" t="str">
        <f>+'INFO SEAL'!L1928</f>
        <v>POSTE</v>
      </c>
      <c r="I1977" s="180" t="str">
        <f>+'INFO SEAL'!M1928</f>
        <v>MADERA</v>
      </c>
      <c r="J1977" s="180" t="str">
        <f>+'INFO SEAL'!N1928&amp;"-"&amp;F1977</f>
        <v>PPM19-MT</v>
      </c>
      <c r="K1977" s="180"/>
      <c r="L1977" s="182" t="str">
        <f>+VLOOKUP('INFO SEAL'!N1928,$J$8:$V$50,3,FALSE)</f>
        <v>POSTE DE MADERA TRATADA DE 12 mts. CL.4</v>
      </c>
      <c r="M1977" s="33">
        <f t="shared" si="76"/>
        <v>1</v>
      </c>
    </row>
    <row r="1978" spans="1:13" customFormat="1" x14ac:dyDescent="0.25">
      <c r="A1978" s="73">
        <f>+'INFO SEAL'!B1929</f>
        <v>1924</v>
      </c>
      <c r="B1978" s="180" t="str">
        <f t="shared" si="75"/>
        <v>MOD INV_2018</v>
      </c>
      <c r="C1978" s="180" t="str">
        <f>+'INFO SEAL'!C1929</f>
        <v>AREQUIPA</v>
      </c>
      <c r="D1978" s="180" t="str">
        <f>+'INFO SEAL'!D1929</f>
        <v>CAYLLOMA</v>
      </c>
      <c r="E1978" s="180" t="str">
        <f>+'INFO SEAL'!E1929</f>
        <v>MAJES</v>
      </c>
      <c r="F1978" s="180" t="str">
        <f>+IF('INFO SEAL'!I1929="BAJA TENSION","BT",IF('INFO SEAL'!I1929="MEDIA TENSION","MT","AT"))</f>
        <v>AT</v>
      </c>
      <c r="G1978" s="180">
        <f>+'INFO SEAL'!K1929</f>
        <v>16</v>
      </c>
      <c r="H1978" s="180" t="str">
        <f>+'INFO SEAL'!L1929</f>
        <v>POSTE</v>
      </c>
      <c r="I1978" s="180" t="str">
        <f>+'INFO SEAL'!M1929</f>
        <v>MADERA</v>
      </c>
      <c r="J1978" s="180" t="str">
        <f>+'INFO SEAL'!N1929&amp;"-"&amp;F1978</f>
        <v>EMSU1P60C3-AT</v>
      </c>
      <c r="K1978" s="180"/>
      <c r="L1978" s="182" t="str">
        <f>+VLOOKUP('INFO SEAL'!N1929,$J$8:$V$50,3,FALSE)</f>
        <v>Estructura de  Suspensión compuesto por 1 postes de madera tratada 60' Clase 3</v>
      </c>
      <c r="M1978" s="33">
        <f t="shared" si="76"/>
        <v>1.1000000000000001</v>
      </c>
    </row>
    <row r="1979" spans="1:13" customFormat="1" x14ac:dyDescent="0.25">
      <c r="A1979" s="73">
        <f>+'INFO SEAL'!B1930</f>
        <v>1925</v>
      </c>
      <c r="B1979" s="180" t="str">
        <f t="shared" si="75"/>
        <v>MOD INV_2018</v>
      </c>
      <c r="C1979" s="180" t="str">
        <f>+'INFO SEAL'!C1930</f>
        <v>AREQUIPA</v>
      </c>
      <c r="D1979" s="180" t="str">
        <f>+'INFO SEAL'!D1930</f>
        <v>CAYLLOMA</v>
      </c>
      <c r="E1979" s="180" t="str">
        <f>+'INFO SEAL'!E1930</f>
        <v>MAJES</v>
      </c>
      <c r="F1979" s="180" t="str">
        <f>+IF('INFO SEAL'!I1930="BAJA TENSION","BT",IF('INFO SEAL'!I1930="MEDIA TENSION","MT","AT"))</f>
        <v>AT</v>
      </c>
      <c r="G1979" s="180">
        <f>+'INFO SEAL'!K1930</f>
        <v>16</v>
      </c>
      <c r="H1979" s="180" t="str">
        <f>+'INFO SEAL'!L1930</f>
        <v>POSTE</v>
      </c>
      <c r="I1979" s="180" t="str">
        <f>+'INFO SEAL'!M1930</f>
        <v>MADERA</v>
      </c>
      <c r="J1979" s="180" t="str">
        <f>+'INFO SEAL'!N1930&amp;"-"&amp;F1979</f>
        <v>EMSU1P60C3-AT</v>
      </c>
      <c r="K1979" s="180"/>
      <c r="L1979" s="182" t="str">
        <f>+VLOOKUP('INFO SEAL'!N1930,$J$8:$V$50,3,FALSE)</f>
        <v>Estructura de  Suspensión compuesto por 1 postes de madera tratada 60' Clase 3</v>
      </c>
      <c r="M1979" s="33">
        <f t="shared" si="76"/>
        <v>1.1000000000000001</v>
      </c>
    </row>
    <row r="1980" spans="1:13" customFormat="1" x14ac:dyDescent="0.25">
      <c r="A1980" s="73">
        <f>+'INFO SEAL'!B1931</f>
        <v>1926</v>
      </c>
      <c r="B1980" s="180" t="str">
        <f t="shared" si="75"/>
        <v>MOD INV_2018</v>
      </c>
      <c r="C1980" s="180" t="str">
        <f>+'INFO SEAL'!C1931</f>
        <v>AREQUIPA</v>
      </c>
      <c r="D1980" s="180" t="str">
        <f>+'INFO SEAL'!D1931</f>
        <v>CAYLLOMA</v>
      </c>
      <c r="E1980" s="180" t="str">
        <f>+'INFO SEAL'!E1931</f>
        <v>MAJES</v>
      </c>
      <c r="F1980" s="180" t="str">
        <f>+IF('INFO SEAL'!I1931="BAJA TENSION","BT",IF('INFO SEAL'!I1931="MEDIA TENSION","MT","AT"))</f>
        <v>AT</v>
      </c>
      <c r="G1980" s="180">
        <f>+'INFO SEAL'!K1931</f>
        <v>16</v>
      </c>
      <c r="H1980" s="180" t="str">
        <f>+'INFO SEAL'!L1931</f>
        <v>POSTE</v>
      </c>
      <c r="I1980" s="180" t="str">
        <f>+'INFO SEAL'!M1931</f>
        <v>MADERA</v>
      </c>
      <c r="J1980" s="180" t="str">
        <f>+'INFO SEAL'!N1931&amp;"-"&amp;F1980</f>
        <v>EMSU1P60C3-AT</v>
      </c>
      <c r="K1980" s="180"/>
      <c r="L1980" s="182" t="str">
        <f>+VLOOKUP('INFO SEAL'!N1931,$J$8:$V$50,3,FALSE)</f>
        <v>Estructura de  Suspensión compuesto por 1 postes de madera tratada 60' Clase 3</v>
      </c>
      <c r="M1980" s="33">
        <f t="shared" si="76"/>
        <v>1.1000000000000001</v>
      </c>
    </row>
    <row r="1981" spans="1:13" customFormat="1" x14ac:dyDescent="0.25">
      <c r="A1981" s="73">
        <f>+'INFO SEAL'!B1932</f>
        <v>1927</v>
      </c>
      <c r="B1981" s="180" t="str">
        <f t="shared" si="75"/>
        <v>MOD INV_2018</v>
      </c>
      <c r="C1981" s="180" t="str">
        <f>+'INFO SEAL'!C1932</f>
        <v>AREQUIPA</v>
      </c>
      <c r="D1981" s="180" t="str">
        <f>+'INFO SEAL'!D1932</f>
        <v>CAYLLOMA</v>
      </c>
      <c r="E1981" s="180" t="str">
        <f>+'INFO SEAL'!E1932</f>
        <v>MAJES</v>
      </c>
      <c r="F1981" s="180" t="str">
        <f>+IF('INFO SEAL'!I1932="BAJA TENSION","BT",IF('INFO SEAL'!I1932="MEDIA TENSION","MT","AT"))</f>
        <v>AT</v>
      </c>
      <c r="G1981" s="180">
        <f>+'INFO SEAL'!K1932</f>
        <v>16</v>
      </c>
      <c r="H1981" s="180" t="str">
        <f>+'INFO SEAL'!L1932</f>
        <v>POSTE</v>
      </c>
      <c r="I1981" s="180" t="str">
        <f>+'INFO SEAL'!M1932</f>
        <v>MADERA</v>
      </c>
      <c r="J1981" s="180" t="str">
        <f>+'INFO SEAL'!N1932&amp;"-"&amp;F1981</f>
        <v>EMAM1P75C2-AT</v>
      </c>
      <c r="K1981" s="180"/>
      <c r="L1981" s="182" t="str">
        <f>+VLOOKUP('INFO SEAL'!N1932,$J$8:$V$50,3,FALSE)</f>
        <v>Estructura de  Retención - Terminal compuesto por 1 postes de madera tratada 75' Clase 2</v>
      </c>
      <c r="M1981" s="33">
        <f t="shared" si="76"/>
        <v>1.4</v>
      </c>
    </row>
    <row r="1982" spans="1:13" customFormat="1" x14ac:dyDescent="0.25">
      <c r="A1982" s="73">
        <f>+'INFO SEAL'!B1933</f>
        <v>1928</v>
      </c>
      <c r="B1982" s="180" t="str">
        <f t="shared" si="75"/>
        <v>SICODI</v>
      </c>
      <c r="C1982" s="180" t="str">
        <f>+'INFO SEAL'!C1933</f>
        <v>AREQUIPA</v>
      </c>
      <c r="D1982" s="180" t="str">
        <f>+'INFO SEAL'!D1933</f>
        <v>LA UNION</v>
      </c>
      <c r="E1982" s="180" t="str">
        <f>+'INFO SEAL'!E1933</f>
        <v>COTAHUASI</v>
      </c>
      <c r="F1982" s="180" t="str">
        <f>+IF('INFO SEAL'!I1933="BAJA TENSION","BT",IF('INFO SEAL'!I1933="MEDIA TENSION","MT","AT"))</f>
        <v>MT</v>
      </c>
      <c r="G1982" s="180">
        <f>+'INFO SEAL'!K1933</f>
        <v>12</v>
      </c>
      <c r="H1982" s="180" t="str">
        <f>+'INFO SEAL'!L1933</f>
        <v>POSTE</v>
      </c>
      <c r="I1982" s="180" t="str">
        <f>+'INFO SEAL'!M1933</f>
        <v>MADERA</v>
      </c>
      <c r="J1982" s="180" t="str">
        <f>+'INFO SEAL'!N1933&amp;"-"&amp;F1982</f>
        <v>PPM19-MT</v>
      </c>
      <c r="K1982" s="180"/>
      <c r="L1982" s="182" t="str">
        <f>+VLOOKUP('INFO SEAL'!N1933,$J$8:$V$50,3,FALSE)</f>
        <v>POSTE DE MADERA TRATADA DE 12 mts. CL.4</v>
      </c>
      <c r="M1982" s="33">
        <f t="shared" si="76"/>
        <v>1</v>
      </c>
    </row>
    <row r="1983" spans="1:13" customFormat="1" x14ac:dyDescent="0.25">
      <c r="A1983" s="73">
        <f>+'INFO SEAL'!B1934</f>
        <v>1929</v>
      </c>
      <c r="B1983" s="180" t="str">
        <f t="shared" si="75"/>
        <v>MOD INV_2018</v>
      </c>
      <c r="C1983" s="180" t="str">
        <f>+'INFO SEAL'!C1934</f>
        <v>AREQUIPA</v>
      </c>
      <c r="D1983" s="180" t="str">
        <f>+'INFO SEAL'!D1934</f>
        <v>CAYLLOMA</v>
      </c>
      <c r="E1983" s="180" t="str">
        <f>+'INFO SEAL'!E1934</f>
        <v>MAJES</v>
      </c>
      <c r="F1983" s="180" t="str">
        <f>+IF('INFO SEAL'!I1934="BAJA TENSION","BT",IF('INFO SEAL'!I1934="MEDIA TENSION","MT","AT"))</f>
        <v>AT</v>
      </c>
      <c r="G1983" s="180">
        <f>+'INFO SEAL'!K1934</f>
        <v>16</v>
      </c>
      <c r="H1983" s="180" t="str">
        <f>+'INFO SEAL'!L1934</f>
        <v>POSTE</v>
      </c>
      <c r="I1983" s="180" t="str">
        <f>+'INFO SEAL'!M1934</f>
        <v>MADERA</v>
      </c>
      <c r="J1983" s="180" t="str">
        <f>+'INFO SEAL'!N1934&amp;"-"&amp;F1983</f>
        <v>EMSU1P60C3-AT</v>
      </c>
      <c r="K1983" s="180"/>
      <c r="L1983" s="182" t="str">
        <f>+VLOOKUP('INFO SEAL'!N1934,$J$8:$V$50,3,FALSE)</f>
        <v>Estructura de  Suspensión compuesto por 1 postes de madera tratada 60' Clase 3</v>
      </c>
      <c r="M1983" s="33">
        <f t="shared" si="76"/>
        <v>1.1000000000000001</v>
      </c>
    </row>
    <row r="1984" spans="1:13" customFormat="1" x14ac:dyDescent="0.25">
      <c r="A1984" s="73">
        <f>+'INFO SEAL'!B1935</f>
        <v>1930</v>
      </c>
      <c r="B1984" s="180" t="str">
        <f t="shared" si="75"/>
        <v>SICODI</v>
      </c>
      <c r="C1984" s="180" t="str">
        <f>+'INFO SEAL'!C1935</f>
        <v>AREQUIPA</v>
      </c>
      <c r="D1984" s="180" t="str">
        <f>+'INFO SEAL'!D1935</f>
        <v>CASTILLA</v>
      </c>
      <c r="E1984" s="180" t="str">
        <f>+'INFO SEAL'!E1935</f>
        <v>URACA</v>
      </c>
      <c r="F1984" s="180" t="str">
        <f>+IF('INFO SEAL'!I1935="BAJA TENSION","BT",IF('INFO SEAL'!I1935="MEDIA TENSION","MT","AT"))</f>
        <v>MT</v>
      </c>
      <c r="G1984" s="180">
        <f>+'INFO SEAL'!K1935</f>
        <v>12</v>
      </c>
      <c r="H1984" s="180" t="str">
        <f>+'INFO SEAL'!L1935</f>
        <v>POSTE</v>
      </c>
      <c r="I1984" s="180" t="str">
        <f>+'INFO SEAL'!M1935</f>
        <v>CONCRETO</v>
      </c>
      <c r="J1984" s="180" t="str">
        <f>+'INFO SEAL'!N1935&amp;"-"&amp;F1984</f>
        <v>PPC15-MT</v>
      </c>
      <c r="K1984" s="180"/>
      <c r="L1984" s="182" t="str">
        <f>+VLOOKUP('INFO SEAL'!N1935,$J$8:$V$50,3,FALSE)</f>
        <v>POSTE DE CONCRETO ARMADO DE 12/200/120/300</v>
      </c>
      <c r="M1984" s="33">
        <f t="shared" si="76"/>
        <v>0.3</v>
      </c>
    </row>
    <row r="1985" spans="1:13" customFormat="1" x14ac:dyDescent="0.25">
      <c r="A1985" s="73">
        <f>+'INFO SEAL'!B1936</f>
        <v>1931</v>
      </c>
      <c r="B1985" s="180" t="str">
        <f t="shared" si="75"/>
        <v>SICODI</v>
      </c>
      <c r="C1985" s="180" t="str">
        <f>+'INFO SEAL'!C1936</f>
        <v>AREQUIPA</v>
      </c>
      <c r="D1985" s="180" t="str">
        <f>+'INFO SEAL'!D1936</f>
        <v>CASTILLA</v>
      </c>
      <c r="E1985" s="180" t="str">
        <f>+'INFO SEAL'!E1936</f>
        <v>URACA</v>
      </c>
      <c r="F1985" s="180" t="str">
        <f>+IF('INFO SEAL'!I1936="BAJA TENSION","BT",IF('INFO SEAL'!I1936="MEDIA TENSION","MT","AT"))</f>
        <v>MT</v>
      </c>
      <c r="G1985" s="180">
        <f>+'INFO SEAL'!K1936</f>
        <v>13</v>
      </c>
      <c r="H1985" s="180" t="str">
        <f>+'INFO SEAL'!L1936</f>
        <v>POSTE</v>
      </c>
      <c r="I1985" s="180" t="str">
        <f>+'INFO SEAL'!M1936</f>
        <v>CONCRETO</v>
      </c>
      <c r="J1985" s="180" t="str">
        <f>+'INFO SEAL'!N1936&amp;"-"&amp;F1985</f>
        <v>PPC18-MT</v>
      </c>
      <c r="K1985" s="180"/>
      <c r="L1985" s="182" t="str">
        <f>+VLOOKUP('INFO SEAL'!N1936,$J$8:$V$50,3,FALSE)</f>
        <v>POSTE DE CONCRETO ARMADO DE 13/200/140/335</v>
      </c>
      <c r="M1985" s="33">
        <f t="shared" si="76"/>
        <v>0.4</v>
      </c>
    </row>
    <row r="1986" spans="1:13" customFormat="1" x14ac:dyDescent="0.25">
      <c r="A1986" s="73">
        <f>+'INFO SEAL'!B1937</f>
        <v>1932</v>
      </c>
      <c r="B1986" s="180" t="str">
        <f t="shared" si="75"/>
        <v>SICODI</v>
      </c>
      <c r="C1986" s="180" t="str">
        <f>+'INFO SEAL'!C1937</f>
        <v>AREQUIPA</v>
      </c>
      <c r="D1986" s="180" t="str">
        <f>+'INFO SEAL'!D1937</f>
        <v>CASTILLA</v>
      </c>
      <c r="E1986" s="180" t="str">
        <f>+'INFO SEAL'!E1937</f>
        <v>APLAO</v>
      </c>
      <c r="F1986" s="180" t="str">
        <f>+IF('INFO SEAL'!I1937="BAJA TENSION","BT",IF('INFO SEAL'!I1937="MEDIA TENSION","MT","AT"))</f>
        <v>MT</v>
      </c>
      <c r="G1986" s="180">
        <f>+'INFO SEAL'!K1937</f>
        <v>12</v>
      </c>
      <c r="H1986" s="180" t="str">
        <f>+'INFO SEAL'!L1937</f>
        <v>POSTE</v>
      </c>
      <c r="I1986" s="180" t="str">
        <f>+'INFO SEAL'!M1937</f>
        <v>CONCRETO</v>
      </c>
      <c r="J1986" s="180" t="str">
        <f>+'INFO SEAL'!N1937&amp;"-"&amp;F1986</f>
        <v>PPC15-MT</v>
      </c>
      <c r="K1986" s="180"/>
      <c r="L1986" s="182" t="str">
        <f>+VLOOKUP('INFO SEAL'!N1937,$J$8:$V$50,3,FALSE)</f>
        <v>POSTE DE CONCRETO ARMADO DE 12/200/120/300</v>
      </c>
      <c r="M1986" s="33">
        <f t="shared" si="76"/>
        <v>0.3</v>
      </c>
    </row>
    <row r="1987" spans="1:13" customFormat="1" x14ac:dyDescent="0.25">
      <c r="A1987" s="73">
        <f>+'INFO SEAL'!B1938</f>
        <v>1933</v>
      </c>
      <c r="B1987" s="180" t="str">
        <f t="shared" si="75"/>
        <v>SICODI</v>
      </c>
      <c r="C1987" s="180" t="str">
        <f>+'INFO SEAL'!C1938</f>
        <v>AREQUIPA</v>
      </c>
      <c r="D1987" s="180" t="str">
        <f>+'INFO SEAL'!D1938</f>
        <v>CASTILLA</v>
      </c>
      <c r="E1987" s="180" t="str">
        <f>+'INFO SEAL'!E1938</f>
        <v>APLAO</v>
      </c>
      <c r="F1987" s="180" t="str">
        <f>+IF('INFO SEAL'!I1938="BAJA TENSION","BT",IF('INFO SEAL'!I1938="MEDIA TENSION","MT","AT"))</f>
        <v>MT</v>
      </c>
      <c r="G1987" s="180">
        <f>+'INFO SEAL'!K1938</f>
        <v>12</v>
      </c>
      <c r="H1987" s="180" t="str">
        <f>+'INFO SEAL'!L1938</f>
        <v>POSTE</v>
      </c>
      <c r="I1987" s="180" t="str">
        <f>+'INFO SEAL'!M1938</f>
        <v>CONCRETO</v>
      </c>
      <c r="J1987" s="180" t="str">
        <f>+'INFO SEAL'!N1938&amp;"-"&amp;F1987</f>
        <v>PPC15-MT</v>
      </c>
      <c r="K1987" s="180"/>
      <c r="L1987" s="182" t="str">
        <f>+VLOOKUP('INFO SEAL'!N1938,$J$8:$V$50,3,FALSE)</f>
        <v>POSTE DE CONCRETO ARMADO DE 12/200/120/300</v>
      </c>
      <c r="M1987" s="33">
        <f t="shared" si="76"/>
        <v>0.3</v>
      </c>
    </row>
    <row r="1988" spans="1:13" customFormat="1" x14ac:dyDescent="0.25">
      <c r="A1988" s="73">
        <f>+'INFO SEAL'!B1939</f>
        <v>1934</v>
      </c>
      <c r="B1988" s="180" t="str">
        <f t="shared" si="75"/>
        <v>SICODI</v>
      </c>
      <c r="C1988" s="180" t="str">
        <f>+'INFO SEAL'!C1939</f>
        <v>AREQUIPA</v>
      </c>
      <c r="D1988" s="180" t="str">
        <f>+'INFO SEAL'!D1939</f>
        <v>CASTILLA</v>
      </c>
      <c r="E1988" s="180" t="str">
        <f>+'INFO SEAL'!E1939</f>
        <v>APLAO</v>
      </c>
      <c r="F1988" s="180" t="str">
        <f>+IF('INFO SEAL'!I1939="BAJA TENSION","BT",IF('INFO SEAL'!I1939="MEDIA TENSION","MT","AT"))</f>
        <v>MT</v>
      </c>
      <c r="G1988" s="180">
        <f>+'INFO SEAL'!K1939</f>
        <v>12</v>
      </c>
      <c r="H1988" s="180" t="str">
        <f>+'INFO SEAL'!L1939</f>
        <v>POSTE</v>
      </c>
      <c r="I1988" s="180" t="str">
        <f>+'INFO SEAL'!M1939</f>
        <v>CONCRETO</v>
      </c>
      <c r="J1988" s="180" t="str">
        <f>+'INFO SEAL'!N1939&amp;"-"&amp;F1988</f>
        <v>PPC15-MT</v>
      </c>
      <c r="K1988" s="180"/>
      <c r="L1988" s="182" t="str">
        <f>+VLOOKUP('INFO SEAL'!N1939,$J$8:$V$50,3,FALSE)</f>
        <v>POSTE DE CONCRETO ARMADO DE 12/200/120/300</v>
      </c>
      <c r="M1988" s="33">
        <f t="shared" si="76"/>
        <v>0.3</v>
      </c>
    </row>
    <row r="1989" spans="1:13" customFormat="1" x14ac:dyDescent="0.25">
      <c r="A1989" s="73">
        <f>+'INFO SEAL'!B1940</f>
        <v>1935</v>
      </c>
      <c r="B1989" s="180" t="str">
        <f t="shared" si="75"/>
        <v>SICODI</v>
      </c>
      <c r="C1989" s="180" t="str">
        <f>+'INFO SEAL'!C1940</f>
        <v>AREQUIPA</v>
      </c>
      <c r="D1989" s="180" t="str">
        <f>+'INFO SEAL'!D1940</f>
        <v>CASTILLA</v>
      </c>
      <c r="E1989" s="180" t="str">
        <f>+'INFO SEAL'!E1940</f>
        <v>APLAO</v>
      </c>
      <c r="F1989" s="180" t="str">
        <f>+IF('INFO SEAL'!I1940="BAJA TENSION","BT",IF('INFO SEAL'!I1940="MEDIA TENSION","MT","AT"))</f>
        <v>MT</v>
      </c>
      <c r="G1989" s="180">
        <f>+'INFO SEAL'!K1940</f>
        <v>12</v>
      </c>
      <c r="H1989" s="180" t="str">
        <f>+'INFO SEAL'!L1940</f>
        <v>POSTE</v>
      </c>
      <c r="I1989" s="180" t="str">
        <f>+'INFO SEAL'!M1940</f>
        <v>CONCRETO</v>
      </c>
      <c r="J1989" s="180" t="str">
        <f>+'INFO SEAL'!N1940&amp;"-"&amp;F1989</f>
        <v>PPC15-MT</v>
      </c>
      <c r="K1989" s="180"/>
      <c r="L1989" s="182" t="str">
        <f>+VLOOKUP('INFO SEAL'!N1940,$J$8:$V$50,3,FALSE)</f>
        <v>POSTE DE CONCRETO ARMADO DE 12/200/120/300</v>
      </c>
      <c r="M1989" s="33">
        <f t="shared" si="76"/>
        <v>0.3</v>
      </c>
    </row>
    <row r="1990" spans="1:13" customFormat="1" x14ac:dyDescent="0.25">
      <c r="A1990" s="73">
        <f>+'INFO SEAL'!B1941</f>
        <v>1936</v>
      </c>
      <c r="B1990" s="180" t="str">
        <f t="shared" si="75"/>
        <v>SICODI</v>
      </c>
      <c r="C1990" s="180" t="str">
        <f>+'INFO SEAL'!C1941</f>
        <v>AREQUIPA</v>
      </c>
      <c r="D1990" s="180" t="str">
        <f>+'INFO SEAL'!D1941</f>
        <v>CASTILLA</v>
      </c>
      <c r="E1990" s="180" t="str">
        <f>+'INFO SEAL'!E1941</f>
        <v>APLAO</v>
      </c>
      <c r="F1990" s="180" t="str">
        <f>+IF('INFO SEAL'!I1941="BAJA TENSION","BT",IF('INFO SEAL'!I1941="MEDIA TENSION","MT","AT"))</f>
        <v>MT</v>
      </c>
      <c r="G1990" s="180">
        <f>+'INFO SEAL'!K1941</f>
        <v>12</v>
      </c>
      <c r="H1990" s="180" t="str">
        <f>+'INFO SEAL'!L1941</f>
        <v>POSTE</v>
      </c>
      <c r="I1990" s="180" t="str">
        <f>+'INFO SEAL'!M1941</f>
        <v>CONCRETO</v>
      </c>
      <c r="J1990" s="180" t="str">
        <f>+'INFO SEAL'!N1941&amp;"-"&amp;F1990</f>
        <v>PPC15-MT</v>
      </c>
      <c r="K1990" s="180"/>
      <c r="L1990" s="182" t="str">
        <f>+VLOOKUP('INFO SEAL'!N1941,$J$8:$V$50,3,FALSE)</f>
        <v>POSTE DE CONCRETO ARMADO DE 12/200/120/300</v>
      </c>
      <c r="M1990" s="33">
        <f t="shared" si="76"/>
        <v>0.3</v>
      </c>
    </row>
    <row r="1991" spans="1:13" customFormat="1" x14ac:dyDescent="0.25">
      <c r="A1991" s="73">
        <f>+'INFO SEAL'!B1942</f>
        <v>1937</v>
      </c>
      <c r="B1991" s="180" t="str">
        <f t="shared" si="75"/>
        <v>SICODI</v>
      </c>
      <c r="C1991" s="180" t="str">
        <f>+'INFO SEAL'!C1942</f>
        <v>AREQUIPA</v>
      </c>
      <c r="D1991" s="180" t="str">
        <f>+'INFO SEAL'!D1942</f>
        <v>CASTILLA</v>
      </c>
      <c r="E1991" s="180" t="str">
        <f>+'INFO SEAL'!E1942</f>
        <v>APLAO</v>
      </c>
      <c r="F1991" s="180" t="str">
        <f>+IF('INFO SEAL'!I1942="BAJA TENSION","BT",IF('INFO SEAL'!I1942="MEDIA TENSION","MT","AT"))</f>
        <v>MT</v>
      </c>
      <c r="G1991" s="180">
        <f>+'INFO SEAL'!K1942</f>
        <v>12</v>
      </c>
      <c r="H1991" s="180" t="str">
        <f>+'INFO SEAL'!L1942</f>
        <v>POSTE</v>
      </c>
      <c r="I1991" s="180" t="str">
        <f>+'INFO SEAL'!M1942</f>
        <v>CONCRETO</v>
      </c>
      <c r="J1991" s="180" t="str">
        <f>+'INFO SEAL'!N1942&amp;"-"&amp;F1991</f>
        <v>PPC15-MT</v>
      </c>
      <c r="K1991" s="180"/>
      <c r="L1991" s="182" t="str">
        <f>+VLOOKUP('INFO SEAL'!N1942,$J$8:$V$50,3,FALSE)</f>
        <v>POSTE DE CONCRETO ARMADO DE 12/200/120/300</v>
      </c>
      <c r="M1991" s="33">
        <f t="shared" si="76"/>
        <v>0.3</v>
      </c>
    </row>
    <row r="1992" spans="1:13" customFormat="1" x14ac:dyDescent="0.25">
      <c r="A1992" s="73">
        <f>+'INFO SEAL'!B1943</f>
        <v>1938</v>
      </c>
      <c r="B1992" s="180" t="str">
        <f t="shared" si="75"/>
        <v>SICODI</v>
      </c>
      <c r="C1992" s="180" t="str">
        <f>+'INFO SEAL'!C1943</f>
        <v>AREQUIPA</v>
      </c>
      <c r="D1992" s="180" t="str">
        <f>+'INFO SEAL'!D1943</f>
        <v>CASTILLA</v>
      </c>
      <c r="E1992" s="180" t="str">
        <f>+'INFO SEAL'!E1943</f>
        <v>APLAO</v>
      </c>
      <c r="F1992" s="180" t="str">
        <f>+IF('INFO SEAL'!I1943="BAJA TENSION","BT",IF('INFO SEAL'!I1943="MEDIA TENSION","MT","AT"))</f>
        <v>MT</v>
      </c>
      <c r="G1992" s="180">
        <f>+'INFO SEAL'!K1943</f>
        <v>12</v>
      </c>
      <c r="H1992" s="180" t="str">
        <f>+'INFO SEAL'!L1943</f>
        <v>POSTE</v>
      </c>
      <c r="I1992" s="180" t="str">
        <f>+'INFO SEAL'!M1943</f>
        <v>CONCRETO</v>
      </c>
      <c r="J1992" s="180" t="str">
        <f>+'INFO SEAL'!N1943&amp;"-"&amp;F1992</f>
        <v>PPC15-MT</v>
      </c>
      <c r="K1992" s="180"/>
      <c r="L1992" s="182" t="str">
        <f>+VLOOKUP('INFO SEAL'!N1943,$J$8:$V$50,3,FALSE)</f>
        <v>POSTE DE CONCRETO ARMADO DE 12/200/120/300</v>
      </c>
      <c r="M1992" s="33">
        <f t="shared" si="76"/>
        <v>0.3</v>
      </c>
    </row>
    <row r="1993" spans="1:13" customFormat="1" x14ac:dyDescent="0.25">
      <c r="A1993" s="73">
        <f>+'INFO SEAL'!B1944</f>
        <v>1939</v>
      </c>
      <c r="B1993" s="180" t="str">
        <f t="shared" si="75"/>
        <v>SICODI</v>
      </c>
      <c r="C1993" s="180" t="str">
        <f>+'INFO SEAL'!C1944</f>
        <v>AREQUIPA</v>
      </c>
      <c r="D1993" s="180" t="str">
        <f>+'INFO SEAL'!D1944</f>
        <v>CASTILLA</v>
      </c>
      <c r="E1993" s="180" t="str">
        <f>+'INFO SEAL'!E1944</f>
        <v>APLAO</v>
      </c>
      <c r="F1993" s="180" t="str">
        <f>+IF('INFO SEAL'!I1944="BAJA TENSION","BT",IF('INFO SEAL'!I1944="MEDIA TENSION","MT","AT"))</f>
        <v>MT</v>
      </c>
      <c r="G1993" s="180">
        <f>+'INFO SEAL'!K1944</f>
        <v>12</v>
      </c>
      <c r="H1993" s="180" t="str">
        <f>+'INFO SEAL'!L1944</f>
        <v>POSTE</v>
      </c>
      <c r="I1993" s="180" t="str">
        <f>+'INFO SEAL'!M1944</f>
        <v>CONCRETO</v>
      </c>
      <c r="J1993" s="180" t="str">
        <f>+'INFO SEAL'!N1944&amp;"-"&amp;F1993</f>
        <v>PPC15-MT</v>
      </c>
      <c r="K1993" s="180"/>
      <c r="L1993" s="182" t="str">
        <f>+VLOOKUP('INFO SEAL'!N1944,$J$8:$V$50,3,FALSE)</f>
        <v>POSTE DE CONCRETO ARMADO DE 12/200/120/300</v>
      </c>
      <c r="M1993" s="33">
        <f t="shared" si="76"/>
        <v>0.3</v>
      </c>
    </row>
    <row r="1994" spans="1:13" customFormat="1" x14ac:dyDescent="0.25">
      <c r="A1994" s="73">
        <f>+'INFO SEAL'!B1945</f>
        <v>1940</v>
      </c>
      <c r="B1994" s="180" t="str">
        <f t="shared" si="75"/>
        <v>SICODI</v>
      </c>
      <c r="C1994" s="180" t="str">
        <f>+'INFO SEAL'!C1945</f>
        <v>AREQUIPA</v>
      </c>
      <c r="D1994" s="180" t="str">
        <f>+'INFO SEAL'!D1945</f>
        <v>CASTILLA</v>
      </c>
      <c r="E1994" s="180" t="str">
        <f>+'INFO SEAL'!E1945</f>
        <v>URACA</v>
      </c>
      <c r="F1994" s="180" t="str">
        <f>+IF('INFO SEAL'!I1945="BAJA TENSION","BT",IF('INFO SEAL'!I1945="MEDIA TENSION","MT","AT"))</f>
        <v>MT</v>
      </c>
      <c r="G1994" s="180">
        <f>+'INFO SEAL'!K1945</f>
        <v>12</v>
      </c>
      <c r="H1994" s="180" t="str">
        <f>+'INFO SEAL'!L1945</f>
        <v>POSTE</v>
      </c>
      <c r="I1994" s="180" t="str">
        <f>+'INFO SEAL'!M1945</f>
        <v>CONCRETO</v>
      </c>
      <c r="J1994" s="180" t="str">
        <f>+'INFO SEAL'!N1945&amp;"-"&amp;F1994</f>
        <v>PPC15-MT</v>
      </c>
      <c r="K1994" s="180"/>
      <c r="L1994" s="182" t="str">
        <f>+VLOOKUP('INFO SEAL'!N1945,$J$8:$V$50,3,FALSE)</f>
        <v>POSTE DE CONCRETO ARMADO DE 12/200/120/300</v>
      </c>
      <c r="M1994" s="33">
        <f t="shared" si="76"/>
        <v>0.3</v>
      </c>
    </row>
    <row r="1995" spans="1:13" customFormat="1" x14ac:dyDescent="0.25">
      <c r="A1995" s="73">
        <f>+'INFO SEAL'!B1946</f>
        <v>1941</v>
      </c>
      <c r="B1995" s="180" t="str">
        <f t="shared" si="75"/>
        <v>SICODI</v>
      </c>
      <c r="C1995" s="180" t="str">
        <f>+'INFO SEAL'!C1946</f>
        <v>AREQUIPA</v>
      </c>
      <c r="D1995" s="180" t="str">
        <f>+'INFO SEAL'!D1946</f>
        <v>CASTILLA</v>
      </c>
      <c r="E1995" s="180" t="str">
        <f>+'INFO SEAL'!E1946</f>
        <v>URACA</v>
      </c>
      <c r="F1995" s="180" t="str">
        <f>+IF('INFO SEAL'!I1946="BAJA TENSION","BT",IF('INFO SEAL'!I1946="MEDIA TENSION","MT","AT"))</f>
        <v>MT</v>
      </c>
      <c r="G1995" s="180">
        <f>+'INFO SEAL'!K1946</f>
        <v>12</v>
      </c>
      <c r="H1995" s="180" t="str">
        <f>+'INFO SEAL'!L1946</f>
        <v>POSTE</v>
      </c>
      <c r="I1995" s="180" t="str">
        <f>+'INFO SEAL'!M1946</f>
        <v>CONCRETO</v>
      </c>
      <c r="J1995" s="180" t="str">
        <f>+'INFO SEAL'!N1946&amp;"-"&amp;F1995</f>
        <v>PPC15-MT</v>
      </c>
      <c r="K1995" s="180"/>
      <c r="L1995" s="182" t="str">
        <f>+VLOOKUP('INFO SEAL'!N1946,$J$8:$V$50,3,FALSE)</f>
        <v>POSTE DE CONCRETO ARMADO DE 12/200/120/300</v>
      </c>
      <c r="M1995" s="33">
        <f t="shared" si="76"/>
        <v>0.3</v>
      </c>
    </row>
    <row r="1996" spans="1:13" customFormat="1" x14ac:dyDescent="0.25">
      <c r="A1996" s="73">
        <f>+'INFO SEAL'!B1947</f>
        <v>1942</v>
      </c>
      <c r="B1996" s="180" t="str">
        <f t="shared" si="75"/>
        <v>SICODI</v>
      </c>
      <c r="C1996" s="180" t="str">
        <f>+'INFO SEAL'!C1947</f>
        <v>AREQUIPA</v>
      </c>
      <c r="D1996" s="180" t="str">
        <f>+'INFO SEAL'!D1947</f>
        <v>CASTILLA</v>
      </c>
      <c r="E1996" s="180" t="str">
        <f>+'INFO SEAL'!E1947</f>
        <v>APLAO</v>
      </c>
      <c r="F1996" s="180" t="str">
        <f>+IF('INFO SEAL'!I1947="BAJA TENSION","BT",IF('INFO SEAL'!I1947="MEDIA TENSION","MT","AT"))</f>
        <v>MT</v>
      </c>
      <c r="G1996" s="180">
        <f>+'INFO SEAL'!K1947</f>
        <v>12</v>
      </c>
      <c r="H1996" s="180" t="str">
        <f>+'INFO SEAL'!L1947</f>
        <v>POSTE</v>
      </c>
      <c r="I1996" s="180" t="str">
        <f>+'INFO SEAL'!M1947</f>
        <v>CONCRETO</v>
      </c>
      <c r="J1996" s="180" t="str">
        <f>+'INFO SEAL'!N1947&amp;"-"&amp;F1996</f>
        <v>PPC15-MT</v>
      </c>
      <c r="K1996" s="180"/>
      <c r="L1996" s="182" t="str">
        <f>+VLOOKUP('INFO SEAL'!N1947,$J$8:$V$50,3,FALSE)</f>
        <v>POSTE DE CONCRETO ARMADO DE 12/200/120/300</v>
      </c>
      <c r="M1996" s="33">
        <f t="shared" si="76"/>
        <v>0.3</v>
      </c>
    </row>
    <row r="1997" spans="1:13" customFormat="1" x14ac:dyDescent="0.25">
      <c r="A1997" s="73">
        <f>+'INFO SEAL'!B1948</f>
        <v>1943</v>
      </c>
      <c r="B1997" s="180" t="str">
        <f t="shared" si="75"/>
        <v>SICODI</v>
      </c>
      <c r="C1997" s="180" t="str">
        <f>+'INFO SEAL'!C1948</f>
        <v>AREQUIPA</v>
      </c>
      <c r="D1997" s="180" t="str">
        <f>+'INFO SEAL'!D1948</f>
        <v>CONDESUYOS</v>
      </c>
      <c r="E1997" s="180" t="str">
        <f>+'INFO SEAL'!E1948</f>
        <v>CHUQUIBAMBA</v>
      </c>
      <c r="F1997" s="180" t="str">
        <f>+IF('INFO SEAL'!I1948="BAJA TENSION","BT",IF('INFO SEAL'!I1948="MEDIA TENSION","MT","AT"))</f>
        <v>MT</v>
      </c>
      <c r="G1997" s="180">
        <f>+'INFO SEAL'!K1948</f>
        <v>12</v>
      </c>
      <c r="H1997" s="180" t="str">
        <f>+'INFO SEAL'!L1948</f>
        <v>POSTE</v>
      </c>
      <c r="I1997" s="180" t="str">
        <f>+'INFO SEAL'!M1948</f>
        <v>MADERA</v>
      </c>
      <c r="J1997" s="180" t="str">
        <f>+'INFO SEAL'!N1948&amp;"-"&amp;F1997</f>
        <v>PPM19-MT</v>
      </c>
      <c r="K1997" s="180"/>
      <c r="L1997" s="182" t="str">
        <f>+VLOOKUP('INFO SEAL'!N1948,$J$8:$V$50,3,FALSE)</f>
        <v>POSTE DE MADERA TRATADA DE 12 mts. CL.4</v>
      </c>
      <c r="M1997" s="33">
        <f t="shared" si="76"/>
        <v>1</v>
      </c>
    </row>
    <row r="1998" spans="1:13" customFormat="1" x14ac:dyDescent="0.25">
      <c r="A1998" s="73">
        <f>+'INFO SEAL'!B1949</f>
        <v>1944</v>
      </c>
      <c r="B1998" s="180" t="str">
        <f t="shared" si="75"/>
        <v>MOD INV_2018</v>
      </c>
      <c r="C1998" s="180" t="str">
        <f>+'INFO SEAL'!C1949</f>
        <v>AREQUIPA</v>
      </c>
      <c r="D1998" s="180" t="str">
        <f>+'INFO SEAL'!D1949</f>
        <v>CAMANA</v>
      </c>
      <c r="E1998" s="180" t="str">
        <f>+'INFO SEAL'!E1949</f>
        <v>MARISCAL CACERES</v>
      </c>
      <c r="F1998" s="180" t="str">
        <f>+IF('INFO SEAL'!I1949="BAJA TENSION","BT",IF('INFO SEAL'!I1949="MEDIA TENSION","MT","AT"))</f>
        <v>AT</v>
      </c>
      <c r="G1998" s="180">
        <f>+'INFO SEAL'!K1949</f>
        <v>13</v>
      </c>
      <c r="H1998" s="180" t="str">
        <f>+'INFO SEAL'!L1949</f>
        <v>POSTE</v>
      </c>
      <c r="I1998" s="180" t="str">
        <f>+'INFO SEAL'!M1949</f>
        <v>MADERA</v>
      </c>
      <c r="J1998" s="180" t="str">
        <f>+'INFO SEAL'!N1949&amp;"-"&amp;F1998</f>
        <v>EMRE1P75C2-AT</v>
      </c>
      <c r="K1998" s="180"/>
      <c r="L1998" s="182" t="str">
        <f>+VLOOKUP('INFO SEAL'!N1949,$J$8:$V$50,3,FALSE)</f>
        <v>Estructura de  Suspension Angular (&gt;3°-50°) compuesto por 1 postes de madera tratada 75' Clase 2</v>
      </c>
      <c r="M1998" s="33">
        <f t="shared" si="76"/>
        <v>2</v>
      </c>
    </row>
    <row r="1999" spans="1:13" customFormat="1" x14ac:dyDescent="0.25">
      <c r="A1999" s="73">
        <f>+'INFO SEAL'!B1950</f>
        <v>1945</v>
      </c>
      <c r="B1999" s="180" t="str">
        <f t="shared" si="75"/>
        <v>SICODI</v>
      </c>
      <c r="C1999" s="180" t="str">
        <f>+'INFO SEAL'!C1950</f>
        <v>AREQUIPA</v>
      </c>
      <c r="D1999" s="180" t="str">
        <f>+'INFO SEAL'!D1950</f>
        <v>CASTILLA</v>
      </c>
      <c r="E1999" s="180" t="str">
        <f>+'INFO SEAL'!E1950</f>
        <v>APLAO</v>
      </c>
      <c r="F1999" s="180" t="str">
        <f>+IF('INFO SEAL'!I1950="BAJA TENSION","BT",IF('INFO SEAL'!I1950="MEDIA TENSION","MT","AT"))</f>
        <v>MT</v>
      </c>
      <c r="G1999" s="180">
        <f>+'INFO SEAL'!K1950</f>
        <v>12</v>
      </c>
      <c r="H1999" s="180" t="str">
        <f>+'INFO SEAL'!L1950</f>
        <v>POSTE</v>
      </c>
      <c r="I1999" s="180" t="str">
        <f>+'INFO SEAL'!M1950</f>
        <v>CONCRETO</v>
      </c>
      <c r="J1999" s="180" t="str">
        <f>+'INFO SEAL'!N1950&amp;"-"&amp;F1999</f>
        <v>PPC15-MT</v>
      </c>
      <c r="K1999" s="180"/>
      <c r="L1999" s="182" t="str">
        <f>+VLOOKUP('INFO SEAL'!N1950,$J$8:$V$50,3,FALSE)</f>
        <v>POSTE DE CONCRETO ARMADO DE 12/200/120/300</v>
      </c>
      <c r="M1999" s="33">
        <f t="shared" si="76"/>
        <v>0.3</v>
      </c>
    </row>
    <row r="2000" spans="1:13" customFormat="1" x14ac:dyDescent="0.25">
      <c r="A2000" s="73">
        <f>+'INFO SEAL'!B1951</f>
        <v>1946</v>
      </c>
      <c r="B2000" s="180" t="str">
        <f t="shared" si="75"/>
        <v>SICODI</v>
      </c>
      <c r="C2000" s="180" t="str">
        <f>+'INFO SEAL'!C1951</f>
        <v>AREQUIPA</v>
      </c>
      <c r="D2000" s="180" t="str">
        <f>+'INFO SEAL'!D1951</f>
        <v>CASTILLA</v>
      </c>
      <c r="E2000" s="180" t="str">
        <f>+'INFO SEAL'!E1951</f>
        <v>APLAO</v>
      </c>
      <c r="F2000" s="180" t="str">
        <f>+IF('INFO SEAL'!I1951="BAJA TENSION","BT",IF('INFO SEAL'!I1951="MEDIA TENSION","MT","AT"))</f>
        <v>MT</v>
      </c>
      <c r="G2000" s="180">
        <f>+'INFO SEAL'!K1951</f>
        <v>12</v>
      </c>
      <c r="H2000" s="180" t="str">
        <f>+'INFO SEAL'!L1951</f>
        <v>POSTE</v>
      </c>
      <c r="I2000" s="180" t="str">
        <f>+'INFO SEAL'!M1951</f>
        <v>CONCRETO</v>
      </c>
      <c r="J2000" s="180" t="str">
        <f>+'INFO SEAL'!N1951&amp;"-"&amp;F2000</f>
        <v>PPC15-MT</v>
      </c>
      <c r="K2000" s="180"/>
      <c r="L2000" s="182" t="str">
        <f>+VLOOKUP('INFO SEAL'!N1951,$J$8:$V$50,3,FALSE)</f>
        <v>POSTE DE CONCRETO ARMADO DE 12/200/120/300</v>
      </c>
      <c r="M2000" s="33">
        <f t="shared" si="76"/>
        <v>0.3</v>
      </c>
    </row>
    <row r="2001" spans="1:13" customFormat="1" x14ac:dyDescent="0.25">
      <c r="A2001" s="73">
        <f>+'INFO SEAL'!B1952</f>
        <v>1947</v>
      </c>
      <c r="B2001" s="180" t="str">
        <f t="shared" si="75"/>
        <v>SICODI</v>
      </c>
      <c r="C2001" s="180" t="str">
        <f>+'INFO SEAL'!C1952</f>
        <v>AREQUIPA</v>
      </c>
      <c r="D2001" s="180" t="str">
        <f>+'INFO SEAL'!D1952</f>
        <v>LA UNION</v>
      </c>
      <c r="E2001" s="180" t="str">
        <f>+'INFO SEAL'!E1952</f>
        <v>COTAHUASI</v>
      </c>
      <c r="F2001" s="180" t="str">
        <f>+IF('INFO SEAL'!I1952="BAJA TENSION","BT",IF('INFO SEAL'!I1952="MEDIA TENSION","MT","AT"))</f>
        <v>MT</v>
      </c>
      <c r="G2001" s="180">
        <f>+'INFO SEAL'!K1952</f>
        <v>12</v>
      </c>
      <c r="H2001" s="180" t="str">
        <f>+'INFO SEAL'!L1952</f>
        <v>POSTE</v>
      </c>
      <c r="I2001" s="180" t="str">
        <f>+'INFO SEAL'!M1952</f>
        <v>MADERA</v>
      </c>
      <c r="J2001" s="180" t="str">
        <f>+'INFO SEAL'!N1952&amp;"-"&amp;F2001</f>
        <v>PPM19-MT</v>
      </c>
      <c r="K2001" s="180"/>
      <c r="L2001" s="182" t="str">
        <f>+VLOOKUP('INFO SEAL'!N1952,$J$8:$V$50,3,FALSE)</f>
        <v>POSTE DE MADERA TRATADA DE 12 mts. CL.4</v>
      </c>
      <c r="M2001" s="33">
        <f t="shared" si="76"/>
        <v>1</v>
      </c>
    </row>
    <row r="2002" spans="1:13" customFormat="1" x14ac:dyDescent="0.25">
      <c r="A2002" s="73">
        <f>+'INFO SEAL'!B1953</f>
        <v>1948</v>
      </c>
      <c r="B2002" s="180" t="str">
        <f t="shared" si="75"/>
        <v>SICODI</v>
      </c>
      <c r="C2002" s="180" t="str">
        <f>+'INFO SEAL'!C1953</f>
        <v>AREQUIPA</v>
      </c>
      <c r="D2002" s="180" t="str">
        <f>+'INFO SEAL'!D1953</f>
        <v>CONDESUYOS</v>
      </c>
      <c r="E2002" s="180" t="str">
        <f>+'INFO SEAL'!E1953</f>
        <v>CHUQUIBAMBA</v>
      </c>
      <c r="F2002" s="180" t="str">
        <f>+IF('INFO SEAL'!I1953="BAJA TENSION","BT",IF('INFO SEAL'!I1953="MEDIA TENSION","MT","AT"))</f>
        <v>MT</v>
      </c>
      <c r="G2002" s="180">
        <f>+'INFO SEAL'!K1953</f>
        <v>12</v>
      </c>
      <c r="H2002" s="180" t="str">
        <f>+'INFO SEAL'!L1953</f>
        <v>POSTE</v>
      </c>
      <c r="I2002" s="180" t="str">
        <f>+'INFO SEAL'!M1953</f>
        <v>MADERA</v>
      </c>
      <c r="J2002" s="180" t="str">
        <f>+'INFO SEAL'!N1953&amp;"-"&amp;F2002</f>
        <v>PPM19-MT</v>
      </c>
      <c r="K2002" s="180"/>
      <c r="L2002" s="182" t="str">
        <f>+VLOOKUP('INFO SEAL'!N1953,$J$8:$V$50,3,FALSE)</f>
        <v>POSTE DE MADERA TRATADA DE 12 mts. CL.4</v>
      </c>
      <c r="M2002" s="33">
        <f t="shared" si="76"/>
        <v>1</v>
      </c>
    </row>
    <row r="2003" spans="1:13" customFormat="1" x14ac:dyDescent="0.25">
      <c r="A2003" s="73">
        <f>+'INFO SEAL'!B1954</f>
        <v>1949</v>
      </c>
      <c r="B2003" s="180" t="str">
        <f t="shared" si="75"/>
        <v>SICODI</v>
      </c>
      <c r="C2003" s="180" t="str">
        <f>+'INFO SEAL'!C1954</f>
        <v>AREQUIPA</v>
      </c>
      <c r="D2003" s="180" t="str">
        <f>+'INFO SEAL'!D1954</f>
        <v>CONDESUYOS</v>
      </c>
      <c r="E2003" s="180" t="str">
        <f>+'INFO SEAL'!E1954</f>
        <v>CHUQUIBAMBA</v>
      </c>
      <c r="F2003" s="180" t="str">
        <f>+IF('INFO SEAL'!I1954="BAJA TENSION","BT",IF('INFO SEAL'!I1954="MEDIA TENSION","MT","AT"))</f>
        <v>MT</v>
      </c>
      <c r="G2003" s="180">
        <f>+'INFO SEAL'!K1954</f>
        <v>12</v>
      </c>
      <c r="H2003" s="180" t="str">
        <f>+'INFO SEAL'!L1954</f>
        <v>POSTE</v>
      </c>
      <c r="I2003" s="180" t="str">
        <f>+'INFO SEAL'!M1954</f>
        <v>MADERA</v>
      </c>
      <c r="J2003" s="180" t="str">
        <f>+'INFO SEAL'!N1954&amp;"-"&amp;F2003</f>
        <v>PPM19-MT</v>
      </c>
      <c r="K2003" s="180"/>
      <c r="L2003" s="182" t="str">
        <f>+VLOOKUP('INFO SEAL'!N1954,$J$8:$V$50,3,FALSE)</f>
        <v>POSTE DE MADERA TRATADA DE 12 mts. CL.4</v>
      </c>
      <c r="M2003" s="33">
        <f t="shared" si="76"/>
        <v>1</v>
      </c>
    </row>
    <row r="2004" spans="1:13" customFormat="1" x14ac:dyDescent="0.25">
      <c r="A2004" s="73">
        <f>+'INFO SEAL'!B1955</f>
        <v>1950</v>
      </c>
      <c r="B2004" s="180" t="str">
        <f t="shared" si="75"/>
        <v>SICODI</v>
      </c>
      <c r="C2004" s="180" t="str">
        <f>+'INFO SEAL'!C1955</f>
        <v>AREQUIPA</v>
      </c>
      <c r="D2004" s="180" t="str">
        <f>+'INFO SEAL'!D1955</f>
        <v>CASTILLA</v>
      </c>
      <c r="E2004" s="180" t="str">
        <f>+'INFO SEAL'!E1955</f>
        <v>URACA</v>
      </c>
      <c r="F2004" s="180" t="str">
        <f>+IF('INFO SEAL'!I1955="BAJA TENSION","BT",IF('INFO SEAL'!I1955="MEDIA TENSION","MT","AT"))</f>
        <v>MT</v>
      </c>
      <c r="G2004" s="180">
        <f>+'INFO SEAL'!K1955</f>
        <v>12</v>
      </c>
      <c r="H2004" s="180" t="str">
        <f>+'INFO SEAL'!L1955</f>
        <v>POSTE</v>
      </c>
      <c r="I2004" s="180" t="str">
        <f>+'INFO SEAL'!M1955</f>
        <v>CONCRETO</v>
      </c>
      <c r="J2004" s="180" t="str">
        <f>+'INFO SEAL'!N1955&amp;"-"&amp;F2004</f>
        <v>PPC15-MT</v>
      </c>
      <c r="K2004" s="180"/>
      <c r="L2004" s="182" t="str">
        <f>+VLOOKUP('INFO SEAL'!N1955,$J$8:$V$50,3,FALSE)</f>
        <v>POSTE DE CONCRETO ARMADO DE 12/200/120/300</v>
      </c>
      <c r="M2004" s="33">
        <f t="shared" si="76"/>
        <v>0.3</v>
      </c>
    </row>
    <row r="2005" spans="1:13" customFormat="1" x14ac:dyDescent="0.25">
      <c r="A2005" s="73">
        <f>+'INFO SEAL'!B1956</f>
        <v>1951</v>
      </c>
      <c r="B2005" s="180" t="str">
        <f t="shared" si="75"/>
        <v>SICODI</v>
      </c>
      <c r="C2005" s="180" t="str">
        <f>+'INFO SEAL'!C1956</f>
        <v>AREQUIPA</v>
      </c>
      <c r="D2005" s="180" t="str">
        <f>+'INFO SEAL'!D1956</f>
        <v>CASTILLA</v>
      </c>
      <c r="E2005" s="180" t="str">
        <f>+'INFO SEAL'!E1956</f>
        <v>APLAO</v>
      </c>
      <c r="F2005" s="180" t="str">
        <f>+IF('INFO SEAL'!I1956="BAJA TENSION","BT",IF('INFO SEAL'!I1956="MEDIA TENSION","MT","AT"))</f>
        <v>MT</v>
      </c>
      <c r="G2005" s="180">
        <f>+'INFO SEAL'!K1956</f>
        <v>12</v>
      </c>
      <c r="H2005" s="180" t="str">
        <f>+'INFO SEAL'!L1956</f>
        <v>POSTE</v>
      </c>
      <c r="I2005" s="180" t="str">
        <f>+'INFO SEAL'!M1956</f>
        <v>CONCRETO</v>
      </c>
      <c r="J2005" s="180" t="str">
        <f>+'INFO SEAL'!N1956&amp;"-"&amp;F2005</f>
        <v>PPC15-MT</v>
      </c>
      <c r="K2005" s="180"/>
      <c r="L2005" s="182" t="str">
        <f>+VLOOKUP('INFO SEAL'!N1956,$J$8:$V$50,3,FALSE)</f>
        <v>POSTE DE CONCRETO ARMADO DE 12/200/120/300</v>
      </c>
      <c r="M2005" s="33">
        <f t="shared" si="76"/>
        <v>0.3</v>
      </c>
    </row>
    <row r="2006" spans="1:13" customFormat="1" x14ac:dyDescent="0.25">
      <c r="A2006" s="73">
        <f>+'INFO SEAL'!B1957</f>
        <v>1952</v>
      </c>
      <c r="B2006" s="180" t="str">
        <f t="shared" si="75"/>
        <v>SICODI</v>
      </c>
      <c r="C2006" s="180" t="str">
        <f>+'INFO SEAL'!C1957</f>
        <v>AREQUIPA</v>
      </c>
      <c r="D2006" s="180" t="str">
        <f>+'INFO SEAL'!D1957</f>
        <v>CASTILLA</v>
      </c>
      <c r="E2006" s="180" t="str">
        <f>+'INFO SEAL'!E1957</f>
        <v>APLAO</v>
      </c>
      <c r="F2006" s="180" t="str">
        <f>+IF('INFO SEAL'!I1957="BAJA TENSION","BT",IF('INFO SEAL'!I1957="MEDIA TENSION","MT","AT"))</f>
        <v>MT</v>
      </c>
      <c r="G2006" s="180">
        <f>+'INFO SEAL'!K1957</f>
        <v>12</v>
      </c>
      <c r="H2006" s="180" t="str">
        <f>+'INFO SEAL'!L1957</f>
        <v>POSTE</v>
      </c>
      <c r="I2006" s="180" t="str">
        <f>+'INFO SEAL'!M1957</f>
        <v>CONCRETO</v>
      </c>
      <c r="J2006" s="180" t="str">
        <f>+'INFO SEAL'!N1957&amp;"-"&amp;F2006</f>
        <v>PPC15-MT</v>
      </c>
      <c r="K2006" s="180"/>
      <c r="L2006" s="182" t="str">
        <f>+VLOOKUP('INFO SEAL'!N1957,$J$8:$V$50,3,FALSE)</f>
        <v>POSTE DE CONCRETO ARMADO DE 12/200/120/300</v>
      </c>
      <c r="M2006" s="33">
        <f t="shared" si="76"/>
        <v>0.3</v>
      </c>
    </row>
    <row r="2007" spans="1:13" customFormat="1" x14ac:dyDescent="0.25">
      <c r="A2007" s="73">
        <f>+'INFO SEAL'!B1958</f>
        <v>1953</v>
      </c>
      <c r="B2007" s="180" t="str">
        <f t="shared" si="75"/>
        <v>SICODI</v>
      </c>
      <c r="C2007" s="180" t="str">
        <f>+'INFO SEAL'!C1958</f>
        <v>AREQUIPA</v>
      </c>
      <c r="D2007" s="180" t="str">
        <f>+'INFO SEAL'!D1958</f>
        <v>CASTILLA</v>
      </c>
      <c r="E2007" s="180" t="str">
        <f>+'INFO SEAL'!E1958</f>
        <v>APLAO</v>
      </c>
      <c r="F2007" s="180" t="str">
        <f>+IF('INFO SEAL'!I1958="BAJA TENSION","BT",IF('INFO SEAL'!I1958="MEDIA TENSION","MT","AT"))</f>
        <v>MT</v>
      </c>
      <c r="G2007" s="180">
        <f>+'INFO SEAL'!K1958</f>
        <v>12</v>
      </c>
      <c r="H2007" s="180" t="str">
        <f>+'INFO SEAL'!L1958</f>
        <v>POSTE</v>
      </c>
      <c r="I2007" s="180" t="str">
        <f>+'INFO SEAL'!M1958</f>
        <v>CONCRETO</v>
      </c>
      <c r="J2007" s="180" t="str">
        <f>+'INFO SEAL'!N1958&amp;"-"&amp;F2007</f>
        <v>PPC15-MT</v>
      </c>
      <c r="K2007" s="180"/>
      <c r="L2007" s="182" t="str">
        <f>+VLOOKUP('INFO SEAL'!N1958,$J$8:$V$50,3,FALSE)</f>
        <v>POSTE DE CONCRETO ARMADO DE 12/200/120/300</v>
      </c>
      <c r="M2007" s="33">
        <f t="shared" si="76"/>
        <v>0.3</v>
      </c>
    </row>
    <row r="2008" spans="1:13" customFormat="1" x14ac:dyDescent="0.25">
      <c r="A2008" s="73">
        <f>+'INFO SEAL'!B1959</f>
        <v>1954</v>
      </c>
      <c r="B2008" s="180" t="str">
        <f t="shared" si="75"/>
        <v>SICODI</v>
      </c>
      <c r="C2008" s="180" t="str">
        <f>+'INFO SEAL'!C1959</f>
        <v>AREQUIPA</v>
      </c>
      <c r="D2008" s="180" t="str">
        <f>+'INFO SEAL'!D1959</f>
        <v>CONDESUYOS</v>
      </c>
      <c r="E2008" s="180" t="str">
        <f>+'INFO SEAL'!E1959</f>
        <v>CHUQUIBAMBA</v>
      </c>
      <c r="F2008" s="180" t="str">
        <f>+IF('INFO SEAL'!I1959="BAJA TENSION","BT",IF('INFO SEAL'!I1959="MEDIA TENSION","MT","AT"))</f>
        <v>MT</v>
      </c>
      <c r="G2008" s="180">
        <f>+'INFO SEAL'!K1959</f>
        <v>12</v>
      </c>
      <c r="H2008" s="180" t="str">
        <f>+'INFO SEAL'!L1959</f>
        <v>POSTE</v>
      </c>
      <c r="I2008" s="180" t="str">
        <f>+'INFO SEAL'!M1959</f>
        <v>MADERA</v>
      </c>
      <c r="J2008" s="180" t="str">
        <f>+'INFO SEAL'!N1959&amp;"-"&amp;F2008</f>
        <v>PPM19-MT</v>
      </c>
      <c r="K2008" s="180"/>
      <c r="L2008" s="182" t="str">
        <f>+VLOOKUP('INFO SEAL'!N1959,$J$8:$V$50,3,FALSE)</f>
        <v>POSTE DE MADERA TRATADA DE 12 mts. CL.4</v>
      </c>
      <c r="M2008" s="33">
        <f t="shared" si="76"/>
        <v>1</v>
      </c>
    </row>
    <row r="2009" spans="1:13" customFormat="1" x14ac:dyDescent="0.25">
      <c r="A2009" s="73">
        <f>+'INFO SEAL'!B1960</f>
        <v>1955</v>
      </c>
      <c r="B2009" s="180" t="str">
        <f t="shared" si="75"/>
        <v>SICODI</v>
      </c>
      <c r="C2009" s="180" t="str">
        <f>+'INFO SEAL'!C1960</f>
        <v>AREQUIPA</v>
      </c>
      <c r="D2009" s="180" t="str">
        <f>+'INFO SEAL'!D1960</f>
        <v>CONDESUYOS</v>
      </c>
      <c r="E2009" s="180" t="str">
        <f>+'INFO SEAL'!E1960</f>
        <v>CHUQUIBAMBA</v>
      </c>
      <c r="F2009" s="180" t="str">
        <f>+IF('INFO SEAL'!I1960="BAJA TENSION","BT",IF('INFO SEAL'!I1960="MEDIA TENSION","MT","AT"))</f>
        <v>MT</v>
      </c>
      <c r="G2009" s="180">
        <f>+'INFO SEAL'!K1960</f>
        <v>12</v>
      </c>
      <c r="H2009" s="180" t="str">
        <f>+'INFO SEAL'!L1960</f>
        <v>POSTE</v>
      </c>
      <c r="I2009" s="180" t="str">
        <f>+'INFO SEAL'!M1960</f>
        <v>MADERA</v>
      </c>
      <c r="J2009" s="180" t="str">
        <f>+'INFO SEAL'!N1960&amp;"-"&amp;F2009</f>
        <v>PPM19-MT</v>
      </c>
      <c r="K2009" s="180"/>
      <c r="L2009" s="182" t="str">
        <f>+VLOOKUP('INFO SEAL'!N1960,$J$8:$V$50,3,FALSE)</f>
        <v>POSTE DE MADERA TRATADA DE 12 mts. CL.4</v>
      </c>
      <c r="M2009" s="33">
        <f t="shared" si="76"/>
        <v>1</v>
      </c>
    </row>
    <row r="2010" spans="1:13" customFormat="1" x14ac:dyDescent="0.25">
      <c r="A2010" s="73">
        <f>+'INFO SEAL'!B1961</f>
        <v>1956</v>
      </c>
      <c r="B2010" s="180" t="str">
        <f t="shared" si="75"/>
        <v>SICODI</v>
      </c>
      <c r="C2010" s="180" t="str">
        <f>+'INFO SEAL'!C1961</f>
        <v>AREQUIPA</v>
      </c>
      <c r="D2010" s="180" t="str">
        <f>+'INFO SEAL'!D1961</f>
        <v>CASTILLA</v>
      </c>
      <c r="E2010" s="180" t="str">
        <f>+'INFO SEAL'!E1961</f>
        <v>APLAO</v>
      </c>
      <c r="F2010" s="180" t="str">
        <f>+IF('INFO SEAL'!I1961="BAJA TENSION","BT",IF('INFO SEAL'!I1961="MEDIA TENSION","MT","AT"))</f>
        <v>MT</v>
      </c>
      <c r="G2010" s="180">
        <f>+'INFO SEAL'!K1961</f>
        <v>12</v>
      </c>
      <c r="H2010" s="180" t="str">
        <f>+'INFO SEAL'!L1961</f>
        <v>POSTE</v>
      </c>
      <c r="I2010" s="180" t="str">
        <f>+'INFO SEAL'!M1961</f>
        <v>CONCRETO</v>
      </c>
      <c r="J2010" s="180" t="str">
        <f>+'INFO SEAL'!N1961&amp;"-"&amp;F2010</f>
        <v>PPC15-MT</v>
      </c>
      <c r="K2010" s="180"/>
      <c r="L2010" s="182" t="str">
        <f>+VLOOKUP('INFO SEAL'!N1961,$J$8:$V$50,3,FALSE)</f>
        <v>POSTE DE CONCRETO ARMADO DE 12/200/120/300</v>
      </c>
      <c r="M2010" s="33">
        <f t="shared" si="76"/>
        <v>0.3</v>
      </c>
    </row>
    <row r="2011" spans="1:13" customFormat="1" x14ac:dyDescent="0.25">
      <c r="A2011" s="73">
        <f>+'INFO SEAL'!B1962</f>
        <v>1957</v>
      </c>
      <c r="B2011" s="180" t="str">
        <f t="shared" si="75"/>
        <v>SICODI</v>
      </c>
      <c r="C2011" s="180" t="str">
        <f>+'INFO SEAL'!C1962</f>
        <v>AREQUIPA</v>
      </c>
      <c r="D2011" s="180" t="str">
        <f>+'INFO SEAL'!D1962</f>
        <v>CAYLLOMA</v>
      </c>
      <c r="E2011" s="180" t="str">
        <f>+'INFO SEAL'!E1962</f>
        <v>MAJES</v>
      </c>
      <c r="F2011" s="180" t="str">
        <f>+IF('INFO SEAL'!I1962="BAJA TENSION","BT",IF('INFO SEAL'!I1962="MEDIA TENSION","MT","AT"))</f>
        <v>MT</v>
      </c>
      <c r="G2011" s="180">
        <f>+'INFO SEAL'!K1962</f>
        <v>12</v>
      </c>
      <c r="H2011" s="180" t="str">
        <f>+'INFO SEAL'!L1962</f>
        <v>POSTE</v>
      </c>
      <c r="I2011" s="180" t="str">
        <f>+'INFO SEAL'!M1962</f>
        <v>MADERA</v>
      </c>
      <c r="J2011" s="180" t="str">
        <f>+'INFO SEAL'!N1962&amp;"-"&amp;F2011</f>
        <v>PPM19-MT</v>
      </c>
      <c r="K2011" s="180"/>
      <c r="L2011" s="182" t="str">
        <f>+VLOOKUP('INFO SEAL'!N1962,$J$8:$V$50,3,FALSE)</f>
        <v>POSTE DE MADERA TRATADA DE 12 mts. CL.4</v>
      </c>
      <c r="M2011" s="33">
        <f t="shared" si="76"/>
        <v>1</v>
      </c>
    </row>
    <row r="2012" spans="1:13" customFormat="1" x14ac:dyDescent="0.25">
      <c r="A2012" s="73">
        <f>+'INFO SEAL'!B1963</f>
        <v>1958</v>
      </c>
      <c r="B2012" s="180" t="str">
        <f t="shared" si="75"/>
        <v>SICODI</v>
      </c>
      <c r="C2012" s="180" t="str">
        <f>+'INFO SEAL'!C1963</f>
        <v>AREQUIPA</v>
      </c>
      <c r="D2012" s="180" t="str">
        <f>+'INFO SEAL'!D1963</f>
        <v>CASTILLA</v>
      </c>
      <c r="E2012" s="180" t="str">
        <f>+'INFO SEAL'!E1963</f>
        <v>APLAO</v>
      </c>
      <c r="F2012" s="180" t="str">
        <f>+IF('INFO SEAL'!I1963="BAJA TENSION","BT",IF('INFO SEAL'!I1963="MEDIA TENSION","MT","AT"))</f>
        <v>MT</v>
      </c>
      <c r="G2012" s="180">
        <f>+'INFO SEAL'!K1963</f>
        <v>12</v>
      </c>
      <c r="H2012" s="180" t="str">
        <f>+'INFO SEAL'!L1963</f>
        <v>POSTE</v>
      </c>
      <c r="I2012" s="180" t="str">
        <f>+'INFO SEAL'!M1963</f>
        <v>CONCRETO</v>
      </c>
      <c r="J2012" s="180" t="str">
        <f>+'INFO SEAL'!N1963&amp;"-"&amp;F2012</f>
        <v>PPC15-MT</v>
      </c>
      <c r="K2012" s="180"/>
      <c r="L2012" s="182" t="str">
        <f>+VLOOKUP('INFO SEAL'!N1963,$J$8:$V$50,3,FALSE)</f>
        <v>POSTE DE CONCRETO ARMADO DE 12/200/120/300</v>
      </c>
      <c r="M2012" s="33">
        <f t="shared" si="76"/>
        <v>0.3</v>
      </c>
    </row>
    <row r="2013" spans="1:13" customFormat="1" x14ac:dyDescent="0.25">
      <c r="A2013" s="73">
        <f>+'INFO SEAL'!B1964</f>
        <v>1959</v>
      </c>
      <c r="B2013" s="180" t="str">
        <f t="shared" si="75"/>
        <v>SICODI</v>
      </c>
      <c r="C2013" s="180" t="str">
        <f>+'INFO SEAL'!C1964</f>
        <v>AREQUIPA</v>
      </c>
      <c r="D2013" s="180" t="str">
        <f>+'INFO SEAL'!D1964</f>
        <v>CASTILLA</v>
      </c>
      <c r="E2013" s="180" t="str">
        <f>+'INFO SEAL'!E1964</f>
        <v>APLAO</v>
      </c>
      <c r="F2013" s="180" t="str">
        <f>+IF('INFO SEAL'!I1964="BAJA TENSION","BT",IF('INFO SEAL'!I1964="MEDIA TENSION","MT","AT"))</f>
        <v>MT</v>
      </c>
      <c r="G2013" s="180">
        <f>+'INFO SEAL'!K1964</f>
        <v>12</v>
      </c>
      <c r="H2013" s="180" t="str">
        <f>+'INFO SEAL'!L1964</f>
        <v>POSTE</v>
      </c>
      <c r="I2013" s="180" t="str">
        <f>+'INFO SEAL'!M1964</f>
        <v>CONCRETO</v>
      </c>
      <c r="J2013" s="180" t="str">
        <f>+'INFO SEAL'!N1964&amp;"-"&amp;F2013</f>
        <v>PPC15-MT</v>
      </c>
      <c r="K2013" s="180"/>
      <c r="L2013" s="182" t="str">
        <f>+VLOOKUP('INFO SEAL'!N1964,$J$8:$V$50,3,FALSE)</f>
        <v>POSTE DE CONCRETO ARMADO DE 12/200/120/300</v>
      </c>
      <c r="M2013" s="33">
        <f t="shared" si="76"/>
        <v>0.3</v>
      </c>
    </row>
    <row r="2014" spans="1:13" customFormat="1" x14ac:dyDescent="0.25">
      <c r="A2014" s="73">
        <f>+'INFO SEAL'!B1965</f>
        <v>1960</v>
      </c>
      <c r="B2014" s="180" t="str">
        <f t="shared" si="75"/>
        <v>SICODI</v>
      </c>
      <c r="C2014" s="180" t="str">
        <f>+'INFO SEAL'!C1965</f>
        <v>AREQUIPA</v>
      </c>
      <c r="D2014" s="180" t="str">
        <f>+'INFO SEAL'!D1965</f>
        <v>CASTILLA</v>
      </c>
      <c r="E2014" s="180" t="str">
        <f>+'INFO SEAL'!E1965</f>
        <v>URACA</v>
      </c>
      <c r="F2014" s="180" t="str">
        <f>+IF('INFO SEAL'!I1965="BAJA TENSION","BT",IF('INFO SEAL'!I1965="MEDIA TENSION","MT","AT"))</f>
        <v>MT</v>
      </c>
      <c r="G2014" s="180">
        <f>+'INFO SEAL'!K1965</f>
        <v>12</v>
      </c>
      <c r="H2014" s="180" t="str">
        <f>+'INFO SEAL'!L1965</f>
        <v>POSTE</v>
      </c>
      <c r="I2014" s="180" t="str">
        <f>+'INFO SEAL'!M1965</f>
        <v>CONCRETO</v>
      </c>
      <c r="J2014" s="180" t="str">
        <f>+'INFO SEAL'!N1965&amp;"-"&amp;F2014</f>
        <v>PPC15-MT</v>
      </c>
      <c r="K2014" s="180"/>
      <c r="L2014" s="182" t="str">
        <f>+VLOOKUP('INFO SEAL'!N1965,$J$8:$V$50,3,FALSE)</f>
        <v>POSTE DE CONCRETO ARMADO DE 12/200/120/300</v>
      </c>
      <c r="M2014" s="33">
        <f t="shared" si="76"/>
        <v>0.3</v>
      </c>
    </row>
    <row r="2015" spans="1:13" customFormat="1" x14ac:dyDescent="0.25">
      <c r="A2015" s="73">
        <f>+'INFO SEAL'!B1966</f>
        <v>1961</v>
      </c>
      <c r="B2015" s="180" t="str">
        <f t="shared" si="75"/>
        <v>SICODI</v>
      </c>
      <c r="C2015" s="180" t="str">
        <f>+'INFO SEAL'!C1966</f>
        <v>AREQUIPA</v>
      </c>
      <c r="D2015" s="180" t="str">
        <f>+'INFO SEAL'!D1966</f>
        <v>CASTILLA</v>
      </c>
      <c r="E2015" s="180" t="str">
        <f>+'INFO SEAL'!E1966</f>
        <v>APLAO</v>
      </c>
      <c r="F2015" s="180" t="str">
        <f>+IF('INFO SEAL'!I1966="BAJA TENSION","BT",IF('INFO SEAL'!I1966="MEDIA TENSION","MT","AT"))</f>
        <v>MT</v>
      </c>
      <c r="G2015" s="180">
        <f>+'INFO SEAL'!K1966</f>
        <v>12</v>
      </c>
      <c r="H2015" s="180" t="str">
        <f>+'INFO SEAL'!L1966</f>
        <v>POSTE</v>
      </c>
      <c r="I2015" s="180" t="str">
        <f>+'INFO SEAL'!M1966</f>
        <v>CONCRETO</v>
      </c>
      <c r="J2015" s="180" t="str">
        <f>+'INFO SEAL'!N1966&amp;"-"&amp;F2015</f>
        <v>PPC15-MT</v>
      </c>
      <c r="K2015" s="180"/>
      <c r="L2015" s="182" t="str">
        <f>+VLOOKUP('INFO SEAL'!N1966,$J$8:$V$50,3,FALSE)</f>
        <v>POSTE DE CONCRETO ARMADO DE 12/200/120/300</v>
      </c>
      <c r="M2015" s="33">
        <f t="shared" si="76"/>
        <v>0.3</v>
      </c>
    </row>
    <row r="2016" spans="1:13" customFormat="1" x14ac:dyDescent="0.25">
      <c r="A2016" s="73">
        <f>+'INFO SEAL'!B1967</f>
        <v>1962</v>
      </c>
      <c r="B2016" s="180" t="str">
        <f t="shared" si="75"/>
        <v>SICODI</v>
      </c>
      <c r="C2016" s="180" t="str">
        <f>+'INFO SEAL'!C1967</f>
        <v>AREQUIPA</v>
      </c>
      <c r="D2016" s="180" t="str">
        <f>+'INFO SEAL'!D1967</f>
        <v>CASTILLA</v>
      </c>
      <c r="E2016" s="180" t="str">
        <f>+'INFO SEAL'!E1967</f>
        <v>APLAO</v>
      </c>
      <c r="F2016" s="180" t="str">
        <f>+IF('INFO SEAL'!I1967="BAJA TENSION","BT",IF('INFO SEAL'!I1967="MEDIA TENSION","MT","AT"))</f>
        <v>MT</v>
      </c>
      <c r="G2016" s="180">
        <f>+'INFO SEAL'!K1967</f>
        <v>12</v>
      </c>
      <c r="H2016" s="180" t="str">
        <f>+'INFO SEAL'!L1967</f>
        <v>POSTE</v>
      </c>
      <c r="I2016" s="180" t="str">
        <f>+'INFO SEAL'!M1967</f>
        <v>CONCRETO</v>
      </c>
      <c r="J2016" s="180" t="str">
        <f>+'INFO SEAL'!N1967&amp;"-"&amp;F2016</f>
        <v>PPC15-MT</v>
      </c>
      <c r="K2016" s="180"/>
      <c r="L2016" s="182" t="str">
        <f>+VLOOKUP('INFO SEAL'!N1967,$J$8:$V$50,3,FALSE)</f>
        <v>POSTE DE CONCRETO ARMADO DE 12/200/120/300</v>
      </c>
      <c r="M2016" s="33">
        <f t="shared" si="76"/>
        <v>0.3</v>
      </c>
    </row>
    <row r="2017" spans="1:13" customFormat="1" x14ac:dyDescent="0.25">
      <c r="A2017" s="73">
        <f>+'INFO SEAL'!B1968</f>
        <v>1963</v>
      </c>
      <c r="B2017" s="180" t="str">
        <f t="shared" si="75"/>
        <v>SICODI</v>
      </c>
      <c r="C2017" s="180" t="str">
        <f>+'INFO SEAL'!C1968</f>
        <v>AREQUIPA</v>
      </c>
      <c r="D2017" s="180" t="str">
        <f>+'INFO SEAL'!D1968</f>
        <v>CASTILLA</v>
      </c>
      <c r="E2017" s="180" t="str">
        <f>+'INFO SEAL'!E1968</f>
        <v>APLAO</v>
      </c>
      <c r="F2017" s="180" t="str">
        <f>+IF('INFO SEAL'!I1968="BAJA TENSION","BT",IF('INFO SEAL'!I1968="MEDIA TENSION","MT","AT"))</f>
        <v>MT</v>
      </c>
      <c r="G2017" s="180">
        <f>+'INFO SEAL'!K1968</f>
        <v>12</v>
      </c>
      <c r="H2017" s="180" t="str">
        <f>+'INFO SEAL'!L1968</f>
        <v>POSTE</v>
      </c>
      <c r="I2017" s="180" t="str">
        <f>+'INFO SEAL'!M1968</f>
        <v>CONCRETO</v>
      </c>
      <c r="J2017" s="180" t="str">
        <f>+'INFO SEAL'!N1968&amp;"-"&amp;F2017</f>
        <v>PPC15-MT</v>
      </c>
      <c r="K2017" s="180"/>
      <c r="L2017" s="182" t="str">
        <f>+VLOOKUP('INFO SEAL'!N1968,$J$8:$V$50,3,FALSE)</f>
        <v>POSTE DE CONCRETO ARMADO DE 12/200/120/300</v>
      </c>
      <c r="M2017" s="33">
        <f t="shared" si="76"/>
        <v>0.3</v>
      </c>
    </row>
    <row r="2018" spans="1:13" customFormat="1" x14ac:dyDescent="0.25">
      <c r="A2018" s="73">
        <f>+'INFO SEAL'!B1969</f>
        <v>1964</v>
      </c>
      <c r="B2018" s="180" t="str">
        <f t="shared" si="75"/>
        <v>SICODI</v>
      </c>
      <c r="C2018" s="180" t="str">
        <f>+'INFO SEAL'!C1969</f>
        <v>AREQUIPA</v>
      </c>
      <c r="D2018" s="180" t="str">
        <f>+'INFO SEAL'!D1969</f>
        <v>CASTILLA</v>
      </c>
      <c r="E2018" s="180" t="str">
        <f>+'INFO SEAL'!E1969</f>
        <v>APLAO</v>
      </c>
      <c r="F2018" s="180" t="str">
        <f>+IF('INFO SEAL'!I1969="BAJA TENSION","BT",IF('INFO SEAL'!I1969="MEDIA TENSION","MT","AT"))</f>
        <v>MT</v>
      </c>
      <c r="G2018" s="180">
        <f>+'INFO SEAL'!K1969</f>
        <v>12</v>
      </c>
      <c r="H2018" s="180" t="str">
        <f>+'INFO SEAL'!L1969</f>
        <v>POSTE</v>
      </c>
      <c r="I2018" s="180" t="str">
        <f>+'INFO SEAL'!M1969</f>
        <v>CONCRETO</v>
      </c>
      <c r="J2018" s="180" t="str">
        <f>+'INFO SEAL'!N1969&amp;"-"&amp;F2018</f>
        <v>PPC15-MT</v>
      </c>
      <c r="K2018" s="180"/>
      <c r="L2018" s="182" t="str">
        <f>+VLOOKUP('INFO SEAL'!N1969,$J$8:$V$50,3,FALSE)</f>
        <v>POSTE DE CONCRETO ARMADO DE 12/200/120/300</v>
      </c>
      <c r="M2018" s="33">
        <f t="shared" si="76"/>
        <v>0.3</v>
      </c>
    </row>
    <row r="2019" spans="1:13" customFormat="1" x14ac:dyDescent="0.25">
      <c r="A2019" s="73">
        <f>+'INFO SEAL'!B1970</f>
        <v>1965</v>
      </c>
      <c r="B2019" s="180" t="str">
        <f t="shared" si="75"/>
        <v>SICODI</v>
      </c>
      <c r="C2019" s="180" t="str">
        <f>+'INFO SEAL'!C1970</f>
        <v>AREQUIPA</v>
      </c>
      <c r="D2019" s="180" t="str">
        <f>+'INFO SEAL'!D1970</f>
        <v>CASTILLA</v>
      </c>
      <c r="E2019" s="180" t="str">
        <f>+'INFO SEAL'!E1970</f>
        <v>APLAO</v>
      </c>
      <c r="F2019" s="180" t="str">
        <f>+IF('INFO SEAL'!I1970="BAJA TENSION","BT",IF('INFO SEAL'!I1970="MEDIA TENSION","MT","AT"))</f>
        <v>MT</v>
      </c>
      <c r="G2019" s="180">
        <f>+'INFO SEAL'!K1970</f>
        <v>12</v>
      </c>
      <c r="H2019" s="180" t="str">
        <f>+'INFO SEAL'!L1970</f>
        <v>POSTE</v>
      </c>
      <c r="I2019" s="180" t="str">
        <f>+'INFO SEAL'!M1970</f>
        <v>CONCRETO</v>
      </c>
      <c r="J2019" s="180" t="str">
        <f>+'INFO SEAL'!N1970&amp;"-"&amp;F2019</f>
        <v>PPC15-MT</v>
      </c>
      <c r="K2019" s="180"/>
      <c r="L2019" s="182" t="str">
        <f>+VLOOKUP('INFO SEAL'!N1970,$J$8:$V$50,3,FALSE)</f>
        <v>POSTE DE CONCRETO ARMADO DE 12/200/120/300</v>
      </c>
      <c r="M2019" s="33">
        <f t="shared" si="76"/>
        <v>0.3</v>
      </c>
    </row>
    <row r="2020" spans="1:13" customFormat="1" x14ac:dyDescent="0.25">
      <c r="A2020" s="73">
        <f>+'INFO SEAL'!B1971</f>
        <v>1966</v>
      </c>
      <c r="B2020" s="180" t="str">
        <f t="shared" si="75"/>
        <v>SICODI</v>
      </c>
      <c r="C2020" s="180" t="str">
        <f>+'INFO SEAL'!C1971</f>
        <v>AREQUIPA</v>
      </c>
      <c r="D2020" s="180" t="str">
        <f>+'INFO SEAL'!D1971</f>
        <v>CASTILLA</v>
      </c>
      <c r="E2020" s="180" t="str">
        <f>+'INFO SEAL'!E1971</f>
        <v>URACA</v>
      </c>
      <c r="F2020" s="180" t="str">
        <f>+IF('INFO SEAL'!I1971="BAJA TENSION","BT",IF('INFO SEAL'!I1971="MEDIA TENSION","MT","AT"))</f>
        <v>MT</v>
      </c>
      <c r="G2020" s="180">
        <f>+'INFO SEAL'!K1971</f>
        <v>12</v>
      </c>
      <c r="H2020" s="180" t="str">
        <f>+'INFO SEAL'!L1971</f>
        <v>POSTE</v>
      </c>
      <c r="I2020" s="180" t="str">
        <f>+'INFO SEAL'!M1971</f>
        <v>CONCRETO</v>
      </c>
      <c r="J2020" s="180" t="str">
        <f>+'INFO SEAL'!N1971&amp;"-"&amp;F2020</f>
        <v>PPC15-MT</v>
      </c>
      <c r="K2020" s="180"/>
      <c r="L2020" s="182" t="str">
        <f>+VLOOKUP('INFO SEAL'!N1971,$J$8:$V$50,3,FALSE)</f>
        <v>POSTE DE CONCRETO ARMADO DE 12/200/120/300</v>
      </c>
      <c r="M2020" s="33">
        <f t="shared" si="76"/>
        <v>0.3</v>
      </c>
    </row>
    <row r="2021" spans="1:13" customFormat="1" x14ac:dyDescent="0.25">
      <c r="A2021" s="73">
        <f>+'INFO SEAL'!B1972</f>
        <v>1967</v>
      </c>
      <c r="B2021" s="180" t="str">
        <f t="shared" si="75"/>
        <v>SICODI</v>
      </c>
      <c r="C2021" s="180" t="str">
        <f>+'INFO SEAL'!C1972</f>
        <v>AREQUIPA</v>
      </c>
      <c r="D2021" s="180" t="str">
        <f>+'INFO SEAL'!D1972</f>
        <v>CASTILLA</v>
      </c>
      <c r="E2021" s="180" t="str">
        <f>+'INFO SEAL'!E1972</f>
        <v>URACA</v>
      </c>
      <c r="F2021" s="180" t="str">
        <f>+IF('INFO SEAL'!I1972="BAJA TENSION","BT",IF('INFO SEAL'!I1972="MEDIA TENSION","MT","AT"))</f>
        <v>MT</v>
      </c>
      <c r="G2021" s="180">
        <f>+'INFO SEAL'!K1972</f>
        <v>12</v>
      </c>
      <c r="H2021" s="180" t="str">
        <f>+'INFO SEAL'!L1972</f>
        <v>POSTE</v>
      </c>
      <c r="I2021" s="180" t="str">
        <f>+'INFO SEAL'!M1972</f>
        <v>CONCRETO</v>
      </c>
      <c r="J2021" s="180" t="str">
        <f>+'INFO SEAL'!N1972&amp;"-"&amp;F2021</f>
        <v>PPC15-MT</v>
      </c>
      <c r="K2021" s="180"/>
      <c r="L2021" s="182" t="str">
        <f>+VLOOKUP('INFO SEAL'!N1972,$J$8:$V$50,3,FALSE)</f>
        <v>POSTE DE CONCRETO ARMADO DE 12/200/120/300</v>
      </c>
      <c r="M2021" s="33">
        <f t="shared" si="76"/>
        <v>0.3</v>
      </c>
    </row>
    <row r="2022" spans="1:13" customFormat="1" x14ac:dyDescent="0.25">
      <c r="A2022" s="73">
        <f>+'INFO SEAL'!B1973</f>
        <v>1968</v>
      </c>
      <c r="B2022" s="180" t="str">
        <f t="shared" si="75"/>
        <v>MOD INV_2018</v>
      </c>
      <c r="C2022" s="180" t="str">
        <f>+'INFO SEAL'!C1973</f>
        <v>AREQUIPA</v>
      </c>
      <c r="D2022" s="180" t="str">
        <f>+'INFO SEAL'!D1973</f>
        <v>CAMANA</v>
      </c>
      <c r="E2022" s="180" t="str">
        <f>+'INFO SEAL'!E1973</f>
        <v>MARISCAL CACERES</v>
      </c>
      <c r="F2022" s="180" t="str">
        <f>+IF('INFO SEAL'!I1973="BAJA TENSION","BT",IF('INFO SEAL'!I1973="MEDIA TENSION","MT","AT"))</f>
        <v>AT</v>
      </c>
      <c r="G2022" s="180">
        <f>+'INFO SEAL'!K1973</f>
        <v>13</v>
      </c>
      <c r="H2022" s="180" t="str">
        <f>+'INFO SEAL'!L1973</f>
        <v>POSTE</v>
      </c>
      <c r="I2022" s="180" t="str">
        <f>+'INFO SEAL'!M1973</f>
        <v>MADERA</v>
      </c>
      <c r="J2022" s="180" t="str">
        <f>+'INFO SEAL'!N1973&amp;"-"&amp;F2022</f>
        <v>EMSA1P75C2-AT</v>
      </c>
      <c r="K2022" s="180"/>
      <c r="L2022" s="182" t="str">
        <f>+VLOOKUP('INFO SEAL'!N1973,$J$8:$V$50,3,FALSE)</f>
        <v>Estructura de  Suspensión- Angulo menor  compuesto por 1 postes de madera tratada 75' Clase 2</v>
      </c>
      <c r="M2022" s="33">
        <f t="shared" si="76"/>
        <v>1.6</v>
      </c>
    </row>
    <row r="2023" spans="1:13" customFormat="1" x14ac:dyDescent="0.25">
      <c r="A2023" s="73">
        <f>+'INFO SEAL'!B1974</f>
        <v>1969</v>
      </c>
      <c r="B2023" s="180" t="str">
        <f t="shared" si="75"/>
        <v>SICODI</v>
      </c>
      <c r="C2023" s="180" t="str">
        <f>+'INFO SEAL'!C1974</f>
        <v>AREQUIPA</v>
      </c>
      <c r="D2023" s="180" t="str">
        <f>+'INFO SEAL'!D1974</f>
        <v>CASTILLA</v>
      </c>
      <c r="E2023" s="180" t="str">
        <f>+'INFO SEAL'!E1974</f>
        <v>URACA</v>
      </c>
      <c r="F2023" s="180" t="str">
        <f>+IF('INFO SEAL'!I1974="BAJA TENSION","BT",IF('INFO SEAL'!I1974="MEDIA TENSION","MT","AT"))</f>
        <v>MT</v>
      </c>
      <c r="G2023" s="180">
        <f>+'INFO SEAL'!K1974</f>
        <v>12</v>
      </c>
      <c r="H2023" s="180" t="str">
        <f>+'INFO SEAL'!L1974</f>
        <v>POSTE</v>
      </c>
      <c r="I2023" s="180" t="str">
        <f>+'INFO SEAL'!M1974</f>
        <v>CONCRETO</v>
      </c>
      <c r="J2023" s="180" t="str">
        <f>+'INFO SEAL'!N1974&amp;"-"&amp;F2023</f>
        <v>PPC15-MT</v>
      </c>
      <c r="K2023" s="180"/>
      <c r="L2023" s="182" t="str">
        <f>+VLOOKUP('INFO SEAL'!N1974,$J$8:$V$50,3,FALSE)</f>
        <v>POSTE DE CONCRETO ARMADO DE 12/200/120/300</v>
      </c>
      <c r="M2023" s="33">
        <f t="shared" si="76"/>
        <v>0.3</v>
      </c>
    </row>
    <row r="2024" spans="1:13" customFormat="1" x14ac:dyDescent="0.25">
      <c r="A2024" s="73">
        <f>+'INFO SEAL'!B1975</f>
        <v>1970</v>
      </c>
      <c r="B2024" s="180" t="str">
        <f t="shared" si="75"/>
        <v>SICODI</v>
      </c>
      <c r="C2024" s="180" t="str">
        <f>+'INFO SEAL'!C1975</f>
        <v>AREQUIPA</v>
      </c>
      <c r="D2024" s="180" t="str">
        <f>+'INFO SEAL'!D1975</f>
        <v>CASTILLA</v>
      </c>
      <c r="E2024" s="180" t="str">
        <f>+'INFO SEAL'!E1975</f>
        <v>APLAO</v>
      </c>
      <c r="F2024" s="180" t="str">
        <f>+IF('INFO SEAL'!I1975="BAJA TENSION","BT",IF('INFO SEAL'!I1975="MEDIA TENSION","MT","AT"))</f>
        <v>MT</v>
      </c>
      <c r="G2024" s="180">
        <f>+'INFO SEAL'!K1975</f>
        <v>12</v>
      </c>
      <c r="H2024" s="180" t="str">
        <f>+'INFO SEAL'!L1975</f>
        <v>POSTE</v>
      </c>
      <c r="I2024" s="180" t="str">
        <f>+'INFO SEAL'!M1975</f>
        <v>CONCRETO</v>
      </c>
      <c r="J2024" s="180" t="str">
        <f>+'INFO SEAL'!N1975&amp;"-"&amp;F2024</f>
        <v>PPC15-MT</v>
      </c>
      <c r="K2024" s="180"/>
      <c r="L2024" s="182" t="str">
        <f>+VLOOKUP('INFO SEAL'!N1975,$J$8:$V$50,3,FALSE)</f>
        <v>POSTE DE CONCRETO ARMADO DE 12/200/120/300</v>
      </c>
      <c r="M2024" s="33">
        <f t="shared" si="76"/>
        <v>0.3</v>
      </c>
    </row>
    <row r="2025" spans="1:13" customFormat="1" x14ac:dyDescent="0.25">
      <c r="A2025" s="73">
        <f>+'INFO SEAL'!B1976</f>
        <v>1971</v>
      </c>
      <c r="B2025" s="180" t="str">
        <f t="shared" si="75"/>
        <v>SICODI</v>
      </c>
      <c r="C2025" s="180" t="str">
        <f>+'INFO SEAL'!C1976</f>
        <v>AREQUIPA</v>
      </c>
      <c r="D2025" s="180" t="str">
        <f>+'INFO SEAL'!D1976</f>
        <v>CASTILLA</v>
      </c>
      <c r="E2025" s="180" t="str">
        <f>+'INFO SEAL'!E1976</f>
        <v>URACA</v>
      </c>
      <c r="F2025" s="180" t="str">
        <f>+IF('INFO SEAL'!I1976="BAJA TENSION","BT",IF('INFO SEAL'!I1976="MEDIA TENSION","MT","AT"))</f>
        <v>MT</v>
      </c>
      <c r="G2025" s="180">
        <f>+'INFO SEAL'!K1976</f>
        <v>12</v>
      </c>
      <c r="H2025" s="180" t="str">
        <f>+'INFO SEAL'!L1976</f>
        <v>POSTE</v>
      </c>
      <c r="I2025" s="180" t="str">
        <f>+'INFO SEAL'!M1976</f>
        <v>CONCRETO</v>
      </c>
      <c r="J2025" s="180" t="str">
        <f>+'INFO SEAL'!N1976&amp;"-"&amp;F2025</f>
        <v>PPC15-MT</v>
      </c>
      <c r="K2025" s="180"/>
      <c r="L2025" s="182" t="str">
        <f>+VLOOKUP('INFO SEAL'!N1976,$J$8:$V$50,3,FALSE)</f>
        <v>POSTE DE CONCRETO ARMADO DE 12/200/120/300</v>
      </c>
      <c r="M2025" s="33">
        <f t="shared" si="76"/>
        <v>0.3</v>
      </c>
    </row>
    <row r="2026" spans="1:13" customFormat="1" x14ac:dyDescent="0.25">
      <c r="A2026" s="73">
        <f>+'INFO SEAL'!B1977</f>
        <v>1972</v>
      </c>
      <c r="B2026" s="180" t="str">
        <f t="shared" si="75"/>
        <v>SICODI</v>
      </c>
      <c r="C2026" s="180" t="str">
        <f>+'INFO SEAL'!C1977</f>
        <v>AREQUIPA</v>
      </c>
      <c r="D2026" s="180" t="str">
        <f>+'INFO SEAL'!D1977</f>
        <v>CASTILLA</v>
      </c>
      <c r="E2026" s="180" t="str">
        <f>+'INFO SEAL'!E1977</f>
        <v>APLAO</v>
      </c>
      <c r="F2026" s="180" t="str">
        <f>+IF('INFO SEAL'!I1977="BAJA TENSION","BT",IF('INFO SEAL'!I1977="MEDIA TENSION","MT","AT"))</f>
        <v>MT</v>
      </c>
      <c r="G2026" s="180">
        <f>+'INFO SEAL'!K1977</f>
        <v>12</v>
      </c>
      <c r="H2026" s="180" t="str">
        <f>+'INFO SEAL'!L1977</f>
        <v>POSTE</v>
      </c>
      <c r="I2026" s="180" t="str">
        <f>+'INFO SEAL'!M1977</f>
        <v>CONCRETO</v>
      </c>
      <c r="J2026" s="180" t="str">
        <f>+'INFO SEAL'!N1977&amp;"-"&amp;F2026</f>
        <v>PPC15-MT</v>
      </c>
      <c r="K2026" s="180"/>
      <c r="L2026" s="182" t="str">
        <f>+VLOOKUP('INFO SEAL'!N1977,$J$8:$V$50,3,FALSE)</f>
        <v>POSTE DE CONCRETO ARMADO DE 12/200/120/300</v>
      </c>
      <c r="M2026" s="33">
        <f t="shared" si="76"/>
        <v>0.3</v>
      </c>
    </row>
    <row r="2027" spans="1:13" customFormat="1" x14ac:dyDescent="0.25">
      <c r="A2027" s="73">
        <f>+'INFO SEAL'!B1978</f>
        <v>1973</v>
      </c>
      <c r="B2027" s="180" t="str">
        <f t="shared" si="75"/>
        <v>SICODI</v>
      </c>
      <c r="C2027" s="180" t="str">
        <f>+'INFO SEAL'!C1978</f>
        <v>AREQUIPA</v>
      </c>
      <c r="D2027" s="180" t="str">
        <f>+'INFO SEAL'!D1978</f>
        <v>CASTILLA</v>
      </c>
      <c r="E2027" s="180" t="str">
        <f>+'INFO SEAL'!E1978</f>
        <v>APLAO</v>
      </c>
      <c r="F2027" s="180" t="str">
        <f>+IF('INFO SEAL'!I1978="BAJA TENSION","BT",IF('INFO SEAL'!I1978="MEDIA TENSION","MT","AT"))</f>
        <v>MT</v>
      </c>
      <c r="G2027" s="180">
        <f>+'INFO SEAL'!K1978</f>
        <v>12</v>
      </c>
      <c r="H2027" s="180" t="str">
        <f>+'INFO SEAL'!L1978</f>
        <v>POSTE</v>
      </c>
      <c r="I2027" s="180" t="str">
        <f>+'INFO SEAL'!M1978</f>
        <v>CONCRETO</v>
      </c>
      <c r="J2027" s="180" t="str">
        <f>+'INFO SEAL'!N1978&amp;"-"&amp;F2027</f>
        <v>PPC15-MT</v>
      </c>
      <c r="K2027" s="180"/>
      <c r="L2027" s="182" t="str">
        <f>+VLOOKUP('INFO SEAL'!N1978,$J$8:$V$50,3,FALSE)</f>
        <v>POSTE DE CONCRETO ARMADO DE 12/200/120/300</v>
      </c>
      <c r="M2027" s="33">
        <f t="shared" si="76"/>
        <v>0.3</v>
      </c>
    </row>
    <row r="2028" spans="1:13" customFormat="1" x14ac:dyDescent="0.25">
      <c r="A2028" s="73">
        <f>+'INFO SEAL'!B1979</f>
        <v>1974</v>
      </c>
      <c r="B2028" s="180" t="str">
        <f t="shared" si="75"/>
        <v>SICODI</v>
      </c>
      <c r="C2028" s="180" t="str">
        <f>+'INFO SEAL'!C1979</f>
        <v>AREQUIPA</v>
      </c>
      <c r="D2028" s="180" t="str">
        <f>+'INFO SEAL'!D1979</f>
        <v>CONDESUYOS</v>
      </c>
      <c r="E2028" s="180" t="str">
        <f>+'INFO SEAL'!E1979</f>
        <v>ANDARAY</v>
      </c>
      <c r="F2028" s="180" t="str">
        <f>+IF('INFO SEAL'!I1979="BAJA TENSION","BT",IF('INFO SEAL'!I1979="MEDIA TENSION","MT","AT"))</f>
        <v>MT</v>
      </c>
      <c r="G2028" s="180">
        <f>+'INFO SEAL'!K1979</f>
        <v>12</v>
      </c>
      <c r="H2028" s="180" t="str">
        <f>+'INFO SEAL'!L1979</f>
        <v>POSTE</v>
      </c>
      <c r="I2028" s="180" t="str">
        <f>+'INFO SEAL'!M1979</f>
        <v>MADERA</v>
      </c>
      <c r="J2028" s="180" t="str">
        <f>+'INFO SEAL'!N1979&amp;"-"&amp;F2028</f>
        <v>PPM19-MT</v>
      </c>
      <c r="K2028" s="180"/>
      <c r="L2028" s="182" t="str">
        <f>+VLOOKUP('INFO SEAL'!N1979,$J$8:$V$50,3,FALSE)</f>
        <v>POSTE DE MADERA TRATADA DE 12 mts. CL.4</v>
      </c>
      <c r="M2028" s="33">
        <f t="shared" si="76"/>
        <v>1</v>
      </c>
    </row>
    <row r="2029" spans="1:13" customFormat="1" x14ac:dyDescent="0.25">
      <c r="A2029" s="73">
        <f>+'INFO SEAL'!B1980</f>
        <v>1975</v>
      </c>
      <c r="B2029" s="180" t="str">
        <f t="shared" si="75"/>
        <v>SICODI</v>
      </c>
      <c r="C2029" s="180" t="str">
        <f>+'INFO SEAL'!C1980</f>
        <v>AREQUIPA</v>
      </c>
      <c r="D2029" s="180" t="str">
        <f>+'INFO SEAL'!D1980</f>
        <v>CONDESUYOS</v>
      </c>
      <c r="E2029" s="180" t="str">
        <f>+'INFO SEAL'!E1980</f>
        <v>CHUQUIBAMBA</v>
      </c>
      <c r="F2029" s="180" t="str">
        <f>+IF('INFO SEAL'!I1980="BAJA TENSION","BT",IF('INFO SEAL'!I1980="MEDIA TENSION","MT","AT"))</f>
        <v>MT</v>
      </c>
      <c r="G2029" s="180">
        <f>+'INFO SEAL'!K1980</f>
        <v>12</v>
      </c>
      <c r="H2029" s="180" t="str">
        <f>+'INFO SEAL'!L1980</f>
        <v>POSTE</v>
      </c>
      <c r="I2029" s="180" t="str">
        <f>+'INFO SEAL'!M1980</f>
        <v>MADERA</v>
      </c>
      <c r="J2029" s="180" t="str">
        <f>+'INFO SEAL'!N1980&amp;"-"&amp;F2029</f>
        <v>PPM19-MT</v>
      </c>
      <c r="K2029" s="180"/>
      <c r="L2029" s="182" t="str">
        <f>+VLOOKUP('INFO SEAL'!N1980,$J$8:$V$50,3,FALSE)</f>
        <v>POSTE DE MADERA TRATADA DE 12 mts. CL.4</v>
      </c>
      <c r="M2029" s="33">
        <f t="shared" si="76"/>
        <v>1</v>
      </c>
    </row>
    <row r="2030" spans="1:13" customFormat="1" x14ac:dyDescent="0.25">
      <c r="A2030" s="73">
        <f>+'INFO SEAL'!B1981</f>
        <v>1976</v>
      </c>
      <c r="B2030" s="180" t="str">
        <f t="shared" si="75"/>
        <v>SICODI</v>
      </c>
      <c r="C2030" s="180" t="str">
        <f>+'INFO SEAL'!C1981</f>
        <v>AREQUIPA</v>
      </c>
      <c r="D2030" s="180" t="str">
        <f>+'INFO SEAL'!D1981</f>
        <v>CONDESUYOS</v>
      </c>
      <c r="E2030" s="180" t="str">
        <f>+'INFO SEAL'!E1981</f>
        <v>CHUQUIBAMBA</v>
      </c>
      <c r="F2030" s="180" t="str">
        <f>+IF('INFO SEAL'!I1981="BAJA TENSION","BT",IF('INFO SEAL'!I1981="MEDIA TENSION","MT","AT"))</f>
        <v>MT</v>
      </c>
      <c r="G2030" s="180">
        <f>+'INFO SEAL'!K1981</f>
        <v>12</v>
      </c>
      <c r="H2030" s="180" t="str">
        <f>+'INFO SEAL'!L1981</f>
        <v>POSTE</v>
      </c>
      <c r="I2030" s="180" t="str">
        <f>+'INFO SEAL'!M1981</f>
        <v>MADERA</v>
      </c>
      <c r="J2030" s="180" t="str">
        <f>+'INFO SEAL'!N1981&amp;"-"&amp;F2030</f>
        <v>PPM19-MT</v>
      </c>
      <c r="K2030" s="180"/>
      <c r="L2030" s="182" t="str">
        <f>+VLOOKUP('INFO SEAL'!N1981,$J$8:$V$50,3,FALSE)</f>
        <v>POSTE DE MADERA TRATADA DE 12 mts. CL.4</v>
      </c>
      <c r="M2030" s="33">
        <f t="shared" si="76"/>
        <v>1</v>
      </c>
    </row>
    <row r="2031" spans="1:13" customFormat="1" x14ac:dyDescent="0.25">
      <c r="A2031" s="73">
        <f>+'INFO SEAL'!B1982</f>
        <v>1977</v>
      </c>
      <c r="B2031" s="180" t="str">
        <f t="shared" si="75"/>
        <v>SICODI</v>
      </c>
      <c r="C2031" s="180" t="str">
        <f>+'INFO SEAL'!C1982</f>
        <v>AREQUIPA</v>
      </c>
      <c r="D2031" s="180" t="str">
        <f>+'INFO SEAL'!D1982</f>
        <v>CASTILLA</v>
      </c>
      <c r="E2031" s="180" t="str">
        <f>+'INFO SEAL'!E1982</f>
        <v>APLAO</v>
      </c>
      <c r="F2031" s="180" t="str">
        <f>+IF('INFO SEAL'!I1982="BAJA TENSION","BT",IF('INFO SEAL'!I1982="MEDIA TENSION","MT","AT"))</f>
        <v>MT</v>
      </c>
      <c r="G2031" s="180">
        <f>+'INFO SEAL'!K1982</f>
        <v>12</v>
      </c>
      <c r="H2031" s="180" t="str">
        <f>+'INFO SEAL'!L1982</f>
        <v>POSTE</v>
      </c>
      <c r="I2031" s="180" t="str">
        <f>+'INFO SEAL'!M1982</f>
        <v>CONCRETO</v>
      </c>
      <c r="J2031" s="180" t="str">
        <f>+'INFO SEAL'!N1982&amp;"-"&amp;F2031</f>
        <v>PPC15-MT</v>
      </c>
      <c r="K2031" s="180"/>
      <c r="L2031" s="182" t="str">
        <f>+VLOOKUP('INFO SEAL'!N1982,$J$8:$V$50,3,FALSE)</f>
        <v>POSTE DE CONCRETO ARMADO DE 12/200/120/300</v>
      </c>
      <c r="M2031" s="33">
        <f t="shared" si="76"/>
        <v>0.3</v>
      </c>
    </row>
    <row r="2032" spans="1:13" customFormat="1" x14ac:dyDescent="0.25">
      <c r="A2032" s="73">
        <f>+'INFO SEAL'!B1983</f>
        <v>1978</v>
      </c>
      <c r="B2032" s="180" t="str">
        <f t="shared" si="75"/>
        <v>SICODI</v>
      </c>
      <c r="C2032" s="180" t="str">
        <f>+'INFO SEAL'!C1983</f>
        <v>AREQUIPA</v>
      </c>
      <c r="D2032" s="180" t="str">
        <f>+'INFO SEAL'!D1983</f>
        <v>CASTILLA</v>
      </c>
      <c r="E2032" s="180" t="str">
        <f>+'INFO SEAL'!E1983</f>
        <v>APLAO</v>
      </c>
      <c r="F2032" s="180" t="str">
        <f>+IF('INFO SEAL'!I1983="BAJA TENSION","BT",IF('INFO SEAL'!I1983="MEDIA TENSION","MT","AT"))</f>
        <v>MT</v>
      </c>
      <c r="G2032" s="180">
        <f>+'INFO SEAL'!K1983</f>
        <v>12</v>
      </c>
      <c r="H2032" s="180" t="str">
        <f>+'INFO SEAL'!L1983</f>
        <v>POSTE</v>
      </c>
      <c r="I2032" s="180" t="str">
        <f>+'INFO SEAL'!M1983</f>
        <v>CONCRETO</v>
      </c>
      <c r="J2032" s="180" t="str">
        <f>+'INFO SEAL'!N1983&amp;"-"&amp;F2032</f>
        <v>PPC15-MT</v>
      </c>
      <c r="K2032" s="180"/>
      <c r="L2032" s="182" t="str">
        <f>+VLOOKUP('INFO SEAL'!N1983,$J$8:$V$50,3,FALSE)</f>
        <v>POSTE DE CONCRETO ARMADO DE 12/200/120/300</v>
      </c>
      <c r="M2032" s="33">
        <f t="shared" si="76"/>
        <v>0.3</v>
      </c>
    </row>
    <row r="2033" spans="1:13" customFormat="1" x14ac:dyDescent="0.25">
      <c r="A2033" s="73">
        <f>+'INFO SEAL'!B1984</f>
        <v>1979</v>
      </c>
      <c r="B2033" s="180" t="str">
        <f t="shared" si="75"/>
        <v>SICODI</v>
      </c>
      <c r="C2033" s="180" t="str">
        <f>+'INFO SEAL'!C1984</f>
        <v>AREQUIPA</v>
      </c>
      <c r="D2033" s="180" t="str">
        <f>+'INFO SEAL'!D1984</f>
        <v>CASTILLA</v>
      </c>
      <c r="E2033" s="180" t="str">
        <f>+'INFO SEAL'!E1984</f>
        <v>APLAO</v>
      </c>
      <c r="F2033" s="180" t="str">
        <f>+IF('INFO SEAL'!I1984="BAJA TENSION","BT",IF('INFO SEAL'!I1984="MEDIA TENSION","MT","AT"))</f>
        <v>MT</v>
      </c>
      <c r="G2033" s="180">
        <f>+'INFO SEAL'!K1984</f>
        <v>12</v>
      </c>
      <c r="H2033" s="180" t="str">
        <f>+'INFO SEAL'!L1984</f>
        <v>POSTE</v>
      </c>
      <c r="I2033" s="180" t="str">
        <f>+'INFO SEAL'!M1984</f>
        <v>CONCRETO</v>
      </c>
      <c r="J2033" s="180" t="str">
        <f>+'INFO SEAL'!N1984&amp;"-"&amp;F2033</f>
        <v>PPC15-MT</v>
      </c>
      <c r="K2033" s="180"/>
      <c r="L2033" s="182" t="str">
        <f>+VLOOKUP('INFO SEAL'!N1984,$J$8:$V$50,3,FALSE)</f>
        <v>POSTE DE CONCRETO ARMADO DE 12/200/120/300</v>
      </c>
      <c r="M2033" s="33">
        <f t="shared" si="76"/>
        <v>0.3</v>
      </c>
    </row>
    <row r="2034" spans="1:13" customFormat="1" x14ac:dyDescent="0.25">
      <c r="A2034" s="73">
        <f>+'INFO SEAL'!B1985</f>
        <v>1980</v>
      </c>
      <c r="B2034" s="180" t="str">
        <f t="shared" si="75"/>
        <v>MOD INV_2018</v>
      </c>
      <c r="C2034" s="180" t="str">
        <f>+'INFO SEAL'!C1985</f>
        <v>AREQUIPA</v>
      </c>
      <c r="D2034" s="180" t="str">
        <f>+'INFO SEAL'!D1985</f>
        <v>CAMANA</v>
      </c>
      <c r="E2034" s="180" t="str">
        <f>+'INFO SEAL'!E1985</f>
        <v>MARISCAL CACERES</v>
      </c>
      <c r="F2034" s="180" t="str">
        <f>+IF('INFO SEAL'!I1985="BAJA TENSION","BT",IF('INFO SEAL'!I1985="MEDIA TENSION","MT","AT"))</f>
        <v>AT</v>
      </c>
      <c r="G2034" s="180">
        <f>+'INFO SEAL'!K1985</f>
        <v>13</v>
      </c>
      <c r="H2034" s="180" t="str">
        <f>+'INFO SEAL'!L1985</f>
        <v>POSTE</v>
      </c>
      <c r="I2034" s="180" t="str">
        <f>+'INFO SEAL'!M1985</f>
        <v>MADERA</v>
      </c>
      <c r="J2034" s="180" t="str">
        <f>+'INFO SEAL'!N1985&amp;"-"&amp;F2034</f>
        <v>EMSA1P75C2-AT</v>
      </c>
      <c r="K2034" s="180"/>
      <c r="L2034" s="182" t="str">
        <f>+VLOOKUP('INFO SEAL'!N1985,$J$8:$V$50,3,FALSE)</f>
        <v>Estructura de  Suspensión- Angulo menor  compuesto por 1 postes de madera tratada 75' Clase 2</v>
      </c>
      <c r="M2034" s="33">
        <f t="shared" si="76"/>
        <v>1.6</v>
      </c>
    </row>
    <row r="2035" spans="1:13" customFormat="1" x14ac:dyDescent="0.25">
      <c r="A2035" s="73">
        <f>+'INFO SEAL'!B1986</f>
        <v>1981</v>
      </c>
      <c r="B2035" s="180" t="str">
        <f t="shared" si="75"/>
        <v>SICODI</v>
      </c>
      <c r="C2035" s="180" t="str">
        <f>+'INFO SEAL'!C1986</f>
        <v>AREQUIPA</v>
      </c>
      <c r="D2035" s="180" t="str">
        <f>+'INFO SEAL'!D1986</f>
        <v>CONDESUYOS</v>
      </c>
      <c r="E2035" s="180" t="str">
        <f>+'INFO SEAL'!E1986</f>
        <v>CHUQUIBAMBA</v>
      </c>
      <c r="F2035" s="180" t="str">
        <f>+IF('INFO SEAL'!I1986="BAJA TENSION","BT",IF('INFO SEAL'!I1986="MEDIA TENSION","MT","AT"))</f>
        <v>MT</v>
      </c>
      <c r="G2035" s="180">
        <f>+'INFO SEAL'!K1986</f>
        <v>12</v>
      </c>
      <c r="H2035" s="180" t="str">
        <f>+'INFO SEAL'!L1986</f>
        <v>POSTE</v>
      </c>
      <c r="I2035" s="180" t="str">
        <f>+'INFO SEAL'!M1986</f>
        <v>MADERA</v>
      </c>
      <c r="J2035" s="180" t="str">
        <f>+'INFO SEAL'!N1986&amp;"-"&amp;F2035</f>
        <v>PPM19-MT</v>
      </c>
      <c r="K2035" s="180"/>
      <c r="L2035" s="182" t="str">
        <f>+VLOOKUP('INFO SEAL'!N1986,$J$8:$V$50,3,FALSE)</f>
        <v>POSTE DE MADERA TRATADA DE 12 mts. CL.4</v>
      </c>
      <c r="M2035" s="33">
        <f t="shared" si="76"/>
        <v>1</v>
      </c>
    </row>
    <row r="2036" spans="1:13" customFormat="1" x14ac:dyDescent="0.25">
      <c r="A2036" s="73">
        <f>+'INFO SEAL'!B1987</f>
        <v>1982</v>
      </c>
      <c r="B2036" s="180" t="str">
        <f t="shared" si="75"/>
        <v>SICODI</v>
      </c>
      <c r="C2036" s="180" t="str">
        <f>+'INFO SEAL'!C1987</f>
        <v>AREQUIPA</v>
      </c>
      <c r="D2036" s="180" t="str">
        <f>+'INFO SEAL'!D1987</f>
        <v>CASTILLA</v>
      </c>
      <c r="E2036" s="180" t="str">
        <f>+'INFO SEAL'!E1987</f>
        <v>APLAO</v>
      </c>
      <c r="F2036" s="180" t="str">
        <f>+IF('INFO SEAL'!I1987="BAJA TENSION","BT",IF('INFO SEAL'!I1987="MEDIA TENSION","MT","AT"))</f>
        <v>MT</v>
      </c>
      <c r="G2036" s="180">
        <f>+'INFO SEAL'!K1987</f>
        <v>12</v>
      </c>
      <c r="H2036" s="180" t="str">
        <f>+'INFO SEAL'!L1987</f>
        <v>POSTE</v>
      </c>
      <c r="I2036" s="180" t="str">
        <f>+'INFO SEAL'!M1987</f>
        <v>CONCRETO</v>
      </c>
      <c r="J2036" s="180" t="str">
        <f>+'INFO SEAL'!N1987&amp;"-"&amp;F2036</f>
        <v>PPC15-MT</v>
      </c>
      <c r="K2036" s="180"/>
      <c r="L2036" s="182" t="str">
        <f>+VLOOKUP('INFO SEAL'!N1987,$J$8:$V$50,3,FALSE)</f>
        <v>POSTE DE CONCRETO ARMADO DE 12/200/120/300</v>
      </c>
      <c r="M2036" s="33">
        <f t="shared" si="76"/>
        <v>0.3</v>
      </c>
    </row>
    <row r="2037" spans="1:13" customFormat="1" x14ac:dyDescent="0.25">
      <c r="A2037" s="73">
        <f>+'INFO SEAL'!B1988</f>
        <v>1983</v>
      </c>
      <c r="B2037" s="180" t="str">
        <f t="shared" si="75"/>
        <v>SICODI</v>
      </c>
      <c r="C2037" s="180" t="str">
        <f>+'INFO SEAL'!C1988</f>
        <v>AREQUIPA</v>
      </c>
      <c r="D2037" s="180" t="str">
        <f>+'INFO SEAL'!D1988</f>
        <v>CASTILLA</v>
      </c>
      <c r="E2037" s="180" t="str">
        <f>+'INFO SEAL'!E1988</f>
        <v>APLAO</v>
      </c>
      <c r="F2037" s="180" t="str">
        <f>+IF('INFO SEAL'!I1988="BAJA TENSION","BT",IF('INFO SEAL'!I1988="MEDIA TENSION","MT","AT"))</f>
        <v>MT</v>
      </c>
      <c r="G2037" s="180">
        <f>+'INFO SEAL'!K1988</f>
        <v>12</v>
      </c>
      <c r="H2037" s="180" t="str">
        <f>+'INFO SEAL'!L1988</f>
        <v>POSTE</v>
      </c>
      <c r="I2037" s="180" t="str">
        <f>+'INFO SEAL'!M1988</f>
        <v>CONCRETO</v>
      </c>
      <c r="J2037" s="180" t="str">
        <f>+'INFO SEAL'!N1988&amp;"-"&amp;F2037</f>
        <v>PPC15-MT</v>
      </c>
      <c r="K2037" s="180"/>
      <c r="L2037" s="182" t="str">
        <f>+VLOOKUP('INFO SEAL'!N1988,$J$8:$V$50,3,FALSE)</f>
        <v>POSTE DE CONCRETO ARMADO DE 12/200/120/300</v>
      </c>
      <c r="M2037" s="33">
        <f t="shared" si="76"/>
        <v>0.3</v>
      </c>
    </row>
    <row r="2038" spans="1:13" customFormat="1" x14ac:dyDescent="0.25">
      <c r="A2038" s="73">
        <f>+'INFO SEAL'!B1989</f>
        <v>1984</v>
      </c>
      <c r="B2038" s="180" t="str">
        <f t="shared" si="75"/>
        <v>SICODI</v>
      </c>
      <c r="C2038" s="180" t="str">
        <f>+'INFO SEAL'!C1989</f>
        <v>AREQUIPA</v>
      </c>
      <c r="D2038" s="180" t="str">
        <f>+'INFO SEAL'!D1989</f>
        <v>CONDESUYOS</v>
      </c>
      <c r="E2038" s="180" t="str">
        <f>+'INFO SEAL'!E1989</f>
        <v>CHUQUIBAMBA</v>
      </c>
      <c r="F2038" s="180" t="str">
        <f>+IF('INFO SEAL'!I1989="BAJA TENSION","BT",IF('INFO SEAL'!I1989="MEDIA TENSION","MT","AT"))</f>
        <v>MT</v>
      </c>
      <c r="G2038" s="180">
        <f>+'INFO SEAL'!K1989</f>
        <v>12</v>
      </c>
      <c r="H2038" s="180" t="str">
        <f>+'INFO SEAL'!L1989</f>
        <v>POSTE</v>
      </c>
      <c r="I2038" s="180" t="str">
        <f>+'INFO SEAL'!M1989</f>
        <v>MADERA</v>
      </c>
      <c r="J2038" s="180" t="str">
        <f>+'INFO SEAL'!N1989&amp;"-"&amp;F2038</f>
        <v>PPM19-MT</v>
      </c>
      <c r="K2038" s="180"/>
      <c r="L2038" s="182" t="str">
        <f>+VLOOKUP('INFO SEAL'!N1989,$J$8:$V$50,3,FALSE)</f>
        <v>POSTE DE MADERA TRATADA DE 12 mts. CL.4</v>
      </c>
      <c r="M2038" s="33">
        <f t="shared" si="76"/>
        <v>1</v>
      </c>
    </row>
    <row r="2039" spans="1:13" customFormat="1" x14ac:dyDescent="0.25">
      <c r="A2039" s="73">
        <f>+'INFO SEAL'!B1990</f>
        <v>1985</v>
      </c>
      <c r="B2039" s="180" t="str">
        <f t="shared" si="75"/>
        <v>SICODI</v>
      </c>
      <c r="C2039" s="180" t="str">
        <f>+'INFO SEAL'!C1990</f>
        <v>AREQUIPA</v>
      </c>
      <c r="D2039" s="180" t="str">
        <f>+'INFO SEAL'!D1990</f>
        <v>CAYLLOMA</v>
      </c>
      <c r="E2039" s="180" t="str">
        <f>+'INFO SEAL'!E1990</f>
        <v>MAJES</v>
      </c>
      <c r="F2039" s="180" t="str">
        <f>+IF('INFO SEAL'!I1990="BAJA TENSION","BT",IF('INFO SEAL'!I1990="MEDIA TENSION","MT","AT"))</f>
        <v>MT</v>
      </c>
      <c r="G2039" s="180">
        <f>+'INFO SEAL'!K1990</f>
        <v>12</v>
      </c>
      <c r="H2039" s="180" t="str">
        <f>+'INFO SEAL'!L1990</f>
        <v>POSTE</v>
      </c>
      <c r="I2039" s="180" t="str">
        <f>+'INFO SEAL'!M1990</f>
        <v>MADERA</v>
      </c>
      <c r="J2039" s="180" t="str">
        <f>+'INFO SEAL'!N1990&amp;"-"&amp;F2039</f>
        <v>PPM19-MT</v>
      </c>
      <c r="K2039" s="180"/>
      <c r="L2039" s="182" t="str">
        <f>+VLOOKUP('INFO SEAL'!N1990,$J$8:$V$50,3,FALSE)</f>
        <v>POSTE DE MADERA TRATADA DE 12 mts. CL.4</v>
      </c>
      <c r="M2039" s="33">
        <f t="shared" si="76"/>
        <v>1</v>
      </c>
    </row>
    <row r="2040" spans="1:13" customFormat="1" x14ac:dyDescent="0.25">
      <c r="A2040" s="73">
        <f>+'INFO SEAL'!B1991</f>
        <v>1986</v>
      </c>
      <c r="B2040" s="180" t="str">
        <f t="shared" ref="B2040:B2103" si="77">+INDEX($B$8:$B$50,MATCH(L2040,$L$8:$L$50,0))</f>
        <v>SICODI</v>
      </c>
      <c r="C2040" s="180" t="str">
        <f>+'INFO SEAL'!C1991</f>
        <v>AREQUIPA</v>
      </c>
      <c r="D2040" s="180" t="str">
        <f>+'INFO SEAL'!D1991</f>
        <v>CONDESUYOS</v>
      </c>
      <c r="E2040" s="180" t="str">
        <f>+'INFO SEAL'!E1991</f>
        <v>CHUQUIBAMBA</v>
      </c>
      <c r="F2040" s="180" t="str">
        <f>+IF('INFO SEAL'!I1991="BAJA TENSION","BT",IF('INFO SEAL'!I1991="MEDIA TENSION","MT","AT"))</f>
        <v>MT</v>
      </c>
      <c r="G2040" s="180">
        <f>+'INFO SEAL'!K1991</f>
        <v>12</v>
      </c>
      <c r="H2040" s="180" t="str">
        <f>+'INFO SEAL'!L1991</f>
        <v>POSTE</v>
      </c>
      <c r="I2040" s="180" t="str">
        <f>+'INFO SEAL'!M1991</f>
        <v>MADERA</v>
      </c>
      <c r="J2040" s="180" t="str">
        <f>+'INFO SEAL'!N1991&amp;"-"&amp;F2040</f>
        <v>PPM19-MT</v>
      </c>
      <c r="K2040" s="180"/>
      <c r="L2040" s="182" t="str">
        <f>+VLOOKUP('INFO SEAL'!N1991,$J$8:$V$50,3,FALSE)</f>
        <v>POSTE DE MADERA TRATADA DE 12 mts. CL.4</v>
      </c>
      <c r="M2040" s="33">
        <f t="shared" ref="M2040:M2103" si="78">+VLOOKUP(J2040,$K$8:$V$50,12,FALSE)</f>
        <v>1</v>
      </c>
    </row>
    <row r="2041" spans="1:13" customFormat="1" x14ac:dyDescent="0.25">
      <c r="A2041" s="73">
        <f>+'INFO SEAL'!B1992</f>
        <v>1987</v>
      </c>
      <c r="B2041" s="180" t="str">
        <f t="shared" si="77"/>
        <v>SICODI</v>
      </c>
      <c r="C2041" s="180" t="str">
        <f>+'INFO SEAL'!C1992</f>
        <v>AREQUIPA</v>
      </c>
      <c r="D2041" s="180" t="str">
        <f>+'INFO SEAL'!D1992</f>
        <v>CASTILLA</v>
      </c>
      <c r="E2041" s="180" t="str">
        <f>+'INFO SEAL'!E1992</f>
        <v>URACA</v>
      </c>
      <c r="F2041" s="180" t="str">
        <f>+IF('INFO SEAL'!I1992="BAJA TENSION","BT",IF('INFO SEAL'!I1992="MEDIA TENSION","MT","AT"))</f>
        <v>MT</v>
      </c>
      <c r="G2041" s="180">
        <f>+'INFO SEAL'!K1992</f>
        <v>12</v>
      </c>
      <c r="H2041" s="180" t="str">
        <f>+'INFO SEAL'!L1992</f>
        <v>POSTE</v>
      </c>
      <c r="I2041" s="180" t="str">
        <f>+'INFO SEAL'!M1992</f>
        <v>CONCRETO</v>
      </c>
      <c r="J2041" s="180" t="str">
        <f>+'INFO SEAL'!N1992&amp;"-"&amp;F2041</f>
        <v>PPC15-MT</v>
      </c>
      <c r="K2041" s="180"/>
      <c r="L2041" s="182" t="str">
        <f>+VLOOKUP('INFO SEAL'!N1992,$J$8:$V$50,3,FALSE)</f>
        <v>POSTE DE CONCRETO ARMADO DE 12/200/120/300</v>
      </c>
      <c r="M2041" s="33">
        <f t="shared" si="78"/>
        <v>0.3</v>
      </c>
    </row>
    <row r="2042" spans="1:13" customFormat="1" x14ac:dyDescent="0.25">
      <c r="A2042" s="73">
        <f>+'INFO SEAL'!B1993</f>
        <v>1988</v>
      </c>
      <c r="B2042" s="180" t="str">
        <f t="shared" si="77"/>
        <v>SICODI</v>
      </c>
      <c r="C2042" s="180" t="str">
        <f>+'INFO SEAL'!C1993</f>
        <v>AREQUIPA</v>
      </c>
      <c r="D2042" s="180" t="str">
        <f>+'INFO SEAL'!D1993</f>
        <v>CASTILLA</v>
      </c>
      <c r="E2042" s="180" t="str">
        <f>+'INFO SEAL'!E1993</f>
        <v>APLAO</v>
      </c>
      <c r="F2042" s="180" t="str">
        <f>+IF('INFO SEAL'!I1993="BAJA TENSION","BT",IF('INFO SEAL'!I1993="MEDIA TENSION","MT","AT"))</f>
        <v>MT</v>
      </c>
      <c r="G2042" s="180">
        <f>+'INFO SEAL'!K1993</f>
        <v>13</v>
      </c>
      <c r="H2042" s="180" t="str">
        <f>+'INFO SEAL'!L1993</f>
        <v>POSTE</v>
      </c>
      <c r="I2042" s="180" t="str">
        <f>+'INFO SEAL'!M1993</f>
        <v>CONCRETO</v>
      </c>
      <c r="J2042" s="180" t="str">
        <f>+'INFO SEAL'!N1993&amp;"-"&amp;F2042</f>
        <v>PPC18-MT</v>
      </c>
      <c r="K2042" s="180"/>
      <c r="L2042" s="182" t="str">
        <f>+VLOOKUP('INFO SEAL'!N1993,$J$8:$V$50,3,FALSE)</f>
        <v>POSTE DE CONCRETO ARMADO DE 13/200/140/335</v>
      </c>
      <c r="M2042" s="33">
        <f t="shared" si="78"/>
        <v>0.4</v>
      </c>
    </row>
    <row r="2043" spans="1:13" customFormat="1" x14ac:dyDescent="0.25">
      <c r="A2043" s="73">
        <f>+'INFO SEAL'!B1994</f>
        <v>1989</v>
      </c>
      <c r="B2043" s="180" t="str">
        <f t="shared" si="77"/>
        <v>SICODI</v>
      </c>
      <c r="C2043" s="180" t="str">
        <f>+'INFO SEAL'!C1994</f>
        <v>AREQUIPA</v>
      </c>
      <c r="D2043" s="180" t="str">
        <f>+'INFO SEAL'!D1994</f>
        <v>CASTILLA</v>
      </c>
      <c r="E2043" s="180" t="str">
        <f>+'INFO SEAL'!E1994</f>
        <v>URACA</v>
      </c>
      <c r="F2043" s="180" t="str">
        <f>+IF('INFO SEAL'!I1994="BAJA TENSION","BT",IF('INFO SEAL'!I1994="MEDIA TENSION","MT","AT"))</f>
        <v>MT</v>
      </c>
      <c r="G2043" s="180">
        <f>+'INFO SEAL'!K1994</f>
        <v>12</v>
      </c>
      <c r="H2043" s="180" t="str">
        <f>+'INFO SEAL'!L1994</f>
        <v>POSTE</v>
      </c>
      <c r="I2043" s="180" t="str">
        <f>+'INFO SEAL'!M1994</f>
        <v>CONCRETO</v>
      </c>
      <c r="J2043" s="180" t="str">
        <f>+'INFO SEAL'!N1994&amp;"-"&amp;F2043</f>
        <v>PPC15-MT</v>
      </c>
      <c r="K2043" s="180"/>
      <c r="L2043" s="182" t="str">
        <f>+VLOOKUP('INFO SEAL'!N1994,$J$8:$V$50,3,FALSE)</f>
        <v>POSTE DE CONCRETO ARMADO DE 12/200/120/300</v>
      </c>
      <c r="M2043" s="33">
        <f t="shared" si="78"/>
        <v>0.3</v>
      </c>
    </row>
    <row r="2044" spans="1:13" customFormat="1" x14ac:dyDescent="0.25">
      <c r="A2044" s="73">
        <f>+'INFO SEAL'!B1995</f>
        <v>1990</v>
      </c>
      <c r="B2044" s="180" t="str">
        <f t="shared" si="77"/>
        <v>SICODI</v>
      </c>
      <c r="C2044" s="180" t="str">
        <f>+'INFO SEAL'!C1995</f>
        <v>AREQUIPA</v>
      </c>
      <c r="D2044" s="180" t="str">
        <f>+'INFO SEAL'!D1995</f>
        <v>CASTILLA</v>
      </c>
      <c r="E2044" s="180" t="str">
        <f>+'INFO SEAL'!E1995</f>
        <v>APLAO</v>
      </c>
      <c r="F2044" s="180" t="str">
        <f>+IF('INFO SEAL'!I1995="BAJA TENSION","BT",IF('INFO SEAL'!I1995="MEDIA TENSION","MT","AT"))</f>
        <v>MT</v>
      </c>
      <c r="G2044" s="180">
        <f>+'INFO SEAL'!K1995</f>
        <v>12</v>
      </c>
      <c r="H2044" s="180" t="str">
        <f>+'INFO SEAL'!L1995</f>
        <v>POSTE</v>
      </c>
      <c r="I2044" s="180" t="str">
        <f>+'INFO SEAL'!M1995</f>
        <v>CONCRETO</v>
      </c>
      <c r="J2044" s="180" t="str">
        <f>+'INFO SEAL'!N1995&amp;"-"&amp;F2044</f>
        <v>PPC15-MT</v>
      </c>
      <c r="K2044" s="180"/>
      <c r="L2044" s="182" t="str">
        <f>+VLOOKUP('INFO SEAL'!N1995,$J$8:$V$50,3,FALSE)</f>
        <v>POSTE DE CONCRETO ARMADO DE 12/200/120/300</v>
      </c>
      <c r="M2044" s="33">
        <f t="shared" si="78"/>
        <v>0.3</v>
      </c>
    </row>
    <row r="2045" spans="1:13" customFormat="1" x14ac:dyDescent="0.25">
      <c r="A2045" s="73">
        <f>+'INFO SEAL'!B1996</f>
        <v>1991</v>
      </c>
      <c r="B2045" s="180" t="str">
        <f t="shared" si="77"/>
        <v>SICODI</v>
      </c>
      <c r="C2045" s="180" t="str">
        <f>+'INFO SEAL'!C1996</f>
        <v>AREQUIPA</v>
      </c>
      <c r="D2045" s="180" t="str">
        <f>+'INFO SEAL'!D1996</f>
        <v>CASTILLA</v>
      </c>
      <c r="E2045" s="180" t="str">
        <f>+'INFO SEAL'!E1996</f>
        <v>URACA</v>
      </c>
      <c r="F2045" s="180" t="str">
        <f>+IF('INFO SEAL'!I1996="BAJA TENSION","BT",IF('INFO SEAL'!I1996="MEDIA TENSION","MT","AT"))</f>
        <v>MT</v>
      </c>
      <c r="G2045" s="180">
        <f>+'INFO SEAL'!K1996</f>
        <v>13</v>
      </c>
      <c r="H2045" s="180" t="str">
        <f>+'INFO SEAL'!L1996</f>
        <v>POSTE</v>
      </c>
      <c r="I2045" s="180" t="str">
        <f>+'INFO SEAL'!M1996</f>
        <v>CONCRETO</v>
      </c>
      <c r="J2045" s="180" t="str">
        <f>+'INFO SEAL'!N1996&amp;"-"&amp;F2045</f>
        <v>PPC18-MT</v>
      </c>
      <c r="K2045" s="180"/>
      <c r="L2045" s="182" t="str">
        <f>+VLOOKUP('INFO SEAL'!N1996,$J$8:$V$50,3,FALSE)</f>
        <v>POSTE DE CONCRETO ARMADO DE 13/200/140/335</v>
      </c>
      <c r="M2045" s="33">
        <f t="shared" si="78"/>
        <v>0.4</v>
      </c>
    </row>
    <row r="2046" spans="1:13" customFormat="1" x14ac:dyDescent="0.25">
      <c r="A2046" s="73">
        <f>+'INFO SEAL'!B1997</f>
        <v>1992</v>
      </c>
      <c r="B2046" s="180" t="str">
        <f t="shared" si="77"/>
        <v>SICODI</v>
      </c>
      <c r="C2046" s="180" t="str">
        <f>+'INFO SEAL'!C1997</f>
        <v>AREQUIPA</v>
      </c>
      <c r="D2046" s="180" t="str">
        <f>+'INFO SEAL'!D1997</f>
        <v>CASTILLA</v>
      </c>
      <c r="E2046" s="180" t="str">
        <f>+'INFO SEAL'!E1997</f>
        <v>URACA</v>
      </c>
      <c r="F2046" s="180" t="str">
        <f>+IF('INFO SEAL'!I1997="BAJA TENSION","BT",IF('INFO SEAL'!I1997="MEDIA TENSION","MT","AT"))</f>
        <v>MT</v>
      </c>
      <c r="G2046" s="180">
        <f>+'INFO SEAL'!K1997</f>
        <v>13</v>
      </c>
      <c r="H2046" s="180" t="str">
        <f>+'INFO SEAL'!L1997</f>
        <v>POSTE</v>
      </c>
      <c r="I2046" s="180" t="str">
        <f>+'INFO SEAL'!M1997</f>
        <v>CONCRETO</v>
      </c>
      <c r="J2046" s="180" t="str">
        <f>+'INFO SEAL'!N1997&amp;"-"&amp;F2046</f>
        <v>PPC18-MT</v>
      </c>
      <c r="K2046" s="180"/>
      <c r="L2046" s="182" t="str">
        <f>+VLOOKUP('INFO SEAL'!N1997,$J$8:$V$50,3,FALSE)</f>
        <v>POSTE DE CONCRETO ARMADO DE 13/200/140/335</v>
      </c>
      <c r="M2046" s="33">
        <f t="shared" si="78"/>
        <v>0.4</v>
      </c>
    </row>
    <row r="2047" spans="1:13" customFormat="1" x14ac:dyDescent="0.25">
      <c r="A2047" s="73">
        <f>+'INFO SEAL'!B1998</f>
        <v>1993</v>
      </c>
      <c r="B2047" s="180" t="str">
        <f t="shared" si="77"/>
        <v>SICODI</v>
      </c>
      <c r="C2047" s="180" t="str">
        <f>+'INFO SEAL'!C1998</f>
        <v>AREQUIPA</v>
      </c>
      <c r="D2047" s="180" t="str">
        <f>+'INFO SEAL'!D1998</f>
        <v>CONDESUYOS</v>
      </c>
      <c r="E2047" s="180" t="str">
        <f>+'INFO SEAL'!E1998</f>
        <v>CHUQUIBAMBA</v>
      </c>
      <c r="F2047" s="180" t="str">
        <f>+IF('INFO SEAL'!I1998="BAJA TENSION","BT",IF('INFO SEAL'!I1998="MEDIA TENSION","MT","AT"))</f>
        <v>MT</v>
      </c>
      <c r="G2047" s="180">
        <f>+'INFO SEAL'!K1998</f>
        <v>12</v>
      </c>
      <c r="H2047" s="180" t="str">
        <f>+'INFO SEAL'!L1998</f>
        <v>POSTE</v>
      </c>
      <c r="I2047" s="180" t="str">
        <f>+'INFO SEAL'!M1998</f>
        <v>MADERA</v>
      </c>
      <c r="J2047" s="180" t="str">
        <f>+'INFO SEAL'!N1998&amp;"-"&amp;F2047</f>
        <v>PPM19-MT</v>
      </c>
      <c r="K2047" s="180"/>
      <c r="L2047" s="182" t="str">
        <f>+VLOOKUP('INFO SEAL'!N1998,$J$8:$V$50,3,FALSE)</f>
        <v>POSTE DE MADERA TRATADA DE 12 mts. CL.4</v>
      </c>
      <c r="M2047" s="33">
        <f t="shared" si="78"/>
        <v>1</v>
      </c>
    </row>
    <row r="2048" spans="1:13" customFormat="1" x14ac:dyDescent="0.25">
      <c r="A2048" s="73">
        <f>+'INFO SEAL'!B1999</f>
        <v>1994</v>
      </c>
      <c r="B2048" s="180" t="str">
        <f t="shared" si="77"/>
        <v>MOD INV_2018</v>
      </c>
      <c r="C2048" s="180" t="str">
        <f>+'INFO SEAL'!C1999</f>
        <v>AREQUIPA</v>
      </c>
      <c r="D2048" s="180" t="str">
        <f>+'INFO SEAL'!D1999</f>
        <v>CAMANA</v>
      </c>
      <c r="E2048" s="180" t="str">
        <f>+'INFO SEAL'!E1999</f>
        <v>MARISCAL CACERES</v>
      </c>
      <c r="F2048" s="180" t="str">
        <f>+IF('INFO SEAL'!I1999="BAJA TENSION","BT",IF('INFO SEAL'!I1999="MEDIA TENSION","MT","AT"))</f>
        <v>AT</v>
      </c>
      <c r="G2048" s="180">
        <f>+'INFO SEAL'!K1999</f>
        <v>13</v>
      </c>
      <c r="H2048" s="180" t="str">
        <f>+'INFO SEAL'!L1999</f>
        <v>POSTE</v>
      </c>
      <c r="I2048" s="180" t="str">
        <f>+'INFO SEAL'!M1999</f>
        <v>MADERA</v>
      </c>
      <c r="J2048" s="180" t="str">
        <f>+'INFO SEAL'!N1999&amp;"-"&amp;F2048</f>
        <v>EMSA1P75C2-AT</v>
      </c>
      <c r="K2048" s="180"/>
      <c r="L2048" s="182" t="str">
        <f>+VLOOKUP('INFO SEAL'!N1999,$J$8:$V$50,3,FALSE)</f>
        <v>Estructura de  Suspensión- Angulo menor  compuesto por 1 postes de madera tratada 75' Clase 2</v>
      </c>
      <c r="M2048" s="33">
        <f t="shared" si="78"/>
        <v>1.6</v>
      </c>
    </row>
    <row r="2049" spans="1:13" customFormat="1" x14ac:dyDescent="0.25">
      <c r="A2049" s="73">
        <f>+'INFO SEAL'!B2000</f>
        <v>1995</v>
      </c>
      <c r="B2049" s="180" t="str">
        <f t="shared" si="77"/>
        <v>MOD INV_2018</v>
      </c>
      <c r="C2049" s="180" t="str">
        <f>+'INFO SEAL'!C2000</f>
        <v>AREQUIPA</v>
      </c>
      <c r="D2049" s="180" t="str">
        <f>+'INFO SEAL'!D2000</f>
        <v>CAYLLOMA</v>
      </c>
      <c r="E2049" s="180" t="str">
        <f>+'INFO SEAL'!E2000</f>
        <v>MAJES</v>
      </c>
      <c r="F2049" s="180" t="str">
        <f>+IF('INFO SEAL'!I2000="BAJA TENSION","BT",IF('INFO SEAL'!I2000="MEDIA TENSION","MT","AT"))</f>
        <v>AT</v>
      </c>
      <c r="G2049" s="180">
        <f>+'INFO SEAL'!K2000</f>
        <v>18</v>
      </c>
      <c r="H2049" s="180" t="str">
        <f>+'INFO SEAL'!L2000</f>
        <v>POSTE</v>
      </c>
      <c r="I2049" s="180" t="str">
        <f>+'INFO SEAL'!M2000</f>
        <v>MADERA</v>
      </c>
      <c r="J2049" s="180" t="str">
        <f>+'INFO SEAL'!N2000&amp;"-"&amp;F2049</f>
        <v>EMSU1P60C3-AT</v>
      </c>
      <c r="K2049" s="180"/>
      <c r="L2049" s="182" t="str">
        <f>+VLOOKUP('INFO SEAL'!N2000,$J$8:$V$50,3,FALSE)</f>
        <v>Estructura de  Suspensión compuesto por 1 postes de madera tratada 60' Clase 3</v>
      </c>
      <c r="M2049" s="33">
        <f t="shared" si="78"/>
        <v>1.1000000000000001</v>
      </c>
    </row>
    <row r="2050" spans="1:13" customFormat="1" x14ac:dyDescent="0.25">
      <c r="A2050" s="73">
        <f>+'INFO SEAL'!B2001</f>
        <v>1996</v>
      </c>
      <c r="B2050" s="180" t="str">
        <f t="shared" si="77"/>
        <v>SICODI</v>
      </c>
      <c r="C2050" s="180" t="str">
        <f>+'INFO SEAL'!C2001</f>
        <v>AREQUIPA</v>
      </c>
      <c r="D2050" s="180" t="str">
        <f>+'INFO SEAL'!D2001</f>
        <v>CONDESUYOS</v>
      </c>
      <c r="E2050" s="180" t="str">
        <f>+'INFO SEAL'!E2001</f>
        <v>ANDARAY</v>
      </c>
      <c r="F2050" s="180" t="str">
        <f>+IF('INFO SEAL'!I2001="BAJA TENSION","BT",IF('INFO SEAL'!I2001="MEDIA TENSION","MT","AT"))</f>
        <v>MT</v>
      </c>
      <c r="G2050" s="180">
        <f>+'INFO SEAL'!K2001</f>
        <v>12</v>
      </c>
      <c r="H2050" s="180" t="str">
        <f>+'INFO SEAL'!L2001</f>
        <v>POSTE</v>
      </c>
      <c r="I2050" s="180" t="str">
        <f>+'INFO SEAL'!M2001</f>
        <v>MADERA</v>
      </c>
      <c r="J2050" s="180" t="str">
        <f>+'INFO SEAL'!N2001&amp;"-"&amp;F2050</f>
        <v>PPM19-MT</v>
      </c>
      <c r="K2050" s="180"/>
      <c r="L2050" s="182" t="str">
        <f>+VLOOKUP('INFO SEAL'!N2001,$J$8:$V$50,3,FALSE)</f>
        <v>POSTE DE MADERA TRATADA DE 12 mts. CL.4</v>
      </c>
      <c r="M2050" s="33">
        <f t="shared" si="78"/>
        <v>1</v>
      </c>
    </row>
    <row r="2051" spans="1:13" customFormat="1" x14ac:dyDescent="0.25">
      <c r="A2051" s="73">
        <f>+'INFO SEAL'!B2002</f>
        <v>1997</v>
      </c>
      <c r="B2051" s="180" t="str">
        <f t="shared" si="77"/>
        <v>MOD INV_2018</v>
      </c>
      <c r="C2051" s="180" t="str">
        <f>+'INFO SEAL'!C2002</f>
        <v>AREQUIPA</v>
      </c>
      <c r="D2051" s="180" t="str">
        <f>+'INFO SEAL'!D2002</f>
        <v>CAYLLOMA</v>
      </c>
      <c r="E2051" s="180" t="str">
        <f>+'INFO SEAL'!E2002</f>
        <v>MAJES</v>
      </c>
      <c r="F2051" s="180" t="str">
        <f>+IF('INFO SEAL'!I2002="BAJA TENSION","BT",IF('INFO SEAL'!I2002="MEDIA TENSION","MT","AT"))</f>
        <v>AT</v>
      </c>
      <c r="G2051" s="180">
        <f>+'INFO SEAL'!K2002</f>
        <v>16</v>
      </c>
      <c r="H2051" s="180" t="str">
        <f>+'INFO SEAL'!L2002</f>
        <v>POSTE</v>
      </c>
      <c r="I2051" s="180" t="str">
        <f>+'INFO SEAL'!M2002</f>
        <v>MADERA</v>
      </c>
      <c r="J2051" s="180" t="str">
        <f>+'INFO SEAL'!N2002&amp;"-"&amp;F2051</f>
        <v>EMSU1P60C3-AT</v>
      </c>
      <c r="K2051" s="180"/>
      <c r="L2051" s="182" t="str">
        <f>+VLOOKUP('INFO SEAL'!N2002,$J$8:$V$50,3,FALSE)</f>
        <v>Estructura de  Suspensión compuesto por 1 postes de madera tratada 60' Clase 3</v>
      </c>
      <c r="M2051" s="33">
        <f t="shared" si="78"/>
        <v>1.1000000000000001</v>
      </c>
    </row>
    <row r="2052" spans="1:13" customFormat="1" x14ac:dyDescent="0.25">
      <c r="A2052" s="73">
        <f>+'INFO SEAL'!B2003</f>
        <v>1998</v>
      </c>
      <c r="B2052" s="180" t="str">
        <f t="shared" si="77"/>
        <v>MOD INV_2018</v>
      </c>
      <c r="C2052" s="180" t="str">
        <f>+'INFO SEAL'!C2003</f>
        <v>AREQUIPA</v>
      </c>
      <c r="D2052" s="180" t="str">
        <f>+'INFO SEAL'!D2003</f>
        <v>CAMANA</v>
      </c>
      <c r="E2052" s="180" t="str">
        <f>+'INFO SEAL'!E2003</f>
        <v>MARISCAL CACERES</v>
      </c>
      <c r="F2052" s="180" t="str">
        <f>+IF('INFO SEAL'!I2003="BAJA TENSION","BT",IF('INFO SEAL'!I2003="MEDIA TENSION","MT","AT"))</f>
        <v>AT</v>
      </c>
      <c r="G2052" s="180">
        <f>+'INFO SEAL'!K2003</f>
        <v>13</v>
      </c>
      <c r="H2052" s="180" t="str">
        <f>+'INFO SEAL'!L2003</f>
        <v>POSTE</v>
      </c>
      <c r="I2052" s="180" t="str">
        <f>+'INFO SEAL'!M2003</f>
        <v>MADERA</v>
      </c>
      <c r="J2052" s="180" t="str">
        <f>+'INFO SEAL'!N2003&amp;"-"&amp;F2052</f>
        <v>EMSA1P75C2-AT</v>
      </c>
      <c r="K2052" s="180"/>
      <c r="L2052" s="182" t="str">
        <f>+VLOOKUP('INFO SEAL'!N2003,$J$8:$V$50,3,FALSE)</f>
        <v>Estructura de  Suspensión- Angulo menor  compuesto por 1 postes de madera tratada 75' Clase 2</v>
      </c>
      <c r="M2052" s="33">
        <f t="shared" si="78"/>
        <v>1.6</v>
      </c>
    </row>
    <row r="2053" spans="1:13" customFormat="1" x14ac:dyDescent="0.25">
      <c r="A2053" s="73">
        <f>+'INFO SEAL'!B2004</f>
        <v>1999</v>
      </c>
      <c r="B2053" s="180" t="str">
        <f t="shared" si="77"/>
        <v>MOD INV_2018</v>
      </c>
      <c r="C2053" s="180" t="str">
        <f>+'INFO SEAL'!C2004</f>
        <v>AREQUIPA</v>
      </c>
      <c r="D2053" s="180" t="str">
        <f>+'INFO SEAL'!D2004</f>
        <v>CAYLLOMA</v>
      </c>
      <c r="E2053" s="180" t="str">
        <f>+'INFO SEAL'!E2004</f>
        <v>MAJES</v>
      </c>
      <c r="F2053" s="180" t="str">
        <f>+IF('INFO SEAL'!I2004="BAJA TENSION","BT",IF('INFO SEAL'!I2004="MEDIA TENSION","MT","AT"))</f>
        <v>AT</v>
      </c>
      <c r="G2053" s="180">
        <f>+'INFO SEAL'!K2004</f>
        <v>18</v>
      </c>
      <c r="H2053" s="180" t="str">
        <f>+'INFO SEAL'!L2004</f>
        <v>POSTE</v>
      </c>
      <c r="I2053" s="180" t="str">
        <f>+'INFO SEAL'!M2004</f>
        <v>MADERA</v>
      </c>
      <c r="J2053" s="180" t="str">
        <f>+'INFO SEAL'!N2004&amp;"-"&amp;F2053</f>
        <v>EMSU1P60C3-AT</v>
      </c>
      <c r="K2053" s="180"/>
      <c r="L2053" s="182" t="str">
        <f>+VLOOKUP('INFO SEAL'!N2004,$J$8:$V$50,3,FALSE)</f>
        <v>Estructura de  Suspensión compuesto por 1 postes de madera tratada 60' Clase 3</v>
      </c>
      <c r="M2053" s="33">
        <f t="shared" si="78"/>
        <v>1.1000000000000001</v>
      </c>
    </row>
    <row r="2054" spans="1:13" customFormat="1" x14ac:dyDescent="0.25">
      <c r="A2054" s="73">
        <f>+'INFO SEAL'!B2005</f>
        <v>2000</v>
      </c>
      <c r="B2054" s="180" t="str">
        <f t="shared" si="77"/>
        <v>SICODI</v>
      </c>
      <c r="C2054" s="180" t="str">
        <f>+'INFO SEAL'!C2005</f>
        <v>AREQUIPA</v>
      </c>
      <c r="D2054" s="180" t="str">
        <f>+'INFO SEAL'!D2005</f>
        <v>CONDESUYOS</v>
      </c>
      <c r="E2054" s="180" t="str">
        <f>+'INFO SEAL'!E2005</f>
        <v>CHUQUIBAMBA</v>
      </c>
      <c r="F2054" s="180" t="str">
        <f>+IF('INFO SEAL'!I2005="BAJA TENSION","BT",IF('INFO SEAL'!I2005="MEDIA TENSION","MT","AT"))</f>
        <v>MT</v>
      </c>
      <c r="G2054" s="180">
        <f>+'INFO SEAL'!K2005</f>
        <v>12</v>
      </c>
      <c r="H2054" s="180" t="str">
        <f>+'INFO SEAL'!L2005</f>
        <v>POSTE</v>
      </c>
      <c r="I2054" s="180" t="str">
        <f>+'INFO SEAL'!M2005</f>
        <v>MADERA</v>
      </c>
      <c r="J2054" s="180" t="str">
        <f>+'INFO SEAL'!N2005&amp;"-"&amp;F2054</f>
        <v>PPM19-MT</v>
      </c>
      <c r="K2054" s="180"/>
      <c r="L2054" s="182" t="str">
        <f>+VLOOKUP('INFO SEAL'!N2005,$J$8:$V$50,3,FALSE)</f>
        <v>POSTE DE MADERA TRATADA DE 12 mts. CL.4</v>
      </c>
      <c r="M2054" s="33">
        <f t="shared" si="78"/>
        <v>1</v>
      </c>
    </row>
    <row r="2055" spans="1:13" customFormat="1" x14ac:dyDescent="0.25">
      <c r="A2055" s="73">
        <f>+'INFO SEAL'!B2006</f>
        <v>2001</v>
      </c>
      <c r="B2055" s="180" t="str">
        <f t="shared" si="77"/>
        <v>MOD INV_2018</v>
      </c>
      <c r="C2055" s="180" t="str">
        <f>+'INFO SEAL'!C2006</f>
        <v>AREQUIPA</v>
      </c>
      <c r="D2055" s="180" t="str">
        <f>+'INFO SEAL'!D2006</f>
        <v>CAYLLOMA</v>
      </c>
      <c r="E2055" s="180" t="str">
        <f>+'INFO SEAL'!E2006</f>
        <v>MAJES</v>
      </c>
      <c r="F2055" s="180" t="str">
        <f>+IF('INFO SEAL'!I2006="BAJA TENSION","BT",IF('INFO SEAL'!I2006="MEDIA TENSION","MT","AT"))</f>
        <v>AT</v>
      </c>
      <c r="G2055" s="180">
        <f>+'INFO SEAL'!K2006</f>
        <v>16</v>
      </c>
      <c r="H2055" s="180" t="str">
        <f>+'INFO SEAL'!L2006</f>
        <v>POSTE</v>
      </c>
      <c r="I2055" s="180" t="str">
        <f>+'INFO SEAL'!M2006</f>
        <v>MADERA</v>
      </c>
      <c r="J2055" s="180" t="str">
        <f>+'INFO SEAL'!N2006&amp;"-"&amp;F2055</f>
        <v>EMSU1P60C3-AT</v>
      </c>
      <c r="K2055" s="180"/>
      <c r="L2055" s="182" t="str">
        <f>+VLOOKUP('INFO SEAL'!N2006,$J$8:$V$50,3,FALSE)</f>
        <v>Estructura de  Suspensión compuesto por 1 postes de madera tratada 60' Clase 3</v>
      </c>
      <c r="M2055" s="33">
        <f t="shared" si="78"/>
        <v>1.1000000000000001</v>
      </c>
    </row>
    <row r="2056" spans="1:13" customFormat="1" x14ac:dyDescent="0.25">
      <c r="A2056" s="73">
        <f>+'INFO SEAL'!B2007</f>
        <v>2002</v>
      </c>
      <c r="B2056" s="180" t="str">
        <f t="shared" si="77"/>
        <v>MOD INV_2018</v>
      </c>
      <c r="C2056" s="180" t="str">
        <f>+'INFO SEAL'!C2007</f>
        <v>AREQUIPA</v>
      </c>
      <c r="D2056" s="180" t="str">
        <f>+'INFO SEAL'!D2007</f>
        <v>CAYLLOMA</v>
      </c>
      <c r="E2056" s="180" t="str">
        <f>+'INFO SEAL'!E2007</f>
        <v>MAJES</v>
      </c>
      <c r="F2056" s="180" t="str">
        <f>+IF('INFO SEAL'!I2007="BAJA TENSION","BT",IF('INFO SEAL'!I2007="MEDIA TENSION","MT","AT"))</f>
        <v>AT</v>
      </c>
      <c r="G2056" s="180">
        <f>+'INFO SEAL'!K2007</f>
        <v>16</v>
      </c>
      <c r="H2056" s="180" t="str">
        <f>+'INFO SEAL'!L2007</f>
        <v>POSTE</v>
      </c>
      <c r="I2056" s="180" t="str">
        <f>+'INFO SEAL'!M2007</f>
        <v>MADERA</v>
      </c>
      <c r="J2056" s="180" t="str">
        <f>+'INFO SEAL'!N2007&amp;"-"&amp;F2056</f>
        <v>EMSU1P60C3-AT</v>
      </c>
      <c r="K2056" s="180"/>
      <c r="L2056" s="182" t="str">
        <f>+VLOOKUP('INFO SEAL'!N2007,$J$8:$V$50,3,FALSE)</f>
        <v>Estructura de  Suspensión compuesto por 1 postes de madera tratada 60' Clase 3</v>
      </c>
      <c r="M2056" s="33">
        <f t="shared" si="78"/>
        <v>1.1000000000000001</v>
      </c>
    </row>
    <row r="2057" spans="1:13" customFormat="1" x14ac:dyDescent="0.25">
      <c r="A2057" s="73">
        <f>+'INFO SEAL'!B2008</f>
        <v>2003</v>
      </c>
      <c r="B2057" s="180" t="str">
        <f t="shared" si="77"/>
        <v>MOD INV_2018</v>
      </c>
      <c r="C2057" s="180" t="str">
        <f>+'INFO SEAL'!C2008</f>
        <v>AREQUIPA</v>
      </c>
      <c r="D2057" s="180" t="str">
        <f>+'INFO SEAL'!D2008</f>
        <v>CAYLLOMA</v>
      </c>
      <c r="E2057" s="180" t="str">
        <f>+'INFO SEAL'!E2008</f>
        <v>MAJES</v>
      </c>
      <c r="F2057" s="180" t="str">
        <f>+IF('INFO SEAL'!I2008="BAJA TENSION","BT",IF('INFO SEAL'!I2008="MEDIA TENSION","MT","AT"))</f>
        <v>AT</v>
      </c>
      <c r="G2057" s="180">
        <f>+'INFO SEAL'!K2008</f>
        <v>16</v>
      </c>
      <c r="H2057" s="180" t="str">
        <f>+'INFO SEAL'!L2008</f>
        <v>POSTE</v>
      </c>
      <c r="I2057" s="180" t="str">
        <f>+'INFO SEAL'!M2008</f>
        <v>MADERA</v>
      </c>
      <c r="J2057" s="180" t="str">
        <f>+'INFO SEAL'!N2008&amp;"-"&amp;F2057</f>
        <v>EMSU1P60C3-AT</v>
      </c>
      <c r="K2057" s="180"/>
      <c r="L2057" s="182" t="str">
        <f>+VLOOKUP('INFO SEAL'!N2008,$J$8:$V$50,3,FALSE)</f>
        <v>Estructura de  Suspensión compuesto por 1 postes de madera tratada 60' Clase 3</v>
      </c>
      <c r="M2057" s="33">
        <f t="shared" si="78"/>
        <v>1.1000000000000001</v>
      </c>
    </row>
    <row r="2058" spans="1:13" customFormat="1" x14ac:dyDescent="0.25">
      <c r="A2058" s="73">
        <f>+'INFO SEAL'!B2009</f>
        <v>2004</v>
      </c>
      <c r="B2058" s="180" t="str">
        <f t="shared" si="77"/>
        <v>MOD INV_2018</v>
      </c>
      <c r="C2058" s="180" t="str">
        <f>+'INFO SEAL'!C2009</f>
        <v>AREQUIPA</v>
      </c>
      <c r="D2058" s="180" t="str">
        <f>+'INFO SEAL'!D2009</f>
        <v>CAYLLOMA</v>
      </c>
      <c r="E2058" s="180" t="str">
        <f>+'INFO SEAL'!E2009</f>
        <v>MAJES</v>
      </c>
      <c r="F2058" s="180" t="str">
        <f>+IF('INFO SEAL'!I2009="BAJA TENSION","BT",IF('INFO SEAL'!I2009="MEDIA TENSION","MT","AT"))</f>
        <v>AT</v>
      </c>
      <c r="G2058" s="180">
        <f>+'INFO SEAL'!K2009</f>
        <v>16</v>
      </c>
      <c r="H2058" s="180" t="str">
        <f>+'INFO SEAL'!L2009</f>
        <v>POSTE</v>
      </c>
      <c r="I2058" s="180" t="str">
        <f>+'INFO SEAL'!M2009</f>
        <v>MADERA</v>
      </c>
      <c r="J2058" s="180" t="str">
        <f>+'INFO SEAL'!N2009&amp;"-"&amp;F2058</f>
        <v>EMSU1P60C3-AT</v>
      </c>
      <c r="K2058" s="180"/>
      <c r="L2058" s="182" t="str">
        <f>+VLOOKUP('INFO SEAL'!N2009,$J$8:$V$50,3,FALSE)</f>
        <v>Estructura de  Suspensión compuesto por 1 postes de madera tratada 60' Clase 3</v>
      </c>
      <c r="M2058" s="33">
        <f t="shared" si="78"/>
        <v>1.1000000000000001</v>
      </c>
    </row>
    <row r="2059" spans="1:13" customFormat="1" x14ac:dyDescent="0.25">
      <c r="A2059" s="73">
        <f>+'INFO SEAL'!B2010</f>
        <v>2005</v>
      </c>
      <c r="B2059" s="180" t="str">
        <f t="shared" si="77"/>
        <v>MOD INV_2018</v>
      </c>
      <c r="C2059" s="180" t="str">
        <f>+'INFO SEAL'!C2010</f>
        <v>AREQUIPA</v>
      </c>
      <c r="D2059" s="180" t="str">
        <f>+'INFO SEAL'!D2010</f>
        <v>CAYLLOMA</v>
      </c>
      <c r="E2059" s="180" t="str">
        <f>+'INFO SEAL'!E2010</f>
        <v>MAJES</v>
      </c>
      <c r="F2059" s="180" t="str">
        <f>+IF('INFO SEAL'!I2010="BAJA TENSION","BT",IF('INFO SEAL'!I2010="MEDIA TENSION","MT","AT"))</f>
        <v>AT</v>
      </c>
      <c r="G2059" s="180">
        <f>+'INFO SEAL'!K2010</f>
        <v>16</v>
      </c>
      <c r="H2059" s="180" t="str">
        <f>+'INFO SEAL'!L2010</f>
        <v>POSTE</v>
      </c>
      <c r="I2059" s="180" t="str">
        <f>+'INFO SEAL'!M2010</f>
        <v>MADERA</v>
      </c>
      <c r="J2059" s="180" t="str">
        <f>+'INFO SEAL'!N2010&amp;"-"&amp;F2059</f>
        <v>EMSU1P60C3-AT</v>
      </c>
      <c r="K2059" s="180"/>
      <c r="L2059" s="182" t="str">
        <f>+VLOOKUP('INFO SEAL'!N2010,$J$8:$V$50,3,FALSE)</f>
        <v>Estructura de  Suspensión compuesto por 1 postes de madera tratada 60' Clase 3</v>
      </c>
      <c r="M2059" s="33">
        <f t="shared" si="78"/>
        <v>1.1000000000000001</v>
      </c>
    </row>
    <row r="2060" spans="1:13" customFormat="1" x14ac:dyDescent="0.25">
      <c r="A2060" s="73">
        <f>+'INFO SEAL'!B2011</f>
        <v>2006</v>
      </c>
      <c r="B2060" s="180" t="str">
        <f t="shared" si="77"/>
        <v>MOD INV_2018</v>
      </c>
      <c r="C2060" s="180" t="str">
        <f>+'INFO SEAL'!C2011</f>
        <v>AREQUIPA</v>
      </c>
      <c r="D2060" s="180" t="str">
        <f>+'INFO SEAL'!D2011</f>
        <v>CAYLLOMA</v>
      </c>
      <c r="E2060" s="180" t="str">
        <f>+'INFO SEAL'!E2011</f>
        <v>MAJES</v>
      </c>
      <c r="F2060" s="180" t="str">
        <f>+IF('INFO SEAL'!I2011="BAJA TENSION","BT",IF('INFO SEAL'!I2011="MEDIA TENSION","MT","AT"))</f>
        <v>AT</v>
      </c>
      <c r="G2060" s="180">
        <f>+'INFO SEAL'!K2011</f>
        <v>16</v>
      </c>
      <c r="H2060" s="180" t="str">
        <f>+'INFO SEAL'!L2011</f>
        <v>POSTE</v>
      </c>
      <c r="I2060" s="180" t="str">
        <f>+'INFO SEAL'!M2011</f>
        <v>MADERA</v>
      </c>
      <c r="J2060" s="180" t="str">
        <f>+'INFO SEAL'!N2011&amp;"-"&amp;F2060</f>
        <v>EMSU1P60C3-AT</v>
      </c>
      <c r="K2060" s="180"/>
      <c r="L2060" s="182" t="str">
        <f>+VLOOKUP('INFO SEAL'!N2011,$J$8:$V$50,3,FALSE)</f>
        <v>Estructura de  Suspensión compuesto por 1 postes de madera tratada 60' Clase 3</v>
      </c>
      <c r="M2060" s="33">
        <f t="shared" si="78"/>
        <v>1.1000000000000001</v>
      </c>
    </row>
    <row r="2061" spans="1:13" customFormat="1" x14ac:dyDescent="0.25">
      <c r="A2061" s="73">
        <f>+'INFO SEAL'!B2012</f>
        <v>2007</v>
      </c>
      <c r="B2061" s="180" t="str">
        <f t="shared" si="77"/>
        <v>MOD INV_2018</v>
      </c>
      <c r="C2061" s="180" t="str">
        <f>+'INFO SEAL'!C2012</f>
        <v>AREQUIPA</v>
      </c>
      <c r="D2061" s="180" t="str">
        <f>+'INFO SEAL'!D2012</f>
        <v>CAYLLOMA</v>
      </c>
      <c r="E2061" s="180" t="str">
        <f>+'INFO SEAL'!E2012</f>
        <v>MAJES</v>
      </c>
      <c r="F2061" s="180" t="str">
        <f>+IF('INFO SEAL'!I2012="BAJA TENSION","BT",IF('INFO SEAL'!I2012="MEDIA TENSION","MT","AT"))</f>
        <v>AT</v>
      </c>
      <c r="G2061" s="180">
        <f>+'INFO SEAL'!K2012</f>
        <v>16</v>
      </c>
      <c r="H2061" s="180" t="str">
        <f>+'INFO SEAL'!L2012</f>
        <v>POSTE</v>
      </c>
      <c r="I2061" s="180" t="str">
        <f>+'INFO SEAL'!M2012</f>
        <v>MADERA</v>
      </c>
      <c r="J2061" s="180" t="str">
        <f>+'INFO SEAL'!N2012&amp;"-"&amp;F2061</f>
        <v>EMSU1P60C3-AT</v>
      </c>
      <c r="K2061" s="180"/>
      <c r="L2061" s="182" t="str">
        <f>+VLOOKUP('INFO SEAL'!N2012,$J$8:$V$50,3,FALSE)</f>
        <v>Estructura de  Suspensión compuesto por 1 postes de madera tratada 60' Clase 3</v>
      </c>
      <c r="M2061" s="33">
        <f t="shared" si="78"/>
        <v>1.1000000000000001</v>
      </c>
    </row>
    <row r="2062" spans="1:13" customFormat="1" x14ac:dyDescent="0.25">
      <c r="A2062" s="73">
        <f>+'INFO SEAL'!B2013</f>
        <v>2008</v>
      </c>
      <c r="B2062" s="180" t="str">
        <f t="shared" si="77"/>
        <v>MOD INV_2018</v>
      </c>
      <c r="C2062" s="180" t="str">
        <f>+'INFO SEAL'!C2013</f>
        <v>AREQUIPA</v>
      </c>
      <c r="D2062" s="180" t="str">
        <f>+'INFO SEAL'!D2013</f>
        <v>CAYLLOMA</v>
      </c>
      <c r="E2062" s="180" t="str">
        <f>+'INFO SEAL'!E2013</f>
        <v>MAJES</v>
      </c>
      <c r="F2062" s="180" t="str">
        <f>+IF('INFO SEAL'!I2013="BAJA TENSION","BT",IF('INFO SEAL'!I2013="MEDIA TENSION","MT","AT"))</f>
        <v>AT</v>
      </c>
      <c r="G2062" s="180">
        <f>+'INFO SEAL'!K2013</f>
        <v>16</v>
      </c>
      <c r="H2062" s="180" t="str">
        <f>+'INFO SEAL'!L2013</f>
        <v>POSTE</v>
      </c>
      <c r="I2062" s="180" t="str">
        <f>+'INFO SEAL'!M2013</f>
        <v>MADERA</v>
      </c>
      <c r="J2062" s="180" t="str">
        <f>+'INFO SEAL'!N2013&amp;"-"&amp;F2062</f>
        <v>EMAM1P75C2-AT</v>
      </c>
      <c r="K2062" s="180"/>
      <c r="L2062" s="182" t="str">
        <f>+VLOOKUP('INFO SEAL'!N2013,$J$8:$V$50,3,FALSE)</f>
        <v>Estructura de  Retención - Terminal compuesto por 1 postes de madera tratada 75' Clase 2</v>
      </c>
      <c r="M2062" s="33">
        <f t="shared" si="78"/>
        <v>1.4</v>
      </c>
    </row>
    <row r="2063" spans="1:13" customFormat="1" x14ac:dyDescent="0.25">
      <c r="A2063" s="73">
        <f>+'INFO SEAL'!B2014</f>
        <v>2009</v>
      </c>
      <c r="B2063" s="180" t="str">
        <f t="shared" si="77"/>
        <v>MOD INV_2018</v>
      </c>
      <c r="C2063" s="180" t="str">
        <f>+'INFO SEAL'!C2014</f>
        <v>AREQUIPA</v>
      </c>
      <c r="D2063" s="180" t="str">
        <f>+'INFO SEAL'!D2014</f>
        <v>CAYLLOMA</v>
      </c>
      <c r="E2063" s="180" t="str">
        <f>+'INFO SEAL'!E2014</f>
        <v>MAJES</v>
      </c>
      <c r="F2063" s="180" t="str">
        <f>+IF('INFO SEAL'!I2014="BAJA TENSION","BT",IF('INFO SEAL'!I2014="MEDIA TENSION","MT","AT"))</f>
        <v>AT</v>
      </c>
      <c r="G2063" s="180">
        <f>+'INFO SEAL'!K2014</f>
        <v>16</v>
      </c>
      <c r="H2063" s="180" t="str">
        <f>+'INFO SEAL'!L2014</f>
        <v>POSTE</v>
      </c>
      <c r="I2063" s="180" t="str">
        <f>+'INFO SEAL'!M2014</f>
        <v>MADERA</v>
      </c>
      <c r="J2063" s="180" t="str">
        <f>+'INFO SEAL'!N2014&amp;"-"&amp;F2063</f>
        <v>EMSU1P60C3-AT</v>
      </c>
      <c r="K2063" s="180"/>
      <c r="L2063" s="182" t="str">
        <f>+VLOOKUP('INFO SEAL'!N2014,$J$8:$V$50,3,FALSE)</f>
        <v>Estructura de  Suspensión compuesto por 1 postes de madera tratada 60' Clase 3</v>
      </c>
      <c r="M2063" s="33">
        <f t="shared" si="78"/>
        <v>1.1000000000000001</v>
      </c>
    </row>
    <row r="2064" spans="1:13" customFormat="1" x14ac:dyDescent="0.25">
      <c r="A2064" s="73">
        <f>+'INFO SEAL'!B2015</f>
        <v>2010</v>
      </c>
      <c r="B2064" s="180" t="str">
        <f t="shared" si="77"/>
        <v>MOD INV_2018</v>
      </c>
      <c r="C2064" s="180" t="str">
        <f>+'INFO SEAL'!C2015</f>
        <v>AREQUIPA</v>
      </c>
      <c r="D2064" s="180" t="str">
        <f>+'INFO SEAL'!D2015</f>
        <v>CAYLLOMA</v>
      </c>
      <c r="E2064" s="180" t="str">
        <f>+'INFO SEAL'!E2015</f>
        <v>MAJES</v>
      </c>
      <c r="F2064" s="180" t="str">
        <f>+IF('INFO SEAL'!I2015="BAJA TENSION","BT",IF('INFO SEAL'!I2015="MEDIA TENSION","MT","AT"))</f>
        <v>AT</v>
      </c>
      <c r="G2064" s="180">
        <f>+'INFO SEAL'!K2015</f>
        <v>16</v>
      </c>
      <c r="H2064" s="180" t="str">
        <f>+'INFO SEAL'!L2015</f>
        <v>POSTE</v>
      </c>
      <c r="I2064" s="180" t="str">
        <f>+'INFO SEAL'!M2015</f>
        <v>MADERA</v>
      </c>
      <c r="J2064" s="180" t="str">
        <f>+'INFO SEAL'!N2015&amp;"-"&amp;F2064</f>
        <v>EMSU1P60C3-AT</v>
      </c>
      <c r="K2064" s="180"/>
      <c r="L2064" s="182" t="str">
        <f>+VLOOKUP('INFO SEAL'!N2015,$J$8:$V$50,3,FALSE)</f>
        <v>Estructura de  Suspensión compuesto por 1 postes de madera tratada 60' Clase 3</v>
      </c>
      <c r="M2064" s="33">
        <f t="shared" si="78"/>
        <v>1.1000000000000001</v>
      </c>
    </row>
    <row r="2065" spans="1:13" customFormat="1" x14ac:dyDescent="0.25">
      <c r="A2065" s="73">
        <f>+'INFO SEAL'!B2016</f>
        <v>2011</v>
      </c>
      <c r="B2065" s="180" t="str">
        <f t="shared" si="77"/>
        <v>MOD INV_2018</v>
      </c>
      <c r="C2065" s="180" t="str">
        <f>+'INFO SEAL'!C2016</f>
        <v>AREQUIPA</v>
      </c>
      <c r="D2065" s="180" t="str">
        <f>+'INFO SEAL'!D2016</f>
        <v>CAYLLOMA</v>
      </c>
      <c r="E2065" s="180" t="str">
        <f>+'INFO SEAL'!E2016</f>
        <v>MAJES</v>
      </c>
      <c r="F2065" s="180" t="str">
        <f>+IF('INFO SEAL'!I2016="BAJA TENSION","BT",IF('INFO SEAL'!I2016="MEDIA TENSION","MT","AT"))</f>
        <v>AT</v>
      </c>
      <c r="G2065" s="180">
        <f>+'INFO SEAL'!K2016</f>
        <v>16</v>
      </c>
      <c r="H2065" s="180" t="str">
        <f>+'INFO SEAL'!L2016</f>
        <v>POSTE</v>
      </c>
      <c r="I2065" s="180" t="str">
        <f>+'INFO SEAL'!M2016</f>
        <v>MADERA</v>
      </c>
      <c r="J2065" s="180" t="str">
        <f>+'INFO SEAL'!N2016&amp;"-"&amp;F2065</f>
        <v>EMSU1P60C3-AT</v>
      </c>
      <c r="K2065" s="180"/>
      <c r="L2065" s="182" t="str">
        <f>+VLOOKUP('INFO SEAL'!N2016,$J$8:$V$50,3,FALSE)</f>
        <v>Estructura de  Suspensión compuesto por 1 postes de madera tratada 60' Clase 3</v>
      </c>
      <c r="M2065" s="33">
        <f t="shared" si="78"/>
        <v>1.1000000000000001</v>
      </c>
    </row>
    <row r="2066" spans="1:13" x14ac:dyDescent="0.25">
      <c r="A2066" s="73">
        <f>+'INFO SEAL'!B2017</f>
        <v>2012</v>
      </c>
      <c r="B2066" s="180" t="str">
        <f t="shared" si="77"/>
        <v>SICODI</v>
      </c>
      <c r="C2066" s="180" t="str">
        <f>+'INFO SEAL'!C2017</f>
        <v>AREQUIPA</v>
      </c>
      <c r="D2066" s="180" t="str">
        <f>+'INFO SEAL'!D2017</f>
        <v>CONDESUYOS</v>
      </c>
      <c r="E2066" s="180" t="str">
        <f>+'INFO SEAL'!E2017</f>
        <v>CHUQUIBAMBA</v>
      </c>
      <c r="F2066" s="180" t="str">
        <f>+IF('INFO SEAL'!I2017="BAJA TENSION","BT",IF('INFO SEAL'!I2017="MEDIA TENSION","MT","AT"))</f>
        <v>MT</v>
      </c>
      <c r="G2066" s="180">
        <f>+'INFO SEAL'!K2017</f>
        <v>12</v>
      </c>
      <c r="H2066" s="180" t="str">
        <f>+'INFO SEAL'!L2017</f>
        <v>POSTE</v>
      </c>
      <c r="I2066" s="180" t="str">
        <f>+'INFO SEAL'!M2017</f>
        <v>MADERA</v>
      </c>
      <c r="J2066" s="180" t="str">
        <f>+'INFO SEAL'!N2017&amp;"-"&amp;F2066</f>
        <v>PPM19-MT</v>
      </c>
      <c r="K2066" s="180"/>
      <c r="L2066" s="182" t="str">
        <f>+VLOOKUP('INFO SEAL'!N2017,$J$8:$V$50,3,FALSE)</f>
        <v>POSTE DE MADERA TRATADA DE 12 mts. CL.4</v>
      </c>
      <c r="M2066" s="33">
        <f t="shared" si="78"/>
        <v>1</v>
      </c>
    </row>
    <row r="2067" spans="1:13" x14ac:dyDescent="0.25">
      <c r="A2067" s="73">
        <f>+'INFO SEAL'!B2018</f>
        <v>2013</v>
      </c>
      <c r="B2067" s="180" t="str">
        <f t="shared" si="77"/>
        <v>MOD INV_2018</v>
      </c>
      <c r="C2067" s="180" t="str">
        <f>+'INFO SEAL'!C2018</f>
        <v>AREQUIPA</v>
      </c>
      <c r="D2067" s="180" t="str">
        <f>+'INFO SEAL'!D2018</f>
        <v>CAMANA</v>
      </c>
      <c r="E2067" s="180" t="str">
        <f>+'INFO SEAL'!E2018</f>
        <v>MARISCAL CACERES</v>
      </c>
      <c r="F2067" s="180" t="str">
        <f>+IF('INFO SEAL'!I2018="BAJA TENSION","BT",IF('INFO SEAL'!I2018="MEDIA TENSION","MT","AT"))</f>
        <v>AT</v>
      </c>
      <c r="G2067" s="180">
        <f>+'INFO SEAL'!K2018</f>
        <v>13</v>
      </c>
      <c r="H2067" s="180" t="str">
        <f>+'INFO SEAL'!L2018</f>
        <v>POSTE</v>
      </c>
      <c r="I2067" s="180" t="str">
        <f>+'INFO SEAL'!M2018</f>
        <v>MADERA</v>
      </c>
      <c r="J2067" s="180" t="str">
        <f>+'INFO SEAL'!N2018&amp;"-"&amp;F2067</f>
        <v>EMSA1P75C2-AT</v>
      </c>
      <c r="K2067" s="180"/>
      <c r="L2067" s="182" t="str">
        <f>+VLOOKUP('INFO SEAL'!N2018,$J$8:$V$50,3,FALSE)</f>
        <v>Estructura de  Suspensión- Angulo menor  compuesto por 1 postes de madera tratada 75' Clase 2</v>
      </c>
      <c r="M2067" s="33">
        <f t="shared" si="78"/>
        <v>1.6</v>
      </c>
    </row>
    <row r="2068" spans="1:13" x14ac:dyDescent="0.25">
      <c r="A2068" s="73">
        <f>+'INFO SEAL'!B2019</f>
        <v>2014</v>
      </c>
      <c r="B2068" s="180" t="str">
        <f t="shared" si="77"/>
        <v>MOD INV_2018</v>
      </c>
      <c r="C2068" s="180" t="str">
        <f>+'INFO SEAL'!C2019</f>
        <v>AREQUIPA</v>
      </c>
      <c r="D2068" s="180" t="str">
        <f>+'INFO SEAL'!D2019</f>
        <v>CAYLLOMA</v>
      </c>
      <c r="E2068" s="180" t="str">
        <f>+'INFO SEAL'!E2019</f>
        <v>MAJES</v>
      </c>
      <c r="F2068" s="180" t="str">
        <f>+IF('INFO SEAL'!I2019="BAJA TENSION","BT",IF('INFO SEAL'!I2019="MEDIA TENSION","MT","AT"))</f>
        <v>AT</v>
      </c>
      <c r="G2068" s="180">
        <f>+'INFO SEAL'!K2019</f>
        <v>16</v>
      </c>
      <c r="H2068" s="180" t="str">
        <f>+'INFO SEAL'!L2019</f>
        <v>POSTE</v>
      </c>
      <c r="I2068" s="180" t="str">
        <f>+'INFO SEAL'!M2019</f>
        <v>MADERA</v>
      </c>
      <c r="J2068" s="180" t="str">
        <f>+'INFO SEAL'!N2019&amp;"-"&amp;F2068</f>
        <v>EMSU1P60C3-AT</v>
      </c>
      <c r="K2068" s="180"/>
      <c r="L2068" s="182" t="str">
        <f>+VLOOKUP('INFO SEAL'!N2019,$J$8:$V$50,3,FALSE)</f>
        <v>Estructura de  Suspensión compuesto por 1 postes de madera tratada 60' Clase 3</v>
      </c>
      <c r="M2068" s="33">
        <f t="shared" si="78"/>
        <v>1.1000000000000001</v>
      </c>
    </row>
    <row r="2069" spans="1:13" x14ac:dyDescent="0.25">
      <c r="A2069" s="73">
        <f>+'INFO SEAL'!B2020</f>
        <v>2015</v>
      </c>
      <c r="B2069" s="180" t="str">
        <f t="shared" si="77"/>
        <v>MOD INV_2018</v>
      </c>
      <c r="C2069" s="180" t="str">
        <f>+'INFO SEAL'!C2020</f>
        <v>AREQUIPA</v>
      </c>
      <c r="D2069" s="180" t="str">
        <f>+'INFO SEAL'!D2020</f>
        <v>CAYLLOMA</v>
      </c>
      <c r="E2069" s="180" t="str">
        <f>+'INFO SEAL'!E2020</f>
        <v>MAJES</v>
      </c>
      <c r="F2069" s="180" t="str">
        <f>+IF('INFO SEAL'!I2020="BAJA TENSION","BT",IF('INFO SEAL'!I2020="MEDIA TENSION","MT","AT"))</f>
        <v>AT</v>
      </c>
      <c r="G2069" s="180">
        <f>+'INFO SEAL'!K2020</f>
        <v>16</v>
      </c>
      <c r="H2069" s="180" t="str">
        <f>+'INFO SEAL'!L2020</f>
        <v>POSTE</v>
      </c>
      <c r="I2069" s="180" t="str">
        <f>+'INFO SEAL'!M2020</f>
        <v>MADERA</v>
      </c>
      <c r="J2069" s="180" t="str">
        <f>+'INFO SEAL'!N2020&amp;"-"&amp;F2069</f>
        <v>EMSU1P60C3-AT</v>
      </c>
      <c r="K2069" s="180"/>
      <c r="L2069" s="182" t="str">
        <f>+VLOOKUP('INFO SEAL'!N2020,$J$8:$V$50,3,FALSE)</f>
        <v>Estructura de  Suspensión compuesto por 1 postes de madera tratada 60' Clase 3</v>
      </c>
      <c r="M2069" s="33">
        <f t="shared" si="78"/>
        <v>1.1000000000000001</v>
      </c>
    </row>
    <row r="2070" spans="1:13" x14ac:dyDescent="0.25">
      <c r="A2070" s="73">
        <f>+'INFO SEAL'!B2021</f>
        <v>2016</v>
      </c>
      <c r="B2070" s="180" t="str">
        <f t="shared" si="77"/>
        <v>MOD INV_2018</v>
      </c>
      <c r="C2070" s="180" t="str">
        <f>+'INFO SEAL'!C2021</f>
        <v>AREQUIPA</v>
      </c>
      <c r="D2070" s="180" t="str">
        <f>+'INFO SEAL'!D2021</f>
        <v>CAYLLOMA</v>
      </c>
      <c r="E2070" s="180" t="str">
        <f>+'INFO SEAL'!E2021</f>
        <v>MAJES</v>
      </c>
      <c r="F2070" s="180" t="str">
        <f>+IF('INFO SEAL'!I2021="BAJA TENSION","BT",IF('INFO SEAL'!I2021="MEDIA TENSION","MT","AT"))</f>
        <v>AT</v>
      </c>
      <c r="G2070" s="180">
        <f>+'INFO SEAL'!K2021</f>
        <v>16</v>
      </c>
      <c r="H2070" s="180" t="str">
        <f>+'INFO SEAL'!L2021</f>
        <v>POSTE</v>
      </c>
      <c r="I2070" s="180" t="str">
        <f>+'INFO SEAL'!M2021</f>
        <v>MADERA</v>
      </c>
      <c r="J2070" s="180" t="str">
        <f>+'INFO SEAL'!N2021&amp;"-"&amp;F2070</f>
        <v>EMSU1P60C3-AT</v>
      </c>
      <c r="K2070" s="180"/>
      <c r="L2070" s="182" t="str">
        <f>+VLOOKUP('INFO SEAL'!N2021,$J$8:$V$50,3,FALSE)</f>
        <v>Estructura de  Suspensión compuesto por 1 postes de madera tratada 60' Clase 3</v>
      </c>
      <c r="M2070" s="33">
        <f t="shared" si="78"/>
        <v>1.1000000000000001</v>
      </c>
    </row>
    <row r="2071" spans="1:13" x14ac:dyDescent="0.25">
      <c r="A2071" s="73">
        <f>+'INFO SEAL'!B2022</f>
        <v>2017</v>
      </c>
      <c r="B2071" s="180" t="str">
        <f t="shared" si="77"/>
        <v>MOD INV_2018</v>
      </c>
      <c r="C2071" s="180" t="str">
        <f>+'INFO SEAL'!C2022</f>
        <v>AREQUIPA</v>
      </c>
      <c r="D2071" s="180" t="str">
        <f>+'INFO SEAL'!D2022</f>
        <v>CAYLLOMA</v>
      </c>
      <c r="E2071" s="180" t="str">
        <f>+'INFO SEAL'!E2022</f>
        <v>MAJES</v>
      </c>
      <c r="F2071" s="180" t="str">
        <f>+IF('INFO SEAL'!I2022="BAJA TENSION","BT",IF('INFO SEAL'!I2022="MEDIA TENSION","MT","AT"))</f>
        <v>AT</v>
      </c>
      <c r="G2071" s="180">
        <f>+'INFO SEAL'!K2022</f>
        <v>16</v>
      </c>
      <c r="H2071" s="180" t="str">
        <f>+'INFO SEAL'!L2022</f>
        <v>POSTE</v>
      </c>
      <c r="I2071" s="180" t="str">
        <f>+'INFO SEAL'!M2022</f>
        <v>MADERA</v>
      </c>
      <c r="J2071" s="180" t="str">
        <f>+'INFO SEAL'!N2022&amp;"-"&amp;F2071</f>
        <v>EMSU1P60C3-AT</v>
      </c>
      <c r="K2071" s="180"/>
      <c r="L2071" s="182" t="str">
        <f>+VLOOKUP('INFO SEAL'!N2022,$J$8:$V$50,3,FALSE)</f>
        <v>Estructura de  Suspensión compuesto por 1 postes de madera tratada 60' Clase 3</v>
      </c>
      <c r="M2071" s="33">
        <f t="shared" si="78"/>
        <v>1.1000000000000001</v>
      </c>
    </row>
    <row r="2072" spans="1:13" x14ac:dyDescent="0.25">
      <c r="A2072" s="73">
        <f>+'INFO SEAL'!B2023</f>
        <v>2018</v>
      </c>
      <c r="B2072" s="180" t="str">
        <f t="shared" si="77"/>
        <v>MOD INV_2018</v>
      </c>
      <c r="C2072" s="180" t="str">
        <f>+'INFO SEAL'!C2023</f>
        <v>AREQUIPA</v>
      </c>
      <c r="D2072" s="180" t="str">
        <f>+'INFO SEAL'!D2023</f>
        <v>CAYLLOMA</v>
      </c>
      <c r="E2072" s="180" t="str">
        <f>+'INFO SEAL'!E2023</f>
        <v>MAJES</v>
      </c>
      <c r="F2072" s="180" t="str">
        <f>+IF('INFO SEAL'!I2023="BAJA TENSION","BT",IF('INFO SEAL'!I2023="MEDIA TENSION","MT","AT"))</f>
        <v>AT</v>
      </c>
      <c r="G2072" s="180">
        <f>+'INFO SEAL'!K2023</f>
        <v>16</v>
      </c>
      <c r="H2072" s="180" t="str">
        <f>+'INFO SEAL'!L2023</f>
        <v>POSTE</v>
      </c>
      <c r="I2072" s="180" t="str">
        <f>+'INFO SEAL'!M2023</f>
        <v>MADERA</v>
      </c>
      <c r="J2072" s="180" t="str">
        <f>+'INFO SEAL'!N2023&amp;"-"&amp;F2072</f>
        <v>EMSU1P60C3-AT</v>
      </c>
      <c r="K2072" s="180"/>
      <c r="L2072" s="182" t="str">
        <f>+VLOOKUP('INFO SEAL'!N2023,$J$8:$V$50,3,FALSE)</f>
        <v>Estructura de  Suspensión compuesto por 1 postes de madera tratada 60' Clase 3</v>
      </c>
      <c r="M2072" s="33">
        <f t="shared" si="78"/>
        <v>1.1000000000000001</v>
      </c>
    </row>
    <row r="2073" spans="1:13" x14ac:dyDescent="0.25">
      <c r="A2073" s="73">
        <f>+'INFO SEAL'!B2024</f>
        <v>2019</v>
      </c>
      <c r="B2073" s="180" t="str">
        <f t="shared" si="77"/>
        <v>MOD INV_2018</v>
      </c>
      <c r="C2073" s="180" t="str">
        <f>+'INFO SEAL'!C2024</f>
        <v>AREQUIPA</v>
      </c>
      <c r="D2073" s="180" t="str">
        <f>+'INFO SEAL'!D2024</f>
        <v>CAYLLOMA</v>
      </c>
      <c r="E2073" s="180" t="str">
        <f>+'INFO SEAL'!E2024</f>
        <v>MAJES</v>
      </c>
      <c r="F2073" s="180" t="str">
        <f>+IF('INFO SEAL'!I2024="BAJA TENSION","BT",IF('INFO SEAL'!I2024="MEDIA TENSION","MT","AT"))</f>
        <v>AT</v>
      </c>
      <c r="G2073" s="180">
        <f>+'INFO SEAL'!K2024</f>
        <v>16</v>
      </c>
      <c r="H2073" s="180" t="str">
        <f>+'INFO SEAL'!L2024</f>
        <v>POSTE</v>
      </c>
      <c r="I2073" s="180" t="str">
        <f>+'INFO SEAL'!M2024</f>
        <v>MADERA</v>
      </c>
      <c r="J2073" s="180" t="str">
        <f>+'INFO SEAL'!N2024&amp;"-"&amp;F2073</f>
        <v>EMSU1P60C3-AT</v>
      </c>
      <c r="K2073" s="180"/>
      <c r="L2073" s="182" t="str">
        <f>+VLOOKUP('INFO SEAL'!N2024,$J$8:$V$50,3,FALSE)</f>
        <v>Estructura de  Suspensión compuesto por 1 postes de madera tratada 60' Clase 3</v>
      </c>
      <c r="M2073" s="33">
        <f t="shared" si="78"/>
        <v>1.1000000000000001</v>
      </c>
    </row>
    <row r="2074" spans="1:13" x14ac:dyDescent="0.25">
      <c r="A2074" s="73">
        <f>+'INFO SEAL'!B2025</f>
        <v>2020</v>
      </c>
      <c r="B2074" s="180" t="str">
        <f t="shared" si="77"/>
        <v>MOD INV_2018</v>
      </c>
      <c r="C2074" s="180" t="str">
        <f>+'INFO SEAL'!C2025</f>
        <v>AREQUIPA</v>
      </c>
      <c r="D2074" s="180" t="str">
        <f>+'INFO SEAL'!D2025</f>
        <v>CAYLLOMA</v>
      </c>
      <c r="E2074" s="180" t="str">
        <f>+'INFO SEAL'!E2025</f>
        <v>MAJES</v>
      </c>
      <c r="F2074" s="180" t="str">
        <f>+IF('INFO SEAL'!I2025="BAJA TENSION","BT",IF('INFO SEAL'!I2025="MEDIA TENSION","MT","AT"))</f>
        <v>AT</v>
      </c>
      <c r="G2074" s="180">
        <f>+'INFO SEAL'!K2025</f>
        <v>16</v>
      </c>
      <c r="H2074" s="180" t="str">
        <f>+'INFO SEAL'!L2025</f>
        <v>POSTE</v>
      </c>
      <c r="I2074" s="180" t="str">
        <f>+'INFO SEAL'!M2025</f>
        <v>MADERA</v>
      </c>
      <c r="J2074" s="180" t="str">
        <f>+'INFO SEAL'!N2025&amp;"-"&amp;F2074</f>
        <v>EMSU1P60C3-AT</v>
      </c>
      <c r="K2074" s="180"/>
      <c r="L2074" s="182" t="str">
        <f>+VLOOKUP('INFO SEAL'!N2025,$J$8:$V$50,3,FALSE)</f>
        <v>Estructura de  Suspensión compuesto por 1 postes de madera tratada 60' Clase 3</v>
      </c>
      <c r="M2074" s="33">
        <f t="shared" si="78"/>
        <v>1.1000000000000001</v>
      </c>
    </row>
    <row r="2075" spans="1:13" x14ac:dyDescent="0.25">
      <c r="A2075" s="73">
        <f>+'INFO SEAL'!B2026</f>
        <v>2021</v>
      </c>
      <c r="B2075" s="180" t="str">
        <f t="shared" si="77"/>
        <v>MOD INV_2018</v>
      </c>
      <c r="C2075" s="180" t="str">
        <f>+'INFO SEAL'!C2026</f>
        <v>AREQUIPA</v>
      </c>
      <c r="D2075" s="180" t="str">
        <f>+'INFO SEAL'!D2026</f>
        <v>CAYLLOMA</v>
      </c>
      <c r="E2075" s="180" t="str">
        <f>+'INFO SEAL'!E2026</f>
        <v>MAJES</v>
      </c>
      <c r="F2075" s="180" t="str">
        <f>+IF('INFO SEAL'!I2026="BAJA TENSION","BT",IF('INFO SEAL'!I2026="MEDIA TENSION","MT","AT"))</f>
        <v>AT</v>
      </c>
      <c r="G2075" s="180">
        <f>+'INFO SEAL'!K2026</f>
        <v>16</v>
      </c>
      <c r="H2075" s="180" t="str">
        <f>+'INFO SEAL'!L2026</f>
        <v>POSTE</v>
      </c>
      <c r="I2075" s="180" t="str">
        <f>+'INFO SEAL'!M2026</f>
        <v>MADERA</v>
      </c>
      <c r="J2075" s="180" t="str">
        <f>+'INFO SEAL'!N2026&amp;"-"&amp;F2075</f>
        <v>EMSU1P60C3-AT</v>
      </c>
      <c r="K2075" s="180"/>
      <c r="L2075" s="182" t="str">
        <f>+VLOOKUP('INFO SEAL'!N2026,$J$8:$V$50,3,FALSE)</f>
        <v>Estructura de  Suspensión compuesto por 1 postes de madera tratada 60' Clase 3</v>
      </c>
      <c r="M2075" s="33">
        <f t="shared" si="78"/>
        <v>1.1000000000000001</v>
      </c>
    </row>
    <row r="2076" spans="1:13" x14ac:dyDescent="0.25">
      <c r="A2076" s="73">
        <f>+'INFO SEAL'!B2027</f>
        <v>2022</v>
      </c>
      <c r="B2076" s="180" t="str">
        <f t="shared" si="77"/>
        <v>MOD INV_2018</v>
      </c>
      <c r="C2076" s="180" t="str">
        <f>+'INFO SEAL'!C2027</f>
        <v>AREQUIPA</v>
      </c>
      <c r="D2076" s="180" t="str">
        <f>+'INFO SEAL'!D2027</f>
        <v>CAYLLOMA</v>
      </c>
      <c r="E2076" s="180" t="str">
        <f>+'INFO SEAL'!E2027</f>
        <v>MAJES</v>
      </c>
      <c r="F2076" s="180" t="str">
        <f>+IF('INFO SEAL'!I2027="BAJA TENSION","BT",IF('INFO SEAL'!I2027="MEDIA TENSION","MT","AT"))</f>
        <v>AT</v>
      </c>
      <c r="G2076" s="180">
        <f>+'INFO SEAL'!K2027</f>
        <v>16</v>
      </c>
      <c r="H2076" s="180" t="str">
        <f>+'INFO SEAL'!L2027</f>
        <v>POSTE</v>
      </c>
      <c r="I2076" s="180" t="str">
        <f>+'INFO SEAL'!M2027</f>
        <v>MADERA</v>
      </c>
      <c r="J2076" s="180" t="str">
        <f>+'INFO SEAL'!N2027&amp;"-"&amp;F2076</f>
        <v>EMSU1P60C3-AT</v>
      </c>
      <c r="K2076" s="180"/>
      <c r="L2076" s="182" t="str">
        <f>+VLOOKUP('INFO SEAL'!N2027,$J$8:$V$50,3,FALSE)</f>
        <v>Estructura de  Suspensión compuesto por 1 postes de madera tratada 60' Clase 3</v>
      </c>
      <c r="M2076" s="33">
        <f t="shared" si="78"/>
        <v>1.1000000000000001</v>
      </c>
    </row>
    <row r="2077" spans="1:13" x14ac:dyDescent="0.25">
      <c r="A2077" s="73">
        <f>+'INFO SEAL'!B2028</f>
        <v>2023</v>
      </c>
      <c r="B2077" s="180" t="str">
        <f t="shared" si="77"/>
        <v>MOD INV_2018</v>
      </c>
      <c r="C2077" s="180" t="str">
        <f>+'INFO SEAL'!C2028</f>
        <v>AREQUIPA</v>
      </c>
      <c r="D2077" s="180" t="str">
        <f>+'INFO SEAL'!D2028</f>
        <v>CAYLLOMA</v>
      </c>
      <c r="E2077" s="180" t="str">
        <f>+'INFO SEAL'!E2028</f>
        <v>MAJES</v>
      </c>
      <c r="F2077" s="180" t="str">
        <f>+IF('INFO SEAL'!I2028="BAJA TENSION","BT",IF('INFO SEAL'!I2028="MEDIA TENSION","MT","AT"))</f>
        <v>AT</v>
      </c>
      <c r="G2077" s="180">
        <f>+'INFO SEAL'!K2028</f>
        <v>18</v>
      </c>
      <c r="H2077" s="180" t="str">
        <f>+'INFO SEAL'!L2028</f>
        <v>POSTE</v>
      </c>
      <c r="I2077" s="180" t="str">
        <f>+'INFO SEAL'!M2028</f>
        <v>MADERA</v>
      </c>
      <c r="J2077" s="180" t="str">
        <f>+'INFO SEAL'!N2028&amp;"-"&amp;F2077</f>
        <v>EMSU1P60C3-AT</v>
      </c>
      <c r="K2077" s="180"/>
      <c r="L2077" s="182" t="str">
        <f>+VLOOKUP('INFO SEAL'!N2028,$J$8:$V$50,3,FALSE)</f>
        <v>Estructura de  Suspensión compuesto por 1 postes de madera tratada 60' Clase 3</v>
      </c>
      <c r="M2077" s="33">
        <f t="shared" si="78"/>
        <v>1.1000000000000001</v>
      </c>
    </row>
    <row r="2078" spans="1:13" x14ac:dyDescent="0.25">
      <c r="A2078" s="73">
        <f>+'INFO SEAL'!B2029</f>
        <v>2024</v>
      </c>
      <c r="B2078" s="180" t="str">
        <f t="shared" si="77"/>
        <v>MOD INV_2018</v>
      </c>
      <c r="C2078" s="180" t="str">
        <f>+'INFO SEAL'!C2029</f>
        <v>AREQUIPA</v>
      </c>
      <c r="D2078" s="180" t="str">
        <f>+'INFO SEAL'!D2029</f>
        <v>CAYLLOMA</v>
      </c>
      <c r="E2078" s="180" t="str">
        <f>+'INFO SEAL'!E2029</f>
        <v>MAJES</v>
      </c>
      <c r="F2078" s="180" t="str">
        <f>+IF('INFO SEAL'!I2029="BAJA TENSION","BT",IF('INFO SEAL'!I2029="MEDIA TENSION","MT","AT"))</f>
        <v>AT</v>
      </c>
      <c r="G2078" s="180">
        <f>+'INFO SEAL'!K2029</f>
        <v>16</v>
      </c>
      <c r="H2078" s="180" t="str">
        <f>+'INFO SEAL'!L2029</f>
        <v>POSTE</v>
      </c>
      <c r="I2078" s="180" t="str">
        <f>+'INFO SEAL'!M2029</f>
        <v>MADERA</v>
      </c>
      <c r="J2078" s="180" t="str">
        <f>+'INFO SEAL'!N2029&amp;"-"&amp;F2078</f>
        <v>EMAM1P75C2-AT</v>
      </c>
      <c r="K2078" s="180"/>
      <c r="L2078" s="182" t="str">
        <f>+VLOOKUP('INFO SEAL'!N2029,$J$8:$V$50,3,FALSE)</f>
        <v>Estructura de  Retención - Terminal compuesto por 1 postes de madera tratada 75' Clase 2</v>
      </c>
      <c r="M2078" s="33">
        <f t="shared" si="78"/>
        <v>1.4</v>
      </c>
    </row>
    <row r="2079" spans="1:13" x14ac:dyDescent="0.25">
      <c r="A2079" s="73">
        <f>+'INFO SEAL'!B2030</f>
        <v>2025</v>
      </c>
      <c r="B2079" s="180" t="str">
        <f t="shared" si="77"/>
        <v>MOD INV_2018</v>
      </c>
      <c r="C2079" s="180" t="str">
        <f>+'INFO SEAL'!C2030</f>
        <v>AREQUIPA</v>
      </c>
      <c r="D2079" s="180" t="str">
        <f>+'INFO SEAL'!D2030</f>
        <v>CAYLLOMA</v>
      </c>
      <c r="E2079" s="180" t="str">
        <f>+'INFO SEAL'!E2030</f>
        <v>MAJES</v>
      </c>
      <c r="F2079" s="180" t="str">
        <f>+IF('INFO SEAL'!I2030="BAJA TENSION","BT",IF('INFO SEAL'!I2030="MEDIA TENSION","MT","AT"))</f>
        <v>AT</v>
      </c>
      <c r="G2079" s="180">
        <f>+'INFO SEAL'!K2030</f>
        <v>16</v>
      </c>
      <c r="H2079" s="180" t="str">
        <f>+'INFO SEAL'!L2030</f>
        <v>POSTE</v>
      </c>
      <c r="I2079" s="180" t="str">
        <f>+'INFO SEAL'!M2030</f>
        <v>MADERA</v>
      </c>
      <c r="J2079" s="180" t="str">
        <f>+'INFO SEAL'!N2030&amp;"-"&amp;F2079</f>
        <v>EMSU1P60C3-AT</v>
      </c>
      <c r="K2079" s="180"/>
      <c r="L2079" s="182" t="str">
        <f>+VLOOKUP('INFO SEAL'!N2030,$J$8:$V$50,3,FALSE)</f>
        <v>Estructura de  Suspensión compuesto por 1 postes de madera tratada 60' Clase 3</v>
      </c>
      <c r="M2079" s="33">
        <f t="shared" si="78"/>
        <v>1.1000000000000001</v>
      </c>
    </row>
    <row r="2080" spans="1:13" x14ac:dyDescent="0.25">
      <c r="A2080" s="73">
        <f>+'INFO SEAL'!B2031</f>
        <v>2026</v>
      </c>
      <c r="B2080" s="180" t="str">
        <f t="shared" si="77"/>
        <v>MOD INV_2018</v>
      </c>
      <c r="C2080" s="180" t="str">
        <f>+'INFO SEAL'!C2031</f>
        <v>AREQUIPA</v>
      </c>
      <c r="D2080" s="180" t="str">
        <f>+'INFO SEAL'!D2031</f>
        <v>CAYLLOMA</v>
      </c>
      <c r="E2080" s="180" t="str">
        <f>+'INFO SEAL'!E2031</f>
        <v>MAJES</v>
      </c>
      <c r="F2080" s="180" t="str">
        <f>+IF('INFO SEAL'!I2031="BAJA TENSION","BT",IF('INFO SEAL'!I2031="MEDIA TENSION","MT","AT"))</f>
        <v>AT</v>
      </c>
      <c r="G2080" s="180">
        <f>+'INFO SEAL'!K2031</f>
        <v>16</v>
      </c>
      <c r="H2080" s="180" t="str">
        <f>+'INFO SEAL'!L2031</f>
        <v>POSTE</v>
      </c>
      <c r="I2080" s="180" t="str">
        <f>+'INFO SEAL'!M2031</f>
        <v>MADERA</v>
      </c>
      <c r="J2080" s="180" t="str">
        <f>+'INFO SEAL'!N2031&amp;"-"&amp;F2080</f>
        <v>EMSU1P60C3-AT</v>
      </c>
      <c r="K2080" s="180"/>
      <c r="L2080" s="182" t="str">
        <f>+VLOOKUP('INFO SEAL'!N2031,$J$8:$V$50,3,FALSE)</f>
        <v>Estructura de  Suspensión compuesto por 1 postes de madera tratada 60' Clase 3</v>
      </c>
      <c r="M2080" s="33">
        <f t="shared" si="78"/>
        <v>1.1000000000000001</v>
      </c>
    </row>
    <row r="2081" spans="1:13" x14ac:dyDescent="0.25">
      <c r="A2081" s="73">
        <f>+'INFO SEAL'!B2032</f>
        <v>2027</v>
      </c>
      <c r="B2081" s="180" t="str">
        <f t="shared" si="77"/>
        <v>SICODI</v>
      </c>
      <c r="C2081" s="180" t="str">
        <f>+'INFO SEAL'!C2032</f>
        <v>AREQUIPA</v>
      </c>
      <c r="D2081" s="180" t="str">
        <f>+'INFO SEAL'!D2032</f>
        <v>CASTILLA</v>
      </c>
      <c r="E2081" s="180" t="str">
        <f>+'INFO SEAL'!E2032</f>
        <v>APLAO</v>
      </c>
      <c r="F2081" s="180" t="str">
        <f>+IF('INFO SEAL'!I2032="BAJA TENSION","BT",IF('INFO SEAL'!I2032="MEDIA TENSION","MT","AT"))</f>
        <v>MT</v>
      </c>
      <c r="G2081" s="180">
        <f>+'INFO SEAL'!K2032</f>
        <v>13</v>
      </c>
      <c r="H2081" s="180" t="str">
        <f>+'INFO SEAL'!L2032</f>
        <v>POSTE</v>
      </c>
      <c r="I2081" s="180" t="str">
        <f>+'INFO SEAL'!M2032</f>
        <v>CONCRETO</v>
      </c>
      <c r="J2081" s="180" t="str">
        <f>+'INFO SEAL'!N2032&amp;"-"&amp;F2081</f>
        <v>PPC18-MT</v>
      </c>
      <c r="K2081" s="180"/>
      <c r="L2081" s="182" t="str">
        <f>+VLOOKUP('INFO SEAL'!N2032,$J$8:$V$50,3,FALSE)</f>
        <v>POSTE DE CONCRETO ARMADO DE 13/200/140/335</v>
      </c>
      <c r="M2081" s="33">
        <f t="shared" si="78"/>
        <v>0.4</v>
      </c>
    </row>
    <row r="2082" spans="1:13" x14ac:dyDescent="0.25">
      <c r="A2082" s="73">
        <f>+'INFO SEAL'!B2033</f>
        <v>2028</v>
      </c>
      <c r="B2082" s="180" t="str">
        <f t="shared" si="77"/>
        <v>SICODI</v>
      </c>
      <c r="C2082" s="180" t="str">
        <f>+'INFO SEAL'!C2033</f>
        <v>AREQUIPA</v>
      </c>
      <c r="D2082" s="180" t="str">
        <f>+'INFO SEAL'!D2033</f>
        <v>CAYLLOMA</v>
      </c>
      <c r="E2082" s="180" t="str">
        <f>+'INFO SEAL'!E2033</f>
        <v>MAJES</v>
      </c>
      <c r="F2082" s="180" t="str">
        <f>+IF('INFO SEAL'!I2033="BAJA TENSION","BT",IF('INFO SEAL'!I2033="MEDIA TENSION","MT","AT"))</f>
        <v>MT</v>
      </c>
      <c r="G2082" s="180">
        <f>+'INFO SEAL'!K2033</f>
        <v>13</v>
      </c>
      <c r="H2082" s="180" t="str">
        <f>+'INFO SEAL'!L2033</f>
        <v>POSTE</v>
      </c>
      <c r="I2082" s="180" t="str">
        <f>+'INFO SEAL'!M2033</f>
        <v>CONCRETO</v>
      </c>
      <c r="J2082" s="180" t="str">
        <f>+'INFO SEAL'!N2033&amp;"-"&amp;F2082</f>
        <v>PPC19-MT</v>
      </c>
      <c r="K2082" s="180"/>
      <c r="L2082" s="182" t="str">
        <f>+VLOOKUP('INFO SEAL'!N2033,$J$8:$V$50,3,FALSE)</f>
        <v>POSTE DE CONCRETO ARMADO DE 13/300/150/345</v>
      </c>
      <c r="M2082" s="33">
        <f t="shared" si="78"/>
        <v>0.5</v>
      </c>
    </row>
    <row r="2083" spans="1:13" x14ac:dyDescent="0.25">
      <c r="A2083" s="73">
        <f>+'INFO SEAL'!B2034</f>
        <v>2029</v>
      </c>
      <c r="B2083" s="180" t="str">
        <f t="shared" si="77"/>
        <v>SICODI</v>
      </c>
      <c r="C2083" s="180" t="str">
        <f>+'INFO SEAL'!C2034</f>
        <v>AREQUIPA</v>
      </c>
      <c r="D2083" s="180" t="str">
        <f>+'INFO SEAL'!D2034</f>
        <v>CAYLLOMA</v>
      </c>
      <c r="E2083" s="180" t="str">
        <f>+'INFO SEAL'!E2034</f>
        <v>MAJES</v>
      </c>
      <c r="F2083" s="180" t="str">
        <f>+IF('INFO SEAL'!I2034="BAJA TENSION","BT",IF('INFO SEAL'!I2034="MEDIA TENSION","MT","AT"))</f>
        <v>MT</v>
      </c>
      <c r="G2083" s="180">
        <f>+'INFO SEAL'!K2034</f>
        <v>13</v>
      </c>
      <c r="H2083" s="180" t="str">
        <f>+'INFO SEAL'!L2034</f>
        <v>POSTE</v>
      </c>
      <c r="I2083" s="180" t="str">
        <f>+'INFO SEAL'!M2034</f>
        <v>CONCRETO</v>
      </c>
      <c r="J2083" s="180" t="str">
        <f>+'INFO SEAL'!N2034&amp;"-"&amp;F2083</f>
        <v>PPC19-MT</v>
      </c>
      <c r="K2083" s="180"/>
      <c r="L2083" s="182" t="str">
        <f>+VLOOKUP('INFO SEAL'!N2034,$J$8:$V$50,3,FALSE)</f>
        <v>POSTE DE CONCRETO ARMADO DE 13/300/150/345</v>
      </c>
      <c r="M2083" s="33">
        <f t="shared" si="78"/>
        <v>0.5</v>
      </c>
    </row>
    <row r="2084" spans="1:13" x14ac:dyDescent="0.25">
      <c r="A2084" s="73">
        <f>+'INFO SEAL'!B2035</f>
        <v>2030</v>
      </c>
      <c r="B2084" s="180" t="str">
        <f t="shared" si="77"/>
        <v>SICODI</v>
      </c>
      <c r="C2084" s="180" t="str">
        <f>+'INFO SEAL'!C2035</f>
        <v>AREQUIPA</v>
      </c>
      <c r="D2084" s="180" t="str">
        <f>+'INFO SEAL'!D2035</f>
        <v>CAYLLOMA</v>
      </c>
      <c r="E2084" s="180" t="str">
        <f>+'INFO SEAL'!E2035</f>
        <v>MAJES</v>
      </c>
      <c r="F2084" s="180" t="str">
        <f>+IF('INFO SEAL'!I2035="BAJA TENSION","BT",IF('INFO SEAL'!I2035="MEDIA TENSION","MT","AT"))</f>
        <v>MT</v>
      </c>
      <c r="G2084" s="180">
        <f>+'INFO SEAL'!K2035</f>
        <v>13</v>
      </c>
      <c r="H2084" s="180" t="str">
        <f>+'INFO SEAL'!L2035</f>
        <v>POSTE</v>
      </c>
      <c r="I2084" s="180" t="str">
        <f>+'INFO SEAL'!M2035</f>
        <v>CONCRETO</v>
      </c>
      <c r="J2084" s="180" t="str">
        <f>+'INFO SEAL'!N2035&amp;"-"&amp;F2084</f>
        <v>PPC19-MT</v>
      </c>
      <c r="K2084" s="180"/>
      <c r="L2084" s="182" t="str">
        <f>+VLOOKUP('INFO SEAL'!N2035,$J$8:$V$50,3,FALSE)</f>
        <v>POSTE DE CONCRETO ARMADO DE 13/300/150/345</v>
      </c>
      <c r="M2084" s="33">
        <f t="shared" si="78"/>
        <v>0.5</v>
      </c>
    </row>
    <row r="2085" spans="1:13" x14ac:dyDescent="0.25">
      <c r="A2085" s="73">
        <f>+'INFO SEAL'!B2036</f>
        <v>2031</v>
      </c>
      <c r="B2085" s="180" t="str">
        <f t="shared" si="77"/>
        <v>SICODI</v>
      </c>
      <c r="C2085" s="180" t="str">
        <f>+'INFO SEAL'!C2036</f>
        <v>AREQUIPA</v>
      </c>
      <c r="D2085" s="180" t="str">
        <f>+'INFO SEAL'!D2036</f>
        <v>CASTILLA</v>
      </c>
      <c r="E2085" s="180" t="str">
        <f>+'INFO SEAL'!E2036</f>
        <v>APLAO</v>
      </c>
      <c r="F2085" s="180" t="str">
        <f>+IF('INFO SEAL'!I2036="BAJA TENSION","BT",IF('INFO SEAL'!I2036="MEDIA TENSION","MT","AT"))</f>
        <v>MT</v>
      </c>
      <c r="G2085" s="180">
        <f>+'INFO SEAL'!K2036</f>
        <v>13</v>
      </c>
      <c r="H2085" s="180" t="str">
        <f>+'INFO SEAL'!L2036</f>
        <v>POSTE</v>
      </c>
      <c r="I2085" s="180" t="str">
        <f>+'INFO SEAL'!M2036</f>
        <v>CONCRETO</v>
      </c>
      <c r="J2085" s="180" t="str">
        <f>+'INFO SEAL'!N2036&amp;"-"&amp;F2085</f>
        <v>PPC19-MT</v>
      </c>
      <c r="K2085" s="180"/>
      <c r="L2085" s="182" t="str">
        <f>+VLOOKUP('INFO SEAL'!N2036,$J$8:$V$50,3,FALSE)</f>
        <v>POSTE DE CONCRETO ARMADO DE 13/300/150/345</v>
      </c>
      <c r="M2085" s="33">
        <f t="shared" si="78"/>
        <v>0.5</v>
      </c>
    </row>
    <row r="2086" spans="1:13" x14ac:dyDescent="0.25">
      <c r="A2086" s="73">
        <f>+'INFO SEAL'!B2037</f>
        <v>2032</v>
      </c>
      <c r="B2086" s="180" t="str">
        <f t="shared" si="77"/>
        <v>SICODI</v>
      </c>
      <c r="C2086" s="180" t="str">
        <f>+'INFO SEAL'!C2037</f>
        <v>AREQUIPA</v>
      </c>
      <c r="D2086" s="180" t="str">
        <f>+'INFO SEAL'!D2037</f>
        <v>CASTILLA</v>
      </c>
      <c r="E2086" s="180" t="str">
        <f>+'INFO SEAL'!E2037</f>
        <v>URACA</v>
      </c>
      <c r="F2086" s="180" t="str">
        <f>+IF('INFO SEAL'!I2037="BAJA TENSION","BT",IF('INFO SEAL'!I2037="MEDIA TENSION","MT","AT"))</f>
        <v>MT</v>
      </c>
      <c r="G2086" s="180">
        <f>+'INFO SEAL'!K2037</f>
        <v>13</v>
      </c>
      <c r="H2086" s="180" t="str">
        <f>+'INFO SEAL'!L2037</f>
        <v>POSTE</v>
      </c>
      <c r="I2086" s="180" t="str">
        <f>+'INFO SEAL'!M2037</f>
        <v>CONCRETO</v>
      </c>
      <c r="J2086" s="180" t="str">
        <f>+'INFO SEAL'!N2037&amp;"-"&amp;F2086</f>
        <v>PPC19-MT</v>
      </c>
      <c r="K2086" s="180"/>
      <c r="L2086" s="182" t="str">
        <f>+VLOOKUP('INFO SEAL'!N2037,$J$8:$V$50,3,FALSE)</f>
        <v>POSTE DE CONCRETO ARMADO DE 13/300/150/345</v>
      </c>
      <c r="M2086" s="33">
        <f t="shared" si="78"/>
        <v>0.5</v>
      </c>
    </row>
    <row r="2087" spans="1:13" x14ac:dyDescent="0.25">
      <c r="A2087" s="73">
        <f>+'INFO SEAL'!B2038</f>
        <v>2033</v>
      </c>
      <c r="B2087" s="180" t="str">
        <f t="shared" si="77"/>
        <v>MOD INV_2018</v>
      </c>
      <c r="C2087" s="180" t="str">
        <f>+'INFO SEAL'!C2038</f>
        <v>AREQUIPA</v>
      </c>
      <c r="D2087" s="180" t="str">
        <f>+'INFO SEAL'!D2038</f>
        <v>CAYLLOMA</v>
      </c>
      <c r="E2087" s="180" t="str">
        <f>+'INFO SEAL'!E2038</f>
        <v>MAJES</v>
      </c>
      <c r="F2087" s="180" t="str">
        <f>+IF('INFO SEAL'!I2038="BAJA TENSION","BT",IF('INFO SEAL'!I2038="MEDIA TENSION","MT","AT"))</f>
        <v>AT</v>
      </c>
      <c r="G2087" s="180">
        <f>+'INFO SEAL'!K2038</f>
        <v>16</v>
      </c>
      <c r="H2087" s="180" t="str">
        <f>+'INFO SEAL'!L2038</f>
        <v>POSTE</v>
      </c>
      <c r="I2087" s="180" t="str">
        <f>+'INFO SEAL'!M2038</f>
        <v>MADERA</v>
      </c>
      <c r="J2087" s="180" t="str">
        <f>+'INFO SEAL'!N2038&amp;"-"&amp;F2087</f>
        <v>EMSU1P60C3-AT</v>
      </c>
      <c r="K2087" s="180"/>
      <c r="L2087" s="182" t="str">
        <f>+VLOOKUP('INFO SEAL'!N2038,$J$8:$V$50,3,FALSE)</f>
        <v>Estructura de  Suspensión compuesto por 1 postes de madera tratada 60' Clase 3</v>
      </c>
      <c r="M2087" s="33">
        <f t="shared" si="78"/>
        <v>1.1000000000000001</v>
      </c>
    </row>
    <row r="2088" spans="1:13" x14ac:dyDescent="0.25">
      <c r="A2088" s="73">
        <f>+'INFO SEAL'!B2039</f>
        <v>2034</v>
      </c>
      <c r="B2088" s="180" t="str">
        <f t="shared" si="77"/>
        <v>SICODI</v>
      </c>
      <c r="C2088" s="180" t="str">
        <f>+'INFO SEAL'!C2039</f>
        <v>AREQUIPA</v>
      </c>
      <c r="D2088" s="180" t="str">
        <f>+'INFO SEAL'!D2039</f>
        <v>CASTILLA</v>
      </c>
      <c r="E2088" s="180" t="str">
        <f>+'INFO SEAL'!E2039</f>
        <v>APLAO</v>
      </c>
      <c r="F2088" s="180" t="str">
        <f>+IF('INFO SEAL'!I2039="BAJA TENSION","BT",IF('INFO SEAL'!I2039="MEDIA TENSION","MT","AT"))</f>
        <v>MT</v>
      </c>
      <c r="G2088" s="180">
        <f>+'INFO SEAL'!K2039</f>
        <v>13</v>
      </c>
      <c r="H2088" s="180" t="str">
        <f>+'INFO SEAL'!L2039</f>
        <v>POSTE</v>
      </c>
      <c r="I2088" s="180" t="str">
        <f>+'INFO SEAL'!M2039</f>
        <v>CONCRETO</v>
      </c>
      <c r="J2088" s="180" t="str">
        <f>+'INFO SEAL'!N2039&amp;"-"&amp;F2088</f>
        <v>PPC18-MT</v>
      </c>
      <c r="K2088" s="180"/>
      <c r="L2088" s="182" t="str">
        <f>+VLOOKUP('INFO SEAL'!N2039,$J$8:$V$50,3,FALSE)</f>
        <v>POSTE DE CONCRETO ARMADO DE 13/200/140/335</v>
      </c>
      <c r="M2088" s="33">
        <f t="shared" si="78"/>
        <v>0.4</v>
      </c>
    </row>
    <row r="2089" spans="1:13" x14ac:dyDescent="0.25">
      <c r="A2089" s="73">
        <f>+'INFO SEAL'!B2040</f>
        <v>2035</v>
      </c>
      <c r="B2089" s="180" t="str">
        <f t="shared" si="77"/>
        <v>SICODI</v>
      </c>
      <c r="C2089" s="180" t="str">
        <f>+'INFO SEAL'!C2040</f>
        <v>AREQUIPA</v>
      </c>
      <c r="D2089" s="180" t="str">
        <f>+'INFO SEAL'!D2040</f>
        <v>CASTILLA</v>
      </c>
      <c r="E2089" s="180" t="str">
        <f>+'INFO SEAL'!E2040</f>
        <v>URACA</v>
      </c>
      <c r="F2089" s="180" t="str">
        <f>+IF('INFO SEAL'!I2040="BAJA TENSION","BT",IF('INFO SEAL'!I2040="MEDIA TENSION","MT","AT"))</f>
        <v>MT</v>
      </c>
      <c r="G2089" s="180">
        <f>+'INFO SEAL'!K2040</f>
        <v>13</v>
      </c>
      <c r="H2089" s="180" t="str">
        <f>+'INFO SEAL'!L2040</f>
        <v>POSTE</v>
      </c>
      <c r="I2089" s="180" t="str">
        <f>+'INFO SEAL'!M2040</f>
        <v>CONCRETO</v>
      </c>
      <c r="J2089" s="180" t="str">
        <f>+'INFO SEAL'!N2040&amp;"-"&amp;F2089</f>
        <v>PPC19-MT</v>
      </c>
      <c r="K2089" s="180"/>
      <c r="L2089" s="182" t="str">
        <f>+VLOOKUP('INFO SEAL'!N2040,$J$8:$V$50,3,FALSE)</f>
        <v>POSTE DE CONCRETO ARMADO DE 13/300/150/345</v>
      </c>
      <c r="M2089" s="33">
        <f t="shared" si="78"/>
        <v>0.5</v>
      </c>
    </row>
    <row r="2090" spans="1:13" x14ac:dyDescent="0.25">
      <c r="A2090" s="73">
        <f>+'INFO SEAL'!B2041</f>
        <v>2036</v>
      </c>
      <c r="B2090" s="180" t="str">
        <f t="shared" si="77"/>
        <v>SICODI</v>
      </c>
      <c r="C2090" s="180" t="str">
        <f>+'INFO SEAL'!C2041</f>
        <v>AREQUIPA</v>
      </c>
      <c r="D2090" s="180" t="str">
        <f>+'INFO SEAL'!D2041</f>
        <v>CASTILLA</v>
      </c>
      <c r="E2090" s="180" t="str">
        <f>+'INFO SEAL'!E2041</f>
        <v>APLAO</v>
      </c>
      <c r="F2090" s="180" t="str">
        <f>+IF('INFO SEAL'!I2041="BAJA TENSION","BT",IF('INFO SEAL'!I2041="MEDIA TENSION","MT","AT"))</f>
        <v>MT</v>
      </c>
      <c r="G2090" s="180">
        <f>+'INFO SEAL'!K2041</f>
        <v>13</v>
      </c>
      <c r="H2090" s="180" t="str">
        <f>+'INFO SEAL'!L2041</f>
        <v>POSTE</v>
      </c>
      <c r="I2090" s="180" t="str">
        <f>+'INFO SEAL'!M2041</f>
        <v>CONCRETO</v>
      </c>
      <c r="J2090" s="180" t="str">
        <f>+'INFO SEAL'!N2041&amp;"-"&amp;F2090</f>
        <v>PPC18-MT</v>
      </c>
      <c r="K2090" s="180"/>
      <c r="L2090" s="182" t="str">
        <f>+VLOOKUP('INFO SEAL'!N2041,$J$8:$V$50,3,FALSE)</f>
        <v>POSTE DE CONCRETO ARMADO DE 13/200/140/335</v>
      </c>
      <c r="M2090" s="33">
        <f t="shared" si="78"/>
        <v>0.4</v>
      </c>
    </row>
    <row r="2091" spans="1:13" x14ac:dyDescent="0.25">
      <c r="A2091" s="73">
        <f>+'INFO SEAL'!B2042</f>
        <v>2037</v>
      </c>
      <c r="B2091" s="180" t="str">
        <f t="shared" si="77"/>
        <v>SICODI</v>
      </c>
      <c r="C2091" s="180" t="str">
        <f>+'INFO SEAL'!C2042</f>
        <v>AREQUIPA</v>
      </c>
      <c r="D2091" s="180" t="str">
        <f>+'INFO SEAL'!D2042</f>
        <v>CASTILLA</v>
      </c>
      <c r="E2091" s="180" t="str">
        <f>+'INFO SEAL'!E2042</f>
        <v>APLAO</v>
      </c>
      <c r="F2091" s="180" t="str">
        <f>+IF('INFO SEAL'!I2042="BAJA TENSION","BT",IF('INFO SEAL'!I2042="MEDIA TENSION","MT","AT"))</f>
        <v>MT</v>
      </c>
      <c r="G2091" s="180">
        <f>+'INFO SEAL'!K2042</f>
        <v>12</v>
      </c>
      <c r="H2091" s="180" t="str">
        <f>+'INFO SEAL'!L2042</f>
        <v>POSTE</v>
      </c>
      <c r="I2091" s="180" t="str">
        <f>+'INFO SEAL'!M2042</f>
        <v>CONCRETO</v>
      </c>
      <c r="J2091" s="180" t="str">
        <f>+'INFO SEAL'!N2042&amp;"-"&amp;F2091</f>
        <v>PPC15-MT</v>
      </c>
      <c r="K2091" s="180"/>
      <c r="L2091" s="182" t="str">
        <f>+VLOOKUP('INFO SEAL'!N2042,$J$8:$V$50,3,FALSE)</f>
        <v>POSTE DE CONCRETO ARMADO DE 12/200/120/300</v>
      </c>
      <c r="M2091" s="33">
        <f t="shared" si="78"/>
        <v>0.3</v>
      </c>
    </row>
    <row r="2092" spans="1:13" x14ac:dyDescent="0.25">
      <c r="A2092" s="73">
        <f>+'INFO SEAL'!B2043</f>
        <v>2038</v>
      </c>
      <c r="B2092" s="180" t="str">
        <f t="shared" si="77"/>
        <v>SICODI</v>
      </c>
      <c r="C2092" s="180" t="str">
        <f>+'INFO SEAL'!C2043</f>
        <v>AREQUIPA</v>
      </c>
      <c r="D2092" s="180" t="str">
        <f>+'INFO SEAL'!D2043</f>
        <v>CASTILLA</v>
      </c>
      <c r="E2092" s="180" t="str">
        <f>+'INFO SEAL'!E2043</f>
        <v>APLAO</v>
      </c>
      <c r="F2092" s="180" t="str">
        <f>+IF('INFO SEAL'!I2043="BAJA TENSION","BT",IF('INFO SEAL'!I2043="MEDIA TENSION","MT","AT"))</f>
        <v>MT</v>
      </c>
      <c r="G2092" s="180">
        <f>+'INFO SEAL'!K2043</f>
        <v>13</v>
      </c>
      <c r="H2092" s="180" t="str">
        <f>+'INFO SEAL'!L2043</f>
        <v>POSTE</v>
      </c>
      <c r="I2092" s="180" t="str">
        <f>+'INFO SEAL'!M2043</f>
        <v>CONCRETO</v>
      </c>
      <c r="J2092" s="180" t="str">
        <f>+'INFO SEAL'!N2043&amp;"-"&amp;F2092</f>
        <v>PPC18-MT</v>
      </c>
      <c r="K2092" s="180"/>
      <c r="L2092" s="182" t="str">
        <f>+VLOOKUP('INFO SEAL'!N2043,$J$8:$V$50,3,FALSE)</f>
        <v>POSTE DE CONCRETO ARMADO DE 13/200/140/335</v>
      </c>
      <c r="M2092" s="33">
        <f t="shared" si="78"/>
        <v>0.4</v>
      </c>
    </row>
    <row r="2093" spans="1:13" x14ac:dyDescent="0.25">
      <c r="A2093" s="73">
        <f>+'INFO SEAL'!B2044</f>
        <v>2039</v>
      </c>
      <c r="B2093" s="180" t="str">
        <f t="shared" si="77"/>
        <v>SICODI</v>
      </c>
      <c r="C2093" s="180" t="str">
        <f>+'INFO SEAL'!C2044</f>
        <v>AREQUIPA</v>
      </c>
      <c r="D2093" s="180" t="str">
        <f>+'INFO SEAL'!D2044</f>
        <v>CASTILLA</v>
      </c>
      <c r="E2093" s="180" t="str">
        <f>+'INFO SEAL'!E2044</f>
        <v>APLAO</v>
      </c>
      <c r="F2093" s="180" t="str">
        <f>+IF('INFO SEAL'!I2044="BAJA TENSION","BT",IF('INFO SEAL'!I2044="MEDIA TENSION","MT","AT"))</f>
        <v>MT</v>
      </c>
      <c r="G2093" s="180">
        <f>+'INFO SEAL'!K2044</f>
        <v>12</v>
      </c>
      <c r="H2093" s="180" t="str">
        <f>+'INFO SEAL'!L2044</f>
        <v>POSTE</v>
      </c>
      <c r="I2093" s="180" t="str">
        <f>+'INFO SEAL'!M2044</f>
        <v>CONCRETO</v>
      </c>
      <c r="J2093" s="180" t="str">
        <f>+'INFO SEAL'!N2044&amp;"-"&amp;F2093</f>
        <v>PPC15-MT</v>
      </c>
      <c r="K2093" s="180"/>
      <c r="L2093" s="182" t="str">
        <f>+VLOOKUP('INFO SEAL'!N2044,$J$8:$V$50,3,FALSE)</f>
        <v>POSTE DE CONCRETO ARMADO DE 12/200/120/300</v>
      </c>
      <c r="M2093" s="33">
        <f t="shared" si="78"/>
        <v>0.3</v>
      </c>
    </row>
    <row r="2094" spans="1:13" x14ac:dyDescent="0.25">
      <c r="A2094" s="73">
        <f>+'INFO SEAL'!B2045</f>
        <v>2040</v>
      </c>
      <c r="B2094" s="180" t="str">
        <f t="shared" si="77"/>
        <v>SICODI</v>
      </c>
      <c r="C2094" s="180" t="str">
        <f>+'INFO SEAL'!C2045</f>
        <v>AREQUIPA</v>
      </c>
      <c r="D2094" s="180" t="str">
        <f>+'INFO SEAL'!D2045</f>
        <v>CASTILLA</v>
      </c>
      <c r="E2094" s="180" t="str">
        <f>+'INFO SEAL'!E2045</f>
        <v>APLAO</v>
      </c>
      <c r="F2094" s="180" t="str">
        <f>+IF('INFO SEAL'!I2045="BAJA TENSION","BT",IF('INFO SEAL'!I2045="MEDIA TENSION","MT","AT"))</f>
        <v>MT</v>
      </c>
      <c r="G2094" s="180">
        <f>+'INFO SEAL'!K2045</f>
        <v>12</v>
      </c>
      <c r="H2094" s="180" t="str">
        <f>+'INFO SEAL'!L2045</f>
        <v>POSTE</v>
      </c>
      <c r="I2094" s="180" t="str">
        <f>+'INFO SEAL'!M2045</f>
        <v>CONCRETO</v>
      </c>
      <c r="J2094" s="180" t="str">
        <f>+'INFO SEAL'!N2045&amp;"-"&amp;F2094</f>
        <v>PPC15-MT</v>
      </c>
      <c r="K2094" s="180"/>
      <c r="L2094" s="182" t="str">
        <f>+VLOOKUP('INFO SEAL'!N2045,$J$8:$V$50,3,FALSE)</f>
        <v>POSTE DE CONCRETO ARMADO DE 12/200/120/300</v>
      </c>
      <c r="M2094" s="33">
        <f t="shared" si="78"/>
        <v>0.3</v>
      </c>
    </row>
    <row r="2095" spans="1:13" x14ac:dyDescent="0.25">
      <c r="A2095" s="73">
        <f>+'INFO SEAL'!B2046</f>
        <v>2041</v>
      </c>
      <c r="B2095" s="180" t="str">
        <f t="shared" si="77"/>
        <v>SICODI</v>
      </c>
      <c r="C2095" s="180" t="str">
        <f>+'INFO SEAL'!C2046</f>
        <v>AREQUIPA</v>
      </c>
      <c r="D2095" s="180" t="str">
        <f>+'INFO SEAL'!D2046</f>
        <v>CASTILLA</v>
      </c>
      <c r="E2095" s="180" t="str">
        <f>+'INFO SEAL'!E2046</f>
        <v>APLAO</v>
      </c>
      <c r="F2095" s="180" t="str">
        <f>+IF('INFO SEAL'!I2046="BAJA TENSION","BT",IF('INFO SEAL'!I2046="MEDIA TENSION","MT","AT"))</f>
        <v>MT</v>
      </c>
      <c r="G2095" s="180">
        <f>+'INFO SEAL'!K2046</f>
        <v>12</v>
      </c>
      <c r="H2095" s="180" t="str">
        <f>+'INFO SEAL'!L2046</f>
        <v>POSTE</v>
      </c>
      <c r="I2095" s="180" t="str">
        <f>+'INFO SEAL'!M2046</f>
        <v>CONCRETO</v>
      </c>
      <c r="J2095" s="180" t="str">
        <f>+'INFO SEAL'!N2046&amp;"-"&amp;F2095</f>
        <v>PPC15-MT</v>
      </c>
      <c r="K2095" s="180"/>
      <c r="L2095" s="182" t="str">
        <f>+VLOOKUP('INFO SEAL'!N2046,$J$8:$V$50,3,FALSE)</f>
        <v>POSTE DE CONCRETO ARMADO DE 12/200/120/300</v>
      </c>
      <c r="M2095" s="33">
        <f t="shared" si="78"/>
        <v>0.3</v>
      </c>
    </row>
    <row r="2096" spans="1:13" x14ac:dyDescent="0.25">
      <c r="A2096" s="73">
        <f>+'INFO SEAL'!B2047</f>
        <v>2042</v>
      </c>
      <c r="B2096" s="180" t="str">
        <f t="shared" si="77"/>
        <v>SICODI</v>
      </c>
      <c r="C2096" s="180" t="str">
        <f>+'INFO SEAL'!C2047</f>
        <v>AREQUIPA</v>
      </c>
      <c r="D2096" s="180" t="str">
        <f>+'INFO SEAL'!D2047</f>
        <v>CASTILLA</v>
      </c>
      <c r="E2096" s="180" t="str">
        <f>+'INFO SEAL'!E2047</f>
        <v>URACA</v>
      </c>
      <c r="F2096" s="180" t="str">
        <f>+IF('INFO SEAL'!I2047="BAJA TENSION","BT",IF('INFO SEAL'!I2047="MEDIA TENSION","MT","AT"))</f>
        <v>MT</v>
      </c>
      <c r="G2096" s="180">
        <f>+'INFO SEAL'!K2047</f>
        <v>13</v>
      </c>
      <c r="H2096" s="180" t="str">
        <f>+'INFO SEAL'!L2047</f>
        <v>POSTE</v>
      </c>
      <c r="I2096" s="180" t="str">
        <f>+'INFO SEAL'!M2047</f>
        <v>CONCRETO</v>
      </c>
      <c r="J2096" s="180" t="str">
        <f>+'INFO SEAL'!N2047&amp;"-"&amp;F2096</f>
        <v>PPC19-MT</v>
      </c>
      <c r="K2096" s="180"/>
      <c r="L2096" s="182" t="str">
        <f>+VLOOKUP('INFO SEAL'!N2047,$J$8:$V$50,3,FALSE)</f>
        <v>POSTE DE CONCRETO ARMADO DE 13/300/150/345</v>
      </c>
      <c r="M2096" s="33">
        <f t="shared" si="78"/>
        <v>0.5</v>
      </c>
    </row>
    <row r="2097" spans="1:13" x14ac:dyDescent="0.25">
      <c r="A2097" s="73">
        <f>+'INFO SEAL'!B2048</f>
        <v>2043</v>
      </c>
      <c r="B2097" s="180" t="str">
        <f t="shared" si="77"/>
        <v>SICODI</v>
      </c>
      <c r="C2097" s="180" t="str">
        <f>+'INFO SEAL'!C2048</f>
        <v>AREQUIPA</v>
      </c>
      <c r="D2097" s="180" t="str">
        <f>+'INFO SEAL'!D2048</f>
        <v>CONDESUYOS</v>
      </c>
      <c r="E2097" s="180" t="str">
        <f>+'INFO SEAL'!E2048</f>
        <v>CHUQUIBAMBA</v>
      </c>
      <c r="F2097" s="180" t="str">
        <f>+IF('INFO SEAL'!I2048="BAJA TENSION","BT",IF('INFO SEAL'!I2048="MEDIA TENSION","MT","AT"))</f>
        <v>MT</v>
      </c>
      <c r="G2097" s="180">
        <f>+'INFO SEAL'!K2048</f>
        <v>12</v>
      </c>
      <c r="H2097" s="180" t="str">
        <f>+'INFO SEAL'!L2048</f>
        <v>POSTE</v>
      </c>
      <c r="I2097" s="180" t="str">
        <f>+'INFO SEAL'!M2048</f>
        <v>MADERA</v>
      </c>
      <c r="J2097" s="180" t="str">
        <f>+'INFO SEAL'!N2048&amp;"-"&amp;F2097</f>
        <v>PPM19-MT</v>
      </c>
      <c r="K2097" s="180"/>
      <c r="L2097" s="182" t="str">
        <f>+VLOOKUP('INFO SEAL'!N2048,$J$8:$V$50,3,FALSE)</f>
        <v>POSTE DE MADERA TRATADA DE 12 mts. CL.4</v>
      </c>
      <c r="M2097" s="33">
        <f t="shared" si="78"/>
        <v>1</v>
      </c>
    </row>
    <row r="2098" spans="1:13" x14ac:dyDescent="0.25">
      <c r="A2098" s="73">
        <f>+'INFO SEAL'!B2049</f>
        <v>2044</v>
      </c>
      <c r="B2098" s="180" t="str">
        <f t="shared" si="77"/>
        <v>SICODI</v>
      </c>
      <c r="C2098" s="180" t="str">
        <f>+'INFO SEAL'!C2049</f>
        <v>AREQUIPA</v>
      </c>
      <c r="D2098" s="180" t="str">
        <f>+'INFO SEAL'!D2049</f>
        <v>LA UNION</v>
      </c>
      <c r="E2098" s="180" t="str">
        <f>+'INFO SEAL'!E2049</f>
        <v>COTAHUASI</v>
      </c>
      <c r="F2098" s="180" t="str">
        <f>+IF('INFO SEAL'!I2049="BAJA TENSION","BT",IF('INFO SEAL'!I2049="MEDIA TENSION","MT","AT"))</f>
        <v>MT</v>
      </c>
      <c r="G2098" s="180">
        <f>+'INFO SEAL'!K2049</f>
        <v>12</v>
      </c>
      <c r="H2098" s="180" t="str">
        <f>+'INFO SEAL'!L2049</f>
        <v>POSTE</v>
      </c>
      <c r="I2098" s="180" t="str">
        <f>+'INFO SEAL'!M2049</f>
        <v>MADERA</v>
      </c>
      <c r="J2098" s="180" t="str">
        <f>+'INFO SEAL'!N2049&amp;"-"&amp;F2098</f>
        <v>PPM19-MT</v>
      </c>
      <c r="K2098" s="180"/>
      <c r="L2098" s="182" t="str">
        <f>+VLOOKUP('INFO SEAL'!N2049,$J$8:$V$50,3,FALSE)</f>
        <v>POSTE DE MADERA TRATADA DE 12 mts. CL.4</v>
      </c>
      <c r="M2098" s="33">
        <f t="shared" si="78"/>
        <v>1</v>
      </c>
    </row>
    <row r="2099" spans="1:13" x14ac:dyDescent="0.25">
      <c r="A2099" s="73">
        <f>+'INFO SEAL'!B2050</f>
        <v>2045</v>
      </c>
      <c r="B2099" s="180" t="str">
        <f t="shared" si="77"/>
        <v>MOD INV_2018</v>
      </c>
      <c r="C2099" s="180" t="str">
        <f>+'INFO SEAL'!C2050</f>
        <v>AREQUIPA</v>
      </c>
      <c r="D2099" s="180" t="str">
        <f>+'INFO SEAL'!D2050</f>
        <v>CAYLLOMA</v>
      </c>
      <c r="E2099" s="180" t="str">
        <f>+'INFO SEAL'!E2050</f>
        <v>MAJES</v>
      </c>
      <c r="F2099" s="180" t="str">
        <f>+IF('INFO SEAL'!I2050="BAJA TENSION","BT",IF('INFO SEAL'!I2050="MEDIA TENSION","MT","AT"))</f>
        <v>AT</v>
      </c>
      <c r="G2099" s="180">
        <f>+'INFO SEAL'!K2050</f>
        <v>18</v>
      </c>
      <c r="H2099" s="180" t="str">
        <f>+'INFO SEAL'!L2050</f>
        <v>POSTE</v>
      </c>
      <c r="I2099" s="180" t="str">
        <f>+'INFO SEAL'!M2050</f>
        <v>MADERA</v>
      </c>
      <c r="J2099" s="180" t="str">
        <f>+'INFO SEAL'!N2050&amp;"-"&amp;F2099</f>
        <v>EMSU1P60C3-AT</v>
      </c>
      <c r="K2099" s="180"/>
      <c r="L2099" s="182" t="str">
        <f>+VLOOKUP('INFO SEAL'!N2050,$J$8:$V$50,3,FALSE)</f>
        <v>Estructura de  Suspensión compuesto por 1 postes de madera tratada 60' Clase 3</v>
      </c>
      <c r="M2099" s="33">
        <f t="shared" si="78"/>
        <v>1.1000000000000001</v>
      </c>
    </row>
    <row r="2100" spans="1:13" x14ac:dyDescent="0.25">
      <c r="A2100" s="73">
        <f>+'INFO SEAL'!B2051</f>
        <v>2046</v>
      </c>
      <c r="B2100" s="180" t="str">
        <f t="shared" si="77"/>
        <v>MOD INV_2018</v>
      </c>
      <c r="C2100" s="180" t="str">
        <f>+'INFO SEAL'!C2051</f>
        <v>AREQUIPA</v>
      </c>
      <c r="D2100" s="180" t="str">
        <f>+'INFO SEAL'!D2051</f>
        <v>CAYLLOMA</v>
      </c>
      <c r="E2100" s="180" t="str">
        <f>+'INFO SEAL'!E2051</f>
        <v>MAJES</v>
      </c>
      <c r="F2100" s="180" t="str">
        <f>+IF('INFO SEAL'!I2051="BAJA TENSION","BT",IF('INFO SEAL'!I2051="MEDIA TENSION","MT","AT"))</f>
        <v>AT</v>
      </c>
      <c r="G2100" s="180">
        <f>+'INFO SEAL'!K2051</f>
        <v>16</v>
      </c>
      <c r="H2100" s="180" t="str">
        <f>+'INFO SEAL'!L2051</f>
        <v>POSTE</v>
      </c>
      <c r="I2100" s="180" t="str">
        <f>+'INFO SEAL'!M2051</f>
        <v>MADERA</v>
      </c>
      <c r="J2100" s="180" t="str">
        <f>+'INFO SEAL'!N2051&amp;"-"&amp;F2100</f>
        <v>EMSU1P60C3-AT</v>
      </c>
      <c r="K2100" s="180"/>
      <c r="L2100" s="182" t="str">
        <f>+VLOOKUP('INFO SEAL'!N2051,$J$8:$V$50,3,FALSE)</f>
        <v>Estructura de  Suspensión compuesto por 1 postes de madera tratada 60' Clase 3</v>
      </c>
      <c r="M2100" s="33">
        <f t="shared" si="78"/>
        <v>1.1000000000000001</v>
      </c>
    </row>
    <row r="2101" spans="1:13" x14ac:dyDescent="0.25">
      <c r="A2101" s="73">
        <f>+'INFO SEAL'!B2052</f>
        <v>2047</v>
      </c>
      <c r="B2101" s="180" t="str">
        <f t="shared" si="77"/>
        <v>SICODI</v>
      </c>
      <c r="C2101" s="180" t="str">
        <f>+'INFO SEAL'!C2052</f>
        <v>AREQUIPA</v>
      </c>
      <c r="D2101" s="180" t="str">
        <f>+'INFO SEAL'!D2052</f>
        <v>CASTILLA</v>
      </c>
      <c r="E2101" s="180" t="str">
        <f>+'INFO SEAL'!E2052</f>
        <v>URACA</v>
      </c>
      <c r="F2101" s="180" t="str">
        <f>+IF('INFO SEAL'!I2052="BAJA TENSION","BT",IF('INFO SEAL'!I2052="MEDIA TENSION","MT","AT"))</f>
        <v>MT</v>
      </c>
      <c r="G2101" s="180">
        <f>+'INFO SEAL'!K2052</f>
        <v>13</v>
      </c>
      <c r="H2101" s="180" t="str">
        <f>+'INFO SEAL'!L2052</f>
        <v>POSTE</v>
      </c>
      <c r="I2101" s="180" t="str">
        <f>+'INFO SEAL'!M2052</f>
        <v>CONCRETO</v>
      </c>
      <c r="J2101" s="180" t="str">
        <f>+'INFO SEAL'!N2052&amp;"-"&amp;F2101</f>
        <v>PPC19-MT</v>
      </c>
      <c r="K2101" s="180"/>
      <c r="L2101" s="182" t="str">
        <f>+VLOOKUP('INFO SEAL'!N2052,$J$8:$V$50,3,FALSE)</f>
        <v>POSTE DE CONCRETO ARMADO DE 13/300/150/345</v>
      </c>
      <c r="M2101" s="33">
        <f t="shared" si="78"/>
        <v>0.5</v>
      </c>
    </row>
    <row r="2102" spans="1:13" x14ac:dyDescent="0.25">
      <c r="A2102" s="73">
        <f>+'INFO SEAL'!B2053</f>
        <v>2048</v>
      </c>
      <c r="B2102" s="180" t="str">
        <f t="shared" si="77"/>
        <v>SICODI</v>
      </c>
      <c r="C2102" s="180" t="str">
        <f>+'INFO SEAL'!C2053</f>
        <v>AREQUIPA</v>
      </c>
      <c r="D2102" s="180" t="str">
        <f>+'INFO SEAL'!D2053</f>
        <v>CASTILLA</v>
      </c>
      <c r="E2102" s="180" t="str">
        <f>+'INFO SEAL'!E2053</f>
        <v>URACA</v>
      </c>
      <c r="F2102" s="180" t="str">
        <f>+IF('INFO SEAL'!I2053="BAJA TENSION","BT",IF('INFO SEAL'!I2053="MEDIA TENSION","MT","AT"))</f>
        <v>MT</v>
      </c>
      <c r="G2102" s="180">
        <f>+'INFO SEAL'!K2053</f>
        <v>13</v>
      </c>
      <c r="H2102" s="180" t="str">
        <f>+'INFO SEAL'!L2053</f>
        <v>POSTE</v>
      </c>
      <c r="I2102" s="180" t="str">
        <f>+'INFO SEAL'!M2053</f>
        <v>CONCRETO</v>
      </c>
      <c r="J2102" s="180" t="str">
        <f>+'INFO SEAL'!N2053&amp;"-"&amp;F2102</f>
        <v>PPC19-MT</v>
      </c>
      <c r="K2102" s="180"/>
      <c r="L2102" s="182" t="str">
        <f>+VLOOKUP('INFO SEAL'!N2053,$J$8:$V$50,3,FALSE)</f>
        <v>POSTE DE CONCRETO ARMADO DE 13/300/150/345</v>
      </c>
      <c r="M2102" s="33">
        <f t="shared" si="78"/>
        <v>0.5</v>
      </c>
    </row>
    <row r="2103" spans="1:13" x14ac:dyDescent="0.25">
      <c r="A2103" s="73">
        <f>+'INFO SEAL'!B2054</f>
        <v>2049</v>
      </c>
      <c r="B2103" s="180" t="str">
        <f t="shared" si="77"/>
        <v>SICODI</v>
      </c>
      <c r="C2103" s="180" t="str">
        <f>+'INFO SEAL'!C2054</f>
        <v>AREQUIPA</v>
      </c>
      <c r="D2103" s="180" t="str">
        <f>+'INFO SEAL'!D2054</f>
        <v>CASTILLA</v>
      </c>
      <c r="E2103" s="180" t="str">
        <f>+'INFO SEAL'!E2054</f>
        <v>URACA</v>
      </c>
      <c r="F2103" s="180" t="str">
        <f>+IF('INFO SEAL'!I2054="BAJA TENSION","BT",IF('INFO SEAL'!I2054="MEDIA TENSION","MT","AT"))</f>
        <v>MT</v>
      </c>
      <c r="G2103" s="180">
        <f>+'INFO SEAL'!K2054</f>
        <v>13</v>
      </c>
      <c r="H2103" s="180" t="str">
        <f>+'INFO SEAL'!L2054</f>
        <v>POSTE</v>
      </c>
      <c r="I2103" s="180" t="str">
        <f>+'INFO SEAL'!M2054</f>
        <v>CONCRETO</v>
      </c>
      <c r="J2103" s="180" t="str">
        <f>+'INFO SEAL'!N2054&amp;"-"&amp;F2103</f>
        <v>PPC19-MT</v>
      </c>
      <c r="K2103" s="180"/>
      <c r="L2103" s="182" t="str">
        <f>+VLOOKUP('INFO SEAL'!N2054,$J$8:$V$50,3,FALSE)</f>
        <v>POSTE DE CONCRETO ARMADO DE 13/300/150/345</v>
      </c>
      <c r="M2103" s="33">
        <f t="shared" si="78"/>
        <v>0.5</v>
      </c>
    </row>
    <row r="2104" spans="1:13" x14ac:dyDescent="0.25">
      <c r="A2104" s="73">
        <f>+'INFO SEAL'!B2055</f>
        <v>2050</v>
      </c>
      <c r="B2104" s="180" t="str">
        <f t="shared" ref="B2104:B2167" si="79">+INDEX($B$8:$B$50,MATCH(L2104,$L$8:$L$50,0))</f>
        <v>SICODI</v>
      </c>
      <c r="C2104" s="180" t="str">
        <f>+'INFO SEAL'!C2055</f>
        <v>AREQUIPA</v>
      </c>
      <c r="D2104" s="180" t="str">
        <f>+'INFO SEAL'!D2055</f>
        <v>CASTILLA</v>
      </c>
      <c r="E2104" s="180" t="str">
        <f>+'INFO SEAL'!E2055</f>
        <v>URACA</v>
      </c>
      <c r="F2104" s="180" t="str">
        <f>+IF('INFO SEAL'!I2055="BAJA TENSION","BT",IF('INFO SEAL'!I2055="MEDIA TENSION","MT","AT"))</f>
        <v>MT</v>
      </c>
      <c r="G2104" s="180">
        <f>+'INFO SEAL'!K2055</f>
        <v>13</v>
      </c>
      <c r="H2104" s="180" t="str">
        <f>+'INFO SEAL'!L2055</f>
        <v>POSTE</v>
      </c>
      <c r="I2104" s="180" t="str">
        <f>+'INFO SEAL'!M2055</f>
        <v>CONCRETO</v>
      </c>
      <c r="J2104" s="180" t="str">
        <f>+'INFO SEAL'!N2055&amp;"-"&amp;F2104</f>
        <v>PPC19-MT</v>
      </c>
      <c r="K2104" s="180"/>
      <c r="L2104" s="182" t="str">
        <f>+VLOOKUP('INFO SEAL'!N2055,$J$8:$V$50,3,FALSE)</f>
        <v>POSTE DE CONCRETO ARMADO DE 13/300/150/345</v>
      </c>
      <c r="M2104" s="33">
        <f t="shared" ref="M2104:M2167" si="80">+VLOOKUP(J2104,$K$8:$V$50,12,FALSE)</f>
        <v>0.5</v>
      </c>
    </row>
    <row r="2105" spans="1:13" x14ac:dyDescent="0.25">
      <c r="A2105" s="73">
        <f>+'INFO SEAL'!B2056</f>
        <v>2051</v>
      </c>
      <c r="B2105" s="180" t="str">
        <f t="shared" si="79"/>
        <v>SICODI</v>
      </c>
      <c r="C2105" s="180" t="str">
        <f>+'INFO SEAL'!C2056</f>
        <v>AREQUIPA</v>
      </c>
      <c r="D2105" s="180" t="str">
        <f>+'INFO SEAL'!D2056</f>
        <v>CASTILLA</v>
      </c>
      <c r="E2105" s="180" t="str">
        <f>+'INFO SEAL'!E2056</f>
        <v>URACA</v>
      </c>
      <c r="F2105" s="180" t="str">
        <f>+IF('INFO SEAL'!I2056="BAJA TENSION","BT",IF('INFO SEAL'!I2056="MEDIA TENSION","MT","AT"))</f>
        <v>MT</v>
      </c>
      <c r="G2105" s="180">
        <f>+'INFO SEAL'!K2056</f>
        <v>13</v>
      </c>
      <c r="H2105" s="180" t="str">
        <f>+'INFO SEAL'!L2056</f>
        <v>POSTE</v>
      </c>
      <c r="I2105" s="180" t="str">
        <f>+'INFO SEAL'!M2056</f>
        <v>CONCRETO</v>
      </c>
      <c r="J2105" s="180" t="str">
        <f>+'INFO SEAL'!N2056&amp;"-"&amp;F2105</f>
        <v>PPC19-MT</v>
      </c>
      <c r="K2105" s="180"/>
      <c r="L2105" s="182" t="str">
        <f>+VLOOKUP('INFO SEAL'!N2056,$J$8:$V$50,3,FALSE)</f>
        <v>POSTE DE CONCRETO ARMADO DE 13/300/150/345</v>
      </c>
      <c r="M2105" s="33">
        <f t="shared" si="80"/>
        <v>0.5</v>
      </c>
    </row>
    <row r="2106" spans="1:13" x14ac:dyDescent="0.25">
      <c r="A2106" s="73">
        <f>+'INFO SEAL'!B2057</f>
        <v>2052</v>
      </c>
      <c r="B2106" s="180" t="str">
        <f t="shared" si="79"/>
        <v>SICODI</v>
      </c>
      <c r="C2106" s="180" t="str">
        <f>+'INFO SEAL'!C2057</f>
        <v>AREQUIPA</v>
      </c>
      <c r="D2106" s="180" t="str">
        <f>+'INFO SEAL'!D2057</f>
        <v>CASTILLA</v>
      </c>
      <c r="E2106" s="180" t="str">
        <f>+'INFO SEAL'!E2057</f>
        <v>URACA</v>
      </c>
      <c r="F2106" s="180" t="str">
        <f>+IF('INFO SEAL'!I2057="BAJA TENSION","BT",IF('INFO SEAL'!I2057="MEDIA TENSION","MT","AT"))</f>
        <v>MT</v>
      </c>
      <c r="G2106" s="180">
        <f>+'INFO SEAL'!K2057</f>
        <v>13</v>
      </c>
      <c r="H2106" s="180" t="str">
        <f>+'INFO SEAL'!L2057</f>
        <v>POSTE</v>
      </c>
      <c r="I2106" s="180" t="str">
        <f>+'INFO SEAL'!M2057</f>
        <v>CONCRETO</v>
      </c>
      <c r="J2106" s="180" t="str">
        <f>+'INFO SEAL'!N2057&amp;"-"&amp;F2106</f>
        <v>PPC19-MT</v>
      </c>
      <c r="K2106" s="180"/>
      <c r="L2106" s="182" t="str">
        <f>+VLOOKUP('INFO SEAL'!N2057,$J$8:$V$50,3,FALSE)</f>
        <v>POSTE DE CONCRETO ARMADO DE 13/300/150/345</v>
      </c>
      <c r="M2106" s="33">
        <f t="shared" si="80"/>
        <v>0.5</v>
      </c>
    </row>
    <row r="2107" spans="1:13" x14ac:dyDescent="0.25">
      <c r="A2107" s="73">
        <f>+'INFO SEAL'!B2058</f>
        <v>2053</v>
      </c>
      <c r="B2107" s="180" t="str">
        <f t="shared" si="79"/>
        <v>SICODI</v>
      </c>
      <c r="C2107" s="180" t="str">
        <f>+'INFO SEAL'!C2058</f>
        <v>AREQUIPA</v>
      </c>
      <c r="D2107" s="180" t="str">
        <f>+'INFO SEAL'!D2058</f>
        <v>CONDESUYOS</v>
      </c>
      <c r="E2107" s="180" t="str">
        <f>+'INFO SEAL'!E2058</f>
        <v>ANDARAY</v>
      </c>
      <c r="F2107" s="180" t="str">
        <f>+IF('INFO SEAL'!I2058="BAJA TENSION","BT",IF('INFO SEAL'!I2058="MEDIA TENSION","MT","AT"))</f>
        <v>MT</v>
      </c>
      <c r="G2107" s="180">
        <f>+'INFO SEAL'!K2058</f>
        <v>12</v>
      </c>
      <c r="H2107" s="180" t="str">
        <f>+'INFO SEAL'!L2058</f>
        <v>POSTE</v>
      </c>
      <c r="I2107" s="180" t="str">
        <f>+'INFO SEAL'!M2058</f>
        <v>MADERA</v>
      </c>
      <c r="J2107" s="180" t="str">
        <f>+'INFO SEAL'!N2058&amp;"-"&amp;F2107</f>
        <v>PPM19-MT</v>
      </c>
      <c r="K2107" s="180"/>
      <c r="L2107" s="182" t="str">
        <f>+VLOOKUP('INFO SEAL'!N2058,$J$8:$V$50,3,FALSE)</f>
        <v>POSTE DE MADERA TRATADA DE 12 mts. CL.4</v>
      </c>
      <c r="M2107" s="33">
        <f t="shared" si="80"/>
        <v>1</v>
      </c>
    </row>
    <row r="2108" spans="1:13" x14ac:dyDescent="0.25">
      <c r="A2108" s="73">
        <f>+'INFO SEAL'!B2059</f>
        <v>2054</v>
      </c>
      <c r="B2108" s="180" t="str">
        <f t="shared" si="79"/>
        <v>SICODI</v>
      </c>
      <c r="C2108" s="180" t="str">
        <f>+'INFO SEAL'!C2059</f>
        <v>AREQUIPA</v>
      </c>
      <c r="D2108" s="180" t="str">
        <f>+'INFO SEAL'!D2059</f>
        <v>CASTILLA</v>
      </c>
      <c r="E2108" s="180" t="str">
        <f>+'INFO SEAL'!E2059</f>
        <v>URACA</v>
      </c>
      <c r="F2108" s="180" t="str">
        <f>+IF('INFO SEAL'!I2059="BAJA TENSION","BT",IF('INFO SEAL'!I2059="MEDIA TENSION","MT","AT"))</f>
        <v>MT</v>
      </c>
      <c r="G2108" s="180">
        <f>+'INFO SEAL'!K2059</f>
        <v>13</v>
      </c>
      <c r="H2108" s="180" t="str">
        <f>+'INFO SEAL'!L2059</f>
        <v>POSTE</v>
      </c>
      <c r="I2108" s="180" t="str">
        <f>+'INFO SEAL'!M2059</f>
        <v>CONCRETO</v>
      </c>
      <c r="J2108" s="180" t="str">
        <f>+'INFO SEAL'!N2059&amp;"-"&amp;F2108</f>
        <v>PPC19-MT</v>
      </c>
      <c r="K2108" s="180"/>
      <c r="L2108" s="182" t="str">
        <f>+VLOOKUP('INFO SEAL'!N2059,$J$8:$V$50,3,FALSE)</f>
        <v>POSTE DE CONCRETO ARMADO DE 13/300/150/345</v>
      </c>
      <c r="M2108" s="33">
        <f t="shared" si="80"/>
        <v>0.5</v>
      </c>
    </row>
    <row r="2109" spans="1:13" x14ac:dyDescent="0.25">
      <c r="A2109" s="73">
        <f>+'INFO SEAL'!B2060</f>
        <v>2055</v>
      </c>
      <c r="B2109" s="180" t="str">
        <f t="shared" si="79"/>
        <v>SICODI</v>
      </c>
      <c r="C2109" s="180" t="str">
        <f>+'INFO SEAL'!C2060</f>
        <v>AREQUIPA</v>
      </c>
      <c r="D2109" s="180" t="str">
        <f>+'INFO SEAL'!D2060</f>
        <v>CASTILLA</v>
      </c>
      <c r="E2109" s="180" t="str">
        <f>+'INFO SEAL'!E2060</f>
        <v>APLAO</v>
      </c>
      <c r="F2109" s="180" t="str">
        <f>+IF('INFO SEAL'!I2060="BAJA TENSION","BT",IF('INFO SEAL'!I2060="MEDIA TENSION","MT","AT"))</f>
        <v>MT</v>
      </c>
      <c r="G2109" s="180">
        <f>+'INFO SEAL'!K2060</f>
        <v>13</v>
      </c>
      <c r="H2109" s="180" t="str">
        <f>+'INFO SEAL'!L2060</f>
        <v>POSTE</v>
      </c>
      <c r="I2109" s="180" t="str">
        <f>+'INFO SEAL'!M2060</f>
        <v>CONCRETO</v>
      </c>
      <c r="J2109" s="180" t="str">
        <f>+'INFO SEAL'!N2060&amp;"-"&amp;F2109</f>
        <v>PPC19-MT</v>
      </c>
      <c r="K2109" s="180"/>
      <c r="L2109" s="182" t="str">
        <f>+VLOOKUP('INFO SEAL'!N2060,$J$8:$V$50,3,FALSE)</f>
        <v>POSTE DE CONCRETO ARMADO DE 13/300/150/345</v>
      </c>
      <c r="M2109" s="33">
        <f t="shared" si="80"/>
        <v>0.5</v>
      </c>
    </row>
    <row r="2110" spans="1:13" x14ac:dyDescent="0.25">
      <c r="A2110" s="73">
        <f>+'INFO SEAL'!B2061</f>
        <v>2056</v>
      </c>
      <c r="B2110" s="180" t="str">
        <f t="shared" si="79"/>
        <v>SICODI</v>
      </c>
      <c r="C2110" s="180" t="str">
        <f>+'INFO SEAL'!C2061</f>
        <v>AREQUIPA</v>
      </c>
      <c r="D2110" s="180" t="str">
        <f>+'INFO SEAL'!D2061</f>
        <v>CONDESUYOS</v>
      </c>
      <c r="E2110" s="180" t="str">
        <f>+'INFO SEAL'!E2061</f>
        <v>CHUQUIBAMBA</v>
      </c>
      <c r="F2110" s="180" t="str">
        <f>+IF('INFO SEAL'!I2061="BAJA TENSION","BT",IF('INFO SEAL'!I2061="MEDIA TENSION","MT","AT"))</f>
        <v>MT</v>
      </c>
      <c r="G2110" s="180">
        <f>+'INFO SEAL'!K2061</f>
        <v>12</v>
      </c>
      <c r="H2110" s="180" t="str">
        <f>+'INFO SEAL'!L2061</f>
        <v>POSTE</v>
      </c>
      <c r="I2110" s="180" t="str">
        <f>+'INFO SEAL'!M2061</f>
        <v>MADERA</v>
      </c>
      <c r="J2110" s="180" t="str">
        <f>+'INFO SEAL'!N2061&amp;"-"&amp;F2110</f>
        <v>PPM19-MT</v>
      </c>
      <c r="K2110" s="180"/>
      <c r="L2110" s="182" t="str">
        <f>+VLOOKUP('INFO SEAL'!N2061,$J$8:$V$50,3,FALSE)</f>
        <v>POSTE DE MADERA TRATADA DE 12 mts. CL.4</v>
      </c>
      <c r="M2110" s="33">
        <f t="shared" si="80"/>
        <v>1</v>
      </c>
    </row>
    <row r="2111" spans="1:13" x14ac:dyDescent="0.25">
      <c r="A2111" s="73">
        <f>+'INFO SEAL'!B2062</f>
        <v>2057</v>
      </c>
      <c r="B2111" s="180" t="str">
        <f t="shared" si="79"/>
        <v>SICODI</v>
      </c>
      <c r="C2111" s="180" t="str">
        <f>+'INFO SEAL'!C2062</f>
        <v>AREQUIPA</v>
      </c>
      <c r="D2111" s="180" t="str">
        <f>+'INFO SEAL'!D2062</f>
        <v>CASTILLA</v>
      </c>
      <c r="E2111" s="180" t="str">
        <f>+'INFO SEAL'!E2062</f>
        <v>APLAO</v>
      </c>
      <c r="F2111" s="180" t="str">
        <f>+IF('INFO SEAL'!I2062="BAJA TENSION","BT",IF('INFO SEAL'!I2062="MEDIA TENSION","MT","AT"))</f>
        <v>MT</v>
      </c>
      <c r="G2111" s="180">
        <f>+'INFO SEAL'!K2062</f>
        <v>13</v>
      </c>
      <c r="H2111" s="180" t="str">
        <f>+'INFO SEAL'!L2062</f>
        <v>POSTE</v>
      </c>
      <c r="I2111" s="180" t="str">
        <f>+'INFO SEAL'!M2062</f>
        <v>CONCRETO</v>
      </c>
      <c r="J2111" s="180" t="str">
        <f>+'INFO SEAL'!N2062&amp;"-"&amp;F2111</f>
        <v>PPC19-MT</v>
      </c>
      <c r="K2111" s="180"/>
      <c r="L2111" s="182" t="str">
        <f>+VLOOKUP('INFO SEAL'!N2062,$J$8:$V$50,3,FALSE)</f>
        <v>POSTE DE CONCRETO ARMADO DE 13/300/150/345</v>
      </c>
      <c r="M2111" s="33">
        <f t="shared" si="80"/>
        <v>0.5</v>
      </c>
    </row>
    <row r="2112" spans="1:13" x14ac:dyDescent="0.25">
      <c r="A2112" s="73">
        <f>+'INFO SEAL'!B2063</f>
        <v>2058</v>
      </c>
      <c r="B2112" s="180" t="str">
        <f t="shared" si="79"/>
        <v>MOD INV_2018</v>
      </c>
      <c r="C2112" s="180" t="str">
        <f>+'INFO SEAL'!C2063</f>
        <v>AREQUIPA</v>
      </c>
      <c r="D2112" s="180" t="str">
        <f>+'INFO SEAL'!D2063</f>
        <v>CAYLLOMA</v>
      </c>
      <c r="E2112" s="180" t="str">
        <f>+'INFO SEAL'!E2063</f>
        <v>MAJES</v>
      </c>
      <c r="F2112" s="180" t="str">
        <f>+IF('INFO SEAL'!I2063="BAJA TENSION","BT",IF('INFO SEAL'!I2063="MEDIA TENSION","MT","AT"))</f>
        <v>AT</v>
      </c>
      <c r="G2112" s="180">
        <f>+'INFO SEAL'!K2063</f>
        <v>16</v>
      </c>
      <c r="H2112" s="180" t="str">
        <f>+'INFO SEAL'!L2063</f>
        <v>POSTE</v>
      </c>
      <c r="I2112" s="180" t="str">
        <f>+'INFO SEAL'!M2063</f>
        <v>MADERA</v>
      </c>
      <c r="J2112" s="180" t="str">
        <f>+'INFO SEAL'!N2063&amp;"-"&amp;F2112</f>
        <v>EMSU1P60C3-AT</v>
      </c>
      <c r="K2112" s="180"/>
      <c r="L2112" s="182" t="str">
        <f>+VLOOKUP('INFO SEAL'!N2063,$J$8:$V$50,3,FALSE)</f>
        <v>Estructura de  Suspensión compuesto por 1 postes de madera tratada 60' Clase 3</v>
      </c>
      <c r="M2112" s="33">
        <f t="shared" si="80"/>
        <v>1.1000000000000001</v>
      </c>
    </row>
    <row r="2113" spans="1:13" x14ac:dyDescent="0.25">
      <c r="A2113" s="73">
        <f>+'INFO SEAL'!B2064</f>
        <v>2059</v>
      </c>
      <c r="B2113" s="180" t="str">
        <f t="shared" si="79"/>
        <v>SICODI</v>
      </c>
      <c r="C2113" s="180" t="str">
        <f>+'INFO SEAL'!C2064</f>
        <v>AREQUIPA</v>
      </c>
      <c r="D2113" s="180" t="str">
        <f>+'INFO SEAL'!D2064</f>
        <v>CONDESUYOS</v>
      </c>
      <c r="E2113" s="180" t="str">
        <f>+'INFO SEAL'!E2064</f>
        <v>CHUQUIBAMBA</v>
      </c>
      <c r="F2113" s="180" t="str">
        <f>+IF('INFO SEAL'!I2064="BAJA TENSION","BT",IF('INFO SEAL'!I2064="MEDIA TENSION","MT","AT"))</f>
        <v>MT</v>
      </c>
      <c r="G2113" s="180">
        <f>+'INFO SEAL'!K2064</f>
        <v>12</v>
      </c>
      <c r="H2113" s="180" t="str">
        <f>+'INFO SEAL'!L2064</f>
        <v>POSTE</v>
      </c>
      <c r="I2113" s="180" t="str">
        <f>+'INFO SEAL'!M2064</f>
        <v>MADERA</v>
      </c>
      <c r="J2113" s="180" t="str">
        <f>+'INFO SEAL'!N2064&amp;"-"&amp;F2113</f>
        <v>PPM19-MT</v>
      </c>
      <c r="K2113" s="180"/>
      <c r="L2113" s="182" t="str">
        <f>+VLOOKUP('INFO SEAL'!N2064,$J$8:$V$50,3,FALSE)</f>
        <v>POSTE DE MADERA TRATADA DE 12 mts. CL.4</v>
      </c>
      <c r="M2113" s="33">
        <f t="shared" si="80"/>
        <v>1</v>
      </c>
    </row>
    <row r="2114" spans="1:13" x14ac:dyDescent="0.25">
      <c r="A2114" s="73">
        <f>+'INFO SEAL'!B2065</f>
        <v>2060</v>
      </c>
      <c r="B2114" s="180" t="str">
        <f t="shared" si="79"/>
        <v>SICODI</v>
      </c>
      <c r="C2114" s="180" t="str">
        <f>+'INFO SEAL'!C2065</f>
        <v>AREQUIPA</v>
      </c>
      <c r="D2114" s="180" t="str">
        <f>+'INFO SEAL'!D2065</f>
        <v>CONDESUYOS</v>
      </c>
      <c r="E2114" s="180" t="str">
        <f>+'INFO SEAL'!E2065</f>
        <v>YANAQUIHUA</v>
      </c>
      <c r="F2114" s="180" t="str">
        <f>+IF('INFO SEAL'!I2065="BAJA TENSION","BT",IF('INFO SEAL'!I2065="MEDIA TENSION","MT","AT"))</f>
        <v>MT</v>
      </c>
      <c r="G2114" s="180">
        <f>+'INFO SEAL'!K2065</f>
        <v>13</v>
      </c>
      <c r="H2114" s="180" t="str">
        <f>+'INFO SEAL'!L2065</f>
        <v>POSTE</v>
      </c>
      <c r="I2114" s="180" t="str">
        <f>+'INFO SEAL'!M2065</f>
        <v>CONCRETO</v>
      </c>
      <c r="J2114" s="180" t="str">
        <f>+'INFO SEAL'!N2065&amp;"-"&amp;F2114</f>
        <v>PPC19-MT</v>
      </c>
      <c r="K2114" s="180"/>
      <c r="L2114" s="182" t="str">
        <f>+VLOOKUP('INFO SEAL'!N2065,$J$8:$V$50,3,FALSE)</f>
        <v>POSTE DE CONCRETO ARMADO DE 13/300/150/345</v>
      </c>
      <c r="M2114" s="33">
        <f t="shared" si="80"/>
        <v>0.5</v>
      </c>
    </row>
    <row r="2115" spans="1:13" x14ac:dyDescent="0.25">
      <c r="A2115" s="73">
        <f>+'INFO SEAL'!B2066</f>
        <v>2061</v>
      </c>
      <c r="B2115" s="180" t="str">
        <f t="shared" si="79"/>
        <v>SICODI</v>
      </c>
      <c r="C2115" s="180" t="str">
        <f>+'INFO SEAL'!C2066</f>
        <v>AREQUIPA</v>
      </c>
      <c r="D2115" s="180" t="str">
        <f>+'INFO SEAL'!D2066</f>
        <v>CASTILLA</v>
      </c>
      <c r="E2115" s="180" t="str">
        <f>+'INFO SEAL'!E2066</f>
        <v>URACA</v>
      </c>
      <c r="F2115" s="180" t="str">
        <f>+IF('INFO SEAL'!I2066="BAJA TENSION","BT",IF('INFO SEAL'!I2066="MEDIA TENSION","MT","AT"))</f>
        <v>MT</v>
      </c>
      <c r="G2115" s="180">
        <f>+'INFO SEAL'!K2066</f>
        <v>12</v>
      </c>
      <c r="H2115" s="180" t="str">
        <f>+'INFO SEAL'!L2066</f>
        <v>POSTE</v>
      </c>
      <c r="I2115" s="180" t="str">
        <f>+'INFO SEAL'!M2066</f>
        <v>CONCRETO</v>
      </c>
      <c r="J2115" s="180" t="str">
        <f>+'INFO SEAL'!N2066&amp;"-"&amp;F2115</f>
        <v>PPC15-MT</v>
      </c>
      <c r="K2115" s="180"/>
      <c r="L2115" s="182" t="str">
        <f>+VLOOKUP('INFO SEAL'!N2066,$J$8:$V$50,3,FALSE)</f>
        <v>POSTE DE CONCRETO ARMADO DE 12/200/120/300</v>
      </c>
      <c r="M2115" s="33">
        <f t="shared" si="80"/>
        <v>0.3</v>
      </c>
    </row>
    <row r="2116" spans="1:13" x14ac:dyDescent="0.25">
      <c r="A2116" s="73">
        <f>+'INFO SEAL'!B2067</f>
        <v>2062</v>
      </c>
      <c r="B2116" s="180" t="str">
        <f t="shared" si="79"/>
        <v>SICODI</v>
      </c>
      <c r="C2116" s="180" t="str">
        <f>+'INFO SEAL'!C2067</f>
        <v>AREQUIPA</v>
      </c>
      <c r="D2116" s="180" t="str">
        <f>+'INFO SEAL'!D2067</f>
        <v>CASTILLA</v>
      </c>
      <c r="E2116" s="180" t="str">
        <f>+'INFO SEAL'!E2067</f>
        <v>URACA</v>
      </c>
      <c r="F2116" s="180" t="str">
        <f>+IF('INFO SEAL'!I2067="BAJA TENSION","BT",IF('INFO SEAL'!I2067="MEDIA TENSION","MT","AT"))</f>
        <v>MT</v>
      </c>
      <c r="G2116" s="180">
        <f>+'INFO SEAL'!K2067</f>
        <v>12</v>
      </c>
      <c r="H2116" s="180" t="str">
        <f>+'INFO SEAL'!L2067</f>
        <v>POSTE</v>
      </c>
      <c r="I2116" s="180" t="str">
        <f>+'INFO SEAL'!M2067</f>
        <v>CONCRETO</v>
      </c>
      <c r="J2116" s="180" t="str">
        <f>+'INFO SEAL'!N2067&amp;"-"&amp;F2116</f>
        <v>PPC15-MT</v>
      </c>
      <c r="K2116" s="180"/>
      <c r="L2116" s="182" t="str">
        <f>+VLOOKUP('INFO SEAL'!N2067,$J$8:$V$50,3,FALSE)</f>
        <v>POSTE DE CONCRETO ARMADO DE 12/200/120/300</v>
      </c>
      <c r="M2116" s="33">
        <f t="shared" si="80"/>
        <v>0.3</v>
      </c>
    </row>
    <row r="2117" spans="1:13" x14ac:dyDescent="0.25">
      <c r="A2117" s="73">
        <f>+'INFO SEAL'!B2068</f>
        <v>2063</v>
      </c>
      <c r="B2117" s="180" t="str">
        <f t="shared" si="79"/>
        <v>SICODI</v>
      </c>
      <c r="C2117" s="180" t="str">
        <f>+'INFO SEAL'!C2068</f>
        <v>AREQUIPA</v>
      </c>
      <c r="D2117" s="180" t="str">
        <f>+'INFO SEAL'!D2068</f>
        <v>CONDESUYOS</v>
      </c>
      <c r="E2117" s="180" t="str">
        <f>+'INFO SEAL'!E2068</f>
        <v>YANAQUIHUA</v>
      </c>
      <c r="F2117" s="180" t="str">
        <f>+IF('INFO SEAL'!I2068="BAJA TENSION","BT",IF('INFO SEAL'!I2068="MEDIA TENSION","MT","AT"))</f>
        <v>MT</v>
      </c>
      <c r="G2117" s="180">
        <f>+'INFO SEAL'!K2068</f>
        <v>13</v>
      </c>
      <c r="H2117" s="180" t="str">
        <f>+'INFO SEAL'!L2068</f>
        <v>POSTE</v>
      </c>
      <c r="I2117" s="180" t="str">
        <f>+'INFO SEAL'!M2068</f>
        <v>CONCRETO</v>
      </c>
      <c r="J2117" s="180" t="str">
        <f>+'INFO SEAL'!N2068&amp;"-"&amp;F2117</f>
        <v>PPC19-MT</v>
      </c>
      <c r="K2117" s="180"/>
      <c r="L2117" s="182" t="str">
        <f>+VLOOKUP('INFO SEAL'!N2068,$J$8:$V$50,3,FALSE)</f>
        <v>POSTE DE CONCRETO ARMADO DE 13/300/150/345</v>
      </c>
      <c r="M2117" s="33">
        <f t="shared" si="80"/>
        <v>0.5</v>
      </c>
    </row>
    <row r="2118" spans="1:13" x14ac:dyDescent="0.25">
      <c r="A2118" s="73">
        <f>+'INFO SEAL'!B2069</f>
        <v>2064</v>
      </c>
      <c r="B2118" s="180" t="str">
        <f t="shared" si="79"/>
        <v>SICODI</v>
      </c>
      <c r="C2118" s="180" t="str">
        <f>+'INFO SEAL'!C2069</f>
        <v>AREQUIPA</v>
      </c>
      <c r="D2118" s="180" t="str">
        <f>+'INFO SEAL'!D2069</f>
        <v>CONDESUYOS</v>
      </c>
      <c r="E2118" s="180" t="str">
        <f>+'INFO SEAL'!E2069</f>
        <v>YANAQUIHUA</v>
      </c>
      <c r="F2118" s="180" t="str">
        <f>+IF('INFO SEAL'!I2069="BAJA TENSION","BT",IF('INFO SEAL'!I2069="MEDIA TENSION","MT","AT"))</f>
        <v>MT</v>
      </c>
      <c r="G2118" s="180">
        <f>+'INFO SEAL'!K2069</f>
        <v>13</v>
      </c>
      <c r="H2118" s="180" t="str">
        <f>+'INFO SEAL'!L2069</f>
        <v>POSTE</v>
      </c>
      <c r="I2118" s="180" t="str">
        <f>+'INFO SEAL'!M2069</f>
        <v>CONCRETO</v>
      </c>
      <c r="J2118" s="180" t="str">
        <f>+'INFO SEAL'!N2069&amp;"-"&amp;F2118</f>
        <v>PPC19-MT</v>
      </c>
      <c r="K2118" s="180"/>
      <c r="L2118" s="182" t="str">
        <f>+VLOOKUP('INFO SEAL'!N2069,$J$8:$V$50,3,FALSE)</f>
        <v>POSTE DE CONCRETO ARMADO DE 13/300/150/345</v>
      </c>
      <c r="M2118" s="33">
        <f t="shared" si="80"/>
        <v>0.5</v>
      </c>
    </row>
    <row r="2119" spans="1:13" x14ac:dyDescent="0.25">
      <c r="A2119" s="73">
        <f>+'INFO SEAL'!B2070</f>
        <v>2065</v>
      </c>
      <c r="B2119" s="180" t="str">
        <f t="shared" si="79"/>
        <v>MOD INV_2018</v>
      </c>
      <c r="C2119" s="180" t="str">
        <f>+'INFO SEAL'!C2070</f>
        <v>AREQUIPA</v>
      </c>
      <c r="D2119" s="180" t="str">
        <f>+'INFO SEAL'!D2070</f>
        <v>CASTILLA</v>
      </c>
      <c r="E2119" s="180" t="str">
        <f>+'INFO SEAL'!E2070</f>
        <v>URACA</v>
      </c>
      <c r="F2119" s="180" t="str">
        <f>+IF('INFO SEAL'!I2070="BAJA TENSION","BT",IF('INFO SEAL'!I2070="MEDIA TENSION","MT","AT"))</f>
        <v>AT</v>
      </c>
      <c r="G2119" s="180">
        <f>+'INFO SEAL'!K2070</f>
        <v>16</v>
      </c>
      <c r="H2119" s="180" t="str">
        <f>+'INFO SEAL'!L2070</f>
        <v>POSTE</v>
      </c>
      <c r="I2119" s="180" t="str">
        <f>+'INFO SEAL'!M2070</f>
        <v>MADERA</v>
      </c>
      <c r="J2119" s="180" t="str">
        <f>+'INFO SEAL'!N2070&amp;"-"&amp;F2119</f>
        <v>EMSU1P60C3-AT</v>
      </c>
      <c r="K2119" s="180"/>
      <c r="L2119" s="182" t="str">
        <f>+VLOOKUP('INFO SEAL'!N2070,$J$8:$V$50,3,FALSE)</f>
        <v>Estructura de  Suspensión compuesto por 1 postes de madera tratada 60' Clase 3</v>
      </c>
      <c r="M2119" s="33">
        <f t="shared" si="80"/>
        <v>1.1000000000000001</v>
      </c>
    </row>
    <row r="2120" spans="1:13" x14ac:dyDescent="0.25">
      <c r="A2120" s="73">
        <f>+'INFO SEAL'!B2071</f>
        <v>2066</v>
      </c>
      <c r="B2120" s="180" t="str">
        <f t="shared" si="79"/>
        <v>SICODI</v>
      </c>
      <c r="C2120" s="180" t="str">
        <f>+'INFO SEAL'!C2071</f>
        <v>AREQUIPA</v>
      </c>
      <c r="D2120" s="180" t="str">
        <f>+'INFO SEAL'!D2071</f>
        <v>CONDESUYOS</v>
      </c>
      <c r="E2120" s="180" t="str">
        <f>+'INFO SEAL'!E2071</f>
        <v>YANAQUIHUA</v>
      </c>
      <c r="F2120" s="180" t="str">
        <f>+IF('INFO SEAL'!I2071="BAJA TENSION","BT",IF('INFO SEAL'!I2071="MEDIA TENSION","MT","AT"))</f>
        <v>MT</v>
      </c>
      <c r="G2120" s="180">
        <f>+'INFO SEAL'!K2071</f>
        <v>13</v>
      </c>
      <c r="H2120" s="180" t="str">
        <f>+'INFO SEAL'!L2071</f>
        <v>POSTE</v>
      </c>
      <c r="I2120" s="180" t="str">
        <f>+'INFO SEAL'!M2071</f>
        <v>CONCRETO</v>
      </c>
      <c r="J2120" s="180" t="str">
        <f>+'INFO SEAL'!N2071&amp;"-"&amp;F2120</f>
        <v>PPC19-MT</v>
      </c>
      <c r="K2120" s="180"/>
      <c r="L2120" s="182" t="str">
        <f>+VLOOKUP('INFO SEAL'!N2071,$J$8:$V$50,3,FALSE)</f>
        <v>POSTE DE CONCRETO ARMADO DE 13/300/150/345</v>
      </c>
      <c r="M2120" s="33">
        <f t="shared" si="80"/>
        <v>0.5</v>
      </c>
    </row>
    <row r="2121" spans="1:13" x14ac:dyDescent="0.25">
      <c r="A2121" s="73">
        <f>+'INFO SEAL'!B2072</f>
        <v>2067</v>
      </c>
      <c r="B2121" s="180" t="str">
        <f t="shared" si="79"/>
        <v>SICODI</v>
      </c>
      <c r="C2121" s="180" t="str">
        <f>+'INFO SEAL'!C2072</f>
        <v>AREQUIPA</v>
      </c>
      <c r="D2121" s="180" t="str">
        <f>+'INFO SEAL'!D2072</f>
        <v>CASTILLA</v>
      </c>
      <c r="E2121" s="180" t="str">
        <f>+'INFO SEAL'!E2072</f>
        <v>URACA</v>
      </c>
      <c r="F2121" s="180" t="str">
        <f>+IF('INFO SEAL'!I2072="BAJA TENSION","BT",IF('INFO SEAL'!I2072="MEDIA TENSION","MT","AT"))</f>
        <v>MT</v>
      </c>
      <c r="G2121" s="180">
        <f>+'INFO SEAL'!K2072</f>
        <v>12</v>
      </c>
      <c r="H2121" s="180" t="str">
        <f>+'INFO SEAL'!L2072</f>
        <v>POSTE</v>
      </c>
      <c r="I2121" s="180" t="str">
        <f>+'INFO SEAL'!M2072</f>
        <v>CONCRETO</v>
      </c>
      <c r="J2121" s="180" t="str">
        <f>+'INFO SEAL'!N2072&amp;"-"&amp;F2121</f>
        <v>PPC15-MT</v>
      </c>
      <c r="K2121" s="180"/>
      <c r="L2121" s="182" t="str">
        <f>+VLOOKUP('INFO SEAL'!N2072,$J$8:$V$50,3,FALSE)</f>
        <v>POSTE DE CONCRETO ARMADO DE 12/200/120/300</v>
      </c>
      <c r="M2121" s="33">
        <f t="shared" si="80"/>
        <v>0.3</v>
      </c>
    </row>
    <row r="2122" spans="1:13" x14ac:dyDescent="0.25">
      <c r="A2122" s="73">
        <f>+'INFO SEAL'!B2073</f>
        <v>2068</v>
      </c>
      <c r="B2122" s="180" t="str">
        <f t="shared" si="79"/>
        <v>SICODI</v>
      </c>
      <c r="C2122" s="180" t="str">
        <f>+'INFO SEAL'!C2073</f>
        <v>AREQUIPA</v>
      </c>
      <c r="D2122" s="180" t="str">
        <f>+'INFO SEAL'!D2073</f>
        <v>CASTILLA</v>
      </c>
      <c r="E2122" s="180" t="str">
        <f>+'INFO SEAL'!E2073</f>
        <v>APLAO</v>
      </c>
      <c r="F2122" s="180" t="str">
        <f>+IF('INFO SEAL'!I2073="BAJA TENSION","BT",IF('INFO SEAL'!I2073="MEDIA TENSION","MT","AT"))</f>
        <v>MT</v>
      </c>
      <c r="G2122" s="180">
        <f>+'INFO SEAL'!K2073</f>
        <v>12</v>
      </c>
      <c r="H2122" s="180" t="str">
        <f>+'INFO SEAL'!L2073</f>
        <v>POSTE</v>
      </c>
      <c r="I2122" s="180" t="str">
        <f>+'INFO SEAL'!M2073</f>
        <v>CONCRETO</v>
      </c>
      <c r="J2122" s="180" t="str">
        <f>+'INFO SEAL'!N2073&amp;"-"&amp;F2122</f>
        <v>PPC15-MT</v>
      </c>
      <c r="K2122" s="180"/>
      <c r="L2122" s="182" t="str">
        <f>+VLOOKUP('INFO SEAL'!N2073,$J$8:$V$50,3,FALSE)</f>
        <v>POSTE DE CONCRETO ARMADO DE 12/200/120/300</v>
      </c>
      <c r="M2122" s="33">
        <f t="shared" si="80"/>
        <v>0.3</v>
      </c>
    </row>
    <row r="2123" spans="1:13" x14ac:dyDescent="0.25">
      <c r="A2123" s="73">
        <f>+'INFO SEAL'!B2074</f>
        <v>2069</v>
      </c>
      <c r="B2123" s="180" t="str">
        <f t="shared" si="79"/>
        <v>SICODI</v>
      </c>
      <c r="C2123" s="180" t="str">
        <f>+'INFO SEAL'!C2074</f>
        <v>AREQUIPA</v>
      </c>
      <c r="D2123" s="180" t="str">
        <f>+'INFO SEAL'!D2074</f>
        <v>CASTILLA</v>
      </c>
      <c r="E2123" s="180" t="str">
        <f>+'INFO SEAL'!E2074</f>
        <v>URACA</v>
      </c>
      <c r="F2123" s="180" t="str">
        <f>+IF('INFO SEAL'!I2074="BAJA TENSION","BT",IF('INFO SEAL'!I2074="MEDIA TENSION","MT","AT"))</f>
        <v>MT</v>
      </c>
      <c r="G2123" s="180">
        <f>+'INFO SEAL'!K2074</f>
        <v>12</v>
      </c>
      <c r="H2123" s="180" t="str">
        <f>+'INFO SEAL'!L2074</f>
        <v>POSTE</v>
      </c>
      <c r="I2123" s="180" t="str">
        <f>+'INFO SEAL'!M2074</f>
        <v>CONCRETO</v>
      </c>
      <c r="J2123" s="180" t="str">
        <f>+'INFO SEAL'!N2074&amp;"-"&amp;F2123</f>
        <v>PPC15-MT</v>
      </c>
      <c r="K2123" s="180"/>
      <c r="L2123" s="182" t="str">
        <f>+VLOOKUP('INFO SEAL'!N2074,$J$8:$V$50,3,FALSE)</f>
        <v>POSTE DE CONCRETO ARMADO DE 12/200/120/300</v>
      </c>
      <c r="M2123" s="33">
        <f t="shared" si="80"/>
        <v>0.3</v>
      </c>
    </row>
    <row r="2124" spans="1:13" x14ac:dyDescent="0.25">
      <c r="A2124" s="73">
        <f>+'INFO SEAL'!B2075</f>
        <v>2070</v>
      </c>
      <c r="B2124" s="180" t="str">
        <f t="shared" si="79"/>
        <v>SICODI</v>
      </c>
      <c r="C2124" s="180" t="str">
        <f>+'INFO SEAL'!C2075</f>
        <v>AREQUIPA</v>
      </c>
      <c r="D2124" s="180" t="str">
        <f>+'INFO SEAL'!D2075</f>
        <v>CONDESUYOS</v>
      </c>
      <c r="E2124" s="180" t="str">
        <f>+'INFO SEAL'!E2075</f>
        <v>YANAQUIHUA</v>
      </c>
      <c r="F2124" s="180" t="str">
        <f>+IF('INFO SEAL'!I2075="BAJA TENSION","BT",IF('INFO SEAL'!I2075="MEDIA TENSION","MT","AT"))</f>
        <v>MT</v>
      </c>
      <c r="G2124" s="180">
        <f>+'INFO SEAL'!K2075</f>
        <v>13</v>
      </c>
      <c r="H2124" s="180" t="str">
        <f>+'INFO SEAL'!L2075</f>
        <v>POSTE</v>
      </c>
      <c r="I2124" s="180" t="str">
        <f>+'INFO SEAL'!M2075</f>
        <v>CONCRETO</v>
      </c>
      <c r="J2124" s="180" t="str">
        <f>+'INFO SEAL'!N2075&amp;"-"&amp;F2124</f>
        <v>PPC19-MT</v>
      </c>
      <c r="K2124" s="180"/>
      <c r="L2124" s="182" t="str">
        <f>+VLOOKUP('INFO SEAL'!N2075,$J$8:$V$50,3,FALSE)</f>
        <v>POSTE DE CONCRETO ARMADO DE 13/300/150/345</v>
      </c>
      <c r="M2124" s="33">
        <f t="shared" si="80"/>
        <v>0.5</v>
      </c>
    </row>
    <row r="2125" spans="1:13" x14ac:dyDescent="0.25">
      <c r="A2125" s="73">
        <f>+'INFO SEAL'!B2076</f>
        <v>2071</v>
      </c>
      <c r="B2125" s="180" t="str">
        <f t="shared" si="79"/>
        <v>SICODI</v>
      </c>
      <c r="C2125" s="180" t="str">
        <f>+'INFO SEAL'!C2076</f>
        <v>AREQUIPA</v>
      </c>
      <c r="D2125" s="180" t="str">
        <f>+'INFO SEAL'!D2076</f>
        <v>CONDESUYOS</v>
      </c>
      <c r="E2125" s="180" t="str">
        <f>+'INFO SEAL'!E2076</f>
        <v>YANAQUIHUA</v>
      </c>
      <c r="F2125" s="180" t="str">
        <f>+IF('INFO SEAL'!I2076="BAJA TENSION","BT",IF('INFO SEAL'!I2076="MEDIA TENSION","MT","AT"))</f>
        <v>MT</v>
      </c>
      <c r="G2125" s="180">
        <f>+'INFO SEAL'!K2076</f>
        <v>13</v>
      </c>
      <c r="H2125" s="180" t="str">
        <f>+'INFO SEAL'!L2076</f>
        <v>POSTE</v>
      </c>
      <c r="I2125" s="180" t="str">
        <f>+'INFO SEAL'!M2076</f>
        <v>CONCRETO</v>
      </c>
      <c r="J2125" s="180" t="str">
        <f>+'INFO SEAL'!N2076&amp;"-"&amp;F2125</f>
        <v>PPC19-MT</v>
      </c>
      <c r="K2125" s="180"/>
      <c r="L2125" s="182" t="str">
        <f>+VLOOKUP('INFO SEAL'!N2076,$J$8:$V$50,3,FALSE)</f>
        <v>POSTE DE CONCRETO ARMADO DE 13/300/150/345</v>
      </c>
      <c r="M2125" s="33">
        <f t="shared" si="80"/>
        <v>0.5</v>
      </c>
    </row>
    <row r="2126" spans="1:13" x14ac:dyDescent="0.25">
      <c r="A2126" s="73">
        <f>+'INFO SEAL'!B2077</f>
        <v>2072</v>
      </c>
      <c r="B2126" s="180" t="str">
        <f t="shared" si="79"/>
        <v>SICODI</v>
      </c>
      <c r="C2126" s="180" t="str">
        <f>+'INFO SEAL'!C2077</f>
        <v>AREQUIPA</v>
      </c>
      <c r="D2126" s="180" t="str">
        <f>+'INFO SEAL'!D2077</f>
        <v>CASTILLA</v>
      </c>
      <c r="E2126" s="180" t="str">
        <f>+'INFO SEAL'!E2077</f>
        <v>APLAO</v>
      </c>
      <c r="F2126" s="180" t="str">
        <f>+IF('INFO SEAL'!I2077="BAJA TENSION","BT",IF('INFO SEAL'!I2077="MEDIA TENSION","MT","AT"))</f>
        <v>MT</v>
      </c>
      <c r="G2126" s="180">
        <f>+'INFO SEAL'!K2077</f>
        <v>12</v>
      </c>
      <c r="H2126" s="180" t="str">
        <f>+'INFO SEAL'!L2077</f>
        <v>POSTE</v>
      </c>
      <c r="I2126" s="180" t="str">
        <f>+'INFO SEAL'!M2077</f>
        <v>CONCRETO</v>
      </c>
      <c r="J2126" s="180" t="str">
        <f>+'INFO SEAL'!N2077&amp;"-"&amp;F2126</f>
        <v>PPC15-MT</v>
      </c>
      <c r="K2126" s="180"/>
      <c r="L2126" s="182" t="str">
        <f>+VLOOKUP('INFO SEAL'!N2077,$J$8:$V$50,3,FALSE)</f>
        <v>POSTE DE CONCRETO ARMADO DE 12/200/120/300</v>
      </c>
      <c r="M2126" s="33">
        <f t="shared" si="80"/>
        <v>0.3</v>
      </c>
    </row>
    <row r="2127" spans="1:13" x14ac:dyDescent="0.25">
      <c r="A2127" s="73">
        <f>+'INFO SEAL'!B2078</f>
        <v>2073</v>
      </c>
      <c r="B2127" s="180" t="str">
        <f t="shared" si="79"/>
        <v>MOD INV_2018</v>
      </c>
      <c r="C2127" s="180" t="str">
        <f>+'INFO SEAL'!C2078</f>
        <v>AREQUIPA</v>
      </c>
      <c r="D2127" s="180" t="str">
        <f>+'INFO SEAL'!D2078</f>
        <v>CASTILLA</v>
      </c>
      <c r="E2127" s="180" t="str">
        <f>+'INFO SEAL'!E2078</f>
        <v>URACA</v>
      </c>
      <c r="F2127" s="180" t="str">
        <f>+IF('INFO SEAL'!I2078="BAJA TENSION","BT",IF('INFO SEAL'!I2078="MEDIA TENSION","MT","AT"))</f>
        <v>AT</v>
      </c>
      <c r="G2127" s="180">
        <f>+'INFO SEAL'!K2078</f>
        <v>16</v>
      </c>
      <c r="H2127" s="180" t="str">
        <f>+'INFO SEAL'!L2078</f>
        <v>POSTE</v>
      </c>
      <c r="I2127" s="180" t="str">
        <f>+'INFO SEAL'!M2078</f>
        <v>MADERA</v>
      </c>
      <c r="J2127" s="180" t="str">
        <f>+'INFO SEAL'!N2078&amp;"-"&amp;F2127</f>
        <v>EMAM1P75C2-AT</v>
      </c>
      <c r="K2127" s="180"/>
      <c r="L2127" s="182" t="str">
        <f>+VLOOKUP('INFO SEAL'!N2078,$J$8:$V$50,3,FALSE)</f>
        <v>Estructura de  Retención - Terminal compuesto por 1 postes de madera tratada 75' Clase 2</v>
      </c>
      <c r="M2127" s="33">
        <f t="shared" si="80"/>
        <v>1.4</v>
      </c>
    </row>
    <row r="2128" spans="1:13" x14ac:dyDescent="0.25">
      <c r="A2128" s="73">
        <f>+'INFO SEAL'!B2079</f>
        <v>2074</v>
      </c>
      <c r="B2128" s="180" t="str">
        <f t="shared" si="79"/>
        <v>SICODI</v>
      </c>
      <c r="C2128" s="180" t="str">
        <f>+'INFO SEAL'!C2079</f>
        <v>AREQUIPA</v>
      </c>
      <c r="D2128" s="180" t="str">
        <f>+'INFO SEAL'!D2079</f>
        <v>CASTILLA</v>
      </c>
      <c r="E2128" s="180" t="str">
        <f>+'INFO SEAL'!E2079</f>
        <v>URACA</v>
      </c>
      <c r="F2128" s="180" t="str">
        <f>+IF('INFO SEAL'!I2079="BAJA TENSION","BT",IF('INFO SEAL'!I2079="MEDIA TENSION","MT","AT"))</f>
        <v>MT</v>
      </c>
      <c r="G2128" s="180">
        <f>+'INFO SEAL'!K2079</f>
        <v>12</v>
      </c>
      <c r="H2128" s="180" t="str">
        <f>+'INFO SEAL'!L2079</f>
        <v>POSTE</v>
      </c>
      <c r="I2128" s="180" t="str">
        <f>+'INFO SEAL'!M2079</f>
        <v>CONCRETO</v>
      </c>
      <c r="J2128" s="180" t="str">
        <f>+'INFO SEAL'!N2079&amp;"-"&amp;F2128</f>
        <v>PPC15-MT</v>
      </c>
      <c r="K2128" s="180"/>
      <c r="L2128" s="182" t="str">
        <f>+VLOOKUP('INFO SEAL'!N2079,$J$8:$V$50,3,FALSE)</f>
        <v>POSTE DE CONCRETO ARMADO DE 12/200/120/300</v>
      </c>
      <c r="M2128" s="33">
        <f t="shared" si="80"/>
        <v>0.3</v>
      </c>
    </row>
    <row r="2129" spans="1:13" x14ac:dyDescent="0.25">
      <c r="A2129" s="73">
        <f>+'INFO SEAL'!B2080</f>
        <v>2075</v>
      </c>
      <c r="B2129" s="180" t="str">
        <f t="shared" si="79"/>
        <v>SICODI</v>
      </c>
      <c r="C2129" s="180" t="str">
        <f>+'INFO SEAL'!C2080</f>
        <v>AREQUIPA</v>
      </c>
      <c r="D2129" s="180" t="str">
        <f>+'INFO SEAL'!D2080</f>
        <v>CASTILLA</v>
      </c>
      <c r="E2129" s="180" t="str">
        <f>+'INFO SEAL'!E2080</f>
        <v>APLAO</v>
      </c>
      <c r="F2129" s="180" t="str">
        <f>+IF('INFO SEAL'!I2080="BAJA TENSION","BT",IF('INFO SEAL'!I2080="MEDIA TENSION","MT","AT"))</f>
        <v>MT</v>
      </c>
      <c r="G2129" s="180">
        <f>+'INFO SEAL'!K2080</f>
        <v>12</v>
      </c>
      <c r="H2129" s="180" t="str">
        <f>+'INFO SEAL'!L2080</f>
        <v>POSTE</v>
      </c>
      <c r="I2129" s="180" t="str">
        <f>+'INFO SEAL'!M2080</f>
        <v>CONCRETO</v>
      </c>
      <c r="J2129" s="180" t="str">
        <f>+'INFO SEAL'!N2080&amp;"-"&amp;F2129</f>
        <v>PPC15-MT</v>
      </c>
      <c r="K2129" s="180"/>
      <c r="L2129" s="182" t="str">
        <f>+VLOOKUP('INFO SEAL'!N2080,$J$8:$V$50,3,FALSE)</f>
        <v>POSTE DE CONCRETO ARMADO DE 12/200/120/300</v>
      </c>
      <c r="M2129" s="33">
        <f t="shared" si="80"/>
        <v>0.3</v>
      </c>
    </row>
    <row r="2130" spans="1:13" x14ac:dyDescent="0.25">
      <c r="A2130" s="73">
        <f>+'INFO SEAL'!B2081</f>
        <v>2076</v>
      </c>
      <c r="B2130" s="180" t="str">
        <f t="shared" si="79"/>
        <v>SICODI</v>
      </c>
      <c r="C2130" s="180" t="str">
        <f>+'INFO SEAL'!C2081</f>
        <v>AREQUIPA</v>
      </c>
      <c r="D2130" s="180" t="str">
        <f>+'INFO SEAL'!D2081</f>
        <v>CASTILLA</v>
      </c>
      <c r="E2130" s="180" t="str">
        <f>+'INFO SEAL'!E2081</f>
        <v>APLAO</v>
      </c>
      <c r="F2130" s="180" t="str">
        <f>+IF('INFO SEAL'!I2081="BAJA TENSION","BT",IF('INFO SEAL'!I2081="MEDIA TENSION","MT","AT"))</f>
        <v>MT</v>
      </c>
      <c r="G2130" s="180">
        <f>+'INFO SEAL'!K2081</f>
        <v>12</v>
      </c>
      <c r="H2130" s="180" t="str">
        <f>+'INFO SEAL'!L2081</f>
        <v>POSTE</v>
      </c>
      <c r="I2130" s="180" t="str">
        <f>+'INFO SEAL'!M2081</f>
        <v>CONCRETO</v>
      </c>
      <c r="J2130" s="180" t="str">
        <f>+'INFO SEAL'!N2081&amp;"-"&amp;F2130</f>
        <v>PPC15-MT</v>
      </c>
      <c r="K2130" s="180"/>
      <c r="L2130" s="182" t="str">
        <f>+VLOOKUP('INFO SEAL'!N2081,$J$8:$V$50,3,FALSE)</f>
        <v>POSTE DE CONCRETO ARMADO DE 12/200/120/300</v>
      </c>
      <c r="M2130" s="33">
        <f t="shared" si="80"/>
        <v>0.3</v>
      </c>
    </row>
    <row r="2131" spans="1:13" x14ac:dyDescent="0.25">
      <c r="A2131" s="73">
        <f>+'INFO SEAL'!B2082</f>
        <v>2077</v>
      </c>
      <c r="B2131" s="180" t="str">
        <f t="shared" si="79"/>
        <v>SICODI</v>
      </c>
      <c r="C2131" s="180" t="str">
        <f>+'INFO SEAL'!C2082</f>
        <v>AREQUIPA</v>
      </c>
      <c r="D2131" s="180" t="str">
        <f>+'INFO SEAL'!D2082</f>
        <v>CONDESUYOS</v>
      </c>
      <c r="E2131" s="180" t="str">
        <f>+'INFO SEAL'!E2082</f>
        <v>YANAQUIHUA</v>
      </c>
      <c r="F2131" s="180" t="str">
        <f>+IF('INFO SEAL'!I2082="BAJA TENSION","BT",IF('INFO SEAL'!I2082="MEDIA TENSION","MT","AT"))</f>
        <v>MT</v>
      </c>
      <c r="G2131" s="180">
        <f>+'INFO SEAL'!K2082</f>
        <v>13</v>
      </c>
      <c r="H2131" s="180" t="str">
        <f>+'INFO SEAL'!L2082</f>
        <v>POSTE</v>
      </c>
      <c r="I2131" s="180" t="str">
        <f>+'INFO SEAL'!M2082</f>
        <v>CONCRETO</v>
      </c>
      <c r="J2131" s="180" t="str">
        <f>+'INFO SEAL'!N2082&amp;"-"&amp;F2131</f>
        <v>PPC19-MT</v>
      </c>
      <c r="K2131" s="180"/>
      <c r="L2131" s="182" t="str">
        <f>+VLOOKUP('INFO SEAL'!N2082,$J$8:$V$50,3,FALSE)</f>
        <v>POSTE DE CONCRETO ARMADO DE 13/300/150/345</v>
      </c>
      <c r="M2131" s="33">
        <f t="shared" si="80"/>
        <v>0.5</v>
      </c>
    </row>
    <row r="2132" spans="1:13" x14ac:dyDescent="0.25">
      <c r="A2132" s="73">
        <f>+'INFO SEAL'!B2083</f>
        <v>2078</v>
      </c>
      <c r="B2132" s="180" t="str">
        <f t="shared" si="79"/>
        <v>SICODI</v>
      </c>
      <c r="C2132" s="180" t="str">
        <f>+'INFO SEAL'!C2083</f>
        <v>AREQUIPA</v>
      </c>
      <c r="D2132" s="180" t="str">
        <f>+'INFO SEAL'!D2083</f>
        <v>CONDESUYOS</v>
      </c>
      <c r="E2132" s="180" t="str">
        <f>+'INFO SEAL'!E2083</f>
        <v>YANAQUIHUA</v>
      </c>
      <c r="F2132" s="180" t="str">
        <f>+IF('INFO SEAL'!I2083="BAJA TENSION","BT",IF('INFO SEAL'!I2083="MEDIA TENSION","MT","AT"))</f>
        <v>MT</v>
      </c>
      <c r="G2132" s="180">
        <f>+'INFO SEAL'!K2083</f>
        <v>13</v>
      </c>
      <c r="H2132" s="180" t="str">
        <f>+'INFO SEAL'!L2083</f>
        <v>POSTE</v>
      </c>
      <c r="I2132" s="180" t="str">
        <f>+'INFO SEAL'!M2083</f>
        <v>CONCRETO</v>
      </c>
      <c r="J2132" s="180" t="str">
        <f>+'INFO SEAL'!N2083&amp;"-"&amp;F2132</f>
        <v>PPC19-MT</v>
      </c>
      <c r="K2132" s="180"/>
      <c r="L2132" s="182" t="str">
        <f>+VLOOKUP('INFO SEAL'!N2083,$J$8:$V$50,3,FALSE)</f>
        <v>POSTE DE CONCRETO ARMADO DE 13/300/150/345</v>
      </c>
      <c r="M2132" s="33">
        <f t="shared" si="80"/>
        <v>0.5</v>
      </c>
    </row>
    <row r="2133" spans="1:13" x14ac:dyDescent="0.25">
      <c r="A2133" s="73">
        <f>+'INFO SEAL'!B2084</f>
        <v>2079</v>
      </c>
      <c r="B2133" s="180" t="str">
        <f t="shared" si="79"/>
        <v>SICODI</v>
      </c>
      <c r="C2133" s="180" t="str">
        <f>+'INFO SEAL'!C2084</f>
        <v>AREQUIPA</v>
      </c>
      <c r="D2133" s="180" t="str">
        <f>+'INFO SEAL'!D2084</f>
        <v>CASTILLA</v>
      </c>
      <c r="E2133" s="180" t="str">
        <f>+'INFO SEAL'!E2084</f>
        <v>APLAO</v>
      </c>
      <c r="F2133" s="180" t="str">
        <f>+IF('INFO SEAL'!I2084="BAJA TENSION","BT",IF('INFO SEAL'!I2084="MEDIA TENSION","MT","AT"))</f>
        <v>MT</v>
      </c>
      <c r="G2133" s="180">
        <f>+'INFO SEAL'!K2084</f>
        <v>12</v>
      </c>
      <c r="H2133" s="180" t="str">
        <f>+'INFO SEAL'!L2084</f>
        <v>POSTE</v>
      </c>
      <c r="I2133" s="180" t="str">
        <f>+'INFO SEAL'!M2084</f>
        <v>CONCRETO</v>
      </c>
      <c r="J2133" s="180" t="str">
        <f>+'INFO SEAL'!N2084&amp;"-"&amp;F2133</f>
        <v>PPC15-MT</v>
      </c>
      <c r="K2133" s="180"/>
      <c r="L2133" s="182" t="str">
        <f>+VLOOKUP('INFO SEAL'!N2084,$J$8:$V$50,3,FALSE)</f>
        <v>POSTE DE CONCRETO ARMADO DE 12/200/120/300</v>
      </c>
      <c r="M2133" s="33">
        <f t="shared" si="80"/>
        <v>0.3</v>
      </c>
    </row>
    <row r="2134" spans="1:13" x14ac:dyDescent="0.25">
      <c r="A2134" s="73">
        <f>+'INFO SEAL'!B2085</f>
        <v>2080</v>
      </c>
      <c r="B2134" s="180" t="str">
        <f t="shared" si="79"/>
        <v>SICODI</v>
      </c>
      <c r="C2134" s="180" t="str">
        <f>+'INFO SEAL'!C2085</f>
        <v>AREQUIPA</v>
      </c>
      <c r="D2134" s="180" t="str">
        <f>+'INFO SEAL'!D2085</f>
        <v>CASTILLA</v>
      </c>
      <c r="E2134" s="180" t="str">
        <f>+'INFO SEAL'!E2085</f>
        <v>APLAO</v>
      </c>
      <c r="F2134" s="180" t="str">
        <f>+IF('INFO SEAL'!I2085="BAJA TENSION","BT",IF('INFO SEAL'!I2085="MEDIA TENSION","MT","AT"))</f>
        <v>MT</v>
      </c>
      <c r="G2134" s="180">
        <f>+'INFO SEAL'!K2085</f>
        <v>12</v>
      </c>
      <c r="H2134" s="180" t="str">
        <f>+'INFO SEAL'!L2085</f>
        <v>POSTE</v>
      </c>
      <c r="I2134" s="180" t="str">
        <f>+'INFO SEAL'!M2085</f>
        <v>CONCRETO</v>
      </c>
      <c r="J2134" s="180" t="str">
        <f>+'INFO SEAL'!N2085&amp;"-"&amp;F2134</f>
        <v>PPC15-MT</v>
      </c>
      <c r="K2134" s="180"/>
      <c r="L2134" s="182" t="str">
        <f>+VLOOKUP('INFO SEAL'!N2085,$J$8:$V$50,3,FALSE)</f>
        <v>POSTE DE CONCRETO ARMADO DE 12/200/120/300</v>
      </c>
      <c r="M2134" s="33">
        <f t="shared" si="80"/>
        <v>0.3</v>
      </c>
    </row>
    <row r="2135" spans="1:13" x14ac:dyDescent="0.25">
      <c r="A2135" s="73">
        <f>+'INFO SEAL'!B2086</f>
        <v>2081</v>
      </c>
      <c r="B2135" s="180" t="str">
        <f t="shared" si="79"/>
        <v>SICODI</v>
      </c>
      <c r="C2135" s="180" t="str">
        <f>+'INFO SEAL'!C2086</f>
        <v>AREQUIPA</v>
      </c>
      <c r="D2135" s="180" t="str">
        <f>+'INFO SEAL'!D2086</f>
        <v>CASTILLA</v>
      </c>
      <c r="E2135" s="180" t="str">
        <f>+'INFO SEAL'!E2086</f>
        <v>URACA</v>
      </c>
      <c r="F2135" s="180" t="str">
        <f>+IF('INFO SEAL'!I2086="BAJA TENSION","BT",IF('INFO SEAL'!I2086="MEDIA TENSION","MT","AT"))</f>
        <v>MT</v>
      </c>
      <c r="G2135" s="180">
        <f>+'INFO SEAL'!K2086</f>
        <v>13</v>
      </c>
      <c r="H2135" s="180" t="str">
        <f>+'INFO SEAL'!L2086</f>
        <v>POSTE</v>
      </c>
      <c r="I2135" s="180" t="str">
        <f>+'INFO SEAL'!M2086</f>
        <v>CONCRETO</v>
      </c>
      <c r="J2135" s="180" t="str">
        <f>+'INFO SEAL'!N2086&amp;"-"&amp;F2135</f>
        <v>PPC18-MT</v>
      </c>
      <c r="K2135" s="180"/>
      <c r="L2135" s="182" t="str">
        <f>+VLOOKUP('INFO SEAL'!N2086,$J$8:$V$50,3,FALSE)</f>
        <v>POSTE DE CONCRETO ARMADO DE 13/200/140/335</v>
      </c>
      <c r="M2135" s="33">
        <f t="shared" si="80"/>
        <v>0.4</v>
      </c>
    </row>
    <row r="2136" spans="1:13" x14ac:dyDescent="0.25">
      <c r="A2136" s="73">
        <f>+'INFO SEAL'!B2087</f>
        <v>2082</v>
      </c>
      <c r="B2136" s="180" t="str">
        <f t="shared" si="79"/>
        <v>SICODI</v>
      </c>
      <c r="C2136" s="180" t="str">
        <f>+'INFO SEAL'!C2087</f>
        <v>AREQUIPA</v>
      </c>
      <c r="D2136" s="180" t="str">
        <f>+'INFO SEAL'!D2087</f>
        <v>CONDESUYOS</v>
      </c>
      <c r="E2136" s="180" t="str">
        <f>+'INFO SEAL'!E2087</f>
        <v>YANAQUIHUA</v>
      </c>
      <c r="F2136" s="180" t="str">
        <f>+IF('INFO SEAL'!I2087="BAJA TENSION","BT",IF('INFO SEAL'!I2087="MEDIA TENSION","MT","AT"))</f>
        <v>MT</v>
      </c>
      <c r="G2136" s="180">
        <f>+'INFO SEAL'!K2087</f>
        <v>13</v>
      </c>
      <c r="H2136" s="180" t="str">
        <f>+'INFO SEAL'!L2087</f>
        <v>POSTE</v>
      </c>
      <c r="I2136" s="180" t="str">
        <f>+'INFO SEAL'!M2087</f>
        <v>CONCRETO</v>
      </c>
      <c r="J2136" s="180" t="str">
        <f>+'INFO SEAL'!N2087&amp;"-"&amp;F2136</f>
        <v>PPC19-MT</v>
      </c>
      <c r="K2136" s="180"/>
      <c r="L2136" s="182" t="str">
        <f>+VLOOKUP('INFO SEAL'!N2087,$J$8:$V$50,3,FALSE)</f>
        <v>POSTE DE CONCRETO ARMADO DE 13/300/150/345</v>
      </c>
      <c r="M2136" s="33">
        <f t="shared" si="80"/>
        <v>0.5</v>
      </c>
    </row>
    <row r="2137" spans="1:13" x14ac:dyDescent="0.25">
      <c r="A2137" s="73">
        <f>+'INFO SEAL'!B2088</f>
        <v>2083</v>
      </c>
      <c r="B2137" s="180" t="str">
        <f t="shared" si="79"/>
        <v>SICODI</v>
      </c>
      <c r="C2137" s="180" t="str">
        <f>+'INFO SEAL'!C2088</f>
        <v>AREQUIPA</v>
      </c>
      <c r="D2137" s="180" t="str">
        <f>+'INFO SEAL'!D2088</f>
        <v>CASTILLA</v>
      </c>
      <c r="E2137" s="180" t="str">
        <f>+'INFO SEAL'!E2088</f>
        <v>URACA</v>
      </c>
      <c r="F2137" s="180" t="str">
        <f>+IF('INFO SEAL'!I2088="BAJA TENSION","BT",IF('INFO SEAL'!I2088="MEDIA TENSION","MT","AT"))</f>
        <v>MT</v>
      </c>
      <c r="G2137" s="180">
        <f>+'INFO SEAL'!K2088</f>
        <v>12</v>
      </c>
      <c r="H2137" s="180" t="str">
        <f>+'INFO SEAL'!L2088</f>
        <v>POSTE</v>
      </c>
      <c r="I2137" s="180" t="str">
        <f>+'INFO SEAL'!M2088</f>
        <v>CONCRETO</v>
      </c>
      <c r="J2137" s="180" t="str">
        <f>+'INFO SEAL'!N2088&amp;"-"&amp;F2137</f>
        <v>PPC15-MT</v>
      </c>
      <c r="K2137" s="180"/>
      <c r="L2137" s="182" t="str">
        <f>+VLOOKUP('INFO SEAL'!N2088,$J$8:$V$50,3,FALSE)</f>
        <v>POSTE DE CONCRETO ARMADO DE 12/200/120/300</v>
      </c>
      <c r="M2137" s="33">
        <f t="shared" si="80"/>
        <v>0.3</v>
      </c>
    </row>
    <row r="2138" spans="1:13" x14ac:dyDescent="0.25">
      <c r="A2138" s="73">
        <f>+'INFO SEAL'!B2089</f>
        <v>2084</v>
      </c>
      <c r="B2138" s="180" t="str">
        <f t="shared" si="79"/>
        <v>SICODI</v>
      </c>
      <c r="C2138" s="180" t="str">
        <f>+'INFO SEAL'!C2089</f>
        <v>AREQUIPA</v>
      </c>
      <c r="D2138" s="180" t="str">
        <f>+'INFO SEAL'!D2089</f>
        <v>CONDESUYOS</v>
      </c>
      <c r="E2138" s="180" t="str">
        <f>+'INFO SEAL'!E2089</f>
        <v>YANAQUIHUA</v>
      </c>
      <c r="F2138" s="180" t="str">
        <f>+IF('INFO SEAL'!I2089="BAJA TENSION","BT",IF('INFO SEAL'!I2089="MEDIA TENSION","MT","AT"))</f>
        <v>MT</v>
      </c>
      <c r="G2138" s="180">
        <f>+'INFO SEAL'!K2089</f>
        <v>13</v>
      </c>
      <c r="H2138" s="180" t="str">
        <f>+'INFO SEAL'!L2089</f>
        <v>POSTE</v>
      </c>
      <c r="I2138" s="180" t="str">
        <f>+'INFO SEAL'!M2089</f>
        <v>CONCRETO</v>
      </c>
      <c r="J2138" s="180" t="str">
        <f>+'INFO SEAL'!N2089&amp;"-"&amp;F2138</f>
        <v>PPC19-MT</v>
      </c>
      <c r="K2138" s="180"/>
      <c r="L2138" s="182" t="str">
        <f>+VLOOKUP('INFO SEAL'!N2089,$J$8:$V$50,3,FALSE)</f>
        <v>POSTE DE CONCRETO ARMADO DE 13/300/150/345</v>
      </c>
      <c r="M2138" s="33">
        <f t="shared" si="80"/>
        <v>0.5</v>
      </c>
    </row>
    <row r="2139" spans="1:13" x14ac:dyDescent="0.25">
      <c r="A2139" s="73">
        <f>+'INFO SEAL'!B2090</f>
        <v>2085</v>
      </c>
      <c r="B2139" s="180" t="str">
        <f t="shared" si="79"/>
        <v>SICODI</v>
      </c>
      <c r="C2139" s="180" t="str">
        <f>+'INFO SEAL'!C2090</f>
        <v>AREQUIPA</v>
      </c>
      <c r="D2139" s="180" t="str">
        <f>+'INFO SEAL'!D2090</f>
        <v>CONDESUYOS</v>
      </c>
      <c r="E2139" s="180" t="str">
        <f>+'INFO SEAL'!E2090</f>
        <v>YANAQUIHUA</v>
      </c>
      <c r="F2139" s="180" t="str">
        <f>+IF('INFO SEAL'!I2090="BAJA TENSION","BT",IF('INFO SEAL'!I2090="MEDIA TENSION","MT","AT"))</f>
        <v>MT</v>
      </c>
      <c r="G2139" s="180">
        <f>+'INFO SEAL'!K2090</f>
        <v>13</v>
      </c>
      <c r="H2139" s="180" t="str">
        <f>+'INFO SEAL'!L2090</f>
        <v>POSTE</v>
      </c>
      <c r="I2139" s="180" t="str">
        <f>+'INFO SEAL'!M2090</f>
        <v>CONCRETO</v>
      </c>
      <c r="J2139" s="180" t="str">
        <f>+'INFO SEAL'!N2090&amp;"-"&amp;F2139</f>
        <v>PPC19-MT</v>
      </c>
      <c r="K2139" s="180"/>
      <c r="L2139" s="182" t="str">
        <f>+VLOOKUP('INFO SEAL'!N2090,$J$8:$V$50,3,FALSE)</f>
        <v>POSTE DE CONCRETO ARMADO DE 13/300/150/345</v>
      </c>
      <c r="M2139" s="33">
        <f t="shared" si="80"/>
        <v>0.5</v>
      </c>
    </row>
    <row r="2140" spans="1:13" x14ac:dyDescent="0.25">
      <c r="A2140" s="73">
        <f>+'INFO SEAL'!B2091</f>
        <v>2086</v>
      </c>
      <c r="B2140" s="180" t="str">
        <f t="shared" si="79"/>
        <v>SICODI</v>
      </c>
      <c r="C2140" s="180" t="str">
        <f>+'INFO SEAL'!C2091</f>
        <v>AREQUIPA</v>
      </c>
      <c r="D2140" s="180" t="str">
        <f>+'INFO SEAL'!D2091</f>
        <v>CONDESUYOS</v>
      </c>
      <c r="E2140" s="180" t="str">
        <f>+'INFO SEAL'!E2091</f>
        <v>YANAQUIHUA</v>
      </c>
      <c r="F2140" s="180" t="str">
        <f>+IF('INFO SEAL'!I2091="BAJA TENSION","BT",IF('INFO SEAL'!I2091="MEDIA TENSION","MT","AT"))</f>
        <v>MT</v>
      </c>
      <c r="G2140" s="180">
        <f>+'INFO SEAL'!K2091</f>
        <v>13</v>
      </c>
      <c r="H2140" s="180" t="str">
        <f>+'INFO SEAL'!L2091</f>
        <v>POSTE</v>
      </c>
      <c r="I2140" s="180" t="str">
        <f>+'INFO SEAL'!M2091</f>
        <v>CONCRETO</v>
      </c>
      <c r="J2140" s="180" t="str">
        <f>+'INFO SEAL'!N2091&amp;"-"&amp;F2140</f>
        <v>PPC19-MT</v>
      </c>
      <c r="K2140" s="180"/>
      <c r="L2140" s="182" t="str">
        <f>+VLOOKUP('INFO SEAL'!N2091,$J$8:$V$50,3,FALSE)</f>
        <v>POSTE DE CONCRETO ARMADO DE 13/300/150/345</v>
      </c>
      <c r="M2140" s="33">
        <f t="shared" si="80"/>
        <v>0.5</v>
      </c>
    </row>
    <row r="2141" spans="1:13" x14ac:dyDescent="0.25">
      <c r="A2141" s="73">
        <f>+'INFO SEAL'!B2092</f>
        <v>2087</v>
      </c>
      <c r="B2141" s="180" t="str">
        <f t="shared" si="79"/>
        <v>SICODI</v>
      </c>
      <c r="C2141" s="180" t="str">
        <f>+'INFO SEAL'!C2092</f>
        <v>AREQUIPA</v>
      </c>
      <c r="D2141" s="180" t="str">
        <f>+'INFO SEAL'!D2092</f>
        <v>CASTILLA</v>
      </c>
      <c r="E2141" s="180" t="str">
        <f>+'INFO SEAL'!E2092</f>
        <v>APLAO</v>
      </c>
      <c r="F2141" s="180" t="str">
        <f>+IF('INFO SEAL'!I2092="BAJA TENSION","BT",IF('INFO SEAL'!I2092="MEDIA TENSION","MT","AT"))</f>
        <v>MT</v>
      </c>
      <c r="G2141" s="180">
        <f>+'INFO SEAL'!K2092</f>
        <v>12</v>
      </c>
      <c r="H2141" s="180" t="str">
        <f>+'INFO SEAL'!L2092</f>
        <v>POSTE</v>
      </c>
      <c r="I2141" s="180" t="str">
        <f>+'INFO SEAL'!M2092</f>
        <v>CONCRETO</v>
      </c>
      <c r="J2141" s="180" t="str">
        <f>+'INFO SEAL'!N2092&amp;"-"&amp;F2141</f>
        <v>PPC15-MT</v>
      </c>
      <c r="K2141" s="180"/>
      <c r="L2141" s="182" t="str">
        <f>+VLOOKUP('INFO SEAL'!N2092,$J$8:$V$50,3,FALSE)</f>
        <v>POSTE DE CONCRETO ARMADO DE 12/200/120/300</v>
      </c>
      <c r="M2141" s="33">
        <f t="shared" si="80"/>
        <v>0.3</v>
      </c>
    </row>
    <row r="2142" spans="1:13" x14ac:dyDescent="0.25">
      <c r="A2142" s="73">
        <f>+'INFO SEAL'!B2093</f>
        <v>2088</v>
      </c>
      <c r="B2142" s="180" t="str">
        <f t="shared" si="79"/>
        <v>SICODI</v>
      </c>
      <c r="C2142" s="180" t="str">
        <f>+'INFO SEAL'!C2093</f>
        <v>AREQUIPA</v>
      </c>
      <c r="D2142" s="180" t="str">
        <f>+'INFO SEAL'!D2093</f>
        <v>CASTILLA</v>
      </c>
      <c r="E2142" s="180" t="str">
        <f>+'INFO SEAL'!E2093</f>
        <v>APLAO</v>
      </c>
      <c r="F2142" s="180" t="str">
        <f>+IF('INFO SEAL'!I2093="BAJA TENSION","BT",IF('INFO SEAL'!I2093="MEDIA TENSION","MT","AT"))</f>
        <v>MT</v>
      </c>
      <c r="G2142" s="180">
        <f>+'INFO SEAL'!K2093</f>
        <v>12</v>
      </c>
      <c r="H2142" s="180" t="str">
        <f>+'INFO SEAL'!L2093</f>
        <v>POSTE</v>
      </c>
      <c r="I2142" s="180" t="str">
        <f>+'INFO SEAL'!M2093</f>
        <v>CONCRETO</v>
      </c>
      <c r="J2142" s="180" t="str">
        <f>+'INFO SEAL'!N2093&amp;"-"&amp;F2142</f>
        <v>PPC15-MT</v>
      </c>
      <c r="K2142" s="180"/>
      <c r="L2142" s="182" t="str">
        <f>+VLOOKUP('INFO SEAL'!N2093,$J$8:$V$50,3,FALSE)</f>
        <v>POSTE DE CONCRETO ARMADO DE 12/200/120/300</v>
      </c>
      <c r="M2142" s="33">
        <f t="shared" si="80"/>
        <v>0.3</v>
      </c>
    </row>
    <row r="2143" spans="1:13" x14ac:dyDescent="0.25">
      <c r="A2143" s="73">
        <f>+'INFO SEAL'!B2094</f>
        <v>2089</v>
      </c>
      <c r="B2143" s="180" t="str">
        <f t="shared" si="79"/>
        <v>SICODI</v>
      </c>
      <c r="C2143" s="180" t="str">
        <f>+'INFO SEAL'!C2094</f>
        <v>AREQUIPA</v>
      </c>
      <c r="D2143" s="180" t="str">
        <f>+'INFO SEAL'!D2094</f>
        <v>CASTILLA</v>
      </c>
      <c r="E2143" s="180" t="str">
        <f>+'INFO SEAL'!E2094</f>
        <v>APLAO</v>
      </c>
      <c r="F2143" s="180" t="str">
        <f>+IF('INFO SEAL'!I2094="BAJA TENSION","BT",IF('INFO SEAL'!I2094="MEDIA TENSION","MT","AT"))</f>
        <v>MT</v>
      </c>
      <c r="G2143" s="180">
        <f>+'INFO SEAL'!K2094</f>
        <v>12</v>
      </c>
      <c r="H2143" s="180" t="str">
        <f>+'INFO SEAL'!L2094</f>
        <v>POSTE</v>
      </c>
      <c r="I2143" s="180" t="str">
        <f>+'INFO SEAL'!M2094</f>
        <v>MADERA</v>
      </c>
      <c r="J2143" s="180" t="str">
        <f>+'INFO SEAL'!N2094&amp;"-"&amp;F2143</f>
        <v>PPM19-MT</v>
      </c>
      <c r="K2143" s="180"/>
      <c r="L2143" s="182" t="str">
        <f>+VLOOKUP('INFO SEAL'!N2094,$J$8:$V$50,3,FALSE)</f>
        <v>POSTE DE MADERA TRATADA DE 12 mts. CL.4</v>
      </c>
      <c r="M2143" s="33">
        <f t="shared" si="80"/>
        <v>1</v>
      </c>
    </row>
    <row r="2144" spans="1:13" x14ac:dyDescent="0.25">
      <c r="A2144" s="73">
        <f>+'INFO SEAL'!B2095</f>
        <v>2090</v>
      </c>
      <c r="B2144" s="180" t="str">
        <f t="shared" si="79"/>
        <v>SICODI</v>
      </c>
      <c r="C2144" s="180" t="str">
        <f>+'INFO SEAL'!C2095</f>
        <v>AREQUIPA</v>
      </c>
      <c r="D2144" s="180" t="str">
        <f>+'INFO SEAL'!D2095</f>
        <v>CONDESUYOS</v>
      </c>
      <c r="E2144" s="180" t="str">
        <f>+'INFO SEAL'!E2095</f>
        <v>YANAQUIHUA</v>
      </c>
      <c r="F2144" s="180" t="str">
        <f>+IF('INFO SEAL'!I2095="BAJA TENSION","BT",IF('INFO SEAL'!I2095="MEDIA TENSION","MT","AT"))</f>
        <v>MT</v>
      </c>
      <c r="G2144" s="180">
        <f>+'INFO SEAL'!K2095</f>
        <v>13</v>
      </c>
      <c r="H2144" s="180" t="str">
        <f>+'INFO SEAL'!L2095</f>
        <v>POSTE</v>
      </c>
      <c r="I2144" s="180" t="str">
        <f>+'INFO SEAL'!M2095</f>
        <v>CONCRETO</v>
      </c>
      <c r="J2144" s="180" t="str">
        <f>+'INFO SEAL'!N2095&amp;"-"&amp;F2144</f>
        <v>PPC19-MT</v>
      </c>
      <c r="K2144" s="180"/>
      <c r="L2144" s="182" t="str">
        <f>+VLOOKUP('INFO SEAL'!N2095,$J$8:$V$50,3,FALSE)</f>
        <v>POSTE DE CONCRETO ARMADO DE 13/300/150/345</v>
      </c>
      <c r="M2144" s="33">
        <f t="shared" si="80"/>
        <v>0.5</v>
      </c>
    </row>
    <row r="2145" spans="1:13" x14ac:dyDescent="0.25">
      <c r="A2145" s="73">
        <f>+'INFO SEAL'!B2096</f>
        <v>2091</v>
      </c>
      <c r="B2145" s="180" t="str">
        <f t="shared" si="79"/>
        <v>SICODI</v>
      </c>
      <c r="C2145" s="180" t="str">
        <f>+'INFO SEAL'!C2096</f>
        <v>AREQUIPA</v>
      </c>
      <c r="D2145" s="180" t="str">
        <f>+'INFO SEAL'!D2096</f>
        <v>CONDESUYOS</v>
      </c>
      <c r="E2145" s="180" t="str">
        <f>+'INFO SEAL'!E2096</f>
        <v>YANAQUIHUA</v>
      </c>
      <c r="F2145" s="180" t="str">
        <f>+IF('INFO SEAL'!I2096="BAJA TENSION","BT",IF('INFO SEAL'!I2096="MEDIA TENSION","MT","AT"))</f>
        <v>MT</v>
      </c>
      <c r="G2145" s="180">
        <f>+'INFO SEAL'!K2096</f>
        <v>13</v>
      </c>
      <c r="H2145" s="180" t="str">
        <f>+'INFO SEAL'!L2096</f>
        <v>POSTE</v>
      </c>
      <c r="I2145" s="180" t="str">
        <f>+'INFO SEAL'!M2096</f>
        <v>CONCRETO</v>
      </c>
      <c r="J2145" s="180" t="str">
        <f>+'INFO SEAL'!N2096&amp;"-"&amp;F2145</f>
        <v>PPC19-MT</v>
      </c>
      <c r="K2145" s="180"/>
      <c r="L2145" s="182" t="str">
        <f>+VLOOKUP('INFO SEAL'!N2096,$J$8:$V$50,3,FALSE)</f>
        <v>POSTE DE CONCRETO ARMADO DE 13/300/150/345</v>
      </c>
      <c r="M2145" s="33">
        <f t="shared" si="80"/>
        <v>0.5</v>
      </c>
    </row>
    <row r="2146" spans="1:13" x14ac:dyDescent="0.25">
      <c r="A2146" s="73">
        <f>+'INFO SEAL'!B2097</f>
        <v>2092</v>
      </c>
      <c r="B2146" s="180" t="str">
        <f t="shared" si="79"/>
        <v>SICODI</v>
      </c>
      <c r="C2146" s="180" t="str">
        <f>+'INFO SEAL'!C2097</f>
        <v>AREQUIPA</v>
      </c>
      <c r="D2146" s="180" t="str">
        <f>+'INFO SEAL'!D2097</f>
        <v>CONDESUYOS</v>
      </c>
      <c r="E2146" s="180" t="str">
        <f>+'INFO SEAL'!E2097</f>
        <v>YANAQUIHUA</v>
      </c>
      <c r="F2146" s="180" t="str">
        <f>+IF('INFO SEAL'!I2097="BAJA TENSION","BT",IF('INFO SEAL'!I2097="MEDIA TENSION","MT","AT"))</f>
        <v>MT</v>
      </c>
      <c r="G2146" s="180">
        <f>+'INFO SEAL'!K2097</f>
        <v>13</v>
      </c>
      <c r="H2146" s="180" t="str">
        <f>+'INFO SEAL'!L2097</f>
        <v>POSTE</v>
      </c>
      <c r="I2146" s="180" t="str">
        <f>+'INFO SEAL'!M2097</f>
        <v>CONCRETO</v>
      </c>
      <c r="J2146" s="180" t="str">
        <f>+'INFO SEAL'!N2097&amp;"-"&amp;F2146</f>
        <v>PPC19-MT</v>
      </c>
      <c r="K2146" s="180"/>
      <c r="L2146" s="182" t="str">
        <f>+VLOOKUP('INFO SEAL'!N2097,$J$8:$V$50,3,FALSE)</f>
        <v>POSTE DE CONCRETO ARMADO DE 13/300/150/345</v>
      </c>
      <c r="M2146" s="33">
        <f t="shared" si="80"/>
        <v>0.5</v>
      </c>
    </row>
    <row r="2147" spans="1:13" x14ac:dyDescent="0.25">
      <c r="A2147" s="73">
        <f>+'INFO SEAL'!B2098</f>
        <v>2093</v>
      </c>
      <c r="B2147" s="180" t="str">
        <f t="shared" si="79"/>
        <v>SICODI</v>
      </c>
      <c r="C2147" s="180" t="str">
        <f>+'INFO SEAL'!C2098</f>
        <v>AREQUIPA</v>
      </c>
      <c r="D2147" s="180" t="str">
        <f>+'INFO SEAL'!D2098</f>
        <v>CONDESUYOS</v>
      </c>
      <c r="E2147" s="180" t="str">
        <f>+'INFO SEAL'!E2098</f>
        <v>YANAQUIHUA</v>
      </c>
      <c r="F2147" s="180" t="str">
        <f>+IF('INFO SEAL'!I2098="BAJA TENSION","BT",IF('INFO SEAL'!I2098="MEDIA TENSION","MT","AT"))</f>
        <v>MT</v>
      </c>
      <c r="G2147" s="180">
        <f>+'INFO SEAL'!K2098</f>
        <v>13</v>
      </c>
      <c r="H2147" s="180" t="str">
        <f>+'INFO SEAL'!L2098</f>
        <v>POSTE</v>
      </c>
      <c r="I2147" s="180" t="str">
        <f>+'INFO SEAL'!M2098</f>
        <v>CONCRETO</v>
      </c>
      <c r="J2147" s="180" t="str">
        <f>+'INFO SEAL'!N2098&amp;"-"&amp;F2147</f>
        <v>PPC19-MT</v>
      </c>
      <c r="K2147" s="180"/>
      <c r="L2147" s="182" t="str">
        <f>+VLOOKUP('INFO SEAL'!N2098,$J$8:$V$50,3,FALSE)</f>
        <v>POSTE DE CONCRETO ARMADO DE 13/300/150/345</v>
      </c>
      <c r="M2147" s="33">
        <f t="shared" si="80"/>
        <v>0.5</v>
      </c>
    </row>
    <row r="2148" spans="1:13" x14ac:dyDescent="0.25">
      <c r="A2148" s="73">
        <f>+'INFO SEAL'!B2099</f>
        <v>2094</v>
      </c>
      <c r="B2148" s="180" t="str">
        <f t="shared" si="79"/>
        <v>SICODI</v>
      </c>
      <c r="C2148" s="180" t="str">
        <f>+'INFO SEAL'!C2099</f>
        <v>AREQUIPA</v>
      </c>
      <c r="D2148" s="180" t="str">
        <f>+'INFO SEAL'!D2099</f>
        <v>CASTILLA</v>
      </c>
      <c r="E2148" s="180" t="str">
        <f>+'INFO SEAL'!E2099</f>
        <v>APLAO</v>
      </c>
      <c r="F2148" s="180" t="str">
        <f>+IF('INFO SEAL'!I2099="BAJA TENSION","BT",IF('INFO SEAL'!I2099="MEDIA TENSION","MT","AT"))</f>
        <v>MT</v>
      </c>
      <c r="G2148" s="180">
        <f>+'INFO SEAL'!K2099</f>
        <v>12</v>
      </c>
      <c r="H2148" s="180" t="str">
        <f>+'INFO SEAL'!L2099</f>
        <v>POSTE</v>
      </c>
      <c r="I2148" s="180" t="str">
        <f>+'INFO SEAL'!M2099</f>
        <v>CONCRETO</v>
      </c>
      <c r="J2148" s="180" t="str">
        <f>+'INFO SEAL'!N2099&amp;"-"&amp;F2148</f>
        <v>PPC15-MT</v>
      </c>
      <c r="K2148" s="180"/>
      <c r="L2148" s="182" t="str">
        <f>+VLOOKUP('INFO SEAL'!N2099,$J$8:$V$50,3,FALSE)</f>
        <v>POSTE DE CONCRETO ARMADO DE 12/200/120/300</v>
      </c>
      <c r="M2148" s="33">
        <f t="shared" si="80"/>
        <v>0.3</v>
      </c>
    </row>
    <row r="2149" spans="1:13" x14ac:dyDescent="0.25">
      <c r="A2149" s="73">
        <f>+'INFO SEAL'!B2100</f>
        <v>2095</v>
      </c>
      <c r="B2149" s="180" t="str">
        <f t="shared" si="79"/>
        <v>SICODI</v>
      </c>
      <c r="C2149" s="180" t="str">
        <f>+'INFO SEAL'!C2100</f>
        <v>AREQUIPA</v>
      </c>
      <c r="D2149" s="180" t="str">
        <f>+'INFO SEAL'!D2100</f>
        <v>CASTILLA</v>
      </c>
      <c r="E2149" s="180" t="str">
        <f>+'INFO SEAL'!E2100</f>
        <v>URACA</v>
      </c>
      <c r="F2149" s="180" t="str">
        <f>+IF('INFO SEAL'!I2100="BAJA TENSION","BT",IF('INFO SEAL'!I2100="MEDIA TENSION","MT","AT"))</f>
        <v>MT</v>
      </c>
      <c r="G2149" s="180">
        <f>+'INFO SEAL'!K2100</f>
        <v>12</v>
      </c>
      <c r="H2149" s="180" t="str">
        <f>+'INFO SEAL'!L2100</f>
        <v>POSTE</v>
      </c>
      <c r="I2149" s="180" t="str">
        <f>+'INFO SEAL'!M2100</f>
        <v>CONCRETO</v>
      </c>
      <c r="J2149" s="180" t="str">
        <f>+'INFO SEAL'!N2100&amp;"-"&amp;F2149</f>
        <v>PPC15-MT</v>
      </c>
      <c r="K2149" s="180"/>
      <c r="L2149" s="182" t="str">
        <f>+VLOOKUP('INFO SEAL'!N2100,$J$8:$V$50,3,FALSE)</f>
        <v>POSTE DE CONCRETO ARMADO DE 12/200/120/300</v>
      </c>
      <c r="M2149" s="33">
        <f t="shared" si="80"/>
        <v>0.3</v>
      </c>
    </row>
    <row r="2150" spans="1:13" x14ac:dyDescent="0.25">
      <c r="A2150" s="73">
        <f>+'INFO SEAL'!B2101</f>
        <v>2096</v>
      </c>
      <c r="B2150" s="180" t="str">
        <f t="shared" si="79"/>
        <v>MOD INV_2018</v>
      </c>
      <c r="C2150" s="180" t="str">
        <f>+'INFO SEAL'!C2101</f>
        <v>AREQUIPA</v>
      </c>
      <c r="D2150" s="180" t="str">
        <f>+'INFO SEAL'!D2101</f>
        <v>CAMANA</v>
      </c>
      <c r="E2150" s="180" t="str">
        <f>+'INFO SEAL'!E2101</f>
        <v>MARISCAL CACERES</v>
      </c>
      <c r="F2150" s="180" t="str">
        <f>+IF('INFO SEAL'!I2101="BAJA TENSION","BT",IF('INFO SEAL'!I2101="MEDIA TENSION","MT","AT"))</f>
        <v>AT</v>
      </c>
      <c r="G2150" s="180">
        <f>+'INFO SEAL'!K2101</f>
        <v>13</v>
      </c>
      <c r="H2150" s="180" t="str">
        <f>+'INFO SEAL'!L2101</f>
        <v>POSTE</v>
      </c>
      <c r="I2150" s="180" t="str">
        <f>+'INFO SEAL'!M2101</f>
        <v>MADERA</v>
      </c>
      <c r="J2150" s="180" t="str">
        <f>+'INFO SEAL'!N2101&amp;"-"&amp;F2150</f>
        <v>EMSA1P75C2-AT</v>
      </c>
      <c r="K2150" s="180"/>
      <c r="L2150" s="182" t="str">
        <f>+VLOOKUP('INFO SEAL'!N2101,$J$8:$V$50,3,FALSE)</f>
        <v>Estructura de  Suspensión- Angulo menor  compuesto por 1 postes de madera tratada 75' Clase 2</v>
      </c>
      <c r="M2150" s="33">
        <f t="shared" si="80"/>
        <v>1.6</v>
      </c>
    </row>
    <row r="2151" spans="1:13" x14ac:dyDescent="0.25">
      <c r="A2151" s="73">
        <f>+'INFO SEAL'!B2102</f>
        <v>2097</v>
      </c>
      <c r="B2151" s="180" t="str">
        <f t="shared" si="79"/>
        <v>SICODI</v>
      </c>
      <c r="C2151" s="180" t="str">
        <f>+'INFO SEAL'!C2102</f>
        <v>AREQUIPA</v>
      </c>
      <c r="D2151" s="180" t="str">
        <f>+'INFO SEAL'!D2102</f>
        <v>CASTILLA</v>
      </c>
      <c r="E2151" s="180" t="str">
        <f>+'INFO SEAL'!E2102</f>
        <v>APLAO</v>
      </c>
      <c r="F2151" s="180" t="str">
        <f>+IF('INFO SEAL'!I2102="BAJA TENSION","BT",IF('INFO SEAL'!I2102="MEDIA TENSION","MT","AT"))</f>
        <v>MT</v>
      </c>
      <c r="G2151" s="180">
        <f>+'INFO SEAL'!K2102</f>
        <v>12</v>
      </c>
      <c r="H2151" s="180" t="str">
        <f>+'INFO SEAL'!L2102</f>
        <v>POSTE</v>
      </c>
      <c r="I2151" s="180" t="str">
        <f>+'INFO SEAL'!M2102</f>
        <v>CONCRETO</v>
      </c>
      <c r="J2151" s="180" t="str">
        <f>+'INFO SEAL'!N2102&amp;"-"&amp;F2151</f>
        <v>PPC15-MT</v>
      </c>
      <c r="K2151" s="180"/>
      <c r="L2151" s="182" t="str">
        <f>+VLOOKUP('INFO SEAL'!N2102,$J$8:$V$50,3,FALSE)</f>
        <v>POSTE DE CONCRETO ARMADO DE 12/200/120/300</v>
      </c>
      <c r="M2151" s="33">
        <f t="shared" si="80"/>
        <v>0.3</v>
      </c>
    </row>
    <row r="2152" spans="1:13" x14ac:dyDescent="0.25">
      <c r="A2152" s="73">
        <f>+'INFO SEAL'!B2103</f>
        <v>2098</v>
      </c>
      <c r="B2152" s="180" t="str">
        <f t="shared" si="79"/>
        <v>SICODI</v>
      </c>
      <c r="C2152" s="180" t="str">
        <f>+'INFO SEAL'!C2103</f>
        <v>AREQUIPA</v>
      </c>
      <c r="D2152" s="180" t="str">
        <f>+'INFO SEAL'!D2103</f>
        <v>CONDESUYOS</v>
      </c>
      <c r="E2152" s="180" t="str">
        <f>+'INFO SEAL'!E2103</f>
        <v>YANAQUIHUA</v>
      </c>
      <c r="F2152" s="180" t="str">
        <f>+IF('INFO SEAL'!I2103="BAJA TENSION","BT",IF('INFO SEAL'!I2103="MEDIA TENSION","MT","AT"))</f>
        <v>MT</v>
      </c>
      <c r="G2152" s="180">
        <f>+'INFO SEAL'!K2103</f>
        <v>13</v>
      </c>
      <c r="H2152" s="180" t="str">
        <f>+'INFO SEAL'!L2103</f>
        <v>POSTE</v>
      </c>
      <c r="I2152" s="180" t="str">
        <f>+'INFO SEAL'!M2103</f>
        <v>CONCRETO</v>
      </c>
      <c r="J2152" s="180" t="str">
        <f>+'INFO SEAL'!N2103&amp;"-"&amp;F2152</f>
        <v>PPC19-MT</v>
      </c>
      <c r="K2152" s="180"/>
      <c r="L2152" s="182" t="str">
        <f>+VLOOKUP('INFO SEAL'!N2103,$J$8:$V$50,3,FALSE)</f>
        <v>POSTE DE CONCRETO ARMADO DE 13/300/150/345</v>
      </c>
      <c r="M2152" s="33">
        <f t="shared" si="80"/>
        <v>0.5</v>
      </c>
    </row>
    <row r="2153" spans="1:13" x14ac:dyDescent="0.25">
      <c r="A2153" s="73">
        <f>+'INFO SEAL'!B2104</f>
        <v>2099</v>
      </c>
      <c r="B2153" s="180" t="str">
        <f t="shared" si="79"/>
        <v>SICODI</v>
      </c>
      <c r="C2153" s="180" t="str">
        <f>+'INFO SEAL'!C2104</f>
        <v>AREQUIPA</v>
      </c>
      <c r="D2153" s="180" t="str">
        <f>+'INFO SEAL'!D2104</f>
        <v>CONDESUYOS</v>
      </c>
      <c r="E2153" s="180" t="str">
        <f>+'INFO SEAL'!E2104</f>
        <v>YANAQUIHUA</v>
      </c>
      <c r="F2153" s="180" t="str">
        <f>+IF('INFO SEAL'!I2104="BAJA TENSION","BT",IF('INFO SEAL'!I2104="MEDIA TENSION","MT","AT"))</f>
        <v>MT</v>
      </c>
      <c r="G2153" s="180">
        <f>+'INFO SEAL'!K2104</f>
        <v>13</v>
      </c>
      <c r="H2153" s="180" t="str">
        <f>+'INFO SEAL'!L2104</f>
        <v>POSTE</v>
      </c>
      <c r="I2153" s="180" t="str">
        <f>+'INFO SEAL'!M2104</f>
        <v>CONCRETO</v>
      </c>
      <c r="J2153" s="180" t="str">
        <f>+'INFO SEAL'!N2104&amp;"-"&amp;F2153</f>
        <v>PPC19-MT</v>
      </c>
      <c r="K2153" s="180"/>
      <c r="L2153" s="182" t="str">
        <f>+VLOOKUP('INFO SEAL'!N2104,$J$8:$V$50,3,FALSE)</f>
        <v>POSTE DE CONCRETO ARMADO DE 13/300/150/345</v>
      </c>
      <c r="M2153" s="33">
        <f t="shared" si="80"/>
        <v>0.5</v>
      </c>
    </row>
    <row r="2154" spans="1:13" x14ac:dyDescent="0.25">
      <c r="A2154" s="73">
        <f>+'INFO SEAL'!B2105</f>
        <v>2100</v>
      </c>
      <c r="B2154" s="180" t="str">
        <f t="shared" si="79"/>
        <v>SICODI</v>
      </c>
      <c r="C2154" s="180" t="str">
        <f>+'INFO SEAL'!C2105</f>
        <v>AREQUIPA</v>
      </c>
      <c r="D2154" s="180" t="str">
        <f>+'INFO SEAL'!D2105</f>
        <v>CONDESUYOS</v>
      </c>
      <c r="E2154" s="180" t="str">
        <f>+'INFO SEAL'!E2105</f>
        <v>YANAQUIHUA</v>
      </c>
      <c r="F2154" s="180" t="str">
        <f>+IF('INFO SEAL'!I2105="BAJA TENSION","BT",IF('INFO SEAL'!I2105="MEDIA TENSION","MT","AT"))</f>
        <v>MT</v>
      </c>
      <c r="G2154" s="180">
        <f>+'INFO SEAL'!K2105</f>
        <v>13</v>
      </c>
      <c r="H2154" s="180" t="str">
        <f>+'INFO SEAL'!L2105</f>
        <v>POSTE</v>
      </c>
      <c r="I2154" s="180" t="str">
        <f>+'INFO SEAL'!M2105</f>
        <v>CONCRETO</v>
      </c>
      <c r="J2154" s="180" t="str">
        <f>+'INFO SEAL'!N2105&amp;"-"&amp;F2154</f>
        <v>PPC19-MT</v>
      </c>
      <c r="K2154" s="180"/>
      <c r="L2154" s="182" t="str">
        <f>+VLOOKUP('INFO SEAL'!N2105,$J$8:$V$50,3,FALSE)</f>
        <v>POSTE DE CONCRETO ARMADO DE 13/300/150/345</v>
      </c>
      <c r="M2154" s="33">
        <f t="shared" si="80"/>
        <v>0.5</v>
      </c>
    </row>
    <row r="2155" spans="1:13" x14ac:dyDescent="0.25">
      <c r="A2155" s="73">
        <f>+'INFO SEAL'!B2106</f>
        <v>2101</v>
      </c>
      <c r="B2155" s="180" t="str">
        <f t="shared" si="79"/>
        <v>SICODI</v>
      </c>
      <c r="C2155" s="180" t="str">
        <f>+'INFO SEAL'!C2106</f>
        <v>AREQUIPA</v>
      </c>
      <c r="D2155" s="180" t="str">
        <f>+'INFO SEAL'!D2106</f>
        <v>CONDESUYOS</v>
      </c>
      <c r="E2155" s="180" t="str">
        <f>+'INFO SEAL'!E2106</f>
        <v>YANAQUIHUA</v>
      </c>
      <c r="F2155" s="180" t="str">
        <f>+IF('INFO SEAL'!I2106="BAJA TENSION","BT",IF('INFO SEAL'!I2106="MEDIA TENSION","MT","AT"))</f>
        <v>MT</v>
      </c>
      <c r="G2155" s="180">
        <f>+'INFO SEAL'!K2106</f>
        <v>13</v>
      </c>
      <c r="H2155" s="180" t="str">
        <f>+'INFO SEAL'!L2106</f>
        <v>POSTE</v>
      </c>
      <c r="I2155" s="180" t="str">
        <f>+'INFO SEAL'!M2106</f>
        <v>CONCRETO</v>
      </c>
      <c r="J2155" s="180" t="str">
        <f>+'INFO SEAL'!N2106&amp;"-"&amp;F2155</f>
        <v>PPC19-MT</v>
      </c>
      <c r="K2155" s="180"/>
      <c r="L2155" s="182" t="str">
        <f>+VLOOKUP('INFO SEAL'!N2106,$J$8:$V$50,3,FALSE)</f>
        <v>POSTE DE CONCRETO ARMADO DE 13/300/150/345</v>
      </c>
      <c r="M2155" s="33">
        <f t="shared" si="80"/>
        <v>0.5</v>
      </c>
    </row>
    <row r="2156" spans="1:13" x14ac:dyDescent="0.25">
      <c r="A2156" s="73">
        <f>+'INFO SEAL'!B2107</f>
        <v>2102</v>
      </c>
      <c r="B2156" s="180" t="str">
        <f t="shared" si="79"/>
        <v>MOD INV_2018</v>
      </c>
      <c r="C2156" s="180" t="str">
        <f>+'INFO SEAL'!C2107</f>
        <v>AREQUIPA</v>
      </c>
      <c r="D2156" s="180" t="str">
        <f>+'INFO SEAL'!D2107</f>
        <v>CAMANA</v>
      </c>
      <c r="E2156" s="180" t="str">
        <f>+'INFO SEAL'!E2107</f>
        <v>MARISCAL CACERES</v>
      </c>
      <c r="F2156" s="180" t="str">
        <f>+IF('INFO SEAL'!I2107="BAJA TENSION","BT",IF('INFO SEAL'!I2107="MEDIA TENSION","MT","AT"))</f>
        <v>AT</v>
      </c>
      <c r="G2156" s="180">
        <f>+'INFO SEAL'!K2107</f>
        <v>13</v>
      </c>
      <c r="H2156" s="180" t="str">
        <f>+'INFO SEAL'!L2107</f>
        <v>POSTE</v>
      </c>
      <c r="I2156" s="180" t="str">
        <f>+'INFO SEAL'!M2107</f>
        <v>MADERA</v>
      </c>
      <c r="J2156" s="180" t="str">
        <f>+'INFO SEAL'!N2107&amp;"-"&amp;F2156</f>
        <v>EMSA1P75C2-AT</v>
      </c>
      <c r="K2156" s="180"/>
      <c r="L2156" s="182" t="str">
        <f>+VLOOKUP('INFO SEAL'!N2107,$J$8:$V$50,3,FALSE)</f>
        <v>Estructura de  Suspensión- Angulo menor  compuesto por 1 postes de madera tratada 75' Clase 2</v>
      </c>
      <c r="M2156" s="33">
        <f t="shared" si="80"/>
        <v>1.6</v>
      </c>
    </row>
    <row r="2157" spans="1:13" x14ac:dyDescent="0.25">
      <c r="A2157" s="73">
        <f>+'INFO SEAL'!B2108</f>
        <v>2103</v>
      </c>
      <c r="B2157" s="180" t="str">
        <f t="shared" si="79"/>
        <v>SICODI</v>
      </c>
      <c r="C2157" s="180" t="str">
        <f>+'INFO SEAL'!C2108</f>
        <v>AREQUIPA</v>
      </c>
      <c r="D2157" s="180" t="str">
        <f>+'INFO SEAL'!D2108</f>
        <v>CONDESUYOS</v>
      </c>
      <c r="E2157" s="180" t="str">
        <f>+'INFO SEAL'!E2108</f>
        <v>YANAQUIHUA</v>
      </c>
      <c r="F2157" s="180" t="str">
        <f>+IF('INFO SEAL'!I2108="BAJA TENSION","BT",IF('INFO SEAL'!I2108="MEDIA TENSION","MT","AT"))</f>
        <v>MT</v>
      </c>
      <c r="G2157" s="180">
        <f>+'INFO SEAL'!K2108</f>
        <v>13</v>
      </c>
      <c r="H2157" s="180" t="str">
        <f>+'INFO SEAL'!L2108</f>
        <v>POSTE</v>
      </c>
      <c r="I2157" s="180" t="str">
        <f>+'INFO SEAL'!M2108</f>
        <v>CONCRETO</v>
      </c>
      <c r="J2157" s="180" t="str">
        <f>+'INFO SEAL'!N2108&amp;"-"&amp;F2157</f>
        <v>PPC19-MT</v>
      </c>
      <c r="K2157" s="180"/>
      <c r="L2157" s="182" t="str">
        <f>+VLOOKUP('INFO SEAL'!N2108,$J$8:$V$50,3,FALSE)</f>
        <v>POSTE DE CONCRETO ARMADO DE 13/300/150/345</v>
      </c>
      <c r="M2157" s="33">
        <f t="shared" si="80"/>
        <v>0.5</v>
      </c>
    </row>
    <row r="2158" spans="1:13" x14ac:dyDescent="0.25">
      <c r="A2158" s="73">
        <f>+'INFO SEAL'!B2109</f>
        <v>2104</v>
      </c>
      <c r="B2158" s="180" t="str">
        <f t="shared" si="79"/>
        <v>SICODI</v>
      </c>
      <c r="C2158" s="180" t="str">
        <f>+'INFO SEAL'!C2109</f>
        <v>AREQUIPA</v>
      </c>
      <c r="D2158" s="180" t="str">
        <f>+'INFO SEAL'!D2109</f>
        <v>CASTILLA</v>
      </c>
      <c r="E2158" s="180" t="str">
        <f>+'INFO SEAL'!E2109</f>
        <v>APLAO</v>
      </c>
      <c r="F2158" s="180" t="str">
        <f>+IF('INFO SEAL'!I2109="BAJA TENSION","BT",IF('INFO SEAL'!I2109="MEDIA TENSION","MT","AT"))</f>
        <v>MT</v>
      </c>
      <c r="G2158" s="180">
        <f>+'INFO SEAL'!K2109</f>
        <v>12</v>
      </c>
      <c r="H2158" s="180" t="str">
        <f>+'INFO SEAL'!L2109</f>
        <v>POSTE</v>
      </c>
      <c r="I2158" s="180" t="str">
        <f>+'INFO SEAL'!M2109</f>
        <v>CONCRETO</v>
      </c>
      <c r="J2158" s="180" t="str">
        <f>+'INFO SEAL'!N2109&amp;"-"&amp;F2158</f>
        <v>PPC15-MT</v>
      </c>
      <c r="K2158" s="180"/>
      <c r="L2158" s="182" t="str">
        <f>+VLOOKUP('INFO SEAL'!N2109,$J$8:$V$50,3,FALSE)</f>
        <v>POSTE DE CONCRETO ARMADO DE 12/200/120/300</v>
      </c>
      <c r="M2158" s="33">
        <f t="shared" si="80"/>
        <v>0.3</v>
      </c>
    </row>
    <row r="2159" spans="1:13" x14ac:dyDescent="0.25">
      <c r="A2159" s="73">
        <f>+'INFO SEAL'!B2110</f>
        <v>2105</v>
      </c>
      <c r="B2159" s="180" t="str">
        <f t="shared" si="79"/>
        <v>MOD INV_2018</v>
      </c>
      <c r="C2159" s="180" t="str">
        <f>+'INFO SEAL'!C2110</f>
        <v>AREQUIPA</v>
      </c>
      <c r="D2159" s="180" t="str">
        <f>+'INFO SEAL'!D2110</f>
        <v>CAMANA</v>
      </c>
      <c r="E2159" s="180" t="str">
        <f>+'INFO SEAL'!E2110</f>
        <v>MARISCAL CACERES</v>
      </c>
      <c r="F2159" s="180" t="str">
        <f>+IF('INFO SEAL'!I2110="BAJA TENSION","BT",IF('INFO SEAL'!I2110="MEDIA TENSION","MT","AT"))</f>
        <v>AT</v>
      </c>
      <c r="G2159" s="180">
        <f>+'INFO SEAL'!K2110</f>
        <v>13</v>
      </c>
      <c r="H2159" s="180" t="str">
        <f>+'INFO SEAL'!L2110</f>
        <v>POSTE</v>
      </c>
      <c r="I2159" s="180" t="str">
        <f>+'INFO SEAL'!M2110</f>
        <v>MADERA</v>
      </c>
      <c r="J2159" s="180" t="str">
        <f>+'INFO SEAL'!N2110&amp;"-"&amp;F2159</f>
        <v>EMRE1P75C2-AT</v>
      </c>
      <c r="K2159" s="180"/>
      <c r="L2159" s="182" t="str">
        <f>+VLOOKUP('INFO SEAL'!N2110,$J$8:$V$50,3,FALSE)</f>
        <v>Estructura de  Suspension Angular (&gt;3°-50°) compuesto por 1 postes de madera tratada 75' Clase 2</v>
      </c>
      <c r="M2159" s="33">
        <f t="shared" si="80"/>
        <v>2</v>
      </c>
    </row>
    <row r="2160" spans="1:13" x14ac:dyDescent="0.25">
      <c r="A2160" s="73">
        <f>+'INFO SEAL'!B2111</f>
        <v>2106</v>
      </c>
      <c r="B2160" s="180" t="str">
        <f t="shared" si="79"/>
        <v>MOD INV_2018</v>
      </c>
      <c r="C2160" s="180" t="str">
        <f>+'INFO SEAL'!C2111</f>
        <v>AREQUIPA</v>
      </c>
      <c r="D2160" s="180" t="str">
        <f>+'INFO SEAL'!D2111</f>
        <v>CASTILLA</v>
      </c>
      <c r="E2160" s="180" t="str">
        <f>+'INFO SEAL'!E2111</f>
        <v>URACA</v>
      </c>
      <c r="F2160" s="180" t="str">
        <f>+IF('INFO SEAL'!I2111="BAJA TENSION","BT",IF('INFO SEAL'!I2111="MEDIA TENSION","MT","AT"))</f>
        <v>AT</v>
      </c>
      <c r="G2160" s="180">
        <f>+'INFO SEAL'!K2111</f>
        <v>16</v>
      </c>
      <c r="H2160" s="180" t="str">
        <f>+'INFO SEAL'!L2111</f>
        <v>POSTE</v>
      </c>
      <c r="I2160" s="180" t="str">
        <f>+'INFO SEAL'!M2111</f>
        <v>MADERA</v>
      </c>
      <c r="J2160" s="180" t="str">
        <f>+'INFO SEAL'!N2111&amp;"-"&amp;F2160</f>
        <v>EMAM1P75C2-AT</v>
      </c>
      <c r="K2160" s="180"/>
      <c r="L2160" s="182" t="str">
        <f>+VLOOKUP('INFO SEAL'!N2111,$J$8:$V$50,3,FALSE)</f>
        <v>Estructura de  Retención - Terminal compuesto por 1 postes de madera tratada 75' Clase 2</v>
      </c>
      <c r="M2160" s="33">
        <f t="shared" si="80"/>
        <v>1.4</v>
      </c>
    </row>
    <row r="2161" spans="1:13" x14ac:dyDescent="0.25">
      <c r="A2161" s="73">
        <f>+'INFO SEAL'!B2112</f>
        <v>2107</v>
      </c>
      <c r="B2161" s="180" t="str">
        <f t="shared" si="79"/>
        <v>SICODI</v>
      </c>
      <c r="C2161" s="180" t="str">
        <f>+'INFO SEAL'!C2112</f>
        <v>AREQUIPA</v>
      </c>
      <c r="D2161" s="180" t="str">
        <f>+'INFO SEAL'!D2112</f>
        <v>CONDESUYOS</v>
      </c>
      <c r="E2161" s="180" t="str">
        <f>+'INFO SEAL'!E2112</f>
        <v>YANAQUIHUA</v>
      </c>
      <c r="F2161" s="180" t="str">
        <f>+IF('INFO SEAL'!I2112="BAJA TENSION","BT",IF('INFO SEAL'!I2112="MEDIA TENSION","MT","AT"))</f>
        <v>MT</v>
      </c>
      <c r="G2161" s="180">
        <f>+'INFO SEAL'!K2112</f>
        <v>13</v>
      </c>
      <c r="H2161" s="180" t="str">
        <f>+'INFO SEAL'!L2112</f>
        <v>POSTE</v>
      </c>
      <c r="I2161" s="180" t="str">
        <f>+'INFO SEAL'!M2112</f>
        <v>CONCRETO</v>
      </c>
      <c r="J2161" s="180" t="str">
        <f>+'INFO SEAL'!N2112&amp;"-"&amp;F2161</f>
        <v>PPC19-MT</v>
      </c>
      <c r="K2161" s="180"/>
      <c r="L2161" s="182" t="str">
        <f>+VLOOKUP('INFO SEAL'!N2112,$J$8:$V$50,3,FALSE)</f>
        <v>POSTE DE CONCRETO ARMADO DE 13/300/150/345</v>
      </c>
      <c r="M2161" s="33">
        <f t="shared" si="80"/>
        <v>0.5</v>
      </c>
    </row>
    <row r="2162" spans="1:13" x14ac:dyDescent="0.25">
      <c r="A2162" s="73">
        <f>+'INFO SEAL'!B2113</f>
        <v>2108</v>
      </c>
      <c r="B2162" s="180" t="str">
        <f t="shared" si="79"/>
        <v>SICODI</v>
      </c>
      <c r="C2162" s="180" t="str">
        <f>+'INFO SEAL'!C2113</f>
        <v>AREQUIPA</v>
      </c>
      <c r="D2162" s="180" t="str">
        <f>+'INFO SEAL'!D2113</f>
        <v>CASTILLA</v>
      </c>
      <c r="E2162" s="180" t="str">
        <f>+'INFO SEAL'!E2113</f>
        <v>APLAO</v>
      </c>
      <c r="F2162" s="180" t="str">
        <f>+IF('INFO SEAL'!I2113="BAJA TENSION","BT",IF('INFO SEAL'!I2113="MEDIA TENSION","MT","AT"))</f>
        <v>MT</v>
      </c>
      <c r="G2162" s="180">
        <f>+'INFO SEAL'!K2113</f>
        <v>12</v>
      </c>
      <c r="H2162" s="180" t="str">
        <f>+'INFO SEAL'!L2113</f>
        <v>POSTE</v>
      </c>
      <c r="I2162" s="180" t="str">
        <f>+'INFO SEAL'!M2113</f>
        <v>CONCRETO</v>
      </c>
      <c r="J2162" s="180" t="str">
        <f>+'INFO SEAL'!N2113&amp;"-"&amp;F2162</f>
        <v>PPC15-MT</v>
      </c>
      <c r="K2162" s="180"/>
      <c r="L2162" s="182" t="str">
        <f>+VLOOKUP('INFO SEAL'!N2113,$J$8:$V$50,3,FALSE)</f>
        <v>POSTE DE CONCRETO ARMADO DE 12/200/120/300</v>
      </c>
      <c r="M2162" s="33">
        <f t="shared" si="80"/>
        <v>0.3</v>
      </c>
    </row>
    <row r="2163" spans="1:13" x14ac:dyDescent="0.25">
      <c r="A2163" s="73">
        <f>+'INFO SEAL'!B2114</f>
        <v>2109</v>
      </c>
      <c r="B2163" s="180" t="str">
        <f t="shared" si="79"/>
        <v>MOD INV_2018</v>
      </c>
      <c r="C2163" s="180" t="str">
        <f>+'INFO SEAL'!C2114</f>
        <v>AREQUIPA</v>
      </c>
      <c r="D2163" s="180" t="str">
        <f>+'INFO SEAL'!D2114</f>
        <v>CASTILLA</v>
      </c>
      <c r="E2163" s="180" t="str">
        <f>+'INFO SEAL'!E2114</f>
        <v>URACA</v>
      </c>
      <c r="F2163" s="180" t="str">
        <f>+IF('INFO SEAL'!I2114="BAJA TENSION","BT",IF('INFO SEAL'!I2114="MEDIA TENSION","MT","AT"))</f>
        <v>AT</v>
      </c>
      <c r="G2163" s="180">
        <f>+'INFO SEAL'!K2114</f>
        <v>16</v>
      </c>
      <c r="H2163" s="180" t="str">
        <f>+'INFO SEAL'!L2114</f>
        <v>POSTE</v>
      </c>
      <c r="I2163" s="180" t="str">
        <f>+'INFO SEAL'!M2114</f>
        <v>MADERA</v>
      </c>
      <c r="J2163" s="180" t="str">
        <f>+'INFO SEAL'!N2114&amp;"-"&amp;F2163</f>
        <v>EMSU1P60C3-AT</v>
      </c>
      <c r="K2163" s="180"/>
      <c r="L2163" s="182" t="str">
        <f>+VLOOKUP('INFO SEAL'!N2114,$J$8:$V$50,3,FALSE)</f>
        <v>Estructura de  Suspensión compuesto por 1 postes de madera tratada 60' Clase 3</v>
      </c>
      <c r="M2163" s="33">
        <f t="shared" si="80"/>
        <v>1.1000000000000001</v>
      </c>
    </row>
    <row r="2164" spans="1:13" x14ac:dyDescent="0.25">
      <c r="A2164" s="73">
        <f>+'INFO SEAL'!B2115</f>
        <v>2110</v>
      </c>
      <c r="B2164" s="180" t="str">
        <f t="shared" si="79"/>
        <v>SICODI</v>
      </c>
      <c r="C2164" s="180" t="str">
        <f>+'INFO SEAL'!C2115</f>
        <v>AREQUIPA</v>
      </c>
      <c r="D2164" s="180" t="str">
        <f>+'INFO SEAL'!D2115</f>
        <v>CONDESUYOS</v>
      </c>
      <c r="E2164" s="180" t="str">
        <f>+'INFO SEAL'!E2115</f>
        <v>ANDARAY</v>
      </c>
      <c r="F2164" s="180" t="str">
        <f>+IF('INFO SEAL'!I2115="BAJA TENSION","BT",IF('INFO SEAL'!I2115="MEDIA TENSION","MT","AT"))</f>
        <v>MT</v>
      </c>
      <c r="G2164" s="180">
        <f>+'INFO SEAL'!K2115</f>
        <v>13</v>
      </c>
      <c r="H2164" s="180" t="str">
        <f>+'INFO SEAL'!L2115</f>
        <v>POSTE</v>
      </c>
      <c r="I2164" s="180" t="str">
        <f>+'INFO SEAL'!M2115</f>
        <v>CONCRETO</v>
      </c>
      <c r="J2164" s="180" t="str">
        <f>+'INFO SEAL'!N2115&amp;"-"&amp;F2164</f>
        <v>PPC19-MT</v>
      </c>
      <c r="K2164" s="180"/>
      <c r="L2164" s="182" t="str">
        <f>+VLOOKUP('INFO SEAL'!N2115,$J$8:$V$50,3,FALSE)</f>
        <v>POSTE DE CONCRETO ARMADO DE 13/300/150/345</v>
      </c>
      <c r="M2164" s="33">
        <f t="shared" si="80"/>
        <v>0.5</v>
      </c>
    </row>
    <row r="2165" spans="1:13" x14ac:dyDescent="0.25">
      <c r="A2165" s="73">
        <f>+'INFO SEAL'!B2116</f>
        <v>2111</v>
      </c>
      <c r="B2165" s="180" t="str">
        <f t="shared" si="79"/>
        <v>SICODI</v>
      </c>
      <c r="C2165" s="180" t="str">
        <f>+'INFO SEAL'!C2116</f>
        <v>AREQUIPA</v>
      </c>
      <c r="D2165" s="180" t="str">
        <f>+'INFO SEAL'!D2116</f>
        <v>CASTILLA</v>
      </c>
      <c r="E2165" s="180" t="str">
        <f>+'INFO SEAL'!E2116</f>
        <v>APLAO</v>
      </c>
      <c r="F2165" s="180" t="str">
        <f>+IF('INFO SEAL'!I2116="BAJA TENSION","BT",IF('INFO SEAL'!I2116="MEDIA TENSION","MT","AT"))</f>
        <v>MT</v>
      </c>
      <c r="G2165" s="180">
        <f>+'INFO SEAL'!K2116</f>
        <v>12</v>
      </c>
      <c r="H2165" s="180" t="str">
        <f>+'INFO SEAL'!L2116</f>
        <v>POSTE</v>
      </c>
      <c r="I2165" s="180" t="str">
        <f>+'INFO SEAL'!M2116</f>
        <v>CONCRETO</v>
      </c>
      <c r="J2165" s="180" t="str">
        <f>+'INFO SEAL'!N2116&amp;"-"&amp;F2165</f>
        <v>PPC15-MT</v>
      </c>
      <c r="K2165" s="180"/>
      <c r="L2165" s="182" t="str">
        <f>+VLOOKUP('INFO SEAL'!N2116,$J$8:$V$50,3,FALSE)</f>
        <v>POSTE DE CONCRETO ARMADO DE 12/200/120/300</v>
      </c>
      <c r="M2165" s="33">
        <f t="shared" si="80"/>
        <v>0.3</v>
      </c>
    </row>
    <row r="2166" spans="1:13" x14ac:dyDescent="0.25">
      <c r="A2166" s="73">
        <f>+'INFO SEAL'!B2117</f>
        <v>2112</v>
      </c>
      <c r="B2166" s="180" t="str">
        <f t="shared" si="79"/>
        <v>SICODI</v>
      </c>
      <c r="C2166" s="180" t="str">
        <f>+'INFO SEAL'!C2117</f>
        <v>AREQUIPA</v>
      </c>
      <c r="D2166" s="180" t="str">
        <f>+'INFO SEAL'!D2117</f>
        <v>CASTILLA</v>
      </c>
      <c r="E2166" s="180" t="str">
        <f>+'INFO SEAL'!E2117</f>
        <v>URACA</v>
      </c>
      <c r="F2166" s="180" t="str">
        <f>+IF('INFO SEAL'!I2117="BAJA TENSION","BT",IF('INFO SEAL'!I2117="MEDIA TENSION","MT","AT"))</f>
        <v>MT</v>
      </c>
      <c r="G2166" s="180">
        <f>+'INFO SEAL'!K2117</f>
        <v>12</v>
      </c>
      <c r="H2166" s="180" t="str">
        <f>+'INFO SEAL'!L2117</f>
        <v>POSTE</v>
      </c>
      <c r="I2166" s="180" t="str">
        <f>+'INFO SEAL'!M2117</f>
        <v>CONCRETO</v>
      </c>
      <c r="J2166" s="180" t="str">
        <f>+'INFO SEAL'!N2117&amp;"-"&amp;F2166</f>
        <v>PPC15-MT</v>
      </c>
      <c r="K2166" s="180"/>
      <c r="L2166" s="182" t="str">
        <f>+VLOOKUP('INFO SEAL'!N2117,$J$8:$V$50,3,FALSE)</f>
        <v>POSTE DE CONCRETO ARMADO DE 12/200/120/300</v>
      </c>
      <c r="M2166" s="33">
        <f t="shared" si="80"/>
        <v>0.3</v>
      </c>
    </row>
    <row r="2167" spans="1:13" x14ac:dyDescent="0.25">
      <c r="A2167" s="73">
        <f>+'INFO SEAL'!B2118</f>
        <v>2113</v>
      </c>
      <c r="B2167" s="180" t="str">
        <f t="shared" si="79"/>
        <v>SICODI</v>
      </c>
      <c r="C2167" s="180" t="str">
        <f>+'INFO SEAL'!C2118</f>
        <v>AREQUIPA</v>
      </c>
      <c r="D2167" s="180" t="str">
        <f>+'INFO SEAL'!D2118</f>
        <v>CONDESUYOS</v>
      </c>
      <c r="E2167" s="180" t="str">
        <f>+'INFO SEAL'!E2118</f>
        <v>ANDARAY</v>
      </c>
      <c r="F2167" s="180" t="str">
        <f>+IF('INFO SEAL'!I2118="BAJA TENSION","BT",IF('INFO SEAL'!I2118="MEDIA TENSION","MT","AT"))</f>
        <v>MT</v>
      </c>
      <c r="G2167" s="180">
        <f>+'INFO SEAL'!K2118</f>
        <v>13</v>
      </c>
      <c r="H2167" s="180" t="str">
        <f>+'INFO SEAL'!L2118</f>
        <v>POSTE</v>
      </c>
      <c r="I2167" s="180" t="str">
        <f>+'INFO SEAL'!M2118</f>
        <v>CONCRETO</v>
      </c>
      <c r="J2167" s="180" t="str">
        <f>+'INFO SEAL'!N2118&amp;"-"&amp;F2167</f>
        <v>PPC19-MT</v>
      </c>
      <c r="K2167" s="180"/>
      <c r="L2167" s="182" t="str">
        <f>+VLOOKUP('INFO SEAL'!N2118,$J$8:$V$50,3,FALSE)</f>
        <v>POSTE DE CONCRETO ARMADO DE 13/300/150/345</v>
      </c>
      <c r="M2167" s="33">
        <f t="shared" si="80"/>
        <v>0.5</v>
      </c>
    </row>
    <row r="2168" spans="1:13" x14ac:dyDescent="0.25">
      <c r="A2168" s="73">
        <f>+'INFO SEAL'!B2119</f>
        <v>2114</v>
      </c>
      <c r="B2168" s="180" t="str">
        <f t="shared" ref="B2168:B2231" si="81">+INDEX($B$8:$B$50,MATCH(L2168,$L$8:$L$50,0))</f>
        <v>MOD INV_2018</v>
      </c>
      <c r="C2168" s="180" t="str">
        <f>+'INFO SEAL'!C2119</f>
        <v>AREQUIPA</v>
      </c>
      <c r="D2168" s="180" t="str">
        <f>+'INFO SEAL'!D2119</f>
        <v>CASTILLA</v>
      </c>
      <c r="E2168" s="180" t="str">
        <f>+'INFO SEAL'!E2119</f>
        <v>URACA</v>
      </c>
      <c r="F2168" s="180" t="str">
        <f>+IF('INFO SEAL'!I2119="BAJA TENSION","BT",IF('INFO SEAL'!I2119="MEDIA TENSION","MT","AT"))</f>
        <v>AT</v>
      </c>
      <c r="G2168" s="180">
        <f>+'INFO SEAL'!K2119</f>
        <v>16</v>
      </c>
      <c r="H2168" s="180" t="str">
        <f>+'INFO SEAL'!L2119</f>
        <v>POSTE</v>
      </c>
      <c r="I2168" s="180" t="str">
        <f>+'INFO SEAL'!M2119</f>
        <v>MADERA</v>
      </c>
      <c r="J2168" s="180" t="str">
        <f>+'INFO SEAL'!N2119&amp;"-"&amp;F2168</f>
        <v>EMSU1P60C3-AT</v>
      </c>
      <c r="K2168" s="180"/>
      <c r="L2168" s="182" t="str">
        <f>+VLOOKUP('INFO SEAL'!N2119,$J$8:$V$50,3,FALSE)</f>
        <v>Estructura de  Suspensión compuesto por 1 postes de madera tratada 60' Clase 3</v>
      </c>
      <c r="M2168" s="33">
        <f t="shared" ref="M2168:M2231" si="82">+VLOOKUP(J2168,$K$8:$V$50,12,FALSE)</f>
        <v>1.1000000000000001</v>
      </c>
    </row>
    <row r="2169" spans="1:13" x14ac:dyDescent="0.25">
      <c r="A2169" s="73">
        <f>+'INFO SEAL'!B2120</f>
        <v>2115</v>
      </c>
      <c r="B2169" s="180" t="str">
        <f t="shared" si="81"/>
        <v>SICODI</v>
      </c>
      <c r="C2169" s="180" t="str">
        <f>+'INFO SEAL'!C2120</f>
        <v>AREQUIPA</v>
      </c>
      <c r="D2169" s="180" t="str">
        <f>+'INFO SEAL'!D2120</f>
        <v>CONDESUYOS</v>
      </c>
      <c r="E2169" s="180" t="str">
        <f>+'INFO SEAL'!E2120</f>
        <v>ANDARAY</v>
      </c>
      <c r="F2169" s="180" t="str">
        <f>+IF('INFO SEAL'!I2120="BAJA TENSION","BT",IF('INFO SEAL'!I2120="MEDIA TENSION","MT","AT"))</f>
        <v>MT</v>
      </c>
      <c r="G2169" s="180">
        <f>+'INFO SEAL'!K2120</f>
        <v>13</v>
      </c>
      <c r="H2169" s="180" t="str">
        <f>+'INFO SEAL'!L2120</f>
        <v>POSTE</v>
      </c>
      <c r="I2169" s="180" t="str">
        <f>+'INFO SEAL'!M2120</f>
        <v>CONCRETO</v>
      </c>
      <c r="J2169" s="180" t="str">
        <f>+'INFO SEAL'!N2120&amp;"-"&amp;F2169</f>
        <v>PPC19-MT</v>
      </c>
      <c r="K2169" s="180"/>
      <c r="L2169" s="182" t="str">
        <f>+VLOOKUP('INFO SEAL'!N2120,$J$8:$V$50,3,FALSE)</f>
        <v>POSTE DE CONCRETO ARMADO DE 13/300/150/345</v>
      </c>
      <c r="M2169" s="33">
        <f t="shared" si="82"/>
        <v>0.5</v>
      </c>
    </row>
    <row r="2170" spans="1:13" x14ac:dyDescent="0.25">
      <c r="A2170" s="73">
        <f>+'INFO SEAL'!B2121</f>
        <v>2116</v>
      </c>
      <c r="B2170" s="180" t="str">
        <f t="shared" si="81"/>
        <v>SICODI</v>
      </c>
      <c r="C2170" s="180" t="str">
        <f>+'INFO SEAL'!C2121</f>
        <v>AREQUIPA</v>
      </c>
      <c r="D2170" s="180" t="str">
        <f>+'INFO SEAL'!D2121</f>
        <v>CONDESUYOS</v>
      </c>
      <c r="E2170" s="180" t="str">
        <f>+'INFO SEAL'!E2121</f>
        <v>ANDARAY</v>
      </c>
      <c r="F2170" s="180" t="str">
        <f>+IF('INFO SEAL'!I2121="BAJA TENSION","BT",IF('INFO SEAL'!I2121="MEDIA TENSION","MT","AT"))</f>
        <v>MT</v>
      </c>
      <c r="G2170" s="180">
        <f>+'INFO SEAL'!K2121</f>
        <v>13</v>
      </c>
      <c r="H2170" s="180" t="str">
        <f>+'INFO SEAL'!L2121</f>
        <v>POSTE</v>
      </c>
      <c r="I2170" s="180" t="str">
        <f>+'INFO SEAL'!M2121</f>
        <v>CONCRETO</v>
      </c>
      <c r="J2170" s="180" t="str">
        <f>+'INFO SEAL'!N2121&amp;"-"&amp;F2170</f>
        <v>PPC19-MT</v>
      </c>
      <c r="K2170" s="180"/>
      <c r="L2170" s="182" t="str">
        <f>+VLOOKUP('INFO SEAL'!N2121,$J$8:$V$50,3,FALSE)</f>
        <v>POSTE DE CONCRETO ARMADO DE 13/300/150/345</v>
      </c>
      <c r="M2170" s="33">
        <f t="shared" si="82"/>
        <v>0.5</v>
      </c>
    </row>
    <row r="2171" spans="1:13" x14ac:dyDescent="0.25">
      <c r="A2171" s="73">
        <f>+'INFO SEAL'!B2122</f>
        <v>2117</v>
      </c>
      <c r="B2171" s="180" t="str">
        <f t="shared" si="81"/>
        <v>MOD INV_2018</v>
      </c>
      <c r="C2171" s="180" t="str">
        <f>+'INFO SEAL'!C2122</f>
        <v>AREQUIPA</v>
      </c>
      <c r="D2171" s="180" t="str">
        <f>+'INFO SEAL'!D2122</f>
        <v>CASTILLA</v>
      </c>
      <c r="E2171" s="180" t="str">
        <f>+'INFO SEAL'!E2122</f>
        <v>URACA</v>
      </c>
      <c r="F2171" s="180" t="str">
        <f>+IF('INFO SEAL'!I2122="BAJA TENSION","BT",IF('INFO SEAL'!I2122="MEDIA TENSION","MT","AT"))</f>
        <v>AT</v>
      </c>
      <c r="G2171" s="180">
        <f>+'INFO SEAL'!K2122</f>
        <v>16</v>
      </c>
      <c r="H2171" s="180" t="str">
        <f>+'INFO SEAL'!L2122</f>
        <v>POSTE</v>
      </c>
      <c r="I2171" s="180" t="str">
        <f>+'INFO SEAL'!M2122</f>
        <v>MADERA</v>
      </c>
      <c r="J2171" s="180" t="str">
        <f>+'INFO SEAL'!N2122&amp;"-"&amp;F2171</f>
        <v>EMAM1P75C2-AT</v>
      </c>
      <c r="K2171" s="180"/>
      <c r="L2171" s="182" t="str">
        <f>+VLOOKUP('INFO SEAL'!N2122,$J$8:$V$50,3,FALSE)</f>
        <v>Estructura de  Retención - Terminal compuesto por 1 postes de madera tratada 75' Clase 2</v>
      </c>
      <c r="M2171" s="33">
        <f t="shared" si="82"/>
        <v>1.4</v>
      </c>
    </row>
    <row r="2172" spans="1:13" x14ac:dyDescent="0.25">
      <c r="A2172" s="73">
        <f>+'INFO SEAL'!B2123</f>
        <v>2118</v>
      </c>
      <c r="B2172" s="180" t="str">
        <f t="shared" si="81"/>
        <v>MOD INV_2018</v>
      </c>
      <c r="C2172" s="180" t="str">
        <f>+'INFO SEAL'!C2123</f>
        <v>AREQUIPA</v>
      </c>
      <c r="D2172" s="180" t="str">
        <f>+'INFO SEAL'!D2123</f>
        <v>CASTILLA</v>
      </c>
      <c r="E2172" s="180" t="str">
        <f>+'INFO SEAL'!E2123</f>
        <v>URACA</v>
      </c>
      <c r="F2172" s="180" t="str">
        <f>+IF('INFO SEAL'!I2123="BAJA TENSION","BT",IF('INFO SEAL'!I2123="MEDIA TENSION","MT","AT"))</f>
        <v>AT</v>
      </c>
      <c r="G2172" s="180">
        <f>+'INFO SEAL'!K2123</f>
        <v>16</v>
      </c>
      <c r="H2172" s="180" t="str">
        <f>+'INFO SEAL'!L2123</f>
        <v>POSTE</v>
      </c>
      <c r="I2172" s="180" t="str">
        <f>+'INFO SEAL'!M2123</f>
        <v>MADERA</v>
      </c>
      <c r="J2172" s="180" t="str">
        <f>+'INFO SEAL'!N2123&amp;"-"&amp;F2172</f>
        <v>EMSU1P60C3-AT</v>
      </c>
      <c r="K2172" s="180"/>
      <c r="L2172" s="182" t="str">
        <f>+VLOOKUP('INFO SEAL'!N2123,$J$8:$V$50,3,FALSE)</f>
        <v>Estructura de  Suspensión compuesto por 1 postes de madera tratada 60' Clase 3</v>
      </c>
      <c r="M2172" s="33">
        <f t="shared" si="82"/>
        <v>1.1000000000000001</v>
      </c>
    </row>
    <row r="2173" spans="1:13" x14ac:dyDescent="0.25">
      <c r="A2173" s="73">
        <f>+'INFO SEAL'!B2124</f>
        <v>2119</v>
      </c>
      <c r="B2173" s="180" t="str">
        <f t="shared" si="81"/>
        <v>SICODI</v>
      </c>
      <c r="C2173" s="180" t="str">
        <f>+'INFO SEAL'!C2124</f>
        <v>AREQUIPA</v>
      </c>
      <c r="D2173" s="180" t="str">
        <f>+'INFO SEAL'!D2124</f>
        <v>CONDESUYOS</v>
      </c>
      <c r="E2173" s="180" t="str">
        <f>+'INFO SEAL'!E2124</f>
        <v>YANAQUIHUA</v>
      </c>
      <c r="F2173" s="180" t="str">
        <f>+IF('INFO SEAL'!I2124="BAJA TENSION","BT",IF('INFO SEAL'!I2124="MEDIA TENSION","MT","AT"))</f>
        <v>MT</v>
      </c>
      <c r="G2173" s="180">
        <f>+'INFO SEAL'!K2124</f>
        <v>13</v>
      </c>
      <c r="H2173" s="180" t="str">
        <f>+'INFO SEAL'!L2124</f>
        <v>POSTE</v>
      </c>
      <c r="I2173" s="180" t="str">
        <f>+'INFO SEAL'!M2124</f>
        <v>CONCRETO</v>
      </c>
      <c r="J2173" s="180" t="str">
        <f>+'INFO SEAL'!N2124&amp;"-"&amp;F2173</f>
        <v>PPC19-MT</v>
      </c>
      <c r="K2173" s="180"/>
      <c r="L2173" s="182" t="str">
        <f>+VLOOKUP('INFO SEAL'!N2124,$J$8:$V$50,3,FALSE)</f>
        <v>POSTE DE CONCRETO ARMADO DE 13/300/150/345</v>
      </c>
      <c r="M2173" s="33">
        <f t="shared" si="82"/>
        <v>0.5</v>
      </c>
    </row>
    <row r="2174" spans="1:13" x14ac:dyDescent="0.25">
      <c r="A2174" s="73">
        <f>+'INFO SEAL'!B2125</f>
        <v>2120</v>
      </c>
      <c r="B2174" s="180" t="str">
        <f t="shared" si="81"/>
        <v>MOD INV_2018</v>
      </c>
      <c r="C2174" s="180" t="str">
        <f>+'INFO SEAL'!C2125</f>
        <v>AREQUIPA</v>
      </c>
      <c r="D2174" s="180" t="str">
        <f>+'INFO SEAL'!D2125</f>
        <v>CASTILLA</v>
      </c>
      <c r="E2174" s="180" t="str">
        <f>+'INFO SEAL'!E2125</f>
        <v>URACA</v>
      </c>
      <c r="F2174" s="180" t="str">
        <f>+IF('INFO SEAL'!I2125="BAJA TENSION","BT",IF('INFO SEAL'!I2125="MEDIA TENSION","MT","AT"))</f>
        <v>AT</v>
      </c>
      <c r="G2174" s="180">
        <f>+'INFO SEAL'!K2125</f>
        <v>16</v>
      </c>
      <c r="H2174" s="180" t="str">
        <f>+'INFO SEAL'!L2125</f>
        <v>POSTE</v>
      </c>
      <c r="I2174" s="180" t="str">
        <f>+'INFO SEAL'!M2125</f>
        <v>MADERA</v>
      </c>
      <c r="J2174" s="180" t="str">
        <f>+'INFO SEAL'!N2125&amp;"-"&amp;F2174</f>
        <v>EMAM1P75C2-AT</v>
      </c>
      <c r="K2174" s="180"/>
      <c r="L2174" s="182" t="str">
        <f>+VLOOKUP('INFO SEAL'!N2125,$J$8:$V$50,3,FALSE)</f>
        <v>Estructura de  Retención - Terminal compuesto por 1 postes de madera tratada 75' Clase 2</v>
      </c>
      <c r="M2174" s="33">
        <f t="shared" si="82"/>
        <v>1.4</v>
      </c>
    </row>
    <row r="2175" spans="1:13" x14ac:dyDescent="0.25">
      <c r="A2175" s="73">
        <f>+'INFO SEAL'!B2126</f>
        <v>2121</v>
      </c>
      <c r="B2175" s="180" t="str">
        <f t="shared" si="81"/>
        <v>SICODI</v>
      </c>
      <c r="C2175" s="180" t="str">
        <f>+'INFO SEAL'!C2126</f>
        <v>AREQUIPA</v>
      </c>
      <c r="D2175" s="180" t="str">
        <f>+'INFO SEAL'!D2126</f>
        <v>CONDESUYOS</v>
      </c>
      <c r="E2175" s="180" t="str">
        <f>+'INFO SEAL'!E2126</f>
        <v>ANDARAY</v>
      </c>
      <c r="F2175" s="180" t="str">
        <f>+IF('INFO SEAL'!I2126="BAJA TENSION","BT",IF('INFO SEAL'!I2126="MEDIA TENSION","MT","AT"))</f>
        <v>MT</v>
      </c>
      <c r="G2175" s="180">
        <f>+'INFO SEAL'!K2126</f>
        <v>13</v>
      </c>
      <c r="H2175" s="180" t="str">
        <f>+'INFO SEAL'!L2126</f>
        <v>POSTE</v>
      </c>
      <c r="I2175" s="180" t="str">
        <f>+'INFO SEAL'!M2126</f>
        <v>CONCRETO</v>
      </c>
      <c r="J2175" s="180" t="str">
        <f>+'INFO SEAL'!N2126&amp;"-"&amp;F2175</f>
        <v>PPC19-MT</v>
      </c>
      <c r="K2175" s="180"/>
      <c r="L2175" s="182" t="str">
        <f>+VLOOKUP('INFO SEAL'!N2126,$J$8:$V$50,3,FALSE)</f>
        <v>POSTE DE CONCRETO ARMADO DE 13/300/150/345</v>
      </c>
      <c r="M2175" s="33">
        <f t="shared" si="82"/>
        <v>0.5</v>
      </c>
    </row>
    <row r="2176" spans="1:13" x14ac:dyDescent="0.25">
      <c r="A2176" s="73">
        <f>+'INFO SEAL'!B2127</f>
        <v>2122</v>
      </c>
      <c r="B2176" s="180" t="str">
        <f t="shared" si="81"/>
        <v>MOD INV_2018</v>
      </c>
      <c r="C2176" s="180" t="str">
        <f>+'INFO SEAL'!C2127</f>
        <v>AREQUIPA</v>
      </c>
      <c r="D2176" s="180" t="str">
        <f>+'INFO SEAL'!D2127</f>
        <v>CASTILLA</v>
      </c>
      <c r="E2176" s="180" t="str">
        <f>+'INFO SEAL'!E2127</f>
        <v>URACA</v>
      </c>
      <c r="F2176" s="180" t="str">
        <f>+IF('INFO SEAL'!I2127="BAJA TENSION","BT",IF('INFO SEAL'!I2127="MEDIA TENSION","MT","AT"))</f>
        <v>AT</v>
      </c>
      <c r="G2176" s="180">
        <f>+'INFO SEAL'!K2127</f>
        <v>16</v>
      </c>
      <c r="H2176" s="180" t="str">
        <f>+'INFO SEAL'!L2127</f>
        <v>POSTE</v>
      </c>
      <c r="I2176" s="180" t="str">
        <f>+'INFO SEAL'!M2127</f>
        <v>MADERA</v>
      </c>
      <c r="J2176" s="180" t="str">
        <f>+'INFO SEAL'!N2127&amp;"-"&amp;F2176</f>
        <v>EMSU1P60C3-AT</v>
      </c>
      <c r="K2176" s="180"/>
      <c r="L2176" s="182" t="str">
        <f>+VLOOKUP('INFO SEAL'!N2127,$J$8:$V$50,3,FALSE)</f>
        <v>Estructura de  Suspensión compuesto por 1 postes de madera tratada 60' Clase 3</v>
      </c>
      <c r="M2176" s="33">
        <f t="shared" si="82"/>
        <v>1.1000000000000001</v>
      </c>
    </row>
    <row r="2177" spans="1:13" x14ac:dyDescent="0.25">
      <c r="A2177" s="73">
        <f>+'INFO SEAL'!B2128</f>
        <v>2123</v>
      </c>
      <c r="B2177" s="180" t="str">
        <f t="shared" si="81"/>
        <v>MOD INV_2018</v>
      </c>
      <c r="C2177" s="180" t="str">
        <f>+'INFO SEAL'!C2128</f>
        <v>AREQUIPA</v>
      </c>
      <c r="D2177" s="180" t="str">
        <f>+'INFO SEAL'!D2128</f>
        <v>CASTILLA</v>
      </c>
      <c r="E2177" s="180" t="str">
        <f>+'INFO SEAL'!E2128</f>
        <v>URACA</v>
      </c>
      <c r="F2177" s="180" t="str">
        <f>+IF('INFO SEAL'!I2128="BAJA TENSION","BT",IF('INFO SEAL'!I2128="MEDIA TENSION","MT","AT"))</f>
        <v>AT</v>
      </c>
      <c r="G2177" s="180">
        <f>+'INFO SEAL'!K2128</f>
        <v>16</v>
      </c>
      <c r="H2177" s="180" t="str">
        <f>+'INFO SEAL'!L2128</f>
        <v>POSTE</v>
      </c>
      <c r="I2177" s="180" t="str">
        <f>+'INFO SEAL'!M2128</f>
        <v>MADERA</v>
      </c>
      <c r="J2177" s="180" t="str">
        <f>+'INFO SEAL'!N2128&amp;"-"&amp;F2177</f>
        <v>EMSU1P60C3-AT</v>
      </c>
      <c r="K2177" s="180"/>
      <c r="L2177" s="182" t="str">
        <f>+VLOOKUP('INFO SEAL'!N2128,$J$8:$V$50,3,FALSE)</f>
        <v>Estructura de  Suspensión compuesto por 1 postes de madera tratada 60' Clase 3</v>
      </c>
      <c r="M2177" s="33">
        <f t="shared" si="82"/>
        <v>1.1000000000000001</v>
      </c>
    </row>
    <row r="2178" spans="1:13" x14ac:dyDescent="0.25">
      <c r="A2178" s="73">
        <f>+'INFO SEAL'!B2129</f>
        <v>2124</v>
      </c>
      <c r="B2178" s="180" t="str">
        <f t="shared" si="81"/>
        <v>MOD INV_2018</v>
      </c>
      <c r="C2178" s="180" t="str">
        <f>+'INFO SEAL'!C2129</f>
        <v>AREQUIPA</v>
      </c>
      <c r="D2178" s="180" t="str">
        <f>+'INFO SEAL'!D2129</f>
        <v>CASTILLA</v>
      </c>
      <c r="E2178" s="180" t="str">
        <f>+'INFO SEAL'!E2129</f>
        <v>URACA</v>
      </c>
      <c r="F2178" s="180" t="str">
        <f>+IF('INFO SEAL'!I2129="BAJA TENSION","BT",IF('INFO SEAL'!I2129="MEDIA TENSION","MT","AT"))</f>
        <v>AT</v>
      </c>
      <c r="G2178" s="180">
        <f>+'INFO SEAL'!K2129</f>
        <v>16</v>
      </c>
      <c r="H2178" s="180" t="str">
        <f>+'INFO SEAL'!L2129</f>
        <v>POSTE</v>
      </c>
      <c r="I2178" s="180" t="str">
        <f>+'INFO SEAL'!M2129</f>
        <v>MADERA</v>
      </c>
      <c r="J2178" s="180" t="str">
        <f>+'INFO SEAL'!N2129&amp;"-"&amp;F2178</f>
        <v>EMAM1P75C2-AT</v>
      </c>
      <c r="K2178" s="180"/>
      <c r="L2178" s="182" t="str">
        <f>+VLOOKUP('INFO SEAL'!N2129,$J$8:$V$50,3,FALSE)</f>
        <v>Estructura de  Retención - Terminal compuesto por 1 postes de madera tratada 75' Clase 2</v>
      </c>
      <c r="M2178" s="33">
        <f t="shared" si="82"/>
        <v>1.4</v>
      </c>
    </row>
    <row r="2179" spans="1:13" x14ac:dyDescent="0.25">
      <c r="A2179" s="73">
        <f>+'INFO SEAL'!B2130</f>
        <v>2125</v>
      </c>
      <c r="B2179" s="180" t="str">
        <f t="shared" si="81"/>
        <v>MOD INV_2018</v>
      </c>
      <c r="C2179" s="180" t="str">
        <f>+'INFO SEAL'!C2130</f>
        <v>AREQUIPA</v>
      </c>
      <c r="D2179" s="180" t="str">
        <f>+'INFO SEAL'!D2130</f>
        <v>CASTILLA</v>
      </c>
      <c r="E2179" s="180" t="str">
        <f>+'INFO SEAL'!E2130</f>
        <v>URACA</v>
      </c>
      <c r="F2179" s="180" t="str">
        <f>+IF('INFO SEAL'!I2130="BAJA TENSION","BT",IF('INFO SEAL'!I2130="MEDIA TENSION","MT","AT"))</f>
        <v>AT</v>
      </c>
      <c r="G2179" s="180">
        <f>+'INFO SEAL'!K2130</f>
        <v>16</v>
      </c>
      <c r="H2179" s="180" t="str">
        <f>+'INFO SEAL'!L2130</f>
        <v>POSTE</v>
      </c>
      <c r="I2179" s="180" t="str">
        <f>+'INFO SEAL'!M2130</f>
        <v>MADERA</v>
      </c>
      <c r="J2179" s="180" t="str">
        <f>+'INFO SEAL'!N2130&amp;"-"&amp;F2179</f>
        <v>EMSU1P60C3-AT</v>
      </c>
      <c r="K2179" s="180"/>
      <c r="L2179" s="182" t="str">
        <f>+VLOOKUP('INFO SEAL'!N2130,$J$8:$V$50,3,FALSE)</f>
        <v>Estructura de  Suspensión compuesto por 1 postes de madera tratada 60' Clase 3</v>
      </c>
      <c r="M2179" s="33">
        <f t="shared" si="82"/>
        <v>1.1000000000000001</v>
      </c>
    </row>
    <row r="2180" spans="1:13" x14ac:dyDescent="0.25">
      <c r="A2180" s="73">
        <f>+'INFO SEAL'!B2131</f>
        <v>2126</v>
      </c>
      <c r="B2180" s="180" t="str">
        <f t="shared" si="81"/>
        <v>MOD INV_2018</v>
      </c>
      <c r="C2180" s="180" t="str">
        <f>+'INFO SEAL'!C2131</f>
        <v>AREQUIPA</v>
      </c>
      <c r="D2180" s="180" t="str">
        <f>+'INFO SEAL'!D2131</f>
        <v>CAYLLOMA</v>
      </c>
      <c r="E2180" s="180" t="str">
        <f>+'INFO SEAL'!E2131</f>
        <v>MAJES</v>
      </c>
      <c r="F2180" s="180" t="str">
        <f>+IF('INFO SEAL'!I2131="BAJA TENSION","BT",IF('INFO SEAL'!I2131="MEDIA TENSION","MT","AT"))</f>
        <v>AT</v>
      </c>
      <c r="G2180" s="180">
        <f>+'INFO SEAL'!K2131</f>
        <v>18</v>
      </c>
      <c r="H2180" s="180" t="str">
        <f>+'INFO SEAL'!L2131</f>
        <v>POSTE</v>
      </c>
      <c r="I2180" s="180" t="str">
        <f>+'INFO SEAL'!M2131</f>
        <v>MADERA</v>
      </c>
      <c r="J2180" s="180" t="str">
        <f>+'INFO SEAL'!N2131&amp;"-"&amp;F2180</f>
        <v>EMSU1P60C3-AT</v>
      </c>
      <c r="K2180" s="180"/>
      <c r="L2180" s="182" t="str">
        <f>+VLOOKUP('INFO SEAL'!N2131,$J$8:$V$50,3,FALSE)</f>
        <v>Estructura de  Suspensión compuesto por 1 postes de madera tratada 60' Clase 3</v>
      </c>
      <c r="M2180" s="33">
        <f t="shared" si="82"/>
        <v>1.1000000000000001</v>
      </c>
    </row>
    <row r="2181" spans="1:13" x14ac:dyDescent="0.25">
      <c r="A2181" s="73">
        <f>+'INFO SEAL'!B2132</f>
        <v>2127</v>
      </c>
      <c r="B2181" s="180" t="str">
        <f t="shared" si="81"/>
        <v>MOD INV_2018</v>
      </c>
      <c r="C2181" s="180" t="str">
        <f>+'INFO SEAL'!C2132</f>
        <v>AREQUIPA</v>
      </c>
      <c r="D2181" s="180" t="str">
        <f>+'INFO SEAL'!D2132</f>
        <v>CAYLLOMA</v>
      </c>
      <c r="E2181" s="180" t="str">
        <f>+'INFO SEAL'!E2132</f>
        <v>MAJES</v>
      </c>
      <c r="F2181" s="180" t="str">
        <f>+IF('INFO SEAL'!I2132="BAJA TENSION","BT",IF('INFO SEAL'!I2132="MEDIA TENSION","MT","AT"))</f>
        <v>AT</v>
      </c>
      <c r="G2181" s="180">
        <f>+'INFO SEAL'!K2132</f>
        <v>16</v>
      </c>
      <c r="H2181" s="180" t="str">
        <f>+'INFO SEAL'!L2132</f>
        <v>POSTE</v>
      </c>
      <c r="I2181" s="180" t="str">
        <f>+'INFO SEAL'!M2132</f>
        <v>MADERA</v>
      </c>
      <c r="J2181" s="180" t="str">
        <f>+'INFO SEAL'!N2132&amp;"-"&amp;F2181</f>
        <v>EMSU1P60C3-AT</v>
      </c>
      <c r="K2181" s="180"/>
      <c r="L2181" s="182" t="str">
        <f>+VLOOKUP('INFO SEAL'!N2132,$J$8:$V$50,3,FALSE)</f>
        <v>Estructura de  Suspensión compuesto por 1 postes de madera tratada 60' Clase 3</v>
      </c>
      <c r="M2181" s="33">
        <f t="shared" si="82"/>
        <v>1.1000000000000001</v>
      </c>
    </row>
    <row r="2182" spans="1:13" x14ac:dyDescent="0.25">
      <c r="A2182" s="73">
        <f>+'INFO SEAL'!B2133</f>
        <v>2128</v>
      </c>
      <c r="B2182" s="180" t="str">
        <f t="shared" si="81"/>
        <v>MOD INV_2018</v>
      </c>
      <c r="C2182" s="180" t="str">
        <f>+'INFO SEAL'!C2133</f>
        <v>AREQUIPA</v>
      </c>
      <c r="D2182" s="180" t="str">
        <f>+'INFO SEAL'!D2133</f>
        <v>CAYLLOMA</v>
      </c>
      <c r="E2182" s="180" t="str">
        <f>+'INFO SEAL'!E2133</f>
        <v>MAJES</v>
      </c>
      <c r="F2182" s="180" t="str">
        <f>+IF('INFO SEAL'!I2133="BAJA TENSION","BT",IF('INFO SEAL'!I2133="MEDIA TENSION","MT","AT"))</f>
        <v>AT</v>
      </c>
      <c r="G2182" s="180">
        <f>+'INFO SEAL'!K2133</f>
        <v>16</v>
      </c>
      <c r="H2182" s="180" t="str">
        <f>+'INFO SEAL'!L2133</f>
        <v>POSTE</v>
      </c>
      <c r="I2182" s="180" t="str">
        <f>+'INFO SEAL'!M2133</f>
        <v>MADERA</v>
      </c>
      <c r="J2182" s="180" t="str">
        <f>+'INFO SEAL'!N2133&amp;"-"&amp;F2182</f>
        <v>EMSU1P60C3-AT</v>
      </c>
      <c r="K2182" s="180"/>
      <c r="L2182" s="182" t="str">
        <f>+VLOOKUP('INFO SEAL'!N2133,$J$8:$V$50,3,FALSE)</f>
        <v>Estructura de  Suspensión compuesto por 1 postes de madera tratada 60' Clase 3</v>
      </c>
      <c r="M2182" s="33">
        <f t="shared" si="82"/>
        <v>1.1000000000000001</v>
      </c>
    </row>
    <row r="2183" spans="1:13" x14ac:dyDescent="0.25">
      <c r="A2183" s="73">
        <f>+'INFO SEAL'!B2134</f>
        <v>2129</v>
      </c>
      <c r="B2183" s="180" t="str">
        <f t="shared" si="81"/>
        <v>MOD INV_2018</v>
      </c>
      <c r="C2183" s="180" t="str">
        <f>+'INFO SEAL'!C2134</f>
        <v>AREQUIPA</v>
      </c>
      <c r="D2183" s="180" t="str">
        <f>+'INFO SEAL'!D2134</f>
        <v>CAYLLOMA</v>
      </c>
      <c r="E2183" s="180" t="str">
        <f>+'INFO SEAL'!E2134</f>
        <v>MAJES</v>
      </c>
      <c r="F2183" s="180" t="str">
        <f>+IF('INFO SEAL'!I2134="BAJA TENSION","BT",IF('INFO SEAL'!I2134="MEDIA TENSION","MT","AT"))</f>
        <v>AT</v>
      </c>
      <c r="G2183" s="180">
        <f>+'INFO SEAL'!K2134</f>
        <v>16</v>
      </c>
      <c r="H2183" s="180" t="str">
        <f>+'INFO SEAL'!L2134</f>
        <v>POSTE</v>
      </c>
      <c r="I2183" s="180" t="str">
        <f>+'INFO SEAL'!M2134</f>
        <v>MADERA</v>
      </c>
      <c r="J2183" s="180" t="str">
        <f>+'INFO SEAL'!N2134&amp;"-"&amp;F2183</f>
        <v>EMSU1P60C3-AT</v>
      </c>
      <c r="K2183" s="180"/>
      <c r="L2183" s="182" t="str">
        <f>+VLOOKUP('INFO SEAL'!N2134,$J$8:$V$50,3,FALSE)</f>
        <v>Estructura de  Suspensión compuesto por 1 postes de madera tratada 60' Clase 3</v>
      </c>
      <c r="M2183" s="33">
        <f t="shared" si="82"/>
        <v>1.1000000000000001</v>
      </c>
    </row>
    <row r="2184" spans="1:13" x14ac:dyDescent="0.25">
      <c r="A2184" s="73">
        <f>+'INFO SEAL'!B2135</f>
        <v>2130</v>
      </c>
      <c r="B2184" s="180" t="str">
        <f t="shared" si="81"/>
        <v>MOD INV_2018</v>
      </c>
      <c r="C2184" s="180" t="str">
        <f>+'INFO SEAL'!C2135</f>
        <v>AREQUIPA</v>
      </c>
      <c r="D2184" s="180" t="str">
        <f>+'INFO SEAL'!D2135</f>
        <v>CAYLLOMA</v>
      </c>
      <c r="E2184" s="180" t="str">
        <f>+'INFO SEAL'!E2135</f>
        <v>MAJES</v>
      </c>
      <c r="F2184" s="180" t="str">
        <f>+IF('INFO SEAL'!I2135="BAJA TENSION","BT",IF('INFO SEAL'!I2135="MEDIA TENSION","MT","AT"))</f>
        <v>AT</v>
      </c>
      <c r="G2184" s="180">
        <f>+'INFO SEAL'!K2135</f>
        <v>16</v>
      </c>
      <c r="H2184" s="180" t="str">
        <f>+'INFO SEAL'!L2135</f>
        <v>POSTE</v>
      </c>
      <c r="I2184" s="180" t="str">
        <f>+'INFO SEAL'!M2135</f>
        <v>MADERA</v>
      </c>
      <c r="J2184" s="180" t="str">
        <f>+'INFO SEAL'!N2135&amp;"-"&amp;F2184</f>
        <v>EMSU1P60C3-AT</v>
      </c>
      <c r="K2184" s="180"/>
      <c r="L2184" s="182" t="str">
        <f>+VLOOKUP('INFO SEAL'!N2135,$J$8:$V$50,3,FALSE)</f>
        <v>Estructura de  Suspensión compuesto por 1 postes de madera tratada 60' Clase 3</v>
      </c>
      <c r="M2184" s="33">
        <f t="shared" si="82"/>
        <v>1.1000000000000001</v>
      </c>
    </row>
    <row r="2185" spans="1:13" x14ac:dyDescent="0.25">
      <c r="A2185" s="73">
        <f>+'INFO SEAL'!B2136</f>
        <v>2131</v>
      </c>
      <c r="B2185" s="180" t="str">
        <f t="shared" si="81"/>
        <v>MOD INV_2018</v>
      </c>
      <c r="C2185" s="180" t="str">
        <f>+'INFO SEAL'!C2136</f>
        <v>AREQUIPA</v>
      </c>
      <c r="D2185" s="180" t="str">
        <f>+'INFO SEAL'!D2136</f>
        <v>CAYLLOMA</v>
      </c>
      <c r="E2185" s="180" t="str">
        <f>+'INFO SEAL'!E2136</f>
        <v>MAJES</v>
      </c>
      <c r="F2185" s="180" t="str">
        <f>+IF('INFO SEAL'!I2136="BAJA TENSION","BT",IF('INFO SEAL'!I2136="MEDIA TENSION","MT","AT"))</f>
        <v>AT</v>
      </c>
      <c r="G2185" s="180">
        <f>+'INFO SEAL'!K2136</f>
        <v>16</v>
      </c>
      <c r="H2185" s="180" t="str">
        <f>+'INFO SEAL'!L2136</f>
        <v>POSTE</v>
      </c>
      <c r="I2185" s="180" t="str">
        <f>+'INFO SEAL'!M2136</f>
        <v>MADERA</v>
      </c>
      <c r="J2185" s="180" t="str">
        <f>+'INFO SEAL'!N2136&amp;"-"&amp;F2185</f>
        <v>EMSU1P60C3-AT</v>
      </c>
      <c r="K2185" s="180"/>
      <c r="L2185" s="182" t="str">
        <f>+VLOOKUP('INFO SEAL'!N2136,$J$8:$V$50,3,FALSE)</f>
        <v>Estructura de  Suspensión compuesto por 1 postes de madera tratada 60' Clase 3</v>
      </c>
      <c r="M2185" s="33">
        <f t="shared" si="82"/>
        <v>1.1000000000000001</v>
      </c>
    </row>
    <row r="2186" spans="1:13" x14ac:dyDescent="0.25">
      <c r="A2186" s="73">
        <f>+'INFO SEAL'!B2137</f>
        <v>2132</v>
      </c>
      <c r="B2186" s="180" t="str">
        <f t="shared" si="81"/>
        <v>MOD INV_2018</v>
      </c>
      <c r="C2186" s="180" t="str">
        <f>+'INFO SEAL'!C2137</f>
        <v>AREQUIPA</v>
      </c>
      <c r="D2186" s="180" t="str">
        <f>+'INFO SEAL'!D2137</f>
        <v>CASTILLA</v>
      </c>
      <c r="E2186" s="180" t="str">
        <f>+'INFO SEAL'!E2137</f>
        <v>URACA</v>
      </c>
      <c r="F2186" s="180" t="str">
        <f>+IF('INFO SEAL'!I2137="BAJA TENSION","BT",IF('INFO SEAL'!I2137="MEDIA TENSION","MT","AT"))</f>
        <v>AT</v>
      </c>
      <c r="G2186" s="180">
        <f>+'INFO SEAL'!K2137</f>
        <v>16</v>
      </c>
      <c r="H2186" s="180" t="str">
        <f>+'INFO SEAL'!L2137</f>
        <v>POSTE</v>
      </c>
      <c r="I2186" s="180" t="str">
        <f>+'INFO SEAL'!M2137</f>
        <v>MADERA</v>
      </c>
      <c r="J2186" s="180" t="str">
        <f>+'INFO SEAL'!N2137&amp;"-"&amp;F2186</f>
        <v>EMAM1P75C2-AT</v>
      </c>
      <c r="K2186" s="180"/>
      <c r="L2186" s="182" t="str">
        <f>+VLOOKUP('INFO SEAL'!N2137,$J$8:$V$50,3,FALSE)</f>
        <v>Estructura de  Retención - Terminal compuesto por 1 postes de madera tratada 75' Clase 2</v>
      </c>
      <c r="M2186" s="33">
        <f t="shared" si="82"/>
        <v>1.4</v>
      </c>
    </row>
    <row r="2187" spans="1:13" x14ac:dyDescent="0.25">
      <c r="A2187" s="73">
        <f>+'INFO SEAL'!B2138</f>
        <v>2133</v>
      </c>
      <c r="B2187" s="180" t="str">
        <f t="shared" si="81"/>
        <v>SICODI</v>
      </c>
      <c r="C2187" s="180" t="str">
        <f>+'INFO SEAL'!C2138</f>
        <v>AREQUIPA</v>
      </c>
      <c r="D2187" s="180" t="str">
        <f>+'INFO SEAL'!D2138</f>
        <v>CONDESUYOS</v>
      </c>
      <c r="E2187" s="180" t="str">
        <f>+'INFO SEAL'!E2138</f>
        <v>YANAQUIHUA</v>
      </c>
      <c r="F2187" s="180" t="str">
        <f>+IF('INFO SEAL'!I2138="BAJA TENSION","BT",IF('INFO SEAL'!I2138="MEDIA TENSION","MT","AT"))</f>
        <v>MT</v>
      </c>
      <c r="G2187" s="180">
        <f>+'INFO SEAL'!K2138</f>
        <v>13</v>
      </c>
      <c r="H2187" s="180" t="str">
        <f>+'INFO SEAL'!L2138</f>
        <v>POSTE</v>
      </c>
      <c r="I2187" s="180" t="str">
        <f>+'INFO SEAL'!M2138</f>
        <v>CONCRETO</v>
      </c>
      <c r="J2187" s="180" t="str">
        <f>+'INFO SEAL'!N2138&amp;"-"&amp;F2187</f>
        <v>PPC19-MT</v>
      </c>
      <c r="K2187" s="180"/>
      <c r="L2187" s="182" t="str">
        <f>+VLOOKUP('INFO SEAL'!N2138,$J$8:$V$50,3,FALSE)</f>
        <v>POSTE DE CONCRETO ARMADO DE 13/300/150/345</v>
      </c>
      <c r="M2187" s="33">
        <f t="shared" si="82"/>
        <v>0.5</v>
      </c>
    </row>
    <row r="2188" spans="1:13" x14ac:dyDescent="0.25">
      <c r="A2188" s="73">
        <f>+'INFO SEAL'!B2139</f>
        <v>2134</v>
      </c>
      <c r="B2188" s="180" t="str">
        <f t="shared" si="81"/>
        <v>SICODI</v>
      </c>
      <c r="C2188" s="180" t="str">
        <f>+'INFO SEAL'!C2139</f>
        <v>AREQUIPA</v>
      </c>
      <c r="D2188" s="180" t="str">
        <f>+'INFO SEAL'!D2139</f>
        <v>CONDESUYOS</v>
      </c>
      <c r="E2188" s="180" t="str">
        <f>+'INFO SEAL'!E2139</f>
        <v>YANAQUIHUA</v>
      </c>
      <c r="F2188" s="180" t="str">
        <f>+IF('INFO SEAL'!I2139="BAJA TENSION","BT",IF('INFO SEAL'!I2139="MEDIA TENSION","MT","AT"))</f>
        <v>MT</v>
      </c>
      <c r="G2188" s="180">
        <f>+'INFO SEAL'!K2139</f>
        <v>13</v>
      </c>
      <c r="H2188" s="180" t="str">
        <f>+'INFO SEAL'!L2139</f>
        <v>POSTE</v>
      </c>
      <c r="I2188" s="180" t="str">
        <f>+'INFO SEAL'!M2139</f>
        <v>CONCRETO</v>
      </c>
      <c r="J2188" s="180" t="str">
        <f>+'INFO SEAL'!N2139&amp;"-"&amp;F2188</f>
        <v>PPC19-MT</v>
      </c>
      <c r="K2188" s="180"/>
      <c r="L2188" s="182" t="str">
        <f>+VLOOKUP('INFO SEAL'!N2139,$J$8:$V$50,3,FALSE)</f>
        <v>POSTE DE CONCRETO ARMADO DE 13/300/150/345</v>
      </c>
      <c r="M2188" s="33">
        <f t="shared" si="82"/>
        <v>0.5</v>
      </c>
    </row>
    <row r="2189" spans="1:13" x14ac:dyDescent="0.25">
      <c r="A2189" s="73">
        <f>+'INFO SEAL'!B2140</f>
        <v>2135</v>
      </c>
      <c r="B2189" s="180" t="str">
        <f t="shared" si="81"/>
        <v>MOD INV_2018</v>
      </c>
      <c r="C2189" s="180" t="str">
        <f>+'INFO SEAL'!C2140</f>
        <v>AREQUIPA</v>
      </c>
      <c r="D2189" s="180" t="str">
        <f>+'INFO SEAL'!D2140</f>
        <v>CASTILLA</v>
      </c>
      <c r="E2189" s="180" t="str">
        <f>+'INFO SEAL'!E2140</f>
        <v>URACA</v>
      </c>
      <c r="F2189" s="180" t="str">
        <f>+IF('INFO SEAL'!I2140="BAJA TENSION","BT",IF('INFO SEAL'!I2140="MEDIA TENSION","MT","AT"))</f>
        <v>AT</v>
      </c>
      <c r="G2189" s="180">
        <f>+'INFO SEAL'!K2140</f>
        <v>16</v>
      </c>
      <c r="H2189" s="180" t="str">
        <f>+'INFO SEAL'!L2140</f>
        <v>POSTE</v>
      </c>
      <c r="I2189" s="180" t="str">
        <f>+'INFO SEAL'!M2140</f>
        <v>MADERA</v>
      </c>
      <c r="J2189" s="180" t="str">
        <f>+'INFO SEAL'!N2140&amp;"-"&amp;F2189</f>
        <v>EMAM1P75C2-AT</v>
      </c>
      <c r="K2189" s="180"/>
      <c r="L2189" s="182" t="str">
        <f>+VLOOKUP('INFO SEAL'!N2140,$J$8:$V$50,3,FALSE)</f>
        <v>Estructura de  Retención - Terminal compuesto por 1 postes de madera tratada 75' Clase 2</v>
      </c>
      <c r="M2189" s="33">
        <f t="shared" si="82"/>
        <v>1.4</v>
      </c>
    </row>
    <row r="2190" spans="1:13" x14ac:dyDescent="0.25">
      <c r="A2190" s="73">
        <f>+'INFO SEAL'!B2141</f>
        <v>2136</v>
      </c>
      <c r="B2190" s="180" t="str">
        <f t="shared" si="81"/>
        <v>SICODI</v>
      </c>
      <c r="C2190" s="180" t="str">
        <f>+'INFO SEAL'!C2141</f>
        <v>AREQUIPA</v>
      </c>
      <c r="D2190" s="180" t="str">
        <f>+'INFO SEAL'!D2141</f>
        <v>CONDESUYOS</v>
      </c>
      <c r="E2190" s="180" t="str">
        <f>+'INFO SEAL'!E2141</f>
        <v>YANAQUIHUA</v>
      </c>
      <c r="F2190" s="180" t="str">
        <f>+IF('INFO SEAL'!I2141="BAJA TENSION","BT",IF('INFO SEAL'!I2141="MEDIA TENSION","MT","AT"))</f>
        <v>MT</v>
      </c>
      <c r="G2190" s="180">
        <f>+'INFO SEAL'!K2141</f>
        <v>13</v>
      </c>
      <c r="H2190" s="180" t="str">
        <f>+'INFO SEAL'!L2141</f>
        <v>POSTE</v>
      </c>
      <c r="I2190" s="180" t="str">
        <f>+'INFO SEAL'!M2141</f>
        <v>CONCRETO</v>
      </c>
      <c r="J2190" s="180" t="str">
        <f>+'INFO SEAL'!N2141&amp;"-"&amp;F2190</f>
        <v>PPC19-MT</v>
      </c>
      <c r="K2190" s="180"/>
      <c r="L2190" s="182" t="str">
        <f>+VLOOKUP('INFO SEAL'!N2141,$J$8:$V$50,3,FALSE)</f>
        <v>POSTE DE CONCRETO ARMADO DE 13/300/150/345</v>
      </c>
      <c r="M2190" s="33">
        <f t="shared" si="82"/>
        <v>0.5</v>
      </c>
    </row>
    <row r="2191" spans="1:13" x14ac:dyDescent="0.25">
      <c r="A2191" s="73">
        <f>+'INFO SEAL'!B2142</f>
        <v>2137</v>
      </c>
      <c r="B2191" s="180" t="str">
        <f t="shared" si="81"/>
        <v>SICODI</v>
      </c>
      <c r="C2191" s="180" t="str">
        <f>+'INFO SEAL'!C2142</f>
        <v>AREQUIPA</v>
      </c>
      <c r="D2191" s="180" t="str">
        <f>+'INFO SEAL'!D2142</f>
        <v>CONDESUYOS</v>
      </c>
      <c r="E2191" s="180" t="str">
        <f>+'INFO SEAL'!E2142</f>
        <v>YANAQUIHUA</v>
      </c>
      <c r="F2191" s="180" t="str">
        <f>+IF('INFO SEAL'!I2142="BAJA TENSION","BT",IF('INFO SEAL'!I2142="MEDIA TENSION","MT","AT"))</f>
        <v>MT</v>
      </c>
      <c r="G2191" s="180">
        <f>+'INFO SEAL'!K2142</f>
        <v>13</v>
      </c>
      <c r="H2191" s="180" t="str">
        <f>+'INFO SEAL'!L2142</f>
        <v>POSTE</v>
      </c>
      <c r="I2191" s="180" t="str">
        <f>+'INFO SEAL'!M2142</f>
        <v>CONCRETO</v>
      </c>
      <c r="J2191" s="180" t="str">
        <f>+'INFO SEAL'!N2142&amp;"-"&amp;F2191</f>
        <v>PPC19-MT</v>
      </c>
      <c r="K2191" s="180"/>
      <c r="L2191" s="182" t="str">
        <f>+VLOOKUP('INFO SEAL'!N2142,$J$8:$V$50,3,FALSE)</f>
        <v>POSTE DE CONCRETO ARMADO DE 13/300/150/345</v>
      </c>
      <c r="M2191" s="33">
        <f t="shared" si="82"/>
        <v>0.5</v>
      </c>
    </row>
    <row r="2192" spans="1:13" x14ac:dyDescent="0.25">
      <c r="A2192" s="73">
        <f>+'INFO SEAL'!B2143</f>
        <v>2138</v>
      </c>
      <c r="B2192" s="180" t="str">
        <f t="shared" si="81"/>
        <v>SICODI</v>
      </c>
      <c r="C2192" s="180" t="str">
        <f>+'INFO SEAL'!C2143</f>
        <v>AREQUIPA</v>
      </c>
      <c r="D2192" s="180" t="str">
        <f>+'INFO SEAL'!D2143</f>
        <v>CASTILLA</v>
      </c>
      <c r="E2192" s="180" t="str">
        <f>+'INFO SEAL'!E2143</f>
        <v>APLAO</v>
      </c>
      <c r="F2192" s="180" t="str">
        <f>+IF('INFO SEAL'!I2143="BAJA TENSION","BT",IF('INFO SEAL'!I2143="MEDIA TENSION","MT","AT"))</f>
        <v>MT</v>
      </c>
      <c r="G2192" s="180">
        <f>+'INFO SEAL'!K2143</f>
        <v>12</v>
      </c>
      <c r="H2192" s="180" t="str">
        <f>+'INFO SEAL'!L2143</f>
        <v>POSTE</v>
      </c>
      <c r="I2192" s="180" t="str">
        <f>+'INFO SEAL'!M2143</f>
        <v>CONCRETO</v>
      </c>
      <c r="J2192" s="180" t="str">
        <f>+'INFO SEAL'!N2143&amp;"-"&amp;F2192</f>
        <v>PPC15-MT</v>
      </c>
      <c r="K2192" s="180"/>
      <c r="L2192" s="182" t="str">
        <f>+VLOOKUP('INFO SEAL'!N2143,$J$8:$V$50,3,FALSE)</f>
        <v>POSTE DE CONCRETO ARMADO DE 12/200/120/300</v>
      </c>
      <c r="M2192" s="33">
        <f t="shared" si="82"/>
        <v>0.3</v>
      </c>
    </row>
    <row r="2193" spans="1:13" x14ac:dyDescent="0.25">
      <c r="A2193" s="73">
        <f>+'INFO SEAL'!B2144</f>
        <v>2139</v>
      </c>
      <c r="B2193" s="180" t="str">
        <f t="shared" si="81"/>
        <v>SICODI</v>
      </c>
      <c r="C2193" s="180" t="str">
        <f>+'INFO SEAL'!C2144</f>
        <v>AREQUIPA</v>
      </c>
      <c r="D2193" s="180" t="str">
        <f>+'INFO SEAL'!D2144</f>
        <v>CONDESUYOS</v>
      </c>
      <c r="E2193" s="180" t="str">
        <f>+'INFO SEAL'!E2144</f>
        <v>YANAQUIHUA</v>
      </c>
      <c r="F2193" s="180" t="str">
        <f>+IF('INFO SEAL'!I2144="BAJA TENSION","BT",IF('INFO SEAL'!I2144="MEDIA TENSION","MT","AT"))</f>
        <v>MT</v>
      </c>
      <c r="G2193" s="180">
        <f>+'INFO SEAL'!K2144</f>
        <v>13</v>
      </c>
      <c r="H2193" s="180" t="str">
        <f>+'INFO SEAL'!L2144</f>
        <v>POSTE</v>
      </c>
      <c r="I2193" s="180" t="str">
        <f>+'INFO SEAL'!M2144</f>
        <v>CONCRETO</v>
      </c>
      <c r="J2193" s="180" t="str">
        <f>+'INFO SEAL'!N2144&amp;"-"&amp;F2193</f>
        <v>PPC19-MT</v>
      </c>
      <c r="K2193" s="180"/>
      <c r="L2193" s="182" t="str">
        <f>+VLOOKUP('INFO SEAL'!N2144,$J$8:$V$50,3,FALSE)</f>
        <v>POSTE DE CONCRETO ARMADO DE 13/300/150/345</v>
      </c>
      <c r="M2193" s="33">
        <f t="shared" si="82"/>
        <v>0.5</v>
      </c>
    </row>
    <row r="2194" spans="1:13" x14ac:dyDescent="0.25">
      <c r="A2194" s="73">
        <f>+'INFO SEAL'!B2145</f>
        <v>2140</v>
      </c>
      <c r="B2194" s="180" t="str">
        <f t="shared" si="81"/>
        <v>SICODI</v>
      </c>
      <c r="C2194" s="180" t="str">
        <f>+'INFO SEAL'!C2145</f>
        <v>AREQUIPA</v>
      </c>
      <c r="D2194" s="180" t="str">
        <f>+'INFO SEAL'!D2145</f>
        <v>CASTILLA</v>
      </c>
      <c r="E2194" s="180" t="str">
        <f>+'INFO SEAL'!E2145</f>
        <v>APLAO</v>
      </c>
      <c r="F2194" s="180" t="str">
        <f>+IF('INFO SEAL'!I2145="BAJA TENSION","BT",IF('INFO SEAL'!I2145="MEDIA TENSION","MT","AT"))</f>
        <v>MT</v>
      </c>
      <c r="G2194" s="180">
        <f>+'INFO SEAL'!K2145</f>
        <v>13</v>
      </c>
      <c r="H2194" s="180" t="str">
        <f>+'INFO SEAL'!L2145</f>
        <v>POSTE</v>
      </c>
      <c r="I2194" s="180" t="str">
        <f>+'INFO SEAL'!M2145</f>
        <v>CONCRETO</v>
      </c>
      <c r="J2194" s="180" t="str">
        <f>+'INFO SEAL'!N2145&amp;"-"&amp;F2194</f>
        <v>PPC18-MT</v>
      </c>
      <c r="K2194" s="180"/>
      <c r="L2194" s="182" t="str">
        <f>+VLOOKUP('INFO SEAL'!N2145,$J$8:$V$50,3,FALSE)</f>
        <v>POSTE DE CONCRETO ARMADO DE 13/200/140/335</v>
      </c>
      <c r="M2194" s="33">
        <f t="shared" si="82"/>
        <v>0.4</v>
      </c>
    </row>
    <row r="2195" spans="1:13" x14ac:dyDescent="0.25">
      <c r="A2195" s="73">
        <f>+'INFO SEAL'!B2146</f>
        <v>2141</v>
      </c>
      <c r="B2195" s="180" t="str">
        <f t="shared" si="81"/>
        <v>SICODI</v>
      </c>
      <c r="C2195" s="180" t="str">
        <f>+'INFO SEAL'!C2146</f>
        <v>AREQUIPA</v>
      </c>
      <c r="D2195" s="180" t="str">
        <f>+'INFO SEAL'!D2146</f>
        <v>CONDESUYOS</v>
      </c>
      <c r="E2195" s="180" t="str">
        <f>+'INFO SEAL'!E2146</f>
        <v>YANAQUIHUA</v>
      </c>
      <c r="F2195" s="180" t="str">
        <f>+IF('INFO SEAL'!I2146="BAJA TENSION","BT",IF('INFO SEAL'!I2146="MEDIA TENSION","MT","AT"))</f>
        <v>MT</v>
      </c>
      <c r="G2195" s="180">
        <f>+'INFO SEAL'!K2146</f>
        <v>13</v>
      </c>
      <c r="H2195" s="180" t="str">
        <f>+'INFO SEAL'!L2146</f>
        <v>POSTE</v>
      </c>
      <c r="I2195" s="180" t="str">
        <f>+'INFO SEAL'!M2146</f>
        <v>CONCRETO</v>
      </c>
      <c r="J2195" s="180" t="str">
        <f>+'INFO SEAL'!N2146&amp;"-"&amp;F2195</f>
        <v>PPC19-MT</v>
      </c>
      <c r="K2195" s="180"/>
      <c r="L2195" s="182" t="str">
        <f>+VLOOKUP('INFO SEAL'!N2146,$J$8:$V$50,3,FALSE)</f>
        <v>POSTE DE CONCRETO ARMADO DE 13/300/150/345</v>
      </c>
      <c r="M2195" s="33">
        <f t="shared" si="82"/>
        <v>0.5</v>
      </c>
    </row>
    <row r="2196" spans="1:13" x14ac:dyDescent="0.25">
      <c r="A2196" s="73">
        <f>+'INFO SEAL'!B2147</f>
        <v>2142</v>
      </c>
      <c r="B2196" s="180" t="str">
        <f t="shared" si="81"/>
        <v>SICODI</v>
      </c>
      <c r="C2196" s="180" t="str">
        <f>+'INFO SEAL'!C2147</f>
        <v>AREQUIPA</v>
      </c>
      <c r="D2196" s="180" t="str">
        <f>+'INFO SEAL'!D2147</f>
        <v>CASTILLA</v>
      </c>
      <c r="E2196" s="180" t="str">
        <f>+'INFO SEAL'!E2147</f>
        <v>APLAO</v>
      </c>
      <c r="F2196" s="180" t="str">
        <f>+IF('INFO SEAL'!I2147="BAJA TENSION","BT",IF('INFO SEAL'!I2147="MEDIA TENSION","MT","AT"))</f>
        <v>MT</v>
      </c>
      <c r="G2196" s="180">
        <f>+'INFO SEAL'!K2147</f>
        <v>12</v>
      </c>
      <c r="H2196" s="180" t="str">
        <f>+'INFO SEAL'!L2147</f>
        <v>POSTE</v>
      </c>
      <c r="I2196" s="180" t="str">
        <f>+'INFO SEAL'!M2147</f>
        <v>CONCRETO</v>
      </c>
      <c r="J2196" s="180" t="str">
        <f>+'INFO SEAL'!N2147&amp;"-"&amp;F2196</f>
        <v>PPC15-MT</v>
      </c>
      <c r="K2196" s="180"/>
      <c r="L2196" s="182" t="str">
        <f>+VLOOKUP('INFO SEAL'!N2147,$J$8:$V$50,3,FALSE)</f>
        <v>POSTE DE CONCRETO ARMADO DE 12/200/120/300</v>
      </c>
      <c r="M2196" s="33">
        <f t="shared" si="82"/>
        <v>0.3</v>
      </c>
    </row>
    <row r="2197" spans="1:13" x14ac:dyDescent="0.25">
      <c r="A2197" s="73">
        <f>+'INFO SEAL'!B2148</f>
        <v>2143</v>
      </c>
      <c r="B2197" s="180" t="str">
        <f t="shared" si="81"/>
        <v>SICODI</v>
      </c>
      <c r="C2197" s="180" t="str">
        <f>+'INFO SEAL'!C2148</f>
        <v>AREQUIPA</v>
      </c>
      <c r="D2197" s="180" t="str">
        <f>+'INFO SEAL'!D2148</f>
        <v>CASTILLA</v>
      </c>
      <c r="E2197" s="180" t="str">
        <f>+'INFO SEAL'!E2148</f>
        <v>APLAO</v>
      </c>
      <c r="F2197" s="180" t="str">
        <f>+IF('INFO SEAL'!I2148="BAJA TENSION","BT",IF('INFO SEAL'!I2148="MEDIA TENSION","MT","AT"))</f>
        <v>MT</v>
      </c>
      <c r="G2197" s="180">
        <f>+'INFO SEAL'!K2148</f>
        <v>12</v>
      </c>
      <c r="H2197" s="180" t="str">
        <f>+'INFO SEAL'!L2148</f>
        <v>POSTE</v>
      </c>
      <c r="I2197" s="180" t="str">
        <f>+'INFO SEAL'!M2148</f>
        <v>CONCRETO</v>
      </c>
      <c r="J2197" s="180" t="str">
        <f>+'INFO SEAL'!N2148&amp;"-"&amp;F2197</f>
        <v>PPC15-MT</v>
      </c>
      <c r="K2197" s="180"/>
      <c r="L2197" s="182" t="str">
        <f>+VLOOKUP('INFO SEAL'!N2148,$J$8:$V$50,3,FALSE)</f>
        <v>POSTE DE CONCRETO ARMADO DE 12/200/120/300</v>
      </c>
      <c r="M2197" s="33">
        <f t="shared" si="82"/>
        <v>0.3</v>
      </c>
    </row>
    <row r="2198" spans="1:13" x14ac:dyDescent="0.25">
      <c r="A2198" s="73">
        <f>+'INFO SEAL'!B2149</f>
        <v>2144</v>
      </c>
      <c r="B2198" s="180" t="str">
        <f t="shared" si="81"/>
        <v>MOD INV_2018</v>
      </c>
      <c r="C2198" s="180" t="str">
        <f>+'INFO SEAL'!C2149</f>
        <v>AREQUIPA</v>
      </c>
      <c r="D2198" s="180" t="str">
        <f>+'INFO SEAL'!D2149</f>
        <v>CASTILLA</v>
      </c>
      <c r="E2198" s="180" t="str">
        <f>+'INFO SEAL'!E2149</f>
        <v>URACA</v>
      </c>
      <c r="F2198" s="180" t="str">
        <f>+IF('INFO SEAL'!I2149="BAJA TENSION","BT",IF('INFO SEAL'!I2149="MEDIA TENSION","MT","AT"))</f>
        <v>AT</v>
      </c>
      <c r="G2198" s="180">
        <f>+'INFO SEAL'!K2149</f>
        <v>16</v>
      </c>
      <c r="H2198" s="180" t="str">
        <f>+'INFO SEAL'!L2149</f>
        <v>POSTE</v>
      </c>
      <c r="I2198" s="180" t="str">
        <f>+'INFO SEAL'!M2149</f>
        <v>MADERA</v>
      </c>
      <c r="J2198" s="180" t="str">
        <f>+'INFO SEAL'!N2149&amp;"-"&amp;F2198</f>
        <v>EMSU1P60C3-AT</v>
      </c>
      <c r="K2198" s="180"/>
      <c r="L2198" s="182" t="str">
        <f>+VLOOKUP('INFO SEAL'!N2149,$J$8:$V$50,3,FALSE)</f>
        <v>Estructura de  Suspensión compuesto por 1 postes de madera tratada 60' Clase 3</v>
      </c>
      <c r="M2198" s="33">
        <f t="shared" si="82"/>
        <v>1.1000000000000001</v>
      </c>
    </row>
    <row r="2199" spans="1:13" x14ac:dyDescent="0.25">
      <c r="A2199" s="73">
        <f>+'INFO SEAL'!B2150</f>
        <v>2145</v>
      </c>
      <c r="B2199" s="180" t="str">
        <f t="shared" si="81"/>
        <v>SICODI</v>
      </c>
      <c r="C2199" s="180" t="str">
        <f>+'INFO SEAL'!C2150</f>
        <v>AREQUIPA</v>
      </c>
      <c r="D2199" s="180" t="str">
        <f>+'INFO SEAL'!D2150</f>
        <v>CONDESUYOS</v>
      </c>
      <c r="E2199" s="180" t="str">
        <f>+'INFO SEAL'!E2150</f>
        <v>YANAQUIHUA</v>
      </c>
      <c r="F2199" s="180" t="str">
        <f>+IF('INFO SEAL'!I2150="BAJA TENSION","BT",IF('INFO SEAL'!I2150="MEDIA TENSION","MT","AT"))</f>
        <v>MT</v>
      </c>
      <c r="G2199" s="180">
        <f>+'INFO SEAL'!K2150</f>
        <v>13</v>
      </c>
      <c r="H2199" s="180" t="str">
        <f>+'INFO SEAL'!L2150</f>
        <v>POSTE</v>
      </c>
      <c r="I2199" s="180" t="str">
        <f>+'INFO SEAL'!M2150</f>
        <v>CONCRETO</v>
      </c>
      <c r="J2199" s="180" t="str">
        <f>+'INFO SEAL'!N2150&amp;"-"&amp;F2199</f>
        <v>PPC19-MT</v>
      </c>
      <c r="K2199" s="180"/>
      <c r="L2199" s="182" t="str">
        <f>+VLOOKUP('INFO SEAL'!N2150,$J$8:$V$50,3,FALSE)</f>
        <v>POSTE DE CONCRETO ARMADO DE 13/300/150/345</v>
      </c>
      <c r="M2199" s="33">
        <f t="shared" si="82"/>
        <v>0.5</v>
      </c>
    </row>
    <row r="2200" spans="1:13" x14ac:dyDescent="0.25">
      <c r="A2200" s="73">
        <f>+'INFO SEAL'!B2151</f>
        <v>2146</v>
      </c>
      <c r="B2200" s="180" t="str">
        <f t="shared" si="81"/>
        <v>MOD INV_2018</v>
      </c>
      <c r="C2200" s="180" t="str">
        <f>+'INFO SEAL'!C2151</f>
        <v>AREQUIPA</v>
      </c>
      <c r="D2200" s="180" t="str">
        <f>+'INFO SEAL'!D2151</f>
        <v>CASTILLA</v>
      </c>
      <c r="E2200" s="180" t="str">
        <f>+'INFO SEAL'!E2151</f>
        <v>URACA</v>
      </c>
      <c r="F2200" s="180" t="str">
        <f>+IF('INFO SEAL'!I2151="BAJA TENSION","BT",IF('INFO SEAL'!I2151="MEDIA TENSION","MT","AT"))</f>
        <v>AT</v>
      </c>
      <c r="G2200" s="180">
        <f>+'INFO SEAL'!K2151</f>
        <v>16</v>
      </c>
      <c r="H2200" s="180" t="str">
        <f>+'INFO SEAL'!L2151</f>
        <v>POSTE</v>
      </c>
      <c r="I2200" s="180" t="str">
        <f>+'INFO SEAL'!M2151</f>
        <v>MADERA</v>
      </c>
      <c r="J2200" s="180" t="str">
        <f>+'INFO SEAL'!N2151&amp;"-"&amp;F2200</f>
        <v>EMSU1P60C3-AT</v>
      </c>
      <c r="K2200" s="180"/>
      <c r="L2200" s="182" t="str">
        <f>+VLOOKUP('INFO SEAL'!N2151,$J$8:$V$50,3,FALSE)</f>
        <v>Estructura de  Suspensión compuesto por 1 postes de madera tratada 60' Clase 3</v>
      </c>
      <c r="M2200" s="33">
        <f t="shared" si="82"/>
        <v>1.1000000000000001</v>
      </c>
    </row>
    <row r="2201" spans="1:13" x14ac:dyDescent="0.25">
      <c r="A2201" s="73">
        <f>+'INFO SEAL'!B2152</f>
        <v>2147</v>
      </c>
      <c r="B2201" s="180" t="str">
        <f t="shared" si="81"/>
        <v>SICODI</v>
      </c>
      <c r="C2201" s="180" t="str">
        <f>+'INFO SEAL'!C2152</f>
        <v>AREQUIPA</v>
      </c>
      <c r="D2201" s="180" t="str">
        <f>+'INFO SEAL'!D2152</f>
        <v>CONDESUYOS</v>
      </c>
      <c r="E2201" s="180" t="str">
        <f>+'INFO SEAL'!E2152</f>
        <v>YANAQUIHUA</v>
      </c>
      <c r="F2201" s="180" t="str">
        <f>+IF('INFO SEAL'!I2152="BAJA TENSION","BT",IF('INFO SEAL'!I2152="MEDIA TENSION","MT","AT"))</f>
        <v>MT</v>
      </c>
      <c r="G2201" s="180">
        <f>+'INFO SEAL'!K2152</f>
        <v>13</v>
      </c>
      <c r="H2201" s="180" t="str">
        <f>+'INFO SEAL'!L2152</f>
        <v>POSTE</v>
      </c>
      <c r="I2201" s="180" t="str">
        <f>+'INFO SEAL'!M2152</f>
        <v>CONCRETO</v>
      </c>
      <c r="J2201" s="180" t="str">
        <f>+'INFO SEAL'!N2152&amp;"-"&amp;F2201</f>
        <v>PPC19-MT</v>
      </c>
      <c r="K2201" s="180"/>
      <c r="L2201" s="182" t="str">
        <f>+VLOOKUP('INFO SEAL'!N2152,$J$8:$V$50,3,FALSE)</f>
        <v>POSTE DE CONCRETO ARMADO DE 13/300/150/345</v>
      </c>
      <c r="M2201" s="33">
        <f t="shared" si="82"/>
        <v>0.5</v>
      </c>
    </row>
    <row r="2202" spans="1:13" x14ac:dyDescent="0.25">
      <c r="A2202" s="73">
        <f>+'INFO SEAL'!B2153</f>
        <v>2148</v>
      </c>
      <c r="B2202" s="180" t="str">
        <f t="shared" si="81"/>
        <v>SICODI</v>
      </c>
      <c r="C2202" s="180" t="str">
        <f>+'INFO SEAL'!C2153</f>
        <v>AREQUIPA</v>
      </c>
      <c r="D2202" s="180" t="str">
        <f>+'INFO SEAL'!D2153</f>
        <v>CONDESUYOS</v>
      </c>
      <c r="E2202" s="180" t="str">
        <f>+'INFO SEAL'!E2153</f>
        <v>YANAQUIHUA</v>
      </c>
      <c r="F2202" s="180" t="str">
        <f>+IF('INFO SEAL'!I2153="BAJA TENSION","BT",IF('INFO SEAL'!I2153="MEDIA TENSION","MT","AT"))</f>
        <v>MT</v>
      </c>
      <c r="G2202" s="180">
        <f>+'INFO SEAL'!K2153</f>
        <v>13</v>
      </c>
      <c r="H2202" s="180" t="str">
        <f>+'INFO SEAL'!L2153</f>
        <v>POSTE</v>
      </c>
      <c r="I2202" s="180" t="str">
        <f>+'INFO SEAL'!M2153</f>
        <v>CONCRETO</v>
      </c>
      <c r="J2202" s="180" t="str">
        <f>+'INFO SEAL'!N2153&amp;"-"&amp;F2202</f>
        <v>PPC19-MT</v>
      </c>
      <c r="K2202" s="180"/>
      <c r="L2202" s="182" t="str">
        <f>+VLOOKUP('INFO SEAL'!N2153,$J$8:$V$50,3,FALSE)</f>
        <v>POSTE DE CONCRETO ARMADO DE 13/300/150/345</v>
      </c>
      <c r="M2202" s="33">
        <f t="shared" si="82"/>
        <v>0.5</v>
      </c>
    </row>
    <row r="2203" spans="1:13" x14ac:dyDescent="0.25">
      <c r="A2203" s="73">
        <f>+'INFO SEAL'!B2154</f>
        <v>2149</v>
      </c>
      <c r="B2203" s="180" t="str">
        <f t="shared" si="81"/>
        <v>SICODI</v>
      </c>
      <c r="C2203" s="180" t="str">
        <f>+'INFO SEAL'!C2154</f>
        <v>AREQUIPA</v>
      </c>
      <c r="D2203" s="180" t="str">
        <f>+'INFO SEAL'!D2154</f>
        <v>CONDESUYOS</v>
      </c>
      <c r="E2203" s="180" t="str">
        <f>+'INFO SEAL'!E2154</f>
        <v>ANDARAY</v>
      </c>
      <c r="F2203" s="180" t="str">
        <f>+IF('INFO SEAL'!I2154="BAJA TENSION","BT",IF('INFO SEAL'!I2154="MEDIA TENSION","MT","AT"))</f>
        <v>MT</v>
      </c>
      <c r="G2203" s="180">
        <f>+'INFO SEAL'!K2154</f>
        <v>13</v>
      </c>
      <c r="H2203" s="180" t="str">
        <f>+'INFO SEAL'!L2154</f>
        <v>POSTE</v>
      </c>
      <c r="I2203" s="180" t="str">
        <f>+'INFO SEAL'!M2154</f>
        <v>CONCRETO</v>
      </c>
      <c r="J2203" s="180" t="str">
        <f>+'INFO SEAL'!N2154&amp;"-"&amp;F2203</f>
        <v>PPC19-MT</v>
      </c>
      <c r="K2203" s="180"/>
      <c r="L2203" s="182" t="str">
        <f>+VLOOKUP('INFO SEAL'!N2154,$J$8:$V$50,3,FALSE)</f>
        <v>POSTE DE CONCRETO ARMADO DE 13/300/150/345</v>
      </c>
      <c r="M2203" s="33">
        <f t="shared" si="82"/>
        <v>0.5</v>
      </c>
    </row>
    <row r="2204" spans="1:13" x14ac:dyDescent="0.25">
      <c r="A2204" s="73">
        <f>+'INFO SEAL'!B2155</f>
        <v>2150</v>
      </c>
      <c r="B2204" s="180" t="str">
        <f t="shared" si="81"/>
        <v>SICODI</v>
      </c>
      <c r="C2204" s="180" t="str">
        <f>+'INFO SEAL'!C2155</f>
        <v>AREQUIPA</v>
      </c>
      <c r="D2204" s="180" t="str">
        <f>+'INFO SEAL'!D2155</f>
        <v>CONDESUYOS</v>
      </c>
      <c r="E2204" s="180" t="str">
        <f>+'INFO SEAL'!E2155</f>
        <v>ANDARAY</v>
      </c>
      <c r="F2204" s="180" t="str">
        <f>+IF('INFO SEAL'!I2155="BAJA TENSION","BT",IF('INFO SEAL'!I2155="MEDIA TENSION","MT","AT"))</f>
        <v>MT</v>
      </c>
      <c r="G2204" s="180">
        <f>+'INFO SEAL'!K2155</f>
        <v>13</v>
      </c>
      <c r="H2204" s="180" t="str">
        <f>+'INFO SEAL'!L2155</f>
        <v>POSTE</v>
      </c>
      <c r="I2204" s="180" t="str">
        <f>+'INFO SEAL'!M2155</f>
        <v>CONCRETO</v>
      </c>
      <c r="J2204" s="180" t="str">
        <f>+'INFO SEAL'!N2155&amp;"-"&amp;F2204</f>
        <v>PPC19-MT</v>
      </c>
      <c r="K2204" s="180"/>
      <c r="L2204" s="182" t="str">
        <f>+VLOOKUP('INFO SEAL'!N2155,$J$8:$V$50,3,FALSE)</f>
        <v>POSTE DE CONCRETO ARMADO DE 13/300/150/345</v>
      </c>
      <c r="M2204" s="33">
        <f t="shared" si="82"/>
        <v>0.5</v>
      </c>
    </row>
    <row r="2205" spans="1:13" x14ac:dyDescent="0.25">
      <c r="A2205" s="73">
        <f>+'INFO SEAL'!B2156</f>
        <v>2151</v>
      </c>
      <c r="B2205" s="180" t="str">
        <f t="shared" si="81"/>
        <v>SICODI</v>
      </c>
      <c r="C2205" s="180" t="str">
        <f>+'INFO SEAL'!C2156</f>
        <v>AREQUIPA</v>
      </c>
      <c r="D2205" s="180" t="str">
        <f>+'INFO SEAL'!D2156</f>
        <v>CASTILLA</v>
      </c>
      <c r="E2205" s="180" t="str">
        <f>+'INFO SEAL'!E2156</f>
        <v>URACA</v>
      </c>
      <c r="F2205" s="180" t="str">
        <f>+IF('INFO SEAL'!I2156="BAJA TENSION","BT",IF('INFO SEAL'!I2156="MEDIA TENSION","MT","AT"))</f>
        <v>MT</v>
      </c>
      <c r="G2205" s="180">
        <f>+'INFO SEAL'!K2156</f>
        <v>12</v>
      </c>
      <c r="H2205" s="180" t="str">
        <f>+'INFO SEAL'!L2156</f>
        <v>POSTE</v>
      </c>
      <c r="I2205" s="180" t="str">
        <f>+'INFO SEAL'!M2156</f>
        <v>CONCRETO</v>
      </c>
      <c r="J2205" s="180" t="str">
        <f>+'INFO SEAL'!N2156&amp;"-"&amp;F2205</f>
        <v>PPC15-MT</v>
      </c>
      <c r="K2205" s="180"/>
      <c r="L2205" s="182" t="str">
        <f>+VLOOKUP('INFO SEAL'!N2156,$J$8:$V$50,3,FALSE)</f>
        <v>POSTE DE CONCRETO ARMADO DE 12/200/120/300</v>
      </c>
      <c r="M2205" s="33">
        <f t="shared" si="82"/>
        <v>0.3</v>
      </c>
    </row>
    <row r="2206" spans="1:13" x14ac:dyDescent="0.25">
      <c r="A2206" s="73">
        <f>+'INFO SEAL'!B2157</f>
        <v>2152</v>
      </c>
      <c r="B2206" s="180" t="str">
        <f t="shared" si="81"/>
        <v>SICODI</v>
      </c>
      <c r="C2206" s="180" t="str">
        <f>+'INFO SEAL'!C2157</f>
        <v>AREQUIPA</v>
      </c>
      <c r="D2206" s="180" t="str">
        <f>+'INFO SEAL'!D2157</f>
        <v>CASTILLA</v>
      </c>
      <c r="E2206" s="180" t="str">
        <f>+'INFO SEAL'!E2157</f>
        <v>URACA</v>
      </c>
      <c r="F2206" s="180" t="str">
        <f>+IF('INFO SEAL'!I2157="BAJA TENSION","BT",IF('INFO SEAL'!I2157="MEDIA TENSION","MT","AT"))</f>
        <v>MT</v>
      </c>
      <c r="G2206" s="180">
        <f>+'INFO SEAL'!K2157</f>
        <v>12</v>
      </c>
      <c r="H2206" s="180" t="str">
        <f>+'INFO SEAL'!L2157</f>
        <v>POSTE</v>
      </c>
      <c r="I2206" s="180" t="str">
        <f>+'INFO SEAL'!M2157</f>
        <v>CONCRETO</v>
      </c>
      <c r="J2206" s="180" t="str">
        <f>+'INFO SEAL'!N2157&amp;"-"&amp;F2206</f>
        <v>PPC15-MT</v>
      </c>
      <c r="K2206" s="180"/>
      <c r="L2206" s="182" t="str">
        <f>+VLOOKUP('INFO SEAL'!N2157,$J$8:$V$50,3,FALSE)</f>
        <v>POSTE DE CONCRETO ARMADO DE 12/200/120/300</v>
      </c>
      <c r="M2206" s="33">
        <f t="shared" si="82"/>
        <v>0.3</v>
      </c>
    </row>
    <row r="2207" spans="1:13" x14ac:dyDescent="0.25">
      <c r="A2207" s="73">
        <f>+'INFO SEAL'!B2158</f>
        <v>2153</v>
      </c>
      <c r="B2207" s="180" t="str">
        <f t="shared" si="81"/>
        <v>SICODI</v>
      </c>
      <c r="C2207" s="180" t="str">
        <f>+'INFO SEAL'!C2158</f>
        <v>AREQUIPA</v>
      </c>
      <c r="D2207" s="180" t="str">
        <f>+'INFO SEAL'!D2158</f>
        <v>CASTILLA</v>
      </c>
      <c r="E2207" s="180" t="str">
        <f>+'INFO SEAL'!E2158</f>
        <v>URACA</v>
      </c>
      <c r="F2207" s="180" t="str">
        <f>+IF('INFO SEAL'!I2158="BAJA TENSION","BT",IF('INFO SEAL'!I2158="MEDIA TENSION","MT","AT"))</f>
        <v>MT</v>
      </c>
      <c r="G2207" s="180">
        <f>+'INFO SEAL'!K2158</f>
        <v>12</v>
      </c>
      <c r="H2207" s="180" t="str">
        <f>+'INFO SEAL'!L2158</f>
        <v>POSTE</v>
      </c>
      <c r="I2207" s="180" t="str">
        <f>+'INFO SEAL'!M2158</f>
        <v>CONCRETO</v>
      </c>
      <c r="J2207" s="180" t="str">
        <f>+'INFO SEAL'!N2158&amp;"-"&amp;F2207</f>
        <v>PPC15-MT</v>
      </c>
      <c r="K2207" s="180"/>
      <c r="L2207" s="182" t="str">
        <f>+VLOOKUP('INFO SEAL'!N2158,$J$8:$V$50,3,FALSE)</f>
        <v>POSTE DE CONCRETO ARMADO DE 12/200/120/300</v>
      </c>
      <c r="M2207" s="33">
        <f t="shared" si="82"/>
        <v>0.3</v>
      </c>
    </row>
    <row r="2208" spans="1:13" x14ac:dyDescent="0.25">
      <c r="A2208" s="73">
        <f>+'INFO SEAL'!B2159</f>
        <v>2154</v>
      </c>
      <c r="B2208" s="180" t="str">
        <f t="shared" si="81"/>
        <v>SICODI</v>
      </c>
      <c r="C2208" s="180" t="str">
        <f>+'INFO SEAL'!C2159</f>
        <v>AREQUIPA</v>
      </c>
      <c r="D2208" s="180" t="str">
        <f>+'INFO SEAL'!D2159</f>
        <v>CASTILLA</v>
      </c>
      <c r="E2208" s="180" t="str">
        <f>+'INFO SEAL'!E2159</f>
        <v>APLAO</v>
      </c>
      <c r="F2208" s="180" t="str">
        <f>+IF('INFO SEAL'!I2159="BAJA TENSION","BT",IF('INFO SEAL'!I2159="MEDIA TENSION","MT","AT"))</f>
        <v>MT</v>
      </c>
      <c r="G2208" s="180">
        <f>+'INFO SEAL'!K2159</f>
        <v>12</v>
      </c>
      <c r="H2208" s="180" t="str">
        <f>+'INFO SEAL'!L2159</f>
        <v>POSTE</v>
      </c>
      <c r="I2208" s="180" t="str">
        <f>+'INFO SEAL'!M2159</f>
        <v>CONCRETO</v>
      </c>
      <c r="J2208" s="180" t="str">
        <f>+'INFO SEAL'!N2159&amp;"-"&amp;F2208</f>
        <v>PPC15-MT</v>
      </c>
      <c r="K2208" s="180"/>
      <c r="L2208" s="182" t="str">
        <f>+VLOOKUP('INFO SEAL'!N2159,$J$8:$V$50,3,FALSE)</f>
        <v>POSTE DE CONCRETO ARMADO DE 12/200/120/300</v>
      </c>
      <c r="M2208" s="33">
        <f t="shared" si="82"/>
        <v>0.3</v>
      </c>
    </row>
    <row r="2209" spans="1:13" x14ac:dyDescent="0.25">
      <c r="A2209" s="73">
        <f>+'INFO SEAL'!B2160</f>
        <v>2155</v>
      </c>
      <c r="B2209" s="180" t="str">
        <f t="shared" si="81"/>
        <v>SICODI</v>
      </c>
      <c r="C2209" s="180" t="str">
        <f>+'INFO SEAL'!C2160</f>
        <v>AREQUIPA</v>
      </c>
      <c r="D2209" s="180" t="str">
        <f>+'INFO SEAL'!D2160</f>
        <v>CONDESUYOS</v>
      </c>
      <c r="E2209" s="180" t="str">
        <f>+'INFO SEAL'!E2160</f>
        <v>ANDARAY</v>
      </c>
      <c r="F2209" s="180" t="str">
        <f>+IF('INFO SEAL'!I2160="BAJA TENSION","BT",IF('INFO SEAL'!I2160="MEDIA TENSION","MT","AT"))</f>
        <v>MT</v>
      </c>
      <c r="G2209" s="180">
        <f>+'INFO SEAL'!K2160</f>
        <v>13</v>
      </c>
      <c r="H2209" s="180" t="str">
        <f>+'INFO SEAL'!L2160</f>
        <v>POSTE</v>
      </c>
      <c r="I2209" s="180" t="str">
        <f>+'INFO SEAL'!M2160</f>
        <v>CONCRETO</v>
      </c>
      <c r="J2209" s="180" t="str">
        <f>+'INFO SEAL'!N2160&amp;"-"&amp;F2209</f>
        <v>PPC19-MT</v>
      </c>
      <c r="K2209" s="180"/>
      <c r="L2209" s="182" t="str">
        <f>+VLOOKUP('INFO SEAL'!N2160,$J$8:$V$50,3,FALSE)</f>
        <v>POSTE DE CONCRETO ARMADO DE 13/300/150/345</v>
      </c>
      <c r="M2209" s="33">
        <f t="shared" si="82"/>
        <v>0.5</v>
      </c>
    </row>
    <row r="2210" spans="1:13" x14ac:dyDescent="0.25">
      <c r="A2210" s="73">
        <f>+'INFO SEAL'!B2161</f>
        <v>2156</v>
      </c>
      <c r="B2210" s="180" t="str">
        <f t="shared" si="81"/>
        <v>SICODI</v>
      </c>
      <c r="C2210" s="180" t="str">
        <f>+'INFO SEAL'!C2161</f>
        <v>AREQUIPA</v>
      </c>
      <c r="D2210" s="180" t="str">
        <f>+'INFO SEAL'!D2161</f>
        <v>CONDESUYOS</v>
      </c>
      <c r="E2210" s="180" t="str">
        <f>+'INFO SEAL'!E2161</f>
        <v>YANAQUIHUA</v>
      </c>
      <c r="F2210" s="180" t="str">
        <f>+IF('INFO SEAL'!I2161="BAJA TENSION","BT",IF('INFO SEAL'!I2161="MEDIA TENSION","MT","AT"))</f>
        <v>MT</v>
      </c>
      <c r="G2210" s="180">
        <f>+'INFO SEAL'!K2161</f>
        <v>13</v>
      </c>
      <c r="H2210" s="180" t="str">
        <f>+'INFO SEAL'!L2161</f>
        <v>POSTE</v>
      </c>
      <c r="I2210" s="180" t="str">
        <f>+'INFO SEAL'!M2161</f>
        <v>CONCRETO</v>
      </c>
      <c r="J2210" s="180" t="str">
        <f>+'INFO SEAL'!N2161&amp;"-"&amp;F2210</f>
        <v>PPC19-MT</v>
      </c>
      <c r="K2210" s="180"/>
      <c r="L2210" s="182" t="str">
        <f>+VLOOKUP('INFO SEAL'!N2161,$J$8:$V$50,3,FALSE)</f>
        <v>POSTE DE CONCRETO ARMADO DE 13/300/150/345</v>
      </c>
      <c r="M2210" s="33">
        <f t="shared" si="82"/>
        <v>0.5</v>
      </c>
    </row>
    <row r="2211" spans="1:13" x14ac:dyDescent="0.25">
      <c r="A2211" s="73">
        <f>+'INFO SEAL'!B2162</f>
        <v>2157</v>
      </c>
      <c r="B2211" s="180" t="str">
        <f t="shared" si="81"/>
        <v>SICODI</v>
      </c>
      <c r="C2211" s="180" t="str">
        <f>+'INFO SEAL'!C2162</f>
        <v>AREQUIPA</v>
      </c>
      <c r="D2211" s="180" t="str">
        <f>+'INFO SEAL'!D2162</f>
        <v>CONDESUYOS</v>
      </c>
      <c r="E2211" s="180" t="str">
        <f>+'INFO SEAL'!E2162</f>
        <v>YANAQUIHUA</v>
      </c>
      <c r="F2211" s="180" t="str">
        <f>+IF('INFO SEAL'!I2162="BAJA TENSION","BT",IF('INFO SEAL'!I2162="MEDIA TENSION","MT","AT"))</f>
        <v>MT</v>
      </c>
      <c r="G2211" s="180">
        <f>+'INFO SEAL'!K2162</f>
        <v>13</v>
      </c>
      <c r="H2211" s="180" t="str">
        <f>+'INFO SEAL'!L2162</f>
        <v>POSTE</v>
      </c>
      <c r="I2211" s="180" t="str">
        <f>+'INFO SEAL'!M2162</f>
        <v>CONCRETO</v>
      </c>
      <c r="J2211" s="180" t="str">
        <f>+'INFO SEAL'!N2162&amp;"-"&amp;F2211</f>
        <v>PPC19-MT</v>
      </c>
      <c r="K2211" s="180"/>
      <c r="L2211" s="182" t="str">
        <f>+VLOOKUP('INFO SEAL'!N2162,$J$8:$V$50,3,FALSE)</f>
        <v>POSTE DE CONCRETO ARMADO DE 13/300/150/345</v>
      </c>
      <c r="M2211" s="33">
        <f t="shared" si="82"/>
        <v>0.5</v>
      </c>
    </row>
    <row r="2212" spans="1:13" x14ac:dyDescent="0.25">
      <c r="A2212" s="73">
        <f>+'INFO SEAL'!B2163</f>
        <v>2158</v>
      </c>
      <c r="B2212" s="180" t="str">
        <f t="shared" si="81"/>
        <v>SICODI</v>
      </c>
      <c r="C2212" s="180" t="str">
        <f>+'INFO SEAL'!C2163</f>
        <v>AREQUIPA</v>
      </c>
      <c r="D2212" s="180" t="str">
        <f>+'INFO SEAL'!D2163</f>
        <v>CASTILLA</v>
      </c>
      <c r="E2212" s="180" t="str">
        <f>+'INFO SEAL'!E2163</f>
        <v>APLAO</v>
      </c>
      <c r="F2212" s="180" t="str">
        <f>+IF('INFO SEAL'!I2163="BAJA TENSION","BT",IF('INFO SEAL'!I2163="MEDIA TENSION","MT","AT"))</f>
        <v>MT</v>
      </c>
      <c r="G2212" s="180">
        <f>+'INFO SEAL'!K2163</f>
        <v>12</v>
      </c>
      <c r="H2212" s="180" t="str">
        <f>+'INFO SEAL'!L2163</f>
        <v>POSTE</v>
      </c>
      <c r="I2212" s="180" t="str">
        <f>+'INFO SEAL'!M2163</f>
        <v>CONCRETO</v>
      </c>
      <c r="J2212" s="180" t="str">
        <f>+'INFO SEAL'!N2163&amp;"-"&amp;F2212</f>
        <v>PPC15-MT</v>
      </c>
      <c r="K2212" s="180"/>
      <c r="L2212" s="182" t="str">
        <f>+VLOOKUP('INFO SEAL'!N2163,$J$8:$V$50,3,FALSE)</f>
        <v>POSTE DE CONCRETO ARMADO DE 12/200/120/300</v>
      </c>
      <c r="M2212" s="33">
        <f t="shared" si="82"/>
        <v>0.3</v>
      </c>
    </row>
    <row r="2213" spans="1:13" x14ac:dyDescent="0.25">
      <c r="A2213" s="73">
        <f>+'INFO SEAL'!B2164</f>
        <v>2159</v>
      </c>
      <c r="B2213" s="180" t="str">
        <f t="shared" si="81"/>
        <v>SICODI</v>
      </c>
      <c r="C2213" s="180" t="str">
        <f>+'INFO SEAL'!C2164</f>
        <v>AREQUIPA</v>
      </c>
      <c r="D2213" s="180" t="str">
        <f>+'INFO SEAL'!D2164</f>
        <v>CONDESUYOS</v>
      </c>
      <c r="E2213" s="180" t="str">
        <f>+'INFO SEAL'!E2164</f>
        <v>YANAQUIHUA</v>
      </c>
      <c r="F2213" s="180" t="str">
        <f>+IF('INFO SEAL'!I2164="BAJA TENSION","BT",IF('INFO SEAL'!I2164="MEDIA TENSION","MT","AT"))</f>
        <v>MT</v>
      </c>
      <c r="G2213" s="180">
        <f>+'INFO SEAL'!K2164</f>
        <v>13</v>
      </c>
      <c r="H2213" s="180" t="str">
        <f>+'INFO SEAL'!L2164</f>
        <v>POSTE</v>
      </c>
      <c r="I2213" s="180" t="str">
        <f>+'INFO SEAL'!M2164</f>
        <v>CONCRETO</v>
      </c>
      <c r="J2213" s="180" t="str">
        <f>+'INFO SEAL'!N2164&amp;"-"&amp;F2213</f>
        <v>PPC19-MT</v>
      </c>
      <c r="K2213" s="180"/>
      <c r="L2213" s="182" t="str">
        <f>+VLOOKUP('INFO SEAL'!N2164,$J$8:$V$50,3,FALSE)</f>
        <v>POSTE DE CONCRETO ARMADO DE 13/300/150/345</v>
      </c>
      <c r="M2213" s="33">
        <f t="shared" si="82"/>
        <v>0.5</v>
      </c>
    </row>
    <row r="2214" spans="1:13" x14ac:dyDescent="0.25">
      <c r="A2214" s="73">
        <f>+'INFO SEAL'!B2165</f>
        <v>2160</v>
      </c>
      <c r="B2214" s="180" t="str">
        <f t="shared" si="81"/>
        <v>SICODI</v>
      </c>
      <c r="C2214" s="180" t="str">
        <f>+'INFO SEAL'!C2165</f>
        <v>AREQUIPA</v>
      </c>
      <c r="D2214" s="180" t="str">
        <f>+'INFO SEAL'!D2165</f>
        <v>CONDESUYOS</v>
      </c>
      <c r="E2214" s="180" t="str">
        <f>+'INFO SEAL'!E2165</f>
        <v>YANAQUIHUA</v>
      </c>
      <c r="F2214" s="180" t="str">
        <f>+IF('INFO SEAL'!I2165="BAJA TENSION","BT",IF('INFO SEAL'!I2165="MEDIA TENSION","MT","AT"))</f>
        <v>MT</v>
      </c>
      <c r="G2214" s="180">
        <f>+'INFO SEAL'!K2165</f>
        <v>13</v>
      </c>
      <c r="H2214" s="180" t="str">
        <f>+'INFO SEAL'!L2165</f>
        <v>POSTE</v>
      </c>
      <c r="I2214" s="180" t="str">
        <f>+'INFO SEAL'!M2165</f>
        <v>CONCRETO</v>
      </c>
      <c r="J2214" s="180" t="str">
        <f>+'INFO SEAL'!N2165&amp;"-"&amp;F2214</f>
        <v>PPC19-MT</v>
      </c>
      <c r="K2214" s="180"/>
      <c r="L2214" s="182" t="str">
        <f>+VLOOKUP('INFO SEAL'!N2165,$J$8:$V$50,3,FALSE)</f>
        <v>POSTE DE CONCRETO ARMADO DE 13/300/150/345</v>
      </c>
      <c r="M2214" s="33">
        <f t="shared" si="82"/>
        <v>0.5</v>
      </c>
    </row>
    <row r="2215" spans="1:13" x14ac:dyDescent="0.25">
      <c r="A2215" s="73">
        <f>+'INFO SEAL'!B2166</f>
        <v>2161</v>
      </c>
      <c r="B2215" s="180" t="str">
        <f t="shared" si="81"/>
        <v>SICODI</v>
      </c>
      <c r="C2215" s="180" t="str">
        <f>+'INFO SEAL'!C2166</f>
        <v>AREQUIPA</v>
      </c>
      <c r="D2215" s="180" t="str">
        <f>+'INFO SEAL'!D2166</f>
        <v>CASTILLA</v>
      </c>
      <c r="E2215" s="180" t="str">
        <f>+'INFO SEAL'!E2166</f>
        <v>APLAO</v>
      </c>
      <c r="F2215" s="180" t="str">
        <f>+IF('INFO SEAL'!I2166="BAJA TENSION","BT",IF('INFO SEAL'!I2166="MEDIA TENSION","MT","AT"))</f>
        <v>MT</v>
      </c>
      <c r="G2215" s="180">
        <f>+'INFO SEAL'!K2166</f>
        <v>12</v>
      </c>
      <c r="H2215" s="180" t="str">
        <f>+'INFO SEAL'!L2166</f>
        <v>POSTE</v>
      </c>
      <c r="I2215" s="180" t="str">
        <f>+'INFO SEAL'!M2166</f>
        <v>CONCRETO</v>
      </c>
      <c r="J2215" s="180" t="str">
        <f>+'INFO SEAL'!N2166&amp;"-"&amp;F2215</f>
        <v>PPC15-MT</v>
      </c>
      <c r="K2215" s="180"/>
      <c r="L2215" s="182" t="str">
        <f>+VLOOKUP('INFO SEAL'!N2166,$J$8:$V$50,3,FALSE)</f>
        <v>POSTE DE CONCRETO ARMADO DE 12/200/120/300</v>
      </c>
      <c r="M2215" s="33">
        <f t="shared" si="82"/>
        <v>0.3</v>
      </c>
    </row>
    <row r="2216" spans="1:13" x14ac:dyDescent="0.25">
      <c r="A2216" s="73">
        <f>+'INFO SEAL'!B2167</f>
        <v>2162</v>
      </c>
      <c r="B2216" s="180" t="str">
        <f t="shared" si="81"/>
        <v>SICODI</v>
      </c>
      <c r="C2216" s="180" t="str">
        <f>+'INFO SEAL'!C2167</f>
        <v>AREQUIPA</v>
      </c>
      <c r="D2216" s="180" t="str">
        <f>+'INFO SEAL'!D2167</f>
        <v>CASTILLA</v>
      </c>
      <c r="E2216" s="180" t="str">
        <f>+'INFO SEAL'!E2167</f>
        <v>APLAO</v>
      </c>
      <c r="F2216" s="180" t="str">
        <f>+IF('INFO SEAL'!I2167="BAJA TENSION","BT",IF('INFO SEAL'!I2167="MEDIA TENSION","MT","AT"))</f>
        <v>MT</v>
      </c>
      <c r="G2216" s="180">
        <f>+'INFO SEAL'!K2167</f>
        <v>12</v>
      </c>
      <c r="H2216" s="180" t="str">
        <f>+'INFO SEAL'!L2167</f>
        <v>POSTE</v>
      </c>
      <c r="I2216" s="180" t="str">
        <f>+'INFO SEAL'!M2167</f>
        <v>CONCRETO</v>
      </c>
      <c r="J2216" s="180" t="str">
        <f>+'INFO SEAL'!N2167&amp;"-"&amp;F2216</f>
        <v>PPC15-MT</v>
      </c>
      <c r="K2216" s="180"/>
      <c r="L2216" s="182" t="str">
        <f>+VLOOKUP('INFO SEAL'!N2167,$J$8:$V$50,3,FALSE)</f>
        <v>POSTE DE CONCRETO ARMADO DE 12/200/120/300</v>
      </c>
      <c r="M2216" s="33">
        <f t="shared" si="82"/>
        <v>0.3</v>
      </c>
    </row>
    <row r="2217" spans="1:13" x14ac:dyDescent="0.25">
      <c r="A2217" s="73">
        <f>+'INFO SEAL'!B2168</f>
        <v>2163</v>
      </c>
      <c r="B2217" s="180" t="str">
        <f t="shared" si="81"/>
        <v>MOD INV_2018</v>
      </c>
      <c r="C2217" s="180" t="str">
        <f>+'INFO SEAL'!C2168</f>
        <v>AREQUIPA</v>
      </c>
      <c r="D2217" s="180" t="str">
        <f>+'INFO SEAL'!D2168</f>
        <v>CAMANA</v>
      </c>
      <c r="E2217" s="180" t="str">
        <f>+'INFO SEAL'!E2168</f>
        <v>MARISCAL CACERES</v>
      </c>
      <c r="F2217" s="180" t="str">
        <f>+IF('INFO SEAL'!I2168="BAJA TENSION","BT",IF('INFO SEAL'!I2168="MEDIA TENSION","MT","AT"))</f>
        <v>AT</v>
      </c>
      <c r="G2217" s="180">
        <f>+'INFO SEAL'!K2168</f>
        <v>13</v>
      </c>
      <c r="H2217" s="180" t="str">
        <f>+'INFO SEAL'!L2168</f>
        <v>POSTE</v>
      </c>
      <c r="I2217" s="180" t="str">
        <f>+'INFO SEAL'!M2168</f>
        <v>MADERA</v>
      </c>
      <c r="J2217" s="180" t="str">
        <f>+'INFO SEAL'!N2168&amp;"-"&amp;F2217</f>
        <v>EMSA1P75C2-AT</v>
      </c>
      <c r="K2217" s="180"/>
      <c r="L2217" s="182" t="str">
        <f>+VLOOKUP('INFO SEAL'!N2168,$J$8:$V$50,3,FALSE)</f>
        <v>Estructura de  Suspensión- Angulo menor  compuesto por 1 postes de madera tratada 75' Clase 2</v>
      </c>
      <c r="M2217" s="33">
        <f t="shared" si="82"/>
        <v>1.6</v>
      </c>
    </row>
    <row r="2218" spans="1:13" x14ac:dyDescent="0.25">
      <c r="A2218" s="73">
        <f>+'INFO SEAL'!B2169</f>
        <v>2164</v>
      </c>
      <c r="B2218" s="180" t="str">
        <f t="shared" si="81"/>
        <v>SICODI</v>
      </c>
      <c r="C2218" s="180" t="str">
        <f>+'INFO SEAL'!C2169</f>
        <v>AREQUIPA</v>
      </c>
      <c r="D2218" s="180" t="str">
        <f>+'INFO SEAL'!D2169</f>
        <v>CONDESUYOS</v>
      </c>
      <c r="E2218" s="180" t="str">
        <f>+'INFO SEAL'!E2169</f>
        <v>IRAY</v>
      </c>
      <c r="F2218" s="180" t="str">
        <f>+IF('INFO SEAL'!I2169="BAJA TENSION","BT",IF('INFO SEAL'!I2169="MEDIA TENSION","MT","AT"))</f>
        <v>MT</v>
      </c>
      <c r="G2218" s="180">
        <f>+'INFO SEAL'!K2169</f>
        <v>12</v>
      </c>
      <c r="H2218" s="180" t="str">
        <f>+'INFO SEAL'!L2169</f>
        <v>POSTE</v>
      </c>
      <c r="I2218" s="180" t="str">
        <f>+'INFO SEAL'!M2169</f>
        <v>MADERA</v>
      </c>
      <c r="J2218" s="180" t="str">
        <f>+'INFO SEAL'!N2169&amp;"-"&amp;F2218</f>
        <v>PPM19-MT</v>
      </c>
      <c r="K2218" s="180"/>
      <c r="L2218" s="182" t="str">
        <f>+VLOOKUP('INFO SEAL'!N2169,$J$8:$V$50,3,FALSE)</f>
        <v>POSTE DE MADERA TRATADA DE 12 mts. CL.4</v>
      </c>
      <c r="M2218" s="33">
        <f t="shared" si="82"/>
        <v>1</v>
      </c>
    </row>
    <row r="2219" spans="1:13" x14ac:dyDescent="0.25">
      <c r="A2219" s="73">
        <f>+'INFO SEAL'!B2170</f>
        <v>2165</v>
      </c>
      <c r="B2219" s="180" t="str">
        <f t="shared" si="81"/>
        <v>MOD INV_2018</v>
      </c>
      <c r="C2219" s="180" t="str">
        <f>+'INFO SEAL'!C2170</f>
        <v>AREQUIPA</v>
      </c>
      <c r="D2219" s="180" t="str">
        <f>+'INFO SEAL'!D2170</f>
        <v>CASTILLA</v>
      </c>
      <c r="E2219" s="180" t="str">
        <f>+'INFO SEAL'!E2170</f>
        <v>URACA</v>
      </c>
      <c r="F2219" s="180" t="str">
        <f>+IF('INFO SEAL'!I2170="BAJA TENSION","BT",IF('INFO SEAL'!I2170="MEDIA TENSION","MT","AT"))</f>
        <v>AT</v>
      </c>
      <c r="G2219" s="180">
        <f>+'INFO SEAL'!K2170</f>
        <v>16</v>
      </c>
      <c r="H2219" s="180" t="str">
        <f>+'INFO SEAL'!L2170</f>
        <v>POSTE</v>
      </c>
      <c r="I2219" s="180" t="str">
        <f>+'INFO SEAL'!M2170</f>
        <v>MADERA</v>
      </c>
      <c r="J2219" s="180" t="str">
        <f>+'INFO SEAL'!N2170&amp;"-"&amp;F2219</f>
        <v>EMSU1P60C3-AT</v>
      </c>
      <c r="K2219" s="180"/>
      <c r="L2219" s="182" t="str">
        <f>+VLOOKUP('INFO SEAL'!N2170,$J$8:$V$50,3,FALSE)</f>
        <v>Estructura de  Suspensión compuesto por 1 postes de madera tratada 60' Clase 3</v>
      </c>
      <c r="M2219" s="33">
        <f t="shared" si="82"/>
        <v>1.1000000000000001</v>
      </c>
    </row>
    <row r="2220" spans="1:13" x14ac:dyDescent="0.25">
      <c r="A2220" s="73">
        <f>+'INFO SEAL'!B2171</f>
        <v>2166</v>
      </c>
      <c r="B2220" s="180" t="str">
        <f t="shared" si="81"/>
        <v>MOD INV_2018</v>
      </c>
      <c r="C2220" s="180" t="str">
        <f>+'INFO SEAL'!C2171</f>
        <v>AREQUIPA</v>
      </c>
      <c r="D2220" s="180" t="str">
        <f>+'INFO SEAL'!D2171</f>
        <v>CAMANA</v>
      </c>
      <c r="E2220" s="180" t="str">
        <f>+'INFO SEAL'!E2171</f>
        <v>MARISCAL CACERES</v>
      </c>
      <c r="F2220" s="180" t="str">
        <f>+IF('INFO SEAL'!I2171="BAJA TENSION","BT",IF('INFO SEAL'!I2171="MEDIA TENSION","MT","AT"))</f>
        <v>AT</v>
      </c>
      <c r="G2220" s="180">
        <f>+'INFO SEAL'!K2171</f>
        <v>13</v>
      </c>
      <c r="H2220" s="180" t="str">
        <f>+'INFO SEAL'!L2171</f>
        <v>POSTE</v>
      </c>
      <c r="I2220" s="180" t="str">
        <f>+'INFO SEAL'!M2171</f>
        <v>MADERA</v>
      </c>
      <c r="J2220" s="180" t="str">
        <f>+'INFO SEAL'!N2171&amp;"-"&amp;F2220</f>
        <v>EMSA1P75C2-AT</v>
      </c>
      <c r="K2220" s="180"/>
      <c r="L2220" s="182" t="str">
        <f>+VLOOKUP('INFO SEAL'!N2171,$J$8:$V$50,3,FALSE)</f>
        <v>Estructura de  Suspensión- Angulo menor  compuesto por 1 postes de madera tratada 75' Clase 2</v>
      </c>
      <c r="M2220" s="33">
        <f t="shared" si="82"/>
        <v>1.6</v>
      </c>
    </row>
    <row r="2221" spans="1:13" x14ac:dyDescent="0.25">
      <c r="A2221" s="73">
        <f>+'INFO SEAL'!B2172</f>
        <v>2167</v>
      </c>
      <c r="B2221" s="180" t="str">
        <f t="shared" si="81"/>
        <v>MOD INV_2018</v>
      </c>
      <c r="C2221" s="180" t="str">
        <f>+'INFO SEAL'!C2172</f>
        <v>AREQUIPA</v>
      </c>
      <c r="D2221" s="180" t="str">
        <f>+'INFO SEAL'!D2172</f>
        <v>CASTILLA</v>
      </c>
      <c r="E2221" s="180" t="str">
        <f>+'INFO SEAL'!E2172</f>
        <v>URACA</v>
      </c>
      <c r="F2221" s="180" t="str">
        <f>+IF('INFO SEAL'!I2172="BAJA TENSION","BT",IF('INFO SEAL'!I2172="MEDIA TENSION","MT","AT"))</f>
        <v>AT</v>
      </c>
      <c r="G2221" s="180">
        <f>+'INFO SEAL'!K2172</f>
        <v>16</v>
      </c>
      <c r="H2221" s="180" t="str">
        <f>+'INFO SEAL'!L2172</f>
        <v>POSTE</v>
      </c>
      <c r="I2221" s="180" t="str">
        <f>+'INFO SEAL'!M2172</f>
        <v>MADERA</v>
      </c>
      <c r="J2221" s="180" t="str">
        <f>+'INFO SEAL'!N2172&amp;"-"&amp;F2221</f>
        <v>EMSU1P60C3-AT</v>
      </c>
      <c r="K2221" s="180"/>
      <c r="L2221" s="182" t="str">
        <f>+VLOOKUP('INFO SEAL'!N2172,$J$8:$V$50,3,FALSE)</f>
        <v>Estructura de  Suspensión compuesto por 1 postes de madera tratada 60' Clase 3</v>
      </c>
      <c r="M2221" s="33">
        <f t="shared" si="82"/>
        <v>1.1000000000000001</v>
      </c>
    </row>
    <row r="2222" spans="1:13" x14ac:dyDescent="0.25">
      <c r="A2222" s="73">
        <f>+'INFO SEAL'!B2173</f>
        <v>2168</v>
      </c>
      <c r="B2222" s="180" t="str">
        <f t="shared" si="81"/>
        <v>MOD INV_2018</v>
      </c>
      <c r="C2222" s="180" t="str">
        <f>+'INFO SEAL'!C2173</f>
        <v>AREQUIPA</v>
      </c>
      <c r="D2222" s="180" t="str">
        <f>+'INFO SEAL'!D2173</f>
        <v>CAMANA</v>
      </c>
      <c r="E2222" s="180" t="str">
        <f>+'INFO SEAL'!E2173</f>
        <v>MARISCAL CACERES</v>
      </c>
      <c r="F2222" s="180" t="str">
        <f>+IF('INFO SEAL'!I2173="BAJA TENSION","BT",IF('INFO SEAL'!I2173="MEDIA TENSION","MT","AT"))</f>
        <v>AT</v>
      </c>
      <c r="G2222" s="180">
        <f>+'INFO SEAL'!K2173</f>
        <v>13</v>
      </c>
      <c r="H2222" s="180" t="str">
        <f>+'INFO SEAL'!L2173</f>
        <v>POSTE</v>
      </c>
      <c r="I2222" s="180" t="str">
        <f>+'INFO SEAL'!M2173</f>
        <v>MADERA</v>
      </c>
      <c r="J2222" s="180" t="str">
        <f>+'INFO SEAL'!N2173&amp;"-"&amp;F2222</f>
        <v>EMSA1P75C2-AT</v>
      </c>
      <c r="K2222" s="180"/>
      <c r="L2222" s="182" t="str">
        <f>+VLOOKUP('INFO SEAL'!N2173,$J$8:$V$50,3,FALSE)</f>
        <v>Estructura de  Suspensión- Angulo menor  compuesto por 1 postes de madera tratada 75' Clase 2</v>
      </c>
      <c r="M2222" s="33">
        <f t="shared" si="82"/>
        <v>1.6</v>
      </c>
    </row>
    <row r="2223" spans="1:13" x14ac:dyDescent="0.25">
      <c r="A2223" s="73">
        <f>+'INFO SEAL'!B2174</f>
        <v>2169</v>
      </c>
      <c r="B2223" s="180" t="str">
        <f t="shared" si="81"/>
        <v>MOD INV_2018</v>
      </c>
      <c r="C2223" s="180" t="str">
        <f>+'INFO SEAL'!C2174</f>
        <v>AREQUIPA</v>
      </c>
      <c r="D2223" s="180" t="str">
        <f>+'INFO SEAL'!D2174</f>
        <v>CAMANA</v>
      </c>
      <c r="E2223" s="180" t="str">
        <f>+'INFO SEAL'!E2174</f>
        <v>MARISCAL CACERES</v>
      </c>
      <c r="F2223" s="180" t="str">
        <f>+IF('INFO SEAL'!I2174="BAJA TENSION","BT",IF('INFO SEAL'!I2174="MEDIA TENSION","MT","AT"))</f>
        <v>AT</v>
      </c>
      <c r="G2223" s="180">
        <f>+'INFO SEAL'!K2174</f>
        <v>13</v>
      </c>
      <c r="H2223" s="180" t="str">
        <f>+'INFO SEAL'!L2174</f>
        <v>POSTE</v>
      </c>
      <c r="I2223" s="180" t="str">
        <f>+'INFO SEAL'!M2174</f>
        <v>MADERA</v>
      </c>
      <c r="J2223" s="180" t="str">
        <f>+'INFO SEAL'!N2174&amp;"-"&amp;F2223</f>
        <v>EMSA1P75C2-AT</v>
      </c>
      <c r="K2223" s="180"/>
      <c r="L2223" s="182" t="str">
        <f>+VLOOKUP('INFO SEAL'!N2174,$J$8:$V$50,3,FALSE)</f>
        <v>Estructura de  Suspensión- Angulo menor  compuesto por 1 postes de madera tratada 75' Clase 2</v>
      </c>
      <c r="M2223" s="33">
        <f t="shared" si="82"/>
        <v>1.6</v>
      </c>
    </row>
    <row r="2224" spans="1:13" x14ac:dyDescent="0.25">
      <c r="A2224" s="73">
        <f>+'INFO SEAL'!B2175</f>
        <v>2170</v>
      </c>
      <c r="B2224" s="180" t="str">
        <f t="shared" si="81"/>
        <v>MOD INV_2018</v>
      </c>
      <c r="C2224" s="180" t="str">
        <f>+'INFO SEAL'!C2175</f>
        <v>AREQUIPA</v>
      </c>
      <c r="D2224" s="180" t="str">
        <f>+'INFO SEAL'!D2175</f>
        <v>CASTILLA</v>
      </c>
      <c r="E2224" s="180" t="str">
        <f>+'INFO SEAL'!E2175</f>
        <v>URACA</v>
      </c>
      <c r="F2224" s="180" t="str">
        <f>+IF('INFO SEAL'!I2175="BAJA TENSION","BT",IF('INFO SEAL'!I2175="MEDIA TENSION","MT","AT"))</f>
        <v>AT</v>
      </c>
      <c r="G2224" s="180">
        <f>+'INFO SEAL'!K2175</f>
        <v>16</v>
      </c>
      <c r="H2224" s="180" t="str">
        <f>+'INFO SEAL'!L2175</f>
        <v>POSTE</v>
      </c>
      <c r="I2224" s="180" t="str">
        <f>+'INFO SEAL'!M2175</f>
        <v>MADERA</v>
      </c>
      <c r="J2224" s="180" t="str">
        <f>+'INFO SEAL'!N2175&amp;"-"&amp;F2224</f>
        <v>EMSU1P60C3-AT</v>
      </c>
      <c r="K2224" s="180"/>
      <c r="L2224" s="182" t="str">
        <f>+VLOOKUP('INFO SEAL'!N2175,$J$8:$V$50,3,FALSE)</f>
        <v>Estructura de  Suspensión compuesto por 1 postes de madera tratada 60' Clase 3</v>
      </c>
      <c r="M2224" s="33">
        <f t="shared" si="82"/>
        <v>1.1000000000000001</v>
      </c>
    </row>
    <row r="2225" spans="1:13" x14ac:dyDescent="0.25">
      <c r="A2225" s="73">
        <f>+'INFO SEAL'!B2176</f>
        <v>2171</v>
      </c>
      <c r="B2225" s="180" t="str">
        <f t="shared" si="81"/>
        <v>MOD INV_2018</v>
      </c>
      <c r="C2225" s="180" t="str">
        <f>+'INFO SEAL'!C2176</f>
        <v>AREQUIPA</v>
      </c>
      <c r="D2225" s="180" t="str">
        <f>+'INFO SEAL'!D2176</f>
        <v>CASTILLA</v>
      </c>
      <c r="E2225" s="180" t="str">
        <f>+'INFO SEAL'!E2176</f>
        <v>URACA</v>
      </c>
      <c r="F2225" s="180" t="str">
        <f>+IF('INFO SEAL'!I2176="BAJA TENSION","BT",IF('INFO SEAL'!I2176="MEDIA TENSION","MT","AT"))</f>
        <v>AT</v>
      </c>
      <c r="G2225" s="180">
        <f>+'INFO SEAL'!K2176</f>
        <v>18</v>
      </c>
      <c r="H2225" s="180" t="str">
        <f>+'INFO SEAL'!L2176</f>
        <v>POSTE</v>
      </c>
      <c r="I2225" s="180" t="str">
        <f>+'INFO SEAL'!M2176</f>
        <v>MADERA</v>
      </c>
      <c r="J2225" s="180" t="str">
        <f>+'INFO SEAL'!N2176&amp;"-"&amp;F2225</f>
        <v>EMSU1P60C3-AT</v>
      </c>
      <c r="K2225" s="180"/>
      <c r="L2225" s="182" t="str">
        <f>+VLOOKUP('INFO SEAL'!N2176,$J$8:$V$50,3,FALSE)</f>
        <v>Estructura de  Suspensión compuesto por 1 postes de madera tratada 60' Clase 3</v>
      </c>
      <c r="M2225" s="33">
        <f t="shared" si="82"/>
        <v>1.1000000000000001</v>
      </c>
    </row>
    <row r="2226" spans="1:13" x14ac:dyDescent="0.25">
      <c r="A2226" s="73">
        <f>+'INFO SEAL'!B2177</f>
        <v>2172</v>
      </c>
      <c r="B2226" s="180" t="str">
        <f t="shared" si="81"/>
        <v>MOD INV_2018</v>
      </c>
      <c r="C2226" s="180" t="str">
        <f>+'INFO SEAL'!C2177</f>
        <v>AREQUIPA</v>
      </c>
      <c r="D2226" s="180" t="str">
        <f>+'INFO SEAL'!D2177</f>
        <v>CAMANA</v>
      </c>
      <c r="E2226" s="180" t="str">
        <f>+'INFO SEAL'!E2177</f>
        <v>MARISCAL CACERES</v>
      </c>
      <c r="F2226" s="180" t="str">
        <f>+IF('INFO SEAL'!I2177="BAJA TENSION","BT",IF('INFO SEAL'!I2177="MEDIA TENSION","MT","AT"))</f>
        <v>AT</v>
      </c>
      <c r="G2226" s="180">
        <f>+'INFO SEAL'!K2177</f>
        <v>13</v>
      </c>
      <c r="H2226" s="180" t="str">
        <f>+'INFO SEAL'!L2177</f>
        <v>POSTE</v>
      </c>
      <c r="I2226" s="180" t="str">
        <f>+'INFO SEAL'!M2177</f>
        <v>MADERA</v>
      </c>
      <c r="J2226" s="180" t="str">
        <f>+'INFO SEAL'!N2177&amp;"-"&amp;F2226</f>
        <v>EMSA1P75C2-AT</v>
      </c>
      <c r="K2226" s="180"/>
      <c r="L2226" s="182" t="str">
        <f>+VLOOKUP('INFO SEAL'!N2177,$J$8:$V$50,3,FALSE)</f>
        <v>Estructura de  Suspensión- Angulo menor  compuesto por 1 postes de madera tratada 75' Clase 2</v>
      </c>
      <c r="M2226" s="33">
        <f t="shared" si="82"/>
        <v>1.6</v>
      </c>
    </row>
    <row r="2227" spans="1:13" x14ac:dyDescent="0.25">
      <c r="A2227" s="73">
        <f>+'INFO SEAL'!B2178</f>
        <v>2173</v>
      </c>
      <c r="B2227" s="180" t="str">
        <f t="shared" si="81"/>
        <v>SICODI</v>
      </c>
      <c r="C2227" s="180" t="str">
        <f>+'INFO SEAL'!C2178</f>
        <v>AREQUIPA</v>
      </c>
      <c r="D2227" s="180" t="str">
        <f>+'INFO SEAL'!D2178</f>
        <v>CONDESUYOS</v>
      </c>
      <c r="E2227" s="180" t="str">
        <f>+'INFO SEAL'!E2178</f>
        <v>YANAQUIHUA</v>
      </c>
      <c r="F2227" s="180" t="str">
        <f>+IF('INFO SEAL'!I2178="BAJA TENSION","BT",IF('INFO SEAL'!I2178="MEDIA TENSION","MT","AT"))</f>
        <v>MT</v>
      </c>
      <c r="G2227" s="180">
        <f>+'INFO SEAL'!K2178</f>
        <v>13</v>
      </c>
      <c r="H2227" s="180" t="str">
        <f>+'INFO SEAL'!L2178</f>
        <v>POSTE</v>
      </c>
      <c r="I2227" s="180" t="str">
        <f>+'INFO SEAL'!M2178</f>
        <v>CONCRETO</v>
      </c>
      <c r="J2227" s="180" t="str">
        <f>+'INFO SEAL'!N2178&amp;"-"&amp;F2227</f>
        <v>PPC19-MT</v>
      </c>
      <c r="K2227" s="180"/>
      <c r="L2227" s="182" t="str">
        <f>+VLOOKUP('INFO SEAL'!N2178,$J$8:$V$50,3,FALSE)</f>
        <v>POSTE DE CONCRETO ARMADO DE 13/300/150/345</v>
      </c>
      <c r="M2227" s="33">
        <f t="shared" si="82"/>
        <v>0.5</v>
      </c>
    </row>
    <row r="2228" spans="1:13" x14ac:dyDescent="0.25">
      <c r="A2228" s="73">
        <f>+'INFO SEAL'!B2179</f>
        <v>2174</v>
      </c>
      <c r="B2228" s="180" t="str">
        <f t="shared" si="81"/>
        <v>SICODI</v>
      </c>
      <c r="C2228" s="180" t="str">
        <f>+'INFO SEAL'!C2179</f>
        <v>AREQUIPA</v>
      </c>
      <c r="D2228" s="180" t="str">
        <f>+'INFO SEAL'!D2179</f>
        <v>CONDESUYOS</v>
      </c>
      <c r="E2228" s="180" t="str">
        <f>+'INFO SEAL'!E2179</f>
        <v>IRAY</v>
      </c>
      <c r="F2228" s="180" t="str">
        <f>+IF('INFO SEAL'!I2179="BAJA TENSION","BT",IF('INFO SEAL'!I2179="MEDIA TENSION","MT","AT"))</f>
        <v>MT</v>
      </c>
      <c r="G2228" s="180">
        <f>+'INFO SEAL'!K2179</f>
        <v>12</v>
      </c>
      <c r="H2228" s="180" t="str">
        <f>+'INFO SEAL'!L2179</f>
        <v>POSTE</v>
      </c>
      <c r="I2228" s="180" t="str">
        <f>+'INFO SEAL'!M2179</f>
        <v>CONCRETO</v>
      </c>
      <c r="J2228" s="180" t="str">
        <f>+'INFO SEAL'!N2179&amp;"-"&amp;F2228</f>
        <v>PPC15-MT</v>
      </c>
      <c r="K2228" s="180"/>
      <c r="L2228" s="182" t="str">
        <f>+VLOOKUP('INFO SEAL'!N2179,$J$8:$V$50,3,FALSE)</f>
        <v>POSTE DE CONCRETO ARMADO DE 12/200/120/300</v>
      </c>
      <c r="M2228" s="33">
        <f t="shared" si="82"/>
        <v>0.3</v>
      </c>
    </row>
    <row r="2229" spans="1:13" x14ac:dyDescent="0.25">
      <c r="A2229" s="73">
        <f>+'INFO SEAL'!B2180</f>
        <v>2175</v>
      </c>
      <c r="B2229" s="180" t="str">
        <f t="shared" si="81"/>
        <v>MOD INV_2018</v>
      </c>
      <c r="C2229" s="180" t="str">
        <f>+'INFO SEAL'!C2180</f>
        <v>AREQUIPA</v>
      </c>
      <c r="D2229" s="180" t="str">
        <f>+'INFO SEAL'!D2180</f>
        <v>CASTILLA</v>
      </c>
      <c r="E2229" s="180" t="str">
        <f>+'INFO SEAL'!E2180</f>
        <v>URACA</v>
      </c>
      <c r="F2229" s="180" t="str">
        <f>+IF('INFO SEAL'!I2180="BAJA TENSION","BT",IF('INFO SEAL'!I2180="MEDIA TENSION","MT","AT"))</f>
        <v>AT</v>
      </c>
      <c r="G2229" s="180">
        <f>+'INFO SEAL'!K2180</f>
        <v>18</v>
      </c>
      <c r="H2229" s="180" t="str">
        <f>+'INFO SEAL'!L2180</f>
        <v>POSTE</v>
      </c>
      <c r="I2229" s="180" t="str">
        <f>+'INFO SEAL'!M2180</f>
        <v>MADERA</v>
      </c>
      <c r="J2229" s="180" t="str">
        <f>+'INFO SEAL'!N2180&amp;"-"&amp;F2229</f>
        <v>EMSU1P60C3-AT</v>
      </c>
      <c r="K2229" s="180"/>
      <c r="L2229" s="182" t="str">
        <f>+VLOOKUP('INFO SEAL'!N2180,$J$8:$V$50,3,FALSE)</f>
        <v>Estructura de  Suspensión compuesto por 1 postes de madera tratada 60' Clase 3</v>
      </c>
      <c r="M2229" s="33">
        <f t="shared" si="82"/>
        <v>1.1000000000000001</v>
      </c>
    </row>
    <row r="2230" spans="1:13" x14ac:dyDescent="0.25">
      <c r="A2230" s="73">
        <f>+'INFO SEAL'!B2181</f>
        <v>2176</v>
      </c>
      <c r="B2230" s="180" t="str">
        <f t="shared" si="81"/>
        <v>SICODI</v>
      </c>
      <c r="C2230" s="180" t="str">
        <f>+'INFO SEAL'!C2181</f>
        <v>AREQUIPA</v>
      </c>
      <c r="D2230" s="180" t="str">
        <f>+'INFO SEAL'!D2181</f>
        <v>CONDESUYOS</v>
      </c>
      <c r="E2230" s="180" t="str">
        <f>+'INFO SEAL'!E2181</f>
        <v>YANAQUIHUA</v>
      </c>
      <c r="F2230" s="180" t="str">
        <f>+IF('INFO SEAL'!I2181="BAJA TENSION","BT",IF('INFO SEAL'!I2181="MEDIA TENSION","MT","AT"))</f>
        <v>MT</v>
      </c>
      <c r="G2230" s="180">
        <f>+'INFO SEAL'!K2181</f>
        <v>13</v>
      </c>
      <c r="H2230" s="180" t="str">
        <f>+'INFO SEAL'!L2181</f>
        <v>POSTE</v>
      </c>
      <c r="I2230" s="180" t="str">
        <f>+'INFO SEAL'!M2181</f>
        <v>CONCRETO</v>
      </c>
      <c r="J2230" s="180" t="str">
        <f>+'INFO SEAL'!N2181&amp;"-"&amp;F2230</f>
        <v>PPC19-MT</v>
      </c>
      <c r="K2230" s="180"/>
      <c r="L2230" s="182" t="str">
        <f>+VLOOKUP('INFO SEAL'!N2181,$J$8:$V$50,3,FALSE)</f>
        <v>POSTE DE CONCRETO ARMADO DE 13/300/150/345</v>
      </c>
      <c r="M2230" s="33">
        <f t="shared" si="82"/>
        <v>0.5</v>
      </c>
    </row>
    <row r="2231" spans="1:13" x14ac:dyDescent="0.25">
      <c r="A2231" s="73">
        <f>+'INFO SEAL'!B2182</f>
        <v>2177</v>
      </c>
      <c r="B2231" s="180" t="str">
        <f t="shared" si="81"/>
        <v>MOD INV_2018</v>
      </c>
      <c r="C2231" s="180" t="str">
        <f>+'INFO SEAL'!C2182</f>
        <v>AREQUIPA</v>
      </c>
      <c r="D2231" s="180" t="str">
        <f>+'INFO SEAL'!D2182</f>
        <v>CAMANA</v>
      </c>
      <c r="E2231" s="180" t="str">
        <f>+'INFO SEAL'!E2182</f>
        <v>MARISCAL CACERES</v>
      </c>
      <c r="F2231" s="180" t="str">
        <f>+IF('INFO SEAL'!I2182="BAJA TENSION","BT",IF('INFO SEAL'!I2182="MEDIA TENSION","MT","AT"))</f>
        <v>AT</v>
      </c>
      <c r="G2231" s="180">
        <f>+'INFO SEAL'!K2182</f>
        <v>13</v>
      </c>
      <c r="H2231" s="180" t="str">
        <f>+'INFO SEAL'!L2182</f>
        <v>POSTE</v>
      </c>
      <c r="I2231" s="180" t="str">
        <f>+'INFO SEAL'!M2182</f>
        <v>MADERA</v>
      </c>
      <c r="J2231" s="180" t="str">
        <f>+'INFO SEAL'!N2182&amp;"-"&amp;F2231</f>
        <v>EMSA1P75C2-AT</v>
      </c>
      <c r="K2231" s="180"/>
      <c r="L2231" s="182" t="str">
        <f>+VLOOKUP('INFO SEAL'!N2182,$J$8:$V$50,3,FALSE)</f>
        <v>Estructura de  Suspensión- Angulo menor  compuesto por 1 postes de madera tratada 75' Clase 2</v>
      </c>
      <c r="M2231" s="33">
        <f t="shared" si="82"/>
        <v>1.6</v>
      </c>
    </row>
    <row r="2232" spans="1:13" x14ac:dyDescent="0.25">
      <c r="A2232" s="73">
        <f>+'INFO SEAL'!B2183</f>
        <v>2178</v>
      </c>
      <c r="B2232" s="180" t="str">
        <f t="shared" ref="B2232:B2295" si="83">+INDEX($B$8:$B$50,MATCH(L2232,$L$8:$L$50,0))</f>
        <v>SICODI</v>
      </c>
      <c r="C2232" s="180" t="str">
        <f>+'INFO SEAL'!C2183</f>
        <v>AREQUIPA</v>
      </c>
      <c r="D2232" s="180" t="str">
        <f>+'INFO SEAL'!D2183</f>
        <v>CASTILLA</v>
      </c>
      <c r="E2232" s="180" t="str">
        <f>+'INFO SEAL'!E2183</f>
        <v>APLAO</v>
      </c>
      <c r="F2232" s="180" t="str">
        <f>+IF('INFO SEAL'!I2183="BAJA TENSION","BT",IF('INFO SEAL'!I2183="MEDIA TENSION","MT","AT"))</f>
        <v>MT</v>
      </c>
      <c r="G2232" s="180">
        <f>+'INFO SEAL'!K2183</f>
        <v>12</v>
      </c>
      <c r="H2232" s="180" t="str">
        <f>+'INFO SEAL'!L2183</f>
        <v>POSTE</v>
      </c>
      <c r="I2232" s="180" t="str">
        <f>+'INFO SEAL'!M2183</f>
        <v>CONCRETO</v>
      </c>
      <c r="J2232" s="180" t="str">
        <f>+'INFO SEAL'!N2183&amp;"-"&amp;F2232</f>
        <v>PPC15-MT</v>
      </c>
      <c r="K2232" s="180"/>
      <c r="L2232" s="182" t="str">
        <f>+VLOOKUP('INFO SEAL'!N2183,$J$8:$V$50,3,FALSE)</f>
        <v>POSTE DE CONCRETO ARMADO DE 12/200/120/300</v>
      </c>
      <c r="M2232" s="33">
        <f t="shared" ref="M2232:M2295" si="84">+VLOOKUP(J2232,$K$8:$V$50,12,FALSE)</f>
        <v>0.3</v>
      </c>
    </row>
    <row r="2233" spans="1:13" x14ac:dyDescent="0.25">
      <c r="A2233" s="73">
        <f>+'INFO SEAL'!B2184</f>
        <v>2179</v>
      </c>
      <c r="B2233" s="180" t="str">
        <f t="shared" si="83"/>
        <v>SICODI</v>
      </c>
      <c r="C2233" s="180" t="str">
        <f>+'INFO SEAL'!C2184</f>
        <v>AREQUIPA</v>
      </c>
      <c r="D2233" s="180" t="str">
        <f>+'INFO SEAL'!D2184</f>
        <v>CASTILLA</v>
      </c>
      <c r="E2233" s="180" t="str">
        <f>+'INFO SEAL'!E2184</f>
        <v>APLAO</v>
      </c>
      <c r="F2233" s="180" t="str">
        <f>+IF('INFO SEAL'!I2184="BAJA TENSION","BT",IF('INFO SEAL'!I2184="MEDIA TENSION","MT","AT"))</f>
        <v>MT</v>
      </c>
      <c r="G2233" s="180">
        <f>+'INFO SEAL'!K2184</f>
        <v>12</v>
      </c>
      <c r="H2233" s="180" t="str">
        <f>+'INFO SEAL'!L2184</f>
        <v>POSTE</v>
      </c>
      <c r="I2233" s="180" t="str">
        <f>+'INFO SEAL'!M2184</f>
        <v>CONCRETO</v>
      </c>
      <c r="J2233" s="180" t="str">
        <f>+'INFO SEAL'!N2184&amp;"-"&amp;F2233</f>
        <v>PPC15-MT</v>
      </c>
      <c r="K2233" s="180"/>
      <c r="L2233" s="182" t="str">
        <f>+VLOOKUP('INFO SEAL'!N2184,$J$8:$V$50,3,FALSE)</f>
        <v>POSTE DE CONCRETO ARMADO DE 12/200/120/300</v>
      </c>
      <c r="M2233" s="33">
        <f t="shared" si="84"/>
        <v>0.3</v>
      </c>
    </row>
    <row r="2234" spans="1:13" x14ac:dyDescent="0.25">
      <c r="A2234" s="73">
        <f>+'INFO SEAL'!B2185</f>
        <v>2180</v>
      </c>
      <c r="B2234" s="180" t="str">
        <f t="shared" si="83"/>
        <v>MOD INV_2018</v>
      </c>
      <c r="C2234" s="180" t="str">
        <f>+'INFO SEAL'!C2185</f>
        <v>AREQUIPA</v>
      </c>
      <c r="D2234" s="180" t="str">
        <f>+'INFO SEAL'!D2185</f>
        <v>CAMANA</v>
      </c>
      <c r="E2234" s="180" t="str">
        <f>+'INFO SEAL'!E2185</f>
        <v>MARISCAL CACERES</v>
      </c>
      <c r="F2234" s="180" t="str">
        <f>+IF('INFO SEAL'!I2185="BAJA TENSION","BT",IF('INFO SEAL'!I2185="MEDIA TENSION","MT","AT"))</f>
        <v>AT</v>
      </c>
      <c r="G2234" s="180">
        <f>+'INFO SEAL'!K2185</f>
        <v>13</v>
      </c>
      <c r="H2234" s="180" t="str">
        <f>+'INFO SEAL'!L2185</f>
        <v>POSTE</v>
      </c>
      <c r="I2234" s="180" t="str">
        <f>+'INFO SEAL'!M2185</f>
        <v>MADERA</v>
      </c>
      <c r="J2234" s="180" t="str">
        <f>+'INFO SEAL'!N2185&amp;"-"&amp;F2234</f>
        <v>EMSA1P75C2-AT</v>
      </c>
      <c r="K2234" s="180"/>
      <c r="L2234" s="182" t="str">
        <f>+VLOOKUP('INFO SEAL'!N2185,$J$8:$V$50,3,FALSE)</f>
        <v>Estructura de  Suspensión- Angulo menor  compuesto por 1 postes de madera tratada 75' Clase 2</v>
      </c>
      <c r="M2234" s="33">
        <f t="shared" si="84"/>
        <v>1.6</v>
      </c>
    </row>
    <row r="2235" spans="1:13" x14ac:dyDescent="0.25">
      <c r="A2235" s="73">
        <f>+'INFO SEAL'!B2186</f>
        <v>2181</v>
      </c>
      <c r="B2235" s="180" t="str">
        <f t="shared" si="83"/>
        <v>SICODI</v>
      </c>
      <c r="C2235" s="180" t="str">
        <f>+'INFO SEAL'!C2186</f>
        <v>AREQUIPA</v>
      </c>
      <c r="D2235" s="180" t="str">
        <f>+'INFO SEAL'!D2186</f>
        <v>CONDESUYOS</v>
      </c>
      <c r="E2235" s="180" t="str">
        <f>+'INFO SEAL'!E2186</f>
        <v>YANAQUIHUA</v>
      </c>
      <c r="F2235" s="180" t="str">
        <f>+IF('INFO SEAL'!I2186="BAJA TENSION","BT",IF('INFO SEAL'!I2186="MEDIA TENSION","MT","AT"))</f>
        <v>MT</v>
      </c>
      <c r="G2235" s="180">
        <f>+'INFO SEAL'!K2186</f>
        <v>13</v>
      </c>
      <c r="H2235" s="180" t="str">
        <f>+'INFO SEAL'!L2186</f>
        <v>POSTE</v>
      </c>
      <c r="I2235" s="180" t="str">
        <f>+'INFO SEAL'!M2186</f>
        <v>CONCRETO</v>
      </c>
      <c r="J2235" s="180" t="str">
        <f>+'INFO SEAL'!N2186&amp;"-"&amp;F2235</f>
        <v>PPC19-MT</v>
      </c>
      <c r="K2235" s="180"/>
      <c r="L2235" s="182" t="str">
        <f>+VLOOKUP('INFO SEAL'!N2186,$J$8:$V$50,3,FALSE)</f>
        <v>POSTE DE CONCRETO ARMADO DE 13/300/150/345</v>
      </c>
      <c r="M2235" s="33">
        <f t="shared" si="84"/>
        <v>0.5</v>
      </c>
    </row>
    <row r="2236" spans="1:13" x14ac:dyDescent="0.25">
      <c r="A2236" s="73">
        <f>+'INFO SEAL'!B2187</f>
        <v>2182</v>
      </c>
      <c r="B2236" s="180" t="str">
        <f t="shared" si="83"/>
        <v>SICODI</v>
      </c>
      <c r="C2236" s="180" t="str">
        <f>+'INFO SEAL'!C2187</f>
        <v>AREQUIPA</v>
      </c>
      <c r="D2236" s="180" t="str">
        <f>+'INFO SEAL'!D2187</f>
        <v>CONDESUYOS</v>
      </c>
      <c r="E2236" s="180" t="str">
        <f>+'INFO SEAL'!E2187</f>
        <v>YANAQUIHUA</v>
      </c>
      <c r="F2236" s="180" t="str">
        <f>+IF('INFO SEAL'!I2187="BAJA TENSION","BT",IF('INFO SEAL'!I2187="MEDIA TENSION","MT","AT"))</f>
        <v>MT</v>
      </c>
      <c r="G2236" s="180">
        <f>+'INFO SEAL'!K2187</f>
        <v>13</v>
      </c>
      <c r="H2236" s="180" t="str">
        <f>+'INFO SEAL'!L2187</f>
        <v>POSTE</v>
      </c>
      <c r="I2236" s="180" t="str">
        <f>+'INFO SEAL'!M2187</f>
        <v>CONCRETO</v>
      </c>
      <c r="J2236" s="180" t="str">
        <f>+'INFO SEAL'!N2187&amp;"-"&amp;F2236</f>
        <v>PPC19-MT</v>
      </c>
      <c r="K2236" s="180"/>
      <c r="L2236" s="182" t="str">
        <f>+VLOOKUP('INFO SEAL'!N2187,$J$8:$V$50,3,FALSE)</f>
        <v>POSTE DE CONCRETO ARMADO DE 13/300/150/345</v>
      </c>
      <c r="M2236" s="33">
        <f t="shared" si="84"/>
        <v>0.5</v>
      </c>
    </row>
    <row r="2237" spans="1:13" x14ac:dyDescent="0.25">
      <c r="A2237" s="73">
        <f>+'INFO SEAL'!B2188</f>
        <v>2183</v>
      </c>
      <c r="B2237" s="180" t="str">
        <f t="shared" si="83"/>
        <v>SICODI</v>
      </c>
      <c r="C2237" s="180" t="str">
        <f>+'INFO SEAL'!C2188</f>
        <v>AREQUIPA</v>
      </c>
      <c r="D2237" s="180" t="str">
        <f>+'INFO SEAL'!D2188</f>
        <v>CONDESUYOS</v>
      </c>
      <c r="E2237" s="180" t="str">
        <f>+'INFO SEAL'!E2188</f>
        <v>YANAQUIHUA</v>
      </c>
      <c r="F2237" s="180" t="str">
        <f>+IF('INFO SEAL'!I2188="BAJA TENSION","BT",IF('INFO SEAL'!I2188="MEDIA TENSION","MT","AT"))</f>
        <v>MT</v>
      </c>
      <c r="G2237" s="180">
        <f>+'INFO SEAL'!K2188</f>
        <v>13</v>
      </c>
      <c r="H2237" s="180" t="str">
        <f>+'INFO SEAL'!L2188</f>
        <v>POSTE</v>
      </c>
      <c r="I2237" s="180" t="str">
        <f>+'INFO SEAL'!M2188</f>
        <v>CONCRETO</v>
      </c>
      <c r="J2237" s="180" t="str">
        <f>+'INFO SEAL'!N2188&amp;"-"&amp;F2237</f>
        <v>PPC19-MT</v>
      </c>
      <c r="K2237" s="180"/>
      <c r="L2237" s="182" t="str">
        <f>+VLOOKUP('INFO SEAL'!N2188,$J$8:$V$50,3,FALSE)</f>
        <v>POSTE DE CONCRETO ARMADO DE 13/300/150/345</v>
      </c>
      <c r="M2237" s="33">
        <f t="shared" si="84"/>
        <v>0.5</v>
      </c>
    </row>
    <row r="2238" spans="1:13" x14ac:dyDescent="0.25">
      <c r="A2238" s="73">
        <f>+'INFO SEAL'!B2189</f>
        <v>2184</v>
      </c>
      <c r="B2238" s="180" t="str">
        <f t="shared" si="83"/>
        <v>SICODI</v>
      </c>
      <c r="C2238" s="180" t="str">
        <f>+'INFO SEAL'!C2189</f>
        <v>AREQUIPA</v>
      </c>
      <c r="D2238" s="180" t="str">
        <f>+'INFO SEAL'!D2189</f>
        <v>CONDESUYOS</v>
      </c>
      <c r="E2238" s="180" t="str">
        <f>+'INFO SEAL'!E2189</f>
        <v>IRAY</v>
      </c>
      <c r="F2238" s="180" t="str">
        <f>+IF('INFO SEAL'!I2189="BAJA TENSION","BT",IF('INFO SEAL'!I2189="MEDIA TENSION","MT","AT"))</f>
        <v>MT</v>
      </c>
      <c r="G2238" s="180">
        <f>+'INFO SEAL'!K2189</f>
        <v>12</v>
      </c>
      <c r="H2238" s="180" t="str">
        <f>+'INFO SEAL'!L2189</f>
        <v>POSTE</v>
      </c>
      <c r="I2238" s="180" t="str">
        <f>+'INFO SEAL'!M2189</f>
        <v>CONCRETO</v>
      </c>
      <c r="J2238" s="180" t="str">
        <f>+'INFO SEAL'!N2189&amp;"-"&amp;F2238</f>
        <v>PPC15-MT</v>
      </c>
      <c r="K2238" s="180"/>
      <c r="L2238" s="182" t="str">
        <f>+VLOOKUP('INFO SEAL'!N2189,$J$8:$V$50,3,FALSE)</f>
        <v>POSTE DE CONCRETO ARMADO DE 12/200/120/300</v>
      </c>
      <c r="M2238" s="33">
        <f t="shared" si="84"/>
        <v>0.3</v>
      </c>
    </row>
    <row r="2239" spans="1:13" x14ac:dyDescent="0.25">
      <c r="A2239" s="73">
        <f>+'INFO SEAL'!B2190</f>
        <v>2185</v>
      </c>
      <c r="B2239" s="180" t="str">
        <f t="shared" si="83"/>
        <v>SICODI</v>
      </c>
      <c r="C2239" s="180" t="str">
        <f>+'INFO SEAL'!C2190</f>
        <v>AREQUIPA</v>
      </c>
      <c r="D2239" s="180" t="str">
        <f>+'INFO SEAL'!D2190</f>
        <v>CASTILLA</v>
      </c>
      <c r="E2239" s="180" t="str">
        <f>+'INFO SEAL'!E2190</f>
        <v>APLAO</v>
      </c>
      <c r="F2239" s="180" t="str">
        <f>+IF('INFO SEAL'!I2190="BAJA TENSION","BT",IF('INFO SEAL'!I2190="MEDIA TENSION","MT","AT"))</f>
        <v>MT</v>
      </c>
      <c r="G2239" s="180">
        <f>+'INFO SEAL'!K2190</f>
        <v>12</v>
      </c>
      <c r="H2239" s="180" t="str">
        <f>+'INFO SEAL'!L2190</f>
        <v>POSTE</v>
      </c>
      <c r="I2239" s="180" t="str">
        <f>+'INFO SEAL'!M2190</f>
        <v>CONCRETO</v>
      </c>
      <c r="J2239" s="180" t="str">
        <f>+'INFO SEAL'!N2190&amp;"-"&amp;F2239</f>
        <v>PPC15-MT</v>
      </c>
      <c r="K2239" s="180"/>
      <c r="L2239" s="182" t="str">
        <f>+VLOOKUP('INFO SEAL'!N2190,$J$8:$V$50,3,FALSE)</f>
        <v>POSTE DE CONCRETO ARMADO DE 12/200/120/300</v>
      </c>
      <c r="M2239" s="33">
        <f t="shared" si="84"/>
        <v>0.3</v>
      </c>
    </row>
    <row r="2240" spans="1:13" x14ac:dyDescent="0.25">
      <c r="A2240" s="73">
        <f>+'INFO SEAL'!B2191</f>
        <v>2186</v>
      </c>
      <c r="B2240" s="180" t="str">
        <f t="shared" si="83"/>
        <v>SICODI</v>
      </c>
      <c r="C2240" s="180" t="str">
        <f>+'INFO SEAL'!C2191</f>
        <v>AREQUIPA</v>
      </c>
      <c r="D2240" s="180" t="str">
        <f>+'INFO SEAL'!D2191</f>
        <v>CASTILLA</v>
      </c>
      <c r="E2240" s="180" t="str">
        <f>+'INFO SEAL'!E2191</f>
        <v>APLAO</v>
      </c>
      <c r="F2240" s="180" t="str">
        <f>+IF('INFO SEAL'!I2191="BAJA TENSION","BT",IF('INFO SEAL'!I2191="MEDIA TENSION","MT","AT"))</f>
        <v>MT</v>
      </c>
      <c r="G2240" s="180">
        <f>+'INFO SEAL'!K2191</f>
        <v>12</v>
      </c>
      <c r="H2240" s="180" t="str">
        <f>+'INFO SEAL'!L2191</f>
        <v>POSTE</v>
      </c>
      <c r="I2240" s="180" t="str">
        <f>+'INFO SEAL'!M2191</f>
        <v>CONCRETO</v>
      </c>
      <c r="J2240" s="180" t="str">
        <f>+'INFO SEAL'!N2191&amp;"-"&amp;F2240</f>
        <v>PPC15-MT</v>
      </c>
      <c r="K2240" s="180"/>
      <c r="L2240" s="182" t="str">
        <f>+VLOOKUP('INFO SEAL'!N2191,$J$8:$V$50,3,FALSE)</f>
        <v>POSTE DE CONCRETO ARMADO DE 12/200/120/300</v>
      </c>
      <c r="M2240" s="33">
        <f t="shared" si="84"/>
        <v>0.3</v>
      </c>
    </row>
    <row r="2241" spans="1:13" x14ac:dyDescent="0.25">
      <c r="A2241" s="73">
        <f>+'INFO SEAL'!B2192</f>
        <v>2187</v>
      </c>
      <c r="B2241" s="180" t="str">
        <f t="shared" si="83"/>
        <v>SICODI</v>
      </c>
      <c r="C2241" s="180" t="str">
        <f>+'INFO SEAL'!C2192</f>
        <v>AREQUIPA</v>
      </c>
      <c r="D2241" s="180" t="str">
        <f>+'INFO SEAL'!D2192</f>
        <v>CASTILLA</v>
      </c>
      <c r="E2241" s="180" t="str">
        <f>+'INFO SEAL'!E2192</f>
        <v>APLAO</v>
      </c>
      <c r="F2241" s="180" t="str">
        <f>+IF('INFO SEAL'!I2192="BAJA TENSION","BT",IF('INFO SEAL'!I2192="MEDIA TENSION","MT","AT"))</f>
        <v>MT</v>
      </c>
      <c r="G2241" s="180">
        <f>+'INFO SEAL'!K2192</f>
        <v>12</v>
      </c>
      <c r="H2241" s="180" t="str">
        <f>+'INFO SEAL'!L2192</f>
        <v>POSTE</v>
      </c>
      <c r="I2241" s="180" t="str">
        <f>+'INFO SEAL'!M2192</f>
        <v>CONCRETO</v>
      </c>
      <c r="J2241" s="180" t="str">
        <f>+'INFO SEAL'!N2192&amp;"-"&amp;F2241</f>
        <v>PPC15-MT</v>
      </c>
      <c r="K2241" s="180"/>
      <c r="L2241" s="182" t="str">
        <f>+VLOOKUP('INFO SEAL'!N2192,$J$8:$V$50,3,FALSE)</f>
        <v>POSTE DE CONCRETO ARMADO DE 12/200/120/300</v>
      </c>
      <c r="M2241" s="33">
        <f t="shared" si="84"/>
        <v>0.3</v>
      </c>
    </row>
    <row r="2242" spans="1:13" x14ac:dyDescent="0.25">
      <c r="A2242" s="73">
        <f>+'INFO SEAL'!B2193</f>
        <v>2188</v>
      </c>
      <c r="B2242" s="180" t="str">
        <f t="shared" si="83"/>
        <v>MOD INV_2018</v>
      </c>
      <c r="C2242" s="180" t="str">
        <f>+'INFO SEAL'!C2193</f>
        <v>AREQUIPA</v>
      </c>
      <c r="D2242" s="180" t="str">
        <f>+'INFO SEAL'!D2193</f>
        <v>CASTILLA</v>
      </c>
      <c r="E2242" s="180" t="str">
        <f>+'INFO SEAL'!E2193</f>
        <v>URACA</v>
      </c>
      <c r="F2242" s="180" t="str">
        <f>+IF('INFO SEAL'!I2193="BAJA TENSION","BT",IF('INFO SEAL'!I2193="MEDIA TENSION","MT","AT"))</f>
        <v>AT</v>
      </c>
      <c r="G2242" s="180">
        <f>+'INFO SEAL'!K2193</f>
        <v>16</v>
      </c>
      <c r="H2242" s="180" t="str">
        <f>+'INFO SEAL'!L2193</f>
        <v>POSTE</v>
      </c>
      <c r="I2242" s="180" t="str">
        <f>+'INFO SEAL'!M2193</f>
        <v>MADERA</v>
      </c>
      <c r="J2242" s="180" t="str">
        <f>+'INFO SEAL'!N2193&amp;"-"&amp;F2242</f>
        <v>EMSU1P60C3-AT</v>
      </c>
      <c r="K2242" s="180"/>
      <c r="L2242" s="182" t="str">
        <f>+VLOOKUP('INFO SEAL'!N2193,$J$8:$V$50,3,FALSE)</f>
        <v>Estructura de  Suspensión compuesto por 1 postes de madera tratada 60' Clase 3</v>
      </c>
      <c r="M2242" s="33">
        <f t="shared" si="84"/>
        <v>1.1000000000000001</v>
      </c>
    </row>
    <row r="2243" spans="1:13" x14ac:dyDescent="0.25">
      <c r="A2243" s="73">
        <f>+'INFO SEAL'!B2194</f>
        <v>2189</v>
      </c>
      <c r="B2243" s="180" t="str">
        <f t="shared" si="83"/>
        <v>SICODI</v>
      </c>
      <c r="C2243" s="180" t="str">
        <f>+'INFO SEAL'!C2194</f>
        <v>AREQUIPA</v>
      </c>
      <c r="D2243" s="180" t="str">
        <f>+'INFO SEAL'!D2194</f>
        <v>CONDESUYOS</v>
      </c>
      <c r="E2243" s="180" t="str">
        <f>+'INFO SEAL'!E2194</f>
        <v>YANAQUIHUA</v>
      </c>
      <c r="F2243" s="180" t="str">
        <f>+IF('INFO SEAL'!I2194="BAJA TENSION","BT",IF('INFO SEAL'!I2194="MEDIA TENSION","MT","AT"))</f>
        <v>MT</v>
      </c>
      <c r="G2243" s="180">
        <f>+'INFO SEAL'!K2194</f>
        <v>13</v>
      </c>
      <c r="H2243" s="180" t="str">
        <f>+'INFO SEAL'!L2194</f>
        <v>POSTE</v>
      </c>
      <c r="I2243" s="180" t="str">
        <f>+'INFO SEAL'!M2194</f>
        <v>CONCRETO</v>
      </c>
      <c r="J2243" s="180" t="str">
        <f>+'INFO SEAL'!N2194&amp;"-"&amp;F2243</f>
        <v>PPC19-MT</v>
      </c>
      <c r="K2243" s="180"/>
      <c r="L2243" s="182" t="str">
        <f>+VLOOKUP('INFO SEAL'!N2194,$J$8:$V$50,3,FALSE)</f>
        <v>POSTE DE CONCRETO ARMADO DE 13/300/150/345</v>
      </c>
      <c r="M2243" s="33">
        <f t="shared" si="84"/>
        <v>0.5</v>
      </c>
    </row>
    <row r="2244" spans="1:13" x14ac:dyDescent="0.25">
      <c r="A2244" s="73">
        <f>+'INFO SEAL'!B2195</f>
        <v>2190</v>
      </c>
      <c r="B2244" s="180" t="str">
        <f t="shared" si="83"/>
        <v>MOD INV_2018</v>
      </c>
      <c r="C2244" s="180" t="str">
        <f>+'INFO SEAL'!C2195</f>
        <v>AREQUIPA</v>
      </c>
      <c r="D2244" s="180" t="str">
        <f>+'INFO SEAL'!D2195</f>
        <v>CASTILLA</v>
      </c>
      <c r="E2244" s="180" t="str">
        <f>+'INFO SEAL'!E2195</f>
        <v>URACA</v>
      </c>
      <c r="F2244" s="180" t="str">
        <f>+IF('INFO SEAL'!I2195="BAJA TENSION","BT",IF('INFO SEAL'!I2195="MEDIA TENSION","MT","AT"))</f>
        <v>AT</v>
      </c>
      <c r="G2244" s="180">
        <f>+'INFO SEAL'!K2195</f>
        <v>16</v>
      </c>
      <c r="H2244" s="180" t="str">
        <f>+'INFO SEAL'!L2195</f>
        <v>POSTE</v>
      </c>
      <c r="I2244" s="180" t="str">
        <f>+'INFO SEAL'!M2195</f>
        <v>MADERA</v>
      </c>
      <c r="J2244" s="180" t="str">
        <f>+'INFO SEAL'!N2195&amp;"-"&amp;F2244</f>
        <v>EMSU1P60C3-AT</v>
      </c>
      <c r="K2244" s="180"/>
      <c r="L2244" s="182" t="str">
        <f>+VLOOKUP('INFO SEAL'!N2195,$J$8:$V$50,3,FALSE)</f>
        <v>Estructura de  Suspensión compuesto por 1 postes de madera tratada 60' Clase 3</v>
      </c>
      <c r="M2244" s="33">
        <f t="shared" si="84"/>
        <v>1.1000000000000001</v>
      </c>
    </row>
    <row r="2245" spans="1:13" x14ac:dyDescent="0.25">
      <c r="A2245" s="73">
        <f>+'INFO SEAL'!B2196</f>
        <v>2191</v>
      </c>
      <c r="B2245" s="180" t="str">
        <f t="shared" si="83"/>
        <v>SICODI</v>
      </c>
      <c r="C2245" s="180" t="str">
        <f>+'INFO SEAL'!C2196</f>
        <v>AREQUIPA</v>
      </c>
      <c r="D2245" s="180" t="str">
        <f>+'INFO SEAL'!D2196</f>
        <v>CONDESUYOS</v>
      </c>
      <c r="E2245" s="180" t="str">
        <f>+'INFO SEAL'!E2196</f>
        <v>YANAQUIHUA</v>
      </c>
      <c r="F2245" s="180" t="str">
        <f>+IF('INFO SEAL'!I2196="BAJA TENSION","BT",IF('INFO SEAL'!I2196="MEDIA TENSION","MT","AT"))</f>
        <v>MT</v>
      </c>
      <c r="G2245" s="180">
        <f>+'INFO SEAL'!K2196</f>
        <v>13</v>
      </c>
      <c r="H2245" s="180" t="str">
        <f>+'INFO SEAL'!L2196</f>
        <v>POSTE</v>
      </c>
      <c r="I2245" s="180" t="str">
        <f>+'INFO SEAL'!M2196</f>
        <v>CONCRETO</v>
      </c>
      <c r="J2245" s="180" t="str">
        <f>+'INFO SEAL'!N2196&amp;"-"&amp;F2245</f>
        <v>PPC19-MT</v>
      </c>
      <c r="K2245" s="180"/>
      <c r="L2245" s="182" t="str">
        <f>+VLOOKUP('INFO SEAL'!N2196,$J$8:$V$50,3,FALSE)</f>
        <v>POSTE DE CONCRETO ARMADO DE 13/300/150/345</v>
      </c>
      <c r="M2245" s="33">
        <f t="shared" si="84"/>
        <v>0.5</v>
      </c>
    </row>
    <row r="2246" spans="1:13" x14ac:dyDescent="0.25">
      <c r="A2246" s="73">
        <f>+'INFO SEAL'!B2197</f>
        <v>2192</v>
      </c>
      <c r="B2246" s="180" t="str">
        <f t="shared" si="83"/>
        <v>SICODI</v>
      </c>
      <c r="C2246" s="180" t="str">
        <f>+'INFO SEAL'!C2197</f>
        <v>AREQUIPA</v>
      </c>
      <c r="D2246" s="180" t="str">
        <f>+'INFO SEAL'!D2197</f>
        <v>CONDESUYOS</v>
      </c>
      <c r="E2246" s="180" t="str">
        <f>+'INFO SEAL'!E2197</f>
        <v>YANAQUIHUA</v>
      </c>
      <c r="F2246" s="180" t="str">
        <f>+IF('INFO SEAL'!I2197="BAJA TENSION","BT",IF('INFO SEAL'!I2197="MEDIA TENSION","MT","AT"))</f>
        <v>MT</v>
      </c>
      <c r="G2246" s="180">
        <f>+'INFO SEAL'!K2197</f>
        <v>13</v>
      </c>
      <c r="H2246" s="180" t="str">
        <f>+'INFO SEAL'!L2197</f>
        <v>POSTE</v>
      </c>
      <c r="I2246" s="180" t="str">
        <f>+'INFO SEAL'!M2197</f>
        <v>CONCRETO</v>
      </c>
      <c r="J2246" s="180" t="str">
        <f>+'INFO SEAL'!N2197&amp;"-"&amp;F2246</f>
        <v>PPC19-MT</v>
      </c>
      <c r="K2246" s="180"/>
      <c r="L2246" s="182" t="str">
        <f>+VLOOKUP('INFO SEAL'!N2197,$J$8:$V$50,3,FALSE)</f>
        <v>POSTE DE CONCRETO ARMADO DE 13/300/150/345</v>
      </c>
      <c r="M2246" s="33">
        <f t="shared" si="84"/>
        <v>0.5</v>
      </c>
    </row>
    <row r="2247" spans="1:13" x14ac:dyDescent="0.25">
      <c r="A2247" s="73">
        <f>+'INFO SEAL'!B2198</f>
        <v>2193</v>
      </c>
      <c r="B2247" s="180" t="str">
        <f t="shared" si="83"/>
        <v>SICODI</v>
      </c>
      <c r="C2247" s="180" t="str">
        <f>+'INFO SEAL'!C2198</f>
        <v>AREQUIPA</v>
      </c>
      <c r="D2247" s="180" t="str">
        <f>+'INFO SEAL'!D2198</f>
        <v>CASTILLA</v>
      </c>
      <c r="E2247" s="180" t="str">
        <f>+'INFO SEAL'!E2198</f>
        <v>APLAO</v>
      </c>
      <c r="F2247" s="180" t="str">
        <f>+IF('INFO SEAL'!I2198="BAJA TENSION","BT",IF('INFO SEAL'!I2198="MEDIA TENSION","MT","AT"))</f>
        <v>MT</v>
      </c>
      <c r="G2247" s="180">
        <f>+'INFO SEAL'!K2198</f>
        <v>12</v>
      </c>
      <c r="H2247" s="180" t="str">
        <f>+'INFO SEAL'!L2198</f>
        <v>POSTE</v>
      </c>
      <c r="I2247" s="180" t="str">
        <f>+'INFO SEAL'!M2198</f>
        <v>CONCRETO</v>
      </c>
      <c r="J2247" s="180" t="str">
        <f>+'INFO SEAL'!N2198&amp;"-"&amp;F2247</f>
        <v>PPC15-MT</v>
      </c>
      <c r="K2247" s="180"/>
      <c r="L2247" s="182" t="str">
        <f>+VLOOKUP('INFO SEAL'!N2198,$J$8:$V$50,3,FALSE)</f>
        <v>POSTE DE CONCRETO ARMADO DE 12/200/120/300</v>
      </c>
      <c r="M2247" s="33">
        <f t="shared" si="84"/>
        <v>0.3</v>
      </c>
    </row>
    <row r="2248" spans="1:13" x14ac:dyDescent="0.25">
      <c r="A2248" s="73">
        <f>+'INFO SEAL'!B2199</f>
        <v>2194</v>
      </c>
      <c r="B2248" s="180" t="str">
        <f t="shared" si="83"/>
        <v>SICODI</v>
      </c>
      <c r="C2248" s="180" t="str">
        <f>+'INFO SEAL'!C2199</f>
        <v>AREQUIPA</v>
      </c>
      <c r="D2248" s="180" t="str">
        <f>+'INFO SEAL'!D2199</f>
        <v>CASTILLA</v>
      </c>
      <c r="E2248" s="180" t="str">
        <f>+'INFO SEAL'!E2199</f>
        <v>APLAO</v>
      </c>
      <c r="F2248" s="180" t="str">
        <f>+IF('INFO SEAL'!I2199="BAJA TENSION","BT",IF('INFO SEAL'!I2199="MEDIA TENSION","MT","AT"))</f>
        <v>MT</v>
      </c>
      <c r="G2248" s="180">
        <f>+'INFO SEAL'!K2199</f>
        <v>12</v>
      </c>
      <c r="H2248" s="180" t="str">
        <f>+'INFO SEAL'!L2199</f>
        <v>POSTE</v>
      </c>
      <c r="I2248" s="180" t="str">
        <f>+'INFO SEAL'!M2199</f>
        <v>CONCRETO</v>
      </c>
      <c r="J2248" s="180" t="str">
        <f>+'INFO SEAL'!N2199&amp;"-"&amp;F2248</f>
        <v>PPC15-MT</v>
      </c>
      <c r="K2248" s="180"/>
      <c r="L2248" s="182" t="str">
        <f>+VLOOKUP('INFO SEAL'!N2199,$J$8:$V$50,3,FALSE)</f>
        <v>POSTE DE CONCRETO ARMADO DE 12/200/120/300</v>
      </c>
      <c r="M2248" s="33">
        <f t="shared" si="84"/>
        <v>0.3</v>
      </c>
    </row>
    <row r="2249" spans="1:13" x14ac:dyDescent="0.25">
      <c r="A2249" s="73">
        <f>+'INFO SEAL'!B2200</f>
        <v>2195</v>
      </c>
      <c r="B2249" s="180" t="str">
        <f t="shared" si="83"/>
        <v>SICODI</v>
      </c>
      <c r="C2249" s="180" t="str">
        <f>+'INFO SEAL'!C2200</f>
        <v>AREQUIPA</v>
      </c>
      <c r="D2249" s="180" t="str">
        <f>+'INFO SEAL'!D2200</f>
        <v>CONDESUYOS</v>
      </c>
      <c r="E2249" s="180" t="str">
        <f>+'INFO SEAL'!E2200</f>
        <v>YANAQUIHUA</v>
      </c>
      <c r="F2249" s="180" t="str">
        <f>+IF('INFO SEAL'!I2200="BAJA TENSION","BT",IF('INFO SEAL'!I2200="MEDIA TENSION","MT","AT"))</f>
        <v>MT</v>
      </c>
      <c r="G2249" s="180">
        <f>+'INFO SEAL'!K2200</f>
        <v>13</v>
      </c>
      <c r="H2249" s="180" t="str">
        <f>+'INFO SEAL'!L2200</f>
        <v>POSTE</v>
      </c>
      <c r="I2249" s="180" t="str">
        <f>+'INFO SEAL'!M2200</f>
        <v>CONCRETO</v>
      </c>
      <c r="J2249" s="180" t="str">
        <f>+'INFO SEAL'!N2200&amp;"-"&amp;F2249</f>
        <v>PPC19-MT</v>
      </c>
      <c r="K2249" s="180"/>
      <c r="L2249" s="182" t="str">
        <f>+VLOOKUP('INFO SEAL'!N2200,$J$8:$V$50,3,FALSE)</f>
        <v>POSTE DE CONCRETO ARMADO DE 13/300/150/345</v>
      </c>
      <c r="M2249" s="33">
        <f t="shared" si="84"/>
        <v>0.5</v>
      </c>
    </row>
    <row r="2250" spans="1:13" x14ac:dyDescent="0.25">
      <c r="A2250" s="73">
        <f>+'INFO SEAL'!B2201</f>
        <v>2196</v>
      </c>
      <c r="B2250" s="180" t="str">
        <f t="shared" si="83"/>
        <v>SICODI</v>
      </c>
      <c r="C2250" s="180" t="str">
        <f>+'INFO SEAL'!C2201</f>
        <v>AREQUIPA</v>
      </c>
      <c r="D2250" s="180" t="str">
        <f>+'INFO SEAL'!D2201</f>
        <v>CAMANA</v>
      </c>
      <c r="E2250" s="180" t="str">
        <f>+'INFO SEAL'!E2201</f>
        <v>MARISCAL CACERES</v>
      </c>
      <c r="F2250" s="180" t="str">
        <f>+IF('INFO SEAL'!I2201="BAJA TENSION","BT",IF('INFO SEAL'!I2201="MEDIA TENSION","MT","AT"))</f>
        <v>MT</v>
      </c>
      <c r="G2250" s="180">
        <f>+'INFO SEAL'!K2201</f>
        <v>13</v>
      </c>
      <c r="H2250" s="180" t="str">
        <f>+'INFO SEAL'!L2201</f>
        <v>POSTE</v>
      </c>
      <c r="I2250" s="180" t="str">
        <f>+'INFO SEAL'!M2201</f>
        <v>CONCRETO</v>
      </c>
      <c r="J2250" s="180" t="str">
        <f>+'INFO SEAL'!N2201&amp;"-"&amp;F2250</f>
        <v>PPC19-MT</v>
      </c>
      <c r="K2250" s="180"/>
      <c r="L2250" s="182" t="str">
        <f>+VLOOKUP('INFO SEAL'!N2201,$J$8:$V$50,3,FALSE)</f>
        <v>POSTE DE CONCRETO ARMADO DE 13/300/150/345</v>
      </c>
      <c r="M2250" s="33">
        <f t="shared" si="84"/>
        <v>0.5</v>
      </c>
    </row>
    <row r="2251" spans="1:13" x14ac:dyDescent="0.25">
      <c r="A2251" s="73">
        <f>+'INFO SEAL'!B2202</f>
        <v>2197</v>
      </c>
      <c r="B2251" s="180" t="str">
        <f t="shared" si="83"/>
        <v>SICODI</v>
      </c>
      <c r="C2251" s="180" t="str">
        <f>+'INFO SEAL'!C2202</f>
        <v>AREQUIPA</v>
      </c>
      <c r="D2251" s="180" t="str">
        <f>+'INFO SEAL'!D2202</f>
        <v>CAMANA</v>
      </c>
      <c r="E2251" s="180" t="str">
        <f>+'INFO SEAL'!E2202</f>
        <v>MARISCAL CACERES</v>
      </c>
      <c r="F2251" s="180" t="str">
        <f>+IF('INFO SEAL'!I2202="BAJA TENSION","BT",IF('INFO SEAL'!I2202="MEDIA TENSION","MT","AT"))</f>
        <v>BT</v>
      </c>
      <c r="G2251" s="180">
        <f>+'INFO SEAL'!K2202</f>
        <v>8</v>
      </c>
      <c r="H2251" s="180" t="str">
        <f>+'INFO SEAL'!L2202</f>
        <v>POSTE</v>
      </c>
      <c r="I2251" s="180" t="str">
        <f>+'INFO SEAL'!M2202</f>
        <v>CONCRETO</v>
      </c>
      <c r="J2251" s="180" t="str">
        <f>+'INFO SEAL'!N2202&amp;"-"&amp;F2251</f>
        <v>PPC06-BT</v>
      </c>
      <c r="K2251" s="180"/>
      <c r="L2251" s="182" t="str">
        <f>+VLOOKUP('INFO SEAL'!N2202,$J$8:$V$50,3,FALSE)</f>
        <v>POSTE DE CONCRETO ARMADO DE  8/300/120/240</v>
      </c>
      <c r="M2251" s="33">
        <f t="shared" si="84"/>
        <v>0.1</v>
      </c>
    </row>
    <row r="2252" spans="1:13" x14ac:dyDescent="0.25">
      <c r="A2252" s="73">
        <f>+'INFO SEAL'!B2203</f>
        <v>2198</v>
      </c>
      <c r="B2252" s="180" t="str">
        <f t="shared" si="83"/>
        <v>SICODI</v>
      </c>
      <c r="C2252" s="180" t="str">
        <f>+'INFO SEAL'!C2203</f>
        <v>AREQUIPA</v>
      </c>
      <c r="D2252" s="180" t="str">
        <f>+'INFO SEAL'!D2203</f>
        <v>CONDESUYOS</v>
      </c>
      <c r="E2252" s="180" t="str">
        <f>+'INFO SEAL'!E2203</f>
        <v>SALAMANCA</v>
      </c>
      <c r="F2252" s="180" t="str">
        <f>+IF('INFO SEAL'!I2203="BAJA TENSION","BT",IF('INFO SEAL'!I2203="MEDIA TENSION","MT","AT"))</f>
        <v>MT</v>
      </c>
      <c r="G2252" s="180">
        <f>+'INFO SEAL'!K2203</f>
        <v>13</v>
      </c>
      <c r="H2252" s="180" t="str">
        <f>+'INFO SEAL'!L2203</f>
        <v>POSTE</v>
      </c>
      <c r="I2252" s="180" t="str">
        <f>+'INFO SEAL'!M2203</f>
        <v>CONCRETO</v>
      </c>
      <c r="J2252" s="180" t="str">
        <f>+'INFO SEAL'!N2203&amp;"-"&amp;F2252</f>
        <v>PPC19-MT</v>
      </c>
      <c r="K2252" s="180"/>
      <c r="L2252" s="182" t="str">
        <f>+VLOOKUP('INFO SEAL'!N2203,$J$8:$V$50,3,FALSE)</f>
        <v>POSTE DE CONCRETO ARMADO DE 13/300/150/345</v>
      </c>
      <c r="M2252" s="33">
        <f t="shared" si="84"/>
        <v>0.5</v>
      </c>
    </row>
    <row r="2253" spans="1:13" x14ac:dyDescent="0.25">
      <c r="A2253" s="73">
        <f>+'INFO SEAL'!B2204</f>
        <v>2199</v>
      </c>
      <c r="B2253" s="180" t="str">
        <f t="shared" si="83"/>
        <v>SICODI</v>
      </c>
      <c r="C2253" s="180" t="str">
        <f>+'INFO SEAL'!C2204</f>
        <v>AREQUIPA</v>
      </c>
      <c r="D2253" s="180" t="str">
        <f>+'INFO SEAL'!D2204</f>
        <v>CONDESUYOS</v>
      </c>
      <c r="E2253" s="180" t="str">
        <f>+'INFO SEAL'!E2204</f>
        <v>SALAMANCA</v>
      </c>
      <c r="F2253" s="180" t="str">
        <f>+IF('INFO SEAL'!I2204="BAJA TENSION","BT",IF('INFO SEAL'!I2204="MEDIA TENSION","MT","AT"))</f>
        <v>MT</v>
      </c>
      <c r="G2253" s="180">
        <f>+'INFO SEAL'!K2204</f>
        <v>13</v>
      </c>
      <c r="H2253" s="180" t="str">
        <f>+'INFO SEAL'!L2204</f>
        <v>POSTE</v>
      </c>
      <c r="I2253" s="180" t="str">
        <f>+'INFO SEAL'!M2204</f>
        <v>CONCRETO</v>
      </c>
      <c r="J2253" s="180" t="str">
        <f>+'INFO SEAL'!N2204&amp;"-"&amp;F2253</f>
        <v>PPC19-MT</v>
      </c>
      <c r="K2253" s="180"/>
      <c r="L2253" s="182" t="str">
        <f>+VLOOKUP('INFO SEAL'!N2204,$J$8:$V$50,3,FALSE)</f>
        <v>POSTE DE CONCRETO ARMADO DE 13/300/150/345</v>
      </c>
      <c r="M2253" s="33">
        <f t="shared" si="84"/>
        <v>0.5</v>
      </c>
    </row>
    <row r="2254" spans="1:13" x14ac:dyDescent="0.25">
      <c r="A2254" s="73">
        <f>+'INFO SEAL'!B2205</f>
        <v>2200</v>
      </c>
      <c r="B2254" s="180" t="str">
        <f t="shared" si="83"/>
        <v>SICODI</v>
      </c>
      <c r="C2254" s="180" t="str">
        <f>+'INFO SEAL'!C2205</f>
        <v>AREQUIPA</v>
      </c>
      <c r="D2254" s="180" t="str">
        <f>+'INFO SEAL'!D2205</f>
        <v>CONDESUYOS</v>
      </c>
      <c r="E2254" s="180" t="str">
        <f>+'INFO SEAL'!E2205</f>
        <v>SALAMANCA</v>
      </c>
      <c r="F2254" s="180" t="str">
        <f>+IF('INFO SEAL'!I2205="BAJA TENSION","BT",IF('INFO SEAL'!I2205="MEDIA TENSION","MT","AT"))</f>
        <v>MT</v>
      </c>
      <c r="G2254" s="180">
        <f>+'INFO SEAL'!K2205</f>
        <v>13</v>
      </c>
      <c r="H2254" s="180" t="str">
        <f>+'INFO SEAL'!L2205</f>
        <v>POSTE</v>
      </c>
      <c r="I2254" s="180" t="str">
        <f>+'INFO SEAL'!M2205</f>
        <v>CONCRETO</v>
      </c>
      <c r="J2254" s="180" t="str">
        <f>+'INFO SEAL'!N2205&amp;"-"&amp;F2254</f>
        <v>PPC19-MT</v>
      </c>
      <c r="K2254" s="180"/>
      <c r="L2254" s="182" t="str">
        <f>+VLOOKUP('INFO SEAL'!N2205,$J$8:$V$50,3,FALSE)</f>
        <v>POSTE DE CONCRETO ARMADO DE 13/300/150/345</v>
      </c>
      <c r="M2254" s="33">
        <f t="shared" si="84"/>
        <v>0.5</v>
      </c>
    </row>
    <row r="2255" spans="1:13" x14ac:dyDescent="0.25">
      <c r="A2255" s="73">
        <f>+'INFO SEAL'!B2206</f>
        <v>2201</v>
      </c>
      <c r="B2255" s="180" t="str">
        <f t="shared" si="83"/>
        <v>SICODI</v>
      </c>
      <c r="C2255" s="180" t="str">
        <f>+'INFO SEAL'!C2206</f>
        <v>AREQUIPA</v>
      </c>
      <c r="D2255" s="180" t="str">
        <f>+'INFO SEAL'!D2206</f>
        <v>CAMANA</v>
      </c>
      <c r="E2255" s="180" t="str">
        <f>+'INFO SEAL'!E2206</f>
        <v>MARISCAL CACERES</v>
      </c>
      <c r="F2255" s="180" t="str">
        <f>+IF('INFO SEAL'!I2206="BAJA TENSION","BT",IF('INFO SEAL'!I2206="MEDIA TENSION","MT","AT"))</f>
        <v>MT</v>
      </c>
      <c r="G2255" s="180">
        <f>+'INFO SEAL'!K2206</f>
        <v>13</v>
      </c>
      <c r="H2255" s="180" t="str">
        <f>+'INFO SEAL'!L2206</f>
        <v>POSTE</v>
      </c>
      <c r="I2255" s="180" t="str">
        <f>+'INFO SEAL'!M2206</f>
        <v>CONCRETO</v>
      </c>
      <c r="J2255" s="180" t="str">
        <f>+'INFO SEAL'!N2206&amp;"-"&amp;F2255</f>
        <v>PPC19-MT</v>
      </c>
      <c r="K2255" s="180"/>
      <c r="L2255" s="182" t="str">
        <f>+VLOOKUP('INFO SEAL'!N2206,$J$8:$V$50,3,FALSE)</f>
        <v>POSTE DE CONCRETO ARMADO DE 13/300/150/345</v>
      </c>
      <c r="M2255" s="33">
        <f t="shared" si="84"/>
        <v>0.5</v>
      </c>
    </row>
    <row r="2256" spans="1:13" x14ac:dyDescent="0.25">
      <c r="A2256" s="73">
        <f>+'INFO SEAL'!B2207</f>
        <v>2202</v>
      </c>
      <c r="B2256" s="180" t="str">
        <f t="shared" si="83"/>
        <v>SICODI</v>
      </c>
      <c r="C2256" s="180" t="str">
        <f>+'INFO SEAL'!C2207</f>
        <v>AREQUIPA</v>
      </c>
      <c r="D2256" s="180" t="str">
        <f>+'INFO SEAL'!D2207</f>
        <v>CONDESUYOS</v>
      </c>
      <c r="E2256" s="180" t="str">
        <f>+'INFO SEAL'!E2207</f>
        <v>SALAMANCA</v>
      </c>
      <c r="F2256" s="180" t="str">
        <f>+IF('INFO SEAL'!I2207="BAJA TENSION","BT",IF('INFO SEAL'!I2207="MEDIA TENSION","MT","AT"))</f>
        <v>MT</v>
      </c>
      <c r="G2256" s="180">
        <f>+'INFO SEAL'!K2207</f>
        <v>13</v>
      </c>
      <c r="H2256" s="180" t="str">
        <f>+'INFO SEAL'!L2207</f>
        <v>POSTE</v>
      </c>
      <c r="I2256" s="180" t="str">
        <f>+'INFO SEAL'!M2207</f>
        <v>CONCRETO</v>
      </c>
      <c r="J2256" s="180" t="str">
        <f>+'INFO SEAL'!N2207&amp;"-"&amp;F2256</f>
        <v>PPC19-MT</v>
      </c>
      <c r="K2256" s="180"/>
      <c r="L2256" s="182" t="str">
        <f>+VLOOKUP('INFO SEAL'!N2207,$J$8:$V$50,3,FALSE)</f>
        <v>POSTE DE CONCRETO ARMADO DE 13/300/150/345</v>
      </c>
      <c r="M2256" s="33">
        <f t="shared" si="84"/>
        <v>0.5</v>
      </c>
    </row>
    <row r="2257" spans="1:13" x14ac:dyDescent="0.25">
      <c r="A2257" s="73">
        <f>+'INFO SEAL'!B2208</f>
        <v>2203</v>
      </c>
      <c r="B2257" s="180" t="str">
        <f t="shared" si="83"/>
        <v>SICODI</v>
      </c>
      <c r="C2257" s="180" t="str">
        <f>+'INFO SEAL'!C2208</f>
        <v>AREQUIPA</v>
      </c>
      <c r="D2257" s="180" t="str">
        <f>+'INFO SEAL'!D2208</f>
        <v>CONDESUYOS</v>
      </c>
      <c r="E2257" s="180" t="str">
        <f>+'INFO SEAL'!E2208</f>
        <v>SALAMANCA</v>
      </c>
      <c r="F2257" s="180" t="str">
        <f>+IF('INFO SEAL'!I2208="BAJA TENSION","BT",IF('INFO SEAL'!I2208="MEDIA TENSION","MT","AT"))</f>
        <v>MT</v>
      </c>
      <c r="G2257" s="180">
        <f>+'INFO SEAL'!K2208</f>
        <v>13</v>
      </c>
      <c r="H2257" s="180" t="str">
        <f>+'INFO SEAL'!L2208</f>
        <v>POSTE</v>
      </c>
      <c r="I2257" s="180" t="str">
        <f>+'INFO SEAL'!M2208</f>
        <v>CONCRETO</v>
      </c>
      <c r="J2257" s="180" t="str">
        <f>+'INFO SEAL'!N2208&amp;"-"&amp;F2257</f>
        <v>PPC19-MT</v>
      </c>
      <c r="K2257" s="180"/>
      <c r="L2257" s="182" t="str">
        <f>+VLOOKUP('INFO SEAL'!N2208,$J$8:$V$50,3,FALSE)</f>
        <v>POSTE DE CONCRETO ARMADO DE 13/300/150/345</v>
      </c>
      <c r="M2257" s="33">
        <f t="shared" si="84"/>
        <v>0.5</v>
      </c>
    </row>
    <row r="2258" spans="1:13" x14ac:dyDescent="0.25">
      <c r="A2258" s="73">
        <f>+'INFO SEAL'!B2209</f>
        <v>2204</v>
      </c>
      <c r="B2258" s="180" t="str">
        <f t="shared" si="83"/>
        <v>SICODI</v>
      </c>
      <c r="C2258" s="180" t="str">
        <f>+'INFO SEAL'!C2209</f>
        <v>AREQUIPA</v>
      </c>
      <c r="D2258" s="180" t="str">
        <f>+'INFO SEAL'!D2209</f>
        <v>CAMANA</v>
      </c>
      <c r="E2258" s="180" t="str">
        <f>+'INFO SEAL'!E2209</f>
        <v>JOSE MARIA QUIMPER</v>
      </c>
      <c r="F2258" s="180" t="str">
        <f>+IF('INFO SEAL'!I2209="BAJA TENSION","BT",IF('INFO SEAL'!I2209="MEDIA TENSION","MT","AT"))</f>
        <v>MT</v>
      </c>
      <c r="G2258" s="180">
        <f>+'INFO SEAL'!K2209</f>
        <v>13</v>
      </c>
      <c r="H2258" s="180" t="str">
        <f>+'INFO SEAL'!L2209</f>
        <v>POSTE</v>
      </c>
      <c r="I2258" s="180" t="str">
        <f>+'INFO SEAL'!M2209</f>
        <v>CONCRETO</v>
      </c>
      <c r="J2258" s="180" t="str">
        <f>+'INFO SEAL'!N2209&amp;"-"&amp;F2258</f>
        <v>PPC19-MT</v>
      </c>
      <c r="K2258" s="180"/>
      <c r="L2258" s="182" t="str">
        <f>+VLOOKUP('INFO SEAL'!N2209,$J$8:$V$50,3,FALSE)</f>
        <v>POSTE DE CONCRETO ARMADO DE 13/300/150/345</v>
      </c>
      <c r="M2258" s="33">
        <f t="shared" si="84"/>
        <v>0.5</v>
      </c>
    </row>
    <row r="2259" spans="1:13" x14ac:dyDescent="0.25">
      <c r="A2259" s="73">
        <f>+'INFO SEAL'!B2210</f>
        <v>2205</v>
      </c>
      <c r="B2259" s="180" t="str">
        <f t="shared" si="83"/>
        <v>SICODI</v>
      </c>
      <c r="C2259" s="180" t="str">
        <f>+'INFO SEAL'!C2210</f>
        <v>AREQUIPA</v>
      </c>
      <c r="D2259" s="180" t="str">
        <f>+'INFO SEAL'!D2210</f>
        <v>CAMANA</v>
      </c>
      <c r="E2259" s="180" t="str">
        <f>+'INFO SEAL'!E2210</f>
        <v>MARISCAL CACERES</v>
      </c>
      <c r="F2259" s="180" t="str">
        <f>+IF('INFO SEAL'!I2210="BAJA TENSION","BT",IF('INFO SEAL'!I2210="MEDIA TENSION","MT","AT"))</f>
        <v>MT</v>
      </c>
      <c r="G2259" s="180">
        <f>+'INFO SEAL'!K2210</f>
        <v>13</v>
      </c>
      <c r="H2259" s="180" t="str">
        <f>+'INFO SEAL'!L2210</f>
        <v>POSTE</v>
      </c>
      <c r="I2259" s="180" t="str">
        <f>+'INFO SEAL'!M2210</f>
        <v>CONCRETO</v>
      </c>
      <c r="J2259" s="180" t="str">
        <f>+'INFO SEAL'!N2210&amp;"-"&amp;F2259</f>
        <v>PPC19-MT</v>
      </c>
      <c r="K2259" s="180"/>
      <c r="L2259" s="182" t="str">
        <f>+VLOOKUP('INFO SEAL'!N2210,$J$8:$V$50,3,FALSE)</f>
        <v>POSTE DE CONCRETO ARMADO DE 13/300/150/345</v>
      </c>
      <c r="M2259" s="33">
        <f t="shared" si="84"/>
        <v>0.5</v>
      </c>
    </row>
    <row r="2260" spans="1:13" x14ac:dyDescent="0.25">
      <c r="A2260" s="73">
        <f>+'INFO SEAL'!B2211</f>
        <v>2206</v>
      </c>
      <c r="B2260" s="180" t="str">
        <f t="shared" si="83"/>
        <v>SICODI</v>
      </c>
      <c r="C2260" s="180" t="str">
        <f>+'INFO SEAL'!C2211</f>
        <v>AREQUIPA</v>
      </c>
      <c r="D2260" s="180" t="str">
        <f>+'INFO SEAL'!D2211</f>
        <v>CONDESUYOS</v>
      </c>
      <c r="E2260" s="180" t="str">
        <f>+'INFO SEAL'!E2211</f>
        <v>SALAMANCA</v>
      </c>
      <c r="F2260" s="180" t="str">
        <f>+IF('INFO SEAL'!I2211="BAJA TENSION","BT",IF('INFO SEAL'!I2211="MEDIA TENSION","MT","AT"))</f>
        <v>MT</v>
      </c>
      <c r="G2260" s="180">
        <f>+'INFO SEAL'!K2211</f>
        <v>13</v>
      </c>
      <c r="H2260" s="180" t="str">
        <f>+'INFO SEAL'!L2211</f>
        <v>POSTE</v>
      </c>
      <c r="I2260" s="180" t="str">
        <f>+'INFO SEAL'!M2211</f>
        <v>CONCRETO</v>
      </c>
      <c r="J2260" s="180" t="str">
        <f>+'INFO SEAL'!N2211&amp;"-"&amp;F2260</f>
        <v>PPC19-MT</v>
      </c>
      <c r="K2260" s="180"/>
      <c r="L2260" s="182" t="str">
        <f>+VLOOKUP('INFO SEAL'!N2211,$J$8:$V$50,3,FALSE)</f>
        <v>POSTE DE CONCRETO ARMADO DE 13/300/150/345</v>
      </c>
      <c r="M2260" s="33">
        <f t="shared" si="84"/>
        <v>0.5</v>
      </c>
    </row>
    <row r="2261" spans="1:13" x14ac:dyDescent="0.25">
      <c r="A2261" s="73">
        <f>+'INFO SEAL'!B2212</f>
        <v>2207</v>
      </c>
      <c r="B2261" s="180" t="str">
        <f t="shared" si="83"/>
        <v>SICODI</v>
      </c>
      <c r="C2261" s="180" t="str">
        <f>+'INFO SEAL'!C2212</f>
        <v>AREQUIPA</v>
      </c>
      <c r="D2261" s="180" t="str">
        <f>+'INFO SEAL'!D2212</f>
        <v>CAMANA</v>
      </c>
      <c r="E2261" s="180" t="str">
        <f>+'INFO SEAL'!E2212</f>
        <v>MARISCAL CACERES</v>
      </c>
      <c r="F2261" s="180" t="str">
        <f>+IF('INFO SEAL'!I2212="BAJA TENSION","BT",IF('INFO SEAL'!I2212="MEDIA TENSION","MT","AT"))</f>
        <v>MT</v>
      </c>
      <c r="G2261" s="180">
        <f>+'INFO SEAL'!K2212</f>
        <v>13</v>
      </c>
      <c r="H2261" s="180" t="str">
        <f>+'INFO SEAL'!L2212</f>
        <v>POSTE</v>
      </c>
      <c r="I2261" s="180" t="str">
        <f>+'INFO SEAL'!M2212</f>
        <v>CONCRETO</v>
      </c>
      <c r="J2261" s="180" t="str">
        <f>+'INFO SEAL'!N2212&amp;"-"&amp;F2261</f>
        <v>PPC19-MT</v>
      </c>
      <c r="K2261" s="180"/>
      <c r="L2261" s="182" t="str">
        <f>+VLOOKUP('INFO SEAL'!N2212,$J$8:$V$50,3,FALSE)</f>
        <v>POSTE DE CONCRETO ARMADO DE 13/300/150/345</v>
      </c>
      <c r="M2261" s="33">
        <f t="shared" si="84"/>
        <v>0.5</v>
      </c>
    </row>
    <row r="2262" spans="1:13" x14ac:dyDescent="0.25">
      <c r="A2262" s="73">
        <f>+'INFO SEAL'!B2213</f>
        <v>2208</v>
      </c>
      <c r="B2262" s="180" t="str">
        <f t="shared" si="83"/>
        <v>SICODI</v>
      </c>
      <c r="C2262" s="180" t="str">
        <f>+'INFO SEAL'!C2213</f>
        <v>AREQUIPA</v>
      </c>
      <c r="D2262" s="180" t="str">
        <f>+'INFO SEAL'!D2213</f>
        <v>CONDESUYOS</v>
      </c>
      <c r="E2262" s="180" t="str">
        <f>+'INFO SEAL'!E2213</f>
        <v>SALAMANCA</v>
      </c>
      <c r="F2262" s="180" t="str">
        <f>+IF('INFO SEAL'!I2213="BAJA TENSION","BT",IF('INFO SEAL'!I2213="MEDIA TENSION","MT","AT"))</f>
        <v>MT</v>
      </c>
      <c r="G2262" s="180">
        <f>+'INFO SEAL'!K2213</f>
        <v>13</v>
      </c>
      <c r="H2262" s="180" t="str">
        <f>+'INFO SEAL'!L2213</f>
        <v>POSTE</v>
      </c>
      <c r="I2262" s="180" t="str">
        <f>+'INFO SEAL'!M2213</f>
        <v>CONCRETO</v>
      </c>
      <c r="J2262" s="180" t="str">
        <f>+'INFO SEAL'!N2213&amp;"-"&amp;F2262</f>
        <v>PPC19-MT</v>
      </c>
      <c r="K2262" s="180"/>
      <c r="L2262" s="182" t="str">
        <f>+VLOOKUP('INFO SEAL'!N2213,$J$8:$V$50,3,FALSE)</f>
        <v>POSTE DE CONCRETO ARMADO DE 13/300/150/345</v>
      </c>
      <c r="M2262" s="33">
        <f t="shared" si="84"/>
        <v>0.5</v>
      </c>
    </row>
    <row r="2263" spans="1:13" x14ac:dyDescent="0.25">
      <c r="A2263" s="73">
        <f>+'INFO SEAL'!B2214</f>
        <v>2209</v>
      </c>
      <c r="B2263" s="180" t="str">
        <f t="shared" si="83"/>
        <v>SICODI</v>
      </c>
      <c r="C2263" s="180" t="str">
        <f>+'INFO SEAL'!C2214</f>
        <v>AREQUIPA</v>
      </c>
      <c r="D2263" s="180" t="str">
        <f>+'INFO SEAL'!D2214</f>
        <v>CONDESUYOS</v>
      </c>
      <c r="E2263" s="180" t="str">
        <f>+'INFO SEAL'!E2214</f>
        <v>SALAMANCA</v>
      </c>
      <c r="F2263" s="180" t="str">
        <f>+IF('INFO SEAL'!I2214="BAJA TENSION","BT",IF('INFO SEAL'!I2214="MEDIA TENSION","MT","AT"))</f>
        <v>MT</v>
      </c>
      <c r="G2263" s="180">
        <f>+'INFO SEAL'!K2214</f>
        <v>13</v>
      </c>
      <c r="H2263" s="180" t="str">
        <f>+'INFO SEAL'!L2214</f>
        <v>POSTE</v>
      </c>
      <c r="I2263" s="180" t="str">
        <f>+'INFO SEAL'!M2214</f>
        <v>CONCRETO</v>
      </c>
      <c r="J2263" s="180" t="str">
        <f>+'INFO SEAL'!N2214&amp;"-"&amp;F2263</f>
        <v>PPC19-MT</v>
      </c>
      <c r="K2263" s="180"/>
      <c r="L2263" s="182" t="str">
        <f>+VLOOKUP('INFO SEAL'!N2214,$J$8:$V$50,3,FALSE)</f>
        <v>POSTE DE CONCRETO ARMADO DE 13/300/150/345</v>
      </c>
      <c r="M2263" s="33">
        <f t="shared" si="84"/>
        <v>0.5</v>
      </c>
    </row>
    <row r="2264" spans="1:13" x14ac:dyDescent="0.25">
      <c r="A2264" s="73">
        <f>+'INFO SEAL'!B2215</f>
        <v>2210</v>
      </c>
      <c r="B2264" s="180" t="str">
        <f t="shared" si="83"/>
        <v>SICODI</v>
      </c>
      <c r="C2264" s="180" t="str">
        <f>+'INFO SEAL'!C2215</f>
        <v>AREQUIPA</v>
      </c>
      <c r="D2264" s="180" t="str">
        <f>+'INFO SEAL'!D2215</f>
        <v>CONDESUYOS</v>
      </c>
      <c r="E2264" s="180" t="str">
        <f>+'INFO SEAL'!E2215</f>
        <v>SALAMANCA</v>
      </c>
      <c r="F2264" s="180" t="str">
        <f>+IF('INFO SEAL'!I2215="BAJA TENSION","BT",IF('INFO SEAL'!I2215="MEDIA TENSION","MT","AT"))</f>
        <v>MT</v>
      </c>
      <c r="G2264" s="180">
        <f>+'INFO SEAL'!K2215</f>
        <v>13</v>
      </c>
      <c r="H2264" s="180" t="str">
        <f>+'INFO SEAL'!L2215</f>
        <v>POSTE</v>
      </c>
      <c r="I2264" s="180" t="str">
        <f>+'INFO SEAL'!M2215</f>
        <v>CONCRETO</v>
      </c>
      <c r="J2264" s="180" t="str">
        <f>+'INFO SEAL'!N2215&amp;"-"&amp;F2264</f>
        <v>PPC19-MT</v>
      </c>
      <c r="K2264" s="180"/>
      <c r="L2264" s="182" t="str">
        <f>+VLOOKUP('INFO SEAL'!N2215,$J$8:$V$50,3,FALSE)</f>
        <v>POSTE DE CONCRETO ARMADO DE 13/300/150/345</v>
      </c>
      <c r="M2264" s="33">
        <f t="shared" si="84"/>
        <v>0.5</v>
      </c>
    </row>
    <row r="2265" spans="1:13" x14ac:dyDescent="0.25">
      <c r="A2265" s="73">
        <f>+'INFO SEAL'!B2216</f>
        <v>2211</v>
      </c>
      <c r="B2265" s="180" t="str">
        <f t="shared" si="83"/>
        <v>SICODI</v>
      </c>
      <c r="C2265" s="180" t="str">
        <f>+'INFO SEAL'!C2216</f>
        <v>AREQUIPA</v>
      </c>
      <c r="D2265" s="180" t="str">
        <f>+'INFO SEAL'!D2216</f>
        <v>CONDESUYOS</v>
      </c>
      <c r="E2265" s="180" t="str">
        <f>+'INFO SEAL'!E2216</f>
        <v>SALAMANCA</v>
      </c>
      <c r="F2265" s="180" t="str">
        <f>+IF('INFO SEAL'!I2216="BAJA TENSION","BT",IF('INFO SEAL'!I2216="MEDIA TENSION","MT","AT"))</f>
        <v>MT</v>
      </c>
      <c r="G2265" s="180">
        <f>+'INFO SEAL'!K2216</f>
        <v>13</v>
      </c>
      <c r="H2265" s="180" t="str">
        <f>+'INFO SEAL'!L2216</f>
        <v>POSTE</v>
      </c>
      <c r="I2265" s="180" t="str">
        <f>+'INFO SEAL'!M2216</f>
        <v>CONCRETO</v>
      </c>
      <c r="J2265" s="180" t="str">
        <f>+'INFO SEAL'!N2216&amp;"-"&amp;F2265</f>
        <v>PPC19-MT</v>
      </c>
      <c r="K2265" s="180"/>
      <c r="L2265" s="182" t="str">
        <f>+VLOOKUP('INFO SEAL'!N2216,$J$8:$V$50,3,FALSE)</f>
        <v>POSTE DE CONCRETO ARMADO DE 13/300/150/345</v>
      </c>
      <c r="M2265" s="33">
        <f t="shared" si="84"/>
        <v>0.5</v>
      </c>
    </row>
    <row r="2266" spans="1:13" x14ac:dyDescent="0.25">
      <c r="A2266" s="73">
        <f>+'INFO SEAL'!B2217</f>
        <v>2212</v>
      </c>
      <c r="B2266" s="180" t="str">
        <f t="shared" si="83"/>
        <v>SICODI</v>
      </c>
      <c r="C2266" s="180" t="str">
        <f>+'INFO SEAL'!C2217</f>
        <v>AREQUIPA</v>
      </c>
      <c r="D2266" s="180" t="str">
        <f>+'INFO SEAL'!D2217</f>
        <v>CONDESUYOS</v>
      </c>
      <c r="E2266" s="180" t="str">
        <f>+'INFO SEAL'!E2217</f>
        <v>SALAMANCA</v>
      </c>
      <c r="F2266" s="180" t="str">
        <f>+IF('INFO SEAL'!I2217="BAJA TENSION","BT",IF('INFO SEAL'!I2217="MEDIA TENSION","MT","AT"))</f>
        <v>MT</v>
      </c>
      <c r="G2266" s="180">
        <f>+'INFO SEAL'!K2217</f>
        <v>13</v>
      </c>
      <c r="H2266" s="180" t="str">
        <f>+'INFO SEAL'!L2217</f>
        <v>POSTE</v>
      </c>
      <c r="I2266" s="180" t="str">
        <f>+'INFO SEAL'!M2217</f>
        <v>CONCRETO</v>
      </c>
      <c r="J2266" s="180" t="str">
        <f>+'INFO SEAL'!N2217&amp;"-"&amp;F2266</f>
        <v>PPC19-MT</v>
      </c>
      <c r="K2266" s="180"/>
      <c r="L2266" s="182" t="str">
        <f>+VLOOKUP('INFO SEAL'!N2217,$J$8:$V$50,3,FALSE)</f>
        <v>POSTE DE CONCRETO ARMADO DE 13/300/150/345</v>
      </c>
      <c r="M2266" s="33">
        <f t="shared" si="84"/>
        <v>0.5</v>
      </c>
    </row>
    <row r="2267" spans="1:13" x14ac:dyDescent="0.25">
      <c r="A2267" s="73">
        <f>+'INFO SEAL'!B2218</f>
        <v>2213</v>
      </c>
      <c r="B2267" s="180" t="str">
        <f t="shared" si="83"/>
        <v>SICODI</v>
      </c>
      <c r="C2267" s="180" t="str">
        <f>+'INFO SEAL'!C2218</f>
        <v>AREQUIPA</v>
      </c>
      <c r="D2267" s="180" t="str">
        <f>+'INFO SEAL'!D2218</f>
        <v>CONDESUYOS</v>
      </c>
      <c r="E2267" s="180" t="str">
        <f>+'INFO SEAL'!E2218</f>
        <v>SALAMANCA</v>
      </c>
      <c r="F2267" s="180" t="str">
        <f>+IF('INFO SEAL'!I2218="BAJA TENSION","BT",IF('INFO SEAL'!I2218="MEDIA TENSION","MT","AT"))</f>
        <v>MT</v>
      </c>
      <c r="G2267" s="180">
        <f>+'INFO SEAL'!K2218</f>
        <v>13</v>
      </c>
      <c r="H2267" s="180" t="str">
        <f>+'INFO SEAL'!L2218</f>
        <v>POSTE</v>
      </c>
      <c r="I2267" s="180" t="str">
        <f>+'INFO SEAL'!M2218</f>
        <v>CONCRETO</v>
      </c>
      <c r="J2267" s="180" t="str">
        <f>+'INFO SEAL'!N2218&amp;"-"&amp;F2267</f>
        <v>PPC19-MT</v>
      </c>
      <c r="K2267" s="180"/>
      <c r="L2267" s="182" t="str">
        <f>+VLOOKUP('INFO SEAL'!N2218,$J$8:$V$50,3,FALSE)</f>
        <v>POSTE DE CONCRETO ARMADO DE 13/300/150/345</v>
      </c>
      <c r="M2267" s="33">
        <f t="shared" si="84"/>
        <v>0.5</v>
      </c>
    </row>
    <row r="2268" spans="1:13" x14ac:dyDescent="0.25">
      <c r="A2268" s="73">
        <f>+'INFO SEAL'!B2219</f>
        <v>2214</v>
      </c>
      <c r="B2268" s="180" t="str">
        <f t="shared" si="83"/>
        <v>SICODI</v>
      </c>
      <c r="C2268" s="180" t="str">
        <f>+'INFO SEAL'!C2219</f>
        <v>AREQUIPA</v>
      </c>
      <c r="D2268" s="180" t="str">
        <f>+'INFO SEAL'!D2219</f>
        <v>CAMANA</v>
      </c>
      <c r="E2268" s="180" t="str">
        <f>+'INFO SEAL'!E2219</f>
        <v>MARISCAL CACERES</v>
      </c>
      <c r="F2268" s="180" t="str">
        <f>+IF('INFO SEAL'!I2219="BAJA TENSION","BT",IF('INFO SEAL'!I2219="MEDIA TENSION","MT","AT"))</f>
        <v>MT</v>
      </c>
      <c r="G2268" s="180">
        <f>+'INFO SEAL'!K2219</f>
        <v>13</v>
      </c>
      <c r="H2268" s="180" t="str">
        <f>+'INFO SEAL'!L2219</f>
        <v>POSTE</v>
      </c>
      <c r="I2268" s="180" t="str">
        <f>+'INFO SEAL'!M2219</f>
        <v>CONCRETO</v>
      </c>
      <c r="J2268" s="180" t="str">
        <f>+'INFO SEAL'!N2219&amp;"-"&amp;F2268</f>
        <v>PPC19-MT</v>
      </c>
      <c r="K2268" s="180"/>
      <c r="L2268" s="182" t="str">
        <f>+VLOOKUP('INFO SEAL'!N2219,$J$8:$V$50,3,FALSE)</f>
        <v>POSTE DE CONCRETO ARMADO DE 13/300/150/345</v>
      </c>
      <c r="M2268" s="33">
        <f t="shared" si="84"/>
        <v>0.5</v>
      </c>
    </row>
    <row r="2269" spans="1:13" x14ac:dyDescent="0.25">
      <c r="A2269" s="73">
        <f>+'INFO SEAL'!B2220</f>
        <v>2215</v>
      </c>
      <c r="B2269" s="180" t="str">
        <f t="shared" si="83"/>
        <v>SICODI</v>
      </c>
      <c r="C2269" s="180" t="str">
        <f>+'INFO SEAL'!C2220</f>
        <v>AREQUIPA</v>
      </c>
      <c r="D2269" s="180" t="str">
        <f>+'INFO SEAL'!D2220</f>
        <v>CONDESUYOS</v>
      </c>
      <c r="E2269" s="180" t="str">
        <f>+'INFO SEAL'!E2220</f>
        <v>SALAMANCA</v>
      </c>
      <c r="F2269" s="180" t="str">
        <f>+IF('INFO SEAL'!I2220="BAJA TENSION","BT",IF('INFO SEAL'!I2220="MEDIA TENSION","MT","AT"))</f>
        <v>MT</v>
      </c>
      <c r="G2269" s="180">
        <f>+'INFO SEAL'!K2220</f>
        <v>13</v>
      </c>
      <c r="H2269" s="180" t="str">
        <f>+'INFO SEAL'!L2220</f>
        <v>POSTE</v>
      </c>
      <c r="I2269" s="180" t="str">
        <f>+'INFO SEAL'!M2220</f>
        <v>CONCRETO</v>
      </c>
      <c r="J2269" s="180" t="str">
        <f>+'INFO SEAL'!N2220&amp;"-"&amp;F2269</f>
        <v>PPC19-MT</v>
      </c>
      <c r="K2269" s="180"/>
      <c r="L2269" s="182" t="str">
        <f>+VLOOKUP('INFO SEAL'!N2220,$J$8:$V$50,3,FALSE)</f>
        <v>POSTE DE CONCRETO ARMADO DE 13/300/150/345</v>
      </c>
      <c r="M2269" s="33">
        <f t="shared" si="84"/>
        <v>0.5</v>
      </c>
    </row>
    <row r="2270" spans="1:13" x14ac:dyDescent="0.25">
      <c r="A2270" s="73">
        <f>+'INFO SEAL'!B2221</f>
        <v>2216</v>
      </c>
      <c r="B2270" s="180" t="str">
        <f t="shared" si="83"/>
        <v>SICODI</v>
      </c>
      <c r="C2270" s="180" t="str">
        <f>+'INFO SEAL'!C2221</f>
        <v>AREQUIPA</v>
      </c>
      <c r="D2270" s="180" t="str">
        <f>+'INFO SEAL'!D2221</f>
        <v>CAMANA</v>
      </c>
      <c r="E2270" s="180" t="str">
        <f>+'INFO SEAL'!E2221</f>
        <v>MARISCAL CACERES</v>
      </c>
      <c r="F2270" s="180" t="str">
        <f>+IF('INFO SEAL'!I2221="BAJA TENSION","BT",IF('INFO SEAL'!I2221="MEDIA TENSION","MT","AT"))</f>
        <v>MT</v>
      </c>
      <c r="G2270" s="180">
        <f>+'INFO SEAL'!K2221</f>
        <v>13</v>
      </c>
      <c r="H2270" s="180" t="str">
        <f>+'INFO SEAL'!L2221</f>
        <v>POSTE</v>
      </c>
      <c r="I2270" s="180" t="str">
        <f>+'INFO SEAL'!M2221</f>
        <v>CONCRETO</v>
      </c>
      <c r="J2270" s="180" t="str">
        <f>+'INFO SEAL'!N2221&amp;"-"&amp;F2270</f>
        <v>PPC19-MT</v>
      </c>
      <c r="K2270" s="180"/>
      <c r="L2270" s="182" t="str">
        <f>+VLOOKUP('INFO SEAL'!N2221,$J$8:$V$50,3,FALSE)</f>
        <v>POSTE DE CONCRETO ARMADO DE 13/300/150/345</v>
      </c>
      <c r="M2270" s="33">
        <f t="shared" si="84"/>
        <v>0.5</v>
      </c>
    </row>
    <row r="2271" spans="1:13" x14ac:dyDescent="0.25">
      <c r="A2271" s="73">
        <f>+'INFO SEAL'!B2222</f>
        <v>2217</v>
      </c>
      <c r="B2271" s="180" t="str">
        <f t="shared" si="83"/>
        <v>SICODI</v>
      </c>
      <c r="C2271" s="180" t="str">
        <f>+'INFO SEAL'!C2222</f>
        <v>AREQUIPA</v>
      </c>
      <c r="D2271" s="180" t="str">
        <f>+'INFO SEAL'!D2222</f>
        <v>CAMANA</v>
      </c>
      <c r="E2271" s="180" t="str">
        <f>+'INFO SEAL'!E2222</f>
        <v>MARISCAL CACERES</v>
      </c>
      <c r="F2271" s="180" t="str">
        <f>+IF('INFO SEAL'!I2222="BAJA TENSION","BT",IF('INFO SEAL'!I2222="MEDIA TENSION","MT","AT"))</f>
        <v>MT</v>
      </c>
      <c r="G2271" s="180">
        <f>+'INFO SEAL'!K2222</f>
        <v>13</v>
      </c>
      <c r="H2271" s="180" t="str">
        <f>+'INFO SEAL'!L2222</f>
        <v>POSTE</v>
      </c>
      <c r="I2271" s="180" t="str">
        <f>+'INFO SEAL'!M2222</f>
        <v>CONCRETO</v>
      </c>
      <c r="J2271" s="180" t="str">
        <f>+'INFO SEAL'!N2222&amp;"-"&amp;F2271</f>
        <v>PPC19-MT</v>
      </c>
      <c r="K2271" s="180"/>
      <c r="L2271" s="182" t="str">
        <f>+VLOOKUP('INFO SEAL'!N2222,$J$8:$V$50,3,FALSE)</f>
        <v>POSTE DE CONCRETO ARMADO DE 13/300/150/345</v>
      </c>
      <c r="M2271" s="33">
        <f t="shared" si="84"/>
        <v>0.5</v>
      </c>
    </row>
    <row r="2272" spans="1:13" x14ac:dyDescent="0.25">
      <c r="A2272" s="73">
        <f>+'INFO SEAL'!B2223</f>
        <v>2218</v>
      </c>
      <c r="B2272" s="180" t="str">
        <f t="shared" si="83"/>
        <v>SICODI</v>
      </c>
      <c r="C2272" s="180" t="str">
        <f>+'INFO SEAL'!C2223</f>
        <v>AREQUIPA</v>
      </c>
      <c r="D2272" s="180" t="str">
        <f>+'INFO SEAL'!D2223</f>
        <v>CAMANA</v>
      </c>
      <c r="E2272" s="180" t="str">
        <f>+'INFO SEAL'!E2223</f>
        <v>MARISCAL CACERES</v>
      </c>
      <c r="F2272" s="180" t="str">
        <f>+IF('INFO SEAL'!I2223="BAJA TENSION","BT",IF('INFO SEAL'!I2223="MEDIA TENSION","MT","AT"))</f>
        <v>MT</v>
      </c>
      <c r="G2272" s="180">
        <f>+'INFO SEAL'!K2223</f>
        <v>13</v>
      </c>
      <c r="H2272" s="180" t="str">
        <f>+'INFO SEAL'!L2223</f>
        <v>POSTE</v>
      </c>
      <c r="I2272" s="180" t="str">
        <f>+'INFO SEAL'!M2223</f>
        <v>CONCRETO</v>
      </c>
      <c r="J2272" s="180" t="str">
        <f>+'INFO SEAL'!N2223&amp;"-"&amp;F2272</f>
        <v>PPC19-MT</v>
      </c>
      <c r="K2272" s="180"/>
      <c r="L2272" s="182" t="str">
        <f>+VLOOKUP('INFO SEAL'!N2223,$J$8:$V$50,3,FALSE)</f>
        <v>POSTE DE CONCRETO ARMADO DE 13/300/150/345</v>
      </c>
      <c r="M2272" s="33">
        <f t="shared" si="84"/>
        <v>0.5</v>
      </c>
    </row>
    <row r="2273" spans="1:13" x14ac:dyDescent="0.25">
      <c r="A2273" s="73">
        <f>+'INFO SEAL'!B2224</f>
        <v>2219</v>
      </c>
      <c r="B2273" s="180" t="str">
        <f t="shared" si="83"/>
        <v>SICODI</v>
      </c>
      <c r="C2273" s="180" t="str">
        <f>+'INFO SEAL'!C2224</f>
        <v>AREQUIPA</v>
      </c>
      <c r="D2273" s="180" t="str">
        <f>+'INFO SEAL'!D2224</f>
        <v>CAMANA</v>
      </c>
      <c r="E2273" s="180" t="str">
        <f>+'INFO SEAL'!E2224</f>
        <v>MARISCAL CACERES</v>
      </c>
      <c r="F2273" s="180" t="str">
        <f>+IF('INFO SEAL'!I2224="BAJA TENSION","BT",IF('INFO SEAL'!I2224="MEDIA TENSION","MT","AT"))</f>
        <v>BT</v>
      </c>
      <c r="G2273" s="180">
        <f>+'INFO SEAL'!K2224</f>
        <v>8</v>
      </c>
      <c r="H2273" s="180" t="str">
        <f>+'INFO SEAL'!L2224</f>
        <v>POSTE</v>
      </c>
      <c r="I2273" s="180" t="str">
        <f>+'INFO SEAL'!M2224</f>
        <v>CONCRETO</v>
      </c>
      <c r="J2273" s="180" t="str">
        <f>+'INFO SEAL'!N2224&amp;"-"&amp;F2273</f>
        <v>PPC05-BT</v>
      </c>
      <c r="K2273" s="180"/>
      <c r="L2273" s="182" t="str">
        <f>+VLOOKUP('INFO SEAL'!N2224,$J$8:$V$50,3,FALSE)</f>
        <v>POSTE DE CONCRETO ARMADO DE  8/200/120/240</v>
      </c>
      <c r="M2273" s="33">
        <f t="shared" si="84"/>
        <v>0.1</v>
      </c>
    </row>
    <row r="2274" spans="1:13" x14ac:dyDescent="0.25">
      <c r="A2274" s="73">
        <f>+'INFO SEAL'!B2225</f>
        <v>2220</v>
      </c>
      <c r="B2274" s="180" t="str">
        <f t="shared" si="83"/>
        <v>SICODI</v>
      </c>
      <c r="C2274" s="180" t="str">
        <f>+'INFO SEAL'!C2225</f>
        <v>AREQUIPA</v>
      </c>
      <c r="D2274" s="180" t="str">
        <f>+'INFO SEAL'!D2225</f>
        <v>CARAVELI</v>
      </c>
      <c r="E2274" s="180" t="str">
        <f>+'INFO SEAL'!E2225</f>
        <v>CARAVELI</v>
      </c>
      <c r="F2274" s="180" t="str">
        <f>+IF('INFO SEAL'!I2225="BAJA TENSION","BT",IF('INFO SEAL'!I2225="MEDIA TENSION","MT","AT"))</f>
        <v>MT</v>
      </c>
      <c r="G2274" s="180">
        <f>+'INFO SEAL'!K2225</f>
        <v>12</v>
      </c>
      <c r="H2274" s="180" t="str">
        <f>+'INFO SEAL'!L2225</f>
        <v>POSTE</v>
      </c>
      <c r="I2274" s="180" t="str">
        <f>+'INFO SEAL'!M2225</f>
        <v>CONCRETO</v>
      </c>
      <c r="J2274" s="180" t="str">
        <f>+'INFO SEAL'!N2225&amp;"-"&amp;F2274</f>
        <v>PPC15-MT</v>
      </c>
      <c r="K2274" s="180"/>
      <c r="L2274" s="182" t="str">
        <f>+VLOOKUP('INFO SEAL'!N2225,$J$8:$V$50,3,FALSE)</f>
        <v>POSTE DE CONCRETO ARMADO DE 12/200/120/300</v>
      </c>
      <c r="M2274" s="33">
        <f t="shared" si="84"/>
        <v>0.3</v>
      </c>
    </row>
    <row r="2275" spans="1:13" x14ac:dyDescent="0.25">
      <c r="A2275" s="73">
        <f>+'INFO SEAL'!B2226</f>
        <v>2221</v>
      </c>
      <c r="B2275" s="180" t="str">
        <f t="shared" si="83"/>
        <v>SICODI</v>
      </c>
      <c r="C2275" s="180" t="str">
        <f>+'INFO SEAL'!C2226</f>
        <v>AREQUIPA</v>
      </c>
      <c r="D2275" s="180" t="str">
        <f>+'INFO SEAL'!D2226</f>
        <v>CAMANA</v>
      </c>
      <c r="E2275" s="180" t="str">
        <f>+'INFO SEAL'!E2226</f>
        <v>MARISCAL CACERES</v>
      </c>
      <c r="F2275" s="180" t="str">
        <f>+IF('INFO SEAL'!I2226="BAJA TENSION","BT",IF('INFO SEAL'!I2226="MEDIA TENSION","MT","AT"))</f>
        <v>BT</v>
      </c>
      <c r="G2275" s="180">
        <f>+'INFO SEAL'!K2226</f>
        <v>8</v>
      </c>
      <c r="H2275" s="180" t="str">
        <f>+'INFO SEAL'!L2226</f>
        <v>POSTE</v>
      </c>
      <c r="I2275" s="180" t="str">
        <f>+'INFO SEAL'!M2226</f>
        <v>CONCRETO</v>
      </c>
      <c r="J2275" s="180" t="str">
        <f>+'INFO SEAL'!N2226&amp;"-"&amp;F2275</f>
        <v>PPC05-BT</v>
      </c>
      <c r="K2275" s="180"/>
      <c r="L2275" s="182" t="str">
        <f>+VLOOKUP('INFO SEAL'!N2226,$J$8:$V$50,3,FALSE)</f>
        <v>POSTE DE CONCRETO ARMADO DE  8/200/120/240</v>
      </c>
      <c r="M2275" s="33">
        <f t="shared" si="84"/>
        <v>0.1</v>
      </c>
    </row>
    <row r="2276" spans="1:13" x14ac:dyDescent="0.25">
      <c r="A2276" s="73">
        <f>+'INFO SEAL'!B2227</f>
        <v>2222</v>
      </c>
      <c r="B2276" s="180" t="str">
        <f t="shared" si="83"/>
        <v>SICODI</v>
      </c>
      <c r="C2276" s="180" t="str">
        <f>+'INFO SEAL'!C2227</f>
        <v>AREQUIPA</v>
      </c>
      <c r="D2276" s="180" t="str">
        <f>+'INFO SEAL'!D2227</f>
        <v>CAMANA</v>
      </c>
      <c r="E2276" s="180" t="str">
        <f>+'INFO SEAL'!E2227</f>
        <v>MARISCAL CACERES</v>
      </c>
      <c r="F2276" s="180" t="str">
        <f>+IF('INFO SEAL'!I2227="BAJA TENSION","BT",IF('INFO SEAL'!I2227="MEDIA TENSION","MT","AT"))</f>
        <v>BT</v>
      </c>
      <c r="G2276" s="180">
        <f>+'INFO SEAL'!K2227</f>
        <v>8</v>
      </c>
      <c r="H2276" s="180" t="str">
        <f>+'INFO SEAL'!L2227</f>
        <v>POSTE</v>
      </c>
      <c r="I2276" s="180" t="str">
        <f>+'INFO SEAL'!M2227</f>
        <v>CONCRETO</v>
      </c>
      <c r="J2276" s="180" t="str">
        <f>+'INFO SEAL'!N2227&amp;"-"&amp;F2276</f>
        <v>PPC05-BT</v>
      </c>
      <c r="K2276" s="180"/>
      <c r="L2276" s="182" t="str">
        <f>+VLOOKUP('INFO SEAL'!N2227,$J$8:$V$50,3,FALSE)</f>
        <v>POSTE DE CONCRETO ARMADO DE  8/200/120/240</v>
      </c>
      <c r="M2276" s="33">
        <f t="shared" si="84"/>
        <v>0.1</v>
      </c>
    </row>
    <row r="2277" spans="1:13" x14ac:dyDescent="0.25">
      <c r="A2277" s="73">
        <f>+'INFO SEAL'!B2228</f>
        <v>2223</v>
      </c>
      <c r="B2277" s="180" t="str">
        <f t="shared" si="83"/>
        <v>SICODI</v>
      </c>
      <c r="C2277" s="180" t="str">
        <f>+'INFO SEAL'!C2228</f>
        <v>AREQUIPA</v>
      </c>
      <c r="D2277" s="180" t="str">
        <f>+'INFO SEAL'!D2228</f>
        <v>CAMANA</v>
      </c>
      <c r="E2277" s="180" t="str">
        <f>+'INFO SEAL'!E2228</f>
        <v>MARISCAL CACERES</v>
      </c>
      <c r="F2277" s="180" t="str">
        <f>+IF('INFO SEAL'!I2228="BAJA TENSION","BT",IF('INFO SEAL'!I2228="MEDIA TENSION","MT","AT"))</f>
        <v>BT</v>
      </c>
      <c r="G2277" s="180">
        <f>+'INFO SEAL'!K2228</f>
        <v>8</v>
      </c>
      <c r="H2277" s="180" t="str">
        <f>+'INFO SEAL'!L2228</f>
        <v>POSTE</v>
      </c>
      <c r="I2277" s="180" t="str">
        <f>+'INFO SEAL'!M2228</f>
        <v>CONCRETO</v>
      </c>
      <c r="J2277" s="180" t="str">
        <f>+'INFO SEAL'!N2228&amp;"-"&amp;F2277</f>
        <v>PPC05-BT</v>
      </c>
      <c r="K2277" s="180"/>
      <c r="L2277" s="182" t="str">
        <f>+VLOOKUP('INFO SEAL'!N2228,$J$8:$V$50,3,FALSE)</f>
        <v>POSTE DE CONCRETO ARMADO DE  8/200/120/240</v>
      </c>
      <c r="M2277" s="33">
        <f t="shared" si="84"/>
        <v>0.1</v>
      </c>
    </row>
    <row r="2278" spans="1:13" x14ac:dyDescent="0.25">
      <c r="A2278" s="73">
        <f>+'INFO SEAL'!B2229</f>
        <v>2224</v>
      </c>
      <c r="B2278" s="180" t="str">
        <f t="shared" si="83"/>
        <v>SICODI</v>
      </c>
      <c r="C2278" s="180" t="str">
        <f>+'INFO SEAL'!C2229</f>
        <v>AREQUIPA</v>
      </c>
      <c r="D2278" s="180" t="str">
        <f>+'INFO SEAL'!D2229</f>
        <v>CAMANA</v>
      </c>
      <c r="E2278" s="180" t="str">
        <f>+'INFO SEAL'!E2229</f>
        <v>MARISCAL CACERES</v>
      </c>
      <c r="F2278" s="180" t="str">
        <f>+IF('INFO SEAL'!I2229="BAJA TENSION","BT",IF('INFO SEAL'!I2229="MEDIA TENSION","MT","AT"))</f>
        <v>BT</v>
      </c>
      <c r="G2278" s="180">
        <f>+'INFO SEAL'!K2229</f>
        <v>8</v>
      </c>
      <c r="H2278" s="180" t="str">
        <f>+'INFO SEAL'!L2229</f>
        <v>POSTE</v>
      </c>
      <c r="I2278" s="180" t="str">
        <f>+'INFO SEAL'!M2229</f>
        <v>CONCRETO</v>
      </c>
      <c r="J2278" s="180" t="str">
        <f>+'INFO SEAL'!N2229&amp;"-"&amp;F2278</f>
        <v>PPC05-BT</v>
      </c>
      <c r="K2278" s="180"/>
      <c r="L2278" s="182" t="str">
        <f>+VLOOKUP('INFO SEAL'!N2229,$J$8:$V$50,3,FALSE)</f>
        <v>POSTE DE CONCRETO ARMADO DE  8/200/120/240</v>
      </c>
      <c r="M2278" s="33">
        <f t="shared" si="84"/>
        <v>0.1</v>
      </c>
    </row>
    <row r="2279" spans="1:13" x14ac:dyDescent="0.25">
      <c r="A2279" s="73">
        <f>+'INFO SEAL'!B2230</f>
        <v>2225</v>
      </c>
      <c r="B2279" s="180" t="str">
        <f t="shared" si="83"/>
        <v>SICODI</v>
      </c>
      <c r="C2279" s="180" t="str">
        <f>+'INFO SEAL'!C2230</f>
        <v>AREQUIPA</v>
      </c>
      <c r="D2279" s="180" t="str">
        <f>+'INFO SEAL'!D2230</f>
        <v>CAMANA</v>
      </c>
      <c r="E2279" s="180" t="str">
        <f>+'INFO SEAL'!E2230</f>
        <v>MARISCAL CACERES</v>
      </c>
      <c r="F2279" s="180" t="str">
        <f>+IF('INFO SEAL'!I2230="BAJA TENSION","BT",IF('INFO SEAL'!I2230="MEDIA TENSION","MT","AT"))</f>
        <v>BT</v>
      </c>
      <c r="G2279" s="180">
        <f>+'INFO SEAL'!K2230</f>
        <v>8</v>
      </c>
      <c r="H2279" s="180" t="str">
        <f>+'INFO SEAL'!L2230</f>
        <v>POSTE</v>
      </c>
      <c r="I2279" s="180" t="str">
        <f>+'INFO SEAL'!M2230</f>
        <v>CONCRETO</v>
      </c>
      <c r="J2279" s="180" t="str">
        <f>+'INFO SEAL'!N2230&amp;"-"&amp;F2279</f>
        <v>PPC05-BT</v>
      </c>
      <c r="K2279" s="180"/>
      <c r="L2279" s="182" t="str">
        <f>+VLOOKUP('INFO SEAL'!N2230,$J$8:$V$50,3,FALSE)</f>
        <v>POSTE DE CONCRETO ARMADO DE  8/200/120/240</v>
      </c>
      <c r="M2279" s="33">
        <f t="shared" si="84"/>
        <v>0.1</v>
      </c>
    </row>
    <row r="2280" spans="1:13" x14ac:dyDescent="0.25">
      <c r="A2280" s="73">
        <f>+'INFO SEAL'!B2231</f>
        <v>2226</v>
      </c>
      <c r="B2280" s="180" t="str">
        <f t="shared" si="83"/>
        <v>SICODI</v>
      </c>
      <c r="C2280" s="180" t="str">
        <f>+'INFO SEAL'!C2231</f>
        <v>AREQUIPA</v>
      </c>
      <c r="D2280" s="180" t="str">
        <f>+'INFO SEAL'!D2231</f>
        <v>CAMANA</v>
      </c>
      <c r="E2280" s="180" t="str">
        <f>+'INFO SEAL'!E2231</f>
        <v>MARISCAL CACERES</v>
      </c>
      <c r="F2280" s="180" t="str">
        <f>+IF('INFO SEAL'!I2231="BAJA TENSION","BT",IF('INFO SEAL'!I2231="MEDIA TENSION","MT","AT"))</f>
        <v>BT</v>
      </c>
      <c r="G2280" s="180">
        <f>+'INFO SEAL'!K2231</f>
        <v>8</v>
      </c>
      <c r="H2280" s="180" t="str">
        <f>+'INFO SEAL'!L2231</f>
        <v>POSTE</v>
      </c>
      <c r="I2280" s="180" t="str">
        <f>+'INFO SEAL'!M2231</f>
        <v>CONCRETO</v>
      </c>
      <c r="J2280" s="180" t="str">
        <f>+'INFO SEAL'!N2231&amp;"-"&amp;F2280</f>
        <v>PPC05-BT</v>
      </c>
      <c r="K2280" s="180"/>
      <c r="L2280" s="182" t="str">
        <f>+VLOOKUP('INFO SEAL'!N2231,$J$8:$V$50,3,FALSE)</f>
        <v>POSTE DE CONCRETO ARMADO DE  8/200/120/240</v>
      </c>
      <c r="M2280" s="33">
        <f t="shared" si="84"/>
        <v>0.1</v>
      </c>
    </row>
    <row r="2281" spans="1:13" x14ac:dyDescent="0.25">
      <c r="A2281" s="73">
        <f>+'INFO SEAL'!B2232</f>
        <v>2227</v>
      </c>
      <c r="B2281" s="180" t="str">
        <f t="shared" si="83"/>
        <v>SICODI</v>
      </c>
      <c r="C2281" s="180" t="str">
        <f>+'INFO SEAL'!C2232</f>
        <v>AREQUIPA</v>
      </c>
      <c r="D2281" s="180" t="str">
        <f>+'INFO SEAL'!D2232</f>
        <v>CAMANA</v>
      </c>
      <c r="E2281" s="180" t="str">
        <f>+'INFO SEAL'!E2232</f>
        <v>MARISCAL CACERES</v>
      </c>
      <c r="F2281" s="180" t="str">
        <f>+IF('INFO SEAL'!I2232="BAJA TENSION","BT",IF('INFO SEAL'!I2232="MEDIA TENSION","MT","AT"))</f>
        <v>BT</v>
      </c>
      <c r="G2281" s="180">
        <f>+'INFO SEAL'!K2232</f>
        <v>8</v>
      </c>
      <c r="H2281" s="180" t="str">
        <f>+'INFO SEAL'!L2232</f>
        <v>POSTE</v>
      </c>
      <c r="I2281" s="180" t="str">
        <f>+'INFO SEAL'!M2232</f>
        <v>CONCRETO</v>
      </c>
      <c r="J2281" s="180" t="str">
        <f>+'INFO SEAL'!N2232&amp;"-"&amp;F2281</f>
        <v>PPC06-BT</v>
      </c>
      <c r="K2281" s="180"/>
      <c r="L2281" s="182" t="str">
        <f>+VLOOKUP('INFO SEAL'!N2232,$J$8:$V$50,3,FALSE)</f>
        <v>POSTE DE CONCRETO ARMADO DE  8/300/120/240</v>
      </c>
      <c r="M2281" s="33">
        <f t="shared" si="84"/>
        <v>0.1</v>
      </c>
    </row>
    <row r="2282" spans="1:13" x14ac:dyDescent="0.25">
      <c r="A2282" s="73">
        <f>+'INFO SEAL'!B2233</f>
        <v>2228</v>
      </c>
      <c r="B2282" s="180" t="str">
        <f t="shared" si="83"/>
        <v>SICODI</v>
      </c>
      <c r="C2282" s="180" t="str">
        <f>+'INFO SEAL'!C2233</f>
        <v>AREQUIPA</v>
      </c>
      <c r="D2282" s="180" t="str">
        <f>+'INFO SEAL'!D2233</f>
        <v>CAMANA</v>
      </c>
      <c r="E2282" s="180" t="str">
        <f>+'INFO SEAL'!E2233</f>
        <v>MARISCAL CACERES</v>
      </c>
      <c r="F2282" s="180" t="str">
        <f>+IF('INFO SEAL'!I2233="BAJA TENSION","BT",IF('INFO SEAL'!I2233="MEDIA TENSION","MT","AT"))</f>
        <v>BT</v>
      </c>
      <c r="G2282" s="180">
        <f>+'INFO SEAL'!K2233</f>
        <v>8</v>
      </c>
      <c r="H2282" s="180" t="str">
        <f>+'INFO SEAL'!L2233</f>
        <v>POSTE</v>
      </c>
      <c r="I2282" s="180" t="str">
        <f>+'INFO SEAL'!M2233</f>
        <v>CONCRETO</v>
      </c>
      <c r="J2282" s="180" t="str">
        <f>+'INFO SEAL'!N2233&amp;"-"&amp;F2282</f>
        <v>PPC05-BT</v>
      </c>
      <c r="K2282" s="180"/>
      <c r="L2282" s="182" t="str">
        <f>+VLOOKUP('INFO SEAL'!N2233,$J$8:$V$50,3,FALSE)</f>
        <v>POSTE DE CONCRETO ARMADO DE  8/200/120/240</v>
      </c>
      <c r="M2282" s="33">
        <f t="shared" si="84"/>
        <v>0.1</v>
      </c>
    </row>
    <row r="2283" spans="1:13" x14ac:dyDescent="0.25">
      <c r="A2283" s="73">
        <f>+'INFO SEAL'!B2234</f>
        <v>2229</v>
      </c>
      <c r="B2283" s="180" t="str">
        <f t="shared" si="83"/>
        <v>SICODI</v>
      </c>
      <c r="C2283" s="180" t="str">
        <f>+'INFO SEAL'!C2234</f>
        <v>AREQUIPA</v>
      </c>
      <c r="D2283" s="180" t="str">
        <f>+'INFO SEAL'!D2234</f>
        <v>CONDESUYOS</v>
      </c>
      <c r="E2283" s="180" t="str">
        <f>+'INFO SEAL'!E2234</f>
        <v>SALAMANCA</v>
      </c>
      <c r="F2283" s="180" t="str">
        <f>+IF('INFO SEAL'!I2234="BAJA TENSION","BT",IF('INFO SEAL'!I2234="MEDIA TENSION","MT","AT"))</f>
        <v>MT</v>
      </c>
      <c r="G2283" s="180">
        <f>+'INFO SEAL'!K2234</f>
        <v>13</v>
      </c>
      <c r="H2283" s="180" t="str">
        <f>+'INFO SEAL'!L2234</f>
        <v>POSTE</v>
      </c>
      <c r="I2283" s="180" t="str">
        <f>+'INFO SEAL'!M2234</f>
        <v>CONCRETO</v>
      </c>
      <c r="J2283" s="180" t="str">
        <f>+'INFO SEAL'!N2234&amp;"-"&amp;F2283</f>
        <v>PPC19-MT</v>
      </c>
      <c r="K2283" s="180"/>
      <c r="L2283" s="182" t="str">
        <f>+VLOOKUP('INFO SEAL'!N2234,$J$8:$V$50,3,FALSE)</f>
        <v>POSTE DE CONCRETO ARMADO DE 13/300/150/345</v>
      </c>
      <c r="M2283" s="33">
        <f t="shared" si="84"/>
        <v>0.5</v>
      </c>
    </row>
    <row r="2284" spans="1:13" x14ac:dyDescent="0.25">
      <c r="A2284" s="73">
        <f>+'INFO SEAL'!B2235</f>
        <v>2230</v>
      </c>
      <c r="B2284" s="180" t="str">
        <f t="shared" si="83"/>
        <v>SICODI</v>
      </c>
      <c r="C2284" s="180" t="str">
        <f>+'INFO SEAL'!C2235</f>
        <v>AREQUIPA</v>
      </c>
      <c r="D2284" s="180" t="str">
        <f>+'INFO SEAL'!D2235</f>
        <v>CAMANA</v>
      </c>
      <c r="E2284" s="180" t="str">
        <f>+'INFO SEAL'!E2235</f>
        <v>JOSE MARIA QUIMPER</v>
      </c>
      <c r="F2284" s="180" t="str">
        <f>+IF('INFO SEAL'!I2235="BAJA TENSION","BT",IF('INFO SEAL'!I2235="MEDIA TENSION","MT","AT"))</f>
        <v>BT</v>
      </c>
      <c r="G2284" s="180">
        <f>+'INFO SEAL'!K2235</f>
        <v>8</v>
      </c>
      <c r="H2284" s="180" t="str">
        <f>+'INFO SEAL'!L2235</f>
        <v>POSTE</v>
      </c>
      <c r="I2284" s="180" t="str">
        <f>+'INFO SEAL'!M2235</f>
        <v>CONCRETO</v>
      </c>
      <c r="J2284" s="180" t="str">
        <f>+'INFO SEAL'!N2235&amp;"-"&amp;F2284</f>
        <v>PPC05-BT</v>
      </c>
      <c r="K2284" s="180"/>
      <c r="L2284" s="182" t="str">
        <f>+VLOOKUP('INFO SEAL'!N2235,$J$8:$V$50,3,FALSE)</f>
        <v>POSTE DE CONCRETO ARMADO DE  8/200/120/240</v>
      </c>
      <c r="M2284" s="33">
        <f t="shared" si="84"/>
        <v>0.1</v>
      </c>
    </row>
    <row r="2285" spans="1:13" x14ac:dyDescent="0.25">
      <c r="A2285" s="73">
        <f>+'INFO SEAL'!B2236</f>
        <v>2231</v>
      </c>
      <c r="B2285" s="180" t="str">
        <f t="shared" si="83"/>
        <v>SICODI</v>
      </c>
      <c r="C2285" s="180" t="str">
        <f>+'INFO SEAL'!C2236</f>
        <v>AREQUIPA</v>
      </c>
      <c r="D2285" s="180" t="str">
        <f>+'INFO SEAL'!D2236</f>
        <v>CAMANA</v>
      </c>
      <c r="E2285" s="180" t="str">
        <f>+'INFO SEAL'!E2236</f>
        <v>MARISCAL CACERES</v>
      </c>
      <c r="F2285" s="180" t="str">
        <f>+IF('INFO SEAL'!I2236="BAJA TENSION","BT",IF('INFO SEAL'!I2236="MEDIA TENSION","MT","AT"))</f>
        <v>MT</v>
      </c>
      <c r="G2285" s="180">
        <f>+'INFO SEAL'!K2236</f>
        <v>13</v>
      </c>
      <c r="H2285" s="180" t="str">
        <f>+'INFO SEAL'!L2236</f>
        <v>POSTE</v>
      </c>
      <c r="I2285" s="180" t="str">
        <f>+'INFO SEAL'!M2236</f>
        <v>CONCRETO</v>
      </c>
      <c r="J2285" s="180" t="str">
        <f>+'INFO SEAL'!N2236&amp;"-"&amp;F2285</f>
        <v>PPC19-MT</v>
      </c>
      <c r="K2285" s="180"/>
      <c r="L2285" s="182" t="str">
        <f>+VLOOKUP('INFO SEAL'!N2236,$J$8:$V$50,3,FALSE)</f>
        <v>POSTE DE CONCRETO ARMADO DE 13/300/150/345</v>
      </c>
      <c r="M2285" s="33">
        <f t="shared" si="84"/>
        <v>0.5</v>
      </c>
    </row>
    <row r="2286" spans="1:13" x14ac:dyDescent="0.25">
      <c r="A2286" s="73">
        <f>+'INFO SEAL'!B2237</f>
        <v>2232</v>
      </c>
      <c r="B2286" s="180" t="str">
        <f t="shared" si="83"/>
        <v>SICODI</v>
      </c>
      <c r="C2286" s="180" t="str">
        <f>+'INFO SEAL'!C2237</f>
        <v>AREQUIPA</v>
      </c>
      <c r="D2286" s="180" t="str">
        <f>+'INFO SEAL'!D2237</f>
        <v>CONDESUYOS</v>
      </c>
      <c r="E2286" s="180" t="str">
        <f>+'INFO SEAL'!E2237</f>
        <v>SALAMANCA</v>
      </c>
      <c r="F2286" s="180" t="str">
        <f>+IF('INFO SEAL'!I2237="BAJA TENSION","BT",IF('INFO SEAL'!I2237="MEDIA TENSION","MT","AT"))</f>
        <v>MT</v>
      </c>
      <c r="G2286" s="180">
        <f>+'INFO SEAL'!K2237</f>
        <v>13</v>
      </c>
      <c r="H2286" s="180" t="str">
        <f>+'INFO SEAL'!L2237</f>
        <v>POSTE</v>
      </c>
      <c r="I2286" s="180" t="str">
        <f>+'INFO SEAL'!M2237</f>
        <v>CONCRETO</v>
      </c>
      <c r="J2286" s="180" t="str">
        <f>+'INFO SEAL'!N2237&amp;"-"&amp;F2286</f>
        <v>PPC19-MT</v>
      </c>
      <c r="K2286" s="180"/>
      <c r="L2286" s="182" t="str">
        <f>+VLOOKUP('INFO SEAL'!N2237,$J$8:$V$50,3,FALSE)</f>
        <v>POSTE DE CONCRETO ARMADO DE 13/300/150/345</v>
      </c>
      <c r="M2286" s="33">
        <f t="shared" si="84"/>
        <v>0.5</v>
      </c>
    </row>
    <row r="2287" spans="1:13" x14ac:dyDescent="0.25">
      <c r="A2287" s="73">
        <f>+'INFO SEAL'!B2238</f>
        <v>2233</v>
      </c>
      <c r="B2287" s="180" t="str">
        <f t="shared" si="83"/>
        <v>SICODI</v>
      </c>
      <c r="C2287" s="180" t="str">
        <f>+'INFO SEAL'!C2238</f>
        <v>AREQUIPA</v>
      </c>
      <c r="D2287" s="180" t="str">
        <f>+'INFO SEAL'!D2238</f>
        <v>CONDESUYOS</v>
      </c>
      <c r="E2287" s="180" t="str">
        <f>+'INFO SEAL'!E2238</f>
        <v>SALAMANCA</v>
      </c>
      <c r="F2287" s="180" t="str">
        <f>+IF('INFO SEAL'!I2238="BAJA TENSION","BT",IF('INFO SEAL'!I2238="MEDIA TENSION","MT","AT"))</f>
        <v>MT</v>
      </c>
      <c r="G2287" s="180">
        <f>+'INFO SEAL'!K2238</f>
        <v>13</v>
      </c>
      <c r="H2287" s="180" t="str">
        <f>+'INFO SEAL'!L2238</f>
        <v>POSTE</v>
      </c>
      <c r="I2287" s="180" t="str">
        <f>+'INFO SEAL'!M2238</f>
        <v>CONCRETO</v>
      </c>
      <c r="J2287" s="180" t="str">
        <f>+'INFO SEAL'!N2238&amp;"-"&amp;F2287</f>
        <v>PPC19-MT</v>
      </c>
      <c r="K2287" s="180"/>
      <c r="L2287" s="182" t="str">
        <f>+VLOOKUP('INFO SEAL'!N2238,$J$8:$V$50,3,FALSE)</f>
        <v>POSTE DE CONCRETO ARMADO DE 13/300/150/345</v>
      </c>
      <c r="M2287" s="33">
        <f t="shared" si="84"/>
        <v>0.5</v>
      </c>
    </row>
    <row r="2288" spans="1:13" x14ac:dyDescent="0.25">
      <c r="A2288" s="73">
        <f>+'INFO SEAL'!B2239</f>
        <v>2234</v>
      </c>
      <c r="B2288" s="180" t="str">
        <f t="shared" si="83"/>
        <v>SICODI</v>
      </c>
      <c r="C2288" s="180" t="str">
        <f>+'INFO SEAL'!C2239</f>
        <v>AREQUIPA</v>
      </c>
      <c r="D2288" s="180" t="str">
        <f>+'INFO SEAL'!D2239</f>
        <v>CAMANA</v>
      </c>
      <c r="E2288" s="180" t="str">
        <f>+'INFO SEAL'!E2239</f>
        <v>CAMANA</v>
      </c>
      <c r="F2288" s="180" t="str">
        <f>+IF('INFO SEAL'!I2239="BAJA TENSION","BT",IF('INFO SEAL'!I2239="MEDIA TENSION","MT","AT"))</f>
        <v>MT</v>
      </c>
      <c r="G2288" s="180">
        <f>+'INFO SEAL'!K2239</f>
        <v>13</v>
      </c>
      <c r="H2288" s="180" t="str">
        <f>+'INFO SEAL'!L2239</f>
        <v>POSTE</v>
      </c>
      <c r="I2288" s="180" t="str">
        <f>+'INFO SEAL'!M2239</f>
        <v>CONCRETO</v>
      </c>
      <c r="J2288" s="180" t="str">
        <f>+'INFO SEAL'!N2239&amp;"-"&amp;F2288</f>
        <v>PPC19-MT</v>
      </c>
      <c r="K2288" s="180"/>
      <c r="L2288" s="182" t="str">
        <f>+VLOOKUP('INFO SEAL'!N2239,$J$8:$V$50,3,FALSE)</f>
        <v>POSTE DE CONCRETO ARMADO DE 13/300/150/345</v>
      </c>
      <c r="M2288" s="33">
        <f t="shared" si="84"/>
        <v>0.5</v>
      </c>
    </row>
    <row r="2289" spans="1:13" x14ac:dyDescent="0.25">
      <c r="A2289" s="73">
        <f>+'INFO SEAL'!B2240</f>
        <v>2235</v>
      </c>
      <c r="B2289" s="180" t="str">
        <f t="shared" si="83"/>
        <v>SICODI</v>
      </c>
      <c r="C2289" s="180" t="str">
        <f>+'INFO SEAL'!C2240</f>
        <v>AREQUIPA</v>
      </c>
      <c r="D2289" s="180" t="str">
        <f>+'INFO SEAL'!D2240</f>
        <v>CONDESUYOS</v>
      </c>
      <c r="E2289" s="180" t="str">
        <f>+'INFO SEAL'!E2240</f>
        <v>SALAMANCA</v>
      </c>
      <c r="F2289" s="180" t="str">
        <f>+IF('INFO SEAL'!I2240="BAJA TENSION","BT",IF('INFO SEAL'!I2240="MEDIA TENSION","MT","AT"))</f>
        <v>MT</v>
      </c>
      <c r="G2289" s="180">
        <f>+'INFO SEAL'!K2240</f>
        <v>13</v>
      </c>
      <c r="H2289" s="180" t="str">
        <f>+'INFO SEAL'!L2240</f>
        <v>POSTE</v>
      </c>
      <c r="I2289" s="180" t="str">
        <f>+'INFO SEAL'!M2240</f>
        <v>CONCRETO</v>
      </c>
      <c r="J2289" s="180" t="str">
        <f>+'INFO SEAL'!N2240&amp;"-"&amp;F2289</f>
        <v>PPC19-MT</v>
      </c>
      <c r="K2289" s="180"/>
      <c r="L2289" s="182" t="str">
        <f>+VLOOKUP('INFO SEAL'!N2240,$J$8:$V$50,3,FALSE)</f>
        <v>POSTE DE CONCRETO ARMADO DE 13/300/150/345</v>
      </c>
      <c r="M2289" s="33">
        <f t="shared" si="84"/>
        <v>0.5</v>
      </c>
    </row>
    <row r="2290" spans="1:13" x14ac:dyDescent="0.25">
      <c r="A2290" s="73">
        <f>+'INFO SEAL'!B2241</f>
        <v>2236</v>
      </c>
      <c r="B2290" s="180" t="str">
        <f t="shared" si="83"/>
        <v>SICODI</v>
      </c>
      <c r="C2290" s="180" t="str">
        <f>+'INFO SEAL'!C2241</f>
        <v>AREQUIPA</v>
      </c>
      <c r="D2290" s="180" t="str">
        <f>+'INFO SEAL'!D2241</f>
        <v>CONDESUYOS</v>
      </c>
      <c r="E2290" s="180" t="str">
        <f>+'INFO SEAL'!E2241</f>
        <v>SALAMANCA</v>
      </c>
      <c r="F2290" s="180" t="str">
        <f>+IF('INFO SEAL'!I2241="BAJA TENSION","BT",IF('INFO SEAL'!I2241="MEDIA TENSION","MT","AT"))</f>
        <v>MT</v>
      </c>
      <c r="G2290" s="180">
        <f>+'INFO SEAL'!K2241</f>
        <v>13</v>
      </c>
      <c r="H2290" s="180" t="str">
        <f>+'INFO SEAL'!L2241</f>
        <v>POSTE</v>
      </c>
      <c r="I2290" s="180" t="str">
        <f>+'INFO SEAL'!M2241</f>
        <v>CONCRETO</v>
      </c>
      <c r="J2290" s="180" t="str">
        <f>+'INFO SEAL'!N2241&amp;"-"&amp;F2290</f>
        <v>PPC19-MT</v>
      </c>
      <c r="K2290" s="180"/>
      <c r="L2290" s="182" t="str">
        <f>+VLOOKUP('INFO SEAL'!N2241,$J$8:$V$50,3,FALSE)</f>
        <v>POSTE DE CONCRETO ARMADO DE 13/300/150/345</v>
      </c>
      <c r="M2290" s="33">
        <f t="shared" si="84"/>
        <v>0.5</v>
      </c>
    </row>
    <row r="2291" spans="1:13" x14ac:dyDescent="0.25">
      <c r="A2291" s="73">
        <f>+'INFO SEAL'!B2242</f>
        <v>2237</v>
      </c>
      <c r="B2291" s="180" t="str">
        <f t="shared" si="83"/>
        <v>SICODI</v>
      </c>
      <c r="C2291" s="180" t="str">
        <f>+'INFO SEAL'!C2242</f>
        <v>AREQUIPA</v>
      </c>
      <c r="D2291" s="180" t="str">
        <f>+'INFO SEAL'!D2242</f>
        <v>CAMANA</v>
      </c>
      <c r="E2291" s="180" t="str">
        <f>+'INFO SEAL'!E2242</f>
        <v>JOSE MARIA QUIMPER</v>
      </c>
      <c r="F2291" s="180" t="str">
        <f>+IF('INFO SEAL'!I2242="BAJA TENSION","BT",IF('INFO SEAL'!I2242="MEDIA TENSION","MT","AT"))</f>
        <v>BT</v>
      </c>
      <c r="G2291" s="180">
        <f>+'INFO SEAL'!K2242</f>
        <v>8</v>
      </c>
      <c r="H2291" s="180" t="str">
        <f>+'INFO SEAL'!L2242</f>
        <v>POSTE</v>
      </c>
      <c r="I2291" s="180" t="str">
        <f>+'INFO SEAL'!M2242</f>
        <v>CONCRETO</v>
      </c>
      <c r="J2291" s="180" t="str">
        <f>+'INFO SEAL'!N2242&amp;"-"&amp;F2291</f>
        <v>PPC05-BT</v>
      </c>
      <c r="K2291" s="180"/>
      <c r="L2291" s="182" t="str">
        <f>+VLOOKUP('INFO SEAL'!N2242,$J$8:$V$50,3,FALSE)</f>
        <v>POSTE DE CONCRETO ARMADO DE  8/200/120/240</v>
      </c>
      <c r="M2291" s="33">
        <f t="shared" si="84"/>
        <v>0.1</v>
      </c>
    </row>
    <row r="2292" spans="1:13" x14ac:dyDescent="0.25">
      <c r="A2292" s="73">
        <f>+'INFO SEAL'!B2243</f>
        <v>2238</v>
      </c>
      <c r="B2292" s="180" t="str">
        <f t="shared" si="83"/>
        <v>SICODI</v>
      </c>
      <c r="C2292" s="180" t="str">
        <f>+'INFO SEAL'!C2243</f>
        <v>AREQUIPA</v>
      </c>
      <c r="D2292" s="180" t="str">
        <f>+'INFO SEAL'!D2243</f>
        <v>CARAVELI</v>
      </c>
      <c r="E2292" s="180" t="str">
        <f>+'INFO SEAL'!E2243</f>
        <v>CARAVELI</v>
      </c>
      <c r="F2292" s="180" t="str">
        <f>+IF('INFO SEAL'!I2243="BAJA TENSION","BT",IF('INFO SEAL'!I2243="MEDIA TENSION","MT","AT"))</f>
        <v>MT</v>
      </c>
      <c r="G2292" s="180">
        <f>+'INFO SEAL'!K2243</f>
        <v>12</v>
      </c>
      <c r="H2292" s="180" t="str">
        <f>+'INFO SEAL'!L2243</f>
        <v>POSTE</v>
      </c>
      <c r="I2292" s="180" t="str">
        <f>+'INFO SEAL'!M2243</f>
        <v>CONCRETO</v>
      </c>
      <c r="J2292" s="180" t="str">
        <f>+'INFO SEAL'!N2243&amp;"-"&amp;F2292</f>
        <v>PPC15-MT</v>
      </c>
      <c r="K2292" s="180"/>
      <c r="L2292" s="182" t="str">
        <f>+VLOOKUP('INFO SEAL'!N2243,$J$8:$V$50,3,FALSE)</f>
        <v>POSTE DE CONCRETO ARMADO DE 12/200/120/300</v>
      </c>
      <c r="M2292" s="33">
        <f t="shared" si="84"/>
        <v>0.3</v>
      </c>
    </row>
    <row r="2293" spans="1:13" x14ac:dyDescent="0.25">
      <c r="A2293" s="73">
        <f>+'INFO SEAL'!B2244</f>
        <v>2239</v>
      </c>
      <c r="B2293" s="180" t="str">
        <f t="shared" si="83"/>
        <v>SICODI</v>
      </c>
      <c r="C2293" s="180" t="str">
        <f>+'INFO SEAL'!C2244</f>
        <v>AREQUIPA</v>
      </c>
      <c r="D2293" s="180" t="str">
        <f>+'INFO SEAL'!D2244</f>
        <v>CONDESUYOS</v>
      </c>
      <c r="E2293" s="180" t="str">
        <f>+'INFO SEAL'!E2244</f>
        <v>SALAMANCA</v>
      </c>
      <c r="F2293" s="180" t="str">
        <f>+IF('INFO SEAL'!I2244="BAJA TENSION","BT",IF('INFO SEAL'!I2244="MEDIA TENSION","MT","AT"))</f>
        <v>MT</v>
      </c>
      <c r="G2293" s="180">
        <f>+'INFO SEAL'!K2244</f>
        <v>13</v>
      </c>
      <c r="H2293" s="180" t="str">
        <f>+'INFO SEAL'!L2244</f>
        <v>POSTE</v>
      </c>
      <c r="I2293" s="180" t="str">
        <f>+'INFO SEAL'!M2244</f>
        <v>CONCRETO</v>
      </c>
      <c r="J2293" s="180" t="str">
        <f>+'INFO SEAL'!N2244&amp;"-"&amp;F2293</f>
        <v>PPC19-MT</v>
      </c>
      <c r="K2293" s="180"/>
      <c r="L2293" s="182" t="str">
        <f>+VLOOKUP('INFO SEAL'!N2244,$J$8:$V$50,3,FALSE)</f>
        <v>POSTE DE CONCRETO ARMADO DE 13/300/150/345</v>
      </c>
      <c r="M2293" s="33">
        <f t="shared" si="84"/>
        <v>0.5</v>
      </c>
    </row>
    <row r="2294" spans="1:13" x14ac:dyDescent="0.25">
      <c r="A2294" s="73">
        <f>+'INFO SEAL'!B2245</f>
        <v>2240</v>
      </c>
      <c r="B2294" s="180" t="str">
        <f t="shared" si="83"/>
        <v>SICODI</v>
      </c>
      <c r="C2294" s="180" t="str">
        <f>+'INFO SEAL'!C2245</f>
        <v>AREQUIPA</v>
      </c>
      <c r="D2294" s="180" t="str">
        <f>+'INFO SEAL'!D2245</f>
        <v>CARAVELI</v>
      </c>
      <c r="E2294" s="180" t="str">
        <f>+'INFO SEAL'!E2245</f>
        <v>CARAVELI</v>
      </c>
      <c r="F2294" s="180" t="str">
        <f>+IF('INFO SEAL'!I2245="BAJA TENSION","BT",IF('INFO SEAL'!I2245="MEDIA TENSION","MT","AT"))</f>
        <v>MT</v>
      </c>
      <c r="G2294" s="180">
        <f>+'INFO SEAL'!K2245</f>
        <v>12</v>
      </c>
      <c r="H2294" s="180" t="str">
        <f>+'INFO SEAL'!L2245</f>
        <v>POSTE</v>
      </c>
      <c r="I2294" s="180" t="str">
        <f>+'INFO SEAL'!M2245</f>
        <v>CONCRETO</v>
      </c>
      <c r="J2294" s="180" t="str">
        <f>+'INFO SEAL'!N2245&amp;"-"&amp;F2294</f>
        <v>PPC15-MT</v>
      </c>
      <c r="K2294" s="180"/>
      <c r="L2294" s="182" t="str">
        <f>+VLOOKUP('INFO SEAL'!N2245,$J$8:$V$50,3,FALSE)</f>
        <v>POSTE DE CONCRETO ARMADO DE 12/200/120/300</v>
      </c>
      <c r="M2294" s="33">
        <f t="shared" si="84"/>
        <v>0.3</v>
      </c>
    </row>
    <row r="2295" spans="1:13" x14ac:dyDescent="0.25">
      <c r="A2295" s="73">
        <f>+'INFO SEAL'!B2246</f>
        <v>2241</v>
      </c>
      <c r="B2295" s="180" t="str">
        <f t="shared" si="83"/>
        <v>SICODI</v>
      </c>
      <c r="C2295" s="180" t="str">
        <f>+'INFO SEAL'!C2246</f>
        <v>AREQUIPA</v>
      </c>
      <c r="D2295" s="180" t="str">
        <f>+'INFO SEAL'!D2246</f>
        <v>CARAVELI</v>
      </c>
      <c r="E2295" s="180" t="str">
        <f>+'INFO SEAL'!E2246</f>
        <v>CARAVELI</v>
      </c>
      <c r="F2295" s="180" t="str">
        <f>+IF('INFO SEAL'!I2246="BAJA TENSION","BT",IF('INFO SEAL'!I2246="MEDIA TENSION","MT","AT"))</f>
        <v>MT</v>
      </c>
      <c r="G2295" s="180">
        <f>+'INFO SEAL'!K2246</f>
        <v>12</v>
      </c>
      <c r="H2295" s="180" t="str">
        <f>+'INFO SEAL'!L2246</f>
        <v>POSTE</v>
      </c>
      <c r="I2295" s="180" t="str">
        <f>+'INFO SEAL'!M2246</f>
        <v>CONCRETO</v>
      </c>
      <c r="J2295" s="180" t="str">
        <f>+'INFO SEAL'!N2246&amp;"-"&amp;F2295</f>
        <v>PPC15-MT</v>
      </c>
      <c r="K2295" s="180"/>
      <c r="L2295" s="182" t="str">
        <f>+VLOOKUP('INFO SEAL'!N2246,$J$8:$V$50,3,FALSE)</f>
        <v>POSTE DE CONCRETO ARMADO DE 12/200/120/300</v>
      </c>
      <c r="M2295" s="33">
        <f t="shared" si="84"/>
        <v>0.3</v>
      </c>
    </row>
    <row r="2296" spans="1:13" x14ac:dyDescent="0.25">
      <c r="A2296" s="73">
        <f>+'INFO SEAL'!B2247</f>
        <v>2242</v>
      </c>
      <c r="B2296" s="180" t="str">
        <f t="shared" ref="B2296:B2359" si="85">+INDEX($B$8:$B$50,MATCH(L2296,$L$8:$L$50,0))</f>
        <v>SICODI</v>
      </c>
      <c r="C2296" s="180" t="str">
        <f>+'INFO SEAL'!C2247</f>
        <v>AREQUIPA</v>
      </c>
      <c r="D2296" s="180" t="str">
        <f>+'INFO SEAL'!D2247</f>
        <v>CONDESUYOS</v>
      </c>
      <c r="E2296" s="180" t="str">
        <f>+'INFO SEAL'!E2247</f>
        <v>SALAMANCA</v>
      </c>
      <c r="F2296" s="180" t="str">
        <f>+IF('INFO SEAL'!I2247="BAJA TENSION","BT",IF('INFO SEAL'!I2247="MEDIA TENSION","MT","AT"))</f>
        <v>MT</v>
      </c>
      <c r="G2296" s="180">
        <f>+'INFO SEAL'!K2247</f>
        <v>13</v>
      </c>
      <c r="H2296" s="180" t="str">
        <f>+'INFO SEAL'!L2247</f>
        <v>POSTE</v>
      </c>
      <c r="I2296" s="180" t="str">
        <f>+'INFO SEAL'!M2247</f>
        <v>CONCRETO</v>
      </c>
      <c r="J2296" s="180" t="str">
        <f>+'INFO SEAL'!N2247&amp;"-"&amp;F2296</f>
        <v>PPC19-MT</v>
      </c>
      <c r="K2296" s="180"/>
      <c r="L2296" s="182" t="str">
        <f>+VLOOKUP('INFO SEAL'!N2247,$J$8:$V$50,3,FALSE)</f>
        <v>POSTE DE CONCRETO ARMADO DE 13/300/150/345</v>
      </c>
      <c r="M2296" s="33">
        <f t="shared" ref="M2296:M2359" si="86">+VLOOKUP(J2296,$K$8:$V$50,12,FALSE)</f>
        <v>0.5</v>
      </c>
    </row>
    <row r="2297" spans="1:13" x14ac:dyDescent="0.25">
      <c r="A2297" s="73">
        <f>+'INFO SEAL'!B2248</f>
        <v>2243</v>
      </c>
      <c r="B2297" s="180" t="str">
        <f t="shared" si="85"/>
        <v>SICODI</v>
      </c>
      <c r="C2297" s="180" t="str">
        <f>+'INFO SEAL'!C2248</f>
        <v>AREQUIPA</v>
      </c>
      <c r="D2297" s="180" t="str">
        <f>+'INFO SEAL'!D2248</f>
        <v>CARAVELI</v>
      </c>
      <c r="E2297" s="180" t="str">
        <f>+'INFO SEAL'!E2248</f>
        <v>CARAVELI</v>
      </c>
      <c r="F2297" s="180" t="str">
        <f>+IF('INFO SEAL'!I2248="BAJA TENSION","BT",IF('INFO SEAL'!I2248="MEDIA TENSION","MT","AT"))</f>
        <v>MT</v>
      </c>
      <c r="G2297" s="180">
        <f>+'INFO SEAL'!K2248</f>
        <v>12</v>
      </c>
      <c r="H2297" s="180" t="str">
        <f>+'INFO SEAL'!L2248</f>
        <v>POSTE</v>
      </c>
      <c r="I2297" s="180" t="str">
        <f>+'INFO SEAL'!M2248</f>
        <v>CONCRETO</v>
      </c>
      <c r="J2297" s="180" t="str">
        <f>+'INFO SEAL'!N2248&amp;"-"&amp;F2297</f>
        <v>PPC15-MT</v>
      </c>
      <c r="K2297" s="180"/>
      <c r="L2297" s="182" t="str">
        <f>+VLOOKUP('INFO SEAL'!N2248,$J$8:$V$50,3,FALSE)</f>
        <v>POSTE DE CONCRETO ARMADO DE 12/200/120/300</v>
      </c>
      <c r="M2297" s="33">
        <f t="shared" si="86"/>
        <v>0.3</v>
      </c>
    </row>
    <row r="2298" spans="1:13" x14ac:dyDescent="0.25">
      <c r="A2298" s="73">
        <f>+'INFO SEAL'!B2249</f>
        <v>2244</v>
      </c>
      <c r="B2298" s="180" t="str">
        <f t="shared" si="85"/>
        <v>SICODI</v>
      </c>
      <c r="C2298" s="180" t="str">
        <f>+'INFO SEAL'!C2249</f>
        <v>AREQUIPA</v>
      </c>
      <c r="D2298" s="180" t="str">
        <f>+'INFO SEAL'!D2249</f>
        <v>CONDESUYOS</v>
      </c>
      <c r="E2298" s="180" t="str">
        <f>+'INFO SEAL'!E2249</f>
        <v>SALAMANCA</v>
      </c>
      <c r="F2298" s="180" t="str">
        <f>+IF('INFO SEAL'!I2249="BAJA TENSION","BT",IF('INFO SEAL'!I2249="MEDIA TENSION","MT","AT"))</f>
        <v>MT</v>
      </c>
      <c r="G2298" s="180">
        <f>+'INFO SEAL'!K2249</f>
        <v>13</v>
      </c>
      <c r="H2298" s="180" t="str">
        <f>+'INFO SEAL'!L2249</f>
        <v>POSTE</v>
      </c>
      <c r="I2298" s="180" t="str">
        <f>+'INFO SEAL'!M2249</f>
        <v>CONCRETO</v>
      </c>
      <c r="J2298" s="180" t="str">
        <f>+'INFO SEAL'!N2249&amp;"-"&amp;F2298</f>
        <v>PPC19-MT</v>
      </c>
      <c r="K2298" s="180"/>
      <c r="L2298" s="182" t="str">
        <f>+VLOOKUP('INFO SEAL'!N2249,$J$8:$V$50,3,FALSE)</f>
        <v>POSTE DE CONCRETO ARMADO DE 13/300/150/345</v>
      </c>
      <c r="M2298" s="33">
        <f t="shared" si="86"/>
        <v>0.5</v>
      </c>
    </row>
    <row r="2299" spans="1:13" x14ac:dyDescent="0.25">
      <c r="A2299" s="73">
        <f>+'INFO SEAL'!B2250</f>
        <v>2245</v>
      </c>
      <c r="B2299" s="180" t="str">
        <f t="shared" si="85"/>
        <v>SICODI</v>
      </c>
      <c r="C2299" s="180" t="str">
        <f>+'INFO SEAL'!C2250</f>
        <v>AREQUIPA</v>
      </c>
      <c r="D2299" s="180" t="str">
        <f>+'INFO SEAL'!D2250</f>
        <v>CARAVELI</v>
      </c>
      <c r="E2299" s="180" t="str">
        <f>+'INFO SEAL'!E2250</f>
        <v>CARAVELI</v>
      </c>
      <c r="F2299" s="180" t="str">
        <f>+IF('INFO SEAL'!I2250="BAJA TENSION","BT",IF('INFO SEAL'!I2250="MEDIA TENSION","MT","AT"))</f>
        <v>MT</v>
      </c>
      <c r="G2299" s="180">
        <f>+'INFO SEAL'!K2250</f>
        <v>12</v>
      </c>
      <c r="H2299" s="180" t="str">
        <f>+'INFO SEAL'!L2250</f>
        <v>POSTE</v>
      </c>
      <c r="I2299" s="180" t="str">
        <f>+'INFO SEAL'!M2250</f>
        <v>CONCRETO</v>
      </c>
      <c r="J2299" s="180" t="str">
        <f>+'INFO SEAL'!N2250&amp;"-"&amp;F2299</f>
        <v>PPC15-MT</v>
      </c>
      <c r="K2299" s="180"/>
      <c r="L2299" s="182" t="str">
        <f>+VLOOKUP('INFO SEAL'!N2250,$J$8:$V$50,3,FALSE)</f>
        <v>POSTE DE CONCRETO ARMADO DE 12/200/120/300</v>
      </c>
      <c r="M2299" s="33">
        <f t="shared" si="86"/>
        <v>0.3</v>
      </c>
    </row>
    <row r="2300" spans="1:13" x14ac:dyDescent="0.25">
      <c r="A2300" s="73">
        <f>+'INFO SEAL'!B2251</f>
        <v>2246</v>
      </c>
      <c r="B2300" s="180" t="str">
        <f t="shared" si="85"/>
        <v>SICODI</v>
      </c>
      <c r="C2300" s="180" t="str">
        <f>+'INFO SEAL'!C2251</f>
        <v>AREQUIPA</v>
      </c>
      <c r="D2300" s="180" t="str">
        <f>+'INFO SEAL'!D2251</f>
        <v>CARAVELI</v>
      </c>
      <c r="E2300" s="180" t="str">
        <f>+'INFO SEAL'!E2251</f>
        <v>CARAVELI</v>
      </c>
      <c r="F2300" s="180" t="str">
        <f>+IF('INFO SEAL'!I2251="BAJA TENSION","BT",IF('INFO SEAL'!I2251="MEDIA TENSION","MT","AT"))</f>
        <v>MT</v>
      </c>
      <c r="G2300" s="180">
        <f>+'INFO SEAL'!K2251</f>
        <v>12</v>
      </c>
      <c r="H2300" s="180" t="str">
        <f>+'INFO SEAL'!L2251</f>
        <v>POSTE</v>
      </c>
      <c r="I2300" s="180" t="str">
        <f>+'INFO SEAL'!M2251</f>
        <v>CONCRETO</v>
      </c>
      <c r="J2300" s="180" t="str">
        <f>+'INFO SEAL'!N2251&amp;"-"&amp;F2300</f>
        <v>PPC15-MT</v>
      </c>
      <c r="K2300" s="180"/>
      <c r="L2300" s="182" t="str">
        <f>+VLOOKUP('INFO SEAL'!N2251,$J$8:$V$50,3,FALSE)</f>
        <v>POSTE DE CONCRETO ARMADO DE 12/200/120/300</v>
      </c>
      <c r="M2300" s="33">
        <f t="shared" si="86"/>
        <v>0.3</v>
      </c>
    </row>
    <row r="2301" spans="1:13" x14ac:dyDescent="0.25">
      <c r="A2301" s="73">
        <f>+'INFO SEAL'!B2252</f>
        <v>2247</v>
      </c>
      <c r="B2301" s="180" t="str">
        <f t="shared" si="85"/>
        <v>SICODI</v>
      </c>
      <c r="C2301" s="180" t="str">
        <f>+'INFO SEAL'!C2252</f>
        <v>AREQUIPA</v>
      </c>
      <c r="D2301" s="180" t="str">
        <f>+'INFO SEAL'!D2252</f>
        <v>CONDESUYOS</v>
      </c>
      <c r="E2301" s="180" t="str">
        <f>+'INFO SEAL'!E2252</f>
        <v>SALAMANCA</v>
      </c>
      <c r="F2301" s="180" t="str">
        <f>+IF('INFO SEAL'!I2252="BAJA TENSION","BT",IF('INFO SEAL'!I2252="MEDIA TENSION","MT","AT"))</f>
        <v>MT</v>
      </c>
      <c r="G2301" s="180">
        <f>+'INFO SEAL'!K2252</f>
        <v>13</v>
      </c>
      <c r="H2301" s="180" t="str">
        <f>+'INFO SEAL'!L2252</f>
        <v>POSTE</v>
      </c>
      <c r="I2301" s="180" t="str">
        <f>+'INFO SEAL'!M2252</f>
        <v>CONCRETO</v>
      </c>
      <c r="J2301" s="180" t="str">
        <f>+'INFO SEAL'!N2252&amp;"-"&amp;F2301</f>
        <v>PPC19-MT</v>
      </c>
      <c r="K2301" s="180"/>
      <c r="L2301" s="182" t="str">
        <f>+VLOOKUP('INFO SEAL'!N2252,$J$8:$V$50,3,FALSE)</f>
        <v>POSTE DE CONCRETO ARMADO DE 13/300/150/345</v>
      </c>
      <c r="M2301" s="33">
        <f t="shared" si="86"/>
        <v>0.5</v>
      </c>
    </row>
    <row r="2302" spans="1:13" x14ac:dyDescent="0.25">
      <c r="A2302" s="73">
        <f>+'INFO SEAL'!B2253</f>
        <v>2248</v>
      </c>
      <c r="B2302" s="180" t="str">
        <f t="shared" si="85"/>
        <v>SICODI</v>
      </c>
      <c r="C2302" s="180" t="str">
        <f>+'INFO SEAL'!C2253</f>
        <v>AREQUIPA</v>
      </c>
      <c r="D2302" s="180" t="str">
        <f>+'INFO SEAL'!D2253</f>
        <v>CAMANA</v>
      </c>
      <c r="E2302" s="180" t="str">
        <f>+'INFO SEAL'!E2253</f>
        <v>MARISCAL CACERES</v>
      </c>
      <c r="F2302" s="180" t="str">
        <f>+IF('INFO SEAL'!I2253="BAJA TENSION","BT",IF('INFO SEAL'!I2253="MEDIA TENSION","MT","AT"))</f>
        <v>MT</v>
      </c>
      <c r="G2302" s="180">
        <f>+'INFO SEAL'!K2253</f>
        <v>13</v>
      </c>
      <c r="H2302" s="180" t="str">
        <f>+'INFO SEAL'!L2253</f>
        <v>POSTE</v>
      </c>
      <c r="I2302" s="180" t="str">
        <f>+'INFO SEAL'!M2253</f>
        <v>CONCRETO</v>
      </c>
      <c r="J2302" s="180" t="str">
        <f>+'INFO SEAL'!N2253&amp;"-"&amp;F2302</f>
        <v>PPC19-MT</v>
      </c>
      <c r="K2302" s="180"/>
      <c r="L2302" s="182" t="str">
        <f>+VLOOKUP('INFO SEAL'!N2253,$J$8:$V$50,3,FALSE)</f>
        <v>POSTE DE CONCRETO ARMADO DE 13/300/150/345</v>
      </c>
      <c r="M2302" s="33">
        <f t="shared" si="86"/>
        <v>0.5</v>
      </c>
    </row>
    <row r="2303" spans="1:13" x14ac:dyDescent="0.25">
      <c r="A2303" s="73">
        <f>+'INFO SEAL'!B2254</f>
        <v>2249</v>
      </c>
      <c r="B2303" s="180" t="str">
        <f t="shared" si="85"/>
        <v>SICODI</v>
      </c>
      <c r="C2303" s="180" t="str">
        <f>+'INFO SEAL'!C2254</f>
        <v>AREQUIPA</v>
      </c>
      <c r="D2303" s="180" t="str">
        <f>+'INFO SEAL'!D2254</f>
        <v>CARAVELI</v>
      </c>
      <c r="E2303" s="180" t="str">
        <f>+'INFO SEAL'!E2254</f>
        <v>CARAVELI</v>
      </c>
      <c r="F2303" s="180" t="str">
        <f>+IF('INFO SEAL'!I2254="BAJA TENSION","BT",IF('INFO SEAL'!I2254="MEDIA TENSION","MT","AT"))</f>
        <v>MT</v>
      </c>
      <c r="G2303" s="180">
        <f>+'INFO SEAL'!K2254</f>
        <v>12</v>
      </c>
      <c r="H2303" s="180" t="str">
        <f>+'INFO SEAL'!L2254</f>
        <v>POSTE</v>
      </c>
      <c r="I2303" s="180" t="str">
        <f>+'INFO SEAL'!M2254</f>
        <v>CONCRETO</v>
      </c>
      <c r="J2303" s="180" t="str">
        <f>+'INFO SEAL'!N2254&amp;"-"&amp;F2303</f>
        <v>PPC15-MT</v>
      </c>
      <c r="K2303" s="180"/>
      <c r="L2303" s="182" t="str">
        <f>+VLOOKUP('INFO SEAL'!N2254,$J$8:$V$50,3,FALSE)</f>
        <v>POSTE DE CONCRETO ARMADO DE 12/200/120/300</v>
      </c>
      <c r="M2303" s="33">
        <f t="shared" si="86"/>
        <v>0.3</v>
      </c>
    </row>
    <row r="2304" spans="1:13" x14ac:dyDescent="0.25">
      <c r="A2304" s="73">
        <f>+'INFO SEAL'!B2255</f>
        <v>2250</v>
      </c>
      <c r="B2304" s="180" t="str">
        <f t="shared" si="85"/>
        <v>SICODI</v>
      </c>
      <c r="C2304" s="180" t="str">
        <f>+'INFO SEAL'!C2255</f>
        <v>AREQUIPA</v>
      </c>
      <c r="D2304" s="180" t="str">
        <f>+'INFO SEAL'!D2255</f>
        <v>CARAVELI</v>
      </c>
      <c r="E2304" s="180" t="str">
        <f>+'INFO SEAL'!E2255</f>
        <v>CARAVELI</v>
      </c>
      <c r="F2304" s="180" t="str">
        <f>+IF('INFO SEAL'!I2255="BAJA TENSION","BT",IF('INFO SEAL'!I2255="MEDIA TENSION","MT","AT"))</f>
        <v>MT</v>
      </c>
      <c r="G2304" s="180">
        <f>+'INFO SEAL'!K2255</f>
        <v>12</v>
      </c>
      <c r="H2304" s="180" t="str">
        <f>+'INFO SEAL'!L2255</f>
        <v>POSTE</v>
      </c>
      <c r="I2304" s="180" t="str">
        <f>+'INFO SEAL'!M2255</f>
        <v>CONCRETO</v>
      </c>
      <c r="J2304" s="180" t="str">
        <f>+'INFO SEAL'!N2255&amp;"-"&amp;F2304</f>
        <v>PPC15-MT</v>
      </c>
      <c r="K2304" s="180"/>
      <c r="L2304" s="182" t="str">
        <f>+VLOOKUP('INFO SEAL'!N2255,$J$8:$V$50,3,FALSE)</f>
        <v>POSTE DE CONCRETO ARMADO DE 12/200/120/300</v>
      </c>
      <c r="M2304" s="33">
        <f t="shared" si="86"/>
        <v>0.3</v>
      </c>
    </row>
    <row r="2305" spans="1:13" x14ac:dyDescent="0.25">
      <c r="A2305" s="73">
        <f>+'INFO SEAL'!B2256</f>
        <v>2251</v>
      </c>
      <c r="B2305" s="180" t="str">
        <f t="shared" si="85"/>
        <v>SICODI</v>
      </c>
      <c r="C2305" s="180" t="str">
        <f>+'INFO SEAL'!C2256</f>
        <v>AREQUIPA</v>
      </c>
      <c r="D2305" s="180" t="str">
        <f>+'INFO SEAL'!D2256</f>
        <v>CONDESUYOS</v>
      </c>
      <c r="E2305" s="180" t="str">
        <f>+'INFO SEAL'!E2256</f>
        <v>SALAMANCA</v>
      </c>
      <c r="F2305" s="180" t="str">
        <f>+IF('INFO SEAL'!I2256="BAJA TENSION","BT",IF('INFO SEAL'!I2256="MEDIA TENSION","MT","AT"))</f>
        <v>MT</v>
      </c>
      <c r="G2305" s="180">
        <f>+'INFO SEAL'!K2256</f>
        <v>13</v>
      </c>
      <c r="H2305" s="180" t="str">
        <f>+'INFO SEAL'!L2256</f>
        <v>POSTE</v>
      </c>
      <c r="I2305" s="180" t="str">
        <f>+'INFO SEAL'!M2256</f>
        <v>CONCRETO</v>
      </c>
      <c r="J2305" s="180" t="str">
        <f>+'INFO SEAL'!N2256&amp;"-"&amp;F2305</f>
        <v>PPC19-MT</v>
      </c>
      <c r="K2305" s="180"/>
      <c r="L2305" s="182" t="str">
        <f>+VLOOKUP('INFO SEAL'!N2256,$J$8:$V$50,3,FALSE)</f>
        <v>POSTE DE CONCRETO ARMADO DE 13/300/150/345</v>
      </c>
      <c r="M2305" s="33">
        <f t="shared" si="86"/>
        <v>0.5</v>
      </c>
    </row>
    <row r="2306" spans="1:13" x14ac:dyDescent="0.25">
      <c r="A2306" s="73">
        <f>+'INFO SEAL'!B2257</f>
        <v>2252</v>
      </c>
      <c r="B2306" s="180" t="str">
        <f t="shared" si="85"/>
        <v>SICODI</v>
      </c>
      <c r="C2306" s="180" t="str">
        <f>+'INFO SEAL'!C2257</f>
        <v>AREQUIPA</v>
      </c>
      <c r="D2306" s="180" t="str">
        <f>+'INFO SEAL'!D2257</f>
        <v>CONDESUYOS</v>
      </c>
      <c r="E2306" s="180" t="str">
        <f>+'INFO SEAL'!E2257</f>
        <v>SALAMANCA</v>
      </c>
      <c r="F2306" s="180" t="str">
        <f>+IF('INFO SEAL'!I2257="BAJA TENSION","BT",IF('INFO SEAL'!I2257="MEDIA TENSION","MT","AT"))</f>
        <v>MT</v>
      </c>
      <c r="G2306" s="180">
        <f>+'INFO SEAL'!K2257</f>
        <v>13</v>
      </c>
      <c r="H2306" s="180" t="str">
        <f>+'INFO SEAL'!L2257</f>
        <v>POSTE</v>
      </c>
      <c r="I2306" s="180" t="str">
        <f>+'INFO SEAL'!M2257</f>
        <v>CONCRETO</v>
      </c>
      <c r="J2306" s="180" t="str">
        <f>+'INFO SEAL'!N2257&amp;"-"&amp;F2306</f>
        <v>PPC19-MT</v>
      </c>
      <c r="K2306" s="180"/>
      <c r="L2306" s="182" t="str">
        <f>+VLOOKUP('INFO SEAL'!N2257,$J$8:$V$50,3,FALSE)</f>
        <v>POSTE DE CONCRETO ARMADO DE 13/300/150/345</v>
      </c>
      <c r="M2306" s="33">
        <f t="shared" si="86"/>
        <v>0.5</v>
      </c>
    </row>
    <row r="2307" spans="1:13" x14ac:dyDescent="0.25">
      <c r="A2307" s="73">
        <f>+'INFO SEAL'!B2258</f>
        <v>2253</v>
      </c>
      <c r="B2307" s="180" t="str">
        <f t="shared" si="85"/>
        <v>SICODI</v>
      </c>
      <c r="C2307" s="180" t="str">
        <f>+'INFO SEAL'!C2258</f>
        <v>AREQUIPA</v>
      </c>
      <c r="D2307" s="180" t="str">
        <f>+'INFO SEAL'!D2258</f>
        <v>CARAVELI</v>
      </c>
      <c r="E2307" s="180" t="str">
        <f>+'INFO SEAL'!E2258</f>
        <v>CARAVELI</v>
      </c>
      <c r="F2307" s="180" t="str">
        <f>+IF('INFO SEAL'!I2258="BAJA TENSION","BT",IF('INFO SEAL'!I2258="MEDIA TENSION","MT","AT"))</f>
        <v>MT</v>
      </c>
      <c r="G2307" s="180">
        <f>+'INFO SEAL'!K2258</f>
        <v>12</v>
      </c>
      <c r="H2307" s="180" t="str">
        <f>+'INFO SEAL'!L2258</f>
        <v>POSTE</v>
      </c>
      <c r="I2307" s="180" t="str">
        <f>+'INFO SEAL'!M2258</f>
        <v>CONCRETO</v>
      </c>
      <c r="J2307" s="180" t="str">
        <f>+'INFO SEAL'!N2258&amp;"-"&amp;F2307</f>
        <v>PPC15-MT</v>
      </c>
      <c r="K2307" s="180"/>
      <c r="L2307" s="182" t="str">
        <f>+VLOOKUP('INFO SEAL'!N2258,$J$8:$V$50,3,FALSE)</f>
        <v>POSTE DE CONCRETO ARMADO DE 12/200/120/300</v>
      </c>
      <c r="M2307" s="33">
        <f t="shared" si="86"/>
        <v>0.3</v>
      </c>
    </row>
    <row r="2308" spans="1:13" x14ac:dyDescent="0.25">
      <c r="A2308" s="73">
        <f>+'INFO SEAL'!B2259</f>
        <v>2254</v>
      </c>
      <c r="B2308" s="180" t="str">
        <f t="shared" si="85"/>
        <v>SICODI</v>
      </c>
      <c r="C2308" s="180" t="str">
        <f>+'INFO SEAL'!C2259</f>
        <v>AREQUIPA</v>
      </c>
      <c r="D2308" s="180" t="str">
        <f>+'INFO SEAL'!D2259</f>
        <v>CARAVELI</v>
      </c>
      <c r="E2308" s="180" t="str">
        <f>+'INFO SEAL'!E2259</f>
        <v>CARAVELI</v>
      </c>
      <c r="F2308" s="180" t="str">
        <f>+IF('INFO SEAL'!I2259="BAJA TENSION","BT",IF('INFO SEAL'!I2259="MEDIA TENSION","MT","AT"))</f>
        <v>MT</v>
      </c>
      <c r="G2308" s="180">
        <f>+'INFO SEAL'!K2259</f>
        <v>12</v>
      </c>
      <c r="H2308" s="180" t="str">
        <f>+'INFO SEAL'!L2259</f>
        <v>POSTE</v>
      </c>
      <c r="I2308" s="180" t="str">
        <f>+'INFO SEAL'!M2259</f>
        <v>CONCRETO</v>
      </c>
      <c r="J2308" s="180" t="str">
        <f>+'INFO SEAL'!N2259&amp;"-"&amp;F2308</f>
        <v>PPC15-MT</v>
      </c>
      <c r="K2308" s="180"/>
      <c r="L2308" s="182" t="str">
        <f>+VLOOKUP('INFO SEAL'!N2259,$J$8:$V$50,3,FALSE)</f>
        <v>POSTE DE CONCRETO ARMADO DE 12/200/120/300</v>
      </c>
      <c r="M2308" s="33">
        <f t="shared" si="86"/>
        <v>0.3</v>
      </c>
    </row>
    <row r="2309" spans="1:13" x14ac:dyDescent="0.25">
      <c r="A2309" s="73">
        <f>+'INFO SEAL'!B2260</f>
        <v>2255</v>
      </c>
      <c r="B2309" s="180" t="str">
        <f t="shared" si="85"/>
        <v>SICODI</v>
      </c>
      <c r="C2309" s="180" t="str">
        <f>+'INFO SEAL'!C2260</f>
        <v>AREQUIPA</v>
      </c>
      <c r="D2309" s="180" t="str">
        <f>+'INFO SEAL'!D2260</f>
        <v>CONDESUYOS</v>
      </c>
      <c r="E2309" s="180" t="str">
        <f>+'INFO SEAL'!E2260</f>
        <v>CHICHAS</v>
      </c>
      <c r="F2309" s="180" t="str">
        <f>+IF('INFO SEAL'!I2260="BAJA TENSION","BT",IF('INFO SEAL'!I2260="MEDIA TENSION","MT","AT"))</f>
        <v>MT</v>
      </c>
      <c r="G2309" s="180">
        <f>+'INFO SEAL'!K2260</f>
        <v>13</v>
      </c>
      <c r="H2309" s="180" t="str">
        <f>+'INFO SEAL'!L2260</f>
        <v>POSTE</v>
      </c>
      <c r="I2309" s="180" t="str">
        <f>+'INFO SEAL'!M2260</f>
        <v>CONCRETO</v>
      </c>
      <c r="J2309" s="180" t="str">
        <f>+'INFO SEAL'!N2260&amp;"-"&amp;F2309</f>
        <v>PPC19-MT</v>
      </c>
      <c r="K2309" s="180"/>
      <c r="L2309" s="182" t="str">
        <f>+VLOOKUP('INFO SEAL'!N2260,$J$8:$V$50,3,FALSE)</f>
        <v>POSTE DE CONCRETO ARMADO DE 13/300/150/345</v>
      </c>
      <c r="M2309" s="33">
        <f t="shared" si="86"/>
        <v>0.5</v>
      </c>
    </row>
    <row r="2310" spans="1:13" x14ac:dyDescent="0.25">
      <c r="A2310" s="73">
        <f>+'INFO SEAL'!B2261</f>
        <v>2256</v>
      </c>
      <c r="B2310" s="180" t="str">
        <f t="shared" si="85"/>
        <v>SICODI</v>
      </c>
      <c r="C2310" s="180" t="str">
        <f>+'INFO SEAL'!C2261</f>
        <v>AREQUIPA</v>
      </c>
      <c r="D2310" s="180" t="str">
        <f>+'INFO SEAL'!D2261</f>
        <v>CARAVELI</v>
      </c>
      <c r="E2310" s="180" t="str">
        <f>+'INFO SEAL'!E2261</f>
        <v>CARAVELI</v>
      </c>
      <c r="F2310" s="180" t="str">
        <f>+IF('INFO SEAL'!I2261="BAJA TENSION","BT",IF('INFO SEAL'!I2261="MEDIA TENSION","MT","AT"))</f>
        <v>MT</v>
      </c>
      <c r="G2310" s="180">
        <f>+'INFO SEAL'!K2261</f>
        <v>12</v>
      </c>
      <c r="H2310" s="180" t="str">
        <f>+'INFO SEAL'!L2261</f>
        <v>POSTE</v>
      </c>
      <c r="I2310" s="180" t="str">
        <f>+'INFO SEAL'!M2261</f>
        <v>CONCRETO</v>
      </c>
      <c r="J2310" s="180" t="str">
        <f>+'INFO SEAL'!N2261&amp;"-"&amp;F2310</f>
        <v>PPC15-MT</v>
      </c>
      <c r="K2310" s="180"/>
      <c r="L2310" s="182" t="str">
        <f>+VLOOKUP('INFO SEAL'!N2261,$J$8:$V$50,3,FALSE)</f>
        <v>POSTE DE CONCRETO ARMADO DE 12/200/120/300</v>
      </c>
      <c r="M2310" s="33">
        <f t="shared" si="86"/>
        <v>0.3</v>
      </c>
    </row>
    <row r="2311" spans="1:13" x14ac:dyDescent="0.25">
      <c r="A2311" s="73">
        <f>+'INFO SEAL'!B2262</f>
        <v>2257</v>
      </c>
      <c r="B2311" s="180" t="str">
        <f t="shared" si="85"/>
        <v>SICODI</v>
      </c>
      <c r="C2311" s="180" t="str">
        <f>+'INFO SEAL'!C2262</f>
        <v>AREQUIPA</v>
      </c>
      <c r="D2311" s="180" t="str">
        <f>+'INFO SEAL'!D2262</f>
        <v>CARAVELI</v>
      </c>
      <c r="E2311" s="180" t="str">
        <f>+'INFO SEAL'!E2262</f>
        <v>CARAVELI</v>
      </c>
      <c r="F2311" s="180" t="str">
        <f>+IF('INFO SEAL'!I2262="BAJA TENSION","BT",IF('INFO SEAL'!I2262="MEDIA TENSION","MT","AT"))</f>
        <v>MT</v>
      </c>
      <c r="G2311" s="180">
        <f>+'INFO SEAL'!K2262</f>
        <v>12</v>
      </c>
      <c r="H2311" s="180" t="str">
        <f>+'INFO SEAL'!L2262</f>
        <v>POSTE</v>
      </c>
      <c r="I2311" s="180" t="str">
        <f>+'INFO SEAL'!M2262</f>
        <v>CONCRETO</v>
      </c>
      <c r="J2311" s="180" t="str">
        <f>+'INFO SEAL'!N2262&amp;"-"&amp;F2311</f>
        <v>PPC15-MT</v>
      </c>
      <c r="K2311" s="180"/>
      <c r="L2311" s="182" t="str">
        <f>+VLOOKUP('INFO SEAL'!N2262,$J$8:$V$50,3,FALSE)</f>
        <v>POSTE DE CONCRETO ARMADO DE 12/200/120/300</v>
      </c>
      <c r="M2311" s="33">
        <f t="shared" si="86"/>
        <v>0.3</v>
      </c>
    </row>
    <row r="2312" spans="1:13" x14ac:dyDescent="0.25">
      <c r="A2312" s="73">
        <f>+'INFO SEAL'!B2263</f>
        <v>2258</v>
      </c>
      <c r="B2312" s="180" t="str">
        <f t="shared" si="85"/>
        <v>SICODI</v>
      </c>
      <c r="C2312" s="180" t="str">
        <f>+'INFO SEAL'!C2263</f>
        <v>AREQUIPA</v>
      </c>
      <c r="D2312" s="180" t="str">
        <f>+'INFO SEAL'!D2263</f>
        <v>CARAVELI</v>
      </c>
      <c r="E2312" s="180" t="str">
        <f>+'INFO SEAL'!E2263</f>
        <v>CARAVELI</v>
      </c>
      <c r="F2312" s="180" t="str">
        <f>+IF('INFO SEAL'!I2263="BAJA TENSION","BT",IF('INFO SEAL'!I2263="MEDIA TENSION","MT","AT"))</f>
        <v>MT</v>
      </c>
      <c r="G2312" s="180">
        <f>+'INFO SEAL'!K2263</f>
        <v>12</v>
      </c>
      <c r="H2312" s="180" t="str">
        <f>+'INFO SEAL'!L2263</f>
        <v>POSTE</v>
      </c>
      <c r="I2312" s="180" t="str">
        <f>+'INFO SEAL'!M2263</f>
        <v>CONCRETO</v>
      </c>
      <c r="J2312" s="180" t="str">
        <f>+'INFO SEAL'!N2263&amp;"-"&amp;F2312</f>
        <v>PPC15-MT</v>
      </c>
      <c r="K2312" s="180"/>
      <c r="L2312" s="182" t="str">
        <f>+VLOOKUP('INFO SEAL'!N2263,$J$8:$V$50,3,FALSE)</f>
        <v>POSTE DE CONCRETO ARMADO DE 12/200/120/300</v>
      </c>
      <c r="M2312" s="33">
        <f t="shared" si="86"/>
        <v>0.3</v>
      </c>
    </row>
    <row r="2313" spans="1:13" x14ac:dyDescent="0.25">
      <c r="A2313" s="73">
        <f>+'INFO SEAL'!B2264</f>
        <v>2259</v>
      </c>
      <c r="B2313" s="180" t="str">
        <f t="shared" si="85"/>
        <v>SICODI</v>
      </c>
      <c r="C2313" s="180" t="str">
        <f>+'INFO SEAL'!C2264</f>
        <v>AREQUIPA</v>
      </c>
      <c r="D2313" s="180" t="str">
        <f>+'INFO SEAL'!D2264</f>
        <v>CAMANA</v>
      </c>
      <c r="E2313" s="180" t="str">
        <f>+'INFO SEAL'!E2264</f>
        <v>OCOÑA</v>
      </c>
      <c r="F2313" s="180" t="str">
        <f>+IF('INFO SEAL'!I2264="BAJA TENSION","BT",IF('INFO SEAL'!I2264="MEDIA TENSION","MT","AT"))</f>
        <v>MT</v>
      </c>
      <c r="G2313" s="180">
        <f>+'INFO SEAL'!K2264</f>
        <v>13</v>
      </c>
      <c r="H2313" s="180" t="str">
        <f>+'INFO SEAL'!L2264</f>
        <v>POSTE</v>
      </c>
      <c r="I2313" s="180" t="str">
        <f>+'INFO SEAL'!M2264</f>
        <v>CONCRETO</v>
      </c>
      <c r="J2313" s="180" t="str">
        <f>+'INFO SEAL'!N2264&amp;"-"&amp;F2313</f>
        <v>PPC19-MT</v>
      </c>
      <c r="K2313" s="180"/>
      <c r="L2313" s="182" t="str">
        <f>+VLOOKUP('INFO SEAL'!N2264,$J$8:$V$50,3,FALSE)</f>
        <v>POSTE DE CONCRETO ARMADO DE 13/300/150/345</v>
      </c>
      <c r="M2313" s="33">
        <f t="shared" si="86"/>
        <v>0.5</v>
      </c>
    </row>
    <row r="2314" spans="1:13" x14ac:dyDescent="0.25">
      <c r="A2314" s="73">
        <f>+'INFO SEAL'!B2265</f>
        <v>2260</v>
      </c>
      <c r="B2314" s="180" t="str">
        <f t="shared" si="85"/>
        <v>SICODI</v>
      </c>
      <c r="C2314" s="180" t="str">
        <f>+'INFO SEAL'!C2265</f>
        <v>AREQUIPA</v>
      </c>
      <c r="D2314" s="180" t="str">
        <f>+'INFO SEAL'!D2265</f>
        <v>CONDESUYOS</v>
      </c>
      <c r="E2314" s="180" t="str">
        <f>+'INFO SEAL'!E2265</f>
        <v>SALAMANCA</v>
      </c>
      <c r="F2314" s="180" t="str">
        <f>+IF('INFO SEAL'!I2265="BAJA TENSION","BT",IF('INFO SEAL'!I2265="MEDIA TENSION","MT","AT"))</f>
        <v>MT</v>
      </c>
      <c r="G2314" s="180">
        <f>+'INFO SEAL'!K2265</f>
        <v>13</v>
      </c>
      <c r="H2314" s="180" t="str">
        <f>+'INFO SEAL'!L2265</f>
        <v>POSTE</v>
      </c>
      <c r="I2314" s="180" t="str">
        <f>+'INFO SEAL'!M2265</f>
        <v>CONCRETO</v>
      </c>
      <c r="J2314" s="180" t="str">
        <f>+'INFO SEAL'!N2265&amp;"-"&amp;F2314</f>
        <v>PPC19-MT</v>
      </c>
      <c r="K2314" s="180"/>
      <c r="L2314" s="182" t="str">
        <f>+VLOOKUP('INFO SEAL'!N2265,$J$8:$V$50,3,FALSE)</f>
        <v>POSTE DE CONCRETO ARMADO DE 13/300/150/345</v>
      </c>
      <c r="M2314" s="33">
        <f t="shared" si="86"/>
        <v>0.5</v>
      </c>
    </row>
    <row r="2315" spans="1:13" x14ac:dyDescent="0.25">
      <c r="A2315" s="73">
        <f>+'INFO SEAL'!B2266</f>
        <v>2261</v>
      </c>
      <c r="B2315" s="180" t="str">
        <f t="shared" si="85"/>
        <v>SICODI</v>
      </c>
      <c r="C2315" s="180" t="str">
        <f>+'INFO SEAL'!C2266</f>
        <v>AREQUIPA</v>
      </c>
      <c r="D2315" s="180" t="str">
        <f>+'INFO SEAL'!D2266</f>
        <v>CARAVELI</v>
      </c>
      <c r="E2315" s="180" t="str">
        <f>+'INFO SEAL'!E2266</f>
        <v>CARAVELI</v>
      </c>
      <c r="F2315" s="180" t="str">
        <f>+IF('INFO SEAL'!I2266="BAJA TENSION","BT",IF('INFO SEAL'!I2266="MEDIA TENSION","MT","AT"))</f>
        <v>MT</v>
      </c>
      <c r="G2315" s="180">
        <f>+'INFO SEAL'!K2266</f>
        <v>13</v>
      </c>
      <c r="H2315" s="180" t="str">
        <f>+'INFO SEAL'!L2266</f>
        <v>POSTE</v>
      </c>
      <c r="I2315" s="180" t="str">
        <f>+'INFO SEAL'!M2266</f>
        <v>CONCRETO</v>
      </c>
      <c r="J2315" s="180" t="str">
        <f>+'INFO SEAL'!N2266&amp;"-"&amp;F2315</f>
        <v>PPC18-MT</v>
      </c>
      <c r="K2315" s="180"/>
      <c r="L2315" s="182" t="str">
        <f>+VLOOKUP('INFO SEAL'!N2266,$J$8:$V$50,3,FALSE)</f>
        <v>POSTE DE CONCRETO ARMADO DE 13/200/140/335</v>
      </c>
      <c r="M2315" s="33">
        <f t="shared" si="86"/>
        <v>0.4</v>
      </c>
    </row>
    <row r="2316" spans="1:13" x14ac:dyDescent="0.25">
      <c r="A2316" s="73">
        <f>+'INFO SEAL'!B2267</f>
        <v>2262</v>
      </c>
      <c r="B2316" s="180" t="str">
        <f t="shared" si="85"/>
        <v>SICODI</v>
      </c>
      <c r="C2316" s="180" t="str">
        <f>+'INFO SEAL'!C2267</f>
        <v>AREQUIPA</v>
      </c>
      <c r="D2316" s="180" t="str">
        <f>+'INFO SEAL'!D2267</f>
        <v>CAMANA</v>
      </c>
      <c r="E2316" s="180" t="str">
        <f>+'INFO SEAL'!E2267</f>
        <v>MARISCAL CACERES</v>
      </c>
      <c r="F2316" s="180" t="str">
        <f>+IF('INFO SEAL'!I2267="BAJA TENSION","BT",IF('INFO SEAL'!I2267="MEDIA TENSION","MT","AT"))</f>
        <v>BT</v>
      </c>
      <c r="G2316" s="180">
        <f>+'INFO SEAL'!K2267</f>
        <v>8</v>
      </c>
      <c r="H2316" s="180" t="str">
        <f>+'INFO SEAL'!L2267</f>
        <v>POSTE</v>
      </c>
      <c r="I2316" s="180" t="str">
        <f>+'INFO SEAL'!M2267</f>
        <v>CONCRETO</v>
      </c>
      <c r="J2316" s="180" t="str">
        <f>+'INFO SEAL'!N2267&amp;"-"&amp;F2316</f>
        <v>PPC05-BT</v>
      </c>
      <c r="K2316" s="180"/>
      <c r="L2316" s="182" t="str">
        <f>+VLOOKUP('INFO SEAL'!N2267,$J$8:$V$50,3,FALSE)</f>
        <v>POSTE DE CONCRETO ARMADO DE  8/200/120/240</v>
      </c>
      <c r="M2316" s="33">
        <f t="shared" si="86"/>
        <v>0.1</v>
      </c>
    </row>
    <row r="2317" spans="1:13" x14ac:dyDescent="0.25">
      <c r="A2317" s="73">
        <f>+'INFO SEAL'!B2268</f>
        <v>2263</v>
      </c>
      <c r="B2317" s="180" t="str">
        <f t="shared" si="85"/>
        <v>SICODI</v>
      </c>
      <c r="C2317" s="180" t="str">
        <f>+'INFO SEAL'!C2268</f>
        <v>AREQUIPA</v>
      </c>
      <c r="D2317" s="180" t="str">
        <f>+'INFO SEAL'!D2268</f>
        <v>CONDESUYOS</v>
      </c>
      <c r="E2317" s="180" t="str">
        <f>+'INFO SEAL'!E2268</f>
        <v>SALAMANCA</v>
      </c>
      <c r="F2317" s="180" t="str">
        <f>+IF('INFO SEAL'!I2268="BAJA TENSION","BT",IF('INFO SEAL'!I2268="MEDIA TENSION","MT","AT"))</f>
        <v>MT</v>
      </c>
      <c r="G2317" s="180">
        <f>+'INFO SEAL'!K2268</f>
        <v>13</v>
      </c>
      <c r="H2317" s="180" t="str">
        <f>+'INFO SEAL'!L2268</f>
        <v>POSTE</v>
      </c>
      <c r="I2317" s="180" t="str">
        <f>+'INFO SEAL'!M2268</f>
        <v>CONCRETO</v>
      </c>
      <c r="J2317" s="180" t="str">
        <f>+'INFO SEAL'!N2268&amp;"-"&amp;F2317</f>
        <v>PPC19-MT</v>
      </c>
      <c r="K2317" s="180"/>
      <c r="L2317" s="182" t="str">
        <f>+VLOOKUP('INFO SEAL'!N2268,$J$8:$V$50,3,FALSE)</f>
        <v>POSTE DE CONCRETO ARMADO DE 13/300/150/345</v>
      </c>
      <c r="M2317" s="33">
        <f t="shared" si="86"/>
        <v>0.5</v>
      </c>
    </row>
    <row r="2318" spans="1:13" x14ac:dyDescent="0.25">
      <c r="A2318" s="73">
        <f>+'INFO SEAL'!B2269</f>
        <v>2264</v>
      </c>
      <c r="B2318" s="180" t="str">
        <f t="shared" si="85"/>
        <v>SICODI</v>
      </c>
      <c r="C2318" s="180" t="str">
        <f>+'INFO SEAL'!C2269</f>
        <v>AREQUIPA</v>
      </c>
      <c r="D2318" s="180" t="str">
        <f>+'INFO SEAL'!D2269</f>
        <v>CAMANA</v>
      </c>
      <c r="E2318" s="180" t="str">
        <f>+'INFO SEAL'!E2269</f>
        <v>MARISCAL CACERES</v>
      </c>
      <c r="F2318" s="180" t="str">
        <f>+IF('INFO SEAL'!I2269="BAJA TENSION","BT",IF('INFO SEAL'!I2269="MEDIA TENSION","MT","AT"))</f>
        <v>MT</v>
      </c>
      <c r="G2318" s="180">
        <f>+'INFO SEAL'!K2269</f>
        <v>13</v>
      </c>
      <c r="H2318" s="180" t="str">
        <f>+'INFO SEAL'!L2269</f>
        <v>POSTE</v>
      </c>
      <c r="I2318" s="180" t="str">
        <f>+'INFO SEAL'!M2269</f>
        <v>CONCRETO</v>
      </c>
      <c r="J2318" s="180" t="str">
        <f>+'INFO SEAL'!N2269&amp;"-"&amp;F2318</f>
        <v>PPC19-MT</v>
      </c>
      <c r="K2318" s="180"/>
      <c r="L2318" s="182" t="str">
        <f>+VLOOKUP('INFO SEAL'!N2269,$J$8:$V$50,3,FALSE)</f>
        <v>POSTE DE CONCRETO ARMADO DE 13/300/150/345</v>
      </c>
      <c r="M2318" s="33">
        <f t="shared" si="86"/>
        <v>0.5</v>
      </c>
    </row>
    <row r="2319" spans="1:13" x14ac:dyDescent="0.25">
      <c r="A2319" s="73">
        <f>+'INFO SEAL'!B2270</f>
        <v>2265</v>
      </c>
      <c r="B2319" s="180" t="str">
        <f t="shared" si="85"/>
        <v>SICODI</v>
      </c>
      <c r="C2319" s="180" t="str">
        <f>+'INFO SEAL'!C2270</f>
        <v>AREQUIPA</v>
      </c>
      <c r="D2319" s="180" t="str">
        <f>+'INFO SEAL'!D2270</f>
        <v>CAMANA</v>
      </c>
      <c r="E2319" s="180" t="str">
        <f>+'INFO SEAL'!E2270</f>
        <v>MARISCAL CACERES</v>
      </c>
      <c r="F2319" s="180" t="str">
        <f>+IF('INFO SEAL'!I2270="BAJA TENSION","BT",IF('INFO SEAL'!I2270="MEDIA TENSION","MT","AT"))</f>
        <v>MT</v>
      </c>
      <c r="G2319" s="180">
        <f>+'INFO SEAL'!K2270</f>
        <v>13</v>
      </c>
      <c r="H2319" s="180" t="str">
        <f>+'INFO SEAL'!L2270</f>
        <v>POSTE</v>
      </c>
      <c r="I2319" s="180" t="str">
        <f>+'INFO SEAL'!M2270</f>
        <v>CONCRETO</v>
      </c>
      <c r="J2319" s="180" t="str">
        <f>+'INFO SEAL'!N2270&amp;"-"&amp;F2319</f>
        <v>PPC19-MT</v>
      </c>
      <c r="K2319" s="180"/>
      <c r="L2319" s="182" t="str">
        <f>+VLOOKUP('INFO SEAL'!N2270,$J$8:$V$50,3,FALSE)</f>
        <v>POSTE DE CONCRETO ARMADO DE 13/300/150/345</v>
      </c>
      <c r="M2319" s="33">
        <f t="shared" si="86"/>
        <v>0.5</v>
      </c>
    </row>
    <row r="2320" spans="1:13" x14ac:dyDescent="0.25">
      <c r="A2320" s="73">
        <f>+'INFO SEAL'!B2271</f>
        <v>2266</v>
      </c>
      <c r="B2320" s="180" t="str">
        <f t="shared" si="85"/>
        <v>SICODI</v>
      </c>
      <c r="C2320" s="180" t="str">
        <f>+'INFO SEAL'!C2271</f>
        <v>AREQUIPA</v>
      </c>
      <c r="D2320" s="180" t="str">
        <f>+'INFO SEAL'!D2271</f>
        <v>CONDESUYOS</v>
      </c>
      <c r="E2320" s="180" t="str">
        <f>+'INFO SEAL'!E2271</f>
        <v>SALAMANCA</v>
      </c>
      <c r="F2320" s="180" t="str">
        <f>+IF('INFO SEAL'!I2271="BAJA TENSION","BT",IF('INFO SEAL'!I2271="MEDIA TENSION","MT","AT"))</f>
        <v>MT</v>
      </c>
      <c r="G2320" s="180">
        <f>+'INFO SEAL'!K2271</f>
        <v>13</v>
      </c>
      <c r="H2320" s="180" t="str">
        <f>+'INFO SEAL'!L2271</f>
        <v>POSTE</v>
      </c>
      <c r="I2320" s="180" t="str">
        <f>+'INFO SEAL'!M2271</f>
        <v>CONCRETO</v>
      </c>
      <c r="J2320" s="180" t="str">
        <f>+'INFO SEAL'!N2271&amp;"-"&amp;F2320</f>
        <v>PPC19-MT</v>
      </c>
      <c r="K2320" s="180"/>
      <c r="L2320" s="182" t="str">
        <f>+VLOOKUP('INFO SEAL'!N2271,$J$8:$V$50,3,FALSE)</f>
        <v>POSTE DE CONCRETO ARMADO DE 13/300/150/345</v>
      </c>
      <c r="M2320" s="33">
        <f t="shared" si="86"/>
        <v>0.5</v>
      </c>
    </row>
    <row r="2321" spans="1:13" x14ac:dyDescent="0.25">
      <c r="A2321" s="73">
        <f>+'INFO SEAL'!B2272</f>
        <v>2267</v>
      </c>
      <c r="B2321" s="180" t="str">
        <f t="shared" si="85"/>
        <v>SICODI</v>
      </c>
      <c r="C2321" s="180" t="str">
        <f>+'INFO SEAL'!C2272</f>
        <v>AREQUIPA</v>
      </c>
      <c r="D2321" s="180" t="str">
        <f>+'INFO SEAL'!D2272</f>
        <v>CAMANA</v>
      </c>
      <c r="E2321" s="180" t="str">
        <f>+'INFO SEAL'!E2272</f>
        <v>MARISCAL CACERES</v>
      </c>
      <c r="F2321" s="180" t="str">
        <f>+IF('INFO SEAL'!I2272="BAJA TENSION","BT",IF('INFO SEAL'!I2272="MEDIA TENSION","MT","AT"))</f>
        <v>MT</v>
      </c>
      <c r="G2321" s="180">
        <f>+'INFO SEAL'!K2272</f>
        <v>13</v>
      </c>
      <c r="H2321" s="180" t="str">
        <f>+'INFO SEAL'!L2272</f>
        <v>POSTE</v>
      </c>
      <c r="I2321" s="180" t="str">
        <f>+'INFO SEAL'!M2272</f>
        <v>CONCRETO</v>
      </c>
      <c r="J2321" s="180" t="str">
        <f>+'INFO SEAL'!N2272&amp;"-"&amp;F2321</f>
        <v>PPC19-MT</v>
      </c>
      <c r="K2321" s="180"/>
      <c r="L2321" s="182" t="str">
        <f>+VLOOKUP('INFO SEAL'!N2272,$J$8:$V$50,3,FALSE)</f>
        <v>POSTE DE CONCRETO ARMADO DE 13/300/150/345</v>
      </c>
      <c r="M2321" s="33">
        <f t="shared" si="86"/>
        <v>0.5</v>
      </c>
    </row>
    <row r="2322" spans="1:13" x14ac:dyDescent="0.25">
      <c r="A2322" s="73">
        <f>+'INFO SEAL'!B2273</f>
        <v>2268</v>
      </c>
      <c r="B2322" s="180" t="str">
        <f t="shared" si="85"/>
        <v>SICODI</v>
      </c>
      <c r="C2322" s="180" t="str">
        <f>+'INFO SEAL'!C2273</f>
        <v>AREQUIPA</v>
      </c>
      <c r="D2322" s="180" t="str">
        <f>+'INFO SEAL'!D2273</f>
        <v>CARAVELI</v>
      </c>
      <c r="E2322" s="180" t="str">
        <f>+'INFO SEAL'!E2273</f>
        <v>CARAVELI</v>
      </c>
      <c r="F2322" s="180" t="str">
        <f>+IF('INFO SEAL'!I2273="BAJA TENSION","BT",IF('INFO SEAL'!I2273="MEDIA TENSION","MT","AT"))</f>
        <v>MT</v>
      </c>
      <c r="G2322" s="180">
        <f>+'INFO SEAL'!K2273</f>
        <v>13</v>
      </c>
      <c r="H2322" s="180" t="str">
        <f>+'INFO SEAL'!L2273</f>
        <v>POSTE</v>
      </c>
      <c r="I2322" s="180" t="str">
        <f>+'INFO SEAL'!M2273</f>
        <v>CONCRETO</v>
      </c>
      <c r="J2322" s="180" t="str">
        <f>+'INFO SEAL'!N2273&amp;"-"&amp;F2322</f>
        <v>PPC19-MT</v>
      </c>
      <c r="K2322" s="180"/>
      <c r="L2322" s="182" t="str">
        <f>+VLOOKUP('INFO SEAL'!N2273,$J$8:$V$50,3,FALSE)</f>
        <v>POSTE DE CONCRETO ARMADO DE 13/300/150/345</v>
      </c>
      <c r="M2322" s="33">
        <f t="shared" si="86"/>
        <v>0.5</v>
      </c>
    </row>
    <row r="2323" spans="1:13" x14ac:dyDescent="0.25">
      <c r="A2323" s="73">
        <f>+'INFO SEAL'!B2274</f>
        <v>2269</v>
      </c>
      <c r="B2323" s="180" t="str">
        <f t="shared" si="85"/>
        <v>SICODI</v>
      </c>
      <c r="C2323" s="180" t="str">
        <f>+'INFO SEAL'!C2274</f>
        <v>AREQUIPA</v>
      </c>
      <c r="D2323" s="180" t="str">
        <f>+'INFO SEAL'!D2274</f>
        <v>CARAVELI</v>
      </c>
      <c r="E2323" s="180" t="str">
        <f>+'INFO SEAL'!E2274</f>
        <v>CARAVELI</v>
      </c>
      <c r="F2323" s="180" t="str">
        <f>+IF('INFO SEAL'!I2274="BAJA TENSION","BT",IF('INFO SEAL'!I2274="MEDIA TENSION","MT","AT"))</f>
        <v>MT</v>
      </c>
      <c r="G2323" s="180">
        <f>+'INFO SEAL'!K2274</f>
        <v>13</v>
      </c>
      <c r="H2323" s="180" t="str">
        <f>+'INFO SEAL'!L2274</f>
        <v>POSTE</v>
      </c>
      <c r="I2323" s="180" t="str">
        <f>+'INFO SEAL'!M2274</f>
        <v>CONCRETO</v>
      </c>
      <c r="J2323" s="180" t="str">
        <f>+'INFO SEAL'!N2274&amp;"-"&amp;F2323</f>
        <v>PPC19-MT</v>
      </c>
      <c r="K2323" s="180"/>
      <c r="L2323" s="182" t="str">
        <f>+VLOOKUP('INFO SEAL'!N2274,$J$8:$V$50,3,FALSE)</f>
        <v>POSTE DE CONCRETO ARMADO DE 13/300/150/345</v>
      </c>
      <c r="M2323" s="33">
        <f t="shared" si="86"/>
        <v>0.5</v>
      </c>
    </row>
    <row r="2324" spans="1:13" x14ac:dyDescent="0.25">
      <c r="A2324" s="73">
        <f>+'INFO SEAL'!B2275</f>
        <v>2270</v>
      </c>
      <c r="B2324" s="180" t="str">
        <f t="shared" si="85"/>
        <v>SICODI</v>
      </c>
      <c r="C2324" s="180" t="str">
        <f>+'INFO SEAL'!C2275</f>
        <v>AREQUIPA</v>
      </c>
      <c r="D2324" s="180" t="str">
        <f>+'INFO SEAL'!D2275</f>
        <v>CARAVELI</v>
      </c>
      <c r="E2324" s="180" t="str">
        <f>+'INFO SEAL'!E2275</f>
        <v>CARAVELI</v>
      </c>
      <c r="F2324" s="180" t="str">
        <f>+IF('INFO SEAL'!I2275="BAJA TENSION","BT",IF('INFO SEAL'!I2275="MEDIA TENSION","MT","AT"))</f>
        <v>MT</v>
      </c>
      <c r="G2324" s="180">
        <f>+'INFO SEAL'!K2275</f>
        <v>13</v>
      </c>
      <c r="H2324" s="180" t="str">
        <f>+'INFO SEAL'!L2275</f>
        <v>POSTE</v>
      </c>
      <c r="I2324" s="180" t="str">
        <f>+'INFO SEAL'!M2275</f>
        <v>CONCRETO</v>
      </c>
      <c r="J2324" s="180" t="str">
        <f>+'INFO SEAL'!N2275&amp;"-"&amp;F2324</f>
        <v>PPC19-MT</v>
      </c>
      <c r="K2324" s="180"/>
      <c r="L2324" s="182" t="str">
        <f>+VLOOKUP('INFO SEAL'!N2275,$J$8:$V$50,3,FALSE)</f>
        <v>POSTE DE CONCRETO ARMADO DE 13/300/150/345</v>
      </c>
      <c r="M2324" s="33">
        <f t="shared" si="86"/>
        <v>0.5</v>
      </c>
    </row>
    <row r="2325" spans="1:13" x14ac:dyDescent="0.25">
      <c r="A2325" s="73">
        <f>+'INFO SEAL'!B2276</f>
        <v>2271</v>
      </c>
      <c r="B2325" s="180" t="str">
        <f t="shared" si="85"/>
        <v>SICODI</v>
      </c>
      <c r="C2325" s="180" t="str">
        <f>+'INFO SEAL'!C2276</f>
        <v>AREQUIPA</v>
      </c>
      <c r="D2325" s="180" t="str">
        <f>+'INFO SEAL'!D2276</f>
        <v>CARAVELI</v>
      </c>
      <c r="E2325" s="180" t="str">
        <f>+'INFO SEAL'!E2276</f>
        <v>CARAVELI</v>
      </c>
      <c r="F2325" s="180" t="str">
        <f>+IF('INFO SEAL'!I2276="BAJA TENSION","BT",IF('INFO SEAL'!I2276="MEDIA TENSION","MT","AT"))</f>
        <v>MT</v>
      </c>
      <c r="G2325" s="180">
        <f>+'INFO SEAL'!K2276</f>
        <v>12</v>
      </c>
      <c r="H2325" s="180" t="str">
        <f>+'INFO SEAL'!L2276</f>
        <v>POSTE</v>
      </c>
      <c r="I2325" s="180" t="str">
        <f>+'INFO SEAL'!M2276</f>
        <v>CONCRETO</v>
      </c>
      <c r="J2325" s="180" t="str">
        <f>+'INFO SEAL'!N2276&amp;"-"&amp;F2325</f>
        <v>PPC15-MT</v>
      </c>
      <c r="K2325" s="180"/>
      <c r="L2325" s="182" t="str">
        <f>+VLOOKUP('INFO SEAL'!N2276,$J$8:$V$50,3,FALSE)</f>
        <v>POSTE DE CONCRETO ARMADO DE 12/200/120/300</v>
      </c>
      <c r="M2325" s="33">
        <f t="shared" si="86"/>
        <v>0.3</v>
      </c>
    </row>
    <row r="2326" spans="1:13" x14ac:dyDescent="0.25">
      <c r="A2326" s="73">
        <f>+'INFO SEAL'!B2277</f>
        <v>2272</v>
      </c>
      <c r="B2326" s="180" t="str">
        <f t="shared" si="85"/>
        <v>SICODI</v>
      </c>
      <c r="C2326" s="180" t="str">
        <f>+'INFO SEAL'!C2277</f>
        <v>AREQUIPA</v>
      </c>
      <c r="D2326" s="180" t="str">
        <f>+'INFO SEAL'!D2277</f>
        <v>CARAVELI</v>
      </c>
      <c r="E2326" s="180" t="str">
        <f>+'INFO SEAL'!E2277</f>
        <v>CARAVELI</v>
      </c>
      <c r="F2326" s="180" t="str">
        <f>+IF('INFO SEAL'!I2277="BAJA TENSION","BT",IF('INFO SEAL'!I2277="MEDIA TENSION","MT","AT"))</f>
        <v>MT</v>
      </c>
      <c r="G2326" s="180">
        <f>+'INFO SEAL'!K2277</f>
        <v>13</v>
      </c>
      <c r="H2326" s="180" t="str">
        <f>+'INFO SEAL'!L2277</f>
        <v>POSTE</v>
      </c>
      <c r="I2326" s="180" t="str">
        <f>+'INFO SEAL'!M2277</f>
        <v>CONCRETO</v>
      </c>
      <c r="J2326" s="180" t="str">
        <f>+'INFO SEAL'!N2277&amp;"-"&amp;F2326</f>
        <v>PPC18-MT</v>
      </c>
      <c r="K2326" s="180"/>
      <c r="L2326" s="182" t="str">
        <f>+VLOOKUP('INFO SEAL'!N2277,$J$8:$V$50,3,FALSE)</f>
        <v>POSTE DE CONCRETO ARMADO DE 13/200/140/335</v>
      </c>
      <c r="M2326" s="33">
        <f t="shared" si="86"/>
        <v>0.4</v>
      </c>
    </row>
    <row r="2327" spans="1:13" x14ac:dyDescent="0.25">
      <c r="A2327" s="73">
        <f>+'INFO SEAL'!B2278</f>
        <v>2273</v>
      </c>
      <c r="B2327" s="180" t="str">
        <f t="shared" si="85"/>
        <v>SICODI</v>
      </c>
      <c r="C2327" s="180" t="str">
        <f>+'INFO SEAL'!C2278</f>
        <v>AREQUIPA</v>
      </c>
      <c r="D2327" s="180" t="str">
        <f>+'INFO SEAL'!D2278</f>
        <v>CONDESUYOS</v>
      </c>
      <c r="E2327" s="180" t="str">
        <f>+'INFO SEAL'!E2278</f>
        <v>SALAMANCA</v>
      </c>
      <c r="F2327" s="180" t="str">
        <f>+IF('INFO SEAL'!I2278="BAJA TENSION","BT",IF('INFO SEAL'!I2278="MEDIA TENSION","MT","AT"))</f>
        <v>MT</v>
      </c>
      <c r="G2327" s="180">
        <f>+'INFO SEAL'!K2278</f>
        <v>13</v>
      </c>
      <c r="H2327" s="180" t="str">
        <f>+'INFO SEAL'!L2278</f>
        <v>POSTE</v>
      </c>
      <c r="I2327" s="180" t="str">
        <f>+'INFO SEAL'!M2278</f>
        <v>CONCRETO</v>
      </c>
      <c r="J2327" s="180" t="str">
        <f>+'INFO SEAL'!N2278&amp;"-"&amp;F2327</f>
        <v>PPC19-MT</v>
      </c>
      <c r="K2327" s="180"/>
      <c r="L2327" s="182" t="str">
        <f>+VLOOKUP('INFO SEAL'!N2278,$J$8:$V$50,3,FALSE)</f>
        <v>POSTE DE CONCRETO ARMADO DE 13/300/150/345</v>
      </c>
      <c r="M2327" s="33">
        <f t="shared" si="86"/>
        <v>0.5</v>
      </c>
    </row>
    <row r="2328" spans="1:13" x14ac:dyDescent="0.25">
      <c r="A2328" s="73">
        <f>+'INFO SEAL'!B2279</f>
        <v>2274</v>
      </c>
      <c r="B2328" s="180" t="str">
        <f t="shared" si="85"/>
        <v>SICODI</v>
      </c>
      <c r="C2328" s="180" t="str">
        <f>+'INFO SEAL'!C2279</f>
        <v>AREQUIPA</v>
      </c>
      <c r="D2328" s="180" t="str">
        <f>+'INFO SEAL'!D2279</f>
        <v>CARAVELI</v>
      </c>
      <c r="E2328" s="180" t="str">
        <f>+'INFO SEAL'!E2279</f>
        <v>CARAVELI</v>
      </c>
      <c r="F2328" s="180" t="str">
        <f>+IF('INFO SEAL'!I2279="BAJA TENSION","BT",IF('INFO SEAL'!I2279="MEDIA TENSION","MT","AT"))</f>
        <v>MT</v>
      </c>
      <c r="G2328" s="180">
        <f>+'INFO SEAL'!K2279</f>
        <v>13</v>
      </c>
      <c r="H2328" s="180" t="str">
        <f>+'INFO SEAL'!L2279</f>
        <v>POSTE</v>
      </c>
      <c r="I2328" s="180" t="str">
        <f>+'INFO SEAL'!M2279</f>
        <v>CONCRETO</v>
      </c>
      <c r="J2328" s="180" t="str">
        <f>+'INFO SEAL'!N2279&amp;"-"&amp;F2328</f>
        <v>PPC18-MT</v>
      </c>
      <c r="K2328" s="180"/>
      <c r="L2328" s="182" t="str">
        <f>+VLOOKUP('INFO SEAL'!N2279,$J$8:$V$50,3,FALSE)</f>
        <v>POSTE DE CONCRETO ARMADO DE 13/200/140/335</v>
      </c>
      <c r="M2328" s="33">
        <f t="shared" si="86"/>
        <v>0.4</v>
      </c>
    </row>
    <row r="2329" spans="1:13" x14ac:dyDescent="0.25">
      <c r="A2329" s="73">
        <f>+'INFO SEAL'!B2280</f>
        <v>2275</v>
      </c>
      <c r="B2329" s="180" t="str">
        <f t="shared" si="85"/>
        <v>SICODI</v>
      </c>
      <c r="C2329" s="180" t="str">
        <f>+'INFO SEAL'!C2280</f>
        <v>AREQUIPA</v>
      </c>
      <c r="D2329" s="180" t="str">
        <f>+'INFO SEAL'!D2280</f>
        <v>CARAVELI</v>
      </c>
      <c r="E2329" s="180" t="str">
        <f>+'INFO SEAL'!E2280</f>
        <v>CARAVELI</v>
      </c>
      <c r="F2329" s="180" t="str">
        <f>+IF('INFO SEAL'!I2280="BAJA TENSION","BT",IF('INFO SEAL'!I2280="MEDIA TENSION","MT","AT"))</f>
        <v>MT</v>
      </c>
      <c r="G2329" s="180">
        <f>+'INFO SEAL'!K2280</f>
        <v>13</v>
      </c>
      <c r="H2329" s="180" t="str">
        <f>+'INFO SEAL'!L2280</f>
        <v>POSTE</v>
      </c>
      <c r="I2329" s="180" t="str">
        <f>+'INFO SEAL'!M2280</f>
        <v>CONCRETO</v>
      </c>
      <c r="J2329" s="180" t="str">
        <f>+'INFO SEAL'!N2280&amp;"-"&amp;F2329</f>
        <v>PPC18-MT</v>
      </c>
      <c r="K2329" s="180"/>
      <c r="L2329" s="182" t="str">
        <f>+VLOOKUP('INFO SEAL'!N2280,$J$8:$V$50,3,FALSE)</f>
        <v>POSTE DE CONCRETO ARMADO DE 13/200/140/335</v>
      </c>
      <c r="M2329" s="33">
        <f t="shared" si="86"/>
        <v>0.4</v>
      </c>
    </row>
    <row r="2330" spans="1:13" x14ac:dyDescent="0.25">
      <c r="A2330" s="73">
        <f>+'INFO SEAL'!B2281</f>
        <v>2276</v>
      </c>
      <c r="B2330" s="180" t="str">
        <f t="shared" si="85"/>
        <v>SICODI</v>
      </c>
      <c r="C2330" s="180" t="str">
        <f>+'INFO SEAL'!C2281</f>
        <v>AREQUIPA</v>
      </c>
      <c r="D2330" s="180" t="str">
        <f>+'INFO SEAL'!D2281</f>
        <v>CARAVELI</v>
      </c>
      <c r="E2330" s="180" t="str">
        <f>+'INFO SEAL'!E2281</f>
        <v>CARAVELI</v>
      </c>
      <c r="F2330" s="180" t="str">
        <f>+IF('INFO SEAL'!I2281="BAJA TENSION","BT",IF('INFO SEAL'!I2281="MEDIA TENSION","MT","AT"))</f>
        <v>MT</v>
      </c>
      <c r="G2330" s="180">
        <f>+'INFO SEAL'!K2281</f>
        <v>12</v>
      </c>
      <c r="H2330" s="180" t="str">
        <f>+'INFO SEAL'!L2281</f>
        <v>POSTE</v>
      </c>
      <c r="I2330" s="180" t="str">
        <f>+'INFO SEAL'!M2281</f>
        <v>MADERA</v>
      </c>
      <c r="J2330" s="180" t="str">
        <f>+'INFO SEAL'!N2281&amp;"-"&amp;F2330</f>
        <v>PPM19-MT</v>
      </c>
      <c r="K2330" s="180"/>
      <c r="L2330" s="182" t="str">
        <f>+VLOOKUP('INFO SEAL'!N2281,$J$8:$V$50,3,FALSE)</f>
        <v>POSTE DE MADERA TRATADA DE 12 mts. CL.4</v>
      </c>
      <c r="M2330" s="33">
        <f t="shared" si="86"/>
        <v>1</v>
      </c>
    </row>
    <row r="2331" spans="1:13" x14ac:dyDescent="0.25">
      <c r="A2331" s="73">
        <f>+'INFO SEAL'!B2282</f>
        <v>2277</v>
      </c>
      <c r="B2331" s="180" t="str">
        <f t="shared" si="85"/>
        <v>SICODI</v>
      </c>
      <c r="C2331" s="180" t="str">
        <f>+'INFO SEAL'!C2282</f>
        <v>AREQUIPA</v>
      </c>
      <c r="D2331" s="180" t="str">
        <f>+'INFO SEAL'!D2282</f>
        <v>CARAVELI</v>
      </c>
      <c r="E2331" s="180" t="str">
        <f>+'INFO SEAL'!E2282</f>
        <v>CARAVELI</v>
      </c>
      <c r="F2331" s="180" t="str">
        <f>+IF('INFO SEAL'!I2282="BAJA TENSION","BT",IF('INFO SEAL'!I2282="MEDIA TENSION","MT","AT"))</f>
        <v>MT</v>
      </c>
      <c r="G2331" s="180">
        <f>+'INFO SEAL'!K2282</f>
        <v>13</v>
      </c>
      <c r="H2331" s="180" t="str">
        <f>+'INFO SEAL'!L2282</f>
        <v>POSTE</v>
      </c>
      <c r="I2331" s="180" t="str">
        <f>+'INFO SEAL'!M2282</f>
        <v>CONCRETO</v>
      </c>
      <c r="J2331" s="180" t="str">
        <f>+'INFO SEAL'!N2282&amp;"-"&amp;F2331</f>
        <v>PPC18-MT</v>
      </c>
      <c r="K2331" s="180"/>
      <c r="L2331" s="182" t="str">
        <f>+VLOOKUP('INFO SEAL'!N2282,$J$8:$V$50,3,FALSE)</f>
        <v>POSTE DE CONCRETO ARMADO DE 13/200/140/335</v>
      </c>
      <c r="M2331" s="33">
        <f t="shared" si="86"/>
        <v>0.4</v>
      </c>
    </row>
    <row r="2332" spans="1:13" x14ac:dyDescent="0.25">
      <c r="A2332" s="73">
        <f>+'INFO SEAL'!B2283</f>
        <v>2278</v>
      </c>
      <c r="B2332" s="180" t="str">
        <f t="shared" si="85"/>
        <v>SICODI</v>
      </c>
      <c r="C2332" s="180" t="str">
        <f>+'INFO SEAL'!C2283</f>
        <v>AREQUIPA</v>
      </c>
      <c r="D2332" s="180" t="str">
        <f>+'INFO SEAL'!D2283</f>
        <v>CARAVELI</v>
      </c>
      <c r="E2332" s="180" t="str">
        <f>+'INFO SEAL'!E2283</f>
        <v>CARAVELI</v>
      </c>
      <c r="F2332" s="180" t="str">
        <f>+IF('INFO SEAL'!I2283="BAJA TENSION","BT",IF('INFO SEAL'!I2283="MEDIA TENSION","MT","AT"))</f>
        <v>MT</v>
      </c>
      <c r="G2332" s="180">
        <f>+'INFO SEAL'!K2283</f>
        <v>13</v>
      </c>
      <c r="H2332" s="180" t="str">
        <f>+'INFO SEAL'!L2283</f>
        <v>POSTE</v>
      </c>
      <c r="I2332" s="180" t="str">
        <f>+'INFO SEAL'!M2283</f>
        <v>CONCRETO</v>
      </c>
      <c r="J2332" s="180" t="str">
        <f>+'INFO SEAL'!N2283&amp;"-"&amp;F2332</f>
        <v>PPC18-MT</v>
      </c>
      <c r="K2332" s="180"/>
      <c r="L2332" s="182" t="str">
        <f>+VLOOKUP('INFO SEAL'!N2283,$J$8:$V$50,3,FALSE)</f>
        <v>POSTE DE CONCRETO ARMADO DE 13/200/140/335</v>
      </c>
      <c r="M2332" s="33">
        <f t="shared" si="86"/>
        <v>0.4</v>
      </c>
    </row>
    <row r="2333" spans="1:13" x14ac:dyDescent="0.25">
      <c r="A2333" s="73">
        <f>+'INFO SEAL'!B2284</f>
        <v>2279</v>
      </c>
      <c r="B2333" s="180" t="str">
        <f t="shared" si="85"/>
        <v>SICODI</v>
      </c>
      <c r="C2333" s="180" t="str">
        <f>+'INFO SEAL'!C2284</f>
        <v>AREQUIPA</v>
      </c>
      <c r="D2333" s="180" t="str">
        <f>+'INFO SEAL'!D2284</f>
        <v>CARAVELI</v>
      </c>
      <c r="E2333" s="180" t="str">
        <f>+'INFO SEAL'!E2284</f>
        <v>CARAVELI</v>
      </c>
      <c r="F2333" s="180" t="str">
        <f>+IF('INFO SEAL'!I2284="BAJA TENSION","BT",IF('INFO SEAL'!I2284="MEDIA TENSION","MT","AT"))</f>
        <v>MT</v>
      </c>
      <c r="G2333" s="180">
        <f>+'INFO SEAL'!K2284</f>
        <v>13</v>
      </c>
      <c r="H2333" s="180" t="str">
        <f>+'INFO SEAL'!L2284</f>
        <v>POSTE</v>
      </c>
      <c r="I2333" s="180" t="str">
        <f>+'INFO SEAL'!M2284</f>
        <v>CONCRETO</v>
      </c>
      <c r="J2333" s="180" t="str">
        <f>+'INFO SEAL'!N2284&amp;"-"&amp;F2333</f>
        <v>PPC18-MT</v>
      </c>
      <c r="K2333" s="180"/>
      <c r="L2333" s="182" t="str">
        <f>+VLOOKUP('INFO SEAL'!N2284,$J$8:$V$50,3,FALSE)</f>
        <v>POSTE DE CONCRETO ARMADO DE 13/200/140/335</v>
      </c>
      <c r="M2333" s="33">
        <f t="shared" si="86"/>
        <v>0.4</v>
      </c>
    </row>
    <row r="2334" spans="1:13" x14ac:dyDescent="0.25">
      <c r="A2334" s="73">
        <f>+'INFO SEAL'!B2285</f>
        <v>2280</v>
      </c>
      <c r="B2334" s="180" t="str">
        <f t="shared" si="85"/>
        <v>SICODI</v>
      </c>
      <c r="C2334" s="180" t="str">
        <f>+'INFO SEAL'!C2285</f>
        <v>AREQUIPA</v>
      </c>
      <c r="D2334" s="180" t="str">
        <f>+'INFO SEAL'!D2285</f>
        <v>CARAVELI</v>
      </c>
      <c r="E2334" s="180" t="str">
        <f>+'INFO SEAL'!E2285</f>
        <v>CARAVELI</v>
      </c>
      <c r="F2334" s="180" t="str">
        <f>+IF('INFO SEAL'!I2285="BAJA TENSION","BT",IF('INFO SEAL'!I2285="MEDIA TENSION","MT","AT"))</f>
        <v>MT</v>
      </c>
      <c r="G2334" s="180">
        <f>+'INFO SEAL'!K2285</f>
        <v>13</v>
      </c>
      <c r="H2334" s="180" t="str">
        <f>+'INFO SEAL'!L2285</f>
        <v>POSTE</v>
      </c>
      <c r="I2334" s="180" t="str">
        <f>+'INFO SEAL'!M2285</f>
        <v>CONCRETO</v>
      </c>
      <c r="J2334" s="180" t="str">
        <f>+'INFO SEAL'!N2285&amp;"-"&amp;F2334</f>
        <v>PPC18-MT</v>
      </c>
      <c r="K2334" s="180"/>
      <c r="L2334" s="182" t="str">
        <f>+VLOOKUP('INFO SEAL'!N2285,$J$8:$V$50,3,FALSE)</f>
        <v>POSTE DE CONCRETO ARMADO DE 13/200/140/335</v>
      </c>
      <c r="M2334" s="33">
        <f t="shared" si="86"/>
        <v>0.4</v>
      </c>
    </row>
    <row r="2335" spans="1:13" x14ac:dyDescent="0.25">
      <c r="A2335" s="73">
        <f>+'INFO SEAL'!B2286</f>
        <v>2281</v>
      </c>
      <c r="B2335" s="180" t="str">
        <f t="shared" si="85"/>
        <v>SICODI</v>
      </c>
      <c r="C2335" s="180" t="str">
        <f>+'INFO SEAL'!C2286</f>
        <v>AREQUIPA</v>
      </c>
      <c r="D2335" s="180" t="str">
        <f>+'INFO SEAL'!D2286</f>
        <v>CARAVELI</v>
      </c>
      <c r="E2335" s="180" t="str">
        <f>+'INFO SEAL'!E2286</f>
        <v>CARAVELI</v>
      </c>
      <c r="F2335" s="180" t="str">
        <f>+IF('INFO SEAL'!I2286="BAJA TENSION","BT",IF('INFO SEAL'!I2286="MEDIA TENSION","MT","AT"))</f>
        <v>MT</v>
      </c>
      <c r="G2335" s="180">
        <f>+'INFO SEAL'!K2286</f>
        <v>13</v>
      </c>
      <c r="H2335" s="180" t="str">
        <f>+'INFO SEAL'!L2286</f>
        <v>POSTE</v>
      </c>
      <c r="I2335" s="180" t="str">
        <f>+'INFO SEAL'!M2286</f>
        <v>CONCRETO</v>
      </c>
      <c r="J2335" s="180" t="str">
        <f>+'INFO SEAL'!N2286&amp;"-"&amp;F2335</f>
        <v>PPC18-MT</v>
      </c>
      <c r="K2335" s="180"/>
      <c r="L2335" s="182" t="str">
        <f>+VLOOKUP('INFO SEAL'!N2286,$J$8:$V$50,3,FALSE)</f>
        <v>POSTE DE CONCRETO ARMADO DE 13/200/140/335</v>
      </c>
      <c r="M2335" s="33">
        <f t="shared" si="86"/>
        <v>0.4</v>
      </c>
    </row>
    <row r="2336" spans="1:13" x14ac:dyDescent="0.25">
      <c r="A2336" s="73">
        <f>+'INFO SEAL'!B2287</f>
        <v>2282</v>
      </c>
      <c r="B2336" s="180" t="str">
        <f t="shared" si="85"/>
        <v>SICODI</v>
      </c>
      <c r="C2336" s="180" t="str">
        <f>+'INFO SEAL'!C2287</f>
        <v>AREQUIPA</v>
      </c>
      <c r="D2336" s="180" t="str">
        <f>+'INFO SEAL'!D2287</f>
        <v>CARAVELI</v>
      </c>
      <c r="E2336" s="180" t="str">
        <f>+'INFO SEAL'!E2287</f>
        <v>CARAVELI</v>
      </c>
      <c r="F2336" s="180" t="str">
        <f>+IF('INFO SEAL'!I2287="BAJA TENSION","BT",IF('INFO SEAL'!I2287="MEDIA TENSION","MT","AT"))</f>
        <v>MT</v>
      </c>
      <c r="G2336" s="180">
        <f>+'INFO SEAL'!K2287</f>
        <v>12</v>
      </c>
      <c r="H2336" s="180" t="str">
        <f>+'INFO SEAL'!L2287</f>
        <v>POSTE</v>
      </c>
      <c r="I2336" s="180" t="str">
        <f>+'INFO SEAL'!M2287</f>
        <v>CONCRETO</v>
      </c>
      <c r="J2336" s="180" t="str">
        <f>+'INFO SEAL'!N2287&amp;"-"&amp;F2336</f>
        <v>PPC15-MT</v>
      </c>
      <c r="K2336" s="180"/>
      <c r="L2336" s="182" t="str">
        <f>+VLOOKUP('INFO SEAL'!N2287,$J$8:$V$50,3,FALSE)</f>
        <v>POSTE DE CONCRETO ARMADO DE 12/200/120/300</v>
      </c>
      <c r="M2336" s="33">
        <f t="shared" si="86"/>
        <v>0.3</v>
      </c>
    </row>
    <row r="2337" spans="1:13" x14ac:dyDescent="0.25">
      <c r="A2337" s="73">
        <f>+'INFO SEAL'!B2288</f>
        <v>2283</v>
      </c>
      <c r="B2337" s="180" t="str">
        <f t="shared" si="85"/>
        <v>SICODI</v>
      </c>
      <c r="C2337" s="180" t="str">
        <f>+'INFO SEAL'!C2288</f>
        <v>AREQUIPA</v>
      </c>
      <c r="D2337" s="180" t="str">
        <f>+'INFO SEAL'!D2288</f>
        <v>CAMANA</v>
      </c>
      <c r="E2337" s="180" t="str">
        <f>+'INFO SEAL'!E2288</f>
        <v>MARISCAL CACERES</v>
      </c>
      <c r="F2337" s="180" t="str">
        <f>+IF('INFO SEAL'!I2288="BAJA TENSION","BT",IF('INFO SEAL'!I2288="MEDIA TENSION","MT","AT"))</f>
        <v>MT</v>
      </c>
      <c r="G2337" s="180">
        <f>+'INFO SEAL'!K2288</f>
        <v>13</v>
      </c>
      <c r="H2337" s="180" t="str">
        <f>+'INFO SEAL'!L2288</f>
        <v>POSTE</v>
      </c>
      <c r="I2337" s="180" t="str">
        <f>+'INFO SEAL'!M2288</f>
        <v>CONCRETO</v>
      </c>
      <c r="J2337" s="180" t="str">
        <f>+'INFO SEAL'!N2288&amp;"-"&amp;F2337</f>
        <v>PPC19-MT</v>
      </c>
      <c r="K2337" s="180"/>
      <c r="L2337" s="182" t="str">
        <f>+VLOOKUP('INFO SEAL'!N2288,$J$8:$V$50,3,FALSE)</f>
        <v>POSTE DE CONCRETO ARMADO DE 13/300/150/345</v>
      </c>
      <c r="M2337" s="33">
        <f t="shared" si="86"/>
        <v>0.5</v>
      </c>
    </row>
    <row r="2338" spans="1:13" x14ac:dyDescent="0.25">
      <c r="A2338" s="73">
        <f>+'INFO SEAL'!B2289</f>
        <v>2284</v>
      </c>
      <c r="B2338" s="180" t="str">
        <f t="shared" si="85"/>
        <v>SICODI</v>
      </c>
      <c r="C2338" s="180" t="str">
        <f>+'INFO SEAL'!C2289</f>
        <v>AREQUIPA</v>
      </c>
      <c r="D2338" s="180" t="str">
        <f>+'INFO SEAL'!D2289</f>
        <v>CARAVELI</v>
      </c>
      <c r="E2338" s="180" t="str">
        <f>+'INFO SEAL'!E2289</f>
        <v>CARAVELI</v>
      </c>
      <c r="F2338" s="180" t="str">
        <f>+IF('INFO SEAL'!I2289="BAJA TENSION","BT",IF('INFO SEAL'!I2289="MEDIA TENSION","MT","AT"))</f>
        <v>MT</v>
      </c>
      <c r="G2338" s="180">
        <f>+'INFO SEAL'!K2289</f>
        <v>13</v>
      </c>
      <c r="H2338" s="180" t="str">
        <f>+'INFO SEAL'!L2289</f>
        <v>POSTE</v>
      </c>
      <c r="I2338" s="180" t="str">
        <f>+'INFO SEAL'!M2289</f>
        <v>CONCRETO</v>
      </c>
      <c r="J2338" s="180" t="str">
        <f>+'INFO SEAL'!N2289&amp;"-"&amp;F2338</f>
        <v>PPC19-MT</v>
      </c>
      <c r="K2338" s="180"/>
      <c r="L2338" s="182" t="str">
        <f>+VLOOKUP('INFO SEAL'!N2289,$J$8:$V$50,3,FALSE)</f>
        <v>POSTE DE CONCRETO ARMADO DE 13/300/150/345</v>
      </c>
      <c r="M2338" s="33">
        <f t="shared" si="86"/>
        <v>0.5</v>
      </c>
    </row>
    <row r="2339" spans="1:13" x14ac:dyDescent="0.25">
      <c r="A2339" s="73">
        <f>+'INFO SEAL'!B2290</f>
        <v>2285</v>
      </c>
      <c r="B2339" s="180" t="str">
        <f t="shared" si="85"/>
        <v>SICODI</v>
      </c>
      <c r="C2339" s="180" t="str">
        <f>+'INFO SEAL'!C2290</f>
        <v>AREQUIPA</v>
      </c>
      <c r="D2339" s="180" t="str">
        <f>+'INFO SEAL'!D2290</f>
        <v>CONDESUYOS</v>
      </c>
      <c r="E2339" s="180" t="str">
        <f>+'INFO SEAL'!E2290</f>
        <v>SALAMANCA</v>
      </c>
      <c r="F2339" s="180" t="str">
        <f>+IF('INFO SEAL'!I2290="BAJA TENSION","BT",IF('INFO SEAL'!I2290="MEDIA TENSION","MT","AT"))</f>
        <v>MT</v>
      </c>
      <c r="G2339" s="180">
        <f>+'INFO SEAL'!K2290</f>
        <v>13</v>
      </c>
      <c r="H2339" s="180" t="str">
        <f>+'INFO SEAL'!L2290</f>
        <v>POSTE</v>
      </c>
      <c r="I2339" s="180" t="str">
        <f>+'INFO SEAL'!M2290</f>
        <v>CONCRETO</v>
      </c>
      <c r="J2339" s="180" t="str">
        <f>+'INFO SEAL'!N2290&amp;"-"&amp;F2339</f>
        <v>PPC19-MT</v>
      </c>
      <c r="K2339" s="180"/>
      <c r="L2339" s="182" t="str">
        <f>+VLOOKUP('INFO SEAL'!N2290,$J$8:$V$50,3,FALSE)</f>
        <v>POSTE DE CONCRETO ARMADO DE 13/300/150/345</v>
      </c>
      <c r="M2339" s="33">
        <f t="shared" si="86"/>
        <v>0.5</v>
      </c>
    </row>
    <row r="2340" spans="1:13" x14ac:dyDescent="0.25">
      <c r="A2340" s="73">
        <f>+'INFO SEAL'!B2291</f>
        <v>2286</v>
      </c>
      <c r="B2340" s="180" t="str">
        <f t="shared" si="85"/>
        <v>SICODI</v>
      </c>
      <c r="C2340" s="180" t="str">
        <f>+'INFO SEAL'!C2291</f>
        <v>AREQUIPA</v>
      </c>
      <c r="D2340" s="180" t="str">
        <f>+'INFO SEAL'!D2291</f>
        <v>CAMANA</v>
      </c>
      <c r="E2340" s="180" t="str">
        <f>+'INFO SEAL'!E2291</f>
        <v>MARISCAL CACERES</v>
      </c>
      <c r="F2340" s="180" t="str">
        <f>+IF('INFO SEAL'!I2291="BAJA TENSION","BT",IF('INFO SEAL'!I2291="MEDIA TENSION","MT","AT"))</f>
        <v>BT</v>
      </c>
      <c r="G2340" s="180">
        <f>+'INFO SEAL'!K2291</f>
        <v>8</v>
      </c>
      <c r="H2340" s="180" t="str">
        <f>+'INFO SEAL'!L2291</f>
        <v>POSTE</v>
      </c>
      <c r="I2340" s="180" t="str">
        <f>+'INFO SEAL'!M2291</f>
        <v>CONCRETO</v>
      </c>
      <c r="J2340" s="180" t="str">
        <f>+'INFO SEAL'!N2291&amp;"-"&amp;F2340</f>
        <v>PPC05-BT</v>
      </c>
      <c r="K2340" s="180"/>
      <c r="L2340" s="182" t="str">
        <f>+VLOOKUP('INFO SEAL'!N2291,$J$8:$V$50,3,FALSE)</f>
        <v>POSTE DE CONCRETO ARMADO DE  8/200/120/240</v>
      </c>
      <c r="M2340" s="33">
        <f t="shared" si="86"/>
        <v>0.1</v>
      </c>
    </row>
    <row r="2341" spans="1:13" x14ac:dyDescent="0.25">
      <c r="A2341" s="73">
        <f>+'INFO SEAL'!B2292</f>
        <v>2287</v>
      </c>
      <c r="B2341" s="180" t="str">
        <f t="shared" si="85"/>
        <v>SICODI</v>
      </c>
      <c r="C2341" s="180" t="str">
        <f>+'INFO SEAL'!C2292</f>
        <v>AREQUIPA</v>
      </c>
      <c r="D2341" s="180" t="str">
        <f>+'INFO SEAL'!D2292</f>
        <v>CAMANA</v>
      </c>
      <c r="E2341" s="180" t="str">
        <f>+'INFO SEAL'!E2292</f>
        <v>OCOÑA</v>
      </c>
      <c r="F2341" s="180" t="str">
        <f>+IF('INFO SEAL'!I2292="BAJA TENSION","BT",IF('INFO SEAL'!I2292="MEDIA TENSION","MT","AT"))</f>
        <v>MT</v>
      </c>
      <c r="G2341" s="180">
        <f>+'INFO SEAL'!K2292</f>
        <v>13</v>
      </c>
      <c r="H2341" s="180" t="str">
        <f>+'INFO SEAL'!L2292</f>
        <v>POSTE</v>
      </c>
      <c r="I2341" s="180" t="str">
        <f>+'INFO SEAL'!M2292</f>
        <v>CONCRETO</v>
      </c>
      <c r="J2341" s="180" t="str">
        <f>+'INFO SEAL'!N2292&amp;"-"&amp;F2341</f>
        <v>PPC19-MT</v>
      </c>
      <c r="K2341" s="180"/>
      <c r="L2341" s="182" t="str">
        <f>+VLOOKUP('INFO SEAL'!N2292,$J$8:$V$50,3,FALSE)</f>
        <v>POSTE DE CONCRETO ARMADO DE 13/300/150/345</v>
      </c>
      <c r="M2341" s="33">
        <f t="shared" si="86"/>
        <v>0.5</v>
      </c>
    </row>
    <row r="2342" spans="1:13" x14ac:dyDescent="0.25">
      <c r="A2342" s="73">
        <f>+'INFO SEAL'!B2293</f>
        <v>2288</v>
      </c>
      <c r="B2342" s="180" t="str">
        <f t="shared" si="85"/>
        <v>SICODI</v>
      </c>
      <c r="C2342" s="180" t="str">
        <f>+'INFO SEAL'!C2293</f>
        <v>AREQUIPA</v>
      </c>
      <c r="D2342" s="180" t="str">
        <f>+'INFO SEAL'!D2293</f>
        <v>CONDESUYOS</v>
      </c>
      <c r="E2342" s="180" t="str">
        <f>+'INFO SEAL'!E2293</f>
        <v>SALAMANCA</v>
      </c>
      <c r="F2342" s="180" t="str">
        <f>+IF('INFO SEAL'!I2293="BAJA TENSION","BT",IF('INFO SEAL'!I2293="MEDIA TENSION","MT","AT"))</f>
        <v>MT</v>
      </c>
      <c r="G2342" s="180">
        <f>+'INFO SEAL'!K2293</f>
        <v>13</v>
      </c>
      <c r="H2342" s="180" t="str">
        <f>+'INFO SEAL'!L2293</f>
        <v>POSTE</v>
      </c>
      <c r="I2342" s="180" t="str">
        <f>+'INFO SEAL'!M2293</f>
        <v>CONCRETO</v>
      </c>
      <c r="J2342" s="180" t="str">
        <f>+'INFO SEAL'!N2293&amp;"-"&amp;F2342</f>
        <v>PPC19-MT</v>
      </c>
      <c r="K2342" s="180"/>
      <c r="L2342" s="182" t="str">
        <f>+VLOOKUP('INFO SEAL'!N2293,$J$8:$V$50,3,FALSE)</f>
        <v>POSTE DE CONCRETO ARMADO DE 13/300/150/345</v>
      </c>
      <c r="M2342" s="33">
        <f t="shared" si="86"/>
        <v>0.5</v>
      </c>
    </row>
    <row r="2343" spans="1:13" x14ac:dyDescent="0.25">
      <c r="A2343" s="73">
        <f>+'INFO SEAL'!B2294</f>
        <v>2289</v>
      </c>
      <c r="B2343" s="180" t="str">
        <f t="shared" si="85"/>
        <v>SICODI</v>
      </c>
      <c r="C2343" s="180" t="str">
        <f>+'INFO SEAL'!C2294</f>
        <v>AREQUIPA</v>
      </c>
      <c r="D2343" s="180" t="str">
        <f>+'INFO SEAL'!D2294</f>
        <v>CAMANA</v>
      </c>
      <c r="E2343" s="180" t="str">
        <f>+'INFO SEAL'!E2294</f>
        <v>OCOÑA</v>
      </c>
      <c r="F2343" s="180" t="str">
        <f>+IF('INFO SEAL'!I2294="BAJA TENSION","BT",IF('INFO SEAL'!I2294="MEDIA TENSION","MT","AT"))</f>
        <v>MT</v>
      </c>
      <c r="G2343" s="180">
        <f>+'INFO SEAL'!K2294</f>
        <v>13</v>
      </c>
      <c r="H2343" s="180" t="str">
        <f>+'INFO SEAL'!L2294</f>
        <v>POSTE</v>
      </c>
      <c r="I2343" s="180" t="str">
        <f>+'INFO SEAL'!M2294</f>
        <v>CONCRETO</v>
      </c>
      <c r="J2343" s="180" t="str">
        <f>+'INFO SEAL'!N2294&amp;"-"&amp;F2343</f>
        <v>PPC19-MT</v>
      </c>
      <c r="K2343" s="180"/>
      <c r="L2343" s="182" t="str">
        <f>+VLOOKUP('INFO SEAL'!N2294,$J$8:$V$50,3,FALSE)</f>
        <v>POSTE DE CONCRETO ARMADO DE 13/300/150/345</v>
      </c>
      <c r="M2343" s="33">
        <f t="shared" si="86"/>
        <v>0.5</v>
      </c>
    </row>
    <row r="2344" spans="1:13" x14ac:dyDescent="0.25">
      <c r="A2344" s="73">
        <f>+'INFO SEAL'!B2295</f>
        <v>2290</v>
      </c>
      <c r="B2344" s="180" t="str">
        <f t="shared" si="85"/>
        <v>SICODI</v>
      </c>
      <c r="C2344" s="180" t="str">
        <f>+'INFO SEAL'!C2295</f>
        <v>AREQUIPA</v>
      </c>
      <c r="D2344" s="180" t="str">
        <f>+'INFO SEAL'!D2295</f>
        <v>CONDESUYOS</v>
      </c>
      <c r="E2344" s="180" t="str">
        <f>+'INFO SEAL'!E2295</f>
        <v>SALAMANCA</v>
      </c>
      <c r="F2344" s="180" t="str">
        <f>+IF('INFO SEAL'!I2295="BAJA TENSION","BT",IF('INFO SEAL'!I2295="MEDIA TENSION","MT","AT"))</f>
        <v>MT</v>
      </c>
      <c r="G2344" s="180">
        <f>+'INFO SEAL'!K2295</f>
        <v>13</v>
      </c>
      <c r="H2344" s="180" t="str">
        <f>+'INFO SEAL'!L2295</f>
        <v>POSTE</v>
      </c>
      <c r="I2344" s="180" t="str">
        <f>+'INFO SEAL'!M2295</f>
        <v>CONCRETO</v>
      </c>
      <c r="J2344" s="180" t="str">
        <f>+'INFO SEAL'!N2295&amp;"-"&amp;F2344</f>
        <v>PPC19-MT</v>
      </c>
      <c r="K2344" s="180"/>
      <c r="L2344" s="182" t="str">
        <f>+VLOOKUP('INFO SEAL'!N2295,$J$8:$V$50,3,FALSE)</f>
        <v>POSTE DE CONCRETO ARMADO DE 13/300/150/345</v>
      </c>
      <c r="M2344" s="33">
        <f t="shared" si="86"/>
        <v>0.5</v>
      </c>
    </row>
    <row r="2345" spans="1:13" x14ac:dyDescent="0.25">
      <c r="A2345" s="73">
        <f>+'INFO SEAL'!B2296</f>
        <v>2291</v>
      </c>
      <c r="B2345" s="180" t="str">
        <f t="shared" si="85"/>
        <v>SICODI</v>
      </c>
      <c r="C2345" s="180" t="str">
        <f>+'INFO SEAL'!C2296</f>
        <v>AREQUIPA</v>
      </c>
      <c r="D2345" s="180" t="str">
        <f>+'INFO SEAL'!D2296</f>
        <v>CAMANA</v>
      </c>
      <c r="E2345" s="180" t="str">
        <f>+'INFO SEAL'!E2296</f>
        <v>OCOÑA</v>
      </c>
      <c r="F2345" s="180" t="str">
        <f>+IF('INFO SEAL'!I2296="BAJA TENSION","BT",IF('INFO SEAL'!I2296="MEDIA TENSION","MT","AT"))</f>
        <v>MT</v>
      </c>
      <c r="G2345" s="180">
        <f>+'INFO SEAL'!K2296</f>
        <v>13</v>
      </c>
      <c r="H2345" s="180" t="str">
        <f>+'INFO SEAL'!L2296</f>
        <v>POSTE</v>
      </c>
      <c r="I2345" s="180" t="str">
        <f>+'INFO SEAL'!M2296</f>
        <v>CONCRETO</v>
      </c>
      <c r="J2345" s="180" t="str">
        <f>+'INFO SEAL'!N2296&amp;"-"&amp;F2345</f>
        <v>PPC19-MT</v>
      </c>
      <c r="K2345" s="180"/>
      <c r="L2345" s="182" t="str">
        <f>+VLOOKUP('INFO SEAL'!N2296,$J$8:$V$50,3,FALSE)</f>
        <v>POSTE DE CONCRETO ARMADO DE 13/300/150/345</v>
      </c>
      <c r="M2345" s="33">
        <f t="shared" si="86"/>
        <v>0.5</v>
      </c>
    </row>
    <row r="2346" spans="1:13" x14ac:dyDescent="0.25">
      <c r="A2346" s="73">
        <f>+'INFO SEAL'!B2297</f>
        <v>2292</v>
      </c>
      <c r="B2346" s="180" t="str">
        <f t="shared" si="85"/>
        <v>SICODI</v>
      </c>
      <c r="C2346" s="180" t="str">
        <f>+'INFO SEAL'!C2297</f>
        <v>AREQUIPA</v>
      </c>
      <c r="D2346" s="180" t="str">
        <f>+'INFO SEAL'!D2297</f>
        <v>CONDESUYOS</v>
      </c>
      <c r="E2346" s="180" t="str">
        <f>+'INFO SEAL'!E2297</f>
        <v>SALAMANCA</v>
      </c>
      <c r="F2346" s="180" t="str">
        <f>+IF('INFO SEAL'!I2297="BAJA TENSION","BT",IF('INFO SEAL'!I2297="MEDIA TENSION","MT","AT"))</f>
        <v>MT</v>
      </c>
      <c r="G2346" s="180">
        <f>+'INFO SEAL'!K2297</f>
        <v>13</v>
      </c>
      <c r="H2346" s="180" t="str">
        <f>+'INFO SEAL'!L2297</f>
        <v>POSTE</v>
      </c>
      <c r="I2346" s="180" t="str">
        <f>+'INFO SEAL'!M2297</f>
        <v>CONCRETO</v>
      </c>
      <c r="J2346" s="180" t="str">
        <f>+'INFO SEAL'!N2297&amp;"-"&amp;F2346</f>
        <v>PPC19-MT</v>
      </c>
      <c r="K2346" s="180"/>
      <c r="L2346" s="182" t="str">
        <f>+VLOOKUP('INFO SEAL'!N2297,$J$8:$V$50,3,FALSE)</f>
        <v>POSTE DE CONCRETO ARMADO DE 13/300/150/345</v>
      </c>
      <c r="M2346" s="33">
        <f t="shared" si="86"/>
        <v>0.5</v>
      </c>
    </row>
    <row r="2347" spans="1:13" x14ac:dyDescent="0.25">
      <c r="A2347" s="73">
        <f>+'INFO SEAL'!B2298</f>
        <v>2293</v>
      </c>
      <c r="B2347" s="180" t="str">
        <f t="shared" si="85"/>
        <v>SICODI</v>
      </c>
      <c r="C2347" s="180" t="str">
        <f>+'INFO SEAL'!C2298</f>
        <v>AREQUIPA</v>
      </c>
      <c r="D2347" s="180" t="str">
        <f>+'INFO SEAL'!D2298</f>
        <v>CAMANA</v>
      </c>
      <c r="E2347" s="180" t="str">
        <f>+'INFO SEAL'!E2298</f>
        <v>OCOÑA</v>
      </c>
      <c r="F2347" s="180" t="str">
        <f>+IF('INFO SEAL'!I2298="BAJA TENSION","BT",IF('INFO SEAL'!I2298="MEDIA TENSION","MT","AT"))</f>
        <v>MT</v>
      </c>
      <c r="G2347" s="180">
        <f>+'INFO SEAL'!K2298</f>
        <v>13</v>
      </c>
      <c r="H2347" s="180" t="str">
        <f>+'INFO SEAL'!L2298</f>
        <v>POSTE</v>
      </c>
      <c r="I2347" s="180" t="str">
        <f>+'INFO SEAL'!M2298</f>
        <v>CONCRETO</v>
      </c>
      <c r="J2347" s="180" t="str">
        <f>+'INFO SEAL'!N2298&amp;"-"&amp;F2347</f>
        <v>PPC19-MT</v>
      </c>
      <c r="K2347" s="180"/>
      <c r="L2347" s="182" t="str">
        <f>+VLOOKUP('INFO SEAL'!N2298,$J$8:$V$50,3,FALSE)</f>
        <v>POSTE DE CONCRETO ARMADO DE 13/300/150/345</v>
      </c>
      <c r="M2347" s="33">
        <f t="shared" si="86"/>
        <v>0.5</v>
      </c>
    </row>
    <row r="2348" spans="1:13" x14ac:dyDescent="0.25">
      <c r="A2348" s="73">
        <f>+'INFO SEAL'!B2299</f>
        <v>2294</v>
      </c>
      <c r="B2348" s="180" t="str">
        <f t="shared" si="85"/>
        <v>SICODI</v>
      </c>
      <c r="C2348" s="180" t="str">
        <f>+'INFO SEAL'!C2299</f>
        <v>AREQUIPA</v>
      </c>
      <c r="D2348" s="180" t="str">
        <f>+'INFO SEAL'!D2299</f>
        <v>CONDESUYOS</v>
      </c>
      <c r="E2348" s="180" t="str">
        <f>+'INFO SEAL'!E2299</f>
        <v>SALAMANCA</v>
      </c>
      <c r="F2348" s="180" t="str">
        <f>+IF('INFO SEAL'!I2299="BAJA TENSION","BT",IF('INFO SEAL'!I2299="MEDIA TENSION","MT","AT"))</f>
        <v>MT</v>
      </c>
      <c r="G2348" s="180">
        <f>+'INFO SEAL'!K2299</f>
        <v>13</v>
      </c>
      <c r="H2348" s="180" t="str">
        <f>+'INFO SEAL'!L2299</f>
        <v>POSTE</v>
      </c>
      <c r="I2348" s="180" t="str">
        <f>+'INFO SEAL'!M2299</f>
        <v>CONCRETO</v>
      </c>
      <c r="J2348" s="180" t="str">
        <f>+'INFO SEAL'!N2299&amp;"-"&amp;F2348</f>
        <v>PPC19-MT</v>
      </c>
      <c r="K2348" s="180"/>
      <c r="L2348" s="182" t="str">
        <f>+VLOOKUP('INFO SEAL'!N2299,$J$8:$V$50,3,FALSE)</f>
        <v>POSTE DE CONCRETO ARMADO DE 13/300/150/345</v>
      </c>
      <c r="M2348" s="33">
        <f t="shared" si="86"/>
        <v>0.5</v>
      </c>
    </row>
    <row r="2349" spans="1:13" x14ac:dyDescent="0.25">
      <c r="A2349" s="73">
        <f>+'INFO SEAL'!B2300</f>
        <v>2295</v>
      </c>
      <c r="B2349" s="180" t="str">
        <f t="shared" si="85"/>
        <v>SICODI</v>
      </c>
      <c r="C2349" s="180" t="str">
        <f>+'INFO SEAL'!C2300</f>
        <v>AREQUIPA</v>
      </c>
      <c r="D2349" s="180" t="str">
        <f>+'INFO SEAL'!D2300</f>
        <v>CAMANA</v>
      </c>
      <c r="E2349" s="180" t="str">
        <f>+'INFO SEAL'!E2300</f>
        <v>OCOÑA</v>
      </c>
      <c r="F2349" s="180" t="str">
        <f>+IF('INFO SEAL'!I2300="BAJA TENSION","BT",IF('INFO SEAL'!I2300="MEDIA TENSION","MT","AT"))</f>
        <v>MT</v>
      </c>
      <c r="G2349" s="180">
        <f>+'INFO SEAL'!K2300</f>
        <v>13</v>
      </c>
      <c r="H2349" s="180" t="str">
        <f>+'INFO SEAL'!L2300</f>
        <v>POSTE</v>
      </c>
      <c r="I2349" s="180" t="str">
        <f>+'INFO SEAL'!M2300</f>
        <v>CONCRETO</v>
      </c>
      <c r="J2349" s="180" t="str">
        <f>+'INFO SEAL'!N2300&amp;"-"&amp;F2349</f>
        <v>PPC19-MT</v>
      </c>
      <c r="K2349" s="180"/>
      <c r="L2349" s="182" t="str">
        <f>+VLOOKUP('INFO SEAL'!N2300,$J$8:$V$50,3,FALSE)</f>
        <v>POSTE DE CONCRETO ARMADO DE 13/300/150/345</v>
      </c>
      <c r="M2349" s="33">
        <f t="shared" si="86"/>
        <v>0.5</v>
      </c>
    </row>
    <row r="2350" spans="1:13" x14ac:dyDescent="0.25">
      <c r="A2350" s="73">
        <f>+'INFO SEAL'!B2301</f>
        <v>2296</v>
      </c>
      <c r="B2350" s="180" t="str">
        <f t="shared" si="85"/>
        <v>SICODI</v>
      </c>
      <c r="C2350" s="180" t="str">
        <f>+'INFO SEAL'!C2301</f>
        <v>AREQUIPA</v>
      </c>
      <c r="D2350" s="180" t="str">
        <f>+'INFO SEAL'!D2301</f>
        <v>CAMANA</v>
      </c>
      <c r="E2350" s="180" t="str">
        <f>+'INFO SEAL'!E2301</f>
        <v>OCOÑA</v>
      </c>
      <c r="F2350" s="180" t="str">
        <f>+IF('INFO SEAL'!I2301="BAJA TENSION","BT",IF('INFO SEAL'!I2301="MEDIA TENSION","MT","AT"))</f>
        <v>MT</v>
      </c>
      <c r="G2350" s="180">
        <f>+'INFO SEAL'!K2301</f>
        <v>13</v>
      </c>
      <c r="H2350" s="180" t="str">
        <f>+'INFO SEAL'!L2301</f>
        <v>POSTE</v>
      </c>
      <c r="I2350" s="180" t="str">
        <f>+'INFO SEAL'!M2301</f>
        <v>CONCRETO</v>
      </c>
      <c r="J2350" s="180" t="str">
        <f>+'INFO SEAL'!N2301&amp;"-"&amp;F2350</f>
        <v>PPC19-MT</v>
      </c>
      <c r="K2350" s="180"/>
      <c r="L2350" s="182" t="str">
        <f>+VLOOKUP('INFO SEAL'!N2301,$J$8:$V$50,3,FALSE)</f>
        <v>POSTE DE CONCRETO ARMADO DE 13/300/150/345</v>
      </c>
      <c r="M2350" s="33">
        <f t="shared" si="86"/>
        <v>0.5</v>
      </c>
    </row>
    <row r="2351" spans="1:13" x14ac:dyDescent="0.25">
      <c r="A2351" s="73">
        <f>+'INFO SEAL'!B2302</f>
        <v>2297</v>
      </c>
      <c r="B2351" s="180" t="str">
        <f t="shared" si="85"/>
        <v>SICODI</v>
      </c>
      <c r="C2351" s="180" t="str">
        <f>+'INFO SEAL'!C2302</f>
        <v>AREQUIPA</v>
      </c>
      <c r="D2351" s="180" t="str">
        <f>+'INFO SEAL'!D2302</f>
        <v>CONDESUYOS</v>
      </c>
      <c r="E2351" s="180" t="str">
        <f>+'INFO SEAL'!E2302</f>
        <v>SALAMANCA</v>
      </c>
      <c r="F2351" s="180" t="str">
        <f>+IF('INFO SEAL'!I2302="BAJA TENSION","BT",IF('INFO SEAL'!I2302="MEDIA TENSION","MT","AT"))</f>
        <v>MT</v>
      </c>
      <c r="G2351" s="180">
        <f>+'INFO SEAL'!K2302</f>
        <v>13</v>
      </c>
      <c r="H2351" s="180" t="str">
        <f>+'INFO SEAL'!L2302</f>
        <v>POSTE</v>
      </c>
      <c r="I2351" s="180" t="str">
        <f>+'INFO SEAL'!M2302</f>
        <v>CONCRETO</v>
      </c>
      <c r="J2351" s="180" t="str">
        <f>+'INFO SEAL'!N2302&amp;"-"&amp;F2351</f>
        <v>PPC19-MT</v>
      </c>
      <c r="K2351" s="180"/>
      <c r="L2351" s="182" t="str">
        <f>+VLOOKUP('INFO SEAL'!N2302,$J$8:$V$50,3,FALSE)</f>
        <v>POSTE DE CONCRETO ARMADO DE 13/300/150/345</v>
      </c>
      <c r="M2351" s="33">
        <f t="shared" si="86"/>
        <v>0.5</v>
      </c>
    </row>
    <row r="2352" spans="1:13" x14ac:dyDescent="0.25">
      <c r="A2352" s="73">
        <f>+'INFO SEAL'!B2303</f>
        <v>2298</v>
      </c>
      <c r="B2352" s="180" t="str">
        <f t="shared" si="85"/>
        <v>SICODI</v>
      </c>
      <c r="C2352" s="180" t="str">
        <f>+'INFO SEAL'!C2303</f>
        <v>AREQUIPA</v>
      </c>
      <c r="D2352" s="180" t="str">
        <f>+'INFO SEAL'!D2303</f>
        <v>CAMANA</v>
      </c>
      <c r="E2352" s="180" t="str">
        <f>+'INFO SEAL'!E2303</f>
        <v>OCOÑA</v>
      </c>
      <c r="F2352" s="180" t="str">
        <f>+IF('INFO SEAL'!I2303="BAJA TENSION","BT",IF('INFO SEAL'!I2303="MEDIA TENSION","MT","AT"))</f>
        <v>MT</v>
      </c>
      <c r="G2352" s="180">
        <f>+'INFO SEAL'!K2303</f>
        <v>13</v>
      </c>
      <c r="H2352" s="180" t="str">
        <f>+'INFO SEAL'!L2303</f>
        <v>POSTE</v>
      </c>
      <c r="I2352" s="180" t="str">
        <f>+'INFO SEAL'!M2303</f>
        <v>CONCRETO</v>
      </c>
      <c r="J2352" s="180" t="str">
        <f>+'INFO SEAL'!N2303&amp;"-"&amp;F2352</f>
        <v>PPC19-MT</v>
      </c>
      <c r="K2352" s="180"/>
      <c r="L2352" s="182" t="str">
        <f>+VLOOKUP('INFO SEAL'!N2303,$J$8:$V$50,3,FALSE)</f>
        <v>POSTE DE CONCRETO ARMADO DE 13/300/150/345</v>
      </c>
      <c r="M2352" s="33">
        <f t="shared" si="86"/>
        <v>0.5</v>
      </c>
    </row>
    <row r="2353" spans="1:13" x14ac:dyDescent="0.25">
      <c r="A2353" s="73">
        <f>+'INFO SEAL'!B2304</f>
        <v>2299</v>
      </c>
      <c r="B2353" s="180" t="str">
        <f t="shared" si="85"/>
        <v>SICODI</v>
      </c>
      <c r="C2353" s="180" t="str">
        <f>+'INFO SEAL'!C2304</f>
        <v>AREQUIPA</v>
      </c>
      <c r="D2353" s="180" t="str">
        <f>+'INFO SEAL'!D2304</f>
        <v>CONDESUYOS</v>
      </c>
      <c r="E2353" s="180" t="str">
        <f>+'INFO SEAL'!E2304</f>
        <v>SALAMANCA</v>
      </c>
      <c r="F2353" s="180" t="str">
        <f>+IF('INFO SEAL'!I2304="BAJA TENSION","BT",IF('INFO SEAL'!I2304="MEDIA TENSION","MT","AT"))</f>
        <v>MT</v>
      </c>
      <c r="G2353" s="180">
        <f>+'INFO SEAL'!K2304</f>
        <v>13</v>
      </c>
      <c r="H2353" s="180" t="str">
        <f>+'INFO SEAL'!L2304</f>
        <v>POSTE</v>
      </c>
      <c r="I2353" s="180" t="str">
        <f>+'INFO SEAL'!M2304</f>
        <v>CONCRETO</v>
      </c>
      <c r="J2353" s="180" t="str">
        <f>+'INFO SEAL'!N2304&amp;"-"&amp;F2353</f>
        <v>PPC19-MT</v>
      </c>
      <c r="K2353" s="180"/>
      <c r="L2353" s="182" t="str">
        <f>+VLOOKUP('INFO SEAL'!N2304,$J$8:$V$50,3,FALSE)</f>
        <v>POSTE DE CONCRETO ARMADO DE 13/300/150/345</v>
      </c>
      <c r="M2353" s="33">
        <f t="shared" si="86"/>
        <v>0.5</v>
      </c>
    </row>
    <row r="2354" spans="1:13" x14ac:dyDescent="0.25">
      <c r="A2354" s="73">
        <f>+'INFO SEAL'!B2305</f>
        <v>2300</v>
      </c>
      <c r="B2354" s="180" t="str">
        <f t="shared" si="85"/>
        <v>SICODI</v>
      </c>
      <c r="C2354" s="180" t="str">
        <f>+'INFO SEAL'!C2305</f>
        <v>AREQUIPA</v>
      </c>
      <c r="D2354" s="180" t="str">
        <f>+'INFO SEAL'!D2305</f>
        <v>CAMANA</v>
      </c>
      <c r="E2354" s="180" t="str">
        <f>+'INFO SEAL'!E2305</f>
        <v>OCOÑA</v>
      </c>
      <c r="F2354" s="180" t="str">
        <f>+IF('INFO SEAL'!I2305="BAJA TENSION","BT",IF('INFO SEAL'!I2305="MEDIA TENSION","MT","AT"))</f>
        <v>MT</v>
      </c>
      <c r="G2354" s="180">
        <f>+'INFO SEAL'!K2305</f>
        <v>13</v>
      </c>
      <c r="H2354" s="180" t="str">
        <f>+'INFO SEAL'!L2305</f>
        <v>POSTE</v>
      </c>
      <c r="I2354" s="180" t="str">
        <f>+'INFO SEAL'!M2305</f>
        <v>CONCRETO</v>
      </c>
      <c r="J2354" s="180" t="str">
        <f>+'INFO SEAL'!N2305&amp;"-"&amp;F2354</f>
        <v>PPC19-MT</v>
      </c>
      <c r="K2354" s="180"/>
      <c r="L2354" s="182" t="str">
        <f>+VLOOKUP('INFO SEAL'!N2305,$J$8:$V$50,3,FALSE)</f>
        <v>POSTE DE CONCRETO ARMADO DE 13/300/150/345</v>
      </c>
      <c r="M2354" s="33">
        <f t="shared" si="86"/>
        <v>0.5</v>
      </c>
    </row>
    <row r="2355" spans="1:13" x14ac:dyDescent="0.25">
      <c r="A2355" s="73">
        <f>+'INFO SEAL'!B2306</f>
        <v>2301</v>
      </c>
      <c r="B2355" s="180" t="str">
        <f t="shared" si="85"/>
        <v>SICODI</v>
      </c>
      <c r="C2355" s="180" t="str">
        <f>+'INFO SEAL'!C2306</f>
        <v>AREQUIPA</v>
      </c>
      <c r="D2355" s="180" t="str">
        <f>+'INFO SEAL'!D2306</f>
        <v>CONDESUYOS</v>
      </c>
      <c r="E2355" s="180" t="str">
        <f>+'INFO SEAL'!E2306</f>
        <v>SALAMANCA</v>
      </c>
      <c r="F2355" s="180" t="str">
        <f>+IF('INFO SEAL'!I2306="BAJA TENSION","BT",IF('INFO SEAL'!I2306="MEDIA TENSION","MT","AT"))</f>
        <v>MT</v>
      </c>
      <c r="G2355" s="180">
        <f>+'INFO SEAL'!K2306</f>
        <v>13</v>
      </c>
      <c r="H2355" s="180" t="str">
        <f>+'INFO SEAL'!L2306</f>
        <v>POSTE</v>
      </c>
      <c r="I2355" s="180" t="str">
        <f>+'INFO SEAL'!M2306</f>
        <v>CONCRETO</v>
      </c>
      <c r="J2355" s="180" t="str">
        <f>+'INFO SEAL'!N2306&amp;"-"&amp;F2355</f>
        <v>PPC19-MT</v>
      </c>
      <c r="K2355" s="180"/>
      <c r="L2355" s="182" t="str">
        <f>+VLOOKUP('INFO SEAL'!N2306,$J$8:$V$50,3,FALSE)</f>
        <v>POSTE DE CONCRETO ARMADO DE 13/300/150/345</v>
      </c>
      <c r="M2355" s="33">
        <f t="shared" si="86"/>
        <v>0.5</v>
      </c>
    </row>
    <row r="2356" spans="1:13" x14ac:dyDescent="0.25">
      <c r="A2356" s="73">
        <f>+'INFO SEAL'!B2307</f>
        <v>2302</v>
      </c>
      <c r="B2356" s="180" t="str">
        <f t="shared" si="85"/>
        <v>SICODI</v>
      </c>
      <c r="C2356" s="180" t="str">
        <f>+'INFO SEAL'!C2307</f>
        <v>AREQUIPA</v>
      </c>
      <c r="D2356" s="180" t="str">
        <f>+'INFO SEAL'!D2307</f>
        <v>CAMANA</v>
      </c>
      <c r="E2356" s="180" t="str">
        <f>+'INFO SEAL'!E2307</f>
        <v>OCOÑA</v>
      </c>
      <c r="F2356" s="180" t="str">
        <f>+IF('INFO SEAL'!I2307="BAJA TENSION","BT",IF('INFO SEAL'!I2307="MEDIA TENSION","MT","AT"))</f>
        <v>MT</v>
      </c>
      <c r="G2356" s="180">
        <f>+'INFO SEAL'!K2307</f>
        <v>13</v>
      </c>
      <c r="H2356" s="180" t="str">
        <f>+'INFO SEAL'!L2307</f>
        <v>POSTE</v>
      </c>
      <c r="I2356" s="180" t="str">
        <f>+'INFO SEAL'!M2307</f>
        <v>CONCRETO</v>
      </c>
      <c r="J2356" s="180" t="str">
        <f>+'INFO SEAL'!N2307&amp;"-"&amp;F2356</f>
        <v>PPC19-MT</v>
      </c>
      <c r="K2356" s="180"/>
      <c r="L2356" s="182" t="str">
        <f>+VLOOKUP('INFO SEAL'!N2307,$J$8:$V$50,3,FALSE)</f>
        <v>POSTE DE CONCRETO ARMADO DE 13/300/150/345</v>
      </c>
      <c r="M2356" s="33">
        <f t="shared" si="86"/>
        <v>0.5</v>
      </c>
    </row>
    <row r="2357" spans="1:13" x14ac:dyDescent="0.25">
      <c r="A2357" s="73">
        <f>+'INFO SEAL'!B2308</f>
        <v>2303</v>
      </c>
      <c r="B2357" s="180" t="str">
        <f t="shared" si="85"/>
        <v>SICODI</v>
      </c>
      <c r="C2357" s="180" t="str">
        <f>+'INFO SEAL'!C2308</f>
        <v>AREQUIPA</v>
      </c>
      <c r="D2357" s="180" t="str">
        <f>+'INFO SEAL'!D2308</f>
        <v>CAMANA</v>
      </c>
      <c r="E2357" s="180" t="str">
        <f>+'INFO SEAL'!E2308</f>
        <v>OCOÑA</v>
      </c>
      <c r="F2357" s="180" t="str">
        <f>+IF('INFO SEAL'!I2308="BAJA TENSION","BT",IF('INFO SEAL'!I2308="MEDIA TENSION","MT","AT"))</f>
        <v>MT</v>
      </c>
      <c r="G2357" s="180">
        <f>+'INFO SEAL'!K2308</f>
        <v>13</v>
      </c>
      <c r="H2357" s="180" t="str">
        <f>+'INFO SEAL'!L2308</f>
        <v>POSTE</v>
      </c>
      <c r="I2357" s="180" t="str">
        <f>+'INFO SEAL'!M2308</f>
        <v>CONCRETO</v>
      </c>
      <c r="J2357" s="180" t="str">
        <f>+'INFO SEAL'!N2308&amp;"-"&amp;F2357</f>
        <v>PPC19-MT</v>
      </c>
      <c r="K2357" s="180"/>
      <c r="L2357" s="182" t="str">
        <f>+VLOOKUP('INFO SEAL'!N2308,$J$8:$V$50,3,FALSE)</f>
        <v>POSTE DE CONCRETO ARMADO DE 13/300/150/345</v>
      </c>
      <c r="M2357" s="33">
        <f t="shared" si="86"/>
        <v>0.5</v>
      </c>
    </row>
    <row r="2358" spans="1:13" x14ac:dyDescent="0.25">
      <c r="A2358" s="73">
        <f>+'INFO SEAL'!B2309</f>
        <v>2304</v>
      </c>
      <c r="B2358" s="180" t="str">
        <f t="shared" si="85"/>
        <v>SICODI</v>
      </c>
      <c r="C2358" s="180" t="str">
        <f>+'INFO SEAL'!C2309</f>
        <v>AREQUIPA</v>
      </c>
      <c r="D2358" s="180" t="str">
        <f>+'INFO SEAL'!D2309</f>
        <v>CAMANA</v>
      </c>
      <c r="E2358" s="180" t="str">
        <f>+'INFO SEAL'!E2309</f>
        <v>OCOÑA</v>
      </c>
      <c r="F2358" s="180" t="str">
        <f>+IF('INFO SEAL'!I2309="BAJA TENSION","BT",IF('INFO SEAL'!I2309="MEDIA TENSION","MT","AT"))</f>
        <v>MT</v>
      </c>
      <c r="G2358" s="180">
        <f>+'INFO SEAL'!K2309</f>
        <v>13</v>
      </c>
      <c r="H2358" s="180" t="str">
        <f>+'INFO SEAL'!L2309</f>
        <v>POSTE</v>
      </c>
      <c r="I2358" s="180" t="str">
        <f>+'INFO SEAL'!M2309</f>
        <v>CONCRETO</v>
      </c>
      <c r="J2358" s="180" t="str">
        <f>+'INFO SEAL'!N2309&amp;"-"&amp;F2358</f>
        <v>PPC19-MT</v>
      </c>
      <c r="K2358" s="180"/>
      <c r="L2358" s="182" t="str">
        <f>+VLOOKUP('INFO SEAL'!N2309,$J$8:$V$50,3,FALSE)</f>
        <v>POSTE DE CONCRETO ARMADO DE 13/300/150/345</v>
      </c>
      <c r="M2358" s="33">
        <f t="shared" si="86"/>
        <v>0.5</v>
      </c>
    </row>
    <row r="2359" spans="1:13" x14ac:dyDescent="0.25">
      <c r="A2359" s="73">
        <f>+'INFO SEAL'!B2310</f>
        <v>2305</v>
      </c>
      <c r="B2359" s="180" t="str">
        <f t="shared" si="85"/>
        <v>SICODI</v>
      </c>
      <c r="C2359" s="180" t="str">
        <f>+'INFO SEAL'!C2310</f>
        <v>AREQUIPA</v>
      </c>
      <c r="D2359" s="180" t="str">
        <f>+'INFO SEAL'!D2310</f>
        <v>CAMANA</v>
      </c>
      <c r="E2359" s="180" t="str">
        <f>+'INFO SEAL'!E2310</f>
        <v>OCOÑA</v>
      </c>
      <c r="F2359" s="180" t="str">
        <f>+IF('INFO SEAL'!I2310="BAJA TENSION","BT",IF('INFO SEAL'!I2310="MEDIA TENSION","MT","AT"))</f>
        <v>MT</v>
      </c>
      <c r="G2359" s="180">
        <f>+'INFO SEAL'!K2310</f>
        <v>13</v>
      </c>
      <c r="H2359" s="180" t="str">
        <f>+'INFO SEAL'!L2310</f>
        <v>POSTE</v>
      </c>
      <c r="I2359" s="180" t="str">
        <f>+'INFO SEAL'!M2310</f>
        <v>CONCRETO</v>
      </c>
      <c r="J2359" s="180" t="str">
        <f>+'INFO SEAL'!N2310&amp;"-"&amp;F2359</f>
        <v>PPC19-MT</v>
      </c>
      <c r="K2359" s="180"/>
      <c r="L2359" s="182" t="str">
        <f>+VLOOKUP('INFO SEAL'!N2310,$J$8:$V$50,3,FALSE)</f>
        <v>POSTE DE CONCRETO ARMADO DE 13/300/150/345</v>
      </c>
      <c r="M2359" s="33">
        <f t="shared" si="86"/>
        <v>0.5</v>
      </c>
    </row>
    <row r="2360" spans="1:13" x14ac:dyDescent="0.25">
      <c r="A2360" s="73">
        <f>+'INFO SEAL'!B2311</f>
        <v>2306</v>
      </c>
      <c r="B2360" s="180" t="str">
        <f t="shared" ref="B2360:B2423" si="87">+INDEX($B$8:$B$50,MATCH(L2360,$L$8:$L$50,0))</f>
        <v>SICODI</v>
      </c>
      <c r="C2360" s="180" t="str">
        <f>+'INFO SEAL'!C2311</f>
        <v>AREQUIPA</v>
      </c>
      <c r="D2360" s="180" t="str">
        <f>+'INFO SEAL'!D2311</f>
        <v>CAMANA</v>
      </c>
      <c r="E2360" s="180" t="str">
        <f>+'INFO SEAL'!E2311</f>
        <v>OCOÑA</v>
      </c>
      <c r="F2360" s="180" t="str">
        <f>+IF('INFO SEAL'!I2311="BAJA TENSION","BT",IF('INFO SEAL'!I2311="MEDIA TENSION","MT","AT"))</f>
        <v>MT</v>
      </c>
      <c r="G2360" s="180">
        <f>+'INFO SEAL'!K2311</f>
        <v>13</v>
      </c>
      <c r="H2360" s="180" t="str">
        <f>+'INFO SEAL'!L2311</f>
        <v>POSTE</v>
      </c>
      <c r="I2360" s="180" t="str">
        <f>+'INFO SEAL'!M2311</f>
        <v>CONCRETO</v>
      </c>
      <c r="J2360" s="180" t="str">
        <f>+'INFO SEAL'!N2311&amp;"-"&amp;F2360</f>
        <v>PPC19-MT</v>
      </c>
      <c r="K2360" s="180"/>
      <c r="L2360" s="182" t="str">
        <f>+VLOOKUP('INFO SEAL'!N2311,$J$8:$V$50,3,FALSE)</f>
        <v>POSTE DE CONCRETO ARMADO DE 13/300/150/345</v>
      </c>
      <c r="M2360" s="33">
        <f t="shared" ref="M2360:M2423" si="88">+VLOOKUP(J2360,$K$8:$V$50,12,FALSE)</f>
        <v>0.5</v>
      </c>
    </row>
    <row r="2361" spans="1:13" x14ac:dyDescent="0.25">
      <c r="A2361" s="73">
        <f>+'INFO SEAL'!B2312</f>
        <v>2307</v>
      </c>
      <c r="B2361" s="180" t="str">
        <f t="shared" si="87"/>
        <v>SICODI</v>
      </c>
      <c r="C2361" s="180" t="str">
        <f>+'INFO SEAL'!C2312</f>
        <v>AREQUIPA</v>
      </c>
      <c r="D2361" s="180" t="str">
        <f>+'INFO SEAL'!D2312</f>
        <v>CAMANA</v>
      </c>
      <c r="E2361" s="180" t="str">
        <f>+'INFO SEAL'!E2312</f>
        <v>OCOÑA</v>
      </c>
      <c r="F2361" s="180" t="str">
        <f>+IF('INFO SEAL'!I2312="BAJA TENSION","BT",IF('INFO SEAL'!I2312="MEDIA TENSION","MT","AT"))</f>
        <v>MT</v>
      </c>
      <c r="G2361" s="180">
        <f>+'INFO SEAL'!K2312</f>
        <v>13</v>
      </c>
      <c r="H2361" s="180" t="str">
        <f>+'INFO SEAL'!L2312</f>
        <v>POSTE</v>
      </c>
      <c r="I2361" s="180" t="str">
        <f>+'INFO SEAL'!M2312</f>
        <v>CONCRETO</v>
      </c>
      <c r="J2361" s="180" t="str">
        <f>+'INFO SEAL'!N2312&amp;"-"&amp;F2361</f>
        <v>PPC19-MT</v>
      </c>
      <c r="K2361" s="180"/>
      <c r="L2361" s="182" t="str">
        <f>+VLOOKUP('INFO SEAL'!N2312,$J$8:$V$50,3,FALSE)</f>
        <v>POSTE DE CONCRETO ARMADO DE 13/300/150/345</v>
      </c>
      <c r="M2361" s="33">
        <f t="shared" si="88"/>
        <v>0.5</v>
      </c>
    </row>
    <row r="2362" spans="1:13" x14ac:dyDescent="0.25">
      <c r="A2362" s="73">
        <f>+'INFO SEAL'!B2313</f>
        <v>2308</v>
      </c>
      <c r="B2362" s="180" t="str">
        <f t="shared" si="87"/>
        <v>SICODI</v>
      </c>
      <c r="C2362" s="180" t="str">
        <f>+'INFO SEAL'!C2313</f>
        <v>AREQUIPA</v>
      </c>
      <c r="D2362" s="180" t="str">
        <f>+'INFO SEAL'!D2313</f>
        <v>CONDESUYOS</v>
      </c>
      <c r="E2362" s="180" t="str">
        <f>+'INFO SEAL'!E2313</f>
        <v>SALAMANCA</v>
      </c>
      <c r="F2362" s="180" t="str">
        <f>+IF('INFO SEAL'!I2313="BAJA TENSION","BT",IF('INFO SEAL'!I2313="MEDIA TENSION","MT","AT"))</f>
        <v>MT</v>
      </c>
      <c r="G2362" s="180">
        <f>+'INFO SEAL'!K2313</f>
        <v>13</v>
      </c>
      <c r="H2362" s="180" t="str">
        <f>+'INFO SEAL'!L2313</f>
        <v>POSTE</v>
      </c>
      <c r="I2362" s="180" t="str">
        <f>+'INFO SEAL'!M2313</f>
        <v>CONCRETO</v>
      </c>
      <c r="J2362" s="180" t="str">
        <f>+'INFO SEAL'!N2313&amp;"-"&amp;F2362</f>
        <v>PPC19-MT</v>
      </c>
      <c r="K2362" s="180"/>
      <c r="L2362" s="182" t="str">
        <f>+VLOOKUP('INFO SEAL'!N2313,$J$8:$V$50,3,FALSE)</f>
        <v>POSTE DE CONCRETO ARMADO DE 13/300/150/345</v>
      </c>
      <c r="M2362" s="33">
        <f t="shared" si="88"/>
        <v>0.5</v>
      </c>
    </row>
    <row r="2363" spans="1:13" x14ac:dyDescent="0.25">
      <c r="A2363" s="73">
        <f>+'INFO SEAL'!B2314</f>
        <v>2309</v>
      </c>
      <c r="B2363" s="180" t="str">
        <f t="shared" si="87"/>
        <v>SICODI</v>
      </c>
      <c r="C2363" s="180" t="str">
        <f>+'INFO SEAL'!C2314</f>
        <v>AREQUIPA</v>
      </c>
      <c r="D2363" s="180" t="str">
        <f>+'INFO SEAL'!D2314</f>
        <v>CAMANA</v>
      </c>
      <c r="E2363" s="180" t="str">
        <f>+'INFO SEAL'!E2314</f>
        <v>MARIANO NICOLAS VALCARCEL</v>
      </c>
      <c r="F2363" s="180" t="str">
        <f>+IF('INFO SEAL'!I2314="BAJA TENSION","BT",IF('INFO SEAL'!I2314="MEDIA TENSION","MT","AT"))</f>
        <v>MT</v>
      </c>
      <c r="G2363" s="180">
        <f>+'INFO SEAL'!K2314</f>
        <v>13</v>
      </c>
      <c r="H2363" s="180" t="str">
        <f>+'INFO SEAL'!L2314</f>
        <v>POSTE</v>
      </c>
      <c r="I2363" s="180" t="str">
        <f>+'INFO SEAL'!M2314</f>
        <v>CONCRETO</v>
      </c>
      <c r="J2363" s="180" t="str">
        <f>+'INFO SEAL'!N2314&amp;"-"&amp;F2363</f>
        <v>PPC19-MT</v>
      </c>
      <c r="K2363" s="180"/>
      <c r="L2363" s="182" t="str">
        <f>+VLOOKUP('INFO SEAL'!N2314,$J$8:$V$50,3,FALSE)</f>
        <v>POSTE DE CONCRETO ARMADO DE 13/300/150/345</v>
      </c>
      <c r="M2363" s="33">
        <f t="shared" si="88"/>
        <v>0.5</v>
      </c>
    </row>
    <row r="2364" spans="1:13" x14ac:dyDescent="0.25">
      <c r="A2364" s="73">
        <f>+'INFO SEAL'!B2315</f>
        <v>2310</v>
      </c>
      <c r="B2364" s="180" t="str">
        <f t="shared" si="87"/>
        <v>SICODI</v>
      </c>
      <c r="C2364" s="180" t="str">
        <f>+'INFO SEAL'!C2315</f>
        <v>AREQUIPA</v>
      </c>
      <c r="D2364" s="180" t="str">
        <f>+'INFO SEAL'!D2315</f>
        <v>CAMANA</v>
      </c>
      <c r="E2364" s="180" t="str">
        <f>+'INFO SEAL'!E2315</f>
        <v>OCOÑA</v>
      </c>
      <c r="F2364" s="180" t="str">
        <f>+IF('INFO SEAL'!I2315="BAJA TENSION","BT",IF('INFO SEAL'!I2315="MEDIA TENSION","MT","AT"))</f>
        <v>MT</v>
      </c>
      <c r="G2364" s="180">
        <f>+'INFO SEAL'!K2315</f>
        <v>13</v>
      </c>
      <c r="H2364" s="180" t="str">
        <f>+'INFO SEAL'!L2315</f>
        <v>POSTE</v>
      </c>
      <c r="I2364" s="180" t="str">
        <f>+'INFO SEAL'!M2315</f>
        <v>CONCRETO</v>
      </c>
      <c r="J2364" s="180" t="str">
        <f>+'INFO SEAL'!N2315&amp;"-"&amp;F2364</f>
        <v>PPC19-MT</v>
      </c>
      <c r="K2364" s="180"/>
      <c r="L2364" s="182" t="str">
        <f>+VLOOKUP('INFO SEAL'!N2315,$J$8:$V$50,3,FALSE)</f>
        <v>POSTE DE CONCRETO ARMADO DE 13/300/150/345</v>
      </c>
      <c r="M2364" s="33">
        <f t="shared" si="88"/>
        <v>0.5</v>
      </c>
    </row>
    <row r="2365" spans="1:13" x14ac:dyDescent="0.25">
      <c r="A2365" s="73">
        <f>+'INFO SEAL'!B2316</f>
        <v>2311</v>
      </c>
      <c r="B2365" s="180" t="str">
        <f t="shared" si="87"/>
        <v>SICODI</v>
      </c>
      <c r="C2365" s="180" t="str">
        <f>+'INFO SEAL'!C2316</f>
        <v>AREQUIPA</v>
      </c>
      <c r="D2365" s="180" t="str">
        <f>+'INFO SEAL'!D2316</f>
        <v>CAMANA</v>
      </c>
      <c r="E2365" s="180" t="str">
        <f>+'INFO SEAL'!E2316</f>
        <v>JOSE MARIA QUIMPER</v>
      </c>
      <c r="F2365" s="180" t="str">
        <f>+IF('INFO SEAL'!I2316="BAJA TENSION","BT",IF('INFO SEAL'!I2316="MEDIA TENSION","MT","AT"))</f>
        <v>MT</v>
      </c>
      <c r="G2365" s="180">
        <f>+'INFO SEAL'!K2316</f>
        <v>12</v>
      </c>
      <c r="H2365" s="180" t="str">
        <f>+'INFO SEAL'!L2316</f>
        <v>POSTE</v>
      </c>
      <c r="I2365" s="180" t="str">
        <f>+'INFO SEAL'!M2316</f>
        <v>CONCRETO</v>
      </c>
      <c r="J2365" s="180" t="str">
        <f>+'INFO SEAL'!N2316&amp;"-"&amp;F2365</f>
        <v>PPC15-MT</v>
      </c>
      <c r="K2365" s="180"/>
      <c r="L2365" s="182" t="str">
        <f>+VLOOKUP('INFO SEAL'!N2316,$J$8:$V$50,3,FALSE)</f>
        <v>POSTE DE CONCRETO ARMADO DE 12/200/120/300</v>
      </c>
      <c r="M2365" s="33">
        <f t="shared" si="88"/>
        <v>0.3</v>
      </c>
    </row>
    <row r="2366" spans="1:13" x14ac:dyDescent="0.25">
      <c r="A2366" s="73">
        <f>+'INFO SEAL'!B2317</f>
        <v>2312</v>
      </c>
      <c r="B2366" s="180" t="str">
        <f t="shared" si="87"/>
        <v>SICODI</v>
      </c>
      <c r="C2366" s="180" t="str">
        <f>+'INFO SEAL'!C2317</f>
        <v>AREQUIPA</v>
      </c>
      <c r="D2366" s="180" t="str">
        <f>+'INFO SEAL'!D2317</f>
        <v>CAMANA</v>
      </c>
      <c r="E2366" s="180" t="str">
        <f>+'INFO SEAL'!E2317</f>
        <v>OCOÑA</v>
      </c>
      <c r="F2366" s="180" t="str">
        <f>+IF('INFO SEAL'!I2317="BAJA TENSION","BT",IF('INFO SEAL'!I2317="MEDIA TENSION","MT","AT"))</f>
        <v>MT</v>
      </c>
      <c r="G2366" s="180">
        <f>+'INFO SEAL'!K2317</f>
        <v>13</v>
      </c>
      <c r="H2366" s="180" t="str">
        <f>+'INFO SEAL'!L2317</f>
        <v>POSTE</v>
      </c>
      <c r="I2366" s="180" t="str">
        <f>+'INFO SEAL'!M2317</f>
        <v>CONCRETO</v>
      </c>
      <c r="J2366" s="180" t="str">
        <f>+'INFO SEAL'!N2317&amp;"-"&amp;F2366</f>
        <v>PPC19-MT</v>
      </c>
      <c r="K2366" s="180"/>
      <c r="L2366" s="182" t="str">
        <f>+VLOOKUP('INFO SEAL'!N2317,$J$8:$V$50,3,FALSE)</f>
        <v>POSTE DE CONCRETO ARMADO DE 13/300/150/345</v>
      </c>
      <c r="M2366" s="33">
        <f t="shared" si="88"/>
        <v>0.5</v>
      </c>
    </row>
    <row r="2367" spans="1:13" x14ac:dyDescent="0.25">
      <c r="A2367" s="73">
        <f>+'INFO SEAL'!B2318</f>
        <v>2313</v>
      </c>
      <c r="B2367" s="180" t="str">
        <f t="shared" si="87"/>
        <v>SICODI</v>
      </c>
      <c r="C2367" s="180" t="str">
        <f>+'INFO SEAL'!C2318</f>
        <v>AREQUIPA</v>
      </c>
      <c r="D2367" s="180" t="str">
        <f>+'INFO SEAL'!D2318</f>
        <v>CAMANA</v>
      </c>
      <c r="E2367" s="180" t="str">
        <f>+'INFO SEAL'!E2318</f>
        <v>OCOÑA</v>
      </c>
      <c r="F2367" s="180" t="str">
        <f>+IF('INFO SEAL'!I2318="BAJA TENSION","BT",IF('INFO SEAL'!I2318="MEDIA TENSION","MT","AT"))</f>
        <v>MT</v>
      </c>
      <c r="G2367" s="180">
        <f>+'INFO SEAL'!K2318</f>
        <v>13</v>
      </c>
      <c r="H2367" s="180" t="str">
        <f>+'INFO SEAL'!L2318</f>
        <v>POSTE</v>
      </c>
      <c r="I2367" s="180" t="str">
        <f>+'INFO SEAL'!M2318</f>
        <v>CONCRETO</v>
      </c>
      <c r="J2367" s="180" t="str">
        <f>+'INFO SEAL'!N2318&amp;"-"&amp;F2367</f>
        <v>PPC19-MT</v>
      </c>
      <c r="K2367" s="180"/>
      <c r="L2367" s="182" t="str">
        <f>+VLOOKUP('INFO SEAL'!N2318,$J$8:$V$50,3,FALSE)</f>
        <v>POSTE DE CONCRETO ARMADO DE 13/300/150/345</v>
      </c>
      <c r="M2367" s="33">
        <f t="shared" si="88"/>
        <v>0.5</v>
      </c>
    </row>
    <row r="2368" spans="1:13" x14ac:dyDescent="0.25">
      <c r="A2368" s="73">
        <f>+'INFO SEAL'!B2319</f>
        <v>2314</v>
      </c>
      <c r="B2368" s="180" t="str">
        <f t="shared" si="87"/>
        <v>SICODI</v>
      </c>
      <c r="C2368" s="180" t="str">
        <f>+'INFO SEAL'!C2319</f>
        <v>AREQUIPA</v>
      </c>
      <c r="D2368" s="180" t="str">
        <f>+'INFO SEAL'!D2319</f>
        <v>CONDESUYOS</v>
      </c>
      <c r="E2368" s="180" t="str">
        <f>+'INFO SEAL'!E2319</f>
        <v>SALAMANCA</v>
      </c>
      <c r="F2368" s="180" t="str">
        <f>+IF('INFO SEAL'!I2319="BAJA TENSION","BT",IF('INFO SEAL'!I2319="MEDIA TENSION","MT","AT"))</f>
        <v>MT</v>
      </c>
      <c r="G2368" s="180">
        <f>+'INFO SEAL'!K2319</f>
        <v>13</v>
      </c>
      <c r="H2368" s="180" t="str">
        <f>+'INFO SEAL'!L2319</f>
        <v>POSTE</v>
      </c>
      <c r="I2368" s="180" t="str">
        <f>+'INFO SEAL'!M2319</f>
        <v>CONCRETO</v>
      </c>
      <c r="J2368" s="180" t="str">
        <f>+'INFO SEAL'!N2319&amp;"-"&amp;F2368</f>
        <v>PPC19-MT</v>
      </c>
      <c r="K2368" s="180"/>
      <c r="L2368" s="182" t="str">
        <f>+VLOOKUP('INFO SEAL'!N2319,$J$8:$V$50,3,FALSE)</f>
        <v>POSTE DE CONCRETO ARMADO DE 13/300/150/345</v>
      </c>
      <c r="M2368" s="33">
        <f t="shared" si="88"/>
        <v>0.5</v>
      </c>
    </row>
    <row r="2369" spans="1:13" x14ac:dyDescent="0.25">
      <c r="A2369" s="73">
        <f>+'INFO SEAL'!B2320</f>
        <v>2315</v>
      </c>
      <c r="B2369" s="180" t="str">
        <f t="shared" si="87"/>
        <v>SICODI</v>
      </c>
      <c r="C2369" s="180" t="str">
        <f>+'INFO SEAL'!C2320</f>
        <v>AREQUIPA</v>
      </c>
      <c r="D2369" s="180" t="str">
        <f>+'INFO SEAL'!D2320</f>
        <v>CAMANA</v>
      </c>
      <c r="E2369" s="180" t="str">
        <f>+'INFO SEAL'!E2320</f>
        <v>OCOÑA</v>
      </c>
      <c r="F2369" s="180" t="str">
        <f>+IF('INFO SEAL'!I2320="BAJA TENSION","BT",IF('INFO SEAL'!I2320="MEDIA TENSION","MT","AT"))</f>
        <v>MT</v>
      </c>
      <c r="G2369" s="180">
        <f>+'INFO SEAL'!K2320</f>
        <v>13</v>
      </c>
      <c r="H2369" s="180" t="str">
        <f>+'INFO SEAL'!L2320</f>
        <v>POSTE</v>
      </c>
      <c r="I2369" s="180" t="str">
        <f>+'INFO SEAL'!M2320</f>
        <v>CONCRETO</v>
      </c>
      <c r="J2369" s="180" t="str">
        <f>+'INFO SEAL'!N2320&amp;"-"&amp;F2369</f>
        <v>PPC19-MT</v>
      </c>
      <c r="K2369" s="180"/>
      <c r="L2369" s="182" t="str">
        <f>+VLOOKUP('INFO SEAL'!N2320,$J$8:$V$50,3,FALSE)</f>
        <v>POSTE DE CONCRETO ARMADO DE 13/300/150/345</v>
      </c>
      <c r="M2369" s="33">
        <f t="shared" si="88"/>
        <v>0.5</v>
      </c>
    </row>
    <row r="2370" spans="1:13" x14ac:dyDescent="0.25">
      <c r="A2370" s="73">
        <f>+'INFO SEAL'!B2321</f>
        <v>2316</v>
      </c>
      <c r="B2370" s="180" t="str">
        <f t="shared" si="87"/>
        <v>SICODI</v>
      </c>
      <c r="C2370" s="180" t="str">
        <f>+'INFO SEAL'!C2321</f>
        <v>AREQUIPA</v>
      </c>
      <c r="D2370" s="180" t="str">
        <f>+'INFO SEAL'!D2321</f>
        <v>CONDESUYOS</v>
      </c>
      <c r="E2370" s="180" t="str">
        <f>+'INFO SEAL'!E2321</f>
        <v>SALAMANCA</v>
      </c>
      <c r="F2370" s="180" t="str">
        <f>+IF('INFO SEAL'!I2321="BAJA TENSION","BT",IF('INFO SEAL'!I2321="MEDIA TENSION","MT","AT"))</f>
        <v>MT</v>
      </c>
      <c r="G2370" s="180">
        <f>+'INFO SEAL'!K2321</f>
        <v>13</v>
      </c>
      <c r="H2370" s="180" t="str">
        <f>+'INFO SEAL'!L2321</f>
        <v>POSTE</v>
      </c>
      <c r="I2370" s="180" t="str">
        <f>+'INFO SEAL'!M2321</f>
        <v>CONCRETO</v>
      </c>
      <c r="J2370" s="180" t="str">
        <f>+'INFO SEAL'!N2321&amp;"-"&amp;F2370</f>
        <v>PPC19-MT</v>
      </c>
      <c r="K2370" s="180"/>
      <c r="L2370" s="182" t="str">
        <f>+VLOOKUP('INFO SEAL'!N2321,$J$8:$V$50,3,FALSE)</f>
        <v>POSTE DE CONCRETO ARMADO DE 13/300/150/345</v>
      </c>
      <c r="M2370" s="33">
        <f t="shared" si="88"/>
        <v>0.5</v>
      </c>
    </row>
    <row r="2371" spans="1:13" x14ac:dyDescent="0.25">
      <c r="A2371" s="73">
        <f>+'INFO SEAL'!B2322</f>
        <v>2317</v>
      </c>
      <c r="B2371" s="180" t="str">
        <f t="shared" si="87"/>
        <v>SICODI</v>
      </c>
      <c r="C2371" s="180" t="str">
        <f>+'INFO SEAL'!C2322</f>
        <v>AREQUIPA</v>
      </c>
      <c r="D2371" s="180" t="str">
        <f>+'INFO SEAL'!D2322</f>
        <v>CAMANA</v>
      </c>
      <c r="E2371" s="180" t="str">
        <f>+'INFO SEAL'!E2322</f>
        <v>OCOÑA</v>
      </c>
      <c r="F2371" s="180" t="str">
        <f>+IF('INFO SEAL'!I2322="BAJA TENSION","BT",IF('INFO SEAL'!I2322="MEDIA TENSION","MT","AT"))</f>
        <v>MT</v>
      </c>
      <c r="G2371" s="180">
        <f>+'INFO SEAL'!K2322</f>
        <v>13</v>
      </c>
      <c r="H2371" s="180" t="str">
        <f>+'INFO SEAL'!L2322</f>
        <v>POSTE</v>
      </c>
      <c r="I2371" s="180" t="str">
        <f>+'INFO SEAL'!M2322</f>
        <v>CONCRETO</v>
      </c>
      <c r="J2371" s="180" t="str">
        <f>+'INFO SEAL'!N2322&amp;"-"&amp;F2371</f>
        <v>PPC19-MT</v>
      </c>
      <c r="K2371" s="180"/>
      <c r="L2371" s="182" t="str">
        <f>+VLOOKUP('INFO SEAL'!N2322,$J$8:$V$50,3,FALSE)</f>
        <v>POSTE DE CONCRETO ARMADO DE 13/300/150/345</v>
      </c>
      <c r="M2371" s="33">
        <f t="shared" si="88"/>
        <v>0.5</v>
      </c>
    </row>
    <row r="2372" spans="1:13" x14ac:dyDescent="0.25">
      <c r="A2372" s="73">
        <f>+'INFO SEAL'!B2323</f>
        <v>2318</v>
      </c>
      <c r="B2372" s="180" t="str">
        <f t="shared" si="87"/>
        <v>SICODI</v>
      </c>
      <c r="C2372" s="180" t="str">
        <f>+'INFO SEAL'!C2323</f>
        <v>AREQUIPA</v>
      </c>
      <c r="D2372" s="180" t="str">
        <f>+'INFO SEAL'!D2323</f>
        <v>CONDESUYOS</v>
      </c>
      <c r="E2372" s="180" t="str">
        <f>+'INFO SEAL'!E2323</f>
        <v>SALAMANCA</v>
      </c>
      <c r="F2372" s="180" t="str">
        <f>+IF('INFO SEAL'!I2323="BAJA TENSION","BT",IF('INFO SEAL'!I2323="MEDIA TENSION","MT","AT"))</f>
        <v>MT</v>
      </c>
      <c r="G2372" s="180">
        <f>+'INFO SEAL'!K2323</f>
        <v>13</v>
      </c>
      <c r="H2372" s="180" t="str">
        <f>+'INFO SEAL'!L2323</f>
        <v>POSTE</v>
      </c>
      <c r="I2372" s="180" t="str">
        <f>+'INFO SEAL'!M2323</f>
        <v>CONCRETO</v>
      </c>
      <c r="J2372" s="180" t="str">
        <f>+'INFO SEAL'!N2323&amp;"-"&amp;F2372</f>
        <v>PPC19-MT</v>
      </c>
      <c r="K2372" s="180"/>
      <c r="L2372" s="182" t="str">
        <f>+VLOOKUP('INFO SEAL'!N2323,$J$8:$V$50,3,FALSE)</f>
        <v>POSTE DE CONCRETO ARMADO DE 13/300/150/345</v>
      </c>
      <c r="M2372" s="33">
        <f t="shared" si="88"/>
        <v>0.5</v>
      </c>
    </row>
    <row r="2373" spans="1:13" x14ac:dyDescent="0.25">
      <c r="A2373" s="73">
        <f>+'INFO SEAL'!B2324</f>
        <v>2319</v>
      </c>
      <c r="B2373" s="180" t="str">
        <f t="shared" si="87"/>
        <v>SICODI</v>
      </c>
      <c r="C2373" s="180" t="str">
        <f>+'INFO SEAL'!C2324</f>
        <v>AREQUIPA</v>
      </c>
      <c r="D2373" s="180" t="str">
        <f>+'INFO SEAL'!D2324</f>
        <v>CAMANA</v>
      </c>
      <c r="E2373" s="180" t="str">
        <f>+'INFO SEAL'!E2324</f>
        <v>OCOÑA</v>
      </c>
      <c r="F2373" s="180" t="str">
        <f>+IF('INFO SEAL'!I2324="BAJA TENSION","BT",IF('INFO SEAL'!I2324="MEDIA TENSION","MT","AT"))</f>
        <v>MT</v>
      </c>
      <c r="G2373" s="180">
        <f>+'INFO SEAL'!K2324</f>
        <v>13</v>
      </c>
      <c r="H2373" s="180" t="str">
        <f>+'INFO SEAL'!L2324</f>
        <v>POSTE</v>
      </c>
      <c r="I2373" s="180" t="str">
        <f>+'INFO SEAL'!M2324</f>
        <v>CONCRETO</v>
      </c>
      <c r="J2373" s="180" t="str">
        <f>+'INFO SEAL'!N2324&amp;"-"&amp;F2373</f>
        <v>PPC19-MT</v>
      </c>
      <c r="K2373" s="180"/>
      <c r="L2373" s="182" t="str">
        <f>+VLOOKUP('INFO SEAL'!N2324,$J$8:$V$50,3,FALSE)</f>
        <v>POSTE DE CONCRETO ARMADO DE 13/300/150/345</v>
      </c>
      <c r="M2373" s="33">
        <f t="shared" si="88"/>
        <v>0.5</v>
      </c>
    </row>
    <row r="2374" spans="1:13" x14ac:dyDescent="0.25">
      <c r="A2374" s="73">
        <f>+'INFO SEAL'!B2325</f>
        <v>2320</v>
      </c>
      <c r="B2374" s="180" t="str">
        <f t="shared" si="87"/>
        <v>SICODI</v>
      </c>
      <c r="C2374" s="180" t="str">
        <f>+'INFO SEAL'!C2325</f>
        <v>AREQUIPA</v>
      </c>
      <c r="D2374" s="180" t="str">
        <f>+'INFO SEAL'!D2325</f>
        <v>CAMANA</v>
      </c>
      <c r="E2374" s="180" t="str">
        <f>+'INFO SEAL'!E2325</f>
        <v>OCOÑA</v>
      </c>
      <c r="F2374" s="180" t="str">
        <f>+IF('INFO SEAL'!I2325="BAJA TENSION","BT",IF('INFO SEAL'!I2325="MEDIA TENSION","MT","AT"))</f>
        <v>MT</v>
      </c>
      <c r="G2374" s="180">
        <f>+'INFO SEAL'!K2325</f>
        <v>13</v>
      </c>
      <c r="H2374" s="180" t="str">
        <f>+'INFO SEAL'!L2325</f>
        <v>POSTE</v>
      </c>
      <c r="I2374" s="180" t="str">
        <f>+'INFO SEAL'!M2325</f>
        <v>CONCRETO</v>
      </c>
      <c r="J2374" s="180" t="str">
        <f>+'INFO SEAL'!N2325&amp;"-"&amp;F2374</f>
        <v>PPC19-MT</v>
      </c>
      <c r="K2374" s="180"/>
      <c r="L2374" s="182" t="str">
        <f>+VLOOKUP('INFO SEAL'!N2325,$J$8:$V$50,3,FALSE)</f>
        <v>POSTE DE CONCRETO ARMADO DE 13/300/150/345</v>
      </c>
      <c r="M2374" s="33">
        <f t="shared" si="88"/>
        <v>0.5</v>
      </c>
    </row>
    <row r="2375" spans="1:13" x14ac:dyDescent="0.25">
      <c r="A2375" s="73">
        <f>+'INFO SEAL'!B2326</f>
        <v>2321</v>
      </c>
      <c r="B2375" s="180" t="str">
        <f t="shared" si="87"/>
        <v>SICODI</v>
      </c>
      <c r="C2375" s="180" t="str">
        <f>+'INFO SEAL'!C2326</f>
        <v>AREQUIPA</v>
      </c>
      <c r="D2375" s="180" t="str">
        <f>+'INFO SEAL'!D2326</f>
        <v>CAMANA</v>
      </c>
      <c r="E2375" s="180" t="str">
        <f>+'INFO SEAL'!E2326</f>
        <v>OCOÑA</v>
      </c>
      <c r="F2375" s="180" t="str">
        <f>+IF('INFO SEAL'!I2326="BAJA TENSION","BT",IF('INFO SEAL'!I2326="MEDIA TENSION","MT","AT"))</f>
        <v>MT</v>
      </c>
      <c r="G2375" s="180">
        <f>+'INFO SEAL'!K2326</f>
        <v>13</v>
      </c>
      <c r="H2375" s="180" t="str">
        <f>+'INFO SEAL'!L2326</f>
        <v>POSTE</v>
      </c>
      <c r="I2375" s="180" t="str">
        <f>+'INFO SEAL'!M2326</f>
        <v>CONCRETO</v>
      </c>
      <c r="J2375" s="180" t="str">
        <f>+'INFO SEAL'!N2326&amp;"-"&amp;F2375</f>
        <v>PPC19-MT</v>
      </c>
      <c r="K2375" s="180"/>
      <c r="L2375" s="182" t="str">
        <f>+VLOOKUP('INFO SEAL'!N2326,$J$8:$V$50,3,FALSE)</f>
        <v>POSTE DE CONCRETO ARMADO DE 13/300/150/345</v>
      </c>
      <c r="M2375" s="33">
        <f t="shared" si="88"/>
        <v>0.5</v>
      </c>
    </row>
    <row r="2376" spans="1:13" x14ac:dyDescent="0.25">
      <c r="A2376" s="73">
        <f>+'INFO SEAL'!B2327</f>
        <v>2322</v>
      </c>
      <c r="B2376" s="180" t="str">
        <f t="shared" si="87"/>
        <v>SICODI</v>
      </c>
      <c r="C2376" s="180" t="str">
        <f>+'INFO SEAL'!C2327</f>
        <v>AREQUIPA</v>
      </c>
      <c r="D2376" s="180" t="str">
        <f>+'INFO SEAL'!D2327</f>
        <v>CONDESUYOS</v>
      </c>
      <c r="E2376" s="180" t="str">
        <f>+'INFO SEAL'!E2327</f>
        <v>SALAMANCA</v>
      </c>
      <c r="F2376" s="180" t="str">
        <f>+IF('INFO SEAL'!I2327="BAJA TENSION","BT",IF('INFO SEAL'!I2327="MEDIA TENSION","MT","AT"))</f>
        <v>MT</v>
      </c>
      <c r="G2376" s="180">
        <f>+'INFO SEAL'!K2327</f>
        <v>13</v>
      </c>
      <c r="H2376" s="180" t="str">
        <f>+'INFO SEAL'!L2327</f>
        <v>POSTE</v>
      </c>
      <c r="I2376" s="180" t="str">
        <f>+'INFO SEAL'!M2327</f>
        <v>CONCRETO</v>
      </c>
      <c r="J2376" s="180" t="str">
        <f>+'INFO SEAL'!N2327&amp;"-"&amp;F2376</f>
        <v>PPC19-MT</v>
      </c>
      <c r="K2376" s="180"/>
      <c r="L2376" s="182" t="str">
        <f>+VLOOKUP('INFO SEAL'!N2327,$J$8:$V$50,3,FALSE)</f>
        <v>POSTE DE CONCRETO ARMADO DE 13/300/150/345</v>
      </c>
      <c r="M2376" s="33">
        <f t="shared" si="88"/>
        <v>0.5</v>
      </c>
    </row>
    <row r="2377" spans="1:13" x14ac:dyDescent="0.25">
      <c r="A2377" s="73">
        <f>+'INFO SEAL'!B2328</f>
        <v>2323</v>
      </c>
      <c r="B2377" s="180" t="str">
        <f t="shared" si="87"/>
        <v>SICODI</v>
      </c>
      <c r="C2377" s="180" t="str">
        <f>+'INFO SEAL'!C2328</f>
        <v>AREQUIPA</v>
      </c>
      <c r="D2377" s="180" t="str">
        <f>+'INFO SEAL'!D2328</f>
        <v>CAMANA</v>
      </c>
      <c r="E2377" s="180" t="str">
        <f>+'INFO SEAL'!E2328</f>
        <v>OCOÑA</v>
      </c>
      <c r="F2377" s="180" t="str">
        <f>+IF('INFO SEAL'!I2328="BAJA TENSION","BT",IF('INFO SEAL'!I2328="MEDIA TENSION","MT","AT"))</f>
        <v>MT</v>
      </c>
      <c r="G2377" s="180">
        <f>+'INFO SEAL'!K2328</f>
        <v>13</v>
      </c>
      <c r="H2377" s="180" t="str">
        <f>+'INFO SEAL'!L2328</f>
        <v>POSTE</v>
      </c>
      <c r="I2377" s="180" t="str">
        <f>+'INFO SEAL'!M2328</f>
        <v>CONCRETO</v>
      </c>
      <c r="J2377" s="180" t="str">
        <f>+'INFO SEAL'!N2328&amp;"-"&amp;F2377</f>
        <v>PPC19-MT</v>
      </c>
      <c r="K2377" s="180"/>
      <c r="L2377" s="182" t="str">
        <f>+VLOOKUP('INFO SEAL'!N2328,$J$8:$V$50,3,FALSE)</f>
        <v>POSTE DE CONCRETO ARMADO DE 13/300/150/345</v>
      </c>
      <c r="M2377" s="33">
        <f t="shared" si="88"/>
        <v>0.5</v>
      </c>
    </row>
    <row r="2378" spans="1:13" x14ac:dyDescent="0.25">
      <c r="A2378" s="73">
        <f>+'INFO SEAL'!B2329</f>
        <v>2324</v>
      </c>
      <c r="B2378" s="180" t="str">
        <f t="shared" si="87"/>
        <v>SICODI</v>
      </c>
      <c r="C2378" s="180" t="str">
        <f>+'INFO SEAL'!C2329</f>
        <v>AREQUIPA</v>
      </c>
      <c r="D2378" s="180" t="str">
        <f>+'INFO SEAL'!D2329</f>
        <v>CONDESUYOS</v>
      </c>
      <c r="E2378" s="180" t="str">
        <f>+'INFO SEAL'!E2329</f>
        <v>SALAMANCA</v>
      </c>
      <c r="F2378" s="180" t="str">
        <f>+IF('INFO SEAL'!I2329="BAJA TENSION","BT",IF('INFO SEAL'!I2329="MEDIA TENSION","MT","AT"))</f>
        <v>MT</v>
      </c>
      <c r="G2378" s="180">
        <f>+'INFO SEAL'!K2329</f>
        <v>13</v>
      </c>
      <c r="H2378" s="180" t="str">
        <f>+'INFO SEAL'!L2329</f>
        <v>POSTE</v>
      </c>
      <c r="I2378" s="180" t="str">
        <f>+'INFO SEAL'!M2329</f>
        <v>CONCRETO</v>
      </c>
      <c r="J2378" s="180" t="str">
        <f>+'INFO SEAL'!N2329&amp;"-"&amp;F2378</f>
        <v>PPC19-MT</v>
      </c>
      <c r="K2378" s="180"/>
      <c r="L2378" s="182" t="str">
        <f>+VLOOKUP('INFO SEAL'!N2329,$J$8:$V$50,3,FALSE)</f>
        <v>POSTE DE CONCRETO ARMADO DE 13/300/150/345</v>
      </c>
      <c r="M2378" s="33">
        <f t="shared" si="88"/>
        <v>0.5</v>
      </c>
    </row>
    <row r="2379" spans="1:13" x14ac:dyDescent="0.25">
      <c r="A2379" s="73">
        <f>+'INFO SEAL'!B2330</f>
        <v>2325</v>
      </c>
      <c r="B2379" s="180" t="str">
        <f t="shared" si="87"/>
        <v>SICODI</v>
      </c>
      <c r="C2379" s="180" t="str">
        <f>+'INFO SEAL'!C2330</f>
        <v>AREQUIPA</v>
      </c>
      <c r="D2379" s="180" t="str">
        <f>+'INFO SEAL'!D2330</f>
        <v>CAMANA</v>
      </c>
      <c r="E2379" s="180" t="str">
        <f>+'INFO SEAL'!E2330</f>
        <v>OCOÑA</v>
      </c>
      <c r="F2379" s="180" t="str">
        <f>+IF('INFO SEAL'!I2330="BAJA TENSION","BT",IF('INFO SEAL'!I2330="MEDIA TENSION","MT","AT"))</f>
        <v>MT</v>
      </c>
      <c r="G2379" s="180">
        <f>+'INFO SEAL'!K2330</f>
        <v>13</v>
      </c>
      <c r="H2379" s="180" t="str">
        <f>+'INFO SEAL'!L2330</f>
        <v>POSTE</v>
      </c>
      <c r="I2379" s="180" t="str">
        <f>+'INFO SEAL'!M2330</f>
        <v>CONCRETO</v>
      </c>
      <c r="J2379" s="180" t="str">
        <f>+'INFO SEAL'!N2330&amp;"-"&amp;F2379</f>
        <v>PPC19-MT</v>
      </c>
      <c r="K2379" s="180"/>
      <c r="L2379" s="182" t="str">
        <f>+VLOOKUP('INFO SEAL'!N2330,$J$8:$V$50,3,FALSE)</f>
        <v>POSTE DE CONCRETO ARMADO DE 13/300/150/345</v>
      </c>
      <c r="M2379" s="33">
        <f t="shared" si="88"/>
        <v>0.5</v>
      </c>
    </row>
    <row r="2380" spans="1:13" x14ac:dyDescent="0.25">
      <c r="A2380" s="73">
        <f>+'INFO SEAL'!B2331</f>
        <v>2326</v>
      </c>
      <c r="B2380" s="180" t="str">
        <f t="shared" si="87"/>
        <v>SICODI</v>
      </c>
      <c r="C2380" s="180" t="str">
        <f>+'INFO SEAL'!C2331</f>
        <v>AREQUIPA</v>
      </c>
      <c r="D2380" s="180" t="str">
        <f>+'INFO SEAL'!D2331</f>
        <v>CONDESUYOS</v>
      </c>
      <c r="E2380" s="180" t="str">
        <f>+'INFO SEAL'!E2331</f>
        <v>SALAMANCA</v>
      </c>
      <c r="F2380" s="180" t="str">
        <f>+IF('INFO SEAL'!I2331="BAJA TENSION","BT",IF('INFO SEAL'!I2331="MEDIA TENSION","MT","AT"))</f>
        <v>MT</v>
      </c>
      <c r="G2380" s="180">
        <f>+'INFO SEAL'!K2331</f>
        <v>13</v>
      </c>
      <c r="H2380" s="180" t="str">
        <f>+'INFO SEAL'!L2331</f>
        <v>POSTE</v>
      </c>
      <c r="I2380" s="180" t="str">
        <f>+'INFO SEAL'!M2331</f>
        <v>CONCRETO</v>
      </c>
      <c r="J2380" s="180" t="str">
        <f>+'INFO SEAL'!N2331&amp;"-"&amp;F2380</f>
        <v>PPC19-MT</v>
      </c>
      <c r="K2380" s="180"/>
      <c r="L2380" s="182" t="str">
        <f>+VLOOKUP('INFO SEAL'!N2331,$J$8:$V$50,3,FALSE)</f>
        <v>POSTE DE CONCRETO ARMADO DE 13/300/150/345</v>
      </c>
      <c r="M2380" s="33">
        <f t="shared" si="88"/>
        <v>0.5</v>
      </c>
    </row>
    <row r="2381" spans="1:13" x14ac:dyDescent="0.25">
      <c r="A2381" s="73">
        <f>+'INFO SEAL'!B2332</f>
        <v>2327</v>
      </c>
      <c r="B2381" s="180" t="str">
        <f t="shared" si="87"/>
        <v>SICODI</v>
      </c>
      <c r="C2381" s="180" t="str">
        <f>+'INFO SEAL'!C2332</f>
        <v>AREQUIPA</v>
      </c>
      <c r="D2381" s="180" t="str">
        <f>+'INFO SEAL'!D2332</f>
        <v>CAMANA</v>
      </c>
      <c r="E2381" s="180" t="str">
        <f>+'INFO SEAL'!E2332</f>
        <v>OCOÑA</v>
      </c>
      <c r="F2381" s="180" t="str">
        <f>+IF('INFO SEAL'!I2332="BAJA TENSION","BT",IF('INFO SEAL'!I2332="MEDIA TENSION","MT","AT"))</f>
        <v>MT</v>
      </c>
      <c r="G2381" s="180">
        <f>+'INFO SEAL'!K2332</f>
        <v>13</v>
      </c>
      <c r="H2381" s="180" t="str">
        <f>+'INFO SEAL'!L2332</f>
        <v>POSTE</v>
      </c>
      <c r="I2381" s="180" t="str">
        <f>+'INFO SEAL'!M2332</f>
        <v>CONCRETO</v>
      </c>
      <c r="J2381" s="180" t="str">
        <f>+'INFO SEAL'!N2332&amp;"-"&amp;F2381</f>
        <v>PPC19-MT</v>
      </c>
      <c r="K2381" s="180"/>
      <c r="L2381" s="182" t="str">
        <f>+VLOOKUP('INFO SEAL'!N2332,$J$8:$V$50,3,FALSE)</f>
        <v>POSTE DE CONCRETO ARMADO DE 13/300/150/345</v>
      </c>
      <c r="M2381" s="33">
        <f t="shared" si="88"/>
        <v>0.5</v>
      </c>
    </row>
    <row r="2382" spans="1:13" x14ac:dyDescent="0.25">
      <c r="A2382" s="73">
        <f>+'INFO SEAL'!B2333</f>
        <v>2328</v>
      </c>
      <c r="B2382" s="180" t="str">
        <f t="shared" si="87"/>
        <v>SICODI</v>
      </c>
      <c r="C2382" s="180" t="str">
        <f>+'INFO SEAL'!C2333</f>
        <v>AREQUIPA</v>
      </c>
      <c r="D2382" s="180" t="str">
        <f>+'INFO SEAL'!D2333</f>
        <v>CONDESUYOS</v>
      </c>
      <c r="E2382" s="180" t="str">
        <f>+'INFO SEAL'!E2333</f>
        <v>SALAMANCA</v>
      </c>
      <c r="F2382" s="180" t="str">
        <f>+IF('INFO SEAL'!I2333="BAJA TENSION","BT",IF('INFO SEAL'!I2333="MEDIA TENSION","MT","AT"))</f>
        <v>MT</v>
      </c>
      <c r="G2382" s="180">
        <f>+'INFO SEAL'!K2333</f>
        <v>13</v>
      </c>
      <c r="H2382" s="180" t="str">
        <f>+'INFO SEAL'!L2333</f>
        <v>POSTE</v>
      </c>
      <c r="I2382" s="180" t="str">
        <f>+'INFO SEAL'!M2333</f>
        <v>CONCRETO</v>
      </c>
      <c r="J2382" s="180" t="str">
        <f>+'INFO SEAL'!N2333&amp;"-"&amp;F2382</f>
        <v>PPC19-MT</v>
      </c>
      <c r="K2382" s="180"/>
      <c r="L2382" s="182" t="str">
        <f>+VLOOKUP('INFO SEAL'!N2333,$J$8:$V$50,3,FALSE)</f>
        <v>POSTE DE CONCRETO ARMADO DE 13/300/150/345</v>
      </c>
      <c r="M2382" s="33">
        <f t="shared" si="88"/>
        <v>0.5</v>
      </c>
    </row>
    <row r="2383" spans="1:13" x14ac:dyDescent="0.25">
      <c r="A2383" s="73">
        <f>+'INFO SEAL'!B2334</f>
        <v>2329</v>
      </c>
      <c r="B2383" s="180" t="str">
        <f t="shared" si="87"/>
        <v>SICODI</v>
      </c>
      <c r="C2383" s="180" t="str">
        <f>+'INFO SEAL'!C2334</f>
        <v>AREQUIPA</v>
      </c>
      <c r="D2383" s="180" t="str">
        <f>+'INFO SEAL'!D2334</f>
        <v>CAMANA</v>
      </c>
      <c r="E2383" s="180" t="str">
        <f>+'INFO SEAL'!E2334</f>
        <v>OCOÑA</v>
      </c>
      <c r="F2383" s="180" t="str">
        <f>+IF('INFO SEAL'!I2334="BAJA TENSION","BT",IF('INFO SEAL'!I2334="MEDIA TENSION","MT","AT"))</f>
        <v>MT</v>
      </c>
      <c r="G2383" s="180">
        <f>+'INFO SEAL'!K2334</f>
        <v>13</v>
      </c>
      <c r="H2383" s="180" t="str">
        <f>+'INFO SEAL'!L2334</f>
        <v>POSTE</v>
      </c>
      <c r="I2383" s="180" t="str">
        <f>+'INFO SEAL'!M2334</f>
        <v>CONCRETO</v>
      </c>
      <c r="J2383" s="180" t="str">
        <f>+'INFO SEAL'!N2334&amp;"-"&amp;F2383</f>
        <v>PPC19-MT</v>
      </c>
      <c r="K2383" s="180"/>
      <c r="L2383" s="182" t="str">
        <f>+VLOOKUP('INFO SEAL'!N2334,$J$8:$V$50,3,FALSE)</f>
        <v>POSTE DE CONCRETO ARMADO DE 13/300/150/345</v>
      </c>
      <c r="M2383" s="33">
        <f t="shared" si="88"/>
        <v>0.5</v>
      </c>
    </row>
    <row r="2384" spans="1:13" x14ac:dyDescent="0.25">
      <c r="A2384" s="73">
        <f>+'INFO SEAL'!B2335</f>
        <v>2330</v>
      </c>
      <c r="B2384" s="180" t="str">
        <f t="shared" si="87"/>
        <v>SICODI</v>
      </c>
      <c r="C2384" s="180" t="str">
        <f>+'INFO SEAL'!C2335</f>
        <v>AREQUIPA</v>
      </c>
      <c r="D2384" s="180" t="str">
        <f>+'INFO SEAL'!D2335</f>
        <v>CONDESUYOS</v>
      </c>
      <c r="E2384" s="180" t="str">
        <f>+'INFO SEAL'!E2335</f>
        <v>SALAMANCA</v>
      </c>
      <c r="F2384" s="180" t="str">
        <f>+IF('INFO SEAL'!I2335="BAJA TENSION","BT",IF('INFO SEAL'!I2335="MEDIA TENSION","MT","AT"))</f>
        <v>MT</v>
      </c>
      <c r="G2384" s="180">
        <f>+'INFO SEAL'!K2335</f>
        <v>13</v>
      </c>
      <c r="H2384" s="180" t="str">
        <f>+'INFO SEAL'!L2335</f>
        <v>POSTE</v>
      </c>
      <c r="I2384" s="180" t="str">
        <f>+'INFO SEAL'!M2335</f>
        <v>CONCRETO</v>
      </c>
      <c r="J2384" s="180" t="str">
        <f>+'INFO SEAL'!N2335&amp;"-"&amp;F2384</f>
        <v>PPC19-MT</v>
      </c>
      <c r="K2384" s="180"/>
      <c r="L2384" s="182" t="str">
        <f>+VLOOKUP('INFO SEAL'!N2335,$J$8:$V$50,3,FALSE)</f>
        <v>POSTE DE CONCRETO ARMADO DE 13/300/150/345</v>
      </c>
      <c r="M2384" s="33">
        <f t="shared" si="88"/>
        <v>0.5</v>
      </c>
    </row>
    <row r="2385" spans="1:13" x14ac:dyDescent="0.25">
      <c r="A2385" s="73">
        <f>+'INFO SEAL'!B2336</f>
        <v>2331</v>
      </c>
      <c r="B2385" s="180" t="str">
        <f t="shared" si="87"/>
        <v>SICODI</v>
      </c>
      <c r="C2385" s="180" t="str">
        <f>+'INFO SEAL'!C2336</f>
        <v>AREQUIPA</v>
      </c>
      <c r="D2385" s="180" t="str">
        <f>+'INFO SEAL'!D2336</f>
        <v>CAMANA</v>
      </c>
      <c r="E2385" s="180" t="str">
        <f>+'INFO SEAL'!E2336</f>
        <v>MARISCAL CACERES</v>
      </c>
      <c r="F2385" s="180" t="str">
        <f>+IF('INFO SEAL'!I2336="BAJA TENSION","BT",IF('INFO SEAL'!I2336="MEDIA TENSION","MT","AT"))</f>
        <v>BT</v>
      </c>
      <c r="G2385" s="180">
        <f>+'INFO SEAL'!K2336</f>
        <v>8</v>
      </c>
      <c r="H2385" s="180" t="str">
        <f>+'INFO SEAL'!L2336</f>
        <v>POSTE</v>
      </c>
      <c r="I2385" s="180" t="str">
        <f>+'INFO SEAL'!M2336</f>
        <v>CONCRETO</v>
      </c>
      <c r="J2385" s="180" t="str">
        <f>+'INFO SEAL'!N2336&amp;"-"&amp;F2385</f>
        <v>PPC05-BT</v>
      </c>
      <c r="K2385" s="180"/>
      <c r="L2385" s="182" t="str">
        <f>+VLOOKUP('INFO SEAL'!N2336,$J$8:$V$50,3,FALSE)</f>
        <v>POSTE DE CONCRETO ARMADO DE  8/200/120/240</v>
      </c>
      <c r="M2385" s="33">
        <f t="shared" si="88"/>
        <v>0.1</v>
      </c>
    </row>
    <row r="2386" spans="1:13" x14ac:dyDescent="0.25">
      <c r="A2386" s="73">
        <f>+'INFO SEAL'!B2337</f>
        <v>2332</v>
      </c>
      <c r="B2386" s="180" t="str">
        <f t="shared" si="87"/>
        <v>SICODI</v>
      </c>
      <c r="C2386" s="180" t="str">
        <f>+'INFO SEAL'!C2337</f>
        <v>AREQUIPA</v>
      </c>
      <c r="D2386" s="180" t="str">
        <f>+'INFO SEAL'!D2337</f>
        <v>CONDESUYOS</v>
      </c>
      <c r="E2386" s="180" t="str">
        <f>+'INFO SEAL'!E2337</f>
        <v>SALAMANCA</v>
      </c>
      <c r="F2386" s="180" t="str">
        <f>+IF('INFO SEAL'!I2337="BAJA TENSION","BT",IF('INFO SEAL'!I2337="MEDIA TENSION","MT","AT"))</f>
        <v>MT</v>
      </c>
      <c r="G2386" s="180">
        <f>+'INFO SEAL'!K2337</f>
        <v>13</v>
      </c>
      <c r="H2386" s="180" t="str">
        <f>+'INFO SEAL'!L2337</f>
        <v>POSTE</v>
      </c>
      <c r="I2386" s="180" t="str">
        <f>+'INFO SEAL'!M2337</f>
        <v>CONCRETO</v>
      </c>
      <c r="J2386" s="180" t="str">
        <f>+'INFO SEAL'!N2337&amp;"-"&amp;F2386</f>
        <v>PPC19-MT</v>
      </c>
      <c r="K2386" s="180"/>
      <c r="L2386" s="182" t="str">
        <f>+VLOOKUP('INFO SEAL'!N2337,$J$8:$V$50,3,FALSE)</f>
        <v>POSTE DE CONCRETO ARMADO DE 13/300/150/345</v>
      </c>
      <c r="M2386" s="33">
        <f t="shared" si="88"/>
        <v>0.5</v>
      </c>
    </row>
    <row r="2387" spans="1:13" x14ac:dyDescent="0.25">
      <c r="A2387" s="73">
        <f>+'INFO SEAL'!B2338</f>
        <v>2333</v>
      </c>
      <c r="B2387" s="180" t="str">
        <f t="shared" si="87"/>
        <v>SICODI</v>
      </c>
      <c r="C2387" s="180" t="str">
        <f>+'INFO SEAL'!C2338</f>
        <v>AREQUIPA</v>
      </c>
      <c r="D2387" s="180" t="str">
        <f>+'INFO SEAL'!D2338</f>
        <v>CAMANA</v>
      </c>
      <c r="E2387" s="180" t="str">
        <f>+'INFO SEAL'!E2338</f>
        <v>OCOÑA</v>
      </c>
      <c r="F2387" s="180" t="str">
        <f>+IF('INFO SEAL'!I2338="BAJA TENSION","BT",IF('INFO SEAL'!I2338="MEDIA TENSION","MT","AT"))</f>
        <v>MT</v>
      </c>
      <c r="G2387" s="180">
        <f>+'INFO SEAL'!K2338</f>
        <v>13</v>
      </c>
      <c r="H2387" s="180" t="str">
        <f>+'INFO SEAL'!L2338</f>
        <v>POSTE</v>
      </c>
      <c r="I2387" s="180" t="str">
        <f>+'INFO SEAL'!M2338</f>
        <v>CONCRETO</v>
      </c>
      <c r="J2387" s="180" t="str">
        <f>+'INFO SEAL'!N2338&amp;"-"&amp;F2387</f>
        <v>PPC19-MT</v>
      </c>
      <c r="K2387" s="180"/>
      <c r="L2387" s="182" t="str">
        <f>+VLOOKUP('INFO SEAL'!N2338,$J$8:$V$50,3,FALSE)</f>
        <v>POSTE DE CONCRETO ARMADO DE 13/300/150/345</v>
      </c>
      <c r="M2387" s="33">
        <f t="shared" si="88"/>
        <v>0.5</v>
      </c>
    </row>
    <row r="2388" spans="1:13" x14ac:dyDescent="0.25">
      <c r="A2388" s="73">
        <f>+'INFO SEAL'!B2339</f>
        <v>2334</v>
      </c>
      <c r="B2388" s="180" t="str">
        <f t="shared" si="87"/>
        <v>SICODI</v>
      </c>
      <c r="C2388" s="180" t="str">
        <f>+'INFO SEAL'!C2339</f>
        <v>AREQUIPA</v>
      </c>
      <c r="D2388" s="180" t="str">
        <f>+'INFO SEAL'!D2339</f>
        <v>CONDESUYOS</v>
      </c>
      <c r="E2388" s="180" t="str">
        <f>+'INFO SEAL'!E2339</f>
        <v>SALAMANCA</v>
      </c>
      <c r="F2388" s="180" t="str">
        <f>+IF('INFO SEAL'!I2339="BAJA TENSION","BT",IF('INFO SEAL'!I2339="MEDIA TENSION","MT","AT"))</f>
        <v>MT</v>
      </c>
      <c r="G2388" s="180">
        <f>+'INFO SEAL'!K2339</f>
        <v>13</v>
      </c>
      <c r="H2388" s="180" t="str">
        <f>+'INFO SEAL'!L2339</f>
        <v>POSTE</v>
      </c>
      <c r="I2388" s="180" t="str">
        <f>+'INFO SEAL'!M2339</f>
        <v>CONCRETO</v>
      </c>
      <c r="J2388" s="180" t="str">
        <f>+'INFO SEAL'!N2339&amp;"-"&amp;F2388</f>
        <v>PPC19-MT</v>
      </c>
      <c r="K2388" s="180"/>
      <c r="L2388" s="182" t="str">
        <f>+VLOOKUP('INFO SEAL'!N2339,$J$8:$V$50,3,FALSE)</f>
        <v>POSTE DE CONCRETO ARMADO DE 13/300/150/345</v>
      </c>
      <c r="M2388" s="33">
        <f t="shared" si="88"/>
        <v>0.5</v>
      </c>
    </row>
    <row r="2389" spans="1:13" x14ac:dyDescent="0.25">
      <c r="A2389" s="73">
        <f>+'INFO SEAL'!B2340</f>
        <v>2335</v>
      </c>
      <c r="B2389" s="180" t="str">
        <f t="shared" si="87"/>
        <v>SICODI</v>
      </c>
      <c r="C2389" s="180" t="str">
        <f>+'INFO SEAL'!C2340</f>
        <v>AREQUIPA</v>
      </c>
      <c r="D2389" s="180" t="str">
        <f>+'INFO SEAL'!D2340</f>
        <v>CAMANA</v>
      </c>
      <c r="E2389" s="180" t="str">
        <f>+'INFO SEAL'!E2340</f>
        <v>MARISCAL CACERES</v>
      </c>
      <c r="F2389" s="180" t="str">
        <f>+IF('INFO SEAL'!I2340="BAJA TENSION","BT",IF('INFO SEAL'!I2340="MEDIA TENSION","MT","AT"))</f>
        <v>BT</v>
      </c>
      <c r="G2389" s="180">
        <f>+'INFO SEAL'!K2340</f>
        <v>8</v>
      </c>
      <c r="H2389" s="180" t="str">
        <f>+'INFO SEAL'!L2340</f>
        <v>POSTE</v>
      </c>
      <c r="I2389" s="180" t="str">
        <f>+'INFO SEAL'!M2340</f>
        <v>CONCRETO</v>
      </c>
      <c r="J2389" s="180" t="str">
        <f>+'INFO SEAL'!N2340&amp;"-"&amp;F2389</f>
        <v>PPC05-BT</v>
      </c>
      <c r="K2389" s="180"/>
      <c r="L2389" s="182" t="str">
        <f>+VLOOKUP('INFO SEAL'!N2340,$J$8:$V$50,3,FALSE)</f>
        <v>POSTE DE CONCRETO ARMADO DE  8/200/120/240</v>
      </c>
      <c r="M2389" s="33">
        <f t="shared" si="88"/>
        <v>0.1</v>
      </c>
    </row>
    <row r="2390" spans="1:13" x14ac:dyDescent="0.25">
      <c r="A2390" s="73">
        <f>+'INFO SEAL'!B2341</f>
        <v>2336</v>
      </c>
      <c r="B2390" s="180" t="str">
        <f t="shared" si="87"/>
        <v>SICODI</v>
      </c>
      <c r="C2390" s="180" t="str">
        <f>+'INFO SEAL'!C2341</f>
        <v>AREQUIPA</v>
      </c>
      <c r="D2390" s="180" t="str">
        <f>+'INFO SEAL'!D2341</f>
        <v>CAMANA</v>
      </c>
      <c r="E2390" s="180" t="str">
        <f>+'INFO SEAL'!E2341</f>
        <v>MARISCAL CACERES</v>
      </c>
      <c r="F2390" s="180" t="str">
        <f>+IF('INFO SEAL'!I2341="BAJA TENSION","BT",IF('INFO SEAL'!I2341="MEDIA TENSION","MT","AT"))</f>
        <v>BT</v>
      </c>
      <c r="G2390" s="180">
        <f>+'INFO SEAL'!K2341</f>
        <v>8</v>
      </c>
      <c r="H2390" s="180" t="str">
        <f>+'INFO SEAL'!L2341</f>
        <v>POSTE</v>
      </c>
      <c r="I2390" s="180" t="str">
        <f>+'INFO SEAL'!M2341</f>
        <v>CONCRETO</v>
      </c>
      <c r="J2390" s="180" t="str">
        <f>+'INFO SEAL'!N2341&amp;"-"&amp;F2390</f>
        <v>PPC05-BT</v>
      </c>
      <c r="K2390" s="180"/>
      <c r="L2390" s="182" t="str">
        <f>+VLOOKUP('INFO SEAL'!N2341,$J$8:$V$50,3,FALSE)</f>
        <v>POSTE DE CONCRETO ARMADO DE  8/200/120/240</v>
      </c>
      <c r="M2390" s="33">
        <f t="shared" si="88"/>
        <v>0.1</v>
      </c>
    </row>
    <row r="2391" spans="1:13" x14ac:dyDescent="0.25">
      <c r="A2391" s="73">
        <f>+'INFO SEAL'!B2342</f>
        <v>2337</v>
      </c>
      <c r="B2391" s="180" t="str">
        <f t="shared" si="87"/>
        <v>SICODI</v>
      </c>
      <c r="C2391" s="180" t="str">
        <f>+'INFO SEAL'!C2342</f>
        <v>AREQUIPA</v>
      </c>
      <c r="D2391" s="180" t="str">
        <f>+'INFO SEAL'!D2342</f>
        <v>CAMANA</v>
      </c>
      <c r="E2391" s="180" t="str">
        <f>+'INFO SEAL'!E2342</f>
        <v>MARISCAL CACERES</v>
      </c>
      <c r="F2391" s="180" t="str">
        <f>+IF('INFO SEAL'!I2342="BAJA TENSION","BT",IF('INFO SEAL'!I2342="MEDIA TENSION","MT","AT"))</f>
        <v>BT</v>
      </c>
      <c r="G2391" s="180">
        <f>+'INFO SEAL'!K2342</f>
        <v>8</v>
      </c>
      <c r="H2391" s="180" t="str">
        <f>+'INFO SEAL'!L2342</f>
        <v>POSTE</v>
      </c>
      <c r="I2391" s="180" t="str">
        <f>+'INFO SEAL'!M2342</f>
        <v>CONCRETO</v>
      </c>
      <c r="J2391" s="180" t="str">
        <f>+'INFO SEAL'!N2342&amp;"-"&amp;F2391</f>
        <v>PPC05-BT</v>
      </c>
      <c r="K2391" s="180"/>
      <c r="L2391" s="182" t="str">
        <f>+VLOOKUP('INFO SEAL'!N2342,$J$8:$V$50,3,FALSE)</f>
        <v>POSTE DE CONCRETO ARMADO DE  8/200/120/240</v>
      </c>
      <c r="M2391" s="33">
        <f t="shared" si="88"/>
        <v>0.1</v>
      </c>
    </row>
    <row r="2392" spans="1:13" x14ac:dyDescent="0.25">
      <c r="A2392" s="73">
        <f>+'INFO SEAL'!B2343</f>
        <v>2338</v>
      </c>
      <c r="B2392" s="180" t="str">
        <f t="shared" si="87"/>
        <v>SICODI</v>
      </c>
      <c r="C2392" s="180" t="str">
        <f>+'INFO SEAL'!C2343</f>
        <v>AREQUIPA</v>
      </c>
      <c r="D2392" s="180" t="str">
        <f>+'INFO SEAL'!D2343</f>
        <v>CAMANA</v>
      </c>
      <c r="E2392" s="180" t="str">
        <f>+'INFO SEAL'!E2343</f>
        <v>MARISCAL CACERES</v>
      </c>
      <c r="F2392" s="180" t="str">
        <f>+IF('INFO SEAL'!I2343="BAJA TENSION","BT",IF('INFO SEAL'!I2343="MEDIA TENSION","MT","AT"))</f>
        <v>BT</v>
      </c>
      <c r="G2392" s="180">
        <f>+'INFO SEAL'!K2343</f>
        <v>8</v>
      </c>
      <c r="H2392" s="180" t="str">
        <f>+'INFO SEAL'!L2343</f>
        <v>POSTE</v>
      </c>
      <c r="I2392" s="180" t="str">
        <f>+'INFO SEAL'!M2343</f>
        <v>CONCRETO</v>
      </c>
      <c r="J2392" s="180" t="str">
        <f>+'INFO SEAL'!N2343&amp;"-"&amp;F2392</f>
        <v>PPC05-BT</v>
      </c>
      <c r="K2392" s="180"/>
      <c r="L2392" s="182" t="str">
        <f>+VLOOKUP('INFO SEAL'!N2343,$J$8:$V$50,3,FALSE)</f>
        <v>POSTE DE CONCRETO ARMADO DE  8/200/120/240</v>
      </c>
      <c r="M2392" s="33">
        <f t="shared" si="88"/>
        <v>0.1</v>
      </c>
    </row>
    <row r="2393" spans="1:13" x14ac:dyDescent="0.25">
      <c r="A2393" s="73">
        <f>+'INFO SEAL'!B2344</f>
        <v>2339</v>
      </c>
      <c r="B2393" s="180" t="str">
        <f t="shared" si="87"/>
        <v>SICODI</v>
      </c>
      <c r="C2393" s="180" t="str">
        <f>+'INFO SEAL'!C2344</f>
        <v>AREQUIPA</v>
      </c>
      <c r="D2393" s="180" t="str">
        <f>+'INFO SEAL'!D2344</f>
        <v>CAMANA</v>
      </c>
      <c r="E2393" s="180" t="str">
        <f>+'INFO SEAL'!E2344</f>
        <v>MARISCAL CACERES</v>
      </c>
      <c r="F2393" s="180" t="str">
        <f>+IF('INFO SEAL'!I2344="BAJA TENSION","BT",IF('INFO SEAL'!I2344="MEDIA TENSION","MT","AT"))</f>
        <v>BT</v>
      </c>
      <c r="G2393" s="180">
        <f>+'INFO SEAL'!K2344</f>
        <v>8</v>
      </c>
      <c r="H2393" s="180" t="str">
        <f>+'INFO SEAL'!L2344</f>
        <v>POSTE</v>
      </c>
      <c r="I2393" s="180" t="str">
        <f>+'INFO SEAL'!M2344</f>
        <v>CONCRETO</v>
      </c>
      <c r="J2393" s="180" t="str">
        <f>+'INFO SEAL'!N2344&amp;"-"&amp;F2393</f>
        <v>PPC05-BT</v>
      </c>
      <c r="K2393" s="180"/>
      <c r="L2393" s="182" t="str">
        <f>+VLOOKUP('INFO SEAL'!N2344,$J$8:$V$50,3,FALSE)</f>
        <v>POSTE DE CONCRETO ARMADO DE  8/200/120/240</v>
      </c>
      <c r="M2393" s="33">
        <f t="shared" si="88"/>
        <v>0.1</v>
      </c>
    </row>
    <row r="2394" spans="1:13" x14ac:dyDescent="0.25">
      <c r="A2394" s="73">
        <f>+'INFO SEAL'!B2345</f>
        <v>2340</v>
      </c>
      <c r="B2394" s="180" t="str">
        <f t="shared" si="87"/>
        <v>SICODI</v>
      </c>
      <c r="C2394" s="180" t="str">
        <f>+'INFO SEAL'!C2345</f>
        <v>AREQUIPA</v>
      </c>
      <c r="D2394" s="180" t="str">
        <f>+'INFO SEAL'!D2345</f>
        <v>CAMANA</v>
      </c>
      <c r="E2394" s="180" t="str">
        <f>+'INFO SEAL'!E2345</f>
        <v>MARISCAL CACERES</v>
      </c>
      <c r="F2394" s="180" t="str">
        <f>+IF('INFO SEAL'!I2345="BAJA TENSION","BT",IF('INFO SEAL'!I2345="MEDIA TENSION","MT","AT"))</f>
        <v>BT</v>
      </c>
      <c r="G2394" s="180">
        <f>+'INFO SEAL'!K2345</f>
        <v>8</v>
      </c>
      <c r="H2394" s="180" t="str">
        <f>+'INFO SEAL'!L2345</f>
        <v>POSTE</v>
      </c>
      <c r="I2394" s="180" t="str">
        <f>+'INFO SEAL'!M2345</f>
        <v>CONCRETO</v>
      </c>
      <c r="J2394" s="180" t="str">
        <f>+'INFO SEAL'!N2345&amp;"-"&amp;F2394</f>
        <v>PPC05-BT</v>
      </c>
      <c r="K2394" s="180"/>
      <c r="L2394" s="182" t="str">
        <f>+VLOOKUP('INFO SEAL'!N2345,$J$8:$V$50,3,FALSE)</f>
        <v>POSTE DE CONCRETO ARMADO DE  8/200/120/240</v>
      </c>
      <c r="M2394" s="33">
        <f t="shared" si="88"/>
        <v>0.1</v>
      </c>
    </row>
    <row r="2395" spans="1:13" x14ac:dyDescent="0.25">
      <c r="A2395" s="73">
        <f>+'INFO SEAL'!B2346</f>
        <v>2341</v>
      </c>
      <c r="B2395" s="180" t="str">
        <f t="shared" si="87"/>
        <v>SICODI</v>
      </c>
      <c r="C2395" s="180" t="str">
        <f>+'INFO SEAL'!C2346</f>
        <v>AREQUIPA</v>
      </c>
      <c r="D2395" s="180" t="str">
        <f>+'INFO SEAL'!D2346</f>
        <v>CONDESUYOS</v>
      </c>
      <c r="E2395" s="180" t="str">
        <f>+'INFO SEAL'!E2346</f>
        <v>SALAMANCA</v>
      </c>
      <c r="F2395" s="180" t="str">
        <f>+IF('INFO SEAL'!I2346="BAJA TENSION","BT",IF('INFO SEAL'!I2346="MEDIA TENSION","MT","AT"))</f>
        <v>MT</v>
      </c>
      <c r="G2395" s="180">
        <f>+'INFO SEAL'!K2346</f>
        <v>13</v>
      </c>
      <c r="H2395" s="180" t="str">
        <f>+'INFO SEAL'!L2346</f>
        <v>POSTE</v>
      </c>
      <c r="I2395" s="180" t="str">
        <f>+'INFO SEAL'!M2346</f>
        <v>CONCRETO</v>
      </c>
      <c r="J2395" s="180" t="str">
        <f>+'INFO SEAL'!N2346&amp;"-"&amp;F2395</f>
        <v>PPC19-MT</v>
      </c>
      <c r="K2395" s="180"/>
      <c r="L2395" s="182" t="str">
        <f>+VLOOKUP('INFO SEAL'!N2346,$J$8:$V$50,3,FALSE)</f>
        <v>POSTE DE CONCRETO ARMADO DE 13/300/150/345</v>
      </c>
      <c r="M2395" s="33">
        <f t="shared" si="88"/>
        <v>0.5</v>
      </c>
    </row>
    <row r="2396" spans="1:13" x14ac:dyDescent="0.25">
      <c r="A2396" s="73">
        <f>+'INFO SEAL'!B2347</f>
        <v>2342</v>
      </c>
      <c r="B2396" s="180" t="str">
        <f t="shared" si="87"/>
        <v>SICODI</v>
      </c>
      <c r="C2396" s="180" t="str">
        <f>+'INFO SEAL'!C2347</f>
        <v>AREQUIPA</v>
      </c>
      <c r="D2396" s="180" t="str">
        <f>+'INFO SEAL'!D2347</f>
        <v>CAMANA</v>
      </c>
      <c r="E2396" s="180" t="str">
        <f>+'INFO SEAL'!E2347</f>
        <v>MARISCAL CACERES</v>
      </c>
      <c r="F2396" s="180" t="str">
        <f>+IF('INFO SEAL'!I2347="BAJA TENSION","BT",IF('INFO SEAL'!I2347="MEDIA TENSION","MT","AT"))</f>
        <v>BT</v>
      </c>
      <c r="G2396" s="180">
        <f>+'INFO SEAL'!K2347</f>
        <v>8</v>
      </c>
      <c r="H2396" s="180" t="str">
        <f>+'INFO SEAL'!L2347</f>
        <v>POSTE</v>
      </c>
      <c r="I2396" s="180" t="str">
        <f>+'INFO SEAL'!M2347</f>
        <v>CONCRETO</v>
      </c>
      <c r="J2396" s="180" t="str">
        <f>+'INFO SEAL'!N2347&amp;"-"&amp;F2396</f>
        <v>PPC05-BT</v>
      </c>
      <c r="K2396" s="180"/>
      <c r="L2396" s="182" t="str">
        <f>+VLOOKUP('INFO SEAL'!N2347,$J$8:$V$50,3,FALSE)</f>
        <v>POSTE DE CONCRETO ARMADO DE  8/200/120/240</v>
      </c>
      <c r="M2396" s="33">
        <f t="shared" si="88"/>
        <v>0.1</v>
      </c>
    </row>
    <row r="2397" spans="1:13" x14ac:dyDescent="0.25">
      <c r="A2397" s="73">
        <f>+'INFO SEAL'!B2348</f>
        <v>2343</v>
      </c>
      <c r="B2397" s="180" t="str">
        <f t="shared" si="87"/>
        <v>SICODI</v>
      </c>
      <c r="C2397" s="180" t="str">
        <f>+'INFO SEAL'!C2348</f>
        <v>AREQUIPA</v>
      </c>
      <c r="D2397" s="180" t="str">
        <f>+'INFO SEAL'!D2348</f>
        <v>CAMANA</v>
      </c>
      <c r="E2397" s="180" t="str">
        <f>+'INFO SEAL'!E2348</f>
        <v>OCOÑA</v>
      </c>
      <c r="F2397" s="180" t="str">
        <f>+IF('INFO SEAL'!I2348="BAJA TENSION","BT",IF('INFO SEAL'!I2348="MEDIA TENSION","MT","AT"))</f>
        <v>MT</v>
      </c>
      <c r="G2397" s="180">
        <f>+'INFO SEAL'!K2348</f>
        <v>13</v>
      </c>
      <c r="H2397" s="180" t="str">
        <f>+'INFO SEAL'!L2348</f>
        <v>POSTE</v>
      </c>
      <c r="I2397" s="180" t="str">
        <f>+'INFO SEAL'!M2348</f>
        <v>CONCRETO</v>
      </c>
      <c r="J2397" s="180" t="str">
        <f>+'INFO SEAL'!N2348&amp;"-"&amp;F2397</f>
        <v>PPC19-MT</v>
      </c>
      <c r="K2397" s="180"/>
      <c r="L2397" s="182" t="str">
        <f>+VLOOKUP('INFO SEAL'!N2348,$J$8:$V$50,3,FALSE)</f>
        <v>POSTE DE CONCRETO ARMADO DE 13/300/150/345</v>
      </c>
      <c r="M2397" s="33">
        <f t="shared" si="88"/>
        <v>0.5</v>
      </c>
    </row>
    <row r="2398" spans="1:13" x14ac:dyDescent="0.25">
      <c r="A2398" s="73">
        <f>+'INFO SEAL'!B2349</f>
        <v>2344</v>
      </c>
      <c r="B2398" s="180" t="str">
        <f t="shared" si="87"/>
        <v>SICODI</v>
      </c>
      <c r="C2398" s="180" t="str">
        <f>+'INFO SEAL'!C2349</f>
        <v>AREQUIPA</v>
      </c>
      <c r="D2398" s="180" t="str">
        <f>+'INFO SEAL'!D2349</f>
        <v>CAMANA</v>
      </c>
      <c r="E2398" s="180" t="str">
        <f>+'INFO SEAL'!E2349</f>
        <v>MARISCAL CACERES</v>
      </c>
      <c r="F2398" s="180" t="str">
        <f>+IF('INFO SEAL'!I2349="BAJA TENSION","BT",IF('INFO SEAL'!I2349="MEDIA TENSION","MT","AT"))</f>
        <v>BT</v>
      </c>
      <c r="G2398" s="180">
        <f>+'INFO SEAL'!K2349</f>
        <v>8</v>
      </c>
      <c r="H2398" s="180" t="str">
        <f>+'INFO SEAL'!L2349</f>
        <v>POSTE</v>
      </c>
      <c r="I2398" s="180" t="str">
        <f>+'INFO SEAL'!M2349</f>
        <v>CONCRETO</v>
      </c>
      <c r="J2398" s="180" t="str">
        <f>+'INFO SEAL'!N2349&amp;"-"&amp;F2398</f>
        <v>PPC05-BT</v>
      </c>
      <c r="K2398" s="180"/>
      <c r="L2398" s="182" t="str">
        <f>+VLOOKUP('INFO SEAL'!N2349,$J$8:$V$50,3,FALSE)</f>
        <v>POSTE DE CONCRETO ARMADO DE  8/200/120/240</v>
      </c>
      <c r="M2398" s="33">
        <f t="shared" si="88"/>
        <v>0.1</v>
      </c>
    </row>
    <row r="2399" spans="1:13" x14ac:dyDescent="0.25">
      <c r="A2399" s="73">
        <f>+'INFO SEAL'!B2350</f>
        <v>2345</v>
      </c>
      <c r="B2399" s="180" t="str">
        <f t="shared" si="87"/>
        <v>SICODI</v>
      </c>
      <c r="C2399" s="180" t="str">
        <f>+'INFO SEAL'!C2350</f>
        <v>AREQUIPA</v>
      </c>
      <c r="D2399" s="180" t="str">
        <f>+'INFO SEAL'!D2350</f>
        <v>CAMANA</v>
      </c>
      <c r="E2399" s="180" t="str">
        <f>+'INFO SEAL'!E2350</f>
        <v>MARISCAL CACERES</v>
      </c>
      <c r="F2399" s="180" t="str">
        <f>+IF('INFO SEAL'!I2350="BAJA TENSION","BT",IF('INFO SEAL'!I2350="MEDIA TENSION","MT","AT"))</f>
        <v>BT</v>
      </c>
      <c r="G2399" s="180">
        <f>+'INFO SEAL'!K2350</f>
        <v>8</v>
      </c>
      <c r="H2399" s="180" t="str">
        <f>+'INFO SEAL'!L2350</f>
        <v>POSTE</v>
      </c>
      <c r="I2399" s="180" t="str">
        <f>+'INFO SEAL'!M2350</f>
        <v>CONCRETO</v>
      </c>
      <c r="J2399" s="180" t="str">
        <f>+'INFO SEAL'!N2350&amp;"-"&amp;F2399</f>
        <v>PPC05-BT</v>
      </c>
      <c r="K2399" s="180"/>
      <c r="L2399" s="182" t="str">
        <f>+VLOOKUP('INFO SEAL'!N2350,$J$8:$V$50,3,FALSE)</f>
        <v>POSTE DE CONCRETO ARMADO DE  8/200/120/240</v>
      </c>
      <c r="M2399" s="33">
        <f t="shared" si="88"/>
        <v>0.1</v>
      </c>
    </row>
    <row r="2400" spans="1:13" x14ac:dyDescent="0.25">
      <c r="A2400" s="73">
        <f>+'INFO SEAL'!B2351</f>
        <v>2346</v>
      </c>
      <c r="B2400" s="180" t="str">
        <f t="shared" si="87"/>
        <v>SICODI</v>
      </c>
      <c r="C2400" s="180" t="str">
        <f>+'INFO SEAL'!C2351</f>
        <v>AREQUIPA</v>
      </c>
      <c r="D2400" s="180" t="str">
        <f>+'INFO SEAL'!D2351</f>
        <v>CAMANA</v>
      </c>
      <c r="E2400" s="180" t="str">
        <f>+'INFO SEAL'!E2351</f>
        <v>MARISCAL CACERES</v>
      </c>
      <c r="F2400" s="180" t="str">
        <f>+IF('INFO SEAL'!I2351="BAJA TENSION","BT",IF('INFO SEAL'!I2351="MEDIA TENSION","MT","AT"))</f>
        <v>BT</v>
      </c>
      <c r="G2400" s="180">
        <f>+'INFO SEAL'!K2351</f>
        <v>8</v>
      </c>
      <c r="H2400" s="180" t="str">
        <f>+'INFO SEAL'!L2351</f>
        <v>POSTE</v>
      </c>
      <c r="I2400" s="180" t="str">
        <f>+'INFO SEAL'!M2351</f>
        <v>CONCRETO</v>
      </c>
      <c r="J2400" s="180" t="str">
        <f>+'INFO SEAL'!N2351&amp;"-"&amp;F2400</f>
        <v>PPC05-BT</v>
      </c>
      <c r="K2400" s="180"/>
      <c r="L2400" s="182" t="str">
        <f>+VLOOKUP('INFO SEAL'!N2351,$J$8:$V$50,3,FALSE)</f>
        <v>POSTE DE CONCRETO ARMADO DE  8/200/120/240</v>
      </c>
      <c r="M2400" s="33">
        <f t="shared" si="88"/>
        <v>0.1</v>
      </c>
    </row>
    <row r="2401" spans="1:13" x14ac:dyDescent="0.25">
      <c r="A2401" s="73">
        <f>+'INFO SEAL'!B2352</f>
        <v>2347</v>
      </c>
      <c r="B2401" s="180" t="str">
        <f t="shared" si="87"/>
        <v>SICODI</v>
      </c>
      <c r="C2401" s="180" t="str">
        <f>+'INFO SEAL'!C2352</f>
        <v>AREQUIPA</v>
      </c>
      <c r="D2401" s="180" t="str">
        <f>+'INFO SEAL'!D2352</f>
        <v>CAMANA</v>
      </c>
      <c r="E2401" s="180" t="str">
        <f>+'INFO SEAL'!E2352</f>
        <v>MARISCAL CACERES</v>
      </c>
      <c r="F2401" s="180" t="str">
        <f>+IF('INFO SEAL'!I2352="BAJA TENSION","BT",IF('INFO SEAL'!I2352="MEDIA TENSION","MT","AT"))</f>
        <v>BT</v>
      </c>
      <c r="G2401" s="180">
        <f>+'INFO SEAL'!K2352</f>
        <v>8</v>
      </c>
      <c r="H2401" s="180" t="str">
        <f>+'INFO SEAL'!L2352</f>
        <v>POSTE</v>
      </c>
      <c r="I2401" s="180" t="str">
        <f>+'INFO SEAL'!M2352</f>
        <v>CONCRETO</v>
      </c>
      <c r="J2401" s="180" t="str">
        <f>+'INFO SEAL'!N2352&amp;"-"&amp;F2401</f>
        <v>PPC05-BT</v>
      </c>
      <c r="K2401" s="180"/>
      <c r="L2401" s="182" t="str">
        <f>+VLOOKUP('INFO SEAL'!N2352,$J$8:$V$50,3,FALSE)</f>
        <v>POSTE DE CONCRETO ARMADO DE  8/200/120/240</v>
      </c>
      <c r="M2401" s="33">
        <f t="shared" si="88"/>
        <v>0.1</v>
      </c>
    </row>
    <row r="2402" spans="1:13" x14ac:dyDescent="0.25">
      <c r="A2402" s="73">
        <f>+'INFO SEAL'!B2353</f>
        <v>2348</v>
      </c>
      <c r="B2402" s="180" t="str">
        <f t="shared" si="87"/>
        <v>SICODI</v>
      </c>
      <c r="C2402" s="180" t="str">
        <f>+'INFO SEAL'!C2353</f>
        <v>AREQUIPA</v>
      </c>
      <c r="D2402" s="180" t="str">
        <f>+'INFO SEAL'!D2353</f>
        <v>CAMANA</v>
      </c>
      <c r="E2402" s="180" t="str">
        <f>+'INFO SEAL'!E2353</f>
        <v>MARISCAL CACERES</v>
      </c>
      <c r="F2402" s="180" t="str">
        <f>+IF('INFO SEAL'!I2353="BAJA TENSION","BT",IF('INFO SEAL'!I2353="MEDIA TENSION","MT","AT"))</f>
        <v>BT</v>
      </c>
      <c r="G2402" s="180">
        <f>+'INFO SEAL'!K2353</f>
        <v>8</v>
      </c>
      <c r="H2402" s="180" t="str">
        <f>+'INFO SEAL'!L2353</f>
        <v>POSTE</v>
      </c>
      <c r="I2402" s="180" t="str">
        <f>+'INFO SEAL'!M2353</f>
        <v>CONCRETO</v>
      </c>
      <c r="J2402" s="180" t="str">
        <f>+'INFO SEAL'!N2353&amp;"-"&amp;F2402</f>
        <v>PPC05-BT</v>
      </c>
      <c r="K2402" s="180"/>
      <c r="L2402" s="182" t="str">
        <f>+VLOOKUP('INFO SEAL'!N2353,$J$8:$V$50,3,FALSE)</f>
        <v>POSTE DE CONCRETO ARMADO DE  8/200/120/240</v>
      </c>
      <c r="M2402" s="33">
        <f t="shared" si="88"/>
        <v>0.1</v>
      </c>
    </row>
    <row r="2403" spans="1:13" x14ac:dyDescent="0.25">
      <c r="A2403" s="73">
        <f>+'INFO SEAL'!B2354</f>
        <v>2349</v>
      </c>
      <c r="B2403" s="180" t="str">
        <f t="shared" si="87"/>
        <v>SICODI</v>
      </c>
      <c r="C2403" s="180" t="str">
        <f>+'INFO SEAL'!C2354</f>
        <v>AREQUIPA</v>
      </c>
      <c r="D2403" s="180" t="str">
        <f>+'INFO SEAL'!D2354</f>
        <v>CAMANA</v>
      </c>
      <c r="E2403" s="180" t="str">
        <f>+'INFO SEAL'!E2354</f>
        <v>MARISCAL CACERES</v>
      </c>
      <c r="F2403" s="180" t="str">
        <f>+IF('INFO SEAL'!I2354="BAJA TENSION","BT",IF('INFO SEAL'!I2354="MEDIA TENSION","MT","AT"))</f>
        <v>BT</v>
      </c>
      <c r="G2403" s="180">
        <f>+'INFO SEAL'!K2354</f>
        <v>8</v>
      </c>
      <c r="H2403" s="180" t="str">
        <f>+'INFO SEAL'!L2354</f>
        <v>POSTE</v>
      </c>
      <c r="I2403" s="180" t="str">
        <f>+'INFO SEAL'!M2354</f>
        <v>CONCRETO</v>
      </c>
      <c r="J2403" s="180" t="str">
        <f>+'INFO SEAL'!N2354&amp;"-"&amp;F2403</f>
        <v>PPC06-BT</v>
      </c>
      <c r="K2403" s="180"/>
      <c r="L2403" s="182" t="str">
        <f>+VLOOKUP('INFO SEAL'!N2354,$J$8:$V$50,3,FALSE)</f>
        <v>POSTE DE CONCRETO ARMADO DE  8/300/120/240</v>
      </c>
      <c r="M2403" s="33">
        <f t="shared" si="88"/>
        <v>0.1</v>
      </c>
    </row>
    <row r="2404" spans="1:13" x14ac:dyDescent="0.25">
      <c r="A2404" s="73">
        <f>+'INFO SEAL'!B2355</f>
        <v>2350</v>
      </c>
      <c r="B2404" s="180" t="str">
        <f t="shared" si="87"/>
        <v>SICODI</v>
      </c>
      <c r="C2404" s="180" t="str">
        <f>+'INFO SEAL'!C2355</f>
        <v>AREQUIPA</v>
      </c>
      <c r="D2404" s="180" t="str">
        <f>+'INFO SEAL'!D2355</f>
        <v>CAMANA</v>
      </c>
      <c r="E2404" s="180" t="str">
        <f>+'INFO SEAL'!E2355</f>
        <v>MARISCAL CACERES</v>
      </c>
      <c r="F2404" s="180" t="str">
        <f>+IF('INFO SEAL'!I2355="BAJA TENSION","BT",IF('INFO SEAL'!I2355="MEDIA TENSION","MT","AT"))</f>
        <v>BT</v>
      </c>
      <c r="G2404" s="180">
        <f>+'INFO SEAL'!K2355</f>
        <v>8</v>
      </c>
      <c r="H2404" s="180" t="str">
        <f>+'INFO SEAL'!L2355</f>
        <v>POSTE</v>
      </c>
      <c r="I2404" s="180" t="str">
        <f>+'INFO SEAL'!M2355</f>
        <v>CONCRETO</v>
      </c>
      <c r="J2404" s="180" t="str">
        <f>+'INFO SEAL'!N2355&amp;"-"&amp;F2404</f>
        <v>PPC05-BT</v>
      </c>
      <c r="K2404" s="180"/>
      <c r="L2404" s="182" t="str">
        <f>+VLOOKUP('INFO SEAL'!N2355,$J$8:$V$50,3,FALSE)</f>
        <v>POSTE DE CONCRETO ARMADO DE  8/200/120/240</v>
      </c>
      <c r="M2404" s="33">
        <f t="shared" si="88"/>
        <v>0.1</v>
      </c>
    </row>
    <row r="2405" spans="1:13" x14ac:dyDescent="0.25">
      <c r="A2405" s="73">
        <f>+'INFO SEAL'!B2356</f>
        <v>2351</v>
      </c>
      <c r="B2405" s="180" t="str">
        <f t="shared" si="87"/>
        <v>SICODI</v>
      </c>
      <c r="C2405" s="180" t="str">
        <f>+'INFO SEAL'!C2356</f>
        <v>AREQUIPA</v>
      </c>
      <c r="D2405" s="180" t="str">
        <f>+'INFO SEAL'!D2356</f>
        <v>CAMANA</v>
      </c>
      <c r="E2405" s="180" t="str">
        <f>+'INFO SEAL'!E2356</f>
        <v>MARISCAL CACERES</v>
      </c>
      <c r="F2405" s="180" t="str">
        <f>+IF('INFO SEAL'!I2356="BAJA TENSION","BT",IF('INFO SEAL'!I2356="MEDIA TENSION","MT","AT"))</f>
        <v>BT</v>
      </c>
      <c r="G2405" s="180">
        <f>+'INFO SEAL'!K2356</f>
        <v>8</v>
      </c>
      <c r="H2405" s="180" t="str">
        <f>+'INFO SEAL'!L2356</f>
        <v>POSTE</v>
      </c>
      <c r="I2405" s="180" t="str">
        <f>+'INFO SEAL'!M2356</f>
        <v>CONCRETO</v>
      </c>
      <c r="J2405" s="180" t="str">
        <f>+'INFO SEAL'!N2356&amp;"-"&amp;F2405</f>
        <v>PPC05-BT</v>
      </c>
      <c r="K2405" s="180"/>
      <c r="L2405" s="182" t="str">
        <f>+VLOOKUP('INFO SEAL'!N2356,$J$8:$V$50,3,FALSE)</f>
        <v>POSTE DE CONCRETO ARMADO DE  8/200/120/240</v>
      </c>
      <c r="M2405" s="33">
        <f t="shared" si="88"/>
        <v>0.1</v>
      </c>
    </row>
    <row r="2406" spans="1:13" x14ac:dyDescent="0.25">
      <c r="A2406" s="73">
        <f>+'INFO SEAL'!B2357</f>
        <v>2352</v>
      </c>
      <c r="B2406" s="180" t="str">
        <f t="shared" si="87"/>
        <v>SICODI</v>
      </c>
      <c r="C2406" s="180" t="str">
        <f>+'INFO SEAL'!C2357</f>
        <v>AREQUIPA</v>
      </c>
      <c r="D2406" s="180" t="str">
        <f>+'INFO SEAL'!D2357</f>
        <v>CAMANA</v>
      </c>
      <c r="E2406" s="180" t="str">
        <f>+'INFO SEAL'!E2357</f>
        <v>MARISCAL CACERES</v>
      </c>
      <c r="F2406" s="180" t="str">
        <f>+IF('INFO SEAL'!I2357="BAJA TENSION","BT",IF('INFO SEAL'!I2357="MEDIA TENSION","MT","AT"))</f>
        <v>BT</v>
      </c>
      <c r="G2406" s="180">
        <f>+'INFO SEAL'!K2357</f>
        <v>8</v>
      </c>
      <c r="H2406" s="180" t="str">
        <f>+'INFO SEAL'!L2357</f>
        <v>POSTE</v>
      </c>
      <c r="I2406" s="180" t="str">
        <f>+'INFO SEAL'!M2357</f>
        <v>CONCRETO</v>
      </c>
      <c r="J2406" s="180" t="str">
        <f>+'INFO SEAL'!N2357&amp;"-"&amp;F2406</f>
        <v>PPC05-BT</v>
      </c>
      <c r="K2406" s="180"/>
      <c r="L2406" s="182" t="str">
        <f>+VLOOKUP('INFO SEAL'!N2357,$J$8:$V$50,3,FALSE)</f>
        <v>POSTE DE CONCRETO ARMADO DE  8/200/120/240</v>
      </c>
      <c r="M2406" s="33">
        <f t="shared" si="88"/>
        <v>0.1</v>
      </c>
    </row>
    <row r="2407" spans="1:13" x14ac:dyDescent="0.25">
      <c r="A2407" s="73">
        <f>+'INFO SEAL'!B2358</f>
        <v>2353</v>
      </c>
      <c r="B2407" s="180" t="str">
        <f t="shared" si="87"/>
        <v>SICODI</v>
      </c>
      <c r="C2407" s="180" t="str">
        <f>+'INFO SEAL'!C2358</f>
        <v>AREQUIPA</v>
      </c>
      <c r="D2407" s="180" t="str">
        <f>+'INFO SEAL'!D2358</f>
        <v>CAMANA</v>
      </c>
      <c r="E2407" s="180" t="str">
        <f>+'INFO SEAL'!E2358</f>
        <v>MARISCAL CACERES</v>
      </c>
      <c r="F2407" s="180" t="str">
        <f>+IF('INFO SEAL'!I2358="BAJA TENSION","BT",IF('INFO SEAL'!I2358="MEDIA TENSION","MT","AT"))</f>
        <v>BT</v>
      </c>
      <c r="G2407" s="180">
        <f>+'INFO SEAL'!K2358</f>
        <v>8</v>
      </c>
      <c r="H2407" s="180" t="str">
        <f>+'INFO SEAL'!L2358</f>
        <v>POSTE</v>
      </c>
      <c r="I2407" s="180" t="str">
        <f>+'INFO SEAL'!M2358</f>
        <v>CONCRETO</v>
      </c>
      <c r="J2407" s="180" t="str">
        <f>+'INFO SEAL'!N2358&amp;"-"&amp;F2407</f>
        <v>PPC05-BT</v>
      </c>
      <c r="K2407" s="180"/>
      <c r="L2407" s="182" t="str">
        <f>+VLOOKUP('INFO SEAL'!N2358,$J$8:$V$50,3,FALSE)</f>
        <v>POSTE DE CONCRETO ARMADO DE  8/200/120/240</v>
      </c>
      <c r="M2407" s="33">
        <f t="shared" si="88"/>
        <v>0.1</v>
      </c>
    </row>
    <row r="2408" spans="1:13" x14ac:dyDescent="0.25">
      <c r="A2408" s="73">
        <f>+'INFO SEAL'!B2359</f>
        <v>2354</v>
      </c>
      <c r="B2408" s="180" t="str">
        <f t="shared" si="87"/>
        <v>SICODI</v>
      </c>
      <c r="C2408" s="180" t="str">
        <f>+'INFO SEAL'!C2359</f>
        <v>AREQUIPA</v>
      </c>
      <c r="D2408" s="180" t="str">
        <f>+'INFO SEAL'!D2359</f>
        <v>CAMANA</v>
      </c>
      <c r="E2408" s="180" t="str">
        <f>+'INFO SEAL'!E2359</f>
        <v>OCOÑA</v>
      </c>
      <c r="F2408" s="180" t="str">
        <f>+IF('INFO SEAL'!I2359="BAJA TENSION","BT",IF('INFO SEAL'!I2359="MEDIA TENSION","MT","AT"))</f>
        <v>MT</v>
      </c>
      <c r="G2408" s="180">
        <f>+'INFO SEAL'!K2359</f>
        <v>13</v>
      </c>
      <c r="H2408" s="180" t="str">
        <f>+'INFO SEAL'!L2359</f>
        <v>POSTE</v>
      </c>
      <c r="I2408" s="180" t="str">
        <f>+'INFO SEAL'!M2359</f>
        <v>CONCRETO</v>
      </c>
      <c r="J2408" s="180" t="str">
        <f>+'INFO SEAL'!N2359&amp;"-"&amp;F2408</f>
        <v>PPC19-MT</v>
      </c>
      <c r="K2408" s="180"/>
      <c r="L2408" s="182" t="str">
        <f>+VLOOKUP('INFO SEAL'!N2359,$J$8:$V$50,3,FALSE)</f>
        <v>POSTE DE CONCRETO ARMADO DE 13/300/150/345</v>
      </c>
      <c r="M2408" s="33">
        <f t="shared" si="88"/>
        <v>0.5</v>
      </c>
    </row>
    <row r="2409" spans="1:13" x14ac:dyDescent="0.25">
      <c r="A2409" s="73">
        <f>+'INFO SEAL'!B2360</f>
        <v>2355</v>
      </c>
      <c r="B2409" s="180" t="str">
        <f t="shared" si="87"/>
        <v>SICODI</v>
      </c>
      <c r="C2409" s="180" t="str">
        <f>+'INFO SEAL'!C2360</f>
        <v>AREQUIPA</v>
      </c>
      <c r="D2409" s="180" t="str">
        <f>+'INFO SEAL'!D2360</f>
        <v>CARAVELI</v>
      </c>
      <c r="E2409" s="180" t="str">
        <f>+'INFO SEAL'!E2360</f>
        <v>CARAVELI</v>
      </c>
      <c r="F2409" s="180" t="str">
        <f>+IF('INFO SEAL'!I2360="BAJA TENSION","BT",IF('INFO SEAL'!I2360="MEDIA TENSION","MT","AT"))</f>
        <v>MT</v>
      </c>
      <c r="G2409" s="180">
        <f>+'INFO SEAL'!K2360</f>
        <v>12</v>
      </c>
      <c r="H2409" s="180" t="str">
        <f>+'INFO SEAL'!L2360</f>
        <v>POSTE</v>
      </c>
      <c r="I2409" s="180" t="str">
        <f>+'INFO SEAL'!M2360</f>
        <v>CONCRETO</v>
      </c>
      <c r="J2409" s="180" t="str">
        <f>+'INFO SEAL'!N2360&amp;"-"&amp;F2409</f>
        <v>PPC15-MT</v>
      </c>
      <c r="K2409" s="180"/>
      <c r="L2409" s="182" t="str">
        <f>+VLOOKUP('INFO SEAL'!N2360,$J$8:$V$50,3,FALSE)</f>
        <v>POSTE DE CONCRETO ARMADO DE 12/200/120/300</v>
      </c>
      <c r="M2409" s="33">
        <f t="shared" si="88"/>
        <v>0.3</v>
      </c>
    </row>
    <row r="2410" spans="1:13" x14ac:dyDescent="0.25">
      <c r="A2410" s="73">
        <f>+'INFO SEAL'!B2361</f>
        <v>2356</v>
      </c>
      <c r="B2410" s="180" t="str">
        <f t="shared" si="87"/>
        <v>SICODI</v>
      </c>
      <c r="C2410" s="180" t="str">
        <f>+'INFO SEAL'!C2361</f>
        <v>AREQUIPA</v>
      </c>
      <c r="D2410" s="180" t="str">
        <f>+'INFO SEAL'!D2361</f>
        <v>CAMANA</v>
      </c>
      <c r="E2410" s="180" t="str">
        <f>+'INFO SEAL'!E2361</f>
        <v>OCOÑA</v>
      </c>
      <c r="F2410" s="180" t="str">
        <f>+IF('INFO SEAL'!I2361="BAJA TENSION","BT",IF('INFO SEAL'!I2361="MEDIA TENSION","MT","AT"))</f>
        <v>MT</v>
      </c>
      <c r="G2410" s="180">
        <f>+'INFO SEAL'!K2361</f>
        <v>13</v>
      </c>
      <c r="H2410" s="180" t="str">
        <f>+'INFO SEAL'!L2361</f>
        <v>POSTE</v>
      </c>
      <c r="I2410" s="180" t="str">
        <f>+'INFO SEAL'!M2361</f>
        <v>CONCRETO</v>
      </c>
      <c r="J2410" s="180" t="str">
        <f>+'INFO SEAL'!N2361&amp;"-"&amp;F2410</f>
        <v>PPC19-MT</v>
      </c>
      <c r="K2410" s="180"/>
      <c r="L2410" s="182" t="str">
        <f>+VLOOKUP('INFO SEAL'!N2361,$J$8:$V$50,3,FALSE)</f>
        <v>POSTE DE CONCRETO ARMADO DE 13/300/150/345</v>
      </c>
      <c r="M2410" s="33">
        <f t="shared" si="88"/>
        <v>0.5</v>
      </c>
    </row>
    <row r="2411" spans="1:13" x14ac:dyDescent="0.25">
      <c r="A2411" s="73">
        <f>+'INFO SEAL'!B2362</f>
        <v>2357</v>
      </c>
      <c r="B2411" s="180" t="str">
        <f t="shared" si="87"/>
        <v>SICODI</v>
      </c>
      <c r="C2411" s="180" t="str">
        <f>+'INFO SEAL'!C2362</f>
        <v>AREQUIPA</v>
      </c>
      <c r="D2411" s="180" t="str">
        <f>+'INFO SEAL'!D2362</f>
        <v>CAMANA</v>
      </c>
      <c r="E2411" s="180" t="str">
        <f>+'INFO SEAL'!E2362</f>
        <v>OCOÑA</v>
      </c>
      <c r="F2411" s="180" t="str">
        <f>+IF('INFO SEAL'!I2362="BAJA TENSION","BT",IF('INFO SEAL'!I2362="MEDIA TENSION","MT","AT"))</f>
        <v>MT</v>
      </c>
      <c r="G2411" s="180">
        <f>+'INFO SEAL'!K2362</f>
        <v>13</v>
      </c>
      <c r="H2411" s="180" t="str">
        <f>+'INFO SEAL'!L2362</f>
        <v>POSTE</v>
      </c>
      <c r="I2411" s="180" t="str">
        <f>+'INFO SEAL'!M2362</f>
        <v>CONCRETO</v>
      </c>
      <c r="J2411" s="180" t="str">
        <f>+'INFO SEAL'!N2362&amp;"-"&amp;F2411</f>
        <v>PPC19-MT</v>
      </c>
      <c r="K2411" s="180"/>
      <c r="L2411" s="182" t="str">
        <f>+VLOOKUP('INFO SEAL'!N2362,$J$8:$V$50,3,FALSE)</f>
        <v>POSTE DE CONCRETO ARMADO DE 13/300/150/345</v>
      </c>
      <c r="M2411" s="33">
        <f t="shared" si="88"/>
        <v>0.5</v>
      </c>
    </row>
    <row r="2412" spans="1:13" x14ac:dyDescent="0.25">
      <c r="A2412" s="73">
        <f>+'INFO SEAL'!B2363</f>
        <v>2358</v>
      </c>
      <c r="B2412" s="180" t="str">
        <f t="shared" si="87"/>
        <v>SICODI</v>
      </c>
      <c r="C2412" s="180" t="str">
        <f>+'INFO SEAL'!C2363</f>
        <v>AREQUIPA</v>
      </c>
      <c r="D2412" s="180" t="str">
        <f>+'INFO SEAL'!D2363</f>
        <v>CAMANA</v>
      </c>
      <c r="E2412" s="180" t="str">
        <f>+'INFO SEAL'!E2363</f>
        <v>OCOÑA</v>
      </c>
      <c r="F2412" s="180" t="str">
        <f>+IF('INFO SEAL'!I2363="BAJA TENSION","BT",IF('INFO SEAL'!I2363="MEDIA TENSION","MT","AT"))</f>
        <v>MT</v>
      </c>
      <c r="G2412" s="180">
        <f>+'INFO SEAL'!K2363</f>
        <v>13</v>
      </c>
      <c r="H2412" s="180" t="str">
        <f>+'INFO SEAL'!L2363</f>
        <v>POSTE</v>
      </c>
      <c r="I2412" s="180" t="str">
        <f>+'INFO SEAL'!M2363</f>
        <v>CONCRETO</v>
      </c>
      <c r="J2412" s="180" t="str">
        <f>+'INFO SEAL'!N2363&amp;"-"&amp;F2412</f>
        <v>PPC19-MT</v>
      </c>
      <c r="K2412" s="180"/>
      <c r="L2412" s="182" t="str">
        <f>+VLOOKUP('INFO SEAL'!N2363,$J$8:$V$50,3,FALSE)</f>
        <v>POSTE DE CONCRETO ARMADO DE 13/300/150/345</v>
      </c>
      <c r="M2412" s="33">
        <f t="shared" si="88"/>
        <v>0.5</v>
      </c>
    </row>
    <row r="2413" spans="1:13" x14ac:dyDescent="0.25">
      <c r="A2413" s="73">
        <f>+'INFO SEAL'!B2364</f>
        <v>2359</v>
      </c>
      <c r="B2413" s="180" t="str">
        <f t="shared" si="87"/>
        <v>SICODI</v>
      </c>
      <c r="C2413" s="180" t="str">
        <f>+'INFO SEAL'!C2364</f>
        <v>AREQUIPA</v>
      </c>
      <c r="D2413" s="180" t="str">
        <f>+'INFO SEAL'!D2364</f>
        <v>CAMANA</v>
      </c>
      <c r="E2413" s="180" t="str">
        <f>+'INFO SEAL'!E2364</f>
        <v>OCOÑA</v>
      </c>
      <c r="F2413" s="180" t="str">
        <f>+IF('INFO SEAL'!I2364="BAJA TENSION","BT",IF('INFO SEAL'!I2364="MEDIA TENSION","MT","AT"))</f>
        <v>MT</v>
      </c>
      <c r="G2413" s="180">
        <f>+'INFO SEAL'!K2364</f>
        <v>13</v>
      </c>
      <c r="H2413" s="180" t="str">
        <f>+'INFO SEAL'!L2364</f>
        <v>POSTE</v>
      </c>
      <c r="I2413" s="180" t="str">
        <f>+'INFO SEAL'!M2364</f>
        <v>CONCRETO</v>
      </c>
      <c r="J2413" s="180" t="str">
        <f>+'INFO SEAL'!N2364&amp;"-"&amp;F2413</f>
        <v>PPC19-MT</v>
      </c>
      <c r="K2413" s="180"/>
      <c r="L2413" s="182" t="str">
        <f>+VLOOKUP('INFO SEAL'!N2364,$J$8:$V$50,3,FALSE)</f>
        <v>POSTE DE CONCRETO ARMADO DE 13/300/150/345</v>
      </c>
      <c r="M2413" s="33">
        <f t="shared" si="88"/>
        <v>0.5</v>
      </c>
    </row>
    <row r="2414" spans="1:13" x14ac:dyDescent="0.25">
      <c r="A2414" s="73">
        <f>+'INFO SEAL'!B2365</f>
        <v>2360</v>
      </c>
      <c r="B2414" s="180" t="str">
        <f t="shared" si="87"/>
        <v>SICODI</v>
      </c>
      <c r="C2414" s="180" t="str">
        <f>+'INFO SEAL'!C2365</f>
        <v>AREQUIPA</v>
      </c>
      <c r="D2414" s="180" t="str">
        <f>+'INFO SEAL'!D2365</f>
        <v>CAMANA</v>
      </c>
      <c r="E2414" s="180" t="str">
        <f>+'INFO SEAL'!E2365</f>
        <v>OCOÑA</v>
      </c>
      <c r="F2414" s="180" t="str">
        <f>+IF('INFO SEAL'!I2365="BAJA TENSION","BT",IF('INFO SEAL'!I2365="MEDIA TENSION","MT","AT"))</f>
        <v>MT</v>
      </c>
      <c r="G2414" s="180">
        <f>+'INFO SEAL'!K2365</f>
        <v>13</v>
      </c>
      <c r="H2414" s="180" t="str">
        <f>+'INFO SEAL'!L2365</f>
        <v>POSTE</v>
      </c>
      <c r="I2414" s="180" t="str">
        <f>+'INFO SEAL'!M2365</f>
        <v>CONCRETO</v>
      </c>
      <c r="J2414" s="180" t="str">
        <f>+'INFO SEAL'!N2365&amp;"-"&amp;F2414</f>
        <v>PPC19-MT</v>
      </c>
      <c r="K2414" s="180"/>
      <c r="L2414" s="182" t="str">
        <f>+VLOOKUP('INFO SEAL'!N2365,$J$8:$V$50,3,FALSE)</f>
        <v>POSTE DE CONCRETO ARMADO DE 13/300/150/345</v>
      </c>
      <c r="M2414" s="33">
        <f t="shared" si="88"/>
        <v>0.5</v>
      </c>
    </row>
    <row r="2415" spans="1:13" x14ac:dyDescent="0.25">
      <c r="A2415" s="73">
        <f>+'INFO SEAL'!B2366</f>
        <v>2361</v>
      </c>
      <c r="B2415" s="180" t="str">
        <f t="shared" si="87"/>
        <v>SICODI</v>
      </c>
      <c r="C2415" s="180" t="str">
        <f>+'INFO SEAL'!C2366</f>
        <v>AREQUIPA</v>
      </c>
      <c r="D2415" s="180" t="str">
        <f>+'INFO SEAL'!D2366</f>
        <v>CAMANA</v>
      </c>
      <c r="E2415" s="180" t="str">
        <f>+'INFO SEAL'!E2366</f>
        <v>OCOÑA</v>
      </c>
      <c r="F2415" s="180" t="str">
        <f>+IF('INFO SEAL'!I2366="BAJA TENSION","BT",IF('INFO SEAL'!I2366="MEDIA TENSION","MT","AT"))</f>
        <v>MT</v>
      </c>
      <c r="G2415" s="180">
        <f>+'INFO SEAL'!K2366</f>
        <v>13</v>
      </c>
      <c r="H2415" s="180" t="str">
        <f>+'INFO SEAL'!L2366</f>
        <v>POSTE</v>
      </c>
      <c r="I2415" s="180" t="str">
        <f>+'INFO SEAL'!M2366</f>
        <v>CONCRETO</v>
      </c>
      <c r="J2415" s="180" t="str">
        <f>+'INFO SEAL'!N2366&amp;"-"&amp;F2415</f>
        <v>PPC19-MT</v>
      </c>
      <c r="K2415" s="180"/>
      <c r="L2415" s="182" t="str">
        <f>+VLOOKUP('INFO SEAL'!N2366,$J$8:$V$50,3,FALSE)</f>
        <v>POSTE DE CONCRETO ARMADO DE 13/300/150/345</v>
      </c>
      <c r="M2415" s="33">
        <f t="shared" si="88"/>
        <v>0.5</v>
      </c>
    </row>
    <row r="2416" spans="1:13" x14ac:dyDescent="0.25">
      <c r="A2416" s="73">
        <f>+'INFO SEAL'!B2367</f>
        <v>2362</v>
      </c>
      <c r="B2416" s="180" t="str">
        <f t="shared" si="87"/>
        <v>SICODI</v>
      </c>
      <c r="C2416" s="180" t="str">
        <f>+'INFO SEAL'!C2367</f>
        <v>AREQUIPA</v>
      </c>
      <c r="D2416" s="180" t="str">
        <f>+'INFO SEAL'!D2367</f>
        <v>CAMANA</v>
      </c>
      <c r="E2416" s="180" t="str">
        <f>+'INFO SEAL'!E2367</f>
        <v>OCOÑA</v>
      </c>
      <c r="F2416" s="180" t="str">
        <f>+IF('INFO SEAL'!I2367="BAJA TENSION","BT",IF('INFO SEAL'!I2367="MEDIA TENSION","MT","AT"))</f>
        <v>MT</v>
      </c>
      <c r="G2416" s="180">
        <f>+'INFO SEAL'!K2367</f>
        <v>13</v>
      </c>
      <c r="H2416" s="180" t="str">
        <f>+'INFO SEAL'!L2367</f>
        <v>POSTE</v>
      </c>
      <c r="I2416" s="180" t="str">
        <f>+'INFO SEAL'!M2367</f>
        <v>CONCRETO</v>
      </c>
      <c r="J2416" s="180" t="str">
        <f>+'INFO SEAL'!N2367&amp;"-"&amp;F2416</f>
        <v>PPC19-MT</v>
      </c>
      <c r="K2416" s="180"/>
      <c r="L2416" s="182" t="str">
        <f>+VLOOKUP('INFO SEAL'!N2367,$J$8:$V$50,3,FALSE)</f>
        <v>POSTE DE CONCRETO ARMADO DE 13/300/150/345</v>
      </c>
      <c r="M2416" s="33">
        <f t="shared" si="88"/>
        <v>0.5</v>
      </c>
    </row>
    <row r="2417" spans="1:13" x14ac:dyDescent="0.25">
      <c r="A2417" s="73">
        <f>+'INFO SEAL'!B2368</f>
        <v>2363</v>
      </c>
      <c r="B2417" s="180" t="str">
        <f t="shared" si="87"/>
        <v>SICODI</v>
      </c>
      <c r="C2417" s="180" t="str">
        <f>+'INFO SEAL'!C2368</f>
        <v>AREQUIPA</v>
      </c>
      <c r="D2417" s="180" t="str">
        <f>+'INFO SEAL'!D2368</f>
        <v>CAMANA</v>
      </c>
      <c r="E2417" s="180" t="str">
        <f>+'INFO SEAL'!E2368</f>
        <v>OCOÑA</v>
      </c>
      <c r="F2417" s="180" t="str">
        <f>+IF('INFO SEAL'!I2368="BAJA TENSION","BT",IF('INFO SEAL'!I2368="MEDIA TENSION","MT","AT"))</f>
        <v>MT</v>
      </c>
      <c r="G2417" s="180">
        <f>+'INFO SEAL'!K2368</f>
        <v>13</v>
      </c>
      <c r="H2417" s="180" t="str">
        <f>+'INFO SEAL'!L2368</f>
        <v>POSTE</v>
      </c>
      <c r="I2417" s="180" t="str">
        <f>+'INFO SEAL'!M2368</f>
        <v>CONCRETO</v>
      </c>
      <c r="J2417" s="180" t="str">
        <f>+'INFO SEAL'!N2368&amp;"-"&amp;F2417</f>
        <v>PPC19-MT</v>
      </c>
      <c r="K2417" s="180"/>
      <c r="L2417" s="182" t="str">
        <f>+VLOOKUP('INFO SEAL'!N2368,$J$8:$V$50,3,FALSE)</f>
        <v>POSTE DE CONCRETO ARMADO DE 13/300/150/345</v>
      </c>
      <c r="M2417" s="33">
        <f t="shared" si="88"/>
        <v>0.5</v>
      </c>
    </row>
    <row r="2418" spans="1:13" x14ac:dyDescent="0.25">
      <c r="A2418" s="73">
        <f>+'INFO SEAL'!B2369</f>
        <v>2364</v>
      </c>
      <c r="B2418" s="180" t="str">
        <f t="shared" si="87"/>
        <v>SICODI</v>
      </c>
      <c r="C2418" s="180" t="str">
        <f>+'INFO SEAL'!C2369</f>
        <v>AREQUIPA</v>
      </c>
      <c r="D2418" s="180" t="str">
        <f>+'INFO SEAL'!D2369</f>
        <v>CAMANA</v>
      </c>
      <c r="E2418" s="180" t="str">
        <f>+'INFO SEAL'!E2369</f>
        <v>OCOÑA</v>
      </c>
      <c r="F2418" s="180" t="str">
        <f>+IF('INFO SEAL'!I2369="BAJA TENSION","BT",IF('INFO SEAL'!I2369="MEDIA TENSION","MT","AT"))</f>
        <v>MT</v>
      </c>
      <c r="G2418" s="180">
        <f>+'INFO SEAL'!K2369</f>
        <v>13</v>
      </c>
      <c r="H2418" s="180" t="str">
        <f>+'INFO SEAL'!L2369</f>
        <v>POSTE</v>
      </c>
      <c r="I2418" s="180" t="str">
        <f>+'INFO SEAL'!M2369</f>
        <v>CONCRETO</v>
      </c>
      <c r="J2418" s="180" t="str">
        <f>+'INFO SEAL'!N2369&amp;"-"&amp;F2418</f>
        <v>PPC19-MT</v>
      </c>
      <c r="K2418" s="180"/>
      <c r="L2418" s="182" t="str">
        <f>+VLOOKUP('INFO SEAL'!N2369,$J$8:$V$50,3,FALSE)</f>
        <v>POSTE DE CONCRETO ARMADO DE 13/300/150/345</v>
      </c>
      <c r="M2418" s="33">
        <f t="shared" si="88"/>
        <v>0.5</v>
      </c>
    </row>
    <row r="2419" spans="1:13" x14ac:dyDescent="0.25">
      <c r="A2419" s="73">
        <f>+'INFO SEAL'!B2370</f>
        <v>2365</v>
      </c>
      <c r="B2419" s="180" t="str">
        <f t="shared" si="87"/>
        <v>SICODI</v>
      </c>
      <c r="C2419" s="180" t="str">
        <f>+'INFO SEAL'!C2370</f>
        <v>AREQUIPA</v>
      </c>
      <c r="D2419" s="180" t="str">
        <f>+'INFO SEAL'!D2370</f>
        <v>CONDESUYOS</v>
      </c>
      <c r="E2419" s="180" t="str">
        <f>+'INFO SEAL'!E2370</f>
        <v>SALAMANCA</v>
      </c>
      <c r="F2419" s="180" t="str">
        <f>+IF('INFO SEAL'!I2370="BAJA TENSION","BT",IF('INFO SEAL'!I2370="MEDIA TENSION","MT","AT"))</f>
        <v>MT</v>
      </c>
      <c r="G2419" s="180">
        <f>+'INFO SEAL'!K2370</f>
        <v>13</v>
      </c>
      <c r="H2419" s="180" t="str">
        <f>+'INFO SEAL'!L2370</f>
        <v>POSTE</v>
      </c>
      <c r="I2419" s="180" t="str">
        <f>+'INFO SEAL'!M2370</f>
        <v>CONCRETO</v>
      </c>
      <c r="J2419" s="180" t="str">
        <f>+'INFO SEAL'!N2370&amp;"-"&amp;F2419</f>
        <v>PPC19-MT</v>
      </c>
      <c r="K2419" s="180"/>
      <c r="L2419" s="182" t="str">
        <f>+VLOOKUP('INFO SEAL'!N2370,$J$8:$V$50,3,FALSE)</f>
        <v>POSTE DE CONCRETO ARMADO DE 13/300/150/345</v>
      </c>
      <c r="M2419" s="33">
        <f t="shared" si="88"/>
        <v>0.5</v>
      </c>
    </row>
    <row r="2420" spans="1:13" x14ac:dyDescent="0.25">
      <c r="A2420" s="73">
        <f>+'INFO SEAL'!B2371</f>
        <v>2366</v>
      </c>
      <c r="B2420" s="180" t="str">
        <f t="shared" si="87"/>
        <v>SICODI</v>
      </c>
      <c r="C2420" s="180" t="str">
        <f>+'INFO SEAL'!C2371</f>
        <v>AREQUIPA</v>
      </c>
      <c r="D2420" s="180" t="str">
        <f>+'INFO SEAL'!D2371</f>
        <v>CONDESUYOS</v>
      </c>
      <c r="E2420" s="180" t="str">
        <f>+'INFO SEAL'!E2371</f>
        <v>SALAMANCA</v>
      </c>
      <c r="F2420" s="180" t="str">
        <f>+IF('INFO SEAL'!I2371="BAJA TENSION","BT",IF('INFO SEAL'!I2371="MEDIA TENSION","MT","AT"))</f>
        <v>MT</v>
      </c>
      <c r="G2420" s="180">
        <f>+'INFO SEAL'!K2371</f>
        <v>13</v>
      </c>
      <c r="H2420" s="180" t="str">
        <f>+'INFO SEAL'!L2371</f>
        <v>POSTE</v>
      </c>
      <c r="I2420" s="180" t="str">
        <f>+'INFO SEAL'!M2371</f>
        <v>CONCRETO</v>
      </c>
      <c r="J2420" s="180" t="str">
        <f>+'INFO SEAL'!N2371&amp;"-"&amp;F2420</f>
        <v>PPC19-MT</v>
      </c>
      <c r="K2420" s="180"/>
      <c r="L2420" s="182" t="str">
        <f>+VLOOKUP('INFO SEAL'!N2371,$J$8:$V$50,3,FALSE)</f>
        <v>POSTE DE CONCRETO ARMADO DE 13/300/150/345</v>
      </c>
      <c r="M2420" s="33">
        <f t="shared" si="88"/>
        <v>0.5</v>
      </c>
    </row>
    <row r="2421" spans="1:13" x14ac:dyDescent="0.25">
      <c r="A2421" s="73">
        <f>+'INFO SEAL'!B2372</f>
        <v>2367</v>
      </c>
      <c r="B2421" s="180" t="str">
        <f t="shared" si="87"/>
        <v>SICODI</v>
      </c>
      <c r="C2421" s="180" t="str">
        <f>+'INFO SEAL'!C2372</f>
        <v>AREQUIPA</v>
      </c>
      <c r="D2421" s="180" t="str">
        <f>+'INFO SEAL'!D2372</f>
        <v>CONDESUYOS</v>
      </c>
      <c r="E2421" s="180" t="str">
        <f>+'INFO SEAL'!E2372</f>
        <v>SALAMANCA</v>
      </c>
      <c r="F2421" s="180" t="str">
        <f>+IF('INFO SEAL'!I2372="BAJA TENSION","BT",IF('INFO SEAL'!I2372="MEDIA TENSION","MT","AT"))</f>
        <v>MT</v>
      </c>
      <c r="G2421" s="180">
        <f>+'INFO SEAL'!K2372</f>
        <v>13</v>
      </c>
      <c r="H2421" s="180" t="str">
        <f>+'INFO SEAL'!L2372</f>
        <v>POSTE</v>
      </c>
      <c r="I2421" s="180" t="str">
        <f>+'INFO SEAL'!M2372</f>
        <v>CONCRETO</v>
      </c>
      <c r="J2421" s="180" t="str">
        <f>+'INFO SEAL'!N2372&amp;"-"&amp;F2421</f>
        <v>PPC19-MT</v>
      </c>
      <c r="K2421" s="180"/>
      <c r="L2421" s="182" t="str">
        <f>+VLOOKUP('INFO SEAL'!N2372,$J$8:$V$50,3,FALSE)</f>
        <v>POSTE DE CONCRETO ARMADO DE 13/300/150/345</v>
      </c>
      <c r="M2421" s="33">
        <f t="shared" si="88"/>
        <v>0.5</v>
      </c>
    </row>
    <row r="2422" spans="1:13" x14ac:dyDescent="0.25">
      <c r="A2422" s="73">
        <f>+'INFO SEAL'!B2373</f>
        <v>2368</v>
      </c>
      <c r="B2422" s="180" t="str">
        <f t="shared" si="87"/>
        <v>SICODI</v>
      </c>
      <c r="C2422" s="180" t="str">
        <f>+'INFO SEAL'!C2373</f>
        <v>AREQUIPA</v>
      </c>
      <c r="D2422" s="180" t="str">
        <f>+'INFO SEAL'!D2373</f>
        <v>CONDESUYOS</v>
      </c>
      <c r="E2422" s="180" t="str">
        <f>+'INFO SEAL'!E2373</f>
        <v>SALAMANCA</v>
      </c>
      <c r="F2422" s="180" t="str">
        <f>+IF('INFO SEAL'!I2373="BAJA TENSION","BT",IF('INFO SEAL'!I2373="MEDIA TENSION","MT","AT"))</f>
        <v>MT</v>
      </c>
      <c r="G2422" s="180">
        <f>+'INFO SEAL'!K2373</f>
        <v>13</v>
      </c>
      <c r="H2422" s="180" t="str">
        <f>+'INFO SEAL'!L2373</f>
        <v>POSTE</v>
      </c>
      <c r="I2422" s="180" t="str">
        <f>+'INFO SEAL'!M2373</f>
        <v>CONCRETO</v>
      </c>
      <c r="J2422" s="180" t="str">
        <f>+'INFO SEAL'!N2373&amp;"-"&amp;F2422</f>
        <v>PPC19-MT</v>
      </c>
      <c r="K2422" s="180"/>
      <c r="L2422" s="182" t="str">
        <f>+VLOOKUP('INFO SEAL'!N2373,$J$8:$V$50,3,FALSE)</f>
        <v>POSTE DE CONCRETO ARMADO DE 13/300/150/345</v>
      </c>
      <c r="M2422" s="33">
        <f t="shared" si="88"/>
        <v>0.5</v>
      </c>
    </row>
    <row r="2423" spans="1:13" x14ac:dyDescent="0.25">
      <c r="A2423" s="73">
        <f>+'INFO SEAL'!B2374</f>
        <v>2369</v>
      </c>
      <c r="B2423" s="180" t="str">
        <f t="shared" si="87"/>
        <v>SICODI</v>
      </c>
      <c r="C2423" s="180" t="str">
        <f>+'INFO SEAL'!C2374</f>
        <v>AREQUIPA</v>
      </c>
      <c r="D2423" s="180" t="str">
        <f>+'INFO SEAL'!D2374</f>
        <v>CAMANA</v>
      </c>
      <c r="E2423" s="180" t="str">
        <f>+'INFO SEAL'!E2374</f>
        <v>OCOÑA</v>
      </c>
      <c r="F2423" s="180" t="str">
        <f>+IF('INFO SEAL'!I2374="BAJA TENSION","BT",IF('INFO SEAL'!I2374="MEDIA TENSION","MT","AT"))</f>
        <v>MT</v>
      </c>
      <c r="G2423" s="180">
        <f>+'INFO SEAL'!K2374</f>
        <v>13</v>
      </c>
      <c r="H2423" s="180" t="str">
        <f>+'INFO SEAL'!L2374</f>
        <v>POSTE</v>
      </c>
      <c r="I2423" s="180" t="str">
        <f>+'INFO SEAL'!M2374</f>
        <v>CONCRETO</v>
      </c>
      <c r="J2423" s="180" t="str">
        <f>+'INFO SEAL'!N2374&amp;"-"&amp;F2423</f>
        <v>PPC19-MT</v>
      </c>
      <c r="K2423" s="180"/>
      <c r="L2423" s="182" t="str">
        <f>+VLOOKUP('INFO SEAL'!N2374,$J$8:$V$50,3,FALSE)</f>
        <v>POSTE DE CONCRETO ARMADO DE 13/300/150/345</v>
      </c>
      <c r="M2423" s="33">
        <f t="shared" si="88"/>
        <v>0.5</v>
      </c>
    </row>
    <row r="2424" spans="1:13" x14ac:dyDescent="0.25">
      <c r="A2424" s="73">
        <f>+'INFO SEAL'!B2375</f>
        <v>2370</v>
      </c>
      <c r="B2424" s="180" t="str">
        <f t="shared" ref="B2424:B2487" si="89">+INDEX($B$8:$B$50,MATCH(L2424,$L$8:$L$50,0))</f>
        <v>SICODI</v>
      </c>
      <c r="C2424" s="180" t="str">
        <f>+'INFO SEAL'!C2375</f>
        <v>AREQUIPA</v>
      </c>
      <c r="D2424" s="180" t="str">
        <f>+'INFO SEAL'!D2375</f>
        <v>CONDESUYOS</v>
      </c>
      <c r="E2424" s="180" t="str">
        <f>+'INFO SEAL'!E2375</f>
        <v>SALAMANCA</v>
      </c>
      <c r="F2424" s="180" t="str">
        <f>+IF('INFO SEAL'!I2375="BAJA TENSION","BT",IF('INFO SEAL'!I2375="MEDIA TENSION","MT","AT"))</f>
        <v>MT</v>
      </c>
      <c r="G2424" s="180">
        <f>+'INFO SEAL'!K2375</f>
        <v>13</v>
      </c>
      <c r="H2424" s="180" t="str">
        <f>+'INFO SEAL'!L2375</f>
        <v>POSTE</v>
      </c>
      <c r="I2424" s="180" t="str">
        <f>+'INFO SEAL'!M2375</f>
        <v>CONCRETO</v>
      </c>
      <c r="J2424" s="180" t="str">
        <f>+'INFO SEAL'!N2375&amp;"-"&amp;F2424</f>
        <v>PPC19-MT</v>
      </c>
      <c r="K2424" s="180"/>
      <c r="L2424" s="182" t="str">
        <f>+VLOOKUP('INFO SEAL'!N2375,$J$8:$V$50,3,FALSE)</f>
        <v>POSTE DE CONCRETO ARMADO DE 13/300/150/345</v>
      </c>
      <c r="M2424" s="33">
        <f t="shared" ref="M2424:M2487" si="90">+VLOOKUP(J2424,$K$8:$V$50,12,FALSE)</f>
        <v>0.5</v>
      </c>
    </row>
    <row r="2425" spans="1:13" x14ac:dyDescent="0.25">
      <c r="A2425" s="73">
        <f>+'INFO SEAL'!B2376</f>
        <v>2371</v>
      </c>
      <c r="B2425" s="180" t="str">
        <f t="shared" si="89"/>
        <v>SICODI</v>
      </c>
      <c r="C2425" s="180" t="str">
        <f>+'INFO SEAL'!C2376</f>
        <v>AREQUIPA</v>
      </c>
      <c r="D2425" s="180" t="str">
        <f>+'INFO SEAL'!D2376</f>
        <v>CAMANA</v>
      </c>
      <c r="E2425" s="180" t="str">
        <f>+'INFO SEAL'!E2376</f>
        <v>OCOÑA</v>
      </c>
      <c r="F2425" s="180" t="str">
        <f>+IF('INFO SEAL'!I2376="BAJA TENSION","BT",IF('INFO SEAL'!I2376="MEDIA TENSION","MT","AT"))</f>
        <v>MT</v>
      </c>
      <c r="G2425" s="180">
        <f>+'INFO SEAL'!K2376</f>
        <v>13</v>
      </c>
      <c r="H2425" s="180" t="str">
        <f>+'INFO SEAL'!L2376</f>
        <v>POSTE</v>
      </c>
      <c r="I2425" s="180" t="str">
        <f>+'INFO SEAL'!M2376</f>
        <v>CONCRETO</v>
      </c>
      <c r="J2425" s="180" t="str">
        <f>+'INFO SEAL'!N2376&amp;"-"&amp;F2425</f>
        <v>PPC19-MT</v>
      </c>
      <c r="K2425" s="180"/>
      <c r="L2425" s="182" t="str">
        <f>+VLOOKUP('INFO SEAL'!N2376,$J$8:$V$50,3,FALSE)</f>
        <v>POSTE DE CONCRETO ARMADO DE 13/300/150/345</v>
      </c>
      <c r="M2425" s="33">
        <f t="shared" si="90"/>
        <v>0.5</v>
      </c>
    </row>
    <row r="2426" spans="1:13" x14ac:dyDescent="0.25">
      <c r="A2426" s="73">
        <f>+'INFO SEAL'!B2377</f>
        <v>2372</v>
      </c>
      <c r="B2426" s="180" t="str">
        <f t="shared" si="89"/>
        <v>SICODI</v>
      </c>
      <c r="C2426" s="180" t="str">
        <f>+'INFO SEAL'!C2377</f>
        <v>AREQUIPA</v>
      </c>
      <c r="D2426" s="180" t="str">
        <f>+'INFO SEAL'!D2377</f>
        <v>CONDESUYOS</v>
      </c>
      <c r="E2426" s="180" t="str">
        <f>+'INFO SEAL'!E2377</f>
        <v>SALAMANCA</v>
      </c>
      <c r="F2426" s="180" t="str">
        <f>+IF('INFO SEAL'!I2377="BAJA TENSION","BT",IF('INFO SEAL'!I2377="MEDIA TENSION","MT","AT"))</f>
        <v>MT</v>
      </c>
      <c r="G2426" s="180">
        <f>+'INFO SEAL'!K2377</f>
        <v>13</v>
      </c>
      <c r="H2426" s="180" t="str">
        <f>+'INFO SEAL'!L2377</f>
        <v>POSTE</v>
      </c>
      <c r="I2426" s="180" t="str">
        <f>+'INFO SEAL'!M2377</f>
        <v>CONCRETO</v>
      </c>
      <c r="J2426" s="180" t="str">
        <f>+'INFO SEAL'!N2377&amp;"-"&amp;F2426</f>
        <v>PPC19-MT</v>
      </c>
      <c r="K2426" s="180"/>
      <c r="L2426" s="182" t="str">
        <f>+VLOOKUP('INFO SEAL'!N2377,$J$8:$V$50,3,FALSE)</f>
        <v>POSTE DE CONCRETO ARMADO DE 13/300/150/345</v>
      </c>
      <c r="M2426" s="33">
        <f t="shared" si="90"/>
        <v>0.5</v>
      </c>
    </row>
    <row r="2427" spans="1:13" x14ac:dyDescent="0.25">
      <c r="A2427" s="73">
        <f>+'INFO SEAL'!B2378</f>
        <v>2373</v>
      </c>
      <c r="B2427" s="180" t="str">
        <f t="shared" si="89"/>
        <v>SICODI</v>
      </c>
      <c r="C2427" s="180" t="str">
        <f>+'INFO SEAL'!C2378</f>
        <v>AREQUIPA</v>
      </c>
      <c r="D2427" s="180" t="str">
        <f>+'INFO SEAL'!D2378</f>
        <v>CONDESUYOS</v>
      </c>
      <c r="E2427" s="180" t="str">
        <f>+'INFO SEAL'!E2378</f>
        <v>SALAMANCA</v>
      </c>
      <c r="F2427" s="180" t="str">
        <f>+IF('INFO SEAL'!I2378="BAJA TENSION","BT",IF('INFO SEAL'!I2378="MEDIA TENSION","MT","AT"))</f>
        <v>MT</v>
      </c>
      <c r="G2427" s="180">
        <f>+'INFO SEAL'!K2378</f>
        <v>13</v>
      </c>
      <c r="H2427" s="180" t="str">
        <f>+'INFO SEAL'!L2378</f>
        <v>POSTE</v>
      </c>
      <c r="I2427" s="180" t="str">
        <f>+'INFO SEAL'!M2378</f>
        <v>CONCRETO</v>
      </c>
      <c r="J2427" s="180" t="str">
        <f>+'INFO SEAL'!N2378&amp;"-"&amp;F2427</f>
        <v>PPC19-MT</v>
      </c>
      <c r="K2427" s="180"/>
      <c r="L2427" s="182" t="str">
        <f>+VLOOKUP('INFO SEAL'!N2378,$J$8:$V$50,3,FALSE)</f>
        <v>POSTE DE CONCRETO ARMADO DE 13/300/150/345</v>
      </c>
      <c r="M2427" s="33">
        <f t="shared" si="90"/>
        <v>0.5</v>
      </c>
    </row>
    <row r="2428" spans="1:13" x14ac:dyDescent="0.25">
      <c r="A2428" s="73">
        <f>+'INFO SEAL'!B2379</f>
        <v>2374</v>
      </c>
      <c r="B2428" s="180" t="str">
        <f t="shared" si="89"/>
        <v>SICODI</v>
      </c>
      <c r="C2428" s="180" t="str">
        <f>+'INFO SEAL'!C2379</f>
        <v>AREQUIPA</v>
      </c>
      <c r="D2428" s="180" t="str">
        <f>+'INFO SEAL'!D2379</f>
        <v>CAMANA</v>
      </c>
      <c r="E2428" s="180" t="str">
        <f>+'INFO SEAL'!E2379</f>
        <v>OCOÑA</v>
      </c>
      <c r="F2428" s="180" t="str">
        <f>+IF('INFO SEAL'!I2379="BAJA TENSION","BT",IF('INFO SEAL'!I2379="MEDIA TENSION","MT","AT"))</f>
        <v>MT</v>
      </c>
      <c r="G2428" s="180">
        <f>+'INFO SEAL'!K2379</f>
        <v>13</v>
      </c>
      <c r="H2428" s="180" t="str">
        <f>+'INFO SEAL'!L2379</f>
        <v>POSTE</v>
      </c>
      <c r="I2428" s="180" t="str">
        <f>+'INFO SEAL'!M2379</f>
        <v>CONCRETO</v>
      </c>
      <c r="J2428" s="180" t="str">
        <f>+'INFO SEAL'!N2379&amp;"-"&amp;F2428</f>
        <v>PPC19-MT</v>
      </c>
      <c r="K2428" s="180"/>
      <c r="L2428" s="182" t="str">
        <f>+VLOOKUP('INFO SEAL'!N2379,$J$8:$V$50,3,FALSE)</f>
        <v>POSTE DE CONCRETO ARMADO DE 13/300/150/345</v>
      </c>
      <c r="M2428" s="33">
        <f t="shared" si="90"/>
        <v>0.5</v>
      </c>
    </row>
    <row r="2429" spans="1:13" x14ac:dyDescent="0.25">
      <c r="A2429" s="73">
        <f>+'INFO SEAL'!B2380</f>
        <v>2375</v>
      </c>
      <c r="B2429" s="180" t="str">
        <f t="shared" si="89"/>
        <v>SICODI</v>
      </c>
      <c r="C2429" s="180" t="str">
        <f>+'INFO SEAL'!C2380</f>
        <v>AREQUIPA</v>
      </c>
      <c r="D2429" s="180" t="str">
        <f>+'INFO SEAL'!D2380</f>
        <v>CONDESUYOS</v>
      </c>
      <c r="E2429" s="180" t="str">
        <f>+'INFO SEAL'!E2380</f>
        <v>SALAMANCA</v>
      </c>
      <c r="F2429" s="180" t="str">
        <f>+IF('INFO SEAL'!I2380="BAJA TENSION","BT",IF('INFO SEAL'!I2380="MEDIA TENSION","MT","AT"))</f>
        <v>MT</v>
      </c>
      <c r="G2429" s="180">
        <f>+'INFO SEAL'!K2380</f>
        <v>13</v>
      </c>
      <c r="H2429" s="180" t="str">
        <f>+'INFO SEAL'!L2380</f>
        <v>POSTE</v>
      </c>
      <c r="I2429" s="180" t="str">
        <f>+'INFO SEAL'!M2380</f>
        <v>CONCRETO</v>
      </c>
      <c r="J2429" s="180" t="str">
        <f>+'INFO SEAL'!N2380&amp;"-"&amp;F2429</f>
        <v>PPC19-MT</v>
      </c>
      <c r="K2429" s="180"/>
      <c r="L2429" s="182" t="str">
        <f>+VLOOKUP('INFO SEAL'!N2380,$J$8:$V$50,3,FALSE)</f>
        <v>POSTE DE CONCRETO ARMADO DE 13/300/150/345</v>
      </c>
      <c r="M2429" s="33">
        <f t="shared" si="90"/>
        <v>0.5</v>
      </c>
    </row>
    <row r="2430" spans="1:13" x14ac:dyDescent="0.25">
      <c r="A2430" s="73">
        <f>+'INFO SEAL'!B2381</f>
        <v>2376</v>
      </c>
      <c r="B2430" s="180" t="str">
        <f t="shared" si="89"/>
        <v>SICODI</v>
      </c>
      <c r="C2430" s="180" t="str">
        <f>+'INFO SEAL'!C2381</f>
        <v>AREQUIPA</v>
      </c>
      <c r="D2430" s="180" t="str">
        <f>+'INFO SEAL'!D2381</f>
        <v>CAMANA</v>
      </c>
      <c r="E2430" s="180" t="str">
        <f>+'INFO SEAL'!E2381</f>
        <v>OCOÑA</v>
      </c>
      <c r="F2430" s="180" t="str">
        <f>+IF('INFO SEAL'!I2381="BAJA TENSION","BT",IF('INFO SEAL'!I2381="MEDIA TENSION","MT","AT"))</f>
        <v>MT</v>
      </c>
      <c r="G2430" s="180">
        <f>+'INFO SEAL'!K2381</f>
        <v>13</v>
      </c>
      <c r="H2430" s="180" t="str">
        <f>+'INFO SEAL'!L2381</f>
        <v>POSTE</v>
      </c>
      <c r="I2430" s="180" t="str">
        <f>+'INFO SEAL'!M2381</f>
        <v>CONCRETO</v>
      </c>
      <c r="J2430" s="180" t="str">
        <f>+'INFO SEAL'!N2381&amp;"-"&amp;F2430</f>
        <v>PPC19-MT</v>
      </c>
      <c r="K2430" s="180"/>
      <c r="L2430" s="182" t="str">
        <f>+VLOOKUP('INFO SEAL'!N2381,$J$8:$V$50,3,FALSE)</f>
        <v>POSTE DE CONCRETO ARMADO DE 13/300/150/345</v>
      </c>
      <c r="M2430" s="33">
        <f t="shared" si="90"/>
        <v>0.5</v>
      </c>
    </row>
    <row r="2431" spans="1:13" x14ac:dyDescent="0.25">
      <c r="A2431" s="73">
        <f>+'INFO SEAL'!B2382</f>
        <v>2377</v>
      </c>
      <c r="B2431" s="180" t="str">
        <f t="shared" si="89"/>
        <v>SICODI</v>
      </c>
      <c r="C2431" s="180" t="str">
        <f>+'INFO SEAL'!C2382</f>
        <v>AREQUIPA</v>
      </c>
      <c r="D2431" s="180" t="str">
        <f>+'INFO SEAL'!D2382</f>
        <v>CAMANA</v>
      </c>
      <c r="E2431" s="180" t="str">
        <f>+'INFO SEAL'!E2382</f>
        <v>OCOÑA</v>
      </c>
      <c r="F2431" s="180" t="str">
        <f>+IF('INFO SEAL'!I2382="BAJA TENSION","BT",IF('INFO SEAL'!I2382="MEDIA TENSION","MT","AT"))</f>
        <v>MT</v>
      </c>
      <c r="G2431" s="180">
        <f>+'INFO SEAL'!K2382</f>
        <v>13</v>
      </c>
      <c r="H2431" s="180" t="str">
        <f>+'INFO SEAL'!L2382</f>
        <v>POSTE</v>
      </c>
      <c r="I2431" s="180" t="str">
        <f>+'INFO SEAL'!M2382</f>
        <v>CONCRETO</v>
      </c>
      <c r="J2431" s="180" t="str">
        <f>+'INFO SEAL'!N2382&amp;"-"&amp;F2431</f>
        <v>PPC19-MT</v>
      </c>
      <c r="K2431" s="180"/>
      <c r="L2431" s="182" t="str">
        <f>+VLOOKUP('INFO SEAL'!N2382,$J$8:$V$50,3,FALSE)</f>
        <v>POSTE DE CONCRETO ARMADO DE 13/300/150/345</v>
      </c>
      <c r="M2431" s="33">
        <f t="shared" si="90"/>
        <v>0.5</v>
      </c>
    </row>
    <row r="2432" spans="1:13" x14ac:dyDescent="0.25">
      <c r="A2432" s="73">
        <f>+'INFO SEAL'!B2383</f>
        <v>2378</v>
      </c>
      <c r="B2432" s="180" t="str">
        <f t="shared" si="89"/>
        <v>SICODI</v>
      </c>
      <c r="C2432" s="180" t="str">
        <f>+'INFO SEAL'!C2383</f>
        <v>AREQUIPA</v>
      </c>
      <c r="D2432" s="180" t="str">
        <f>+'INFO SEAL'!D2383</f>
        <v>CAMANA</v>
      </c>
      <c r="E2432" s="180" t="str">
        <f>+'INFO SEAL'!E2383</f>
        <v>OCOÑA</v>
      </c>
      <c r="F2432" s="180" t="str">
        <f>+IF('INFO SEAL'!I2383="BAJA TENSION","BT",IF('INFO SEAL'!I2383="MEDIA TENSION","MT","AT"))</f>
        <v>MT</v>
      </c>
      <c r="G2432" s="180">
        <f>+'INFO SEAL'!K2383</f>
        <v>13</v>
      </c>
      <c r="H2432" s="180" t="str">
        <f>+'INFO SEAL'!L2383</f>
        <v>POSTE</v>
      </c>
      <c r="I2432" s="180" t="str">
        <f>+'INFO SEAL'!M2383</f>
        <v>CONCRETO</v>
      </c>
      <c r="J2432" s="180" t="str">
        <f>+'INFO SEAL'!N2383&amp;"-"&amp;F2432</f>
        <v>PPC19-MT</v>
      </c>
      <c r="K2432" s="180"/>
      <c r="L2432" s="182" t="str">
        <f>+VLOOKUP('INFO SEAL'!N2383,$J$8:$V$50,3,FALSE)</f>
        <v>POSTE DE CONCRETO ARMADO DE 13/300/150/345</v>
      </c>
      <c r="M2432" s="33">
        <f t="shared" si="90"/>
        <v>0.5</v>
      </c>
    </row>
    <row r="2433" spans="1:13" x14ac:dyDescent="0.25">
      <c r="A2433" s="73">
        <f>+'INFO SEAL'!B2384</f>
        <v>2379</v>
      </c>
      <c r="B2433" s="180" t="str">
        <f t="shared" si="89"/>
        <v>SICODI</v>
      </c>
      <c r="C2433" s="180" t="str">
        <f>+'INFO SEAL'!C2384</f>
        <v>AREQUIPA</v>
      </c>
      <c r="D2433" s="180" t="str">
        <f>+'INFO SEAL'!D2384</f>
        <v>CAMANA</v>
      </c>
      <c r="E2433" s="180" t="str">
        <f>+'INFO SEAL'!E2384</f>
        <v>MARISCAL CACERES</v>
      </c>
      <c r="F2433" s="180" t="str">
        <f>+IF('INFO SEAL'!I2384="BAJA TENSION","BT",IF('INFO SEAL'!I2384="MEDIA TENSION","MT","AT"))</f>
        <v>MT</v>
      </c>
      <c r="G2433" s="180">
        <f>+'INFO SEAL'!K2384</f>
        <v>12</v>
      </c>
      <c r="H2433" s="180" t="str">
        <f>+'INFO SEAL'!L2384</f>
        <v>POSTE</v>
      </c>
      <c r="I2433" s="180" t="str">
        <f>+'INFO SEAL'!M2384</f>
        <v>CONCRETO</v>
      </c>
      <c r="J2433" s="180" t="str">
        <f>+'INFO SEAL'!N2384&amp;"-"&amp;F2433</f>
        <v>PPC15-MT</v>
      </c>
      <c r="K2433" s="180"/>
      <c r="L2433" s="182" t="str">
        <f>+VLOOKUP('INFO SEAL'!N2384,$J$8:$V$50,3,FALSE)</f>
        <v>POSTE DE CONCRETO ARMADO DE 12/200/120/300</v>
      </c>
      <c r="M2433" s="33">
        <f t="shared" si="90"/>
        <v>0.3</v>
      </c>
    </row>
    <row r="2434" spans="1:13" x14ac:dyDescent="0.25">
      <c r="A2434" s="73">
        <f>+'INFO SEAL'!B2385</f>
        <v>2380</v>
      </c>
      <c r="B2434" s="180" t="str">
        <f t="shared" si="89"/>
        <v>SICODI</v>
      </c>
      <c r="C2434" s="180" t="str">
        <f>+'INFO SEAL'!C2385</f>
        <v>AREQUIPA</v>
      </c>
      <c r="D2434" s="180" t="str">
        <f>+'INFO SEAL'!D2385</f>
        <v>CAMANA</v>
      </c>
      <c r="E2434" s="180" t="str">
        <f>+'INFO SEAL'!E2385</f>
        <v>MARISCAL CACERES</v>
      </c>
      <c r="F2434" s="180" t="str">
        <f>+IF('INFO SEAL'!I2385="BAJA TENSION","BT",IF('INFO SEAL'!I2385="MEDIA TENSION","MT","AT"))</f>
        <v>MT</v>
      </c>
      <c r="G2434" s="180">
        <f>+'INFO SEAL'!K2385</f>
        <v>13</v>
      </c>
      <c r="H2434" s="180" t="str">
        <f>+'INFO SEAL'!L2385</f>
        <v>POSTE</v>
      </c>
      <c r="I2434" s="180" t="str">
        <f>+'INFO SEAL'!M2385</f>
        <v>CONCRETO</v>
      </c>
      <c r="J2434" s="180" t="str">
        <f>+'INFO SEAL'!N2385&amp;"-"&amp;F2434</f>
        <v>PPC18-MT</v>
      </c>
      <c r="K2434" s="180"/>
      <c r="L2434" s="182" t="str">
        <f>+VLOOKUP('INFO SEAL'!N2385,$J$8:$V$50,3,FALSE)</f>
        <v>POSTE DE CONCRETO ARMADO DE 13/200/140/335</v>
      </c>
      <c r="M2434" s="33">
        <f t="shared" si="90"/>
        <v>0.4</v>
      </c>
    </row>
    <row r="2435" spans="1:13" x14ac:dyDescent="0.25">
      <c r="A2435" s="73">
        <f>+'INFO SEAL'!B2386</f>
        <v>2381</v>
      </c>
      <c r="B2435" s="180" t="str">
        <f t="shared" si="89"/>
        <v>SICODI</v>
      </c>
      <c r="C2435" s="180" t="str">
        <f>+'INFO SEAL'!C2386</f>
        <v>AREQUIPA</v>
      </c>
      <c r="D2435" s="180" t="str">
        <f>+'INFO SEAL'!D2386</f>
        <v>CAMANA</v>
      </c>
      <c r="E2435" s="180" t="str">
        <f>+'INFO SEAL'!E2386</f>
        <v>OCOÑA</v>
      </c>
      <c r="F2435" s="180" t="str">
        <f>+IF('INFO SEAL'!I2386="BAJA TENSION","BT",IF('INFO SEAL'!I2386="MEDIA TENSION","MT","AT"))</f>
        <v>MT</v>
      </c>
      <c r="G2435" s="180">
        <f>+'INFO SEAL'!K2386</f>
        <v>13</v>
      </c>
      <c r="H2435" s="180" t="str">
        <f>+'INFO SEAL'!L2386</f>
        <v>POSTE</v>
      </c>
      <c r="I2435" s="180" t="str">
        <f>+'INFO SEAL'!M2386</f>
        <v>CONCRETO</v>
      </c>
      <c r="J2435" s="180" t="str">
        <f>+'INFO SEAL'!N2386&amp;"-"&amp;F2435</f>
        <v>PPC19-MT</v>
      </c>
      <c r="K2435" s="180"/>
      <c r="L2435" s="182" t="str">
        <f>+VLOOKUP('INFO SEAL'!N2386,$J$8:$V$50,3,FALSE)</f>
        <v>POSTE DE CONCRETO ARMADO DE 13/300/150/345</v>
      </c>
      <c r="M2435" s="33">
        <f t="shared" si="90"/>
        <v>0.5</v>
      </c>
    </row>
    <row r="2436" spans="1:13" x14ac:dyDescent="0.25">
      <c r="A2436" s="73">
        <f>+'INFO SEAL'!B2387</f>
        <v>2382</v>
      </c>
      <c r="B2436" s="180" t="str">
        <f t="shared" si="89"/>
        <v>SICODI</v>
      </c>
      <c r="C2436" s="180" t="str">
        <f>+'INFO SEAL'!C2387</f>
        <v>AREQUIPA</v>
      </c>
      <c r="D2436" s="180" t="str">
        <f>+'INFO SEAL'!D2387</f>
        <v>CAMANA</v>
      </c>
      <c r="E2436" s="180" t="str">
        <f>+'INFO SEAL'!E2387</f>
        <v>MARISCAL CACERES</v>
      </c>
      <c r="F2436" s="180" t="str">
        <f>+IF('INFO SEAL'!I2387="BAJA TENSION","BT",IF('INFO SEAL'!I2387="MEDIA TENSION","MT","AT"))</f>
        <v>MT</v>
      </c>
      <c r="G2436" s="180">
        <f>+'INFO SEAL'!K2387</f>
        <v>13</v>
      </c>
      <c r="H2436" s="180" t="str">
        <f>+'INFO SEAL'!L2387</f>
        <v>POSTE</v>
      </c>
      <c r="I2436" s="180" t="str">
        <f>+'INFO SEAL'!M2387</f>
        <v>CONCRETO</v>
      </c>
      <c r="J2436" s="180" t="str">
        <f>+'INFO SEAL'!N2387&amp;"-"&amp;F2436</f>
        <v>PPC18-MT</v>
      </c>
      <c r="K2436" s="180"/>
      <c r="L2436" s="182" t="str">
        <f>+VLOOKUP('INFO SEAL'!N2387,$J$8:$V$50,3,FALSE)</f>
        <v>POSTE DE CONCRETO ARMADO DE 13/200/140/335</v>
      </c>
      <c r="M2436" s="33">
        <f t="shared" si="90"/>
        <v>0.4</v>
      </c>
    </row>
    <row r="2437" spans="1:13" x14ac:dyDescent="0.25">
      <c r="A2437" s="73">
        <f>+'INFO SEAL'!B2388</f>
        <v>2383</v>
      </c>
      <c r="B2437" s="180" t="str">
        <f t="shared" si="89"/>
        <v>SICODI</v>
      </c>
      <c r="C2437" s="180" t="str">
        <f>+'INFO SEAL'!C2388</f>
        <v>AREQUIPA</v>
      </c>
      <c r="D2437" s="180" t="str">
        <f>+'INFO SEAL'!D2388</f>
        <v>CAMANA</v>
      </c>
      <c r="E2437" s="180" t="str">
        <f>+'INFO SEAL'!E2388</f>
        <v>OCOÑA</v>
      </c>
      <c r="F2437" s="180" t="str">
        <f>+IF('INFO SEAL'!I2388="BAJA TENSION","BT",IF('INFO SEAL'!I2388="MEDIA TENSION","MT","AT"))</f>
        <v>MT</v>
      </c>
      <c r="G2437" s="180">
        <f>+'INFO SEAL'!K2388</f>
        <v>13</v>
      </c>
      <c r="H2437" s="180" t="str">
        <f>+'INFO SEAL'!L2388</f>
        <v>POSTE</v>
      </c>
      <c r="I2437" s="180" t="str">
        <f>+'INFO SEAL'!M2388</f>
        <v>CONCRETO</v>
      </c>
      <c r="J2437" s="180" t="str">
        <f>+'INFO SEAL'!N2388&amp;"-"&amp;F2437</f>
        <v>PPC19-MT</v>
      </c>
      <c r="K2437" s="180"/>
      <c r="L2437" s="182" t="str">
        <f>+VLOOKUP('INFO SEAL'!N2388,$J$8:$V$50,3,FALSE)</f>
        <v>POSTE DE CONCRETO ARMADO DE 13/300/150/345</v>
      </c>
      <c r="M2437" s="33">
        <f t="shared" si="90"/>
        <v>0.5</v>
      </c>
    </row>
    <row r="2438" spans="1:13" x14ac:dyDescent="0.25">
      <c r="A2438" s="73">
        <f>+'INFO SEAL'!B2389</f>
        <v>2384</v>
      </c>
      <c r="B2438" s="180" t="str">
        <f t="shared" si="89"/>
        <v>SICODI</v>
      </c>
      <c r="C2438" s="180" t="str">
        <f>+'INFO SEAL'!C2389</f>
        <v>AREQUIPA</v>
      </c>
      <c r="D2438" s="180" t="str">
        <f>+'INFO SEAL'!D2389</f>
        <v>CAMANA</v>
      </c>
      <c r="E2438" s="180" t="str">
        <f>+'INFO SEAL'!E2389</f>
        <v>MARISCAL CACERES</v>
      </c>
      <c r="F2438" s="180" t="str">
        <f>+IF('INFO SEAL'!I2389="BAJA TENSION","BT",IF('INFO SEAL'!I2389="MEDIA TENSION","MT","AT"))</f>
        <v>MT</v>
      </c>
      <c r="G2438" s="180">
        <f>+'INFO SEAL'!K2389</f>
        <v>13</v>
      </c>
      <c r="H2438" s="180" t="str">
        <f>+'INFO SEAL'!L2389</f>
        <v>POSTE</v>
      </c>
      <c r="I2438" s="180" t="str">
        <f>+'INFO SEAL'!M2389</f>
        <v>CONCRETO</v>
      </c>
      <c r="J2438" s="180" t="str">
        <f>+'INFO SEAL'!N2389&amp;"-"&amp;F2438</f>
        <v>PPC18-MT</v>
      </c>
      <c r="K2438" s="180"/>
      <c r="L2438" s="182" t="str">
        <f>+VLOOKUP('INFO SEAL'!N2389,$J$8:$V$50,3,FALSE)</f>
        <v>POSTE DE CONCRETO ARMADO DE 13/200/140/335</v>
      </c>
      <c r="M2438" s="33">
        <f t="shared" si="90"/>
        <v>0.4</v>
      </c>
    </row>
    <row r="2439" spans="1:13" x14ac:dyDescent="0.25">
      <c r="A2439" s="73">
        <f>+'INFO SEAL'!B2390</f>
        <v>2385</v>
      </c>
      <c r="B2439" s="180" t="str">
        <f t="shared" si="89"/>
        <v>SICODI</v>
      </c>
      <c r="C2439" s="180" t="str">
        <f>+'INFO SEAL'!C2390</f>
        <v>AREQUIPA</v>
      </c>
      <c r="D2439" s="180" t="str">
        <f>+'INFO SEAL'!D2390</f>
        <v>CAMANA</v>
      </c>
      <c r="E2439" s="180" t="str">
        <f>+'INFO SEAL'!E2390</f>
        <v>MARISCAL CACERES</v>
      </c>
      <c r="F2439" s="180" t="str">
        <f>+IF('INFO SEAL'!I2390="BAJA TENSION","BT",IF('INFO SEAL'!I2390="MEDIA TENSION","MT","AT"))</f>
        <v>MT</v>
      </c>
      <c r="G2439" s="180">
        <f>+'INFO SEAL'!K2390</f>
        <v>13</v>
      </c>
      <c r="H2439" s="180" t="str">
        <f>+'INFO SEAL'!L2390</f>
        <v>POSTE</v>
      </c>
      <c r="I2439" s="180" t="str">
        <f>+'INFO SEAL'!M2390</f>
        <v>CONCRETO</v>
      </c>
      <c r="J2439" s="180" t="str">
        <f>+'INFO SEAL'!N2390&amp;"-"&amp;F2439</f>
        <v>PPC18-MT</v>
      </c>
      <c r="K2439" s="180"/>
      <c r="L2439" s="182" t="str">
        <f>+VLOOKUP('INFO SEAL'!N2390,$J$8:$V$50,3,FALSE)</f>
        <v>POSTE DE CONCRETO ARMADO DE 13/200/140/335</v>
      </c>
      <c r="M2439" s="33">
        <f t="shared" si="90"/>
        <v>0.4</v>
      </c>
    </row>
    <row r="2440" spans="1:13" x14ac:dyDescent="0.25">
      <c r="A2440" s="73">
        <f>+'INFO SEAL'!B2391</f>
        <v>2386</v>
      </c>
      <c r="B2440" s="180" t="str">
        <f t="shared" si="89"/>
        <v>SICODI</v>
      </c>
      <c r="C2440" s="180" t="str">
        <f>+'INFO SEAL'!C2391</f>
        <v>AREQUIPA</v>
      </c>
      <c r="D2440" s="180" t="str">
        <f>+'INFO SEAL'!D2391</f>
        <v>CAMANA</v>
      </c>
      <c r="E2440" s="180" t="str">
        <f>+'INFO SEAL'!E2391</f>
        <v>OCOÑA</v>
      </c>
      <c r="F2440" s="180" t="str">
        <f>+IF('INFO SEAL'!I2391="BAJA TENSION","BT",IF('INFO SEAL'!I2391="MEDIA TENSION","MT","AT"))</f>
        <v>MT</v>
      </c>
      <c r="G2440" s="180">
        <f>+'INFO SEAL'!K2391</f>
        <v>13</v>
      </c>
      <c r="H2440" s="180" t="str">
        <f>+'INFO SEAL'!L2391</f>
        <v>POSTE</v>
      </c>
      <c r="I2440" s="180" t="str">
        <f>+'INFO SEAL'!M2391</f>
        <v>CONCRETO</v>
      </c>
      <c r="J2440" s="180" t="str">
        <f>+'INFO SEAL'!N2391&amp;"-"&amp;F2440</f>
        <v>PPC19-MT</v>
      </c>
      <c r="K2440" s="180"/>
      <c r="L2440" s="182" t="str">
        <f>+VLOOKUP('INFO SEAL'!N2391,$J$8:$V$50,3,FALSE)</f>
        <v>POSTE DE CONCRETO ARMADO DE 13/300/150/345</v>
      </c>
      <c r="M2440" s="33">
        <f t="shared" si="90"/>
        <v>0.5</v>
      </c>
    </row>
    <row r="2441" spans="1:13" x14ac:dyDescent="0.25">
      <c r="A2441" s="73">
        <f>+'INFO SEAL'!B2392</f>
        <v>2387</v>
      </c>
      <c r="B2441" s="180" t="str">
        <f t="shared" si="89"/>
        <v>SICODI</v>
      </c>
      <c r="C2441" s="180" t="str">
        <f>+'INFO SEAL'!C2392</f>
        <v>AREQUIPA</v>
      </c>
      <c r="D2441" s="180" t="str">
        <f>+'INFO SEAL'!D2392</f>
        <v>CAMANA</v>
      </c>
      <c r="E2441" s="180" t="str">
        <f>+'INFO SEAL'!E2392</f>
        <v>MARISCAL CACERES</v>
      </c>
      <c r="F2441" s="180" t="str">
        <f>+IF('INFO SEAL'!I2392="BAJA TENSION","BT",IF('INFO SEAL'!I2392="MEDIA TENSION","MT","AT"))</f>
        <v>MT</v>
      </c>
      <c r="G2441" s="180">
        <f>+'INFO SEAL'!K2392</f>
        <v>13</v>
      </c>
      <c r="H2441" s="180" t="str">
        <f>+'INFO SEAL'!L2392</f>
        <v>POSTE</v>
      </c>
      <c r="I2441" s="180" t="str">
        <f>+'INFO SEAL'!M2392</f>
        <v>CONCRETO</v>
      </c>
      <c r="J2441" s="180" t="str">
        <f>+'INFO SEAL'!N2392&amp;"-"&amp;F2441</f>
        <v>PPC18-MT</v>
      </c>
      <c r="K2441" s="180"/>
      <c r="L2441" s="182" t="str">
        <f>+VLOOKUP('INFO SEAL'!N2392,$J$8:$V$50,3,FALSE)</f>
        <v>POSTE DE CONCRETO ARMADO DE 13/200/140/335</v>
      </c>
      <c r="M2441" s="33">
        <f t="shared" si="90"/>
        <v>0.4</v>
      </c>
    </row>
    <row r="2442" spans="1:13" x14ac:dyDescent="0.25">
      <c r="A2442" s="73">
        <f>+'INFO SEAL'!B2393</f>
        <v>2388</v>
      </c>
      <c r="B2442" s="180" t="str">
        <f t="shared" si="89"/>
        <v>SICODI</v>
      </c>
      <c r="C2442" s="180" t="str">
        <f>+'INFO SEAL'!C2393</f>
        <v>AREQUIPA</v>
      </c>
      <c r="D2442" s="180" t="str">
        <f>+'INFO SEAL'!D2393</f>
        <v>CAMANA</v>
      </c>
      <c r="E2442" s="180" t="str">
        <f>+'INFO SEAL'!E2393</f>
        <v>MARISCAL CACERES</v>
      </c>
      <c r="F2442" s="180" t="str">
        <f>+IF('INFO SEAL'!I2393="BAJA TENSION","BT",IF('INFO SEAL'!I2393="MEDIA TENSION","MT","AT"))</f>
        <v>MT</v>
      </c>
      <c r="G2442" s="180">
        <f>+'INFO SEAL'!K2393</f>
        <v>13</v>
      </c>
      <c r="H2442" s="180" t="str">
        <f>+'INFO SEAL'!L2393</f>
        <v>POSTE</v>
      </c>
      <c r="I2442" s="180" t="str">
        <f>+'INFO SEAL'!M2393</f>
        <v>CONCRETO</v>
      </c>
      <c r="J2442" s="180" t="str">
        <f>+'INFO SEAL'!N2393&amp;"-"&amp;F2442</f>
        <v>PPC18-MT</v>
      </c>
      <c r="K2442" s="180"/>
      <c r="L2442" s="182" t="str">
        <f>+VLOOKUP('INFO SEAL'!N2393,$J$8:$V$50,3,FALSE)</f>
        <v>POSTE DE CONCRETO ARMADO DE 13/200/140/335</v>
      </c>
      <c r="M2442" s="33">
        <f t="shared" si="90"/>
        <v>0.4</v>
      </c>
    </row>
    <row r="2443" spans="1:13" x14ac:dyDescent="0.25">
      <c r="A2443" s="73">
        <f>+'INFO SEAL'!B2394</f>
        <v>2389</v>
      </c>
      <c r="B2443" s="180" t="str">
        <f t="shared" si="89"/>
        <v>SICODI</v>
      </c>
      <c r="C2443" s="180" t="str">
        <f>+'INFO SEAL'!C2394</f>
        <v>AREQUIPA</v>
      </c>
      <c r="D2443" s="180" t="str">
        <f>+'INFO SEAL'!D2394</f>
        <v>CAMANA</v>
      </c>
      <c r="E2443" s="180" t="str">
        <f>+'INFO SEAL'!E2394</f>
        <v>MARISCAL CACERES</v>
      </c>
      <c r="F2443" s="180" t="str">
        <f>+IF('INFO SEAL'!I2394="BAJA TENSION","BT",IF('INFO SEAL'!I2394="MEDIA TENSION","MT","AT"))</f>
        <v>MT</v>
      </c>
      <c r="G2443" s="180">
        <f>+'INFO SEAL'!K2394</f>
        <v>13</v>
      </c>
      <c r="H2443" s="180" t="str">
        <f>+'INFO SEAL'!L2394</f>
        <v>POSTE</v>
      </c>
      <c r="I2443" s="180" t="str">
        <f>+'INFO SEAL'!M2394</f>
        <v>CONCRETO</v>
      </c>
      <c r="J2443" s="180" t="str">
        <f>+'INFO SEAL'!N2394&amp;"-"&amp;F2443</f>
        <v>PPC18-MT</v>
      </c>
      <c r="K2443" s="180"/>
      <c r="L2443" s="182" t="str">
        <f>+VLOOKUP('INFO SEAL'!N2394,$J$8:$V$50,3,FALSE)</f>
        <v>POSTE DE CONCRETO ARMADO DE 13/200/140/335</v>
      </c>
      <c r="M2443" s="33">
        <f t="shared" si="90"/>
        <v>0.4</v>
      </c>
    </row>
    <row r="2444" spans="1:13" x14ac:dyDescent="0.25">
      <c r="A2444" s="73">
        <f>+'INFO SEAL'!B2395</f>
        <v>2390</v>
      </c>
      <c r="B2444" s="180" t="str">
        <f t="shared" si="89"/>
        <v>SICODI</v>
      </c>
      <c r="C2444" s="180" t="str">
        <f>+'INFO SEAL'!C2395</f>
        <v>AREQUIPA</v>
      </c>
      <c r="D2444" s="180" t="str">
        <f>+'INFO SEAL'!D2395</f>
        <v>CAMANA</v>
      </c>
      <c r="E2444" s="180" t="str">
        <f>+'INFO SEAL'!E2395</f>
        <v>OCOÑA</v>
      </c>
      <c r="F2444" s="180" t="str">
        <f>+IF('INFO SEAL'!I2395="BAJA TENSION","BT",IF('INFO SEAL'!I2395="MEDIA TENSION","MT","AT"))</f>
        <v>MT</v>
      </c>
      <c r="G2444" s="180">
        <f>+'INFO SEAL'!K2395</f>
        <v>13</v>
      </c>
      <c r="H2444" s="180" t="str">
        <f>+'INFO SEAL'!L2395</f>
        <v>POSTE</v>
      </c>
      <c r="I2444" s="180" t="str">
        <f>+'INFO SEAL'!M2395</f>
        <v>CONCRETO</v>
      </c>
      <c r="J2444" s="180" t="str">
        <f>+'INFO SEAL'!N2395&amp;"-"&amp;F2444</f>
        <v>PPC19-MT</v>
      </c>
      <c r="K2444" s="180"/>
      <c r="L2444" s="182" t="str">
        <f>+VLOOKUP('INFO SEAL'!N2395,$J$8:$V$50,3,FALSE)</f>
        <v>POSTE DE CONCRETO ARMADO DE 13/300/150/345</v>
      </c>
      <c r="M2444" s="33">
        <f t="shared" si="90"/>
        <v>0.5</v>
      </c>
    </row>
    <row r="2445" spans="1:13" x14ac:dyDescent="0.25">
      <c r="A2445" s="73">
        <f>+'INFO SEAL'!B2396</f>
        <v>2391</v>
      </c>
      <c r="B2445" s="180" t="str">
        <f t="shared" si="89"/>
        <v>SICODI</v>
      </c>
      <c r="C2445" s="180" t="str">
        <f>+'INFO SEAL'!C2396</f>
        <v>AREQUIPA</v>
      </c>
      <c r="D2445" s="180" t="str">
        <f>+'INFO SEAL'!D2396</f>
        <v>CAMANA</v>
      </c>
      <c r="E2445" s="180" t="str">
        <f>+'INFO SEAL'!E2396</f>
        <v>OCOÑA</v>
      </c>
      <c r="F2445" s="180" t="str">
        <f>+IF('INFO SEAL'!I2396="BAJA TENSION","BT",IF('INFO SEAL'!I2396="MEDIA TENSION","MT","AT"))</f>
        <v>MT</v>
      </c>
      <c r="G2445" s="180">
        <f>+'INFO SEAL'!K2396</f>
        <v>13</v>
      </c>
      <c r="H2445" s="180" t="str">
        <f>+'INFO SEAL'!L2396</f>
        <v>POSTE</v>
      </c>
      <c r="I2445" s="180" t="str">
        <f>+'INFO SEAL'!M2396</f>
        <v>CONCRETO</v>
      </c>
      <c r="J2445" s="180" t="str">
        <f>+'INFO SEAL'!N2396&amp;"-"&amp;F2445</f>
        <v>PPC19-MT</v>
      </c>
      <c r="K2445" s="180"/>
      <c r="L2445" s="182" t="str">
        <f>+VLOOKUP('INFO SEAL'!N2396,$J$8:$V$50,3,FALSE)</f>
        <v>POSTE DE CONCRETO ARMADO DE 13/300/150/345</v>
      </c>
      <c r="M2445" s="33">
        <f t="shared" si="90"/>
        <v>0.5</v>
      </c>
    </row>
    <row r="2446" spans="1:13" x14ac:dyDescent="0.25">
      <c r="A2446" s="73">
        <f>+'INFO SEAL'!B2397</f>
        <v>2392</v>
      </c>
      <c r="B2446" s="180" t="str">
        <f t="shared" si="89"/>
        <v>SICODI</v>
      </c>
      <c r="C2446" s="180" t="str">
        <f>+'INFO SEAL'!C2397</f>
        <v>AREQUIPA</v>
      </c>
      <c r="D2446" s="180" t="str">
        <f>+'INFO SEAL'!D2397</f>
        <v>CAMANA</v>
      </c>
      <c r="E2446" s="180" t="str">
        <f>+'INFO SEAL'!E2397</f>
        <v>MARISCAL CACERES</v>
      </c>
      <c r="F2446" s="180" t="str">
        <f>+IF('INFO SEAL'!I2397="BAJA TENSION","BT",IF('INFO SEAL'!I2397="MEDIA TENSION","MT","AT"))</f>
        <v>MT</v>
      </c>
      <c r="G2446" s="180">
        <f>+'INFO SEAL'!K2397</f>
        <v>13</v>
      </c>
      <c r="H2446" s="180" t="str">
        <f>+'INFO SEAL'!L2397</f>
        <v>POSTE</v>
      </c>
      <c r="I2446" s="180" t="str">
        <f>+'INFO SEAL'!M2397</f>
        <v>CONCRETO</v>
      </c>
      <c r="J2446" s="180" t="str">
        <f>+'INFO SEAL'!N2397&amp;"-"&amp;F2446</f>
        <v>PPC18-MT</v>
      </c>
      <c r="K2446" s="180"/>
      <c r="L2446" s="182" t="str">
        <f>+VLOOKUP('INFO SEAL'!N2397,$J$8:$V$50,3,FALSE)</f>
        <v>POSTE DE CONCRETO ARMADO DE 13/200/140/335</v>
      </c>
      <c r="M2446" s="33">
        <f t="shared" si="90"/>
        <v>0.4</v>
      </c>
    </row>
    <row r="2447" spans="1:13" x14ac:dyDescent="0.25">
      <c r="A2447" s="73">
        <f>+'INFO SEAL'!B2398</f>
        <v>2393</v>
      </c>
      <c r="B2447" s="180" t="str">
        <f t="shared" si="89"/>
        <v>SICODI</v>
      </c>
      <c r="C2447" s="180" t="str">
        <f>+'INFO SEAL'!C2398</f>
        <v>AREQUIPA</v>
      </c>
      <c r="D2447" s="180" t="str">
        <f>+'INFO SEAL'!D2398</f>
        <v>CAMANA</v>
      </c>
      <c r="E2447" s="180" t="str">
        <f>+'INFO SEAL'!E2398</f>
        <v>OCOÑA</v>
      </c>
      <c r="F2447" s="180" t="str">
        <f>+IF('INFO SEAL'!I2398="BAJA TENSION","BT",IF('INFO SEAL'!I2398="MEDIA TENSION","MT","AT"))</f>
        <v>MT</v>
      </c>
      <c r="G2447" s="180">
        <f>+'INFO SEAL'!K2398</f>
        <v>13</v>
      </c>
      <c r="H2447" s="180" t="str">
        <f>+'INFO SEAL'!L2398</f>
        <v>POSTE</v>
      </c>
      <c r="I2447" s="180" t="str">
        <f>+'INFO SEAL'!M2398</f>
        <v>CONCRETO</v>
      </c>
      <c r="J2447" s="180" t="str">
        <f>+'INFO SEAL'!N2398&amp;"-"&amp;F2447</f>
        <v>PPC19-MT</v>
      </c>
      <c r="K2447" s="180"/>
      <c r="L2447" s="182" t="str">
        <f>+VLOOKUP('INFO SEAL'!N2398,$J$8:$V$50,3,FALSE)</f>
        <v>POSTE DE CONCRETO ARMADO DE 13/300/150/345</v>
      </c>
      <c r="M2447" s="33">
        <f t="shared" si="90"/>
        <v>0.5</v>
      </c>
    </row>
    <row r="2448" spans="1:13" x14ac:dyDescent="0.25">
      <c r="A2448" s="73">
        <f>+'INFO SEAL'!B2399</f>
        <v>2394</v>
      </c>
      <c r="B2448" s="180" t="str">
        <f t="shared" si="89"/>
        <v>SICODI</v>
      </c>
      <c r="C2448" s="180" t="str">
        <f>+'INFO SEAL'!C2399</f>
        <v>AREQUIPA</v>
      </c>
      <c r="D2448" s="180" t="str">
        <f>+'INFO SEAL'!D2399</f>
        <v>CAMANA</v>
      </c>
      <c r="E2448" s="180" t="str">
        <f>+'INFO SEAL'!E2399</f>
        <v>MARIANO NICOLAS VALCARCEL</v>
      </c>
      <c r="F2448" s="180" t="str">
        <f>+IF('INFO SEAL'!I2399="BAJA TENSION","BT",IF('INFO SEAL'!I2399="MEDIA TENSION","MT","AT"))</f>
        <v>MT</v>
      </c>
      <c r="G2448" s="180">
        <f>+'INFO SEAL'!K2399</f>
        <v>13</v>
      </c>
      <c r="H2448" s="180" t="str">
        <f>+'INFO SEAL'!L2399</f>
        <v>POSTE</v>
      </c>
      <c r="I2448" s="180" t="str">
        <f>+'INFO SEAL'!M2399</f>
        <v>CONCRETO</v>
      </c>
      <c r="J2448" s="180" t="str">
        <f>+'INFO SEAL'!N2399&amp;"-"&amp;F2448</f>
        <v>PPC19-MT</v>
      </c>
      <c r="K2448" s="180"/>
      <c r="L2448" s="182" t="str">
        <f>+VLOOKUP('INFO SEAL'!N2399,$J$8:$V$50,3,FALSE)</f>
        <v>POSTE DE CONCRETO ARMADO DE 13/300/150/345</v>
      </c>
      <c r="M2448" s="33">
        <f t="shared" si="90"/>
        <v>0.5</v>
      </c>
    </row>
    <row r="2449" spans="1:13" x14ac:dyDescent="0.25">
      <c r="A2449" s="73">
        <f>+'INFO SEAL'!B2400</f>
        <v>2395</v>
      </c>
      <c r="B2449" s="180" t="str">
        <f t="shared" si="89"/>
        <v>SICODI</v>
      </c>
      <c r="C2449" s="180" t="str">
        <f>+'INFO SEAL'!C2400</f>
        <v>AREQUIPA</v>
      </c>
      <c r="D2449" s="180" t="str">
        <f>+'INFO SEAL'!D2400</f>
        <v>CAMANA</v>
      </c>
      <c r="E2449" s="180" t="str">
        <f>+'INFO SEAL'!E2400</f>
        <v>MARIANO NICOLAS VALCARCEL</v>
      </c>
      <c r="F2449" s="180" t="str">
        <f>+IF('INFO SEAL'!I2400="BAJA TENSION","BT",IF('INFO SEAL'!I2400="MEDIA TENSION","MT","AT"))</f>
        <v>MT</v>
      </c>
      <c r="G2449" s="180">
        <f>+'INFO SEAL'!K2400</f>
        <v>13</v>
      </c>
      <c r="H2449" s="180" t="str">
        <f>+'INFO SEAL'!L2400</f>
        <v>POSTE</v>
      </c>
      <c r="I2449" s="180" t="str">
        <f>+'INFO SEAL'!M2400</f>
        <v>CONCRETO</v>
      </c>
      <c r="J2449" s="180" t="str">
        <f>+'INFO SEAL'!N2400&amp;"-"&amp;F2449</f>
        <v>PPC19-MT</v>
      </c>
      <c r="K2449" s="180"/>
      <c r="L2449" s="182" t="str">
        <f>+VLOOKUP('INFO SEAL'!N2400,$J$8:$V$50,3,FALSE)</f>
        <v>POSTE DE CONCRETO ARMADO DE 13/300/150/345</v>
      </c>
      <c r="M2449" s="33">
        <f t="shared" si="90"/>
        <v>0.5</v>
      </c>
    </row>
    <row r="2450" spans="1:13" x14ac:dyDescent="0.25">
      <c r="A2450" s="73">
        <f>+'INFO SEAL'!B2401</f>
        <v>2396</v>
      </c>
      <c r="B2450" s="180" t="str">
        <f t="shared" si="89"/>
        <v>SICODI</v>
      </c>
      <c r="C2450" s="180" t="str">
        <f>+'INFO SEAL'!C2401</f>
        <v>AREQUIPA</v>
      </c>
      <c r="D2450" s="180" t="str">
        <f>+'INFO SEAL'!D2401</f>
        <v>CAMANA</v>
      </c>
      <c r="E2450" s="180" t="str">
        <f>+'INFO SEAL'!E2401</f>
        <v>MARIANO NICOLAS VALCARCEL</v>
      </c>
      <c r="F2450" s="180" t="str">
        <f>+IF('INFO SEAL'!I2401="BAJA TENSION","BT",IF('INFO SEAL'!I2401="MEDIA TENSION","MT","AT"))</f>
        <v>MT</v>
      </c>
      <c r="G2450" s="180">
        <f>+'INFO SEAL'!K2401</f>
        <v>13</v>
      </c>
      <c r="H2450" s="180" t="str">
        <f>+'INFO SEAL'!L2401</f>
        <v>POSTE</v>
      </c>
      <c r="I2450" s="180" t="str">
        <f>+'INFO SEAL'!M2401</f>
        <v>CONCRETO</v>
      </c>
      <c r="J2450" s="180" t="str">
        <f>+'INFO SEAL'!N2401&amp;"-"&amp;F2450</f>
        <v>PPC19-MT</v>
      </c>
      <c r="K2450" s="180"/>
      <c r="L2450" s="182" t="str">
        <f>+VLOOKUP('INFO SEAL'!N2401,$J$8:$V$50,3,FALSE)</f>
        <v>POSTE DE CONCRETO ARMADO DE 13/300/150/345</v>
      </c>
      <c r="M2450" s="33">
        <f t="shared" si="90"/>
        <v>0.5</v>
      </c>
    </row>
    <row r="2451" spans="1:13" x14ac:dyDescent="0.25">
      <c r="A2451" s="73">
        <f>+'INFO SEAL'!B2402</f>
        <v>2397</v>
      </c>
      <c r="B2451" s="180" t="str">
        <f t="shared" si="89"/>
        <v>SICODI</v>
      </c>
      <c r="C2451" s="180" t="str">
        <f>+'INFO SEAL'!C2402</f>
        <v>AREQUIPA</v>
      </c>
      <c r="D2451" s="180" t="str">
        <f>+'INFO SEAL'!D2402</f>
        <v>CAMANA</v>
      </c>
      <c r="E2451" s="180" t="str">
        <f>+'INFO SEAL'!E2402</f>
        <v>MARIANO NICOLAS VALCARCEL</v>
      </c>
      <c r="F2451" s="180" t="str">
        <f>+IF('INFO SEAL'!I2402="BAJA TENSION","BT",IF('INFO SEAL'!I2402="MEDIA TENSION","MT","AT"))</f>
        <v>MT</v>
      </c>
      <c r="G2451" s="180">
        <f>+'INFO SEAL'!K2402</f>
        <v>13</v>
      </c>
      <c r="H2451" s="180" t="str">
        <f>+'INFO SEAL'!L2402</f>
        <v>POSTE</v>
      </c>
      <c r="I2451" s="180" t="str">
        <f>+'INFO SEAL'!M2402</f>
        <v>CONCRETO</v>
      </c>
      <c r="J2451" s="180" t="str">
        <f>+'INFO SEAL'!N2402&amp;"-"&amp;F2451</f>
        <v>PPC19-MT</v>
      </c>
      <c r="K2451" s="180"/>
      <c r="L2451" s="182" t="str">
        <f>+VLOOKUP('INFO SEAL'!N2402,$J$8:$V$50,3,FALSE)</f>
        <v>POSTE DE CONCRETO ARMADO DE 13/300/150/345</v>
      </c>
      <c r="M2451" s="33">
        <f t="shared" si="90"/>
        <v>0.5</v>
      </c>
    </row>
    <row r="2452" spans="1:13" x14ac:dyDescent="0.25">
      <c r="A2452" s="73">
        <f>+'INFO SEAL'!B2403</f>
        <v>2398</v>
      </c>
      <c r="B2452" s="180" t="str">
        <f t="shared" si="89"/>
        <v>SICODI</v>
      </c>
      <c r="C2452" s="180" t="str">
        <f>+'INFO SEAL'!C2403</f>
        <v>AREQUIPA</v>
      </c>
      <c r="D2452" s="180" t="str">
        <f>+'INFO SEAL'!D2403</f>
        <v>CAMANA</v>
      </c>
      <c r="E2452" s="180" t="str">
        <f>+'INFO SEAL'!E2403</f>
        <v>MARIANO NICOLAS VALCARCEL</v>
      </c>
      <c r="F2452" s="180" t="str">
        <f>+IF('INFO SEAL'!I2403="BAJA TENSION","BT",IF('INFO SEAL'!I2403="MEDIA TENSION","MT","AT"))</f>
        <v>MT</v>
      </c>
      <c r="G2452" s="180">
        <f>+'INFO SEAL'!K2403</f>
        <v>13</v>
      </c>
      <c r="H2452" s="180" t="str">
        <f>+'INFO SEAL'!L2403</f>
        <v>POSTE</v>
      </c>
      <c r="I2452" s="180" t="str">
        <f>+'INFO SEAL'!M2403</f>
        <v>CONCRETO</v>
      </c>
      <c r="J2452" s="180" t="str">
        <f>+'INFO SEAL'!N2403&amp;"-"&amp;F2452</f>
        <v>PPC19-MT</v>
      </c>
      <c r="K2452" s="180"/>
      <c r="L2452" s="182" t="str">
        <f>+VLOOKUP('INFO SEAL'!N2403,$J$8:$V$50,3,FALSE)</f>
        <v>POSTE DE CONCRETO ARMADO DE 13/300/150/345</v>
      </c>
      <c r="M2452" s="33">
        <f t="shared" si="90"/>
        <v>0.5</v>
      </c>
    </row>
    <row r="2453" spans="1:13" x14ac:dyDescent="0.25">
      <c r="A2453" s="73">
        <f>+'INFO SEAL'!B2404</f>
        <v>2399</v>
      </c>
      <c r="B2453" s="180" t="str">
        <f t="shared" si="89"/>
        <v>SICODI</v>
      </c>
      <c r="C2453" s="180" t="str">
        <f>+'INFO SEAL'!C2404</f>
        <v>AREQUIPA</v>
      </c>
      <c r="D2453" s="180" t="str">
        <f>+'INFO SEAL'!D2404</f>
        <v>CAMANA</v>
      </c>
      <c r="E2453" s="180" t="str">
        <f>+'INFO SEAL'!E2404</f>
        <v>MARIANO NICOLAS VALCARCEL</v>
      </c>
      <c r="F2453" s="180" t="str">
        <f>+IF('INFO SEAL'!I2404="BAJA TENSION","BT",IF('INFO SEAL'!I2404="MEDIA TENSION","MT","AT"))</f>
        <v>MT</v>
      </c>
      <c r="G2453" s="180">
        <f>+'INFO SEAL'!K2404</f>
        <v>13</v>
      </c>
      <c r="H2453" s="180" t="str">
        <f>+'INFO SEAL'!L2404</f>
        <v>POSTE</v>
      </c>
      <c r="I2453" s="180" t="str">
        <f>+'INFO SEAL'!M2404</f>
        <v>CONCRETO</v>
      </c>
      <c r="J2453" s="180" t="str">
        <f>+'INFO SEAL'!N2404&amp;"-"&amp;F2453</f>
        <v>PPC19-MT</v>
      </c>
      <c r="K2453" s="180"/>
      <c r="L2453" s="182" t="str">
        <f>+VLOOKUP('INFO SEAL'!N2404,$J$8:$V$50,3,FALSE)</f>
        <v>POSTE DE CONCRETO ARMADO DE 13/300/150/345</v>
      </c>
      <c r="M2453" s="33">
        <f t="shared" si="90"/>
        <v>0.5</v>
      </c>
    </row>
    <row r="2454" spans="1:13" x14ac:dyDescent="0.25">
      <c r="A2454" s="73">
        <f>+'INFO SEAL'!B2405</f>
        <v>2400</v>
      </c>
      <c r="B2454" s="180" t="str">
        <f t="shared" si="89"/>
        <v>SICODI</v>
      </c>
      <c r="C2454" s="180" t="str">
        <f>+'INFO SEAL'!C2405</f>
        <v>AREQUIPA</v>
      </c>
      <c r="D2454" s="180" t="str">
        <f>+'INFO SEAL'!D2405</f>
        <v>CAMANA</v>
      </c>
      <c r="E2454" s="180" t="str">
        <f>+'INFO SEAL'!E2405</f>
        <v>OCOÑA</v>
      </c>
      <c r="F2454" s="180" t="str">
        <f>+IF('INFO SEAL'!I2405="BAJA TENSION","BT",IF('INFO SEAL'!I2405="MEDIA TENSION","MT","AT"))</f>
        <v>MT</v>
      </c>
      <c r="G2454" s="180">
        <f>+'INFO SEAL'!K2405</f>
        <v>13</v>
      </c>
      <c r="H2454" s="180" t="str">
        <f>+'INFO SEAL'!L2405</f>
        <v>POSTE</v>
      </c>
      <c r="I2454" s="180" t="str">
        <f>+'INFO SEAL'!M2405</f>
        <v>CONCRETO</v>
      </c>
      <c r="J2454" s="180" t="str">
        <f>+'INFO SEAL'!N2405&amp;"-"&amp;F2454</f>
        <v>PPC19-MT</v>
      </c>
      <c r="K2454" s="180"/>
      <c r="L2454" s="182" t="str">
        <f>+VLOOKUP('INFO SEAL'!N2405,$J$8:$V$50,3,FALSE)</f>
        <v>POSTE DE CONCRETO ARMADO DE 13/300/150/345</v>
      </c>
      <c r="M2454" s="33">
        <f t="shared" si="90"/>
        <v>0.5</v>
      </c>
    </row>
    <row r="2455" spans="1:13" x14ac:dyDescent="0.25">
      <c r="A2455" s="73">
        <f>+'INFO SEAL'!B2406</f>
        <v>2401</v>
      </c>
      <c r="B2455" s="180" t="str">
        <f t="shared" si="89"/>
        <v>SICODI</v>
      </c>
      <c r="C2455" s="180" t="str">
        <f>+'INFO SEAL'!C2406</f>
        <v>AREQUIPA</v>
      </c>
      <c r="D2455" s="180" t="str">
        <f>+'INFO SEAL'!D2406</f>
        <v>CAMANA</v>
      </c>
      <c r="E2455" s="180" t="str">
        <f>+'INFO SEAL'!E2406</f>
        <v>MARISCAL CACERES</v>
      </c>
      <c r="F2455" s="180" t="str">
        <f>+IF('INFO SEAL'!I2406="BAJA TENSION","BT",IF('INFO SEAL'!I2406="MEDIA TENSION","MT","AT"))</f>
        <v>MT</v>
      </c>
      <c r="G2455" s="180">
        <f>+'INFO SEAL'!K2406</f>
        <v>12</v>
      </c>
      <c r="H2455" s="180" t="str">
        <f>+'INFO SEAL'!L2406</f>
        <v>POSTE</v>
      </c>
      <c r="I2455" s="180" t="str">
        <f>+'INFO SEAL'!M2406</f>
        <v>CONCRETO</v>
      </c>
      <c r="J2455" s="180" t="str">
        <f>+'INFO SEAL'!N2406&amp;"-"&amp;F2455</f>
        <v>PPC15-MT</v>
      </c>
      <c r="K2455" s="180"/>
      <c r="L2455" s="182" t="str">
        <f>+VLOOKUP('INFO SEAL'!N2406,$J$8:$V$50,3,FALSE)</f>
        <v>POSTE DE CONCRETO ARMADO DE 12/200/120/300</v>
      </c>
      <c r="M2455" s="33">
        <f t="shared" si="90"/>
        <v>0.3</v>
      </c>
    </row>
    <row r="2456" spans="1:13" x14ac:dyDescent="0.25">
      <c r="A2456" s="73">
        <f>+'INFO SEAL'!B2407</f>
        <v>2402</v>
      </c>
      <c r="B2456" s="180" t="str">
        <f t="shared" si="89"/>
        <v>SICODI</v>
      </c>
      <c r="C2456" s="180" t="str">
        <f>+'INFO SEAL'!C2407</f>
        <v>AREQUIPA</v>
      </c>
      <c r="D2456" s="180" t="str">
        <f>+'INFO SEAL'!D2407</f>
        <v>CARAVELI</v>
      </c>
      <c r="E2456" s="180" t="str">
        <f>+'INFO SEAL'!E2407</f>
        <v>CARAVELI</v>
      </c>
      <c r="F2456" s="180" t="str">
        <f>+IF('INFO SEAL'!I2407="BAJA TENSION","BT",IF('INFO SEAL'!I2407="MEDIA TENSION","MT","AT"))</f>
        <v>MT</v>
      </c>
      <c r="G2456" s="180">
        <f>+'INFO SEAL'!K2407</f>
        <v>12</v>
      </c>
      <c r="H2456" s="180" t="str">
        <f>+'INFO SEAL'!L2407</f>
        <v>POSTE</v>
      </c>
      <c r="I2456" s="180" t="str">
        <f>+'INFO SEAL'!M2407</f>
        <v>CONCRETO</v>
      </c>
      <c r="J2456" s="180" t="str">
        <f>+'INFO SEAL'!N2407&amp;"-"&amp;F2456</f>
        <v>PPC15-MT</v>
      </c>
      <c r="K2456" s="180"/>
      <c r="L2456" s="182" t="str">
        <f>+VLOOKUP('INFO SEAL'!N2407,$J$8:$V$50,3,FALSE)</f>
        <v>POSTE DE CONCRETO ARMADO DE 12/200/120/300</v>
      </c>
      <c r="M2456" s="33">
        <f t="shared" si="90"/>
        <v>0.3</v>
      </c>
    </row>
    <row r="2457" spans="1:13" x14ac:dyDescent="0.25">
      <c r="A2457" s="73">
        <f>+'INFO SEAL'!B2408</f>
        <v>2403</v>
      </c>
      <c r="B2457" s="180" t="str">
        <f t="shared" si="89"/>
        <v>SICODI</v>
      </c>
      <c r="C2457" s="180" t="str">
        <f>+'INFO SEAL'!C2408</f>
        <v>AREQUIPA</v>
      </c>
      <c r="D2457" s="180" t="str">
        <f>+'INFO SEAL'!D2408</f>
        <v>CAMANA</v>
      </c>
      <c r="E2457" s="180" t="str">
        <f>+'INFO SEAL'!E2408</f>
        <v>MARISCAL CACERES</v>
      </c>
      <c r="F2457" s="180" t="str">
        <f>+IF('INFO SEAL'!I2408="BAJA TENSION","BT",IF('INFO SEAL'!I2408="MEDIA TENSION","MT","AT"))</f>
        <v>MT</v>
      </c>
      <c r="G2457" s="180">
        <f>+'INFO SEAL'!K2408</f>
        <v>12</v>
      </c>
      <c r="H2457" s="180" t="str">
        <f>+'INFO SEAL'!L2408</f>
        <v>POSTE</v>
      </c>
      <c r="I2457" s="180" t="str">
        <f>+'INFO SEAL'!M2408</f>
        <v>CONCRETO</v>
      </c>
      <c r="J2457" s="180" t="str">
        <f>+'INFO SEAL'!N2408&amp;"-"&amp;F2457</f>
        <v>PPC15-MT</v>
      </c>
      <c r="K2457" s="180"/>
      <c r="L2457" s="182" t="str">
        <f>+VLOOKUP('INFO SEAL'!N2408,$J$8:$V$50,3,FALSE)</f>
        <v>POSTE DE CONCRETO ARMADO DE 12/200/120/300</v>
      </c>
      <c r="M2457" s="33">
        <f t="shared" si="90"/>
        <v>0.3</v>
      </c>
    </row>
    <row r="2458" spans="1:13" x14ac:dyDescent="0.25">
      <c r="A2458" s="73">
        <f>+'INFO SEAL'!B2409</f>
        <v>2404</v>
      </c>
      <c r="B2458" s="180" t="str">
        <f t="shared" si="89"/>
        <v>SICODI</v>
      </c>
      <c r="C2458" s="180" t="str">
        <f>+'INFO SEAL'!C2409</f>
        <v>AREQUIPA</v>
      </c>
      <c r="D2458" s="180" t="str">
        <f>+'INFO SEAL'!D2409</f>
        <v>CAMANA</v>
      </c>
      <c r="E2458" s="180" t="str">
        <f>+'INFO SEAL'!E2409</f>
        <v>OCOÑA</v>
      </c>
      <c r="F2458" s="180" t="str">
        <f>+IF('INFO SEAL'!I2409="BAJA TENSION","BT",IF('INFO SEAL'!I2409="MEDIA TENSION","MT","AT"))</f>
        <v>MT</v>
      </c>
      <c r="G2458" s="180">
        <f>+'INFO SEAL'!K2409</f>
        <v>13</v>
      </c>
      <c r="H2458" s="180" t="str">
        <f>+'INFO SEAL'!L2409</f>
        <v>POSTE</v>
      </c>
      <c r="I2458" s="180" t="str">
        <f>+'INFO SEAL'!M2409</f>
        <v>CONCRETO</v>
      </c>
      <c r="J2458" s="180" t="str">
        <f>+'INFO SEAL'!N2409&amp;"-"&amp;F2458</f>
        <v>PPC19-MT</v>
      </c>
      <c r="K2458" s="180"/>
      <c r="L2458" s="182" t="str">
        <f>+VLOOKUP('INFO SEAL'!N2409,$J$8:$V$50,3,FALSE)</f>
        <v>POSTE DE CONCRETO ARMADO DE 13/300/150/345</v>
      </c>
      <c r="M2458" s="33">
        <f t="shared" si="90"/>
        <v>0.5</v>
      </c>
    </row>
    <row r="2459" spans="1:13" x14ac:dyDescent="0.25">
      <c r="A2459" s="73">
        <f>+'INFO SEAL'!B2410</f>
        <v>2405</v>
      </c>
      <c r="B2459" s="180" t="str">
        <f t="shared" si="89"/>
        <v>SICODI</v>
      </c>
      <c r="C2459" s="180" t="str">
        <f>+'INFO SEAL'!C2410</f>
        <v>AREQUIPA</v>
      </c>
      <c r="D2459" s="180" t="str">
        <f>+'INFO SEAL'!D2410</f>
        <v>CAMANA</v>
      </c>
      <c r="E2459" s="180" t="str">
        <f>+'INFO SEAL'!E2410</f>
        <v>MARISCAL CACERES</v>
      </c>
      <c r="F2459" s="180" t="str">
        <f>+IF('INFO SEAL'!I2410="BAJA TENSION","BT",IF('INFO SEAL'!I2410="MEDIA TENSION","MT","AT"))</f>
        <v>MT</v>
      </c>
      <c r="G2459" s="180">
        <f>+'INFO SEAL'!K2410</f>
        <v>12</v>
      </c>
      <c r="H2459" s="180" t="str">
        <f>+'INFO SEAL'!L2410</f>
        <v>POSTE</v>
      </c>
      <c r="I2459" s="180" t="str">
        <f>+'INFO SEAL'!M2410</f>
        <v>CONCRETO</v>
      </c>
      <c r="J2459" s="180" t="str">
        <f>+'INFO SEAL'!N2410&amp;"-"&amp;F2459</f>
        <v>PPC15-MT</v>
      </c>
      <c r="K2459" s="180"/>
      <c r="L2459" s="182" t="str">
        <f>+VLOOKUP('INFO SEAL'!N2410,$J$8:$V$50,3,FALSE)</f>
        <v>POSTE DE CONCRETO ARMADO DE 12/200/120/300</v>
      </c>
      <c r="M2459" s="33">
        <f t="shared" si="90"/>
        <v>0.3</v>
      </c>
    </row>
    <row r="2460" spans="1:13" x14ac:dyDescent="0.25">
      <c r="A2460" s="73">
        <f>+'INFO SEAL'!B2411</f>
        <v>2406</v>
      </c>
      <c r="B2460" s="180" t="str">
        <f t="shared" si="89"/>
        <v>SICODI</v>
      </c>
      <c r="C2460" s="180" t="str">
        <f>+'INFO SEAL'!C2411</f>
        <v>AREQUIPA</v>
      </c>
      <c r="D2460" s="180" t="str">
        <f>+'INFO SEAL'!D2411</f>
        <v>CAMANA</v>
      </c>
      <c r="E2460" s="180" t="str">
        <f>+'INFO SEAL'!E2411</f>
        <v>OCOÑA</v>
      </c>
      <c r="F2460" s="180" t="str">
        <f>+IF('INFO SEAL'!I2411="BAJA TENSION","BT",IF('INFO SEAL'!I2411="MEDIA TENSION","MT","AT"))</f>
        <v>MT</v>
      </c>
      <c r="G2460" s="180">
        <f>+'INFO SEAL'!K2411</f>
        <v>13</v>
      </c>
      <c r="H2460" s="180" t="str">
        <f>+'INFO SEAL'!L2411</f>
        <v>POSTE</v>
      </c>
      <c r="I2460" s="180" t="str">
        <f>+'INFO SEAL'!M2411</f>
        <v>CONCRETO</v>
      </c>
      <c r="J2460" s="180" t="str">
        <f>+'INFO SEAL'!N2411&amp;"-"&amp;F2460</f>
        <v>PPC19-MT</v>
      </c>
      <c r="K2460" s="180"/>
      <c r="L2460" s="182" t="str">
        <f>+VLOOKUP('INFO SEAL'!N2411,$J$8:$V$50,3,FALSE)</f>
        <v>POSTE DE CONCRETO ARMADO DE 13/300/150/345</v>
      </c>
      <c r="M2460" s="33">
        <f t="shared" si="90"/>
        <v>0.5</v>
      </c>
    </row>
    <row r="2461" spans="1:13" x14ac:dyDescent="0.25">
      <c r="A2461" s="73">
        <f>+'INFO SEAL'!B2412</f>
        <v>2407</v>
      </c>
      <c r="B2461" s="180" t="str">
        <f t="shared" si="89"/>
        <v>SICODI</v>
      </c>
      <c r="C2461" s="180" t="str">
        <f>+'INFO SEAL'!C2412</f>
        <v>AREQUIPA</v>
      </c>
      <c r="D2461" s="180" t="str">
        <f>+'INFO SEAL'!D2412</f>
        <v>CAMANA</v>
      </c>
      <c r="E2461" s="180" t="str">
        <f>+'INFO SEAL'!E2412</f>
        <v>MARISCAL CACERES</v>
      </c>
      <c r="F2461" s="180" t="str">
        <f>+IF('INFO SEAL'!I2412="BAJA TENSION","BT",IF('INFO SEAL'!I2412="MEDIA TENSION","MT","AT"))</f>
        <v>MT</v>
      </c>
      <c r="G2461" s="180">
        <f>+'INFO SEAL'!K2412</f>
        <v>12</v>
      </c>
      <c r="H2461" s="180" t="str">
        <f>+'INFO SEAL'!L2412</f>
        <v>POSTE</v>
      </c>
      <c r="I2461" s="180" t="str">
        <f>+'INFO SEAL'!M2412</f>
        <v>CONCRETO</v>
      </c>
      <c r="J2461" s="180" t="str">
        <f>+'INFO SEAL'!N2412&amp;"-"&amp;F2461</f>
        <v>PPC15-MT</v>
      </c>
      <c r="K2461" s="180"/>
      <c r="L2461" s="182" t="str">
        <f>+VLOOKUP('INFO SEAL'!N2412,$J$8:$V$50,3,FALSE)</f>
        <v>POSTE DE CONCRETO ARMADO DE 12/200/120/300</v>
      </c>
      <c r="M2461" s="33">
        <f t="shared" si="90"/>
        <v>0.3</v>
      </c>
    </row>
    <row r="2462" spans="1:13" x14ac:dyDescent="0.25">
      <c r="A2462" s="73">
        <f>+'INFO SEAL'!B2413</f>
        <v>2408</v>
      </c>
      <c r="B2462" s="180" t="str">
        <f t="shared" si="89"/>
        <v>SICODI</v>
      </c>
      <c r="C2462" s="180" t="str">
        <f>+'INFO SEAL'!C2413</f>
        <v>AREQUIPA</v>
      </c>
      <c r="D2462" s="180" t="str">
        <f>+'INFO SEAL'!D2413</f>
        <v>CAMANA</v>
      </c>
      <c r="E2462" s="180" t="str">
        <f>+'INFO SEAL'!E2413</f>
        <v>OCOÑA</v>
      </c>
      <c r="F2462" s="180" t="str">
        <f>+IF('INFO SEAL'!I2413="BAJA TENSION","BT",IF('INFO SEAL'!I2413="MEDIA TENSION","MT","AT"))</f>
        <v>MT</v>
      </c>
      <c r="G2462" s="180">
        <f>+'INFO SEAL'!K2413</f>
        <v>13</v>
      </c>
      <c r="H2462" s="180" t="str">
        <f>+'INFO SEAL'!L2413</f>
        <v>POSTE</v>
      </c>
      <c r="I2462" s="180" t="str">
        <f>+'INFO SEAL'!M2413</f>
        <v>CONCRETO</v>
      </c>
      <c r="J2462" s="180" t="str">
        <f>+'INFO SEAL'!N2413&amp;"-"&amp;F2462</f>
        <v>PPC19-MT</v>
      </c>
      <c r="K2462" s="180"/>
      <c r="L2462" s="182" t="str">
        <f>+VLOOKUP('INFO SEAL'!N2413,$J$8:$V$50,3,FALSE)</f>
        <v>POSTE DE CONCRETO ARMADO DE 13/300/150/345</v>
      </c>
      <c r="M2462" s="33">
        <f t="shared" si="90"/>
        <v>0.5</v>
      </c>
    </row>
    <row r="2463" spans="1:13" x14ac:dyDescent="0.25">
      <c r="A2463" s="73">
        <f>+'INFO SEAL'!B2414</f>
        <v>2409</v>
      </c>
      <c r="B2463" s="180" t="str">
        <f t="shared" si="89"/>
        <v>SICODI</v>
      </c>
      <c r="C2463" s="180" t="str">
        <f>+'INFO SEAL'!C2414</f>
        <v>AREQUIPA</v>
      </c>
      <c r="D2463" s="180" t="str">
        <f>+'INFO SEAL'!D2414</f>
        <v>CAMANA</v>
      </c>
      <c r="E2463" s="180" t="str">
        <f>+'INFO SEAL'!E2414</f>
        <v>MARISCAL CACERES</v>
      </c>
      <c r="F2463" s="180" t="str">
        <f>+IF('INFO SEAL'!I2414="BAJA TENSION","BT",IF('INFO SEAL'!I2414="MEDIA TENSION","MT","AT"))</f>
        <v>MT</v>
      </c>
      <c r="G2463" s="180">
        <f>+'INFO SEAL'!K2414</f>
        <v>12</v>
      </c>
      <c r="H2463" s="180" t="str">
        <f>+'INFO SEAL'!L2414</f>
        <v>POSTE</v>
      </c>
      <c r="I2463" s="180" t="str">
        <f>+'INFO SEAL'!M2414</f>
        <v>CONCRETO</v>
      </c>
      <c r="J2463" s="180" t="str">
        <f>+'INFO SEAL'!N2414&amp;"-"&amp;F2463</f>
        <v>PPC15-MT</v>
      </c>
      <c r="K2463" s="180"/>
      <c r="L2463" s="182" t="str">
        <f>+VLOOKUP('INFO SEAL'!N2414,$J$8:$V$50,3,FALSE)</f>
        <v>POSTE DE CONCRETO ARMADO DE 12/200/120/300</v>
      </c>
      <c r="M2463" s="33">
        <f t="shared" si="90"/>
        <v>0.3</v>
      </c>
    </row>
    <row r="2464" spans="1:13" x14ac:dyDescent="0.25">
      <c r="A2464" s="73">
        <f>+'INFO SEAL'!B2415</f>
        <v>2410</v>
      </c>
      <c r="B2464" s="180" t="str">
        <f t="shared" si="89"/>
        <v>SICODI</v>
      </c>
      <c r="C2464" s="180" t="str">
        <f>+'INFO SEAL'!C2415</f>
        <v>AREQUIPA</v>
      </c>
      <c r="D2464" s="180" t="str">
        <f>+'INFO SEAL'!D2415</f>
        <v>CAMANA</v>
      </c>
      <c r="E2464" s="180" t="str">
        <f>+'INFO SEAL'!E2415</f>
        <v>OCOÑA</v>
      </c>
      <c r="F2464" s="180" t="str">
        <f>+IF('INFO SEAL'!I2415="BAJA TENSION","BT",IF('INFO SEAL'!I2415="MEDIA TENSION","MT","AT"))</f>
        <v>MT</v>
      </c>
      <c r="G2464" s="180">
        <f>+'INFO SEAL'!K2415</f>
        <v>13</v>
      </c>
      <c r="H2464" s="180" t="str">
        <f>+'INFO SEAL'!L2415</f>
        <v>POSTE</v>
      </c>
      <c r="I2464" s="180" t="str">
        <f>+'INFO SEAL'!M2415</f>
        <v>CONCRETO</v>
      </c>
      <c r="J2464" s="180" t="str">
        <f>+'INFO SEAL'!N2415&amp;"-"&amp;F2464</f>
        <v>PPC19-MT</v>
      </c>
      <c r="K2464" s="180"/>
      <c r="L2464" s="182" t="str">
        <f>+VLOOKUP('INFO SEAL'!N2415,$J$8:$V$50,3,FALSE)</f>
        <v>POSTE DE CONCRETO ARMADO DE 13/300/150/345</v>
      </c>
      <c r="M2464" s="33">
        <f t="shared" si="90"/>
        <v>0.5</v>
      </c>
    </row>
    <row r="2465" spans="1:13" x14ac:dyDescent="0.25">
      <c r="A2465" s="73">
        <f>+'INFO SEAL'!B2416</f>
        <v>2411</v>
      </c>
      <c r="B2465" s="180" t="str">
        <f t="shared" si="89"/>
        <v>SICODI</v>
      </c>
      <c r="C2465" s="180" t="str">
        <f>+'INFO SEAL'!C2416</f>
        <v>AREQUIPA</v>
      </c>
      <c r="D2465" s="180" t="str">
        <f>+'INFO SEAL'!D2416</f>
        <v>CAMANA</v>
      </c>
      <c r="E2465" s="180" t="str">
        <f>+'INFO SEAL'!E2416</f>
        <v>OCOÑA</v>
      </c>
      <c r="F2465" s="180" t="str">
        <f>+IF('INFO SEAL'!I2416="BAJA TENSION","BT",IF('INFO SEAL'!I2416="MEDIA TENSION","MT","AT"))</f>
        <v>MT</v>
      </c>
      <c r="G2465" s="180">
        <f>+'INFO SEAL'!K2416</f>
        <v>13</v>
      </c>
      <c r="H2465" s="180" t="str">
        <f>+'INFO SEAL'!L2416</f>
        <v>POSTE</v>
      </c>
      <c r="I2465" s="180" t="str">
        <f>+'INFO SEAL'!M2416</f>
        <v>CONCRETO</v>
      </c>
      <c r="J2465" s="180" t="str">
        <f>+'INFO SEAL'!N2416&amp;"-"&amp;F2465</f>
        <v>PPC19-MT</v>
      </c>
      <c r="K2465" s="180"/>
      <c r="L2465" s="182" t="str">
        <f>+VLOOKUP('INFO SEAL'!N2416,$J$8:$V$50,3,FALSE)</f>
        <v>POSTE DE CONCRETO ARMADO DE 13/300/150/345</v>
      </c>
      <c r="M2465" s="33">
        <f t="shared" si="90"/>
        <v>0.5</v>
      </c>
    </row>
    <row r="2466" spans="1:13" x14ac:dyDescent="0.25">
      <c r="A2466" s="73">
        <f>+'INFO SEAL'!B2417</f>
        <v>2412</v>
      </c>
      <c r="B2466" s="180" t="str">
        <f t="shared" si="89"/>
        <v>SICODI</v>
      </c>
      <c r="C2466" s="180" t="str">
        <f>+'INFO SEAL'!C2417</f>
        <v>AREQUIPA</v>
      </c>
      <c r="D2466" s="180" t="str">
        <f>+'INFO SEAL'!D2417</f>
        <v>CAMANA</v>
      </c>
      <c r="E2466" s="180" t="str">
        <f>+'INFO SEAL'!E2417</f>
        <v>OCOÑA</v>
      </c>
      <c r="F2466" s="180" t="str">
        <f>+IF('INFO SEAL'!I2417="BAJA TENSION","BT",IF('INFO SEAL'!I2417="MEDIA TENSION","MT","AT"))</f>
        <v>MT</v>
      </c>
      <c r="G2466" s="180">
        <f>+'INFO SEAL'!K2417</f>
        <v>13</v>
      </c>
      <c r="H2466" s="180" t="str">
        <f>+'INFO SEAL'!L2417</f>
        <v>POSTE</v>
      </c>
      <c r="I2466" s="180" t="str">
        <f>+'INFO SEAL'!M2417</f>
        <v>CONCRETO</v>
      </c>
      <c r="J2466" s="180" t="str">
        <f>+'INFO SEAL'!N2417&amp;"-"&amp;F2466</f>
        <v>PPC19-MT</v>
      </c>
      <c r="K2466" s="180"/>
      <c r="L2466" s="182" t="str">
        <f>+VLOOKUP('INFO SEAL'!N2417,$J$8:$V$50,3,FALSE)</f>
        <v>POSTE DE CONCRETO ARMADO DE 13/300/150/345</v>
      </c>
      <c r="M2466" s="33">
        <f t="shared" si="90"/>
        <v>0.5</v>
      </c>
    </row>
    <row r="2467" spans="1:13" x14ac:dyDescent="0.25">
      <c r="A2467" s="73">
        <f>+'INFO SEAL'!B2418</f>
        <v>2413</v>
      </c>
      <c r="B2467" s="180" t="str">
        <f t="shared" si="89"/>
        <v>SICODI</v>
      </c>
      <c r="C2467" s="180" t="str">
        <f>+'INFO SEAL'!C2418</f>
        <v>AREQUIPA</v>
      </c>
      <c r="D2467" s="180" t="str">
        <f>+'INFO SEAL'!D2418</f>
        <v>CAMANA</v>
      </c>
      <c r="E2467" s="180" t="str">
        <f>+'INFO SEAL'!E2418</f>
        <v>MARIANO NICOLAS VALCARCEL</v>
      </c>
      <c r="F2467" s="180" t="str">
        <f>+IF('INFO SEAL'!I2418="BAJA TENSION","BT",IF('INFO SEAL'!I2418="MEDIA TENSION","MT","AT"))</f>
        <v>MT</v>
      </c>
      <c r="G2467" s="180">
        <f>+'INFO SEAL'!K2418</f>
        <v>13</v>
      </c>
      <c r="H2467" s="180" t="str">
        <f>+'INFO SEAL'!L2418</f>
        <v>POSTE</v>
      </c>
      <c r="I2467" s="180" t="str">
        <f>+'INFO SEAL'!M2418</f>
        <v>CONCRETO</v>
      </c>
      <c r="J2467" s="180" t="str">
        <f>+'INFO SEAL'!N2418&amp;"-"&amp;F2467</f>
        <v>PPC19-MT</v>
      </c>
      <c r="K2467" s="180"/>
      <c r="L2467" s="182" t="str">
        <f>+VLOOKUP('INFO SEAL'!N2418,$J$8:$V$50,3,FALSE)</f>
        <v>POSTE DE CONCRETO ARMADO DE 13/300/150/345</v>
      </c>
      <c r="M2467" s="33">
        <f t="shared" si="90"/>
        <v>0.5</v>
      </c>
    </row>
    <row r="2468" spans="1:13" x14ac:dyDescent="0.25">
      <c r="A2468" s="73">
        <f>+'INFO SEAL'!B2419</f>
        <v>2414</v>
      </c>
      <c r="B2468" s="180" t="str">
        <f t="shared" si="89"/>
        <v>SICODI</v>
      </c>
      <c r="C2468" s="180" t="str">
        <f>+'INFO SEAL'!C2419</f>
        <v>AREQUIPA</v>
      </c>
      <c r="D2468" s="180" t="str">
        <f>+'INFO SEAL'!D2419</f>
        <v>CAMANA</v>
      </c>
      <c r="E2468" s="180" t="str">
        <f>+'INFO SEAL'!E2419</f>
        <v>OCOÑA</v>
      </c>
      <c r="F2468" s="180" t="str">
        <f>+IF('INFO SEAL'!I2419="BAJA TENSION","BT",IF('INFO SEAL'!I2419="MEDIA TENSION","MT","AT"))</f>
        <v>MT</v>
      </c>
      <c r="G2468" s="180">
        <f>+'INFO SEAL'!K2419</f>
        <v>13</v>
      </c>
      <c r="H2468" s="180" t="str">
        <f>+'INFO SEAL'!L2419</f>
        <v>POSTE</v>
      </c>
      <c r="I2468" s="180" t="str">
        <f>+'INFO SEAL'!M2419</f>
        <v>CONCRETO</v>
      </c>
      <c r="J2468" s="180" t="str">
        <f>+'INFO SEAL'!N2419&amp;"-"&amp;F2468</f>
        <v>PPC19-MT</v>
      </c>
      <c r="K2468" s="180"/>
      <c r="L2468" s="182" t="str">
        <f>+VLOOKUP('INFO SEAL'!N2419,$J$8:$V$50,3,FALSE)</f>
        <v>POSTE DE CONCRETO ARMADO DE 13/300/150/345</v>
      </c>
      <c r="M2468" s="33">
        <f t="shared" si="90"/>
        <v>0.5</v>
      </c>
    </row>
    <row r="2469" spans="1:13" x14ac:dyDescent="0.25">
      <c r="A2469" s="73">
        <f>+'INFO SEAL'!B2420</f>
        <v>2415</v>
      </c>
      <c r="B2469" s="180" t="str">
        <f t="shared" si="89"/>
        <v>SICODI</v>
      </c>
      <c r="C2469" s="180" t="str">
        <f>+'INFO SEAL'!C2420</f>
        <v>AREQUIPA</v>
      </c>
      <c r="D2469" s="180" t="str">
        <f>+'INFO SEAL'!D2420</f>
        <v>CAMANA</v>
      </c>
      <c r="E2469" s="180" t="str">
        <f>+'INFO SEAL'!E2420</f>
        <v>MARISCAL CACERES</v>
      </c>
      <c r="F2469" s="180" t="str">
        <f>+IF('INFO SEAL'!I2420="BAJA TENSION","BT",IF('INFO SEAL'!I2420="MEDIA TENSION","MT","AT"))</f>
        <v>MT</v>
      </c>
      <c r="G2469" s="180">
        <f>+'INFO SEAL'!K2420</f>
        <v>12</v>
      </c>
      <c r="H2469" s="180" t="str">
        <f>+'INFO SEAL'!L2420</f>
        <v>POSTE</v>
      </c>
      <c r="I2469" s="180" t="str">
        <f>+'INFO SEAL'!M2420</f>
        <v>CONCRETO</v>
      </c>
      <c r="J2469" s="180" t="str">
        <f>+'INFO SEAL'!N2420&amp;"-"&amp;F2469</f>
        <v>PPC15-MT</v>
      </c>
      <c r="K2469" s="180"/>
      <c r="L2469" s="182" t="str">
        <f>+VLOOKUP('INFO SEAL'!N2420,$J$8:$V$50,3,FALSE)</f>
        <v>POSTE DE CONCRETO ARMADO DE 12/200/120/300</v>
      </c>
      <c r="M2469" s="33">
        <f t="shared" si="90"/>
        <v>0.3</v>
      </c>
    </row>
    <row r="2470" spans="1:13" x14ac:dyDescent="0.25">
      <c r="A2470" s="73">
        <f>+'INFO SEAL'!B2421</f>
        <v>2416</v>
      </c>
      <c r="B2470" s="180" t="str">
        <f t="shared" si="89"/>
        <v>SICODI</v>
      </c>
      <c r="C2470" s="180" t="str">
        <f>+'INFO SEAL'!C2421</f>
        <v>AREQUIPA</v>
      </c>
      <c r="D2470" s="180" t="str">
        <f>+'INFO SEAL'!D2421</f>
        <v>CAMANA</v>
      </c>
      <c r="E2470" s="180" t="str">
        <f>+'INFO SEAL'!E2421</f>
        <v>OCOÑA</v>
      </c>
      <c r="F2470" s="180" t="str">
        <f>+IF('INFO SEAL'!I2421="BAJA TENSION","BT",IF('INFO SEAL'!I2421="MEDIA TENSION","MT","AT"))</f>
        <v>MT</v>
      </c>
      <c r="G2470" s="180">
        <f>+'INFO SEAL'!K2421</f>
        <v>13</v>
      </c>
      <c r="H2470" s="180" t="str">
        <f>+'INFO SEAL'!L2421</f>
        <v>POSTE</v>
      </c>
      <c r="I2470" s="180" t="str">
        <f>+'INFO SEAL'!M2421</f>
        <v>CONCRETO</v>
      </c>
      <c r="J2470" s="180" t="str">
        <f>+'INFO SEAL'!N2421&amp;"-"&amp;F2470</f>
        <v>PPC19-MT</v>
      </c>
      <c r="K2470" s="180"/>
      <c r="L2470" s="182" t="str">
        <f>+VLOOKUP('INFO SEAL'!N2421,$J$8:$V$50,3,FALSE)</f>
        <v>POSTE DE CONCRETO ARMADO DE 13/300/150/345</v>
      </c>
      <c r="M2470" s="33">
        <f t="shared" si="90"/>
        <v>0.5</v>
      </c>
    </row>
    <row r="2471" spans="1:13" x14ac:dyDescent="0.25">
      <c r="A2471" s="73">
        <f>+'INFO SEAL'!B2422</f>
        <v>2417</v>
      </c>
      <c r="B2471" s="180" t="str">
        <f t="shared" si="89"/>
        <v>SICODI</v>
      </c>
      <c r="C2471" s="180" t="str">
        <f>+'INFO SEAL'!C2422</f>
        <v>AREQUIPA</v>
      </c>
      <c r="D2471" s="180" t="str">
        <f>+'INFO SEAL'!D2422</f>
        <v>CAMANA</v>
      </c>
      <c r="E2471" s="180" t="str">
        <f>+'INFO SEAL'!E2422</f>
        <v>MARISCAL CACERES</v>
      </c>
      <c r="F2471" s="180" t="str">
        <f>+IF('INFO SEAL'!I2422="BAJA TENSION","BT",IF('INFO SEAL'!I2422="MEDIA TENSION","MT","AT"))</f>
        <v>MT</v>
      </c>
      <c r="G2471" s="180">
        <f>+'INFO SEAL'!K2422</f>
        <v>12</v>
      </c>
      <c r="H2471" s="180" t="str">
        <f>+'INFO SEAL'!L2422</f>
        <v>POSTE</v>
      </c>
      <c r="I2471" s="180" t="str">
        <f>+'INFO SEAL'!M2422</f>
        <v>CONCRETO</v>
      </c>
      <c r="J2471" s="180" t="str">
        <f>+'INFO SEAL'!N2422&amp;"-"&amp;F2471</f>
        <v>PPC15-MT</v>
      </c>
      <c r="K2471" s="180"/>
      <c r="L2471" s="182" t="str">
        <f>+VLOOKUP('INFO SEAL'!N2422,$J$8:$V$50,3,FALSE)</f>
        <v>POSTE DE CONCRETO ARMADO DE 12/200/120/300</v>
      </c>
      <c r="M2471" s="33">
        <f t="shared" si="90"/>
        <v>0.3</v>
      </c>
    </row>
    <row r="2472" spans="1:13" x14ac:dyDescent="0.25">
      <c r="A2472" s="73">
        <f>+'INFO SEAL'!B2423</f>
        <v>2418</v>
      </c>
      <c r="B2472" s="180" t="str">
        <f t="shared" si="89"/>
        <v>SICODI</v>
      </c>
      <c r="C2472" s="180" t="str">
        <f>+'INFO SEAL'!C2423</f>
        <v>AREQUIPA</v>
      </c>
      <c r="D2472" s="180" t="str">
        <f>+'INFO SEAL'!D2423</f>
        <v>CAMANA</v>
      </c>
      <c r="E2472" s="180" t="str">
        <f>+'INFO SEAL'!E2423</f>
        <v>OCOÑA</v>
      </c>
      <c r="F2472" s="180" t="str">
        <f>+IF('INFO SEAL'!I2423="BAJA TENSION","BT",IF('INFO SEAL'!I2423="MEDIA TENSION","MT","AT"))</f>
        <v>MT</v>
      </c>
      <c r="G2472" s="180">
        <f>+'INFO SEAL'!K2423</f>
        <v>13</v>
      </c>
      <c r="H2472" s="180" t="str">
        <f>+'INFO SEAL'!L2423</f>
        <v>POSTE</v>
      </c>
      <c r="I2472" s="180" t="str">
        <f>+'INFO SEAL'!M2423</f>
        <v>CONCRETO</v>
      </c>
      <c r="J2472" s="180" t="str">
        <f>+'INFO SEAL'!N2423&amp;"-"&amp;F2472</f>
        <v>PPC19-MT</v>
      </c>
      <c r="K2472" s="180"/>
      <c r="L2472" s="182" t="str">
        <f>+VLOOKUP('INFO SEAL'!N2423,$J$8:$V$50,3,FALSE)</f>
        <v>POSTE DE CONCRETO ARMADO DE 13/300/150/345</v>
      </c>
      <c r="M2472" s="33">
        <f t="shared" si="90"/>
        <v>0.5</v>
      </c>
    </row>
    <row r="2473" spans="1:13" x14ac:dyDescent="0.25">
      <c r="A2473" s="73">
        <f>+'INFO SEAL'!B2424</f>
        <v>2419</v>
      </c>
      <c r="B2473" s="180" t="str">
        <f t="shared" si="89"/>
        <v>SICODI</v>
      </c>
      <c r="C2473" s="180" t="str">
        <f>+'INFO SEAL'!C2424</f>
        <v>AREQUIPA</v>
      </c>
      <c r="D2473" s="180" t="str">
        <f>+'INFO SEAL'!D2424</f>
        <v>CAMANA</v>
      </c>
      <c r="E2473" s="180" t="str">
        <f>+'INFO SEAL'!E2424</f>
        <v>OCOÑA</v>
      </c>
      <c r="F2473" s="180" t="str">
        <f>+IF('INFO SEAL'!I2424="BAJA TENSION","BT",IF('INFO SEAL'!I2424="MEDIA TENSION","MT","AT"))</f>
        <v>MT</v>
      </c>
      <c r="G2473" s="180">
        <f>+'INFO SEAL'!K2424</f>
        <v>13</v>
      </c>
      <c r="H2473" s="180" t="str">
        <f>+'INFO SEAL'!L2424</f>
        <v>POSTE</v>
      </c>
      <c r="I2473" s="180" t="str">
        <f>+'INFO SEAL'!M2424</f>
        <v>CONCRETO</v>
      </c>
      <c r="J2473" s="180" t="str">
        <f>+'INFO SEAL'!N2424&amp;"-"&amp;F2473</f>
        <v>PPC19-MT</v>
      </c>
      <c r="K2473" s="180"/>
      <c r="L2473" s="182" t="str">
        <f>+VLOOKUP('INFO SEAL'!N2424,$J$8:$V$50,3,FALSE)</f>
        <v>POSTE DE CONCRETO ARMADO DE 13/300/150/345</v>
      </c>
      <c r="M2473" s="33">
        <f t="shared" si="90"/>
        <v>0.5</v>
      </c>
    </row>
    <row r="2474" spans="1:13" x14ac:dyDescent="0.25">
      <c r="A2474" s="73">
        <f>+'INFO SEAL'!B2425</f>
        <v>2420</v>
      </c>
      <c r="B2474" s="180" t="str">
        <f t="shared" si="89"/>
        <v>SICODI</v>
      </c>
      <c r="C2474" s="180" t="str">
        <f>+'INFO SEAL'!C2425</f>
        <v>AREQUIPA</v>
      </c>
      <c r="D2474" s="180" t="str">
        <f>+'INFO SEAL'!D2425</f>
        <v>CAMANA</v>
      </c>
      <c r="E2474" s="180" t="str">
        <f>+'INFO SEAL'!E2425</f>
        <v>MARISCAL CACERES</v>
      </c>
      <c r="F2474" s="180" t="str">
        <f>+IF('INFO SEAL'!I2425="BAJA TENSION","BT",IF('INFO SEAL'!I2425="MEDIA TENSION","MT","AT"))</f>
        <v>MT</v>
      </c>
      <c r="G2474" s="180">
        <f>+'INFO SEAL'!K2425</f>
        <v>13</v>
      </c>
      <c r="H2474" s="180" t="str">
        <f>+'INFO SEAL'!L2425</f>
        <v>POSTE</v>
      </c>
      <c r="I2474" s="180" t="str">
        <f>+'INFO SEAL'!M2425</f>
        <v>CONCRETO</v>
      </c>
      <c r="J2474" s="180" t="str">
        <f>+'INFO SEAL'!N2425&amp;"-"&amp;F2474</f>
        <v>PPC18-MT</v>
      </c>
      <c r="K2474" s="180"/>
      <c r="L2474" s="182" t="str">
        <f>+VLOOKUP('INFO SEAL'!N2425,$J$8:$V$50,3,FALSE)</f>
        <v>POSTE DE CONCRETO ARMADO DE 13/200/140/335</v>
      </c>
      <c r="M2474" s="33">
        <f t="shared" si="90"/>
        <v>0.4</v>
      </c>
    </row>
    <row r="2475" spans="1:13" x14ac:dyDescent="0.25">
      <c r="A2475" s="73">
        <f>+'INFO SEAL'!B2426</f>
        <v>2421</v>
      </c>
      <c r="B2475" s="180" t="str">
        <f t="shared" si="89"/>
        <v>SICODI</v>
      </c>
      <c r="C2475" s="180" t="str">
        <f>+'INFO SEAL'!C2426</f>
        <v>AREQUIPA</v>
      </c>
      <c r="D2475" s="180" t="str">
        <f>+'INFO SEAL'!D2426</f>
        <v>CAMANA</v>
      </c>
      <c r="E2475" s="180" t="str">
        <f>+'INFO SEAL'!E2426</f>
        <v>MARISCAL CACERES</v>
      </c>
      <c r="F2475" s="180" t="str">
        <f>+IF('INFO SEAL'!I2426="BAJA TENSION","BT",IF('INFO SEAL'!I2426="MEDIA TENSION","MT","AT"))</f>
        <v>MT</v>
      </c>
      <c r="G2475" s="180">
        <f>+'INFO SEAL'!K2426</f>
        <v>13</v>
      </c>
      <c r="H2475" s="180" t="str">
        <f>+'INFO SEAL'!L2426</f>
        <v>POSTE</v>
      </c>
      <c r="I2475" s="180" t="str">
        <f>+'INFO SEAL'!M2426</f>
        <v>CONCRETO</v>
      </c>
      <c r="J2475" s="180" t="str">
        <f>+'INFO SEAL'!N2426&amp;"-"&amp;F2475</f>
        <v>PPC18-MT</v>
      </c>
      <c r="K2475" s="180"/>
      <c r="L2475" s="182" t="str">
        <f>+VLOOKUP('INFO SEAL'!N2426,$J$8:$V$50,3,FALSE)</f>
        <v>POSTE DE CONCRETO ARMADO DE 13/200/140/335</v>
      </c>
      <c r="M2475" s="33">
        <f t="shared" si="90"/>
        <v>0.4</v>
      </c>
    </row>
    <row r="2476" spans="1:13" x14ac:dyDescent="0.25">
      <c r="A2476" s="73">
        <f>+'INFO SEAL'!B2427</f>
        <v>2422</v>
      </c>
      <c r="B2476" s="180" t="str">
        <f t="shared" si="89"/>
        <v>SICODI</v>
      </c>
      <c r="C2476" s="180" t="str">
        <f>+'INFO SEAL'!C2427</f>
        <v>AREQUIPA</v>
      </c>
      <c r="D2476" s="180" t="str">
        <f>+'INFO SEAL'!D2427</f>
        <v>CAMANA</v>
      </c>
      <c r="E2476" s="180" t="str">
        <f>+'INFO SEAL'!E2427</f>
        <v>OCOÑA</v>
      </c>
      <c r="F2476" s="180" t="str">
        <f>+IF('INFO SEAL'!I2427="BAJA TENSION","BT",IF('INFO SEAL'!I2427="MEDIA TENSION","MT","AT"))</f>
        <v>MT</v>
      </c>
      <c r="G2476" s="180">
        <f>+'INFO SEAL'!K2427</f>
        <v>13</v>
      </c>
      <c r="H2476" s="180" t="str">
        <f>+'INFO SEAL'!L2427</f>
        <v>POSTE</v>
      </c>
      <c r="I2476" s="180" t="str">
        <f>+'INFO SEAL'!M2427</f>
        <v>CONCRETO</v>
      </c>
      <c r="J2476" s="180" t="str">
        <f>+'INFO SEAL'!N2427&amp;"-"&amp;F2476</f>
        <v>PPC19-MT</v>
      </c>
      <c r="K2476" s="180"/>
      <c r="L2476" s="182" t="str">
        <f>+VLOOKUP('INFO SEAL'!N2427,$J$8:$V$50,3,FALSE)</f>
        <v>POSTE DE CONCRETO ARMADO DE 13/300/150/345</v>
      </c>
      <c r="M2476" s="33">
        <f t="shared" si="90"/>
        <v>0.5</v>
      </c>
    </row>
    <row r="2477" spans="1:13" x14ac:dyDescent="0.25">
      <c r="A2477" s="73">
        <f>+'INFO SEAL'!B2428</f>
        <v>2423</v>
      </c>
      <c r="B2477" s="180" t="str">
        <f t="shared" si="89"/>
        <v>SICODI</v>
      </c>
      <c r="C2477" s="180" t="str">
        <f>+'INFO SEAL'!C2428</f>
        <v>AREQUIPA</v>
      </c>
      <c r="D2477" s="180" t="str">
        <f>+'INFO SEAL'!D2428</f>
        <v>CAMANA</v>
      </c>
      <c r="E2477" s="180" t="str">
        <f>+'INFO SEAL'!E2428</f>
        <v>MARISCAL CACERES</v>
      </c>
      <c r="F2477" s="180" t="str">
        <f>+IF('INFO SEAL'!I2428="BAJA TENSION","BT",IF('INFO SEAL'!I2428="MEDIA TENSION","MT","AT"))</f>
        <v>MT</v>
      </c>
      <c r="G2477" s="180">
        <f>+'INFO SEAL'!K2428</f>
        <v>12</v>
      </c>
      <c r="H2477" s="180" t="str">
        <f>+'INFO SEAL'!L2428</f>
        <v>POSTE</v>
      </c>
      <c r="I2477" s="180" t="str">
        <f>+'INFO SEAL'!M2428</f>
        <v>CONCRETO</v>
      </c>
      <c r="J2477" s="180" t="str">
        <f>+'INFO SEAL'!N2428&amp;"-"&amp;F2477</f>
        <v>PPC15-MT</v>
      </c>
      <c r="K2477" s="180"/>
      <c r="L2477" s="182" t="str">
        <f>+VLOOKUP('INFO SEAL'!N2428,$J$8:$V$50,3,FALSE)</f>
        <v>POSTE DE CONCRETO ARMADO DE 12/200/120/300</v>
      </c>
      <c r="M2477" s="33">
        <f t="shared" si="90"/>
        <v>0.3</v>
      </c>
    </row>
    <row r="2478" spans="1:13" x14ac:dyDescent="0.25">
      <c r="A2478" s="73">
        <f>+'INFO SEAL'!B2429</f>
        <v>2424</v>
      </c>
      <c r="B2478" s="180" t="str">
        <f t="shared" si="89"/>
        <v>SICODI</v>
      </c>
      <c r="C2478" s="180" t="str">
        <f>+'INFO SEAL'!C2429</f>
        <v>AREQUIPA</v>
      </c>
      <c r="D2478" s="180" t="str">
        <f>+'INFO SEAL'!D2429</f>
        <v>CAMANA</v>
      </c>
      <c r="E2478" s="180" t="str">
        <f>+'INFO SEAL'!E2429</f>
        <v>MARIANO NICOLAS VALCARCEL</v>
      </c>
      <c r="F2478" s="180" t="str">
        <f>+IF('INFO SEAL'!I2429="BAJA TENSION","BT",IF('INFO SEAL'!I2429="MEDIA TENSION","MT","AT"))</f>
        <v>MT</v>
      </c>
      <c r="G2478" s="180">
        <f>+'INFO SEAL'!K2429</f>
        <v>13</v>
      </c>
      <c r="H2478" s="180" t="str">
        <f>+'INFO SEAL'!L2429</f>
        <v>POSTE</v>
      </c>
      <c r="I2478" s="180" t="str">
        <f>+'INFO SEAL'!M2429</f>
        <v>CONCRETO</v>
      </c>
      <c r="J2478" s="180" t="str">
        <f>+'INFO SEAL'!N2429&amp;"-"&amp;F2478</f>
        <v>PPC19-MT</v>
      </c>
      <c r="K2478" s="180"/>
      <c r="L2478" s="182" t="str">
        <f>+VLOOKUP('INFO SEAL'!N2429,$J$8:$V$50,3,FALSE)</f>
        <v>POSTE DE CONCRETO ARMADO DE 13/300/150/345</v>
      </c>
      <c r="M2478" s="33">
        <f t="shared" si="90"/>
        <v>0.5</v>
      </c>
    </row>
    <row r="2479" spans="1:13" x14ac:dyDescent="0.25">
      <c r="A2479" s="73">
        <f>+'INFO SEAL'!B2430</f>
        <v>2425</v>
      </c>
      <c r="B2479" s="180" t="str">
        <f t="shared" si="89"/>
        <v>SICODI</v>
      </c>
      <c r="C2479" s="180" t="str">
        <f>+'INFO SEAL'!C2430</f>
        <v>AREQUIPA</v>
      </c>
      <c r="D2479" s="180" t="str">
        <f>+'INFO SEAL'!D2430</f>
        <v>CONDESUYOS</v>
      </c>
      <c r="E2479" s="180" t="str">
        <f>+'INFO SEAL'!E2430</f>
        <v>CHICHAS</v>
      </c>
      <c r="F2479" s="180" t="str">
        <f>+IF('INFO SEAL'!I2430="BAJA TENSION","BT",IF('INFO SEAL'!I2430="MEDIA TENSION","MT","AT"))</f>
        <v>MT</v>
      </c>
      <c r="G2479" s="180">
        <f>+'INFO SEAL'!K2430</f>
        <v>13</v>
      </c>
      <c r="H2479" s="180" t="str">
        <f>+'INFO SEAL'!L2430</f>
        <v>POSTE</v>
      </c>
      <c r="I2479" s="180" t="str">
        <f>+'INFO SEAL'!M2430</f>
        <v>CONCRETO</v>
      </c>
      <c r="J2479" s="180" t="str">
        <f>+'INFO SEAL'!N2430&amp;"-"&amp;F2479</f>
        <v>PPC19-MT</v>
      </c>
      <c r="K2479" s="180"/>
      <c r="L2479" s="182" t="str">
        <f>+VLOOKUP('INFO SEAL'!N2430,$J$8:$V$50,3,FALSE)</f>
        <v>POSTE DE CONCRETO ARMADO DE 13/300/150/345</v>
      </c>
      <c r="M2479" s="33">
        <f t="shared" si="90"/>
        <v>0.5</v>
      </c>
    </row>
    <row r="2480" spans="1:13" x14ac:dyDescent="0.25">
      <c r="A2480" s="73">
        <f>+'INFO SEAL'!B2431</f>
        <v>2426</v>
      </c>
      <c r="B2480" s="180" t="str">
        <f t="shared" si="89"/>
        <v>SICODI</v>
      </c>
      <c r="C2480" s="180" t="str">
        <f>+'INFO SEAL'!C2431</f>
        <v>AREQUIPA</v>
      </c>
      <c r="D2480" s="180" t="str">
        <f>+'INFO SEAL'!D2431</f>
        <v>CAMANA</v>
      </c>
      <c r="E2480" s="180" t="str">
        <f>+'INFO SEAL'!E2431</f>
        <v>MARIANO NICOLAS VALCARCEL</v>
      </c>
      <c r="F2480" s="180" t="str">
        <f>+IF('INFO SEAL'!I2431="BAJA TENSION","BT",IF('INFO SEAL'!I2431="MEDIA TENSION","MT","AT"))</f>
        <v>MT</v>
      </c>
      <c r="G2480" s="180">
        <f>+'INFO SEAL'!K2431</f>
        <v>13</v>
      </c>
      <c r="H2480" s="180" t="str">
        <f>+'INFO SEAL'!L2431</f>
        <v>POSTE</v>
      </c>
      <c r="I2480" s="180" t="str">
        <f>+'INFO SEAL'!M2431</f>
        <v>CONCRETO</v>
      </c>
      <c r="J2480" s="180" t="str">
        <f>+'INFO SEAL'!N2431&amp;"-"&amp;F2480</f>
        <v>PPC19-MT</v>
      </c>
      <c r="K2480" s="180"/>
      <c r="L2480" s="182" t="str">
        <f>+VLOOKUP('INFO SEAL'!N2431,$J$8:$V$50,3,FALSE)</f>
        <v>POSTE DE CONCRETO ARMADO DE 13/300/150/345</v>
      </c>
      <c r="M2480" s="33">
        <f t="shared" si="90"/>
        <v>0.5</v>
      </c>
    </row>
    <row r="2481" spans="1:13" x14ac:dyDescent="0.25">
      <c r="A2481" s="73">
        <f>+'INFO SEAL'!B2432</f>
        <v>2427</v>
      </c>
      <c r="B2481" s="180" t="str">
        <f t="shared" si="89"/>
        <v>SICODI</v>
      </c>
      <c r="C2481" s="180" t="str">
        <f>+'INFO SEAL'!C2432</f>
        <v>AREQUIPA</v>
      </c>
      <c r="D2481" s="180" t="str">
        <f>+'INFO SEAL'!D2432</f>
        <v>CAMANA</v>
      </c>
      <c r="E2481" s="180" t="str">
        <f>+'INFO SEAL'!E2432</f>
        <v>MARIANO NICOLAS VALCARCEL</v>
      </c>
      <c r="F2481" s="180" t="str">
        <f>+IF('INFO SEAL'!I2432="BAJA TENSION","BT",IF('INFO SEAL'!I2432="MEDIA TENSION","MT","AT"))</f>
        <v>MT</v>
      </c>
      <c r="G2481" s="180">
        <f>+'INFO SEAL'!K2432</f>
        <v>13</v>
      </c>
      <c r="H2481" s="180" t="str">
        <f>+'INFO SEAL'!L2432</f>
        <v>POSTE</v>
      </c>
      <c r="I2481" s="180" t="str">
        <f>+'INFO SEAL'!M2432</f>
        <v>CONCRETO</v>
      </c>
      <c r="J2481" s="180" t="str">
        <f>+'INFO SEAL'!N2432&amp;"-"&amp;F2481</f>
        <v>PPC19-MT</v>
      </c>
      <c r="K2481" s="180"/>
      <c r="L2481" s="182" t="str">
        <f>+VLOOKUP('INFO SEAL'!N2432,$J$8:$V$50,3,FALSE)</f>
        <v>POSTE DE CONCRETO ARMADO DE 13/300/150/345</v>
      </c>
      <c r="M2481" s="33">
        <f t="shared" si="90"/>
        <v>0.5</v>
      </c>
    </row>
    <row r="2482" spans="1:13" x14ac:dyDescent="0.25">
      <c r="A2482" s="73">
        <f>+'INFO SEAL'!B2433</f>
        <v>2428</v>
      </c>
      <c r="B2482" s="180" t="str">
        <f t="shared" si="89"/>
        <v>SICODI</v>
      </c>
      <c r="C2482" s="180" t="str">
        <f>+'INFO SEAL'!C2433</f>
        <v>AREQUIPA</v>
      </c>
      <c r="D2482" s="180" t="str">
        <f>+'INFO SEAL'!D2433</f>
        <v>CONDESUYOS</v>
      </c>
      <c r="E2482" s="180" t="str">
        <f>+'INFO SEAL'!E2433</f>
        <v>CHICHAS</v>
      </c>
      <c r="F2482" s="180" t="str">
        <f>+IF('INFO SEAL'!I2433="BAJA TENSION","BT",IF('INFO SEAL'!I2433="MEDIA TENSION","MT","AT"))</f>
        <v>MT</v>
      </c>
      <c r="G2482" s="180">
        <f>+'INFO SEAL'!K2433</f>
        <v>13</v>
      </c>
      <c r="H2482" s="180" t="str">
        <f>+'INFO SEAL'!L2433</f>
        <v>POSTE</v>
      </c>
      <c r="I2482" s="180" t="str">
        <f>+'INFO SEAL'!M2433</f>
        <v>CONCRETO</v>
      </c>
      <c r="J2482" s="180" t="str">
        <f>+'INFO SEAL'!N2433&amp;"-"&amp;F2482</f>
        <v>PPC19-MT</v>
      </c>
      <c r="K2482" s="180"/>
      <c r="L2482" s="182" t="str">
        <f>+VLOOKUP('INFO SEAL'!N2433,$J$8:$V$50,3,FALSE)</f>
        <v>POSTE DE CONCRETO ARMADO DE 13/300/150/345</v>
      </c>
      <c r="M2482" s="33">
        <f t="shared" si="90"/>
        <v>0.5</v>
      </c>
    </row>
    <row r="2483" spans="1:13" x14ac:dyDescent="0.25">
      <c r="A2483" s="73">
        <f>+'INFO SEAL'!B2434</f>
        <v>2429</v>
      </c>
      <c r="B2483" s="180" t="str">
        <f t="shared" si="89"/>
        <v>SICODI</v>
      </c>
      <c r="C2483" s="180" t="str">
        <f>+'INFO SEAL'!C2434</f>
        <v>AREQUIPA</v>
      </c>
      <c r="D2483" s="180" t="str">
        <f>+'INFO SEAL'!D2434</f>
        <v>CAMANA</v>
      </c>
      <c r="E2483" s="180" t="str">
        <f>+'INFO SEAL'!E2434</f>
        <v>MARIANO NICOLAS VALCARCEL</v>
      </c>
      <c r="F2483" s="180" t="str">
        <f>+IF('INFO SEAL'!I2434="BAJA TENSION","BT",IF('INFO SEAL'!I2434="MEDIA TENSION","MT","AT"))</f>
        <v>MT</v>
      </c>
      <c r="G2483" s="180">
        <f>+'INFO SEAL'!K2434</f>
        <v>13</v>
      </c>
      <c r="H2483" s="180" t="str">
        <f>+'INFO SEAL'!L2434</f>
        <v>POSTE</v>
      </c>
      <c r="I2483" s="180" t="str">
        <f>+'INFO SEAL'!M2434</f>
        <v>CONCRETO</v>
      </c>
      <c r="J2483" s="180" t="str">
        <f>+'INFO SEAL'!N2434&amp;"-"&amp;F2483</f>
        <v>PPC19-MT</v>
      </c>
      <c r="K2483" s="180"/>
      <c r="L2483" s="182" t="str">
        <f>+VLOOKUP('INFO SEAL'!N2434,$J$8:$V$50,3,FALSE)</f>
        <v>POSTE DE CONCRETO ARMADO DE 13/300/150/345</v>
      </c>
      <c r="M2483" s="33">
        <f t="shared" si="90"/>
        <v>0.5</v>
      </c>
    </row>
    <row r="2484" spans="1:13" x14ac:dyDescent="0.25">
      <c r="A2484" s="73">
        <f>+'INFO SEAL'!B2435</f>
        <v>2430</v>
      </c>
      <c r="B2484" s="180" t="str">
        <f t="shared" si="89"/>
        <v>SICODI</v>
      </c>
      <c r="C2484" s="180" t="str">
        <f>+'INFO SEAL'!C2435</f>
        <v>AREQUIPA</v>
      </c>
      <c r="D2484" s="180" t="str">
        <f>+'INFO SEAL'!D2435</f>
        <v>CONDESUYOS</v>
      </c>
      <c r="E2484" s="180" t="str">
        <f>+'INFO SEAL'!E2435</f>
        <v>YANAQUIHUA</v>
      </c>
      <c r="F2484" s="180" t="str">
        <f>+IF('INFO SEAL'!I2435="BAJA TENSION","BT",IF('INFO SEAL'!I2435="MEDIA TENSION","MT","AT"))</f>
        <v>MT</v>
      </c>
      <c r="G2484" s="180">
        <f>+'INFO SEAL'!K2435</f>
        <v>13</v>
      </c>
      <c r="H2484" s="180" t="str">
        <f>+'INFO SEAL'!L2435</f>
        <v>POSTE</v>
      </c>
      <c r="I2484" s="180" t="str">
        <f>+'INFO SEAL'!M2435</f>
        <v>CONCRETO</v>
      </c>
      <c r="J2484" s="180" t="str">
        <f>+'INFO SEAL'!N2435&amp;"-"&amp;F2484</f>
        <v>PPC19-MT</v>
      </c>
      <c r="K2484" s="180"/>
      <c r="L2484" s="182" t="str">
        <f>+VLOOKUP('INFO SEAL'!N2435,$J$8:$V$50,3,FALSE)</f>
        <v>POSTE DE CONCRETO ARMADO DE 13/300/150/345</v>
      </c>
      <c r="M2484" s="33">
        <f t="shared" si="90"/>
        <v>0.5</v>
      </c>
    </row>
    <row r="2485" spans="1:13" x14ac:dyDescent="0.25">
      <c r="A2485" s="73">
        <f>+'INFO SEAL'!B2436</f>
        <v>2431</v>
      </c>
      <c r="B2485" s="180" t="str">
        <f t="shared" si="89"/>
        <v>SICODI</v>
      </c>
      <c r="C2485" s="180" t="str">
        <f>+'INFO SEAL'!C2436</f>
        <v>AREQUIPA</v>
      </c>
      <c r="D2485" s="180" t="str">
        <f>+'INFO SEAL'!D2436</f>
        <v>CAMANA</v>
      </c>
      <c r="E2485" s="180" t="str">
        <f>+'INFO SEAL'!E2436</f>
        <v>MARIANO NICOLAS VALCARCEL</v>
      </c>
      <c r="F2485" s="180" t="str">
        <f>+IF('INFO SEAL'!I2436="BAJA TENSION","BT",IF('INFO SEAL'!I2436="MEDIA TENSION","MT","AT"))</f>
        <v>MT</v>
      </c>
      <c r="G2485" s="180">
        <f>+'INFO SEAL'!K2436</f>
        <v>13</v>
      </c>
      <c r="H2485" s="180" t="str">
        <f>+'INFO SEAL'!L2436</f>
        <v>POSTE</v>
      </c>
      <c r="I2485" s="180" t="str">
        <f>+'INFO SEAL'!M2436</f>
        <v>CONCRETO</v>
      </c>
      <c r="J2485" s="180" t="str">
        <f>+'INFO SEAL'!N2436&amp;"-"&amp;F2485</f>
        <v>PPC19-MT</v>
      </c>
      <c r="K2485" s="180"/>
      <c r="L2485" s="182" t="str">
        <f>+VLOOKUP('INFO SEAL'!N2436,$J$8:$V$50,3,FALSE)</f>
        <v>POSTE DE CONCRETO ARMADO DE 13/300/150/345</v>
      </c>
      <c r="M2485" s="33">
        <f t="shared" si="90"/>
        <v>0.5</v>
      </c>
    </row>
    <row r="2486" spans="1:13" x14ac:dyDescent="0.25">
      <c r="A2486" s="73">
        <f>+'INFO SEAL'!B2437</f>
        <v>2432</v>
      </c>
      <c r="B2486" s="180" t="str">
        <f t="shared" si="89"/>
        <v>SICODI</v>
      </c>
      <c r="C2486" s="180" t="str">
        <f>+'INFO SEAL'!C2437</f>
        <v>AREQUIPA</v>
      </c>
      <c r="D2486" s="180" t="str">
        <f>+'INFO SEAL'!D2437</f>
        <v>CONDESUYOS</v>
      </c>
      <c r="E2486" s="180" t="str">
        <f>+'INFO SEAL'!E2437</f>
        <v>CHICHAS</v>
      </c>
      <c r="F2486" s="180" t="str">
        <f>+IF('INFO SEAL'!I2437="BAJA TENSION","BT",IF('INFO SEAL'!I2437="MEDIA TENSION","MT","AT"))</f>
        <v>MT</v>
      </c>
      <c r="G2486" s="180">
        <f>+'INFO SEAL'!K2437</f>
        <v>13</v>
      </c>
      <c r="H2486" s="180" t="str">
        <f>+'INFO SEAL'!L2437</f>
        <v>POSTE</v>
      </c>
      <c r="I2486" s="180" t="str">
        <f>+'INFO SEAL'!M2437</f>
        <v>CONCRETO</v>
      </c>
      <c r="J2486" s="180" t="str">
        <f>+'INFO SEAL'!N2437&amp;"-"&amp;F2486</f>
        <v>PPC19-MT</v>
      </c>
      <c r="K2486" s="180"/>
      <c r="L2486" s="182" t="str">
        <f>+VLOOKUP('INFO SEAL'!N2437,$J$8:$V$50,3,FALSE)</f>
        <v>POSTE DE CONCRETO ARMADO DE 13/300/150/345</v>
      </c>
      <c r="M2486" s="33">
        <f t="shared" si="90"/>
        <v>0.5</v>
      </c>
    </row>
    <row r="2487" spans="1:13" x14ac:dyDescent="0.25">
      <c r="A2487" s="73">
        <f>+'INFO SEAL'!B2438</f>
        <v>2433</v>
      </c>
      <c r="B2487" s="180" t="str">
        <f t="shared" si="89"/>
        <v>SICODI</v>
      </c>
      <c r="C2487" s="180" t="str">
        <f>+'INFO SEAL'!C2438</f>
        <v>AREQUIPA</v>
      </c>
      <c r="D2487" s="180" t="str">
        <f>+'INFO SEAL'!D2438</f>
        <v>CAMANA</v>
      </c>
      <c r="E2487" s="180" t="str">
        <f>+'INFO SEAL'!E2438</f>
        <v>MARIANO NICOLAS VALCARCEL</v>
      </c>
      <c r="F2487" s="180" t="str">
        <f>+IF('INFO SEAL'!I2438="BAJA TENSION","BT",IF('INFO SEAL'!I2438="MEDIA TENSION","MT","AT"))</f>
        <v>MT</v>
      </c>
      <c r="G2487" s="180">
        <f>+'INFO SEAL'!K2438</f>
        <v>13</v>
      </c>
      <c r="H2487" s="180" t="str">
        <f>+'INFO SEAL'!L2438</f>
        <v>POSTE</v>
      </c>
      <c r="I2487" s="180" t="str">
        <f>+'INFO SEAL'!M2438</f>
        <v>CONCRETO</v>
      </c>
      <c r="J2487" s="180" t="str">
        <f>+'INFO SEAL'!N2438&amp;"-"&amp;F2487</f>
        <v>PPC19-MT</v>
      </c>
      <c r="K2487" s="180"/>
      <c r="L2487" s="182" t="str">
        <f>+VLOOKUP('INFO SEAL'!N2438,$J$8:$V$50,3,FALSE)</f>
        <v>POSTE DE CONCRETO ARMADO DE 13/300/150/345</v>
      </c>
      <c r="M2487" s="33">
        <f t="shared" si="90"/>
        <v>0.5</v>
      </c>
    </row>
    <row r="2488" spans="1:13" x14ac:dyDescent="0.25">
      <c r="A2488" s="73">
        <f>+'INFO SEAL'!B2439</f>
        <v>2434</v>
      </c>
      <c r="B2488" s="180" t="str">
        <f t="shared" ref="B2488:B2551" si="91">+INDEX($B$8:$B$50,MATCH(L2488,$L$8:$L$50,0))</f>
        <v>SICODI</v>
      </c>
      <c r="C2488" s="180" t="str">
        <f>+'INFO SEAL'!C2439</f>
        <v>AREQUIPA</v>
      </c>
      <c r="D2488" s="180" t="str">
        <f>+'INFO SEAL'!D2439</f>
        <v>CAMANA</v>
      </c>
      <c r="E2488" s="180" t="str">
        <f>+'INFO SEAL'!E2439</f>
        <v>MARIANO NICOLAS VALCARCEL</v>
      </c>
      <c r="F2488" s="180" t="str">
        <f>+IF('INFO SEAL'!I2439="BAJA TENSION","BT",IF('INFO SEAL'!I2439="MEDIA TENSION","MT","AT"))</f>
        <v>MT</v>
      </c>
      <c r="G2488" s="180">
        <f>+'INFO SEAL'!K2439</f>
        <v>13</v>
      </c>
      <c r="H2488" s="180" t="str">
        <f>+'INFO SEAL'!L2439</f>
        <v>POSTE</v>
      </c>
      <c r="I2488" s="180" t="str">
        <f>+'INFO SEAL'!M2439</f>
        <v>CONCRETO</v>
      </c>
      <c r="J2488" s="180" t="str">
        <f>+'INFO SEAL'!N2439&amp;"-"&amp;F2488</f>
        <v>PPC19-MT</v>
      </c>
      <c r="K2488" s="180"/>
      <c r="L2488" s="182" t="str">
        <f>+VLOOKUP('INFO SEAL'!N2439,$J$8:$V$50,3,FALSE)</f>
        <v>POSTE DE CONCRETO ARMADO DE 13/300/150/345</v>
      </c>
      <c r="M2488" s="33">
        <f t="shared" ref="M2488:M2551" si="92">+VLOOKUP(J2488,$K$8:$V$50,12,FALSE)</f>
        <v>0.5</v>
      </c>
    </row>
    <row r="2489" spans="1:13" x14ac:dyDescent="0.25">
      <c r="A2489" s="73">
        <f>+'INFO SEAL'!B2440</f>
        <v>2435</v>
      </c>
      <c r="B2489" s="180" t="str">
        <f t="shared" si="91"/>
        <v>SICODI</v>
      </c>
      <c r="C2489" s="180" t="str">
        <f>+'INFO SEAL'!C2440</f>
        <v>AREQUIPA</v>
      </c>
      <c r="D2489" s="180" t="str">
        <f>+'INFO SEAL'!D2440</f>
        <v>CAMANA</v>
      </c>
      <c r="E2489" s="180" t="str">
        <f>+'INFO SEAL'!E2440</f>
        <v>MARIANO NICOLAS VALCARCEL</v>
      </c>
      <c r="F2489" s="180" t="str">
        <f>+IF('INFO SEAL'!I2440="BAJA TENSION","BT",IF('INFO SEAL'!I2440="MEDIA TENSION","MT","AT"))</f>
        <v>MT</v>
      </c>
      <c r="G2489" s="180">
        <f>+'INFO SEAL'!K2440</f>
        <v>13</v>
      </c>
      <c r="H2489" s="180" t="str">
        <f>+'INFO SEAL'!L2440</f>
        <v>POSTE</v>
      </c>
      <c r="I2489" s="180" t="str">
        <f>+'INFO SEAL'!M2440</f>
        <v>CONCRETO</v>
      </c>
      <c r="J2489" s="180" t="str">
        <f>+'INFO SEAL'!N2440&amp;"-"&amp;F2489</f>
        <v>PPC19-MT</v>
      </c>
      <c r="K2489" s="180"/>
      <c r="L2489" s="182" t="str">
        <f>+VLOOKUP('INFO SEAL'!N2440,$J$8:$V$50,3,FALSE)</f>
        <v>POSTE DE CONCRETO ARMADO DE 13/300/150/345</v>
      </c>
      <c r="M2489" s="33">
        <f t="shared" si="92"/>
        <v>0.5</v>
      </c>
    </row>
    <row r="2490" spans="1:13" x14ac:dyDescent="0.25">
      <c r="A2490" s="73">
        <f>+'INFO SEAL'!B2441</f>
        <v>2436</v>
      </c>
      <c r="B2490" s="180" t="str">
        <f t="shared" si="91"/>
        <v>SICODI</v>
      </c>
      <c r="C2490" s="180" t="str">
        <f>+'INFO SEAL'!C2441</f>
        <v>AREQUIPA</v>
      </c>
      <c r="D2490" s="180" t="str">
        <f>+'INFO SEAL'!D2441</f>
        <v>CAMANA</v>
      </c>
      <c r="E2490" s="180" t="str">
        <f>+'INFO SEAL'!E2441</f>
        <v>MARIANO NICOLAS VALCARCEL</v>
      </c>
      <c r="F2490" s="180" t="str">
        <f>+IF('INFO SEAL'!I2441="BAJA TENSION","BT",IF('INFO SEAL'!I2441="MEDIA TENSION","MT","AT"))</f>
        <v>MT</v>
      </c>
      <c r="G2490" s="180">
        <f>+'INFO SEAL'!K2441</f>
        <v>13</v>
      </c>
      <c r="H2490" s="180" t="str">
        <f>+'INFO SEAL'!L2441</f>
        <v>POSTE</v>
      </c>
      <c r="I2490" s="180" t="str">
        <f>+'INFO SEAL'!M2441</f>
        <v>CONCRETO</v>
      </c>
      <c r="J2490" s="180" t="str">
        <f>+'INFO SEAL'!N2441&amp;"-"&amp;F2490</f>
        <v>PPC19-MT</v>
      </c>
      <c r="K2490" s="180"/>
      <c r="L2490" s="182" t="str">
        <f>+VLOOKUP('INFO SEAL'!N2441,$J$8:$V$50,3,FALSE)</f>
        <v>POSTE DE CONCRETO ARMADO DE 13/300/150/345</v>
      </c>
      <c r="M2490" s="33">
        <f t="shared" si="92"/>
        <v>0.5</v>
      </c>
    </row>
    <row r="2491" spans="1:13" x14ac:dyDescent="0.25">
      <c r="A2491" s="73">
        <f>+'INFO SEAL'!B2442</f>
        <v>2437</v>
      </c>
      <c r="B2491" s="180" t="str">
        <f t="shared" si="91"/>
        <v>SICODI</v>
      </c>
      <c r="C2491" s="180" t="str">
        <f>+'INFO SEAL'!C2442</f>
        <v>AREQUIPA</v>
      </c>
      <c r="D2491" s="180" t="str">
        <f>+'INFO SEAL'!D2442</f>
        <v>CAMANA</v>
      </c>
      <c r="E2491" s="180" t="str">
        <f>+'INFO SEAL'!E2442</f>
        <v>MARIANO NICOLAS VALCARCEL</v>
      </c>
      <c r="F2491" s="180" t="str">
        <f>+IF('INFO SEAL'!I2442="BAJA TENSION","BT",IF('INFO SEAL'!I2442="MEDIA TENSION","MT","AT"))</f>
        <v>MT</v>
      </c>
      <c r="G2491" s="180">
        <f>+'INFO SEAL'!K2442</f>
        <v>13</v>
      </c>
      <c r="H2491" s="180" t="str">
        <f>+'INFO SEAL'!L2442</f>
        <v>POSTE</v>
      </c>
      <c r="I2491" s="180" t="str">
        <f>+'INFO SEAL'!M2442</f>
        <v>CONCRETO</v>
      </c>
      <c r="J2491" s="180" t="str">
        <f>+'INFO SEAL'!N2442&amp;"-"&amp;F2491</f>
        <v>PPC19-MT</v>
      </c>
      <c r="K2491" s="180"/>
      <c r="L2491" s="182" t="str">
        <f>+VLOOKUP('INFO SEAL'!N2442,$J$8:$V$50,3,FALSE)</f>
        <v>POSTE DE CONCRETO ARMADO DE 13/300/150/345</v>
      </c>
      <c r="M2491" s="33">
        <f t="shared" si="92"/>
        <v>0.5</v>
      </c>
    </row>
    <row r="2492" spans="1:13" x14ac:dyDescent="0.25">
      <c r="A2492" s="73">
        <f>+'INFO SEAL'!B2443</f>
        <v>2438</v>
      </c>
      <c r="B2492" s="180" t="str">
        <f t="shared" si="91"/>
        <v>SICODI</v>
      </c>
      <c r="C2492" s="180" t="str">
        <f>+'INFO SEAL'!C2443</f>
        <v>AREQUIPA</v>
      </c>
      <c r="D2492" s="180" t="str">
        <f>+'INFO SEAL'!D2443</f>
        <v>CAMANA</v>
      </c>
      <c r="E2492" s="180" t="str">
        <f>+'INFO SEAL'!E2443</f>
        <v>MARIANO NICOLAS VALCARCEL</v>
      </c>
      <c r="F2492" s="180" t="str">
        <f>+IF('INFO SEAL'!I2443="BAJA TENSION","BT",IF('INFO SEAL'!I2443="MEDIA TENSION","MT","AT"))</f>
        <v>MT</v>
      </c>
      <c r="G2492" s="180">
        <f>+'INFO SEAL'!K2443</f>
        <v>13</v>
      </c>
      <c r="H2492" s="180" t="str">
        <f>+'INFO SEAL'!L2443</f>
        <v>POSTE</v>
      </c>
      <c r="I2492" s="180" t="str">
        <f>+'INFO SEAL'!M2443</f>
        <v>CONCRETO</v>
      </c>
      <c r="J2492" s="180" t="str">
        <f>+'INFO SEAL'!N2443&amp;"-"&amp;F2492</f>
        <v>PPC19-MT</v>
      </c>
      <c r="K2492" s="180"/>
      <c r="L2492" s="182" t="str">
        <f>+VLOOKUP('INFO SEAL'!N2443,$J$8:$V$50,3,FALSE)</f>
        <v>POSTE DE CONCRETO ARMADO DE 13/300/150/345</v>
      </c>
      <c r="M2492" s="33">
        <f t="shared" si="92"/>
        <v>0.5</v>
      </c>
    </row>
    <row r="2493" spans="1:13" x14ac:dyDescent="0.25">
      <c r="A2493" s="73">
        <f>+'INFO SEAL'!B2444</f>
        <v>2439</v>
      </c>
      <c r="B2493" s="180" t="str">
        <f t="shared" si="91"/>
        <v>SICODI</v>
      </c>
      <c r="C2493" s="180" t="str">
        <f>+'INFO SEAL'!C2444</f>
        <v>AREQUIPA</v>
      </c>
      <c r="D2493" s="180" t="str">
        <f>+'INFO SEAL'!D2444</f>
        <v>CAMANA</v>
      </c>
      <c r="E2493" s="180" t="str">
        <f>+'INFO SEAL'!E2444</f>
        <v>MARIANO NICOLAS VALCARCEL</v>
      </c>
      <c r="F2493" s="180" t="str">
        <f>+IF('INFO SEAL'!I2444="BAJA TENSION","BT",IF('INFO SEAL'!I2444="MEDIA TENSION","MT","AT"))</f>
        <v>MT</v>
      </c>
      <c r="G2493" s="180">
        <f>+'INFO SEAL'!K2444</f>
        <v>13</v>
      </c>
      <c r="H2493" s="180" t="str">
        <f>+'INFO SEAL'!L2444</f>
        <v>POSTE</v>
      </c>
      <c r="I2493" s="180" t="str">
        <f>+'INFO SEAL'!M2444</f>
        <v>CONCRETO</v>
      </c>
      <c r="J2493" s="180" t="str">
        <f>+'INFO SEAL'!N2444&amp;"-"&amp;F2493</f>
        <v>PPC19-MT</v>
      </c>
      <c r="K2493" s="180"/>
      <c r="L2493" s="182" t="str">
        <f>+VLOOKUP('INFO SEAL'!N2444,$J$8:$V$50,3,FALSE)</f>
        <v>POSTE DE CONCRETO ARMADO DE 13/300/150/345</v>
      </c>
      <c r="M2493" s="33">
        <f t="shared" si="92"/>
        <v>0.5</v>
      </c>
    </row>
    <row r="2494" spans="1:13" x14ac:dyDescent="0.25">
      <c r="A2494" s="73">
        <f>+'INFO SEAL'!B2445</f>
        <v>2440</v>
      </c>
      <c r="B2494" s="180" t="str">
        <f t="shared" si="91"/>
        <v>SICODI</v>
      </c>
      <c r="C2494" s="180" t="str">
        <f>+'INFO SEAL'!C2445</f>
        <v>AREQUIPA</v>
      </c>
      <c r="D2494" s="180" t="str">
        <f>+'INFO SEAL'!D2445</f>
        <v>CAMANA</v>
      </c>
      <c r="E2494" s="180" t="str">
        <f>+'INFO SEAL'!E2445</f>
        <v>MARIANO NICOLAS VALCARCEL</v>
      </c>
      <c r="F2494" s="180" t="str">
        <f>+IF('INFO SEAL'!I2445="BAJA TENSION","BT",IF('INFO SEAL'!I2445="MEDIA TENSION","MT","AT"))</f>
        <v>MT</v>
      </c>
      <c r="G2494" s="180">
        <f>+'INFO SEAL'!K2445</f>
        <v>13</v>
      </c>
      <c r="H2494" s="180" t="str">
        <f>+'INFO SEAL'!L2445</f>
        <v>POSTE</v>
      </c>
      <c r="I2494" s="180" t="str">
        <f>+'INFO SEAL'!M2445</f>
        <v>CONCRETO</v>
      </c>
      <c r="J2494" s="180" t="str">
        <f>+'INFO SEAL'!N2445&amp;"-"&amp;F2494</f>
        <v>PPC19-MT</v>
      </c>
      <c r="K2494" s="180"/>
      <c r="L2494" s="182" t="str">
        <f>+VLOOKUP('INFO SEAL'!N2445,$J$8:$V$50,3,FALSE)</f>
        <v>POSTE DE CONCRETO ARMADO DE 13/300/150/345</v>
      </c>
      <c r="M2494" s="33">
        <f t="shared" si="92"/>
        <v>0.5</v>
      </c>
    </row>
    <row r="2495" spans="1:13" x14ac:dyDescent="0.25">
      <c r="A2495" s="73">
        <f>+'INFO SEAL'!B2446</f>
        <v>2441</v>
      </c>
      <c r="B2495" s="180" t="str">
        <f t="shared" si="91"/>
        <v>SICODI</v>
      </c>
      <c r="C2495" s="180" t="str">
        <f>+'INFO SEAL'!C2446</f>
        <v>AREQUIPA</v>
      </c>
      <c r="D2495" s="180" t="str">
        <f>+'INFO SEAL'!D2446</f>
        <v>CAMANA</v>
      </c>
      <c r="E2495" s="180" t="str">
        <f>+'INFO SEAL'!E2446</f>
        <v>MARIANO NICOLAS VALCARCEL</v>
      </c>
      <c r="F2495" s="180" t="str">
        <f>+IF('INFO SEAL'!I2446="BAJA TENSION","BT",IF('INFO SEAL'!I2446="MEDIA TENSION","MT","AT"))</f>
        <v>MT</v>
      </c>
      <c r="G2495" s="180">
        <f>+'INFO SEAL'!K2446</f>
        <v>13</v>
      </c>
      <c r="H2495" s="180" t="str">
        <f>+'INFO SEAL'!L2446</f>
        <v>POSTE</v>
      </c>
      <c r="I2495" s="180" t="str">
        <f>+'INFO SEAL'!M2446</f>
        <v>CONCRETO</v>
      </c>
      <c r="J2495" s="180" t="str">
        <f>+'INFO SEAL'!N2446&amp;"-"&amp;F2495</f>
        <v>PPC19-MT</v>
      </c>
      <c r="K2495" s="180"/>
      <c r="L2495" s="182" t="str">
        <f>+VLOOKUP('INFO SEAL'!N2446,$J$8:$V$50,3,FALSE)</f>
        <v>POSTE DE CONCRETO ARMADO DE 13/300/150/345</v>
      </c>
      <c r="M2495" s="33">
        <f t="shared" si="92"/>
        <v>0.5</v>
      </c>
    </row>
    <row r="2496" spans="1:13" x14ac:dyDescent="0.25">
      <c r="A2496" s="73">
        <f>+'INFO SEAL'!B2447</f>
        <v>2442</v>
      </c>
      <c r="B2496" s="180" t="str">
        <f t="shared" si="91"/>
        <v>SICODI</v>
      </c>
      <c r="C2496" s="180" t="str">
        <f>+'INFO SEAL'!C2447</f>
        <v>AREQUIPA</v>
      </c>
      <c r="D2496" s="180" t="str">
        <f>+'INFO SEAL'!D2447</f>
        <v>CAMANA</v>
      </c>
      <c r="E2496" s="180" t="str">
        <f>+'INFO SEAL'!E2447</f>
        <v>MARIANO NICOLAS VALCARCEL</v>
      </c>
      <c r="F2496" s="180" t="str">
        <f>+IF('INFO SEAL'!I2447="BAJA TENSION","BT",IF('INFO SEAL'!I2447="MEDIA TENSION","MT","AT"))</f>
        <v>MT</v>
      </c>
      <c r="G2496" s="180">
        <f>+'INFO SEAL'!K2447</f>
        <v>13</v>
      </c>
      <c r="H2496" s="180" t="str">
        <f>+'INFO SEAL'!L2447</f>
        <v>POSTE</v>
      </c>
      <c r="I2496" s="180" t="str">
        <f>+'INFO SEAL'!M2447</f>
        <v>CONCRETO</v>
      </c>
      <c r="J2496" s="180" t="str">
        <f>+'INFO SEAL'!N2447&amp;"-"&amp;F2496</f>
        <v>PPC19-MT</v>
      </c>
      <c r="K2496" s="180"/>
      <c r="L2496" s="182" t="str">
        <f>+VLOOKUP('INFO SEAL'!N2447,$J$8:$V$50,3,FALSE)</f>
        <v>POSTE DE CONCRETO ARMADO DE 13/300/150/345</v>
      </c>
      <c r="M2496" s="33">
        <f t="shared" si="92"/>
        <v>0.5</v>
      </c>
    </row>
    <row r="2497" spans="1:13" x14ac:dyDescent="0.25">
      <c r="A2497" s="73">
        <f>+'INFO SEAL'!B2448</f>
        <v>2443</v>
      </c>
      <c r="B2497" s="180" t="str">
        <f t="shared" si="91"/>
        <v>SICODI</v>
      </c>
      <c r="C2497" s="180" t="str">
        <f>+'INFO SEAL'!C2448</f>
        <v>AREQUIPA</v>
      </c>
      <c r="D2497" s="180" t="str">
        <f>+'INFO SEAL'!D2448</f>
        <v>CAMANA</v>
      </c>
      <c r="E2497" s="180" t="str">
        <f>+'INFO SEAL'!E2448</f>
        <v>MARIANO NICOLAS VALCARCEL</v>
      </c>
      <c r="F2497" s="180" t="str">
        <f>+IF('INFO SEAL'!I2448="BAJA TENSION","BT",IF('INFO SEAL'!I2448="MEDIA TENSION","MT","AT"))</f>
        <v>MT</v>
      </c>
      <c r="G2497" s="180">
        <f>+'INFO SEAL'!K2448</f>
        <v>13</v>
      </c>
      <c r="H2497" s="180" t="str">
        <f>+'INFO SEAL'!L2448</f>
        <v>POSTE</v>
      </c>
      <c r="I2497" s="180" t="str">
        <f>+'INFO SEAL'!M2448</f>
        <v>CONCRETO</v>
      </c>
      <c r="J2497" s="180" t="str">
        <f>+'INFO SEAL'!N2448&amp;"-"&amp;F2497</f>
        <v>PPC19-MT</v>
      </c>
      <c r="K2497" s="180"/>
      <c r="L2497" s="182" t="str">
        <f>+VLOOKUP('INFO SEAL'!N2448,$J$8:$V$50,3,FALSE)</f>
        <v>POSTE DE CONCRETO ARMADO DE 13/300/150/345</v>
      </c>
      <c r="M2497" s="33">
        <f t="shared" si="92"/>
        <v>0.5</v>
      </c>
    </row>
    <row r="2498" spans="1:13" x14ac:dyDescent="0.25">
      <c r="A2498" s="73">
        <f>+'INFO SEAL'!B2449</f>
        <v>2444</v>
      </c>
      <c r="B2498" s="180" t="str">
        <f t="shared" si="91"/>
        <v>SICODI</v>
      </c>
      <c r="C2498" s="180" t="str">
        <f>+'INFO SEAL'!C2449</f>
        <v>AREQUIPA</v>
      </c>
      <c r="D2498" s="180" t="str">
        <f>+'INFO SEAL'!D2449</f>
        <v>CAMANA</v>
      </c>
      <c r="E2498" s="180" t="str">
        <f>+'INFO SEAL'!E2449</f>
        <v>MARIANO NICOLAS VALCARCEL</v>
      </c>
      <c r="F2498" s="180" t="str">
        <f>+IF('INFO SEAL'!I2449="BAJA TENSION","BT",IF('INFO SEAL'!I2449="MEDIA TENSION","MT","AT"))</f>
        <v>MT</v>
      </c>
      <c r="G2498" s="180">
        <f>+'INFO SEAL'!K2449</f>
        <v>13</v>
      </c>
      <c r="H2498" s="180" t="str">
        <f>+'INFO SEAL'!L2449</f>
        <v>POSTE</v>
      </c>
      <c r="I2498" s="180" t="str">
        <f>+'INFO SEAL'!M2449</f>
        <v>CONCRETO</v>
      </c>
      <c r="J2498" s="180" t="str">
        <f>+'INFO SEAL'!N2449&amp;"-"&amp;F2498</f>
        <v>PPC19-MT</v>
      </c>
      <c r="K2498" s="180"/>
      <c r="L2498" s="182" t="str">
        <f>+VLOOKUP('INFO SEAL'!N2449,$J$8:$V$50,3,FALSE)</f>
        <v>POSTE DE CONCRETO ARMADO DE 13/300/150/345</v>
      </c>
      <c r="M2498" s="33">
        <f t="shared" si="92"/>
        <v>0.5</v>
      </c>
    </row>
    <row r="2499" spans="1:13" x14ac:dyDescent="0.25">
      <c r="A2499" s="73">
        <f>+'INFO SEAL'!B2450</f>
        <v>2445</v>
      </c>
      <c r="B2499" s="180" t="str">
        <f t="shared" si="91"/>
        <v>MOD INV_2018</v>
      </c>
      <c r="C2499" s="180" t="str">
        <f>+'INFO SEAL'!C2450</f>
        <v>AREQUIPA</v>
      </c>
      <c r="D2499" s="180" t="str">
        <f>+'INFO SEAL'!D2450</f>
        <v>AREQUIPA</v>
      </c>
      <c r="E2499" s="180" t="str">
        <f>+'INFO SEAL'!E2450</f>
        <v>SOCABAYA</v>
      </c>
      <c r="F2499" s="180" t="str">
        <f>+IF('INFO SEAL'!I2450="BAJA TENSION","BT",IF('INFO SEAL'!I2450="MEDIA TENSION","MT","AT"))</f>
        <v>AT</v>
      </c>
      <c r="G2499" s="180">
        <f>+'INFO SEAL'!K2450</f>
        <v>16</v>
      </c>
      <c r="H2499" s="180" t="str">
        <f>+'INFO SEAL'!L2450</f>
        <v>POSTE</v>
      </c>
      <c r="I2499" s="180" t="str">
        <f>+'INFO SEAL'!M2450</f>
        <v>CONCRETO</v>
      </c>
      <c r="J2499" s="180" t="str">
        <f>+'INFO SEAL'!N2450&amp;"-"&amp;F2499</f>
        <v>EC033SIU0S0-120-S1-AT</v>
      </c>
      <c r="K2499" s="180"/>
      <c r="L2499" s="182" t="str">
        <f>+VLOOKUP('INFO SEAL'!N2450,$J$8:$V$50,3,FALSE)</f>
        <v>1 Poste de concreto (16/500) de suspensión (3°) Tipo SUS1-16</v>
      </c>
      <c r="M2499" s="33">
        <f t="shared" si="92"/>
        <v>1.3</v>
      </c>
    </row>
    <row r="2500" spans="1:13" x14ac:dyDescent="0.25">
      <c r="A2500" s="73">
        <f>+'INFO SEAL'!B2451</f>
        <v>2446</v>
      </c>
      <c r="B2500" s="180" t="str">
        <f t="shared" si="91"/>
        <v>SICODI</v>
      </c>
      <c r="C2500" s="180" t="str">
        <f>+'INFO SEAL'!C2451</f>
        <v>AREQUIPA</v>
      </c>
      <c r="D2500" s="180" t="str">
        <f>+'INFO SEAL'!D2451</f>
        <v>CAMANA</v>
      </c>
      <c r="E2500" s="180" t="str">
        <f>+'INFO SEAL'!E2451</f>
        <v>MARIANO NICOLAS VALCARCEL</v>
      </c>
      <c r="F2500" s="180" t="str">
        <f>+IF('INFO SEAL'!I2451="BAJA TENSION","BT",IF('INFO SEAL'!I2451="MEDIA TENSION","MT","AT"))</f>
        <v>MT</v>
      </c>
      <c r="G2500" s="180">
        <f>+'INFO SEAL'!K2451</f>
        <v>13</v>
      </c>
      <c r="H2500" s="180" t="str">
        <f>+'INFO SEAL'!L2451</f>
        <v>POSTE</v>
      </c>
      <c r="I2500" s="180" t="str">
        <f>+'INFO SEAL'!M2451</f>
        <v>CONCRETO</v>
      </c>
      <c r="J2500" s="180" t="str">
        <f>+'INFO SEAL'!N2451&amp;"-"&amp;F2500</f>
        <v>PPC19-MT</v>
      </c>
      <c r="K2500" s="180"/>
      <c r="L2500" s="182" t="str">
        <f>+VLOOKUP('INFO SEAL'!N2451,$J$8:$V$50,3,FALSE)</f>
        <v>POSTE DE CONCRETO ARMADO DE 13/300/150/345</v>
      </c>
      <c r="M2500" s="33">
        <f t="shared" si="92"/>
        <v>0.5</v>
      </c>
    </row>
    <row r="2501" spans="1:13" x14ac:dyDescent="0.25">
      <c r="A2501" s="73">
        <f>+'INFO SEAL'!B2452</f>
        <v>2447</v>
      </c>
      <c r="B2501" s="180" t="str">
        <f t="shared" si="91"/>
        <v>SICODI</v>
      </c>
      <c r="C2501" s="180" t="str">
        <f>+'INFO SEAL'!C2452</f>
        <v>AREQUIPA</v>
      </c>
      <c r="D2501" s="180" t="str">
        <f>+'INFO SEAL'!D2452</f>
        <v>CAMANA</v>
      </c>
      <c r="E2501" s="180" t="str">
        <f>+'INFO SEAL'!E2452</f>
        <v>MARIANO NICOLAS VALCARCEL</v>
      </c>
      <c r="F2501" s="180" t="str">
        <f>+IF('INFO SEAL'!I2452="BAJA TENSION","BT",IF('INFO SEAL'!I2452="MEDIA TENSION","MT","AT"))</f>
        <v>MT</v>
      </c>
      <c r="G2501" s="180">
        <f>+'INFO SEAL'!K2452</f>
        <v>13</v>
      </c>
      <c r="H2501" s="180" t="str">
        <f>+'INFO SEAL'!L2452</f>
        <v>POSTE</v>
      </c>
      <c r="I2501" s="180" t="str">
        <f>+'INFO SEAL'!M2452</f>
        <v>CONCRETO</v>
      </c>
      <c r="J2501" s="180" t="str">
        <f>+'INFO SEAL'!N2452&amp;"-"&amp;F2501</f>
        <v>PPC19-MT</v>
      </c>
      <c r="K2501" s="180"/>
      <c r="L2501" s="182" t="str">
        <f>+VLOOKUP('INFO SEAL'!N2452,$J$8:$V$50,3,FALSE)</f>
        <v>POSTE DE CONCRETO ARMADO DE 13/300/150/345</v>
      </c>
      <c r="M2501" s="33">
        <f t="shared" si="92"/>
        <v>0.5</v>
      </c>
    </row>
    <row r="2502" spans="1:13" x14ac:dyDescent="0.25">
      <c r="A2502" s="73">
        <f>+'INFO SEAL'!B2453</f>
        <v>2448</v>
      </c>
      <c r="B2502" s="180" t="str">
        <f t="shared" si="91"/>
        <v>SICODI</v>
      </c>
      <c r="C2502" s="180" t="str">
        <f>+'INFO SEAL'!C2453</f>
        <v>AREQUIPA</v>
      </c>
      <c r="D2502" s="180" t="str">
        <f>+'INFO SEAL'!D2453</f>
        <v>CAMANA</v>
      </c>
      <c r="E2502" s="180" t="str">
        <f>+'INFO SEAL'!E2453</f>
        <v>OCOÑA</v>
      </c>
      <c r="F2502" s="180" t="str">
        <f>+IF('INFO SEAL'!I2453="BAJA TENSION","BT",IF('INFO SEAL'!I2453="MEDIA TENSION","MT","AT"))</f>
        <v>MT</v>
      </c>
      <c r="G2502" s="180">
        <f>+'INFO SEAL'!K2453</f>
        <v>13</v>
      </c>
      <c r="H2502" s="180" t="str">
        <f>+'INFO SEAL'!L2453</f>
        <v>POSTE</v>
      </c>
      <c r="I2502" s="180" t="str">
        <f>+'INFO SEAL'!M2453</f>
        <v>CONCRETO</v>
      </c>
      <c r="J2502" s="180" t="str">
        <f>+'INFO SEAL'!N2453&amp;"-"&amp;F2502</f>
        <v>PPC19-MT</v>
      </c>
      <c r="K2502" s="180"/>
      <c r="L2502" s="182" t="str">
        <f>+VLOOKUP('INFO SEAL'!N2453,$J$8:$V$50,3,FALSE)</f>
        <v>POSTE DE CONCRETO ARMADO DE 13/300/150/345</v>
      </c>
      <c r="M2502" s="33">
        <f t="shared" si="92"/>
        <v>0.5</v>
      </c>
    </row>
    <row r="2503" spans="1:13" x14ac:dyDescent="0.25">
      <c r="A2503" s="73">
        <f>+'INFO SEAL'!B2454</f>
        <v>2449</v>
      </c>
      <c r="B2503" s="180" t="str">
        <f t="shared" si="91"/>
        <v>SICODI</v>
      </c>
      <c r="C2503" s="180" t="str">
        <f>+'INFO SEAL'!C2454</f>
        <v>AREQUIPA</v>
      </c>
      <c r="D2503" s="180" t="str">
        <f>+'INFO SEAL'!D2454</f>
        <v>CONDESUYOS</v>
      </c>
      <c r="E2503" s="180" t="str">
        <f>+'INFO SEAL'!E2454</f>
        <v>CHICHAS</v>
      </c>
      <c r="F2503" s="180" t="str">
        <f>+IF('INFO SEAL'!I2454="BAJA TENSION","BT",IF('INFO SEAL'!I2454="MEDIA TENSION","MT","AT"))</f>
        <v>MT</v>
      </c>
      <c r="G2503" s="180">
        <f>+'INFO SEAL'!K2454</f>
        <v>13</v>
      </c>
      <c r="H2503" s="180" t="str">
        <f>+'INFO SEAL'!L2454</f>
        <v>POSTE</v>
      </c>
      <c r="I2503" s="180" t="str">
        <f>+'INFO SEAL'!M2454</f>
        <v>CONCRETO</v>
      </c>
      <c r="J2503" s="180" t="str">
        <f>+'INFO SEAL'!N2454&amp;"-"&amp;F2503</f>
        <v>PPC19-MT</v>
      </c>
      <c r="K2503" s="180"/>
      <c r="L2503" s="182" t="str">
        <f>+VLOOKUP('INFO SEAL'!N2454,$J$8:$V$50,3,FALSE)</f>
        <v>POSTE DE CONCRETO ARMADO DE 13/300/150/345</v>
      </c>
      <c r="M2503" s="33">
        <f t="shared" si="92"/>
        <v>0.5</v>
      </c>
    </row>
    <row r="2504" spans="1:13" x14ac:dyDescent="0.25">
      <c r="A2504" s="73">
        <f>+'INFO SEAL'!B2455</f>
        <v>2450</v>
      </c>
      <c r="B2504" s="180" t="str">
        <f t="shared" si="91"/>
        <v>SICODI</v>
      </c>
      <c r="C2504" s="180" t="str">
        <f>+'INFO SEAL'!C2455</f>
        <v>AREQUIPA</v>
      </c>
      <c r="D2504" s="180" t="str">
        <f>+'INFO SEAL'!D2455</f>
        <v>CAMANA</v>
      </c>
      <c r="E2504" s="180" t="str">
        <f>+'INFO SEAL'!E2455</f>
        <v>MARIANO NICOLAS VALCARCEL</v>
      </c>
      <c r="F2504" s="180" t="str">
        <f>+IF('INFO SEAL'!I2455="BAJA TENSION","BT",IF('INFO SEAL'!I2455="MEDIA TENSION","MT","AT"))</f>
        <v>MT</v>
      </c>
      <c r="G2504" s="180">
        <f>+'INFO SEAL'!K2455</f>
        <v>13</v>
      </c>
      <c r="H2504" s="180" t="str">
        <f>+'INFO SEAL'!L2455</f>
        <v>POSTE</v>
      </c>
      <c r="I2504" s="180" t="str">
        <f>+'INFO SEAL'!M2455</f>
        <v>CONCRETO</v>
      </c>
      <c r="J2504" s="180" t="str">
        <f>+'INFO SEAL'!N2455&amp;"-"&amp;F2504</f>
        <v>PPC19-MT</v>
      </c>
      <c r="K2504" s="180"/>
      <c r="L2504" s="182" t="str">
        <f>+VLOOKUP('INFO SEAL'!N2455,$J$8:$V$50,3,FALSE)</f>
        <v>POSTE DE CONCRETO ARMADO DE 13/300/150/345</v>
      </c>
      <c r="M2504" s="33">
        <f t="shared" si="92"/>
        <v>0.5</v>
      </c>
    </row>
    <row r="2505" spans="1:13" x14ac:dyDescent="0.25">
      <c r="A2505" s="73">
        <f>+'INFO SEAL'!B2456</f>
        <v>2451</v>
      </c>
      <c r="B2505" s="180" t="str">
        <f t="shared" si="91"/>
        <v>SICODI</v>
      </c>
      <c r="C2505" s="180" t="str">
        <f>+'INFO SEAL'!C2456</f>
        <v>AREQUIPA</v>
      </c>
      <c r="D2505" s="180" t="str">
        <f>+'INFO SEAL'!D2456</f>
        <v>CAMANA</v>
      </c>
      <c r="E2505" s="180" t="str">
        <f>+'INFO SEAL'!E2456</f>
        <v>MARIANO NICOLAS VALCARCEL</v>
      </c>
      <c r="F2505" s="180" t="str">
        <f>+IF('INFO SEAL'!I2456="BAJA TENSION","BT",IF('INFO SEAL'!I2456="MEDIA TENSION","MT","AT"))</f>
        <v>MT</v>
      </c>
      <c r="G2505" s="180">
        <f>+'INFO SEAL'!K2456</f>
        <v>13</v>
      </c>
      <c r="H2505" s="180" t="str">
        <f>+'INFO SEAL'!L2456</f>
        <v>POSTE</v>
      </c>
      <c r="I2505" s="180" t="str">
        <f>+'INFO SEAL'!M2456</f>
        <v>CONCRETO</v>
      </c>
      <c r="J2505" s="180" t="str">
        <f>+'INFO SEAL'!N2456&amp;"-"&amp;F2505</f>
        <v>PPC19-MT</v>
      </c>
      <c r="K2505" s="180"/>
      <c r="L2505" s="182" t="str">
        <f>+VLOOKUP('INFO SEAL'!N2456,$J$8:$V$50,3,FALSE)</f>
        <v>POSTE DE CONCRETO ARMADO DE 13/300/150/345</v>
      </c>
      <c r="M2505" s="33">
        <f t="shared" si="92"/>
        <v>0.5</v>
      </c>
    </row>
    <row r="2506" spans="1:13" x14ac:dyDescent="0.25">
      <c r="A2506" s="73">
        <f>+'INFO SEAL'!B2457</f>
        <v>2452</v>
      </c>
      <c r="B2506" s="180" t="str">
        <f t="shared" si="91"/>
        <v>SICODI</v>
      </c>
      <c r="C2506" s="180" t="str">
        <f>+'INFO SEAL'!C2457</f>
        <v>AREQUIPA</v>
      </c>
      <c r="D2506" s="180" t="str">
        <f>+'INFO SEAL'!D2457</f>
        <v>CONDESUYOS</v>
      </c>
      <c r="E2506" s="180" t="str">
        <f>+'INFO SEAL'!E2457</f>
        <v>CHICHAS</v>
      </c>
      <c r="F2506" s="180" t="str">
        <f>+IF('INFO SEAL'!I2457="BAJA TENSION","BT",IF('INFO SEAL'!I2457="MEDIA TENSION","MT","AT"))</f>
        <v>MT</v>
      </c>
      <c r="G2506" s="180">
        <f>+'INFO SEAL'!K2457</f>
        <v>13</v>
      </c>
      <c r="H2506" s="180" t="str">
        <f>+'INFO SEAL'!L2457</f>
        <v>POSTE</v>
      </c>
      <c r="I2506" s="180" t="str">
        <f>+'INFO SEAL'!M2457</f>
        <v>CONCRETO</v>
      </c>
      <c r="J2506" s="180" t="str">
        <f>+'INFO SEAL'!N2457&amp;"-"&amp;F2506</f>
        <v>PPC19-MT</v>
      </c>
      <c r="K2506" s="180"/>
      <c r="L2506" s="182" t="str">
        <f>+VLOOKUP('INFO SEAL'!N2457,$J$8:$V$50,3,FALSE)</f>
        <v>POSTE DE CONCRETO ARMADO DE 13/300/150/345</v>
      </c>
      <c r="M2506" s="33">
        <f t="shared" si="92"/>
        <v>0.5</v>
      </c>
    </row>
    <row r="2507" spans="1:13" x14ac:dyDescent="0.25">
      <c r="A2507" s="73">
        <f>+'INFO SEAL'!B2458</f>
        <v>2453</v>
      </c>
      <c r="B2507" s="180" t="str">
        <f t="shared" si="91"/>
        <v>SICODI</v>
      </c>
      <c r="C2507" s="180" t="str">
        <f>+'INFO SEAL'!C2458</f>
        <v>AREQUIPA</v>
      </c>
      <c r="D2507" s="180" t="str">
        <f>+'INFO SEAL'!D2458</f>
        <v>CAMANA</v>
      </c>
      <c r="E2507" s="180" t="str">
        <f>+'INFO SEAL'!E2458</f>
        <v>MARIANO NICOLAS VALCARCEL</v>
      </c>
      <c r="F2507" s="180" t="str">
        <f>+IF('INFO SEAL'!I2458="BAJA TENSION","BT",IF('INFO SEAL'!I2458="MEDIA TENSION","MT","AT"))</f>
        <v>MT</v>
      </c>
      <c r="G2507" s="180">
        <f>+'INFO SEAL'!K2458</f>
        <v>13</v>
      </c>
      <c r="H2507" s="180" t="str">
        <f>+'INFO SEAL'!L2458</f>
        <v>POSTE</v>
      </c>
      <c r="I2507" s="180" t="str">
        <f>+'INFO SEAL'!M2458</f>
        <v>CONCRETO</v>
      </c>
      <c r="J2507" s="180" t="str">
        <f>+'INFO SEAL'!N2458&amp;"-"&amp;F2507</f>
        <v>PPC19-MT</v>
      </c>
      <c r="K2507" s="180"/>
      <c r="L2507" s="182" t="str">
        <f>+VLOOKUP('INFO SEAL'!N2458,$J$8:$V$50,3,FALSE)</f>
        <v>POSTE DE CONCRETO ARMADO DE 13/300/150/345</v>
      </c>
      <c r="M2507" s="33">
        <f t="shared" si="92"/>
        <v>0.5</v>
      </c>
    </row>
    <row r="2508" spans="1:13" x14ac:dyDescent="0.25">
      <c r="A2508" s="73">
        <f>+'INFO SEAL'!B2459</f>
        <v>2454</v>
      </c>
      <c r="B2508" s="180" t="str">
        <f t="shared" si="91"/>
        <v>SICODI</v>
      </c>
      <c r="C2508" s="180" t="str">
        <f>+'INFO SEAL'!C2459</f>
        <v>AREQUIPA</v>
      </c>
      <c r="D2508" s="180" t="str">
        <f>+'INFO SEAL'!D2459</f>
        <v>CONDESUYOS</v>
      </c>
      <c r="E2508" s="180" t="str">
        <f>+'INFO SEAL'!E2459</f>
        <v>CHICHAS</v>
      </c>
      <c r="F2508" s="180" t="str">
        <f>+IF('INFO SEAL'!I2459="BAJA TENSION","BT",IF('INFO SEAL'!I2459="MEDIA TENSION","MT","AT"))</f>
        <v>MT</v>
      </c>
      <c r="G2508" s="180">
        <f>+'INFO SEAL'!K2459</f>
        <v>13</v>
      </c>
      <c r="H2508" s="180" t="str">
        <f>+'INFO SEAL'!L2459</f>
        <v>POSTE</v>
      </c>
      <c r="I2508" s="180" t="str">
        <f>+'INFO SEAL'!M2459</f>
        <v>CONCRETO</v>
      </c>
      <c r="J2508" s="180" t="str">
        <f>+'INFO SEAL'!N2459&amp;"-"&amp;F2508</f>
        <v>PPC19-MT</v>
      </c>
      <c r="K2508" s="180"/>
      <c r="L2508" s="182" t="str">
        <f>+VLOOKUP('INFO SEAL'!N2459,$J$8:$V$50,3,FALSE)</f>
        <v>POSTE DE CONCRETO ARMADO DE 13/300/150/345</v>
      </c>
      <c r="M2508" s="33">
        <f t="shared" si="92"/>
        <v>0.5</v>
      </c>
    </row>
    <row r="2509" spans="1:13" x14ac:dyDescent="0.25">
      <c r="A2509" s="73">
        <f>+'INFO SEAL'!B2460</f>
        <v>2455</v>
      </c>
      <c r="B2509" s="180" t="str">
        <f t="shared" si="91"/>
        <v>SICODI</v>
      </c>
      <c r="C2509" s="180" t="str">
        <f>+'INFO SEAL'!C2460</f>
        <v>AREQUIPA</v>
      </c>
      <c r="D2509" s="180" t="str">
        <f>+'INFO SEAL'!D2460</f>
        <v>CAMANA</v>
      </c>
      <c r="E2509" s="180" t="str">
        <f>+'INFO SEAL'!E2460</f>
        <v>MARIANO NICOLAS VALCARCEL</v>
      </c>
      <c r="F2509" s="180" t="str">
        <f>+IF('INFO SEAL'!I2460="BAJA TENSION","BT",IF('INFO SEAL'!I2460="MEDIA TENSION","MT","AT"))</f>
        <v>MT</v>
      </c>
      <c r="G2509" s="180">
        <f>+'INFO SEAL'!K2460</f>
        <v>13</v>
      </c>
      <c r="H2509" s="180" t="str">
        <f>+'INFO SEAL'!L2460</f>
        <v>POSTE</v>
      </c>
      <c r="I2509" s="180" t="str">
        <f>+'INFO SEAL'!M2460</f>
        <v>CONCRETO</v>
      </c>
      <c r="J2509" s="180" t="str">
        <f>+'INFO SEAL'!N2460&amp;"-"&amp;F2509</f>
        <v>PPC19-MT</v>
      </c>
      <c r="K2509" s="180"/>
      <c r="L2509" s="182" t="str">
        <f>+VLOOKUP('INFO SEAL'!N2460,$J$8:$V$50,3,FALSE)</f>
        <v>POSTE DE CONCRETO ARMADO DE 13/300/150/345</v>
      </c>
      <c r="M2509" s="33">
        <f t="shared" si="92"/>
        <v>0.5</v>
      </c>
    </row>
    <row r="2510" spans="1:13" x14ac:dyDescent="0.25">
      <c r="A2510" s="73">
        <f>+'INFO SEAL'!B2461</f>
        <v>2456</v>
      </c>
      <c r="B2510" s="180" t="str">
        <f t="shared" si="91"/>
        <v>SICODI</v>
      </c>
      <c r="C2510" s="180" t="str">
        <f>+'INFO SEAL'!C2461</f>
        <v>AREQUIPA</v>
      </c>
      <c r="D2510" s="180" t="str">
        <f>+'INFO SEAL'!D2461</f>
        <v>CONDESUYOS</v>
      </c>
      <c r="E2510" s="180" t="str">
        <f>+'INFO SEAL'!E2461</f>
        <v>CHICHAS</v>
      </c>
      <c r="F2510" s="180" t="str">
        <f>+IF('INFO SEAL'!I2461="BAJA TENSION","BT",IF('INFO SEAL'!I2461="MEDIA TENSION","MT","AT"))</f>
        <v>MT</v>
      </c>
      <c r="G2510" s="180">
        <f>+'INFO SEAL'!K2461</f>
        <v>13</v>
      </c>
      <c r="H2510" s="180" t="str">
        <f>+'INFO SEAL'!L2461</f>
        <v>POSTE</v>
      </c>
      <c r="I2510" s="180" t="str">
        <f>+'INFO SEAL'!M2461</f>
        <v>CONCRETO</v>
      </c>
      <c r="J2510" s="180" t="str">
        <f>+'INFO SEAL'!N2461&amp;"-"&amp;F2510</f>
        <v>PPC19-MT</v>
      </c>
      <c r="K2510" s="180"/>
      <c r="L2510" s="182" t="str">
        <f>+VLOOKUP('INFO SEAL'!N2461,$J$8:$V$50,3,FALSE)</f>
        <v>POSTE DE CONCRETO ARMADO DE 13/300/150/345</v>
      </c>
      <c r="M2510" s="33">
        <f t="shared" si="92"/>
        <v>0.5</v>
      </c>
    </row>
    <row r="2511" spans="1:13" x14ac:dyDescent="0.25">
      <c r="A2511" s="73">
        <f>+'INFO SEAL'!B2462</f>
        <v>2457</v>
      </c>
      <c r="B2511" s="180" t="str">
        <f t="shared" si="91"/>
        <v>SICODI</v>
      </c>
      <c r="C2511" s="180" t="str">
        <f>+'INFO SEAL'!C2462</f>
        <v>AREQUIPA</v>
      </c>
      <c r="D2511" s="180" t="str">
        <f>+'INFO SEAL'!D2462</f>
        <v>CAMANA</v>
      </c>
      <c r="E2511" s="180" t="str">
        <f>+'INFO SEAL'!E2462</f>
        <v>MARIANO NICOLAS VALCARCEL</v>
      </c>
      <c r="F2511" s="180" t="str">
        <f>+IF('INFO SEAL'!I2462="BAJA TENSION","BT",IF('INFO SEAL'!I2462="MEDIA TENSION","MT","AT"))</f>
        <v>MT</v>
      </c>
      <c r="G2511" s="180">
        <f>+'INFO SEAL'!K2462</f>
        <v>13</v>
      </c>
      <c r="H2511" s="180" t="str">
        <f>+'INFO SEAL'!L2462</f>
        <v>POSTE</v>
      </c>
      <c r="I2511" s="180" t="str">
        <f>+'INFO SEAL'!M2462</f>
        <v>CONCRETO</v>
      </c>
      <c r="J2511" s="180" t="str">
        <f>+'INFO SEAL'!N2462&amp;"-"&amp;F2511</f>
        <v>PPC19-MT</v>
      </c>
      <c r="K2511" s="180"/>
      <c r="L2511" s="182" t="str">
        <f>+VLOOKUP('INFO SEAL'!N2462,$J$8:$V$50,3,FALSE)</f>
        <v>POSTE DE CONCRETO ARMADO DE 13/300/150/345</v>
      </c>
      <c r="M2511" s="33">
        <f t="shared" si="92"/>
        <v>0.5</v>
      </c>
    </row>
    <row r="2512" spans="1:13" x14ac:dyDescent="0.25">
      <c r="A2512" s="73">
        <f>+'INFO SEAL'!B2463</f>
        <v>2458</v>
      </c>
      <c r="B2512" s="180" t="str">
        <f t="shared" si="91"/>
        <v>SICODI</v>
      </c>
      <c r="C2512" s="180" t="str">
        <f>+'INFO SEAL'!C2463</f>
        <v>AREQUIPA</v>
      </c>
      <c r="D2512" s="180" t="str">
        <f>+'INFO SEAL'!D2463</f>
        <v>CONDESUYOS</v>
      </c>
      <c r="E2512" s="180" t="str">
        <f>+'INFO SEAL'!E2463</f>
        <v>CHICHAS</v>
      </c>
      <c r="F2512" s="180" t="str">
        <f>+IF('INFO SEAL'!I2463="BAJA TENSION","BT",IF('INFO SEAL'!I2463="MEDIA TENSION","MT","AT"))</f>
        <v>MT</v>
      </c>
      <c r="G2512" s="180">
        <f>+'INFO SEAL'!K2463</f>
        <v>13</v>
      </c>
      <c r="H2512" s="180" t="str">
        <f>+'INFO SEAL'!L2463</f>
        <v>POSTE</v>
      </c>
      <c r="I2512" s="180" t="str">
        <f>+'INFO SEAL'!M2463</f>
        <v>CONCRETO</v>
      </c>
      <c r="J2512" s="180" t="str">
        <f>+'INFO SEAL'!N2463&amp;"-"&amp;F2512</f>
        <v>PPC19-MT</v>
      </c>
      <c r="K2512" s="180"/>
      <c r="L2512" s="182" t="str">
        <f>+VLOOKUP('INFO SEAL'!N2463,$J$8:$V$50,3,FALSE)</f>
        <v>POSTE DE CONCRETO ARMADO DE 13/300/150/345</v>
      </c>
      <c r="M2512" s="33">
        <f t="shared" si="92"/>
        <v>0.5</v>
      </c>
    </row>
    <row r="2513" spans="1:13" x14ac:dyDescent="0.25">
      <c r="A2513" s="73">
        <f>+'INFO SEAL'!B2464</f>
        <v>2459</v>
      </c>
      <c r="B2513" s="180" t="str">
        <f t="shared" si="91"/>
        <v>SICODI</v>
      </c>
      <c r="C2513" s="180" t="str">
        <f>+'INFO SEAL'!C2464</f>
        <v>AREQUIPA</v>
      </c>
      <c r="D2513" s="180" t="str">
        <f>+'INFO SEAL'!D2464</f>
        <v>CAMANA</v>
      </c>
      <c r="E2513" s="180" t="str">
        <f>+'INFO SEAL'!E2464</f>
        <v>MARIANO NICOLAS VALCARCEL</v>
      </c>
      <c r="F2513" s="180" t="str">
        <f>+IF('INFO SEAL'!I2464="BAJA TENSION","BT",IF('INFO SEAL'!I2464="MEDIA TENSION","MT","AT"))</f>
        <v>MT</v>
      </c>
      <c r="G2513" s="180">
        <f>+'INFO SEAL'!K2464</f>
        <v>13</v>
      </c>
      <c r="H2513" s="180" t="str">
        <f>+'INFO SEAL'!L2464</f>
        <v>POSTE</v>
      </c>
      <c r="I2513" s="180" t="str">
        <f>+'INFO SEAL'!M2464</f>
        <v>CONCRETO</v>
      </c>
      <c r="J2513" s="180" t="str">
        <f>+'INFO SEAL'!N2464&amp;"-"&amp;F2513</f>
        <v>PPC19-MT</v>
      </c>
      <c r="K2513" s="180"/>
      <c r="L2513" s="182" t="str">
        <f>+VLOOKUP('INFO SEAL'!N2464,$J$8:$V$50,3,FALSE)</f>
        <v>POSTE DE CONCRETO ARMADO DE 13/300/150/345</v>
      </c>
      <c r="M2513" s="33">
        <f t="shared" si="92"/>
        <v>0.5</v>
      </c>
    </row>
    <row r="2514" spans="1:13" x14ac:dyDescent="0.25">
      <c r="A2514" s="73">
        <f>+'INFO SEAL'!B2465</f>
        <v>2460</v>
      </c>
      <c r="B2514" s="180" t="str">
        <f t="shared" si="91"/>
        <v>SICODI</v>
      </c>
      <c r="C2514" s="180" t="str">
        <f>+'INFO SEAL'!C2465</f>
        <v>AREQUIPA</v>
      </c>
      <c r="D2514" s="180" t="str">
        <f>+'INFO SEAL'!D2465</f>
        <v>CONDESUYOS</v>
      </c>
      <c r="E2514" s="180" t="str">
        <f>+'INFO SEAL'!E2465</f>
        <v>CHICHAS</v>
      </c>
      <c r="F2514" s="180" t="str">
        <f>+IF('INFO SEAL'!I2465="BAJA TENSION","BT",IF('INFO SEAL'!I2465="MEDIA TENSION","MT","AT"))</f>
        <v>MT</v>
      </c>
      <c r="G2514" s="180">
        <f>+'INFO SEAL'!K2465</f>
        <v>13</v>
      </c>
      <c r="H2514" s="180" t="str">
        <f>+'INFO SEAL'!L2465</f>
        <v>POSTE</v>
      </c>
      <c r="I2514" s="180" t="str">
        <f>+'INFO SEAL'!M2465</f>
        <v>CONCRETO</v>
      </c>
      <c r="J2514" s="180" t="str">
        <f>+'INFO SEAL'!N2465&amp;"-"&amp;F2514</f>
        <v>PPC19-MT</v>
      </c>
      <c r="K2514" s="180"/>
      <c r="L2514" s="182" t="str">
        <f>+VLOOKUP('INFO SEAL'!N2465,$J$8:$V$50,3,FALSE)</f>
        <v>POSTE DE CONCRETO ARMADO DE 13/300/150/345</v>
      </c>
      <c r="M2514" s="33">
        <f t="shared" si="92"/>
        <v>0.5</v>
      </c>
    </row>
    <row r="2515" spans="1:13" x14ac:dyDescent="0.25">
      <c r="A2515" s="73">
        <f>+'INFO SEAL'!B2466</f>
        <v>2461</v>
      </c>
      <c r="B2515" s="180" t="str">
        <f t="shared" si="91"/>
        <v>SICODI</v>
      </c>
      <c r="C2515" s="180" t="str">
        <f>+'INFO SEAL'!C2466</f>
        <v>AREQUIPA</v>
      </c>
      <c r="D2515" s="180" t="str">
        <f>+'INFO SEAL'!D2466</f>
        <v>CAMANA</v>
      </c>
      <c r="E2515" s="180" t="str">
        <f>+'INFO SEAL'!E2466</f>
        <v>MARIANO NICOLAS VALCARCEL</v>
      </c>
      <c r="F2515" s="180" t="str">
        <f>+IF('INFO SEAL'!I2466="BAJA TENSION","BT",IF('INFO SEAL'!I2466="MEDIA TENSION","MT","AT"))</f>
        <v>MT</v>
      </c>
      <c r="G2515" s="180">
        <f>+'INFO SEAL'!K2466</f>
        <v>13</v>
      </c>
      <c r="H2515" s="180" t="str">
        <f>+'INFO SEAL'!L2466</f>
        <v>POSTE</v>
      </c>
      <c r="I2515" s="180" t="str">
        <f>+'INFO SEAL'!M2466</f>
        <v>CONCRETO</v>
      </c>
      <c r="J2515" s="180" t="str">
        <f>+'INFO SEAL'!N2466&amp;"-"&amp;F2515</f>
        <v>PPC19-MT</v>
      </c>
      <c r="K2515" s="180"/>
      <c r="L2515" s="182" t="str">
        <f>+VLOOKUP('INFO SEAL'!N2466,$J$8:$V$50,3,FALSE)</f>
        <v>POSTE DE CONCRETO ARMADO DE 13/300/150/345</v>
      </c>
      <c r="M2515" s="33">
        <f t="shared" si="92"/>
        <v>0.5</v>
      </c>
    </row>
    <row r="2516" spans="1:13" x14ac:dyDescent="0.25">
      <c r="A2516" s="73">
        <f>+'INFO SEAL'!B2467</f>
        <v>2462</v>
      </c>
      <c r="B2516" s="180" t="str">
        <f t="shared" si="91"/>
        <v>SICODI</v>
      </c>
      <c r="C2516" s="180" t="str">
        <f>+'INFO SEAL'!C2467</f>
        <v>AREQUIPA</v>
      </c>
      <c r="D2516" s="180" t="str">
        <f>+'INFO SEAL'!D2467</f>
        <v>CAMANA</v>
      </c>
      <c r="E2516" s="180" t="str">
        <f>+'INFO SEAL'!E2467</f>
        <v>MARIANO NICOLAS VALCARCEL</v>
      </c>
      <c r="F2516" s="180" t="str">
        <f>+IF('INFO SEAL'!I2467="BAJA TENSION","BT",IF('INFO SEAL'!I2467="MEDIA TENSION","MT","AT"))</f>
        <v>MT</v>
      </c>
      <c r="G2516" s="180">
        <f>+'INFO SEAL'!K2467</f>
        <v>13</v>
      </c>
      <c r="H2516" s="180" t="str">
        <f>+'INFO SEAL'!L2467</f>
        <v>POSTE</v>
      </c>
      <c r="I2516" s="180" t="str">
        <f>+'INFO SEAL'!M2467</f>
        <v>CONCRETO</v>
      </c>
      <c r="J2516" s="180" t="str">
        <f>+'INFO SEAL'!N2467&amp;"-"&amp;F2516</f>
        <v>PPC19-MT</v>
      </c>
      <c r="K2516" s="180"/>
      <c r="L2516" s="182" t="str">
        <f>+VLOOKUP('INFO SEAL'!N2467,$J$8:$V$50,3,FALSE)</f>
        <v>POSTE DE CONCRETO ARMADO DE 13/300/150/345</v>
      </c>
      <c r="M2516" s="33">
        <f t="shared" si="92"/>
        <v>0.5</v>
      </c>
    </row>
    <row r="2517" spans="1:13" x14ac:dyDescent="0.25">
      <c r="A2517" s="73">
        <f>+'INFO SEAL'!B2468</f>
        <v>2463</v>
      </c>
      <c r="B2517" s="180" t="str">
        <f t="shared" si="91"/>
        <v>SICODI</v>
      </c>
      <c r="C2517" s="180" t="str">
        <f>+'INFO SEAL'!C2468</f>
        <v>AREQUIPA</v>
      </c>
      <c r="D2517" s="180" t="str">
        <f>+'INFO SEAL'!D2468</f>
        <v>CONDESUYOS</v>
      </c>
      <c r="E2517" s="180" t="str">
        <f>+'INFO SEAL'!E2468</f>
        <v>CHICHAS</v>
      </c>
      <c r="F2517" s="180" t="str">
        <f>+IF('INFO SEAL'!I2468="BAJA TENSION","BT",IF('INFO SEAL'!I2468="MEDIA TENSION","MT","AT"))</f>
        <v>MT</v>
      </c>
      <c r="G2517" s="180">
        <f>+'INFO SEAL'!K2468</f>
        <v>13</v>
      </c>
      <c r="H2517" s="180" t="str">
        <f>+'INFO SEAL'!L2468</f>
        <v>POSTE</v>
      </c>
      <c r="I2517" s="180" t="str">
        <f>+'INFO SEAL'!M2468</f>
        <v>CONCRETO</v>
      </c>
      <c r="J2517" s="180" t="str">
        <f>+'INFO SEAL'!N2468&amp;"-"&amp;F2517</f>
        <v>PPC19-MT</v>
      </c>
      <c r="K2517" s="180"/>
      <c r="L2517" s="182" t="str">
        <f>+VLOOKUP('INFO SEAL'!N2468,$J$8:$V$50,3,FALSE)</f>
        <v>POSTE DE CONCRETO ARMADO DE 13/300/150/345</v>
      </c>
      <c r="M2517" s="33">
        <f t="shared" si="92"/>
        <v>0.5</v>
      </c>
    </row>
    <row r="2518" spans="1:13" x14ac:dyDescent="0.25">
      <c r="A2518" s="73">
        <f>+'INFO SEAL'!B2469</f>
        <v>2464</v>
      </c>
      <c r="B2518" s="180" t="str">
        <f t="shared" si="91"/>
        <v>SICODI</v>
      </c>
      <c r="C2518" s="180" t="str">
        <f>+'INFO SEAL'!C2469</f>
        <v>AREQUIPA</v>
      </c>
      <c r="D2518" s="180" t="str">
        <f>+'INFO SEAL'!D2469</f>
        <v>CONDESUYOS</v>
      </c>
      <c r="E2518" s="180" t="str">
        <f>+'INFO SEAL'!E2469</f>
        <v>CHICHAS</v>
      </c>
      <c r="F2518" s="180" t="str">
        <f>+IF('INFO SEAL'!I2469="BAJA TENSION","BT",IF('INFO SEAL'!I2469="MEDIA TENSION","MT","AT"))</f>
        <v>MT</v>
      </c>
      <c r="G2518" s="180">
        <f>+'INFO SEAL'!K2469</f>
        <v>13</v>
      </c>
      <c r="H2518" s="180" t="str">
        <f>+'INFO SEAL'!L2469</f>
        <v>POSTE</v>
      </c>
      <c r="I2518" s="180" t="str">
        <f>+'INFO SEAL'!M2469</f>
        <v>CONCRETO</v>
      </c>
      <c r="J2518" s="180" t="str">
        <f>+'INFO SEAL'!N2469&amp;"-"&amp;F2518</f>
        <v>PPC19-MT</v>
      </c>
      <c r="K2518" s="180"/>
      <c r="L2518" s="182" t="str">
        <f>+VLOOKUP('INFO SEAL'!N2469,$J$8:$V$50,3,FALSE)</f>
        <v>POSTE DE CONCRETO ARMADO DE 13/300/150/345</v>
      </c>
      <c r="M2518" s="33">
        <f t="shared" si="92"/>
        <v>0.5</v>
      </c>
    </row>
    <row r="2519" spans="1:13" x14ac:dyDescent="0.25">
      <c r="A2519" s="73">
        <f>+'INFO SEAL'!B2470</f>
        <v>2465</v>
      </c>
      <c r="B2519" s="180" t="str">
        <f t="shared" si="91"/>
        <v>SICODI</v>
      </c>
      <c r="C2519" s="180" t="str">
        <f>+'INFO SEAL'!C2470</f>
        <v>AREQUIPA</v>
      </c>
      <c r="D2519" s="180" t="str">
        <f>+'INFO SEAL'!D2470</f>
        <v>CAMANA</v>
      </c>
      <c r="E2519" s="180" t="str">
        <f>+'INFO SEAL'!E2470</f>
        <v>MARIANO NICOLAS VALCARCEL</v>
      </c>
      <c r="F2519" s="180" t="str">
        <f>+IF('INFO SEAL'!I2470="BAJA TENSION","BT",IF('INFO SEAL'!I2470="MEDIA TENSION","MT","AT"))</f>
        <v>MT</v>
      </c>
      <c r="G2519" s="180">
        <f>+'INFO SEAL'!K2470</f>
        <v>13</v>
      </c>
      <c r="H2519" s="180" t="str">
        <f>+'INFO SEAL'!L2470</f>
        <v>POSTE</v>
      </c>
      <c r="I2519" s="180" t="str">
        <f>+'INFO SEAL'!M2470</f>
        <v>CONCRETO</v>
      </c>
      <c r="J2519" s="180" t="str">
        <f>+'INFO SEAL'!N2470&amp;"-"&amp;F2519</f>
        <v>PPC19-MT</v>
      </c>
      <c r="K2519" s="180"/>
      <c r="L2519" s="182" t="str">
        <f>+VLOOKUP('INFO SEAL'!N2470,$J$8:$V$50,3,FALSE)</f>
        <v>POSTE DE CONCRETO ARMADO DE 13/300/150/345</v>
      </c>
      <c r="M2519" s="33">
        <f t="shared" si="92"/>
        <v>0.5</v>
      </c>
    </row>
    <row r="2520" spans="1:13" x14ac:dyDescent="0.25">
      <c r="A2520" s="73">
        <f>+'INFO SEAL'!B2471</f>
        <v>2466</v>
      </c>
      <c r="B2520" s="180" t="str">
        <f t="shared" si="91"/>
        <v>SICODI</v>
      </c>
      <c r="C2520" s="180" t="str">
        <f>+'INFO SEAL'!C2471</f>
        <v>AREQUIPA</v>
      </c>
      <c r="D2520" s="180" t="str">
        <f>+'INFO SEAL'!D2471</f>
        <v>CONDESUYOS</v>
      </c>
      <c r="E2520" s="180" t="str">
        <f>+'INFO SEAL'!E2471</f>
        <v>CHICHAS</v>
      </c>
      <c r="F2520" s="180" t="str">
        <f>+IF('INFO SEAL'!I2471="BAJA TENSION","BT",IF('INFO SEAL'!I2471="MEDIA TENSION","MT","AT"))</f>
        <v>MT</v>
      </c>
      <c r="G2520" s="180">
        <f>+'INFO SEAL'!K2471</f>
        <v>13</v>
      </c>
      <c r="H2520" s="180" t="str">
        <f>+'INFO SEAL'!L2471</f>
        <v>POSTE</v>
      </c>
      <c r="I2520" s="180" t="str">
        <f>+'INFO SEAL'!M2471</f>
        <v>CONCRETO</v>
      </c>
      <c r="J2520" s="180" t="str">
        <f>+'INFO SEAL'!N2471&amp;"-"&amp;F2520</f>
        <v>PPC19-MT</v>
      </c>
      <c r="K2520" s="180"/>
      <c r="L2520" s="182" t="str">
        <f>+VLOOKUP('INFO SEAL'!N2471,$J$8:$V$50,3,FALSE)</f>
        <v>POSTE DE CONCRETO ARMADO DE 13/300/150/345</v>
      </c>
      <c r="M2520" s="33">
        <f t="shared" si="92"/>
        <v>0.5</v>
      </c>
    </row>
    <row r="2521" spans="1:13" x14ac:dyDescent="0.25">
      <c r="A2521" s="73">
        <f>+'INFO SEAL'!B2472</f>
        <v>2467</v>
      </c>
      <c r="B2521" s="180" t="str">
        <f t="shared" si="91"/>
        <v>SICODI</v>
      </c>
      <c r="C2521" s="180" t="str">
        <f>+'INFO SEAL'!C2472</f>
        <v>AREQUIPA</v>
      </c>
      <c r="D2521" s="180" t="str">
        <f>+'INFO SEAL'!D2472</f>
        <v>CAMANA</v>
      </c>
      <c r="E2521" s="180" t="str">
        <f>+'INFO SEAL'!E2472</f>
        <v>MARIANO NICOLAS VALCARCEL</v>
      </c>
      <c r="F2521" s="180" t="str">
        <f>+IF('INFO SEAL'!I2472="BAJA TENSION","BT",IF('INFO SEAL'!I2472="MEDIA TENSION","MT","AT"))</f>
        <v>MT</v>
      </c>
      <c r="G2521" s="180">
        <f>+'INFO SEAL'!K2472</f>
        <v>13</v>
      </c>
      <c r="H2521" s="180" t="str">
        <f>+'INFO SEAL'!L2472</f>
        <v>POSTE</v>
      </c>
      <c r="I2521" s="180" t="str">
        <f>+'INFO SEAL'!M2472</f>
        <v>CONCRETO</v>
      </c>
      <c r="J2521" s="180" t="str">
        <f>+'INFO SEAL'!N2472&amp;"-"&amp;F2521</f>
        <v>PPC19-MT</v>
      </c>
      <c r="K2521" s="180"/>
      <c r="L2521" s="182" t="str">
        <f>+VLOOKUP('INFO SEAL'!N2472,$J$8:$V$50,3,FALSE)</f>
        <v>POSTE DE CONCRETO ARMADO DE 13/300/150/345</v>
      </c>
      <c r="M2521" s="33">
        <f t="shared" si="92"/>
        <v>0.5</v>
      </c>
    </row>
    <row r="2522" spans="1:13" x14ac:dyDescent="0.25">
      <c r="A2522" s="73">
        <f>+'INFO SEAL'!B2473</f>
        <v>2468</v>
      </c>
      <c r="B2522" s="180" t="str">
        <f t="shared" si="91"/>
        <v>SICODI</v>
      </c>
      <c r="C2522" s="180" t="str">
        <f>+'INFO SEAL'!C2473</f>
        <v>AREQUIPA</v>
      </c>
      <c r="D2522" s="180" t="str">
        <f>+'INFO SEAL'!D2473</f>
        <v>CONDESUYOS</v>
      </c>
      <c r="E2522" s="180" t="str">
        <f>+'INFO SEAL'!E2473</f>
        <v>CHICHAS</v>
      </c>
      <c r="F2522" s="180" t="str">
        <f>+IF('INFO SEAL'!I2473="BAJA TENSION","BT",IF('INFO SEAL'!I2473="MEDIA TENSION","MT","AT"))</f>
        <v>MT</v>
      </c>
      <c r="G2522" s="180">
        <f>+'INFO SEAL'!K2473</f>
        <v>13</v>
      </c>
      <c r="H2522" s="180" t="str">
        <f>+'INFO SEAL'!L2473</f>
        <v>POSTE</v>
      </c>
      <c r="I2522" s="180" t="str">
        <f>+'INFO SEAL'!M2473</f>
        <v>CONCRETO</v>
      </c>
      <c r="J2522" s="180" t="str">
        <f>+'INFO SEAL'!N2473&amp;"-"&amp;F2522</f>
        <v>PPC19-MT</v>
      </c>
      <c r="K2522" s="180"/>
      <c r="L2522" s="182" t="str">
        <f>+VLOOKUP('INFO SEAL'!N2473,$J$8:$V$50,3,FALSE)</f>
        <v>POSTE DE CONCRETO ARMADO DE 13/300/150/345</v>
      </c>
      <c r="M2522" s="33">
        <f t="shared" si="92"/>
        <v>0.5</v>
      </c>
    </row>
    <row r="2523" spans="1:13" x14ac:dyDescent="0.25">
      <c r="A2523" s="73">
        <f>+'INFO SEAL'!B2474</f>
        <v>2469</v>
      </c>
      <c r="B2523" s="180" t="str">
        <f t="shared" si="91"/>
        <v>SICODI</v>
      </c>
      <c r="C2523" s="180" t="str">
        <f>+'INFO SEAL'!C2474</f>
        <v>AREQUIPA</v>
      </c>
      <c r="D2523" s="180" t="str">
        <f>+'INFO SEAL'!D2474</f>
        <v>CAMANA</v>
      </c>
      <c r="E2523" s="180" t="str">
        <f>+'INFO SEAL'!E2474</f>
        <v>MARIANO NICOLAS VALCARCEL</v>
      </c>
      <c r="F2523" s="180" t="str">
        <f>+IF('INFO SEAL'!I2474="BAJA TENSION","BT",IF('INFO SEAL'!I2474="MEDIA TENSION","MT","AT"))</f>
        <v>MT</v>
      </c>
      <c r="G2523" s="180">
        <f>+'INFO SEAL'!K2474</f>
        <v>13</v>
      </c>
      <c r="H2523" s="180" t="str">
        <f>+'INFO SEAL'!L2474</f>
        <v>POSTE</v>
      </c>
      <c r="I2523" s="180" t="str">
        <f>+'INFO SEAL'!M2474</f>
        <v>CONCRETO</v>
      </c>
      <c r="J2523" s="180" t="str">
        <f>+'INFO SEAL'!N2474&amp;"-"&amp;F2523</f>
        <v>PPC19-MT</v>
      </c>
      <c r="K2523" s="180"/>
      <c r="L2523" s="182" t="str">
        <f>+VLOOKUP('INFO SEAL'!N2474,$J$8:$V$50,3,FALSE)</f>
        <v>POSTE DE CONCRETO ARMADO DE 13/300/150/345</v>
      </c>
      <c r="M2523" s="33">
        <f t="shared" si="92"/>
        <v>0.5</v>
      </c>
    </row>
    <row r="2524" spans="1:13" x14ac:dyDescent="0.25">
      <c r="A2524" s="73">
        <f>+'INFO SEAL'!B2475</f>
        <v>2470</v>
      </c>
      <c r="B2524" s="180" t="str">
        <f t="shared" si="91"/>
        <v>SICODI</v>
      </c>
      <c r="C2524" s="180" t="str">
        <f>+'INFO SEAL'!C2475</f>
        <v>AREQUIPA</v>
      </c>
      <c r="D2524" s="180" t="str">
        <f>+'INFO SEAL'!D2475</f>
        <v>CAMANA</v>
      </c>
      <c r="E2524" s="180" t="str">
        <f>+'INFO SEAL'!E2475</f>
        <v>MARIANO NICOLAS VALCARCEL</v>
      </c>
      <c r="F2524" s="180" t="str">
        <f>+IF('INFO SEAL'!I2475="BAJA TENSION","BT",IF('INFO SEAL'!I2475="MEDIA TENSION","MT","AT"))</f>
        <v>MT</v>
      </c>
      <c r="G2524" s="180">
        <f>+'INFO SEAL'!K2475</f>
        <v>13</v>
      </c>
      <c r="H2524" s="180" t="str">
        <f>+'INFO SEAL'!L2475</f>
        <v>POSTE</v>
      </c>
      <c r="I2524" s="180" t="str">
        <f>+'INFO SEAL'!M2475</f>
        <v>CONCRETO</v>
      </c>
      <c r="J2524" s="180" t="str">
        <f>+'INFO SEAL'!N2475&amp;"-"&amp;F2524</f>
        <v>PPC19-MT</v>
      </c>
      <c r="K2524" s="180"/>
      <c r="L2524" s="182" t="str">
        <f>+VLOOKUP('INFO SEAL'!N2475,$J$8:$V$50,3,FALSE)</f>
        <v>POSTE DE CONCRETO ARMADO DE 13/300/150/345</v>
      </c>
      <c r="M2524" s="33">
        <f t="shared" si="92"/>
        <v>0.5</v>
      </c>
    </row>
    <row r="2525" spans="1:13" x14ac:dyDescent="0.25">
      <c r="A2525" s="73">
        <f>+'INFO SEAL'!B2476</f>
        <v>2471</v>
      </c>
      <c r="B2525" s="180" t="str">
        <f t="shared" si="91"/>
        <v>SICODI</v>
      </c>
      <c r="C2525" s="180" t="str">
        <f>+'INFO SEAL'!C2476</f>
        <v>AREQUIPA</v>
      </c>
      <c r="D2525" s="180" t="str">
        <f>+'INFO SEAL'!D2476</f>
        <v>CONDESUYOS</v>
      </c>
      <c r="E2525" s="180" t="str">
        <f>+'INFO SEAL'!E2476</f>
        <v>CHICHAS</v>
      </c>
      <c r="F2525" s="180" t="str">
        <f>+IF('INFO SEAL'!I2476="BAJA TENSION","BT",IF('INFO SEAL'!I2476="MEDIA TENSION","MT","AT"))</f>
        <v>MT</v>
      </c>
      <c r="G2525" s="180">
        <f>+'INFO SEAL'!K2476</f>
        <v>13</v>
      </c>
      <c r="H2525" s="180" t="str">
        <f>+'INFO SEAL'!L2476</f>
        <v>POSTE</v>
      </c>
      <c r="I2525" s="180" t="str">
        <f>+'INFO SEAL'!M2476</f>
        <v>CONCRETO</v>
      </c>
      <c r="J2525" s="180" t="str">
        <f>+'INFO SEAL'!N2476&amp;"-"&amp;F2525</f>
        <v>PPC19-MT</v>
      </c>
      <c r="K2525" s="180"/>
      <c r="L2525" s="182" t="str">
        <f>+VLOOKUP('INFO SEAL'!N2476,$J$8:$V$50,3,FALSE)</f>
        <v>POSTE DE CONCRETO ARMADO DE 13/300/150/345</v>
      </c>
      <c r="M2525" s="33">
        <f t="shared" si="92"/>
        <v>0.5</v>
      </c>
    </row>
    <row r="2526" spans="1:13" x14ac:dyDescent="0.25">
      <c r="A2526" s="73">
        <f>+'INFO SEAL'!B2477</f>
        <v>2472</v>
      </c>
      <c r="B2526" s="180" t="str">
        <f t="shared" si="91"/>
        <v>SICODI</v>
      </c>
      <c r="C2526" s="180" t="str">
        <f>+'INFO SEAL'!C2477</f>
        <v>AREQUIPA</v>
      </c>
      <c r="D2526" s="180" t="str">
        <f>+'INFO SEAL'!D2477</f>
        <v>CAMANA</v>
      </c>
      <c r="E2526" s="180" t="str">
        <f>+'INFO SEAL'!E2477</f>
        <v>OCOÑA</v>
      </c>
      <c r="F2526" s="180" t="str">
        <f>+IF('INFO SEAL'!I2477="BAJA TENSION","BT",IF('INFO SEAL'!I2477="MEDIA TENSION","MT","AT"))</f>
        <v>MT</v>
      </c>
      <c r="G2526" s="180">
        <f>+'INFO SEAL'!K2477</f>
        <v>13</v>
      </c>
      <c r="H2526" s="180" t="str">
        <f>+'INFO SEAL'!L2477</f>
        <v>POSTE</v>
      </c>
      <c r="I2526" s="180" t="str">
        <f>+'INFO SEAL'!M2477</f>
        <v>CONCRETO</v>
      </c>
      <c r="J2526" s="180" t="str">
        <f>+'INFO SEAL'!N2477&amp;"-"&amp;F2526</f>
        <v>PPC19-MT</v>
      </c>
      <c r="K2526" s="180"/>
      <c r="L2526" s="182" t="str">
        <f>+VLOOKUP('INFO SEAL'!N2477,$J$8:$V$50,3,FALSE)</f>
        <v>POSTE DE CONCRETO ARMADO DE 13/300/150/345</v>
      </c>
      <c r="M2526" s="33">
        <f t="shared" si="92"/>
        <v>0.5</v>
      </c>
    </row>
    <row r="2527" spans="1:13" x14ac:dyDescent="0.25">
      <c r="A2527" s="73">
        <f>+'INFO SEAL'!B2478</f>
        <v>2473</v>
      </c>
      <c r="B2527" s="180" t="str">
        <f t="shared" si="91"/>
        <v>SICODI</v>
      </c>
      <c r="C2527" s="180" t="str">
        <f>+'INFO SEAL'!C2478</f>
        <v>AREQUIPA</v>
      </c>
      <c r="D2527" s="180" t="str">
        <f>+'INFO SEAL'!D2478</f>
        <v>CONDESUYOS</v>
      </c>
      <c r="E2527" s="180" t="str">
        <f>+'INFO SEAL'!E2478</f>
        <v>CHICHAS</v>
      </c>
      <c r="F2527" s="180" t="str">
        <f>+IF('INFO SEAL'!I2478="BAJA TENSION","BT",IF('INFO SEAL'!I2478="MEDIA TENSION","MT","AT"))</f>
        <v>MT</v>
      </c>
      <c r="G2527" s="180">
        <f>+'INFO SEAL'!K2478</f>
        <v>13</v>
      </c>
      <c r="H2527" s="180" t="str">
        <f>+'INFO SEAL'!L2478</f>
        <v>POSTE</v>
      </c>
      <c r="I2527" s="180" t="str">
        <f>+'INFO SEAL'!M2478</f>
        <v>CONCRETO</v>
      </c>
      <c r="J2527" s="180" t="str">
        <f>+'INFO SEAL'!N2478&amp;"-"&amp;F2527</f>
        <v>PPC19-MT</v>
      </c>
      <c r="K2527" s="180"/>
      <c r="L2527" s="182" t="str">
        <f>+VLOOKUP('INFO SEAL'!N2478,$J$8:$V$50,3,FALSE)</f>
        <v>POSTE DE CONCRETO ARMADO DE 13/300/150/345</v>
      </c>
      <c r="M2527" s="33">
        <f t="shared" si="92"/>
        <v>0.5</v>
      </c>
    </row>
    <row r="2528" spans="1:13" x14ac:dyDescent="0.25">
      <c r="A2528" s="73">
        <f>+'INFO SEAL'!B2479</f>
        <v>2474</v>
      </c>
      <c r="B2528" s="180" t="str">
        <f t="shared" si="91"/>
        <v>SICODI</v>
      </c>
      <c r="C2528" s="180" t="str">
        <f>+'INFO SEAL'!C2479</f>
        <v>AREQUIPA</v>
      </c>
      <c r="D2528" s="180" t="str">
        <f>+'INFO SEAL'!D2479</f>
        <v>CONDESUYOS</v>
      </c>
      <c r="E2528" s="180" t="str">
        <f>+'INFO SEAL'!E2479</f>
        <v>CHICHAS</v>
      </c>
      <c r="F2528" s="180" t="str">
        <f>+IF('INFO SEAL'!I2479="BAJA TENSION","BT",IF('INFO SEAL'!I2479="MEDIA TENSION","MT","AT"))</f>
        <v>MT</v>
      </c>
      <c r="G2528" s="180">
        <f>+'INFO SEAL'!K2479</f>
        <v>13</v>
      </c>
      <c r="H2528" s="180" t="str">
        <f>+'INFO SEAL'!L2479</f>
        <v>POSTE</v>
      </c>
      <c r="I2528" s="180" t="str">
        <f>+'INFO SEAL'!M2479</f>
        <v>CONCRETO</v>
      </c>
      <c r="J2528" s="180" t="str">
        <f>+'INFO SEAL'!N2479&amp;"-"&amp;F2528</f>
        <v>PPC19-MT</v>
      </c>
      <c r="K2528" s="180"/>
      <c r="L2528" s="182" t="str">
        <f>+VLOOKUP('INFO SEAL'!N2479,$J$8:$V$50,3,FALSE)</f>
        <v>POSTE DE CONCRETO ARMADO DE 13/300/150/345</v>
      </c>
      <c r="M2528" s="33">
        <f t="shared" si="92"/>
        <v>0.5</v>
      </c>
    </row>
    <row r="2529" spans="1:13" x14ac:dyDescent="0.25">
      <c r="A2529" s="73">
        <f>+'INFO SEAL'!B2480</f>
        <v>2475</v>
      </c>
      <c r="B2529" s="180" t="str">
        <f t="shared" si="91"/>
        <v>SICODI</v>
      </c>
      <c r="C2529" s="180" t="str">
        <f>+'INFO SEAL'!C2480</f>
        <v>AREQUIPA</v>
      </c>
      <c r="D2529" s="180" t="str">
        <f>+'INFO SEAL'!D2480</f>
        <v>CARAVELI</v>
      </c>
      <c r="E2529" s="180" t="str">
        <f>+'INFO SEAL'!E2480</f>
        <v>CARAVELI</v>
      </c>
      <c r="F2529" s="180" t="str">
        <f>+IF('INFO SEAL'!I2480="BAJA TENSION","BT",IF('INFO SEAL'!I2480="MEDIA TENSION","MT","AT"))</f>
        <v>MT</v>
      </c>
      <c r="G2529" s="180">
        <f>+'INFO SEAL'!K2480</f>
        <v>12</v>
      </c>
      <c r="H2529" s="180" t="str">
        <f>+'INFO SEAL'!L2480</f>
        <v>POSTE</v>
      </c>
      <c r="I2529" s="180" t="str">
        <f>+'INFO SEAL'!M2480</f>
        <v>CONCRETO</v>
      </c>
      <c r="J2529" s="180" t="str">
        <f>+'INFO SEAL'!N2480&amp;"-"&amp;F2529</f>
        <v>PPC15-MT</v>
      </c>
      <c r="K2529" s="180"/>
      <c r="L2529" s="182" t="str">
        <f>+VLOOKUP('INFO SEAL'!N2480,$J$8:$V$50,3,FALSE)</f>
        <v>POSTE DE CONCRETO ARMADO DE 12/200/120/300</v>
      </c>
      <c r="M2529" s="33">
        <f t="shared" si="92"/>
        <v>0.3</v>
      </c>
    </row>
    <row r="2530" spans="1:13" x14ac:dyDescent="0.25">
      <c r="A2530" s="73">
        <f>+'INFO SEAL'!B2481</f>
        <v>2476</v>
      </c>
      <c r="B2530" s="180" t="str">
        <f t="shared" si="91"/>
        <v>SICODI</v>
      </c>
      <c r="C2530" s="180" t="str">
        <f>+'INFO SEAL'!C2481</f>
        <v>AREQUIPA</v>
      </c>
      <c r="D2530" s="180" t="str">
        <f>+'INFO SEAL'!D2481</f>
        <v>CARAVELI</v>
      </c>
      <c r="E2530" s="180" t="str">
        <f>+'INFO SEAL'!E2481</f>
        <v>CARAVELI</v>
      </c>
      <c r="F2530" s="180" t="str">
        <f>+IF('INFO SEAL'!I2481="BAJA TENSION","BT",IF('INFO SEAL'!I2481="MEDIA TENSION","MT","AT"))</f>
        <v>MT</v>
      </c>
      <c r="G2530" s="180">
        <f>+'INFO SEAL'!K2481</f>
        <v>13</v>
      </c>
      <c r="H2530" s="180" t="str">
        <f>+'INFO SEAL'!L2481</f>
        <v>POSTE</v>
      </c>
      <c r="I2530" s="180" t="str">
        <f>+'INFO SEAL'!M2481</f>
        <v>CONCRETO</v>
      </c>
      <c r="J2530" s="180" t="str">
        <f>+'INFO SEAL'!N2481&amp;"-"&amp;F2530</f>
        <v>PPC18-MT</v>
      </c>
      <c r="K2530" s="180"/>
      <c r="L2530" s="182" t="str">
        <f>+VLOOKUP('INFO SEAL'!N2481,$J$8:$V$50,3,FALSE)</f>
        <v>POSTE DE CONCRETO ARMADO DE 13/200/140/335</v>
      </c>
      <c r="M2530" s="33">
        <f t="shared" si="92"/>
        <v>0.4</v>
      </c>
    </row>
    <row r="2531" spans="1:13" x14ac:dyDescent="0.25">
      <c r="A2531" s="73">
        <f>+'INFO SEAL'!B2482</f>
        <v>2477</v>
      </c>
      <c r="B2531" s="180" t="str">
        <f t="shared" si="91"/>
        <v>SICODI</v>
      </c>
      <c r="C2531" s="180" t="str">
        <f>+'INFO SEAL'!C2482</f>
        <v>AREQUIPA</v>
      </c>
      <c r="D2531" s="180" t="str">
        <f>+'INFO SEAL'!D2482</f>
        <v>CONDESUYOS</v>
      </c>
      <c r="E2531" s="180" t="str">
        <f>+'INFO SEAL'!E2482</f>
        <v>CHICHAS</v>
      </c>
      <c r="F2531" s="180" t="str">
        <f>+IF('INFO SEAL'!I2482="BAJA TENSION","BT",IF('INFO SEAL'!I2482="MEDIA TENSION","MT","AT"))</f>
        <v>MT</v>
      </c>
      <c r="G2531" s="180">
        <f>+'INFO SEAL'!K2482</f>
        <v>13</v>
      </c>
      <c r="H2531" s="180" t="str">
        <f>+'INFO SEAL'!L2482</f>
        <v>POSTE</v>
      </c>
      <c r="I2531" s="180" t="str">
        <f>+'INFO SEAL'!M2482</f>
        <v>CONCRETO</v>
      </c>
      <c r="J2531" s="180" t="str">
        <f>+'INFO SEAL'!N2482&amp;"-"&amp;F2531</f>
        <v>PPC19-MT</v>
      </c>
      <c r="K2531" s="180"/>
      <c r="L2531" s="182" t="str">
        <f>+VLOOKUP('INFO SEAL'!N2482,$J$8:$V$50,3,FALSE)</f>
        <v>POSTE DE CONCRETO ARMADO DE 13/300/150/345</v>
      </c>
      <c r="M2531" s="33">
        <f t="shared" si="92"/>
        <v>0.5</v>
      </c>
    </row>
    <row r="2532" spans="1:13" x14ac:dyDescent="0.25">
      <c r="A2532" s="73">
        <f>+'INFO SEAL'!B2483</f>
        <v>2478</v>
      </c>
      <c r="B2532" s="180" t="str">
        <f t="shared" si="91"/>
        <v>SICODI</v>
      </c>
      <c r="C2532" s="180" t="str">
        <f>+'INFO SEAL'!C2483</f>
        <v>AREQUIPA</v>
      </c>
      <c r="D2532" s="180" t="str">
        <f>+'INFO SEAL'!D2483</f>
        <v>CAMANA</v>
      </c>
      <c r="E2532" s="180" t="str">
        <f>+'INFO SEAL'!E2483</f>
        <v>OCOÑA</v>
      </c>
      <c r="F2532" s="180" t="str">
        <f>+IF('INFO SEAL'!I2483="BAJA TENSION","BT",IF('INFO SEAL'!I2483="MEDIA TENSION","MT","AT"))</f>
        <v>MT</v>
      </c>
      <c r="G2532" s="180">
        <f>+'INFO SEAL'!K2483</f>
        <v>13</v>
      </c>
      <c r="H2532" s="180" t="str">
        <f>+'INFO SEAL'!L2483</f>
        <v>POSTE</v>
      </c>
      <c r="I2532" s="180" t="str">
        <f>+'INFO SEAL'!M2483</f>
        <v>CONCRETO</v>
      </c>
      <c r="J2532" s="180" t="str">
        <f>+'INFO SEAL'!N2483&amp;"-"&amp;F2532</f>
        <v>PPC19-MT</v>
      </c>
      <c r="K2532" s="180"/>
      <c r="L2532" s="182" t="str">
        <f>+VLOOKUP('INFO SEAL'!N2483,$J$8:$V$50,3,FALSE)</f>
        <v>POSTE DE CONCRETO ARMADO DE 13/300/150/345</v>
      </c>
      <c r="M2532" s="33">
        <f t="shared" si="92"/>
        <v>0.5</v>
      </c>
    </row>
    <row r="2533" spans="1:13" x14ac:dyDescent="0.25">
      <c r="A2533" s="73">
        <f>+'INFO SEAL'!B2484</f>
        <v>2479</v>
      </c>
      <c r="B2533" s="180" t="str">
        <f t="shared" si="91"/>
        <v>SICODI</v>
      </c>
      <c r="C2533" s="180" t="str">
        <f>+'INFO SEAL'!C2484</f>
        <v>AREQUIPA</v>
      </c>
      <c r="D2533" s="180" t="str">
        <f>+'INFO SEAL'!D2484</f>
        <v>CONDESUYOS</v>
      </c>
      <c r="E2533" s="180" t="str">
        <f>+'INFO SEAL'!E2484</f>
        <v>CHICHAS</v>
      </c>
      <c r="F2533" s="180" t="str">
        <f>+IF('INFO SEAL'!I2484="BAJA TENSION","BT",IF('INFO SEAL'!I2484="MEDIA TENSION","MT","AT"))</f>
        <v>MT</v>
      </c>
      <c r="G2533" s="180">
        <f>+'INFO SEAL'!K2484</f>
        <v>13</v>
      </c>
      <c r="H2533" s="180" t="str">
        <f>+'INFO SEAL'!L2484</f>
        <v>POSTE</v>
      </c>
      <c r="I2533" s="180" t="str">
        <f>+'INFO SEAL'!M2484</f>
        <v>CONCRETO</v>
      </c>
      <c r="J2533" s="180" t="str">
        <f>+'INFO SEAL'!N2484&amp;"-"&amp;F2533</f>
        <v>PPC19-MT</v>
      </c>
      <c r="K2533" s="180"/>
      <c r="L2533" s="182" t="str">
        <f>+VLOOKUP('INFO SEAL'!N2484,$J$8:$V$50,3,FALSE)</f>
        <v>POSTE DE CONCRETO ARMADO DE 13/300/150/345</v>
      </c>
      <c r="M2533" s="33">
        <f t="shared" si="92"/>
        <v>0.5</v>
      </c>
    </row>
    <row r="2534" spans="1:13" x14ac:dyDescent="0.25">
      <c r="A2534" s="73">
        <f>+'INFO SEAL'!B2485</f>
        <v>2480</v>
      </c>
      <c r="B2534" s="180" t="str">
        <f t="shared" si="91"/>
        <v>SICODI</v>
      </c>
      <c r="C2534" s="180" t="str">
        <f>+'INFO SEAL'!C2485</f>
        <v>AREQUIPA</v>
      </c>
      <c r="D2534" s="180" t="str">
        <f>+'INFO SEAL'!D2485</f>
        <v>CAMANA</v>
      </c>
      <c r="E2534" s="180" t="str">
        <f>+'INFO SEAL'!E2485</f>
        <v>OCOÑA</v>
      </c>
      <c r="F2534" s="180" t="str">
        <f>+IF('INFO SEAL'!I2485="BAJA TENSION","BT",IF('INFO SEAL'!I2485="MEDIA TENSION","MT","AT"))</f>
        <v>MT</v>
      </c>
      <c r="G2534" s="180">
        <f>+'INFO SEAL'!K2485</f>
        <v>13</v>
      </c>
      <c r="H2534" s="180" t="str">
        <f>+'INFO SEAL'!L2485</f>
        <v>POSTE</v>
      </c>
      <c r="I2534" s="180" t="str">
        <f>+'INFO SEAL'!M2485</f>
        <v>CONCRETO</v>
      </c>
      <c r="J2534" s="180" t="str">
        <f>+'INFO SEAL'!N2485&amp;"-"&amp;F2534</f>
        <v>PPC19-MT</v>
      </c>
      <c r="K2534" s="180"/>
      <c r="L2534" s="182" t="str">
        <f>+VLOOKUP('INFO SEAL'!N2485,$J$8:$V$50,3,FALSE)</f>
        <v>POSTE DE CONCRETO ARMADO DE 13/300/150/345</v>
      </c>
      <c r="M2534" s="33">
        <f t="shared" si="92"/>
        <v>0.5</v>
      </c>
    </row>
    <row r="2535" spans="1:13" x14ac:dyDescent="0.25">
      <c r="A2535" s="73">
        <f>+'INFO SEAL'!B2486</f>
        <v>2481</v>
      </c>
      <c r="B2535" s="180" t="str">
        <f t="shared" si="91"/>
        <v>SICODI</v>
      </c>
      <c r="C2535" s="180" t="str">
        <f>+'INFO SEAL'!C2486</f>
        <v>AREQUIPA</v>
      </c>
      <c r="D2535" s="180" t="str">
        <f>+'INFO SEAL'!D2486</f>
        <v>CARAVELI</v>
      </c>
      <c r="E2535" s="180" t="str">
        <f>+'INFO SEAL'!E2486</f>
        <v>CARAVELI</v>
      </c>
      <c r="F2535" s="180" t="str">
        <f>+IF('INFO SEAL'!I2486="BAJA TENSION","BT",IF('INFO SEAL'!I2486="MEDIA TENSION","MT","AT"))</f>
        <v>MT</v>
      </c>
      <c r="G2535" s="180">
        <f>+'INFO SEAL'!K2486</f>
        <v>13</v>
      </c>
      <c r="H2535" s="180" t="str">
        <f>+'INFO SEAL'!L2486</f>
        <v>POSTE</v>
      </c>
      <c r="I2535" s="180" t="str">
        <f>+'INFO SEAL'!M2486</f>
        <v>CONCRETO</v>
      </c>
      <c r="J2535" s="180" t="str">
        <f>+'INFO SEAL'!N2486&amp;"-"&amp;F2535</f>
        <v>PPC18-MT</v>
      </c>
      <c r="K2535" s="180"/>
      <c r="L2535" s="182" t="str">
        <f>+VLOOKUP('INFO SEAL'!N2486,$J$8:$V$50,3,FALSE)</f>
        <v>POSTE DE CONCRETO ARMADO DE 13/200/140/335</v>
      </c>
      <c r="M2535" s="33">
        <f t="shared" si="92"/>
        <v>0.4</v>
      </c>
    </row>
    <row r="2536" spans="1:13" x14ac:dyDescent="0.25">
      <c r="A2536" s="73">
        <f>+'INFO SEAL'!B2487</f>
        <v>2482</v>
      </c>
      <c r="B2536" s="180" t="str">
        <f t="shared" si="91"/>
        <v>SICODI</v>
      </c>
      <c r="C2536" s="180" t="str">
        <f>+'INFO SEAL'!C2487</f>
        <v>AREQUIPA</v>
      </c>
      <c r="D2536" s="180" t="str">
        <f>+'INFO SEAL'!D2487</f>
        <v>CAMANA</v>
      </c>
      <c r="E2536" s="180" t="str">
        <f>+'INFO SEAL'!E2487</f>
        <v>OCOÑA</v>
      </c>
      <c r="F2536" s="180" t="str">
        <f>+IF('INFO SEAL'!I2487="BAJA TENSION","BT",IF('INFO SEAL'!I2487="MEDIA TENSION","MT","AT"))</f>
        <v>MT</v>
      </c>
      <c r="G2536" s="180">
        <f>+'INFO SEAL'!K2487</f>
        <v>13</v>
      </c>
      <c r="H2536" s="180" t="str">
        <f>+'INFO SEAL'!L2487</f>
        <v>POSTE</v>
      </c>
      <c r="I2536" s="180" t="str">
        <f>+'INFO SEAL'!M2487</f>
        <v>CONCRETO</v>
      </c>
      <c r="J2536" s="180" t="str">
        <f>+'INFO SEAL'!N2487&amp;"-"&amp;F2536</f>
        <v>PPC19-MT</v>
      </c>
      <c r="K2536" s="180"/>
      <c r="L2536" s="182" t="str">
        <f>+VLOOKUP('INFO SEAL'!N2487,$J$8:$V$50,3,FALSE)</f>
        <v>POSTE DE CONCRETO ARMADO DE 13/300/150/345</v>
      </c>
      <c r="M2536" s="33">
        <f t="shared" si="92"/>
        <v>0.5</v>
      </c>
    </row>
    <row r="2537" spans="1:13" x14ac:dyDescent="0.25">
      <c r="A2537" s="73">
        <f>+'INFO SEAL'!B2488</f>
        <v>2483</v>
      </c>
      <c r="B2537" s="180" t="str">
        <f t="shared" si="91"/>
        <v>SICODI</v>
      </c>
      <c r="C2537" s="180" t="str">
        <f>+'INFO SEAL'!C2488</f>
        <v>AREQUIPA</v>
      </c>
      <c r="D2537" s="180" t="str">
        <f>+'INFO SEAL'!D2488</f>
        <v>CONDESUYOS</v>
      </c>
      <c r="E2537" s="180" t="str">
        <f>+'INFO SEAL'!E2488</f>
        <v>CHICHAS</v>
      </c>
      <c r="F2537" s="180" t="str">
        <f>+IF('INFO SEAL'!I2488="BAJA TENSION","BT",IF('INFO SEAL'!I2488="MEDIA TENSION","MT","AT"))</f>
        <v>MT</v>
      </c>
      <c r="G2537" s="180">
        <f>+'INFO SEAL'!K2488</f>
        <v>13</v>
      </c>
      <c r="H2537" s="180" t="str">
        <f>+'INFO SEAL'!L2488</f>
        <v>POSTE</v>
      </c>
      <c r="I2537" s="180" t="str">
        <f>+'INFO SEAL'!M2488</f>
        <v>CONCRETO</v>
      </c>
      <c r="J2537" s="180" t="str">
        <f>+'INFO SEAL'!N2488&amp;"-"&amp;F2537</f>
        <v>PPC19-MT</v>
      </c>
      <c r="K2537" s="180"/>
      <c r="L2537" s="182" t="str">
        <f>+VLOOKUP('INFO SEAL'!N2488,$J$8:$V$50,3,FALSE)</f>
        <v>POSTE DE CONCRETO ARMADO DE 13/300/150/345</v>
      </c>
      <c r="M2537" s="33">
        <f t="shared" si="92"/>
        <v>0.5</v>
      </c>
    </row>
    <row r="2538" spans="1:13" x14ac:dyDescent="0.25">
      <c r="A2538" s="73">
        <f>+'INFO SEAL'!B2489</f>
        <v>2484</v>
      </c>
      <c r="B2538" s="180" t="str">
        <f t="shared" si="91"/>
        <v>SICODI</v>
      </c>
      <c r="C2538" s="180" t="str">
        <f>+'INFO SEAL'!C2489</f>
        <v>AREQUIPA</v>
      </c>
      <c r="D2538" s="180" t="str">
        <f>+'INFO SEAL'!D2489</f>
        <v>CAMANA</v>
      </c>
      <c r="E2538" s="180" t="str">
        <f>+'INFO SEAL'!E2489</f>
        <v>OCOÑA</v>
      </c>
      <c r="F2538" s="180" t="str">
        <f>+IF('INFO SEAL'!I2489="BAJA TENSION","BT",IF('INFO SEAL'!I2489="MEDIA TENSION","MT","AT"))</f>
        <v>MT</v>
      </c>
      <c r="G2538" s="180">
        <f>+'INFO SEAL'!K2489</f>
        <v>13</v>
      </c>
      <c r="H2538" s="180" t="str">
        <f>+'INFO SEAL'!L2489</f>
        <v>POSTE</v>
      </c>
      <c r="I2538" s="180" t="str">
        <f>+'INFO SEAL'!M2489</f>
        <v>CONCRETO</v>
      </c>
      <c r="J2538" s="180" t="str">
        <f>+'INFO SEAL'!N2489&amp;"-"&amp;F2538</f>
        <v>PPC19-MT</v>
      </c>
      <c r="K2538" s="180"/>
      <c r="L2538" s="182" t="str">
        <f>+VLOOKUP('INFO SEAL'!N2489,$J$8:$V$50,3,FALSE)</f>
        <v>POSTE DE CONCRETO ARMADO DE 13/300/150/345</v>
      </c>
      <c r="M2538" s="33">
        <f t="shared" si="92"/>
        <v>0.5</v>
      </c>
    </row>
    <row r="2539" spans="1:13" x14ac:dyDescent="0.25">
      <c r="A2539" s="73">
        <f>+'INFO SEAL'!B2490</f>
        <v>2485</v>
      </c>
      <c r="B2539" s="180" t="str">
        <f t="shared" si="91"/>
        <v>MOD INV_2018</v>
      </c>
      <c r="C2539" s="180" t="str">
        <f>+'INFO SEAL'!C2490</f>
        <v>AREQUIPA</v>
      </c>
      <c r="D2539" s="180" t="str">
        <f>+'INFO SEAL'!D2490</f>
        <v>CAMANA</v>
      </c>
      <c r="E2539" s="180" t="str">
        <f>+'INFO SEAL'!E2490</f>
        <v>MARISCAL CACERES</v>
      </c>
      <c r="F2539" s="180" t="str">
        <f>+IF('INFO SEAL'!I2490="BAJA TENSION","BT",IF('INFO SEAL'!I2490="MEDIA TENSION","MT","AT"))</f>
        <v>AT</v>
      </c>
      <c r="G2539" s="180">
        <f>+'INFO SEAL'!K2490</f>
        <v>13</v>
      </c>
      <c r="H2539" s="180" t="str">
        <f>+'INFO SEAL'!L2490</f>
        <v>POSTE</v>
      </c>
      <c r="I2539" s="180" t="str">
        <f>+'INFO SEAL'!M2490</f>
        <v>MADERA</v>
      </c>
      <c r="J2539" s="180" t="str">
        <f>+'INFO SEAL'!N2490&amp;"-"&amp;F2539</f>
        <v>EMRE1P75C2-AT</v>
      </c>
      <c r="K2539" s="180"/>
      <c r="L2539" s="182" t="str">
        <f>+VLOOKUP('INFO SEAL'!N2490,$J$8:$V$50,3,FALSE)</f>
        <v>Estructura de  Suspension Angular (&gt;3°-50°) compuesto por 1 postes de madera tratada 75' Clase 2</v>
      </c>
      <c r="M2539" s="33">
        <f t="shared" si="92"/>
        <v>2</v>
      </c>
    </row>
    <row r="2540" spans="1:13" x14ac:dyDescent="0.25">
      <c r="A2540" s="73">
        <f>+'INFO SEAL'!B2491</f>
        <v>2486</v>
      </c>
      <c r="B2540" s="180" t="str">
        <f t="shared" si="91"/>
        <v>SICODI</v>
      </c>
      <c r="C2540" s="180" t="str">
        <f>+'INFO SEAL'!C2491</f>
        <v>AREQUIPA</v>
      </c>
      <c r="D2540" s="180" t="str">
        <f>+'INFO SEAL'!D2491</f>
        <v>CONDESUYOS</v>
      </c>
      <c r="E2540" s="180" t="str">
        <f>+'INFO SEAL'!E2491</f>
        <v>CHICHAS</v>
      </c>
      <c r="F2540" s="180" t="str">
        <f>+IF('INFO SEAL'!I2491="BAJA TENSION","BT",IF('INFO SEAL'!I2491="MEDIA TENSION","MT","AT"))</f>
        <v>MT</v>
      </c>
      <c r="G2540" s="180">
        <f>+'INFO SEAL'!K2491</f>
        <v>13</v>
      </c>
      <c r="H2540" s="180" t="str">
        <f>+'INFO SEAL'!L2491</f>
        <v>POSTE</v>
      </c>
      <c r="I2540" s="180" t="str">
        <f>+'INFO SEAL'!M2491</f>
        <v>CONCRETO</v>
      </c>
      <c r="J2540" s="180" t="str">
        <f>+'INFO SEAL'!N2491&amp;"-"&amp;F2540</f>
        <v>PPC19-MT</v>
      </c>
      <c r="K2540" s="180"/>
      <c r="L2540" s="182" t="str">
        <f>+VLOOKUP('INFO SEAL'!N2491,$J$8:$V$50,3,FALSE)</f>
        <v>POSTE DE CONCRETO ARMADO DE 13/300/150/345</v>
      </c>
      <c r="M2540" s="33">
        <f t="shared" si="92"/>
        <v>0.5</v>
      </c>
    </row>
    <row r="2541" spans="1:13" x14ac:dyDescent="0.25">
      <c r="A2541" s="73">
        <f>+'INFO SEAL'!B2492</f>
        <v>2487</v>
      </c>
      <c r="B2541" s="180" t="str">
        <f t="shared" si="91"/>
        <v>SICODI</v>
      </c>
      <c r="C2541" s="180" t="str">
        <f>+'INFO SEAL'!C2492</f>
        <v>AREQUIPA</v>
      </c>
      <c r="D2541" s="180" t="str">
        <f>+'INFO SEAL'!D2492</f>
        <v>CARAVELI</v>
      </c>
      <c r="E2541" s="180" t="str">
        <f>+'INFO SEAL'!E2492</f>
        <v>CARAVELI</v>
      </c>
      <c r="F2541" s="180" t="str">
        <f>+IF('INFO SEAL'!I2492="BAJA TENSION","BT",IF('INFO SEAL'!I2492="MEDIA TENSION","MT","AT"))</f>
        <v>MT</v>
      </c>
      <c r="G2541" s="180">
        <f>+'INFO SEAL'!K2492</f>
        <v>12</v>
      </c>
      <c r="H2541" s="180" t="str">
        <f>+'INFO SEAL'!L2492</f>
        <v>POSTE</v>
      </c>
      <c r="I2541" s="180" t="str">
        <f>+'INFO SEAL'!M2492</f>
        <v>CONCRETO</v>
      </c>
      <c r="J2541" s="180" t="str">
        <f>+'INFO SEAL'!N2492&amp;"-"&amp;F2541</f>
        <v>PPC15-MT</v>
      </c>
      <c r="K2541" s="180"/>
      <c r="L2541" s="182" t="str">
        <f>+VLOOKUP('INFO SEAL'!N2492,$J$8:$V$50,3,FALSE)</f>
        <v>POSTE DE CONCRETO ARMADO DE 12/200/120/300</v>
      </c>
      <c r="M2541" s="33">
        <f t="shared" si="92"/>
        <v>0.3</v>
      </c>
    </row>
    <row r="2542" spans="1:13" x14ac:dyDescent="0.25">
      <c r="A2542" s="73">
        <f>+'INFO SEAL'!B2493</f>
        <v>2488</v>
      </c>
      <c r="B2542" s="180" t="str">
        <f t="shared" si="91"/>
        <v>SICODI</v>
      </c>
      <c r="C2542" s="180" t="str">
        <f>+'INFO SEAL'!C2493</f>
        <v>AREQUIPA</v>
      </c>
      <c r="D2542" s="180" t="str">
        <f>+'INFO SEAL'!D2493</f>
        <v>CAMANA</v>
      </c>
      <c r="E2542" s="180" t="str">
        <f>+'INFO SEAL'!E2493</f>
        <v>OCOÑA</v>
      </c>
      <c r="F2542" s="180" t="str">
        <f>+IF('INFO SEAL'!I2493="BAJA TENSION","BT",IF('INFO SEAL'!I2493="MEDIA TENSION","MT","AT"))</f>
        <v>MT</v>
      </c>
      <c r="G2542" s="180">
        <f>+'INFO SEAL'!K2493</f>
        <v>13</v>
      </c>
      <c r="H2542" s="180" t="str">
        <f>+'INFO SEAL'!L2493</f>
        <v>POSTE</v>
      </c>
      <c r="I2542" s="180" t="str">
        <f>+'INFO SEAL'!M2493</f>
        <v>CONCRETO</v>
      </c>
      <c r="J2542" s="180" t="str">
        <f>+'INFO SEAL'!N2493&amp;"-"&amp;F2542</f>
        <v>PPC19-MT</v>
      </c>
      <c r="K2542" s="180"/>
      <c r="L2542" s="182" t="str">
        <f>+VLOOKUP('INFO SEAL'!N2493,$J$8:$V$50,3,FALSE)</f>
        <v>POSTE DE CONCRETO ARMADO DE 13/300/150/345</v>
      </c>
      <c r="M2542" s="33">
        <f t="shared" si="92"/>
        <v>0.5</v>
      </c>
    </row>
    <row r="2543" spans="1:13" x14ac:dyDescent="0.25">
      <c r="A2543" s="73">
        <f>+'INFO SEAL'!B2494</f>
        <v>2489</v>
      </c>
      <c r="B2543" s="180" t="str">
        <f t="shared" si="91"/>
        <v>SICODI</v>
      </c>
      <c r="C2543" s="180" t="str">
        <f>+'INFO SEAL'!C2494</f>
        <v>AREQUIPA</v>
      </c>
      <c r="D2543" s="180" t="str">
        <f>+'INFO SEAL'!D2494</f>
        <v>CAMANA</v>
      </c>
      <c r="E2543" s="180" t="str">
        <f>+'INFO SEAL'!E2494</f>
        <v>OCOÑA</v>
      </c>
      <c r="F2543" s="180" t="str">
        <f>+IF('INFO SEAL'!I2494="BAJA TENSION","BT",IF('INFO SEAL'!I2494="MEDIA TENSION","MT","AT"))</f>
        <v>MT</v>
      </c>
      <c r="G2543" s="180">
        <f>+'INFO SEAL'!K2494</f>
        <v>13</v>
      </c>
      <c r="H2543" s="180" t="str">
        <f>+'INFO SEAL'!L2494</f>
        <v>POSTE</v>
      </c>
      <c r="I2543" s="180" t="str">
        <f>+'INFO SEAL'!M2494</f>
        <v>CONCRETO</v>
      </c>
      <c r="J2543" s="180" t="str">
        <f>+'INFO SEAL'!N2494&amp;"-"&amp;F2543</f>
        <v>PPC19-MT</v>
      </c>
      <c r="K2543" s="180"/>
      <c r="L2543" s="182" t="str">
        <f>+VLOOKUP('INFO SEAL'!N2494,$J$8:$V$50,3,FALSE)</f>
        <v>POSTE DE CONCRETO ARMADO DE 13/300/150/345</v>
      </c>
      <c r="M2543" s="33">
        <f t="shared" si="92"/>
        <v>0.5</v>
      </c>
    </row>
    <row r="2544" spans="1:13" x14ac:dyDescent="0.25">
      <c r="A2544" s="73">
        <f>+'INFO SEAL'!B2495</f>
        <v>2490</v>
      </c>
      <c r="B2544" s="180" t="str">
        <f t="shared" si="91"/>
        <v>SICODI</v>
      </c>
      <c r="C2544" s="180" t="str">
        <f>+'INFO SEAL'!C2495</f>
        <v>AREQUIPA</v>
      </c>
      <c r="D2544" s="180" t="str">
        <f>+'INFO SEAL'!D2495</f>
        <v>CAMANA</v>
      </c>
      <c r="E2544" s="180" t="str">
        <f>+'INFO SEAL'!E2495</f>
        <v>OCOÑA</v>
      </c>
      <c r="F2544" s="180" t="str">
        <f>+IF('INFO SEAL'!I2495="BAJA TENSION","BT",IF('INFO SEAL'!I2495="MEDIA TENSION","MT","AT"))</f>
        <v>MT</v>
      </c>
      <c r="G2544" s="180">
        <f>+'INFO SEAL'!K2495</f>
        <v>13</v>
      </c>
      <c r="H2544" s="180" t="str">
        <f>+'INFO SEAL'!L2495</f>
        <v>POSTE</v>
      </c>
      <c r="I2544" s="180" t="str">
        <f>+'INFO SEAL'!M2495</f>
        <v>CONCRETO</v>
      </c>
      <c r="J2544" s="180" t="str">
        <f>+'INFO SEAL'!N2495&amp;"-"&amp;F2544</f>
        <v>PPC19-MT</v>
      </c>
      <c r="K2544" s="180"/>
      <c r="L2544" s="182" t="str">
        <f>+VLOOKUP('INFO SEAL'!N2495,$J$8:$V$50,3,FALSE)</f>
        <v>POSTE DE CONCRETO ARMADO DE 13/300/150/345</v>
      </c>
      <c r="M2544" s="33">
        <f t="shared" si="92"/>
        <v>0.5</v>
      </c>
    </row>
    <row r="2545" spans="1:13" x14ac:dyDescent="0.25">
      <c r="A2545" s="73">
        <f>+'INFO SEAL'!B2496</f>
        <v>2491</v>
      </c>
      <c r="B2545" s="180" t="str">
        <f t="shared" si="91"/>
        <v>SICODI</v>
      </c>
      <c r="C2545" s="180" t="str">
        <f>+'INFO SEAL'!C2496</f>
        <v>AREQUIPA</v>
      </c>
      <c r="D2545" s="180" t="str">
        <f>+'INFO SEAL'!D2496</f>
        <v>CAMANA</v>
      </c>
      <c r="E2545" s="180" t="str">
        <f>+'INFO SEAL'!E2496</f>
        <v>OCOÑA</v>
      </c>
      <c r="F2545" s="180" t="str">
        <f>+IF('INFO SEAL'!I2496="BAJA TENSION","BT",IF('INFO SEAL'!I2496="MEDIA TENSION","MT","AT"))</f>
        <v>MT</v>
      </c>
      <c r="G2545" s="180">
        <f>+'INFO SEAL'!K2496</f>
        <v>13</v>
      </c>
      <c r="H2545" s="180" t="str">
        <f>+'INFO SEAL'!L2496</f>
        <v>POSTE</v>
      </c>
      <c r="I2545" s="180" t="str">
        <f>+'INFO SEAL'!M2496</f>
        <v>CONCRETO</v>
      </c>
      <c r="J2545" s="180" t="str">
        <f>+'INFO SEAL'!N2496&amp;"-"&amp;F2545</f>
        <v>PPC19-MT</v>
      </c>
      <c r="K2545" s="180"/>
      <c r="L2545" s="182" t="str">
        <f>+VLOOKUP('INFO SEAL'!N2496,$J$8:$V$50,3,FALSE)</f>
        <v>POSTE DE CONCRETO ARMADO DE 13/300/150/345</v>
      </c>
      <c r="M2545" s="33">
        <f t="shared" si="92"/>
        <v>0.5</v>
      </c>
    </row>
    <row r="2546" spans="1:13" x14ac:dyDescent="0.25">
      <c r="A2546" s="73">
        <f>+'INFO SEAL'!B2497</f>
        <v>2492</v>
      </c>
      <c r="B2546" s="180" t="str">
        <f t="shared" si="91"/>
        <v>SICODI</v>
      </c>
      <c r="C2546" s="180" t="str">
        <f>+'INFO SEAL'!C2497</f>
        <v>AREQUIPA</v>
      </c>
      <c r="D2546" s="180" t="str">
        <f>+'INFO SEAL'!D2497</f>
        <v>CAMANA</v>
      </c>
      <c r="E2546" s="180" t="str">
        <f>+'INFO SEAL'!E2497</f>
        <v>MARISCAL CACERES</v>
      </c>
      <c r="F2546" s="180" t="str">
        <f>+IF('INFO SEAL'!I2497="BAJA TENSION","BT",IF('INFO SEAL'!I2497="MEDIA TENSION","MT","AT"))</f>
        <v>MT</v>
      </c>
      <c r="G2546" s="180">
        <f>+'INFO SEAL'!K2497</f>
        <v>12</v>
      </c>
      <c r="H2546" s="180" t="str">
        <f>+'INFO SEAL'!L2497</f>
        <v>POSTE</v>
      </c>
      <c r="I2546" s="180" t="str">
        <f>+'INFO SEAL'!M2497</f>
        <v>CONCRETO</v>
      </c>
      <c r="J2546" s="180" t="str">
        <f>+'INFO SEAL'!N2497&amp;"-"&amp;F2546</f>
        <v>PPC15-MT</v>
      </c>
      <c r="K2546" s="180"/>
      <c r="L2546" s="182" t="str">
        <f>+VLOOKUP('INFO SEAL'!N2497,$J$8:$V$50,3,FALSE)</f>
        <v>POSTE DE CONCRETO ARMADO DE 12/200/120/300</v>
      </c>
      <c r="M2546" s="33">
        <f t="shared" si="92"/>
        <v>0.3</v>
      </c>
    </row>
    <row r="2547" spans="1:13" x14ac:dyDescent="0.25">
      <c r="A2547" s="73">
        <f>+'INFO SEAL'!B2498</f>
        <v>2493</v>
      </c>
      <c r="B2547" s="180" t="str">
        <f t="shared" si="91"/>
        <v>SICODI</v>
      </c>
      <c r="C2547" s="180" t="str">
        <f>+'INFO SEAL'!C2498</f>
        <v>AREQUIPA</v>
      </c>
      <c r="D2547" s="180" t="str">
        <f>+'INFO SEAL'!D2498</f>
        <v>CONDESUYOS</v>
      </c>
      <c r="E2547" s="180" t="str">
        <f>+'INFO SEAL'!E2498</f>
        <v>CHICHAS</v>
      </c>
      <c r="F2547" s="180" t="str">
        <f>+IF('INFO SEAL'!I2498="BAJA TENSION","BT",IF('INFO SEAL'!I2498="MEDIA TENSION","MT","AT"))</f>
        <v>MT</v>
      </c>
      <c r="G2547" s="180">
        <f>+'INFO SEAL'!K2498</f>
        <v>13</v>
      </c>
      <c r="H2547" s="180" t="str">
        <f>+'INFO SEAL'!L2498</f>
        <v>POSTE</v>
      </c>
      <c r="I2547" s="180" t="str">
        <f>+'INFO SEAL'!M2498</f>
        <v>CONCRETO</v>
      </c>
      <c r="J2547" s="180" t="str">
        <f>+'INFO SEAL'!N2498&amp;"-"&amp;F2547</f>
        <v>PPC19-MT</v>
      </c>
      <c r="K2547" s="180"/>
      <c r="L2547" s="182" t="str">
        <f>+VLOOKUP('INFO SEAL'!N2498,$J$8:$V$50,3,FALSE)</f>
        <v>POSTE DE CONCRETO ARMADO DE 13/300/150/345</v>
      </c>
      <c r="M2547" s="33">
        <f t="shared" si="92"/>
        <v>0.5</v>
      </c>
    </row>
    <row r="2548" spans="1:13" x14ac:dyDescent="0.25">
      <c r="A2548" s="73">
        <f>+'INFO SEAL'!B2499</f>
        <v>2494</v>
      </c>
      <c r="B2548" s="180" t="str">
        <f t="shared" si="91"/>
        <v>SICODI</v>
      </c>
      <c r="C2548" s="180" t="str">
        <f>+'INFO SEAL'!C2499</f>
        <v>AREQUIPA</v>
      </c>
      <c r="D2548" s="180" t="str">
        <f>+'INFO SEAL'!D2499</f>
        <v>CARAVELI</v>
      </c>
      <c r="E2548" s="180" t="str">
        <f>+'INFO SEAL'!E2499</f>
        <v>CARAVELI</v>
      </c>
      <c r="F2548" s="180" t="str">
        <f>+IF('INFO SEAL'!I2499="BAJA TENSION","BT",IF('INFO SEAL'!I2499="MEDIA TENSION","MT","AT"))</f>
        <v>MT</v>
      </c>
      <c r="G2548" s="180">
        <f>+'INFO SEAL'!K2499</f>
        <v>12</v>
      </c>
      <c r="H2548" s="180" t="str">
        <f>+'INFO SEAL'!L2499</f>
        <v>POSTE</v>
      </c>
      <c r="I2548" s="180" t="str">
        <f>+'INFO SEAL'!M2499</f>
        <v>CONCRETO</v>
      </c>
      <c r="J2548" s="180" t="str">
        <f>+'INFO SEAL'!N2499&amp;"-"&amp;F2548</f>
        <v>PPC15-MT</v>
      </c>
      <c r="K2548" s="180"/>
      <c r="L2548" s="182" t="str">
        <f>+VLOOKUP('INFO SEAL'!N2499,$J$8:$V$50,3,FALSE)</f>
        <v>POSTE DE CONCRETO ARMADO DE 12/200/120/300</v>
      </c>
      <c r="M2548" s="33">
        <f t="shared" si="92"/>
        <v>0.3</v>
      </c>
    </row>
    <row r="2549" spans="1:13" x14ac:dyDescent="0.25">
      <c r="A2549" s="73">
        <f>+'INFO SEAL'!B2500</f>
        <v>2495</v>
      </c>
      <c r="B2549" s="180" t="str">
        <f t="shared" si="91"/>
        <v>SICODI</v>
      </c>
      <c r="C2549" s="180" t="str">
        <f>+'INFO SEAL'!C2500</f>
        <v>AREQUIPA</v>
      </c>
      <c r="D2549" s="180" t="str">
        <f>+'INFO SEAL'!D2500</f>
        <v>CARAVELI</v>
      </c>
      <c r="E2549" s="180" t="str">
        <f>+'INFO SEAL'!E2500</f>
        <v>CARAVELI</v>
      </c>
      <c r="F2549" s="180" t="str">
        <f>+IF('INFO SEAL'!I2500="BAJA TENSION","BT",IF('INFO SEAL'!I2500="MEDIA TENSION","MT","AT"))</f>
        <v>MT</v>
      </c>
      <c r="G2549" s="180">
        <f>+'INFO SEAL'!K2500</f>
        <v>12</v>
      </c>
      <c r="H2549" s="180" t="str">
        <f>+'INFO SEAL'!L2500</f>
        <v>POSTE</v>
      </c>
      <c r="I2549" s="180" t="str">
        <f>+'INFO SEAL'!M2500</f>
        <v>CONCRETO</v>
      </c>
      <c r="J2549" s="180" t="str">
        <f>+'INFO SEAL'!N2500&amp;"-"&amp;F2549</f>
        <v>PPC15-MT</v>
      </c>
      <c r="K2549" s="180"/>
      <c r="L2549" s="182" t="str">
        <f>+VLOOKUP('INFO SEAL'!N2500,$J$8:$V$50,3,FALSE)</f>
        <v>POSTE DE CONCRETO ARMADO DE 12/200/120/300</v>
      </c>
      <c r="M2549" s="33">
        <f t="shared" si="92"/>
        <v>0.3</v>
      </c>
    </row>
    <row r="2550" spans="1:13" x14ac:dyDescent="0.25">
      <c r="A2550" s="73">
        <f>+'INFO SEAL'!B2501</f>
        <v>2496</v>
      </c>
      <c r="B2550" s="180" t="str">
        <f t="shared" si="91"/>
        <v>SICODI</v>
      </c>
      <c r="C2550" s="180" t="str">
        <f>+'INFO SEAL'!C2501</f>
        <v>AREQUIPA</v>
      </c>
      <c r="D2550" s="180" t="str">
        <f>+'INFO SEAL'!D2501</f>
        <v>CAMANA</v>
      </c>
      <c r="E2550" s="180" t="str">
        <f>+'INFO SEAL'!E2501</f>
        <v>OCOÑA</v>
      </c>
      <c r="F2550" s="180" t="str">
        <f>+IF('INFO SEAL'!I2501="BAJA TENSION","BT",IF('INFO SEAL'!I2501="MEDIA TENSION","MT","AT"))</f>
        <v>MT</v>
      </c>
      <c r="G2550" s="180">
        <f>+'INFO SEAL'!K2501</f>
        <v>13</v>
      </c>
      <c r="H2550" s="180" t="str">
        <f>+'INFO SEAL'!L2501</f>
        <v>POSTE</v>
      </c>
      <c r="I2550" s="180" t="str">
        <f>+'INFO SEAL'!M2501</f>
        <v>CONCRETO</v>
      </c>
      <c r="J2550" s="180" t="str">
        <f>+'INFO SEAL'!N2501&amp;"-"&amp;F2550</f>
        <v>PPC18-MT</v>
      </c>
      <c r="K2550" s="180"/>
      <c r="L2550" s="182" t="str">
        <f>+VLOOKUP('INFO SEAL'!N2501,$J$8:$V$50,3,FALSE)</f>
        <v>POSTE DE CONCRETO ARMADO DE 13/200/140/335</v>
      </c>
      <c r="M2550" s="33">
        <f t="shared" si="92"/>
        <v>0.4</v>
      </c>
    </row>
    <row r="2551" spans="1:13" x14ac:dyDescent="0.25">
      <c r="A2551" s="73">
        <f>+'INFO SEAL'!B2502</f>
        <v>2497</v>
      </c>
      <c r="B2551" s="180" t="str">
        <f t="shared" si="91"/>
        <v>SICODI</v>
      </c>
      <c r="C2551" s="180" t="str">
        <f>+'INFO SEAL'!C2502</f>
        <v>AREQUIPA</v>
      </c>
      <c r="D2551" s="180" t="str">
        <f>+'INFO SEAL'!D2502</f>
        <v>CARAVELI</v>
      </c>
      <c r="E2551" s="180" t="str">
        <f>+'INFO SEAL'!E2502</f>
        <v>CARAVELI</v>
      </c>
      <c r="F2551" s="180" t="str">
        <f>+IF('INFO SEAL'!I2502="BAJA TENSION","BT",IF('INFO SEAL'!I2502="MEDIA TENSION","MT","AT"))</f>
        <v>MT</v>
      </c>
      <c r="G2551" s="180">
        <f>+'INFO SEAL'!K2502</f>
        <v>12</v>
      </c>
      <c r="H2551" s="180" t="str">
        <f>+'INFO SEAL'!L2502</f>
        <v>POSTE</v>
      </c>
      <c r="I2551" s="180" t="str">
        <f>+'INFO SEAL'!M2502</f>
        <v>CONCRETO</v>
      </c>
      <c r="J2551" s="180" t="str">
        <f>+'INFO SEAL'!N2502&amp;"-"&amp;F2551</f>
        <v>PPC15-MT</v>
      </c>
      <c r="K2551" s="180"/>
      <c r="L2551" s="182" t="str">
        <f>+VLOOKUP('INFO SEAL'!N2502,$J$8:$V$50,3,FALSE)</f>
        <v>POSTE DE CONCRETO ARMADO DE 12/200/120/300</v>
      </c>
      <c r="M2551" s="33">
        <f t="shared" si="92"/>
        <v>0.3</v>
      </c>
    </row>
    <row r="2552" spans="1:13" x14ac:dyDescent="0.25">
      <c r="A2552" s="73">
        <f>+'INFO SEAL'!B2503</f>
        <v>2498</v>
      </c>
      <c r="B2552" s="180" t="str">
        <f t="shared" ref="B2552:B2615" si="93">+INDEX($B$8:$B$50,MATCH(L2552,$L$8:$L$50,0))</f>
        <v>SICODI</v>
      </c>
      <c r="C2552" s="180" t="str">
        <f>+'INFO SEAL'!C2503</f>
        <v>AREQUIPA</v>
      </c>
      <c r="D2552" s="180" t="str">
        <f>+'INFO SEAL'!D2503</f>
        <v>CARAVELI</v>
      </c>
      <c r="E2552" s="180" t="str">
        <f>+'INFO SEAL'!E2503</f>
        <v>CARAVELI</v>
      </c>
      <c r="F2552" s="180" t="str">
        <f>+IF('INFO SEAL'!I2503="BAJA TENSION","BT",IF('INFO SEAL'!I2503="MEDIA TENSION","MT","AT"))</f>
        <v>MT</v>
      </c>
      <c r="G2552" s="180">
        <f>+'INFO SEAL'!K2503</f>
        <v>12</v>
      </c>
      <c r="H2552" s="180" t="str">
        <f>+'INFO SEAL'!L2503</f>
        <v>POSTE</v>
      </c>
      <c r="I2552" s="180" t="str">
        <f>+'INFO SEAL'!M2503</f>
        <v>CONCRETO</v>
      </c>
      <c r="J2552" s="180" t="str">
        <f>+'INFO SEAL'!N2503&amp;"-"&amp;F2552</f>
        <v>PPC15-MT</v>
      </c>
      <c r="K2552" s="180"/>
      <c r="L2552" s="182" t="str">
        <f>+VLOOKUP('INFO SEAL'!N2503,$J$8:$V$50,3,FALSE)</f>
        <v>POSTE DE CONCRETO ARMADO DE 12/200/120/300</v>
      </c>
      <c r="M2552" s="33">
        <f t="shared" ref="M2552:M2615" si="94">+VLOOKUP(J2552,$K$8:$V$50,12,FALSE)</f>
        <v>0.3</v>
      </c>
    </row>
    <row r="2553" spans="1:13" x14ac:dyDescent="0.25">
      <c r="A2553" s="73">
        <f>+'INFO SEAL'!B2504</f>
        <v>2499</v>
      </c>
      <c r="B2553" s="180" t="str">
        <f t="shared" si="93"/>
        <v>SICODI</v>
      </c>
      <c r="C2553" s="180" t="str">
        <f>+'INFO SEAL'!C2504</f>
        <v>AREQUIPA</v>
      </c>
      <c r="D2553" s="180" t="str">
        <f>+'INFO SEAL'!D2504</f>
        <v>CARAVELI</v>
      </c>
      <c r="E2553" s="180" t="str">
        <f>+'INFO SEAL'!E2504</f>
        <v>CARAVELI</v>
      </c>
      <c r="F2553" s="180" t="str">
        <f>+IF('INFO SEAL'!I2504="BAJA TENSION","BT",IF('INFO SEAL'!I2504="MEDIA TENSION","MT","AT"))</f>
        <v>MT</v>
      </c>
      <c r="G2553" s="180">
        <f>+'INFO SEAL'!K2504</f>
        <v>12</v>
      </c>
      <c r="H2553" s="180" t="str">
        <f>+'INFO SEAL'!L2504</f>
        <v>POSTE</v>
      </c>
      <c r="I2553" s="180" t="str">
        <f>+'INFO SEAL'!M2504</f>
        <v>CONCRETO</v>
      </c>
      <c r="J2553" s="180" t="str">
        <f>+'INFO SEAL'!N2504&amp;"-"&amp;F2553</f>
        <v>PPC15-MT</v>
      </c>
      <c r="K2553" s="180"/>
      <c r="L2553" s="182" t="str">
        <f>+VLOOKUP('INFO SEAL'!N2504,$J$8:$V$50,3,FALSE)</f>
        <v>POSTE DE CONCRETO ARMADO DE 12/200/120/300</v>
      </c>
      <c r="M2553" s="33">
        <f t="shared" si="94"/>
        <v>0.3</v>
      </c>
    </row>
    <row r="2554" spans="1:13" x14ac:dyDescent="0.25">
      <c r="A2554" s="73">
        <f>+'INFO SEAL'!B2505</f>
        <v>2500</v>
      </c>
      <c r="B2554" s="180" t="str">
        <f t="shared" si="93"/>
        <v>SICODI</v>
      </c>
      <c r="C2554" s="180" t="str">
        <f>+'INFO SEAL'!C2505</f>
        <v>AREQUIPA</v>
      </c>
      <c r="D2554" s="180" t="str">
        <f>+'INFO SEAL'!D2505</f>
        <v>CARAVELI</v>
      </c>
      <c r="E2554" s="180" t="str">
        <f>+'INFO SEAL'!E2505</f>
        <v>CARAVELI</v>
      </c>
      <c r="F2554" s="180" t="str">
        <f>+IF('INFO SEAL'!I2505="BAJA TENSION","BT",IF('INFO SEAL'!I2505="MEDIA TENSION","MT","AT"))</f>
        <v>MT</v>
      </c>
      <c r="G2554" s="180">
        <f>+'INFO SEAL'!K2505</f>
        <v>12</v>
      </c>
      <c r="H2554" s="180" t="str">
        <f>+'INFO SEAL'!L2505</f>
        <v>POSTE</v>
      </c>
      <c r="I2554" s="180" t="str">
        <f>+'INFO SEAL'!M2505</f>
        <v>CONCRETO</v>
      </c>
      <c r="J2554" s="180" t="str">
        <f>+'INFO SEAL'!N2505&amp;"-"&amp;F2554</f>
        <v>PPC15-MT</v>
      </c>
      <c r="K2554" s="180"/>
      <c r="L2554" s="182" t="str">
        <f>+VLOOKUP('INFO SEAL'!N2505,$J$8:$V$50,3,FALSE)</f>
        <v>POSTE DE CONCRETO ARMADO DE 12/200/120/300</v>
      </c>
      <c r="M2554" s="33">
        <f t="shared" si="94"/>
        <v>0.3</v>
      </c>
    </row>
    <row r="2555" spans="1:13" x14ac:dyDescent="0.25">
      <c r="A2555" s="73">
        <f>+'INFO SEAL'!B2506</f>
        <v>2501</v>
      </c>
      <c r="B2555" s="180" t="str">
        <f t="shared" si="93"/>
        <v>SICODI</v>
      </c>
      <c r="C2555" s="180" t="str">
        <f>+'INFO SEAL'!C2506</f>
        <v>AREQUIPA</v>
      </c>
      <c r="D2555" s="180" t="str">
        <f>+'INFO SEAL'!D2506</f>
        <v>CARAVELI</v>
      </c>
      <c r="E2555" s="180" t="str">
        <f>+'INFO SEAL'!E2506</f>
        <v>CARAVELI</v>
      </c>
      <c r="F2555" s="180" t="str">
        <f>+IF('INFO SEAL'!I2506="BAJA TENSION","BT",IF('INFO SEAL'!I2506="MEDIA TENSION","MT","AT"))</f>
        <v>MT</v>
      </c>
      <c r="G2555" s="180">
        <f>+'INFO SEAL'!K2506</f>
        <v>12</v>
      </c>
      <c r="H2555" s="180" t="str">
        <f>+'INFO SEAL'!L2506</f>
        <v>POSTE</v>
      </c>
      <c r="I2555" s="180" t="str">
        <f>+'INFO SEAL'!M2506</f>
        <v>CONCRETO</v>
      </c>
      <c r="J2555" s="180" t="str">
        <f>+'INFO SEAL'!N2506&amp;"-"&amp;F2555</f>
        <v>PPC15-MT</v>
      </c>
      <c r="K2555" s="180"/>
      <c r="L2555" s="182" t="str">
        <f>+VLOOKUP('INFO SEAL'!N2506,$J$8:$V$50,3,FALSE)</f>
        <v>POSTE DE CONCRETO ARMADO DE 12/200/120/300</v>
      </c>
      <c r="M2555" s="33">
        <f t="shared" si="94"/>
        <v>0.3</v>
      </c>
    </row>
    <row r="2556" spans="1:13" x14ac:dyDescent="0.25">
      <c r="A2556" s="73">
        <f>+'INFO SEAL'!B2507</f>
        <v>2502</v>
      </c>
      <c r="B2556" s="180" t="str">
        <f t="shared" si="93"/>
        <v>SICODI</v>
      </c>
      <c r="C2556" s="180" t="str">
        <f>+'INFO SEAL'!C2507</f>
        <v>AREQUIPA</v>
      </c>
      <c r="D2556" s="180" t="str">
        <f>+'INFO SEAL'!D2507</f>
        <v>CARAVELI</v>
      </c>
      <c r="E2556" s="180" t="str">
        <f>+'INFO SEAL'!E2507</f>
        <v>CARAVELI</v>
      </c>
      <c r="F2556" s="180" t="str">
        <f>+IF('INFO SEAL'!I2507="BAJA TENSION","BT",IF('INFO SEAL'!I2507="MEDIA TENSION","MT","AT"))</f>
        <v>MT</v>
      </c>
      <c r="G2556" s="180">
        <f>+'INFO SEAL'!K2507</f>
        <v>11</v>
      </c>
      <c r="H2556" s="180" t="str">
        <f>+'INFO SEAL'!L2507</f>
        <v>POSTE</v>
      </c>
      <c r="I2556" s="180" t="str">
        <f>+'INFO SEAL'!M2507</f>
        <v>MADERA</v>
      </c>
      <c r="J2556" s="180" t="str">
        <f>+'INFO SEAL'!N2507&amp;"-"&amp;F2556</f>
        <v>PPM15-MT</v>
      </c>
      <c r="K2556" s="180"/>
      <c r="L2556" s="182" t="str">
        <f>+VLOOKUP('INFO SEAL'!N2507,$J$8:$V$50,3,FALSE)</f>
        <v>POSTE DE MADERA TRATADA DE 11 mts. CL.4</v>
      </c>
      <c r="M2556" s="33">
        <f t="shared" si="94"/>
        <v>0.8</v>
      </c>
    </row>
    <row r="2557" spans="1:13" x14ac:dyDescent="0.25">
      <c r="A2557" s="73">
        <f>+'INFO SEAL'!B2508</f>
        <v>2503</v>
      </c>
      <c r="B2557" s="180" t="str">
        <f t="shared" si="93"/>
        <v>SICODI</v>
      </c>
      <c r="C2557" s="180" t="str">
        <f>+'INFO SEAL'!C2508</f>
        <v>AREQUIPA</v>
      </c>
      <c r="D2557" s="180" t="str">
        <f>+'INFO SEAL'!D2508</f>
        <v>CARAVELI</v>
      </c>
      <c r="E2557" s="180" t="str">
        <f>+'INFO SEAL'!E2508</f>
        <v>CARAVELI</v>
      </c>
      <c r="F2557" s="180" t="str">
        <f>+IF('INFO SEAL'!I2508="BAJA TENSION","BT",IF('INFO SEAL'!I2508="MEDIA TENSION","MT","AT"))</f>
        <v>MT</v>
      </c>
      <c r="G2557" s="180">
        <f>+'INFO SEAL'!K2508</f>
        <v>11</v>
      </c>
      <c r="H2557" s="180" t="str">
        <f>+'INFO SEAL'!L2508</f>
        <v>POSTE</v>
      </c>
      <c r="I2557" s="180" t="str">
        <f>+'INFO SEAL'!M2508</f>
        <v>MADERA</v>
      </c>
      <c r="J2557" s="180" t="str">
        <f>+'INFO SEAL'!N2508&amp;"-"&amp;F2557</f>
        <v>PPM15-MT</v>
      </c>
      <c r="K2557" s="180"/>
      <c r="L2557" s="182" t="str">
        <f>+VLOOKUP('INFO SEAL'!N2508,$J$8:$V$50,3,FALSE)</f>
        <v>POSTE DE MADERA TRATADA DE 11 mts. CL.4</v>
      </c>
      <c r="M2557" s="33">
        <f t="shared" si="94"/>
        <v>0.8</v>
      </c>
    </row>
    <row r="2558" spans="1:13" x14ac:dyDescent="0.25">
      <c r="A2558" s="73">
        <f>+'INFO SEAL'!B2509</f>
        <v>2504</v>
      </c>
      <c r="B2558" s="180" t="str">
        <f t="shared" si="93"/>
        <v>SICODI</v>
      </c>
      <c r="C2558" s="180" t="str">
        <f>+'INFO SEAL'!C2509</f>
        <v>AREQUIPA</v>
      </c>
      <c r="D2558" s="180" t="str">
        <f>+'INFO SEAL'!D2509</f>
        <v>CONDESUYOS</v>
      </c>
      <c r="E2558" s="180" t="str">
        <f>+'INFO SEAL'!E2509</f>
        <v>CHICHAS</v>
      </c>
      <c r="F2558" s="180" t="str">
        <f>+IF('INFO SEAL'!I2509="BAJA TENSION","BT",IF('INFO SEAL'!I2509="MEDIA TENSION","MT","AT"))</f>
        <v>MT</v>
      </c>
      <c r="G2558" s="180">
        <f>+'INFO SEAL'!K2509</f>
        <v>13</v>
      </c>
      <c r="H2558" s="180" t="str">
        <f>+'INFO SEAL'!L2509</f>
        <v>POSTE</v>
      </c>
      <c r="I2558" s="180" t="str">
        <f>+'INFO SEAL'!M2509</f>
        <v>CONCRETO</v>
      </c>
      <c r="J2558" s="180" t="str">
        <f>+'INFO SEAL'!N2509&amp;"-"&amp;F2558</f>
        <v>PPC19-MT</v>
      </c>
      <c r="K2558" s="180"/>
      <c r="L2558" s="182" t="str">
        <f>+VLOOKUP('INFO SEAL'!N2509,$J$8:$V$50,3,FALSE)</f>
        <v>POSTE DE CONCRETO ARMADO DE 13/300/150/345</v>
      </c>
      <c r="M2558" s="33">
        <f t="shared" si="94"/>
        <v>0.5</v>
      </c>
    </row>
    <row r="2559" spans="1:13" x14ac:dyDescent="0.25">
      <c r="A2559" s="73">
        <f>+'INFO SEAL'!B2510</f>
        <v>2505</v>
      </c>
      <c r="B2559" s="180" t="str">
        <f t="shared" si="93"/>
        <v>SICODI</v>
      </c>
      <c r="C2559" s="180" t="str">
        <f>+'INFO SEAL'!C2510</f>
        <v>AREQUIPA</v>
      </c>
      <c r="D2559" s="180" t="str">
        <f>+'INFO SEAL'!D2510</f>
        <v>CARAVELI</v>
      </c>
      <c r="E2559" s="180" t="str">
        <f>+'INFO SEAL'!E2510</f>
        <v>CARAVELI</v>
      </c>
      <c r="F2559" s="180" t="str">
        <f>+IF('INFO SEAL'!I2510="BAJA TENSION","BT",IF('INFO SEAL'!I2510="MEDIA TENSION","MT","AT"))</f>
        <v>MT</v>
      </c>
      <c r="G2559" s="180">
        <f>+'INFO SEAL'!K2510</f>
        <v>11</v>
      </c>
      <c r="H2559" s="180" t="str">
        <f>+'INFO SEAL'!L2510</f>
        <v>POSTE</v>
      </c>
      <c r="I2559" s="180" t="str">
        <f>+'INFO SEAL'!M2510</f>
        <v>MADERA</v>
      </c>
      <c r="J2559" s="180" t="str">
        <f>+'INFO SEAL'!N2510&amp;"-"&amp;F2559</f>
        <v>PPM15-MT</v>
      </c>
      <c r="K2559" s="180"/>
      <c r="L2559" s="182" t="str">
        <f>+VLOOKUP('INFO SEAL'!N2510,$J$8:$V$50,3,FALSE)</f>
        <v>POSTE DE MADERA TRATADA DE 11 mts. CL.4</v>
      </c>
      <c r="M2559" s="33">
        <f t="shared" si="94"/>
        <v>0.8</v>
      </c>
    </row>
    <row r="2560" spans="1:13" x14ac:dyDescent="0.25">
      <c r="A2560" s="73">
        <f>+'INFO SEAL'!B2511</f>
        <v>2506</v>
      </c>
      <c r="B2560" s="180" t="str">
        <f t="shared" si="93"/>
        <v>SICODI</v>
      </c>
      <c r="C2560" s="180" t="str">
        <f>+'INFO SEAL'!C2511</f>
        <v>AREQUIPA</v>
      </c>
      <c r="D2560" s="180" t="str">
        <f>+'INFO SEAL'!D2511</f>
        <v>CAMANA</v>
      </c>
      <c r="E2560" s="180" t="str">
        <f>+'INFO SEAL'!E2511</f>
        <v>OCOÑA</v>
      </c>
      <c r="F2560" s="180" t="str">
        <f>+IF('INFO SEAL'!I2511="BAJA TENSION","BT",IF('INFO SEAL'!I2511="MEDIA TENSION","MT","AT"))</f>
        <v>MT</v>
      </c>
      <c r="G2560" s="180">
        <f>+'INFO SEAL'!K2511</f>
        <v>13</v>
      </c>
      <c r="H2560" s="180" t="str">
        <f>+'INFO SEAL'!L2511</f>
        <v>POSTE</v>
      </c>
      <c r="I2560" s="180" t="str">
        <f>+'INFO SEAL'!M2511</f>
        <v>CONCRETO</v>
      </c>
      <c r="J2560" s="180" t="str">
        <f>+'INFO SEAL'!N2511&amp;"-"&amp;F2560</f>
        <v>PPC19-MT</v>
      </c>
      <c r="K2560" s="180"/>
      <c r="L2560" s="182" t="str">
        <f>+VLOOKUP('INFO SEAL'!N2511,$J$8:$V$50,3,FALSE)</f>
        <v>POSTE DE CONCRETO ARMADO DE 13/300/150/345</v>
      </c>
      <c r="M2560" s="33">
        <f t="shared" si="94"/>
        <v>0.5</v>
      </c>
    </row>
    <row r="2561" spans="1:13" x14ac:dyDescent="0.25">
      <c r="A2561" s="73">
        <f>+'INFO SEAL'!B2512</f>
        <v>2507</v>
      </c>
      <c r="B2561" s="180" t="str">
        <f t="shared" si="93"/>
        <v>SICODI</v>
      </c>
      <c r="C2561" s="180" t="str">
        <f>+'INFO SEAL'!C2512</f>
        <v>AREQUIPA</v>
      </c>
      <c r="D2561" s="180" t="str">
        <f>+'INFO SEAL'!D2512</f>
        <v>CARAVELI</v>
      </c>
      <c r="E2561" s="180" t="str">
        <f>+'INFO SEAL'!E2512</f>
        <v>CARAVELI</v>
      </c>
      <c r="F2561" s="180" t="str">
        <f>+IF('INFO SEAL'!I2512="BAJA TENSION","BT",IF('INFO SEAL'!I2512="MEDIA TENSION","MT","AT"))</f>
        <v>MT</v>
      </c>
      <c r="G2561" s="180">
        <f>+'INFO SEAL'!K2512</f>
        <v>12</v>
      </c>
      <c r="H2561" s="180" t="str">
        <f>+'INFO SEAL'!L2512</f>
        <v>POSTE</v>
      </c>
      <c r="I2561" s="180" t="str">
        <f>+'INFO SEAL'!M2512</f>
        <v>CONCRETO</v>
      </c>
      <c r="J2561" s="180" t="str">
        <f>+'INFO SEAL'!N2512&amp;"-"&amp;F2561</f>
        <v>PPC15-MT</v>
      </c>
      <c r="K2561" s="180"/>
      <c r="L2561" s="182" t="str">
        <f>+VLOOKUP('INFO SEAL'!N2512,$J$8:$V$50,3,FALSE)</f>
        <v>POSTE DE CONCRETO ARMADO DE 12/200/120/300</v>
      </c>
      <c r="M2561" s="33">
        <f t="shared" si="94"/>
        <v>0.3</v>
      </c>
    </row>
    <row r="2562" spans="1:13" x14ac:dyDescent="0.25">
      <c r="A2562" s="73">
        <f>+'INFO SEAL'!B2513</f>
        <v>2508</v>
      </c>
      <c r="B2562" s="180" t="str">
        <f t="shared" si="93"/>
        <v>SICODI</v>
      </c>
      <c r="C2562" s="180" t="str">
        <f>+'INFO SEAL'!C2513</f>
        <v>AREQUIPA</v>
      </c>
      <c r="D2562" s="180" t="str">
        <f>+'INFO SEAL'!D2513</f>
        <v>CARAVELI</v>
      </c>
      <c r="E2562" s="180" t="str">
        <f>+'INFO SEAL'!E2513</f>
        <v>CARAVELI</v>
      </c>
      <c r="F2562" s="180" t="str">
        <f>+IF('INFO SEAL'!I2513="BAJA TENSION","BT",IF('INFO SEAL'!I2513="MEDIA TENSION","MT","AT"))</f>
        <v>MT</v>
      </c>
      <c r="G2562" s="180">
        <f>+'INFO SEAL'!K2513</f>
        <v>12</v>
      </c>
      <c r="H2562" s="180" t="str">
        <f>+'INFO SEAL'!L2513</f>
        <v>POSTE</v>
      </c>
      <c r="I2562" s="180" t="str">
        <f>+'INFO SEAL'!M2513</f>
        <v>CONCRETO</v>
      </c>
      <c r="J2562" s="180" t="str">
        <f>+'INFO SEAL'!N2513&amp;"-"&amp;F2562</f>
        <v>PPC15-MT</v>
      </c>
      <c r="K2562" s="180"/>
      <c r="L2562" s="182" t="str">
        <f>+VLOOKUP('INFO SEAL'!N2513,$J$8:$V$50,3,FALSE)</f>
        <v>POSTE DE CONCRETO ARMADO DE 12/200/120/300</v>
      </c>
      <c r="M2562" s="33">
        <f t="shared" si="94"/>
        <v>0.3</v>
      </c>
    </row>
    <row r="2563" spans="1:13" x14ac:dyDescent="0.25">
      <c r="A2563" s="73">
        <f>+'INFO SEAL'!B2514</f>
        <v>2509</v>
      </c>
      <c r="B2563" s="180" t="str">
        <f t="shared" si="93"/>
        <v>SICODI</v>
      </c>
      <c r="C2563" s="180" t="str">
        <f>+'INFO SEAL'!C2514</f>
        <v>AREQUIPA</v>
      </c>
      <c r="D2563" s="180" t="str">
        <f>+'INFO SEAL'!D2514</f>
        <v>CARAVELI</v>
      </c>
      <c r="E2563" s="180" t="str">
        <f>+'INFO SEAL'!E2514</f>
        <v>CARAVELI</v>
      </c>
      <c r="F2563" s="180" t="str">
        <f>+IF('INFO SEAL'!I2514="BAJA TENSION","BT",IF('INFO SEAL'!I2514="MEDIA TENSION","MT","AT"))</f>
        <v>MT</v>
      </c>
      <c r="G2563" s="180">
        <f>+'INFO SEAL'!K2514</f>
        <v>12</v>
      </c>
      <c r="H2563" s="180" t="str">
        <f>+'INFO SEAL'!L2514</f>
        <v>POSTE</v>
      </c>
      <c r="I2563" s="180" t="str">
        <f>+'INFO SEAL'!M2514</f>
        <v>CONCRETO</v>
      </c>
      <c r="J2563" s="180" t="str">
        <f>+'INFO SEAL'!N2514&amp;"-"&amp;F2563</f>
        <v>PPC15-MT</v>
      </c>
      <c r="K2563" s="180"/>
      <c r="L2563" s="182" t="str">
        <f>+VLOOKUP('INFO SEAL'!N2514,$J$8:$V$50,3,FALSE)</f>
        <v>POSTE DE CONCRETO ARMADO DE 12/200/120/300</v>
      </c>
      <c r="M2563" s="33">
        <f t="shared" si="94"/>
        <v>0.3</v>
      </c>
    </row>
    <row r="2564" spans="1:13" x14ac:dyDescent="0.25">
      <c r="A2564" s="73">
        <f>+'INFO SEAL'!B2515</f>
        <v>2510</v>
      </c>
      <c r="B2564" s="180" t="str">
        <f t="shared" si="93"/>
        <v>SICODI</v>
      </c>
      <c r="C2564" s="180" t="str">
        <f>+'INFO SEAL'!C2515</f>
        <v>AREQUIPA</v>
      </c>
      <c r="D2564" s="180" t="str">
        <f>+'INFO SEAL'!D2515</f>
        <v>CARAVELI</v>
      </c>
      <c r="E2564" s="180" t="str">
        <f>+'INFO SEAL'!E2515</f>
        <v>CARAVELI</v>
      </c>
      <c r="F2564" s="180" t="str">
        <f>+IF('INFO SEAL'!I2515="BAJA TENSION","BT",IF('INFO SEAL'!I2515="MEDIA TENSION","MT","AT"))</f>
        <v>MT</v>
      </c>
      <c r="G2564" s="180">
        <f>+'INFO SEAL'!K2515</f>
        <v>13</v>
      </c>
      <c r="H2564" s="180" t="str">
        <f>+'INFO SEAL'!L2515</f>
        <v>POSTE</v>
      </c>
      <c r="I2564" s="180" t="str">
        <f>+'INFO SEAL'!M2515</f>
        <v>CONCRETO</v>
      </c>
      <c r="J2564" s="180" t="str">
        <f>+'INFO SEAL'!N2515&amp;"-"&amp;F2564</f>
        <v>PPC18-MT</v>
      </c>
      <c r="K2564" s="180"/>
      <c r="L2564" s="182" t="str">
        <f>+VLOOKUP('INFO SEAL'!N2515,$J$8:$V$50,3,FALSE)</f>
        <v>POSTE DE CONCRETO ARMADO DE 13/200/140/335</v>
      </c>
      <c r="M2564" s="33">
        <f t="shared" si="94"/>
        <v>0.4</v>
      </c>
    </row>
    <row r="2565" spans="1:13" x14ac:dyDescent="0.25">
      <c r="A2565" s="73">
        <f>+'INFO SEAL'!B2516</f>
        <v>2511</v>
      </c>
      <c r="B2565" s="180" t="str">
        <f t="shared" si="93"/>
        <v>SICODI</v>
      </c>
      <c r="C2565" s="180" t="str">
        <f>+'INFO SEAL'!C2516</f>
        <v>AREQUIPA</v>
      </c>
      <c r="D2565" s="180" t="str">
        <f>+'INFO SEAL'!D2516</f>
        <v>CONDESUYOS</v>
      </c>
      <c r="E2565" s="180" t="str">
        <f>+'INFO SEAL'!E2516</f>
        <v>CHICHAS</v>
      </c>
      <c r="F2565" s="180" t="str">
        <f>+IF('INFO SEAL'!I2516="BAJA TENSION","BT",IF('INFO SEAL'!I2516="MEDIA TENSION","MT","AT"))</f>
        <v>MT</v>
      </c>
      <c r="G2565" s="180">
        <f>+'INFO SEAL'!K2516</f>
        <v>13</v>
      </c>
      <c r="H2565" s="180" t="str">
        <f>+'INFO SEAL'!L2516</f>
        <v>POSTE</v>
      </c>
      <c r="I2565" s="180" t="str">
        <f>+'INFO SEAL'!M2516</f>
        <v>CONCRETO</v>
      </c>
      <c r="J2565" s="180" t="str">
        <f>+'INFO SEAL'!N2516&amp;"-"&amp;F2565</f>
        <v>PPC19-MT</v>
      </c>
      <c r="K2565" s="180"/>
      <c r="L2565" s="182" t="str">
        <f>+VLOOKUP('INFO SEAL'!N2516,$J$8:$V$50,3,FALSE)</f>
        <v>POSTE DE CONCRETO ARMADO DE 13/300/150/345</v>
      </c>
      <c r="M2565" s="33">
        <f t="shared" si="94"/>
        <v>0.5</v>
      </c>
    </row>
    <row r="2566" spans="1:13" x14ac:dyDescent="0.25">
      <c r="A2566" s="73">
        <f>+'INFO SEAL'!B2517</f>
        <v>2512</v>
      </c>
      <c r="B2566" s="180" t="str">
        <f t="shared" si="93"/>
        <v>SICODI</v>
      </c>
      <c r="C2566" s="180" t="str">
        <f>+'INFO SEAL'!C2517</f>
        <v>AREQUIPA</v>
      </c>
      <c r="D2566" s="180" t="str">
        <f>+'INFO SEAL'!D2517</f>
        <v>CONDESUYOS</v>
      </c>
      <c r="E2566" s="180" t="str">
        <f>+'INFO SEAL'!E2517</f>
        <v>CHICHAS</v>
      </c>
      <c r="F2566" s="180" t="str">
        <f>+IF('INFO SEAL'!I2517="BAJA TENSION","BT",IF('INFO SEAL'!I2517="MEDIA TENSION","MT","AT"))</f>
        <v>MT</v>
      </c>
      <c r="G2566" s="180">
        <f>+'INFO SEAL'!K2517</f>
        <v>13</v>
      </c>
      <c r="H2566" s="180" t="str">
        <f>+'INFO SEAL'!L2517</f>
        <v>POSTE</v>
      </c>
      <c r="I2566" s="180" t="str">
        <f>+'INFO SEAL'!M2517</f>
        <v>CONCRETO</v>
      </c>
      <c r="J2566" s="180" t="str">
        <f>+'INFO SEAL'!N2517&amp;"-"&amp;F2566</f>
        <v>PPC19-MT</v>
      </c>
      <c r="K2566" s="180"/>
      <c r="L2566" s="182" t="str">
        <f>+VLOOKUP('INFO SEAL'!N2517,$J$8:$V$50,3,FALSE)</f>
        <v>POSTE DE CONCRETO ARMADO DE 13/300/150/345</v>
      </c>
      <c r="M2566" s="33">
        <f t="shared" si="94"/>
        <v>0.5</v>
      </c>
    </row>
    <row r="2567" spans="1:13" x14ac:dyDescent="0.25">
      <c r="A2567" s="73">
        <f>+'INFO SEAL'!B2518</f>
        <v>2513</v>
      </c>
      <c r="B2567" s="180" t="str">
        <f t="shared" si="93"/>
        <v>SICODI</v>
      </c>
      <c r="C2567" s="180" t="str">
        <f>+'INFO SEAL'!C2518</f>
        <v>AREQUIPA</v>
      </c>
      <c r="D2567" s="180" t="str">
        <f>+'INFO SEAL'!D2518</f>
        <v>CONDESUYOS</v>
      </c>
      <c r="E2567" s="180" t="str">
        <f>+'INFO SEAL'!E2518</f>
        <v>CHICHAS</v>
      </c>
      <c r="F2567" s="180" t="str">
        <f>+IF('INFO SEAL'!I2518="BAJA TENSION","BT",IF('INFO SEAL'!I2518="MEDIA TENSION","MT","AT"))</f>
        <v>MT</v>
      </c>
      <c r="G2567" s="180">
        <f>+'INFO SEAL'!K2518</f>
        <v>13</v>
      </c>
      <c r="H2567" s="180" t="str">
        <f>+'INFO SEAL'!L2518</f>
        <v>POSTE</v>
      </c>
      <c r="I2567" s="180" t="str">
        <f>+'INFO SEAL'!M2518</f>
        <v>CONCRETO</v>
      </c>
      <c r="J2567" s="180" t="str">
        <f>+'INFO SEAL'!N2518&amp;"-"&amp;F2567</f>
        <v>PPC19-MT</v>
      </c>
      <c r="K2567" s="180"/>
      <c r="L2567" s="182" t="str">
        <f>+VLOOKUP('INFO SEAL'!N2518,$J$8:$V$50,3,FALSE)</f>
        <v>POSTE DE CONCRETO ARMADO DE 13/300/150/345</v>
      </c>
      <c r="M2567" s="33">
        <f t="shared" si="94"/>
        <v>0.5</v>
      </c>
    </row>
    <row r="2568" spans="1:13" x14ac:dyDescent="0.25">
      <c r="A2568" s="73">
        <f>+'INFO SEAL'!B2519</f>
        <v>2514</v>
      </c>
      <c r="B2568" s="180" t="str">
        <f t="shared" si="93"/>
        <v>SICODI</v>
      </c>
      <c r="C2568" s="180" t="str">
        <f>+'INFO SEAL'!C2519</f>
        <v>AREQUIPA</v>
      </c>
      <c r="D2568" s="180" t="str">
        <f>+'INFO SEAL'!D2519</f>
        <v>CONDESUYOS</v>
      </c>
      <c r="E2568" s="180" t="str">
        <f>+'INFO SEAL'!E2519</f>
        <v>CHICHAS</v>
      </c>
      <c r="F2568" s="180" t="str">
        <f>+IF('INFO SEAL'!I2519="BAJA TENSION","BT",IF('INFO SEAL'!I2519="MEDIA TENSION","MT","AT"))</f>
        <v>MT</v>
      </c>
      <c r="G2568" s="180">
        <f>+'INFO SEAL'!K2519</f>
        <v>13</v>
      </c>
      <c r="H2568" s="180" t="str">
        <f>+'INFO SEAL'!L2519</f>
        <v>POSTE</v>
      </c>
      <c r="I2568" s="180" t="str">
        <f>+'INFO SEAL'!M2519</f>
        <v>CONCRETO</v>
      </c>
      <c r="J2568" s="180" t="str">
        <f>+'INFO SEAL'!N2519&amp;"-"&amp;F2568</f>
        <v>PPC19-MT</v>
      </c>
      <c r="K2568" s="180"/>
      <c r="L2568" s="182" t="str">
        <f>+VLOOKUP('INFO SEAL'!N2519,$J$8:$V$50,3,FALSE)</f>
        <v>POSTE DE CONCRETO ARMADO DE 13/300/150/345</v>
      </c>
      <c r="M2568" s="33">
        <f t="shared" si="94"/>
        <v>0.5</v>
      </c>
    </row>
    <row r="2569" spans="1:13" x14ac:dyDescent="0.25">
      <c r="A2569" s="73">
        <f>+'INFO SEAL'!B2520</f>
        <v>2515</v>
      </c>
      <c r="B2569" s="180" t="str">
        <f t="shared" si="93"/>
        <v>SICODI</v>
      </c>
      <c r="C2569" s="180" t="str">
        <f>+'INFO SEAL'!C2520</f>
        <v>AREQUIPA</v>
      </c>
      <c r="D2569" s="180" t="str">
        <f>+'INFO SEAL'!D2520</f>
        <v>CONDESUYOS</v>
      </c>
      <c r="E2569" s="180" t="str">
        <f>+'INFO SEAL'!E2520</f>
        <v>CHICHAS</v>
      </c>
      <c r="F2569" s="180" t="str">
        <f>+IF('INFO SEAL'!I2520="BAJA TENSION","BT",IF('INFO SEAL'!I2520="MEDIA TENSION","MT","AT"))</f>
        <v>MT</v>
      </c>
      <c r="G2569" s="180">
        <f>+'INFO SEAL'!K2520</f>
        <v>13</v>
      </c>
      <c r="H2569" s="180" t="str">
        <f>+'INFO SEAL'!L2520</f>
        <v>POSTE</v>
      </c>
      <c r="I2569" s="180" t="str">
        <f>+'INFO SEAL'!M2520</f>
        <v>CONCRETO</v>
      </c>
      <c r="J2569" s="180" t="str">
        <f>+'INFO SEAL'!N2520&amp;"-"&amp;F2569</f>
        <v>PPC19-MT</v>
      </c>
      <c r="K2569" s="180"/>
      <c r="L2569" s="182" t="str">
        <f>+VLOOKUP('INFO SEAL'!N2520,$J$8:$V$50,3,FALSE)</f>
        <v>POSTE DE CONCRETO ARMADO DE 13/300/150/345</v>
      </c>
      <c r="M2569" s="33">
        <f t="shared" si="94"/>
        <v>0.5</v>
      </c>
    </row>
    <row r="2570" spans="1:13" x14ac:dyDescent="0.25">
      <c r="A2570" s="73">
        <f>+'INFO SEAL'!B2521</f>
        <v>2516</v>
      </c>
      <c r="B2570" s="180" t="str">
        <f t="shared" si="93"/>
        <v>SICODI</v>
      </c>
      <c r="C2570" s="180" t="str">
        <f>+'INFO SEAL'!C2521</f>
        <v>AREQUIPA</v>
      </c>
      <c r="D2570" s="180" t="str">
        <f>+'INFO SEAL'!D2521</f>
        <v>CARAVELI</v>
      </c>
      <c r="E2570" s="180" t="str">
        <f>+'INFO SEAL'!E2521</f>
        <v>CARAVELI</v>
      </c>
      <c r="F2570" s="180" t="str">
        <f>+IF('INFO SEAL'!I2521="BAJA TENSION","BT",IF('INFO SEAL'!I2521="MEDIA TENSION","MT","AT"))</f>
        <v>MT</v>
      </c>
      <c r="G2570" s="180">
        <f>+'INFO SEAL'!K2521</f>
        <v>11</v>
      </c>
      <c r="H2570" s="180" t="str">
        <f>+'INFO SEAL'!L2521</f>
        <v>POSTE</v>
      </c>
      <c r="I2570" s="180" t="str">
        <f>+'INFO SEAL'!M2521</f>
        <v>MADERA</v>
      </c>
      <c r="J2570" s="180" t="str">
        <f>+'INFO SEAL'!N2521&amp;"-"&amp;F2570</f>
        <v>PPM15-MT</v>
      </c>
      <c r="K2570" s="180"/>
      <c r="L2570" s="182" t="str">
        <f>+VLOOKUP('INFO SEAL'!N2521,$J$8:$V$50,3,FALSE)</f>
        <v>POSTE DE MADERA TRATADA DE 11 mts. CL.4</v>
      </c>
      <c r="M2570" s="33">
        <f t="shared" si="94"/>
        <v>0.8</v>
      </c>
    </row>
    <row r="2571" spans="1:13" x14ac:dyDescent="0.25">
      <c r="A2571" s="73">
        <f>+'INFO SEAL'!B2522</f>
        <v>2517</v>
      </c>
      <c r="B2571" s="180" t="str">
        <f t="shared" si="93"/>
        <v>SICODI</v>
      </c>
      <c r="C2571" s="180" t="str">
        <f>+'INFO SEAL'!C2522</f>
        <v>AREQUIPA</v>
      </c>
      <c r="D2571" s="180" t="str">
        <f>+'INFO SEAL'!D2522</f>
        <v>CAMANA</v>
      </c>
      <c r="E2571" s="180" t="str">
        <f>+'INFO SEAL'!E2522</f>
        <v>MARISCAL CACERES</v>
      </c>
      <c r="F2571" s="180" t="str">
        <f>+IF('INFO SEAL'!I2522="BAJA TENSION","BT",IF('INFO SEAL'!I2522="MEDIA TENSION","MT","AT"))</f>
        <v>MT</v>
      </c>
      <c r="G2571" s="180">
        <f>+'INFO SEAL'!K2522</f>
        <v>12</v>
      </c>
      <c r="H2571" s="180" t="str">
        <f>+'INFO SEAL'!L2522</f>
        <v>POSTE</v>
      </c>
      <c r="I2571" s="180" t="str">
        <f>+'INFO SEAL'!M2522</f>
        <v>CONCRETO</v>
      </c>
      <c r="J2571" s="180" t="str">
        <f>+'INFO SEAL'!N2522&amp;"-"&amp;F2571</f>
        <v>PPC15-MT</v>
      </c>
      <c r="K2571" s="180"/>
      <c r="L2571" s="182" t="str">
        <f>+VLOOKUP('INFO SEAL'!N2522,$J$8:$V$50,3,FALSE)</f>
        <v>POSTE DE CONCRETO ARMADO DE 12/200/120/300</v>
      </c>
      <c r="M2571" s="33">
        <f t="shared" si="94"/>
        <v>0.3</v>
      </c>
    </row>
    <row r="2572" spans="1:13" x14ac:dyDescent="0.25">
      <c r="A2572" s="73">
        <f>+'INFO SEAL'!B2523</f>
        <v>2518</v>
      </c>
      <c r="B2572" s="180" t="str">
        <f t="shared" si="93"/>
        <v>SICODI</v>
      </c>
      <c r="C2572" s="180" t="str">
        <f>+'INFO SEAL'!C2523</f>
        <v>AREQUIPA</v>
      </c>
      <c r="D2572" s="180" t="str">
        <f>+'INFO SEAL'!D2523</f>
        <v>CAMANA</v>
      </c>
      <c r="E2572" s="180" t="str">
        <f>+'INFO SEAL'!E2523</f>
        <v>MARISCAL CACERES</v>
      </c>
      <c r="F2572" s="180" t="str">
        <f>+IF('INFO SEAL'!I2523="BAJA TENSION","BT",IF('INFO SEAL'!I2523="MEDIA TENSION","MT","AT"))</f>
        <v>MT</v>
      </c>
      <c r="G2572" s="180">
        <f>+'INFO SEAL'!K2523</f>
        <v>12</v>
      </c>
      <c r="H2572" s="180" t="str">
        <f>+'INFO SEAL'!L2523</f>
        <v>POSTE</v>
      </c>
      <c r="I2572" s="180" t="str">
        <f>+'INFO SEAL'!M2523</f>
        <v>CONCRETO</v>
      </c>
      <c r="J2572" s="180" t="str">
        <f>+'INFO SEAL'!N2523&amp;"-"&amp;F2572</f>
        <v>PPC15-MT</v>
      </c>
      <c r="K2572" s="180"/>
      <c r="L2572" s="182" t="str">
        <f>+VLOOKUP('INFO SEAL'!N2523,$J$8:$V$50,3,FALSE)</f>
        <v>POSTE DE CONCRETO ARMADO DE 12/200/120/300</v>
      </c>
      <c r="M2572" s="33">
        <f t="shared" si="94"/>
        <v>0.3</v>
      </c>
    </row>
    <row r="2573" spans="1:13" x14ac:dyDescent="0.25">
      <c r="A2573" s="73">
        <f>+'INFO SEAL'!B2524</f>
        <v>2519</v>
      </c>
      <c r="B2573" s="180" t="str">
        <f t="shared" si="93"/>
        <v>SICODI</v>
      </c>
      <c r="C2573" s="180" t="str">
        <f>+'INFO SEAL'!C2524</f>
        <v>AREQUIPA</v>
      </c>
      <c r="D2573" s="180" t="str">
        <f>+'INFO SEAL'!D2524</f>
        <v>CAMANA</v>
      </c>
      <c r="E2573" s="180" t="str">
        <f>+'INFO SEAL'!E2524</f>
        <v>OCOÑA</v>
      </c>
      <c r="F2573" s="180" t="str">
        <f>+IF('INFO SEAL'!I2524="BAJA TENSION","BT",IF('INFO SEAL'!I2524="MEDIA TENSION","MT","AT"))</f>
        <v>MT</v>
      </c>
      <c r="G2573" s="180">
        <f>+'INFO SEAL'!K2524</f>
        <v>13</v>
      </c>
      <c r="H2573" s="180" t="str">
        <f>+'INFO SEAL'!L2524</f>
        <v>POSTE</v>
      </c>
      <c r="I2573" s="180" t="str">
        <f>+'INFO SEAL'!M2524</f>
        <v>CONCRETO</v>
      </c>
      <c r="J2573" s="180" t="str">
        <f>+'INFO SEAL'!N2524&amp;"-"&amp;F2573</f>
        <v>PPC19-MT</v>
      </c>
      <c r="K2573" s="180"/>
      <c r="L2573" s="182" t="str">
        <f>+VLOOKUP('INFO SEAL'!N2524,$J$8:$V$50,3,FALSE)</f>
        <v>POSTE DE CONCRETO ARMADO DE 13/300/150/345</v>
      </c>
      <c r="M2573" s="33">
        <f t="shared" si="94"/>
        <v>0.5</v>
      </c>
    </row>
    <row r="2574" spans="1:13" x14ac:dyDescent="0.25">
      <c r="A2574" s="73">
        <f>+'INFO SEAL'!B2525</f>
        <v>2520</v>
      </c>
      <c r="B2574" s="180" t="str">
        <f t="shared" si="93"/>
        <v>SICODI</v>
      </c>
      <c r="C2574" s="180" t="str">
        <f>+'INFO SEAL'!C2525</f>
        <v>AREQUIPA</v>
      </c>
      <c r="D2574" s="180" t="str">
        <f>+'INFO SEAL'!D2525</f>
        <v>CAMANA</v>
      </c>
      <c r="E2574" s="180" t="str">
        <f>+'INFO SEAL'!E2525</f>
        <v>MARISCAL CACERES</v>
      </c>
      <c r="F2574" s="180" t="str">
        <f>+IF('INFO SEAL'!I2525="BAJA TENSION","BT",IF('INFO SEAL'!I2525="MEDIA TENSION","MT","AT"))</f>
        <v>MT</v>
      </c>
      <c r="G2574" s="180">
        <f>+'INFO SEAL'!K2525</f>
        <v>13</v>
      </c>
      <c r="H2574" s="180" t="str">
        <f>+'INFO SEAL'!L2525</f>
        <v>POSTE</v>
      </c>
      <c r="I2574" s="180" t="str">
        <f>+'INFO SEAL'!M2525</f>
        <v>CONCRETO</v>
      </c>
      <c r="J2574" s="180" t="str">
        <f>+'INFO SEAL'!N2525&amp;"-"&amp;F2574</f>
        <v>PPC19-MT</v>
      </c>
      <c r="K2574" s="180"/>
      <c r="L2574" s="182" t="str">
        <f>+VLOOKUP('INFO SEAL'!N2525,$J$8:$V$50,3,FALSE)</f>
        <v>POSTE DE CONCRETO ARMADO DE 13/300/150/345</v>
      </c>
      <c r="M2574" s="33">
        <f t="shared" si="94"/>
        <v>0.5</v>
      </c>
    </row>
    <row r="2575" spans="1:13" x14ac:dyDescent="0.25">
      <c r="A2575" s="73">
        <f>+'INFO SEAL'!B2526</f>
        <v>2521</v>
      </c>
      <c r="B2575" s="180" t="str">
        <f t="shared" si="93"/>
        <v>SICODI</v>
      </c>
      <c r="C2575" s="180" t="str">
        <f>+'INFO SEAL'!C2526</f>
        <v>AREQUIPA</v>
      </c>
      <c r="D2575" s="180" t="str">
        <f>+'INFO SEAL'!D2526</f>
        <v>CAMANA</v>
      </c>
      <c r="E2575" s="180" t="str">
        <f>+'INFO SEAL'!E2526</f>
        <v>OCOÑA</v>
      </c>
      <c r="F2575" s="180" t="str">
        <f>+IF('INFO SEAL'!I2526="BAJA TENSION","BT",IF('INFO SEAL'!I2526="MEDIA TENSION","MT","AT"))</f>
        <v>MT</v>
      </c>
      <c r="G2575" s="180">
        <f>+'INFO SEAL'!K2526</f>
        <v>13</v>
      </c>
      <c r="H2575" s="180" t="str">
        <f>+'INFO SEAL'!L2526</f>
        <v>POSTE</v>
      </c>
      <c r="I2575" s="180" t="str">
        <f>+'INFO SEAL'!M2526</f>
        <v>CONCRETO</v>
      </c>
      <c r="J2575" s="180" t="str">
        <f>+'INFO SEAL'!N2526&amp;"-"&amp;F2575</f>
        <v>PPC19-MT</v>
      </c>
      <c r="K2575" s="180"/>
      <c r="L2575" s="182" t="str">
        <f>+VLOOKUP('INFO SEAL'!N2526,$J$8:$V$50,3,FALSE)</f>
        <v>POSTE DE CONCRETO ARMADO DE 13/300/150/345</v>
      </c>
      <c r="M2575" s="33">
        <f t="shared" si="94"/>
        <v>0.5</v>
      </c>
    </row>
    <row r="2576" spans="1:13" x14ac:dyDescent="0.25">
      <c r="A2576" s="73">
        <f>+'INFO SEAL'!B2527</f>
        <v>2522</v>
      </c>
      <c r="B2576" s="180" t="str">
        <f t="shared" si="93"/>
        <v>SICODI</v>
      </c>
      <c r="C2576" s="180" t="str">
        <f>+'INFO SEAL'!C2527</f>
        <v>AREQUIPA</v>
      </c>
      <c r="D2576" s="180" t="str">
        <f>+'INFO SEAL'!D2527</f>
        <v>CAMANA</v>
      </c>
      <c r="E2576" s="180" t="str">
        <f>+'INFO SEAL'!E2527</f>
        <v>MARISCAL CACERES</v>
      </c>
      <c r="F2576" s="180" t="str">
        <f>+IF('INFO SEAL'!I2527="BAJA TENSION","BT",IF('INFO SEAL'!I2527="MEDIA TENSION","MT","AT"))</f>
        <v>MT</v>
      </c>
      <c r="G2576" s="180">
        <f>+'INFO SEAL'!K2527</f>
        <v>12</v>
      </c>
      <c r="H2576" s="180" t="str">
        <f>+'INFO SEAL'!L2527</f>
        <v>POSTE</v>
      </c>
      <c r="I2576" s="180" t="str">
        <f>+'INFO SEAL'!M2527</f>
        <v>CONCRETO</v>
      </c>
      <c r="J2576" s="180" t="str">
        <f>+'INFO SEAL'!N2527&amp;"-"&amp;F2576</f>
        <v>PPC15-MT</v>
      </c>
      <c r="K2576" s="180"/>
      <c r="L2576" s="182" t="str">
        <f>+VLOOKUP('INFO SEAL'!N2527,$J$8:$V$50,3,FALSE)</f>
        <v>POSTE DE CONCRETO ARMADO DE 12/200/120/300</v>
      </c>
      <c r="M2576" s="33">
        <f t="shared" si="94"/>
        <v>0.3</v>
      </c>
    </row>
    <row r="2577" spans="1:13" x14ac:dyDescent="0.25">
      <c r="A2577" s="73">
        <f>+'INFO SEAL'!B2528</f>
        <v>2523</v>
      </c>
      <c r="B2577" s="180" t="str">
        <f t="shared" si="93"/>
        <v>SICODI</v>
      </c>
      <c r="C2577" s="180" t="str">
        <f>+'INFO SEAL'!C2528</f>
        <v>AREQUIPA</v>
      </c>
      <c r="D2577" s="180" t="str">
        <f>+'INFO SEAL'!D2528</f>
        <v>CAMANA</v>
      </c>
      <c r="E2577" s="180" t="str">
        <f>+'INFO SEAL'!E2528</f>
        <v>OCOÑA</v>
      </c>
      <c r="F2577" s="180" t="str">
        <f>+IF('INFO SEAL'!I2528="BAJA TENSION","BT",IF('INFO SEAL'!I2528="MEDIA TENSION","MT","AT"))</f>
        <v>MT</v>
      </c>
      <c r="G2577" s="180">
        <f>+'INFO SEAL'!K2528</f>
        <v>13</v>
      </c>
      <c r="H2577" s="180" t="str">
        <f>+'INFO SEAL'!L2528</f>
        <v>POSTE</v>
      </c>
      <c r="I2577" s="180" t="str">
        <f>+'INFO SEAL'!M2528</f>
        <v>CONCRETO</v>
      </c>
      <c r="J2577" s="180" t="str">
        <f>+'INFO SEAL'!N2528&amp;"-"&amp;F2577</f>
        <v>PPC19-MT</v>
      </c>
      <c r="K2577" s="180"/>
      <c r="L2577" s="182" t="str">
        <f>+VLOOKUP('INFO SEAL'!N2528,$J$8:$V$50,3,FALSE)</f>
        <v>POSTE DE CONCRETO ARMADO DE 13/300/150/345</v>
      </c>
      <c r="M2577" s="33">
        <f t="shared" si="94"/>
        <v>0.5</v>
      </c>
    </row>
    <row r="2578" spans="1:13" x14ac:dyDescent="0.25">
      <c r="A2578" s="73">
        <f>+'INFO SEAL'!B2529</f>
        <v>2524</v>
      </c>
      <c r="B2578" s="180" t="str">
        <f t="shared" si="93"/>
        <v>SICODI</v>
      </c>
      <c r="C2578" s="180" t="str">
        <f>+'INFO SEAL'!C2529</f>
        <v>AREQUIPA</v>
      </c>
      <c r="D2578" s="180" t="str">
        <f>+'INFO SEAL'!D2529</f>
        <v>CAMANA</v>
      </c>
      <c r="E2578" s="180" t="str">
        <f>+'INFO SEAL'!E2529</f>
        <v>MARISCAL CACERES</v>
      </c>
      <c r="F2578" s="180" t="str">
        <f>+IF('INFO SEAL'!I2529="BAJA TENSION","BT",IF('INFO SEAL'!I2529="MEDIA TENSION","MT","AT"))</f>
        <v>MT</v>
      </c>
      <c r="G2578" s="180">
        <f>+'INFO SEAL'!K2529</f>
        <v>12</v>
      </c>
      <c r="H2578" s="180" t="str">
        <f>+'INFO SEAL'!L2529</f>
        <v>POSTE</v>
      </c>
      <c r="I2578" s="180" t="str">
        <f>+'INFO SEAL'!M2529</f>
        <v>CONCRETO</v>
      </c>
      <c r="J2578" s="180" t="str">
        <f>+'INFO SEAL'!N2529&amp;"-"&amp;F2578</f>
        <v>PPC15-MT</v>
      </c>
      <c r="K2578" s="180"/>
      <c r="L2578" s="182" t="str">
        <f>+VLOOKUP('INFO SEAL'!N2529,$J$8:$V$50,3,FALSE)</f>
        <v>POSTE DE CONCRETO ARMADO DE 12/200/120/300</v>
      </c>
      <c r="M2578" s="33">
        <f t="shared" si="94"/>
        <v>0.3</v>
      </c>
    </row>
    <row r="2579" spans="1:13" x14ac:dyDescent="0.25">
      <c r="A2579" s="73">
        <f>+'INFO SEAL'!B2530</f>
        <v>2525</v>
      </c>
      <c r="B2579" s="180" t="str">
        <f t="shared" si="93"/>
        <v>SICODI</v>
      </c>
      <c r="C2579" s="180" t="str">
        <f>+'INFO SEAL'!C2530</f>
        <v>AREQUIPA</v>
      </c>
      <c r="D2579" s="180" t="str">
        <f>+'INFO SEAL'!D2530</f>
        <v>CAMANA</v>
      </c>
      <c r="E2579" s="180" t="str">
        <f>+'INFO SEAL'!E2530</f>
        <v>OCOÑA</v>
      </c>
      <c r="F2579" s="180" t="str">
        <f>+IF('INFO SEAL'!I2530="BAJA TENSION","BT",IF('INFO SEAL'!I2530="MEDIA TENSION","MT","AT"))</f>
        <v>MT</v>
      </c>
      <c r="G2579" s="180">
        <f>+'INFO SEAL'!K2530</f>
        <v>13</v>
      </c>
      <c r="H2579" s="180" t="str">
        <f>+'INFO SEAL'!L2530</f>
        <v>POSTE</v>
      </c>
      <c r="I2579" s="180" t="str">
        <f>+'INFO SEAL'!M2530</f>
        <v>CONCRETO</v>
      </c>
      <c r="J2579" s="180" t="str">
        <f>+'INFO SEAL'!N2530&amp;"-"&amp;F2579</f>
        <v>PPC19-MT</v>
      </c>
      <c r="K2579" s="180"/>
      <c r="L2579" s="182" t="str">
        <f>+VLOOKUP('INFO SEAL'!N2530,$J$8:$V$50,3,FALSE)</f>
        <v>POSTE DE CONCRETO ARMADO DE 13/300/150/345</v>
      </c>
      <c r="M2579" s="33">
        <f t="shared" si="94"/>
        <v>0.5</v>
      </c>
    </row>
    <row r="2580" spans="1:13" x14ac:dyDescent="0.25">
      <c r="A2580" s="73">
        <f>+'INFO SEAL'!B2531</f>
        <v>2526</v>
      </c>
      <c r="B2580" s="180" t="str">
        <f t="shared" si="93"/>
        <v>SICODI</v>
      </c>
      <c r="C2580" s="180" t="str">
        <f>+'INFO SEAL'!C2531</f>
        <v>AREQUIPA</v>
      </c>
      <c r="D2580" s="180" t="str">
        <f>+'INFO SEAL'!D2531</f>
        <v>CAMANA</v>
      </c>
      <c r="E2580" s="180" t="str">
        <f>+'INFO SEAL'!E2531</f>
        <v>MARISCAL CACERES</v>
      </c>
      <c r="F2580" s="180" t="str">
        <f>+IF('INFO SEAL'!I2531="BAJA TENSION","BT",IF('INFO SEAL'!I2531="MEDIA TENSION","MT","AT"))</f>
        <v>MT</v>
      </c>
      <c r="G2580" s="180">
        <f>+'INFO SEAL'!K2531</f>
        <v>12</v>
      </c>
      <c r="H2580" s="180" t="str">
        <f>+'INFO SEAL'!L2531</f>
        <v>POSTE</v>
      </c>
      <c r="I2580" s="180" t="str">
        <f>+'INFO SEAL'!M2531</f>
        <v>CONCRETO</v>
      </c>
      <c r="J2580" s="180" t="str">
        <f>+'INFO SEAL'!N2531&amp;"-"&amp;F2580</f>
        <v>PPC15-MT</v>
      </c>
      <c r="K2580" s="180"/>
      <c r="L2580" s="182" t="str">
        <f>+VLOOKUP('INFO SEAL'!N2531,$J$8:$V$50,3,FALSE)</f>
        <v>POSTE DE CONCRETO ARMADO DE 12/200/120/300</v>
      </c>
      <c r="M2580" s="33">
        <f t="shared" si="94"/>
        <v>0.3</v>
      </c>
    </row>
    <row r="2581" spans="1:13" x14ac:dyDescent="0.25">
      <c r="A2581" s="73">
        <f>+'INFO SEAL'!B2532</f>
        <v>2527</v>
      </c>
      <c r="B2581" s="180" t="str">
        <f t="shared" si="93"/>
        <v>SICODI</v>
      </c>
      <c r="C2581" s="180" t="str">
        <f>+'INFO SEAL'!C2532</f>
        <v>AREQUIPA</v>
      </c>
      <c r="D2581" s="180" t="str">
        <f>+'INFO SEAL'!D2532</f>
        <v>CAMANA</v>
      </c>
      <c r="E2581" s="180" t="str">
        <f>+'INFO SEAL'!E2532</f>
        <v>OCOÑA</v>
      </c>
      <c r="F2581" s="180" t="str">
        <f>+IF('INFO SEAL'!I2532="BAJA TENSION","BT",IF('INFO SEAL'!I2532="MEDIA TENSION","MT","AT"))</f>
        <v>MT</v>
      </c>
      <c r="G2581" s="180">
        <f>+'INFO SEAL'!K2532</f>
        <v>13</v>
      </c>
      <c r="H2581" s="180" t="str">
        <f>+'INFO SEAL'!L2532</f>
        <v>POSTE</v>
      </c>
      <c r="I2581" s="180" t="str">
        <f>+'INFO SEAL'!M2532</f>
        <v>CONCRETO</v>
      </c>
      <c r="J2581" s="180" t="str">
        <f>+'INFO SEAL'!N2532&amp;"-"&amp;F2581</f>
        <v>PPC19-MT</v>
      </c>
      <c r="K2581" s="180"/>
      <c r="L2581" s="182" t="str">
        <f>+VLOOKUP('INFO SEAL'!N2532,$J$8:$V$50,3,FALSE)</f>
        <v>POSTE DE CONCRETO ARMADO DE 13/300/150/345</v>
      </c>
      <c r="M2581" s="33">
        <f t="shared" si="94"/>
        <v>0.5</v>
      </c>
    </row>
    <row r="2582" spans="1:13" x14ac:dyDescent="0.25">
      <c r="A2582" s="73">
        <f>+'INFO SEAL'!B2533</f>
        <v>2528</v>
      </c>
      <c r="B2582" s="180" t="str">
        <f t="shared" si="93"/>
        <v>SICODI</v>
      </c>
      <c r="C2582" s="180" t="str">
        <f>+'INFO SEAL'!C2533</f>
        <v>AREQUIPA</v>
      </c>
      <c r="D2582" s="180" t="str">
        <f>+'INFO SEAL'!D2533</f>
        <v>CAMANA</v>
      </c>
      <c r="E2582" s="180" t="str">
        <f>+'INFO SEAL'!E2533</f>
        <v>MARISCAL CACERES</v>
      </c>
      <c r="F2582" s="180" t="str">
        <f>+IF('INFO SEAL'!I2533="BAJA TENSION","BT",IF('INFO SEAL'!I2533="MEDIA TENSION","MT","AT"))</f>
        <v>MT</v>
      </c>
      <c r="G2582" s="180">
        <f>+'INFO SEAL'!K2533</f>
        <v>12</v>
      </c>
      <c r="H2582" s="180" t="str">
        <f>+'INFO SEAL'!L2533</f>
        <v>POSTE</v>
      </c>
      <c r="I2582" s="180" t="str">
        <f>+'INFO SEAL'!M2533</f>
        <v>CONCRETO</v>
      </c>
      <c r="J2582" s="180" t="str">
        <f>+'INFO SEAL'!N2533&amp;"-"&amp;F2582</f>
        <v>PPC15-MT</v>
      </c>
      <c r="K2582" s="180"/>
      <c r="L2582" s="182" t="str">
        <f>+VLOOKUP('INFO SEAL'!N2533,$J$8:$V$50,3,FALSE)</f>
        <v>POSTE DE CONCRETO ARMADO DE 12/200/120/300</v>
      </c>
      <c r="M2582" s="33">
        <f t="shared" si="94"/>
        <v>0.3</v>
      </c>
    </row>
    <row r="2583" spans="1:13" x14ac:dyDescent="0.25">
      <c r="A2583" s="73">
        <f>+'INFO SEAL'!B2534</f>
        <v>2529</v>
      </c>
      <c r="B2583" s="180" t="str">
        <f t="shared" si="93"/>
        <v>SICODI</v>
      </c>
      <c r="C2583" s="180" t="str">
        <f>+'INFO SEAL'!C2534</f>
        <v>AREQUIPA</v>
      </c>
      <c r="D2583" s="180" t="str">
        <f>+'INFO SEAL'!D2534</f>
        <v>CAMANA</v>
      </c>
      <c r="E2583" s="180" t="str">
        <f>+'INFO SEAL'!E2534</f>
        <v>OCOÑA</v>
      </c>
      <c r="F2583" s="180" t="str">
        <f>+IF('INFO SEAL'!I2534="BAJA TENSION","BT",IF('INFO SEAL'!I2534="MEDIA TENSION","MT","AT"))</f>
        <v>MT</v>
      </c>
      <c r="G2583" s="180">
        <f>+'INFO SEAL'!K2534</f>
        <v>13</v>
      </c>
      <c r="H2583" s="180" t="str">
        <f>+'INFO SEAL'!L2534</f>
        <v>POSTE</v>
      </c>
      <c r="I2583" s="180" t="str">
        <f>+'INFO SEAL'!M2534</f>
        <v>CONCRETO</v>
      </c>
      <c r="J2583" s="180" t="str">
        <f>+'INFO SEAL'!N2534&amp;"-"&amp;F2583</f>
        <v>PPC19-MT</v>
      </c>
      <c r="K2583" s="180"/>
      <c r="L2583" s="182" t="str">
        <f>+VLOOKUP('INFO SEAL'!N2534,$J$8:$V$50,3,FALSE)</f>
        <v>POSTE DE CONCRETO ARMADO DE 13/300/150/345</v>
      </c>
      <c r="M2583" s="33">
        <f t="shared" si="94"/>
        <v>0.5</v>
      </c>
    </row>
    <row r="2584" spans="1:13" x14ac:dyDescent="0.25">
      <c r="A2584" s="73">
        <f>+'INFO SEAL'!B2535</f>
        <v>2530</v>
      </c>
      <c r="B2584" s="180" t="str">
        <f t="shared" si="93"/>
        <v>SICODI</v>
      </c>
      <c r="C2584" s="180" t="str">
        <f>+'INFO SEAL'!C2535</f>
        <v>AREQUIPA</v>
      </c>
      <c r="D2584" s="180" t="str">
        <f>+'INFO SEAL'!D2535</f>
        <v>CAMANA</v>
      </c>
      <c r="E2584" s="180" t="str">
        <f>+'INFO SEAL'!E2535</f>
        <v>OCOÑA</v>
      </c>
      <c r="F2584" s="180" t="str">
        <f>+IF('INFO SEAL'!I2535="BAJA TENSION","BT",IF('INFO SEAL'!I2535="MEDIA TENSION","MT","AT"))</f>
        <v>MT</v>
      </c>
      <c r="G2584" s="180">
        <f>+'INFO SEAL'!K2535</f>
        <v>13</v>
      </c>
      <c r="H2584" s="180" t="str">
        <f>+'INFO SEAL'!L2535</f>
        <v>POSTE</v>
      </c>
      <c r="I2584" s="180" t="str">
        <f>+'INFO SEAL'!M2535</f>
        <v>CONCRETO</v>
      </c>
      <c r="J2584" s="180" t="str">
        <f>+'INFO SEAL'!N2535&amp;"-"&amp;F2584</f>
        <v>PPC19-MT</v>
      </c>
      <c r="K2584" s="180"/>
      <c r="L2584" s="182" t="str">
        <f>+VLOOKUP('INFO SEAL'!N2535,$J$8:$V$50,3,FALSE)</f>
        <v>POSTE DE CONCRETO ARMADO DE 13/300/150/345</v>
      </c>
      <c r="M2584" s="33">
        <f t="shared" si="94"/>
        <v>0.5</v>
      </c>
    </row>
    <row r="2585" spans="1:13" x14ac:dyDescent="0.25">
      <c r="A2585" s="73">
        <f>+'INFO SEAL'!B2536</f>
        <v>2531</v>
      </c>
      <c r="B2585" s="180" t="str">
        <f t="shared" si="93"/>
        <v>SICODI</v>
      </c>
      <c r="C2585" s="180" t="str">
        <f>+'INFO SEAL'!C2536</f>
        <v>AREQUIPA</v>
      </c>
      <c r="D2585" s="180" t="str">
        <f>+'INFO SEAL'!D2536</f>
        <v>CAMANA</v>
      </c>
      <c r="E2585" s="180" t="str">
        <f>+'INFO SEAL'!E2536</f>
        <v>MARISCAL CACERES</v>
      </c>
      <c r="F2585" s="180" t="str">
        <f>+IF('INFO SEAL'!I2536="BAJA TENSION","BT",IF('INFO SEAL'!I2536="MEDIA TENSION","MT","AT"))</f>
        <v>MT</v>
      </c>
      <c r="G2585" s="180">
        <f>+'INFO SEAL'!K2536</f>
        <v>12</v>
      </c>
      <c r="H2585" s="180" t="str">
        <f>+'INFO SEAL'!L2536</f>
        <v>POSTE</v>
      </c>
      <c r="I2585" s="180" t="str">
        <f>+'INFO SEAL'!M2536</f>
        <v>CONCRETO</v>
      </c>
      <c r="J2585" s="180" t="str">
        <f>+'INFO SEAL'!N2536&amp;"-"&amp;F2585</f>
        <v>PPC15-MT</v>
      </c>
      <c r="K2585" s="180"/>
      <c r="L2585" s="182" t="str">
        <f>+VLOOKUP('INFO SEAL'!N2536,$J$8:$V$50,3,FALSE)</f>
        <v>POSTE DE CONCRETO ARMADO DE 12/200/120/300</v>
      </c>
      <c r="M2585" s="33">
        <f t="shared" si="94"/>
        <v>0.3</v>
      </c>
    </row>
    <row r="2586" spans="1:13" x14ac:dyDescent="0.25">
      <c r="A2586" s="73">
        <f>+'INFO SEAL'!B2537</f>
        <v>2532</v>
      </c>
      <c r="B2586" s="180" t="str">
        <f t="shared" si="93"/>
        <v>SICODI</v>
      </c>
      <c r="C2586" s="180" t="str">
        <f>+'INFO SEAL'!C2537</f>
        <v>AREQUIPA</v>
      </c>
      <c r="D2586" s="180" t="str">
        <f>+'INFO SEAL'!D2537</f>
        <v>CAMANA</v>
      </c>
      <c r="E2586" s="180" t="str">
        <f>+'INFO SEAL'!E2537</f>
        <v>MARISCAL CACERES</v>
      </c>
      <c r="F2586" s="180" t="str">
        <f>+IF('INFO SEAL'!I2537="BAJA TENSION","BT",IF('INFO SEAL'!I2537="MEDIA TENSION","MT","AT"))</f>
        <v>MT</v>
      </c>
      <c r="G2586" s="180">
        <f>+'INFO SEAL'!K2537</f>
        <v>12</v>
      </c>
      <c r="H2586" s="180" t="str">
        <f>+'INFO SEAL'!L2537</f>
        <v>POSTE</v>
      </c>
      <c r="I2586" s="180" t="str">
        <f>+'INFO SEAL'!M2537</f>
        <v>CONCRETO</v>
      </c>
      <c r="J2586" s="180" t="str">
        <f>+'INFO SEAL'!N2537&amp;"-"&amp;F2586</f>
        <v>PPC15-MT</v>
      </c>
      <c r="K2586" s="180"/>
      <c r="L2586" s="182" t="str">
        <f>+VLOOKUP('INFO SEAL'!N2537,$J$8:$V$50,3,FALSE)</f>
        <v>POSTE DE CONCRETO ARMADO DE 12/200/120/300</v>
      </c>
      <c r="M2586" s="33">
        <f t="shared" si="94"/>
        <v>0.3</v>
      </c>
    </row>
    <row r="2587" spans="1:13" x14ac:dyDescent="0.25">
      <c r="A2587" s="73">
        <f>+'INFO SEAL'!B2538</f>
        <v>2533</v>
      </c>
      <c r="B2587" s="180" t="str">
        <f t="shared" si="93"/>
        <v>SICODI</v>
      </c>
      <c r="C2587" s="180" t="str">
        <f>+'INFO SEAL'!C2538</f>
        <v>AREQUIPA</v>
      </c>
      <c r="D2587" s="180" t="str">
        <f>+'INFO SEAL'!D2538</f>
        <v>CAMANA</v>
      </c>
      <c r="E2587" s="180" t="str">
        <f>+'INFO SEAL'!E2538</f>
        <v>MARISCAL CACERES</v>
      </c>
      <c r="F2587" s="180" t="str">
        <f>+IF('INFO SEAL'!I2538="BAJA TENSION","BT",IF('INFO SEAL'!I2538="MEDIA TENSION","MT","AT"))</f>
        <v>MT</v>
      </c>
      <c r="G2587" s="180">
        <f>+'INFO SEAL'!K2538</f>
        <v>12</v>
      </c>
      <c r="H2587" s="180" t="str">
        <f>+'INFO SEAL'!L2538</f>
        <v>POSTE</v>
      </c>
      <c r="I2587" s="180" t="str">
        <f>+'INFO SEAL'!M2538</f>
        <v>CONCRETO</v>
      </c>
      <c r="J2587" s="180" t="str">
        <f>+'INFO SEAL'!N2538&amp;"-"&amp;F2587</f>
        <v>PPC15-MT</v>
      </c>
      <c r="K2587" s="180"/>
      <c r="L2587" s="182" t="str">
        <f>+VLOOKUP('INFO SEAL'!N2538,$J$8:$V$50,3,FALSE)</f>
        <v>POSTE DE CONCRETO ARMADO DE 12/200/120/300</v>
      </c>
      <c r="M2587" s="33">
        <f t="shared" si="94"/>
        <v>0.3</v>
      </c>
    </row>
    <row r="2588" spans="1:13" x14ac:dyDescent="0.25">
      <c r="A2588" s="73">
        <f>+'INFO SEAL'!B2539</f>
        <v>2534</v>
      </c>
      <c r="B2588" s="180" t="str">
        <f t="shared" si="93"/>
        <v>SICODI</v>
      </c>
      <c r="C2588" s="180" t="str">
        <f>+'INFO SEAL'!C2539</f>
        <v>AREQUIPA</v>
      </c>
      <c r="D2588" s="180" t="str">
        <f>+'INFO SEAL'!D2539</f>
        <v>CAMANA</v>
      </c>
      <c r="E2588" s="180" t="str">
        <f>+'INFO SEAL'!E2539</f>
        <v>OCOÑA</v>
      </c>
      <c r="F2588" s="180" t="str">
        <f>+IF('INFO SEAL'!I2539="BAJA TENSION","BT",IF('INFO SEAL'!I2539="MEDIA TENSION","MT","AT"))</f>
        <v>MT</v>
      </c>
      <c r="G2588" s="180">
        <f>+'INFO SEAL'!K2539</f>
        <v>13</v>
      </c>
      <c r="H2588" s="180" t="str">
        <f>+'INFO SEAL'!L2539</f>
        <v>POSTE</v>
      </c>
      <c r="I2588" s="180" t="str">
        <f>+'INFO SEAL'!M2539</f>
        <v>CONCRETO</v>
      </c>
      <c r="J2588" s="180" t="str">
        <f>+'INFO SEAL'!N2539&amp;"-"&amp;F2588</f>
        <v>PPC19-MT</v>
      </c>
      <c r="K2588" s="180"/>
      <c r="L2588" s="182" t="str">
        <f>+VLOOKUP('INFO SEAL'!N2539,$J$8:$V$50,3,FALSE)</f>
        <v>POSTE DE CONCRETO ARMADO DE 13/300/150/345</v>
      </c>
      <c r="M2588" s="33">
        <f t="shared" si="94"/>
        <v>0.5</v>
      </c>
    </row>
    <row r="2589" spans="1:13" x14ac:dyDescent="0.25">
      <c r="A2589" s="73">
        <f>+'INFO SEAL'!B2540</f>
        <v>2535</v>
      </c>
      <c r="B2589" s="180" t="str">
        <f t="shared" si="93"/>
        <v>SICODI</v>
      </c>
      <c r="C2589" s="180" t="str">
        <f>+'INFO SEAL'!C2540</f>
        <v>AREQUIPA</v>
      </c>
      <c r="D2589" s="180" t="str">
        <f>+'INFO SEAL'!D2540</f>
        <v>CAMANA</v>
      </c>
      <c r="E2589" s="180" t="str">
        <f>+'INFO SEAL'!E2540</f>
        <v>MARISCAL CACERES</v>
      </c>
      <c r="F2589" s="180" t="str">
        <f>+IF('INFO SEAL'!I2540="BAJA TENSION","BT",IF('INFO SEAL'!I2540="MEDIA TENSION","MT","AT"))</f>
        <v>MT</v>
      </c>
      <c r="G2589" s="180">
        <f>+'INFO SEAL'!K2540</f>
        <v>12</v>
      </c>
      <c r="H2589" s="180" t="str">
        <f>+'INFO SEAL'!L2540</f>
        <v>POSTE</v>
      </c>
      <c r="I2589" s="180" t="str">
        <f>+'INFO SEAL'!M2540</f>
        <v>CONCRETO</v>
      </c>
      <c r="J2589" s="180" t="str">
        <f>+'INFO SEAL'!N2540&amp;"-"&amp;F2589</f>
        <v>PPC15-MT</v>
      </c>
      <c r="K2589" s="180"/>
      <c r="L2589" s="182" t="str">
        <f>+VLOOKUP('INFO SEAL'!N2540,$J$8:$V$50,3,FALSE)</f>
        <v>POSTE DE CONCRETO ARMADO DE 12/200/120/300</v>
      </c>
      <c r="M2589" s="33">
        <f t="shared" si="94"/>
        <v>0.3</v>
      </c>
    </row>
    <row r="2590" spans="1:13" x14ac:dyDescent="0.25">
      <c r="A2590" s="73">
        <f>+'INFO SEAL'!B2541</f>
        <v>2536</v>
      </c>
      <c r="B2590" s="180" t="str">
        <f t="shared" si="93"/>
        <v>SICODI</v>
      </c>
      <c r="C2590" s="180" t="str">
        <f>+'INFO SEAL'!C2541</f>
        <v>AREQUIPA</v>
      </c>
      <c r="D2590" s="180" t="str">
        <f>+'INFO SEAL'!D2541</f>
        <v>CAMANA</v>
      </c>
      <c r="E2590" s="180" t="str">
        <f>+'INFO SEAL'!E2541</f>
        <v>MARISCAL CACERES</v>
      </c>
      <c r="F2590" s="180" t="str">
        <f>+IF('INFO SEAL'!I2541="BAJA TENSION","BT",IF('INFO SEAL'!I2541="MEDIA TENSION","MT","AT"))</f>
        <v>MT</v>
      </c>
      <c r="G2590" s="180">
        <f>+'INFO SEAL'!K2541</f>
        <v>12</v>
      </c>
      <c r="H2590" s="180" t="str">
        <f>+'INFO SEAL'!L2541</f>
        <v>POSTE</v>
      </c>
      <c r="I2590" s="180" t="str">
        <f>+'INFO SEAL'!M2541</f>
        <v>CONCRETO</v>
      </c>
      <c r="J2590" s="180" t="str">
        <f>+'INFO SEAL'!N2541&amp;"-"&amp;F2590</f>
        <v>PPC15-MT</v>
      </c>
      <c r="K2590" s="180"/>
      <c r="L2590" s="182" t="str">
        <f>+VLOOKUP('INFO SEAL'!N2541,$J$8:$V$50,3,FALSE)</f>
        <v>POSTE DE CONCRETO ARMADO DE 12/200/120/300</v>
      </c>
      <c r="M2590" s="33">
        <f t="shared" si="94"/>
        <v>0.3</v>
      </c>
    </row>
    <row r="2591" spans="1:13" x14ac:dyDescent="0.25">
      <c r="A2591" s="73">
        <f>+'INFO SEAL'!B2542</f>
        <v>2537</v>
      </c>
      <c r="B2591" s="180" t="str">
        <f t="shared" si="93"/>
        <v>SICODI</v>
      </c>
      <c r="C2591" s="180" t="str">
        <f>+'INFO SEAL'!C2542</f>
        <v>AREQUIPA</v>
      </c>
      <c r="D2591" s="180" t="str">
        <f>+'INFO SEAL'!D2542</f>
        <v>CAMANA</v>
      </c>
      <c r="E2591" s="180" t="str">
        <f>+'INFO SEAL'!E2542</f>
        <v>OCOÑA</v>
      </c>
      <c r="F2591" s="180" t="str">
        <f>+IF('INFO SEAL'!I2542="BAJA TENSION","BT",IF('INFO SEAL'!I2542="MEDIA TENSION","MT","AT"))</f>
        <v>MT</v>
      </c>
      <c r="G2591" s="180">
        <f>+'INFO SEAL'!K2542</f>
        <v>13</v>
      </c>
      <c r="H2591" s="180" t="str">
        <f>+'INFO SEAL'!L2542</f>
        <v>POSTE</v>
      </c>
      <c r="I2591" s="180" t="str">
        <f>+'INFO SEAL'!M2542</f>
        <v>CONCRETO</v>
      </c>
      <c r="J2591" s="180" t="str">
        <f>+'INFO SEAL'!N2542&amp;"-"&amp;F2591</f>
        <v>PPC19-MT</v>
      </c>
      <c r="K2591" s="180"/>
      <c r="L2591" s="182" t="str">
        <f>+VLOOKUP('INFO SEAL'!N2542,$J$8:$V$50,3,FALSE)</f>
        <v>POSTE DE CONCRETO ARMADO DE 13/300/150/345</v>
      </c>
      <c r="M2591" s="33">
        <f t="shared" si="94"/>
        <v>0.5</v>
      </c>
    </row>
    <row r="2592" spans="1:13" x14ac:dyDescent="0.25">
      <c r="A2592" s="73">
        <f>+'INFO SEAL'!B2543</f>
        <v>2538</v>
      </c>
      <c r="B2592" s="180" t="str">
        <f t="shared" si="93"/>
        <v>SICODI</v>
      </c>
      <c r="C2592" s="180" t="str">
        <f>+'INFO SEAL'!C2543</f>
        <v>AREQUIPA</v>
      </c>
      <c r="D2592" s="180" t="str">
        <f>+'INFO SEAL'!D2543</f>
        <v>CAMANA</v>
      </c>
      <c r="E2592" s="180" t="str">
        <f>+'INFO SEAL'!E2543</f>
        <v>MARISCAL CACERES</v>
      </c>
      <c r="F2592" s="180" t="str">
        <f>+IF('INFO SEAL'!I2543="BAJA TENSION","BT",IF('INFO SEAL'!I2543="MEDIA TENSION","MT","AT"))</f>
        <v>MT</v>
      </c>
      <c r="G2592" s="180">
        <f>+'INFO SEAL'!K2543</f>
        <v>12</v>
      </c>
      <c r="H2592" s="180" t="str">
        <f>+'INFO SEAL'!L2543</f>
        <v>POSTE</v>
      </c>
      <c r="I2592" s="180" t="str">
        <f>+'INFO SEAL'!M2543</f>
        <v>CONCRETO</v>
      </c>
      <c r="J2592" s="180" t="str">
        <f>+'INFO SEAL'!N2543&amp;"-"&amp;F2592</f>
        <v>PPC15-MT</v>
      </c>
      <c r="K2592" s="180"/>
      <c r="L2592" s="182" t="str">
        <f>+VLOOKUP('INFO SEAL'!N2543,$J$8:$V$50,3,FALSE)</f>
        <v>POSTE DE CONCRETO ARMADO DE 12/200/120/300</v>
      </c>
      <c r="M2592" s="33">
        <f t="shared" si="94"/>
        <v>0.3</v>
      </c>
    </row>
    <row r="2593" spans="1:13" x14ac:dyDescent="0.25">
      <c r="A2593" s="73">
        <f>+'INFO SEAL'!B2544</f>
        <v>2539</v>
      </c>
      <c r="B2593" s="180" t="str">
        <f t="shared" si="93"/>
        <v>SICODI</v>
      </c>
      <c r="C2593" s="180" t="str">
        <f>+'INFO SEAL'!C2544</f>
        <v>AREQUIPA</v>
      </c>
      <c r="D2593" s="180" t="str">
        <f>+'INFO SEAL'!D2544</f>
        <v>CAMANA</v>
      </c>
      <c r="E2593" s="180" t="str">
        <f>+'INFO SEAL'!E2544</f>
        <v>OCOÑA</v>
      </c>
      <c r="F2593" s="180" t="str">
        <f>+IF('INFO SEAL'!I2544="BAJA TENSION","BT",IF('INFO SEAL'!I2544="MEDIA TENSION","MT","AT"))</f>
        <v>MT</v>
      </c>
      <c r="G2593" s="180">
        <f>+'INFO SEAL'!K2544</f>
        <v>13</v>
      </c>
      <c r="H2593" s="180" t="str">
        <f>+'INFO SEAL'!L2544</f>
        <v>POSTE</v>
      </c>
      <c r="I2593" s="180" t="str">
        <f>+'INFO SEAL'!M2544</f>
        <v>CONCRETO</v>
      </c>
      <c r="J2593" s="180" t="str">
        <f>+'INFO SEAL'!N2544&amp;"-"&amp;F2593</f>
        <v>PPC19-MT</v>
      </c>
      <c r="K2593" s="180"/>
      <c r="L2593" s="182" t="str">
        <f>+VLOOKUP('INFO SEAL'!N2544,$J$8:$V$50,3,FALSE)</f>
        <v>POSTE DE CONCRETO ARMADO DE 13/300/150/345</v>
      </c>
      <c r="M2593" s="33">
        <f t="shared" si="94"/>
        <v>0.5</v>
      </c>
    </row>
    <row r="2594" spans="1:13" x14ac:dyDescent="0.25">
      <c r="A2594" s="73">
        <f>+'INFO SEAL'!B2545</f>
        <v>2540</v>
      </c>
      <c r="B2594" s="180" t="str">
        <f t="shared" si="93"/>
        <v>SICODI</v>
      </c>
      <c r="C2594" s="180" t="str">
        <f>+'INFO SEAL'!C2545</f>
        <v>AREQUIPA</v>
      </c>
      <c r="D2594" s="180" t="str">
        <f>+'INFO SEAL'!D2545</f>
        <v>CAMANA</v>
      </c>
      <c r="E2594" s="180" t="str">
        <f>+'INFO SEAL'!E2545</f>
        <v>OCOÑA</v>
      </c>
      <c r="F2594" s="180" t="str">
        <f>+IF('INFO SEAL'!I2545="BAJA TENSION","BT",IF('INFO SEAL'!I2545="MEDIA TENSION","MT","AT"))</f>
        <v>MT</v>
      </c>
      <c r="G2594" s="180">
        <f>+'INFO SEAL'!K2545</f>
        <v>13</v>
      </c>
      <c r="H2594" s="180" t="str">
        <f>+'INFO SEAL'!L2545</f>
        <v>POSTE</v>
      </c>
      <c r="I2594" s="180" t="str">
        <f>+'INFO SEAL'!M2545</f>
        <v>CONCRETO</v>
      </c>
      <c r="J2594" s="180" t="str">
        <f>+'INFO SEAL'!N2545&amp;"-"&amp;F2594</f>
        <v>PPC19-MT</v>
      </c>
      <c r="K2594" s="180"/>
      <c r="L2594" s="182" t="str">
        <f>+VLOOKUP('INFO SEAL'!N2545,$J$8:$V$50,3,FALSE)</f>
        <v>POSTE DE CONCRETO ARMADO DE 13/300/150/345</v>
      </c>
      <c r="M2594" s="33">
        <f t="shared" si="94"/>
        <v>0.5</v>
      </c>
    </row>
    <row r="2595" spans="1:13" x14ac:dyDescent="0.25">
      <c r="A2595" s="73">
        <f>+'INFO SEAL'!B2546</f>
        <v>2541</v>
      </c>
      <c r="B2595" s="180" t="str">
        <f t="shared" si="93"/>
        <v>SICODI</v>
      </c>
      <c r="C2595" s="180" t="str">
        <f>+'INFO SEAL'!C2546</f>
        <v>AREQUIPA</v>
      </c>
      <c r="D2595" s="180" t="str">
        <f>+'INFO SEAL'!D2546</f>
        <v>CAMANA</v>
      </c>
      <c r="E2595" s="180" t="str">
        <f>+'INFO SEAL'!E2546</f>
        <v>OCOÑA</v>
      </c>
      <c r="F2595" s="180" t="str">
        <f>+IF('INFO SEAL'!I2546="BAJA TENSION","BT",IF('INFO SEAL'!I2546="MEDIA TENSION","MT","AT"))</f>
        <v>MT</v>
      </c>
      <c r="G2595" s="180">
        <f>+'INFO SEAL'!K2546</f>
        <v>13</v>
      </c>
      <c r="H2595" s="180" t="str">
        <f>+'INFO SEAL'!L2546</f>
        <v>POSTE</v>
      </c>
      <c r="I2595" s="180" t="str">
        <f>+'INFO SEAL'!M2546</f>
        <v>CONCRETO</v>
      </c>
      <c r="J2595" s="180" t="str">
        <f>+'INFO SEAL'!N2546&amp;"-"&amp;F2595</f>
        <v>PPC19-MT</v>
      </c>
      <c r="K2595" s="180"/>
      <c r="L2595" s="182" t="str">
        <f>+VLOOKUP('INFO SEAL'!N2546,$J$8:$V$50,3,FALSE)</f>
        <v>POSTE DE CONCRETO ARMADO DE 13/300/150/345</v>
      </c>
      <c r="M2595" s="33">
        <f t="shared" si="94"/>
        <v>0.5</v>
      </c>
    </row>
    <row r="2596" spans="1:13" x14ac:dyDescent="0.25">
      <c r="A2596" s="73">
        <f>+'INFO SEAL'!B2547</f>
        <v>2542</v>
      </c>
      <c r="B2596" s="180" t="str">
        <f t="shared" si="93"/>
        <v>SICODI</v>
      </c>
      <c r="C2596" s="180" t="str">
        <f>+'INFO SEAL'!C2547</f>
        <v>AREQUIPA</v>
      </c>
      <c r="D2596" s="180" t="str">
        <f>+'INFO SEAL'!D2547</f>
        <v>CAMANA</v>
      </c>
      <c r="E2596" s="180" t="str">
        <f>+'INFO SEAL'!E2547</f>
        <v>MARISCAL CACERES</v>
      </c>
      <c r="F2596" s="180" t="str">
        <f>+IF('INFO SEAL'!I2547="BAJA TENSION","BT",IF('INFO SEAL'!I2547="MEDIA TENSION","MT","AT"))</f>
        <v>MT</v>
      </c>
      <c r="G2596" s="180">
        <f>+'INFO SEAL'!K2547</f>
        <v>12</v>
      </c>
      <c r="H2596" s="180" t="str">
        <f>+'INFO SEAL'!L2547</f>
        <v>POSTE</v>
      </c>
      <c r="I2596" s="180" t="str">
        <f>+'INFO SEAL'!M2547</f>
        <v>CONCRETO</v>
      </c>
      <c r="J2596" s="180" t="str">
        <f>+'INFO SEAL'!N2547&amp;"-"&amp;F2596</f>
        <v>PPC15-MT</v>
      </c>
      <c r="K2596" s="180"/>
      <c r="L2596" s="182" t="str">
        <f>+VLOOKUP('INFO SEAL'!N2547,$J$8:$V$50,3,FALSE)</f>
        <v>POSTE DE CONCRETO ARMADO DE 12/200/120/300</v>
      </c>
      <c r="M2596" s="33">
        <f t="shared" si="94"/>
        <v>0.3</v>
      </c>
    </row>
    <row r="2597" spans="1:13" x14ac:dyDescent="0.25">
      <c r="A2597" s="73">
        <f>+'INFO SEAL'!B2548</f>
        <v>2543</v>
      </c>
      <c r="B2597" s="180" t="str">
        <f t="shared" si="93"/>
        <v>SICODI</v>
      </c>
      <c r="C2597" s="180" t="str">
        <f>+'INFO SEAL'!C2548</f>
        <v>AREQUIPA</v>
      </c>
      <c r="D2597" s="180" t="str">
        <f>+'INFO SEAL'!D2548</f>
        <v>CAMANA</v>
      </c>
      <c r="E2597" s="180" t="str">
        <f>+'INFO SEAL'!E2548</f>
        <v>OCOÑA</v>
      </c>
      <c r="F2597" s="180" t="str">
        <f>+IF('INFO SEAL'!I2548="BAJA TENSION","BT",IF('INFO SEAL'!I2548="MEDIA TENSION","MT","AT"))</f>
        <v>MT</v>
      </c>
      <c r="G2597" s="180">
        <f>+'INFO SEAL'!K2548</f>
        <v>13</v>
      </c>
      <c r="H2597" s="180" t="str">
        <f>+'INFO SEAL'!L2548</f>
        <v>POSTE</v>
      </c>
      <c r="I2597" s="180" t="str">
        <f>+'INFO SEAL'!M2548</f>
        <v>CONCRETO</v>
      </c>
      <c r="J2597" s="180" t="str">
        <f>+'INFO SEAL'!N2548&amp;"-"&amp;F2597</f>
        <v>PPC19-MT</v>
      </c>
      <c r="K2597" s="180"/>
      <c r="L2597" s="182" t="str">
        <f>+VLOOKUP('INFO SEAL'!N2548,$J$8:$V$50,3,FALSE)</f>
        <v>POSTE DE CONCRETO ARMADO DE 13/300/150/345</v>
      </c>
      <c r="M2597" s="33">
        <f t="shared" si="94"/>
        <v>0.5</v>
      </c>
    </row>
    <row r="2598" spans="1:13" x14ac:dyDescent="0.25">
      <c r="A2598" s="73">
        <f>+'INFO SEAL'!B2549</f>
        <v>2544</v>
      </c>
      <c r="B2598" s="180" t="str">
        <f t="shared" si="93"/>
        <v>SICODI</v>
      </c>
      <c r="C2598" s="180" t="str">
        <f>+'INFO SEAL'!C2549</f>
        <v>AREQUIPA</v>
      </c>
      <c r="D2598" s="180" t="str">
        <f>+'INFO SEAL'!D2549</f>
        <v>CAMANA</v>
      </c>
      <c r="E2598" s="180" t="str">
        <f>+'INFO SEAL'!E2549</f>
        <v>MARISCAL CACERES</v>
      </c>
      <c r="F2598" s="180" t="str">
        <f>+IF('INFO SEAL'!I2549="BAJA TENSION","BT",IF('INFO SEAL'!I2549="MEDIA TENSION","MT","AT"))</f>
        <v>MT</v>
      </c>
      <c r="G2598" s="180">
        <f>+'INFO SEAL'!K2549</f>
        <v>13</v>
      </c>
      <c r="H2598" s="180" t="str">
        <f>+'INFO SEAL'!L2549</f>
        <v>POSTE</v>
      </c>
      <c r="I2598" s="180" t="str">
        <f>+'INFO SEAL'!M2549</f>
        <v>CONCRETO</v>
      </c>
      <c r="J2598" s="180" t="str">
        <f>+'INFO SEAL'!N2549&amp;"-"&amp;F2598</f>
        <v>PPC18-MT</v>
      </c>
      <c r="K2598" s="180"/>
      <c r="L2598" s="182" t="str">
        <f>+VLOOKUP('INFO SEAL'!N2549,$J$8:$V$50,3,FALSE)</f>
        <v>POSTE DE CONCRETO ARMADO DE 13/200/140/335</v>
      </c>
      <c r="M2598" s="33">
        <f t="shared" si="94"/>
        <v>0.4</v>
      </c>
    </row>
    <row r="2599" spans="1:13" x14ac:dyDescent="0.25">
      <c r="A2599" s="73">
        <f>+'INFO SEAL'!B2550</f>
        <v>2545</v>
      </c>
      <c r="B2599" s="180" t="str">
        <f t="shared" si="93"/>
        <v>SICODI</v>
      </c>
      <c r="C2599" s="180" t="str">
        <f>+'INFO SEAL'!C2550</f>
        <v>AREQUIPA</v>
      </c>
      <c r="D2599" s="180" t="str">
        <f>+'INFO SEAL'!D2550</f>
        <v>CAMANA</v>
      </c>
      <c r="E2599" s="180" t="str">
        <f>+'INFO SEAL'!E2550</f>
        <v>OCOÑA</v>
      </c>
      <c r="F2599" s="180" t="str">
        <f>+IF('INFO SEAL'!I2550="BAJA TENSION","BT",IF('INFO SEAL'!I2550="MEDIA TENSION","MT","AT"))</f>
        <v>MT</v>
      </c>
      <c r="G2599" s="180">
        <f>+'INFO SEAL'!K2550</f>
        <v>13</v>
      </c>
      <c r="H2599" s="180" t="str">
        <f>+'INFO SEAL'!L2550</f>
        <v>POSTE</v>
      </c>
      <c r="I2599" s="180" t="str">
        <f>+'INFO SEAL'!M2550</f>
        <v>CONCRETO</v>
      </c>
      <c r="J2599" s="180" t="str">
        <f>+'INFO SEAL'!N2550&amp;"-"&amp;F2599</f>
        <v>PPC19-MT</v>
      </c>
      <c r="K2599" s="180"/>
      <c r="L2599" s="182" t="str">
        <f>+VLOOKUP('INFO SEAL'!N2550,$J$8:$V$50,3,FALSE)</f>
        <v>POSTE DE CONCRETO ARMADO DE 13/300/150/345</v>
      </c>
      <c r="M2599" s="33">
        <f t="shared" si="94"/>
        <v>0.5</v>
      </c>
    </row>
    <row r="2600" spans="1:13" x14ac:dyDescent="0.25">
      <c r="A2600" s="73">
        <f>+'INFO SEAL'!B2551</f>
        <v>2546</v>
      </c>
      <c r="B2600" s="180" t="str">
        <f t="shared" si="93"/>
        <v>SICODI</v>
      </c>
      <c r="C2600" s="180" t="str">
        <f>+'INFO SEAL'!C2551</f>
        <v>AREQUIPA</v>
      </c>
      <c r="D2600" s="180" t="str">
        <f>+'INFO SEAL'!D2551</f>
        <v>CONDESUYOS</v>
      </c>
      <c r="E2600" s="180" t="str">
        <f>+'INFO SEAL'!E2551</f>
        <v>CHICHAS</v>
      </c>
      <c r="F2600" s="180" t="str">
        <f>+IF('INFO SEAL'!I2551="BAJA TENSION","BT",IF('INFO SEAL'!I2551="MEDIA TENSION","MT","AT"))</f>
        <v>MT</v>
      </c>
      <c r="G2600" s="180">
        <f>+'INFO SEAL'!K2551</f>
        <v>13</v>
      </c>
      <c r="H2600" s="180" t="str">
        <f>+'INFO SEAL'!L2551</f>
        <v>POSTE</v>
      </c>
      <c r="I2600" s="180" t="str">
        <f>+'INFO SEAL'!M2551</f>
        <v>CONCRETO</v>
      </c>
      <c r="J2600" s="180" t="str">
        <f>+'INFO SEAL'!N2551&amp;"-"&amp;F2600</f>
        <v>PPC19-MT</v>
      </c>
      <c r="K2600" s="180"/>
      <c r="L2600" s="182" t="str">
        <f>+VLOOKUP('INFO SEAL'!N2551,$J$8:$V$50,3,FALSE)</f>
        <v>POSTE DE CONCRETO ARMADO DE 13/300/150/345</v>
      </c>
      <c r="M2600" s="33">
        <f t="shared" si="94"/>
        <v>0.5</v>
      </c>
    </row>
    <row r="2601" spans="1:13" x14ac:dyDescent="0.25">
      <c r="A2601" s="73">
        <f>+'INFO SEAL'!B2552</f>
        <v>2547</v>
      </c>
      <c r="B2601" s="180" t="str">
        <f t="shared" si="93"/>
        <v>SICODI</v>
      </c>
      <c r="C2601" s="180" t="str">
        <f>+'INFO SEAL'!C2552</f>
        <v>AREQUIPA</v>
      </c>
      <c r="D2601" s="180" t="str">
        <f>+'INFO SEAL'!D2552</f>
        <v>CAMANA</v>
      </c>
      <c r="E2601" s="180" t="str">
        <f>+'INFO SEAL'!E2552</f>
        <v>OCOÑA</v>
      </c>
      <c r="F2601" s="180" t="str">
        <f>+IF('INFO SEAL'!I2552="BAJA TENSION","BT",IF('INFO SEAL'!I2552="MEDIA TENSION","MT","AT"))</f>
        <v>MT</v>
      </c>
      <c r="G2601" s="180">
        <f>+'INFO SEAL'!K2552</f>
        <v>13</v>
      </c>
      <c r="H2601" s="180" t="str">
        <f>+'INFO SEAL'!L2552</f>
        <v>POSTE</v>
      </c>
      <c r="I2601" s="180" t="str">
        <f>+'INFO SEAL'!M2552</f>
        <v>CONCRETO</v>
      </c>
      <c r="J2601" s="180" t="str">
        <f>+'INFO SEAL'!N2552&amp;"-"&amp;F2601</f>
        <v>PPC19-MT</v>
      </c>
      <c r="K2601" s="180"/>
      <c r="L2601" s="182" t="str">
        <f>+VLOOKUP('INFO SEAL'!N2552,$J$8:$V$50,3,FALSE)</f>
        <v>POSTE DE CONCRETO ARMADO DE 13/300/150/345</v>
      </c>
      <c r="M2601" s="33">
        <f t="shared" si="94"/>
        <v>0.5</v>
      </c>
    </row>
    <row r="2602" spans="1:13" x14ac:dyDescent="0.25">
      <c r="A2602" s="73">
        <f>+'INFO SEAL'!B2553</f>
        <v>2548</v>
      </c>
      <c r="B2602" s="180" t="str">
        <f t="shared" si="93"/>
        <v>SICODI</v>
      </c>
      <c r="C2602" s="180" t="str">
        <f>+'INFO SEAL'!C2553</f>
        <v>AREQUIPA</v>
      </c>
      <c r="D2602" s="180" t="str">
        <f>+'INFO SEAL'!D2553</f>
        <v>CONDESUYOS</v>
      </c>
      <c r="E2602" s="180" t="str">
        <f>+'INFO SEAL'!E2553</f>
        <v>CHICHAS</v>
      </c>
      <c r="F2602" s="180" t="str">
        <f>+IF('INFO SEAL'!I2553="BAJA TENSION","BT",IF('INFO SEAL'!I2553="MEDIA TENSION","MT","AT"))</f>
        <v>MT</v>
      </c>
      <c r="G2602" s="180">
        <f>+'INFO SEAL'!K2553</f>
        <v>13</v>
      </c>
      <c r="H2602" s="180" t="str">
        <f>+'INFO SEAL'!L2553</f>
        <v>POSTE</v>
      </c>
      <c r="I2602" s="180" t="str">
        <f>+'INFO SEAL'!M2553</f>
        <v>CONCRETO</v>
      </c>
      <c r="J2602" s="180" t="str">
        <f>+'INFO SEAL'!N2553&amp;"-"&amp;F2602</f>
        <v>PPC19-MT</v>
      </c>
      <c r="K2602" s="180"/>
      <c r="L2602" s="182" t="str">
        <f>+VLOOKUP('INFO SEAL'!N2553,$J$8:$V$50,3,FALSE)</f>
        <v>POSTE DE CONCRETO ARMADO DE 13/300/150/345</v>
      </c>
      <c r="M2602" s="33">
        <f t="shared" si="94"/>
        <v>0.5</v>
      </c>
    </row>
    <row r="2603" spans="1:13" x14ac:dyDescent="0.25">
      <c r="A2603" s="73">
        <f>+'INFO SEAL'!B2554</f>
        <v>2549</v>
      </c>
      <c r="B2603" s="180" t="str">
        <f t="shared" si="93"/>
        <v>SICODI</v>
      </c>
      <c r="C2603" s="180" t="str">
        <f>+'INFO SEAL'!C2554</f>
        <v>AREQUIPA</v>
      </c>
      <c r="D2603" s="180" t="str">
        <f>+'INFO SEAL'!D2554</f>
        <v>CAMANA</v>
      </c>
      <c r="E2603" s="180" t="str">
        <f>+'INFO SEAL'!E2554</f>
        <v>OCOÑA</v>
      </c>
      <c r="F2603" s="180" t="str">
        <f>+IF('INFO SEAL'!I2554="BAJA TENSION","BT",IF('INFO SEAL'!I2554="MEDIA TENSION","MT","AT"))</f>
        <v>MT</v>
      </c>
      <c r="G2603" s="180">
        <f>+'INFO SEAL'!K2554</f>
        <v>13</v>
      </c>
      <c r="H2603" s="180" t="str">
        <f>+'INFO SEAL'!L2554</f>
        <v>POSTE</v>
      </c>
      <c r="I2603" s="180" t="str">
        <f>+'INFO SEAL'!M2554</f>
        <v>CONCRETO</v>
      </c>
      <c r="J2603" s="180" t="str">
        <f>+'INFO SEAL'!N2554&amp;"-"&amp;F2603</f>
        <v>PPC19-MT</v>
      </c>
      <c r="K2603" s="180"/>
      <c r="L2603" s="182" t="str">
        <f>+VLOOKUP('INFO SEAL'!N2554,$J$8:$V$50,3,FALSE)</f>
        <v>POSTE DE CONCRETO ARMADO DE 13/300/150/345</v>
      </c>
      <c r="M2603" s="33">
        <f t="shared" si="94"/>
        <v>0.5</v>
      </c>
    </row>
    <row r="2604" spans="1:13" x14ac:dyDescent="0.25">
      <c r="A2604" s="73">
        <f>+'INFO SEAL'!B2555</f>
        <v>2550</v>
      </c>
      <c r="B2604" s="180" t="str">
        <f t="shared" si="93"/>
        <v>SICODI</v>
      </c>
      <c r="C2604" s="180" t="str">
        <f>+'INFO SEAL'!C2555</f>
        <v>AREQUIPA</v>
      </c>
      <c r="D2604" s="180" t="str">
        <f>+'INFO SEAL'!D2555</f>
        <v>CAMANA</v>
      </c>
      <c r="E2604" s="180" t="str">
        <f>+'INFO SEAL'!E2555</f>
        <v>OCOÑA</v>
      </c>
      <c r="F2604" s="180" t="str">
        <f>+IF('INFO SEAL'!I2555="BAJA TENSION","BT",IF('INFO SEAL'!I2555="MEDIA TENSION","MT","AT"))</f>
        <v>MT</v>
      </c>
      <c r="G2604" s="180">
        <f>+'INFO SEAL'!K2555</f>
        <v>13</v>
      </c>
      <c r="H2604" s="180" t="str">
        <f>+'INFO SEAL'!L2555</f>
        <v>POSTE</v>
      </c>
      <c r="I2604" s="180" t="str">
        <f>+'INFO SEAL'!M2555</f>
        <v>CONCRETO</v>
      </c>
      <c r="J2604" s="180" t="str">
        <f>+'INFO SEAL'!N2555&amp;"-"&amp;F2604</f>
        <v>PPC19-MT</v>
      </c>
      <c r="K2604" s="180"/>
      <c r="L2604" s="182" t="str">
        <f>+VLOOKUP('INFO SEAL'!N2555,$J$8:$V$50,3,FALSE)</f>
        <v>POSTE DE CONCRETO ARMADO DE 13/300/150/345</v>
      </c>
      <c r="M2604" s="33">
        <f t="shared" si="94"/>
        <v>0.5</v>
      </c>
    </row>
    <row r="2605" spans="1:13" x14ac:dyDescent="0.25">
      <c r="A2605" s="73">
        <f>+'INFO SEAL'!B2556</f>
        <v>2551</v>
      </c>
      <c r="B2605" s="180" t="str">
        <f t="shared" si="93"/>
        <v>SICODI</v>
      </c>
      <c r="C2605" s="180" t="str">
        <f>+'INFO SEAL'!C2556</f>
        <v>AREQUIPA</v>
      </c>
      <c r="D2605" s="180" t="str">
        <f>+'INFO SEAL'!D2556</f>
        <v>CAMANA</v>
      </c>
      <c r="E2605" s="180" t="str">
        <f>+'INFO SEAL'!E2556</f>
        <v>OCOÑA</v>
      </c>
      <c r="F2605" s="180" t="str">
        <f>+IF('INFO SEAL'!I2556="BAJA TENSION","BT",IF('INFO SEAL'!I2556="MEDIA TENSION","MT","AT"))</f>
        <v>MT</v>
      </c>
      <c r="G2605" s="180">
        <f>+'INFO SEAL'!K2556</f>
        <v>13</v>
      </c>
      <c r="H2605" s="180" t="str">
        <f>+'INFO SEAL'!L2556</f>
        <v>POSTE</v>
      </c>
      <c r="I2605" s="180" t="str">
        <f>+'INFO SEAL'!M2556</f>
        <v>CONCRETO</v>
      </c>
      <c r="J2605" s="180" t="str">
        <f>+'INFO SEAL'!N2556&amp;"-"&amp;F2605</f>
        <v>PPC19-MT</v>
      </c>
      <c r="K2605" s="180"/>
      <c r="L2605" s="182" t="str">
        <f>+VLOOKUP('INFO SEAL'!N2556,$J$8:$V$50,3,FALSE)</f>
        <v>POSTE DE CONCRETO ARMADO DE 13/300/150/345</v>
      </c>
      <c r="M2605" s="33">
        <f t="shared" si="94"/>
        <v>0.5</v>
      </c>
    </row>
    <row r="2606" spans="1:13" x14ac:dyDescent="0.25">
      <c r="A2606" s="73">
        <f>+'INFO SEAL'!B2557</f>
        <v>2552</v>
      </c>
      <c r="B2606" s="180" t="str">
        <f t="shared" si="93"/>
        <v>SICODI</v>
      </c>
      <c r="C2606" s="180" t="str">
        <f>+'INFO SEAL'!C2557</f>
        <v>AREQUIPA</v>
      </c>
      <c r="D2606" s="180" t="str">
        <f>+'INFO SEAL'!D2557</f>
        <v>CAMANA</v>
      </c>
      <c r="E2606" s="180" t="str">
        <f>+'INFO SEAL'!E2557</f>
        <v>MARISCAL CACERES</v>
      </c>
      <c r="F2606" s="180" t="str">
        <f>+IF('INFO SEAL'!I2557="BAJA TENSION","BT",IF('INFO SEAL'!I2557="MEDIA TENSION","MT","AT"))</f>
        <v>MT</v>
      </c>
      <c r="G2606" s="180">
        <f>+'INFO SEAL'!K2557</f>
        <v>12</v>
      </c>
      <c r="H2606" s="180" t="str">
        <f>+'INFO SEAL'!L2557</f>
        <v>POSTE</v>
      </c>
      <c r="I2606" s="180" t="str">
        <f>+'INFO SEAL'!M2557</f>
        <v>CONCRETO</v>
      </c>
      <c r="J2606" s="180" t="str">
        <f>+'INFO SEAL'!N2557&amp;"-"&amp;F2606</f>
        <v>PPC15-MT</v>
      </c>
      <c r="K2606" s="180"/>
      <c r="L2606" s="182" t="str">
        <f>+VLOOKUP('INFO SEAL'!N2557,$J$8:$V$50,3,FALSE)</f>
        <v>POSTE DE CONCRETO ARMADO DE 12/200/120/300</v>
      </c>
      <c r="M2606" s="33">
        <f t="shared" si="94"/>
        <v>0.3</v>
      </c>
    </row>
    <row r="2607" spans="1:13" x14ac:dyDescent="0.25">
      <c r="A2607" s="73">
        <f>+'INFO SEAL'!B2558</f>
        <v>2553</v>
      </c>
      <c r="B2607" s="180" t="str">
        <f t="shared" si="93"/>
        <v>SICODI</v>
      </c>
      <c r="C2607" s="180" t="str">
        <f>+'INFO SEAL'!C2558</f>
        <v>AREQUIPA</v>
      </c>
      <c r="D2607" s="180" t="str">
        <f>+'INFO SEAL'!D2558</f>
        <v>CAMANA</v>
      </c>
      <c r="E2607" s="180" t="str">
        <f>+'INFO SEAL'!E2558</f>
        <v>MARISCAL CACERES</v>
      </c>
      <c r="F2607" s="180" t="str">
        <f>+IF('INFO SEAL'!I2558="BAJA TENSION","BT",IF('INFO SEAL'!I2558="MEDIA TENSION","MT","AT"))</f>
        <v>MT</v>
      </c>
      <c r="G2607" s="180">
        <f>+'INFO SEAL'!K2558</f>
        <v>12</v>
      </c>
      <c r="H2607" s="180" t="str">
        <f>+'INFO SEAL'!L2558</f>
        <v>POSTE</v>
      </c>
      <c r="I2607" s="180" t="str">
        <f>+'INFO SEAL'!M2558</f>
        <v>CONCRETO</v>
      </c>
      <c r="J2607" s="180" t="str">
        <f>+'INFO SEAL'!N2558&amp;"-"&amp;F2607</f>
        <v>PPC15-MT</v>
      </c>
      <c r="K2607" s="180"/>
      <c r="L2607" s="182" t="str">
        <f>+VLOOKUP('INFO SEAL'!N2558,$J$8:$V$50,3,FALSE)</f>
        <v>POSTE DE CONCRETO ARMADO DE 12/200/120/300</v>
      </c>
      <c r="M2607" s="33">
        <f t="shared" si="94"/>
        <v>0.3</v>
      </c>
    </row>
    <row r="2608" spans="1:13" x14ac:dyDescent="0.25">
      <c r="A2608" s="73">
        <f>+'INFO SEAL'!B2559</f>
        <v>2554</v>
      </c>
      <c r="B2608" s="180" t="str">
        <f t="shared" si="93"/>
        <v>SICODI</v>
      </c>
      <c r="C2608" s="180" t="str">
        <f>+'INFO SEAL'!C2559</f>
        <v>AREQUIPA</v>
      </c>
      <c r="D2608" s="180" t="str">
        <f>+'INFO SEAL'!D2559</f>
        <v>CAMANA</v>
      </c>
      <c r="E2608" s="180" t="str">
        <f>+'INFO SEAL'!E2559</f>
        <v>OCOÑA</v>
      </c>
      <c r="F2608" s="180" t="str">
        <f>+IF('INFO SEAL'!I2559="BAJA TENSION","BT",IF('INFO SEAL'!I2559="MEDIA TENSION","MT","AT"))</f>
        <v>MT</v>
      </c>
      <c r="G2608" s="180">
        <f>+'INFO SEAL'!K2559</f>
        <v>13</v>
      </c>
      <c r="H2608" s="180" t="str">
        <f>+'INFO SEAL'!L2559</f>
        <v>POSTE</v>
      </c>
      <c r="I2608" s="180" t="str">
        <f>+'INFO SEAL'!M2559</f>
        <v>CONCRETO</v>
      </c>
      <c r="J2608" s="180" t="str">
        <f>+'INFO SEAL'!N2559&amp;"-"&amp;F2608</f>
        <v>PPC19-MT</v>
      </c>
      <c r="K2608" s="180"/>
      <c r="L2608" s="182" t="str">
        <f>+VLOOKUP('INFO SEAL'!N2559,$J$8:$V$50,3,FALSE)</f>
        <v>POSTE DE CONCRETO ARMADO DE 13/300/150/345</v>
      </c>
      <c r="M2608" s="33">
        <f t="shared" si="94"/>
        <v>0.5</v>
      </c>
    </row>
    <row r="2609" spans="1:13" x14ac:dyDescent="0.25">
      <c r="A2609" s="73">
        <f>+'INFO SEAL'!B2560</f>
        <v>2555</v>
      </c>
      <c r="B2609" s="180" t="str">
        <f t="shared" si="93"/>
        <v>SICODI</v>
      </c>
      <c r="C2609" s="180" t="str">
        <f>+'INFO SEAL'!C2560</f>
        <v>AREQUIPA</v>
      </c>
      <c r="D2609" s="180" t="str">
        <f>+'INFO SEAL'!D2560</f>
        <v>CAMANA</v>
      </c>
      <c r="E2609" s="180" t="str">
        <f>+'INFO SEAL'!E2560</f>
        <v>MARISCAL CACERES</v>
      </c>
      <c r="F2609" s="180" t="str">
        <f>+IF('INFO SEAL'!I2560="BAJA TENSION","BT",IF('INFO SEAL'!I2560="MEDIA TENSION","MT","AT"))</f>
        <v>MT</v>
      </c>
      <c r="G2609" s="180">
        <f>+'INFO SEAL'!K2560</f>
        <v>12</v>
      </c>
      <c r="H2609" s="180" t="str">
        <f>+'INFO SEAL'!L2560</f>
        <v>POSTE</v>
      </c>
      <c r="I2609" s="180" t="str">
        <f>+'INFO SEAL'!M2560</f>
        <v>CONCRETO</v>
      </c>
      <c r="J2609" s="180" t="str">
        <f>+'INFO SEAL'!N2560&amp;"-"&amp;F2609</f>
        <v>PPC15-MT</v>
      </c>
      <c r="K2609" s="180"/>
      <c r="L2609" s="182" t="str">
        <f>+VLOOKUP('INFO SEAL'!N2560,$J$8:$V$50,3,FALSE)</f>
        <v>POSTE DE CONCRETO ARMADO DE 12/200/120/300</v>
      </c>
      <c r="M2609" s="33">
        <f t="shared" si="94"/>
        <v>0.3</v>
      </c>
    </row>
    <row r="2610" spans="1:13" x14ac:dyDescent="0.25">
      <c r="A2610" s="73">
        <f>+'INFO SEAL'!B2561</f>
        <v>2556</v>
      </c>
      <c r="B2610" s="180" t="str">
        <f t="shared" si="93"/>
        <v>SICODI</v>
      </c>
      <c r="C2610" s="180" t="str">
        <f>+'INFO SEAL'!C2561</f>
        <v>AREQUIPA</v>
      </c>
      <c r="D2610" s="180" t="str">
        <f>+'INFO SEAL'!D2561</f>
        <v>CAMANA</v>
      </c>
      <c r="E2610" s="180" t="str">
        <f>+'INFO SEAL'!E2561</f>
        <v>OCOÑA</v>
      </c>
      <c r="F2610" s="180" t="str">
        <f>+IF('INFO SEAL'!I2561="BAJA TENSION","BT",IF('INFO SEAL'!I2561="MEDIA TENSION","MT","AT"))</f>
        <v>MT</v>
      </c>
      <c r="G2610" s="180">
        <f>+'INFO SEAL'!K2561</f>
        <v>13</v>
      </c>
      <c r="H2610" s="180" t="str">
        <f>+'INFO SEAL'!L2561</f>
        <v>POSTE</v>
      </c>
      <c r="I2610" s="180" t="str">
        <f>+'INFO SEAL'!M2561</f>
        <v>CONCRETO</v>
      </c>
      <c r="J2610" s="180" t="str">
        <f>+'INFO SEAL'!N2561&amp;"-"&amp;F2610</f>
        <v>PPC19-MT</v>
      </c>
      <c r="K2610" s="180"/>
      <c r="L2610" s="182" t="str">
        <f>+VLOOKUP('INFO SEAL'!N2561,$J$8:$V$50,3,FALSE)</f>
        <v>POSTE DE CONCRETO ARMADO DE 13/300/150/345</v>
      </c>
      <c r="M2610" s="33">
        <f t="shared" si="94"/>
        <v>0.5</v>
      </c>
    </row>
    <row r="2611" spans="1:13" x14ac:dyDescent="0.25">
      <c r="A2611" s="73">
        <f>+'INFO SEAL'!B2562</f>
        <v>2557</v>
      </c>
      <c r="B2611" s="180" t="str">
        <f t="shared" si="93"/>
        <v>SICODI</v>
      </c>
      <c r="C2611" s="180" t="str">
        <f>+'INFO SEAL'!C2562</f>
        <v>AREQUIPA</v>
      </c>
      <c r="D2611" s="180" t="str">
        <f>+'INFO SEAL'!D2562</f>
        <v>CONDESUYOS</v>
      </c>
      <c r="E2611" s="180" t="str">
        <f>+'INFO SEAL'!E2562</f>
        <v>CHICHAS</v>
      </c>
      <c r="F2611" s="180" t="str">
        <f>+IF('INFO SEAL'!I2562="BAJA TENSION","BT",IF('INFO SEAL'!I2562="MEDIA TENSION","MT","AT"))</f>
        <v>MT</v>
      </c>
      <c r="G2611" s="180">
        <f>+'INFO SEAL'!K2562</f>
        <v>13</v>
      </c>
      <c r="H2611" s="180" t="str">
        <f>+'INFO SEAL'!L2562</f>
        <v>POSTE</v>
      </c>
      <c r="I2611" s="180" t="str">
        <f>+'INFO SEAL'!M2562</f>
        <v>CONCRETO</v>
      </c>
      <c r="J2611" s="180" t="str">
        <f>+'INFO SEAL'!N2562&amp;"-"&amp;F2611</f>
        <v>PPC19-MT</v>
      </c>
      <c r="K2611" s="180"/>
      <c r="L2611" s="182" t="str">
        <f>+VLOOKUP('INFO SEAL'!N2562,$J$8:$V$50,3,FALSE)</f>
        <v>POSTE DE CONCRETO ARMADO DE 13/300/150/345</v>
      </c>
      <c r="M2611" s="33">
        <f t="shared" si="94"/>
        <v>0.5</v>
      </c>
    </row>
    <row r="2612" spans="1:13" x14ac:dyDescent="0.25">
      <c r="A2612" s="73">
        <f>+'INFO SEAL'!B2563</f>
        <v>2558</v>
      </c>
      <c r="B2612" s="180" t="str">
        <f t="shared" si="93"/>
        <v>SICODI</v>
      </c>
      <c r="C2612" s="180" t="str">
        <f>+'INFO SEAL'!C2563</f>
        <v>AREQUIPA</v>
      </c>
      <c r="D2612" s="180" t="str">
        <f>+'INFO SEAL'!D2563</f>
        <v>CAMANA</v>
      </c>
      <c r="E2612" s="180" t="str">
        <f>+'INFO SEAL'!E2563</f>
        <v>OCOÑA</v>
      </c>
      <c r="F2612" s="180" t="str">
        <f>+IF('INFO SEAL'!I2563="BAJA TENSION","BT",IF('INFO SEAL'!I2563="MEDIA TENSION","MT","AT"))</f>
        <v>MT</v>
      </c>
      <c r="G2612" s="180">
        <f>+'INFO SEAL'!K2563</f>
        <v>13</v>
      </c>
      <c r="H2612" s="180" t="str">
        <f>+'INFO SEAL'!L2563</f>
        <v>POSTE</v>
      </c>
      <c r="I2612" s="180" t="str">
        <f>+'INFO SEAL'!M2563</f>
        <v>CONCRETO</v>
      </c>
      <c r="J2612" s="180" t="str">
        <f>+'INFO SEAL'!N2563&amp;"-"&amp;F2612</f>
        <v>PPC19-MT</v>
      </c>
      <c r="K2612" s="180"/>
      <c r="L2612" s="182" t="str">
        <f>+VLOOKUP('INFO SEAL'!N2563,$J$8:$V$50,3,FALSE)</f>
        <v>POSTE DE CONCRETO ARMADO DE 13/300/150/345</v>
      </c>
      <c r="M2612" s="33">
        <f t="shared" si="94"/>
        <v>0.5</v>
      </c>
    </row>
    <row r="2613" spans="1:13" x14ac:dyDescent="0.25">
      <c r="A2613" s="73">
        <f>+'INFO SEAL'!B2564</f>
        <v>2559</v>
      </c>
      <c r="B2613" s="180" t="str">
        <f t="shared" si="93"/>
        <v>SICODI</v>
      </c>
      <c r="C2613" s="180" t="str">
        <f>+'INFO SEAL'!C2564</f>
        <v>AREQUIPA</v>
      </c>
      <c r="D2613" s="180" t="str">
        <f>+'INFO SEAL'!D2564</f>
        <v>CONDESUYOS</v>
      </c>
      <c r="E2613" s="180" t="str">
        <f>+'INFO SEAL'!E2564</f>
        <v>CHICHAS</v>
      </c>
      <c r="F2613" s="180" t="str">
        <f>+IF('INFO SEAL'!I2564="BAJA TENSION","BT",IF('INFO SEAL'!I2564="MEDIA TENSION","MT","AT"))</f>
        <v>MT</v>
      </c>
      <c r="G2613" s="180">
        <f>+'INFO SEAL'!K2564</f>
        <v>13</v>
      </c>
      <c r="H2613" s="180" t="str">
        <f>+'INFO SEAL'!L2564</f>
        <v>POSTE</v>
      </c>
      <c r="I2613" s="180" t="str">
        <f>+'INFO SEAL'!M2564</f>
        <v>CONCRETO</v>
      </c>
      <c r="J2613" s="180" t="str">
        <f>+'INFO SEAL'!N2564&amp;"-"&amp;F2613</f>
        <v>PPC19-MT</v>
      </c>
      <c r="K2613" s="180"/>
      <c r="L2613" s="182" t="str">
        <f>+VLOOKUP('INFO SEAL'!N2564,$J$8:$V$50,3,FALSE)</f>
        <v>POSTE DE CONCRETO ARMADO DE 13/300/150/345</v>
      </c>
      <c r="M2613" s="33">
        <f t="shared" si="94"/>
        <v>0.5</v>
      </c>
    </row>
    <row r="2614" spans="1:13" x14ac:dyDescent="0.25">
      <c r="A2614" s="73">
        <f>+'INFO SEAL'!B2565</f>
        <v>2560</v>
      </c>
      <c r="B2614" s="180" t="str">
        <f t="shared" si="93"/>
        <v>SICODI</v>
      </c>
      <c r="C2614" s="180" t="str">
        <f>+'INFO SEAL'!C2565</f>
        <v>AREQUIPA</v>
      </c>
      <c r="D2614" s="180" t="str">
        <f>+'INFO SEAL'!D2565</f>
        <v>CAMANA</v>
      </c>
      <c r="E2614" s="180" t="str">
        <f>+'INFO SEAL'!E2565</f>
        <v>OCOÑA</v>
      </c>
      <c r="F2614" s="180" t="str">
        <f>+IF('INFO SEAL'!I2565="BAJA TENSION","BT",IF('INFO SEAL'!I2565="MEDIA TENSION","MT","AT"))</f>
        <v>MT</v>
      </c>
      <c r="G2614" s="180">
        <f>+'INFO SEAL'!K2565</f>
        <v>13</v>
      </c>
      <c r="H2614" s="180" t="str">
        <f>+'INFO SEAL'!L2565</f>
        <v>POSTE</v>
      </c>
      <c r="I2614" s="180" t="str">
        <f>+'INFO SEAL'!M2565</f>
        <v>CONCRETO</v>
      </c>
      <c r="J2614" s="180" t="str">
        <f>+'INFO SEAL'!N2565&amp;"-"&amp;F2614</f>
        <v>PPC19-MT</v>
      </c>
      <c r="K2614" s="180"/>
      <c r="L2614" s="182" t="str">
        <f>+VLOOKUP('INFO SEAL'!N2565,$J$8:$V$50,3,FALSE)</f>
        <v>POSTE DE CONCRETO ARMADO DE 13/300/150/345</v>
      </c>
      <c r="M2614" s="33">
        <f t="shared" si="94"/>
        <v>0.5</v>
      </c>
    </row>
    <row r="2615" spans="1:13" x14ac:dyDescent="0.25">
      <c r="A2615" s="73">
        <f>+'INFO SEAL'!B2566</f>
        <v>2561</v>
      </c>
      <c r="B2615" s="180" t="str">
        <f t="shared" si="93"/>
        <v>SICODI</v>
      </c>
      <c r="C2615" s="180" t="str">
        <f>+'INFO SEAL'!C2566</f>
        <v>AREQUIPA</v>
      </c>
      <c r="D2615" s="180" t="str">
        <f>+'INFO SEAL'!D2566</f>
        <v>CAMANA</v>
      </c>
      <c r="E2615" s="180" t="str">
        <f>+'INFO SEAL'!E2566</f>
        <v>MARISCAL CACERES</v>
      </c>
      <c r="F2615" s="180" t="str">
        <f>+IF('INFO SEAL'!I2566="BAJA TENSION","BT",IF('INFO SEAL'!I2566="MEDIA TENSION","MT","AT"))</f>
        <v>MT</v>
      </c>
      <c r="G2615" s="180">
        <f>+'INFO SEAL'!K2566</f>
        <v>12</v>
      </c>
      <c r="H2615" s="180" t="str">
        <f>+'INFO SEAL'!L2566</f>
        <v>POSTE</v>
      </c>
      <c r="I2615" s="180" t="str">
        <f>+'INFO SEAL'!M2566</f>
        <v>CONCRETO</v>
      </c>
      <c r="J2615" s="180" t="str">
        <f>+'INFO SEAL'!N2566&amp;"-"&amp;F2615</f>
        <v>PPC15-MT</v>
      </c>
      <c r="K2615" s="180"/>
      <c r="L2615" s="182" t="str">
        <f>+VLOOKUP('INFO SEAL'!N2566,$J$8:$V$50,3,FALSE)</f>
        <v>POSTE DE CONCRETO ARMADO DE 12/200/120/300</v>
      </c>
      <c r="M2615" s="33">
        <f t="shared" si="94"/>
        <v>0.3</v>
      </c>
    </row>
    <row r="2616" spans="1:13" x14ac:dyDescent="0.25">
      <c r="A2616" s="73">
        <f>+'INFO SEAL'!B2567</f>
        <v>2562</v>
      </c>
      <c r="B2616" s="180" t="str">
        <f t="shared" ref="B2616:B2679" si="95">+INDEX($B$8:$B$50,MATCH(L2616,$L$8:$L$50,0))</f>
        <v>SICODI</v>
      </c>
      <c r="C2616" s="180" t="str">
        <f>+'INFO SEAL'!C2567</f>
        <v>AREQUIPA</v>
      </c>
      <c r="D2616" s="180" t="str">
        <f>+'INFO SEAL'!D2567</f>
        <v>CAMANA</v>
      </c>
      <c r="E2616" s="180" t="str">
        <f>+'INFO SEAL'!E2567</f>
        <v>MARISCAL CACERES</v>
      </c>
      <c r="F2616" s="180" t="str">
        <f>+IF('INFO SEAL'!I2567="BAJA TENSION","BT",IF('INFO SEAL'!I2567="MEDIA TENSION","MT","AT"))</f>
        <v>MT</v>
      </c>
      <c r="G2616" s="180">
        <f>+'INFO SEAL'!K2567</f>
        <v>12</v>
      </c>
      <c r="H2616" s="180" t="str">
        <f>+'INFO SEAL'!L2567</f>
        <v>POSTE</v>
      </c>
      <c r="I2616" s="180" t="str">
        <f>+'INFO SEAL'!M2567</f>
        <v>CONCRETO</v>
      </c>
      <c r="J2616" s="180" t="str">
        <f>+'INFO SEAL'!N2567&amp;"-"&amp;F2616</f>
        <v>PPC15-MT</v>
      </c>
      <c r="K2616" s="180"/>
      <c r="L2616" s="182" t="str">
        <f>+VLOOKUP('INFO SEAL'!N2567,$J$8:$V$50,3,FALSE)</f>
        <v>POSTE DE CONCRETO ARMADO DE 12/200/120/300</v>
      </c>
      <c r="M2616" s="33">
        <f t="shared" ref="M2616:M2679" si="96">+VLOOKUP(J2616,$K$8:$V$50,12,FALSE)</f>
        <v>0.3</v>
      </c>
    </row>
    <row r="2617" spans="1:13" x14ac:dyDescent="0.25">
      <c r="A2617" s="73">
        <f>+'INFO SEAL'!B2568</f>
        <v>2563</v>
      </c>
      <c r="B2617" s="180" t="str">
        <f t="shared" si="95"/>
        <v>SICODI</v>
      </c>
      <c r="C2617" s="180" t="str">
        <f>+'INFO SEAL'!C2568</f>
        <v>AREQUIPA</v>
      </c>
      <c r="D2617" s="180" t="str">
        <f>+'INFO SEAL'!D2568</f>
        <v>CONDESUYOS</v>
      </c>
      <c r="E2617" s="180" t="str">
        <f>+'INFO SEAL'!E2568</f>
        <v>CHICHAS</v>
      </c>
      <c r="F2617" s="180" t="str">
        <f>+IF('INFO SEAL'!I2568="BAJA TENSION","BT",IF('INFO SEAL'!I2568="MEDIA TENSION","MT","AT"))</f>
        <v>MT</v>
      </c>
      <c r="G2617" s="180">
        <f>+'INFO SEAL'!K2568</f>
        <v>13</v>
      </c>
      <c r="H2617" s="180" t="str">
        <f>+'INFO SEAL'!L2568</f>
        <v>POSTE</v>
      </c>
      <c r="I2617" s="180" t="str">
        <f>+'INFO SEAL'!M2568</f>
        <v>CONCRETO</v>
      </c>
      <c r="J2617" s="180" t="str">
        <f>+'INFO SEAL'!N2568&amp;"-"&amp;F2617</f>
        <v>PPC19-MT</v>
      </c>
      <c r="K2617" s="180"/>
      <c r="L2617" s="182" t="str">
        <f>+VLOOKUP('INFO SEAL'!N2568,$J$8:$V$50,3,FALSE)</f>
        <v>POSTE DE CONCRETO ARMADO DE 13/300/150/345</v>
      </c>
      <c r="M2617" s="33">
        <f t="shared" si="96"/>
        <v>0.5</v>
      </c>
    </row>
    <row r="2618" spans="1:13" x14ac:dyDescent="0.25">
      <c r="A2618" s="73">
        <f>+'INFO SEAL'!B2569</f>
        <v>2564</v>
      </c>
      <c r="B2618" s="180" t="str">
        <f t="shared" si="95"/>
        <v>MOD INV_2018</v>
      </c>
      <c r="C2618" s="180" t="str">
        <f>+'INFO SEAL'!C2569</f>
        <v>AREQUIPA</v>
      </c>
      <c r="D2618" s="180" t="str">
        <f>+'INFO SEAL'!D2569</f>
        <v>CAMANA</v>
      </c>
      <c r="E2618" s="180" t="str">
        <f>+'INFO SEAL'!E2569</f>
        <v>OCOÑA</v>
      </c>
      <c r="F2618" s="180" t="str">
        <f>+IF('INFO SEAL'!I2569="BAJA TENSION","BT",IF('INFO SEAL'!I2569="MEDIA TENSION","MT","AT"))</f>
        <v>AT</v>
      </c>
      <c r="G2618" s="180">
        <f>+'INFO SEAL'!K2569</f>
        <v>13</v>
      </c>
      <c r="H2618" s="180" t="str">
        <f>+'INFO SEAL'!L2569</f>
        <v>POSTE</v>
      </c>
      <c r="I2618" s="180" t="str">
        <f>+'INFO SEAL'!M2569</f>
        <v>MADERA</v>
      </c>
      <c r="J2618" s="180" t="str">
        <f>+'INFO SEAL'!N2569&amp;"-"&amp;F2618</f>
        <v>EMSA1P75C2-AT</v>
      </c>
      <c r="K2618" s="180"/>
      <c r="L2618" s="182" t="str">
        <f>+VLOOKUP('INFO SEAL'!N2569,$J$8:$V$50,3,FALSE)</f>
        <v>Estructura de  Suspensión- Angulo menor  compuesto por 1 postes de madera tratada 75' Clase 2</v>
      </c>
      <c r="M2618" s="33">
        <f t="shared" si="96"/>
        <v>1.6</v>
      </c>
    </row>
    <row r="2619" spans="1:13" x14ac:dyDescent="0.25">
      <c r="A2619" s="73">
        <f>+'INFO SEAL'!B2570</f>
        <v>2565</v>
      </c>
      <c r="B2619" s="180" t="str">
        <f t="shared" si="95"/>
        <v>MOD INV_2018</v>
      </c>
      <c r="C2619" s="180" t="str">
        <f>+'INFO SEAL'!C2570</f>
        <v>AREQUIPA</v>
      </c>
      <c r="D2619" s="180" t="str">
        <f>+'INFO SEAL'!D2570</f>
        <v>CAMANA</v>
      </c>
      <c r="E2619" s="180" t="str">
        <f>+'INFO SEAL'!E2570</f>
        <v>OCOÑA</v>
      </c>
      <c r="F2619" s="180" t="str">
        <f>+IF('INFO SEAL'!I2570="BAJA TENSION","BT",IF('INFO SEAL'!I2570="MEDIA TENSION","MT","AT"))</f>
        <v>AT</v>
      </c>
      <c r="G2619" s="180">
        <f>+'INFO SEAL'!K2570</f>
        <v>13</v>
      </c>
      <c r="H2619" s="180" t="str">
        <f>+'INFO SEAL'!L2570</f>
        <v>POSTE</v>
      </c>
      <c r="I2619" s="180" t="str">
        <f>+'INFO SEAL'!M2570</f>
        <v>MADERA</v>
      </c>
      <c r="J2619" s="180" t="str">
        <f>+'INFO SEAL'!N2570&amp;"-"&amp;F2619</f>
        <v>EMSU1P60C4-AT</v>
      </c>
      <c r="K2619" s="180"/>
      <c r="L2619" s="182" t="str">
        <f>+VLOOKUP('INFO SEAL'!N2570,$J$8:$V$50,3,FALSE)</f>
        <v>Estructura de  Suspensión compuesto por 1 postes de madera tratada 60' Clase 4</v>
      </c>
      <c r="M2619" s="33">
        <f t="shared" si="96"/>
        <v>1</v>
      </c>
    </row>
    <row r="2620" spans="1:13" x14ac:dyDescent="0.25">
      <c r="A2620" s="73">
        <f>+'INFO SEAL'!B2571</f>
        <v>2566</v>
      </c>
      <c r="B2620" s="180" t="str">
        <f t="shared" si="95"/>
        <v>MOD INV_2018</v>
      </c>
      <c r="C2620" s="180" t="str">
        <f>+'INFO SEAL'!C2571</f>
        <v>AREQUIPA</v>
      </c>
      <c r="D2620" s="180" t="str">
        <f>+'INFO SEAL'!D2571</f>
        <v>CAMANA</v>
      </c>
      <c r="E2620" s="180" t="str">
        <f>+'INFO SEAL'!E2571</f>
        <v>OCOÑA</v>
      </c>
      <c r="F2620" s="180" t="str">
        <f>+IF('INFO SEAL'!I2571="BAJA TENSION","BT",IF('INFO SEAL'!I2571="MEDIA TENSION","MT","AT"))</f>
        <v>AT</v>
      </c>
      <c r="G2620" s="180">
        <f>+'INFO SEAL'!K2571</f>
        <v>13</v>
      </c>
      <c r="H2620" s="180" t="str">
        <f>+'INFO SEAL'!L2571</f>
        <v>POSTE</v>
      </c>
      <c r="I2620" s="180" t="str">
        <f>+'INFO SEAL'!M2571</f>
        <v>MADERA</v>
      </c>
      <c r="J2620" s="180" t="str">
        <f>+'INFO SEAL'!N2571&amp;"-"&amp;F2620</f>
        <v>EMSA1P75C2-AT</v>
      </c>
      <c r="K2620" s="180"/>
      <c r="L2620" s="182" t="str">
        <f>+VLOOKUP('INFO SEAL'!N2571,$J$8:$V$50,3,FALSE)</f>
        <v>Estructura de  Suspensión- Angulo menor  compuesto por 1 postes de madera tratada 75' Clase 2</v>
      </c>
      <c r="M2620" s="33">
        <f t="shared" si="96"/>
        <v>1.6</v>
      </c>
    </row>
    <row r="2621" spans="1:13" x14ac:dyDescent="0.25">
      <c r="A2621" s="73">
        <f>+'INFO SEAL'!B2572</f>
        <v>2567</v>
      </c>
      <c r="B2621" s="180" t="str">
        <f t="shared" si="95"/>
        <v>MOD INV_2018</v>
      </c>
      <c r="C2621" s="180" t="str">
        <f>+'INFO SEAL'!C2572</f>
        <v>AREQUIPA</v>
      </c>
      <c r="D2621" s="180" t="str">
        <f>+'INFO SEAL'!D2572</f>
        <v>CAMANA</v>
      </c>
      <c r="E2621" s="180" t="str">
        <f>+'INFO SEAL'!E2572</f>
        <v>OCOÑA</v>
      </c>
      <c r="F2621" s="180" t="str">
        <f>+IF('INFO SEAL'!I2572="BAJA TENSION","BT",IF('INFO SEAL'!I2572="MEDIA TENSION","MT","AT"))</f>
        <v>AT</v>
      </c>
      <c r="G2621" s="180">
        <f>+'INFO SEAL'!K2572</f>
        <v>13</v>
      </c>
      <c r="H2621" s="180" t="str">
        <f>+'INFO SEAL'!L2572</f>
        <v>POSTE</v>
      </c>
      <c r="I2621" s="180" t="str">
        <f>+'INFO SEAL'!M2572</f>
        <v>MADERA</v>
      </c>
      <c r="J2621" s="180" t="str">
        <f>+'INFO SEAL'!N2572&amp;"-"&amp;F2621</f>
        <v>EMRE1P75C2-AT</v>
      </c>
      <c r="K2621" s="180"/>
      <c r="L2621" s="182" t="str">
        <f>+VLOOKUP('INFO SEAL'!N2572,$J$8:$V$50,3,FALSE)</f>
        <v>Estructura de  Suspension Angular (&gt;3°-50°) compuesto por 1 postes de madera tratada 75' Clase 2</v>
      </c>
      <c r="M2621" s="33">
        <f t="shared" si="96"/>
        <v>2</v>
      </c>
    </row>
    <row r="2622" spans="1:13" x14ac:dyDescent="0.25">
      <c r="A2622" s="73">
        <f>+'INFO SEAL'!B2573</f>
        <v>2568</v>
      </c>
      <c r="B2622" s="180" t="str">
        <f t="shared" si="95"/>
        <v>MOD INV_2018</v>
      </c>
      <c r="C2622" s="180" t="str">
        <f>+'INFO SEAL'!C2573</f>
        <v>AREQUIPA</v>
      </c>
      <c r="D2622" s="180" t="str">
        <f>+'INFO SEAL'!D2573</f>
        <v>CAMANA</v>
      </c>
      <c r="E2622" s="180" t="str">
        <f>+'INFO SEAL'!E2573</f>
        <v>OCOÑA</v>
      </c>
      <c r="F2622" s="180" t="str">
        <f>+IF('INFO SEAL'!I2573="BAJA TENSION","BT",IF('INFO SEAL'!I2573="MEDIA TENSION","MT","AT"))</f>
        <v>AT</v>
      </c>
      <c r="G2622" s="180">
        <f>+'INFO SEAL'!K2573</f>
        <v>13</v>
      </c>
      <c r="H2622" s="180" t="str">
        <f>+'INFO SEAL'!L2573</f>
        <v>POSTE</v>
      </c>
      <c r="I2622" s="180" t="str">
        <f>+'INFO SEAL'!M2573</f>
        <v>MADERA</v>
      </c>
      <c r="J2622" s="180" t="str">
        <f>+'INFO SEAL'!N2573&amp;"-"&amp;F2622</f>
        <v>EMSA1P75C2-AT</v>
      </c>
      <c r="K2622" s="180"/>
      <c r="L2622" s="182" t="str">
        <f>+VLOOKUP('INFO SEAL'!N2573,$J$8:$V$50,3,FALSE)</f>
        <v>Estructura de  Suspensión- Angulo menor  compuesto por 1 postes de madera tratada 75' Clase 2</v>
      </c>
      <c r="M2622" s="33">
        <f t="shared" si="96"/>
        <v>1.6</v>
      </c>
    </row>
    <row r="2623" spans="1:13" x14ac:dyDescent="0.25">
      <c r="A2623" s="73">
        <f>+'INFO SEAL'!B2574</f>
        <v>2569</v>
      </c>
      <c r="B2623" s="180" t="str">
        <f t="shared" si="95"/>
        <v>MOD INV_2018</v>
      </c>
      <c r="C2623" s="180" t="str">
        <f>+'INFO SEAL'!C2574</f>
        <v>AREQUIPA</v>
      </c>
      <c r="D2623" s="180" t="str">
        <f>+'INFO SEAL'!D2574</f>
        <v>CAMANA</v>
      </c>
      <c r="E2623" s="180" t="str">
        <f>+'INFO SEAL'!E2574</f>
        <v>OCOÑA</v>
      </c>
      <c r="F2623" s="180" t="str">
        <f>+IF('INFO SEAL'!I2574="BAJA TENSION","BT",IF('INFO SEAL'!I2574="MEDIA TENSION","MT","AT"))</f>
        <v>AT</v>
      </c>
      <c r="G2623" s="180">
        <f>+'INFO SEAL'!K2574</f>
        <v>13</v>
      </c>
      <c r="H2623" s="180" t="str">
        <f>+'INFO SEAL'!L2574</f>
        <v>POSTE</v>
      </c>
      <c r="I2623" s="180" t="str">
        <f>+'INFO SEAL'!M2574</f>
        <v>MADERA</v>
      </c>
      <c r="J2623" s="180" t="str">
        <f>+'INFO SEAL'!N2574&amp;"-"&amp;F2623</f>
        <v>EMSA1P75C2-AT</v>
      </c>
      <c r="K2623" s="180"/>
      <c r="L2623" s="182" t="str">
        <f>+VLOOKUP('INFO SEAL'!N2574,$J$8:$V$50,3,FALSE)</f>
        <v>Estructura de  Suspensión- Angulo menor  compuesto por 1 postes de madera tratada 75' Clase 2</v>
      </c>
      <c r="M2623" s="33">
        <f t="shared" si="96"/>
        <v>1.6</v>
      </c>
    </row>
    <row r="2624" spans="1:13" x14ac:dyDescent="0.25">
      <c r="A2624" s="73">
        <f>+'INFO SEAL'!B2575</f>
        <v>2570</v>
      </c>
      <c r="B2624" s="180" t="str">
        <f t="shared" si="95"/>
        <v>MOD INV_2018</v>
      </c>
      <c r="C2624" s="180" t="str">
        <f>+'INFO SEAL'!C2575</f>
        <v>AREQUIPA</v>
      </c>
      <c r="D2624" s="180" t="str">
        <f>+'INFO SEAL'!D2575</f>
        <v>CAMANA</v>
      </c>
      <c r="E2624" s="180" t="str">
        <f>+'INFO SEAL'!E2575</f>
        <v>OCOÑA</v>
      </c>
      <c r="F2624" s="180" t="str">
        <f>+IF('INFO SEAL'!I2575="BAJA TENSION","BT",IF('INFO SEAL'!I2575="MEDIA TENSION","MT","AT"))</f>
        <v>AT</v>
      </c>
      <c r="G2624" s="180">
        <f>+'INFO SEAL'!K2575</f>
        <v>13</v>
      </c>
      <c r="H2624" s="180" t="str">
        <f>+'INFO SEAL'!L2575</f>
        <v>POSTE</v>
      </c>
      <c r="I2624" s="180" t="str">
        <f>+'INFO SEAL'!M2575</f>
        <v>MADERA</v>
      </c>
      <c r="J2624" s="180" t="str">
        <f>+'INFO SEAL'!N2575&amp;"-"&amp;F2624</f>
        <v>EMSA1P75C2-AT</v>
      </c>
      <c r="K2624" s="180"/>
      <c r="L2624" s="182" t="str">
        <f>+VLOOKUP('INFO SEAL'!N2575,$J$8:$V$50,3,FALSE)</f>
        <v>Estructura de  Suspensión- Angulo menor  compuesto por 1 postes de madera tratada 75' Clase 2</v>
      </c>
      <c r="M2624" s="33">
        <f t="shared" si="96"/>
        <v>1.6</v>
      </c>
    </row>
    <row r="2625" spans="1:13" x14ac:dyDescent="0.25">
      <c r="A2625" s="73">
        <f>+'INFO SEAL'!B2576</f>
        <v>2571</v>
      </c>
      <c r="B2625" s="180" t="str">
        <f t="shared" si="95"/>
        <v>MOD INV_2018</v>
      </c>
      <c r="C2625" s="180" t="str">
        <f>+'INFO SEAL'!C2576</f>
        <v>AREQUIPA</v>
      </c>
      <c r="D2625" s="180" t="str">
        <f>+'INFO SEAL'!D2576</f>
        <v>CAMANA</v>
      </c>
      <c r="E2625" s="180" t="str">
        <f>+'INFO SEAL'!E2576</f>
        <v>OCOÑA</v>
      </c>
      <c r="F2625" s="180" t="str">
        <f>+IF('INFO SEAL'!I2576="BAJA TENSION","BT",IF('INFO SEAL'!I2576="MEDIA TENSION","MT","AT"))</f>
        <v>AT</v>
      </c>
      <c r="G2625" s="180">
        <f>+'INFO SEAL'!K2576</f>
        <v>13</v>
      </c>
      <c r="H2625" s="180" t="str">
        <f>+'INFO SEAL'!L2576</f>
        <v>POSTE</v>
      </c>
      <c r="I2625" s="180" t="str">
        <f>+'INFO SEAL'!M2576</f>
        <v>MADERA</v>
      </c>
      <c r="J2625" s="180" t="str">
        <f>+'INFO SEAL'!N2576&amp;"-"&amp;F2625</f>
        <v>EMSA1P75C2-AT</v>
      </c>
      <c r="K2625" s="180"/>
      <c r="L2625" s="182" t="str">
        <f>+VLOOKUP('INFO SEAL'!N2576,$J$8:$V$50,3,FALSE)</f>
        <v>Estructura de  Suspensión- Angulo menor  compuesto por 1 postes de madera tratada 75' Clase 2</v>
      </c>
      <c r="M2625" s="33">
        <f t="shared" si="96"/>
        <v>1.6</v>
      </c>
    </row>
    <row r="2626" spans="1:13" x14ac:dyDescent="0.25">
      <c r="A2626" s="73">
        <f>+'INFO SEAL'!B2577</f>
        <v>2572</v>
      </c>
      <c r="B2626" s="180" t="str">
        <f t="shared" si="95"/>
        <v>MOD INV_2018</v>
      </c>
      <c r="C2626" s="180" t="str">
        <f>+'INFO SEAL'!C2577</f>
        <v>AREQUIPA</v>
      </c>
      <c r="D2626" s="180" t="str">
        <f>+'INFO SEAL'!D2577</f>
        <v>CAMANA</v>
      </c>
      <c r="E2626" s="180" t="str">
        <f>+'INFO SEAL'!E2577</f>
        <v>OCOÑA</v>
      </c>
      <c r="F2626" s="180" t="str">
        <f>+IF('INFO SEAL'!I2577="BAJA TENSION","BT",IF('INFO SEAL'!I2577="MEDIA TENSION","MT","AT"))</f>
        <v>AT</v>
      </c>
      <c r="G2626" s="180">
        <f>+'INFO SEAL'!K2577</f>
        <v>13</v>
      </c>
      <c r="H2626" s="180" t="str">
        <f>+'INFO SEAL'!L2577</f>
        <v>POSTE</v>
      </c>
      <c r="I2626" s="180" t="str">
        <f>+'INFO SEAL'!M2577</f>
        <v>MADERA</v>
      </c>
      <c r="J2626" s="180" t="str">
        <f>+'INFO SEAL'!N2577&amp;"-"&amp;F2626</f>
        <v>EMSA1P75C2-AT</v>
      </c>
      <c r="K2626" s="180"/>
      <c r="L2626" s="182" t="str">
        <f>+VLOOKUP('INFO SEAL'!N2577,$J$8:$V$50,3,FALSE)</f>
        <v>Estructura de  Suspensión- Angulo menor  compuesto por 1 postes de madera tratada 75' Clase 2</v>
      </c>
      <c r="M2626" s="33">
        <f t="shared" si="96"/>
        <v>1.6</v>
      </c>
    </row>
    <row r="2627" spans="1:13" x14ac:dyDescent="0.25">
      <c r="A2627" s="73">
        <f>+'INFO SEAL'!B2578</f>
        <v>2573</v>
      </c>
      <c r="B2627" s="180" t="str">
        <f t="shared" si="95"/>
        <v>MOD INV_2018</v>
      </c>
      <c r="C2627" s="180" t="str">
        <f>+'INFO SEAL'!C2578</f>
        <v>AREQUIPA</v>
      </c>
      <c r="D2627" s="180" t="str">
        <f>+'INFO SEAL'!D2578</f>
        <v>CAMANA</v>
      </c>
      <c r="E2627" s="180" t="str">
        <f>+'INFO SEAL'!E2578</f>
        <v>OCOÑA</v>
      </c>
      <c r="F2627" s="180" t="str">
        <f>+IF('INFO SEAL'!I2578="BAJA TENSION","BT",IF('INFO SEAL'!I2578="MEDIA TENSION","MT","AT"))</f>
        <v>AT</v>
      </c>
      <c r="G2627" s="180">
        <f>+'INFO SEAL'!K2578</f>
        <v>13</v>
      </c>
      <c r="H2627" s="180" t="str">
        <f>+'INFO SEAL'!L2578</f>
        <v>POSTE</v>
      </c>
      <c r="I2627" s="180" t="str">
        <f>+'INFO SEAL'!M2578</f>
        <v>MADERA</v>
      </c>
      <c r="J2627" s="180" t="str">
        <f>+'INFO SEAL'!N2578&amp;"-"&amp;F2627</f>
        <v>EMSA1P75C2-AT</v>
      </c>
      <c r="K2627" s="180"/>
      <c r="L2627" s="182" t="str">
        <f>+VLOOKUP('INFO SEAL'!N2578,$J$8:$V$50,3,FALSE)</f>
        <v>Estructura de  Suspensión- Angulo menor  compuesto por 1 postes de madera tratada 75' Clase 2</v>
      </c>
      <c r="M2627" s="33">
        <f t="shared" si="96"/>
        <v>1.6</v>
      </c>
    </row>
    <row r="2628" spans="1:13" x14ac:dyDescent="0.25">
      <c r="A2628" s="73">
        <f>+'INFO SEAL'!B2579</f>
        <v>2574</v>
      </c>
      <c r="B2628" s="180" t="str">
        <f t="shared" si="95"/>
        <v>MOD INV_2018</v>
      </c>
      <c r="C2628" s="180" t="str">
        <f>+'INFO SEAL'!C2579</f>
        <v>AREQUIPA</v>
      </c>
      <c r="D2628" s="180" t="str">
        <f>+'INFO SEAL'!D2579</f>
        <v>CAMANA</v>
      </c>
      <c r="E2628" s="180" t="str">
        <f>+'INFO SEAL'!E2579</f>
        <v>OCOÑA</v>
      </c>
      <c r="F2628" s="180" t="str">
        <f>+IF('INFO SEAL'!I2579="BAJA TENSION","BT",IF('INFO SEAL'!I2579="MEDIA TENSION","MT","AT"))</f>
        <v>AT</v>
      </c>
      <c r="G2628" s="180">
        <f>+'INFO SEAL'!K2579</f>
        <v>13</v>
      </c>
      <c r="H2628" s="180" t="str">
        <f>+'INFO SEAL'!L2579</f>
        <v>POSTE</v>
      </c>
      <c r="I2628" s="180" t="str">
        <f>+'INFO SEAL'!M2579</f>
        <v>MADERA</v>
      </c>
      <c r="J2628" s="180" t="str">
        <f>+'INFO SEAL'!N2579&amp;"-"&amp;F2628</f>
        <v>EMSA1P75C2-AT</v>
      </c>
      <c r="K2628" s="180"/>
      <c r="L2628" s="182" t="str">
        <f>+VLOOKUP('INFO SEAL'!N2579,$J$8:$V$50,3,FALSE)</f>
        <v>Estructura de  Suspensión- Angulo menor  compuesto por 1 postes de madera tratada 75' Clase 2</v>
      </c>
      <c r="M2628" s="33">
        <f t="shared" si="96"/>
        <v>1.6</v>
      </c>
    </row>
    <row r="2629" spans="1:13" x14ac:dyDescent="0.25">
      <c r="A2629" s="73">
        <f>+'INFO SEAL'!B2580</f>
        <v>2575</v>
      </c>
      <c r="B2629" s="180" t="str">
        <f t="shared" si="95"/>
        <v>MOD INV_2018</v>
      </c>
      <c r="C2629" s="180" t="str">
        <f>+'INFO SEAL'!C2580</f>
        <v>AREQUIPA</v>
      </c>
      <c r="D2629" s="180" t="str">
        <f>+'INFO SEAL'!D2580</f>
        <v>CAMANA</v>
      </c>
      <c r="E2629" s="180" t="str">
        <f>+'INFO SEAL'!E2580</f>
        <v>OCOÑA</v>
      </c>
      <c r="F2629" s="180" t="str">
        <f>+IF('INFO SEAL'!I2580="BAJA TENSION","BT",IF('INFO SEAL'!I2580="MEDIA TENSION","MT","AT"))</f>
        <v>AT</v>
      </c>
      <c r="G2629" s="180">
        <f>+'INFO SEAL'!K2580</f>
        <v>13</v>
      </c>
      <c r="H2629" s="180" t="str">
        <f>+'INFO SEAL'!L2580</f>
        <v>POSTE</v>
      </c>
      <c r="I2629" s="180" t="str">
        <f>+'INFO SEAL'!M2580</f>
        <v>MADERA</v>
      </c>
      <c r="J2629" s="180" t="str">
        <f>+'INFO SEAL'!N2580&amp;"-"&amp;F2629</f>
        <v>EMSA1P75C2-AT</v>
      </c>
      <c r="K2629" s="180"/>
      <c r="L2629" s="182" t="str">
        <f>+VLOOKUP('INFO SEAL'!N2580,$J$8:$V$50,3,FALSE)</f>
        <v>Estructura de  Suspensión- Angulo menor  compuesto por 1 postes de madera tratada 75' Clase 2</v>
      </c>
      <c r="M2629" s="33">
        <f t="shared" si="96"/>
        <v>1.6</v>
      </c>
    </row>
    <row r="2630" spans="1:13" x14ac:dyDescent="0.25">
      <c r="A2630" s="73">
        <f>+'INFO SEAL'!B2581</f>
        <v>2576</v>
      </c>
      <c r="B2630" s="180" t="str">
        <f t="shared" si="95"/>
        <v>MOD INV_2018</v>
      </c>
      <c r="C2630" s="180" t="str">
        <f>+'INFO SEAL'!C2581</f>
        <v>AREQUIPA</v>
      </c>
      <c r="D2630" s="180" t="str">
        <f>+'INFO SEAL'!D2581</f>
        <v>CAMANA</v>
      </c>
      <c r="E2630" s="180" t="str">
        <f>+'INFO SEAL'!E2581</f>
        <v>OCOÑA</v>
      </c>
      <c r="F2630" s="180" t="str">
        <f>+IF('INFO SEAL'!I2581="BAJA TENSION","BT",IF('INFO SEAL'!I2581="MEDIA TENSION","MT","AT"))</f>
        <v>AT</v>
      </c>
      <c r="G2630" s="180">
        <f>+'INFO SEAL'!K2581</f>
        <v>13</v>
      </c>
      <c r="H2630" s="180" t="str">
        <f>+'INFO SEAL'!L2581</f>
        <v>POSTE</v>
      </c>
      <c r="I2630" s="180" t="str">
        <f>+'INFO SEAL'!M2581</f>
        <v>MADERA</v>
      </c>
      <c r="J2630" s="180" t="str">
        <f>+'INFO SEAL'!N2581&amp;"-"&amp;F2630</f>
        <v>EMSA1P75C2-AT</v>
      </c>
      <c r="K2630" s="180"/>
      <c r="L2630" s="182" t="str">
        <f>+VLOOKUP('INFO SEAL'!N2581,$J$8:$V$50,3,FALSE)</f>
        <v>Estructura de  Suspensión- Angulo menor  compuesto por 1 postes de madera tratada 75' Clase 2</v>
      </c>
      <c r="M2630" s="33">
        <f t="shared" si="96"/>
        <v>1.6</v>
      </c>
    </row>
    <row r="2631" spans="1:13" x14ac:dyDescent="0.25">
      <c r="A2631" s="73">
        <f>+'INFO SEAL'!B2582</f>
        <v>2577</v>
      </c>
      <c r="B2631" s="180" t="str">
        <f t="shared" si="95"/>
        <v>MOD INV_2018</v>
      </c>
      <c r="C2631" s="180" t="str">
        <f>+'INFO SEAL'!C2582</f>
        <v>AREQUIPA</v>
      </c>
      <c r="D2631" s="180" t="str">
        <f>+'INFO SEAL'!D2582</f>
        <v>CAMANA</v>
      </c>
      <c r="E2631" s="180" t="str">
        <f>+'INFO SEAL'!E2582</f>
        <v>OCOÑA</v>
      </c>
      <c r="F2631" s="180" t="str">
        <f>+IF('INFO SEAL'!I2582="BAJA TENSION","BT",IF('INFO SEAL'!I2582="MEDIA TENSION","MT","AT"))</f>
        <v>AT</v>
      </c>
      <c r="G2631" s="180">
        <f>+'INFO SEAL'!K2582</f>
        <v>13</v>
      </c>
      <c r="H2631" s="180" t="str">
        <f>+'INFO SEAL'!L2582</f>
        <v>POSTE</v>
      </c>
      <c r="I2631" s="180" t="str">
        <f>+'INFO SEAL'!M2582</f>
        <v>MADERA</v>
      </c>
      <c r="J2631" s="180" t="str">
        <f>+'INFO SEAL'!N2582&amp;"-"&amp;F2631</f>
        <v>EMRE1P75C2-AT</v>
      </c>
      <c r="K2631" s="180"/>
      <c r="L2631" s="182" t="str">
        <f>+VLOOKUP('INFO SEAL'!N2582,$J$8:$V$50,3,FALSE)</f>
        <v>Estructura de  Suspension Angular (&gt;3°-50°) compuesto por 1 postes de madera tratada 75' Clase 2</v>
      </c>
      <c r="M2631" s="33">
        <f t="shared" si="96"/>
        <v>2</v>
      </c>
    </row>
    <row r="2632" spans="1:13" x14ac:dyDescent="0.25">
      <c r="A2632" s="73">
        <f>+'INFO SEAL'!B2583</f>
        <v>2578</v>
      </c>
      <c r="B2632" s="180" t="str">
        <f t="shared" si="95"/>
        <v>MOD INV_2018</v>
      </c>
      <c r="C2632" s="180" t="str">
        <f>+'INFO SEAL'!C2583</f>
        <v>AREQUIPA</v>
      </c>
      <c r="D2632" s="180" t="str">
        <f>+'INFO SEAL'!D2583</f>
        <v>CAMANA</v>
      </c>
      <c r="E2632" s="180" t="str">
        <f>+'INFO SEAL'!E2583</f>
        <v>OCOÑA</v>
      </c>
      <c r="F2632" s="180" t="str">
        <f>+IF('INFO SEAL'!I2583="BAJA TENSION","BT",IF('INFO SEAL'!I2583="MEDIA TENSION","MT","AT"))</f>
        <v>AT</v>
      </c>
      <c r="G2632" s="180">
        <f>+'INFO SEAL'!K2583</f>
        <v>13</v>
      </c>
      <c r="H2632" s="180" t="str">
        <f>+'INFO SEAL'!L2583</f>
        <v>POSTE</v>
      </c>
      <c r="I2632" s="180" t="str">
        <f>+'INFO SEAL'!M2583</f>
        <v>MADERA</v>
      </c>
      <c r="J2632" s="180" t="str">
        <f>+'INFO SEAL'!N2583&amp;"-"&amp;F2632</f>
        <v>EMSU1P60C4-AT</v>
      </c>
      <c r="K2632" s="180"/>
      <c r="L2632" s="182" t="str">
        <f>+VLOOKUP('INFO SEAL'!N2583,$J$8:$V$50,3,FALSE)</f>
        <v>Estructura de  Suspensión compuesto por 1 postes de madera tratada 60' Clase 4</v>
      </c>
      <c r="M2632" s="33">
        <f t="shared" si="96"/>
        <v>1</v>
      </c>
    </row>
    <row r="2633" spans="1:13" x14ac:dyDescent="0.25">
      <c r="A2633" s="73">
        <f>+'INFO SEAL'!B2584</f>
        <v>2579</v>
      </c>
      <c r="B2633" s="180" t="str">
        <f t="shared" si="95"/>
        <v>MOD INV_2018</v>
      </c>
      <c r="C2633" s="180" t="str">
        <f>+'INFO SEAL'!C2584</f>
        <v>AREQUIPA</v>
      </c>
      <c r="D2633" s="180" t="str">
        <f>+'INFO SEAL'!D2584</f>
        <v>CAMANA</v>
      </c>
      <c r="E2633" s="180" t="str">
        <f>+'INFO SEAL'!E2584</f>
        <v>OCOÑA</v>
      </c>
      <c r="F2633" s="180" t="str">
        <f>+IF('INFO SEAL'!I2584="BAJA TENSION","BT",IF('INFO SEAL'!I2584="MEDIA TENSION","MT","AT"))</f>
        <v>AT</v>
      </c>
      <c r="G2633" s="180">
        <f>+'INFO SEAL'!K2584</f>
        <v>13</v>
      </c>
      <c r="H2633" s="180" t="str">
        <f>+'INFO SEAL'!L2584</f>
        <v>POSTE</v>
      </c>
      <c r="I2633" s="180" t="str">
        <f>+'INFO SEAL'!M2584</f>
        <v>MADERA</v>
      </c>
      <c r="J2633" s="180" t="str">
        <f>+'INFO SEAL'!N2584&amp;"-"&amp;F2633</f>
        <v>EMSU1P60C4-AT</v>
      </c>
      <c r="K2633" s="180"/>
      <c r="L2633" s="182" t="str">
        <f>+VLOOKUP('INFO SEAL'!N2584,$J$8:$V$50,3,FALSE)</f>
        <v>Estructura de  Suspensión compuesto por 1 postes de madera tratada 60' Clase 4</v>
      </c>
      <c r="M2633" s="33">
        <f t="shared" si="96"/>
        <v>1</v>
      </c>
    </row>
    <row r="2634" spans="1:13" x14ac:dyDescent="0.25">
      <c r="A2634" s="73">
        <f>+'INFO SEAL'!B2585</f>
        <v>2580</v>
      </c>
      <c r="B2634" s="180" t="str">
        <f t="shared" si="95"/>
        <v>MOD INV_2018</v>
      </c>
      <c r="C2634" s="180" t="str">
        <f>+'INFO SEAL'!C2585</f>
        <v>AREQUIPA</v>
      </c>
      <c r="D2634" s="180" t="str">
        <f>+'INFO SEAL'!D2585</f>
        <v>CAMANA</v>
      </c>
      <c r="E2634" s="180" t="str">
        <f>+'INFO SEAL'!E2585</f>
        <v>MARISCAL CACERES</v>
      </c>
      <c r="F2634" s="180" t="str">
        <f>+IF('INFO SEAL'!I2585="BAJA TENSION","BT",IF('INFO SEAL'!I2585="MEDIA TENSION","MT","AT"))</f>
        <v>AT</v>
      </c>
      <c r="G2634" s="180">
        <f>+'INFO SEAL'!K2585</f>
        <v>13</v>
      </c>
      <c r="H2634" s="180" t="str">
        <f>+'INFO SEAL'!L2585</f>
        <v>POSTE</v>
      </c>
      <c r="I2634" s="180" t="str">
        <f>+'INFO SEAL'!M2585</f>
        <v>MADERA</v>
      </c>
      <c r="J2634" s="180" t="str">
        <f>+'INFO SEAL'!N2585&amp;"-"&amp;F2634</f>
        <v>EMSU1P60C3-AT</v>
      </c>
      <c r="K2634" s="180"/>
      <c r="L2634" s="182" t="str">
        <f>+VLOOKUP('INFO SEAL'!N2585,$J$8:$V$50,3,FALSE)</f>
        <v>Estructura de  Suspensión compuesto por 1 postes de madera tratada 60' Clase 3</v>
      </c>
      <c r="M2634" s="33">
        <f t="shared" si="96"/>
        <v>1.1000000000000001</v>
      </c>
    </row>
    <row r="2635" spans="1:13" x14ac:dyDescent="0.25">
      <c r="A2635" s="73">
        <f>+'INFO SEAL'!B2586</f>
        <v>2581</v>
      </c>
      <c r="B2635" s="180" t="str">
        <f t="shared" si="95"/>
        <v>MOD INV_2018</v>
      </c>
      <c r="C2635" s="180" t="str">
        <f>+'INFO SEAL'!C2586</f>
        <v>AREQUIPA</v>
      </c>
      <c r="D2635" s="180" t="str">
        <f>+'INFO SEAL'!D2586</f>
        <v>CAMANA</v>
      </c>
      <c r="E2635" s="180" t="str">
        <f>+'INFO SEAL'!E2586</f>
        <v>OCOÑA</v>
      </c>
      <c r="F2635" s="180" t="str">
        <f>+IF('INFO SEAL'!I2586="BAJA TENSION","BT",IF('INFO SEAL'!I2586="MEDIA TENSION","MT","AT"))</f>
        <v>AT</v>
      </c>
      <c r="G2635" s="180">
        <f>+'INFO SEAL'!K2586</f>
        <v>13</v>
      </c>
      <c r="H2635" s="180" t="str">
        <f>+'INFO SEAL'!L2586</f>
        <v>POSTE</v>
      </c>
      <c r="I2635" s="180" t="str">
        <f>+'INFO SEAL'!M2586</f>
        <v>MADERA</v>
      </c>
      <c r="J2635" s="180" t="str">
        <f>+'INFO SEAL'!N2586&amp;"-"&amp;F2635</f>
        <v>EMSU1P60C3-AT</v>
      </c>
      <c r="K2635" s="180"/>
      <c r="L2635" s="182" t="str">
        <f>+VLOOKUP('INFO SEAL'!N2586,$J$8:$V$50,3,FALSE)</f>
        <v>Estructura de  Suspensión compuesto por 1 postes de madera tratada 60' Clase 3</v>
      </c>
      <c r="M2635" s="33">
        <f t="shared" si="96"/>
        <v>1.1000000000000001</v>
      </c>
    </row>
    <row r="2636" spans="1:13" x14ac:dyDescent="0.25">
      <c r="A2636" s="73">
        <f>+'INFO SEAL'!B2587</f>
        <v>2582</v>
      </c>
      <c r="B2636" s="180" t="str">
        <f t="shared" si="95"/>
        <v>MOD INV_2018</v>
      </c>
      <c r="C2636" s="180" t="str">
        <f>+'INFO SEAL'!C2587</f>
        <v>AREQUIPA</v>
      </c>
      <c r="D2636" s="180" t="str">
        <f>+'INFO SEAL'!D2587</f>
        <v>AREQUIPA</v>
      </c>
      <c r="E2636" s="180" t="str">
        <f>+'INFO SEAL'!E2587</f>
        <v>JOSE LUIS BUSTAMANTE Y RIVERO</v>
      </c>
      <c r="F2636" s="180" t="str">
        <f>+IF('INFO SEAL'!I2587="BAJA TENSION","BT",IF('INFO SEAL'!I2587="MEDIA TENSION","MT","AT"))</f>
        <v>AT</v>
      </c>
      <c r="G2636" s="180">
        <f>+'INFO SEAL'!K2587</f>
        <v>16</v>
      </c>
      <c r="H2636" s="180" t="str">
        <f>+'INFO SEAL'!L2587</f>
        <v>POSTE</v>
      </c>
      <c r="I2636" s="180" t="str">
        <f>+'INFO SEAL'!M2587</f>
        <v>FIERRO</v>
      </c>
      <c r="J2636" s="180" t="str">
        <f>+'INFO SEAL'!N2587&amp;"-"&amp;F2636</f>
        <v>EC033SIU0S0-120-S1-AT</v>
      </c>
      <c r="K2636" s="180"/>
      <c r="L2636" s="182" t="str">
        <f>+VLOOKUP('INFO SEAL'!N2587,$J$8:$V$50,3,FALSE)</f>
        <v>1 Poste de concreto (16/500) de suspensión (3°) Tipo SUS1-16</v>
      </c>
      <c r="M2636" s="33">
        <f t="shared" si="96"/>
        <v>1.3</v>
      </c>
    </row>
    <row r="2637" spans="1:13" x14ac:dyDescent="0.25">
      <c r="A2637" s="73">
        <f>+'INFO SEAL'!B2588</f>
        <v>2583</v>
      </c>
      <c r="B2637" s="180" t="str">
        <f t="shared" si="95"/>
        <v>MOD INV_2018</v>
      </c>
      <c r="C2637" s="180" t="str">
        <f>+'INFO SEAL'!C2588</f>
        <v>AREQUIPA</v>
      </c>
      <c r="D2637" s="180" t="str">
        <f>+'INFO SEAL'!D2588</f>
        <v>CAMANA</v>
      </c>
      <c r="E2637" s="180" t="str">
        <f>+'INFO SEAL'!E2588</f>
        <v>OCOÑA</v>
      </c>
      <c r="F2637" s="180" t="str">
        <f>+IF('INFO SEAL'!I2588="BAJA TENSION","BT",IF('INFO SEAL'!I2588="MEDIA TENSION","MT","AT"))</f>
        <v>AT</v>
      </c>
      <c r="G2637" s="180">
        <f>+'INFO SEAL'!K2588</f>
        <v>13</v>
      </c>
      <c r="H2637" s="180" t="str">
        <f>+'INFO SEAL'!L2588</f>
        <v>POSTE</v>
      </c>
      <c r="I2637" s="180" t="str">
        <f>+'INFO SEAL'!M2588</f>
        <v>MADERA</v>
      </c>
      <c r="J2637" s="180" t="str">
        <f>+'INFO SEAL'!N2588&amp;"-"&amp;F2637</f>
        <v>EMSU1P60C3-AT</v>
      </c>
      <c r="K2637" s="180"/>
      <c r="L2637" s="182" t="str">
        <f>+VLOOKUP('INFO SEAL'!N2588,$J$8:$V$50,3,FALSE)</f>
        <v>Estructura de  Suspensión compuesto por 1 postes de madera tratada 60' Clase 3</v>
      </c>
      <c r="M2637" s="33">
        <f t="shared" si="96"/>
        <v>1.1000000000000001</v>
      </c>
    </row>
    <row r="2638" spans="1:13" x14ac:dyDescent="0.25">
      <c r="A2638" s="73">
        <f>+'INFO SEAL'!B2589</f>
        <v>2584</v>
      </c>
      <c r="B2638" s="180" t="str">
        <f t="shared" si="95"/>
        <v>MOD INV_2018</v>
      </c>
      <c r="C2638" s="180" t="str">
        <f>+'INFO SEAL'!C2589</f>
        <v>AREQUIPA</v>
      </c>
      <c r="D2638" s="180" t="str">
        <f>+'INFO SEAL'!D2589</f>
        <v>CAMANA</v>
      </c>
      <c r="E2638" s="180" t="str">
        <f>+'INFO SEAL'!E2589</f>
        <v>OCOÑA</v>
      </c>
      <c r="F2638" s="180" t="str">
        <f>+IF('INFO SEAL'!I2589="BAJA TENSION","BT",IF('INFO SEAL'!I2589="MEDIA TENSION","MT","AT"))</f>
        <v>AT</v>
      </c>
      <c r="G2638" s="180">
        <f>+'INFO SEAL'!K2589</f>
        <v>13</v>
      </c>
      <c r="H2638" s="180" t="str">
        <f>+'INFO SEAL'!L2589</f>
        <v>POSTE</v>
      </c>
      <c r="I2638" s="180" t="str">
        <f>+'INFO SEAL'!M2589</f>
        <v>MADERA</v>
      </c>
      <c r="J2638" s="180" t="str">
        <f>+'INFO SEAL'!N2589&amp;"-"&amp;F2638</f>
        <v>EMSU1P60C3-AT</v>
      </c>
      <c r="K2638" s="180"/>
      <c r="L2638" s="182" t="str">
        <f>+VLOOKUP('INFO SEAL'!N2589,$J$8:$V$50,3,FALSE)</f>
        <v>Estructura de  Suspensión compuesto por 1 postes de madera tratada 60' Clase 3</v>
      </c>
      <c r="M2638" s="33">
        <f t="shared" si="96"/>
        <v>1.1000000000000001</v>
      </c>
    </row>
    <row r="2639" spans="1:13" x14ac:dyDescent="0.25">
      <c r="A2639" s="73">
        <f>+'INFO SEAL'!B2590</f>
        <v>2585</v>
      </c>
      <c r="B2639" s="180" t="str">
        <f t="shared" si="95"/>
        <v>MOD INV_2018</v>
      </c>
      <c r="C2639" s="180" t="str">
        <f>+'INFO SEAL'!C2590</f>
        <v>AREQUIPA</v>
      </c>
      <c r="D2639" s="180" t="str">
        <f>+'INFO SEAL'!D2590</f>
        <v>CAMANA</v>
      </c>
      <c r="E2639" s="180" t="str">
        <f>+'INFO SEAL'!E2590</f>
        <v>OCOÑA</v>
      </c>
      <c r="F2639" s="180" t="str">
        <f>+IF('INFO SEAL'!I2590="BAJA TENSION","BT",IF('INFO SEAL'!I2590="MEDIA TENSION","MT","AT"))</f>
        <v>AT</v>
      </c>
      <c r="G2639" s="180">
        <f>+'INFO SEAL'!K2590</f>
        <v>13</v>
      </c>
      <c r="H2639" s="180" t="str">
        <f>+'INFO SEAL'!L2590</f>
        <v>POSTE</v>
      </c>
      <c r="I2639" s="180" t="str">
        <f>+'INFO SEAL'!M2590</f>
        <v>MADERA</v>
      </c>
      <c r="J2639" s="180" t="str">
        <f>+'INFO SEAL'!N2590&amp;"-"&amp;F2639</f>
        <v>EMSU1P60C3-AT</v>
      </c>
      <c r="K2639" s="180"/>
      <c r="L2639" s="182" t="str">
        <f>+VLOOKUP('INFO SEAL'!N2590,$J$8:$V$50,3,FALSE)</f>
        <v>Estructura de  Suspensión compuesto por 1 postes de madera tratada 60' Clase 3</v>
      </c>
      <c r="M2639" s="33">
        <f t="shared" si="96"/>
        <v>1.1000000000000001</v>
      </c>
    </row>
    <row r="2640" spans="1:13" x14ac:dyDescent="0.25">
      <c r="A2640" s="73">
        <f>+'INFO SEAL'!B2591</f>
        <v>2586</v>
      </c>
      <c r="B2640" s="180" t="str">
        <f t="shared" si="95"/>
        <v>MOD INV_2018</v>
      </c>
      <c r="C2640" s="180" t="str">
        <f>+'INFO SEAL'!C2591</f>
        <v>AREQUIPA</v>
      </c>
      <c r="D2640" s="180" t="str">
        <f>+'INFO SEAL'!D2591</f>
        <v>CAMANA</v>
      </c>
      <c r="E2640" s="180" t="str">
        <f>+'INFO SEAL'!E2591</f>
        <v>OCOÑA</v>
      </c>
      <c r="F2640" s="180" t="str">
        <f>+IF('INFO SEAL'!I2591="BAJA TENSION","BT",IF('INFO SEAL'!I2591="MEDIA TENSION","MT","AT"))</f>
        <v>AT</v>
      </c>
      <c r="G2640" s="180">
        <f>+'INFO SEAL'!K2591</f>
        <v>13</v>
      </c>
      <c r="H2640" s="180" t="str">
        <f>+'INFO SEAL'!L2591</f>
        <v>POSTE</v>
      </c>
      <c r="I2640" s="180" t="str">
        <f>+'INFO SEAL'!M2591</f>
        <v>MADERA</v>
      </c>
      <c r="J2640" s="180" t="str">
        <f>+'INFO SEAL'!N2591&amp;"-"&amp;F2640</f>
        <v>EMSU1P60C4-AT</v>
      </c>
      <c r="K2640" s="180"/>
      <c r="L2640" s="182" t="str">
        <f>+VLOOKUP('INFO SEAL'!N2591,$J$8:$V$50,3,FALSE)</f>
        <v>Estructura de  Suspensión compuesto por 1 postes de madera tratada 60' Clase 4</v>
      </c>
      <c r="M2640" s="33">
        <f t="shared" si="96"/>
        <v>1</v>
      </c>
    </row>
    <row r="2641" spans="1:13" x14ac:dyDescent="0.25">
      <c r="A2641" s="73">
        <f>+'INFO SEAL'!B2592</f>
        <v>2587</v>
      </c>
      <c r="B2641" s="180" t="str">
        <f t="shared" si="95"/>
        <v>MOD INV_2018</v>
      </c>
      <c r="C2641" s="180" t="str">
        <f>+'INFO SEAL'!C2592</f>
        <v>AREQUIPA</v>
      </c>
      <c r="D2641" s="180" t="str">
        <f>+'INFO SEAL'!D2592</f>
        <v>CAMANA</v>
      </c>
      <c r="E2641" s="180" t="str">
        <f>+'INFO SEAL'!E2592</f>
        <v>OCOÑA</v>
      </c>
      <c r="F2641" s="180" t="str">
        <f>+IF('INFO SEAL'!I2592="BAJA TENSION","BT",IF('INFO SEAL'!I2592="MEDIA TENSION","MT","AT"))</f>
        <v>AT</v>
      </c>
      <c r="G2641" s="180">
        <f>+'INFO SEAL'!K2592</f>
        <v>13</v>
      </c>
      <c r="H2641" s="180" t="str">
        <f>+'INFO SEAL'!L2592</f>
        <v>POSTE</v>
      </c>
      <c r="I2641" s="180" t="str">
        <f>+'INFO SEAL'!M2592</f>
        <v>MADERA</v>
      </c>
      <c r="J2641" s="180" t="str">
        <f>+'INFO SEAL'!N2592&amp;"-"&amp;F2641</f>
        <v>EMSA1P75C2-AT</v>
      </c>
      <c r="K2641" s="180"/>
      <c r="L2641" s="182" t="str">
        <f>+VLOOKUP('INFO SEAL'!N2592,$J$8:$V$50,3,FALSE)</f>
        <v>Estructura de  Suspensión- Angulo menor  compuesto por 1 postes de madera tratada 75' Clase 2</v>
      </c>
      <c r="M2641" s="33">
        <f t="shared" si="96"/>
        <v>1.6</v>
      </c>
    </row>
    <row r="2642" spans="1:13" x14ac:dyDescent="0.25">
      <c r="A2642" s="73">
        <f>+'INFO SEAL'!B2593</f>
        <v>2588</v>
      </c>
      <c r="B2642" s="180" t="str">
        <f t="shared" si="95"/>
        <v>SICODI</v>
      </c>
      <c r="C2642" s="180" t="str">
        <f>+'INFO SEAL'!C2593</f>
        <v>AREQUIPA</v>
      </c>
      <c r="D2642" s="180" t="str">
        <f>+'INFO SEAL'!D2593</f>
        <v>CAMANA</v>
      </c>
      <c r="E2642" s="180" t="str">
        <f>+'INFO SEAL'!E2593</f>
        <v>MARISCAL CACERES</v>
      </c>
      <c r="F2642" s="180" t="str">
        <f>+IF('INFO SEAL'!I2593="BAJA TENSION","BT",IF('INFO SEAL'!I2593="MEDIA TENSION","MT","AT"))</f>
        <v>BT</v>
      </c>
      <c r="G2642" s="180">
        <f>+'INFO SEAL'!K2593</f>
        <v>7</v>
      </c>
      <c r="H2642" s="180" t="str">
        <f>+'INFO SEAL'!L2593</f>
        <v>POSTE</v>
      </c>
      <c r="I2642" s="180" t="str">
        <f>+'INFO SEAL'!M2593</f>
        <v>CONCRETO</v>
      </c>
      <c r="J2642" s="180" t="str">
        <f>+'INFO SEAL'!N2593&amp;"-"&amp;F2642</f>
        <v>PPC02-BT</v>
      </c>
      <c r="K2642" s="180"/>
      <c r="L2642" s="182" t="str">
        <f>+VLOOKUP('INFO SEAL'!N2593,$J$8:$V$50,3,FALSE)</f>
        <v>POSTE DE CONCRETO ARMADO DE  7/200/120/225</v>
      </c>
      <c r="M2642" s="33">
        <f t="shared" si="96"/>
        <v>0.1</v>
      </c>
    </row>
    <row r="2643" spans="1:13" x14ac:dyDescent="0.25">
      <c r="A2643" s="73">
        <f>+'INFO SEAL'!B2594</f>
        <v>2589</v>
      </c>
      <c r="B2643" s="180" t="str">
        <f t="shared" si="95"/>
        <v>MOD INV_2018</v>
      </c>
      <c r="C2643" s="180" t="str">
        <f>+'INFO SEAL'!C2594</f>
        <v>AREQUIPA</v>
      </c>
      <c r="D2643" s="180" t="str">
        <f>+'INFO SEAL'!D2594</f>
        <v>CAMANA</v>
      </c>
      <c r="E2643" s="180" t="str">
        <f>+'INFO SEAL'!E2594</f>
        <v>OCOÑA</v>
      </c>
      <c r="F2643" s="180" t="str">
        <f>+IF('INFO SEAL'!I2594="BAJA TENSION","BT",IF('INFO SEAL'!I2594="MEDIA TENSION","MT","AT"))</f>
        <v>AT</v>
      </c>
      <c r="G2643" s="180">
        <f>+'INFO SEAL'!K2594</f>
        <v>13</v>
      </c>
      <c r="H2643" s="180" t="str">
        <f>+'INFO SEAL'!L2594</f>
        <v>POSTE</v>
      </c>
      <c r="I2643" s="180" t="str">
        <f>+'INFO SEAL'!M2594</f>
        <v>MADERA</v>
      </c>
      <c r="J2643" s="180" t="str">
        <f>+'INFO SEAL'!N2594&amp;"-"&amp;F2643</f>
        <v>EMSA1P75C2-AT</v>
      </c>
      <c r="K2643" s="180"/>
      <c r="L2643" s="182" t="str">
        <f>+VLOOKUP('INFO SEAL'!N2594,$J$8:$V$50,3,FALSE)</f>
        <v>Estructura de  Suspensión- Angulo menor  compuesto por 1 postes de madera tratada 75' Clase 2</v>
      </c>
      <c r="M2643" s="33">
        <f t="shared" si="96"/>
        <v>1.6</v>
      </c>
    </row>
    <row r="2644" spans="1:13" x14ac:dyDescent="0.25">
      <c r="A2644" s="73">
        <f>+'INFO SEAL'!B2595</f>
        <v>2590</v>
      </c>
      <c r="B2644" s="180" t="str">
        <f t="shared" si="95"/>
        <v>MOD INV_2018</v>
      </c>
      <c r="C2644" s="180" t="str">
        <f>+'INFO SEAL'!C2595</f>
        <v>AREQUIPA</v>
      </c>
      <c r="D2644" s="180" t="str">
        <f>+'INFO SEAL'!D2595</f>
        <v>CAMANA</v>
      </c>
      <c r="E2644" s="180" t="str">
        <f>+'INFO SEAL'!E2595</f>
        <v>OCOÑA</v>
      </c>
      <c r="F2644" s="180" t="str">
        <f>+IF('INFO SEAL'!I2595="BAJA TENSION","BT",IF('INFO SEAL'!I2595="MEDIA TENSION","MT","AT"))</f>
        <v>AT</v>
      </c>
      <c r="G2644" s="180">
        <f>+'INFO SEAL'!K2595</f>
        <v>13</v>
      </c>
      <c r="H2644" s="180" t="str">
        <f>+'INFO SEAL'!L2595</f>
        <v>POSTE</v>
      </c>
      <c r="I2644" s="180" t="str">
        <f>+'INFO SEAL'!M2595</f>
        <v>MADERA</v>
      </c>
      <c r="J2644" s="180" t="str">
        <f>+'INFO SEAL'!N2595&amp;"-"&amp;F2644</f>
        <v>EMSA1P75C2-AT</v>
      </c>
      <c r="K2644" s="180"/>
      <c r="L2644" s="182" t="str">
        <f>+VLOOKUP('INFO SEAL'!N2595,$J$8:$V$50,3,FALSE)</f>
        <v>Estructura de  Suspensión- Angulo menor  compuesto por 1 postes de madera tratada 75' Clase 2</v>
      </c>
      <c r="M2644" s="33">
        <f t="shared" si="96"/>
        <v>1.6</v>
      </c>
    </row>
    <row r="2645" spans="1:13" x14ac:dyDescent="0.25">
      <c r="A2645" s="73">
        <f>+'INFO SEAL'!B2596</f>
        <v>2591</v>
      </c>
      <c r="B2645" s="180" t="str">
        <f t="shared" si="95"/>
        <v>MOD INV_2018</v>
      </c>
      <c r="C2645" s="180" t="str">
        <f>+'INFO SEAL'!C2596</f>
        <v>AREQUIPA</v>
      </c>
      <c r="D2645" s="180" t="str">
        <f>+'INFO SEAL'!D2596</f>
        <v>CAMANA</v>
      </c>
      <c r="E2645" s="180" t="str">
        <f>+'INFO SEAL'!E2596</f>
        <v>OCOÑA</v>
      </c>
      <c r="F2645" s="180" t="str">
        <f>+IF('INFO SEAL'!I2596="BAJA TENSION","BT",IF('INFO SEAL'!I2596="MEDIA TENSION","MT","AT"))</f>
        <v>AT</v>
      </c>
      <c r="G2645" s="180">
        <f>+'INFO SEAL'!K2596</f>
        <v>13</v>
      </c>
      <c r="H2645" s="180" t="str">
        <f>+'INFO SEAL'!L2596</f>
        <v>POSTE</v>
      </c>
      <c r="I2645" s="180" t="str">
        <f>+'INFO SEAL'!M2596</f>
        <v>MADERA</v>
      </c>
      <c r="J2645" s="180" t="str">
        <f>+'INFO SEAL'!N2596&amp;"-"&amp;F2645</f>
        <v>EMSA1P75C2-AT</v>
      </c>
      <c r="K2645" s="180"/>
      <c r="L2645" s="182" t="str">
        <f>+VLOOKUP('INFO SEAL'!N2596,$J$8:$V$50,3,FALSE)</f>
        <v>Estructura de  Suspensión- Angulo menor  compuesto por 1 postes de madera tratada 75' Clase 2</v>
      </c>
      <c r="M2645" s="33">
        <f t="shared" si="96"/>
        <v>1.6</v>
      </c>
    </row>
    <row r="2646" spans="1:13" x14ac:dyDescent="0.25">
      <c r="A2646" s="73">
        <f>+'INFO SEAL'!B2597</f>
        <v>2592</v>
      </c>
      <c r="B2646" s="180" t="str">
        <f t="shared" si="95"/>
        <v>MOD INV_2018</v>
      </c>
      <c r="C2646" s="180" t="str">
        <f>+'INFO SEAL'!C2597</f>
        <v>AREQUIPA</v>
      </c>
      <c r="D2646" s="180" t="str">
        <f>+'INFO SEAL'!D2597</f>
        <v>CAMANA</v>
      </c>
      <c r="E2646" s="180" t="str">
        <f>+'INFO SEAL'!E2597</f>
        <v>OCOÑA</v>
      </c>
      <c r="F2646" s="180" t="str">
        <f>+IF('INFO SEAL'!I2597="BAJA TENSION","BT",IF('INFO SEAL'!I2597="MEDIA TENSION","MT","AT"))</f>
        <v>AT</v>
      </c>
      <c r="G2646" s="180">
        <f>+'INFO SEAL'!K2597</f>
        <v>13</v>
      </c>
      <c r="H2646" s="180" t="str">
        <f>+'INFO SEAL'!L2597</f>
        <v>POSTE</v>
      </c>
      <c r="I2646" s="180" t="str">
        <f>+'INFO SEAL'!M2597</f>
        <v>MADERA</v>
      </c>
      <c r="J2646" s="180" t="str">
        <f>+'INFO SEAL'!N2597&amp;"-"&amp;F2646</f>
        <v>EMSA1P75C2-AT</v>
      </c>
      <c r="K2646" s="180"/>
      <c r="L2646" s="182" t="str">
        <f>+VLOOKUP('INFO SEAL'!N2597,$J$8:$V$50,3,FALSE)</f>
        <v>Estructura de  Suspensión- Angulo menor  compuesto por 1 postes de madera tratada 75' Clase 2</v>
      </c>
      <c r="M2646" s="33">
        <f t="shared" si="96"/>
        <v>1.6</v>
      </c>
    </row>
    <row r="2647" spans="1:13" x14ac:dyDescent="0.25">
      <c r="A2647" s="73">
        <f>+'INFO SEAL'!B2598</f>
        <v>2593</v>
      </c>
      <c r="B2647" s="180" t="str">
        <f t="shared" si="95"/>
        <v>MOD INV_2018</v>
      </c>
      <c r="C2647" s="180" t="str">
        <f>+'INFO SEAL'!C2598</f>
        <v>AREQUIPA</v>
      </c>
      <c r="D2647" s="180" t="str">
        <f>+'INFO SEAL'!D2598</f>
        <v>CAMANA</v>
      </c>
      <c r="E2647" s="180" t="str">
        <f>+'INFO SEAL'!E2598</f>
        <v>OCOÑA</v>
      </c>
      <c r="F2647" s="180" t="str">
        <f>+IF('INFO SEAL'!I2598="BAJA TENSION","BT",IF('INFO SEAL'!I2598="MEDIA TENSION","MT","AT"))</f>
        <v>AT</v>
      </c>
      <c r="G2647" s="180">
        <f>+'INFO SEAL'!K2598</f>
        <v>13</v>
      </c>
      <c r="H2647" s="180" t="str">
        <f>+'INFO SEAL'!L2598</f>
        <v>POSTE</v>
      </c>
      <c r="I2647" s="180" t="str">
        <f>+'INFO SEAL'!M2598</f>
        <v>MADERA</v>
      </c>
      <c r="J2647" s="180" t="str">
        <f>+'INFO SEAL'!N2598&amp;"-"&amp;F2647</f>
        <v>EMSA1P75C2-AT</v>
      </c>
      <c r="K2647" s="180"/>
      <c r="L2647" s="182" t="str">
        <f>+VLOOKUP('INFO SEAL'!N2598,$J$8:$V$50,3,FALSE)</f>
        <v>Estructura de  Suspensión- Angulo menor  compuesto por 1 postes de madera tratada 75' Clase 2</v>
      </c>
      <c r="M2647" s="33">
        <f t="shared" si="96"/>
        <v>1.6</v>
      </c>
    </row>
    <row r="2648" spans="1:13" x14ac:dyDescent="0.25">
      <c r="A2648" s="73">
        <f>+'INFO SEAL'!B2599</f>
        <v>2594</v>
      </c>
      <c r="B2648" s="180" t="str">
        <f t="shared" si="95"/>
        <v>MOD INV_2018</v>
      </c>
      <c r="C2648" s="180" t="str">
        <f>+'INFO SEAL'!C2599</f>
        <v>AREQUIPA</v>
      </c>
      <c r="D2648" s="180" t="str">
        <f>+'INFO SEAL'!D2599</f>
        <v>CAMANA</v>
      </c>
      <c r="E2648" s="180" t="str">
        <f>+'INFO SEAL'!E2599</f>
        <v>OCOÑA</v>
      </c>
      <c r="F2648" s="180" t="str">
        <f>+IF('INFO SEAL'!I2599="BAJA TENSION","BT",IF('INFO SEAL'!I2599="MEDIA TENSION","MT","AT"))</f>
        <v>AT</v>
      </c>
      <c r="G2648" s="180">
        <f>+'INFO SEAL'!K2599</f>
        <v>13</v>
      </c>
      <c r="H2648" s="180" t="str">
        <f>+'INFO SEAL'!L2599</f>
        <v>POSTE</v>
      </c>
      <c r="I2648" s="180" t="str">
        <f>+'INFO SEAL'!M2599</f>
        <v>MADERA</v>
      </c>
      <c r="J2648" s="180" t="str">
        <f>+'INFO SEAL'!N2599&amp;"-"&amp;F2648</f>
        <v>EMSA1P75C2-AT</v>
      </c>
      <c r="K2648" s="180"/>
      <c r="L2648" s="182" t="str">
        <f>+VLOOKUP('INFO SEAL'!N2599,$J$8:$V$50,3,FALSE)</f>
        <v>Estructura de  Suspensión- Angulo menor  compuesto por 1 postes de madera tratada 75' Clase 2</v>
      </c>
      <c r="M2648" s="33">
        <f t="shared" si="96"/>
        <v>1.6</v>
      </c>
    </row>
    <row r="2649" spans="1:13" x14ac:dyDescent="0.25">
      <c r="A2649" s="73">
        <f>+'INFO SEAL'!B2600</f>
        <v>2595</v>
      </c>
      <c r="B2649" s="180" t="str">
        <f t="shared" si="95"/>
        <v>MOD INV_2018</v>
      </c>
      <c r="C2649" s="180" t="str">
        <f>+'INFO SEAL'!C2600</f>
        <v>AREQUIPA</v>
      </c>
      <c r="D2649" s="180" t="str">
        <f>+'INFO SEAL'!D2600</f>
        <v>CAMANA</v>
      </c>
      <c r="E2649" s="180" t="str">
        <f>+'INFO SEAL'!E2600</f>
        <v>OCOÑA</v>
      </c>
      <c r="F2649" s="180" t="str">
        <f>+IF('INFO SEAL'!I2600="BAJA TENSION","BT",IF('INFO SEAL'!I2600="MEDIA TENSION","MT","AT"))</f>
        <v>AT</v>
      </c>
      <c r="G2649" s="180">
        <f>+'INFO SEAL'!K2600</f>
        <v>13</v>
      </c>
      <c r="H2649" s="180" t="str">
        <f>+'INFO SEAL'!L2600</f>
        <v>POSTE</v>
      </c>
      <c r="I2649" s="180" t="str">
        <f>+'INFO SEAL'!M2600</f>
        <v>MADERA</v>
      </c>
      <c r="J2649" s="180" t="str">
        <f>+'INFO SEAL'!N2600&amp;"-"&amp;F2649</f>
        <v>EMSA1P75C2-AT</v>
      </c>
      <c r="K2649" s="180"/>
      <c r="L2649" s="182" t="str">
        <f>+VLOOKUP('INFO SEAL'!N2600,$J$8:$V$50,3,FALSE)</f>
        <v>Estructura de  Suspensión- Angulo menor  compuesto por 1 postes de madera tratada 75' Clase 2</v>
      </c>
      <c r="M2649" s="33">
        <f t="shared" si="96"/>
        <v>1.6</v>
      </c>
    </row>
    <row r="2650" spans="1:13" x14ac:dyDescent="0.25">
      <c r="A2650" s="73">
        <f>+'INFO SEAL'!B2601</f>
        <v>2596</v>
      </c>
      <c r="B2650" s="180" t="str">
        <f t="shared" si="95"/>
        <v>MOD INV_2018</v>
      </c>
      <c r="C2650" s="180" t="str">
        <f>+'INFO SEAL'!C2601</f>
        <v>AREQUIPA</v>
      </c>
      <c r="D2650" s="180" t="str">
        <f>+'INFO SEAL'!D2601</f>
        <v>CAMANA</v>
      </c>
      <c r="E2650" s="180" t="str">
        <f>+'INFO SEAL'!E2601</f>
        <v>OCOÑA</v>
      </c>
      <c r="F2650" s="180" t="str">
        <f>+IF('INFO SEAL'!I2601="BAJA TENSION","BT",IF('INFO SEAL'!I2601="MEDIA TENSION","MT","AT"))</f>
        <v>AT</v>
      </c>
      <c r="G2650" s="180">
        <f>+'INFO SEAL'!K2601</f>
        <v>13</v>
      </c>
      <c r="H2650" s="180" t="str">
        <f>+'INFO SEAL'!L2601</f>
        <v>POSTE</v>
      </c>
      <c r="I2650" s="180" t="str">
        <f>+'INFO SEAL'!M2601</f>
        <v>MADERA</v>
      </c>
      <c r="J2650" s="180" t="str">
        <f>+'INFO SEAL'!N2601&amp;"-"&amp;F2650</f>
        <v>EMSA1P75C2-AT</v>
      </c>
      <c r="K2650" s="180"/>
      <c r="L2650" s="182" t="str">
        <f>+VLOOKUP('INFO SEAL'!N2601,$J$8:$V$50,3,FALSE)</f>
        <v>Estructura de  Suspensión- Angulo menor  compuesto por 1 postes de madera tratada 75' Clase 2</v>
      </c>
      <c r="M2650" s="33">
        <f t="shared" si="96"/>
        <v>1.6</v>
      </c>
    </row>
    <row r="2651" spans="1:13" x14ac:dyDescent="0.25">
      <c r="A2651" s="73">
        <f>+'INFO SEAL'!B2602</f>
        <v>2597</v>
      </c>
      <c r="B2651" s="180" t="str">
        <f t="shared" si="95"/>
        <v>MOD INV_2018</v>
      </c>
      <c r="C2651" s="180" t="str">
        <f>+'INFO SEAL'!C2602</f>
        <v>AREQUIPA</v>
      </c>
      <c r="D2651" s="180" t="str">
        <f>+'INFO SEAL'!D2602</f>
        <v>CAMANA</v>
      </c>
      <c r="E2651" s="180" t="str">
        <f>+'INFO SEAL'!E2602</f>
        <v>OCOÑA</v>
      </c>
      <c r="F2651" s="180" t="str">
        <f>+IF('INFO SEAL'!I2602="BAJA TENSION","BT",IF('INFO SEAL'!I2602="MEDIA TENSION","MT","AT"))</f>
        <v>AT</v>
      </c>
      <c r="G2651" s="180">
        <f>+'INFO SEAL'!K2602</f>
        <v>13</v>
      </c>
      <c r="H2651" s="180" t="str">
        <f>+'INFO SEAL'!L2602</f>
        <v>POSTE</v>
      </c>
      <c r="I2651" s="180" t="str">
        <f>+'INFO SEAL'!M2602</f>
        <v>MADERA</v>
      </c>
      <c r="J2651" s="180" t="str">
        <f>+'INFO SEAL'!N2602&amp;"-"&amp;F2651</f>
        <v>EMSA1P75C2-AT</v>
      </c>
      <c r="K2651" s="180"/>
      <c r="L2651" s="182" t="str">
        <f>+VLOOKUP('INFO SEAL'!N2602,$J$8:$V$50,3,FALSE)</f>
        <v>Estructura de  Suspensión- Angulo menor  compuesto por 1 postes de madera tratada 75' Clase 2</v>
      </c>
      <c r="M2651" s="33">
        <f t="shared" si="96"/>
        <v>1.6</v>
      </c>
    </row>
    <row r="2652" spans="1:13" x14ac:dyDescent="0.25">
      <c r="A2652" s="73">
        <f>+'INFO SEAL'!B2603</f>
        <v>2598</v>
      </c>
      <c r="B2652" s="180" t="str">
        <f t="shared" si="95"/>
        <v>MOD INV_2018</v>
      </c>
      <c r="C2652" s="180" t="str">
        <f>+'INFO SEAL'!C2603</f>
        <v>AREQUIPA</v>
      </c>
      <c r="D2652" s="180" t="str">
        <f>+'INFO SEAL'!D2603</f>
        <v>CAMANA</v>
      </c>
      <c r="E2652" s="180" t="str">
        <f>+'INFO SEAL'!E2603</f>
        <v>OCOÑA</v>
      </c>
      <c r="F2652" s="180" t="str">
        <f>+IF('INFO SEAL'!I2603="BAJA TENSION","BT",IF('INFO SEAL'!I2603="MEDIA TENSION","MT","AT"))</f>
        <v>AT</v>
      </c>
      <c r="G2652" s="180">
        <f>+'INFO SEAL'!K2603</f>
        <v>13</v>
      </c>
      <c r="H2652" s="180" t="str">
        <f>+'INFO SEAL'!L2603</f>
        <v>POSTE</v>
      </c>
      <c r="I2652" s="180" t="str">
        <f>+'INFO SEAL'!M2603</f>
        <v>MADERA</v>
      </c>
      <c r="J2652" s="180" t="str">
        <f>+'INFO SEAL'!N2603&amp;"-"&amp;F2652</f>
        <v>EMSU1P60C4-AT</v>
      </c>
      <c r="K2652" s="180"/>
      <c r="L2652" s="182" t="str">
        <f>+VLOOKUP('INFO SEAL'!N2603,$J$8:$V$50,3,FALSE)</f>
        <v>Estructura de  Suspensión compuesto por 1 postes de madera tratada 60' Clase 4</v>
      </c>
      <c r="M2652" s="33">
        <f t="shared" si="96"/>
        <v>1</v>
      </c>
    </row>
    <row r="2653" spans="1:13" x14ac:dyDescent="0.25">
      <c r="A2653" s="73">
        <f>+'INFO SEAL'!B2604</f>
        <v>2599</v>
      </c>
      <c r="B2653" s="180" t="str">
        <f t="shared" si="95"/>
        <v>MOD INV_2018</v>
      </c>
      <c r="C2653" s="180" t="str">
        <f>+'INFO SEAL'!C2604</f>
        <v>AREQUIPA</v>
      </c>
      <c r="D2653" s="180" t="str">
        <f>+'INFO SEAL'!D2604</f>
        <v>AREQUIPA</v>
      </c>
      <c r="E2653" s="180" t="str">
        <f>+'INFO SEAL'!E2604</f>
        <v>JOSE LUIS BUSTAMANTE Y RIVERO</v>
      </c>
      <c r="F2653" s="180" t="str">
        <f>+IF('INFO SEAL'!I2604="BAJA TENSION","BT",IF('INFO SEAL'!I2604="MEDIA TENSION","MT","AT"))</f>
        <v>AT</v>
      </c>
      <c r="G2653" s="180">
        <f>+'INFO SEAL'!K2604</f>
        <v>16</v>
      </c>
      <c r="H2653" s="180" t="str">
        <f>+'INFO SEAL'!L2604</f>
        <v>POSTE</v>
      </c>
      <c r="I2653" s="180" t="str">
        <f>+'INFO SEAL'!M2604</f>
        <v>FIERRO</v>
      </c>
      <c r="J2653" s="180" t="str">
        <f>+'INFO SEAL'!N2604&amp;"-"&amp;F2653</f>
        <v>EA033SIU0S0-120-S3-AT</v>
      </c>
      <c r="K2653" s="180"/>
      <c r="L2653" s="182" t="str">
        <f>+VLOOKUP('INFO SEAL'!N2604,$J$8:$V$50,3,FALSE)</f>
        <v>1 Poste autosoportable de acero (16/1450) de suspensión (30°) Tipo SUS11-16</v>
      </c>
      <c r="M2653" s="33">
        <f t="shared" si="96"/>
        <v>4.5999999999999996</v>
      </c>
    </row>
    <row r="2654" spans="1:13" x14ac:dyDescent="0.25">
      <c r="A2654" s="73">
        <f>+'INFO SEAL'!B2605</f>
        <v>2600</v>
      </c>
      <c r="B2654" s="180" t="str">
        <f t="shared" si="95"/>
        <v>MOD INV_2018</v>
      </c>
      <c r="C2654" s="180" t="str">
        <f>+'INFO SEAL'!C2605</f>
        <v>AREQUIPA</v>
      </c>
      <c r="D2654" s="180" t="str">
        <f>+'INFO SEAL'!D2605</f>
        <v>CAMANA</v>
      </c>
      <c r="E2654" s="180" t="str">
        <f>+'INFO SEAL'!E2605</f>
        <v>OCOÑA</v>
      </c>
      <c r="F2654" s="180" t="str">
        <f>+IF('INFO SEAL'!I2605="BAJA TENSION","BT",IF('INFO SEAL'!I2605="MEDIA TENSION","MT","AT"))</f>
        <v>AT</v>
      </c>
      <c r="G2654" s="180">
        <f>+'INFO SEAL'!K2605</f>
        <v>13</v>
      </c>
      <c r="H2654" s="180" t="str">
        <f>+'INFO SEAL'!L2605</f>
        <v>POSTE</v>
      </c>
      <c r="I2654" s="180" t="str">
        <f>+'INFO SEAL'!M2605</f>
        <v>MADERA</v>
      </c>
      <c r="J2654" s="180" t="str">
        <f>+'INFO SEAL'!N2605&amp;"-"&amp;F2654</f>
        <v>EMSA1P75C2-AT</v>
      </c>
      <c r="K2654" s="180"/>
      <c r="L2654" s="182" t="str">
        <f>+VLOOKUP('INFO SEAL'!N2605,$J$8:$V$50,3,FALSE)</f>
        <v>Estructura de  Suspensión- Angulo menor  compuesto por 1 postes de madera tratada 75' Clase 2</v>
      </c>
      <c r="M2654" s="33">
        <f t="shared" si="96"/>
        <v>1.6</v>
      </c>
    </row>
    <row r="2655" spans="1:13" x14ac:dyDescent="0.25">
      <c r="A2655" s="73">
        <f>+'INFO SEAL'!B2606</f>
        <v>2601</v>
      </c>
      <c r="B2655" s="180" t="str">
        <f t="shared" si="95"/>
        <v>MOD INV_2018</v>
      </c>
      <c r="C2655" s="180" t="str">
        <f>+'INFO SEAL'!C2606</f>
        <v>AREQUIPA</v>
      </c>
      <c r="D2655" s="180" t="str">
        <f>+'INFO SEAL'!D2606</f>
        <v>CAMANA</v>
      </c>
      <c r="E2655" s="180" t="str">
        <f>+'INFO SEAL'!E2606</f>
        <v>OCOÑA</v>
      </c>
      <c r="F2655" s="180" t="str">
        <f>+IF('INFO SEAL'!I2606="BAJA TENSION","BT",IF('INFO SEAL'!I2606="MEDIA TENSION","MT","AT"))</f>
        <v>AT</v>
      </c>
      <c r="G2655" s="180">
        <f>+'INFO SEAL'!K2606</f>
        <v>13</v>
      </c>
      <c r="H2655" s="180" t="str">
        <f>+'INFO SEAL'!L2606</f>
        <v>POSTE</v>
      </c>
      <c r="I2655" s="180" t="str">
        <f>+'INFO SEAL'!M2606</f>
        <v>MADERA</v>
      </c>
      <c r="J2655" s="180" t="str">
        <f>+'INFO SEAL'!N2606&amp;"-"&amp;F2655</f>
        <v>EMSA1P75C2-AT</v>
      </c>
      <c r="K2655" s="180"/>
      <c r="L2655" s="182" t="str">
        <f>+VLOOKUP('INFO SEAL'!N2606,$J$8:$V$50,3,FALSE)</f>
        <v>Estructura de  Suspensión- Angulo menor  compuesto por 1 postes de madera tratada 75' Clase 2</v>
      </c>
      <c r="M2655" s="33">
        <f t="shared" si="96"/>
        <v>1.6</v>
      </c>
    </row>
    <row r="2656" spans="1:13" x14ac:dyDescent="0.25">
      <c r="A2656" s="73">
        <f>+'INFO SEAL'!B2607</f>
        <v>2602</v>
      </c>
      <c r="B2656" s="180" t="str">
        <f t="shared" si="95"/>
        <v>MOD INV_2018</v>
      </c>
      <c r="C2656" s="180" t="str">
        <f>+'INFO SEAL'!C2607</f>
        <v>AREQUIPA</v>
      </c>
      <c r="D2656" s="180" t="str">
        <f>+'INFO SEAL'!D2607</f>
        <v>CAMANA</v>
      </c>
      <c r="E2656" s="180" t="str">
        <f>+'INFO SEAL'!E2607</f>
        <v>OCOÑA</v>
      </c>
      <c r="F2656" s="180" t="str">
        <f>+IF('INFO SEAL'!I2607="BAJA TENSION","BT",IF('INFO SEAL'!I2607="MEDIA TENSION","MT","AT"))</f>
        <v>AT</v>
      </c>
      <c r="G2656" s="180">
        <f>+'INFO SEAL'!K2607</f>
        <v>13</v>
      </c>
      <c r="H2656" s="180" t="str">
        <f>+'INFO SEAL'!L2607</f>
        <v>POSTE</v>
      </c>
      <c r="I2656" s="180" t="str">
        <f>+'INFO SEAL'!M2607</f>
        <v>MADERA</v>
      </c>
      <c r="J2656" s="180" t="str">
        <f>+'INFO SEAL'!N2607&amp;"-"&amp;F2656</f>
        <v>EMSA1P75C2-AT</v>
      </c>
      <c r="K2656" s="180"/>
      <c r="L2656" s="182" t="str">
        <f>+VLOOKUP('INFO SEAL'!N2607,$J$8:$V$50,3,FALSE)</f>
        <v>Estructura de  Suspensión- Angulo menor  compuesto por 1 postes de madera tratada 75' Clase 2</v>
      </c>
      <c r="M2656" s="33">
        <f t="shared" si="96"/>
        <v>1.6</v>
      </c>
    </row>
    <row r="2657" spans="1:13" x14ac:dyDescent="0.25">
      <c r="A2657" s="73">
        <f>+'INFO SEAL'!B2608</f>
        <v>2603</v>
      </c>
      <c r="B2657" s="180" t="str">
        <f t="shared" si="95"/>
        <v>MOD INV_2018</v>
      </c>
      <c r="C2657" s="180" t="str">
        <f>+'INFO SEAL'!C2608</f>
        <v>AREQUIPA</v>
      </c>
      <c r="D2657" s="180" t="str">
        <f>+'INFO SEAL'!D2608</f>
        <v>CAMANA</v>
      </c>
      <c r="E2657" s="180" t="str">
        <f>+'INFO SEAL'!E2608</f>
        <v>OCOÑA</v>
      </c>
      <c r="F2657" s="180" t="str">
        <f>+IF('INFO SEAL'!I2608="BAJA TENSION","BT",IF('INFO SEAL'!I2608="MEDIA TENSION","MT","AT"))</f>
        <v>AT</v>
      </c>
      <c r="G2657" s="180">
        <f>+'INFO SEAL'!K2608</f>
        <v>13</v>
      </c>
      <c r="H2657" s="180" t="str">
        <f>+'INFO SEAL'!L2608</f>
        <v>POSTE</v>
      </c>
      <c r="I2657" s="180" t="str">
        <f>+'INFO SEAL'!M2608</f>
        <v>MADERA</v>
      </c>
      <c r="J2657" s="180" t="str">
        <f>+'INFO SEAL'!N2608&amp;"-"&amp;F2657</f>
        <v>EMSU1P60C4-AT</v>
      </c>
      <c r="K2657" s="180"/>
      <c r="L2657" s="182" t="str">
        <f>+VLOOKUP('INFO SEAL'!N2608,$J$8:$V$50,3,FALSE)</f>
        <v>Estructura de  Suspensión compuesto por 1 postes de madera tratada 60' Clase 4</v>
      </c>
      <c r="M2657" s="33">
        <f t="shared" si="96"/>
        <v>1</v>
      </c>
    </row>
    <row r="2658" spans="1:13" x14ac:dyDescent="0.25">
      <c r="A2658" s="73">
        <f>+'INFO SEAL'!B2609</f>
        <v>2604</v>
      </c>
      <c r="B2658" s="180" t="str">
        <f t="shared" si="95"/>
        <v>MOD INV_2018</v>
      </c>
      <c r="C2658" s="180" t="str">
        <f>+'INFO SEAL'!C2609</f>
        <v>AREQUIPA</v>
      </c>
      <c r="D2658" s="180" t="str">
        <f>+'INFO SEAL'!D2609</f>
        <v>CAMANA</v>
      </c>
      <c r="E2658" s="180" t="str">
        <f>+'INFO SEAL'!E2609</f>
        <v>OCOÑA</v>
      </c>
      <c r="F2658" s="180" t="str">
        <f>+IF('INFO SEAL'!I2609="BAJA TENSION","BT",IF('INFO SEAL'!I2609="MEDIA TENSION","MT","AT"))</f>
        <v>AT</v>
      </c>
      <c r="G2658" s="180">
        <f>+'INFO SEAL'!K2609</f>
        <v>13</v>
      </c>
      <c r="H2658" s="180" t="str">
        <f>+'INFO SEAL'!L2609</f>
        <v>POSTE</v>
      </c>
      <c r="I2658" s="180" t="str">
        <f>+'INFO SEAL'!M2609</f>
        <v>MADERA</v>
      </c>
      <c r="J2658" s="180" t="str">
        <f>+'INFO SEAL'!N2609&amp;"-"&amp;F2658</f>
        <v>EMSU1P60C4-AT</v>
      </c>
      <c r="K2658" s="180"/>
      <c r="L2658" s="182" t="str">
        <f>+VLOOKUP('INFO SEAL'!N2609,$J$8:$V$50,3,FALSE)</f>
        <v>Estructura de  Suspensión compuesto por 1 postes de madera tratada 60' Clase 4</v>
      </c>
      <c r="M2658" s="33">
        <f t="shared" si="96"/>
        <v>1</v>
      </c>
    </row>
    <row r="2659" spans="1:13" x14ac:dyDescent="0.25">
      <c r="A2659" s="73">
        <f>+'INFO SEAL'!B2610</f>
        <v>2605</v>
      </c>
      <c r="B2659" s="180" t="str">
        <f t="shared" si="95"/>
        <v>MOD INV_2018</v>
      </c>
      <c r="C2659" s="180" t="str">
        <f>+'INFO SEAL'!C2610</f>
        <v>AREQUIPA</v>
      </c>
      <c r="D2659" s="180" t="str">
        <f>+'INFO SEAL'!D2610</f>
        <v>CAMANA</v>
      </c>
      <c r="E2659" s="180" t="str">
        <f>+'INFO SEAL'!E2610</f>
        <v>OCOÑA</v>
      </c>
      <c r="F2659" s="180" t="str">
        <f>+IF('INFO SEAL'!I2610="BAJA TENSION","BT",IF('INFO SEAL'!I2610="MEDIA TENSION","MT","AT"))</f>
        <v>AT</v>
      </c>
      <c r="G2659" s="180">
        <f>+'INFO SEAL'!K2610</f>
        <v>13</v>
      </c>
      <c r="H2659" s="180" t="str">
        <f>+'INFO SEAL'!L2610</f>
        <v>POSTE</v>
      </c>
      <c r="I2659" s="180" t="str">
        <f>+'INFO SEAL'!M2610</f>
        <v>MADERA</v>
      </c>
      <c r="J2659" s="180" t="str">
        <f>+'INFO SEAL'!N2610&amp;"-"&amp;F2659</f>
        <v>EMSA1P75C2-AT</v>
      </c>
      <c r="K2659" s="180"/>
      <c r="L2659" s="182" t="str">
        <f>+VLOOKUP('INFO SEAL'!N2610,$J$8:$V$50,3,FALSE)</f>
        <v>Estructura de  Suspensión- Angulo menor  compuesto por 1 postes de madera tratada 75' Clase 2</v>
      </c>
      <c r="M2659" s="33">
        <f t="shared" si="96"/>
        <v>1.6</v>
      </c>
    </row>
    <row r="2660" spans="1:13" x14ac:dyDescent="0.25">
      <c r="A2660" s="73">
        <f>+'INFO SEAL'!B2611</f>
        <v>2606</v>
      </c>
      <c r="B2660" s="180" t="str">
        <f t="shared" si="95"/>
        <v>MOD INV_2018</v>
      </c>
      <c r="C2660" s="180" t="str">
        <f>+'INFO SEAL'!C2611</f>
        <v>AREQUIPA</v>
      </c>
      <c r="D2660" s="180" t="str">
        <f>+'INFO SEAL'!D2611</f>
        <v>CAMANA</v>
      </c>
      <c r="E2660" s="180" t="str">
        <f>+'INFO SEAL'!E2611</f>
        <v>OCOÑA</v>
      </c>
      <c r="F2660" s="180" t="str">
        <f>+IF('INFO SEAL'!I2611="BAJA TENSION","BT",IF('INFO SEAL'!I2611="MEDIA TENSION","MT","AT"))</f>
        <v>AT</v>
      </c>
      <c r="G2660" s="180">
        <f>+'INFO SEAL'!K2611</f>
        <v>13</v>
      </c>
      <c r="H2660" s="180" t="str">
        <f>+'INFO SEAL'!L2611</f>
        <v>POSTE</v>
      </c>
      <c r="I2660" s="180" t="str">
        <f>+'INFO SEAL'!M2611</f>
        <v>MADERA</v>
      </c>
      <c r="J2660" s="180" t="str">
        <f>+'INFO SEAL'!N2611&amp;"-"&amp;F2660</f>
        <v>EMSA1P75C2-AT</v>
      </c>
      <c r="K2660" s="180"/>
      <c r="L2660" s="182" t="str">
        <f>+VLOOKUP('INFO SEAL'!N2611,$J$8:$V$50,3,FALSE)</f>
        <v>Estructura de  Suspensión- Angulo menor  compuesto por 1 postes de madera tratada 75' Clase 2</v>
      </c>
      <c r="M2660" s="33">
        <f t="shared" si="96"/>
        <v>1.6</v>
      </c>
    </row>
    <row r="2661" spans="1:13" x14ac:dyDescent="0.25">
      <c r="A2661" s="73">
        <f>+'INFO SEAL'!B2612</f>
        <v>2607</v>
      </c>
      <c r="B2661" s="180" t="str">
        <f t="shared" si="95"/>
        <v>MOD INV_2018</v>
      </c>
      <c r="C2661" s="180" t="str">
        <f>+'INFO SEAL'!C2612</f>
        <v>AREQUIPA</v>
      </c>
      <c r="D2661" s="180" t="str">
        <f>+'INFO SEAL'!D2612</f>
        <v>CAMANA</v>
      </c>
      <c r="E2661" s="180" t="str">
        <f>+'INFO SEAL'!E2612</f>
        <v>OCOÑA</v>
      </c>
      <c r="F2661" s="180" t="str">
        <f>+IF('INFO SEAL'!I2612="BAJA TENSION","BT",IF('INFO SEAL'!I2612="MEDIA TENSION","MT","AT"))</f>
        <v>AT</v>
      </c>
      <c r="G2661" s="180">
        <f>+'INFO SEAL'!K2612</f>
        <v>13</v>
      </c>
      <c r="H2661" s="180" t="str">
        <f>+'INFO SEAL'!L2612</f>
        <v>POSTE</v>
      </c>
      <c r="I2661" s="180" t="str">
        <f>+'INFO SEAL'!M2612</f>
        <v>MADERA</v>
      </c>
      <c r="J2661" s="180" t="str">
        <f>+'INFO SEAL'!N2612&amp;"-"&amp;F2661</f>
        <v>EMSA1P75C2-AT</v>
      </c>
      <c r="K2661" s="180"/>
      <c r="L2661" s="182" t="str">
        <f>+VLOOKUP('INFO SEAL'!N2612,$J$8:$V$50,3,FALSE)</f>
        <v>Estructura de  Suspensión- Angulo menor  compuesto por 1 postes de madera tratada 75' Clase 2</v>
      </c>
      <c r="M2661" s="33">
        <f t="shared" si="96"/>
        <v>1.6</v>
      </c>
    </row>
    <row r="2662" spans="1:13" x14ac:dyDescent="0.25">
      <c r="A2662" s="73">
        <f>+'INFO SEAL'!B2613</f>
        <v>2608</v>
      </c>
      <c r="B2662" s="180" t="str">
        <f t="shared" si="95"/>
        <v>MOD INV_2018</v>
      </c>
      <c r="C2662" s="180" t="str">
        <f>+'INFO SEAL'!C2613</f>
        <v>AREQUIPA</v>
      </c>
      <c r="D2662" s="180" t="str">
        <f>+'INFO SEAL'!D2613</f>
        <v>CAMANA</v>
      </c>
      <c r="E2662" s="180" t="str">
        <f>+'INFO SEAL'!E2613</f>
        <v>OCOÑA</v>
      </c>
      <c r="F2662" s="180" t="str">
        <f>+IF('INFO SEAL'!I2613="BAJA TENSION","BT",IF('INFO SEAL'!I2613="MEDIA TENSION","MT","AT"))</f>
        <v>AT</v>
      </c>
      <c r="G2662" s="180">
        <f>+'INFO SEAL'!K2613</f>
        <v>18</v>
      </c>
      <c r="H2662" s="180" t="str">
        <f>+'INFO SEAL'!L2613</f>
        <v>POSTE</v>
      </c>
      <c r="I2662" s="180" t="str">
        <f>+'INFO SEAL'!M2613</f>
        <v>MADERA</v>
      </c>
      <c r="J2662" s="180" t="str">
        <f>+'INFO SEAL'!N2613&amp;"-"&amp;F2662</f>
        <v>EMSA1P75C2-AT</v>
      </c>
      <c r="K2662" s="180"/>
      <c r="L2662" s="182" t="str">
        <f>+VLOOKUP('INFO SEAL'!N2613,$J$8:$V$50,3,FALSE)</f>
        <v>Estructura de  Suspensión- Angulo menor  compuesto por 1 postes de madera tratada 75' Clase 2</v>
      </c>
      <c r="M2662" s="33">
        <f t="shared" si="96"/>
        <v>1.6</v>
      </c>
    </row>
    <row r="2663" spans="1:13" x14ac:dyDescent="0.25">
      <c r="A2663" s="73">
        <f>+'INFO SEAL'!B2614</f>
        <v>2609</v>
      </c>
      <c r="B2663" s="180" t="str">
        <f t="shared" si="95"/>
        <v>MOD INV_2018</v>
      </c>
      <c r="C2663" s="180" t="str">
        <f>+'INFO SEAL'!C2614</f>
        <v>AREQUIPA</v>
      </c>
      <c r="D2663" s="180" t="str">
        <f>+'INFO SEAL'!D2614</f>
        <v>CAMANA</v>
      </c>
      <c r="E2663" s="180" t="str">
        <f>+'INFO SEAL'!E2614</f>
        <v>OCOÑA</v>
      </c>
      <c r="F2663" s="180" t="str">
        <f>+IF('INFO SEAL'!I2614="BAJA TENSION","BT",IF('INFO SEAL'!I2614="MEDIA TENSION","MT","AT"))</f>
        <v>AT</v>
      </c>
      <c r="G2663" s="180">
        <f>+'INFO SEAL'!K2614</f>
        <v>13</v>
      </c>
      <c r="H2663" s="180" t="str">
        <f>+'INFO SEAL'!L2614</f>
        <v>POSTE</v>
      </c>
      <c r="I2663" s="180" t="str">
        <f>+'INFO SEAL'!M2614</f>
        <v>MADERA</v>
      </c>
      <c r="J2663" s="180" t="str">
        <f>+'INFO SEAL'!N2614&amp;"-"&amp;F2663</f>
        <v>EMSU1P60C4-AT</v>
      </c>
      <c r="K2663" s="180"/>
      <c r="L2663" s="182" t="str">
        <f>+VLOOKUP('INFO SEAL'!N2614,$J$8:$V$50,3,FALSE)</f>
        <v>Estructura de  Suspensión compuesto por 1 postes de madera tratada 60' Clase 4</v>
      </c>
      <c r="M2663" s="33">
        <f t="shared" si="96"/>
        <v>1</v>
      </c>
    </row>
    <row r="2664" spans="1:13" x14ac:dyDescent="0.25">
      <c r="A2664" s="73">
        <f>+'INFO SEAL'!B2615</f>
        <v>2610</v>
      </c>
      <c r="B2664" s="180" t="str">
        <f t="shared" si="95"/>
        <v>SICODI</v>
      </c>
      <c r="C2664" s="180" t="str">
        <f>+'INFO SEAL'!C2615</f>
        <v>AREQUIPA</v>
      </c>
      <c r="D2664" s="180" t="str">
        <f>+'INFO SEAL'!D2615</f>
        <v>CONDESUYOS</v>
      </c>
      <c r="E2664" s="180" t="str">
        <f>+'INFO SEAL'!E2615</f>
        <v>SALAMANCA</v>
      </c>
      <c r="F2664" s="180" t="str">
        <f>+IF('INFO SEAL'!I2615="BAJA TENSION","BT",IF('INFO SEAL'!I2615="MEDIA TENSION","MT","AT"))</f>
        <v>MT</v>
      </c>
      <c r="G2664" s="180">
        <f>+'INFO SEAL'!K2615</f>
        <v>13</v>
      </c>
      <c r="H2664" s="180" t="str">
        <f>+'INFO SEAL'!L2615</f>
        <v>POSTE</v>
      </c>
      <c r="I2664" s="180" t="str">
        <f>+'INFO SEAL'!M2615</f>
        <v>CONCRETO</v>
      </c>
      <c r="J2664" s="180" t="str">
        <f>+'INFO SEAL'!N2615&amp;"-"&amp;F2664</f>
        <v>PPC19-MT</v>
      </c>
      <c r="K2664" s="180"/>
      <c r="L2664" s="182" t="str">
        <f>+VLOOKUP('INFO SEAL'!N2615,$J$8:$V$50,3,FALSE)</f>
        <v>POSTE DE CONCRETO ARMADO DE 13/300/150/345</v>
      </c>
      <c r="M2664" s="33">
        <f t="shared" si="96"/>
        <v>0.5</v>
      </c>
    </row>
    <row r="2665" spans="1:13" x14ac:dyDescent="0.25">
      <c r="A2665" s="73">
        <f>+'INFO SEAL'!B2616</f>
        <v>2611</v>
      </c>
      <c r="B2665" s="180" t="str">
        <f t="shared" si="95"/>
        <v>SICODI</v>
      </c>
      <c r="C2665" s="180" t="str">
        <f>+'INFO SEAL'!C2616</f>
        <v>AREQUIPA</v>
      </c>
      <c r="D2665" s="180" t="str">
        <f>+'INFO SEAL'!D2616</f>
        <v>CONDESUYOS</v>
      </c>
      <c r="E2665" s="180" t="str">
        <f>+'INFO SEAL'!E2616</f>
        <v>ANDARAY</v>
      </c>
      <c r="F2665" s="180" t="str">
        <f>+IF('INFO SEAL'!I2616="BAJA TENSION","BT",IF('INFO SEAL'!I2616="MEDIA TENSION","MT","AT"))</f>
        <v>MT</v>
      </c>
      <c r="G2665" s="180">
        <f>+'INFO SEAL'!K2616</f>
        <v>13</v>
      </c>
      <c r="H2665" s="180" t="str">
        <f>+'INFO SEAL'!L2616</f>
        <v>POSTE</v>
      </c>
      <c r="I2665" s="180" t="str">
        <f>+'INFO SEAL'!M2616</f>
        <v>CONCRETO</v>
      </c>
      <c r="J2665" s="180" t="str">
        <f>+'INFO SEAL'!N2616&amp;"-"&amp;F2665</f>
        <v>PPC19-MT</v>
      </c>
      <c r="K2665" s="180"/>
      <c r="L2665" s="182" t="str">
        <f>+VLOOKUP('INFO SEAL'!N2616,$J$8:$V$50,3,FALSE)</f>
        <v>POSTE DE CONCRETO ARMADO DE 13/300/150/345</v>
      </c>
      <c r="M2665" s="33">
        <f t="shared" si="96"/>
        <v>0.5</v>
      </c>
    </row>
    <row r="2666" spans="1:13" x14ac:dyDescent="0.25">
      <c r="A2666" s="73">
        <f>+'INFO SEAL'!B2617</f>
        <v>2612</v>
      </c>
      <c r="B2666" s="180" t="str">
        <f t="shared" si="95"/>
        <v>SICODI</v>
      </c>
      <c r="C2666" s="180" t="str">
        <f>+'INFO SEAL'!C2617</f>
        <v>AREQUIPA</v>
      </c>
      <c r="D2666" s="180" t="str">
        <f>+'INFO SEAL'!D2617</f>
        <v>CONDESUYOS</v>
      </c>
      <c r="E2666" s="180" t="str">
        <f>+'INFO SEAL'!E2617</f>
        <v>SALAMANCA</v>
      </c>
      <c r="F2666" s="180" t="str">
        <f>+IF('INFO SEAL'!I2617="BAJA TENSION","BT",IF('INFO SEAL'!I2617="MEDIA TENSION","MT","AT"))</f>
        <v>MT</v>
      </c>
      <c r="G2666" s="180">
        <f>+'INFO SEAL'!K2617</f>
        <v>13</v>
      </c>
      <c r="H2666" s="180" t="str">
        <f>+'INFO SEAL'!L2617</f>
        <v>POSTE</v>
      </c>
      <c r="I2666" s="180" t="str">
        <f>+'INFO SEAL'!M2617</f>
        <v>CONCRETO</v>
      </c>
      <c r="J2666" s="180" t="str">
        <f>+'INFO SEAL'!N2617&amp;"-"&amp;F2666</f>
        <v>PPC19-MT</v>
      </c>
      <c r="K2666" s="180"/>
      <c r="L2666" s="182" t="str">
        <f>+VLOOKUP('INFO SEAL'!N2617,$J$8:$V$50,3,FALSE)</f>
        <v>POSTE DE CONCRETO ARMADO DE 13/300/150/345</v>
      </c>
      <c r="M2666" s="33">
        <f t="shared" si="96"/>
        <v>0.5</v>
      </c>
    </row>
    <row r="2667" spans="1:13" x14ac:dyDescent="0.25">
      <c r="A2667" s="73">
        <f>+'INFO SEAL'!B2618</f>
        <v>2613</v>
      </c>
      <c r="B2667" s="180" t="str">
        <f t="shared" si="95"/>
        <v>SICODI</v>
      </c>
      <c r="C2667" s="180" t="str">
        <f>+'INFO SEAL'!C2618</f>
        <v>AREQUIPA</v>
      </c>
      <c r="D2667" s="180" t="str">
        <f>+'INFO SEAL'!D2618</f>
        <v>CONDESUYOS</v>
      </c>
      <c r="E2667" s="180" t="str">
        <f>+'INFO SEAL'!E2618</f>
        <v>SALAMANCA</v>
      </c>
      <c r="F2667" s="180" t="str">
        <f>+IF('INFO SEAL'!I2618="BAJA TENSION","BT",IF('INFO SEAL'!I2618="MEDIA TENSION","MT","AT"))</f>
        <v>MT</v>
      </c>
      <c r="G2667" s="180">
        <f>+'INFO SEAL'!K2618</f>
        <v>13</v>
      </c>
      <c r="H2667" s="180" t="str">
        <f>+'INFO SEAL'!L2618</f>
        <v>POSTE</v>
      </c>
      <c r="I2667" s="180" t="str">
        <f>+'INFO SEAL'!M2618</f>
        <v>CONCRETO</v>
      </c>
      <c r="J2667" s="180" t="str">
        <f>+'INFO SEAL'!N2618&amp;"-"&amp;F2667</f>
        <v>PPC19-MT</v>
      </c>
      <c r="K2667" s="180"/>
      <c r="L2667" s="182" t="str">
        <f>+VLOOKUP('INFO SEAL'!N2618,$J$8:$V$50,3,FALSE)</f>
        <v>POSTE DE CONCRETO ARMADO DE 13/300/150/345</v>
      </c>
      <c r="M2667" s="33">
        <f t="shared" si="96"/>
        <v>0.5</v>
      </c>
    </row>
    <row r="2668" spans="1:13" x14ac:dyDescent="0.25">
      <c r="A2668" s="73">
        <f>+'INFO SEAL'!B2619</f>
        <v>2614</v>
      </c>
      <c r="B2668" s="180" t="str">
        <f t="shared" si="95"/>
        <v>SICODI</v>
      </c>
      <c r="C2668" s="180" t="str">
        <f>+'INFO SEAL'!C2619</f>
        <v>AREQUIPA</v>
      </c>
      <c r="D2668" s="180" t="str">
        <f>+'INFO SEAL'!D2619</f>
        <v>CARAVELI</v>
      </c>
      <c r="E2668" s="180" t="str">
        <f>+'INFO SEAL'!E2619</f>
        <v>CARAVELI</v>
      </c>
      <c r="F2668" s="180" t="str">
        <f>+IF('INFO SEAL'!I2619="BAJA TENSION","BT",IF('INFO SEAL'!I2619="MEDIA TENSION","MT","AT"))</f>
        <v>BT</v>
      </c>
      <c r="G2668" s="180">
        <f>+'INFO SEAL'!K2619</f>
        <v>7</v>
      </c>
      <c r="H2668" s="180" t="str">
        <f>+'INFO SEAL'!L2619</f>
        <v>POSTE</v>
      </c>
      <c r="I2668" s="180" t="str">
        <f>+'INFO SEAL'!M2619</f>
        <v>CONCRETO</v>
      </c>
      <c r="J2668" s="180" t="str">
        <f>+'INFO SEAL'!N2619&amp;"-"&amp;F2668</f>
        <v>PPC02-BT</v>
      </c>
      <c r="K2668" s="180"/>
      <c r="L2668" s="182" t="str">
        <f>+VLOOKUP('INFO SEAL'!N2619,$J$8:$V$50,3,FALSE)</f>
        <v>POSTE DE CONCRETO ARMADO DE  7/200/120/225</v>
      </c>
      <c r="M2668" s="33">
        <f t="shared" si="96"/>
        <v>0.1</v>
      </c>
    </row>
    <row r="2669" spans="1:13" x14ac:dyDescent="0.25">
      <c r="A2669" s="73">
        <f>+'INFO SEAL'!B2620</f>
        <v>2615</v>
      </c>
      <c r="B2669" s="180" t="str">
        <f t="shared" si="95"/>
        <v>SICODI</v>
      </c>
      <c r="C2669" s="180" t="str">
        <f>+'INFO SEAL'!C2620</f>
        <v>AREQUIPA</v>
      </c>
      <c r="D2669" s="180" t="str">
        <f>+'INFO SEAL'!D2620</f>
        <v>CARAVELI</v>
      </c>
      <c r="E2669" s="180" t="str">
        <f>+'INFO SEAL'!E2620</f>
        <v>CARAVELI</v>
      </c>
      <c r="F2669" s="180" t="str">
        <f>+IF('INFO SEAL'!I2620="BAJA TENSION","BT",IF('INFO SEAL'!I2620="MEDIA TENSION","MT","AT"))</f>
        <v>BT</v>
      </c>
      <c r="G2669" s="180">
        <f>+'INFO SEAL'!K2620</f>
        <v>7</v>
      </c>
      <c r="H2669" s="180" t="str">
        <f>+'INFO SEAL'!L2620</f>
        <v>POSTE</v>
      </c>
      <c r="I2669" s="180" t="str">
        <f>+'INFO SEAL'!M2620</f>
        <v>CONCRETO</v>
      </c>
      <c r="J2669" s="180" t="str">
        <f>+'INFO SEAL'!N2620&amp;"-"&amp;F2669</f>
        <v>PPC02-BT</v>
      </c>
      <c r="K2669" s="180"/>
      <c r="L2669" s="182" t="str">
        <f>+VLOOKUP('INFO SEAL'!N2620,$J$8:$V$50,3,FALSE)</f>
        <v>POSTE DE CONCRETO ARMADO DE  7/200/120/225</v>
      </c>
      <c r="M2669" s="33">
        <f t="shared" si="96"/>
        <v>0.1</v>
      </c>
    </row>
    <row r="2670" spans="1:13" x14ac:dyDescent="0.25">
      <c r="A2670" s="73">
        <f>+'INFO SEAL'!B2621</f>
        <v>2616</v>
      </c>
      <c r="B2670" s="180" t="str">
        <f t="shared" si="95"/>
        <v>SICODI</v>
      </c>
      <c r="C2670" s="180" t="str">
        <f>+'INFO SEAL'!C2621</f>
        <v>AREQUIPA</v>
      </c>
      <c r="D2670" s="180" t="str">
        <f>+'INFO SEAL'!D2621</f>
        <v>CARAVELI</v>
      </c>
      <c r="E2670" s="180" t="str">
        <f>+'INFO SEAL'!E2621</f>
        <v>CARAVELI</v>
      </c>
      <c r="F2670" s="180" t="str">
        <f>+IF('INFO SEAL'!I2621="BAJA TENSION","BT",IF('INFO SEAL'!I2621="MEDIA TENSION","MT","AT"))</f>
        <v>BT</v>
      </c>
      <c r="G2670" s="180">
        <f>+'INFO SEAL'!K2621</f>
        <v>7</v>
      </c>
      <c r="H2670" s="180" t="str">
        <f>+'INFO SEAL'!L2621</f>
        <v>POSTE</v>
      </c>
      <c r="I2670" s="180" t="str">
        <f>+'INFO SEAL'!M2621</f>
        <v>CONCRETO</v>
      </c>
      <c r="J2670" s="180" t="str">
        <f>+'INFO SEAL'!N2621&amp;"-"&amp;F2670</f>
        <v>PPC02-BT</v>
      </c>
      <c r="K2670" s="180"/>
      <c r="L2670" s="182" t="str">
        <f>+VLOOKUP('INFO SEAL'!N2621,$J$8:$V$50,3,FALSE)</f>
        <v>POSTE DE CONCRETO ARMADO DE  7/200/120/225</v>
      </c>
      <c r="M2670" s="33">
        <f t="shared" si="96"/>
        <v>0.1</v>
      </c>
    </row>
    <row r="2671" spans="1:13" x14ac:dyDescent="0.25">
      <c r="A2671" s="73">
        <f>+'INFO SEAL'!B2622</f>
        <v>2617</v>
      </c>
      <c r="B2671" s="180" t="str">
        <f t="shared" si="95"/>
        <v>SICODI</v>
      </c>
      <c r="C2671" s="180" t="str">
        <f>+'INFO SEAL'!C2622</f>
        <v>AREQUIPA</v>
      </c>
      <c r="D2671" s="180" t="str">
        <f>+'INFO SEAL'!D2622</f>
        <v>CARAVELI</v>
      </c>
      <c r="E2671" s="180" t="str">
        <f>+'INFO SEAL'!E2622</f>
        <v>CARAVELI</v>
      </c>
      <c r="F2671" s="180" t="str">
        <f>+IF('INFO SEAL'!I2622="BAJA TENSION","BT",IF('INFO SEAL'!I2622="MEDIA TENSION","MT","AT"))</f>
        <v>BT</v>
      </c>
      <c r="G2671" s="180">
        <f>+'INFO SEAL'!K2622</f>
        <v>7</v>
      </c>
      <c r="H2671" s="180" t="str">
        <f>+'INFO SEAL'!L2622</f>
        <v>POSTE</v>
      </c>
      <c r="I2671" s="180" t="str">
        <f>+'INFO SEAL'!M2622</f>
        <v>CONCRETO</v>
      </c>
      <c r="J2671" s="180" t="str">
        <f>+'INFO SEAL'!N2622&amp;"-"&amp;F2671</f>
        <v>PPC02-BT</v>
      </c>
      <c r="K2671" s="180"/>
      <c r="L2671" s="182" t="str">
        <f>+VLOOKUP('INFO SEAL'!N2622,$J$8:$V$50,3,FALSE)</f>
        <v>POSTE DE CONCRETO ARMADO DE  7/200/120/225</v>
      </c>
      <c r="M2671" s="33">
        <f t="shared" si="96"/>
        <v>0.1</v>
      </c>
    </row>
    <row r="2672" spans="1:13" x14ac:dyDescent="0.25">
      <c r="A2672" s="73">
        <f>+'INFO SEAL'!B2623</f>
        <v>2618</v>
      </c>
      <c r="B2672" s="180" t="str">
        <f t="shared" si="95"/>
        <v>SICODI</v>
      </c>
      <c r="C2672" s="180" t="str">
        <f>+'INFO SEAL'!C2623</f>
        <v>AREQUIPA</v>
      </c>
      <c r="D2672" s="180" t="str">
        <f>+'INFO SEAL'!D2623</f>
        <v>CARAVELI</v>
      </c>
      <c r="E2672" s="180" t="str">
        <f>+'INFO SEAL'!E2623</f>
        <v>CARAVELI</v>
      </c>
      <c r="F2672" s="180" t="str">
        <f>+IF('INFO SEAL'!I2623="BAJA TENSION","BT",IF('INFO SEAL'!I2623="MEDIA TENSION","MT","AT"))</f>
        <v>BT</v>
      </c>
      <c r="G2672" s="180">
        <f>+'INFO SEAL'!K2623</f>
        <v>7</v>
      </c>
      <c r="H2672" s="180" t="str">
        <f>+'INFO SEAL'!L2623</f>
        <v>POSTE</v>
      </c>
      <c r="I2672" s="180" t="str">
        <f>+'INFO SEAL'!M2623</f>
        <v>HORMIGON</v>
      </c>
      <c r="J2672" s="180" t="str">
        <f>+'INFO SEAL'!N2623&amp;"-"&amp;F2672</f>
        <v>PPH01-BT</v>
      </c>
      <c r="K2672" s="180"/>
      <c r="L2672" s="182" t="str">
        <f>+VLOOKUP('INFO SEAL'!N2623,$J$8:$V$50,3,FALSE)</f>
        <v>POSTE DE HORMIGON SECCION H,  8.70m/225 KG</v>
      </c>
      <c r="M2672" s="33">
        <f t="shared" si="96"/>
        <v>0.1</v>
      </c>
    </row>
    <row r="2673" spans="1:13" x14ac:dyDescent="0.25">
      <c r="A2673" s="73">
        <f>+'INFO SEAL'!B2624</f>
        <v>2619</v>
      </c>
      <c r="B2673" s="180" t="str">
        <f t="shared" si="95"/>
        <v>SICODI</v>
      </c>
      <c r="C2673" s="180" t="str">
        <f>+'INFO SEAL'!C2624</f>
        <v>AREQUIPA</v>
      </c>
      <c r="D2673" s="180" t="str">
        <f>+'INFO SEAL'!D2624</f>
        <v>CARAVELI</v>
      </c>
      <c r="E2673" s="180" t="str">
        <f>+'INFO SEAL'!E2624</f>
        <v>CARAVELI</v>
      </c>
      <c r="F2673" s="180" t="str">
        <f>+IF('INFO SEAL'!I2624="BAJA TENSION","BT",IF('INFO SEAL'!I2624="MEDIA TENSION","MT","AT"))</f>
        <v>BT</v>
      </c>
      <c r="G2673" s="180">
        <f>+'INFO SEAL'!K2624</f>
        <v>7</v>
      </c>
      <c r="H2673" s="180" t="str">
        <f>+'INFO SEAL'!L2624</f>
        <v>POSTE</v>
      </c>
      <c r="I2673" s="180" t="str">
        <f>+'INFO SEAL'!M2624</f>
        <v>HORMIGON</v>
      </c>
      <c r="J2673" s="180" t="str">
        <f>+'INFO SEAL'!N2624&amp;"-"&amp;F2673</f>
        <v>PPH01-BT</v>
      </c>
      <c r="K2673" s="180"/>
      <c r="L2673" s="182" t="str">
        <f>+VLOOKUP('INFO SEAL'!N2624,$J$8:$V$50,3,FALSE)</f>
        <v>POSTE DE HORMIGON SECCION H,  8.70m/225 KG</v>
      </c>
      <c r="M2673" s="33">
        <f t="shared" si="96"/>
        <v>0.1</v>
      </c>
    </row>
    <row r="2674" spans="1:13" x14ac:dyDescent="0.25">
      <c r="A2674" s="73">
        <f>+'INFO SEAL'!B2625</f>
        <v>2620</v>
      </c>
      <c r="B2674" s="180" t="str">
        <f t="shared" si="95"/>
        <v>MOD INV_2018</v>
      </c>
      <c r="C2674" s="180" t="str">
        <f>+'INFO SEAL'!C2625</f>
        <v>AREQUIPA</v>
      </c>
      <c r="D2674" s="180" t="str">
        <f>+'INFO SEAL'!D2625</f>
        <v>AREQUIPA</v>
      </c>
      <c r="E2674" s="180" t="str">
        <f>+'INFO SEAL'!E2625</f>
        <v>JOSE LUIS BUSTAMANTE Y RIVERO</v>
      </c>
      <c r="F2674" s="180" t="str">
        <f>+IF('INFO SEAL'!I2625="BAJA TENSION","BT",IF('INFO SEAL'!I2625="MEDIA TENSION","MT","AT"))</f>
        <v>AT</v>
      </c>
      <c r="G2674" s="180">
        <f>+'INFO SEAL'!K2625</f>
        <v>16</v>
      </c>
      <c r="H2674" s="180" t="str">
        <f>+'INFO SEAL'!L2625</f>
        <v>POSTE</v>
      </c>
      <c r="I2674" s="180" t="str">
        <f>+'INFO SEAL'!M2625</f>
        <v>FIERRO</v>
      </c>
      <c r="J2674" s="180" t="str">
        <f>+'INFO SEAL'!N2625&amp;"-"&amp;F2674</f>
        <v>EC033SIU0S0-120-S1-AT</v>
      </c>
      <c r="K2674" s="180"/>
      <c r="L2674" s="182" t="str">
        <f>+VLOOKUP('INFO SEAL'!N2625,$J$8:$V$50,3,FALSE)</f>
        <v>1 Poste de concreto (16/500) de suspensión (3°) Tipo SUS1-16</v>
      </c>
      <c r="M2674" s="33">
        <f t="shared" si="96"/>
        <v>1.3</v>
      </c>
    </row>
    <row r="2675" spans="1:13" x14ac:dyDescent="0.25">
      <c r="A2675" s="73">
        <f>+'INFO SEAL'!B2626</f>
        <v>2621</v>
      </c>
      <c r="B2675" s="180" t="str">
        <f t="shared" si="95"/>
        <v>SICODI</v>
      </c>
      <c r="C2675" s="180" t="str">
        <f>+'INFO SEAL'!C2626</f>
        <v>AREQUIPA</v>
      </c>
      <c r="D2675" s="180" t="str">
        <f>+'INFO SEAL'!D2626</f>
        <v>CAMANA</v>
      </c>
      <c r="E2675" s="180" t="str">
        <f>+'INFO SEAL'!E2626</f>
        <v>MARISCAL CACERES</v>
      </c>
      <c r="F2675" s="180" t="str">
        <f>+IF('INFO SEAL'!I2626="BAJA TENSION","BT",IF('INFO SEAL'!I2626="MEDIA TENSION","MT","AT"))</f>
        <v>BT</v>
      </c>
      <c r="G2675" s="180">
        <f>+'INFO SEAL'!K2626</f>
        <v>7</v>
      </c>
      <c r="H2675" s="180" t="str">
        <f>+'INFO SEAL'!L2626</f>
        <v>POSTE</v>
      </c>
      <c r="I2675" s="180" t="str">
        <f>+'INFO SEAL'!M2626</f>
        <v>CONCRETO</v>
      </c>
      <c r="J2675" s="180" t="str">
        <f>+'INFO SEAL'!N2626&amp;"-"&amp;F2675</f>
        <v>PPC02-BT</v>
      </c>
      <c r="K2675" s="180"/>
      <c r="L2675" s="182" t="str">
        <f>+VLOOKUP('INFO SEAL'!N2626,$J$8:$V$50,3,FALSE)</f>
        <v>POSTE DE CONCRETO ARMADO DE  7/200/120/225</v>
      </c>
      <c r="M2675" s="33">
        <f t="shared" si="96"/>
        <v>0.1</v>
      </c>
    </row>
    <row r="2676" spans="1:13" x14ac:dyDescent="0.25">
      <c r="A2676" s="73">
        <f>+'INFO SEAL'!B2627</f>
        <v>2622</v>
      </c>
      <c r="B2676" s="180" t="str">
        <f t="shared" si="95"/>
        <v>SICODI</v>
      </c>
      <c r="C2676" s="180" t="str">
        <f>+'INFO SEAL'!C2627</f>
        <v>AREQUIPA</v>
      </c>
      <c r="D2676" s="180" t="str">
        <f>+'INFO SEAL'!D2627</f>
        <v>CAMANA</v>
      </c>
      <c r="E2676" s="180" t="str">
        <f>+'INFO SEAL'!E2627</f>
        <v>MARISCAL CACERES</v>
      </c>
      <c r="F2676" s="180" t="str">
        <f>+IF('INFO SEAL'!I2627="BAJA TENSION","BT",IF('INFO SEAL'!I2627="MEDIA TENSION","MT","AT"))</f>
        <v>BT</v>
      </c>
      <c r="G2676" s="180">
        <f>+'INFO SEAL'!K2627</f>
        <v>8</v>
      </c>
      <c r="H2676" s="180" t="str">
        <f>+'INFO SEAL'!L2627</f>
        <v>POSTE</v>
      </c>
      <c r="I2676" s="180" t="str">
        <f>+'INFO SEAL'!M2627</f>
        <v>CONCRETO</v>
      </c>
      <c r="J2676" s="180" t="str">
        <f>+'INFO SEAL'!N2627&amp;"-"&amp;F2676</f>
        <v>PPC05-BT</v>
      </c>
      <c r="K2676" s="180"/>
      <c r="L2676" s="182" t="str">
        <f>+VLOOKUP('INFO SEAL'!N2627,$J$8:$V$50,3,FALSE)</f>
        <v>POSTE DE CONCRETO ARMADO DE  8/200/120/240</v>
      </c>
      <c r="M2676" s="33">
        <f t="shared" si="96"/>
        <v>0.1</v>
      </c>
    </row>
    <row r="2677" spans="1:13" x14ac:dyDescent="0.25">
      <c r="A2677" s="73">
        <f>+'INFO SEAL'!B2628</f>
        <v>2623</v>
      </c>
      <c r="B2677" s="180" t="str">
        <f t="shared" si="95"/>
        <v>SICODI</v>
      </c>
      <c r="C2677" s="180" t="str">
        <f>+'INFO SEAL'!C2628</f>
        <v>AREQUIPA</v>
      </c>
      <c r="D2677" s="180" t="str">
        <f>+'INFO SEAL'!D2628</f>
        <v>CONDESUYOS</v>
      </c>
      <c r="E2677" s="180" t="str">
        <f>+'INFO SEAL'!E2628</f>
        <v>SALAMANCA</v>
      </c>
      <c r="F2677" s="180" t="str">
        <f>+IF('INFO SEAL'!I2628="BAJA TENSION","BT",IF('INFO SEAL'!I2628="MEDIA TENSION","MT","AT"))</f>
        <v>MT</v>
      </c>
      <c r="G2677" s="180">
        <f>+'INFO SEAL'!K2628</f>
        <v>13</v>
      </c>
      <c r="H2677" s="180" t="str">
        <f>+'INFO SEAL'!L2628</f>
        <v>POSTE</v>
      </c>
      <c r="I2677" s="180" t="str">
        <f>+'INFO SEAL'!M2628</f>
        <v>CONCRETO</v>
      </c>
      <c r="J2677" s="180" t="str">
        <f>+'INFO SEAL'!N2628&amp;"-"&amp;F2677</f>
        <v>PPC19-MT</v>
      </c>
      <c r="K2677" s="180"/>
      <c r="L2677" s="182" t="str">
        <f>+VLOOKUP('INFO SEAL'!N2628,$J$8:$V$50,3,FALSE)</f>
        <v>POSTE DE CONCRETO ARMADO DE 13/300/150/345</v>
      </c>
      <c r="M2677" s="33">
        <f t="shared" si="96"/>
        <v>0.5</v>
      </c>
    </row>
    <row r="2678" spans="1:13" x14ac:dyDescent="0.25">
      <c r="A2678" s="73">
        <f>+'INFO SEAL'!B2629</f>
        <v>2624</v>
      </c>
      <c r="B2678" s="180" t="str">
        <f t="shared" si="95"/>
        <v>SICODI</v>
      </c>
      <c r="C2678" s="180" t="str">
        <f>+'INFO SEAL'!C2629</f>
        <v>AREQUIPA</v>
      </c>
      <c r="D2678" s="180" t="str">
        <f>+'INFO SEAL'!D2629</f>
        <v>CONDESUYOS</v>
      </c>
      <c r="E2678" s="180" t="str">
        <f>+'INFO SEAL'!E2629</f>
        <v>SALAMANCA</v>
      </c>
      <c r="F2678" s="180" t="str">
        <f>+IF('INFO SEAL'!I2629="BAJA TENSION","BT",IF('INFO SEAL'!I2629="MEDIA TENSION","MT","AT"))</f>
        <v>MT</v>
      </c>
      <c r="G2678" s="180">
        <f>+'INFO SEAL'!K2629</f>
        <v>13</v>
      </c>
      <c r="H2678" s="180" t="str">
        <f>+'INFO SEAL'!L2629</f>
        <v>POSTE</v>
      </c>
      <c r="I2678" s="180" t="str">
        <f>+'INFO SEAL'!M2629</f>
        <v>CONCRETO</v>
      </c>
      <c r="J2678" s="180" t="str">
        <f>+'INFO SEAL'!N2629&amp;"-"&amp;F2678</f>
        <v>PPC19-MT</v>
      </c>
      <c r="K2678" s="180"/>
      <c r="L2678" s="182" t="str">
        <f>+VLOOKUP('INFO SEAL'!N2629,$J$8:$V$50,3,FALSE)</f>
        <v>POSTE DE CONCRETO ARMADO DE 13/300/150/345</v>
      </c>
      <c r="M2678" s="33">
        <f t="shared" si="96"/>
        <v>0.5</v>
      </c>
    </row>
    <row r="2679" spans="1:13" x14ac:dyDescent="0.25">
      <c r="A2679" s="73">
        <f>+'INFO SEAL'!B2630</f>
        <v>2625</v>
      </c>
      <c r="B2679" s="180" t="str">
        <f t="shared" si="95"/>
        <v>SICODI</v>
      </c>
      <c r="C2679" s="180" t="str">
        <f>+'INFO SEAL'!C2630</f>
        <v>AREQUIPA</v>
      </c>
      <c r="D2679" s="180" t="str">
        <f>+'INFO SEAL'!D2630</f>
        <v>CONDESUYOS</v>
      </c>
      <c r="E2679" s="180" t="str">
        <f>+'INFO SEAL'!E2630</f>
        <v>SALAMANCA</v>
      </c>
      <c r="F2679" s="180" t="str">
        <f>+IF('INFO SEAL'!I2630="BAJA TENSION","BT",IF('INFO SEAL'!I2630="MEDIA TENSION","MT","AT"))</f>
        <v>MT</v>
      </c>
      <c r="G2679" s="180">
        <f>+'INFO SEAL'!K2630</f>
        <v>13</v>
      </c>
      <c r="H2679" s="180" t="str">
        <f>+'INFO SEAL'!L2630</f>
        <v>POSTE</v>
      </c>
      <c r="I2679" s="180" t="str">
        <f>+'INFO SEAL'!M2630</f>
        <v>CONCRETO</v>
      </c>
      <c r="J2679" s="180" t="str">
        <f>+'INFO SEAL'!N2630&amp;"-"&amp;F2679</f>
        <v>PPC19-MT</v>
      </c>
      <c r="K2679" s="180"/>
      <c r="L2679" s="182" t="str">
        <f>+VLOOKUP('INFO SEAL'!N2630,$J$8:$V$50,3,FALSE)</f>
        <v>POSTE DE CONCRETO ARMADO DE 13/300/150/345</v>
      </c>
      <c r="M2679" s="33">
        <f t="shared" si="96"/>
        <v>0.5</v>
      </c>
    </row>
    <row r="2680" spans="1:13" x14ac:dyDescent="0.25">
      <c r="A2680" s="73">
        <f>+'INFO SEAL'!B2631</f>
        <v>2626</v>
      </c>
      <c r="B2680" s="180" t="str">
        <f t="shared" ref="B2680:B2743" si="97">+INDEX($B$8:$B$50,MATCH(L2680,$L$8:$L$50,0))</f>
        <v>SICODI</v>
      </c>
      <c r="C2680" s="180" t="str">
        <f>+'INFO SEAL'!C2631</f>
        <v>AREQUIPA</v>
      </c>
      <c r="D2680" s="180" t="str">
        <f>+'INFO SEAL'!D2631</f>
        <v>CAMANA</v>
      </c>
      <c r="E2680" s="180" t="str">
        <f>+'INFO SEAL'!E2631</f>
        <v>MARISCAL CACERES</v>
      </c>
      <c r="F2680" s="180" t="str">
        <f>+IF('INFO SEAL'!I2631="BAJA TENSION","BT",IF('INFO SEAL'!I2631="MEDIA TENSION","MT","AT"))</f>
        <v>BT</v>
      </c>
      <c r="G2680" s="180">
        <f>+'INFO SEAL'!K2631</f>
        <v>7</v>
      </c>
      <c r="H2680" s="180" t="str">
        <f>+'INFO SEAL'!L2631</f>
        <v>POSTE</v>
      </c>
      <c r="I2680" s="180" t="str">
        <f>+'INFO SEAL'!M2631</f>
        <v>CONCRETO</v>
      </c>
      <c r="J2680" s="180" t="str">
        <f>+'INFO SEAL'!N2631&amp;"-"&amp;F2680</f>
        <v>PPC02-BT</v>
      </c>
      <c r="K2680" s="180"/>
      <c r="L2680" s="182" t="str">
        <f>+VLOOKUP('INFO SEAL'!N2631,$J$8:$V$50,3,FALSE)</f>
        <v>POSTE DE CONCRETO ARMADO DE  7/200/120/225</v>
      </c>
      <c r="M2680" s="33">
        <f t="shared" ref="M2680:M2743" si="98">+VLOOKUP(J2680,$K$8:$V$50,12,FALSE)</f>
        <v>0.1</v>
      </c>
    </row>
    <row r="2681" spans="1:13" x14ac:dyDescent="0.25">
      <c r="A2681" s="73">
        <f>+'INFO SEAL'!B2632</f>
        <v>2627</v>
      </c>
      <c r="B2681" s="180" t="str">
        <f t="shared" si="97"/>
        <v>SICODI</v>
      </c>
      <c r="C2681" s="180" t="str">
        <f>+'INFO SEAL'!C2632</f>
        <v>AREQUIPA</v>
      </c>
      <c r="D2681" s="180" t="str">
        <f>+'INFO SEAL'!D2632</f>
        <v>CAMANA</v>
      </c>
      <c r="E2681" s="180" t="str">
        <f>+'INFO SEAL'!E2632</f>
        <v>MARISCAL CACERES</v>
      </c>
      <c r="F2681" s="180" t="str">
        <f>+IF('INFO SEAL'!I2632="BAJA TENSION","BT",IF('INFO SEAL'!I2632="MEDIA TENSION","MT","AT"))</f>
        <v>BT</v>
      </c>
      <c r="G2681" s="180">
        <f>+'INFO SEAL'!K2632</f>
        <v>7</v>
      </c>
      <c r="H2681" s="180" t="str">
        <f>+'INFO SEAL'!L2632</f>
        <v>POSTE</v>
      </c>
      <c r="I2681" s="180" t="str">
        <f>+'INFO SEAL'!M2632</f>
        <v>CONCRETO</v>
      </c>
      <c r="J2681" s="180" t="str">
        <f>+'INFO SEAL'!N2632&amp;"-"&amp;F2681</f>
        <v>PPC03-BT</v>
      </c>
      <c r="K2681" s="180"/>
      <c r="L2681" s="182" t="str">
        <f>+VLOOKUP('INFO SEAL'!N2632,$J$8:$V$50,3,FALSE)</f>
        <v>POSTE DE CONCRETO ARMADO DE  7/300/120/225</v>
      </c>
      <c r="M2681" s="33">
        <f t="shared" si="98"/>
        <v>0.1</v>
      </c>
    </row>
    <row r="2682" spans="1:13" x14ac:dyDescent="0.25">
      <c r="A2682" s="73">
        <f>+'INFO SEAL'!B2633</f>
        <v>2628</v>
      </c>
      <c r="B2682" s="180" t="str">
        <f t="shared" si="97"/>
        <v>SICODI</v>
      </c>
      <c r="C2682" s="180" t="str">
        <f>+'INFO SEAL'!C2633</f>
        <v>AREQUIPA</v>
      </c>
      <c r="D2682" s="180" t="str">
        <f>+'INFO SEAL'!D2633</f>
        <v>CAMANA</v>
      </c>
      <c r="E2682" s="180" t="str">
        <f>+'INFO SEAL'!E2633</f>
        <v>MARISCAL CACERES</v>
      </c>
      <c r="F2682" s="180" t="str">
        <f>+IF('INFO SEAL'!I2633="BAJA TENSION","BT",IF('INFO SEAL'!I2633="MEDIA TENSION","MT","AT"))</f>
        <v>BT</v>
      </c>
      <c r="G2682" s="180">
        <f>+'INFO SEAL'!K2633</f>
        <v>7</v>
      </c>
      <c r="H2682" s="180" t="str">
        <f>+'INFO SEAL'!L2633</f>
        <v>POSTE</v>
      </c>
      <c r="I2682" s="180" t="str">
        <f>+'INFO SEAL'!M2633</f>
        <v>CONCRETO</v>
      </c>
      <c r="J2682" s="180" t="str">
        <f>+'INFO SEAL'!N2633&amp;"-"&amp;F2682</f>
        <v>PPC02-BT</v>
      </c>
      <c r="K2682" s="180"/>
      <c r="L2682" s="182" t="str">
        <f>+VLOOKUP('INFO SEAL'!N2633,$J$8:$V$50,3,FALSE)</f>
        <v>POSTE DE CONCRETO ARMADO DE  7/200/120/225</v>
      </c>
      <c r="M2682" s="33">
        <f t="shared" si="98"/>
        <v>0.1</v>
      </c>
    </row>
    <row r="2683" spans="1:13" x14ac:dyDescent="0.25">
      <c r="A2683" s="73">
        <f>+'INFO SEAL'!B2634</f>
        <v>2629</v>
      </c>
      <c r="B2683" s="180" t="str">
        <f t="shared" si="97"/>
        <v>SICODI</v>
      </c>
      <c r="C2683" s="180" t="str">
        <f>+'INFO SEAL'!C2634</f>
        <v>AREQUIPA</v>
      </c>
      <c r="D2683" s="180" t="str">
        <f>+'INFO SEAL'!D2634</f>
        <v>CAMANA</v>
      </c>
      <c r="E2683" s="180" t="str">
        <f>+'INFO SEAL'!E2634</f>
        <v>MARISCAL CACERES</v>
      </c>
      <c r="F2683" s="180" t="str">
        <f>+IF('INFO SEAL'!I2634="BAJA TENSION","BT",IF('INFO SEAL'!I2634="MEDIA TENSION","MT","AT"))</f>
        <v>BT</v>
      </c>
      <c r="G2683" s="180">
        <f>+'INFO SEAL'!K2634</f>
        <v>7</v>
      </c>
      <c r="H2683" s="180" t="str">
        <f>+'INFO SEAL'!L2634</f>
        <v>POSTE</v>
      </c>
      <c r="I2683" s="180" t="str">
        <f>+'INFO SEAL'!M2634</f>
        <v>CONCRETO</v>
      </c>
      <c r="J2683" s="180" t="str">
        <f>+'INFO SEAL'!N2634&amp;"-"&amp;F2683</f>
        <v>PPC02-BT</v>
      </c>
      <c r="K2683" s="180"/>
      <c r="L2683" s="182" t="str">
        <f>+VLOOKUP('INFO SEAL'!N2634,$J$8:$V$50,3,FALSE)</f>
        <v>POSTE DE CONCRETO ARMADO DE  7/200/120/225</v>
      </c>
      <c r="M2683" s="33">
        <f t="shared" si="98"/>
        <v>0.1</v>
      </c>
    </row>
    <row r="2684" spans="1:13" x14ac:dyDescent="0.25">
      <c r="A2684" s="73">
        <f>+'INFO SEAL'!B2635</f>
        <v>2630</v>
      </c>
      <c r="B2684" s="180" t="str">
        <f t="shared" si="97"/>
        <v>SICODI</v>
      </c>
      <c r="C2684" s="180" t="str">
        <f>+'INFO SEAL'!C2635</f>
        <v>AREQUIPA</v>
      </c>
      <c r="D2684" s="180" t="str">
        <f>+'INFO SEAL'!D2635</f>
        <v>CONDESUYOS</v>
      </c>
      <c r="E2684" s="180" t="str">
        <f>+'INFO SEAL'!E2635</f>
        <v>SALAMANCA</v>
      </c>
      <c r="F2684" s="180" t="str">
        <f>+IF('INFO SEAL'!I2635="BAJA TENSION","BT",IF('INFO SEAL'!I2635="MEDIA TENSION","MT","AT"))</f>
        <v>MT</v>
      </c>
      <c r="G2684" s="180">
        <f>+'INFO SEAL'!K2635</f>
        <v>13</v>
      </c>
      <c r="H2684" s="180" t="str">
        <f>+'INFO SEAL'!L2635</f>
        <v>POSTE</v>
      </c>
      <c r="I2684" s="180" t="str">
        <f>+'INFO SEAL'!M2635</f>
        <v>CONCRETO</v>
      </c>
      <c r="J2684" s="180" t="str">
        <f>+'INFO SEAL'!N2635&amp;"-"&amp;F2684</f>
        <v>PPC19-MT</v>
      </c>
      <c r="K2684" s="180"/>
      <c r="L2684" s="182" t="str">
        <f>+VLOOKUP('INFO SEAL'!N2635,$J$8:$V$50,3,FALSE)</f>
        <v>POSTE DE CONCRETO ARMADO DE 13/300/150/345</v>
      </c>
      <c r="M2684" s="33">
        <f t="shared" si="98"/>
        <v>0.5</v>
      </c>
    </row>
    <row r="2685" spans="1:13" x14ac:dyDescent="0.25">
      <c r="A2685" s="73">
        <f>+'INFO SEAL'!B2636</f>
        <v>2631</v>
      </c>
      <c r="B2685" s="180" t="str">
        <f t="shared" si="97"/>
        <v>SICODI</v>
      </c>
      <c r="C2685" s="180" t="str">
        <f>+'INFO SEAL'!C2636</f>
        <v>AREQUIPA</v>
      </c>
      <c r="D2685" s="180" t="str">
        <f>+'INFO SEAL'!D2636</f>
        <v>CONDESUYOS</v>
      </c>
      <c r="E2685" s="180" t="str">
        <f>+'INFO SEAL'!E2636</f>
        <v>SALAMANCA</v>
      </c>
      <c r="F2685" s="180" t="str">
        <f>+IF('INFO SEAL'!I2636="BAJA TENSION","BT",IF('INFO SEAL'!I2636="MEDIA TENSION","MT","AT"))</f>
        <v>MT</v>
      </c>
      <c r="G2685" s="180">
        <f>+'INFO SEAL'!K2636</f>
        <v>13</v>
      </c>
      <c r="H2685" s="180" t="str">
        <f>+'INFO SEAL'!L2636</f>
        <v>POSTE</v>
      </c>
      <c r="I2685" s="180" t="str">
        <f>+'INFO SEAL'!M2636</f>
        <v>CONCRETO</v>
      </c>
      <c r="J2685" s="180" t="str">
        <f>+'INFO SEAL'!N2636&amp;"-"&amp;F2685</f>
        <v>PPC19-MT</v>
      </c>
      <c r="K2685" s="180"/>
      <c r="L2685" s="182" t="str">
        <f>+VLOOKUP('INFO SEAL'!N2636,$J$8:$V$50,3,FALSE)</f>
        <v>POSTE DE CONCRETO ARMADO DE 13/300/150/345</v>
      </c>
      <c r="M2685" s="33">
        <f t="shared" si="98"/>
        <v>0.5</v>
      </c>
    </row>
    <row r="2686" spans="1:13" x14ac:dyDescent="0.25">
      <c r="A2686" s="73">
        <f>+'INFO SEAL'!B2637</f>
        <v>2632</v>
      </c>
      <c r="B2686" s="180" t="str">
        <f t="shared" si="97"/>
        <v>SICODI</v>
      </c>
      <c r="C2686" s="180" t="str">
        <f>+'INFO SEAL'!C2637</f>
        <v>AREQUIPA</v>
      </c>
      <c r="D2686" s="180" t="str">
        <f>+'INFO SEAL'!D2637</f>
        <v>CONDESUYOS</v>
      </c>
      <c r="E2686" s="180" t="str">
        <f>+'INFO SEAL'!E2637</f>
        <v>SALAMANCA</v>
      </c>
      <c r="F2686" s="180" t="str">
        <f>+IF('INFO SEAL'!I2637="BAJA TENSION","BT",IF('INFO SEAL'!I2637="MEDIA TENSION","MT","AT"))</f>
        <v>MT</v>
      </c>
      <c r="G2686" s="180">
        <f>+'INFO SEAL'!K2637</f>
        <v>13</v>
      </c>
      <c r="H2686" s="180" t="str">
        <f>+'INFO SEAL'!L2637</f>
        <v>POSTE</v>
      </c>
      <c r="I2686" s="180" t="str">
        <f>+'INFO SEAL'!M2637</f>
        <v>CONCRETO</v>
      </c>
      <c r="J2686" s="180" t="str">
        <f>+'INFO SEAL'!N2637&amp;"-"&amp;F2686</f>
        <v>PPC19-MT</v>
      </c>
      <c r="K2686" s="180"/>
      <c r="L2686" s="182" t="str">
        <f>+VLOOKUP('INFO SEAL'!N2637,$J$8:$V$50,3,FALSE)</f>
        <v>POSTE DE CONCRETO ARMADO DE 13/300/150/345</v>
      </c>
      <c r="M2686" s="33">
        <f t="shared" si="98"/>
        <v>0.5</v>
      </c>
    </row>
    <row r="2687" spans="1:13" x14ac:dyDescent="0.25">
      <c r="A2687" s="73">
        <f>+'INFO SEAL'!B2638</f>
        <v>2633</v>
      </c>
      <c r="B2687" s="180" t="str">
        <f t="shared" si="97"/>
        <v>MOD INV_2018</v>
      </c>
      <c r="C2687" s="180" t="str">
        <f>+'INFO SEAL'!C2638</f>
        <v>AREQUIPA</v>
      </c>
      <c r="D2687" s="180" t="str">
        <f>+'INFO SEAL'!D2638</f>
        <v>CAMANA</v>
      </c>
      <c r="E2687" s="180" t="str">
        <f>+'INFO SEAL'!E2638</f>
        <v>OCOÑA</v>
      </c>
      <c r="F2687" s="180" t="str">
        <f>+IF('INFO SEAL'!I2638="BAJA TENSION","BT",IF('INFO SEAL'!I2638="MEDIA TENSION","MT","AT"))</f>
        <v>AT</v>
      </c>
      <c r="G2687" s="180">
        <f>+'INFO SEAL'!K2638</f>
        <v>13</v>
      </c>
      <c r="H2687" s="180" t="str">
        <f>+'INFO SEAL'!L2638</f>
        <v>POSTE</v>
      </c>
      <c r="I2687" s="180" t="str">
        <f>+'INFO SEAL'!M2638</f>
        <v>MADERA</v>
      </c>
      <c r="J2687" s="180" t="str">
        <f>+'INFO SEAL'!N2638&amp;"-"&amp;F2687</f>
        <v>EMSU1P60C3-AT</v>
      </c>
      <c r="K2687" s="180"/>
      <c r="L2687" s="182" t="str">
        <f>+VLOOKUP('INFO SEAL'!N2638,$J$8:$V$50,3,FALSE)</f>
        <v>Estructura de  Suspensión compuesto por 1 postes de madera tratada 60' Clase 3</v>
      </c>
      <c r="M2687" s="33">
        <f t="shared" si="98"/>
        <v>1.1000000000000001</v>
      </c>
    </row>
    <row r="2688" spans="1:13" x14ac:dyDescent="0.25">
      <c r="A2688" s="73">
        <f>+'INFO SEAL'!B2639</f>
        <v>2634</v>
      </c>
      <c r="B2688" s="180" t="str">
        <f t="shared" si="97"/>
        <v>MOD INV_2018</v>
      </c>
      <c r="C2688" s="180" t="str">
        <f>+'INFO SEAL'!C2639</f>
        <v>AREQUIPA</v>
      </c>
      <c r="D2688" s="180" t="str">
        <f>+'INFO SEAL'!D2639</f>
        <v>CAMANA</v>
      </c>
      <c r="E2688" s="180" t="str">
        <f>+'INFO SEAL'!E2639</f>
        <v>OCOÑA</v>
      </c>
      <c r="F2688" s="180" t="str">
        <f>+IF('INFO SEAL'!I2639="BAJA TENSION","BT",IF('INFO SEAL'!I2639="MEDIA TENSION","MT","AT"))</f>
        <v>AT</v>
      </c>
      <c r="G2688" s="180">
        <f>+'INFO SEAL'!K2639</f>
        <v>13</v>
      </c>
      <c r="H2688" s="180" t="str">
        <f>+'INFO SEAL'!L2639</f>
        <v>POSTE</v>
      </c>
      <c r="I2688" s="180" t="str">
        <f>+'INFO SEAL'!M2639</f>
        <v>MADERA</v>
      </c>
      <c r="J2688" s="180" t="str">
        <f>+'INFO SEAL'!N2639&amp;"-"&amp;F2688</f>
        <v>EMSA1P75C2-AT</v>
      </c>
      <c r="K2688" s="180"/>
      <c r="L2688" s="182" t="str">
        <f>+VLOOKUP('INFO SEAL'!N2639,$J$8:$V$50,3,FALSE)</f>
        <v>Estructura de  Suspensión- Angulo menor  compuesto por 1 postes de madera tratada 75' Clase 2</v>
      </c>
      <c r="M2688" s="33">
        <f t="shared" si="98"/>
        <v>1.6</v>
      </c>
    </row>
    <row r="2689" spans="1:13" x14ac:dyDescent="0.25">
      <c r="A2689" s="73">
        <f>+'INFO SEAL'!B2640</f>
        <v>2635</v>
      </c>
      <c r="B2689" s="180" t="str">
        <f t="shared" si="97"/>
        <v>MOD INV_2018</v>
      </c>
      <c r="C2689" s="180" t="str">
        <f>+'INFO SEAL'!C2640</f>
        <v>AREQUIPA</v>
      </c>
      <c r="D2689" s="180" t="str">
        <f>+'INFO SEAL'!D2640</f>
        <v>AREQUIPA</v>
      </c>
      <c r="E2689" s="180" t="str">
        <f>+'INFO SEAL'!E2640</f>
        <v>SABANDIA</v>
      </c>
      <c r="F2689" s="180" t="str">
        <f>+IF('INFO SEAL'!I2640="BAJA TENSION","BT",IF('INFO SEAL'!I2640="MEDIA TENSION","MT","AT"))</f>
        <v>AT</v>
      </c>
      <c r="G2689" s="180">
        <f>+'INFO SEAL'!K2640</f>
        <v>15</v>
      </c>
      <c r="H2689" s="180" t="str">
        <f>+'INFO SEAL'!L2640</f>
        <v>POSTE</v>
      </c>
      <c r="I2689" s="180" t="str">
        <f>+'INFO SEAL'!M2640</f>
        <v>MADERA</v>
      </c>
      <c r="J2689" s="180" t="str">
        <f>+'INFO SEAL'!N2640&amp;"-"&amp;F2689</f>
        <v>EMSU2P60C3-AT</v>
      </c>
      <c r="K2689" s="180"/>
      <c r="L2689" s="182" t="str">
        <f>+VLOOKUP('INFO SEAL'!N2640,$J$8:$V$50,3,FALSE)</f>
        <v>Estructura de  Suspensión compuesto por 2 postes de madera tratada 60' Clase 3</v>
      </c>
      <c r="M2689" s="33">
        <f t="shared" si="98"/>
        <v>3.2</v>
      </c>
    </row>
    <row r="2690" spans="1:13" x14ac:dyDescent="0.25">
      <c r="A2690" s="73">
        <f>+'INFO SEAL'!B2641</f>
        <v>2636</v>
      </c>
      <c r="B2690" s="180" t="str">
        <f t="shared" si="97"/>
        <v>SICODI</v>
      </c>
      <c r="C2690" s="180" t="str">
        <f>+'INFO SEAL'!C2641</f>
        <v>AREQUIPA</v>
      </c>
      <c r="D2690" s="180" t="str">
        <f>+'INFO SEAL'!D2641</f>
        <v>CONDESUYOS</v>
      </c>
      <c r="E2690" s="180" t="str">
        <f>+'INFO SEAL'!E2641</f>
        <v>SALAMANCA</v>
      </c>
      <c r="F2690" s="180" t="str">
        <f>+IF('INFO SEAL'!I2641="BAJA TENSION","BT",IF('INFO SEAL'!I2641="MEDIA TENSION","MT","AT"))</f>
        <v>MT</v>
      </c>
      <c r="G2690" s="180">
        <f>+'INFO SEAL'!K2641</f>
        <v>13</v>
      </c>
      <c r="H2690" s="180" t="str">
        <f>+'INFO SEAL'!L2641</f>
        <v>POSTE</v>
      </c>
      <c r="I2690" s="180" t="str">
        <f>+'INFO SEAL'!M2641</f>
        <v>CONCRETO</v>
      </c>
      <c r="J2690" s="180" t="str">
        <f>+'INFO SEAL'!N2641&amp;"-"&amp;F2690</f>
        <v>PPC19-MT</v>
      </c>
      <c r="K2690" s="180"/>
      <c r="L2690" s="182" t="str">
        <f>+VLOOKUP('INFO SEAL'!N2641,$J$8:$V$50,3,FALSE)</f>
        <v>POSTE DE CONCRETO ARMADO DE 13/300/150/345</v>
      </c>
      <c r="M2690" s="33">
        <f t="shared" si="98"/>
        <v>0.5</v>
      </c>
    </row>
    <row r="2691" spans="1:13" x14ac:dyDescent="0.25">
      <c r="A2691" s="73">
        <f>+'INFO SEAL'!B2642</f>
        <v>2637</v>
      </c>
      <c r="B2691" s="180" t="str">
        <f t="shared" si="97"/>
        <v>SICODI</v>
      </c>
      <c r="C2691" s="180" t="str">
        <f>+'INFO SEAL'!C2642</f>
        <v>AREQUIPA</v>
      </c>
      <c r="D2691" s="180" t="str">
        <f>+'INFO SEAL'!D2642</f>
        <v>LA UNION</v>
      </c>
      <c r="E2691" s="180" t="str">
        <f>+'INFO SEAL'!E2642</f>
        <v>COTAHUASI</v>
      </c>
      <c r="F2691" s="180" t="str">
        <f>+IF('INFO SEAL'!I2642="BAJA TENSION","BT",IF('INFO SEAL'!I2642="MEDIA TENSION","MT","AT"))</f>
        <v>MT</v>
      </c>
      <c r="G2691" s="180">
        <f>+'INFO SEAL'!K2642</f>
        <v>13</v>
      </c>
      <c r="H2691" s="180" t="str">
        <f>+'INFO SEAL'!L2642</f>
        <v>POSTE</v>
      </c>
      <c r="I2691" s="180" t="str">
        <f>+'INFO SEAL'!M2642</f>
        <v>CONCRETO</v>
      </c>
      <c r="J2691" s="180" t="str">
        <f>+'INFO SEAL'!N2642&amp;"-"&amp;F2691</f>
        <v>PPC19-MT</v>
      </c>
      <c r="K2691" s="180"/>
      <c r="L2691" s="182" t="str">
        <f>+VLOOKUP('INFO SEAL'!N2642,$J$8:$V$50,3,FALSE)</f>
        <v>POSTE DE CONCRETO ARMADO DE 13/300/150/345</v>
      </c>
      <c r="M2691" s="33">
        <f t="shared" si="98"/>
        <v>0.5</v>
      </c>
    </row>
    <row r="2692" spans="1:13" x14ac:dyDescent="0.25">
      <c r="A2692" s="73">
        <f>+'INFO SEAL'!B2643</f>
        <v>2638</v>
      </c>
      <c r="B2692" s="180" t="str">
        <f t="shared" si="97"/>
        <v>MOD INV_2018</v>
      </c>
      <c r="C2692" s="180" t="str">
        <f>+'INFO SEAL'!C2643</f>
        <v>AREQUIPA</v>
      </c>
      <c r="D2692" s="180" t="str">
        <f>+'INFO SEAL'!D2643</f>
        <v>CAMANA</v>
      </c>
      <c r="E2692" s="180" t="str">
        <f>+'INFO SEAL'!E2643</f>
        <v>OCOÑA</v>
      </c>
      <c r="F2692" s="180" t="str">
        <f>+IF('INFO SEAL'!I2643="BAJA TENSION","BT",IF('INFO SEAL'!I2643="MEDIA TENSION","MT","AT"))</f>
        <v>AT</v>
      </c>
      <c r="G2692" s="180">
        <f>+'INFO SEAL'!K2643</f>
        <v>13</v>
      </c>
      <c r="H2692" s="180" t="str">
        <f>+'INFO SEAL'!L2643</f>
        <v>POSTE</v>
      </c>
      <c r="I2692" s="180" t="str">
        <f>+'INFO SEAL'!M2643</f>
        <v>MADERA</v>
      </c>
      <c r="J2692" s="180" t="str">
        <f>+'INFO SEAL'!N2643&amp;"-"&amp;F2692</f>
        <v>EMSU1P60C3-AT</v>
      </c>
      <c r="K2692" s="180"/>
      <c r="L2692" s="182" t="str">
        <f>+VLOOKUP('INFO SEAL'!N2643,$J$8:$V$50,3,FALSE)</f>
        <v>Estructura de  Suspensión compuesto por 1 postes de madera tratada 60' Clase 3</v>
      </c>
      <c r="M2692" s="33">
        <f t="shared" si="98"/>
        <v>1.1000000000000001</v>
      </c>
    </row>
    <row r="2693" spans="1:13" x14ac:dyDescent="0.25">
      <c r="A2693" s="73">
        <f>+'INFO SEAL'!B2644</f>
        <v>2639</v>
      </c>
      <c r="B2693" s="180" t="str">
        <f t="shared" si="97"/>
        <v>MOD INV_2018</v>
      </c>
      <c r="C2693" s="180" t="str">
        <f>+'INFO SEAL'!C2644</f>
        <v>AREQUIPA</v>
      </c>
      <c r="D2693" s="180" t="str">
        <f>+'INFO SEAL'!D2644</f>
        <v>CAMANA</v>
      </c>
      <c r="E2693" s="180" t="str">
        <f>+'INFO SEAL'!E2644</f>
        <v>OCOÑA</v>
      </c>
      <c r="F2693" s="180" t="str">
        <f>+IF('INFO SEAL'!I2644="BAJA TENSION","BT",IF('INFO SEAL'!I2644="MEDIA TENSION","MT","AT"))</f>
        <v>AT</v>
      </c>
      <c r="G2693" s="180">
        <f>+'INFO SEAL'!K2644</f>
        <v>13</v>
      </c>
      <c r="H2693" s="180" t="str">
        <f>+'INFO SEAL'!L2644</f>
        <v>POSTE</v>
      </c>
      <c r="I2693" s="180" t="str">
        <f>+'INFO SEAL'!M2644</f>
        <v>MADERA</v>
      </c>
      <c r="J2693" s="180" t="str">
        <f>+'INFO SEAL'!N2644&amp;"-"&amp;F2693</f>
        <v>EMSU1P60C3-AT</v>
      </c>
      <c r="K2693" s="180"/>
      <c r="L2693" s="182" t="str">
        <f>+VLOOKUP('INFO SEAL'!N2644,$J$8:$V$50,3,FALSE)</f>
        <v>Estructura de  Suspensión compuesto por 1 postes de madera tratada 60' Clase 3</v>
      </c>
      <c r="M2693" s="33">
        <f t="shared" si="98"/>
        <v>1.1000000000000001</v>
      </c>
    </row>
    <row r="2694" spans="1:13" x14ac:dyDescent="0.25">
      <c r="A2694" s="73">
        <f>+'INFO SEAL'!B2645</f>
        <v>2640</v>
      </c>
      <c r="B2694" s="180" t="str">
        <f t="shared" si="97"/>
        <v>MOD INV_2018</v>
      </c>
      <c r="C2694" s="180" t="str">
        <f>+'INFO SEAL'!C2645</f>
        <v>AREQUIPA</v>
      </c>
      <c r="D2694" s="180" t="str">
        <f>+'INFO SEAL'!D2645</f>
        <v>CAMANA</v>
      </c>
      <c r="E2694" s="180" t="str">
        <f>+'INFO SEAL'!E2645</f>
        <v>OCOÑA</v>
      </c>
      <c r="F2694" s="180" t="str">
        <f>+IF('INFO SEAL'!I2645="BAJA TENSION","BT",IF('INFO SEAL'!I2645="MEDIA TENSION","MT","AT"))</f>
        <v>AT</v>
      </c>
      <c r="G2694" s="180">
        <f>+'INFO SEAL'!K2645</f>
        <v>13</v>
      </c>
      <c r="H2694" s="180" t="str">
        <f>+'INFO SEAL'!L2645</f>
        <v>POSTE</v>
      </c>
      <c r="I2694" s="180" t="str">
        <f>+'INFO SEAL'!M2645</f>
        <v>MADERA</v>
      </c>
      <c r="J2694" s="180" t="str">
        <f>+'INFO SEAL'!N2645&amp;"-"&amp;F2694</f>
        <v>EMSU1P60C3-AT</v>
      </c>
      <c r="K2694" s="180"/>
      <c r="L2694" s="182" t="str">
        <f>+VLOOKUP('INFO SEAL'!N2645,$J$8:$V$50,3,FALSE)</f>
        <v>Estructura de  Suspensión compuesto por 1 postes de madera tratada 60' Clase 3</v>
      </c>
      <c r="M2694" s="33">
        <f t="shared" si="98"/>
        <v>1.1000000000000001</v>
      </c>
    </row>
    <row r="2695" spans="1:13" x14ac:dyDescent="0.25">
      <c r="A2695" s="73">
        <f>+'INFO SEAL'!B2646</f>
        <v>2641</v>
      </c>
      <c r="B2695" s="180" t="str">
        <f t="shared" si="97"/>
        <v>MOD INV_2018</v>
      </c>
      <c r="C2695" s="180" t="str">
        <f>+'INFO SEAL'!C2646</f>
        <v>AREQUIPA</v>
      </c>
      <c r="D2695" s="180" t="str">
        <f>+'INFO SEAL'!D2646</f>
        <v>CAMANA</v>
      </c>
      <c r="E2695" s="180" t="str">
        <f>+'INFO SEAL'!E2646</f>
        <v>OCOÑA</v>
      </c>
      <c r="F2695" s="180" t="str">
        <f>+IF('INFO SEAL'!I2646="BAJA TENSION","BT",IF('INFO SEAL'!I2646="MEDIA TENSION","MT","AT"))</f>
        <v>AT</v>
      </c>
      <c r="G2695" s="180">
        <f>+'INFO SEAL'!K2646</f>
        <v>13</v>
      </c>
      <c r="H2695" s="180" t="str">
        <f>+'INFO SEAL'!L2646</f>
        <v>POSTE</v>
      </c>
      <c r="I2695" s="180" t="str">
        <f>+'INFO SEAL'!M2646</f>
        <v>MADERA</v>
      </c>
      <c r="J2695" s="180" t="str">
        <f>+'INFO SEAL'!N2646&amp;"-"&amp;F2695</f>
        <v>EMSU1P60C3-AT</v>
      </c>
      <c r="K2695" s="180"/>
      <c r="L2695" s="182" t="str">
        <f>+VLOOKUP('INFO SEAL'!N2646,$J$8:$V$50,3,FALSE)</f>
        <v>Estructura de  Suspensión compuesto por 1 postes de madera tratada 60' Clase 3</v>
      </c>
      <c r="M2695" s="33">
        <f t="shared" si="98"/>
        <v>1.1000000000000001</v>
      </c>
    </row>
    <row r="2696" spans="1:13" x14ac:dyDescent="0.25">
      <c r="A2696" s="73">
        <f>+'INFO SEAL'!B2647</f>
        <v>2642</v>
      </c>
      <c r="B2696" s="180" t="str">
        <f t="shared" si="97"/>
        <v>MOD INV_2018</v>
      </c>
      <c r="C2696" s="180" t="str">
        <f>+'INFO SEAL'!C2647</f>
        <v>AREQUIPA</v>
      </c>
      <c r="D2696" s="180" t="str">
        <f>+'INFO SEAL'!D2647</f>
        <v>CAMANA</v>
      </c>
      <c r="E2696" s="180" t="str">
        <f>+'INFO SEAL'!E2647</f>
        <v>OCOÑA</v>
      </c>
      <c r="F2696" s="180" t="str">
        <f>+IF('INFO SEAL'!I2647="BAJA TENSION","BT",IF('INFO SEAL'!I2647="MEDIA TENSION","MT","AT"))</f>
        <v>AT</v>
      </c>
      <c r="G2696" s="180">
        <f>+'INFO SEAL'!K2647</f>
        <v>13</v>
      </c>
      <c r="H2696" s="180" t="str">
        <f>+'INFO SEAL'!L2647</f>
        <v>POSTE</v>
      </c>
      <c r="I2696" s="180" t="str">
        <f>+'INFO SEAL'!M2647</f>
        <v>MADERA</v>
      </c>
      <c r="J2696" s="180" t="str">
        <f>+'INFO SEAL'!N2647&amp;"-"&amp;F2696</f>
        <v>EMSU1P60C3-AT</v>
      </c>
      <c r="K2696" s="180"/>
      <c r="L2696" s="182" t="str">
        <f>+VLOOKUP('INFO SEAL'!N2647,$J$8:$V$50,3,FALSE)</f>
        <v>Estructura de  Suspensión compuesto por 1 postes de madera tratada 60' Clase 3</v>
      </c>
      <c r="M2696" s="33">
        <f t="shared" si="98"/>
        <v>1.1000000000000001</v>
      </c>
    </row>
    <row r="2697" spans="1:13" x14ac:dyDescent="0.25">
      <c r="A2697" s="73">
        <f>+'INFO SEAL'!B2648</f>
        <v>2643</v>
      </c>
      <c r="B2697" s="180" t="str">
        <f t="shared" si="97"/>
        <v>SICODI</v>
      </c>
      <c r="C2697" s="180" t="str">
        <f>+'INFO SEAL'!C2648</f>
        <v>AREQUIPA</v>
      </c>
      <c r="D2697" s="180" t="str">
        <f>+'INFO SEAL'!D2648</f>
        <v>CONDESUYOS</v>
      </c>
      <c r="E2697" s="180" t="str">
        <f>+'INFO SEAL'!E2648</f>
        <v>ANDARAY</v>
      </c>
      <c r="F2697" s="180" t="str">
        <f>+IF('INFO SEAL'!I2648="BAJA TENSION","BT",IF('INFO SEAL'!I2648="MEDIA TENSION","MT","AT"))</f>
        <v>MT</v>
      </c>
      <c r="G2697" s="180">
        <f>+'INFO SEAL'!K2648</f>
        <v>13</v>
      </c>
      <c r="H2697" s="180" t="str">
        <f>+'INFO SEAL'!L2648</f>
        <v>POSTE</v>
      </c>
      <c r="I2697" s="180" t="str">
        <f>+'INFO SEAL'!M2648</f>
        <v>CONCRETO</v>
      </c>
      <c r="J2697" s="180" t="str">
        <f>+'INFO SEAL'!N2648&amp;"-"&amp;F2697</f>
        <v>PPC19-MT</v>
      </c>
      <c r="K2697" s="180"/>
      <c r="L2697" s="182" t="str">
        <f>+VLOOKUP('INFO SEAL'!N2648,$J$8:$V$50,3,FALSE)</f>
        <v>POSTE DE CONCRETO ARMADO DE 13/300/150/345</v>
      </c>
      <c r="M2697" s="33">
        <f t="shared" si="98"/>
        <v>0.5</v>
      </c>
    </row>
    <row r="2698" spans="1:13" x14ac:dyDescent="0.25">
      <c r="A2698" s="73">
        <f>+'INFO SEAL'!B2649</f>
        <v>2644</v>
      </c>
      <c r="B2698" s="180" t="str">
        <f t="shared" si="97"/>
        <v>MOD INV_2018</v>
      </c>
      <c r="C2698" s="180" t="str">
        <f>+'INFO SEAL'!C2649</f>
        <v>AREQUIPA</v>
      </c>
      <c r="D2698" s="180" t="str">
        <f>+'INFO SEAL'!D2649</f>
        <v>CAMANA</v>
      </c>
      <c r="E2698" s="180" t="str">
        <f>+'INFO SEAL'!E2649</f>
        <v>OCOÑA</v>
      </c>
      <c r="F2698" s="180" t="str">
        <f>+IF('INFO SEAL'!I2649="BAJA TENSION","BT",IF('INFO SEAL'!I2649="MEDIA TENSION","MT","AT"))</f>
        <v>AT</v>
      </c>
      <c r="G2698" s="180">
        <f>+'INFO SEAL'!K2649</f>
        <v>13</v>
      </c>
      <c r="H2698" s="180" t="str">
        <f>+'INFO SEAL'!L2649</f>
        <v>POSTE</v>
      </c>
      <c r="I2698" s="180" t="str">
        <f>+'INFO SEAL'!M2649</f>
        <v>MADERA</v>
      </c>
      <c r="J2698" s="180" t="str">
        <f>+'INFO SEAL'!N2649&amp;"-"&amp;F2698</f>
        <v>EMSU1P60C3-AT</v>
      </c>
      <c r="K2698" s="180"/>
      <c r="L2698" s="182" t="str">
        <f>+VLOOKUP('INFO SEAL'!N2649,$J$8:$V$50,3,FALSE)</f>
        <v>Estructura de  Suspensión compuesto por 1 postes de madera tratada 60' Clase 3</v>
      </c>
      <c r="M2698" s="33">
        <f t="shared" si="98"/>
        <v>1.1000000000000001</v>
      </c>
    </row>
    <row r="2699" spans="1:13" x14ac:dyDescent="0.25">
      <c r="A2699" s="73">
        <f>+'INFO SEAL'!B2650</f>
        <v>2645</v>
      </c>
      <c r="B2699" s="180" t="str">
        <f t="shared" si="97"/>
        <v>SICODI</v>
      </c>
      <c r="C2699" s="180" t="str">
        <f>+'INFO SEAL'!C2650</f>
        <v>AREQUIPA</v>
      </c>
      <c r="D2699" s="180" t="str">
        <f>+'INFO SEAL'!D2650</f>
        <v>CONDESUYOS</v>
      </c>
      <c r="E2699" s="180" t="str">
        <f>+'INFO SEAL'!E2650</f>
        <v>SALAMANCA</v>
      </c>
      <c r="F2699" s="180" t="str">
        <f>+IF('INFO SEAL'!I2650="BAJA TENSION","BT",IF('INFO SEAL'!I2650="MEDIA TENSION","MT","AT"))</f>
        <v>MT</v>
      </c>
      <c r="G2699" s="180">
        <f>+'INFO SEAL'!K2650</f>
        <v>13</v>
      </c>
      <c r="H2699" s="180" t="str">
        <f>+'INFO SEAL'!L2650</f>
        <v>POSTE</v>
      </c>
      <c r="I2699" s="180" t="str">
        <f>+'INFO SEAL'!M2650</f>
        <v>CONCRETO</v>
      </c>
      <c r="J2699" s="180" t="str">
        <f>+'INFO SEAL'!N2650&amp;"-"&amp;F2699</f>
        <v>PPC19-MT</v>
      </c>
      <c r="K2699" s="180"/>
      <c r="L2699" s="182" t="str">
        <f>+VLOOKUP('INFO SEAL'!N2650,$J$8:$V$50,3,FALSE)</f>
        <v>POSTE DE CONCRETO ARMADO DE 13/300/150/345</v>
      </c>
      <c r="M2699" s="33">
        <f t="shared" si="98"/>
        <v>0.5</v>
      </c>
    </row>
    <row r="2700" spans="1:13" x14ac:dyDescent="0.25">
      <c r="A2700" s="73">
        <f>+'INFO SEAL'!B2651</f>
        <v>2646</v>
      </c>
      <c r="B2700" s="180" t="str">
        <f t="shared" si="97"/>
        <v>MOD INV_2018</v>
      </c>
      <c r="C2700" s="180" t="str">
        <f>+'INFO SEAL'!C2651</f>
        <v>AREQUIPA</v>
      </c>
      <c r="D2700" s="180" t="str">
        <f>+'INFO SEAL'!D2651</f>
        <v>CAMANA</v>
      </c>
      <c r="E2700" s="180" t="str">
        <f>+'INFO SEAL'!E2651</f>
        <v>OCOÑA</v>
      </c>
      <c r="F2700" s="180" t="str">
        <f>+IF('INFO SEAL'!I2651="BAJA TENSION","BT",IF('INFO SEAL'!I2651="MEDIA TENSION","MT","AT"))</f>
        <v>AT</v>
      </c>
      <c r="G2700" s="180">
        <f>+'INFO SEAL'!K2651</f>
        <v>13</v>
      </c>
      <c r="H2700" s="180" t="str">
        <f>+'INFO SEAL'!L2651</f>
        <v>POSTE</v>
      </c>
      <c r="I2700" s="180" t="str">
        <f>+'INFO SEAL'!M2651</f>
        <v>MADERA</v>
      </c>
      <c r="J2700" s="180" t="str">
        <f>+'INFO SEAL'!N2651&amp;"-"&amp;F2700</f>
        <v>EMSU1P60C3-AT</v>
      </c>
      <c r="K2700" s="180"/>
      <c r="L2700" s="182" t="str">
        <f>+VLOOKUP('INFO SEAL'!N2651,$J$8:$V$50,3,FALSE)</f>
        <v>Estructura de  Suspensión compuesto por 1 postes de madera tratada 60' Clase 3</v>
      </c>
      <c r="M2700" s="33">
        <f t="shared" si="98"/>
        <v>1.1000000000000001</v>
      </c>
    </row>
    <row r="2701" spans="1:13" x14ac:dyDescent="0.25">
      <c r="A2701" s="73">
        <f>+'INFO SEAL'!B2652</f>
        <v>2647</v>
      </c>
      <c r="B2701" s="180" t="str">
        <f t="shared" si="97"/>
        <v>MOD INV_2018</v>
      </c>
      <c r="C2701" s="180" t="str">
        <f>+'INFO SEAL'!C2652</f>
        <v>AREQUIPA</v>
      </c>
      <c r="D2701" s="180" t="str">
        <f>+'INFO SEAL'!D2652</f>
        <v>CAMANA</v>
      </c>
      <c r="E2701" s="180" t="str">
        <f>+'INFO SEAL'!E2652</f>
        <v>OCOÑA</v>
      </c>
      <c r="F2701" s="180" t="str">
        <f>+IF('INFO SEAL'!I2652="BAJA TENSION","BT",IF('INFO SEAL'!I2652="MEDIA TENSION","MT","AT"))</f>
        <v>AT</v>
      </c>
      <c r="G2701" s="180">
        <f>+'INFO SEAL'!K2652</f>
        <v>13</v>
      </c>
      <c r="H2701" s="180" t="str">
        <f>+'INFO SEAL'!L2652</f>
        <v>POSTE</v>
      </c>
      <c r="I2701" s="180" t="str">
        <f>+'INFO SEAL'!M2652</f>
        <v>MADERA</v>
      </c>
      <c r="J2701" s="180" t="str">
        <f>+'INFO SEAL'!N2652&amp;"-"&amp;F2701</f>
        <v>EMSU1P60C3-AT</v>
      </c>
      <c r="K2701" s="180"/>
      <c r="L2701" s="182" t="str">
        <f>+VLOOKUP('INFO SEAL'!N2652,$J$8:$V$50,3,FALSE)</f>
        <v>Estructura de  Suspensión compuesto por 1 postes de madera tratada 60' Clase 3</v>
      </c>
      <c r="M2701" s="33">
        <f t="shared" si="98"/>
        <v>1.1000000000000001</v>
      </c>
    </row>
    <row r="2702" spans="1:13" x14ac:dyDescent="0.25">
      <c r="A2702" s="73">
        <f>+'INFO SEAL'!B2653</f>
        <v>2648</v>
      </c>
      <c r="B2702" s="180" t="str">
        <f t="shared" si="97"/>
        <v>MOD INV_2018</v>
      </c>
      <c r="C2702" s="180" t="str">
        <f>+'INFO SEAL'!C2653</f>
        <v>AREQUIPA</v>
      </c>
      <c r="D2702" s="180" t="str">
        <f>+'INFO SEAL'!D2653</f>
        <v>CAMANA</v>
      </c>
      <c r="E2702" s="180" t="str">
        <f>+'INFO SEAL'!E2653</f>
        <v>OCOÑA</v>
      </c>
      <c r="F2702" s="180" t="str">
        <f>+IF('INFO SEAL'!I2653="BAJA TENSION","BT",IF('INFO SEAL'!I2653="MEDIA TENSION","MT","AT"))</f>
        <v>AT</v>
      </c>
      <c r="G2702" s="180">
        <f>+'INFO SEAL'!K2653</f>
        <v>13</v>
      </c>
      <c r="H2702" s="180" t="str">
        <f>+'INFO SEAL'!L2653</f>
        <v>POSTE</v>
      </c>
      <c r="I2702" s="180" t="str">
        <f>+'INFO SEAL'!M2653</f>
        <v>MADERA</v>
      </c>
      <c r="J2702" s="180" t="str">
        <f>+'INFO SEAL'!N2653&amp;"-"&amp;F2702</f>
        <v>EMSU1P60C3-AT</v>
      </c>
      <c r="K2702" s="180"/>
      <c r="L2702" s="182" t="str">
        <f>+VLOOKUP('INFO SEAL'!N2653,$J$8:$V$50,3,FALSE)</f>
        <v>Estructura de  Suspensión compuesto por 1 postes de madera tratada 60' Clase 3</v>
      </c>
      <c r="M2702" s="33">
        <f t="shared" si="98"/>
        <v>1.1000000000000001</v>
      </c>
    </row>
    <row r="2703" spans="1:13" x14ac:dyDescent="0.25">
      <c r="A2703" s="73">
        <f>+'INFO SEAL'!B2654</f>
        <v>2649</v>
      </c>
      <c r="B2703" s="180" t="str">
        <f t="shared" si="97"/>
        <v>MOD INV_2018</v>
      </c>
      <c r="C2703" s="180" t="str">
        <f>+'INFO SEAL'!C2654</f>
        <v>AREQUIPA</v>
      </c>
      <c r="D2703" s="180" t="str">
        <f>+'INFO SEAL'!D2654</f>
        <v>CAMANA</v>
      </c>
      <c r="E2703" s="180" t="str">
        <f>+'INFO SEAL'!E2654</f>
        <v>OCOÑA</v>
      </c>
      <c r="F2703" s="180" t="str">
        <f>+IF('INFO SEAL'!I2654="BAJA TENSION","BT",IF('INFO SEAL'!I2654="MEDIA TENSION","MT","AT"))</f>
        <v>AT</v>
      </c>
      <c r="G2703" s="180">
        <f>+'INFO SEAL'!K2654</f>
        <v>13</v>
      </c>
      <c r="H2703" s="180" t="str">
        <f>+'INFO SEAL'!L2654</f>
        <v>POSTE</v>
      </c>
      <c r="I2703" s="180" t="str">
        <f>+'INFO SEAL'!M2654</f>
        <v>MADERA</v>
      </c>
      <c r="J2703" s="180" t="str">
        <f>+'INFO SEAL'!N2654&amp;"-"&amp;F2703</f>
        <v>EMSU1P60C3-AT</v>
      </c>
      <c r="K2703" s="180"/>
      <c r="L2703" s="182" t="str">
        <f>+VLOOKUP('INFO SEAL'!N2654,$J$8:$V$50,3,FALSE)</f>
        <v>Estructura de  Suspensión compuesto por 1 postes de madera tratada 60' Clase 3</v>
      </c>
      <c r="M2703" s="33">
        <f t="shared" si="98"/>
        <v>1.1000000000000001</v>
      </c>
    </row>
    <row r="2704" spans="1:13" x14ac:dyDescent="0.25">
      <c r="A2704" s="73">
        <f>+'INFO SEAL'!B2655</f>
        <v>2650</v>
      </c>
      <c r="B2704" s="180" t="str">
        <f t="shared" si="97"/>
        <v>MOD INV_2018</v>
      </c>
      <c r="C2704" s="180" t="str">
        <f>+'INFO SEAL'!C2655</f>
        <v>AREQUIPA</v>
      </c>
      <c r="D2704" s="180" t="str">
        <f>+'INFO SEAL'!D2655</f>
        <v>CAMANA</v>
      </c>
      <c r="E2704" s="180" t="str">
        <f>+'INFO SEAL'!E2655</f>
        <v>OCOÑA</v>
      </c>
      <c r="F2704" s="180" t="str">
        <f>+IF('INFO SEAL'!I2655="BAJA TENSION","BT",IF('INFO SEAL'!I2655="MEDIA TENSION","MT","AT"))</f>
        <v>AT</v>
      </c>
      <c r="G2704" s="180">
        <f>+'INFO SEAL'!K2655</f>
        <v>13</v>
      </c>
      <c r="H2704" s="180" t="str">
        <f>+'INFO SEAL'!L2655</f>
        <v>POSTE</v>
      </c>
      <c r="I2704" s="180" t="str">
        <f>+'INFO SEAL'!M2655</f>
        <v>MADERA</v>
      </c>
      <c r="J2704" s="180" t="str">
        <f>+'INFO SEAL'!N2655&amp;"-"&amp;F2704</f>
        <v>EMSU1P60C3-AT</v>
      </c>
      <c r="K2704" s="180"/>
      <c r="L2704" s="182" t="str">
        <f>+VLOOKUP('INFO SEAL'!N2655,$J$8:$V$50,3,FALSE)</f>
        <v>Estructura de  Suspensión compuesto por 1 postes de madera tratada 60' Clase 3</v>
      </c>
      <c r="M2704" s="33">
        <f t="shared" si="98"/>
        <v>1.1000000000000001</v>
      </c>
    </row>
    <row r="2705" spans="1:13" x14ac:dyDescent="0.25">
      <c r="A2705" s="73">
        <f>+'INFO SEAL'!B2656</f>
        <v>2651</v>
      </c>
      <c r="B2705" s="180" t="str">
        <f t="shared" si="97"/>
        <v>SICODI</v>
      </c>
      <c r="C2705" s="180" t="str">
        <f>+'INFO SEAL'!C2656</f>
        <v>AREQUIPA</v>
      </c>
      <c r="D2705" s="180" t="str">
        <f>+'INFO SEAL'!D2656</f>
        <v>CAMANA</v>
      </c>
      <c r="E2705" s="180" t="str">
        <f>+'INFO SEAL'!E2656</f>
        <v>MARISCAL CACERES</v>
      </c>
      <c r="F2705" s="180" t="str">
        <f>+IF('INFO SEAL'!I2656="BAJA TENSION","BT",IF('INFO SEAL'!I2656="MEDIA TENSION","MT","AT"))</f>
        <v>BT</v>
      </c>
      <c r="G2705" s="180">
        <f>+'INFO SEAL'!K2656</f>
        <v>8</v>
      </c>
      <c r="H2705" s="180" t="str">
        <f>+'INFO SEAL'!L2656</f>
        <v>POSTE</v>
      </c>
      <c r="I2705" s="180" t="str">
        <f>+'INFO SEAL'!M2656</f>
        <v>CONCRETO</v>
      </c>
      <c r="J2705" s="180" t="str">
        <f>+'INFO SEAL'!N2656&amp;"-"&amp;F2705</f>
        <v>PPC05-BT</v>
      </c>
      <c r="K2705" s="180"/>
      <c r="L2705" s="182" t="str">
        <f>+VLOOKUP('INFO SEAL'!N2656,$J$8:$V$50,3,FALSE)</f>
        <v>POSTE DE CONCRETO ARMADO DE  8/200/120/240</v>
      </c>
      <c r="M2705" s="33">
        <f t="shared" si="98"/>
        <v>0.1</v>
      </c>
    </row>
    <row r="2706" spans="1:13" x14ac:dyDescent="0.25">
      <c r="A2706" s="73">
        <f>+'INFO SEAL'!B2657</f>
        <v>2652</v>
      </c>
      <c r="B2706" s="180" t="str">
        <f t="shared" si="97"/>
        <v>SICODI</v>
      </c>
      <c r="C2706" s="180" t="str">
        <f>+'INFO SEAL'!C2657</f>
        <v>AREQUIPA</v>
      </c>
      <c r="D2706" s="180" t="str">
        <f>+'INFO SEAL'!D2657</f>
        <v>CAMANA</v>
      </c>
      <c r="E2706" s="180" t="str">
        <f>+'INFO SEAL'!E2657</f>
        <v>MARISCAL CACERES</v>
      </c>
      <c r="F2706" s="180" t="str">
        <f>+IF('INFO SEAL'!I2657="BAJA TENSION","BT",IF('INFO SEAL'!I2657="MEDIA TENSION","MT","AT"))</f>
        <v>BT</v>
      </c>
      <c r="G2706" s="180">
        <f>+'INFO SEAL'!K2657</f>
        <v>8</v>
      </c>
      <c r="H2706" s="180" t="str">
        <f>+'INFO SEAL'!L2657</f>
        <v>POSTE</v>
      </c>
      <c r="I2706" s="180" t="str">
        <f>+'INFO SEAL'!M2657</f>
        <v>CONCRETO</v>
      </c>
      <c r="J2706" s="180" t="str">
        <f>+'INFO SEAL'!N2657&amp;"-"&amp;F2706</f>
        <v>PPC06-BT</v>
      </c>
      <c r="K2706" s="180"/>
      <c r="L2706" s="182" t="str">
        <f>+VLOOKUP('INFO SEAL'!N2657,$J$8:$V$50,3,FALSE)</f>
        <v>POSTE DE CONCRETO ARMADO DE  8/300/120/240</v>
      </c>
      <c r="M2706" s="33">
        <f t="shared" si="98"/>
        <v>0.1</v>
      </c>
    </row>
    <row r="2707" spans="1:13" x14ac:dyDescent="0.25">
      <c r="A2707" s="73">
        <f>+'INFO SEAL'!B2658</f>
        <v>2653</v>
      </c>
      <c r="B2707" s="180" t="str">
        <f t="shared" si="97"/>
        <v>SICODI</v>
      </c>
      <c r="C2707" s="180" t="str">
        <f>+'INFO SEAL'!C2658</f>
        <v>AREQUIPA</v>
      </c>
      <c r="D2707" s="180" t="str">
        <f>+'INFO SEAL'!D2658</f>
        <v>CAMANA</v>
      </c>
      <c r="E2707" s="180" t="str">
        <f>+'INFO SEAL'!E2658</f>
        <v>MARISCAL CACERES</v>
      </c>
      <c r="F2707" s="180" t="str">
        <f>+IF('INFO SEAL'!I2658="BAJA TENSION","BT",IF('INFO SEAL'!I2658="MEDIA TENSION","MT","AT"))</f>
        <v>BT</v>
      </c>
      <c r="G2707" s="180">
        <f>+'INFO SEAL'!K2658</f>
        <v>8</v>
      </c>
      <c r="H2707" s="180" t="str">
        <f>+'INFO SEAL'!L2658</f>
        <v>POSTE</v>
      </c>
      <c r="I2707" s="180" t="str">
        <f>+'INFO SEAL'!M2658</f>
        <v>CONCRETO</v>
      </c>
      <c r="J2707" s="180" t="str">
        <f>+'INFO SEAL'!N2658&amp;"-"&amp;F2707</f>
        <v>PPC05-BT</v>
      </c>
      <c r="K2707" s="180"/>
      <c r="L2707" s="182" t="str">
        <f>+VLOOKUP('INFO SEAL'!N2658,$J$8:$V$50,3,FALSE)</f>
        <v>POSTE DE CONCRETO ARMADO DE  8/200/120/240</v>
      </c>
      <c r="M2707" s="33">
        <f t="shared" si="98"/>
        <v>0.1</v>
      </c>
    </row>
    <row r="2708" spans="1:13" x14ac:dyDescent="0.25">
      <c r="A2708" s="73">
        <f>+'INFO SEAL'!B2659</f>
        <v>2654</v>
      </c>
      <c r="B2708" s="180" t="str">
        <f t="shared" si="97"/>
        <v>SICODI</v>
      </c>
      <c r="C2708" s="180" t="str">
        <f>+'INFO SEAL'!C2659</f>
        <v>AREQUIPA</v>
      </c>
      <c r="D2708" s="180" t="str">
        <f>+'INFO SEAL'!D2659</f>
        <v>CAMANA</v>
      </c>
      <c r="E2708" s="180" t="str">
        <f>+'INFO SEAL'!E2659</f>
        <v>MARISCAL CACERES</v>
      </c>
      <c r="F2708" s="180" t="str">
        <f>+IF('INFO SEAL'!I2659="BAJA TENSION","BT",IF('INFO SEAL'!I2659="MEDIA TENSION","MT","AT"))</f>
        <v>BT</v>
      </c>
      <c r="G2708" s="180">
        <f>+'INFO SEAL'!K2659</f>
        <v>8</v>
      </c>
      <c r="H2708" s="180" t="str">
        <f>+'INFO SEAL'!L2659</f>
        <v>POSTE</v>
      </c>
      <c r="I2708" s="180" t="str">
        <f>+'INFO SEAL'!M2659</f>
        <v>CONCRETO</v>
      </c>
      <c r="J2708" s="180" t="str">
        <f>+'INFO SEAL'!N2659&amp;"-"&amp;F2708</f>
        <v>PPC06-BT</v>
      </c>
      <c r="K2708" s="180"/>
      <c r="L2708" s="182" t="str">
        <f>+VLOOKUP('INFO SEAL'!N2659,$J$8:$V$50,3,FALSE)</f>
        <v>POSTE DE CONCRETO ARMADO DE  8/300/120/240</v>
      </c>
      <c r="M2708" s="33">
        <f t="shared" si="98"/>
        <v>0.1</v>
      </c>
    </row>
    <row r="2709" spans="1:13" x14ac:dyDescent="0.25">
      <c r="A2709" s="73">
        <f>+'INFO SEAL'!B2660</f>
        <v>2655</v>
      </c>
      <c r="B2709" s="180" t="str">
        <f t="shared" si="97"/>
        <v>MOD INV_2018</v>
      </c>
      <c r="C2709" s="180" t="str">
        <f>+'INFO SEAL'!C2660</f>
        <v>AREQUIPA</v>
      </c>
      <c r="D2709" s="180" t="str">
        <f>+'INFO SEAL'!D2660</f>
        <v>AREQUIPA</v>
      </c>
      <c r="E2709" s="180" t="str">
        <f>+'INFO SEAL'!E2660</f>
        <v>JOSE LUIS BUSTAMANTE Y RIVERO</v>
      </c>
      <c r="F2709" s="180" t="str">
        <f>+IF('INFO SEAL'!I2660="BAJA TENSION","BT",IF('INFO SEAL'!I2660="MEDIA TENSION","MT","AT"))</f>
        <v>AT</v>
      </c>
      <c r="G2709" s="180">
        <f>+'INFO SEAL'!K2660</f>
        <v>16</v>
      </c>
      <c r="H2709" s="180" t="str">
        <f>+'INFO SEAL'!L2660</f>
        <v>POSTE</v>
      </c>
      <c r="I2709" s="180" t="str">
        <f>+'INFO SEAL'!M2660</f>
        <v>FIERRO</v>
      </c>
      <c r="J2709" s="180" t="str">
        <f>+'INFO SEAL'!N2660&amp;"-"&amp;F2709</f>
        <v>EC033SIU0S0-120-S1-AT</v>
      </c>
      <c r="K2709" s="180"/>
      <c r="L2709" s="182" t="str">
        <f>+VLOOKUP('INFO SEAL'!N2660,$J$8:$V$50,3,FALSE)</f>
        <v>1 Poste de concreto (16/500) de suspensión (3°) Tipo SUS1-16</v>
      </c>
      <c r="M2709" s="33">
        <f t="shared" si="98"/>
        <v>1.3</v>
      </c>
    </row>
    <row r="2710" spans="1:13" x14ac:dyDescent="0.25">
      <c r="A2710" s="73">
        <f>+'INFO SEAL'!B2661</f>
        <v>2656</v>
      </c>
      <c r="B2710" s="180" t="str">
        <f t="shared" si="97"/>
        <v>MOD INV_2018</v>
      </c>
      <c r="C2710" s="180" t="str">
        <f>+'INFO SEAL'!C2661</f>
        <v>AREQUIPA</v>
      </c>
      <c r="D2710" s="180" t="str">
        <f>+'INFO SEAL'!D2661</f>
        <v>CAMANA</v>
      </c>
      <c r="E2710" s="180" t="str">
        <f>+'INFO SEAL'!E2661</f>
        <v>OCOÑA</v>
      </c>
      <c r="F2710" s="180" t="str">
        <f>+IF('INFO SEAL'!I2661="BAJA TENSION","BT",IF('INFO SEAL'!I2661="MEDIA TENSION","MT","AT"))</f>
        <v>AT</v>
      </c>
      <c r="G2710" s="180">
        <f>+'INFO SEAL'!K2661</f>
        <v>13</v>
      </c>
      <c r="H2710" s="180" t="str">
        <f>+'INFO SEAL'!L2661</f>
        <v>POSTE</v>
      </c>
      <c r="I2710" s="180" t="str">
        <f>+'INFO SEAL'!M2661</f>
        <v>MADERA</v>
      </c>
      <c r="J2710" s="180" t="str">
        <f>+'INFO SEAL'!N2661&amp;"-"&amp;F2710</f>
        <v>EMSU1P60C3-AT</v>
      </c>
      <c r="K2710" s="180"/>
      <c r="L2710" s="182" t="str">
        <f>+VLOOKUP('INFO SEAL'!N2661,$J$8:$V$50,3,FALSE)</f>
        <v>Estructura de  Suspensión compuesto por 1 postes de madera tratada 60' Clase 3</v>
      </c>
      <c r="M2710" s="33">
        <f t="shared" si="98"/>
        <v>1.1000000000000001</v>
      </c>
    </row>
    <row r="2711" spans="1:13" x14ac:dyDescent="0.25">
      <c r="A2711" s="73">
        <f>+'INFO SEAL'!B2662</f>
        <v>2657</v>
      </c>
      <c r="B2711" s="180" t="str">
        <f t="shared" si="97"/>
        <v>MOD INV_2018</v>
      </c>
      <c r="C2711" s="180" t="str">
        <f>+'INFO SEAL'!C2662</f>
        <v>AREQUIPA</v>
      </c>
      <c r="D2711" s="180" t="str">
        <f>+'INFO SEAL'!D2662</f>
        <v>AREQUIPA</v>
      </c>
      <c r="E2711" s="180" t="str">
        <f>+'INFO SEAL'!E2662</f>
        <v>JOSE LUIS BUSTAMANTE Y RIVERO</v>
      </c>
      <c r="F2711" s="180" t="str">
        <f>+IF('INFO SEAL'!I2662="BAJA TENSION","BT",IF('INFO SEAL'!I2662="MEDIA TENSION","MT","AT"))</f>
        <v>AT</v>
      </c>
      <c r="G2711" s="180">
        <f>+'INFO SEAL'!K2662</f>
        <v>13</v>
      </c>
      <c r="H2711" s="180" t="str">
        <f>+'INFO SEAL'!L2662</f>
        <v>POSTE</v>
      </c>
      <c r="I2711" s="180" t="str">
        <f>+'INFO SEAL'!M2662</f>
        <v>CONCRETO</v>
      </c>
      <c r="J2711" s="180" t="str">
        <f>+'INFO SEAL'!N2662&amp;"-"&amp;F2711</f>
        <v>EC033SIU0S0-120-S1-AT</v>
      </c>
      <c r="K2711" s="180"/>
      <c r="L2711" s="182" t="str">
        <f>+VLOOKUP('INFO SEAL'!N2662,$J$8:$V$50,3,FALSE)</f>
        <v>1 Poste de concreto (16/500) de suspensión (3°) Tipo SUS1-16</v>
      </c>
      <c r="M2711" s="33">
        <f t="shared" si="98"/>
        <v>1.3</v>
      </c>
    </row>
    <row r="2712" spans="1:13" x14ac:dyDescent="0.25">
      <c r="A2712" s="73">
        <f>+'INFO SEAL'!B2663</f>
        <v>2658</v>
      </c>
      <c r="B2712" s="180" t="str">
        <f t="shared" si="97"/>
        <v>MOD INV_2018</v>
      </c>
      <c r="C2712" s="180" t="str">
        <f>+'INFO SEAL'!C2663</f>
        <v>AREQUIPA</v>
      </c>
      <c r="D2712" s="180" t="str">
        <f>+'INFO SEAL'!D2663</f>
        <v>CAMANA</v>
      </c>
      <c r="E2712" s="180" t="str">
        <f>+'INFO SEAL'!E2663</f>
        <v>OCOÑA</v>
      </c>
      <c r="F2712" s="180" t="str">
        <f>+IF('INFO SEAL'!I2663="BAJA TENSION","BT",IF('INFO SEAL'!I2663="MEDIA TENSION","MT","AT"))</f>
        <v>AT</v>
      </c>
      <c r="G2712" s="180">
        <f>+'INFO SEAL'!K2663</f>
        <v>13</v>
      </c>
      <c r="H2712" s="180" t="str">
        <f>+'INFO SEAL'!L2663</f>
        <v>POSTE</v>
      </c>
      <c r="I2712" s="180" t="str">
        <f>+'INFO SEAL'!M2663</f>
        <v>MADERA</v>
      </c>
      <c r="J2712" s="180" t="str">
        <f>+'INFO SEAL'!N2663&amp;"-"&amp;F2712</f>
        <v>EMSU1P60C4-AT</v>
      </c>
      <c r="K2712" s="180"/>
      <c r="L2712" s="182" t="str">
        <f>+VLOOKUP('INFO SEAL'!N2663,$J$8:$V$50,3,FALSE)</f>
        <v>Estructura de  Suspensión compuesto por 1 postes de madera tratada 60' Clase 4</v>
      </c>
      <c r="M2712" s="33">
        <f t="shared" si="98"/>
        <v>1</v>
      </c>
    </row>
    <row r="2713" spans="1:13" x14ac:dyDescent="0.25">
      <c r="A2713" s="73">
        <f>+'INFO SEAL'!B2664</f>
        <v>2659</v>
      </c>
      <c r="B2713" s="180" t="str">
        <f t="shared" si="97"/>
        <v>MOD INV_2018</v>
      </c>
      <c r="C2713" s="180" t="str">
        <f>+'INFO SEAL'!C2664</f>
        <v>AREQUIPA</v>
      </c>
      <c r="D2713" s="180" t="str">
        <f>+'INFO SEAL'!D2664</f>
        <v>AREQUIPA</v>
      </c>
      <c r="E2713" s="180" t="str">
        <f>+'INFO SEAL'!E2664</f>
        <v>JOSE LUIS BUSTAMANTE Y RIVERO</v>
      </c>
      <c r="F2713" s="180" t="str">
        <f>+IF('INFO SEAL'!I2664="BAJA TENSION","BT",IF('INFO SEAL'!I2664="MEDIA TENSION","MT","AT"))</f>
        <v>AT</v>
      </c>
      <c r="G2713" s="180">
        <f>+'INFO SEAL'!K2664</f>
        <v>15</v>
      </c>
      <c r="H2713" s="180" t="str">
        <f>+'INFO SEAL'!L2664</f>
        <v>POSTE</v>
      </c>
      <c r="I2713" s="180" t="str">
        <f>+'INFO SEAL'!M2664</f>
        <v>CONCRETO</v>
      </c>
      <c r="J2713" s="180" t="str">
        <f>+'INFO SEAL'!N2664&amp;"-"&amp;F2713</f>
        <v>EC033SIU0S0-120-S1-AT</v>
      </c>
      <c r="K2713" s="180"/>
      <c r="L2713" s="182" t="str">
        <f>+VLOOKUP('INFO SEAL'!N2664,$J$8:$V$50,3,FALSE)</f>
        <v>1 Poste de concreto (16/500) de suspensión (3°) Tipo SUS1-16</v>
      </c>
      <c r="M2713" s="33">
        <f t="shared" si="98"/>
        <v>1.3</v>
      </c>
    </row>
    <row r="2714" spans="1:13" x14ac:dyDescent="0.25">
      <c r="A2714" s="73">
        <f>+'INFO SEAL'!B2665</f>
        <v>2660</v>
      </c>
      <c r="B2714" s="180" t="str">
        <f t="shared" si="97"/>
        <v>MOD INV_2018</v>
      </c>
      <c r="C2714" s="180" t="str">
        <f>+'INFO SEAL'!C2665</f>
        <v>AREQUIPA</v>
      </c>
      <c r="D2714" s="180" t="str">
        <f>+'INFO SEAL'!D2665</f>
        <v>AREQUIPA</v>
      </c>
      <c r="E2714" s="180" t="str">
        <f>+'INFO SEAL'!E2665</f>
        <v>JOSE LUIS BUSTAMANTE Y RIVERO</v>
      </c>
      <c r="F2714" s="180" t="str">
        <f>+IF('INFO SEAL'!I2665="BAJA TENSION","BT",IF('INFO SEAL'!I2665="MEDIA TENSION","MT","AT"))</f>
        <v>AT</v>
      </c>
      <c r="G2714" s="180">
        <f>+'INFO SEAL'!K2665</f>
        <v>15</v>
      </c>
      <c r="H2714" s="180" t="str">
        <f>+'INFO SEAL'!L2665</f>
        <v>POSTE</v>
      </c>
      <c r="I2714" s="180" t="str">
        <f>+'INFO SEAL'!M2665</f>
        <v>CONCRETO</v>
      </c>
      <c r="J2714" s="180" t="str">
        <f>+'INFO SEAL'!N2665&amp;"-"&amp;F2714</f>
        <v>EC033SIU0S0-120-S1-AT</v>
      </c>
      <c r="K2714" s="180"/>
      <c r="L2714" s="182" t="str">
        <f>+VLOOKUP('INFO SEAL'!N2665,$J$8:$V$50,3,FALSE)</f>
        <v>1 Poste de concreto (16/500) de suspensión (3°) Tipo SUS1-16</v>
      </c>
      <c r="M2714" s="33">
        <f t="shared" si="98"/>
        <v>1.3</v>
      </c>
    </row>
    <row r="2715" spans="1:13" x14ac:dyDescent="0.25">
      <c r="A2715" s="73">
        <f>+'INFO SEAL'!B2666</f>
        <v>2661</v>
      </c>
      <c r="B2715" s="180" t="str">
        <f t="shared" si="97"/>
        <v>MOD INV_2018</v>
      </c>
      <c r="C2715" s="180" t="str">
        <f>+'INFO SEAL'!C2666</f>
        <v>AREQUIPA</v>
      </c>
      <c r="D2715" s="180" t="str">
        <f>+'INFO SEAL'!D2666</f>
        <v>AREQUIPA</v>
      </c>
      <c r="E2715" s="180" t="str">
        <f>+'INFO SEAL'!E2666</f>
        <v>JOSE LUIS BUSTAMANTE Y RIVERO</v>
      </c>
      <c r="F2715" s="180" t="str">
        <f>+IF('INFO SEAL'!I2666="BAJA TENSION","BT",IF('INFO SEAL'!I2666="MEDIA TENSION","MT","AT"))</f>
        <v>AT</v>
      </c>
      <c r="G2715" s="180">
        <f>+'INFO SEAL'!K2666</f>
        <v>16</v>
      </c>
      <c r="H2715" s="180" t="str">
        <f>+'INFO SEAL'!L2666</f>
        <v>POSTE</v>
      </c>
      <c r="I2715" s="180" t="str">
        <f>+'INFO SEAL'!M2666</f>
        <v>CONCRETO</v>
      </c>
      <c r="J2715" s="180" t="str">
        <f>+'INFO SEAL'!N2666&amp;"-"&amp;F2715</f>
        <v>EC033SIU0S0-120-S1-AT</v>
      </c>
      <c r="K2715" s="180"/>
      <c r="L2715" s="182" t="str">
        <f>+VLOOKUP('INFO SEAL'!N2666,$J$8:$V$50,3,FALSE)</f>
        <v>1 Poste de concreto (16/500) de suspensión (3°) Tipo SUS1-16</v>
      </c>
      <c r="M2715" s="33">
        <f t="shared" si="98"/>
        <v>1.3</v>
      </c>
    </row>
    <row r="2716" spans="1:13" x14ac:dyDescent="0.25">
      <c r="A2716" s="73">
        <f>+'INFO SEAL'!B2667</f>
        <v>2662</v>
      </c>
      <c r="B2716" s="180" t="str">
        <f t="shared" si="97"/>
        <v>MOD INV_2018</v>
      </c>
      <c r="C2716" s="180" t="str">
        <f>+'INFO SEAL'!C2667</f>
        <v>AREQUIPA</v>
      </c>
      <c r="D2716" s="180" t="str">
        <f>+'INFO SEAL'!D2667</f>
        <v>AREQUIPA</v>
      </c>
      <c r="E2716" s="180" t="str">
        <f>+'INFO SEAL'!E2667</f>
        <v>JOSE LUIS BUSTAMANTE Y RIVERO</v>
      </c>
      <c r="F2716" s="180" t="str">
        <f>+IF('INFO SEAL'!I2667="BAJA TENSION","BT",IF('INFO SEAL'!I2667="MEDIA TENSION","MT","AT"))</f>
        <v>AT</v>
      </c>
      <c r="G2716" s="180">
        <f>+'INFO SEAL'!K2667</f>
        <v>16</v>
      </c>
      <c r="H2716" s="180" t="str">
        <f>+'INFO SEAL'!L2667</f>
        <v>POSTE</v>
      </c>
      <c r="I2716" s="180" t="str">
        <f>+'INFO SEAL'!M2667</f>
        <v>CONCRETO</v>
      </c>
      <c r="J2716" s="180" t="str">
        <f>+'INFO SEAL'!N2667&amp;"-"&amp;F2716</f>
        <v>EC033SIU0S0-120-S1-AT</v>
      </c>
      <c r="K2716" s="180"/>
      <c r="L2716" s="182" t="str">
        <f>+VLOOKUP('INFO SEAL'!N2667,$J$8:$V$50,3,FALSE)</f>
        <v>1 Poste de concreto (16/500) de suspensión (3°) Tipo SUS1-16</v>
      </c>
      <c r="M2716" s="33">
        <f t="shared" si="98"/>
        <v>1.3</v>
      </c>
    </row>
    <row r="2717" spans="1:13" x14ac:dyDescent="0.25">
      <c r="A2717" s="73">
        <f>+'INFO SEAL'!B2668</f>
        <v>2663</v>
      </c>
      <c r="B2717" s="180" t="str">
        <f t="shared" si="97"/>
        <v>MOD INV_2018</v>
      </c>
      <c r="C2717" s="180" t="str">
        <f>+'INFO SEAL'!C2668</f>
        <v>AREQUIPA</v>
      </c>
      <c r="D2717" s="180" t="str">
        <f>+'INFO SEAL'!D2668</f>
        <v>AREQUIPA</v>
      </c>
      <c r="E2717" s="180" t="str">
        <f>+'INFO SEAL'!E2668</f>
        <v>JOSE LUIS BUSTAMANTE Y RIVERO</v>
      </c>
      <c r="F2717" s="180" t="str">
        <f>+IF('INFO SEAL'!I2668="BAJA TENSION","BT",IF('INFO SEAL'!I2668="MEDIA TENSION","MT","AT"))</f>
        <v>AT</v>
      </c>
      <c r="G2717" s="180">
        <f>+'INFO SEAL'!K2668</f>
        <v>16</v>
      </c>
      <c r="H2717" s="180" t="str">
        <f>+'INFO SEAL'!L2668</f>
        <v>POSTE</v>
      </c>
      <c r="I2717" s="180" t="str">
        <f>+'INFO SEAL'!M2668</f>
        <v>CONCRETO</v>
      </c>
      <c r="J2717" s="180" t="str">
        <f>+'INFO SEAL'!N2668&amp;"-"&amp;F2717</f>
        <v>EC033SIU0S0-120-S1-AT</v>
      </c>
      <c r="K2717" s="180"/>
      <c r="L2717" s="182" t="str">
        <f>+VLOOKUP('INFO SEAL'!N2668,$J$8:$V$50,3,FALSE)</f>
        <v>1 Poste de concreto (16/500) de suspensión (3°) Tipo SUS1-16</v>
      </c>
      <c r="M2717" s="33">
        <f t="shared" si="98"/>
        <v>1.3</v>
      </c>
    </row>
    <row r="2718" spans="1:13" x14ac:dyDescent="0.25">
      <c r="A2718" s="73">
        <f>+'INFO SEAL'!B2669</f>
        <v>2664</v>
      </c>
      <c r="B2718" s="180" t="str">
        <f t="shared" si="97"/>
        <v>MOD INV_2018</v>
      </c>
      <c r="C2718" s="180" t="str">
        <f>+'INFO SEAL'!C2669</f>
        <v>AREQUIPA</v>
      </c>
      <c r="D2718" s="180" t="str">
        <f>+'INFO SEAL'!D2669</f>
        <v>AREQUIPA</v>
      </c>
      <c r="E2718" s="180" t="str">
        <f>+'INFO SEAL'!E2669</f>
        <v>JOSE LUIS BUSTAMANTE Y RIVERO</v>
      </c>
      <c r="F2718" s="180" t="str">
        <f>+IF('INFO SEAL'!I2669="BAJA TENSION","BT",IF('INFO SEAL'!I2669="MEDIA TENSION","MT","AT"))</f>
        <v>AT</v>
      </c>
      <c r="G2718" s="180">
        <f>+'INFO SEAL'!K2669</f>
        <v>15</v>
      </c>
      <c r="H2718" s="180" t="str">
        <f>+'INFO SEAL'!L2669</f>
        <v>POSTE</v>
      </c>
      <c r="I2718" s="180" t="str">
        <f>+'INFO SEAL'!M2669</f>
        <v>CONCRETO</v>
      </c>
      <c r="J2718" s="180" t="str">
        <f>+'INFO SEAL'!N2669&amp;"-"&amp;F2718</f>
        <v>EC033SIU0S0-120-S1-AT</v>
      </c>
      <c r="K2718" s="180"/>
      <c r="L2718" s="182" t="str">
        <f>+VLOOKUP('INFO SEAL'!N2669,$J$8:$V$50,3,FALSE)</f>
        <v>1 Poste de concreto (16/500) de suspensión (3°) Tipo SUS1-16</v>
      </c>
      <c r="M2718" s="33">
        <f t="shared" si="98"/>
        <v>1.3</v>
      </c>
    </row>
    <row r="2719" spans="1:13" x14ac:dyDescent="0.25">
      <c r="A2719" s="73">
        <f>+'INFO SEAL'!B2670</f>
        <v>2665</v>
      </c>
      <c r="B2719" s="180" t="str">
        <f t="shared" si="97"/>
        <v>MOD INV_2018</v>
      </c>
      <c r="C2719" s="180" t="str">
        <f>+'INFO SEAL'!C2670</f>
        <v>AREQUIPA</v>
      </c>
      <c r="D2719" s="180" t="str">
        <f>+'INFO SEAL'!D2670</f>
        <v>AREQUIPA</v>
      </c>
      <c r="E2719" s="180" t="str">
        <f>+'INFO SEAL'!E2670</f>
        <v>JOSE LUIS BUSTAMANTE Y RIVERO</v>
      </c>
      <c r="F2719" s="180" t="str">
        <f>+IF('INFO SEAL'!I2670="BAJA TENSION","BT",IF('INFO SEAL'!I2670="MEDIA TENSION","MT","AT"))</f>
        <v>AT</v>
      </c>
      <c r="G2719" s="180">
        <f>+'INFO SEAL'!K2670</f>
        <v>16</v>
      </c>
      <c r="H2719" s="180" t="str">
        <f>+'INFO SEAL'!L2670</f>
        <v>POSTE</v>
      </c>
      <c r="I2719" s="180" t="str">
        <f>+'INFO SEAL'!M2670</f>
        <v>CONCRETO</v>
      </c>
      <c r="J2719" s="180" t="str">
        <f>+'INFO SEAL'!N2670&amp;"-"&amp;F2719</f>
        <v>EC033SIU0S0-120-S1-AT</v>
      </c>
      <c r="K2719" s="180"/>
      <c r="L2719" s="182" t="str">
        <f>+VLOOKUP('INFO SEAL'!N2670,$J$8:$V$50,3,FALSE)</f>
        <v>1 Poste de concreto (16/500) de suspensión (3°) Tipo SUS1-16</v>
      </c>
      <c r="M2719" s="33">
        <f t="shared" si="98"/>
        <v>1.3</v>
      </c>
    </row>
    <row r="2720" spans="1:13" x14ac:dyDescent="0.25">
      <c r="A2720" s="73">
        <f>+'INFO SEAL'!B2671</f>
        <v>2666</v>
      </c>
      <c r="B2720" s="180" t="str">
        <f t="shared" si="97"/>
        <v>MOD INV_2018</v>
      </c>
      <c r="C2720" s="180" t="str">
        <f>+'INFO SEAL'!C2671</f>
        <v>AREQUIPA</v>
      </c>
      <c r="D2720" s="180" t="str">
        <f>+'INFO SEAL'!D2671</f>
        <v>AREQUIPA</v>
      </c>
      <c r="E2720" s="180" t="str">
        <f>+'INFO SEAL'!E2671</f>
        <v>JOSE LUIS BUSTAMANTE Y RIVERO</v>
      </c>
      <c r="F2720" s="180" t="str">
        <f>+IF('INFO SEAL'!I2671="BAJA TENSION","BT",IF('INFO SEAL'!I2671="MEDIA TENSION","MT","AT"))</f>
        <v>AT</v>
      </c>
      <c r="G2720" s="180">
        <f>+'INFO SEAL'!K2671</f>
        <v>16</v>
      </c>
      <c r="H2720" s="180" t="str">
        <f>+'INFO SEAL'!L2671</f>
        <v>POSTE</v>
      </c>
      <c r="I2720" s="180" t="str">
        <f>+'INFO SEAL'!M2671</f>
        <v>CONCRETO</v>
      </c>
      <c r="J2720" s="180" t="str">
        <f>+'INFO SEAL'!N2671&amp;"-"&amp;F2720</f>
        <v>EA033SIU0S0-120-S3-AT</v>
      </c>
      <c r="K2720" s="180"/>
      <c r="L2720" s="182" t="str">
        <f>+VLOOKUP('INFO SEAL'!N2671,$J$8:$V$50,3,FALSE)</f>
        <v>1 Poste autosoportable de acero (16/1450) de suspensión (30°) Tipo SUS11-16</v>
      </c>
      <c r="M2720" s="33">
        <f t="shared" si="98"/>
        <v>4.5999999999999996</v>
      </c>
    </row>
    <row r="2721" spans="1:13" x14ac:dyDescent="0.25">
      <c r="A2721" s="73">
        <f>+'INFO SEAL'!B2672</f>
        <v>2667</v>
      </c>
      <c r="B2721" s="180" t="str">
        <f t="shared" si="97"/>
        <v>MOD INV_2018</v>
      </c>
      <c r="C2721" s="180" t="str">
        <f>+'INFO SEAL'!C2672</f>
        <v>AREQUIPA</v>
      </c>
      <c r="D2721" s="180" t="str">
        <f>+'INFO SEAL'!D2672</f>
        <v>AREQUIPA</v>
      </c>
      <c r="E2721" s="180" t="str">
        <f>+'INFO SEAL'!E2672</f>
        <v>JOSE LUIS BUSTAMANTE Y RIVERO</v>
      </c>
      <c r="F2721" s="180" t="str">
        <f>+IF('INFO SEAL'!I2672="BAJA TENSION","BT",IF('INFO SEAL'!I2672="MEDIA TENSION","MT","AT"))</f>
        <v>AT</v>
      </c>
      <c r="G2721" s="180">
        <f>+'INFO SEAL'!K2672</f>
        <v>16</v>
      </c>
      <c r="H2721" s="180" t="str">
        <f>+'INFO SEAL'!L2672</f>
        <v>POSTE</v>
      </c>
      <c r="I2721" s="180" t="str">
        <f>+'INFO SEAL'!M2672</f>
        <v>CONCRETO</v>
      </c>
      <c r="J2721" s="180" t="str">
        <f>+'INFO SEAL'!N2672&amp;"-"&amp;F2721</f>
        <v>EA033SIU0S0-120-S3-AT</v>
      </c>
      <c r="K2721" s="180"/>
      <c r="L2721" s="182" t="str">
        <f>+VLOOKUP('INFO SEAL'!N2672,$J$8:$V$50,3,FALSE)</f>
        <v>1 Poste autosoportable de acero (16/1450) de suspensión (30°) Tipo SUS11-16</v>
      </c>
      <c r="M2721" s="33">
        <f t="shared" si="98"/>
        <v>4.5999999999999996</v>
      </c>
    </row>
    <row r="2722" spans="1:13" x14ac:dyDescent="0.25">
      <c r="A2722" s="73">
        <f>+'INFO SEAL'!B2673</f>
        <v>2668</v>
      </c>
      <c r="B2722" s="180" t="str">
        <f t="shared" si="97"/>
        <v>MOD INV_2018</v>
      </c>
      <c r="C2722" s="180" t="str">
        <f>+'INFO SEAL'!C2673</f>
        <v>AREQUIPA</v>
      </c>
      <c r="D2722" s="180" t="str">
        <f>+'INFO SEAL'!D2673</f>
        <v>AREQUIPA</v>
      </c>
      <c r="E2722" s="180" t="str">
        <f>+'INFO SEAL'!E2673</f>
        <v>JOSE LUIS BUSTAMANTE Y RIVERO</v>
      </c>
      <c r="F2722" s="180" t="str">
        <f>+IF('INFO SEAL'!I2673="BAJA TENSION","BT",IF('INFO SEAL'!I2673="MEDIA TENSION","MT","AT"))</f>
        <v>AT</v>
      </c>
      <c r="G2722" s="180">
        <f>+'INFO SEAL'!K2673</f>
        <v>13</v>
      </c>
      <c r="H2722" s="180" t="str">
        <f>+'INFO SEAL'!L2673</f>
        <v>POSTE</v>
      </c>
      <c r="I2722" s="180" t="str">
        <f>+'INFO SEAL'!M2673</f>
        <v>CONCRETO</v>
      </c>
      <c r="J2722" s="180" t="str">
        <f>+'INFO SEAL'!N2673&amp;"-"&amp;F2722</f>
        <v>EC033SIU0S0-120-S1-AT</v>
      </c>
      <c r="K2722" s="180"/>
      <c r="L2722" s="182" t="str">
        <f>+VLOOKUP('INFO SEAL'!N2673,$J$8:$V$50,3,FALSE)</f>
        <v>1 Poste de concreto (16/500) de suspensión (3°) Tipo SUS1-16</v>
      </c>
      <c r="M2722" s="33">
        <f t="shared" si="98"/>
        <v>1.3</v>
      </c>
    </row>
    <row r="2723" spans="1:13" x14ac:dyDescent="0.25">
      <c r="A2723" s="73">
        <f>+'INFO SEAL'!B2674</f>
        <v>2669</v>
      </c>
      <c r="B2723" s="180" t="str">
        <f t="shared" si="97"/>
        <v>MOD INV_2018</v>
      </c>
      <c r="C2723" s="180" t="str">
        <f>+'INFO SEAL'!C2674</f>
        <v>AREQUIPA</v>
      </c>
      <c r="D2723" s="180" t="str">
        <f>+'INFO SEAL'!D2674</f>
        <v>AREQUIPA</v>
      </c>
      <c r="E2723" s="180" t="str">
        <f>+'INFO SEAL'!E2674</f>
        <v>JOSE LUIS BUSTAMANTE Y RIVERO</v>
      </c>
      <c r="F2723" s="180" t="str">
        <f>+IF('INFO SEAL'!I2674="BAJA TENSION","BT",IF('INFO SEAL'!I2674="MEDIA TENSION","MT","AT"))</f>
        <v>AT</v>
      </c>
      <c r="G2723" s="180">
        <f>+'INFO SEAL'!K2674</f>
        <v>16</v>
      </c>
      <c r="H2723" s="180" t="str">
        <f>+'INFO SEAL'!L2674</f>
        <v>POSTE</v>
      </c>
      <c r="I2723" s="180" t="str">
        <f>+'INFO SEAL'!M2674</f>
        <v>CONCRETO</v>
      </c>
      <c r="J2723" s="180" t="str">
        <f>+'INFO SEAL'!N2674&amp;"-"&amp;F2723</f>
        <v>EA033SIU0S0-120-RT-AT</v>
      </c>
      <c r="K2723" s="180"/>
      <c r="L2723" s="182" t="str">
        <f>+VLOOKUP('INFO SEAL'!N2674,$J$8:$V$50,3,FALSE)</f>
        <v>1 Poste autosoportable de acero (16/3200) de retención y terminal (90°) Tipo RTUS1-16</v>
      </c>
      <c r="M2723" s="33">
        <f t="shared" si="98"/>
        <v>7.7</v>
      </c>
    </row>
    <row r="2724" spans="1:13" x14ac:dyDescent="0.25">
      <c r="A2724" s="73">
        <f>+'INFO SEAL'!B2675</f>
        <v>2670</v>
      </c>
      <c r="B2724" s="180" t="str">
        <f t="shared" si="97"/>
        <v>MOD INV_2018</v>
      </c>
      <c r="C2724" s="180" t="str">
        <f>+'INFO SEAL'!C2675</f>
        <v>AREQUIPA</v>
      </c>
      <c r="D2724" s="180" t="str">
        <f>+'INFO SEAL'!D2675</f>
        <v>AREQUIPA</v>
      </c>
      <c r="E2724" s="180" t="str">
        <f>+'INFO SEAL'!E2675</f>
        <v>JOSE LUIS BUSTAMANTE Y RIVERO</v>
      </c>
      <c r="F2724" s="180" t="str">
        <f>+IF('INFO SEAL'!I2675="BAJA TENSION","BT",IF('INFO SEAL'!I2675="MEDIA TENSION","MT","AT"))</f>
        <v>AT</v>
      </c>
      <c r="G2724" s="180">
        <f>+'INFO SEAL'!K2675</f>
        <v>13</v>
      </c>
      <c r="H2724" s="180" t="str">
        <f>+'INFO SEAL'!L2675</f>
        <v>POSTE</v>
      </c>
      <c r="I2724" s="180" t="str">
        <f>+'INFO SEAL'!M2675</f>
        <v>CONCRETO</v>
      </c>
      <c r="J2724" s="180" t="str">
        <f>+'INFO SEAL'!N2675&amp;"-"&amp;F2724</f>
        <v>EC033SIU0S0-120-S1-AT</v>
      </c>
      <c r="K2724" s="180"/>
      <c r="L2724" s="182" t="str">
        <f>+VLOOKUP('INFO SEAL'!N2675,$J$8:$V$50,3,FALSE)</f>
        <v>1 Poste de concreto (16/500) de suspensión (3°) Tipo SUS1-16</v>
      </c>
      <c r="M2724" s="33">
        <f t="shared" si="98"/>
        <v>1.3</v>
      </c>
    </row>
    <row r="2725" spans="1:13" x14ac:dyDescent="0.25">
      <c r="A2725" s="73">
        <f>+'INFO SEAL'!B2676</f>
        <v>2671</v>
      </c>
      <c r="B2725" s="180" t="str">
        <f t="shared" si="97"/>
        <v>MOD INV_2018</v>
      </c>
      <c r="C2725" s="180" t="str">
        <f>+'INFO SEAL'!C2676</f>
        <v>AREQUIPA</v>
      </c>
      <c r="D2725" s="180" t="str">
        <f>+'INFO SEAL'!D2676</f>
        <v>AREQUIPA</v>
      </c>
      <c r="E2725" s="180" t="str">
        <f>+'INFO SEAL'!E2676</f>
        <v>JOSE LUIS BUSTAMANTE Y RIVERO</v>
      </c>
      <c r="F2725" s="180" t="str">
        <f>+IF('INFO SEAL'!I2676="BAJA TENSION","BT",IF('INFO SEAL'!I2676="MEDIA TENSION","MT","AT"))</f>
        <v>AT</v>
      </c>
      <c r="G2725" s="180">
        <f>+'INFO SEAL'!K2676</f>
        <v>13</v>
      </c>
      <c r="H2725" s="180" t="str">
        <f>+'INFO SEAL'!L2676</f>
        <v>POSTE</v>
      </c>
      <c r="I2725" s="180" t="str">
        <f>+'INFO SEAL'!M2676</f>
        <v>CONCRETO</v>
      </c>
      <c r="J2725" s="180" t="str">
        <f>+'INFO SEAL'!N2676&amp;"-"&amp;F2725</f>
        <v>EA033SIU0S0-120-S3-AT</v>
      </c>
      <c r="K2725" s="180"/>
      <c r="L2725" s="182" t="str">
        <f>+VLOOKUP('INFO SEAL'!N2676,$J$8:$V$50,3,FALSE)</f>
        <v>1 Poste autosoportable de acero (16/1450) de suspensión (30°) Tipo SUS11-16</v>
      </c>
      <c r="M2725" s="33">
        <f t="shared" si="98"/>
        <v>4.5999999999999996</v>
      </c>
    </row>
    <row r="2726" spans="1:13" x14ac:dyDescent="0.25">
      <c r="A2726" s="73">
        <f>+'INFO SEAL'!B2677</f>
        <v>2672</v>
      </c>
      <c r="B2726" s="180" t="str">
        <f t="shared" si="97"/>
        <v>MOD INV_2018</v>
      </c>
      <c r="C2726" s="180" t="str">
        <f>+'INFO SEAL'!C2677</f>
        <v>AREQUIPA</v>
      </c>
      <c r="D2726" s="180" t="str">
        <f>+'INFO SEAL'!D2677</f>
        <v>AREQUIPA</v>
      </c>
      <c r="E2726" s="180" t="str">
        <f>+'INFO SEAL'!E2677</f>
        <v>JOSE LUIS BUSTAMANTE Y RIVERO</v>
      </c>
      <c r="F2726" s="180" t="str">
        <f>+IF('INFO SEAL'!I2677="BAJA TENSION","BT",IF('INFO SEAL'!I2677="MEDIA TENSION","MT","AT"))</f>
        <v>AT</v>
      </c>
      <c r="G2726" s="180">
        <f>+'INFO SEAL'!K2677</f>
        <v>13</v>
      </c>
      <c r="H2726" s="180" t="str">
        <f>+'INFO SEAL'!L2677</f>
        <v>POSTE</v>
      </c>
      <c r="I2726" s="180" t="str">
        <f>+'INFO SEAL'!M2677</f>
        <v>CONCRETO</v>
      </c>
      <c r="J2726" s="180" t="str">
        <f>+'INFO SEAL'!N2677&amp;"-"&amp;F2726</f>
        <v>EC033SIU0S0-120-S1-AT</v>
      </c>
      <c r="K2726" s="180"/>
      <c r="L2726" s="182" t="str">
        <f>+VLOOKUP('INFO SEAL'!N2677,$J$8:$V$50,3,FALSE)</f>
        <v>1 Poste de concreto (16/500) de suspensión (3°) Tipo SUS1-16</v>
      </c>
      <c r="M2726" s="33">
        <f t="shared" si="98"/>
        <v>1.3</v>
      </c>
    </row>
    <row r="2727" spans="1:13" x14ac:dyDescent="0.25">
      <c r="A2727" s="73">
        <f>+'INFO SEAL'!B2678</f>
        <v>2673</v>
      </c>
      <c r="B2727" s="180" t="str">
        <f t="shared" si="97"/>
        <v>MOD INV_2018</v>
      </c>
      <c r="C2727" s="180" t="str">
        <f>+'INFO SEAL'!C2678</f>
        <v>AREQUIPA</v>
      </c>
      <c r="D2727" s="180" t="str">
        <f>+'INFO SEAL'!D2678</f>
        <v>AREQUIPA</v>
      </c>
      <c r="E2727" s="180" t="str">
        <f>+'INFO SEAL'!E2678</f>
        <v>JOSE LUIS BUSTAMANTE Y RIVERO</v>
      </c>
      <c r="F2727" s="180" t="str">
        <f>+IF('INFO SEAL'!I2678="BAJA TENSION","BT",IF('INFO SEAL'!I2678="MEDIA TENSION","MT","AT"))</f>
        <v>AT</v>
      </c>
      <c r="G2727" s="180">
        <f>+'INFO SEAL'!K2678</f>
        <v>15</v>
      </c>
      <c r="H2727" s="180" t="str">
        <f>+'INFO SEAL'!L2678</f>
        <v>POSTE</v>
      </c>
      <c r="I2727" s="180" t="str">
        <f>+'INFO SEAL'!M2678</f>
        <v>CONCRETO</v>
      </c>
      <c r="J2727" s="180" t="str">
        <f>+'INFO SEAL'!N2678&amp;"-"&amp;F2727</f>
        <v>EC033SIU0S0-120-S1-AT</v>
      </c>
      <c r="K2727" s="180"/>
      <c r="L2727" s="182" t="str">
        <f>+VLOOKUP('INFO SEAL'!N2678,$J$8:$V$50,3,FALSE)</f>
        <v>1 Poste de concreto (16/500) de suspensión (3°) Tipo SUS1-16</v>
      </c>
      <c r="M2727" s="33">
        <f t="shared" si="98"/>
        <v>1.3</v>
      </c>
    </row>
    <row r="2728" spans="1:13" x14ac:dyDescent="0.25">
      <c r="A2728" s="73">
        <f>+'INFO SEAL'!B2679</f>
        <v>2674</v>
      </c>
      <c r="B2728" s="180" t="str">
        <f t="shared" si="97"/>
        <v>MOD INV_2018</v>
      </c>
      <c r="C2728" s="180" t="str">
        <f>+'INFO SEAL'!C2679</f>
        <v>AREQUIPA</v>
      </c>
      <c r="D2728" s="180" t="str">
        <f>+'INFO SEAL'!D2679</f>
        <v>AREQUIPA</v>
      </c>
      <c r="E2728" s="180" t="str">
        <f>+'INFO SEAL'!E2679</f>
        <v>JOSE LUIS BUSTAMANTE Y RIVERO</v>
      </c>
      <c r="F2728" s="180" t="str">
        <f>+IF('INFO SEAL'!I2679="BAJA TENSION","BT",IF('INFO SEAL'!I2679="MEDIA TENSION","MT","AT"))</f>
        <v>AT</v>
      </c>
      <c r="G2728" s="180">
        <f>+'INFO SEAL'!K2679</f>
        <v>13</v>
      </c>
      <c r="H2728" s="180" t="str">
        <f>+'INFO SEAL'!L2679</f>
        <v>POSTE</v>
      </c>
      <c r="I2728" s="180" t="str">
        <f>+'INFO SEAL'!M2679</f>
        <v>CONCRETO</v>
      </c>
      <c r="J2728" s="180" t="str">
        <f>+'INFO SEAL'!N2679&amp;"-"&amp;F2728</f>
        <v>EC033SIU0S0-120-S1-AT</v>
      </c>
      <c r="K2728" s="180"/>
      <c r="L2728" s="182" t="str">
        <f>+VLOOKUP('INFO SEAL'!N2679,$J$8:$V$50,3,FALSE)</f>
        <v>1 Poste de concreto (16/500) de suspensión (3°) Tipo SUS1-16</v>
      </c>
      <c r="M2728" s="33">
        <f t="shared" si="98"/>
        <v>1.3</v>
      </c>
    </row>
    <row r="2729" spans="1:13" x14ac:dyDescent="0.25">
      <c r="A2729" s="73">
        <f>+'INFO SEAL'!B2680</f>
        <v>2675</v>
      </c>
      <c r="B2729" s="180" t="str">
        <f t="shared" si="97"/>
        <v>MOD INV_2018</v>
      </c>
      <c r="C2729" s="180" t="str">
        <f>+'INFO SEAL'!C2680</f>
        <v>AREQUIPA</v>
      </c>
      <c r="D2729" s="180" t="str">
        <f>+'INFO SEAL'!D2680</f>
        <v>AREQUIPA</v>
      </c>
      <c r="E2729" s="180" t="str">
        <f>+'INFO SEAL'!E2680</f>
        <v>JOSE LUIS BUSTAMANTE Y RIVERO</v>
      </c>
      <c r="F2729" s="180" t="str">
        <f>+IF('INFO SEAL'!I2680="BAJA TENSION","BT",IF('INFO SEAL'!I2680="MEDIA TENSION","MT","AT"))</f>
        <v>AT</v>
      </c>
      <c r="G2729" s="180">
        <f>+'INFO SEAL'!K2680</f>
        <v>15</v>
      </c>
      <c r="H2729" s="180" t="str">
        <f>+'INFO SEAL'!L2680</f>
        <v>POSTE</v>
      </c>
      <c r="I2729" s="180" t="str">
        <f>+'INFO SEAL'!M2680</f>
        <v>CONCRETO</v>
      </c>
      <c r="J2729" s="180" t="str">
        <f>+'INFO SEAL'!N2680&amp;"-"&amp;F2729</f>
        <v>EC033SIU0S0-120-S1-AT</v>
      </c>
      <c r="K2729" s="180"/>
      <c r="L2729" s="182" t="str">
        <f>+VLOOKUP('INFO SEAL'!N2680,$J$8:$V$50,3,FALSE)</f>
        <v>1 Poste de concreto (16/500) de suspensión (3°) Tipo SUS1-16</v>
      </c>
      <c r="M2729" s="33">
        <f t="shared" si="98"/>
        <v>1.3</v>
      </c>
    </row>
    <row r="2730" spans="1:13" x14ac:dyDescent="0.25">
      <c r="A2730" s="73">
        <f>+'INFO SEAL'!B2681</f>
        <v>2676</v>
      </c>
      <c r="B2730" s="180" t="str">
        <f t="shared" si="97"/>
        <v>MOD INV_2018</v>
      </c>
      <c r="C2730" s="180" t="str">
        <f>+'INFO SEAL'!C2681</f>
        <v>AREQUIPA</v>
      </c>
      <c r="D2730" s="180" t="str">
        <f>+'INFO SEAL'!D2681</f>
        <v>AREQUIPA</v>
      </c>
      <c r="E2730" s="180" t="str">
        <f>+'INFO SEAL'!E2681</f>
        <v>SOCABAYA</v>
      </c>
      <c r="F2730" s="180" t="str">
        <f>+IF('INFO SEAL'!I2681="BAJA TENSION","BT",IF('INFO SEAL'!I2681="MEDIA TENSION","MT","AT"))</f>
        <v>AT</v>
      </c>
      <c r="G2730" s="180">
        <f>+'INFO SEAL'!K2681</f>
        <v>16</v>
      </c>
      <c r="H2730" s="180" t="str">
        <f>+'INFO SEAL'!L2681</f>
        <v>POSTE</v>
      </c>
      <c r="I2730" s="180" t="str">
        <f>+'INFO SEAL'!M2681</f>
        <v>CONCRETO</v>
      </c>
      <c r="J2730" s="180" t="str">
        <f>+'INFO SEAL'!N2681&amp;"-"&amp;F2730</f>
        <v>EC033SIU0S0-120-S1-AT</v>
      </c>
      <c r="K2730" s="180"/>
      <c r="L2730" s="182" t="str">
        <f>+VLOOKUP('INFO SEAL'!N2681,$J$8:$V$50,3,FALSE)</f>
        <v>1 Poste de concreto (16/500) de suspensión (3°) Tipo SUS1-16</v>
      </c>
      <c r="M2730" s="33">
        <f t="shared" si="98"/>
        <v>1.3</v>
      </c>
    </row>
    <row r="2731" spans="1:13" x14ac:dyDescent="0.25">
      <c r="A2731" s="73">
        <f>+'INFO SEAL'!B2682</f>
        <v>2677</v>
      </c>
      <c r="B2731" s="180" t="str">
        <f t="shared" si="97"/>
        <v>MOD INV_2018</v>
      </c>
      <c r="C2731" s="180" t="str">
        <f>+'INFO SEAL'!C2682</f>
        <v>AREQUIPA</v>
      </c>
      <c r="D2731" s="180" t="str">
        <f>+'INFO SEAL'!D2682</f>
        <v>AREQUIPA</v>
      </c>
      <c r="E2731" s="180" t="str">
        <f>+'INFO SEAL'!E2682</f>
        <v>SOCABAYA</v>
      </c>
      <c r="F2731" s="180" t="str">
        <f>+IF('INFO SEAL'!I2682="BAJA TENSION","BT",IF('INFO SEAL'!I2682="MEDIA TENSION","MT","AT"))</f>
        <v>AT</v>
      </c>
      <c r="G2731" s="180">
        <f>+'INFO SEAL'!K2682</f>
        <v>16</v>
      </c>
      <c r="H2731" s="180" t="str">
        <f>+'INFO SEAL'!L2682</f>
        <v>POSTE</v>
      </c>
      <c r="I2731" s="180" t="str">
        <f>+'INFO SEAL'!M2682</f>
        <v>CONCRETO</v>
      </c>
      <c r="J2731" s="180" t="str">
        <f>+'INFO SEAL'!N2682&amp;"-"&amp;F2731</f>
        <v>EC033SIU0S0-120-S1-AT</v>
      </c>
      <c r="K2731" s="180"/>
      <c r="L2731" s="182" t="str">
        <f>+VLOOKUP('INFO SEAL'!N2682,$J$8:$V$50,3,FALSE)</f>
        <v>1 Poste de concreto (16/500) de suspensión (3°) Tipo SUS1-16</v>
      </c>
      <c r="M2731" s="33">
        <f t="shared" si="98"/>
        <v>1.3</v>
      </c>
    </row>
    <row r="2732" spans="1:13" x14ac:dyDescent="0.25">
      <c r="A2732" s="73">
        <f>+'INFO SEAL'!B2683</f>
        <v>2678</v>
      </c>
      <c r="B2732" s="180" t="str">
        <f t="shared" si="97"/>
        <v>MOD INV_2018</v>
      </c>
      <c r="C2732" s="180" t="str">
        <f>+'INFO SEAL'!C2683</f>
        <v>AREQUIPA</v>
      </c>
      <c r="D2732" s="180" t="str">
        <f>+'INFO SEAL'!D2683</f>
        <v>AREQUIPA</v>
      </c>
      <c r="E2732" s="180" t="str">
        <f>+'INFO SEAL'!E2683</f>
        <v>SOCABAYA</v>
      </c>
      <c r="F2732" s="180" t="str">
        <f>+IF('INFO SEAL'!I2683="BAJA TENSION","BT",IF('INFO SEAL'!I2683="MEDIA TENSION","MT","AT"))</f>
        <v>AT</v>
      </c>
      <c r="G2732" s="180">
        <f>+'INFO SEAL'!K2683</f>
        <v>16</v>
      </c>
      <c r="H2732" s="180" t="str">
        <f>+'INFO SEAL'!L2683</f>
        <v>POSTE</v>
      </c>
      <c r="I2732" s="180" t="str">
        <f>+'INFO SEAL'!M2683</f>
        <v>CONCRETO</v>
      </c>
      <c r="J2732" s="180" t="str">
        <f>+'INFO SEAL'!N2683&amp;"-"&amp;F2732</f>
        <v>EC033SIU0S0-120-S1-AT</v>
      </c>
      <c r="K2732" s="180"/>
      <c r="L2732" s="182" t="str">
        <f>+VLOOKUP('INFO SEAL'!N2683,$J$8:$V$50,3,FALSE)</f>
        <v>1 Poste de concreto (16/500) de suspensión (3°) Tipo SUS1-16</v>
      </c>
      <c r="M2732" s="33">
        <f t="shared" si="98"/>
        <v>1.3</v>
      </c>
    </row>
    <row r="2733" spans="1:13" x14ac:dyDescent="0.25">
      <c r="A2733" s="73">
        <f>+'INFO SEAL'!B2684</f>
        <v>2679</v>
      </c>
      <c r="B2733" s="180" t="str">
        <f t="shared" si="97"/>
        <v>MOD INV_2018</v>
      </c>
      <c r="C2733" s="180" t="str">
        <f>+'INFO SEAL'!C2684</f>
        <v>AREQUIPA</v>
      </c>
      <c r="D2733" s="180" t="str">
        <f>+'INFO SEAL'!D2684</f>
        <v>AREQUIPA</v>
      </c>
      <c r="E2733" s="180" t="str">
        <f>+'INFO SEAL'!E2684</f>
        <v>JOSE LUIS BUSTAMANTE Y RIVERO</v>
      </c>
      <c r="F2733" s="180" t="str">
        <f>+IF('INFO SEAL'!I2684="BAJA TENSION","BT",IF('INFO SEAL'!I2684="MEDIA TENSION","MT","AT"))</f>
        <v>AT</v>
      </c>
      <c r="G2733" s="180">
        <f>+'INFO SEAL'!K2684</f>
        <v>13</v>
      </c>
      <c r="H2733" s="180" t="str">
        <f>+'INFO SEAL'!L2684</f>
        <v>POSTE</v>
      </c>
      <c r="I2733" s="180" t="str">
        <f>+'INFO SEAL'!M2684</f>
        <v>CONCRETO</v>
      </c>
      <c r="J2733" s="180" t="str">
        <f>+'INFO SEAL'!N2684&amp;"-"&amp;F2733</f>
        <v>EA033SIU0S0-120-S3-AT</v>
      </c>
      <c r="K2733" s="180"/>
      <c r="L2733" s="182" t="str">
        <f>+VLOOKUP('INFO SEAL'!N2684,$J$8:$V$50,3,FALSE)</f>
        <v>1 Poste autosoportable de acero (16/1450) de suspensión (30°) Tipo SUS11-16</v>
      </c>
      <c r="M2733" s="33">
        <f t="shared" si="98"/>
        <v>4.5999999999999996</v>
      </c>
    </row>
    <row r="2734" spans="1:13" x14ac:dyDescent="0.25">
      <c r="A2734" s="73">
        <f>+'INFO SEAL'!B2685</f>
        <v>2680</v>
      </c>
      <c r="B2734" s="180" t="str">
        <f t="shared" si="97"/>
        <v>MOD INV_2018</v>
      </c>
      <c r="C2734" s="180" t="str">
        <f>+'INFO SEAL'!C2685</f>
        <v>AREQUIPA</v>
      </c>
      <c r="D2734" s="180" t="str">
        <f>+'INFO SEAL'!D2685</f>
        <v>AREQUIPA</v>
      </c>
      <c r="E2734" s="180" t="str">
        <f>+'INFO SEAL'!E2685</f>
        <v>JOSE LUIS BUSTAMANTE Y RIVERO</v>
      </c>
      <c r="F2734" s="180" t="str">
        <f>+IF('INFO SEAL'!I2685="BAJA TENSION","BT",IF('INFO SEAL'!I2685="MEDIA TENSION","MT","AT"))</f>
        <v>AT</v>
      </c>
      <c r="G2734" s="180">
        <f>+'INFO SEAL'!K2685</f>
        <v>16</v>
      </c>
      <c r="H2734" s="180" t="str">
        <f>+'INFO SEAL'!L2685</f>
        <v>POSTE</v>
      </c>
      <c r="I2734" s="180" t="str">
        <f>+'INFO SEAL'!M2685</f>
        <v>CONCRETO</v>
      </c>
      <c r="J2734" s="180" t="str">
        <f>+'INFO SEAL'!N2685&amp;"-"&amp;F2734</f>
        <v>EA033SIU0S0-120-S3-AT</v>
      </c>
      <c r="K2734" s="180"/>
      <c r="L2734" s="182" t="str">
        <f>+VLOOKUP('INFO SEAL'!N2685,$J$8:$V$50,3,FALSE)</f>
        <v>1 Poste autosoportable de acero (16/1450) de suspensión (30°) Tipo SUS11-16</v>
      </c>
      <c r="M2734" s="33">
        <f t="shared" si="98"/>
        <v>4.5999999999999996</v>
      </c>
    </row>
    <row r="2735" spans="1:13" x14ac:dyDescent="0.25">
      <c r="A2735" s="73">
        <f>+'INFO SEAL'!B2686</f>
        <v>2681</v>
      </c>
      <c r="B2735" s="180" t="str">
        <f t="shared" si="97"/>
        <v>MOD INV_2018</v>
      </c>
      <c r="C2735" s="180" t="str">
        <f>+'INFO SEAL'!C2686</f>
        <v>AREQUIPA</v>
      </c>
      <c r="D2735" s="180" t="str">
        <f>+'INFO SEAL'!D2686</f>
        <v>AREQUIPA</v>
      </c>
      <c r="E2735" s="180" t="str">
        <f>+'INFO SEAL'!E2686</f>
        <v>SOCABAYA</v>
      </c>
      <c r="F2735" s="180" t="str">
        <f>+IF('INFO SEAL'!I2686="BAJA TENSION","BT",IF('INFO SEAL'!I2686="MEDIA TENSION","MT","AT"))</f>
        <v>AT</v>
      </c>
      <c r="G2735" s="180">
        <f>+'INFO SEAL'!K2686</f>
        <v>16</v>
      </c>
      <c r="H2735" s="180" t="str">
        <f>+'INFO SEAL'!L2686</f>
        <v>POSTE</v>
      </c>
      <c r="I2735" s="180" t="str">
        <f>+'INFO SEAL'!M2686</f>
        <v>CONCRETO</v>
      </c>
      <c r="J2735" s="180" t="str">
        <f>+'INFO SEAL'!N2686&amp;"-"&amp;F2735</f>
        <v>EC033SIU0S0-120-S1-AT</v>
      </c>
      <c r="K2735" s="180"/>
      <c r="L2735" s="182" t="str">
        <f>+VLOOKUP('INFO SEAL'!N2686,$J$8:$V$50,3,FALSE)</f>
        <v>1 Poste de concreto (16/500) de suspensión (3°) Tipo SUS1-16</v>
      </c>
      <c r="M2735" s="33">
        <f t="shared" si="98"/>
        <v>1.3</v>
      </c>
    </row>
    <row r="2736" spans="1:13" x14ac:dyDescent="0.25">
      <c r="A2736" s="73">
        <f>+'INFO SEAL'!B2687</f>
        <v>2682</v>
      </c>
      <c r="B2736" s="180" t="str">
        <f t="shared" si="97"/>
        <v>MOD INV_2018</v>
      </c>
      <c r="C2736" s="180" t="str">
        <f>+'INFO SEAL'!C2687</f>
        <v>AREQUIPA</v>
      </c>
      <c r="D2736" s="180" t="str">
        <f>+'INFO SEAL'!D2687</f>
        <v>AREQUIPA</v>
      </c>
      <c r="E2736" s="180" t="str">
        <f>+'INFO SEAL'!E2687</f>
        <v>SOCABAYA</v>
      </c>
      <c r="F2736" s="180" t="str">
        <f>+IF('INFO SEAL'!I2687="BAJA TENSION","BT",IF('INFO SEAL'!I2687="MEDIA TENSION","MT","AT"))</f>
        <v>AT</v>
      </c>
      <c r="G2736" s="180">
        <f>+'INFO SEAL'!K2687</f>
        <v>16</v>
      </c>
      <c r="H2736" s="180" t="str">
        <f>+'INFO SEAL'!L2687</f>
        <v>POSTE</v>
      </c>
      <c r="I2736" s="180" t="str">
        <f>+'INFO SEAL'!M2687</f>
        <v>CONCRETO</v>
      </c>
      <c r="J2736" s="180" t="str">
        <f>+'INFO SEAL'!N2687&amp;"-"&amp;F2736</f>
        <v>EC033SIU0S0-120-S1-AT</v>
      </c>
      <c r="K2736" s="180"/>
      <c r="L2736" s="182" t="str">
        <f>+VLOOKUP('INFO SEAL'!N2687,$J$8:$V$50,3,FALSE)</f>
        <v>1 Poste de concreto (16/500) de suspensión (3°) Tipo SUS1-16</v>
      </c>
      <c r="M2736" s="33">
        <f t="shared" si="98"/>
        <v>1.3</v>
      </c>
    </row>
    <row r="2737" spans="1:13" x14ac:dyDescent="0.25">
      <c r="A2737" s="73">
        <f>+'INFO SEAL'!B2688</f>
        <v>2683</v>
      </c>
      <c r="B2737" s="180" t="str">
        <f t="shared" si="97"/>
        <v>MOD INV_2018</v>
      </c>
      <c r="C2737" s="180" t="str">
        <f>+'INFO SEAL'!C2688</f>
        <v>AREQUIPA</v>
      </c>
      <c r="D2737" s="180" t="str">
        <f>+'INFO SEAL'!D2688</f>
        <v>AREQUIPA</v>
      </c>
      <c r="E2737" s="180" t="str">
        <f>+'INFO SEAL'!E2688</f>
        <v>SOCABAYA</v>
      </c>
      <c r="F2737" s="180" t="str">
        <f>+IF('INFO SEAL'!I2688="BAJA TENSION","BT",IF('INFO SEAL'!I2688="MEDIA TENSION","MT","AT"))</f>
        <v>AT</v>
      </c>
      <c r="G2737" s="180">
        <f>+'INFO SEAL'!K2688</f>
        <v>16</v>
      </c>
      <c r="H2737" s="180" t="str">
        <f>+'INFO SEAL'!L2688</f>
        <v>POSTE</v>
      </c>
      <c r="I2737" s="180" t="str">
        <f>+'INFO SEAL'!M2688</f>
        <v>CONCRETO</v>
      </c>
      <c r="J2737" s="180" t="str">
        <f>+'INFO SEAL'!N2688&amp;"-"&amp;F2737</f>
        <v>EC033SIU0S0-120-S1-AT</v>
      </c>
      <c r="K2737" s="180"/>
      <c r="L2737" s="182" t="str">
        <f>+VLOOKUP('INFO SEAL'!N2688,$J$8:$V$50,3,FALSE)</f>
        <v>1 Poste de concreto (16/500) de suspensión (3°) Tipo SUS1-16</v>
      </c>
      <c r="M2737" s="33">
        <f t="shared" si="98"/>
        <v>1.3</v>
      </c>
    </row>
    <row r="2738" spans="1:13" x14ac:dyDescent="0.25">
      <c r="A2738" s="73">
        <f>+'INFO SEAL'!B2689</f>
        <v>2684</v>
      </c>
      <c r="B2738" s="180" t="str">
        <f t="shared" si="97"/>
        <v>MOD INV_2018</v>
      </c>
      <c r="C2738" s="180" t="str">
        <f>+'INFO SEAL'!C2689</f>
        <v>AREQUIPA</v>
      </c>
      <c r="D2738" s="180" t="str">
        <f>+'INFO SEAL'!D2689</f>
        <v>AREQUIPA</v>
      </c>
      <c r="E2738" s="180" t="str">
        <f>+'INFO SEAL'!E2689</f>
        <v>SOCABAYA</v>
      </c>
      <c r="F2738" s="180" t="str">
        <f>+IF('INFO SEAL'!I2689="BAJA TENSION","BT",IF('INFO SEAL'!I2689="MEDIA TENSION","MT","AT"))</f>
        <v>AT</v>
      </c>
      <c r="G2738" s="180">
        <f>+'INFO SEAL'!K2689</f>
        <v>16</v>
      </c>
      <c r="H2738" s="180" t="str">
        <f>+'INFO SEAL'!L2689</f>
        <v>POSTE</v>
      </c>
      <c r="I2738" s="180" t="str">
        <f>+'INFO SEAL'!M2689</f>
        <v>FIERRO</v>
      </c>
      <c r="J2738" s="180" t="str">
        <f>+'INFO SEAL'!N2689&amp;"-"&amp;F2738</f>
        <v>EC033SIU0S0-120-S1-AT</v>
      </c>
      <c r="K2738" s="180"/>
      <c r="L2738" s="182" t="str">
        <f>+VLOOKUP('INFO SEAL'!N2689,$J$8:$V$50,3,FALSE)</f>
        <v>1 Poste de concreto (16/500) de suspensión (3°) Tipo SUS1-16</v>
      </c>
      <c r="M2738" s="33">
        <f t="shared" si="98"/>
        <v>1.3</v>
      </c>
    </row>
    <row r="2739" spans="1:13" x14ac:dyDescent="0.25">
      <c r="A2739" s="73">
        <f>+'INFO SEAL'!B2690</f>
        <v>2685</v>
      </c>
      <c r="B2739" s="180" t="str">
        <f t="shared" si="97"/>
        <v>MOD INV_2018</v>
      </c>
      <c r="C2739" s="180" t="str">
        <f>+'INFO SEAL'!C2690</f>
        <v>AREQUIPA</v>
      </c>
      <c r="D2739" s="180" t="str">
        <f>+'INFO SEAL'!D2690</f>
        <v>AREQUIPA</v>
      </c>
      <c r="E2739" s="180" t="str">
        <f>+'INFO SEAL'!E2690</f>
        <v>SOCABAYA</v>
      </c>
      <c r="F2739" s="180" t="str">
        <f>+IF('INFO SEAL'!I2690="BAJA TENSION","BT",IF('INFO SEAL'!I2690="MEDIA TENSION","MT","AT"))</f>
        <v>AT</v>
      </c>
      <c r="G2739" s="180">
        <f>+'INFO SEAL'!K2690</f>
        <v>16</v>
      </c>
      <c r="H2739" s="180" t="str">
        <f>+'INFO SEAL'!L2690</f>
        <v>POSTE</v>
      </c>
      <c r="I2739" s="180" t="str">
        <f>+'INFO SEAL'!M2690</f>
        <v>CONCRETO</v>
      </c>
      <c r="J2739" s="180" t="str">
        <f>+'INFO SEAL'!N2690&amp;"-"&amp;F2739</f>
        <v>EA033SIU0S0-120-S3-AT</v>
      </c>
      <c r="K2739" s="180"/>
      <c r="L2739" s="182" t="str">
        <f>+VLOOKUP('INFO SEAL'!N2690,$J$8:$V$50,3,FALSE)</f>
        <v>1 Poste autosoportable de acero (16/1450) de suspensión (30°) Tipo SUS11-16</v>
      </c>
      <c r="M2739" s="33">
        <f t="shared" si="98"/>
        <v>4.5999999999999996</v>
      </c>
    </row>
    <row r="2740" spans="1:13" x14ac:dyDescent="0.25">
      <c r="A2740" s="73">
        <f>+'INFO SEAL'!B2691</f>
        <v>2686</v>
      </c>
      <c r="B2740" s="180" t="str">
        <f t="shared" si="97"/>
        <v>MOD INV_2018</v>
      </c>
      <c r="C2740" s="180" t="str">
        <f>+'INFO SEAL'!C2691</f>
        <v>AREQUIPA</v>
      </c>
      <c r="D2740" s="180" t="str">
        <f>+'INFO SEAL'!D2691</f>
        <v>AREQUIPA</v>
      </c>
      <c r="E2740" s="180" t="str">
        <f>+'INFO SEAL'!E2691</f>
        <v>SOCABAYA</v>
      </c>
      <c r="F2740" s="180" t="str">
        <f>+IF('INFO SEAL'!I2691="BAJA TENSION","BT",IF('INFO SEAL'!I2691="MEDIA TENSION","MT","AT"))</f>
        <v>AT</v>
      </c>
      <c r="G2740" s="180">
        <f>+'INFO SEAL'!K2691</f>
        <v>16</v>
      </c>
      <c r="H2740" s="180" t="str">
        <f>+'INFO SEAL'!L2691</f>
        <v>POSTE</v>
      </c>
      <c r="I2740" s="180" t="str">
        <f>+'INFO SEAL'!M2691</f>
        <v>FIERRO</v>
      </c>
      <c r="J2740" s="180" t="str">
        <f>+'INFO SEAL'!N2691&amp;"-"&amp;F2740</f>
        <v>EA033SIU0S0-120-RT-AT</v>
      </c>
      <c r="K2740" s="180"/>
      <c r="L2740" s="182" t="str">
        <f>+VLOOKUP('INFO SEAL'!N2691,$J$8:$V$50,3,FALSE)</f>
        <v>1 Poste autosoportable de acero (16/3200) de retención y terminal (90°) Tipo RTUS1-16</v>
      </c>
      <c r="M2740" s="33">
        <f t="shared" si="98"/>
        <v>7.7</v>
      </c>
    </row>
    <row r="2741" spans="1:13" x14ac:dyDescent="0.25">
      <c r="A2741" s="73">
        <f>+'INFO SEAL'!B2692</f>
        <v>2687</v>
      </c>
      <c r="B2741" s="180" t="str">
        <f t="shared" si="97"/>
        <v>MOD INV_2018</v>
      </c>
      <c r="C2741" s="180" t="str">
        <f>+'INFO SEAL'!C2692</f>
        <v>AREQUIPA</v>
      </c>
      <c r="D2741" s="180" t="str">
        <f>+'INFO SEAL'!D2692</f>
        <v>AREQUIPA</v>
      </c>
      <c r="E2741" s="180" t="str">
        <f>+'INFO SEAL'!E2692</f>
        <v>SOCABAYA</v>
      </c>
      <c r="F2741" s="180" t="str">
        <f>+IF('INFO SEAL'!I2692="BAJA TENSION","BT",IF('INFO SEAL'!I2692="MEDIA TENSION","MT","AT"))</f>
        <v>AT</v>
      </c>
      <c r="G2741" s="180">
        <f>+'INFO SEAL'!K2692</f>
        <v>16</v>
      </c>
      <c r="H2741" s="180" t="str">
        <f>+'INFO SEAL'!L2692</f>
        <v>POSTE</v>
      </c>
      <c r="I2741" s="180" t="str">
        <f>+'INFO SEAL'!M2692</f>
        <v>FIERRO</v>
      </c>
      <c r="J2741" s="180" t="str">
        <f>+'INFO SEAL'!N2692&amp;"-"&amp;F2741</f>
        <v>EC033SIU0S0-120-S1-AT</v>
      </c>
      <c r="K2741" s="180"/>
      <c r="L2741" s="182" t="str">
        <f>+VLOOKUP('INFO SEAL'!N2692,$J$8:$V$50,3,FALSE)</f>
        <v>1 Poste de concreto (16/500) de suspensión (3°) Tipo SUS1-16</v>
      </c>
      <c r="M2741" s="33">
        <f t="shared" si="98"/>
        <v>1.3</v>
      </c>
    </row>
    <row r="2742" spans="1:13" x14ac:dyDescent="0.25">
      <c r="A2742" s="73">
        <f>+'INFO SEAL'!B2693</f>
        <v>2688</v>
      </c>
      <c r="B2742" s="180" t="str">
        <f t="shared" si="97"/>
        <v>MOD INV_2018</v>
      </c>
      <c r="C2742" s="180" t="str">
        <f>+'INFO SEAL'!C2693</f>
        <v>AREQUIPA</v>
      </c>
      <c r="D2742" s="180" t="str">
        <f>+'INFO SEAL'!D2693</f>
        <v>AREQUIPA</v>
      </c>
      <c r="E2742" s="180" t="str">
        <f>+'INFO SEAL'!E2693</f>
        <v>SABANDIA</v>
      </c>
      <c r="F2742" s="180" t="str">
        <f>+IF('INFO SEAL'!I2693="BAJA TENSION","BT",IF('INFO SEAL'!I2693="MEDIA TENSION","MT","AT"))</f>
        <v>AT</v>
      </c>
      <c r="G2742" s="180">
        <f>+'INFO SEAL'!K2693</f>
        <v>16</v>
      </c>
      <c r="H2742" s="180" t="str">
        <f>+'INFO SEAL'!L2693</f>
        <v>POSTE</v>
      </c>
      <c r="I2742" s="180" t="str">
        <f>+'INFO SEAL'!M2693</f>
        <v>CONCRETO</v>
      </c>
      <c r="J2742" s="180" t="str">
        <f>+'INFO SEAL'!N2693&amp;"-"&amp;F2742</f>
        <v>EC033SIU0S0-120-S1-AT</v>
      </c>
      <c r="K2742" s="180"/>
      <c r="L2742" s="182" t="str">
        <f>+VLOOKUP('INFO SEAL'!N2693,$J$8:$V$50,3,FALSE)</f>
        <v>1 Poste de concreto (16/500) de suspensión (3°) Tipo SUS1-16</v>
      </c>
      <c r="M2742" s="33">
        <f t="shared" si="98"/>
        <v>1.3</v>
      </c>
    </row>
    <row r="2743" spans="1:13" x14ac:dyDescent="0.25">
      <c r="A2743" s="73">
        <f>+'INFO SEAL'!B2694</f>
        <v>2689</v>
      </c>
      <c r="B2743" s="180" t="str">
        <f t="shared" si="97"/>
        <v>MOD INV_2018</v>
      </c>
      <c r="C2743" s="180" t="str">
        <f>+'INFO SEAL'!C2694</f>
        <v>AREQUIPA</v>
      </c>
      <c r="D2743" s="180" t="str">
        <f>+'INFO SEAL'!D2694</f>
        <v>AREQUIPA</v>
      </c>
      <c r="E2743" s="180" t="str">
        <f>+'INFO SEAL'!E2694</f>
        <v>SOCABAYA</v>
      </c>
      <c r="F2743" s="180" t="str">
        <f>+IF('INFO SEAL'!I2694="BAJA TENSION","BT",IF('INFO SEAL'!I2694="MEDIA TENSION","MT","AT"))</f>
        <v>AT</v>
      </c>
      <c r="G2743" s="180">
        <f>+'INFO SEAL'!K2694</f>
        <v>16</v>
      </c>
      <c r="H2743" s="180" t="str">
        <f>+'INFO SEAL'!L2694</f>
        <v>POSTE</v>
      </c>
      <c r="I2743" s="180" t="str">
        <f>+'INFO SEAL'!M2694</f>
        <v>CONCRETO</v>
      </c>
      <c r="J2743" s="180" t="str">
        <f>+'INFO SEAL'!N2694&amp;"-"&amp;F2743</f>
        <v>EC033SIU0S0-120-S1-AT</v>
      </c>
      <c r="K2743" s="180"/>
      <c r="L2743" s="182" t="str">
        <f>+VLOOKUP('INFO SEAL'!N2694,$J$8:$V$50,3,FALSE)</f>
        <v>1 Poste de concreto (16/500) de suspensión (3°) Tipo SUS1-16</v>
      </c>
      <c r="M2743" s="33">
        <f t="shared" si="98"/>
        <v>1.3</v>
      </c>
    </row>
    <row r="2744" spans="1:13" x14ac:dyDescent="0.25">
      <c r="A2744" s="73">
        <f>+'INFO SEAL'!B2695</f>
        <v>2690</v>
      </c>
      <c r="B2744" s="180" t="str">
        <f t="shared" ref="B2744:B2807" si="99">+INDEX($B$8:$B$50,MATCH(L2744,$L$8:$L$50,0))</f>
        <v>MOD INV_2018</v>
      </c>
      <c r="C2744" s="180" t="str">
        <f>+'INFO SEAL'!C2695</f>
        <v>AREQUIPA</v>
      </c>
      <c r="D2744" s="180" t="str">
        <f>+'INFO SEAL'!D2695</f>
        <v>AREQUIPA</v>
      </c>
      <c r="E2744" s="180" t="str">
        <f>+'INFO SEAL'!E2695</f>
        <v>JOSE LUIS BUSTAMANTE Y RIVERO</v>
      </c>
      <c r="F2744" s="180" t="str">
        <f>+IF('INFO SEAL'!I2695="BAJA TENSION","BT",IF('INFO SEAL'!I2695="MEDIA TENSION","MT","AT"))</f>
        <v>AT</v>
      </c>
      <c r="G2744" s="180">
        <f>+'INFO SEAL'!K2695</f>
        <v>15</v>
      </c>
      <c r="H2744" s="180" t="str">
        <f>+'INFO SEAL'!L2695</f>
        <v>POSTE</v>
      </c>
      <c r="I2744" s="180" t="str">
        <f>+'INFO SEAL'!M2695</f>
        <v>CONCRETO</v>
      </c>
      <c r="J2744" s="180" t="str">
        <f>+'INFO SEAL'!N2695&amp;"-"&amp;F2744</f>
        <v>EC033SIU0S0-120-S1-AT</v>
      </c>
      <c r="K2744" s="180"/>
      <c r="L2744" s="182" t="str">
        <f>+VLOOKUP('INFO SEAL'!N2695,$J$8:$V$50,3,FALSE)</f>
        <v>1 Poste de concreto (16/500) de suspensión (3°) Tipo SUS1-16</v>
      </c>
      <c r="M2744" s="33">
        <f t="shared" ref="M2744:M2807" si="100">+VLOOKUP(J2744,$K$8:$V$50,12,FALSE)</f>
        <v>1.3</v>
      </c>
    </row>
    <row r="2745" spans="1:13" x14ac:dyDescent="0.25">
      <c r="A2745" s="73">
        <f>+'INFO SEAL'!B2696</f>
        <v>2691</v>
      </c>
      <c r="B2745" s="180" t="str">
        <f t="shared" si="99"/>
        <v>MOD INV_2018</v>
      </c>
      <c r="C2745" s="180" t="str">
        <f>+'INFO SEAL'!C2696</f>
        <v>AREQUIPA</v>
      </c>
      <c r="D2745" s="180" t="str">
        <f>+'INFO SEAL'!D2696</f>
        <v>AREQUIPA</v>
      </c>
      <c r="E2745" s="180" t="str">
        <f>+'INFO SEAL'!E2696</f>
        <v>JOSE LUIS BUSTAMANTE Y RIVERO</v>
      </c>
      <c r="F2745" s="180" t="str">
        <f>+IF('INFO SEAL'!I2696="BAJA TENSION","BT",IF('INFO SEAL'!I2696="MEDIA TENSION","MT","AT"))</f>
        <v>AT</v>
      </c>
      <c r="G2745" s="180">
        <f>+'INFO SEAL'!K2696</f>
        <v>15</v>
      </c>
      <c r="H2745" s="180" t="str">
        <f>+'INFO SEAL'!L2696</f>
        <v>POSTE</v>
      </c>
      <c r="I2745" s="180" t="str">
        <f>+'INFO SEAL'!M2696</f>
        <v>CONCRETO</v>
      </c>
      <c r="J2745" s="180" t="str">
        <f>+'INFO SEAL'!N2696&amp;"-"&amp;F2745</f>
        <v>EC033SIU0S0-120-S1-AT</v>
      </c>
      <c r="K2745" s="180"/>
      <c r="L2745" s="182" t="str">
        <f>+VLOOKUP('INFO SEAL'!N2696,$J$8:$V$50,3,FALSE)</f>
        <v>1 Poste de concreto (16/500) de suspensión (3°) Tipo SUS1-16</v>
      </c>
      <c r="M2745" s="33">
        <f t="shared" si="100"/>
        <v>1.3</v>
      </c>
    </row>
    <row r="2746" spans="1:13" x14ac:dyDescent="0.25">
      <c r="A2746" s="73">
        <f>+'INFO SEAL'!B2697</f>
        <v>2692</v>
      </c>
      <c r="B2746" s="180" t="str">
        <f t="shared" si="99"/>
        <v>MOD INV_2018</v>
      </c>
      <c r="C2746" s="180" t="str">
        <f>+'INFO SEAL'!C2697</f>
        <v>AREQUIPA</v>
      </c>
      <c r="D2746" s="180" t="str">
        <f>+'INFO SEAL'!D2697</f>
        <v>AREQUIPA</v>
      </c>
      <c r="E2746" s="180" t="str">
        <f>+'INFO SEAL'!E2697</f>
        <v>SOCABAYA</v>
      </c>
      <c r="F2746" s="180" t="str">
        <f>+IF('INFO SEAL'!I2697="BAJA TENSION","BT",IF('INFO SEAL'!I2697="MEDIA TENSION","MT","AT"))</f>
        <v>AT</v>
      </c>
      <c r="G2746" s="180">
        <f>+'INFO SEAL'!K2697</f>
        <v>16</v>
      </c>
      <c r="H2746" s="180" t="str">
        <f>+'INFO SEAL'!L2697</f>
        <v>POSTE</v>
      </c>
      <c r="I2746" s="180" t="str">
        <f>+'INFO SEAL'!M2697</f>
        <v>CONCRETO</v>
      </c>
      <c r="J2746" s="180" t="str">
        <f>+'INFO SEAL'!N2697&amp;"-"&amp;F2746</f>
        <v>EC033SIU0S0-120-S1-AT</v>
      </c>
      <c r="K2746" s="180"/>
      <c r="L2746" s="182" t="str">
        <f>+VLOOKUP('INFO SEAL'!N2697,$J$8:$V$50,3,FALSE)</f>
        <v>1 Poste de concreto (16/500) de suspensión (3°) Tipo SUS1-16</v>
      </c>
      <c r="M2746" s="33">
        <f t="shared" si="100"/>
        <v>1.3</v>
      </c>
    </row>
    <row r="2747" spans="1:13" x14ac:dyDescent="0.25">
      <c r="A2747" s="73">
        <f>+'INFO SEAL'!B2698</f>
        <v>2693</v>
      </c>
      <c r="B2747" s="180" t="str">
        <f t="shared" si="99"/>
        <v>MOD INV_2018</v>
      </c>
      <c r="C2747" s="180" t="str">
        <f>+'INFO SEAL'!C2698</f>
        <v>AREQUIPA</v>
      </c>
      <c r="D2747" s="180" t="str">
        <f>+'INFO SEAL'!D2698</f>
        <v>AREQUIPA</v>
      </c>
      <c r="E2747" s="180" t="str">
        <f>+'INFO SEAL'!E2698</f>
        <v>JOSE LUIS BUSTAMANTE Y RIVERO</v>
      </c>
      <c r="F2747" s="180" t="str">
        <f>+IF('INFO SEAL'!I2698="BAJA TENSION","BT",IF('INFO SEAL'!I2698="MEDIA TENSION","MT","AT"))</f>
        <v>AT</v>
      </c>
      <c r="G2747" s="180">
        <f>+'INFO SEAL'!K2698</f>
        <v>16</v>
      </c>
      <c r="H2747" s="180" t="str">
        <f>+'INFO SEAL'!L2698</f>
        <v>POSTE</v>
      </c>
      <c r="I2747" s="180" t="str">
        <f>+'INFO SEAL'!M2698</f>
        <v>CONCRETO</v>
      </c>
      <c r="J2747" s="180" t="str">
        <f>+'INFO SEAL'!N2698&amp;"-"&amp;F2747</f>
        <v>EA033SIU0S0-120-S3-AT</v>
      </c>
      <c r="K2747" s="180"/>
      <c r="L2747" s="182" t="str">
        <f>+VLOOKUP('INFO SEAL'!N2698,$J$8:$V$50,3,FALSE)</f>
        <v>1 Poste autosoportable de acero (16/1450) de suspensión (30°) Tipo SUS11-16</v>
      </c>
      <c r="M2747" s="33">
        <f t="shared" si="100"/>
        <v>4.5999999999999996</v>
      </c>
    </row>
    <row r="2748" spans="1:13" x14ac:dyDescent="0.25">
      <c r="A2748" s="73">
        <f>+'INFO SEAL'!B2699</f>
        <v>2694</v>
      </c>
      <c r="B2748" s="180" t="str">
        <f t="shared" si="99"/>
        <v>MOD INV_2018</v>
      </c>
      <c r="C2748" s="180" t="str">
        <f>+'INFO SEAL'!C2699</f>
        <v>AREQUIPA</v>
      </c>
      <c r="D2748" s="180" t="str">
        <f>+'INFO SEAL'!D2699</f>
        <v>AREQUIPA</v>
      </c>
      <c r="E2748" s="180" t="str">
        <f>+'INFO SEAL'!E2699</f>
        <v>JOSE LUIS BUSTAMANTE Y RIVERO</v>
      </c>
      <c r="F2748" s="180" t="str">
        <f>+IF('INFO SEAL'!I2699="BAJA TENSION","BT",IF('INFO SEAL'!I2699="MEDIA TENSION","MT","AT"))</f>
        <v>AT</v>
      </c>
      <c r="G2748" s="180">
        <f>+'INFO SEAL'!K2699</f>
        <v>16</v>
      </c>
      <c r="H2748" s="180" t="str">
        <f>+'INFO SEAL'!L2699</f>
        <v>POSTE</v>
      </c>
      <c r="I2748" s="180" t="str">
        <f>+'INFO SEAL'!M2699</f>
        <v>CONCRETO</v>
      </c>
      <c r="J2748" s="180" t="str">
        <f>+'INFO SEAL'!N2699&amp;"-"&amp;F2748</f>
        <v>EC033SIU0S0-120-S1-AT</v>
      </c>
      <c r="K2748" s="180"/>
      <c r="L2748" s="182" t="str">
        <f>+VLOOKUP('INFO SEAL'!N2699,$J$8:$V$50,3,FALSE)</f>
        <v>1 Poste de concreto (16/500) de suspensión (3°) Tipo SUS1-16</v>
      </c>
      <c r="M2748" s="33">
        <f t="shared" si="100"/>
        <v>1.3</v>
      </c>
    </row>
    <row r="2749" spans="1:13" x14ac:dyDescent="0.25">
      <c r="A2749" s="73">
        <f>+'INFO SEAL'!B2700</f>
        <v>2695</v>
      </c>
      <c r="B2749" s="180" t="str">
        <f t="shared" si="99"/>
        <v>MOD INV_2018</v>
      </c>
      <c r="C2749" s="180" t="str">
        <f>+'INFO SEAL'!C2700</f>
        <v>AREQUIPA</v>
      </c>
      <c r="D2749" s="180" t="str">
        <f>+'INFO SEAL'!D2700</f>
        <v>AREQUIPA</v>
      </c>
      <c r="E2749" s="180" t="str">
        <f>+'INFO SEAL'!E2700</f>
        <v>JOSE LUIS BUSTAMANTE Y RIVERO</v>
      </c>
      <c r="F2749" s="180" t="str">
        <f>+IF('INFO SEAL'!I2700="BAJA TENSION","BT",IF('INFO SEAL'!I2700="MEDIA TENSION","MT","AT"))</f>
        <v>AT</v>
      </c>
      <c r="G2749" s="180">
        <f>+'INFO SEAL'!K2700</f>
        <v>16</v>
      </c>
      <c r="H2749" s="180" t="str">
        <f>+'INFO SEAL'!L2700</f>
        <v>POSTE</v>
      </c>
      <c r="I2749" s="180" t="str">
        <f>+'INFO SEAL'!M2700</f>
        <v>CONCRETO</v>
      </c>
      <c r="J2749" s="180" t="str">
        <f>+'INFO SEAL'!N2700&amp;"-"&amp;F2749</f>
        <v>EC033SIU0S0-120-S1-AT</v>
      </c>
      <c r="K2749" s="180"/>
      <c r="L2749" s="182" t="str">
        <f>+VLOOKUP('INFO SEAL'!N2700,$J$8:$V$50,3,FALSE)</f>
        <v>1 Poste de concreto (16/500) de suspensión (3°) Tipo SUS1-16</v>
      </c>
      <c r="M2749" s="33">
        <f t="shared" si="100"/>
        <v>1.3</v>
      </c>
    </row>
    <row r="2750" spans="1:13" x14ac:dyDescent="0.25">
      <c r="A2750" s="73">
        <f>+'INFO SEAL'!B2701</f>
        <v>2696</v>
      </c>
      <c r="B2750" s="180" t="str">
        <f t="shared" si="99"/>
        <v>MOD INV_2018</v>
      </c>
      <c r="C2750" s="180" t="str">
        <f>+'INFO SEAL'!C2701</f>
        <v>AREQUIPA</v>
      </c>
      <c r="D2750" s="180" t="str">
        <f>+'INFO SEAL'!D2701</f>
        <v>AREQUIPA</v>
      </c>
      <c r="E2750" s="180" t="str">
        <f>+'INFO SEAL'!E2701</f>
        <v>SOCABAYA</v>
      </c>
      <c r="F2750" s="180" t="str">
        <f>+IF('INFO SEAL'!I2701="BAJA TENSION","BT",IF('INFO SEAL'!I2701="MEDIA TENSION","MT","AT"))</f>
        <v>AT</v>
      </c>
      <c r="G2750" s="180">
        <f>+'INFO SEAL'!K2701</f>
        <v>16</v>
      </c>
      <c r="H2750" s="180" t="str">
        <f>+'INFO SEAL'!L2701</f>
        <v>POSTE</v>
      </c>
      <c r="I2750" s="180" t="str">
        <f>+'INFO SEAL'!M2701</f>
        <v>CONCRETO</v>
      </c>
      <c r="J2750" s="180" t="str">
        <f>+'INFO SEAL'!N2701&amp;"-"&amp;F2750</f>
        <v>EC033SIU0S0-120-S1-AT</v>
      </c>
      <c r="K2750" s="180"/>
      <c r="L2750" s="182" t="str">
        <f>+VLOOKUP('INFO SEAL'!N2701,$J$8:$V$50,3,FALSE)</f>
        <v>1 Poste de concreto (16/500) de suspensión (3°) Tipo SUS1-16</v>
      </c>
      <c r="M2750" s="33">
        <f t="shared" si="100"/>
        <v>1.3</v>
      </c>
    </row>
    <row r="2751" spans="1:13" x14ac:dyDescent="0.25">
      <c r="A2751" s="73">
        <f>+'INFO SEAL'!B2702</f>
        <v>2697</v>
      </c>
      <c r="B2751" s="180" t="str">
        <f t="shared" si="99"/>
        <v>MOD INV_2018</v>
      </c>
      <c r="C2751" s="180" t="str">
        <f>+'INFO SEAL'!C2702</f>
        <v>AREQUIPA</v>
      </c>
      <c r="D2751" s="180" t="str">
        <f>+'INFO SEAL'!D2702</f>
        <v>AREQUIPA</v>
      </c>
      <c r="E2751" s="180" t="str">
        <f>+'INFO SEAL'!E2702</f>
        <v>SOCABAYA</v>
      </c>
      <c r="F2751" s="180" t="str">
        <f>+IF('INFO SEAL'!I2702="BAJA TENSION","BT",IF('INFO SEAL'!I2702="MEDIA TENSION","MT","AT"))</f>
        <v>AT</v>
      </c>
      <c r="G2751" s="180">
        <f>+'INFO SEAL'!K2702</f>
        <v>16</v>
      </c>
      <c r="H2751" s="180" t="str">
        <f>+'INFO SEAL'!L2702</f>
        <v>POSTE</v>
      </c>
      <c r="I2751" s="180" t="str">
        <f>+'INFO SEAL'!M2702</f>
        <v>CONCRETO</v>
      </c>
      <c r="J2751" s="180" t="str">
        <f>+'INFO SEAL'!N2702&amp;"-"&amp;F2751</f>
        <v>EC033SIU0S0-120-S1-AT</v>
      </c>
      <c r="K2751" s="180"/>
      <c r="L2751" s="182" t="str">
        <f>+VLOOKUP('INFO SEAL'!N2702,$J$8:$V$50,3,FALSE)</f>
        <v>1 Poste de concreto (16/500) de suspensión (3°) Tipo SUS1-16</v>
      </c>
      <c r="M2751" s="33">
        <f t="shared" si="100"/>
        <v>1.3</v>
      </c>
    </row>
    <row r="2752" spans="1:13" x14ac:dyDescent="0.25">
      <c r="A2752" s="73">
        <f>+'INFO SEAL'!B2703</f>
        <v>2698</v>
      </c>
      <c r="B2752" s="180" t="str">
        <f t="shared" si="99"/>
        <v>MOD INV_2018</v>
      </c>
      <c r="C2752" s="180" t="str">
        <f>+'INFO SEAL'!C2703</f>
        <v>AREQUIPA</v>
      </c>
      <c r="D2752" s="180" t="str">
        <f>+'INFO SEAL'!D2703</f>
        <v>AREQUIPA</v>
      </c>
      <c r="E2752" s="180" t="str">
        <f>+'INFO SEAL'!E2703</f>
        <v>SOCABAYA</v>
      </c>
      <c r="F2752" s="180" t="str">
        <f>+IF('INFO SEAL'!I2703="BAJA TENSION","BT",IF('INFO SEAL'!I2703="MEDIA TENSION","MT","AT"))</f>
        <v>AT</v>
      </c>
      <c r="G2752" s="180">
        <f>+'INFO SEAL'!K2703</f>
        <v>16</v>
      </c>
      <c r="H2752" s="180" t="str">
        <f>+'INFO SEAL'!L2703</f>
        <v>POSTE</v>
      </c>
      <c r="I2752" s="180" t="str">
        <f>+'INFO SEAL'!M2703</f>
        <v>CONCRETO</v>
      </c>
      <c r="J2752" s="180" t="str">
        <f>+'INFO SEAL'!N2703&amp;"-"&amp;F2752</f>
        <v>EC033SIU0S0-120-S1-AT</v>
      </c>
      <c r="K2752" s="180"/>
      <c r="L2752" s="182" t="str">
        <f>+VLOOKUP('INFO SEAL'!N2703,$J$8:$V$50,3,FALSE)</f>
        <v>1 Poste de concreto (16/500) de suspensión (3°) Tipo SUS1-16</v>
      </c>
      <c r="M2752" s="33">
        <f t="shared" si="100"/>
        <v>1.3</v>
      </c>
    </row>
    <row r="2753" spans="1:13" x14ac:dyDescent="0.25">
      <c r="A2753" s="73">
        <f>+'INFO SEAL'!B2704</f>
        <v>2699</v>
      </c>
      <c r="B2753" s="180" t="str">
        <f t="shared" si="99"/>
        <v>MOD INV_2018</v>
      </c>
      <c r="C2753" s="180" t="str">
        <f>+'INFO SEAL'!C2704</f>
        <v>AREQUIPA</v>
      </c>
      <c r="D2753" s="180" t="str">
        <f>+'INFO SEAL'!D2704</f>
        <v>AREQUIPA</v>
      </c>
      <c r="E2753" s="180" t="str">
        <f>+'INFO SEAL'!E2704</f>
        <v>SOCABAYA</v>
      </c>
      <c r="F2753" s="180" t="str">
        <f>+IF('INFO SEAL'!I2704="BAJA TENSION","BT",IF('INFO SEAL'!I2704="MEDIA TENSION","MT","AT"))</f>
        <v>AT</v>
      </c>
      <c r="G2753" s="180">
        <f>+'INFO SEAL'!K2704</f>
        <v>16</v>
      </c>
      <c r="H2753" s="180" t="str">
        <f>+'INFO SEAL'!L2704</f>
        <v>POSTE</v>
      </c>
      <c r="I2753" s="180" t="str">
        <f>+'INFO SEAL'!M2704</f>
        <v>CONCRETO</v>
      </c>
      <c r="J2753" s="180" t="str">
        <f>+'INFO SEAL'!N2704&amp;"-"&amp;F2753</f>
        <v>EC033SIU0S0-120-S1-AT</v>
      </c>
      <c r="K2753" s="180"/>
      <c r="L2753" s="182" t="str">
        <f>+VLOOKUP('INFO SEAL'!N2704,$J$8:$V$50,3,FALSE)</f>
        <v>1 Poste de concreto (16/500) de suspensión (3°) Tipo SUS1-16</v>
      </c>
      <c r="M2753" s="33">
        <f t="shared" si="100"/>
        <v>1.3</v>
      </c>
    </row>
    <row r="2754" spans="1:13" x14ac:dyDescent="0.25">
      <c r="A2754" s="73">
        <f>+'INFO SEAL'!B2705</f>
        <v>2700</v>
      </c>
      <c r="B2754" s="180" t="str">
        <f t="shared" si="99"/>
        <v>MOD INV_2018</v>
      </c>
      <c r="C2754" s="180" t="str">
        <f>+'INFO SEAL'!C2705</f>
        <v>AREQUIPA</v>
      </c>
      <c r="D2754" s="180" t="str">
        <f>+'INFO SEAL'!D2705</f>
        <v>AREQUIPA</v>
      </c>
      <c r="E2754" s="180" t="str">
        <f>+'INFO SEAL'!E2705</f>
        <v>JOSE LUIS BUSTAMANTE Y RIVERO</v>
      </c>
      <c r="F2754" s="180" t="str">
        <f>+IF('INFO SEAL'!I2705="BAJA TENSION","BT",IF('INFO SEAL'!I2705="MEDIA TENSION","MT","AT"))</f>
        <v>AT</v>
      </c>
      <c r="G2754" s="180">
        <f>+'INFO SEAL'!K2705</f>
        <v>16</v>
      </c>
      <c r="H2754" s="180" t="str">
        <f>+'INFO SEAL'!L2705</f>
        <v>POSTE</v>
      </c>
      <c r="I2754" s="180" t="str">
        <f>+'INFO SEAL'!M2705</f>
        <v>CONCRETO</v>
      </c>
      <c r="J2754" s="180" t="str">
        <f>+'INFO SEAL'!N2705&amp;"-"&amp;F2754</f>
        <v>EA033SIU0S0-120-S3-AT</v>
      </c>
      <c r="K2754" s="180"/>
      <c r="L2754" s="182" t="str">
        <f>+VLOOKUP('INFO SEAL'!N2705,$J$8:$V$50,3,FALSE)</f>
        <v>1 Poste autosoportable de acero (16/1450) de suspensión (30°) Tipo SUS11-16</v>
      </c>
      <c r="M2754" s="33">
        <f t="shared" si="100"/>
        <v>4.5999999999999996</v>
      </c>
    </row>
    <row r="2755" spans="1:13" x14ac:dyDescent="0.25">
      <c r="A2755" s="73">
        <f>+'INFO SEAL'!B2706</f>
        <v>2701</v>
      </c>
      <c r="B2755" s="180" t="str">
        <f t="shared" si="99"/>
        <v>MOD INV_2018</v>
      </c>
      <c r="C2755" s="180" t="str">
        <f>+'INFO SEAL'!C2706</f>
        <v>AREQUIPA</v>
      </c>
      <c r="D2755" s="180" t="str">
        <f>+'INFO SEAL'!D2706</f>
        <v>AREQUIPA</v>
      </c>
      <c r="E2755" s="180" t="str">
        <f>+'INFO SEAL'!E2706</f>
        <v>JOSE LUIS BUSTAMANTE Y RIVERO</v>
      </c>
      <c r="F2755" s="180" t="str">
        <f>+IF('INFO SEAL'!I2706="BAJA TENSION","BT",IF('INFO SEAL'!I2706="MEDIA TENSION","MT","AT"))</f>
        <v>AT</v>
      </c>
      <c r="G2755" s="180">
        <f>+'INFO SEAL'!K2706</f>
        <v>15</v>
      </c>
      <c r="H2755" s="180" t="str">
        <f>+'INFO SEAL'!L2706</f>
        <v>POSTE</v>
      </c>
      <c r="I2755" s="180" t="str">
        <f>+'INFO SEAL'!M2706</f>
        <v>CONCRETO</v>
      </c>
      <c r="J2755" s="180" t="str">
        <f>+'INFO SEAL'!N2706&amp;"-"&amp;F2755</f>
        <v>EC033SIU0S0-120-S1-AT</v>
      </c>
      <c r="K2755" s="180"/>
      <c r="L2755" s="182" t="str">
        <f>+VLOOKUP('INFO SEAL'!N2706,$J$8:$V$50,3,FALSE)</f>
        <v>1 Poste de concreto (16/500) de suspensión (3°) Tipo SUS1-16</v>
      </c>
      <c r="M2755" s="33">
        <f t="shared" si="100"/>
        <v>1.3</v>
      </c>
    </row>
    <row r="2756" spans="1:13" x14ac:dyDescent="0.25">
      <c r="A2756" s="73">
        <f>+'INFO SEAL'!B2707</f>
        <v>2702</v>
      </c>
      <c r="B2756" s="180" t="str">
        <f t="shared" si="99"/>
        <v>MOD INV_2018</v>
      </c>
      <c r="C2756" s="180" t="str">
        <f>+'INFO SEAL'!C2707</f>
        <v>AREQUIPA</v>
      </c>
      <c r="D2756" s="180" t="str">
        <f>+'INFO SEAL'!D2707</f>
        <v>AREQUIPA</v>
      </c>
      <c r="E2756" s="180" t="str">
        <f>+'INFO SEAL'!E2707</f>
        <v>JOSE LUIS BUSTAMANTE Y RIVERO</v>
      </c>
      <c r="F2756" s="180" t="str">
        <f>+IF('INFO SEAL'!I2707="BAJA TENSION","BT",IF('INFO SEAL'!I2707="MEDIA TENSION","MT","AT"))</f>
        <v>AT</v>
      </c>
      <c r="G2756" s="180">
        <f>+'INFO SEAL'!K2707</f>
        <v>16</v>
      </c>
      <c r="H2756" s="180" t="str">
        <f>+'INFO SEAL'!L2707</f>
        <v>POSTE</v>
      </c>
      <c r="I2756" s="180" t="str">
        <f>+'INFO SEAL'!M2707</f>
        <v>CONCRETO</v>
      </c>
      <c r="J2756" s="180" t="str">
        <f>+'INFO SEAL'!N2707&amp;"-"&amp;F2756</f>
        <v>EA033SIU0S0-120-RT-AT</v>
      </c>
      <c r="K2756" s="180"/>
      <c r="L2756" s="182" t="str">
        <f>+VLOOKUP('INFO SEAL'!N2707,$J$8:$V$50,3,FALSE)</f>
        <v>1 Poste autosoportable de acero (16/3200) de retención y terminal (90°) Tipo RTUS1-16</v>
      </c>
      <c r="M2756" s="33">
        <f t="shared" si="100"/>
        <v>7.7</v>
      </c>
    </row>
    <row r="2757" spans="1:13" x14ac:dyDescent="0.25">
      <c r="A2757" s="73">
        <f>+'INFO SEAL'!B2708</f>
        <v>2703</v>
      </c>
      <c r="B2757" s="180" t="str">
        <f t="shared" si="99"/>
        <v>MOD INV_2018</v>
      </c>
      <c r="C2757" s="180" t="str">
        <f>+'INFO SEAL'!C2708</f>
        <v>AREQUIPA</v>
      </c>
      <c r="D2757" s="180" t="str">
        <f>+'INFO SEAL'!D2708</f>
        <v>CAMANA</v>
      </c>
      <c r="E2757" s="180" t="str">
        <f>+'INFO SEAL'!E2708</f>
        <v>OCOÑA</v>
      </c>
      <c r="F2757" s="180" t="str">
        <f>+IF('INFO SEAL'!I2708="BAJA TENSION","BT",IF('INFO SEAL'!I2708="MEDIA TENSION","MT","AT"))</f>
        <v>AT</v>
      </c>
      <c r="G2757" s="180">
        <f>+'INFO SEAL'!K2708</f>
        <v>18</v>
      </c>
      <c r="H2757" s="180" t="str">
        <f>+'INFO SEAL'!L2708</f>
        <v>POSTE</v>
      </c>
      <c r="I2757" s="180" t="str">
        <f>+'INFO SEAL'!M2708</f>
        <v>MADERA</v>
      </c>
      <c r="J2757" s="180" t="str">
        <f>+'INFO SEAL'!N2708&amp;"-"&amp;F2757</f>
        <v>EMSA1P75C2-AT</v>
      </c>
      <c r="K2757" s="180"/>
      <c r="L2757" s="182" t="str">
        <f>+VLOOKUP('INFO SEAL'!N2708,$J$8:$V$50,3,FALSE)</f>
        <v>Estructura de  Suspensión- Angulo menor  compuesto por 1 postes de madera tratada 75' Clase 2</v>
      </c>
      <c r="M2757" s="33">
        <f t="shared" si="100"/>
        <v>1.6</v>
      </c>
    </row>
    <row r="2758" spans="1:13" x14ac:dyDescent="0.25">
      <c r="A2758" s="73">
        <f>+'INFO SEAL'!B2709</f>
        <v>2704</v>
      </c>
      <c r="B2758" s="180" t="str">
        <f t="shared" si="99"/>
        <v>MOD INV_2018</v>
      </c>
      <c r="C2758" s="180" t="str">
        <f>+'INFO SEAL'!C2709</f>
        <v>AREQUIPA</v>
      </c>
      <c r="D2758" s="180" t="str">
        <f>+'INFO SEAL'!D2709</f>
        <v>AREQUIPA</v>
      </c>
      <c r="E2758" s="180" t="str">
        <f>+'INFO SEAL'!E2709</f>
        <v>JOSE LUIS BUSTAMANTE Y RIVERO</v>
      </c>
      <c r="F2758" s="180" t="str">
        <f>+IF('INFO SEAL'!I2709="BAJA TENSION","BT",IF('INFO SEAL'!I2709="MEDIA TENSION","MT","AT"))</f>
        <v>AT</v>
      </c>
      <c r="G2758" s="180">
        <f>+'INFO SEAL'!K2709</f>
        <v>16</v>
      </c>
      <c r="H2758" s="180" t="str">
        <f>+'INFO SEAL'!L2709</f>
        <v>POSTE</v>
      </c>
      <c r="I2758" s="180" t="str">
        <f>+'INFO SEAL'!M2709</f>
        <v>FIERRO</v>
      </c>
      <c r="J2758" s="180" t="str">
        <f>+'INFO SEAL'!N2709&amp;"-"&amp;F2758</f>
        <v>EC033SIU0S0-120-S1-AT</v>
      </c>
      <c r="K2758" s="180"/>
      <c r="L2758" s="182" t="str">
        <f>+VLOOKUP('INFO SEAL'!N2709,$J$8:$V$50,3,FALSE)</f>
        <v>1 Poste de concreto (16/500) de suspensión (3°) Tipo SUS1-16</v>
      </c>
      <c r="M2758" s="33">
        <f t="shared" si="100"/>
        <v>1.3</v>
      </c>
    </row>
    <row r="2759" spans="1:13" x14ac:dyDescent="0.25">
      <c r="A2759" s="73">
        <f>+'INFO SEAL'!B2710</f>
        <v>2705</v>
      </c>
      <c r="B2759" s="180" t="str">
        <f t="shared" si="99"/>
        <v>MOD INV_2018</v>
      </c>
      <c r="C2759" s="180" t="str">
        <f>+'INFO SEAL'!C2710</f>
        <v>AREQUIPA</v>
      </c>
      <c r="D2759" s="180" t="str">
        <f>+'INFO SEAL'!D2710</f>
        <v>CAMANA</v>
      </c>
      <c r="E2759" s="180" t="str">
        <f>+'INFO SEAL'!E2710</f>
        <v>OCOÑA</v>
      </c>
      <c r="F2759" s="180" t="str">
        <f>+IF('INFO SEAL'!I2710="BAJA TENSION","BT",IF('INFO SEAL'!I2710="MEDIA TENSION","MT","AT"))</f>
        <v>AT</v>
      </c>
      <c r="G2759" s="180">
        <f>+'INFO SEAL'!K2710</f>
        <v>13</v>
      </c>
      <c r="H2759" s="180" t="str">
        <f>+'INFO SEAL'!L2710</f>
        <v>POSTE</v>
      </c>
      <c r="I2759" s="180" t="str">
        <f>+'INFO SEAL'!M2710</f>
        <v>MADERA</v>
      </c>
      <c r="J2759" s="180" t="str">
        <f>+'INFO SEAL'!N2710&amp;"-"&amp;F2759</f>
        <v>EMSA1P75C2-AT</v>
      </c>
      <c r="K2759" s="180"/>
      <c r="L2759" s="182" t="str">
        <f>+VLOOKUP('INFO SEAL'!N2710,$J$8:$V$50,3,FALSE)</f>
        <v>Estructura de  Suspensión- Angulo menor  compuesto por 1 postes de madera tratada 75' Clase 2</v>
      </c>
      <c r="M2759" s="33">
        <f t="shared" si="100"/>
        <v>1.6</v>
      </c>
    </row>
    <row r="2760" spans="1:13" x14ac:dyDescent="0.25">
      <c r="A2760" s="73">
        <f>+'INFO SEAL'!B2711</f>
        <v>2706</v>
      </c>
      <c r="B2760" s="180" t="str">
        <f t="shared" si="99"/>
        <v>MOD INV_2018</v>
      </c>
      <c r="C2760" s="180" t="str">
        <f>+'INFO SEAL'!C2711</f>
        <v>AREQUIPA</v>
      </c>
      <c r="D2760" s="180" t="str">
        <f>+'INFO SEAL'!D2711</f>
        <v>CAMANA</v>
      </c>
      <c r="E2760" s="180" t="str">
        <f>+'INFO SEAL'!E2711</f>
        <v>OCOÑA</v>
      </c>
      <c r="F2760" s="180" t="str">
        <f>+IF('INFO SEAL'!I2711="BAJA TENSION","BT",IF('INFO SEAL'!I2711="MEDIA TENSION","MT","AT"))</f>
        <v>AT</v>
      </c>
      <c r="G2760" s="180">
        <f>+'INFO SEAL'!K2711</f>
        <v>13</v>
      </c>
      <c r="H2760" s="180" t="str">
        <f>+'INFO SEAL'!L2711</f>
        <v>POSTE</v>
      </c>
      <c r="I2760" s="180" t="str">
        <f>+'INFO SEAL'!M2711</f>
        <v>MADERA</v>
      </c>
      <c r="J2760" s="180" t="str">
        <f>+'INFO SEAL'!N2711&amp;"-"&amp;F2760</f>
        <v>EMSA1P75C2-AT</v>
      </c>
      <c r="K2760" s="180"/>
      <c r="L2760" s="182" t="str">
        <f>+VLOOKUP('INFO SEAL'!N2711,$J$8:$V$50,3,FALSE)</f>
        <v>Estructura de  Suspensión- Angulo menor  compuesto por 1 postes de madera tratada 75' Clase 2</v>
      </c>
      <c r="M2760" s="33">
        <f t="shared" si="100"/>
        <v>1.6</v>
      </c>
    </row>
    <row r="2761" spans="1:13" x14ac:dyDescent="0.25">
      <c r="A2761" s="73">
        <f>+'INFO SEAL'!B2712</f>
        <v>2707</v>
      </c>
      <c r="B2761" s="180" t="str">
        <f t="shared" si="99"/>
        <v>MOD INV_2018</v>
      </c>
      <c r="C2761" s="180" t="str">
        <f>+'INFO SEAL'!C2712</f>
        <v>AREQUIPA</v>
      </c>
      <c r="D2761" s="180" t="str">
        <f>+'INFO SEAL'!D2712</f>
        <v>CAMANA</v>
      </c>
      <c r="E2761" s="180" t="str">
        <f>+'INFO SEAL'!E2712</f>
        <v>OCOÑA</v>
      </c>
      <c r="F2761" s="180" t="str">
        <f>+IF('INFO SEAL'!I2712="BAJA TENSION","BT",IF('INFO SEAL'!I2712="MEDIA TENSION","MT","AT"))</f>
        <v>AT</v>
      </c>
      <c r="G2761" s="180">
        <f>+'INFO SEAL'!K2712</f>
        <v>13</v>
      </c>
      <c r="H2761" s="180" t="str">
        <f>+'INFO SEAL'!L2712</f>
        <v>POSTE</v>
      </c>
      <c r="I2761" s="180" t="str">
        <f>+'INFO SEAL'!M2712</f>
        <v>MADERA</v>
      </c>
      <c r="J2761" s="180" t="str">
        <f>+'INFO SEAL'!N2712&amp;"-"&amp;F2761</f>
        <v>EMSA1P75C2-AT</v>
      </c>
      <c r="K2761" s="180"/>
      <c r="L2761" s="182" t="str">
        <f>+VLOOKUP('INFO SEAL'!N2712,$J$8:$V$50,3,FALSE)</f>
        <v>Estructura de  Suspensión- Angulo menor  compuesto por 1 postes de madera tratada 75' Clase 2</v>
      </c>
      <c r="M2761" s="33">
        <f t="shared" si="100"/>
        <v>1.6</v>
      </c>
    </row>
    <row r="2762" spans="1:13" x14ac:dyDescent="0.25">
      <c r="A2762" s="73">
        <f>+'INFO SEAL'!B2713</f>
        <v>2708</v>
      </c>
      <c r="B2762" s="180" t="str">
        <f t="shared" si="99"/>
        <v>MOD INV_2018</v>
      </c>
      <c r="C2762" s="180" t="str">
        <f>+'INFO SEAL'!C2713</f>
        <v>AREQUIPA</v>
      </c>
      <c r="D2762" s="180" t="str">
        <f>+'INFO SEAL'!D2713</f>
        <v>CAMANA</v>
      </c>
      <c r="E2762" s="180" t="str">
        <f>+'INFO SEAL'!E2713</f>
        <v>OCOÑA</v>
      </c>
      <c r="F2762" s="180" t="str">
        <f>+IF('INFO SEAL'!I2713="BAJA TENSION","BT",IF('INFO SEAL'!I2713="MEDIA TENSION","MT","AT"))</f>
        <v>AT</v>
      </c>
      <c r="G2762" s="180">
        <f>+'INFO SEAL'!K2713</f>
        <v>13</v>
      </c>
      <c r="H2762" s="180" t="str">
        <f>+'INFO SEAL'!L2713</f>
        <v>POSTE</v>
      </c>
      <c r="I2762" s="180" t="str">
        <f>+'INFO SEAL'!M2713</f>
        <v>MADERA</v>
      </c>
      <c r="J2762" s="180" t="str">
        <f>+'INFO SEAL'!N2713&amp;"-"&amp;F2762</f>
        <v>EMSA1P75C2-AT</v>
      </c>
      <c r="K2762" s="180"/>
      <c r="L2762" s="182" t="str">
        <f>+VLOOKUP('INFO SEAL'!N2713,$J$8:$V$50,3,FALSE)</f>
        <v>Estructura de  Suspensión- Angulo menor  compuesto por 1 postes de madera tratada 75' Clase 2</v>
      </c>
      <c r="M2762" s="33">
        <f t="shared" si="100"/>
        <v>1.6</v>
      </c>
    </row>
    <row r="2763" spans="1:13" x14ac:dyDescent="0.25">
      <c r="A2763" s="73">
        <f>+'INFO SEAL'!B2714</f>
        <v>2709</v>
      </c>
      <c r="B2763" s="180" t="str">
        <f t="shared" si="99"/>
        <v>MOD INV_2018</v>
      </c>
      <c r="C2763" s="180" t="str">
        <f>+'INFO SEAL'!C2714</f>
        <v>AREQUIPA</v>
      </c>
      <c r="D2763" s="180" t="str">
        <f>+'INFO SEAL'!D2714</f>
        <v>CAMANA</v>
      </c>
      <c r="E2763" s="180" t="str">
        <f>+'INFO SEAL'!E2714</f>
        <v>OCOÑA</v>
      </c>
      <c r="F2763" s="180" t="str">
        <f>+IF('INFO SEAL'!I2714="BAJA TENSION","BT",IF('INFO SEAL'!I2714="MEDIA TENSION","MT","AT"))</f>
        <v>AT</v>
      </c>
      <c r="G2763" s="180">
        <f>+'INFO SEAL'!K2714</f>
        <v>13</v>
      </c>
      <c r="H2763" s="180" t="str">
        <f>+'INFO SEAL'!L2714</f>
        <v>POSTE</v>
      </c>
      <c r="I2763" s="180" t="str">
        <f>+'INFO SEAL'!M2714</f>
        <v>MADERA</v>
      </c>
      <c r="J2763" s="180" t="str">
        <f>+'INFO SEAL'!N2714&amp;"-"&amp;F2763</f>
        <v>EMSA1P75C2-AT</v>
      </c>
      <c r="K2763" s="180"/>
      <c r="L2763" s="182" t="str">
        <f>+VLOOKUP('INFO SEAL'!N2714,$J$8:$V$50,3,FALSE)</f>
        <v>Estructura de  Suspensión- Angulo menor  compuesto por 1 postes de madera tratada 75' Clase 2</v>
      </c>
      <c r="M2763" s="33">
        <f t="shared" si="100"/>
        <v>1.6</v>
      </c>
    </row>
    <row r="2764" spans="1:13" x14ac:dyDescent="0.25">
      <c r="A2764" s="73">
        <f>+'INFO SEAL'!B2715</f>
        <v>2710</v>
      </c>
      <c r="B2764" s="180" t="str">
        <f t="shared" si="99"/>
        <v>MOD INV_2018</v>
      </c>
      <c r="C2764" s="180" t="str">
        <f>+'INFO SEAL'!C2715</f>
        <v>AREQUIPA</v>
      </c>
      <c r="D2764" s="180" t="str">
        <f>+'INFO SEAL'!D2715</f>
        <v>CAMANA</v>
      </c>
      <c r="E2764" s="180" t="str">
        <f>+'INFO SEAL'!E2715</f>
        <v>OCOÑA</v>
      </c>
      <c r="F2764" s="180" t="str">
        <f>+IF('INFO SEAL'!I2715="BAJA TENSION","BT",IF('INFO SEAL'!I2715="MEDIA TENSION","MT","AT"))</f>
        <v>AT</v>
      </c>
      <c r="G2764" s="180">
        <f>+'INFO SEAL'!K2715</f>
        <v>13</v>
      </c>
      <c r="H2764" s="180" t="str">
        <f>+'INFO SEAL'!L2715</f>
        <v>POSTE</v>
      </c>
      <c r="I2764" s="180" t="str">
        <f>+'INFO SEAL'!M2715</f>
        <v>MADERA</v>
      </c>
      <c r="J2764" s="180" t="str">
        <f>+'INFO SEAL'!N2715&amp;"-"&amp;F2764</f>
        <v>EMRE1P75C2-AT</v>
      </c>
      <c r="K2764" s="180"/>
      <c r="L2764" s="182" t="str">
        <f>+VLOOKUP('INFO SEAL'!N2715,$J$8:$V$50,3,FALSE)</f>
        <v>Estructura de  Suspension Angular (&gt;3°-50°) compuesto por 1 postes de madera tratada 75' Clase 2</v>
      </c>
      <c r="M2764" s="33">
        <f t="shared" si="100"/>
        <v>2</v>
      </c>
    </row>
    <row r="2765" spans="1:13" x14ac:dyDescent="0.25">
      <c r="A2765" s="73">
        <f>+'INFO SEAL'!B2716</f>
        <v>2711</v>
      </c>
      <c r="B2765" s="180" t="str">
        <f t="shared" si="99"/>
        <v>MOD INV_2018</v>
      </c>
      <c r="C2765" s="180" t="str">
        <f>+'INFO SEAL'!C2716</f>
        <v>AREQUIPA</v>
      </c>
      <c r="D2765" s="180" t="str">
        <f>+'INFO SEAL'!D2716</f>
        <v>CAMANA</v>
      </c>
      <c r="E2765" s="180" t="str">
        <f>+'INFO SEAL'!E2716</f>
        <v>OCOÑA</v>
      </c>
      <c r="F2765" s="180" t="str">
        <f>+IF('INFO SEAL'!I2716="BAJA TENSION","BT",IF('INFO SEAL'!I2716="MEDIA TENSION","MT","AT"))</f>
        <v>AT</v>
      </c>
      <c r="G2765" s="180">
        <f>+'INFO SEAL'!K2716</f>
        <v>13</v>
      </c>
      <c r="H2765" s="180" t="str">
        <f>+'INFO SEAL'!L2716</f>
        <v>POSTE</v>
      </c>
      <c r="I2765" s="180" t="str">
        <f>+'INFO SEAL'!M2716</f>
        <v>MADERA</v>
      </c>
      <c r="J2765" s="180" t="str">
        <f>+'INFO SEAL'!N2716&amp;"-"&amp;F2765</f>
        <v>EMSA1P75C2-AT</v>
      </c>
      <c r="K2765" s="180"/>
      <c r="L2765" s="182" t="str">
        <f>+VLOOKUP('INFO SEAL'!N2716,$J$8:$V$50,3,FALSE)</f>
        <v>Estructura de  Suspensión- Angulo menor  compuesto por 1 postes de madera tratada 75' Clase 2</v>
      </c>
      <c r="M2765" s="33">
        <f t="shared" si="100"/>
        <v>1.6</v>
      </c>
    </row>
    <row r="2766" spans="1:13" x14ac:dyDescent="0.25">
      <c r="A2766" s="73">
        <f>+'INFO SEAL'!B2717</f>
        <v>2712</v>
      </c>
      <c r="B2766" s="180" t="str">
        <f t="shared" si="99"/>
        <v>MOD INV_2018</v>
      </c>
      <c r="C2766" s="180" t="str">
        <f>+'INFO SEAL'!C2717</f>
        <v>AREQUIPA</v>
      </c>
      <c r="D2766" s="180" t="str">
        <f>+'INFO SEAL'!D2717</f>
        <v>CAMANA</v>
      </c>
      <c r="E2766" s="180" t="str">
        <f>+'INFO SEAL'!E2717</f>
        <v>OCOÑA</v>
      </c>
      <c r="F2766" s="180" t="str">
        <f>+IF('INFO SEAL'!I2717="BAJA TENSION","BT",IF('INFO SEAL'!I2717="MEDIA TENSION","MT","AT"))</f>
        <v>AT</v>
      </c>
      <c r="G2766" s="180">
        <f>+'INFO SEAL'!K2717</f>
        <v>13</v>
      </c>
      <c r="H2766" s="180" t="str">
        <f>+'INFO SEAL'!L2717</f>
        <v>POSTE</v>
      </c>
      <c r="I2766" s="180" t="str">
        <f>+'INFO SEAL'!M2717</f>
        <v>MADERA</v>
      </c>
      <c r="J2766" s="180" t="str">
        <f>+'INFO SEAL'!N2717&amp;"-"&amp;F2766</f>
        <v>EMRE1P75C2-AT</v>
      </c>
      <c r="K2766" s="180"/>
      <c r="L2766" s="182" t="str">
        <f>+VLOOKUP('INFO SEAL'!N2717,$J$8:$V$50,3,FALSE)</f>
        <v>Estructura de  Suspension Angular (&gt;3°-50°) compuesto por 1 postes de madera tratada 75' Clase 2</v>
      </c>
      <c r="M2766" s="33">
        <f t="shared" si="100"/>
        <v>2</v>
      </c>
    </row>
    <row r="2767" spans="1:13" x14ac:dyDescent="0.25">
      <c r="A2767" s="73">
        <f>+'INFO SEAL'!B2718</f>
        <v>2713</v>
      </c>
      <c r="B2767" s="180" t="str">
        <f t="shared" si="99"/>
        <v>MOD INV_2018</v>
      </c>
      <c r="C2767" s="180" t="str">
        <f>+'INFO SEAL'!C2718</f>
        <v>AREQUIPA</v>
      </c>
      <c r="D2767" s="180" t="str">
        <f>+'INFO SEAL'!D2718</f>
        <v>AREQUIPA</v>
      </c>
      <c r="E2767" s="180" t="str">
        <f>+'INFO SEAL'!E2718</f>
        <v>SOCABAYA</v>
      </c>
      <c r="F2767" s="180" t="str">
        <f>+IF('INFO SEAL'!I2718="BAJA TENSION","BT",IF('INFO SEAL'!I2718="MEDIA TENSION","MT","AT"))</f>
        <v>AT</v>
      </c>
      <c r="G2767" s="180">
        <f>+'INFO SEAL'!K2718</f>
        <v>16</v>
      </c>
      <c r="H2767" s="180" t="str">
        <f>+'INFO SEAL'!L2718</f>
        <v>POSTE</v>
      </c>
      <c r="I2767" s="180" t="str">
        <f>+'INFO SEAL'!M2718</f>
        <v>CONCRETO</v>
      </c>
      <c r="J2767" s="180" t="str">
        <f>+'INFO SEAL'!N2718&amp;"-"&amp;F2767</f>
        <v>EC033SIU0S0-120-S1-AT</v>
      </c>
      <c r="K2767" s="180"/>
      <c r="L2767" s="182" t="str">
        <f>+VLOOKUP('INFO SEAL'!N2718,$J$8:$V$50,3,FALSE)</f>
        <v>1 Poste de concreto (16/500) de suspensión (3°) Tipo SUS1-16</v>
      </c>
      <c r="M2767" s="33">
        <f t="shared" si="100"/>
        <v>1.3</v>
      </c>
    </row>
    <row r="2768" spans="1:13" x14ac:dyDescent="0.25">
      <c r="A2768" s="73">
        <f>+'INFO SEAL'!B2719</f>
        <v>2714</v>
      </c>
      <c r="B2768" s="180" t="str">
        <f t="shared" si="99"/>
        <v>MOD INV_2018</v>
      </c>
      <c r="C2768" s="180" t="str">
        <f>+'INFO SEAL'!C2719</f>
        <v>AREQUIPA</v>
      </c>
      <c r="D2768" s="180" t="str">
        <f>+'INFO SEAL'!D2719</f>
        <v>CAMANA</v>
      </c>
      <c r="E2768" s="180" t="str">
        <f>+'INFO SEAL'!E2719</f>
        <v>OCOÑA</v>
      </c>
      <c r="F2768" s="180" t="str">
        <f>+IF('INFO SEAL'!I2719="BAJA TENSION","BT",IF('INFO SEAL'!I2719="MEDIA TENSION","MT","AT"))</f>
        <v>AT</v>
      </c>
      <c r="G2768" s="180">
        <f>+'INFO SEAL'!K2719</f>
        <v>18</v>
      </c>
      <c r="H2768" s="180" t="str">
        <f>+'INFO SEAL'!L2719</f>
        <v>POSTE</v>
      </c>
      <c r="I2768" s="180" t="str">
        <f>+'INFO SEAL'!M2719</f>
        <v>MADERA</v>
      </c>
      <c r="J2768" s="180" t="str">
        <f>+'INFO SEAL'!N2719&amp;"-"&amp;F2768</f>
        <v>EMSA1P75C2-AT</v>
      </c>
      <c r="K2768" s="180"/>
      <c r="L2768" s="182" t="str">
        <f>+VLOOKUP('INFO SEAL'!N2719,$J$8:$V$50,3,FALSE)</f>
        <v>Estructura de  Suspensión- Angulo menor  compuesto por 1 postes de madera tratada 75' Clase 2</v>
      </c>
      <c r="M2768" s="33">
        <f t="shared" si="100"/>
        <v>1.6</v>
      </c>
    </row>
    <row r="2769" spans="1:13" x14ac:dyDescent="0.25">
      <c r="A2769" s="73">
        <f>+'INFO SEAL'!B2720</f>
        <v>2715</v>
      </c>
      <c r="B2769" s="180" t="str">
        <f t="shared" si="99"/>
        <v>MOD INV_2018</v>
      </c>
      <c r="C2769" s="180" t="str">
        <f>+'INFO SEAL'!C2720</f>
        <v>AREQUIPA</v>
      </c>
      <c r="D2769" s="180" t="str">
        <f>+'INFO SEAL'!D2720</f>
        <v>AREQUIPA</v>
      </c>
      <c r="E2769" s="180" t="str">
        <f>+'INFO SEAL'!E2720</f>
        <v>JOSE LUIS BUSTAMANTE Y RIVERO</v>
      </c>
      <c r="F2769" s="180" t="str">
        <f>+IF('INFO SEAL'!I2720="BAJA TENSION","BT",IF('INFO SEAL'!I2720="MEDIA TENSION","MT","AT"))</f>
        <v>AT</v>
      </c>
      <c r="G2769" s="180">
        <f>+'INFO SEAL'!K2720</f>
        <v>16</v>
      </c>
      <c r="H2769" s="180" t="str">
        <f>+'INFO SEAL'!L2720</f>
        <v>POSTE</v>
      </c>
      <c r="I2769" s="180" t="str">
        <f>+'INFO SEAL'!M2720</f>
        <v>CONCRETO</v>
      </c>
      <c r="J2769" s="180" t="str">
        <f>+'INFO SEAL'!N2720&amp;"-"&amp;F2769</f>
        <v>EA033SIU0S0-120-S3-AT</v>
      </c>
      <c r="K2769" s="180"/>
      <c r="L2769" s="182" t="str">
        <f>+VLOOKUP('INFO SEAL'!N2720,$J$8:$V$50,3,FALSE)</f>
        <v>1 Poste autosoportable de acero (16/1450) de suspensión (30°) Tipo SUS11-16</v>
      </c>
      <c r="M2769" s="33">
        <f t="shared" si="100"/>
        <v>4.5999999999999996</v>
      </c>
    </row>
    <row r="2770" spans="1:13" x14ac:dyDescent="0.25">
      <c r="A2770" s="73">
        <f>+'INFO SEAL'!B2721</f>
        <v>2716</v>
      </c>
      <c r="B2770" s="180" t="str">
        <f t="shared" si="99"/>
        <v>MOD INV_2018</v>
      </c>
      <c r="C2770" s="180" t="str">
        <f>+'INFO SEAL'!C2721</f>
        <v>AREQUIPA</v>
      </c>
      <c r="D2770" s="180" t="str">
        <f>+'INFO SEAL'!D2721</f>
        <v>CAMANA</v>
      </c>
      <c r="E2770" s="180" t="str">
        <f>+'INFO SEAL'!E2721</f>
        <v>OCOÑA</v>
      </c>
      <c r="F2770" s="180" t="str">
        <f>+IF('INFO SEAL'!I2721="BAJA TENSION","BT",IF('INFO SEAL'!I2721="MEDIA TENSION","MT","AT"))</f>
        <v>AT</v>
      </c>
      <c r="G2770" s="180">
        <f>+'INFO SEAL'!K2721</f>
        <v>13</v>
      </c>
      <c r="H2770" s="180" t="str">
        <f>+'INFO SEAL'!L2721</f>
        <v>POSTE</v>
      </c>
      <c r="I2770" s="180" t="str">
        <f>+'INFO SEAL'!M2721</f>
        <v>MADERA</v>
      </c>
      <c r="J2770" s="180" t="str">
        <f>+'INFO SEAL'!N2721&amp;"-"&amp;F2770</f>
        <v>EMSA1P75C2-AT</v>
      </c>
      <c r="K2770" s="180"/>
      <c r="L2770" s="182" t="str">
        <f>+VLOOKUP('INFO SEAL'!N2721,$J$8:$V$50,3,FALSE)</f>
        <v>Estructura de  Suspensión- Angulo menor  compuesto por 1 postes de madera tratada 75' Clase 2</v>
      </c>
      <c r="M2770" s="33">
        <f t="shared" si="100"/>
        <v>1.6</v>
      </c>
    </row>
    <row r="2771" spans="1:13" x14ac:dyDescent="0.25">
      <c r="A2771" s="73">
        <f>+'INFO SEAL'!B2722</f>
        <v>2717</v>
      </c>
      <c r="B2771" s="180" t="str">
        <f t="shared" si="99"/>
        <v>MOD INV_2018</v>
      </c>
      <c r="C2771" s="180" t="str">
        <f>+'INFO SEAL'!C2722</f>
        <v>AREQUIPA</v>
      </c>
      <c r="D2771" s="180" t="str">
        <f>+'INFO SEAL'!D2722</f>
        <v>CAMANA</v>
      </c>
      <c r="E2771" s="180" t="str">
        <f>+'INFO SEAL'!E2722</f>
        <v>OCOÑA</v>
      </c>
      <c r="F2771" s="180" t="str">
        <f>+IF('INFO SEAL'!I2722="BAJA TENSION","BT",IF('INFO SEAL'!I2722="MEDIA TENSION","MT","AT"))</f>
        <v>AT</v>
      </c>
      <c r="G2771" s="180">
        <f>+'INFO SEAL'!K2722</f>
        <v>13</v>
      </c>
      <c r="H2771" s="180" t="str">
        <f>+'INFO SEAL'!L2722</f>
        <v>POSTE</v>
      </c>
      <c r="I2771" s="180" t="str">
        <f>+'INFO SEAL'!M2722</f>
        <v>MADERA</v>
      </c>
      <c r="J2771" s="180" t="str">
        <f>+'INFO SEAL'!N2722&amp;"-"&amp;F2771</f>
        <v>EMRE1P75C2-AT</v>
      </c>
      <c r="K2771" s="180"/>
      <c r="L2771" s="182" t="str">
        <f>+VLOOKUP('INFO SEAL'!N2722,$J$8:$V$50,3,FALSE)</f>
        <v>Estructura de  Suspension Angular (&gt;3°-50°) compuesto por 1 postes de madera tratada 75' Clase 2</v>
      </c>
      <c r="M2771" s="33">
        <f t="shared" si="100"/>
        <v>2</v>
      </c>
    </row>
    <row r="2772" spans="1:13" x14ac:dyDescent="0.25">
      <c r="A2772" s="73">
        <f>+'INFO SEAL'!B2723</f>
        <v>2718</v>
      </c>
      <c r="B2772" s="180" t="str">
        <f t="shared" si="99"/>
        <v>MOD INV_2018</v>
      </c>
      <c r="C2772" s="180" t="str">
        <f>+'INFO SEAL'!C2723</f>
        <v>AREQUIPA</v>
      </c>
      <c r="D2772" s="180" t="str">
        <f>+'INFO SEAL'!D2723</f>
        <v>CAMANA</v>
      </c>
      <c r="E2772" s="180" t="str">
        <f>+'INFO SEAL'!E2723</f>
        <v>OCOÑA</v>
      </c>
      <c r="F2772" s="180" t="str">
        <f>+IF('INFO SEAL'!I2723="BAJA TENSION","BT",IF('INFO SEAL'!I2723="MEDIA TENSION","MT","AT"))</f>
        <v>AT</v>
      </c>
      <c r="G2772" s="180">
        <f>+'INFO SEAL'!K2723</f>
        <v>13</v>
      </c>
      <c r="H2772" s="180" t="str">
        <f>+'INFO SEAL'!L2723</f>
        <v>POSTE</v>
      </c>
      <c r="I2772" s="180" t="str">
        <f>+'INFO SEAL'!M2723</f>
        <v>MADERA</v>
      </c>
      <c r="J2772" s="180" t="str">
        <f>+'INFO SEAL'!N2723&amp;"-"&amp;F2772</f>
        <v>EMSA1P75C2-AT</v>
      </c>
      <c r="K2772" s="180"/>
      <c r="L2772" s="182" t="str">
        <f>+VLOOKUP('INFO SEAL'!N2723,$J$8:$V$50,3,FALSE)</f>
        <v>Estructura de  Suspensión- Angulo menor  compuesto por 1 postes de madera tratada 75' Clase 2</v>
      </c>
      <c r="M2772" s="33">
        <f t="shared" si="100"/>
        <v>1.6</v>
      </c>
    </row>
    <row r="2773" spans="1:13" x14ac:dyDescent="0.25">
      <c r="A2773" s="73">
        <f>+'INFO SEAL'!B2724</f>
        <v>2719</v>
      </c>
      <c r="B2773" s="180" t="str">
        <f t="shared" si="99"/>
        <v>MOD INV_2018</v>
      </c>
      <c r="C2773" s="180" t="str">
        <f>+'INFO SEAL'!C2724</f>
        <v>AREQUIPA</v>
      </c>
      <c r="D2773" s="180" t="str">
        <f>+'INFO SEAL'!D2724</f>
        <v>CAMANA</v>
      </c>
      <c r="E2773" s="180" t="str">
        <f>+'INFO SEAL'!E2724</f>
        <v>OCOÑA</v>
      </c>
      <c r="F2773" s="180" t="str">
        <f>+IF('INFO SEAL'!I2724="BAJA TENSION","BT",IF('INFO SEAL'!I2724="MEDIA TENSION","MT","AT"))</f>
        <v>AT</v>
      </c>
      <c r="G2773" s="180">
        <f>+'INFO SEAL'!K2724</f>
        <v>13</v>
      </c>
      <c r="H2773" s="180" t="str">
        <f>+'INFO SEAL'!L2724</f>
        <v>POSTE</v>
      </c>
      <c r="I2773" s="180" t="str">
        <f>+'INFO SEAL'!M2724</f>
        <v>MADERA</v>
      </c>
      <c r="J2773" s="180" t="str">
        <f>+'INFO SEAL'!N2724&amp;"-"&amp;F2773</f>
        <v>EMSA1P75C2-AT</v>
      </c>
      <c r="K2773" s="180"/>
      <c r="L2773" s="182" t="str">
        <f>+VLOOKUP('INFO SEAL'!N2724,$J$8:$V$50,3,FALSE)</f>
        <v>Estructura de  Suspensión- Angulo menor  compuesto por 1 postes de madera tratada 75' Clase 2</v>
      </c>
      <c r="M2773" s="33">
        <f t="shared" si="100"/>
        <v>1.6</v>
      </c>
    </row>
    <row r="2774" spans="1:13" x14ac:dyDescent="0.25">
      <c r="A2774" s="73">
        <f>+'INFO SEAL'!B2725</f>
        <v>2720</v>
      </c>
      <c r="B2774" s="180" t="str">
        <f t="shared" si="99"/>
        <v>MOD INV_2018</v>
      </c>
      <c r="C2774" s="180" t="str">
        <f>+'INFO SEAL'!C2725</f>
        <v>AREQUIPA</v>
      </c>
      <c r="D2774" s="180" t="str">
        <f>+'INFO SEAL'!D2725</f>
        <v>CAMANA</v>
      </c>
      <c r="E2774" s="180" t="str">
        <f>+'INFO SEAL'!E2725</f>
        <v>OCOÑA</v>
      </c>
      <c r="F2774" s="180" t="str">
        <f>+IF('INFO SEAL'!I2725="BAJA TENSION","BT",IF('INFO SEAL'!I2725="MEDIA TENSION","MT","AT"))</f>
        <v>AT</v>
      </c>
      <c r="G2774" s="180">
        <f>+'INFO SEAL'!K2725</f>
        <v>13</v>
      </c>
      <c r="H2774" s="180" t="str">
        <f>+'INFO SEAL'!L2725</f>
        <v>POSTE</v>
      </c>
      <c r="I2774" s="180" t="str">
        <f>+'INFO SEAL'!M2725</f>
        <v>MADERA</v>
      </c>
      <c r="J2774" s="180" t="str">
        <f>+'INFO SEAL'!N2725&amp;"-"&amp;F2774</f>
        <v>EMSA1P75C2-AT</v>
      </c>
      <c r="K2774" s="180"/>
      <c r="L2774" s="182" t="str">
        <f>+VLOOKUP('INFO SEAL'!N2725,$J$8:$V$50,3,FALSE)</f>
        <v>Estructura de  Suspensión- Angulo menor  compuesto por 1 postes de madera tratada 75' Clase 2</v>
      </c>
      <c r="M2774" s="33">
        <f t="shared" si="100"/>
        <v>1.6</v>
      </c>
    </row>
    <row r="2775" spans="1:13" x14ac:dyDescent="0.25">
      <c r="A2775" s="73">
        <f>+'INFO SEAL'!B2726</f>
        <v>2721</v>
      </c>
      <c r="B2775" s="180" t="str">
        <f t="shared" si="99"/>
        <v>MOD INV_2018</v>
      </c>
      <c r="C2775" s="180" t="str">
        <f>+'INFO SEAL'!C2726</f>
        <v>AREQUIPA</v>
      </c>
      <c r="D2775" s="180" t="str">
        <f>+'INFO SEAL'!D2726</f>
        <v>CAMANA</v>
      </c>
      <c r="E2775" s="180" t="str">
        <f>+'INFO SEAL'!E2726</f>
        <v>OCOÑA</v>
      </c>
      <c r="F2775" s="180" t="str">
        <f>+IF('INFO SEAL'!I2726="BAJA TENSION","BT",IF('INFO SEAL'!I2726="MEDIA TENSION","MT","AT"))</f>
        <v>AT</v>
      </c>
      <c r="G2775" s="180">
        <f>+'INFO SEAL'!K2726</f>
        <v>13</v>
      </c>
      <c r="H2775" s="180" t="str">
        <f>+'INFO SEAL'!L2726</f>
        <v>POSTE</v>
      </c>
      <c r="I2775" s="180" t="str">
        <f>+'INFO SEAL'!M2726</f>
        <v>MADERA</v>
      </c>
      <c r="J2775" s="180" t="str">
        <f>+'INFO SEAL'!N2726&amp;"-"&amp;F2775</f>
        <v>EMRE1P75C2-AT</v>
      </c>
      <c r="K2775" s="180"/>
      <c r="L2775" s="182" t="str">
        <f>+VLOOKUP('INFO SEAL'!N2726,$J$8:$V$50,3,FALSE)</f>
        <v>Estructura de  Suspension Angular (&gt;3°-50°) compuesto por 1 postes de madera tratada 75' Clase 2</v>
      </c>
      <c r="M2775" s="33">
        <f t="shared" si="100"/>
        <v>2</v>
      </c>
    </row>
    <row r="2776" spans="1:13" x14ac:dyDescent="0.25">
      <c r="A2776" s="73">
        <f>+'INFO SEAL'!B2727</f>
        <v>2722</v>
      </c>
      <c r="B2776" s="180" t="str">
        <f t="shared" si="99"/>
        <v>MOD INV_2018</v>
      </c>
      <c r="C2776" s="180" t="str">
        <f>+'INFO SEAL'!C2727</f>
        <v>AREQUIPA</v>
      </c>
      <c r="D2776" s="180" t="str">
        <f>+'INFO SEAL'!D2727</f>
        <v>CAMANA</v>
      </c>
      <c r="E2776" s="180" t="str">
        <f>+'INFO SEAL'!E2727</f>
        <v>OCOÑA</v>
      </c>
      <c r="F2776" s="180" t="str">
        <f>+IF('INFO SEAL'!I2727="BAJA TENSION","BT",IF('INFO SEAL'!I2727="MEDIA TENSION","MT","AT"))</f>
        <v>AT</v>
      </c>
      <c r="G2776" s="180">
        <f>+'INFO SEAL'!K2727</f>
        <v>13</v>
      </c>
      <c r="H2776" s="180" t="str">
        <f>+'INFO SEAL'!L2727</f>
        <v>POSTE</v>
      </c>
      <c r="I2776" s="180" t="str">
        <f>+'INFO SEAL'!M2727</f>
        <v>MADERA</v>
      </c>
      <c r="J2776" s="180" t="str">
        <f>+'INFO SEAL'!N2727&amp;"-"&amp;F2776</f>
        <v>EMSA1P75C2-AT</v>
      </c>
      <c r="K2776" s="180"/>
      <c r="L2776" s="182" t="str">
        <f>+VLOOKUP('INFO SEAL'!N2727,$J$8:$V$50,3,FALSE)</f>
        <v>Estructura de  Suspensión- Angulo menor  compuesto por 1 postes de madera tratada 75' Clase 2</v>
      </c>
      <c r="M2776" s="33">
        <f t="shared" si="100"/>
        <v>1.6</v>
      </c>
    </row>
    <row r="2777" spans="1:13" x14ac:dyDescent="0.25">
      <c r="A2777" s="73">
        <f>+'INFO SEAL'!B2728</f>
        <v>2723</v>
      </c>
      <c r="B2777" s="180" t="str">
        <f t="shared" si="99"/>
        <v>MOD INV_2018</v>
      </c>
      <c r="C2777" s="180" t="str">
        <f>+'INFO SEAL'!C2728</f>
        <v>AREQUIPA</v>
      </c>
      <c r="D2777" s="180" t="str">
        <f>+'INFO SEAL'!D2728</f>
        <v>CAMANA</v>
      </c>
      <c r="E2777" s="180" t="str">
        <f>+'INFO SEAL'!E2728</f>
        <v>OCOÑA</v>
      </c>
      <c r="F2777" s="180" t="str">
        <f>+IF('INFO SEAL'!I2728="BAJA TENSION","BT",IF('INFO SEAL'!I2728="MEDIA TENSION","MT","AT"))</f>
        <v>AT</v>
      </c>
      <c r="G2777" s="180">
        <f>+'INFO SEAL'!K2728</f>
        <v>13</v>
      </c>
      <c r="H2777" s="180" t="str">
        <f>+'INFO SEAL'!L2728</f>
        <v>POSTE</v>
      </c>
      <c r="I2777" s="180" t="str">
        <f>+'INFO SEAL'!M2728</f>
        <v>MADERA</v>
      </c>
      <c r="J2777" s="180" t="str">
        <f>+'INFO SEAL'!N2728&amp;"-"&amp;F2777</f>
        <v>EMAM1P75C2-AT</v>
      </c>
      <c r="K2777" s="180"/>
      <c r="L2777" s="182" t="str">
        <f>+VLOOKUP('INFO SEAL'!N2728,$J$8:$V$50,3,FALSE)</f>
        <v>Estructura de  Retención - Terminal compuesto por 1 postes de madera tratada 75' Clase 2</v>
      </c>
      <c r="M2777" s="33">
        <f t="shared" si="100"/>
        <v>1.4</v>
      </c>
    </row>
    <row r="2778" spans="1:13" x14ac:dyDescent="0.25">
      <c r="A2778" s="73">
        <f>+'INFO SEAL'!B2729</f>
        <v>2724</v>
      </c>
      <c r="B2778" s="180" t="str">
        <f t="shared" si="99"/>
        <v>MOD INV_2018</v>
      </c>
      <c r="C2778" s="180" t="str">
        <f>+'INFO SEAL'!C2729</f>
        <v>AREQUIPA</v>
      </c>
      <c r="D2778" s="180" t="str">
        <f>+'INFO SEAL'!D2729</f>
        <v>CAMANA</v>
      </c>
      <c r="E2778" s="180" t="str">
        <f>+'INFO SEAL'!E2729</f>
        <v>OCOÑA</v>
      </c>
      <c r="F2778" s="180" t="str">
        <f>+IF('INFO SEAL'!I2729="BAJA TENSION","BT",IF('INFO SEAL'!I2729="MEDIA TENSION","MT","AT"))</f>
        <v>AT</v>
      </c>
      <c r="G2778" s="180">
        <f>+'INFO SEAL'!K2729</f>
        <v>13</v>
      </c>
      <c r="H2778" s="180" t="str">
        <f>+'INFO SEAL'!L2729</f>
        <v>POSTE</v>
      </c>
      <c r="I2778" s="180" t="str">
        <f>+'INFO SEAL'!M2729</f>
        <v>MADERA</v>
      </c>
      <c r="J2778" s="180" t="str">
        <f>+'INFO SEAL'!N2729&amp;"-"&amp;F2778</f>
        <v>EMSA1P75C2-AT</v>
      </c>
      <c r="K2778" s="180"/>
      <c r="L2778" s="182" t="str">
        <f>+VLOOKUP('INFO SEAL'!N2729,$J$8:$V$50,3,FALSE)</f>
        <v>Estructura de  Suspensión- Angulo menor  compuesto por 1 postes de madera tratada 75' Clase 2</v>
      </c>
      <c r="M2778" s="33">
        <f t="shared" si="100"/>
        <v>1.6</v>
      </c>
    </row>
    <row r="2779" spans="1:13" x14ac:dyDescent="0.25">
      <c r="A2779" s="73">
        <f>+'INFO SEAL'!B2730</f>
        <v>2725</v>
      </c>
      <c r="B2779" s="180" t="str">
        <f t="shared" si="99"/>
        <v>MOD INV_2018</v>
      </c>
      <c r="C2779" s="180" t="str">
        <f>+'INFO SEAL'!C2730</f>
        <v>AREQUIPA</v>
      </c>
      <c r="D2779" s="180" t="str">
        <f>+'INFO SEAL'!D2730</f>
        <v>CAMANA</v>
      </c>
      <c r="E2779" s="180" t="str">
        <f>+'INFO SEAL'!E2730</f>
        <v>OCOÑA</v>
      </c>
      <c r="F2779" s="180" t="str">
        <f>+IF('INFO SEAL'!I2730="BAJA TENSION","BT",IF('INFO SEAL'!I2730="MEDIA TENSION","MT","AT"))</f>
        <v>AT</v>
      </c>
      <c r="G2779" s="180">
        <f>+'INFO SEAL'!K2730</f>
        <v>13</v>
      </c>
      <c r="H2779" s="180" t="str">
        <f>+'INFO SEAL'!L2730</f>
        <v>POSTE</v>
      </c>
      <c r="I2779" s="180" t="str">
        <f>+'INFO SEAL'!M2730</f>
        <v>MADERA</v>
      </c>
      <c r="J2779" s="180" t="str">
        <f>+'INFO SEAL'!N2730&amp;"-"&amp;F2779</f>
        <v>EMSA1P75C2-AT</v>
      </c>
      <c r="K2779" s="180"/>
      <c r="L2779" s="182" t="str">
        <f>+VLOOKUP('INFO SEAL'!N2730,$J$8:$V$50,3,FALSE)</f>
        <v>Estructura de  Suspensión- Angulo menor  compuesto por 1 postes de madera tratada 75' Clase 2</v>
      </c>
      <c r="M2779" s="33">
        <f t="shared" si="100"/>
        <v>1.6</v>
      </c>
    </row>
    <row r="2780" spans="1:13" x14ac:dyDescent="0.25">
      <c r="A2780" s="73">
        <f>+'INFO SEAL'!B2731</f>
        <v>2726</v>
      </c>
      <c r="B2780" s="180" t="str">
        <f t="shared" si="99"/>
        <v>MOD INV_2018</v>
      </c>
      <c r="C2780" s="180" t="str">
        <f>+'INFO SEAL'!C2731</f>
        <v>AREQUIPA</v>
      </c>
      <c r="D2780" s="180" t="str">
        <f>+'INFO SEAL'!D2731</f>
        <v>AREQUIPA</v>
      </c>
      <c r="E2780" s="180" t="str">
        <f>+'INFO SEAL'!E2731</f>
        <v>SOCABAYA</v>
      </c>
      <c r="F2780" s="180" t="str">
        <f>+IF('INFO SEAL'!I2731="BAJA TENSION","BT",IF('INFO SEAL'!I2731="MEDIA TENSION","MT","AT"))</f>
        <v>AT</v>
      </c>
      <c r="G2780" s="180">
        <f>+'INFO SEAL'!K2731</f>
        <v>16</v>
      </c>
      <c r="H2780" s="180" t="str">
        <f>+'INFO SEAL'!L2731</f>
        <v>POSTE</v>
      </c>
      <c r="I2780" s="180" t="str">
        <f>+'INFO SEAL'!M2731</f>
        <v>FIERRO</v>
      </c>
      <c r="J2780" s="180" t="str">
        <f>+'INFO SEAL'!N2731&amp;"-"&amp;F2780</f>
        <v>EA033SIU0S0-120-S3-AT</v>
      </c>
      <c r="K2780" s="180"/>
      <c r="L2780" s="182" t="str">
        <f>+VLOOKUP('INFO SEAL'!N2731,$J$8:$V$50,3,FALSE)</f>
        <v>1 Poste autosoportable de acero (16/1450) de suspensión (30°) Tipo SUS11-16</v>
      </c>
      <c r="M2780" s="33">
        <f t="shared" si="100"/>
        <v>4.5999999999999996</v>
      </c>
    </row>
    <row r="2781" spans="1:13" x14ac:dyDescent="0.25">
      <c r="A2781" s="73">
        <f>+'INFO SEAL'!B2732</f>
        <v>2727</v>
      </c>
      <c r="B2781" s="180" t="str">
        <f t="shared" si="99"/>
        <v>SICODI</v>
      </c>
      <c r="C2781" s="180" t="str">
        <f>+'INFO SEAL'!C2732</f>
        <v>AREQUIPA</v>
      </c>
      <c r="D2781" s="180" t="str">
        <f>+'INFO SEAL'!D2732</f>
        <v>CARAVELI</v>
      </c>
      <c r="E2781" s="180" t="str">
        <f>+'INFO SEAL'!E2732</f>
        <v>CARAVELI</v>
      </c>
      <c r="F2781" s="180" t="str">
        <f>+IF('INFO SEAL'!I2732="BAJA TENSION","BT",IF('INFO SEAL'!I2732="MEDIA TENSION","MT","AT"))</f>
        <v>BT</v>
      </c>
      <c r="G2781" s="180">
        <f>+'INFO SEAL'!K2732</f>
        <v>7</v>
      </c>
      <c r="H2781" s="180" t="str">
        <f>+'INFO SEAL'!L2732</f>
        <v>POSTE</v>
      </c>
      <c r="I2781" s="180" t="str">
        <f>+'INFO SEAL'!M2732</f>
        <v>CONCRETO</v>
      </c>
      <c r="J2781" s="180" t="str">
        <f>+'INFO SEAL'!N2732&amp;"-"&amp;F2781</f>
        <v>PPC02-BT</v>
      </c>
      <c r="K2781" s="180"/>
      <c r="L2781" s="182" t="str">
        <f>+VLOOKUP('INFO SEAL'!N2732,$J$8:$V$50,3,FALSE)</f>
        <v>POSTE DE CONCRETO ARMADO DE  7/200/120/225</v>
      </c>
      <c r="M2781" s="33">
        <f t="shared" si="100"/>
        <v>0.1</v>
      </c>
    </row>
    <row r="2782" spans="1:13" x14ac:dyDescent="0.25">
      <c r="A2782" s="73">
        <f>+'INFO SEAL'!B2733</f>
        <v>2728</v>
      </c>
      <c r="B2782" s="180" t="str">
        <f t="shared" si="99"/>
        <v>MOD INV_2018</v>
      </c>
      <c r="C2782" s="180" t="str">
        <f>+'INFO SEAL'!C2733</f>
        <v>AREQUIPA</v>
      </c>
      <c r="D2782" s="180" t="str">
        <f>+'INFO SEAL'!D2733</f>
        <v>AREQUIPA</v>
      </c>
      <c r="E2782" s="180" t="str">
        <f>+'INFO SEAL'!E2733</f>
        <v>SOCABAYA</v>
      </c>
      <c r="F2782" s="180" t="str">
        <f>+IF('INFO SEAL'!I2733="BAJA TENSION","BT",IF('INFO SEAL'!I2733="MEDIA TENSION","MT","AT"))</f>
        <v>AT</v>
      </c>
      <c r="G2782" s="180">
        <f>+'INFO SEAL'!K2733</f>
        <v>16</v>
      </c>
      <c r="H2782" s="180" t="str">
        <f>+'INFO SEAL'!L2733</f>
        <v>POSTE</v>
      </c>
      <c r="I2782" s="180" t="str">
        <f>+'INFO SEAL'!M2733</f>
        <v>CONCRETO</v>
      </c>
      <c r="J2782" s="180" t="str">
        <f>+'INFO SEAL'!N2733&amp;"-"&amp;F2782</f>
        <v>EC033SIU0S0-120-S1-AT</v>
      </c>
      <c r="K2782" s="180"/>
      <c r="L2782" s="182" t="str">
        <f>+VLOOKUP('INFO SEAL'!N2733,$J$8:$V$50,3,FALSE)</f>
        <v>1 Poste de concreto (16/500) de suspensión (3°) Tipo SUS1-16</v>
      </c>
      <c r="M2782" s="33">
        <f t="shared" si="100"/>
        <v>1.3</v>
      </c>
    </row>
    <row r="2783" spans="1:13" x14ac:dyDescent="0.25">
      <c r="A2783" s="73">
        <f>+'INFO SEAL'!B2734</f>
        <v>2729</v>
      </c>
      <c r="B2783" s="180" t="str">
        <f t="shared" si="99"/>
        <v>MOD INV_2018</v>
      </c>
      <c r="C2783" s="180" t="str">
        <f>+'INFO SEAL'!C2734</f>
        <v>AREQUIPA</v>
      </c>
      <c r="D2783" s="180" t="str">
        <f>+'INFO SEAL'!D2734</f>
        <v>AREQUIPA</v>
      </c>
      <c r="E2783" s="180" t="str">
        <f>+'INFO SEAL'!E2734</f>
        <v>SOCABAYA</v>
      </c>
      <c r="F2783" s="180" t="str">
        <f>+IF('INFO SEAL'!I2734="BAJA TENSION","BT",IF('INFO SEAL'!I2734="MEDIA TENSION","MT","AT"))</f>
        <v>AT</v>
      </c>
      <c r="G2783" s="180">
        <f>+'INFO SEAL'!K2734</f>
        <v>16</v>
      </c>
      <c r="H2783" s="180" t="str">
        <f>+'INFO SEAL'!L2734</f>
        <v>POSTE</v>
      </c>
      <c r="I2783" s="180" t="str">
        <f>+'INFO SEAL'!M2734</f>
        <v>CONCRETO</v>
      </c>
      <c r="J2783" s="180" t="str">
        <f>+'INFO SEAL'!N2734&amp;"-"&amp;F2783</f>
        <v>EC033SIU0S0-120-S1-AT</v>
      </c>
      <c r="K2783" s="180"/>
      <c r="L2783" s="182" t="str">
        <f>+VLOOKUP('INFO SEAL'!N2734,$J$8:$V$50,3,FALSE)</f>
        <v>1 Poste de concreto (16/500) de suspensión (3°) Tipo SUS1-16</v>
      </c>
      <c r="M2783" s="33">
        <f t="shared" si="100"/>
        <v>1.3</v>
      </c>
    </row>
    <row r="2784" spans="1:13" x14ac:dyDescent="0.25">
      <c r="A2784" s="73">
        <f>+'INFO SEAL'!B2735</f>
        <v>2730</v>
      </c>
      <c r="B2784" s="180" t="str">
        <f t="shared" si="99"/>
        <v>MOD INV_2018</v>
      </c>
      <c r="C2784" s="180" t="str">
        <f>+'INFO SEAL'!C2735</f>
        <v>AREQUIPA</v>
      </c>
      <c r="D2784" s="180" t="str">
        <f>+'INFO SEAL'!D2735</f>
        <v>AREQUIPA</v>
      </c>
      <c r="E2784" s="180" t="str">
        <f>+'INFO SEAL'!E2735</f>
        <v>SOCABAYA</v>
      </c>
      <c r="F2784" s="180" t="str">
        <f>+IF('INFO SEAL'!I2735="BAJA TENSION","BT",IF('INFO SEAL'!I2735="MEDIA TENSION","MT","AT"))</f>
        <v>AT</v>
      </c>
      <c r="G2784" s="180">
        <f>+'INFO SEAL'!K2735</f>
        <v>16</v>
      </c>
      <c r="H2784" s="180" t="str">
        <f>+'INFO SEAL'!L2735</f>
        <v>POSTE</v>
      </c>
      <c r="I2784" s="180" t="str">
        <f>+'INFO SEAL'!M2735</f>
        <v>CONCRETO</v>
      </c>
      <c r="J2784" s="180" t="str">
        <f>+'INFO SEAL'!N2735&amp;"-"&amp;F2784</f>
        <v>EC033SIU0S0-120-S1-AT</v>
      </c>
      <c r="K2784" s="180"/>
      <c r="L2784" s="182" t="str">
        <f>+VLOOKUP('INFO SEAL'!N2735,$J$8:$V$50,3,FALSE)</f>
        <v>1 Poste de concreto (16/500) de suspensión (3°) Tipo SUS1-16</v>
      </c>
      <c r="M2784" s="33">
        <f t="shared" si="100"/>
        <v>1.3</v>
      </c>
    </row>
    <row r="2785" spans="1:13" x14ac:dyDescent="0.25">
      <c r="A2785" s="73">
        <f>+'INFO SEAL'!B2736</f>
        <v>2731</v>
      </c>
      <c r="B2785" s="180" t="str">
        <f t="shared" si="99"/>
        <v>MOD INV_2018</v>
      </c>
      <c r="C2785" s="180" t="str">
        <f>+'INFO SEAL'!C2736</f>
        <v>AREQUIPA</v>
      </c>
      <c r="D2785" s="180" t="str">
        <f>+'INFO SEAL'!D2736</f>
        <v>AREQUIPA</v>
      </c>
      <c r="E2785" s="180" t="str">
        <f>+'INFO SEAL'!E2736</f>
        <v>SOCABAYA</v>
      </c>
      <c r="F2785" s="180" t="str">
        <f>+IF('INFO SEAL'!I2736="BAJA TENSION","BT",IF('INFO SEAL'!I2736="MEDIA TENSION","MT","AT"))</f>
        <v>AT</v>
      </c>
      <c r="G2785" s="180">
        <f>+'INFO SEAL'!K2736</f>
        <v>12</v>
      </c>
      <c r="H2785" s="180" t="str">
        <f>+'INFO SEAL'!L2736</f>
        <v>POSTE</v>
      </c>
      <c r="I2785" s="180" t="str">
        <f>+'INFO SEAL'!M2736</f>
        <v>CONCRETO</v>
      </c>
      <c r="J2785" s="180" t="str">
        <f>+'INFO SEAL'!N2736&amp;"-"&amp;F2785</f>
        <v>EC033SIU0S0-120-S1-AT</v>
      </c>
      <c r="K2785" s="180"/>
      <c r="L2785" s="182" t="str">
        <f>+VLOOKUP('INFO SEAL'!N2736,$J$8:$V$50,3,FALSE)</f>
        <v>1 Poste de concreto (16/500) de suspensión (3°) Tipo SUS1-16</v>
      </c>
      <c r="M2785" s="33">
        <f t="shared" si="100"/>
        <v>1.3</v>
      </c>
    </row>
    <row r="2786" spans="1:13" x14ac:dyDescent="0.25">
      <c r="A2786" s="73">
        <f>+'INFO SEAL'!B2737</f>
        <v>2732</v>
      </c>
      <c r="B2786" s="180" t="str">
        <f t="shared" si="99"/>
        <v>MOD INV_2018</v>
      </c>
      <c r="C2786" s="180" t="str">
        <f>+'INFO SEAL'!C2737</f>
        <v>AREQUIPA</v>
      </c>
      <c r="D2786" s="180" t="str">
        <f>+'INFO SEAL'!D2737</f>
        <v>AREQUIPA</v>
      </c>
      <c r="E2786" s="180" t="str">
        <f>+'INFO SEAL'!E2737</f>
        <v>SOCABAYA</v>
      </c>
      <c r="F2786" s="180" t="str">
        <f>+IF('INFO SEAL'!I2737="BAJA TENSION","BT",IF('INFO SEAL'!I2737="MEDIA TENSION","MT","AT"))</f>
        <v>AT</v>
      </c>
      <c r="G2786" s="180">
        <f>+'INFO SEAL'!K2737</f>
        <v>16</v>
      </c>
      <c r="H2786" s="180" t="str">
        <f>+'INFO SEAL'!L2737</f>
        <v>POSTE</v>
      </c>
      <c r="I2786" s="180" t="str">
        <f>+'INFO SEAL'!M2737</f>
        <v>CONCRETO</v>
      </c>
      <c r="J2786" s="180" t="str">
        <f>+'INFO SEAL'!N2737&amp;"-"&amp;F2786</f>
        <v>EC033SIU0S0-120-S1-AT</v>
      </c>
      <c r="K2786" s="180"/>
      <c r="L2786" s="182" t="str">
        <f>+VLOOKUP('INFO SEAL'!N2737,$J$8:$V$50,3,FALSE)</f>
        <v>1 Poste de concreto (16/500) de suspensión (3°) Tipo SUS1-16</v>
      </c>
      <c r="M2786" s="33">
        <f t="shared" si="100"/>
        <v>1.3</v>
      </c>
    </row>
    <row r="2787" spans="1:13" x14ac:dyDescent="0.25">
      <c r="A2787" s="73">
        <f>+'INFO SEAL'!B2738</f>
        <v>2733</v>
      </c>
      <c r="B2787" s="180" t="str">
        <f t="shared" si="99"/>
        <v>MOD INV_2018</v>
      </c>
      <c r="C2787" s="180" t="str">
        <f>+'INFO SEAL'!C2738</f>
        <v>AREQUIPA</v>
      </c>
      <c r="D2787" s="180" t="str">
        <f>+'INFO SEAL'!D2738</f>
        <v>AREQUIPA</v>
      </c>
      <c r="E2787" s="180" t="str">
        <f>+'INFO SEAL'!E2738</f>
        <v>SOCABAYA</v>
      </c>
      <c r="F2787" s="180" t="str">
        <f>+IF('INFO SEAL'!I2738="BAJA TENSION","BT",IF('INFO SEAL'!I2738="MEDIA TENSION","MT","AT"))</f>
        <v>AT</v>
      </c>
      <c r="G2787" s="180">
        <f>+'INFO SEAL'!K2738</f>
        <v>16</v>
      </c>
      <c r="H2787" s="180" t="str">
        <f>+'INFO SEAL'!L2738</f>
        <v>POSTE</v>
      </c>
      <c r="I2787" s="180" t="str">
        <f>+'INFO SEAL'!M2738</f>
        <v>CONCRETO</v>
      </c>
      <c r="J2787" s="180" t="str">
        <f>+'INFO SEAL'!N2738&amp;"-"&amp;F2787</f>
        <v>EC033SIU0S0-120-S1-AT</v>
      </c>
      <c r="K2787" s="180"/>
      <c r="L2787" s="182" t="str">
        <f>+VLOOKUP('INFO SEAL'!N2738,$J$8:$V$50,3,FALSE)</f>
        <v>1 Poste de concreto (16/500) de suspensión (3°) Tipo SUS1-16</v>
      </c>
      <c r="M2787" s="33">
        <f t="shared" si="100"/>
        <v>1.3</v>
      </c>
    </row>
    <row r="2788" spans="1:13" x14ac:dyDescent="0.25">
      <c r="A2788" s="73">
        <f>+'INFO SEAL'!B2739</f>
        <v>2734</v>
      </c>
      <c r="B2788" s="180" t="str">
        <f t="shared" si="99"/>
        <v>MOD INV_2018</v>
      </c>
      <c r="C2788" s="180" t="str">
        <f>+'INFO SEAL'!C2739</f>
        <v>AREQUIPA</v>
      </c>
      <c r="D2788" s="180" t="str">
        <f>+'INFO SEAL'!D2739</f>
        <v>AREQUIPA</v>
      </c>
      <c r="E2788" s="180" t="str">
        <f>+'INFO SEAL'!E2739</f>
        <v>SOCABAYA</v>
      </c>
      <c r="F2788" s="180" t="str">
        <f>+IF('INFO SEAL'!I2739="BAJA TENSION","BT",IF('INFO SEAL'!I2739="MEDIA TENSION","MT","AT"))</f>
        <v>AT</v>
      </c>
      <c r="G2788" s="180">
        <f>+'INFO SEAL'!K2739</f>
        <v>16</v>
      </c>
      <c r="H2788" s="180" t="str">
        <f>+'INFO SEAL'!L2739</f>
        <v>POSTE</v>
      </c>
      <c r="I2788" s="180" t="str">
        <f>+'INFO SEAL'!M2739</f>
        <v>CONCRETO</v>
      </c>
      <c r="J2788" s="180" t="str">
        <f>+'INFO SEAL'!N2739&amp;"-"&amp;F2788</f>
        <v>EC033SIU0S0-120-S1-AT</v>
      </c>
      <c r="K2788" s="180"/>
      <c r="L2788" s="182" t="str">
        <f>+VLOOKUP('INFO SEAL'!N2739,$J$8:$V$50,3,FALSE)</f>
        <v>1 Poste de concreto (16/500) de suspensión (3°) Tipo SUS1-16</v>
      </c>
      <c r="M2788" s="33">
        <f t="shared" si="100"/>
        <v>1.3</v>
      </c>
    </row>
    <row r="2789" spans="1:13" x14ac:dyDescent="0.25">
      <c r="A2789" s="73">
        <f>+'INFO SEAL'!B2740</f>
        <v>2735</v>
      </c>
      <c r="B2789" s="180" t="str">
        <f t="shared" si="99"/>
        <v>MOD INV_2018</v>
      </c>
      <c r="C2789" s="180" t="str">
        <f>+'INFO SEAL'!C2740</f>
        <v>AREQUIPA</v>
      </c>
      <c r="D2789" s="180" t="str">
        <f>+'INFO SEAL'!D2740</f>
        <v>AREQUIPA</v>
      </c>
      <c r="E2789" s="180" t="str">
        <f>+'INFO SEAL'!E2740</f>
        <v>JOSE LUIS BUSTAMANTE Y RIVERO</v>
      </c>
      <c r="F2789" s="180" t="str">
        <f>+IF('INFO SEAL'!I2740="BAJA TENSION","BT",IF('INFO SEAL'!I2740="MEDIA TENSION","MT","AT"))</f>
        <v>AT</v>
      </c>
      <c r="G2789" s="180">
        <f>+'INFO SEAL'!K2740</f>
        <v>16</v>
      </c>
      <c r="H2789" s="180" t="str">
        <f>+'INFO SEAL'!L2740</f>
        <v>POSTE</v>
      </c>
      <c r="I2789" s="180" t="str">
        <f>+'INFO SEAL'!M2740</f>
        <v>FIERRO</v>
      </c>
      <c r="J2789" s="180" t="str">
        <f>+'INFO SEAL'!N2740&amp;"-"&amp;F2789</f>
        <v>EC033SIU0S0-120-S1-AT</v>
      </c>
      <c r="K2789" s="180"/>
      <c r="L2789" s="182" t="str">
        <f>+VLOOKUP('INFO SEAL'!N2740,$J$8:$V$50,3,FALSE)</f>
        <v>1 Poste de concreto (16/500) de suspensión (3°) Tipo SUS1-16</v>
      </c>
      <c r="M2789" s="33">
        <f t="shared" si="100"/>
        <v>1.3</v>
      </c>
    </row>
    <row r="2790" spans="1:13" x14ac:dyDescent="0.25">
      <c r="A2790" s="73">
        <f>+'INFO SEAL'!B2741</f>
        <v>2736</v>
      </c>
      <c r="B2790" s="180" t="str">
        <f t="shared" si="99"/>
        <v>MOD INV_2018</v>
      </c>
      <c r="C2790" s="180" t="str">
        <f>+'INFO SEAL'!C2741</f>
        <v>AREQUIPA</v>
      </c>
      <c r="D2790" s="180" t="str">
        <f>+'INFO SEAL'!D2741</f>
        <v>AREQUIPA</v>
      </c>
      <c r="E2790" s="180" t="str">
        <f>+'INFO SEAL'!E2741</f>
        <v>JOSE LUIS BUSTAMANTE Y RIVERO</v>
      </c>
      <c r="F2790" s="180" t="str">
        <f>+IF('INFO SEAL'!I2741="BAJA TENSION","BT",IF('INFO SEAL'!I2741="MEDIA TENSION","MT","AT"))</f>
        <v>AT</v>
      </c>
      <c r="G2790" s="180">
        <f>+'INFO SEAL'!K2741</f>
        <v>16</v>
      </c>
      <c r="H2790" s="180" t="str">
        <f>+'INFO SEAL'!L2741</f>
        <v>POSTE</v>
      </c>
      <c r="I2790" s="180" t="str">
        <f>+'INFO SEAL'!M2741</f>
        <v>FIERRO</v>
      </c>
      <c r="J2790" s="180" t="str">
        <f>+'INFO SEAL'!N2741&amp;"-"&amp;F2790</f>
        <v>EC033SIU0S0-120-S1-AT</v>
      </c>
      <c r="K2790" s="180"/>
      <c r="L2790" s="182" t="str">
        <f>+VLOOKUP('INFO SEAL'!N2741,$J$8:$V$50,3,FALSE)</f>
        <v>1 Poste de concreto (16/500) de suspensión (3°) Tipo SUS1-16</v>
      </c>
      <c r="M2790" s="33">
        <f t="shared" si="100"/>
        <v>1.3</v>
      </c>
    </row>
    <row r="2791" spans="1:13" x14ac:dyDescent="0.25">
      <c r="A2791" s="73">
        <f>+'INFO SEAL'!B2742</f>
        <v>2737</v>
      </c>
      <c r="B2791" s="180" t="str">
        <f t="shared" si="99"/>
        <v>MOD INV_2018</v>
      </c>
      <c r="C2791" s="180" t="str">
        <f>+'INFO SEAL'!C2742</f>
        <v>AREQUIPA</v>
      </c>
      <c r="D2791" s="180" t="str">
        <f>+'INFO SEAL'!D2742</f>
        <v>AREQUIPA</v>
      </c>
      <c r="E2791" s="180" t="str">
        <f>+'INFO SEAL'!E2742</f>
        <v>JOSE LUIS BUSTAMANTE Y RIVERO</v>
      </c>
      <c r="F2791" s="180" t="str">
        <f>+IF('INFO SEAL'!I2742="BAJA TENSION","BT",IF('INFO SEAL'!I2742="MEDIA TENSION","MT","AT"))</f>
        <v>AT</v>
      </c>
      <c r="G2791" s="180">
        <f>+'INFO SEAL'!K2742</f>
        <v>16</v>
      </c>
      <c r="H2791" s="180" t="str">
        <f>+'INFO SEAL'!L2742</f>
        <v>POSTE</v>
      </c>
      <c r="I2791" s="180" t="str">
        <f>+'INFO SEAL'!M2742</f>
        <v>FIERRO</v>
      </c>
      <c r="J2791" s="180" t="str">
        <f>+'INFO SEAL'!N2742&amp;"-"&amp;F2791</f>
        <v>EA033SIU0S0-120-S3-AT</v>
      </c>
      <c r="K2791" s="180"/>
      <c r="L2791" s="182" t="str">
        <f>+VLOOKUP('INFO SEAL'!N2742,$J$8:$V$50,3,FALSE)</f>
        <v>1 Poste autosoportable de acero (16/1450) de suspensión (30°) Tipo SUS11-16</v>
      </c>
      <c r="M2791" s="33">
        <f t="shared" si="100"/>
        <v>4.5999999999999996</v>
      </c>
    </row>
    <row r="2792" spans="1:13" x14ac:dyDescent="0.25">
      <c r="A2792" s="73">
        <f>+'INFO SEAL'!B2743</f>
        <v>2738</v>
      </c>
      <c r="B2792" s="180" t="str">
        <f t="shared" si="99"/>
        <v>MOD INV_2018</v>
      </c>
      <c r="C2792" s="180" t="str">
        <f>+'INFO SEAL'!C2743</f>
        <v>AREQUIPA</v>
      </c>
      <c r="D2792" s="180" t="str">
        <f>+'INFO SEAL'!D2743</f>
        <v>AREQUIPA</v>
      </c>
      <c r="E2792" s="180" t="str">
        <f>+'INFO SEAL'!E2743</f>
        <v>SOCABAYA</v>
      </c>
      <c r="F2792" s="180" t="str">
        <f>+IF('INFO SEAL'!I2743="BAJA TENSION","BT",IF('INFO SEAL'!I2743="MEDIA TENSION","MT","AT"))</f>
        <v>AT</v>
      </c>
      <c r="G2792" s="180">
        <f>+'INFO SEAL'!K2743</f>
        <v>16</v>
      </c>
      <c r="H2792" s="180" t="str">
        <f>+'INFO SEAL'!L2743</f>
        <v>POSTE</v>
      </c>
      <c r="I2792" s="180" t="str">
        <f>+'INFO SEAL'!M2743</f>
        <v>FIERRO</v>
      </c>
      <c r="J2792" s="180" t="str">
        <f>+'INFO SEAL'!N2743&amp;"-"&amp;F2792</f>
        <v>EC033SIU0S0-120-S1-AT</v>
      </c>
      <c r="K2792" s="180"/>
      <c r="L2792" s="182" t="str">
        <f>+VLOOKUP('INFO SEAL'!N2743,$J$8:$V$50,3,FALSE)</f>
        <v>1 Poste de concreto (16/500) de suspensión (3°) Tipo SUS1-16</v>
      </c>
      <c r="M2792" s="33">
        <f t="shared" si="100"/>
        <v>1.3</v>
      </c>
    </row>
    <row r="2793" spans="1:13" x14ac:dyDescent="0.25">
      <c r="A2793" s="73">
        <f>+'INFO SEAL'!B2744</f>
        <v>2739</v>
      </c>
      <c r="B2793" s="180" t="str">
        <f t="shared" si="99"/>
        <v>MOD INV_2018</v>
      </c>
      <c r="C2793" s="180" t="str">
        <f>+'INFO SEAL'!C2744</f>
        <v>AREQUIPA</v>
      </c>
      <c r="D2793" s="180" t="str">
        <f>+'INFO SEAL'!D2744</f>
        <v>AREQUIPA</v>
      </c>
      <c r="E2793" s="180" t="str">
        <f>+'INFO SEAL'!E2744</f>
        <v>SOCABAYA</v>
      </c>
      <c r="F2793" s="180" t="str">
        <f>+IF('INFO SEAL'!I2744="BAJA TENSION","BT",IF('INFO SEAL'!I2744="MEDIA TENSION","MT","AT"))</f>
        <v>AT</v>
      </c>
      <c r="G2793" s="180">
        <f>+'INFO SEAL'!K2744</f>
        <v>16</v>
      </c>
      <c r="H2793" s="180" t="str">
        <f>+'INFO SEAL'!L2744</f>
        <v>POSTE</v>
      </c>
      <c r="I2793" s="180" t="str">
        <f>+'INFO SEAL'!M2744</f>
        <v>CONCRETO</v>
      </c>
      <c r="J2793" s="180" t="str">
        <f>+'INFO SEAL'!N2744&amp;"-"&amp;F2793</f>
        <v>EC033SIU0S0-120-S1-AT</v>
      </c>
      <c r="K2793" s="180"/>
      <c r="L2793" s="182" t="str">
        <f>+VLOOKUP('INFO SEAL'!N2744,$J$8:$V$50,3,FALSE)</f>
        <v>1 Poste de concreto (16/500) de suspensión (3°) Tipo SUS1-16</v>
      </c>
      <c r="M2793" s="33">
        <f t="shared" si="100"/>
        <v>1.3</v>
      </c>
    </row>
    <row r="2794" spans="1:13" x14ac:dyDescent="0.25">
      <c r="A2794" s="73">
        <f>+'INFO SEAL'!B2745</f>
        <v>2740</v>
      </c>
      <c r="B2794" s="180" t="str">
        <f t="shared" si="99"/>
        <v>MOD INV_2018</v>
      </c>
      <c r="C2794" s="180" t="str">
        <f>+'INFO SEAL'!C2745</f>
        <v>AREQUIPA</v>
      </c>
      <c r="D2794" s="180" t="str">
        <f>+'INFO SEAL'!D2745</f>
        <v>AREQUIPA</v>
      </c>
      <c r="E2794" s="180" t="str">
        <f>+'INFO SEAL'!E2745</f>
        <v>SOCABAYA</v>
      </c>
      <c r="F2794" s="180" t="str">
        <f>+IF('INFO SEAL'!I2745="BAJA TENSION","BT",IF('INFO SEAL'!I2745="MEDIA TENSION","MT","AT"))</f>
        <v>AT</v>
      </c>
      <c r="G2794" s="180">
        <f>+'INFO SEAL'!K2745</f>
        <v>16</v>
      </c>
      <c r="H2794" s="180" t="str">
        <f>+'INFO SEAL'!L2745</f>
        <v>POSTE</v>
      </c>
      <c r="I2794" s="180" t="str">
        <f>+'INFO SEAL'!M2745</f>
        <v>CONCRETO</v>
      </c>
      <c r="J2794" s="180" t="str">
        <f>+'INFO SEAL'!N2745&amp;"-"&amp;F2794</f>
        <v>EC033SIU0S0-120-S1-AT</v>
      </c>
      <c r="K2794" s="180"/>
      <c r="L2794" s="182" t="str">
        <f>+VLOOKUP('INFO SEAL'!N2745,$J$8:$V$50,3,FALSE)</f>
        <v>1 Poste de concreto (16/500) de suspensión (3°) Tipo SUS1-16</v>
      </c>
      <c r="M2794" s="33">
        <f t="shared" si="100"/>
        <v>1.3</v>
      </c>
    </row>
    <row r="2795" spans="1:13" x14ac:dyDescent="0.25">
      <c r="A2795" s="73">
        <f>+'INFO SEAL'!B2746</f>
        <v>2741</v>
      </c>
      <c r="B2795" s="180" t="str">
        <f t="shared" si="99"/>
        <v>MOD INV_2018</v>
      </c>
      <c r="C2795" s="180" t="str">
        <f>+'INFO SEAL'!C2746</f>
        <v>AREQUIPA</v>
      </c>
      <c r="D2795" s="180" t="str">
        <f>+'INFO SEAL'!D2746</f>
        <v>AREQUIPA</v>
      </c>
      <c r="E2795" s="180" t="str">
        <f>+'INFO SEAL'!E2746</f>
        <v>SOCABAYA</v>
      </c>
      <c r="F2795" s="180" t="str">
        <f>+IF('INFO SEAL'!I2746="BAJA TENSION","BT",IF('INFO SEAL'!I2746="MEDIA TENSION","MT","AT"))</f>
        <v>AT</v>
      </c>
      <c r="G2795" s="180">
        <f>+'INFO SEAL'!K2746</f>
        <v>16</v>
      </c>
      <c r="H2795" s="180" t="str">
        <f>+'INFO SEAL'!L2746</f>
        <v>POSTE</v>
      </c>
      <c r="I2795" s="180" t="str">
        <f>+'INFO SEAL'!M2746</f>
        <v>CONCRETO</v>
      </c>
      <c r="J2795" s="180" t="str">
        <f>+'INFO SEAL'!N2746&amp;"-"&amp;F2795</f>
        <v>EC033SIU0S0-120-S1-AT</v>
      </c>
      <c r="K2795" s="180"/>
      <c r="L2795" s="182" t="str">
        <f>+VLOOKUP('INFO SEAL'!N2746,$J$8:$V$50,3,FALSE)</f>
        <v>1 Poste de concreto (16/500) de suspensión (3°) Tipo SUS1-16</v>
      </c>
      <c r="M2795" s="33">
        <f t="shared" si="100"/>
        <v>1.3</v>
      </c>
    </row>
    <row r="2796" spans="1:13" x14ac:dyDescent="0.25">
      <c r="A2796" s="73">
        <f>+'INFO SEAL'!B2747</f>
        <v>2742</v>
      </c>
      <c r="B2796" s="180" t="str">
        <f t="shared" si="99"/>
        <v>MOD INV_2018</v>
      </c>
      <c r="C2796" s="180" t="str">
        <f>+'INFO SEAL'!C2747</f>
        <v>AREQUIPA</v>
      </c>
      <c r="D2796" s="180" t="str">
        <f>+'INFO SEAL'!D2747</f>
        <v>AREQUIPA</v>
      </c>
      <c r="E2796" s="180" t="str">
        <f>+'INFO SEAL'!E2747</f>
        <v>SOCABAYA</v>
      </c>
      <c r="F2796" s="180" t="str">
        <f>+IF('INFO SEAL'!I2747="BAJA TENSION","BT",IF('INFO SEAL'!I2747="MEDIA TENSION","MT","AT"))</f>
        <v>AT</v>
      </c>
      <c r="G2796" s="180">
        <f>+'INFO SEAL'!K2747</f>
        <v>16</v>
      </c>
      <c r="H2796" s="180" t="str">
        <f>+'INFO SEAL'!L2747</f>
        <v>POSTE</v>
      </c>
      <c r="I2796" s="180" t="str">
        <f>+'INFO SEAL'!M2747</f>
        <v>FIERRO</v>
      </c>
      <c r="J2796" s="180" t="str">
        <f>+'INFO SEAL'!N2747&amp;"-"&amp;F2796</f>
        <v>EA033SIU0S0-120-S3-AT</v>
      </c>
      <c r="K2796" s="180"/>
      <c r="L2796" s="182" t="str">
        <f>+VLOOKUP('INFO SEAL'!N2747,$J$8:$V$50,3,FALSE)</f>
        <v>1 Poste autosoportable de acero (16/1450) de suspensión (30°) Tipo SUS11-16</v>
      </c>
      <c r="M2796" s="33">
        <f t="shared" si="100"/>
        <v>4.5999999999999996</v>
      </c>
    </row>
    <row r="2797" spans="1:13" x14ac:dyDescent="0.25">
      <c r="A2797" s="73">
        <f>+'INFO SEAL'!B2748</f>
        <v>2743</v>
      </c>
      <c r="B2797" s="180" t="str">
        <f t="shared" si="99"/>
        <v>SICODI</v>
      </c>
      <c r="C2797" s="180" t="str">
        <f>+'INFO SEAL'!C2748</f>
        <v>AREQUIPA</v>
      </c>
      <c r="D2797" s="180" t="str">
        <f>+'INFO SEAL'!D2748</f>
        <v>AREQUIPA</v>
      </c>
      <c r="E2797" s="180" t="str">
        <f>+'INFO SEAL'!E2748</f>
        <v>JOSE LUIS BUSTAMANTE Y RIVERO</v>
      </c>
      <c r="F2797" s="180" t="str">
        <f>+IF('INFO SEAL'!I2748="BAJA TENSION","BT",IF('INFO SEAL'!I2748="MEDIA TENSION","MT","AT"))</f>
        <v>MT</v>
      </c>
      <c r="G2797" s="180">
        <f>+'INFO SEAL'!K2748</f>
        <v>13</v>
      </c>
      <c r="H2797" s="180" t="str">
        <f>+'INFO SEAL'!L2748</f>
        <v>POSTE</v>
      </c>
      <c r="I2797" s="180" t="str">
        <f>+'INFO SEAL'!M2748</f>
        <v>CONCRETO</v>
      </c>
      <c r="J2797" s="180" t="str">
        <f>+'INFO SEAL'!N2748&amp;"-"&amp;F2797</f>
        <v>PPC18-MT</v>
      </c>
      <c r="K2797" s="180"/>
      <c r="L2797" s="182" t="str">
        <f>+VLOOKUP('INFO SEAL'!N2748,$J$8:$V$50,3,FALSE)</f>
        <v>POSTE DE CONCRETO ARMADO DE 13/200/140/335</v>
      </c>
      <c r="M2797" s="33">
        <f t="shared" si="100"/>
        <v>0.4</v>
      </c>
    </row>
    <row r="2798" spans="1:13" x14ac:dyDescent="0.25">
      <c r="A2798" s="73">
        <f>+'INFO SEAL'!B2749</f>
        <v>2744</v>
      </c>
      <c r="B2798" s="180" t="str">
        <f t="shared" si="99"/>
        <v>SICODI</v>
      </c>
      <c r="C2798" s="180" t="str">
        <f>+'INFO SEAL'!C2749</f>
        <v>AREQUIPA</v>
      </c>
      <c r="D2798" s="180" t="str">
        <f>+'INFO SEAL'!D2749</f>
        <v>AREQUIPA</v>
      </c>
      <c r="E2798" s="180" t="str">
        <f>+'INFO SEAL'!E2749</f>
        <v>JOSE LUIS BUSTAMANTE Y RIVERO</v>
      </c>
      <c r="F2798" s="180" t="str">
        <f>+IF('INFO SEAL'!I2749="BAJA TENSION","BT",IF('INFO SEAL'!I2749="MEDIA TENSION","MT","AT"))</f>
        <v>MT</v>
      </c>
      <c r="G2798" s="180">
        <f>+'INFO SEAL'!K2749</f>
        <v>13</v>
      </c>
      <c r="H2798" s="180" t="str">
        <f>+'INFO SEAL'!L2749</f>
        <v>POSTE</v>
      </c>
      <c r="I2798" s="180" t="str">
        <f>+'INFO SEAL'!M2749</f>
        <v>CONCRETO</v>
      </c>
      <c r="J2798" s="180" t="str">
        <f>+'INFO SEAL'!N2749&amp;"-"&amp;F2798</f>
        <v>PPC18-MT</v>
      </c>
      <c r="K2798" s="180"/>
      <c r="L2798" s="182" t="str">
        <f>+VLOOKUP('INFO SEAL'!N2749,$J$8:$V$50,3,FALSE)</f>
        <v>POSTE DE CONCRETO ARMADO DE 13/200/140/335</v>
      </c>
      <c r="M2798" s="33">
        <f t="shared" si="100"/>
        <v>0.4</v>
      </c>
    </row>
    <row r="2799" spans="1:13" x14ac:dyDescent="0.25">
      <c r="A2799" s="73">
        <f>+'INFO SEAL'!B2750</f>
        <v>2745</v>
      </c>
      <c r="B2799" s="180" t="str">
        <f t="shared" si="99"/>
        <v>MOD INV_2018</v>
      </c>
      <c r="C2799" s="180" t="str">
        <f>+'INFO SEAL'!C2750</f>
        <v>AREQUIPA</v>
      </c>
      <c r="D2799" s="180" t="str">
        <f>+'INFO SEAL'!D2750</f>
        <v>AREQUIPA</v>
      </c>
      <c r="E2799" s="180" t="str">
        <f>+'INFO SEAL'!E2750</f>
        <v>SOCABAYA</v>
      </c>
      <c r="F2799" s="180" t="str">
        <f>+IF('INFO SEAL'!I2750="BAJA TENSION","BT",IF('INFO SEAL'!I2750="MEDIA TENSION","MT","AT"))</f>
        <v>AT</v>
      </c>
      <c r="G2799" s="180">
        <f>+'INFO SEAL'!K2750</f>
        <v>16</v>
      </c>
      <c r="H2799" s="180" t="str">
        <f>+'INFO SEAL'!L2750</f>
        <v>POSTE</v>
      </c>
      <c r="I2799" s="180" t="str">
        <f>+'INFO SEAL'!M2750</f>
        <v>CONCRETO</v>
      </c>
      <c r="J2799" s="180" t="str">
        <f>+'INFO SEAL'!N2750&amp;"-"&amp;F2799</f>
        <v>EC033SIU0S0-120-S1-AT</v>
      </c>
      <c r="K2799" s="180"/>
      <c r="L2799" s="182" t="str">
        <f>+VLOOKUP('INFO SEAL'!N2750,$J$8:$V$50,3,FALSE)</f>
        <v>1 Poste de concreto (16/500) de suspensión (3°) Tipo SUS1-16</v>
      </c>
      <c r="M2799" s="33">
        <f t="shared" si="100"/>
        <v>1.3</v>
      </c>
    </row>
    <row r="2800" spans="1:13" x14ac:dyDescent="0.25">
      <c r="A2800" s="73">
        <f>+'INFO SEAL'!B2751</f>
        <v>2746</v>
      </c>
      <c r="B2800" s="180" t="str">
        <f t="shared" si="99"/>
        <v>MOD INV_2018</v>
      </c>
      <c r="C2800" s="180" t="str">
        <f>+'INFO SEAL'!C2751</f>
        <v>AREQUIPA</v>
      </c>
      <c r="D2800" s="180" t="str">
        <f>+'INFO SEAL'!D2751</f>
        <v>AREQUIPA</v>
      </c>
      <c r="E2800" s="180" t="str">
        <f>+'INFO SEAL'!E2751</f>
        <v>SOCABAYA</v>
      </c>
      <c r="F2800" s="180" t="str">
        <f>+IF('INFO SEAL'!I2751="BAJA TENSION","BT",IF('INFO SEAL'!I2751="MEDIA TENSION","MT","AT"))</f>
        <v>AT</v>
      </c>
      <c r="G2800" s="180">
        <f>+'INFO SEAL'!K2751</f>
        <v>16</v>
      </c>
      <c r="H2800" s="180" t="str">
        <f>+'INFO SEAL'!L2751</f>
        <v>POSTE</v>
      </c>
      <c r="I2800" s="180" t="str">
        <f>+'INFO SEAL'!M2751</f>
        <v>FIERRO</v>
      </c>
      <c r="J2800" s="180" t="str">
        <f>+'INFO SEAL'!N2751&amp;"-"&amp;F2800</f>
        <v>EC033SIU0S0-120-S1-AT</v>
      </c>
      <c r="K2800" s="180"/>
      <c r="L2800" s="182" t="str">
        <f>+VLOOKUP('INFO SEAL'!N2751,$J$8:$V$50,3,FALSE)</f>
        <v>1 Poste de concreto (16/500) de suspensión (3°) Tipo SUS1-16</v>
      </c>
      <c r="M2800" s="33">
        <f t="shared" si="100"/>
        <v>1.3</v>
      </c>
    </row>
    <row r="2801" spans="1:13" x14ac:dyDescent="0.25">
      <c r="A2801" s="73">
        <f>+'INFO SEAL'!B2752</f>
        <v>2747</v>
      </c>
      <c r="B2801" s="180" t="str">
        <f t="shared" si="99"/>
        <v>MOD INV_2018</v>
      </c>
      <c r="C2801" s="180" t="str">
        <f>+'INFO SEAL'!C2752</f>
        <v>AREQUIPA</v>
      </c>
      <c r="D2801" s="180" t="str">
        <f>+'INFO SEAL'!D2752</f>
        <v>AREQUIPA</v>
      </c>
      <c r="E2801" s="180" t="str">
        <f>+'INFO SEAL'!E2752</f>
        <v>SOCABAYA</v>
      </c>
      <c r="F2801" s="180" t="str">
        <f>+IF('INFO SEAL'!I2752="BAJA TENSION","BT",IF('INFO SEAL'!I2752="MEDIA TENSION","MT","AT"))</f>
        <v>AT</v>
      </c>
      <c r="G2801" s="180">
        <f>+'INFO SEAL'!K2752</f>
        <v>16</v>
      </c>
      <c r="H2801" s="180" t="str">
        <f>+'INFO SEAL'!L2752</f>
        <v>POSTE</v>
      </c>
      <c r="I2801" s="180" t="str">
        <f>+'INFO SEAL'!M2752</f>
        <v>CONCRETO</v>
      </c>
      <c r="J2801" s="180" t="str">
        <f>+'INFO SEAL'!N2752&amp;"-"&amp;F2801</f>
        <v>EC033SIU0S0-120-S1-AT</v>
      </c>
      <c r="K2801" s="180"/>
      <c r="L2801" s="182" t="str">
        <f>+VLOOKUP('INFO SEAL'!N2752,$J$8:$V$50,3,FALSE)</f>
        <v>1 Poste de concreto (16/500) de suspensión (3°) Tipo SUS1-16</v>
      </c>
      <c r="M2801" s="33">
        <f t="shared" si="100"/>
        <v>1.3</v>
      </c>
    </row>
    <row r="2802" spans="1:13" x14ac:dyDescent="0.25">
      <c r="A2802" s="73">
        <f>+'INFO SEAL'!B2753</f>
        <v>2748</v>
      </c>
      <c r="B2802" s="180" t="str">
        <f t="shared" si="99"/>
        <v>MOD INV_2018</v>
      </c>
      <c r="C2802" s="180" t="str">
        <f>+'INFO SEAL'!C2753</f>
        <v>AREQUIPA</v>
      </c>
      <c r="D2802" s="180" t="str">
        <f>+'INFO SEAL'!D2753</f>
        <v>AREQUIPA</v>
      </c>
      <c r="E2802" s="180" t="str">
        <f>+'INFO SEAL'!E2753</f>
        <v>SOCABAYA</v>
      </c>
      <c r="F2802" s="180" t="str">
        <f>+IF('INFO SEAL'!I2753="BAJA TENSION","BT",IF('INFO SEAL'!I2753="MEDIA TENSION","MT","AT"))</f>
        <v>AT</v>
      </c>
      <c r="G2802" s="180">
        <f>+'INFO SEAL'!K2753</f>
        <v>16</v>
      </c>
      <c r="H2802" s="180" t="str">
        <f>+'INFO SEAL'!L2753</f>
        <v>POSTE</v>
      </c>
      <c r="I2802" s="180" t="str">
        <f>+'INFO SEAL'!M2753</f>
        <v>CONCRETO</v>
      </c>
      <c r="J2802" s="180" t="str">
        <f>+'INFO SEAL'!N2753&amp;"-"&amp;F2802</f>
        <v>EA033SIU0S0-120-S3-AT</v>
      </c>
      <c r="K2802" s="180"/>
      <c r="L2802" s="182" t="str">
        <f>+VLOOKUP('INFO SEAL'!N2753,$J$8:$V$50,3,FALSE)</f>
        <v>1 Poste autosoportable de acero (16/1450) de suspensión (30°) Tipo SUS11-16</v>
      </c>
      <c r="M2802" s="33">
        <f t="shared" si="100"/>
        <v>4.5999999999999996</v>
      </c>
    </row>
    <row r="2803" spans="1:13" x14ac:dyDescent="0.25">
      <c r="A2803" s="73">
        <f>+'INFO SEAL'!B2754</f>
        <v>2749</v>
      </c>
      <c r="B2803" s="180" t="str">
        <f t="shared" si="99"/>
        <v>SICODI</v>
      </c>
      <c r="C2803" s="180" t="str">
        <f>+'INFO SEAL'!C2754</f>
        <v>AREQUIPA</v>
      </c>
      <c r="D2803" s="180" t="str">
        <f>+'INFO SEAL'!D2754</f>
        <v>CAMANA</v>
      </c>
      <c r="E2803" s="180" t="str">
        <f>+'INFO SEAL'!E2754</f>
        <v>OCOÑA</v>
      </c>
      <c r="F2803" s="180" t="str">
        <f>+IF('INFO SEAL'!I2754="BAJA TENSION","BT",IF('INFO SEAL'!I2754="MEDIA TENSION","MT","AT"))</f>
        <v>MT</v>
      </c>
      <c r="G2803" s="180">
        <f>+'INFO SEAL'!K2754</f>
        <v>13</v>
      </c>
      <c r="H2803" s="180" t="str">
        <f>+'INFO SEAL'!L2754</f>
        <v>POSTE</v>
      </c>
      <c r="I2803" s="180" t="str">
        <f>+'INFO SEAL'!M2754</f>
        <v>CONCRETO</v>
      </c>
      <c r="J2803" s="180" t="str">
        <f>+'INFO SEAL'!N2754&amp;"-"&amp;F2803</f>
        <v>PPC19-MT</v>
      </c>
      <c r="K2803" s="180"/>
      <c r="L2803" s="182" t="str">
        <f>+VLOOKUP('INFO SEAL'!N2754,$J$8:$V$50,3,FALSE)</f>
        <v>POSTE DE CONCRETO ARMADO DE 13/300/150/345</v>
      </c>
      <c r="M2803" s="33">
        <f t="shared" si="100"/>
        <v>0.5</v>
      </c>
    </row>
    <row r="2804" spans="1:13" x14ac:dyDescent="0.25">
      <c r="A2804" s="73">
        <f>+'INFO SEAL'!B2755</f>
        <v>2750</v>
      </c>
      <c r="B2804" s="180" t="str">
        <f t="shared" si="99"/>
        <v>SICODI</v>
      </c>
      <c r="C2804" s="180" t="str">
        <f>+'INFO SEAL'!C2755</f>
        <v>AREQUIPA</v>
      </c>
      <c r="D2804" s="180" t="str">
        <f>+'INFO SEAL'!D2755</f>
        <v>CAMANA</v>
      </c>
      <c r="E2804" s="180" t="str">
        <f>+'INFO SEAL'!E2755</f>
        <v>MARISCAL CACERES</v>
      </c>
      <c r="F2804" s="180" t="str">
        <f>+IF('INFO SEAL'!I2755="BAJA TENSION","BT",IF('INFO SEAL'!I2755="MEDIA TENSION","MT","AT"))</f>
        <v>BT</v>
      </c>
      <c r="G2804" s="180">
        <f>+'INFO SEAL'!K2755</f>
        <v>8</v>
      </c>
      <c r="H2804" s="180" t="str">
        <f>+'INFO SEAL'!L2755</f>
        <v>POSTE</v>
      </c>
      <c r="I2804" s="180" t="str">
        <f>+'INFO SEAL'!M2755</f>
        <v>CONCRETO</v>
      </c>
      <c r="J2804" s="180" t="str">
        <f>+'INFO SEAL'!N2755&amp;"-"&amp;F2804</f>
        <v>PPC06-BT</v>
      </c>
      <c r="K2804" s="180"/>
      <c r="L2804" s="182" t="str">
        <f>+VLOOKUP('INFO SEAL'!N2755,$J$8:$V$50,3,FALSE)</f>
        <v>POSTE DE CONCRETO ARMADO DE  8/300/120/240</v>
      </c>
      <c r="M2804" s="33">
        <f t="shared" si="100"/>
        <v>0.1</v>
      </c>
    </row>
    <row r="2805" spans="1:13" x14ac:dyDescent="0.25">
      <c r="A2805" s="73">
        <f>+'INFO SEAL'!B2756</f>
        <v>2751</v>
      </c>
      <c r="B2805" s="180" t="str">
        <f t="shared" si="99"/>
        <v>SICODI</v>
      </c>
      <c r="C2805" s="180" t="str">
        <f>+'INFO SEAL'!C2756</f>
        <v>AREQUIPA</v>
      </c>
      <c r="D2805" s="180" t="str">
        <f>+'INFO SEAL'!D2756</f>
        <v>CARAVELI</v>
      </c>
      <c r="E2805" s="180" t="str">
        <f>+'INFO SEAL'!E2756</f>
        <v>CARAVELI</v>
      </c>
      <c r="F2805" s="180" t="str">
        <f>+IF('INFO SEAL'!I2756="BAJA TENSION","BT",IF('INFO SEAL'!I2756="MEDIA TENSION","MT","AT"))</f>
        <v>MT</v>
      </c>
      <c r="G2805" s="180">
        <f>+'INFO SEAL'!K2756</f>
        <v>12</v>
      </c>
      <c r="H2805" s="180" t="str">
        <f>+'INFO SEAL'!L2756</f>
        <v>POSTE</v>
      </c>
      <c r="I2805" s="180" t="str">
        <f>+'INFO SEAL'!M2756</f>
        <v>CONCRETO</v>
      </c>
      <c r="J2805" s="180" t="str">
        <f>+'INFO SEAL'!N2756&amp;"-"&amp;F2805</f>
        <v>PPC15-MT</v>
      </c>
      <c r="K2805" s="180"/>
      <c r="L2805" s="182" t="str">
        <f>+VLOOKUP('INFO SEAL'!N2756,$J$8:$V$50,3,FALSE)</f>
        <v>POSTE DE CONCRETO ARMADO DE 12/200/120/300</v>
      </c>
      <c r="M2805" s="33">
        <f t="shared" si="100"/>
        <v>0.3</v>
      </c>
    </row>
    <row r="2806" spans="1:13" x14ac:dyDescent="0.25">
      <c r="A2806" s="73">
        <f>+'INFO SEAL'!B2757</f>
        <v>2752</v>
      </c>
      <c r="B2806" s="180" t="str">
        <f t="shared" si="99"/>
        <v>SICODI</v>
      </c>
      <c r="C2806" s="180" t="str">
        <f>+'INFO SEAL'!C2757</f>
        <v>AREQUIPA</v>
      </c>
      <c r="D2806" s="180" t="str">
        <f>+'INFO SEAL'!D2757</f>
        <v>CARAVELI</v>
      </c>
      <c r="E2806" s="180" t="str">
        <f>+'INFO SEAL'!E2757</f>
        <v>CARAVELI</v>
      </c>
      <c r="F2806" s="180" t="str">
        <f>+IF('INFO SEAL'!I2757="BAJA TENSION","BT",IF('INFO SEAL'!I2757="MEDIA TENSION","MT","AT"))</f>
        <v>MT</v>
      </c>
      <c r="G2806" s="180">
        <f>+'INFO SEAL'!K2757</f>
        <v>12</v>
      </c>
      <c r="H2806" s="180" t="str">
        <f>+'INFO SEAL'!L2757</f>
        <v>POSTE</v>
      </c>
      <c r="I2806" s="180" t="str">
        <f>+'INFO SEAL'!M2757</f>
        <v>CONCRETO</v>
      </c>
      <c r="J2806" s="180" t="str">
        <f>+'INFO SEAL'!N2757&amp;"-"&amp;F2806</f>
        <v>PPC15-MT</v>
      </c>
      <c r="K2806" s="180"/>
      <c r="L2806" s="182" t="str">
        <f>+VLOOKUP('INFO SEAL'!N2757,$J$8:$V$50,3,FALSE)</f>
        <v>POSTE DE CONCRETO ARMADO DE 12/200/120/300</v>
      </c>
      <c r="M2806" s="33">
        <f t="shared" si="100"/>
        <v>0.3</v>
      </c>
    </row>
    <row r="2807" spans="1:13" x14ac:dyDescent="0.25">
      <c r="A2807" s="73">
        <f>+'INFO SEAL'!B2758</f>
        <v>2753</v>
      </c>
      <c r="B2807" s="180" t="str">
        <f t="shared" si="99"/>
        <v>SICODI</v>
      </c>
      <c r="C2807" s="180" t="str">
        <f>+'INFO SEAL'!C2758</f>
        <v>AREQUIPA</v>
      </c>
      <c r="D2807" s="180" t="str">
        <f>+'INFO SEAL'!D2758</f>
        <v>CAMANA</v>
      </c>
      <c r="E2807" s="180" t="str">
        <f>+'INFO SEAL'!E2758</f>
        <v>OCOÑA</v>
      </c>
      <c r="F2807" s="180" t="str">
        <f>+IF('INFO SEAL'!I2758="BAJA TENSION","BT",IF('INFO SEAL'!I2758="MEDIA TENSION","MT","AT"))</f>
        <v>MT</v>
      </c>
      <c r="G2807" s="180">
        <f>+'INFO SEAL'!K2758</f>
        <v>13</v>
      </c>
      <c r="H2807" s="180" t="str">
        <f>+'INFO SEAL'!L2758</f>
        <v>POSTE</v>
      </c>
      <c r="I2807" s="180" t="str">
        <f>+'INFO SEAL'!M2758</f>
        <v>CONCRETO</v>
      </c>
      <c r="J2807" s="180" t="str">
        <f>+'INFO SEAL'!N2758&amp;"-"&amp;F2807</f>
        <v>PPC19-MT</v>
      </c>
      <c r="K2807" s="180"/>
      <c r="L2807" s="182" t="str">
        <f>+VLOOKUP('INFO SEAL'!N2758,$J$8:$V$50,3,FALSE)</f>
        <v>POSTE DE CONCRETO ARMADO DE 13/300/150/345</v>
      </c>
      <c r="M2807" s="33">
        <f t="shared" si="100"/>
        <v>0.5</v>
      </c>
    </row>
    <row r="2808" spans="1:13" x14ac:dyDescent="0.25">
      <c r="A2808" s="73">
        <f>+'INFO SEAL'!B2759</f>
        <v>2754</v>
      </c>
      <c r="B2808" s="180" t="str">
        <f t="shared" ref="B2808:B2871" si="101">+INDEX($B$8:$B$50,MATCH(L2808,$L$8:$L$50,0))</f>
        <v>SICODI</v>
      </c>
      <c r="C2808" s="180" t="str">
        <f>+'INFO SEAL'!C2759</f>
        <v>AREQUIPA</v>
      </c>
      <c r="D2808" s="180" t="str">
        <f>+'INFO SEAL'!D2759</f>
        <v>CAMANA</v>
      </c>
      <c r="E2808" s="180" t="str">
        <f>+'INFO SEAL'!E2759</f>
        <v>OCOÑA</v>
      </c>
      <c r="F2808" s="180" t="str">
        <f>+IF('INFO SEAL'!I2759="BAJA TENSION","BT",IF('INFO SEAL'!I2759="MEDIA TENSION","MT","AT"))</f>
        <v>MT</v>
      </c>
      <c r="G2808" s="180">
        <f>+'INFO SEAL'!K2759</f>
        <v>13</v>
      </c>
      <c r="H2808" s="180" t="str">
        <f>+'INFO SEAL'!L2759</f>
        <v>POSTE</v>
      </c>
      <c r="I2808" s="180" t="str">
        <f>+'INFO SEAL'!M2759</f>
        <v>CONCRETO</v>
      </c>
      <c r="J2808" s="180" t="str">
        <f>+'INFO SEAL'!N2759&amp;"-"&amp;F2808</f>
        <v>PPC19-MT</v>
      </c>
      <c r="K2808" s="180"/>
      <c r="L2808" s="182" t="str">
        <f>+VLOOKUP('INFO SEAL'!N2759,$J$8:$V$50,3,FALSE)</f>
        <v>POSTE DE CONCRETO ARMADO DE 13/300/150/345</v>
      </c>
      <c r="M2808" s="33">
        <f t="shared" ref="M2808:M2871" si="102">+VLOOKUP(J2808,$K$8:$V$50,12,FALSE)</f>
        <v>0.5</v>
      </c>
    </row>
    <row r="2809" spans="1:13" x14ac:dyDescent="0.25">
      <c r="A2809" s="73">
        <f>+'INFO SEAL'!B2760</f>
        <v>2755</v>
      </c>
      <c r="B2809" s="180" t="str">
        <f t="shared" si="101"/>
        <v>SICODI</v>
      </c>
      <c r="C2809" s="180" t="str">
        <f>+'INFO SEAL'!C2760</f>
        <v>AREQUIPA</v>
      </c>
      <c r="D2809" s="180" t="str">
        <f>+'INFO SEAL'!D2760</f>
        <v>CAMANA</v>
      </c>
      <c r="E2809" s="180" t="str">
        <f>+'INFO SEAL'!E2760</f>
        <v>OCOÑA</v>
      </c>
      <c r="F2809" s="180" t="str">
        <f>+IF('INFO SEAL'!I2760="BAJA TENSION","BT",IF('INFO SEAL'!I2760="MEDIA TENSION","MT","AT"))</f>
        <v>MT</v>
      </c>
      <c r="G2809" s="180">
        <f>+'INFO SEAL'!K2760</f>
        <v>13</v>
      </c>
      <c r="H2809" s="180" t="str">
        <f>+'INFO SEAL'!L2760</f>
        <v>POSTE</v>
      </c>
      <c r="I2809" s="180" t="str">
        <f>+'INFO SEAL'!M2760</f>
        <v>CONCRETO</v>
      </c>
      <c r="J2809" s="180" t="str">
        <f>+'INFO SEAL'!N2760&amp;"-"&amp;F2809</f>
        <v>PPC19-MT</v>
      </c>
      <c r="K2809" s="180"/>
      <c r="L2809" s="182" t="str">
        <f>+VLOOKUP('INFO SEAL'!N2760,$J$8:$V$50,3,FALSE)</f>
        <v>POSTE DE CONCRETO ARMADO DE 13/300/150/345</v>
      </c>
      <c r="M2809" s="33">
        <f t="shared" si="102"/>
        <v>0.5</v>
      </c>
    </row>
    <row r="2810" spans="1:13" x14ac:dyDescent="0.25">
      <c r="A2810" s="73">
        <f>+'INFO SEAL'!B2761</f>
        <v>2756</v>
      </c>
      <c r="B2810" s="180" t="str">
        <f t="shared" si="101"/>
        <v>SICODI</v>
      </c>
      <c r="C2810" s="180" t="str">
        <f>+'INFO SEAL'!C2761</f>
        <v>AREQUIPA</v>
      </c>
      <c r="D2810" s="180" t="str">
        <f>+'INFO SEAL'!D2761</f>
        <v>CAMANA</v>
      </c>
      <c r="E2810" s="180" t="str">
        <f>+'INFO SEAL'!E2761</f>
        <v>OCOÑA</v>
      </c>
      <c r="F2810" s="180" t="str">
        <f>+IF('INFO SEAL'!I2761="BAJA TENSION","BT",IF('INFO SEAL'!I2761="MEDIA TENSION","MT","AT"))</f>
        <v>MT</v>
      </c>
      <c r="G2810" s="180">
        <f>+'INFO SEAL'!K2761</f>
        <v>13</v>
      </c>
      <c r="H2810" s="180" t="str">
        <f>+'INFO SEAL'!L2761</f>
        <v>POSTE</v>
      </c>
      <c r="I2810" s="180" t="str">
        <f>+'INFO SEAL'!M2761</f>
        <v>CONCRETO</v>
      </c>
      <c r="J2810" s="180" t="str">
        <f>+'INFO SEAL'!N2761&amp;"-"&amp;F2810</f>
        <v>PPC19-MT</v>
      </c>
      <c r="K2810" s="180"/>
      <c r="L2810" s="182" t="str">
        <f>+VLOOKUP('INFO SEAL'!N2761,$J$8:$V$50,3,FALSE)</f>
        <v>POSTE DE CONCRETO ARMADO DE 13/300/150/345</v>
      </c>
      <c r="M2810" s="33">
        <f t="shared" si="102"/>
        <v>0.5</v>
      </c>
    </row>
    <row r="2811" spans="1:13" x14ac:dyDescent="0.25">
      <c r="A2811" s="73">
        <f>+'INFO SEAL'!B2762</f>
        <v>2757</v>
      </c>
      <c r="B2811" s="180" t="str">
        <f t="shared" si="101"/>
        <v>SICODI</v>
      </c>
      <c r="C2811" s="180" t="str">
        <f>+'INFO SEAL'!C2762</f>
        <v>AREQUIPA</v>
      </c>
      <c r="D2811" s="180" t="str">
        <f>+'INFO SEAL'!D2762</f>
        <v>CAMANA</v>
      </c>
      <c r="E2811" s="180" t="str">
        <f>+'INFO SEAL'!E2762</f>
        <v>OCOÑA</v>
      </c>
      <c r="F2811" s="180" t="str">
        <f>+IF('INFO SEAL'!I2762="BAJA TENSION","BT",IF('INFO SEAL'!I2762="MEDIA TENSION","MT","AT"))</f>
        <v>MT</v>
      </c>
      <c r="G2811" s="180">
        <f>+'INFO SEAL'!K2762</f>
        <v>13</v>
      </c>
      <c r="H2811" s="180" t="str">
        <f>+'INFO SEAL'!L2762</f>
        <v>POSTE</v>
      </c>
      <c r="I2811" s="180" t="str">
        <f>+'INFO SEAL'!M2762</f>
        <v>CONCRETO</v>
      </c>
      <c r="J2811" s="180" t="str">
        <f>+'INFO SEAL'!N2762&amp;"-"&amp;F2811</f>
        <v>PPC19-MT</v>
      </c>
      <c r="K2811" s="180"/>
      <c r="L2811" s="182" t="str">
        <f>+VLOOKUP('INFO SEAL'!N2762,$J$8:$V$50,3,FALSE)</f>
        <v>POSTE DE CONCRETO ARMADO DE 13/300/150/345</v>
      </c>
      <c r="M2811" s="33">
        <f t="shared" si="102"/>
        <v>0.5</v>
      </c>
    </row>
    <row r="2812" spans="1:13" x14ac:dyDescent="0.25">
      <c r="A2812" s="73">
        <f>+'INFO SEAL'!B2763</f>
        <v>2758</v>
      </c>
      <c r="B2812" s="180" t="str">
        <f t="shared" si="101"/>
        <v>SICODI</v>
      </c>
      <c r="C2812" s="180" t="str">
        <f>+'INFO SEAL'!C2763</f>
        <v>AREQUIPA</v>
      </c>
      <c r="D2812" s="180" t="str">
        <f>+'INFO SEAL'!D2763</f>
        <v>CAMANA</v>
      </c>
      <c r="E2812" s="180" t="str">
        <f>+'INFO SEAL'!E2763</f>
        <v>OCOÑA</v>
      </c>
      <c r="F2812" s="180" t="str">
        <f>+IF('INFO SEAL'!I2763="BAJA TENSION","BT",IF('INFO SEAL'!I2763="MEDIA TENSION","MT","AT"))</f>
        <v>MT</v>
      </c>
      <c r="G2812" s="180">
        <f>+'INFO SEAL'!K2763</f>
        <v>13</v>
      </c>
      <c r="H2812" s="180" t="str">
        <f>+'INFO SEAL'!L2763</f>
        <v>POSTE</v>
      </c>
      <c r="I2812" s="180" t="str">
        <f>+'INFO SEAL'!M2763</f>
        <v>CONCRETO</v>
      </c>
      <c r="J2812" s="180" t="str">
        <f>+'INFO SEAL'!N2763&amp;"-"&amp;F2812</f>
        <v>PPC19-MT</v>
      </c>
      <c r="K2812" s="180"/>
      <c r="L2812" s="182" t="str">
        <f>+VLOOKUP('INFO SEAL'!N2763,$J$8:$V$50,3,FALSE)</f>
        <v>POSTE DE CONCRETO ARMADO DE 13/300/150/345</v>
      </c>
      <c r="M2812" s="33">
        <f t="shared" si="102"/>
        <v>0.5</v>
      </c>
    </row>
    <row r="2813" spans="1:13" x14ac:dyDescent="0.25">
      <c r="A2813" s="73">
        <f>+'INFO SEAL'!B2764</f>
        <v>2759</v>
      </c>
      <c r="B2813" s="180" t="str">
        <f t="shared" si="101"/>
        <v>SICODI</v>
      </c>
      <c r="C2813" s="180" t="str">
        <f>+'INFO SEAL'!C2764</f>
        <v>AREQUIPA</v>
      </c>
      <c r="D2813" s="180" t="str">
        <f>+'INFO SEAL'!D2764</f>
        <v>CONDESUYOS</v>
      </c>
      <c r="E2813" s="180" t="str">
        <f>+'INFO SEAL'!E2764</f>
        <v>SALAMANCA</v>
      </c>
      <c r="F2813" s="180" t="str">
        <f>+IF('INFO SEAL'!I2764="BAJA TENSION","BT",IF('INFO SEAL'!I2764="MEDIA TENSION","MT","AT"))</f>
        <v>MT</v>
      </c>
      <c r="G2813" s="180">
        <f>+'INFO SEAL'!K2764</f>
        <v>13</v>
      </c>
      <c r="H2813" s="180" t="str">
        <f>+'INFO SEAL'!L2764</f>
        <v>POSTE</v>
      </c>
      <c r="I2813" s="180" t="str">
        <f>+'INFO SEAL'!M2764</f>
        <v>CONCRETO</v>
      </c>
      <c r="J2813" s="180" t="str">
        <f>+'INFO SEAL'!N2764&amp;"-"&amp;F2813</f>
        <v>PPC19-MT</v>
      </c>
      <c r="K2813" s="180"/>
      <c r="L2813" s="182" t="str">
        <f>+VLOOKUP('INFO SEAL'!N2764,$J$8:$V$50,3,FALSE)</f>
        <v>POSTE DE CONCRETO ARMADO DE 13/300/150/345</v>
      </c>
      <c r="M2813" s="33">
        <f t="shared" si="102"/>
        <v>0.5</v>
      </c>
    </row>
    <row r="2814" spans="1:13" x14ac:dyDescent="0.25">
      <c r="A2814" s="73">
        <f>+'INFO SEAL'!B2765</f>
        <v>2760</v>
      </c>
      <c r="B2814" s="180" t="str">
        <f t="shared" si="101"/>
        <v>SICODI</v>
      </c>
      <c r="C2814" s="180" t="str">
        <f>+'INFO SEAL'!C2765</f>
        <v>AREQUIPA</v>
      </c>
      <c r="D2814" s="180" t="str">
        <f>+'INFO SEAL'!D2765</f>
        <v>CAMANA</v>
      </c>
      <c r="E2814" s="180" t="str">
        <f>+'INFO SEAL'!E2765</f>
        <v>OCOÑA</v>
      </c>
      <c r="F2814" s="180" t="str">
        <f>+IF('INFO SEAL'!I2765="BAJA TENSION","BT",IF('INFO SEAL'!I2765="MEDIA TENSION","MT","AT"))</f>
        <v>MT</v>
      </c>
      <c r="G2814" s="180">
        <f>+'INFO SEAL'!K2765</f>
        <v>13</v>
      </c>
      <c r="H2814" s="180" t="str">
        <f>+'INFO SEAL'!L2765</f>
        <v>POSTE</v>
      </c>
      <c r="I2814" s="180" t="str">
        <f>+'INFO SEAL'!M2765</f>
        <v>CONCRETO</v>
      </c>
      <c r="J2814" s="180" t="str">
        <f>+'INFO SEAL'!N2765&amp;"-"&amp;F2814</f>
        <v>PPC19-MT</v>
      </c>
      <c r="K2814" s="180"/>
      <c r="L2814" s="182" t="str">
        <f>+VLOOKUP('INFO SEAL'!N2765,$J$8:$V$50,3,FALSE)</f>
        <v>POSTE DE CONCRETO ARMADO DE 13/300/150/345</v>
      </c>
      <c r="M2814" s="33">
        <f t="shared" si="102"/>
        <v>0.5</v>
      </c>
    </row>
    <row r="2815" spans="1:13" x14ac:dyDescent="0.25">
      <c r="A2815" s="73">
        <f>+'INFO SEAL'!B2766</f>
        <v>2761</v>
      </c>
      <c r="B2815" s="180" t="str">
        <f t="shared" si="101"/>
        <v>SICODI</v>
      </c>
      <c r="C2815" s="180" t="str">
        <f>+'INFO SEAL'!C2766</f>
        <v>AREQUIPA</v>
      </c>
      <c r="D2815" s="180" t="str">
        <f>+'INFO SEAL'!D2766</f>
        <v>CARAVELI</v>
      </c>
      <c r="E2815" s="180" t="str">
        <f>+'INFO SEAL'!E2766</f>
        <v>CARAVELI</v>
      </c>
      <c r="F2815" s="180" t="str">
        <f>+IF('INFO SEAL'!I2766="BAJA TENSION","BT",IF('INFO SEAL'!I2766="MEDIA TENSION","MT","AT"))</f>
        <v>MT</v>
      </c>
      <c r="G2815" s="180">
        <f>+'INFO SEAL'!K2766</f>
        <v>13</v>
      </c>
      <c r="H2815" s="180" t="str">
        <f>+'INFO SEAL'!L2766</f>
        <v>POSTE</v>
      </c>
      <c r="I2815" s="180" t="str">
        <f>+'INFO SEAL'!M2766</f>
        <v>CONCRETO</v>
      </c>
      <c r="J2815" s="180" t="str">
        <f>+'INFO SEAL'!N2766&amp;"-"&amp;F2815</f>
        <v>PPC18-MT</v>
      </c>
      <c r="K2815" s="180"/>
      <c r="L2815" s="182" t="str">
        <f>+VLOOKUP('INFO SEAL'!N2766,$J$8:$V$50,3,FALSE)</f>
        <v>POSTE DE CONCRETO ARMADO DE 13/200/140/335</v>
      </c>
      <c r="M2815" s="33">
        <f t="shared" si="102"/>
        <v>0.4</v>
      </c>
    </row>
    <row r="2816" spans="1:13" x14ac:dyDescent="0.25">
      <c r="A2816" s="73">
        <f>+'INFO SEAL'!B2767</f>
        <v>2762</v>
      </c>
      <c r="B2816" s="180" t="str">
        <f t="shared" si="101"/>
        <v>SICODI</v>
      </c>
      <c r="C2816" s="180" t="str">
        <f>+'INFO SEAL'!C2767</f>
        <v>AREQUIPA</v>
      </c>
      <c r="D2816" s="180" t="str">
        <f>+'INFO SEAL'!D2767</f>
        <v>CAMANA</v>
      </c>
      <c r="E2816" s="180" t="str">
        <f>+'INFO SEAL'!E2767</f>
        <v>OCOÑA</v>
      </c>
      <c r="F2816" s="180" t="str">
        <f>+IF('INFO SEAL'!I2767="BAJA TENSION","BT",IF('INFO SEAL'!I2767="MEDIA TENSION","MT","AT"))</f>
        <v>MT</v>
      </c>
      <c r="G2816" s="180">
        <f>+'INFO SEAL'!K2767</f>
        <v>13</v>
      </c>
      <c r="H2816" s="180" t="str">
        <f>+'INFO SEAL'!L2767</f>
        <v>POSTE</v>
      </c>
      <c r="I2816" s="180" t="str">
        <f>+'INFO SEAL'!M2767</f>
        <v>CONCRETO</v>
      </c>
      <c r="J2816" s="180" t="str">
        <f>+'INFO SEAL'!N2767&amp;"-"&amp;F2816</f>
        <v>PPC19-MT</v>
      </c>
      <c r="K2816" s="180"/>
      <c r="L2816" s="182" t="str">
        <f>+VLOOKUP('INFO SEAL'!N2767,$J$8:$V$50,3,FALSE)</f>
        <v>POSTE DE CONCRETO ARMADO DE 13/300/150/345</v>
      </c>
      <c r="M2816" s="33">
        <f t="shared" si="102"/>
        <v>0.5</v>
      </c>
    </row>
    <row r="2817" spans="1:13" x14ac:dyDescent="0.25">
      <c r="A2817" s="73">
        <f>+'INFO SEAL'!B2768</f>
        <v>2763</v>
      </c>
      <c r="B2817" s="180" t="str">
        <f t="shared" si="101"/>
        <v>SICODI</v>
      </c>
      <c r="C2817" s="180" t="str">
        <f>+'INFO SEAL'!C2768</f>
        <v>AREQUIPA</v>
      </c>
      <c r="D2817" s="180" t="str">
        <f>+'INFO SEAL'!D2768</f>
        <v>CAMANA</v>
      </c>
      <c r="E2817" s="180" t="str">
        <f>+'INFO SEAL'!E2768</f>
        <v>OCOÑA</v>
      </c>
      <c r="F2817" s="180" t="str">
        <f>+IF('INFO SEAL'!I2768="BAJA TENSION","BT",IF('INFO SEAL'!I2768="MEDIA TENSION","MT","AT"))</f>
        <v>MT</v>
      </c>
      <c r="G2817" s="180">
        <f>+'INFO SEAL'!K2768</f>
        <v>13</v>
      </c>
      <c r="H2817" s="180" t="str">
        <f>+'INFO SEAL'!L2768</f>
        <v>POSTE</v>
      </c>
      <c r="I2817" s="180" t="str">
        <f>+'INFO SEAL'!M2768</f>
        <v>CONCRETO</v>
      </c>
      <c r="J2817" s="180" t="str">
        <f>+'INFO SEAL'!N2768&amp;"-"&amp;F2817</f>
        <v>PPC19-MT</v>
      </c>
      <c r="K2817" s="180"/>
      <c r="L2817" s="182" t="str">
        <f>+VLOOKUP('INFO SEAL'!N2768,$J$8:$V$50,3,FALSE)</f>
        <v>POSTE DE CONCRETO ARMADO DE 13/300/150/345</v>
      </c>
      <c r="M2817" s="33">
        <f t="shared" si="102"/>
        <v>0.5</v>
      </c>
    </row>
    <row r="2818" spans="1:13" x14ac:dyDescent="0.25">
      <c r="A2818" s="73">
        <f>+'INFO SEAL'!B2769</f>
        <v>2764</v>
      </c>
      <c r="B2818" s="180" t="str">
        <f t="shared" si="101"/>
        <v>SICODI</v>
      </c>
      <c r="C2818" s="180" t="str">
        <f>+'INFO SEAL'!C2769</f>
        <v>AREQUIPA</v>
      </c>
      <c r="D2818" s="180" t="str">
        <f>+'INFO SEAL'!D2769</f>
        <v>CAMANA</v>
      </c>
      <c r="E2818" s="180" t="str">
        <f>+'INFO SEAL'!E2769</f>
        <v>OCOÑA</v>
      </c>
      <c r="F2818" s="180" t="str">
        <f>+IF('INFO SEAL'!I2769="BAJA TENSION","BT",IF('INFO SEAL'!I2769="MEDIA TENSION","MT","AT"))</f>
        <v>MT</v>
      </c>
      <c r="G2818" s="180">
        <f>+'INFO SEAL'!K2769</f>
        <v>13</v>
      </c>
      <c r="H2818" s="180" t="str">
        <f>+'INFO SEAL'!L2769</f>
        <v>POSTE</v>
      </c>
      <c r="I2818" s="180" t="str">
        <f>+'INFO SEAL'!M2769</f>
        <v>CONCRETO</v>
      </c>
      <c r="J2818" s="180" t="str">
        <f>+'INFO SEAL'!N2769&amp;"-"&amp;F2818</f>
        <v>PPC19-MT</v>
      </c>
      <c r="K2818" s="180"/>
      <c r="L2818" s="182" t="str">
        <f>+VLOOKUP('INFO SEAL'!N2769,$J$8:$V$50,3,FALSE)</f>
        <v>POSTE DE CONCRETO ARMADO DE 13/300/150/345</v>
      </c>
      <c r="M2818" s="33">
        <f t="shared" si="102"/>
        <v>0.5</v>
      </c>
    </row>
    <row r="2819" spans="1:13" x14ac:dyDescent="0.25">
      <c r="A2819" s="73">
        <f>+'INFO SEAL'!B2770</f>
        <v>2765</v>
      </c>
      <c r="B2819" s="180" t="str">
        <f t="shared" si="101"/>
        <v>SICODI</v>
      </c>
      <c r="C2819" s="180" t="str">
        <f>+'INFO SEAL'!C2770</f>
        <v>AREQUIPA</v>
      </c>
      <c r="D2819" s="180" t="str">
        <f>+'INFO SEAL'!D2770</f>
        <v>CAMANA</v>
      </c>
      <c r="E2819" s="180" t="str">
        <f>+'INFO SEAL'!E2770</f>
        <v>OCOÑA</v>
      </c>
      <c r="F2819" s="180" t="str">
        <f>+IF('INFO SEAL'!I2770="BAJA TENSION","BT",IF('INFO SEAL'!I2770="MEDIA TENSION","MT","AT"))</f>
        <v>MT</v>
      </c>
      <c r="G2819" s="180">
        <f>+'INFO SEAL'!K2770</f>
        <v>13</v>
      </c>
      <c r="H2819" s="180" t="str">
        <f>+'INFO SEAL'!L2770</f>
        <v>POSTE</v>
      </c>
      <c r="I2819" s="180" t="str">
        <f>+'INFO SEAL'!M2770</f>
        <v>CONCRETO</v>
      </c>
      <c r="J2819" s="180" t="str">
        <f>+'INFO SEAL'!N2770&amp;"-"&amp;F2819</f>
        <v>PPC19-MT</v>
      </c>
      <c r="K2819" s="180"/>
      <c r="L2819" s="182" t="str">
        <f>+VLOOKUP('INFO SEAL'!N2770,$J$8:$V$50,3,FALSE)</f>
        <v>POSTE DE CONCRETO ARMADO DE 13/300/150/345</v>
      </c>
      <c r="M2819" s="33">
        <f t="shared" si="102"/>
        <v>0.5</v>
      </c>
    </row>
    <row r="2820" spans="1:13" x14ac:dyDescent="0.25">
      <c r="A2820" s="73">
        <f>+'INFO SEAL'!B2771</f>
        <v>2766</v>
      </c>
      <c r="B2820" s="180" t="str">
        <f t="shared" si="101"/>
        <v>SICODI</v>
      </c>
      <c r="C2820" s="180" t="str">
        <f>+'INFO SEAL'!C2771</f>
        <v>AREQUIPA</v>
      </c>
      <c r="D2820" s="180" t="str">
        <f>+'INFO SEAL'!D2771</f>
        <v>CAMANA</v>
      </c>
      <c r="E2820" s="180" t="str">
        <f>+'INFO SEAL'!E2771</f>
        <v>OCOÑA</v>
      </c>
      <c r="F2820" s="180" t="str">
        <f>+IF('INFO SEAL'!I2771="BAJA TENSION","BT",IF('INFO SEAL'!I2771="MEDIA TENSION","MT","AT"))</f>
        <v>MT</v>
      </c>
      <c r="G2820" s="180">
        <f>+'INFO SEAL'!K2771</f>
        <v>13</v>
      </c>
      <c r="H2820" s="180" t="str">
        <f>+'INFO SEAL'!L2771</f>
        <v>POSTE</v>
      </c>
      <c r="I2820" s="180" t="str">
        <f>+'INFO SEAL'!M2771</f>
        <v>CONCRETO</v>
      </c>
      <c r="J2820" s="180" t="str">
        <f>+'INFO SEAL'!N2771&amp;"-"&amp;F2820</f>
        <v>PPC19-MT</v>
      </c>
      <c r="K2820" s="180"/>
      <c r="L2820" s="182" t="str">
        <f>+VLOOKUP('INFO SEAL'!N2771,$J$8:$V$50,3,FALSE)</f>
        <v>POSTE DE CONCRETO ARMADO DE 13/300/150/345</v>
      </c>
      <c r="M2820" s="33">
        <f t="shared" si="102"/>
        <v>0.5</v>
      </c>
    </row>
    <row r="2821" spans="1:13" x14ac:dyDescent="0.25">
      <c r="A2821" s="73">
        <f>+'INFO SEAL'!B2772</f>
        <v>2767</v>
      </c>
      <c r="B2821" s="180" t="str">
        <f t="shared" si="101"/>
        <v>SICODI</v>
      </c>
      <c r="C2821" s="180" t="str">
        <f>+'INFO SEAL'!C2772</f>
        <v>AREQUIPA</v>
      </c>
      <c r="D2821" s="180" t="str">
        <f>+'INFO SEAL'!D2772</f>
        <v>CAMANA</v>
      </c>
      <c r="E2821" s="180" t="str">
        <f>+'INFO SEAL'!E2772</f>
        <v>OCOÑA</v>
      </c>
      <c r="F2821" s="180" t="str">
        <f>+IF('INFO SEAL'!I2772="BAJA TENSION","BT",IF('INFO SEAL'!I2772="MEDIA TENSION","MT","AT"))</f>
        <v>MT</v>
      </c>
      <c r="G2821" s="180">
        <f>+'INFO SEAL'!K2772</f>
        <v>13</v>
      </c>
      <c r="H2821" s="180" t="str">
        <f>+'INFO SEAL'!L2772</f>
        <v>POSTE</v>
      </c>
      <c r="I2821" s="180" t="str">
        <f>+'INFO SEAL'!M2772</f>
        <v>CONCRETO</v>
      </c>
      <c r="J2821" s="180" t="str">
        <f>+'INFO SEAL'!N2772&amp;"-"&amp;F2821</f>
        <v>PPC19-MT</v>
      </c>
      <c r="K2821" s="180"/>
      <c r="L2821" s="182" t="str">
        <f>+VLOOKUP('INFO SEAL'!N2772,$J$8:$V$50,3,FALSE)</f>
        <v>POSTE DE CONCRETO ARMADO DE 13/300/150/345</v>
      </c>
      <c r="M2821" s="33">
        <f t="shared" si="102"/>
        <v>0.5</v>
      </c>
    </row>
    <row r="2822" spans="1:13" x14ac:dyDescent="0.25">
      <c r="A2822" s="73">
        <f>+'INFO SEAL'!B2773</f>
        <v>2768</v>
      </c>
      <c r="B2822" s="180" t="str">
        <f t="shared" si="101"/>
        <v>SICODI</v>
      </c>
      <c r="C2822" s="180" t="str">
        <f>+'INFO SEAL'!C2773</f>
        <v>AREQUIPA</v>
      </c>
      <c r="D2822" s="180" t="str">
        <f>+'INFO SEAL'!D2773</f>
        <v>CAMANA</v>
      </c>
      <c r="E2822" s="180" t="str">
        <f>+'INFO SEAL'!E2773</f>
        <v>OCOÑA</v>
      </c>
      <c r="F2822" s="180" t="str">
        <f>+IF('INFO SEAL'!I2773="BAJA TENSION","BT",IF('INFO SEAL'!I2773="MEDIA TENSION","MT","AT"))</f>
        <v>MT</v>
      </c>
      <c r="G2822" s="180">
        <f>+'INFO SEAL'!K2773</f>
        <v>13</v>
      </c>
      <c r="H2822" s="180" t="str">
        <f>+'INFO SEAL'!L2773</f>
        <v>POSTE</v>
      </c>
      <c r="I2822" s="180" t="str">
        <f>+'INFO SEAL'!M2773</f>
        <v>CONCRETO</v>
      </c>
      <c r="J2822" s="180" t="str">
        <f>+'INFO SEAL'!N2773&amp;"-"&amp;F2822</f>
        <v>PPC19-MT</v>
      </c>
      <c r="K2822" s="180"/>
      <c r="L2822" s="182" t="str">
        <f>+VLOOKUP('INFO SEAL'!N2773,$J$8:$V$50,3,FALSE)</f>
        <v>POSTE DE CONCRETO ARMADO DE 13/300/150/345</v>
      </c>
      <c r="M2822" s="33">
        <f t="shared" si="102"/>
        <v>0.5</v>
      </c>
    </row>
    <row r="2823" spans="1:13" x14ac:dyDescent="0.25">
      <c r="A2823" s="73">
        <f>+'INFO SEAL'!B2774</f>
        <v>2769</v>
      </c>
      <c r="B2823" s="180" t="str">
        <f t="shared" si="101"/>
        <v>SICODI</v>
      </c>
      <c r="C2823" s="180" t="str">
        <f>+'INFO SEAL'!C2774</f>
        <v>AREQUIPA</v>
      </c>
      <c r="D2823" s="180" t="str">
        <f>+'INFO SEAL'!D2774</f>
        <v>CAMANA</v>
      </c>
      <c r="E2823" s="180" t="str">
        <f>+'INFO SEAL'!E2774</f>
        <v>OCOÑA</v>
      </c>
      <c r="F2823" s="180" t="str">
        <f>+IF('INFO SEAL'!I2774="BAJA TENSION","BT",IF('INFO SEAL'!I2774="MEDIA TENSION","MT","AT"))</f>
        <v>MT</v>
      </c>
      <c r="G2823" s="180">
        <f>+'INFO SEAL'!K2774</f>
        <v>13</v>
      </c>
      <c r="H2823" s="180" t="str">
        <f>+'INFO SEAL'!L2774</f>
        <v>POSTE</v>
      </c>
      <c r="I2823" s="180" t="str">
        <f>+'INFO SEAL'!M2774</f>
        <v>CONCRETO</v>
      </c>
      <c r="J2823" s="180" t="str">
        <f>+'INFO SEAL'!N2774&amp;"-"&amp;F2823</f>
        <v>PPC19-MT</v>
      </c>
      <c r="K2823" s="180"/>
      <c r="L2823" s="182" t="str">
        <f>+VLOOKUP('INFO SEAL'!N2774,$J$8:$V$50,3,FALSE)</f>
        <v>POSTE DE CONCRETO ARMADO DE 13/300/150/345</v>
      </c>
      <c r="M2823" s="33">
        <f t="shared" si="102"/>
        <v>0.5</v>
      </c>
    </row>
    <row r="2824" spans="1:13" x14ac:dyDescent="0.25">
      <c r="A2824" s="73">
        <f>+'INFO SEAL'!B2775</f>
        <v>2770</v>
      </c>
      <c r="B2824" s="180" t="str">
        <f t="shared" si="101"/>
        <v>SICODI</v>
      </c>
      <c r="C2824" s="180" t="str">
        <f>+'INFO SEAL'!C2775</f>
        <v>AREQUIPA</v>
      </c>
      <c r="D2824" s="180" t="str">
        <f>+'INFO SEAL'!D2775</f>
        <v>CAMANA</v>
      </c>
      <c r="E2824" s="180" t="str">
        <f>+'INFO SEAL'!E2775</f>
        <v>OCOÑA</v>
      </c>
      <c r="F2824" s="180" t="str">
        <f>+IF('INFO SEAL'!I2775="BAJA TENSION","BT",IF('INFO SEAL'!I2775="MEDIA TENSION","MT","AT"))</f>
        <v>MT</v>
      </c>
      <c r="G2824" s="180">
        <f>+'INFO SEAL'!K2775</f>
        <v>13</v>
      </c>
      <c r="H2824" s="180" t="str">
        <f>+'INFO SEAL'!L2775</f>
        <v>POSTE</v>
      </c>
      <c r="I2824" s="180" t="str">
        <f>+'INFO SEAL'!M2775</f>
        <v>CONCRETO</v>
      </c>
      <c r="J2824" s="180" t="str">
        <f>+'INFO SEAL'!N2775&amp;"-"&amp;F2824</f>
        <v>PPC19-MT</v>
      </c>
      <c r="K2824" s="180"/>
      <c r="L2824" s="182" t="str">
        <f>+VLOOKUP('INFO SEAL'!N2775,$J$8:$V$50,3,FALSE)</f>
        <v>POSTE DE CONCRETO ARMADO DE 13/300/150/345</v>
      </c>
      <c r="M2824" s="33">
        <f t="shared" si="102"/>
        <v>0.5</v>
      </c>
    </row>
    <row r="2825" spans="1:13" x14ac:dyDescent="0.25">
      <c r="A2825" s="73">
        <f>+'INFO SEAL'!B2776</f>
        <v>2771</v>
      </c>
      <c r="B2825" s="180" t="str">
        <f t="shared" si="101"/>
        <v>SICODI</v>
      </c>
      <c r="C2825" s="180" t="str">
        <f>+'INFO SEAL'!C2776</f>
        <v>AREQUIPA</v>
      </c>
      <c r="D2825" s="180" t="str">
        <f>+'INFO SEAL'!D2776</f>
        <v>CAMANA</v>
      </c>
      <c r="E2825" s="180" t="str">
        <f>+'INFO SEAL'!E2776</f>
        <v>OCOÑA</v>
      </c>
      <c r="F2825" s="180" t="str">
        <f>+IF('INFO SEAL'!I2776="BAJA TENSION","BT",IF('INFO SEAL'!I2776="MEDIA TENSION","MT","AT"))</f>
        <v>MT</v>
      </c>
      <c r="G2825" s="180">
        <f>+'INFO SEAL'!K2776</f>
        <v>13</v>
      </c>
      <c r="H2825" s="180" t="str">
        <f>+'INFO SEAL'!L2776</f>
        <v>POSTE</v>
      </c>
      <c r="I2825" s="180" t="str">
        <f>+'INFO SEAL'!M2776</f>
        <v>CONCRETO</v>
      </c>
      <c r="J2825" s="180" t="str">
        <f>+'INFO SEAL'!N2776&amp;"-"&amp;F2825</f>
        <v>PPC19-MT</v>
      </c>
      <c r="K2825" s="180"/>
      <c r="L2825" s="182" t="str">
        <f>+VLOOKUP('INFO SEAL'!N2776,$J$8:$V$50,3,FALSE)</f>
        <v>POSTE DE CONCRETO ARMADO DE 13/300/150/345</v>
      </c>
      <c r="M2825" s="33">
        <f t="shared" si="102"/>
        <v>0.5</v>
      </c>
    </row>
    <row r="2826" spans="1:13" x14ac:dyDescent="0.25">
      <c r="A2826" s="73">
        <f>+'INFO SEAL'!B2777</f>
        <v>2772</v>
      </c>
      <c r="B2826" s="180" t="str">
        <f t="shared" si="101"/>
        <v>SICODI</v>
      </c>
      <c r="C2826" s="180" t="str">
        <f>+'INFO SEAL'!C2777</f>
        <v>AREQUIPA</v>
      </c>
      <c r="D2826" s="180" t="str">
        <f>+'INFO SEAL'!D2777</f>
        <v>CAMANA</v>
      </c>
      <c r="E2826" s="180" t="str">
        <f>+'INFO SEAL'!E2777</f>
        <v>MARISCAL CACERES</v>
      </c>
      <c r="F2826" s="180" t="str">
        <f>+IF('INFO SEAL'!I2777="BAJA TENSION","BT",IF('INFO SEAL'!I2777="MEDIA TENSION","MT","AT"))</f>
        <v>BT</v>
      </c>
      <c r="G2826" s="180">
        <f>+'INFO SEAL'!K2777</f>
        <v>8</v>
      </c>
      <c r="H2826" s="180" t="str">
        <f>+'INFO SEAL'!L2777</f>
        <v>POSTE</v>
      </c>
      <c r="I2826" s="180" t="str">
        <f>+'INFO SEAL'!M2777</f>
        <v>CONCRETO</v>
      </c>
      <c r="J2826" s="180" t="str">
        <f>+'INFO SEAL'!N2777&amp;"-"&amp;F2826</f>
        <v>PPC05-BT</v>
      </c>
      <c r="K2826" s="180"/>
      <c r="L2826" s="182" t="str">
        <f>+VLOOKUP('INFO SEAL'!N2777,$J$8:$V$50,3,FALSE)</f>
        <v>POSTE DE CONCRETO ARMADO DE  8/200/120/240</v>
      </c>
      <c r="M2826" s="33">
        <f t="shared" si="102"/>
        <v>0.1</v>
      </c>
    </row>
    <row r="2827" spans="1:13" x14ac:dyDescent="0.25">
      <c r="A2827" s="73">
        <f>+'INFO SEAL'!B2778</f>
        <v>2773</v>
      </c>
      <c r="B2827" s="180" t="str">
        <f t="shared" si="101"/>
        <v>SICODI</v>
      </c>
      <c r="C2827" s="180" t="str">
        <f>+'INFO SEAL'!C2778</f>
        <v>AREQUIPA</v>
      </c>
      <c r="D2827" s="180" t="str">
        <f>+'INFO SEAL'!D2778</f>
        <v>CAMANA</v>
      </c>
      <c r="E2827" s="180" t="str">
        <f>+'INFO SEAL'!E2778</f>
        <v>MARISCAL CACERES</v>
      </c>
      <c r="F2827" s="180" t="str">
        <f>+IF('INFO SEAL'!I2778="BAJA TENSION","BT",IF('INFO SEAL'!I2778="MEDIA TENSION","MT","AT"))</f>
        <v>BT</v>
      </c>
      <c r="G2827" s="180">
        <f>+'INFO SEAL'!K2778</f>
        <v>7</v>
      </c>
      <c r="H2827" s="180" t="str">
        <f>+'INFO SEAL'!L2778</f>
        <v>POSTE</v>
      </c>
      <c r="I2827" s="180" t="str">
        <f>+'INFO SEAL'!M2778</f>
        <v>CONCRETO</v>
      </c>
      <c r="J2827" s="180" t="str">
        <f>+'INFO SEAL'!N2778&amp;"-"&amp;F2827</f>
        <v>PPC02-BT</v>
      </c>
      <c r="K2827" s="180"/>
      <c r="L2827" s="182" t="str">
        <f>+VLOOKUP('INFO SEAL'!N2778,$J$8:$V$50,3,FALSE)</f>
        <v>POSTE DE CONCRETO ARMADO DE  7/200/120/225</v>
      </c>
      <c r="M2827" s="33">
        <f t="shared" si="102"/>
        <v>0.1</v>
      </c>
    </row>
    <row r="2828" spans="1:13" x14ac:dyDescent="0.25">
      <c r="A2828" s="73">
        <f>+'INFO SEAL'!B2779</f>
        <v>2774</v>
      </c>
      <c r="B2828" s="180" t="str">
        <f t="shared" si="101"/>
        <v>SICODI</v>
      </c>
      <c r="C2828" s="180" t="str">
        <f>+'INFO SEAL'!C2779</f>
        <v>AREQUIPA</v>
      </c>
      <c r="D2828" s="180" t="str">
        <f>+'INFO SEAL'!D2779</f>
        <v>CAMANA</v>
      </c>
      <c r="E2828" s="180" t="str">
        <f>+'INFO SEAL'!E2779</f>
        <v>MARISCAL CACERES</v>
      </c>
      <c r="F2828" s="180" t="str">
        <f>+IF('INFO SEAL'!I2779="BAJA TENSION","BT",IF('INFO SEAL'!I2779="MEDIA TENSION","MT","AT"))</f>
        <v>BT</v>
      </c>
      <c r="G2828" s="180">
        <f>+'INFO SEAL'!K2779</f>
        <v>8</v>
      </c>
      <c r="H2828" s="180" t="str">
        <f>+'INFO SEAL'!L2779</f>
        <v>POSTE</v>
      </c>
      <c r="I2828" s="180" t="str">
        <f>+'INFO SEAL'!M2779</f>
        <v>CONCRETO</v>
      </c>
      <c r="J2828" s="180" t="str">
        <f>+'INFO SEAL'!N2779&amp;"-"&amp;F2828</f>
        <v>PPC06-BT</v>
      </c>
      <c r="K2828" s="180"/>
      <c r="L2828" s="182" t="str">
        <f>+VLOOKUP('INFO SEAL'!N2779,$J$8:$V$50,3,FALSE)</f>
        <v>POSTE DE CONCRETO ARMADO DE  8/300/120/240</v>
      </c>
      <c r="M2828" s="33">
        <f t="shared" si="102"/>
        <v>0.1</v>
      </c>
    </row>
    <row r="2829" spans="1:13" x14ac:dyDescent="0.25">
      <c r="A2829" s="73">
        <f>+'INFO SEAL'!B2780</f>
        <v>2775</v>
      </c>
      <c r="B2829" s="180" t="str">
        <f t="shared" si="101"/>
        <v>SICODI</v>
      </c>
      <c r="C2829" s="180" t="str">
        <f>+'INFO SEAL'!C2780</f>
        <v>AREQUIPA</v>
      </c>
      <c r="D2829" s="180" t="str">
        <f>+'INFO SEAL'!D2780</f>
        <v>CAMANA</v>
      </c>
      <c r="E2829" s="180" t="str">
        <f>+'INFO SEAL'!E2780</f>
        <v>MARISCAL CACERES</v>
      </c>
      <c r="F2829" s="180" t="str">
        <f>+IF('INFO SEAL'!I2780="BAJA TENSION","BT",IF('INFO SEAL'!I2780="MEDIA TENSION","MT","AT"))</f>
        <v>BT</v>
      </c>
      <c r="G2829" s="180">
        <f>+'INFO SEAL'!K2780</f>
        <v>8</v>
      </c>
      <c r="H2829" s="180" t="str">
        <f>+'INFO SEAL'!L2780</f>
        <v>POSTE</v>
      </c>
      <c r="I2829" s="180" t="str">
        <f>+'INFO SEAL'!M2780</f>
        <v>CONCRETO</v>
      </c>
      <c r="J2829" s="180" t="str">
        <f>+'INFO SEAL'!N2780&amp;"-"&amp;F2829</f>
        <v>PPC05-BT</v>
      </c>
      <c r="K2829" s="180"/>
      <c r="L2829" s="182" t="str">
        <f>+VLOOKUP('INFO SEAL'!N2780,$J$8:$V$50,3,FALSE)</f>
        <v>POSTE DE CONCRETO ARMADO DE  8/200/120/240</v>
      </c>
      <c r="M2829" s="33">
        <f t="shared" si="102"/>
        <v>0.1</v>
      </c>
    </row>
    <row r="2830" spans="1:13" x14ac:dyDescent="0.25">
      <c r="A2830" s="73">
        <f>+'INFO SEAL'!B2781</f>
        <v>2776</v>
      </c>
      <c r="B2830" s="180" t="str">
        <f t="shared" si="101"/>
        <v>SICODI</v>
      </c>
      <c r="C2830" s="180" t="str">
        <f>+'INFO SEAL'!C2781</f>
        <v>AREQUIPA</v>
      </c>
      <c r="D2830" s="180" t="str">
        <f>+'INFO SEAL'!D2781</f>
        <v>CAMANA</v>
      </c>
      <c r="E2830" s="180" t="str">
        <f>+'INFO SEAL'!E2781</f>
        <v>MARISCAL CACERES</v>
      </c>
      <c r="F2830" s="180" t="str">
        <f>+IF('INFO SEAL'!I2781="BAJA TENSION","BT",IF('INFO SEAL'!I2781="MEDIA TENSION","MT","AT"))</f>
        <v>BT</v>
      </c>
      <c r="G2830" s="180">
        <f>+'INFO SEAL'!K2781</f>
        <v>8</v>
      </c>
      <c r="H2830" s="180" t="str">
        <f>+'INFO SEAL'!L2781</f>
        <v>POSTE</v>
      </c>
      <c r="I2830" s="180" t="str">
        <f>+'INFO SEAL'!M2781</f>
        <v>CONCRETO</v>
      </c>
      <c r="J2830" s="180" t="str">
        <f>+'INFO SEAL'!N2781&amp;"-"&amp;F2830</f>
        <v>PPC05-BT</v>
      </c>
      <c r="K2830" s="180"/>
      <c r="L2830" s="182" t="str">
        <f>+VLOOKUP('INFO SEAL'!N2781,$J$8:$V$50,3,FALSE)</f>
        <v>POSTE DE CONCRETO ARMADO DE  8/200/120/240</v>
      </c>
      <c r="M2830" s="33">
        <f t="shared" si="102"/>
        <v>0.1</v>
      </c>
    </row>
    <row r="2831" spans="1:13" x14ac:dyDescent="0.25">
      <c r="A2831" s="73">
        <f>+'INFO SEAL'!B2782</f>
        <v>2777</v>
      </c>
      <c r="B2831" s="180" t="str">
        <f t="shared" si="101"/>
        <v>SICODI</v>
      </c>
      <c r="C2831" s="180" t="str">
        <f>+'INFO SEAL'!C2782</f>
        <v>AREQUIPA</v>
      </c>
      <c r="D2831" s="180" t="str">
        <f>+'INFO SEAL'!D2782</f>
        <v>CAMANA</v>
      </c>
      <c r="E2831" s="180" t="str">
        <f>+'INFO SEAL'!E2782</f>
        <v>MARISCAL CACERES</v>
      </c>
      <c r="F2831" s="180" t="str">
        <f>+IF('INFO SEAL'!I2782="BAJA TENSION","BT",IF('INFO SEAL'!I2782="MEDIA TENSION","MT","AT"))</f>
        <v>BT</v>
      </c>
      <c r="G2831" s="180">
        <f>+'INFO SEAL'!K2782</f>
        <v>8</v>
      </c>
      <c r="H2831" s="180" t="str">
        <f>+'INFO SEAL'!L2782</f>
        <v>POSTE</v>
      </c>
      <c r="I2831" s="180" t="str">
        <f>+'INFO SEAL'!M2782</f>
        <v>CONCRETO</v>
      </c>
      <c r="J2831" s="180" t="str">
        <f>+'INFO SEAL'!N2782&amp;"-"&amp;F2831</f>
        <v>PPC05-BT</v>
      </c>
      <c r="K2831" s="180"/>
      <c r="L2831" s="182" t="str">
        <f>+VLOOKUP('INFO SEAL'!N2782,$J$8:$V$50,3,FALSE)</f>
        <v>POSTE DE CONCRETO ARMADO DE  8/200/120/240</v>
      </c>
      <c r="M2831" s="33">
        <f t="shared" si="102"/>
        <v>0.1</v>
      </c>
    </row>
    <row r="2832" spans="1:13" x14ac:dyDescent="0.25">
      <c r="A2832" s="73">
        <f>+'INFO SEAL'!B2783</f>
        <v>2778</v>
      </c>
      <c r="B2832" s="180" t="str">
        <f t="shared" si="101"/>
        <v>SICODI</v>
      </c>
      <c r="C2832" s="180" t="str">
        <f>+'INFO SEAL'!C2783</f>
        <v>AREQUIPA</v>
      </c>
      <c r="D2832" s="180" t="str">
        <f>+'INFO SEAL'!D2783</f>
        <v>CAMANA</v>
      </c>
      <c r="E2832" s="180" t="str">
        <f>+'INFO SEAL'!E2783</f>
        <v>MARISCAL CACERES</v>
      </c>
      <c r="F2832" s="180" t="str">
        <f>+IF('INFO SEAL'!I2783="BAJA TENSION","BT",IF('INFO SEAL'!I2783="MEDIA TENSION","MT","AT"))</f>
        <v>BT</v>
      </c>
      <c r="G2832" s="180">
        <f>+'INFO SEAL'!K2783</f>
        <v>8</v>
      </c>
      <c r="H2832" s="180" t="str">
        <f>+'INFO SEAL'!L2783</f>
        <v>POSTE</v>
      </c>
      <c r="I2832" s="180" t="str">
        <f>+'INFO SEAL'!M2783</f>
        <v>CONCRETO</v>
      </c>
      <c r="J2832" s="180" t="str">
        <f>+'INFO SEAL'!N2783&amp;"-"&amp;F2832</f>
        <v>PPC05-BT</v>
      </c>
      <c r="K2832" s="180"/>
      <c r="L2832" s="182" t="str">
        <f>+VLOOKUP('INFO SEAL'!N2783,$J$8:$V$50,3,FALSE)</f>
        <v>POSTE DE CONCRETO ARMADO DE  8/200/120/240</v>
      </c>
      <c r="M2832" s="33">
        <f t="shared" si="102"/>
        <v>0.1</v>
      </c>
    </row>
    <row r="2833" spans="1:13" x14ac:dyDescent="0.25">
      <c r="A2833" s="73">
        <f>+'INFO SEAL'!B2784</f>
        <v>2779</v>
      </c>
      <c r="B2833" s="180" t="str">
        <f t="shared" si="101"/>
        <v>SICODI</v>
      </c>
      <c r="C2833" s="180" t="str">
        <f>+'INFO SEAL'!C2784</f>
        <v>AREQUIPA</v>
      </c>
      <c r="D2833" s="180" t="str">
        <f>+'INFO SEAL'!D2784</f>
        <v>CAMANA</v>
      </c>
      <c r="E2833" s="180" t="str">
        <f>+'INFO SEAL'!E2784</f>
        <v>MARISCAL CACERES</v>
      </c>
      <c r="F2833" s="180" t="str">
        <f>+IF('INFO SEAL'!I2784="BAJA TENSION","BT",IF('INFO SEAL'!I2784="MEDIA TENSION","MT","AT"))</f>
        <v>BT</v>
      </c>
      <c r="G2833" s="180">
        <f>+'INFO SEAL'!K2784</f>
        <v>8</v>
      </c>
      <c r="H2833" s="180" t="str">
        <f>+'INFO SEAL'!L2784</f>
        <v>POSTE</v>
      </c>
      <c r="I2833" s="180" t="str">
        <f>+'INFO SEAL'!M2784</f>
        <v>CONCRETO</v>
      </c>
      <c r="J2833" s="180" t="str">
        <f>+'INFO SEAL'!N2784&amp;"-"&amp;F2833</f>
        <v>PPC05-BT</v>
      </c>
      <c r="K2833" s="180"/>
      <c r="L2833" s="182" t="str">
        <f>+VLOOKUP('INFO SEAL'!N2784,$J$8:$V$50,3,FALSE)</f>
        <v>POSTE DE CONCRETO ARMADO DE  8/200/120/240</v>
      </c>
      <c r="M2833" s="33">
        <f t="shared" si="102"/>
        <v>0.1</v>
      </c>
    </row>
    <row r="2834" spans="1:13" x14ac:dyDescent="0.25">
      <c r="A2834" s="73">
        <f>+'INFO SEAL'!B2785</f>
        <v>2780</v>
      </c>
      <c r="B2834" s="180" t="str">
        <f t="shared" si="101"/>
        <v>SICODI</v>
      </c>
      <c r="C2834" s="180" t="str">
        <f>+'INFO SEAL'!C2785</f>
        <v>AREQUIPA</v>
      </c>
      <c r="D2834" s="180" t="str">
        <f>+'INFO SEAL'!D2785</f>
        <v>CAMANA</v>
      </c>
      <c r="E2834" s="180" t="str">
        <f>+'INFO SEAL'!E2785</f>
        <v>MARISCAL CACERES</v>
      </c>
      <c r="F2834" s="180" t="str">
        <f>+IF('INFO SEAL'!I2785="BAJA TENSION","BT",IF('INFO SEAL'!I2785="MEDIA TENSION","MT","AT"))</f>
        <v>BT</v>
      </c>
      <c r="G2834" s="180">
        <f>+'INFO SEAL'!K2785</f>
        <v>8</v>
      </c>
      <c r="H2834" s="180" t="str">
        <f>+'INFO SEAL'!L2785</f>
        <v>POSTE</v>
      </c>
      <c r="I2834" s="180" t="str">
        <f>+'INFO SEAL'!M2785</f>
        <v>CONCRETO</v>
      </c>
      <c r="J2834" s="180" t="str">
        <f>+'INFO SEAL'!N2785&amp;"-"&amp;F2834</f>
        <v>PPC05-BT</v>
      </c>
      <c r="K2834" s="180"/>
      <c r="L2834" s="182" t="str">
        <f>+VLOOKUP('INFO SEAL'!N2785,$J$8:$V$50,3,FALSE)</f>
        <v>POSTE DE CONCRETO ARMADO DE  8/200/120/240</v>
      </c>
      <c r="M2834" s="33">
        <f t="shared" si="102"/>
        <v>0.1</v>
      </c>
    </row>
    <row r="2835" spans="1:13" x14ac:dyDescent="0.25">
      <c r="A2835" s="73">
        <f>+'INFO SEAL'!B2786</f>
        <v>2781</v>
      </c>
      <c r="B2835" s="180" t="str">
        <f t="shared" si="101"/>
        <v>SICODI</v>
      </c>
      <c r="C2835" s="180" t="str">
        <f>+'INFO SEAL'!C2786</f>
        <v>AREQUIPA</v>
      </c>
      <c r="D2835" s="180" t="str">
        <f>+'INFO SEAL'!D2786</f>
        <v>CONDESUYOS</v>
      </c>
      <c r="E2835" s="180" t="str">
        <f>+'INFO SEAL'!E2786</f>
        <v>SALAMANCA</v>
      </c>
      <c r="F2835" s="180" t="str">
        <f>+IF('INFO SEAL'!I2786="BAJA TENSION","BT",IF('INFO SEAL'!I2786="MEDIA TENSION","MT","AT"))</f>
        <v>MT</v>
      </c>
      <c r="G2835" s="180">
        <f>+'INFO SEAL'!K2786</f>
        <v>13</v>
      </c>
      <c r="H2835" s="180" t="str">
        <f>+'INFO SEAL'!L2786</f>
        <v>POSTE</v>
      </c>
      <c r="I2835" s="180" t="str">
        <f>+'INFO SEAL'!M2786</f>
        <v>CONCRETO</v>
      </c>
      <c r="J2835" s="180" t="str">
        <f>+'INFO SEAL'!N2786&amp;"-"&amp;F2835</f>
        <v>PPC19-MT</v>
      </c>
      <c r="K2835" s="180"/>
      <c r="L2835" s="182" t="str">
        <f>+VLOOKUP('INFO SEAL'!N2786,$J$8:$V$50,3,FALSE)</f>
        <v>POSTE DE CONCRETO ARMADO DE 13/300/150/345</v>
      </c>
      <c r="M2835" s="33">
        <f t="shared" si="102"/>
        <v>0.5</v>
      </c>
    </row>
    <row r="2836" spans="1:13" x14ac:dyDescent="0.25">
      <c r="A2836" s="73">
        <f>+'INFO SEAL'!B2787</f>
        <v>2782</v>
      </c>
      <c r="B2836" s="180" t="str">
        <f t="shared" si="101"/>
        <v>SICODI</v>
      </c>
      <c r="C2836" s="180" t="str">
        <f>+'INFO SEAL'!C2787</f>
        <v>AREQUIPA</v>
      </c>
      <c r="D2836" s="180" t="str">
        <f>+'INFO SEAL'!D2787</f>
        <v>CARAVELI</v>
      </c>
      <c r="E2836" s="180" t="str">
        <f>+'INFO SEAL'!E2787</f>
        <v>CARAVELI</v>
      </c>
      <c r="F2836" s="180" t="str">
        <f>+IF('INFO SEAL'!I2787="BAJA TENSION","BT",IF('INFO SEAL'!I2787="MEDIA TENSION","MT","AT"))</f>
        <v>MT</v>
      </c>
      <c r="G2836" s="180">
        <f>+'INFO SEAL'!K2787</f>
        <v>13</v>
      </c>
      <c r="H2836" s="180" t="str">
        <f>+'INFO SEAL'!L2787</f>
        <v>POSTE</v>
      </c>
      <c r="I2836" s="180" t="str">
        <f>+'INFO SEAL'!M2787</f>
        <v>CONCRETO</v>
      </c>
      <c r="J2836" s="180" t="str">
        <f>+'INFO SEAL'!N2787&amp;"-"&amp;F2836</f>
        <v>PPC18-MT</v>
      </c>
      <c r="K2836" s="180"/>
      <c r="L2836" s="182" t="str">
        <f>+VLOOKUP('INFO SEAL'!N2787,$J$8:$V$50,3,FALSE)</f>
        <v>POSTE DE CONCRETO ARMADO DE 13/200/140/335</v>
      </c>
      <c r="M2836" s="33">
        <f t="shared" si="102"/>
        <v>0.4</v>
      </c>
    </row>
    <row r="2837" spans="1:13" x14ac:dyDescent="0.25">
      <c r="A2837" s="73">
        <f>+'INFO SEAL'!B2788</f>
        <v>2783</v>
      </c>
      <c r="B2837" s="180" t="str">
        <f t="shared" si="101"/>
        <v>SICODI</v>
      </c>
      <c r="C2837" s="180" t="str">
        <f>+'INFO SEAL'!C2788</f>
        <v>AREQUIPA</v>
      </c>
      <c r="D2837" s="180" t="str">
        <f>+'INFO SEAL'!D2788</f>
        <v>CAMANA</v>
      </c>
      <c r="E2837" s="180" t="str">
        <f>+'INFO SEAL'!E2788</f>
        <v>MARISCAL CACERES</v>
      </c>
      <c r="F2837" s="180" t="str">
        <f>+IF('INFO SEAL'!I2788="BAJA TENSION","BT",IF('INFO SEAL'!I2788="MEDIA TENSION","MT","AT"))</f>
        <v>BT</v>
      </c>
      <c r="G2837" s="180">
        <f>+'INFO SEAL'!K2788</f>
        <v>8</v>
      </c>
      <c r="H2837" s="180" t="str">
        <f>+'INFO SEAL'!L2788</f>
        <v>POSTE</v>
      </c>
      <c r="I2837" s="180" t="str">
        <f>+'INFO SEAL'!M2788</f>
        <v>CONCRETO</v>
      </c>
      <c r="J2837" s="180" t="str">
        <f>+'INFO SEAL'!N2788&amp;"-"&amp;F2837</f>
        <v>PPC06-BT</v>
      </c>
      <c r="K2837" s="180"/>
      <c r="L2837" s="182" t="str">
        <f>+VLOOKUP('INFO SEAL'!N2788,$J$8:$V$50,3,FALSE)</f>
        <v>POSTE DE CONCRETO ARMADO DE  8/300/120/240</v>
      </c>
      <c r="M2837" s="33">
        <f t="shared" si="102"/>
        <v>0.1</v>
      </c>
    </row>
    <row r="2838" spans="1:13" x14ac:dyDescent="0.25">
      <c r="A2838" s="73">
        <f>+'INFO SEAL'!B2789</f>
        <v>2784</v>
      </c>
      <c r="B2838" s="180" t="str">
        <f t="shared" si="101"/>
        <v>SICODI</v>
      </c>
      <c r="C2838" s="180" t="str">
        <f>+'INFO SEAL'!C2789</f>
        <v>AREQUIPA</v>
      </c>
      <c r="D2838" s="180" t="str">
        <f>+'INFO SEAL'!D2789</f>
        <v>CAMANA</v>
      </c>
      <c r="E2838" s="180" t="str">
        <f>+'INFO SEAL'!E2789</f>
        <v>OCOÑA</v>
      </c>
      <c r="F2838" s="180" t="str">
        <f>+IF('INFO SEAL'!I2789="BAJA TENSION","BT",IF('INFO SEAL'!I2789="MEDIA TENSION","MT","AT"))</f>
        <v>MT</v>
      </c>
      <c r="G2838" s="180">
        <f>+'INFO SEAL'!K2789</f>
        <v>13</v>
      </c>
      <c r="H2838" s="180" t="str">
        <f>+'INFO SEAL'!L2789</f>
        <v>POSTE</v>
      </c>
      <c r="I2838" s="180" t="str">
        <f>+'INFO SEAL'!M2789</f>
        <v>CONCRETO</v>
      </c>
      <c r="J2838" s="180" t="str">
        <f>+'INFO SEAL'!N2789&amp;"-"&amp;F2838</f>
        <v>PPC19-MT</v>
      </c>
      <c r="K2838" s="180"/>
      <c r="L2838" s="182" t="str">
        <f>+VLOOKUP('INFO SEAL'!N2789,$J$8:$V$50,3,FALSE)</f>
        <v>POSTE DE CONCRETO ARMADO DE 13/300/150/345</v>
      </c>
      <c r="M2838" s="33">
        <f t="shared" si="102"/>
        <v>0.5</v>
      </c>
    </row>
    <row r="2839" spans="1:13" x14ac:dyDescent="0.25">
      <c r="A2839" s="73">
        <f>+'INFO SEAL'!B2790</f>
        <v>2785</v>
      </c>
      <c r="B2839" s="180" t="str">
        <f t="shared" si="101"/>
        <v>SICODI</v>
      </c>
      <c r="C2839" s="180" t="str">
        <f>+'INFO SEAL'!C2790</f>
        <v>AREQUIPA</v>
      </c>
      <c r="D2839" s="180" t="str">
        <f>+'INFO SEAL'!D2790</f>
        <v>CAMANA</v>
      </c>
      <c r="E2839" s="180" t="str">
        <f>+'INFO SEAL'!E2790</f>
        <v>MARISCAL CACERES</v>
      </c>
      <c r="F2839" s="180" t="str">
        <f>+IF('INFO SEAL'!I2790="BAJA TENSION","BT",IF('INFO SEAL'!I2790="MEDIA TENSION","MT","AT"))</f>
        <v>BT</v>
      </c>
      <c r="G2839" s="180">
        <f>+'INFO SEAL'!K2790</f>
        <v>8</v>
      </c>
      <c r="H2839" s="180" t="str">
        <f>+'INFO SEAL'!L2790</f>
        <v>POSTE</v>
      </c>
      <c r="I2839" s="180" t="str">
        <f>+'INFO SEAL'!M2790</f>
        <v>CONCRETO</v>
      </c>
      <c r="J2839" s="180" t="str">
        <f>+'INFO SEAL'!N2790&amp;"-"&amp;F2839</f>
        <v>PPC06-BT</v>
      </c>
      <c r="K2839" s="180"/>
      <c r="L2839" s="182" t="str">
        <f>+VLOOKUP('INFO SEAL'!N2790,$J$8:$V$50,3,FALSE)</f>
        <v>POSTE DE CONCRETO ARMADO DE  8/300/120/240</v>
      </c>
      <c r="M2839" s="33">
        <f t="shared" si="102"/>
        <v>0.1</v>
      </c>
    </row>
    <row r="2840" spans="1:13" x14ac:dyDescent="0.25">
      <c r="A2840" s="73">
        <f>+'INFO SEAL'!B2791</f>
        <v>2786</v>
      </c>
      <c r="B2840" s="180" t="str">
        <f t="shared" si="101"/>
        <v>SICODI</v>
      </c>
      <c r="C2840" s="180" t="str">
        <f>+'INFO SEAL'!C2791</f>
        <v>AREQUIPA</v>
      </c>
      <c r="D2840" s="180" t="str">
        <f>+'INFO SEAL'!D2791</f>
        <v>CARAVELI</v>
      </c>
      <c r="E2840" s="180" t="str">
        <f>+'INFO SEAL'!E2791</f>
        <v>CARAVELI</v>
      </c>
      <c r="F2840" s="180" t="str">
        <f>+IF('INFO SEAL'!I2791="BAJA TENSION","BT",IF('INFO SEAL'!I2791="MEDIA TENSION","MT","AT"))</f>
        <v>MT</v>
      </c>
      <c r="G2840" s="180">
        <f>+'INFO SEAL'!K2791</f>
        <v>12</v>
      </c>
      <c r="H2840" s="180" t="str">
        <f>+'INFO SEAL'!L2791</f>
        <v>POSTE</v>
      </c>
      <c r="I2840" s="180" t="str">
        <f>+'INFO SEAL'!M2791</f>
        <v>CONCRETO</v>
      </c>
      <c r="J2840" s="180" t="str">
        <f>+'INFO SEAL'!N2791&amp;"-"&amp;F2840</f>
        <v>PPC15-MT</v>
      </c>
      <c r="K2840" s="180"/>
      <c r="L2840" s="182" t="str">
        <f>+VLOOKUP('INFO SEAL'!N2791,$J$8:$V$50,3,FALSE)</f>
        <v>POSTE DE CONCRETO ARMADO DE 12/200/120/300</v>
      </c>
      <c r="M2840" s="33">
        <f t="shared" si="102"/>
        <v>0.3</v>
      </c>
    </row>
    <row r="2841" spans="1:13" x14ac:dyDescent="0.25">
      <c r="A2841" s="73">
        <f>+'INFO SEAL'!B2792</f>
        <v>2787</v>
      </c>
      <c r="B2841" s="180" t="str">
        <f t="shared" si="101"/>
        <v>SICODI</v>
      </c>
      <c r="C2841" s="180" t="str">
        <f>+'INFO SEAL'!C2792</f>
        <v>AREQUIPA</v>
      </c>
      <c r="D2841" s="180" t="str">
        <f>+'INFO SEAL'!D2792</f>
        <v>CARAVELI</v>
      </c>
      <c r="E2841" s="180" t="str">
        <f>+'INFO SEAL'!E2792</f>
        <v>CARAVELI</v>
      </c>
      <c r="F2841" s="180" t="str">
        <f>+IF('INFO SEAL'!I2792="BAJA TENSION","BT",IF('INFO SEAL'!I2792="MEDIA TENSION","MT","AT"))</f>
        <v>MT</v>
      </c>
      <c r="G2841" s="180">
        <f>+'INFO SEAL'!K2792</f>
        <v>12</v>
      </c>
      <c r="H2841" s="180" t="str">
        <f>+'INFO SEAL'!L2792</f>
        <v>POSTE</v>
      </c>
      <c r="I2841" s="180" t="str">
        <f>+'INFO SEAL'!M2792</f>
        <v>CONCRETO</v>
      </c>
      <c r="J2841" s="180" t="str">
        <f>+'INFO SEAL'!N2792&amp;"-"&amp;F2841</f>
        <v>PPC15-MT</v>
      </c>
      <c r="K2841" s="180"/>
      <c r="L2841" s="182" t="str">
        <f>+VLOOKUP('INFO SEAL'!N2792,$J$8:$V$50,3,FALSE)</f>
        <v>POSTE DE CONCRETO ARMADO DE 12/200/120/300</v>
      </c>
      <c r="M2841" s="33">
        <f t="shared" si="102"/>
        <v>0.3</v>
      </c>
    </row>
    <row r="2842" spans="1:13" x14ac:dyDescent="0.25">
      <c r="A2842" s="73">
        <f>+'INFO SEAL'!B2793</f>
        <v>2788</v>
      </c>
      <c r="B2842" s="180" t="str">
        <f t="shared" si="101"/>
        <v>SICODI</v>
      </c>
      <c r="C2842" s="180" t="str">
        <f>+'INFO SEAL'!C2793</f>
        <v>AREQUIPA</v>
      </c>
      <c r="D2842" s="180" t="str">
        <f>+'INFO SEAL'!D2793</f>
        <v>CARAVELI</v>
      </c>
      <c r="E2842" s="180" t="str">
        <f>+'INFO SEAL'!E2793</f>
        <v>CARAVELI</v>
      </c>
      <c r="F2842" s="180" t="str">
        <f>+IF('INFO SEAL'!I2793="BAJA TENSION","BT",IF('INFO SEAL'!I2793="MEDIA TENSION","MT","AT"))</f>
        <v>MT</v>
      </c>
      <c r="G2842" s="180">
        <f>+'INFO SEAL'!K2793</f>
        <v>12</v>
      </c>
      <c r="H2842" s="180" t="str">
        <f>+'INFO SEAL'!L2793</f>
        <v>POSTE</v>
      </c>
      <c r="I2842" s="180" t="str">
        <f>+'INFO SEAL'!M2793</f>
        <v>MADERA</v>
      </c>
      <c r="J2842" s="180" t="str">
        <f>+'INFO SEAL'!N2793&amp;"-"&amp;F2842</f>
        <v>PPM19-MT</v>
      </c>
      <c r="K2842" s="180"/>
      <c r="L2842" s="182" t="str">
        <f>+VLOOKUP('INFO SEAL'!N2793,$J$8:$V$50,3,FALSE)</f>
        <v>POSTE DE MADERA TRATADA DE 12 mts. CL.4</v>
      </c>
      <c r="M2842" s="33">
        <f t="shared" si="102"/>
        <v>1</v>
      </c>
    </row>
    <row r="2843" spans="1:13" x14ac:dyDescent="0.25">
      <c r="A2843" s="73">
        <f>+'INFO SEAL'!B2794</f>
        <v>2789</v>
      </c>
      <c r="B2843" s="180" t="str">
        <f t="shared" si="101"/>
        <v>SICODI</v>
      </c>
      <c r="C2843" s="180" t="str">
        <f>+'INFO SEAL'!C2794</f>
        <v>AREQUIPA</v>
      </c>
      <c r="D2843" s="180" t="str">
        <f>+'INFO SEAL'!D2794</f>
        <v>CONDESUYOS</v>
      </c>
      <c r="E2843" s="180" t="str">
        <f>+'INFO SEAL'!E2794</f>
        <v>SALAMANCA</v>
      </c>
      <c r="F2843" s="180" t="str">
        <f>+IF('INFO SEAL'!I2794="BAJA TENSION","BT",IF('INFO SEAL'!I2794="MEDIA TENSION","MT","AT"))</f>
        <v>MT</v>
      </c>
      <c r="G2843" s="180">
        <f>+'INFO SEAL'!K2794</f>
        <v>13</v>
      </c>
      <c r="H2843" s="180" t="str">
        <f>+'INFO SEAL'!L2794</f>
        <v>POSTE</v>
      </c>
      <c r="I2843" s="180" t="str">
        <f>+'INFO SEAL'!M2794</f>
        <v>CONCRETO</v>
      </c>
      <c r="J2843" s="180" t="str">
        <f>+'INFO SEAL'!N2794&amp;"-"&amp;F2843</f>
        <v>PPC19-MT</v>
      </c>
      <c r="K2843" s="180"/>
      <c r="L2843" s="182" t="str">
        <f>+VLOOKUP('INFO SEAL'!N2794,$J$8:$V$50,3,FALSE)</f>
        <v>POSTE DE CONCRETO ARMADO DE 13/300/150/345</v>
      </c>
      <c r="M2843" s="33">
        <f t="shared" si="102"/>
        <v>0.5</v>
      </c>
    </row>
    <row r="2844" spans="1:13" x14ac:dyDescent="0.25">
      <c r="A2844" s="73">
        <f>+'INFO SEAL'!B2795</f>
        <v>2790</v>
      </c>
      <c r="B2844" s="180" t="str">
        <f t="shared" si="101"/>
        <v>SICODI</v>
      </c>
      <c r="C2844" s="180" t="str">
        <f>+'INFO SEAL'!C2795</f>
        <v>AREQUIPA</v>
      </c>
      <c r="D2844" s="180" t="str">
        <f>+'INFO SEAL'!D2795</f>
        <v>CARAVELI</v>
      </c>
      <c r="E2844" s="180" t="str">
        <f>+'INFO SEAL'!E2795</f>
        <v>CARAVELI</v>
      </c>
      <c r="F2844" s="180" t="str">
        <f>+IF('INFO SEAL'!I2795="BAJA TENSION","BT",IF('INFO SEAL'!I2795="MEDIA TENSION","MT","AT"))</f>
        <v>MT</v>
      </c>
      <c r="G2844" s="180">
        <f>+'INFO SEAL'!K2795</f>
        <v>12</v>
      </c>
      <c r="H2844" s="180" t="str">
        <f>+'INFO SEAL'!L2795</f>
        <v>POSTE</v>
      </c>
      <c r="I2844" s="180" t="str">
        <f>+'INFO SEAL'!M2795</f>
        <v>CONCRETO</v>
      </c>
      <c r="J2844" s="180" t="str">
        <f>+'INFO SEAL'!N2795&amp;"-"&amp;F2844</f>
        <v>PPC15-MT</v>
      </c>
      <c r="K2844" s="180"/>
      <c r="L2844" s="182" t="str">
        <f>+VLOOKUP('INFO SEAL'!N2795,$J$8:$V$50,3,FALSE)</f>
        <v>POSTE DE CONCRETO ARMADO DE 12/200/120/300</v>
      </c>
      <c r="M2844" s="33">
        <f t="shared" si="102"/>
        <v>0.3</v>
      </c>
    </row>
    <row r="2845" spans="1:13" x14ac:dyDescent="0.25">
      <c r="A2845" s="73">
        <f>+'INFO SEAL'!B2796</f>
        <v>2791</v>
      </c>
      <c r="B2845" s="180" t="str">
        <f t="shared" si="101"/>
        <v>SICODI</v>
      </c>
      <c r="C2845" s="180" t="str">
        <f>+'INFO SEAL'!C2796</f>
        <v>AREQUIPA</v>
      </c>
      <c r="D2845" s="180" t="str">
        <f>+'INFO SEAL'!D2796</f>
        <v>CONDESUYOS</v>
      </c>
      <c r="E2845" s="180" t="str">
        <f>+'INFO SEAL'!E2796</f>
        <v>SALAMANCA</v>
      </c>
      <c r="F2845" s="180" t="str">
        <f>+IF('INFO SEAL'!I2796="BAJA TENSION","BT",IF('INFO SEAL'!I2796="MEDIA TENSION","MT","AT"))</f>
        <v>MT</v>
      </c>
      <c r="G2845" s="180">
        <f>+'INFO SEAL'!K2796</f>
        <v>13</v>
      </c>
      <c r="H2845" s="180" t="str">
        <f>+'INFO SEAL'!L2796</f>
        <v>POSTE</v>
      </c>
      <c r="I2845" s="180" t="str">
        <f>+'INFO SEAL'!M2796</f>
        <v>CONCRETO</v>
      </c>
      <c r="J2845" s="180" t="str">
        <f>+'INFO SEAL'!N2796&amp;"-"&amp;F2845</f>
        <v>PPC19-MT</v>
      </c>
      <c r="K2845" s="180"/>
      <c r="L2845" s="182" t="str">
        <f>+VLOOKUP('INFO SEAL'!N2796,$J$8:$V$50,3,FALSE)</f>
        <v>POSTE DE CONCRETO ARMADO DE 13/300/150/345</v>
      </c>
      <c r="M2845" s="33">
        <f t="shared" si="102"/>
        <v>0.5</v>
      </c>
    </row>
    <row r="2846" spans="1:13" x14ac:dyDescent="0.25">
      <c r="A2846" s="73">
        <f>+'INFO SEAL'!B2797</f>
        <v>2792</v>
      </c>
      <c r="B2846" s="180" t="str">
        <f t="shared" si="101"/>
        <v>SICODI</v>
      </c>
      <c r="C2846" s="180" t="str">
        <f>+'INFO SEAL'!C2797</f>
        <v>AREQUIPA</v>
      </c>
      <c r="D2846" s="180" t="str">
        <f>+'INFO SEAL'!D2797</f>
        <v>CAMANA</v>
      </c>
      <c r="E2846" s="180" t="str">
        <f>+'INFO SEAL'!E2797</f>
        <v>NICOLAS DE PIEROLA</v>
      </c>
      <c r="F2846" s="180" t="str">
        <f>+IF('INFO SEAL'!I2797="BAJA TENSION","BT",IF('INFO SEAL'!I2797="MEDIA TENSION","MT","AT"))</f>
        <v>MT</v>
      </c>
      <c r="G2846" s="180">
        <f>+'INFO SEAL'!K2797</f>
        <v>12</v>
      </c>
      <c r="H2846" s="180" t="str">
        <f>+'INFO SEAL'!L2797</f>
        <v>POSTE</v>
      </c>
      <c r="I2846" s="180" t="str">
        <f>+'INFO SEAL'!M2797</f>
        <v>CONCRETO</v>
      </c>
      <c r="J2846" s="180" t="str">
        <f>+'INFO SEAL'!N2797&amp;"-"&amp;F2846</f>
        <v>PPC15-MT</v>
      </c>
      <c r="K2846" s="180"/>
      <c r="L2846" s="182" t="str">
        <f>+VLOOKUP('INFO SEAL'!N2797,$J$8:$V$50,3,FALSE)</f>
        <v>POSTE DE CONCRETO ARMADO DE 12/200/120/300</v>
      </c>
      <c r="M2846" s="33">
        <f t="shared" si="102"/>
        <v>0.3</v>
      </c>
    </row>
    <row r="2847" spans="1:13" x14ac:dyDescent="0.25">
      <c r="A2847" s="73">
        <f>+'INFO SEAL'!B2798</f>
        <v>2793</v>
      </c>
      <c r="B2847" s="180" t="str">
        <f t="shared" si="101"/>
        <v>SICODI</v>
      </c>
      <c r="C2847" s="180" t="str">
        <f>+'INFO SEAL'!C2798</f>
        <v>AREQUIPA</v>
      </c>
      <c r="D2847" s="180" t="str">
        <f>+'INFO SEAL'!D2798</f>
        <v>CONDESUYOS</v>
      </c>
      <c r="E2847" s="180" t="str">
        <f>+'INFO SEAL'!E2798</f>
        <v>SALAMANCA</v>
      </c>
      <c r="F2847" s="180" t="str">
        <f>+IF('INFO SEAL'!I2798="BAJA TENSION","BT",IF('INFO SEAL'!I2798="MEDIA TENSION","MT","AT"))</f>
        <v>MT</v>
      </c>
      <c r="G2847" s="180">
        <f>+'INFO SEAL'!K2798</f>
        <v>13</v>
      </c>
      <c r="H2847" s="180" t="str">
        <f>+'INFO SEAL'!L2798</f>
        <v>POSTE</v>
      </c>
      <c r="I2847" s="180" t="str">
        <f>+'INFO SEAL'!M2798</f>
        <v>CONCRETO</v>
      </c>
      <c r="J2847" s="180" t="str">
        <f>+'INFO SEAL'!N2798&amp;"-"&amp;F2847</f>
        <v>PPC19-MT</v>
      </c>
      <c r="K2847" s="180"/>
      <c r="L2847" s="182" t="str">
        <f>+VLOOKUP('INFO SEAL'!N2798,$J$8:$V$50,3,FALSE)</f>
        <v>POSTE DE CONCRETO ARMADO DE 13/300/150/345</v>
      </c>
      <c r="M2847" s="33">
        <f t="shared" si="102"/>
        <v>0.5</v>
      </c>
    </row>
    <row r="2848" spans="1:13" x14ac:dyDescent="0.25">
      <c r="A2848" s="73">
        <f>+'INFO SEAL'!B2799</f>
        <v>2794</v>
      </c>
      <c r="B2848" s="180" t="str">
        <f t="shared" si="101"/>
        <v>SICODI</v>
      </c>
      <c r="C2848" s="180" t="str">
        <f>+'INFO SEAL'!C2799</f>
        <v>AREQUIPA</v>
      </c>
      <c r="D2848" s="180" t="str">
        <f>+'INFO SEAL'!D2799</f>
        <v>CAMANA</v>
      </c>
      <c r="E2848" s="180" t="str">
        <f>+'INFO SEAL'!E2799</f>
        <v>MARISCAL CACERES</v>
      </c>
      <c r="F2848" s="180" t="str">
        <f>+IF('INFO SEAL'!I2799="BAJA TENSION","BT",IF('INFO SEAL'!I2799="MEDIA TENSION","MT","AT"))</f>
        <v>BT</v>
      </c>
      <c r="G2848" s="180">
        <f>+'INFO SEAL'!K2799</f>
        <v>8</v>
      </c>
      <c r="H2848" s="180" t="str">
        <f>+'INFO SEAL'!L2799</f>
        <v>POSTE</v>
      </c>
      <c r="I2848" s="180" t="str">
        <f>+'INFO SEAL'!M2799</f>
        <v>CONCRETO</v>
      </c>
      <c r="J2848" s="180" t="str">
        <f>+'INFO SEAL'!N2799&amp;"-"&amp;F2848</f>
        <v>PPC05-BT</v>
      </c>
      <c r="K2848" s="180"/>
      <c r="L2848" s="182" t="str">
        <f>+VLOOKUP('INFO SEAL'!N2799,$J$8:$V$50,3,FALSE)</f>
        <v>POSTE DE CONCRETO ARMADO DE  8/200/120/240</v>
      </c>
      <c r="M2848" s="33">
        <f t="shared" si="102"/>
        <v>0.1</v>
      </c>
    </row>
    <row r="2849" spans="1:13" x14ac:dyDescent="0.25">
      <c r="A2849" s="73">
        <f>+'INFO SEAL'!B2800</f>
        <v>2795</v>
      </c>
      <c r="B2849" s="180" t="str">
        <f t="shared" si="101"/>
        <v>SICODI</v>
      </c>
      <c r="C2849" s="180" t="str">
        <f>+'INFO SEAL'!C2800</f>
        <v>AREQUIPA</v>
      </c>
      <c r="D2849" s="180" t="str">
        <f>+'INFO SEAL'!D2800</f>
        <v>CAMANA</v>
      </c>
      <c r="E2849" s="180" t="str">
        <f>+'INFO SEAL'!E2800</f>
        <v>OCOÑA</v>
      </c>
      <c r="F2849" s="180" t="str">
        <f>+IF('INFO SEAL'!I2800="BAJA TENSION","BT",IF('INFO SEAL'!I2800="MEDIA TENSION","MT","AT"))</f>
        <v>MT</v>
      </c>
      <c r="G2849" s="180">
        <f>+'INFO SEAL'!K2800</f>
        <v>13</v>
      </c>
      <c r="H2849" s="180" t="str">
        <f>+'INFO SEAL'!L2800</f>
        <v>POSTE</v>
      </c>
      <c r="I2849" s="180" t="str">
        <f>+'INFO SEAL'!M2800</f>
        <v>CONCRETO</v>
      </c>
      <c r="J2849" s="180" t="str">
        <f>+'INFO SEAL'!N2800&amp;"-"&amp;F2849</f>
        <v>PPC19-MT</v>
      </c>
      <c r="K2849" s="180"/>
      <c r="L2849" s="182" t="str">
        <f>+VLOOKUP('INFO SEAL'!N2800,$J$8:$V$50,3,FALSE)</f>
        <v>POSTE DE CONCRETO ARMADO DE 13/300/150/345</v>
      </c>
      <c r="M2849" s="33">
        <f t="shared" si="102"/>
        <v>0.5</v>
      </c>
    </row>
    <row r="2850" spans="1:13" x14ac:dyDescent="0.25">
      <c r="A2850" s="73">
        <f>+'INFO SEAL'!B2801</f>
        <v>2796</v>
      </c>
      <c r="B2850" s="180" t="str">
        <f t="shared" si="101"/>
        <v>SICODI</v>
      </c>
      <c r="C2850" s="180" t="str">
        <f>+'INFO SEAL'!C2801</f>
        <v>AREQUIPA</v>
      </c>
      <c r="D2850" s="180" t="str">
        <f>+'INFO SEAL'!D2801</f>
        <v>CAMANA</v>
      </c>
      <c r="E2850" s="180" t="str">
        <f>+'INFO SEAL'!E2801</f>
        <v>OCOÑA</v>
      </c>
      <c r="F2850" s="180" t="str">
        <f>+IF('INFO SEAL'!I2801="BAJA TENSION","BT",IF('INFO SEAL'!I2801="MEDIA TENSION","MT","AT"))</f>
        <v>MT</v>
      </c>
      <c r="G2850" s="180">
        <f>+'INFO SEAL'!K2801</f>
        <v>13</v>
      </c>
      <c r="H2850" s="180" t="str">
        <f>+'INFO SEAL'!L2801</f>
        <v>POSTE</v>
      </c>
      <c r="I2850" s="180" t="str">
        <f>+'INFO SEAL'!M2801</f>
        <v>CONCRETO</v>
      </c>
      <c r="J2850" s="180" t="str">
        <f>+'INFO SEAL'!N2801&amp;"-"&amp;F2850</f>
        <v>PPC19-MT</v>
      </c>
      <c r="K2850" s="180"/>
      <c r="L2850" s="182" t="str">
        <f>+VLOOKUP('INFO SEAL'!N2801,$J$8:$V$50,3,FALSE)</f>
        <v>POSTE DE CONCRETO ARMADO DE 13/300/150/345</v>
      </c>
      <c r="M2850" s="33">
        <f t="shared" si="102"/>
        <v>0.5</v>
      </c>
    </row>
    <row r="2851" spans="1:13" x14ac:dyDescent="0.25">
      <c r="A2851" s="73">
        <f>+'INFO SEAL'!B2802</f>
        <v>2797</v>
      </c>
      <c r="B2851" s="180" t="str">
        <f t="shared" si="101"/>
        <v>SICODI</v>
      </c>
      <c r="C2851" s="180" t="str">
        <f>+'INFO SEAL'!C2802</f>
        <v>AREQUIPA</v>
      </c>
      <c r="D2851" s="180" t="str">
        <f>+'INFO SEAL'!D2802</f>
        <v>CAMANA</v>
      </c>
      <c r="E2851" s="180" t="str">
        <f>+'INFO SEAL'!E2802</f>
        <v>OCOÑA</v>
      </c>
      <c r="F2851" s="180" t="str">
        <f>+IF('INFO SEAL'!I2802="BAJA TENSION","BT",IF('INFO SEAL'!I2802="MEDIA TENSION","MT","AT"))</f>
        <v>MT</v>
      </c>
      <c r="G2851" s="180">
        <f>+'INFO SEAL'!K2802</f>
        <v>13</v>
      </c>
      <c r="H2851" s="180" t="str">
        <f>+'INFO SEAL'!L2802</f>
        <v>POSTE</v>
      </c>
      <c r="I2851" s="180" t="str">
        <f>+'INFO SEAL'!M2802</f>
        <v>CONCRETO</v>
      </c>
      <c r="J2851" s="180" t="str">
        <f>+'INFO SEAL'!N2802&amp;"-"&amp;F2851</f>
        <v>PPC19-MT</v>
      </c>
      <c r="K2851" s="180"/>
      <c r="L2851" s="182" t="str">
        <f>+VLOOKUP('INFO SEAL'!N2802,$J$8:$V$50,3,FALSE)</f>
        <v>POSTE DE CONCRETO ARMADO DE 13/300/150/345</v>
      </c>
      <c r="M2851" s="33">
        <f t="shared" si="102"/>
        <v>0.5</v>
      </c>
    </row>
    <row r="2852" spans="1:13" x14ac:dyDescent="0.25">
      <c r="A2852" s="73">
        <f>+'INFO SEAL'!B2803</f>
        <v>2798</v>
      </c>
      <c r="B2852" s="180" t="str">
        <f t="shared" si="101"/>
        <v>SICODI</v>
      </c>
      <c r="C2852" s="180" t="str">
        <f>+'INFO SEAL'!C2803</f>
        <v>AREQUIPA</v>
      </c>
      <c r="D2852" s="180" t="str">
        <f>+'INFO SEAL'!D2803</f>
        <v>CAMANA</v>
      </c>
      <c r="E2852" s="180" t="str">
        <f>+'INFO SEAL'!E2803</f>
        <v>OCOÑA</v>
      </c>
      <c r="F2852" s="180" t="str">
        <f>+IF('INFO SEAL'!I2803="BAJA TENSION","BT",IF('INFO SEAL'!I2803="MEDIA TENSION","MT","AT"))</f>
        <v>MT</v>
      </c>
      <c r="G2852" s="180">
        <f>+'INFO SEAL'!K2803</f>
        <v>13</v>
      </c>
      <c r="H2852" s="180" t="str">
        <f>+'INFO SEAL'!L2803</f>
        <v>POSTE</v>
      </c>
      <c r="I2852" s="180" t="str">
        <f>+'INFO SEAL'!M2803</f>
        <v>CONCRETO</v>
      </c>
      <c r="J2852" s="180" t="str">
        <f>+'INFO SEAL'!N2803&amp;"-"&amp;F2852</f>
        <v>PPC19-MT</v>
      </c>
      <c r="K2852" s="180"/>
      <c r="L2852" s="182" t="str">
        <f>+VLOOKUP('INFO SEAL'!N2803,$J$8:$V$50,3,FALSE)</f>
        <v>POSTE DE CONCRETO ARMADO DE 13/300/150/345</v>
      </c>
      <c r="M2852" s="33">
        <f t="shared" si="102"/>
        <v>0.5</v>
      </c>
    </row>
    <row r="2853" spans="1:13" x14ac:dyDescent="0.25">
      <c r="A2853" s="73">
        <f>+'INFO SEAL'!B2804</f>
        <v>2799</v>
      </c>
      <c r="B2853" s="180" t="str">
        <f t="shared" si="101"/>
        <v>SICODI</v>
      </c>
      <c r="C2853" s="180" t="str">
        <f>+'INFO SEAL'!C2804</f>
        <v>AREQUIPA</v>
      </c>
      <c r="D2853" s="180" t="str">
        <f>+'INFO SEAL'!D2804</f>
        <v>CAMANA</v>
      </c>
      <c r="E2853" s="180" t="str">
        <f>+'INFO SEAL'!E2804</f>
        <v>OCOÑA</v>
      </c>
      <c r="F2853" s="180" t="str">
        <f>+IF('INFO SEAL'!I2804="BAJA TENSION","BT",IF('INFO SEAL'!I2804="MEDIA TENSION","MT","AT"))</f>
        <v>MT</v>
      </c>
      <c r="G2853" s="180">
        <f>+'INFO SEAL'!K2804</f>
        <v>13</v>
      </c>
      <c r="H2853" s="180" t="str">
        <f>+'INFO SEAL'!L2804</f>
        <v>POSTE</v>
      </c>
      <c r="I2853" s="180" t="str">
        <f>+'INFO SEAL'!M2804</f>
        <v>CONCRETO</v>
      </c>
      <c r="J2853" s="180" t="str">
        <f>+'INFO SEAL'!N2804&amp;"-"&amp;F2853</f>
        <v>PPC19-MT</v>
      </c>
      <c r="K2853" s="180"/>
      <c r="L2853" s="182" t="str">
        <f>+VLOOKUP('INFO SEAL'!N2804,$J$8:$V$50,3,FALSE)</f>
        <v>POSTE DE CONCRETO ARMADO DE 13/300/150/345</v>
      </c>
      <c r="M2853" s="33">
        <f t="shared" si="102"/>
        <v>0.5</v>
      </c>
    </row>
    <row r="2854" spans="1:13" x14ac:dyDescent="0.25">
      <c r="A2854" s="73">
        <f>+'INFO SEAL'!B2805</f>
        <v>2800</v>
      </c>
      <c r="B2854" s="180" t="str">
        <f t="shared" si="101"/>
        <v>SICODI</v>
      </c>
      <c r="C2854" s="180" t="str">
        <f>+'INFO SEAL'!C2805</f>
        <v>AREQUIPA</v>
      </c>
      <c r="D2854" s="180" t="str">
        <f>+'INFO SEAL'!D2805</f>
        <v>CAMANA</v>
      </c>
      <c r="E2854" s="180" t="str">
        <f>+'INFO SEAL'!E2805</f>
        <v>OCOÑA</v>
      </c>
      <c r="F2854" s="180" t="str">
        <f>+IF('INFO SEAL'!I2805="BAJA TENSION","BT",IF('INFO SEAL'!I2805="MEDIA TENSION","MT","AT"))</f>
        <v>MT</v>
      </c>
      <c r="G2854" s="180">
        <f>+'INFO SEAL'!K2805</f>
        <v>13</v>
      </c>
      <c r="H2854" s="180" t="str">
        <f>+'INFO SEAL'!L2805</f>
        <v>POSTE</v>
      </c>
      <c r="I2854" s="180" t="str">
        <f>+'INFO SEAL'!M2805</f>
        <v>CONCRETO</v>
      </c>
      <c r="J2854" s="180" t="str">
        <f>+'INFO SEAL'!N2805&amp;"-"&amp;F2854</f>
        <v>PPC19-MT</v>
      </c>
      <c r="K2854" s="180"/>
      <c r="L2854" s="182" t="str">
        <f>+VLOOKUP('INFO SEAL'!N2805,$J$8:$V$50,3,FALSE)</f>
        <v>POSTE DE CONCRETO ARMADO DE 13/300/150/345</v>
      </c>
      <c r="M2854" s="33">
        <f t="shared" si="102"/>
        <v>0.5</v>
      </c>
    </row>
    <row r="2855" spans="1:13" x14ac:dyDescent="0.25">
      <c r="A2855" s="73">
        <f>+'INFO SEAL'!B2806</f>
        <v>2801</v>
      </c>
      <c r="B2855" s="180" t="str">
        <f t="shared" si="101"/>
        <v>SICODI</v>
      </c>
      <c r="C2855" s="180" t="str">
        <f>+'INFO SEAL'!C2806</f>
        <v>AREQUIPA</v>
      </c>
      <c r="D2855" s="180" t="str">
        <f>+'INFO SEAL'!D2806</f>
        <v>CAMANA</v>
      </c>
      <c r="E2855" s="180" t="str">
        <f>+'INFO SEAL'!E2806</f>
        <v>OCOÑA</v>
      </c>
      <c r="F2855" s="180" t="str">
        <f>+IF('INFO SEAL'!I2806="BAJA TENSION","BT",IF('INFO SEAL'!I2806="MEDIA TENSION","MT","AT"))</f>
        <v>MT</v>
      </c>
      <c r="G2855" s="180">
        <f>+'INFO SEAL'!K2806</f>
        <v>13</v>
      </c>
      <c r="H2855" s="180" t="str">
        <f>+'INFO SEAL'!L2806</f>
        <v>POSTE</v>
      </c>
      <c r="I2855" s="180" t="str">
        <f>+'INFO SEAL'!M2806</f>
        <v>CONCRETO</v>
      </c>
      <c r="J2855" s="180" t="str">
        <f>+'INFO SEAL'!N2806&amp;"-"&amp;F2855</f>
        <v>PPC19-MT</v>
      </c>
      <c r="K2855" s="180"/>
      <c r="L2855" s="182" t="str">
        <f>+VLOOKUP('INFO SEAL'!N2806,$J$8:$V$50,3,FALSE)</f>
        <v>POSTE DE CONCRETO ARMADO DE 13/300/150/345</v>
      </c>
      <c r="M2855" s="33">
        <f t="shared" si="102"/>
        <v>0.5</v>
      </c>
    </row>
    <row r="2856" spans="1:13" x14ac:dyDescent="0.25">
      <c r="A2856" s="73">
        <f>+'INFO SEAL'!B2807</f>
        <v>2802</v>
      </c>
      <c r="B2856" s="180" t="str">
        <f t="shared" si="101"/>
        <v>SICODI</v>
      </c>
      <c r="C2856" s="180" t="str">
        <f>+'INFO SEAL'!C2807</f>
        <v>AREQUIPA</v>
      </c>
      <c r="D2856" s="180" t="str">
        <f>+'INFO SEAL'!D2807</f>
        <v>CAMANA</v>
      </c>
      <c r="E2856" s="180" t="str">
        <f>+'INFO SEAL'!E2807</f>
        <v>OCOÑA</v>
      </c>
      <c r="F2856" s="180" t="str">
        <f>+IF('INFO SEAL'!I2807="BAJA TENSION","BT",IF('INFO SEAL'!I2807="MEDIA TENSION","MT","AT"))</f>
        <v>MT</v>
      </c>
      <c r="G2856" s="180">
        <f>+'INFO SEAL'!K2807</f>
        <v>13</v>
      </c>
      <c r="H2856" s="180" t="str">
        <f>+'INFO SEAL'!L2807</f>
        <v>POSTE</v>
      </c>
      <c r="I2856" s="180" t="str">
        <f>+'INFO SEAL'!M2807</f>
        <v>CONCRETO</v>
      </c>
      <c r="J2856" s="180" t="str">
        <f>+'INFO SEAL'!N2807&amp;"-"&amp;F2856</f>
        <v>PPC19-MT</v>
      </c>
      <c r="K2856" s="180"/>
      <c r="L2856" s="182" t="str">
        <f>+VLOOKUP('INFO SEAL'!N2807,$J$8:$V$50,3,FALSE)</f>
        <v>POSTE DE CONCRETO ARMADO DE 13/300/150/345</v>
      </c>
      <c r="M2856" s="33">
        <f t="shared" si="102"/>
        <v>0.5</v>
      </c>
    </row>
    <row r="2857" spans="1:13" x14ac:dyDescent="0.25">
      <c r="A2857" s="73">
        <f>+'INFO SEAL'!B2808</f>
        <v>2803</v>
      </c>
      <c r="B2857" s="180" t="str">
        <f t="shared" si="101"/>
        <v>SICODI</v>
      </c>
      <c r="C2857" s="180" t="str">
        <f>+'INFO SEAL'!C2808</f>
        <v>AREQUIPA</v>
      </c>
      <c r="D2857" s="180" t="str">
        <f>+'INFO SEAL'!D2808</f>
        <v>CAMANA</v>
      </c>
      <c r="E2857" s="180" t="str">
        <f>+'INFO SEAL'!E2808</f>
        <v>OCOÑA</v>
      </c>
      <c r="F2857" s="180" t="str">
        <f>+IF('INFO SEAL'!I2808="BAJA TENSION","BT",IF('INFO SEAL'!I2808="MEDIA TENSION","MT","AT"))</f>
        <v>MT</v>
      </c>
      <c r="G2857" s="180">
        <f>+'INFO SEAL'!K2808</f>
        <v>13</v>
      </c>
      <c r="H2857" s="180" t="str">
        <f>+'INFO SEAL'!L2808</f>
        <v>POSTE</v>
      </c>
      <c r="I2857" s="180" t="str">
        <f>+'INFO SEAL'!M2808</f>
        <v>CONCRETO</v>
      </c>
      <c r="J2857" s="180" t="str">
        <f>+'INFO SEAL'!N2808&amp;"-"&amp;F2857</f>
        <v>PPC19-MT</v>
      </c>
      <c r="K2857" s="180"/>
      <c r="L2857" s="182" t="str">
        <f>+VLOOKUP('INFO SEAL'!N2808,$J$8:$V$50,3,FALSE)</f>
        <v>POSTE DE CONCRETO ARMADO DE 13/300/150/345</v>
      </c>
      <c r="M2857" s="33">
        <f t="shared" si="102"/>
        <v>0.5</v>
      </c>
    </row>
    <row r="2858" spans="1:13" x14ac:dyDescent="0.25">
      <c r="A2858" s="73">
        <f>+'INFO SEAL'!B2809</f>
        <v>2804</v>
      </c>
      <c r="B2858" s="180" t="str">
        <f t="shared" si="101"/>
        <v>SICODI</v>
      </c>
      <c r="C2858" s="180" t="str">
        <f>+'INFO SEAL'!C2809</f>
        <v>AREQUIPA</v>
      </c>
      <c r="D2858" s="180" t="str">
        <f>+'INFO SEAL'!D2809</f>
        <v>CAMANA</v>
      </c>
      <c r="E2858" s="180" t="str">
        <f>+'INFO SEAL'!E2809</f>
        <v>OCOÑA</v>
      </c>
      <c r="F2858" s="180" t="str">
        <f>+IF('INFO SEAL'!I2809="BAJA TENSION","BT",IF('INFO SEAL'!I2809="MEDIA TENSION","MT","AT"))</f>
        <v>MT</v>
      </c>
      <c r="G2858" s="180">
        <f>+'INFO SEAL'!K2809</f>
        <v>13</v>
      </c>
      <c r="H2858" s="180" t="str">
        <f>+'INFO SEAL'!L2809</f>
        <v>POSTE</v>
      </c>
      <c r="I2858" s="180" t="str">
        <f>+'INFO SEAL'!M2809</f>
        <v>CONCRETO</v>
      </c>
      <c r="J2858" s="180" t="str">
        <f>+'INFO SEAL'!N2809&amp;"-"&amp;F2858</f>
        <v>PPC19-MT</v>
      </c>
      <c r="K2858" s="180"/>
      <c r="L2858" s="182" t="str">
        <f>+VLOOKUP('INFO SEAL'!N2809,$J$8:$V$50,3,FALSE)</f>
        <v>POSTE DE CONCRETO ARMADO DE 13/300/150/345</v>
      </c>
      <c r="M2858" s="33">
        <f t="shared" si="102"/>
        <v>0.5</v>
      </c>
    </row>
    <row r="2859" spans="1:13" x14ac:dyDescent="0.25">
      <c r="A2859" s="73">
        <f>+'INFO SEAL'!B2810</f>
        <v>2805</v>
      </c>
      <c r="B2859" s="180" t="str">
        <f t="shared" si="101"/>
        <v>SICODI</v>
      </c>
      <c r="C2859" s="180" t="str">
        <f>+'INFO SEAL'!C2810</f>
        <v>AREQUIPA</v>
      </c>
      <c r="D2859" s="180" t="str">
        <f>+'INFO SEAL'!D2810</f>
        <v>CAMANA</v>
      </c>
      <c r="E2859" s="180" t="str">
        <f>+'INFO SEAL'!E2810</f>
        <v>OCOÑA</v>
      </c>
      <c r="F2859" s="180" t="str">
        <f>+IF('INFO SEAL'!I2810="BAJA TENSION","BT",IF('INFO SEAL'!I2810="MEDIA TENSION","MT","AT"))</f>
        <v>MT</v>
      </c>
      <c r="G2859" s="180">
        <f>+'INFO SEAL'!K2810</f>
        <v>13</v>
      </c>
      <c r="H2859" s="180" t="str">
        <f>+'INFO SEAL'!L2810</f>
        <v>POSTE</v>
      </c>
      <c r="I2859" s="180" t="str">
        <f>+'INFO SEAL'!M2810</f>
        <v>CONCRETO</v>
      </c>
      <c r="J2859" s="180" t="str">
        <f>+'INFO SEAL'!N2810&amp;"-"&amp;F2859</f>
        <v>PPC19-MT</v>
      </c>
      <c r="K2859" s="180"/>
      <c r="L2859" s="182" t="str">
        <f>+VLOOKUP('INFO SEAL'!N2810,$J$8:$V$50,3,FALSE)</f>
        <v>POSTE DE CONCRETO ARMADO DE 13/300/150/345</v>
      </c>
      <c r="M2859" s="33">
        <f t="shared" si="102"/>
        <v>0.5</v>
      </c>
    </row>
    <row r="2860" spans="1:13" x14ac:dyDescent="0.25">
      <c r="A2860" s="73">
        <f>+'INFO SEAL'!B2811</f>
        <v>2806</v>
      </c>
      <c r="B2860" s="180" t="str">
        <f t="shared" si="101"/>
        <v>SICODI</v>
      </c>
      <c r="C2860" s="180" t="str">
        <f>+'INFO SEAL'!C2811</f>
        <v>AREQUIPA</v>
      </c>
      <c r="D2860" s="180" t="str">
        <f>+'INFO SEAL'!D2811</f>
        <v>CAMANA</v>
      </c>
      <c r="E2860" s="180" t="str">
        <f>+'INFO SEAL'!E2811</f>
        <v>OCOÑA</v>
      </c>
      <c r="F2860" s="180" t="str">
        <f>+IF('INFO SEAL'!I2811="BAJA TENSION","BT",IF('INFO SEAL'!I2811="MEDIA TENSION","MT","AT"))</f>
        <v>MT</v>
      </c>
      <c r="G2860" s="180">
        <f>+'INFO SEAL'!K2811</f>
        <v>13</v>
      </c>
      <c r="H2860" s="180" t="str">
        <f>+'INFO SEAL'!L2811</f>
        <v>POSTE</v>
      </c>
      <c r="I2860" s="180" t="str">
        <f>+'INFO SEAL'!M2811</f>
        <v>CONCRETO</v>
      </c>
      <c r="J2860" s="180" t="str">
        <f>+'INFO SEAL'!N2811&amp;"-"&amp;F2860</f>
        <v>PPC19-MT</v>
      </c>
      <c r="K2860" s="180"/>
      <c r="L2860" s="182" t="str">
        <f>+VLOOKUP('INFO SEAL'!N2811,$J$8:$V$50,3,FALSE)</f>
        <v>POSTE DE CONCRETO ARMADO DE 13/300/150/345</v>
      </c>
      <c r="M2860" s="33">
        <f t="shared" si="102"/>
        <v>0.5</v>
      </c>
    </row>
    <row r="2861" spans="1:13" x14ac:dyDescent="0.25">
      <c r="A2861" s="73">
        <f>+'INFO SEAL'!B2812</f>
        <v>2807</v>
      </c>
      <c r="B2861" s="180" t="str">
        <f t="shared" si="101"/>
        <v>SICODI</v>
      </c>
      <c r="C2861" s="180" t="str">
        <f>+'INFO SEAL'!C2812</f>
        <v>AREQUIPA</v>
      </c>
      <c r="D2861" s="180" t="str">
        <f>+'INFO SEAL'!D2812</f>
        <v>CAMANA</v>
      </c>
      <c r="E2861" s="180" t="str">
        <f>+'INFO SEAL'!E2812</f>
        <v>OCOÑA</v>
      </c>
      <c r="F2861" s="180" t="str">
        <f>+IF('INFO SEAL'!I2812="BAJA TENSION","BT",IF('INFO SEAL'!I2812="MEDIA TENSION","MT","AT"))</f>
        <v>MT</v>
      </c>
      <c r="G2861" s="180">
        <f>+'INFO SEAL'!K2812</f>
        <v>13</v>
      </c>
      <c r="H2861" s="180" t="str">
        <f>+'INFO SEAL'!L2812</f>
        <v>POSTE</v>
      </c>
      <c r="I2861" s="180" t="str">
        <f>+'INFO SEAL'!M2812</f>
        <v>CONCRETO</v>
      </c>
      <c r="J2861" s="180" t="str">
        <f>+'INFO SEAL'!N2812&amp;"-"&amp;F2861</f>
        <v>PPC19-MT</v>
      </c>
      <c r="K2861" s="180"/>
      <c r="L2861" s="182" t="str">
        <f>+VLOOKUP('INFO SEAL'!N2812,$J$8:$V$50,3,FALSE)</f>
        <v>POSTE DE CONCRETO ARMADO DE 13/300/150/345</v>
      </c>
      <c r="M2861" s="33">
        <f t="shared" si="102"/>
        <v>0.5</v>
      </c>
    </row>
    <row r="2862" spans="1:13" x14ac:dyDescent="0.25">
      <c r="A2862" s="73">
        <f>+'INFO SEAL'!B2813</f>
        <v>2808</v>
      </c>
      <c r="B2862" s="180" t="str">
        <f t="shared" si="101"/>
        <v>SICODI</v>
      </c>
      <c r="C2862" s="180" t="str">
        <f>+'INFO SEAL'!C2813</f>
        <v>AREQUIPA</v>
      </c>
      <c r="D2862" s="180" t="str">
        <f>+'INFO SEAL'!D2813</f>
        <v>CAMANA</v>
      </c>
      <c r="E2862" s="180" t="str">
        <f>+'INFO SEAL'!E2813</f>
        <v>OCOÑA</v>
      </c>
      <c r="F2862" s="180" t="str">
        <f>+IF('INFO SEAL'!I2813="BAJA TENSION","BT",IF('INFO SEAL'!I2813="MEDIA TENSION","MT","AT"))</f>
        <v>MT</v>
      </c>
      <c r="G2862" s="180">
        <f>+'INFO SEAL'!K2813</f>
        <v>13</v>
      </c>
      <c r="H2862" s="180" t="str">
        <f>+'INFO SEAL'!L2813</f>
        <v>POSTE</v>
      </c>
      <c r="I2862" s="180" t="str">
        <f>+'INFO SEAL'!M2813</f>
        <v>CONCRETO</v>
      </c>
      <c r="J2862" s="180" t="str">
        <f>+'INFO SEAL'!N2813&amp;"-"&amp;F2862</f>
        <v>PPC19-MT</v>
      </c>
      <c r="K2862" s="180"/>
      <c r="L2862" s="182" t="str">
        <f>+VLOOKUP('INFO SEAL'!N2813,$J$8:$V$50,3,FALSE)</f>
        <v>POSTE DE CONCRETO ARMADO DE 13/300/150/345</v>
      </c>
      <c r="M2862" s="33">
        <f t="shared" si="102"/>
        <v>0.5</v>
      </c>
    </row>
    <row r="2863" spans="1:13" x14ac:dyDescent="0.25">
      <c r="A2863" s="73">
        <f>+'INFO SEAL'!B2814</f>
        <v>2809</v>
      </c>
      <c r="B2863" s="180" t="str">
        <f t="shared" si="101"/>
        <v>SICODI</v>
      </c>
      <c r="C2863" s="180" t="str">
        <f>+'INFO SEAL'!C2814</f>
        <v>AREQUIPA</v>
      </c>
      <c r="D2863" s="180" t="str">
        <f>+'INFO SEAL'!D2814</f>
        <v>CAMANA</v>
      </c>
      <c r="E2863" s="180" t="str">
        <f>+'INFO SEAL'!E2814</f>
        <v>OCOÑA</v>
      </c>
      <c r="F2863" s="180" t="str">
        <f>+IF('INFO SEAL'!I2814="BAJA TENSION","BT",IF('INFO SEAL'!I2814="MEDIA TENSION","MT","AT"))</f>
        <v>MT</v>
      </c>
      <c r="G2863" s="180">
        <f>+'INFO SEAL'!K2814</f>
        <v>13</v>
      </c>
      <c r="H2863" s="180" t="str">
        <f>+'INFO SEAL'!L2814</f>
        <v>POSTE</v>
      </c>
      <c r="I2863" s="180" t="str">
        <f>+'INFO SEAL'!M2814</f>
        <v>CONCRETO</v>
      </c>
      <c r="J2863" s="180" t="str">
        <f>+'INFO SEAL'!N2814&amp;"-"&amp;F2863</f>
        <v>PPC19-MT</v>
      </c>
      <c r="K2863" s="180"/>
      <c r="L2863" s="182" t="str">
        <f>+VLOOKUP('INFO SEAL'!N2814,$J$8:$V$50,3,FALSE)</f>
        <v>POSTE DE CONCRETO ARMADO DE 13/300/150/345</v>
      </c>
      <c r="M2863" s="33">
        <f t="shared" si="102"/>
        <v>0.5</v>
      </c>
    </row>
    <row r="2864" spans="1:13" x14ac:dyDescent="0.25">
      <c r="A2864" s="73">
        <f>+'INFO SEAL'!B2815</f>
        <v>2810</v>
      </c>
      <c r="B2864" s="180" t="str">
        <f t="shared" si="101"/>
        <v>SICODI</v>
      </c>
      <c r="C2864" s="180" t="str">
        <f>+'INFO SEAL'!C2815</f>
        <v>AREQUIPA</v>
      </c>
      <c r="D2864" s="180" t="str">
        <f>+'INFO SEAL'!D2815</f>
        <v>CAMANA</v>
      </c>
      <c r="E2864" s="180" t="str">
        <f>+'INFO SEAL'!E2815</f>
        <v>OCOÑA</v>
      </c>
      <c r="F2864" s="180" t="str">
        <f>+IF('INFO SEAL'!I2815="BAJA TENSION","BT",IF('INFO SEAL'!I2815="MEDIA TENSION","MT","AT"))</f>
        <v>MT</v>
      </c>
      <c r="G2864" s="180">
        <f>+'INFO SEAL'!K2815</f>
        <v>13</v>
      </c>
      <c r="H2864" s="180" t="str">
        <f>+'INFO SEAL'!L2815</f>
        <v>POSTE</v>
      </c>
      <c r="I2864" s="180" t="str">
        <f>+'INFO SEAL'!M2815</f>
        <v>CONCRETO</v>
      </c>
      <c r="J2864" s="180" t="str">
        <f>+'INFO SEAL'!N2815&amp;"-"&amp;F2864</f>
        <v>PPC19-MT</v>
      </c>
      <c r="K2864" s="180"/>
      <c r="L2864" s="182" t="str">
        <f>+VLOOKUP('INFO SEAL'!N2815,$J$8:$V$50,3,FALSE)</f>
        <v>POSTE DE CONCRETO ARMADO DE 13/300/150/345</v>
      </c>
      <c r="M2864" s="33">
        <f t="shared" si="102"/>
        <v>0.5</v>
      </c>
    </row>
    <row r="2865" spans="1:13" x14ac:dyDescent="0.25">
      <c r="A2865" s="73">
        <f>+'INFO SEAL'!B2816</f>
        <v>2811</v>
      </c>
      <c r="B2865" s="180" t="str">
        <f t="shared" si="101"/>
        <v>SICODI</v>
      </c>
      <c r="C2865" s="180" t="str">
        <f>+'INFO SEAL'!C2816</f>
        <v>AREQUIPA</v>
      </c>
      <c r="D2865" s="180" t="str">
        <f>+'INFO SEAL'!D2816</f>
        <v>CAMANA</v>
      </c>
      <c r="E2865" s="180" t="str">
        <f>+'INFO SEAL'!E2816</f>
        <v>OCOÑA</v>
      </c>
      <c r="F2865" s="180" t="str">
        <f>+IF('INFO SEAL'!I2816="BAJA TENSION","BT",IF('INFO SEAL'!I2816="MEDIA TENSION","MT","AT"))</f>
        <v>MT</v>
      </c>
      <c r="G2865" s="180">
        <f>+'INFO SEAL'!K2816</f>
        <v>13</v>
      </c>
      <c r="H2865" s="180" t="str">
        <f>+'INFO SEAL'!L2816</f>
        <v>POSTE</v>
      </c>
      <c r="I2865" s="180" t="str">
        <f>+'INFO SEAL'!M2816</f>
        <v>CONCRETO</v>
      </c>
      <c r="J2865" s="180" t="str">
        <f>+'INFO SEAL'!N2816&amp;"-"&amp;F2865</f>
        <v>PPC19-MT</v>
      </c>
      <c r="K2865" s="180"/>
      <c r="L2865" s="182" t="str">
        <f>+VLOOKUP('INFO SEAL'!N2816,$J$8:$V$50,3,FALSE)</f>
        <v>POSTE DE CONCRETO ARMADO DE 13/300/150/345</v>
      </c>
      <c r="M2865" s="33">
        <f t="shared" si="102"/>
        <v>0.5</v>
      </c>
    </row>
    <row r="2866" spans="1:13" x14ac:dyDescent="0.25">
      <c r="A2866" s="73">
        <f>+'INFO SEAL'!B2817</f>
        <v>2812</v>
      </c>
      <c r="B2866" s="180" t="str">
        <f t="shared" si="101"/>
        <v>SICODI</v>
      </c>
      <c r="C2866" s="180" t="str">
        <f>+'INFO SEAL'!C2817</f>
        <v>AREQUIPA</v>
      </c>
      <c r="D2866" s="180" t="str">
        <f>+'INFO SEAL'!D2817</f>
        <v>CAMANA</v>
      </c>
      <c r="E2866" s="180" t="str">
        <f>+'INFO SEAL'!E2817</f>
        <v>OCOÑA</v>
      </c>
      <c r="F2866" s="180" t="str">
        <f>+IF('INFO SEAL'!I2817="BAJA TENSION","BT",IF('INFO SEAL'!I2817="MEDIA TENSION","MT","AT"))</f>
        <v>MT</v>
      </c>
      <c r="G2866" s="180">
        <f>+'INFO SEAL'!K2817</f>
        <v>13</v>
      </c>
      <c r="H2866" s="180" t="str">
        <f>+'INFO SEAL'!L2817</f>
        <v>POSTE</v>
      </c>
      <c r="I2866" s="180" t="str">
        <f>+'INFO SEAL'!M2817</f>
        <v>CONCRETO</v>
      </c>
      <c r="J2866" s="180" t="str">
        <f>+'INFO SEAL'!N2817&amp;"-"&amp;F2866</f>
        <v>PPC19-MT</v>
      </c>
      <c r="K2866" s="180"/>
      <c r="L2866" s="182" t="str">
        <f>+VLOOKUP('INFO SEAL'!N2817,$J$8:$V$50,3,FALSE)</f>
        <v>POSTE DE CONCRETO ARMADO DE 13/300/150/345</v>
      </c>
      <c r="M2866" s="33">
        <f t="shared" si="102"/>
        <v>0.5</v>
      </c>
    </row>
    <row r="2867" spans="1:13" x14ac:dyDescent="0.25">
      <c r="A2867" s="73">
        <f>+'INFO SEAL'!B2818</f>
        <v>2813</v>
      </c>
      <c r="B2867" s="180" t="str">
        <f t="shared" si="101"/>
        <v>SICODI</v>
      </c>
      <c r="C2867" s="180" t="str">
        <f>+'INFO SEAL'!C2818</f>
        <v>AREQUIPA</v>
      </c>
      <c r="D2867" s="180" t="str">
        <f>+'INFO SEAL'!D2818</f>
        <v>CAMANA</v>
      </c>
      <c r="E2867" s="180" t="str">
        <f>+'INFO SEAL'!E2818</f>
        <v>OCOÑA</v>
      </c>
      <c r="F2867" s="180" t="str">
        <f>+IF('INFO SEAL'!I2818="BAJA TENSION","BT",IF('INFO SEAL'!I2818="MEDIA TENSION","MT","AT"))</f>
        <v>MT</v>
      </c>
      <c r="G2867" s="180">
        <f>+'INFO SEAL'!K2818</f>
        <v>13</v>
      </c>
      <c r="H2867" s="180" t="str">
        <f>+'INFO SEAL'!L2818</f>
        <v>POSTE</v>
      </c>
      <c r="I2867" s="180" t="str">
        <f>+'INFO SEAL'!M2818</f>
        <v>CONCRETO</v>
      </c>
      <c r="J2867" s="180" t="str">
        <f>+'INFO SEAL'!N2818&amp;"-"&amp;F2867</f>
        <v>PPC19-MT</v>
      </c>
      <c r="K2867" s="180"/>
      <c r="L2867" s="182" t="str">
        <f>+VLOOKUP('INFO SEAL'!N2818,$J$8:$V$50,3,FALSE)</f>
        <v>POSTE DE CONCRETO ARMADO DE 13/300/150/345</v>
      </c>
      <c r="M2867" s="33">
        <f t="shared" si="102"/>
        <v>0.5</v>
      </c>
    </row>
    <row r="2868" spans="1:13" x14ac:dyDescent="0.25">
      <c r="A2868" s="73">
        <f>+'INFO SEAL'!B2819</f>
        <v>2814</v>
      </c>
      <c r="B2868" s="180" t="str">
        <f t="shared" si="101"/>
        <v>SICODI</v>
      </c>
      <c r="C2868" s="180" t="str">
        <f>+'INFO SEAL'!C2819</f>
        <v>AREQUIPA</v>
      </c>
      <c r="D2868" s="180" t="str">
        <f>+'INFO SEAL'!D2819</f>
        <v>CAMANA</v>
      </c>
      <c r="E2868" s="180" t="str">
        <f>+'INFO SEAL'!E2819</f>
        <v>OCOÑA</v>
      </c>
      <c r="F2868" s="180" t="str">
        <f>+IF('INFO SEAL'!I2819="BAJA TENSION","BT",IF('INFO SEAL'!I2819="MEDIA TENSION","MT","AT"))</f>
        <v>MT</v>
      </c>
      <c r="G2868" s="180">
        <f>+'INFO SEAL'!K2819</f>
        <v>13</v>
      </c>
      <c r="H2868" s="180" t="str">
        <f>+'INFO SEAL'!L2819</f>
        <v>POSTE</v>
      </c>
      <c r="I2868" s="180" t="str">
        <f>+'INFO SEAL'!M2819</f>
        <v>CONCRETO</v>
      </c>
      <c r="J2868" s="180" t="str">
        <f>+'INFO SEAL'!N2819&amp;"-"&amp;F2868</f>
        <v>PPC19-MT</v>
      </c>
      <c r="K2868" s="180"/>
      <c r="L2868" s="182" t="str">
        <f>+VLOOKUP('INFO SEAL'!N2819,$J$8:$V$50,3,FALSE)</f>
        <v>POSTE DE CONCRETO ARMADO DE 13/300/150/345</v>
      </c>
      <c r="M2868" s="33">
        <f t="shared" si="102"/>
        <v>0.5</v>
      </c>
    </row>
    <row r="2869" spans="1:13" x14ac:dyDescent="0.25">
      <c r="A2869" s="73">
        <f>+'INFO SEAL'!B2820</f>
        <v>2815</v>
      </c>
      <c r="B2869" s="180" t="str">
        <f t="shared" si="101"/>
        <v>SICODI</v>
      </c>
      <c r="C2869" s="180" t="str">
        <f>+'INFO SEAL'!C2820</f>
        <v>AREQUIPA</v>
      </c>
      <c r="D2869" s="180" t="str">
        <f>+'INFO SEAL'!D2820</f>
        <v>CAMANA</v>
      </c>
      <c r="E2869" s="180" t="str">
        <f>+'INFO SEAL'!E2820</f>
        <v>OCOÑA</v>
      </c>
      <c r="F2869" s="180" t="str">
        <f>+IF('INFO SEAL'!I2820="BAJA TENSION","BT",IF('INFO SEAL'!I2820="MEDIA TENSION","MT","AT"))</f>
        <v>MT</v>
      </c>
      <c r="G2869" s="180">
        <f>+'INFO SEAL'!K2820</f>
        <v>13</v>
      </c>
      <c r="H2869" s="180" t="str">
        <f>+'INFO SEAL'!L2820</f>
        <v>POSTE</v>
      </c>
      <c r="I2869" s="180" t="str">
        <f>+'INFO SEAL'!M2820</f>
        <v>CONCRETO</v>
      </c>
      <c r="J2869" s="180" t="str">
        <f>+'INFO SEAL'!N2820&amp;"-"&amp;F2869</f>
        <v>PPC19-MT</v>
      </c>
      <c r="K2869" s="180"/>
      <c r="L2869" s="182" t="str">
        <f>+VLOOKUP('INFO SEAL'!N2820,$J$8:$V$50,3,FALSE)</f>
        <v>POSTE DE CONCRETO ARMADO DE 13/300/150/345</v>
      </c>
      <c r="M2869" s="33">
        <f t="shared" si="102"/>
        <v>0.5</v>
      </c>
    </row>
    <row r="2870" spans="1:13" x14ac:dyDescent="0.25">
      <c r="A2870" s="73">
        <f>+'INFO SEAL'!B2821</f>
        <v>2816</v>
      </c>
      <c r="B2870" s="180" t="str">
        <f t="shared" si="101"/>
        <v>SICODI</v>
      </c>
      <c r="C2870" s="180" t="str">
        <f>+'INFO SEAL'!C2821</f>
        <v>AREQUIPA</v>
      </c>
      <c r="D2870" s="180" t="str">
        <f>+'INFO SEAL'!D2821</f>
        <v>CAMANA</v>
      </c>
      <c r="E2870" s="180" t="str">
        <f>+'INFO SEAL'!E2821</f>
        <v>OCOÑA</v>
      </c>
      <c r="F2870" s="180" t="str">
        <f>+IF('INFO SEAL'!I2821="BAJA TENSION","BT",IF('INFO SEAL'!I2821="MEDIA TENSION","MT","AT"))</f>
        <v>MT</v>
      </c>
      <c r="G2870" s="180">
        <f>+'INFO SEAL'!K2821</f>
        <v>13</v>
      </c>
      <c r="H2870" s="180" t="str">
        <f>+'INFO SEAL'!L2821</f>
        <v>POSTE</v>
      </c>
      <c r="I2870" s="180" t="str">
        <f>+'INFO SEAL'!M2821</f>
        <v>CONCRETO</v>
      </c>
      <c r="J2870" s="180" t="str">
        <f>+'INFO SEAL'!N2821&amp;"-"&amp;F2870</f>
        <v>PPC19-MT</v>
      </c>
      <c r="K2870" s="180"/>
      <c r="L2870" s="182" t="str">
        <f>+VLOOKUP('INFO SEAL'!N2821,$J$8:$V$50,3,FALSE)</f>
        <v>POSTE DE CONCRETO ARMADO DE 13/300/150/345</v>
      </c>
      <c r="M2870" s="33">
        <f t="shared" si="102"/>
        <v>0.5</v>
      </c>
    </row>
    <row r="2871" spans="1:13" x14ac:dyDescent="0.25">
      <c r="A2871" s="73">
        <f>+'INFO SEAL'!B2822</f>
        <v>2817</v>
      </c>
      <c r="B2871" s="180" t="str">
        <f t="shared" si="101"/>
        <v>SICODI</v>
      </c>
      <c r="C2871" s="180" t="str">
        <f>+'INFO SEAL'!C2822</f>
        <v>AREQUIPA</v>
      </c>
      <c r="D2871" s="180" t="str">
        <f>+'INFO SEAL'!D2822</f>
        <v>CAMANA</v>
      </c>
      <c r="E2871" s="180" t="str">
        <f>+'INFO SEAL'!E2822</f>
        <v>OCOÑA</v>
      </c>
      <c r="F2871" s="180" t="str">
        <f>+IF('INFO SEAL'!I2822="BAJA TENSION","BT",IF('INFO SEAL'!I2822="MEDIA TENSION","MT","AT"))</f>
        <v>MT</v>
      </c>
      <c r="G2871" s="180">
        <f>+'INFO SEAL'!K2822</f>
        <v>13</v>
      </c>
      <c r="H2871" s="180" t="str">
        <f>+'INFO SEAL'!L2822</f>
        <v>POSTE</v>
      </c>
      <c r="I2871" s="180" t="str">
        <f>+'INFO SEAL'!M2822</f>
        <v>CONCRETO</v>
      </c>
      <c r="J2871" s="180" t="str">
        <f>+'INFO SEAL'!N2822&amp;"-"&amp;F2871</f>
        <v>PPC19-MT</v>
      </c>
      <c r="K2871" s="180"/>
      <c r="L2871" s="182" t="str">
        <f>+VLOOKUP('INFO SEAL'!N2822,$J$8:$V$50,3,FALSE)</f>
        <v>POSTE DE CONCRETO ARMADO DE 13/300/150/345</v>
      </c>
      <c r="M2871" s="33">
        <f t="shared" si="102"/>
        <v>0.5</v>
      </c>
    </row>
    <row r="2872" spans="1:13" x14ac:dyDescent="0.25">
      <c r="A2872" s="73">
        <f>+'INFO SEAL'!B2823</f>
        <v>2818</v>
      </c>
      <c r="B2872" s="180" t="str">
        <f t="shared" ref="B2872:B2935" si="103">+INDEX($B$8:$B$50,MATCH(L2872,$L$8:$L$50,0))</f>
        <v>SICODI</v>
      </c>
      <c r="C2872" s="180" t="str">
        <f>+'INFO SEAL'!C2823</f>
        <v>AREQUIPA</v>
      </c>
      <c r="D2872" s="180" t="str">
        <f>+'INFO SEAL'!D2823</f>
        <v>CAMANA</v>
      </c>
      <c r="E2872" s="180" t="str">
        <f>+'INFO SEAL'!E2823</f>
        <v>OCOÑA</v>
      </c>
      <c r="F2872" s="180" t="str">
        <f>+IF('INFO SEAL'!I2823="BAJA TENSION","BT",IF('INFO SEAL'!I2823="MEDIA TENSION","MT","AT"))</f>
        <v>MT</v>
      </c>
      <c r="G2872" s="180">
        <f>+'INFO SEAL'!K2823</f>
        <v>13</v>
      </c>
      <c r="H2872" s="180" t="str">
        <f>+'INFO SEAL'!L2823</f>
        <v>POSTE</v>
      </c>
      <c r="I2872" s="180" t="str">
        <f>+'INFO SEAL'!M2823</f>
        <v>CONCRETO</v>
      </c>
      <c r="J2872" s="180" t="str">
        <f>+'INFO SEAL'!N2823&amp;"-"&amp;F2872</f>
        <v>PPC19-MT</v>
      </c>
      <c r="K2872" s="180"/>
      <c r="L2872" s="182" t="str">
        <f>+VLOOKUP('INFO SEAL'!N2823,$J$8:$V$50,3,FALSE)</f>
        <v>POSTE DE CONCRETO ARMADO DE 13/300/150/345</v>
      </c>
      <c r="M2872" s="33">
        <f t="shared" ref="M2872:M2935" si="104">+VLOOKUP(J2872,$K$8:$V$50,12,FALSE)</f>
        <v>0.5</v>
      </c>
    </row>
    <row r="2873" spans="1:13" x14ac:dyDescent="0.25">
      <c r="A2873" s="73">
        <f>+'INFO SEAL'!B2824</f>
        <v>2819</v>
      </c>
      <c r="B2873" s="180" t="str">
        <f t="shared" si="103"/>
        <v>SICODI</v>
      </c>
      <c r="C2873" s="180" t="str">
        <f>+'INFO SEAL'!C2824</f>
        <v>AREQUIPA</v>
      </c>
      <c r="D2873" s="180" t="str">
        <f>+'INFO SEAL'!D2824</f>
        <v>CAMANA</v>
      </c>
      <c r="E2873" s="180" t="str">
        <f>+'INFO SEAL'!E2824</f>
        <v>MARISCAL CACERES</v>
      </c>
      <c r="F2873" s="180" t="str">
        <f>+IF('INFO SEAL'!I2824="BAJA TENSION","BT",IF('INFO SEAL'!I2824="MEDIA TENSION","MT","AT"))</f>
        <v>BT</v>
      </c>
      <c r="G2873" s="180">
        <f>+'INFO SEAL'!K2824</f>
        <v>8</v>
      </c>
      <c r="H2873" s="180" t="str">
        <f>+'INFO SEAL'!L2824</f>
        <v>POSTE</v>
      </c>
      <c r="I2873" s="180" t="str">
        <f>+'INFO SEAL'!M2824</f>
        <v>CONCRETO</v>
      </c>
      <c r="J2873" s="180" t="str">
        <f>+'INFO SEAL'!N2824&amp;"-"&amp;F2873</f>
        <v>PPC05-BT</v>
      </c>
      <c r="K2873" s="180"/>
      <c r="L2873" s="182" t="str">
        <f>+VLOOKUP('INFO SEAL'!N2824,$J$8:$V$50,3,FALSE)</f>
        <v>POSTE DE CONCRETO ARMADO DE  8/200/120/240</v>
      </c>
      <c r="M2873" s="33">
        <f t="shared" si="104"/>
        <v>0.1</v>
      </c>
    </row>
    <row r="2874" spans="1:13" x14ac:dyDescent="0.25">
      <c r="A2874" s="73">
        <f>+'INFO SEAL'!B2825</f>
        <v>2820</v>
      </c>
      <c r="B2874" s="180" t="str">
        <f t="shared" si="103"/>
        <v>SICODI</v>
      </c>
      <c r="C2874" s="180" t="str">
        <f>+'INFO SEAL'!C2825</f>
        <v>AREQUIPA</v>
      </c>
      <c r="D2874" s="180" t="str">
        <f>+'INFO SEAL'!D2825</f>
        <v>CAMANA</v>
      </c>
      <c r="E2874" s="180" t="str">
        <f>+'INFO SEAL'!E2825</f>
        <v>OCOÑA</v>
      </c>
      <c r="F2874" s="180" t="str">
        <f>+IF('INFO SEAL'!I2825="BAJA TENSION","BT",IF('INFO SEAL'!I2825="MEDIA TENSION","MT","AT"))</f>
        <v>MT</v>
      </c>
      <c r="G2874" s="180">
        <f>+'INFO SEAL'!K2825</f>
        <v>13</v>
      </c>
      <c r="H2874" s="180" t="str">
        <f>+'INFO SEAL'!L2825</f>
        <v>POSTE</v>
      </c>
      <c r="I2874" s="180" t="str">
        <f>+'INFO SEAL'!M2825</f>
        <v>CONCRETO</v>
      </c>
      <c r="J2874" s="180" t="str">
        <f>+'INFO SEAL'!N2825&amp;"-"&amp;F2874</f>
        <v>PPC19-MT</v>
      </c>
      <c r="K2874" s="180"/>
      <c r="L2874" s="182" t="str">
        <f>+VLOOKUP('INFO SEAL'!N2825,$J$8:$V$50,3,FALSE)</f>
        <v>POSTE DE CONCRETO ARMADO DE 13/300/150/345</v>
      </c>
      <c r="M2874" s="33">
        <f t="shared" si="104"/>
        <v>0.5</v>
      </c>
    </row>
    <row r="2875" spans="1:13" x14ac:dyDescent="0.25">
      <c r="A2875" s="73">
        <f>+'INFO SEAL'!B2826</f>
        <v>2821</v>
      </c>
      <c r="B2875" s="180" t="str">
        <f t="shared" si="103"/>
        <v>SICODI</v>
      </c>
      <c r="C2875" s="180" t="str">
        <f>+'INFO SEAL'!C2826</f>
        <v>AREQUIPA</v>
      </c>
      <c r="D2875" s="180" t="str">
        <f>+'INFO SEAL'!D2826</f>
        <v>CAMANA</v>
      </c>
      <c r="E2875" s="180" t="str">
        <f>+'INFO SEAL'!E2826</f>
        <v>OCOÑA</v>
      </c>
      <c r="F2875" s="180" t="str">
        <f>+IF('INFO SEAL'!I2826="BAJA TENSION","BT",IF('INFO SEAL'!I2826="MEDIA TENSION","MT","AT"))</f>
        <v>MT</v>
      </c>
      <c r="G2875" s="180">
        <f>+'INFO SEAL'!K2826</f>
        <v>13</v>
      </c>
      <c r="H2875" s="180" t="str">
        <f>+'INFO SEAL'!L2826</f>
        <v>POSTE</v>
      </c>
      <c r="I2875" s="180" t="str">
        <f>+'INFO SEAL'!M2826</f>
        <v>CONCRETO</v>
      </c>
      <c r="J2875" s="180" t="str">
        <f>+'INFO SEAL'!N2826&amp;"-"&amp;F2875</f>
        <v>PPC19-MT</v>
      </c>
      <c r="K2875" s="180"/>
      <c r="L2875" s="182" t="str">
        <f>+VLOOKUP('INFO SEAL'!N2826,$J$8:$V$50,3,FALSE)</f>
        <v>POSTE DE CONCRETO ARMADO DE 13/300/150/345</v>
      </c>
      <c r="M2875" s="33">
        <f t="shared" si="104"/>
        <v>0.5</v>
      </c>
    </row>
    <row r="2876" spans="1:13" x14ac:dyDescent="0.25">
      <c r="A2876" s="73">
        <f>+'INFO SEAL'!B2827</f>
        <v>2822</v>
      </c>
      <c r="B2876" s="180" t="str">
        <f t="shared" si="103"/>
        <v>SICODI</v>
      </c>
      <c r="C2876" s="180" t="str">
        <f>+'INFO SEAL'!C2827</f>
        <v>AREQUIPA</v>
      </c>
      <c r="D2876" s="180" t="str">
        <f>+'INFO SEAL'!D2827</f>
        <v>CAMANA</v>
      </c>
      <c r="E2876" s="180" t="str">
        <f>+'INFO SEAL'!E2827</f>
        <v>OCOÑA</v>
      </c>
      <c r="F2876" s="180" t="str">
        <f>+IF('INFO SEAL'!I2827="BAJA TENSION","BT",IF('INFO SEAL'!I2827="MEDIA TENSION","MT","AT"))</f>
        <v>MT</v>
      </c>
      <c r="G2876" s="180">
        <f>+'INFO SEAL'!K2827</f>
        <v>13</v>
      </c>
      <c r="H2876" s="180" t="str">
        <f>+'INFO SEAL'!L2827</f>
        <v>POSTE</v>
      </c>
      <c r="I2876" s="180" t="str">
        <f>+'INFO SEAL'!M2827</f>
        <v>CONCRETO</v>
      </c>
      <c r="J2876" s="180" t="str">
        <f>+'INFO SEAL'!N2827&amp;"-"&amp;F2876</f>
        <v>PPC19-MT</v>
      </c>
      <c r="K2876" s="180"/>
      <c r="L2876" s="182" t="str">
        <f>+VLOOKUP('INFO SEAL'!N2827,$J$8:$V$50,3,FALSE)</f>
        <v>POSTE DE CONCRETO ARMADO DE 13/300/150/345</v>
      </c>
      <c r="M2876" s="33">
        <f t="shared" si="104"/>
        <v>0.5</v>
      </c>
    </row>
    <row r="2877" spans="1:13" x14ac:dyDescent="0.25">
      <c r="A2877" s="73">
        <f>+'INFO SEAL'!B2828</f>
        <v>2823</v>
      </c>
      <c r="B2877" s="180" t="str">
        <f t="shared" si="103"/>
        <v>SICODI</v>
      </c>
      <c r="C2877" s="180" t="str">
        <f>+'INFO SEAL'!C2828</f>
        <v>AREQUIPA</v>
      </c>
      <c r="D2877" s="180" t="str">
        <f>+'INFO SEAL'!D2828</f>
        <v>CAMANA</v>
      </c>
      <c r="E2877" s="180" t="str">
        <f>+'INFO SEAL'!E2828</f>
        <v>OCOÑA</v>
      </c>
      <c r="F2877" s="180" t="str">
        <f>+IF('INFO SEAL'!I2828="BAJA TENSION","BT",IF('INFO SEAL'!I2828="MEDIA TENSION","MT","AT"))</f>
        <v>MT</v>
      </c>
      <c r="G2877" s="180">
        <f>+'INFO SEAL'!K2828</f>
        <v>13</v>
      </c>
      <c r="H2877" s="180" t="str">
        <f>+'INFO SEAL'!L2828</f>
        <v>POSTE</v>
      </c>
      <c r="I2877" s="180" t="str">
        <f>+'INFO SEAL'!M2828</f>
        <v>CONCRETO</v>
      </c>
      <c r="J2877" s="180" t="str">
        <f>+'INFO SEAL'!N2828&amp;"-"&amp;F2877</f>
        <v>PPC19-MT</v>
      </c>
      <c r="K2877" s="180"/>
      <c r="L2877" s="182" t="str">
        <f>+VLOOKUP('INFO SEAL'!N2828,$J$8:$V$50,3,FALSE)</f>
        <v>POSTE DE CONCRETO ARMADO DE 13/300/150/345</v>
      </c>
      <c r="M2877" s="33">
        <f t="shared" si="104"/>
        <v>0.5</v>
      </c>
    </row>
    <row r="2878" spans="1:13" x14ac:dyDescent="0.25">
      <c r="A2878" s="73">
        <f>+'INFO SEAL'!B2829</f>
        <v>2824</v>
      </c>
      <c r="B2878" s="180" t="str">
        <f t="shared" si="103"/>
        <v>SICODI</v>
      </c>
      <c r="C2878" s="180" t="str">
        <f>+'INFO SEAL'!C2829</f>
        <v>AREQUIPA</v>
      </c>
      <c r="D2878" s="180" t="str">
        <f>+'INFO SEAL'!D2829</f>
        <v>CAMANA</v>
      </c>
      <c r="E2878" s="180" t="str">
        <f>+'INFO SEAL'!E2829</f>
        <v>OCOÑA</v>
      </c>
      <c r="F2878" s="180" t="str">
        <f>+IF('INFO SEAL'!I2829="BAJA TENSION","BT",IF('INFO SEAL'!I2829="MEDIA TENSION","MT","AT"))</f>
        <v>MT</v>
      </c>
      <c r="G2878" s="180">
        <f>+'INFO SEAL'!K2829</f>
        <v>13</v>
      </c>
      <c r="H2878" s="180" t="str">
        <f>+'INFO SEAL'!L2829</f>
        <v>POSTE</v>
      </c>
      <c r="I2878" s="180" t="str">
        <f>+'INFO SEAL'!M2829</f>
        <v>CONCRETO</v>
      </c>
      <c r="J2878" s="180" t="str">
        <f>+'INFO SEAL'!N2829&amp;"-"&amp;F2878</f>
        <v>PPC19-MT</v>
      </c>
      <c r="K2878" s="180"/>
      <c r="L2878" s="182" t="str">
        <f>+VLOOKUP('INFO SEAL'!N2829,$J$8:$V$50,3,FALSE)</f>
        <v>POSTE DE CONCRETO ARMADO DE 13/300/150/345</v>
      </c>
      <c r="M2878" s="33">
        <f t="shared" si="104"/>
        <v>0.5</v>
      </c>
    </row>
    <row r="2879" spans="1:13" x14ac:dyDescent="0.25">
      <c r="A2879" s="73">
        <f>+'INFO SEAL'!B2830</f>
        <v>2825</v>
      </c>
      <c r="B2879" s="180" t="str">
        <f t="shared" si="103"/>
        <v>SICODI</v>
      </c>
      <c r="C2879" s="180" t="str">
        <f>+'INFO SEAL'!C2830</f>
        <v>AREQUIPA</v>
      </c>
      <c r="D2879" s="180" t="str">
        <f>+'INFO SEAL'!D2830</f>
        <v>CAMANA</v>
      </c>
      <c r="E2879" s="180" t="str">
        <f>+'INFO SEAL'!E2830</f>
        <v>OCOÑA</v>
      </c>
      <c r="F2879" s="180" t="str">
        <f>+IF('INFO SEAL'!I2830="BAJA TENSION","BT",IF('INFO SEAL'!I2830="MEDIA TENSION","MT","AT"))</f>
        <v>MT</v>
      </c>
      <c r="G2879" s="180">
        <f>+'INFO SEAL'!K2830</f>
        <v>13</v>
      </c>
      <c r="H2879" s="180" t="str">
        <f>+'INFO SEAL'!L2830</f>
        <v>POSTE</v>
      </c>
      <c r="I2879" s="180" t="str">
        <f>+'INFO SEAL'!M2830</f>
        <v>CONCRETO</v>
      </c>
      <c r="J2879" s="180" t="str">
        <f>+'INFO SEAL'!N2830&amp;"-"&amp;F2879</f>
        <v>PPC19-MT</v>
      </c>
      <c r="K2879" s="180"/>
      <c r="L2879" s="182" t="str">
        <f>+VLOOKUP('INFO SEAL'!N2830,$J$8:$V$50,3,FALSE)</f>
        <v>POSTE DE CONCRETO ARMADO DE 13/300/150/345</v>
      </c>
      <c r="M2879" s="33">
        <f t="shared" si="104"/>
        <v>0.5</v>
      </c>
    </row>
    <row r="2880" spans="1:13" x14ac:dyDescent="0.25">
      <c r="A2880" s="73">
        <f>+'INFO SEAL'!B2831</f>
        <v>2826</v>
      </c>
      <c r="B2880" s="180" t="str">
        <f t="shared" si="103"/>
        <v>SICODI</v>
      </c>
      <c r="C2880" s="180" t="str">
        <f>+'INFO SEAL'!C2831</f>
        <v>AREQUIPA</v>
      </c>
      <c r="D2880" s="180" t="str">
        <f>+'INFO SEAL'!D2831</f>
        <v>CAMANA</v>
      </c>
      <c r="E2880" s="180" t="str">
        <f>+'INFO SEAL'!E2831</f>
        <v>OCOÑA</v>
      </c>
      <c r="F2880" s="180" t="str">
        <f>+IF('INFO SEAL'!I2831="BAJA TENSION","BT",IF('INFO SEAL'!I2831="MEDIA TENSION","MT","AT"))</f>
        <v>MT</v>
      </c>
      <c r="G2880" s="180">
        <f>+'INFO SEAL'!K2831</f>
        <v>13</v>
      </c>
      <c r="H2880" s="180" t="str">
        <f>+'INFO SEAL'!L2831</f>
        <v>POSTE</v>
      </c>
      <c r="I2880" s="180" t="str">
        <f>+'INFO SEAL'!M2831</f>
        <v>CONCRETO</v>
      </c>
      <c r="J2880" s="180" t="str">
        <f>+'INFO SEAL'!N2831&amp;"-"&amp;F2880</f>
        <v>PPC19-MT</v>
      </c>
      <c r="K2880" s="180"/>
      <c r="L2880" s="182" t="str">
        <f>+VLOOKUP('INFO SEAL'!N2831,$J$8:$V$50,3,FALSE)</f>
        <v>POSTE DE CONCRETO ARMADO DE 13/300/150/345</v>
      </c>
      <c r="M2880" s="33">
        <f t="shared" si="104"/>
        <v>0.5</v>
      </c>
    </row>
    <row r="2881" spans="1:13" x14ac:dyDescent="0.25">
      <c r="A2881" s="73">
        <f>+'INFO SEAL'!B2832</f>
        <v>2827</v>
      </c>
      <c r="B2881" s="180" t="str">
        <f t="shared" si="103"/>
        <v>SICODI</v>
      </c>
      <c r="C2881" s="180" t="str">
        <f>+'INFO SEAL'!C2832</f>
        <v>AREQUIPA</v>
      </c>
      <c r="D2881" s="180" t="str">
        <f>+'INFO SEAL'!D2832</f>
        <v>CAMANA</v>
      </c>
      <c r="E2881" s="180" t="str">
        <f>+'INFO SEAL'!E2832</f>
        <v>OCOÑA</v>
      </c>
      <c r="F2881" s="180" t="str">
        <f>+IF('INFO SEAL'!I2832="BAJA TENSION","BT",IF('INFO SEAL'!I2832="MEDIA TENSION","MT","AT"))</f>
        <v>MT</v>
      </c>
      <c r="G2881" s="180">
        <f>+'INFO SEAL'!K2832</f>
        <v>13</v>
      </c>
      <c r="H2881" s="180" t="str">
        <f>+'INFO SEAL'!L2832</f>
        <v>POSTE</v>
      </c>
      <c r="I2881" s="180" t="str">
        <f>+'INFO SEAL'!M2832</f>
        <v>CONCRETO</v>
      </c>
      <c r="J2881" s="180" t="str">
        <f>+'INFO SEAL'!N2832&amp;"-"&amp;F2881</f>
        <v>PPC19-MT</v>
      </c>
      <c r="K2881" s="180"/>
      <c r="L2881" s="182" t="str">
        <f>+VLOOKUP('INFO SEAL'!N2832,$J$8:$V$50,3,FALSE)</f>
        <v>POSTE DE CONCRETO ARMADO DE 13/300/150/345</v>
      </c>
      <c r="M2881" s="33">
        <f t="shared" si="104"/>
        <v>0.5</v>
      </c>
    </row>
    <row r="2882" spans="1:13" x14ac:dyDescent="0.25">
      <c r="A2882" s="73">
        <f>+'INFO SEAL'!B2833</f>
        <v>2828</v>
      </c>
      <c r="B2882" s="180" t="str">
        <f t="shared" si="103"/>
        <v>SICODI</v>
      </c>
      <c r="C2882" s="180" t="str">
        <f>+'INFO SEAL'!C2833</f>
        <v>AREQUIPA</v>
      </c>
      <c r="D2882" s="180" t="str">
        <f>+'INFO SEAL'!D2833</f>
        <v>CAMANA</v>
      </c>
      <c r="E2882" s="180" t="str">
        <f>+'INFO SEAL'!E2833</f>
        <v>OCOÑA</v>
      </c>
      <c r="F2882" s="180" t="str">
        <f>+IF('INFO SEAL'!I2833="BAJA TENSION","BT",IF('INFO SEAL'!I2833="MEDIA TENSION","MT","AT"))</f>
        <v>MT</v>
      </c>
      <c r="G2882" s="180">
        <f>+'INFO SEAL'!K2833</f>
        <v>13</v>
      </c>
      <c r="H2882" s="180" t="str">
        <f>+'INFO SEAL'!L2833</f>
        <v>POSTE</v>
      </c>
      <c r="I2882" s="180" t="str">
        <f>+'INFO SEAL'!M2833</f>
        <v>CONCRETO</v>
      </c>
      <c r="J2882" s="180" t="str">
        <f>+'INFO SEAL'!N2833&amp;"-"&amp;F2882</f>
        <v>PPC19-MT</v>
      </c>
      <c r="K2882" s="180"/>
      <c r="L2882" s="182" t="str">
        <f>+VLOOKUP('INFO SEAL'!N2833,$J$8:$V$50,3,FALSE)</f>
        <v>POSTE DE CONCRETO ARMADO DE 13/300/150/345</v>
      </c>
      <c r="M2882" s="33">
        <f t="shared" si="104"/>
        <v>0.5</v>
      </c>
    </row>
    <row r="2883" spans="1:13" x14ac:dyDescent="0.25">
      <c r="A2883" s="73">
        <f>+'INFO SEAL'!B2834</f>
        <v>2829</v>
      </c>
      <c r="B2883" s="180" t="str">
        <f t="shared" si="103"/>
        <v>SICODI</v>
      </c>
      <c r="C2883" s="180" t="str">
        <f>+'INFO SEAL'!C2834</f>
        <v>AREQUIPA</v>
      </c>
      <c r="D2883" s="180" t="str">
        <f>+'INFO SEAL'!D2834</f>
        <v>CAMANA</v>
      </c>
      <c r="E2883" s="180" t="str">
        <f>+'INFO SEAL'!E2834</f>
        <v>OCOÑA</v>
      </c>
      <c r="F2883" s="180" t="str">
        <f>+IF('INFO SEAL'!I2834="BAJA TENSION","BT",IF('INFO SEAL'!I2834="MEDIA TENSION","MT","AT"))</f>
        <v>MT</v>
      </c>
      <c r="G2883" s="180">
        <f>+'INFO SEAL'!K2834</f>
        <v>13</v>
      </c>
      <c r="H2883" s="180" t="str">
        <f>+'INFO SEAL'!L2834</f>
        <v>POSTE</v>
      </c>
      <c r="I2883" s="180" t="str">
        <f>+'INFO SEAL'!M2834</f>
        <v>CONCRETO</v>
      </c>
      <c r="J2883" s="180" t="str">
        <f>+'INFO SEAL'!N2834&amp;"-"&amp;F2883</f>
        <v>PPC19-MT</v>
      </c>
      <c r="K2883" s="180"/>
      <c r="L2883" s="182" t="str">
        <f>+VLOOKUP('INFO SEAL'!N2834,$J$8:$V$50,3,FALSE)</f>
        <v>POSTE DE CONCRETO ARMADO DE 13/300/150/345</v>
      </c>
      <c r="M2883" s="33">
        <f t="shared" si="104"/>
        <v>0.5</v>
      </c>
    </row>
    <row r="2884" spans="1:13" x14ac:dyDescent="0.25">
      <c r="A2884" s="73">
        <f>+'INFO SEAL'!B2835</f>
        <v>2830</v>
      </c>
      <c r="B2884" s="180" t="str">
        <f t="shared" si="103"/>
        <v>SICODI</v>
      </c>
      <c r="C2884" s="180" t="str">
        <f>+'INFO SEAL'!C2835</f>
        <v>AREQUIPA</v>
      </c>
      <c r="D2884" s="180" t="str">
        <f>+'INFO SEAL'!D2835</f>
        <v>CAMANA</v>
      </c>
      <c r="E2884" s="180" t="str">
        <f>+'INFO SEAL'!E2835</f>
        <v>OCOÑA</v>
      </c>
      <c r="F2884" s="180" t="str">
        <f>+IF('INFO SEAL'!I2835="BAJA TENSION","BT",IF('INFO SEAL'!I2835="MEDIA TENSION","MT","AT"))</f>
        <v>MT</v>
      </c>
      <c r="G2884" s="180">
        <f>+'INFO SEAL'!K2835</f>
        <v>13</v>
      </c>
      <c r="H2884" s="180" t="str">
        <f>+'INFO SEAL'!L2835</f>
        <v>POSTE</v>
      </c>
      <c r="I2884" s="180" t="str">
        <f>+'INFO SEAL'!M2835</f>
        <v>CONCRETO</v>
      </c>
      <c r="J2884" s="180" t="str">
        <f>+'INFO SEAL'!N2835&amp;"-"&amp;F2884</f>
        <v>PPC19-MT</v>
      </c>
      <c r="K2884" s="180"/>
      <c r="L2884" s="182" t="str">
        <f>+VLOOKUP('INFO SEAL'!N2835,$J$8:$V$50,3,FALSE)</f>
        <v>POSTE DE CONCRETO ARMADO DE 13/300/150/345</v>
      </c>
      <c r="M2884" s="33">
        <f t="shared" si="104"/>
        <v>0.5</v>
      </c>
    </row>
    <row r="2885" spans="1:13" x14ac:dyDescent="0.25">
      <c r="A2885" s="73">
        <f>+'INFO SEAL'!B2836</f>
        <v>2831</v>
      </c>
      <c r="B2885" s="180" t="str">
        <f t="shared" si="103"/>
        <v>SICODI</v>
      </c>
      <c r="C2885" s="180" t="str">
        <f>+'INFO SEAL'!C2836</f>
        <v>AREQUIPA</v>
      </c>
      <c r="D2885" s="180" t="str">
        <f>+'INFO SEAL'!D2836</f>
        <v>CAMANA</v>
      </c>
      <c r="E2885" s="180" t="str">
        <f>+'INFO SEAL'!E2836</f>
        <v>OCOÑA</v>
      </c>
      <c r="F2885" s="180" t="str">
        <f>+IF('INFO SEAL'!I2836="BAJA TENSION","BT",IF('INFO SEAL'!I2836="MEDIA TENSION","MT","AT"))</f>
        <v>MT</v>
      </c>
      <c r="G2885" s="180">
        <f>+'INFO SEAL'!K2836</f>
        <v>13</v>
      </c>
      <c r="H2885" s="180" t="str">
        <f>+'INFO SEAL'!L2836</f>
        <v>POSTE</v>
      </c>
      <c r="I2885" s="180" t="str">
        <f>+'INFO SEAL'!M2836</f>
        <v>CONCRETO</v>
      </c>
      <c r="J2885" s="180" t="str">
        <f>+'INFO SEAL'!N2836&amp;"-"&amp;F2885</f>
        <v>PPC19-MT</v>
      </c>
      <c r="K2885" s="180"/>
      <c r="L2885" s="182" t="str">
        <f>+VLOOKUP('INFO SEAL'!N2836,$J$8:$V$50,3,FALSE)</f>
        <v>POSTE DE CONCRETO ARMADO DE 13/300/150/345</v>
      </c>
      <c r="M2885" s="33">
        <f t="shared" si="104"/>
        <v>0.5</v>
      </c>
    </row>
    <row r="2886" spans="1:13" x14ac:dyDescent="0.25">
      <c r="A2886" s="73">
        <f>+'INFO SEAL'!B2837</f>
        <v>2832</v>
      </c>
      <c r="B2886" s="180" t="str">
        <f t="shared" si="103"/>
        <v>SICODI</v>
      </c>
      <c r="C2886" s="180" t="str">
        <f>+'INFO SEAL'!C2837</f>
        <v>AREQUIPA</v>
      </c>
      <c r="D2886" s="180" t="str">
        <f>+'INFO SEAL'!D2837</f>
        <v>CAMANA</v>
      </c>
      <c r="E2886" s="180" t="str">
        <f>+'INFO SEAL'!E2837</f>
        <v>OCOÑA</v>
      </c>
      <c r="F2886" s="180" t="str">
        <f>+IF('INFO SEAL'!I2837="BAJA TENSION","BT",IF('INFO SEAL'!I2837="MEDIA TENSION","MT","AT"))</f>
        <v>MT</v>
      </c>
      <c r="G2886" s="180">
        <f>+'INFO SEAL'!K2837</f>
        <v>13</v>
      </c>
      <c r="H2886" s="180" t="str">
        <f>+'INFO SEAL'!L2837</f>
        <v>POSTE</v>
      </c>
      <c r="I2886" s="180" t="str">
        <f>+'INFO SEAL'!M2837</f>
        <v>CONCRETO</v>
      </c>
      <c r="J2886" s="180" t="str">
        <f>+'INFO SEAL'!N2837&amp;"-"&amp;F2886</f>
        <v>PPC19-MT</v>
      </c>
      <c r="K2886" s="180"/>
      <c r="L2886" s="182" t="str">
        <f>+VLOOKUP('INFO SEAL'!N2837,$J$8:$V$50,3,FALSE)</f>
        <v>POSTE DE CONCRETO ARMADO DE 13/300/150/345</v>
      </c>
      <c r="M2886" s="33">
        <f t="shared" si="104"/>
        <v>0.5</v>
      </c>
    </row>
    <row r="2887" spans="1:13" x14ac:dyDescent="0.25">
      <c r="A2887" s="73">
        <f>+'INFO SEAL'!B2838</f>
        <v>2833</v>
      </c>
      <c r="B2887" s="180" t="str">
        <f t="shared" si="103"/>
        <v>SICODI</v>
      </c>
      <c r="C2887" s="180" t="str">
        <f>+'INFO SEAL'!C2838</f>
        <v>AREQUIPA</v>
      </c>
      <c r="D2887" s="180" t="str">
        <f>+'INFO SEAL'!D2838</f>
        <v>CAMANA</v>
      </c>
      <c r="E2887" s="180" t="str">
        <f>+'INFO SEAL'!E2838</f>
        <v>OCOÑA</v>
      </c>
      <c r="F2887" s="180" t="str">
        <f>+IF('INFO SEAL'!I2838="BAJA TENSION","BT",IF('INFO SEAL'!I2838="MEDIA TENSION","MT","AT"))</f>
        <v>MT</v>
      </c>
      <c r="G2887" s="180">
        <f>+'INFO SEAL'!K2838</f>
        <v>13</v>
      </c>
      <c r="H2887" s="180" t="str">
        <f>+'INFO SEAL'!L2838</f>
        <v>POSTE</v>
      </c>
      <c r="I2887" s="180" t="str">
        <f>+'INFO SEAL'!M2838</f>
        <v>CONCRETO</v>
      </c>
      <c r="J2887" s="180" t="str">
        <f>+'INFO SEAL'!N2838&amp;"-"&amp;F2887</f>
        <v>PPC19-MT</v>
      </c>
      <c r="K2887" s="180"/>
      <c r="L2887" s="182" t="str">
        <f>+VLOOKUP('INFO SEAL'!N2838,$J$8:$V$50,3,FALSE)</f>
        <v>POSTE DE CONCRETO ARMADO DE 13/300/150/345</v>
      </c>
      <c r="M2887" s="33">
        <f t="shared" si="104"/>
        <v>0.5</v>
      </c>
    </row>
    <row r="2888" spans="1:13" x14ac:dyDescent="0.25">
      <c r="A2888" s="73">
        <f>+'INFO SEAL'!B2839</f>
        <v>2834</v>
      </c>
      <c r="B2888" s="180" t="str">
        <f t="shared" si="103"/>
        <v>SICODI</v>
      </c>
      <c r="C2888" s="180" t="str">
        <f>+'INFO SEAL'!C2839</f>
        <v>AREQUIPA</v>
      </c>
      <c r="D2888" s="180" t="str">
        <f>+'INFO SEAL'!D2839</f>
        <v>CAMANA</v>
      </c>
      <c r="E2888" s="180" t="str">
        <f>+'INFO SEAL'!E2839</f>
        <v>OCOÑA</v>
      </c>
      <c r="F2888" s="180" t="str">
        <f>+IF('INFO SEAL'!I2839="BAJA TENSION","BT",IF('INFO SEAL'!I2839="MEDIA TENSION","MT","AT"))</f>
        <v>MT</v>
      </c>
      <c r="G2888" s="180">
        <f>+'INFO SEAL'!K2839</f>
        <v>13</v>
      </c>
      <c r="H2888" s="180" t="str">
        <f>+'INFO SEAL'!L2839</f>
        <v>POSTE</v>
      </c>
      <c r="I2888" s="180" t="str">
        <f>+'INFO SEAL'!M2839</f>
        <v>CONCRETO</v>
      </c>
      <c r="J2888" s="180" t="str">
        <f>+'INFO SEAL'!N2839&amp;"-"&amp;F2888</f>
        <v>PPC19-MT</v>
      </c>
      <c r="K2888" s="180"/>
      <c r="L2888" s="182" t="str">
        <f>+VLOOKUP('INFO SEAL'!N2839,$J$8:$V$50,3,FALSE)</f>
        <v>POSTE DE CONCRETO ARMADO DE 13/300/150/345</v>
      </c>
      <c r="M2888" s="33">
        <f t="shared" si="104"/>
        <v>0.5</v>
      </c>
    </row>
    <row r="2889" spans="1:13" x14ac:dyDescent="0.25">
      <c r="A2889" s="73">
        <f>+'INFO SEAL'!B2840</f>
        <v>2835</v>
      </c>
      <c r="B2889" s="180" t="str">
        <f t="shared" si="103"/>
        <v>SICODI</v>
      </c>
      <c r="C2889" s="180" t="str">
        <f>+'INFO SEAL'!C2840</f>
        <v>AREQUIPA</v>
      </c>
      <c r="D2889" s="180" t="str">
        <f>+'INFO SEAL'!D2840</f>
        <v>CAMANA</v>
      </c>
      <c r="E2889" s="180" t="str">
        <f>+'INFO SEAL'!E2840</f>
        <v>OCOÑA</v>
      </c>
      <c r="F2889" s="180" t="str">
        <f>+IF('INFO SEAL'!I2840="BAJA TENSION","BT",IF('INFO SEAL'!I2840="MEDIA TENSION","MT","AT"))</f>
        <v>MT</v>
      </c>
      <c r="G2889" s="180">
        <f>+'INFO SEAL'!K2840</f>
        <v>13</v>
      </c>
      <c r="H2889" s="180" t="str">
        <f>+'INFO SEAL'!L2840</f>
        <v>POSTE</v>
      </c>
      <c r="I2889" s="180" t="str">
        <f>+'INFO SEAL'!M2840</f>
        <v>CONCRETO</v>
      </c>
      <c r="J2889" s="180" t="str">
        <f>+'INFO SEAL'!N2840&amp;"-"&amp;F2889</f>
        <v>PPC19-MT</v>
      </c>
      <c r="K2889" s="180"/>
      <c r="L2889" s="182" t="str">
        <f>+VLOOKUP('INFO SEAL'!N2840,$J$8:$V$50,3,FALSE)</f>
        <v>POSTE DE CONCRETO ARMADO DE 13/300/150/345</v>
      </c>
      <c r="M2889" s="33">
        <f t="shared" si="104"/>
        <v>0.5</v>
      </c>
    </row>
    <row r="2890" spans="1:13" x14ac:dyDescent="0.25">
      <c r="A2890" s="73">
        <f>+'INFO SEAL'!B2841</f>
        <v>2836</v>
      </c>
      <c r="B2890" s="180" t="str">
        <f t="shared" si="103"/>
        <v>SICODI</v>
      </c>
      <c r="C2890" s="180" t="str">
        <f>+'INFO SEAL'!C2841</f>
        <v>AREQUIPA</v>
      </c>
      <c r="D2890" s="180" t="str">
        <f>+'INFO SEAL'!D2841</f>
        <v>CAMANA</v>
      </c>
      <c r="E2890" s="180" t="str">
        <f>+'INFO SEAL'!E2841</f>
        <v>OCOÑA</v>
      </c>
      <c r="F2890" s="180" t="str">
        <f>+IF('INFO SEAL'!I2841="BAJA TENSION","BT",IF('INFO SEAL'!I2841="MEDIA TENSION","MT","AT"))</f>
        <v>MT</v>
      </c>
      <c r="G2890" s="180">
        <f>+'INFO SEAL'!K2841</f>
        <v>13</v>
      </c>
      <c r="H2890" s="180" t="str">
        <f>+'INFO SEAL'!L2841</f>
        <v>POSTE</v>
      </c>
      <c r="I2890" s="180" t="str">
        <f>+'INFO SEAL'!M2841</f>
        <v>CONCRETO</v>
      </c>
      <c r="J2890" s="180" t="str">
        <f>+'INFO SEAL'!N2841&amp;"-"&amp;F2890</f>
        <v>PPC19-MT</v>
      </c>
      <c r="K2890" s="180"/>
      <c r="L2890" s="182" t="str">
        <f>+VLOOKUP('INFO SEAL'!N2841,$J$8:$V$50,3,FALSE)</f>
        <v>POSTE DE CONCRETO ARMADO DE 13/300/150/345</v>
      </c>
      <c r="M2890" s="33">
        <f t="shared" si="104"/>
        <v>0.5</v>
      </c>
    </row>
    <row r="2891" spans="1:13" x14ac:dyDescent="0.25">
      <c r="A2891" s="73">
        <f>+'INFO SEAL'!B2842</f>
        <v>2837</v>
      </c>
      <c r="B2891" s="180" t="str">
        <f t="shared" si="103"/>
        <v>SICODI</v>
      </c>
      <c r="C2891" s="180" t="str">
        <f>+'INFO SEAL'!C2842</f>
        <v>AREQUIPA</v>
      </c>
      <c r="D2891" s="180" t="str">
        <f>+'INFO SEAL'!D2842</f>
        <v>CAMANA</v>
      </c>
      <c r="E2891" s="180" t="str">
        <f>+'INFO SEAL'!E2842</f>
        <v>OCOÑA</v>
      </c>
      <c r="F2891" s="180" t="str">
        <f>+IF('INFO SEAL'!I2842="BAJA TENSION","BT",IF('INFO SEAL'!I2842="MEDIA TENSION","MT","AT"))</f>
        <v>MT</v>
      </c>
      <c r="G2891" s="180">
        <f>+'INFO SEAL'!K2842</f>
        <v>13</v>
      </c>
      <c r="H2891" s="180" t="str">
        <f>+'INFO SEAL'!L2842</f>
        <v>POSTE</v>
      </c>
      <c r="I2891" s="180" t="str">
        <f>+'INFO SEAL'!M2842</f>
        <v>CONCRETO</v>
      </c>
      <c r="J2891" s="180" t="str">
        <f>+'INFO SEAL'!N2842&amp;"-"&amp;F2891</f>
        <v>PPC19-MT</v>
      </c>
      <c r="K2891" s="180"/>
      <c r="L2891" s="182" t="str">
        <f>+VLOOKUP('INFO SEAL'!N2842,$J$8:$V$50,3,FALSE)</f>
        <v>POSTE DE CONCRETO ARMADO DE 13/300/150/345</v>
      </c>
      <c r="M2891" s="33">
        <f t="shared" si="104"/>
        <v>0.5</v>
      </c>
    </row>
    <row r="2892" spans="1:13" x14ac:dyDescent="0.25">
      <c r="A2892" s="73">
        <f>+'INFO SEAL'!B2843</f>
        <v>2838</v>
      </c>
      <c r="B2892" s="180" t="str">
        <f t="shared" si="103"/>
        <v>SICODI</v>
      </c>
      <c r="C2892" s="180" t="str">
        <f>+'INFO SEAL'!C2843</f>
        <v>AREQUIPA</v>
      </c>
      <c r="D2892" s="180" t="str">
        <f>+'INFO SEAL'!D2843</f>
        <v>CAMANA</v>
      </c>
      <c r="E2892" s="180" t="str">
        <f>+'INFO SEAL'!E2843</f>
        <v>OCOÑA</v>
      </c>
      <c r="F2892" s="180" t="str">
        <f>+IF('INFO SEAL'!I2843="BAJA TENSION","BT",IF('INFO SEAL'!I2843="MEDIA TENSION","MT","AT"))</f>
        <v>MT</v>
      </c>
      <c r="G2892" s="180">
        <f>+'INFO SEAL'!K2843</f>
        <v>13</v>
      </c>
      <c r="H2892" s="180" t="str">
        <f>+'INFO SEAL'!L2843</f>
        <v>POSTE</v>
      </c>
      <c r="I2892" s="180" t="str">
        <f>+'INFO SEAL'!M2843</f>
        <v>CONCRETO</v>
      </c>
      <c r="J2892" s="180" t="str">
        <f>+'INFO SEAL'!N2843&amp;"-"&amp;F2892</f>
        <v>PPC19-MT</v>
      </c>
      <c r="K2892" s="180"/>
      <c r="L2892" s="182" t="str">
        <f>+VLOOKUP('INFO SEAL'!N2843,$J$8:$V$50,3,FALSE)</f>
        <v>POSTE DE CONCRETO ARMADO DE 13/300/150/345</v>
      </c>
      <c r="M2892" s="33">
        <f t="shared" si="104"/>
        <v>0.5</v>
      </c>
    </row>
    <row r="2893" spans="1:13" x14ac:dyDescent="0.25">
      <c r="A2893" s="73">
        <f>+'INFO SEAL'!B2844</f>
        <v>2839</v>
      </c>
      <c r="B2893" s="180" t="str">
        <f t="shared" si="103"/>
        <v>SICODI</v>
      </c>
      <c r="C2893" s="180" t="str">
        <f>+'INFO SEAL'!C2844</f>
        <v>AREQUIPA</v>
      </c>
      <c r="D2893" s="180" t="str">
        <f>+'INFO SEAL'!D2844</f>
        <v>CAMANA</v>
      </c>
      <c r="E2893" s="180" t="str">
        <f>+'INFO SEAL'!E2844</f>
        <v>OCOÑA</v>
      </c>
      <c r="F2893" s="180" t="str">
        <f>+IF('INFO SEAL'!I2844="BAJA TENSION","BT",IF('INFO SEAL'!I2844="MEDIA TENSION","MT","AT"))</f>
        <v>MT</v>
      </c>
      <c r="G2893" s="180">
        <f>+'INFO SEAL'!K2844</f>
        <v>13</v>
      </c>
      <c r="H2893" s="180" t="str">
        <f>+'INFO SEAL'!L2844</f>
        <v>POSTE</v>
      </c>
      <c r="I2893" s="180" t="str">
        <f>+'INFO SEAL'!M2844</f>
        <v>CONCRETO</v>
      </c>
      <c r="J2893" s="180" t="str">
        <f>+'INFO SEAL'!N2844&amp;"-"&amp;F2893</f>
        <v>PPC19-MT</v>
      </c>
      <c r="K2893" s="180"/>
      <c r="L2893" s="182" t="str">
        <f>+VLOOKUP('INFO SEAL'!N2844,$J$8:$V$50,3,FALSE)</f>
        <v>POSTE DE CONCRETO ARMADO DE 13/300/150/345</v>
      </c>
      <c r="M2893" s="33">
        <f t="shared" si="104"/>
        <v>0.5</v>
      </c>
    </row>
    <row r="2894" spans="1:13" x14ac:dyDescent="0.25">
      <c r="A2894" s="73">
        <f>+'INFO SEAL'!B2845</f>
        <v>2840</v>
      </c>
      <c r="B2894" s="180" t="str">
        <f t="shared" si="103"/>
        <v>SICODI</v>
      </c>
      <c r="C2894" s="180" t="str">
        <f>+'INFO SEAL'!C2845</f>
        <v>AREQUIPA</v>
      </c>
      <c r="D2894" s="180" t="str">
        <f>+'INFO SEAL'!D2845</f>
        <v>CAMANA</v>
      </c>
      <c r="E2894" s="180" t="str">
        <f>+'INFO SEAL'!E2845</f>
        <v>OCOÑA</v>
      </c>
      <c r="F2894" s="180" t="str">
        <f>+IF('INFO SEAL'!I2845="BAJA TENSION","BT",IF('INFO SEAL'!I2845="MEDIA TENSION","MT","AT"))</f>
        <v>MT</v>
      </c>
      <c r="G2894" s="180">
        <f>+'INFO SEAL'!K2845</f>
        <v>13</v>
      </c>
      <c r="H2894" s="180" t="str">
        <f>+'INFO SEAL'!L2845</f>
        <v>POSTE</v>
      </c>
      <c r="I2894" s="180" t="str">
        <f>+'INFO SEAL'!M2845</f>
        <v>CONCRETO</v>
      </c>
      <c r="J2894" s="180" t="str">
        <f>+'INFO SEAL'!N2845&amp;"-"&amp;F2894</f>
        <v>PPC19-MT</v>
      </c>
      <c r="K2894" s="180"/>
      <c r="L2894" s="182" t="str">
        <f>+VLOOKUP('INFO SEAL'!N2845,$J$8:$V$50,3,FALSE)</f>
        <v>POSTE DE CONCRETO ARMADO DE 13/300/150/345</v>
      </c>
      <c r="M2894" s="33">
        <f t="shared" si="104"/>
        <v>0.5</v>
      </c>
    </row>
    <row r="2895" spans="1:13" x14ac:dyDescent="0.25">
      <c r="A2895" s="73">
        <f>+'INFO SEAL'!B2846</f>
        <v>2841</v>
      </c>
      <c r="B2895" s="180" t="str">
        <f t="shared" si="103"/>
        <v>SICODI</v>
      </c>
      <c r="C2895" s="180" t="str">
        <f>+'INFO SEAL'!C2846</f>
        <v>AREQUIPA</v>
      </c>
      <c r="D2895" s="180" t="str">
        <f>+'INFO SEAL'!D2846</f>
        <v>CAMANA</v>
      </c>
      <c r="E2895" s="180" t="str">
        <f>+'INFO SEAL'!E2846</f>
        <v>OCOÑA</v>
      </c>
      <c r="F2895" s="180" t="str">
        <f>+IF('INFO SEAL'!I2846="BAJA TENSION","BT",IF('INFO SEAL'!I2846="MEDIA TENSION","MT","AT"))</f>
        <v>MT</v>
      </c>
      <c r="G2895" s="180">
        <f>+'INFO SEAL'!K2846</f>
        <v>13</v>
      </c>
      <c r="H2895" s="180" t="str">
        <f>+'INFO SEAL'!L2846</f>
        <v>POSTE</v>
      </c>
      <c r="I2895" s="180" t="str">
        <f>+'INFO SEAL'!M2846</f>
        <v>CONCRETO</v>
      </c>
      <c r="J2895" s="180" t="str">
        <f>+'INFO SEAL'!N2846&amp;"-"&amp;F2895</f>
        <v>PPC19-MT</v>
      </c>
      <c r="K2895" s="180"/>
      <c r="L2895" s="182" t="str">
        <f>+VLOOKUP('INFO SEAL'!N2846,$J$8:$V$50,3,FALSE)</f>
        <v>POSTE DE CONCRETO ARMADO DE 13/300/150/345</v>
      </c>
      <c r="M2895" s="33">
        <f t="shared" si="104"/>
        <v>0.5</v>
      </c>
    </row>
    <row r="2896" spans="1:13" x14ac:dyDescent="0.25">
      <c r="A2896" s="73">
        <f>+'INFO SEAL'!B2847</f>
        <v>2842</v>
      </c>
      <c r="B2896" s="180" t="str">
        <f t="shared" si="103"/>
        <v>SICODI</v>
      </c>
      <c r="C2896" s="180" t="str">
        <f>+'INFO SEAL'!C2847</f>
        <v>AREQUIPA</v>
      </c>
      <c r="D2896" s="180" t="str">
        <f>+'INFO SEAL'!D2847</f>
        <v>CONDESUYOS</v>
      </c>
      <c r="E2896" s="180" t="str">
        <f>+'INFO SEAL'!E2847</f>
        <v>SALAMANCA</v>
      </c>
      <c r="F2896" s="180" t="str">
        <f>+IF('INFO SEAL'!I2847="BAJA TENSION","BT",IF('INFO SEAL'!I2847="MEDIA TENSION","MT","AT"))</f>
        <v>MT</v>
      </c>
      <c r="G2896" s="180">
        <f>+'INFO SEAL'!K2847</f>
        <v>13</v>
      </c>
      <c r="H2896" s="180" t="str">
        <f>+'INFO SEAL'!L2847</f>
        <v>POSTE</v>
      </c>
      <c r="I2896" s="180" t="str">
        <f>+'INFO SEAL'!M2847</f>
        <v>CONCRETO</v>
      </c>
      <c r="J2896" s="180" t="str">
        <f>+'INFO SEAL'!N2847&amp;"-"&amp;F2896</f>
        <v>PPC19-MT</v>
      </c>
      <c r="K2896" s="180"/>
      <c r="L2896" s="182" t="str">
        <f>+VLOOKUP('INFO SEAL'!N2847,$J$8:$V$50,3,FALSE)</f>
        <v>POSTE DE CONCRETO ARMADO DE 13/300/150/345</v>
      </c>
      <c r="M2896" s="33">
        <f t="shared" si="104"/>
        <v>0.5</v>
      </c>
    </row>
    <row r="2897" spans="1:13" x14ac:dyDescent="0.25">
      <c r="A2897" s="73">
        <f>+'INFO SEAL'!B2848</f>
        <v>2843</v>
      </c>
      <c r="B2897" s="180" t="str">
        <f t="shared" si="103"/>
        <v>SICODI</v>
      </c>
      <c r="C2897" s="180" t="str">
        <f>+'INFO SEAL'!C2848</f>
        <v>AREQUIPA</v>
      </c>
      <c r="D2897" s="180" t="str">
        <f>+'INFO SEAL'!D2848</f>
        <v>CAMANA</v>
      </c>
      <c r="E2897" s="180" t="str">
        <f>+'INFO SEAL'!E2848</f>
        <v>MARISCAL CACERES</v>
      </c>
      <c r="F2897" s="180" t="str">
        <f>+IF('INFO SEAL'!I2848="BAJA TENSION","BT",IF('INFO SEAL'!I2848="MEDIA TENSION","MT","AT"))</f>
        <v>BT</v>
      </c>
      <c r="G2897" s="180">
        <f>+'INFO SEAL'!K2848</f>
        <v>8</v>
      </c>
      <c r="H2897" s="180" t="str">
        <f>+'INFO SEAL'!L2848</f>
        <v>POSTE</v>
      </c>
      <c r="I2897" s="180" t="str">
        <f>+'INFO SEAL'!M2848</f>
        <v>CONCRETO</v>
      </c>
      <c r="J2897" s="180" t="str">
        <f>+'INFO SEAL'!N2848&amp;"-"&amp;F2897</f>
        <v>PPC05-BT</v>
      </c>
      <c r="K2897" s="180"/>
      <c r="L2897" s="182" t="str">
        <f>+VLOOKUP('INFO SEAL'!N2848,$J$8:$V$50,3,FALSE)</f>
        <v>POSTE DE CONCRETO ARMADO DE  8/200/120/240</v>
      </c>
      <c r="M2897" s="33">
        <f t="shared" si="104"/>
        <v>0.1</v>
      </c>
    </row>
    <row r="2898" spans="1:13" x14ac:dyDescent="0.25">
      <c r="A2898" s="73">
        <f>+'INFO SEAL'!B2849</f>
        <v>2844</v>
      </c>
      <c r="B2898" s="180" t="str">
        <f t="shared" si="103"/>
        <v>SICODI</v>
      </c>
      <c r="C2898" s="180" t="str">
        <f>+'INFO SEAL'!C2849</f>
        <v>AREQUIPA</v>
      </c>
      <c r="D2898" s="180" t="str">
        <f>+'INFO SEAL'!D2849</f>
        <v>CONDESUYOS</v>
      </c>
      <c r="E2898" s="180" t="str">
        <f>+'INFO SEAL'!E2849</f>
        <v>SALAMANCA</v>
      </c>
      <c r="F2898" s="180" t="str">
        <f>+IF('INFO SEAL'!I2849="BAJA TENSION","BT",IF('INFO SEAL'!I2849="MEDIA TENSION","MT","AT"))</f>
        <v>MT</v>
      </c>
      <c r="G2898" s="180">
        <f>+'INFO SEAL'!K2849</f>
        <v>13</v>
      </c>
      <c r="H2898" s="180" t="str">
        <f>+'INFO SEAL'!L2849</f>
        <v>POSTE</v>
      </c>
      <c r="I2898" s="180" t="str">
        <f>+'INFO SEAL'!M2849</f>
        <v>CONCRETO</v>
      </c>
      <c r="J2898" s="180" t="str">
        <f>+'INFO SEAL'!N2849&amp;"-"&amp;F2898</f>
        <v>PPC19-MT</v>
      </c>
      <c r="K2898" s="180"/>
      <c r="L2898" s="182" t="str">
        <f>+VLOOKUP('INFO SEAL'!N2849,$J$8:$V$50,3,FALSE)</f>
        <v>POSTE DE CONCRETO ARMADO DE 13/300/150/345</v>
      </c>
      <c r="M2898" s="33">
        <f t="shared" si="104"/>
        <v>0.5</v>
      </c>
    </row>
    <row r="2899" spans="1:13" x14ac:dyDescent="0.25">
      <c r="A2899" s="73">
        <f>+'INFO SEAL'!B2850</f>
        <v>2845</v>
      </c>
      <c r="B2899" s="180" t="str">
        <f t="shared" si="103"/>
        <v>SICODI</v>
      </c>
      <c r="C2899" s="180" t="str">
        <f>+'INFO SEAL'!C2850</f>
        <v>AREQUIPA</v>
      </c>
      <c r="D2899" s="180" t="str">
        <f>+'INFO SEAL'!D2850</f>
        <v>CONDESUYOS</v>
      </c>
      <c r="E2899" s="180" t="str">
        <f>+'INFO SEAL'!E2850</f>
        <v>SALAMANCA</v>
      </c>
      <c r="F2899" s="180" t="str">
        <f>+IF('INFO SEAL'!I2850="BAJA TENSION","BT",IF('INFO SEAL'!I2850="MEDIA TENSION","MT","AT"))</f>
        <v>MT</v>
      </c>
      <c r="G2899" s="180">
        <f>+'INFO SEAL'!K2850</f>
        <v>13</v>
      </c>
      <c r="H2899" s="180" t="str">
        <f>+'INFO SEAL'!L2850</f>
        <v>POSTE</v>
      </c>
      <c r="I2899" s="180" t="str">
        <f>+'INFO SEAL'!M2850</f>
        <v>CONCRETO</v>
      </c>
      <c r="J2899" s="180" t="str">
        <f>+'INFO SEAL'!N2850&amp;"-"&amp;F2899</f>
        <v>PPC19-MT</v>
      </c>
      <c r="K2899" s="180"/>
      <c r="L2899" s="182" t="str">
        <f>+VLOOKUP('INFO SEAL'!N2850,$J$8:$V$50,3,FALSE)</f>
        <v>POSTE DE CONCRETO ARMADO DE 13/300/150/345</v>
      </c>
      <c r="M2899" s="33">
        <f t="shared" si="104"/>
        <v>0.5</v>
      </c>
    </row>
    <row r="2900" spans="1:13" x14ac:dyDescent="0.25">
      <c r="A2900" s="73">
        <f>+'INFO SEAL'!B2851</f>
        <v>2846</v>
      </c>
      <c r="B2900" s="180" t="str">
        <f t="shared" si="103"/>
        <v>SICODI</v>
      </c>
      <c r="C2900" s="180" t="str">
        <f>+'INFO SEAL'!C2851</f>
        <v>AREQUIPA</v>
      </c>
      <c r="D2900" s="180" t="str">
        <f>+'INFO SEAL'!D2851</f>
        <v>CONDESUYOS</v>
      </c>
      <c r="E2900" s="180" t="str">
        <f>+'INFO SEAL'!E2851</f>
        <v>SALAMANCA</v>
      </c>
      <c r="F2900" s="180" t="str">
        <f>+IF('INFO SEAL'!I2851="BAJA TENSION","BT",IF('INFO SEAL'!I2851="MEDIA TENSION","MT","AT"))</f>
        <v>MT</v>
      </c>
      <c r="G2900" s="180">
        <f>+'INFO SEAL'!K2851</f>
        <v>13</v>
      </c>
      <c r="H2900" s="180" t="str">
        <f>+'INFO SEAL'!L2851</f>
        <v>POSTE</v>
      </c>
      <c r="I2900" s="180" t="str">
        <f>+'INFO SEAL'!M2851</f>
        <v>CONCRETO</v>
      </c>
      <c r="J2900" s="180" t="str">
        <f>+'INFO SEAL'!N2851&amp;"-"&amp;F2900</f>
        <v>PPC19-MT</v>
      </c>
      <c r="K2900" s="180"/>
      <c r="L2900" s="182" t="str">
        <f>+VLOOKUP('INFO SEAL'!N2851,$J$8:$V$50,3,FALSE)</f>
        <v>POSTE DE CONCRETO ARMADO DE 13/300/150/345</v>
      </c>
      <c r="M2900" s="33">
        <f t="shared" si="104"/>
        <v>0.5</v>
      </c>
    </row>
    <row r="2901" spans="1:13" x14ac:dyDescent="0.25">
      <c r="A2901" s="73">
        <f>+'INFO SEAL'!B2852</f>
        <v>2847</v>
      </c>
      <c r="B2901" s="180" t="str">
        <f t="shared" si="103"/>
        <v>SICODI</v>
      </c>
      <c r="C2901" s="180" t="str">
        <f>+'INFO SEAL'!C2852</f>
        <v>AREQUIPA</v>
      </c>
      <c r="D2901" s="180" t="str">
        <f>+'INFO SEAL'!D2852</f>
        <v>CAMANA</v>
      </c>
      <c r="E2901" s="180" t="str">
        <f>+'INFO SEAL'!E2852</f>
        <v>MARISCAL CACERES</v>
      </c>
      <c r="F2901" s="180" t="str">
        <f>+IF('INFO SEAL'!I2852="BAJA TENSION","BT",IF('INFO SEAL'!I2852="MEDIA TENSION","MT","AT"))</f>
        <v>BT</v>
      </c>
      <c r="G2901" s="180">
        <f>+'INFO SEAL'!K2852</f>
        <v>7</v>
      </c>
      <c r="H2901" s="180" t="str">
        <f>+'INFO SEAL'!L2852</f>
        <v>POSTE</v>
      </c>
      <c r="I2901" s="180" t="str">
        <f>+'INFO SEAL'!M2852</f>
        <v>CONCRETO</v>
      </c>
      <c r="J2901" s="180" t="str">
        <f>+'INFO SEAL'!N2852&amp;"-"&amp;F2901</f>
        <v>PPC02-BT</v>
      </c>
      <c r="K2901" s="180"/>
      <c r="L2901" s="182" t="str">
        <f>+VLOOKUP('INFO SEAL'!N2852,$J$8:$V$50,3,FALSE)</f>
        <v>POSTE DE CONCRETO ARMADO DE  7/200/120/225</v>
      </c>
      <c r="M2901" s="33">
        <f t="shared" si="104"/>
        <v>0.1</v>
      </c>
    </row>
    <row r="2902" spans="1:13" x14ac:dyDescent="0.25">
      <c r="A2902" s="73">
        <f>+'INFO SEAL'!B2853</f>
        <v>2848</v>
      </c>
      <c r="B2902" s="180" t="str">
        <f t="shared" si="103"/>
        <v>SICODI</v>
      </c>
      <c r="C2902" s="180" t="str">
        <f>+'INFO SEAL'!C2853</f>
        <v>AREQUIPA</v>
      </c>
      <c r="D2902" s="180" t="str">
        <f>+'INFO SEAL'!D2853</f>
        <v>CONDESUYOS</v>
      </c>
      <c r="E2902" s="180" t="str">
        <f>+'INFO SEAL'!E2853</f>
        <v>SALAMANCA</v>
      </c>
      <c r="F2902" s="180" t="str">
        <f>+IF('INFO SEAL'!I2853="BAJA TENSION","BT",IF('INFO SEAL'!I2853="MEDIA TENSION","MT","AT"))</f>
        <v>MT</v>
      </c>
      <c r="G2902" s="180">
        <f>+'INFO SEAL'!K2853</f>
        <v>13</v>
      </c>
      <c r="H2902" s="180" t="str">
        <f>+'INFO SEAL'!L2853</f>
        <v>POSTE</v>
      </c>
      <c r="I2902" s="180" t="str">
        <f>+'INFO SEAL'!M2853</f>
        <v>CONCRETO</v>
      </c>
      <c r="J2902" s="180" t="str">
        <f>+'INFO SEAL'!N2853&amp;"-"&amp;F2902</f>
        <v>PPC19-MT</v>
      </c>
      <c r="K2902" s="180"/>
      <c r="L2902" s="182" t="str">
        <f>+VLOOKUP('INFO SEAL'!N2853,$J$8:$V$50,3,FALSE)</f>
        <v>POSTE DE CONCRETO ARMADO DE 13/300/150/345</v>
      </c>
      <c r="M2902" s="33">
        <f t="shared" si="104"/>
        <v>0.5</v>
      </c>
    </row>
    <row r="2903" spans="1:13" x14ac:dyDescent="0.25">
      <c r="A2903" s="73">
        <f>+'INFO SEAL'!B2854</f>
        <v>2849</v>
      </c>
      <c r="B2903" s="180" t="str">
        <f t="shared" si="103"/>
        <v>SICODI</v>
      </c>
      <c r="C2903" s="180" t="str">
        <f>+'INFO SEAL'!C2854</f>
        <v>AREQUIPA</v>
      </c>
      <c r="D2903" s="180" t="str">
        <f>+'INFO SEAL'!D2854</f>
        <v>CONDESUYOS</v>
      </c>
      <c r="E2903" s="180" t="str">
        <f>+'INFO SEAL'!E2854</f>
        <v>SALAMANCA</v>
      </c>
      <c r="F2903" s="180" t="str">
        <f>+IF('INFO SEAL'!I2854="BAJA TENSION","BT",IF('INFO SEAL'!I2854="MEDIA TENSION","MT","AT"))</f>
        <v>MT</v>
      </c>
      <c r="G2903" s="180">
        <f>+'INFO SEAL'!K2854</f>
        <v>13</v>
      </c>
      <c r="H2903" s="180" t="str">
        <f>+'INFO SEAL'!L2854</f>
        <v>POSTE</v>
      </c>
      <c r="I2903" s="180" t="str">
        <f>+'INFO SEAL'!M2854</f>
        <v>CONCRETO</v>
      </c>
      <c r="J2903" s="180" t="str">
        <f>+'INFO SEAL'!N2854&amp;"-"&amp;F2903</f>
        <v>PPC19-MT</v>
      </c>
      <c r="K2903" s="180"/>
      <c r="L2903" s="182" t="str">
        <f>+VLOOKUP('INFO SEAL'!N2854,$J$8:$V$50,3,FALSE)</f>
        <v>POSTE DE CONCRETO ARMADO DE 13/300/150/345</v>
      </c>
      <c r="M2903" s="33">
        <f t="shared" si="104"/>
        <v>0.5</v>
      </c>
    </row>
    <row r="2904" spans="1:13" x14ac:dyDescent="0.25">
      <c r="A2904" s="73">
        <f>+'INFO SEAL'!B2855</f>
        <v>2850</v>
      </c>
      <c r="B2904" s="180" t="str">
        <f t="shared" si="103"/>
        <v>SICODI</v>
      </c>
      <c r="C2904" s="180" t="str">
        <f>+'INFO SEAL'!C2855</f>
        <v>AREQUIPA</v>
      </c>
      <c r="D2904" s="180" t="str">
        <f>+'INFO SEAL'!D2855</f>
        <v>CONDESUYOS</v>
      </c>
      <c r="E2904" s="180" t="str">
        <f>+'INFO SEAL'!E2855</f>
        <v>SALAMANCA</v>
      </c>
      <c r="F2904" s="180" t="str">
        <f>+IF('INFO SEAL'!I2855="BAJA TENSION","BT",IF('INFO SEAL'!I2855="MEDIA TENSION","MT","AT"))</f>
        <v>MT</v>
      </c>
      <c r="G2904" s="180">
        <f>+'INFO SEAL'!K2855</f>
        <v>13</v>
      </c>
      <c r="H2904" s="180" t="str">
        <f>+'INFO SEAL'!L2855</f>
        <v>POSTE</v>
      </c>
      <c r="I2904" s="180" t="str">
        <f>+'INFO SEAL'!M2855</f>
        <v>CONCRETO</v>
      </c>
      <c r="J2904" s="180" t="str">
        <f>+'INFO SEAL'!N2855&amp;"-"&amp;F2904</f>
        <v>PPC19-MT</v>
      </c>
      <c r="K2904" s="180"/>
      <c r="L2904" s="182" t="str">
        <f>+VLOOKUP('INFO SEAL'!N2855,$J$8:$V$50,3,FALSE)</f>
        <v>POSTE DE CONCRETO ARMADO DE 13/300/150/345</v>
      </c>
      <c r="M2904" s="33">
        <f t="shared" si="104"/>
        <v>0.5</v>
      </c>
    </row>
    <row r="2905" spans="1:13" x14ac:dyDescent="0.25">
      <c r="A2905" s="73">
        <f>+'INFO SEAL'!B2856</f>
        <v>2851</v>
      </c>
      <c r="B2905" s="180" t="str">
        <f t="shared" si="103"/>
        <v>SICODI</v>
      </c>
      <c r="C2905" s="180" t="str">
        <f>+'INFO SEAL'!C2856</f>
        <v>AREQUIPA</v>
      </c>
      <c r="D2905" s="180" t="str">
        <f>+'INFO SEAL'!D2856</f>
        <v>CONDESUYOS</v>
      </c>
      <c r="E2905" s="180" t="str">
        <f>+'INFO SEAL'!E2856</f>
        <v>SALAMANCA</v>
      </c>
      <c r="F2905" s="180" t="str">
        <f>+IF('INFO SEAL'!I2856="BAJA TENSION","BT",IF('INFO SEAL'!I2856="MEDIA TENSION","MT","AT"))</f>
        <v>MT</v>
      </c>
      <c r="G2905" s="180">
        <f>+'INFO SEAL'!K2856</f>
        <v>13</v>
      </c>
      <c r="H2905" s="180" t="str">
        <f>+'INFO SEAL'!L2856</f>
        <v>POSTE</v>
      </c>
      <c r="I2905" s="180" t="str">
        <f>+'INFO SEAL'!M2856</f>
        <v>CONCRETO</v>
      </c>
      <c r="J2905" s="180" t="str">
        <f>+'INFO SEAL'!N2856&amp;"-"&amp;F2905</f>
        <v>PPC19-MT</v>
      </c>
      <c r="K2905" s="180"/>
      <c r="L2905" s="182" t="str">
        <f>+VLOOKUP('INFO SEAL'!N2856,$J$8:$V$50,3,FALSE)</f>
        <v>POSTE DE CONCRETO ARMADO DE 13/300/150/345</v>
      </c>
      <c r="M2905" s="33">
        <f t="shared" si="104"/>
        <v>0.5</v>
      </c>
    </row>
    <row r="2906" spans="1:13" x14ac:dyDescent="0.25">
      <c r="A2906" s="73">
        <f>+'INFO SEAL'!B2857</f>
        <v>2852</v>
      </c>
      <c r="B2906" s="180" t="str">
        <f t="shared" si="103"/>
        <v>SICODI</v>
      </c>
      <c r="C2906" s="180" t="str">
        <f>+'INFO SEAL'!C2857</f>
        <v>AREQUIPA</v>
      </c>
      <c r="D2906" s="180" t="str">
        <f>+'INFO SEAL'!D2857</f>
        <v>CAMANA</v>
      </c>
      <c r="E2906" s="180" t="str">
        <f>+'INFO SEAL'!E2857</f>
        <v>MARISCAL CACERES</v>
      </c>
      <c r="F2906" s="180" t="str">
        <f>+IF('INFO SEAL'!I2857="BAJA TENSION","BT",IF('INFO SEAL'!I2857="MEDIA TENSION","MT","AT"))</f>
        <v>BT</v>
      </c>
      <c r="G2906" s="180">
        <f>+'INFO SEAL'!K2857</f>
        <v>7</v>
      </c>
      <c r="H2906" s="180" t="str">
        <f>+'INFO SEAL'!L2857</f>
        <v>POSTE</v>
      </c>
      <c r="I2906" s="180" t="str">
        <f>+'INFO SEAL'!M2857</f>
        <v>CONCRETO</v>
      </c>
      <c r="J2906" s="180" t="str">
        <f>+'INFO SEAL'!N2857&amp;"-"&amp;F2906</f>
        <v>PPC03-BT</v>
      </c>
      <c r="K2906" s="180"/>
      <c r="L2906" s="182" t="str">
        <f>+VLOOKUP('INFO SEAL'!N2857,$J$8:$V$50,3,FALSE)</f>
        <v>POSTE DE CONCRETO ARMADO DE  7/300/120/225</v>
      </c>
      <c r="M2906" s="33">
        <f t="shared" si="104"/>
        <v>0.1</v>
      </c>
    </row>
    <row r="2907" spans="1:13" x14ac:dyDescent="0.25">
      <c r="A2907" s="73">
        <f>+'INFO SEAL'!B2858</f>
        <v>2853</v>
      </c>
      <c r="B2907" s="180" t="str">
        <f t="shared" si="103"/>
        <v>SICODI</v>
      </c>
      <c r="C2907" s="180" t="str">
        <f>+'INFO SEAL'!C2858</f>
        <v>AREQUIPA</v>
      </c>
      <c r="D2907" s="180" t="str">
        <f>+'INFO SEAL'!D2858</f>
        <v>CAMANA</v>
      </c>
      <c r="E2907" s="180" t="str">
        <f>+'INFO SEAL'!E2858</f>
        <v>NICOLAS DE PIEROLA</v>
      </c>
      <c r="F2907" s="180" t="str">
        <f>+IF('INFO SEAL'!I2858="BAJA TENSION","BT",IF('INFO SEAL'!I2858="MEDIA TENSION","MT","AT"))</f>
        <v>BT</v>
      </c>
      <c r="G2907" s="180">
        <f>+'INFO SEAL'!K2858</f>
        <v>7</v>
      </c>
      <c r="H2907" s="180" t="str">
        <f>+'INFO SEAL'!L2858</f>
        <v>POSTE</v>
      </c>
      <c r="I2907" s="180" t="str">
        <f>+'INFO SEAL'!M2858</f>
        <v>CONCRETO</v>
      </c>
      <c r="J2907" s="180" t="str">
        <f>+'INFO SEAL'!N2858&amp;"-"&amp;F2907</f>
        <v>PPC02-BT</v>
      </c>
      <c r="K2907" s="180"/>
      <c r="L2907" s="182" t="str">
        <f>+VLOOKUP('INFO SEAL'!N2858,$J$8:$V$50,3,FALSE)</f>
        <v>POSTE DE CONCRETO ARMADO DE  7/200/120/225</v>
      </c>
      <c r="M2907" s="33">
        <f t="shared" si="104"/>
        <v>0.1</v>
      </c>
    </row>
    <row r="2908" spans="1:13" x14ac:dyDescent="0.25">
      <c r="A2908" s="73">
        <f>+'INFO SEAL'!B2859</f>
        <v>2854</v>
      </c>
      <c r="B2908" s="180" t="str">
        <f t="shared" si="103"/>
        <v>SICODI</v>
      </c>
      <c r="C2908" s="180" t="str">
        <f>+'INFO SEAL'!C2859</f>
        <v>AREQUIPA</v>
      </c>
      <c r="D2908" s="180" t="str">
        <f>+'INFO SEAL'!D2859</f>
        <v>CAMANA</v>
      </c>
      <c r="E2908" s="180" t="str">
        <f>+'INFO SEAL'!E2859</f>
        <v>MARISCAL CACERES</v>
      </c>
      <c r="F2908" s="180" t="str">
        <f>+IF('INFO SEAL'!I2859="BAJA TENSION","BT",IF('INFO SEAL'!I2859="MEDIA TENSION","MT","AT"))</f>
        <v>BT</v>
      </c>
      <c r="G2908" s="180">
        <f>+'INFO SEAL'!K2859</f>
        <v>7</v>
      </c>
      <c r="H2908" s="180" t="str">
        <f>+'INFO SEAL'!L2859</f>
        <v>POSTE</v>
      </c>
      <c r="I2908" s="180" t="str">
        <f>+'INFO SEAL'!M2859</f>
        <v>CONCRETO</v>
      </c>
      <c r="J2908" s="180" t="str">
        <f>+'INFO SEAL'!N2859&amp;"-"&amp;F2908</f>
        <v>PPC02-BT</v>
      </c>
      <c r="K2908" s="180"/>
      <c r="L2908" s="182" t="str">
        <f>+VLOOKUP('INFO SEAL'!N2859,$J$8:$V$50,3,FALSE)</f>
        <v>POSTE DE CONCRETO ARMADO DE  7/200/120/225</v>
      </c>
      <c r="M2908" s="33">
        <f t="shared" si="104"/>
        <v>0.1</v>
      </c>
    </row>
    <row r="2909" spans="1:13" x14ac:dyDescent="0.25">
      <c r="A2909" s="73">
        <f>+'INFO SEAL'!B2860</f>
        <v>2855</v>
      </c>
      <c r="B2909" s="180" t="str">
        <f t="shared" si="103"/>
        <v>SICODI</v>
      </c>
      <c r="C2909" s="180" t="str">
        <f>+'INFO SEAL'!C2860</f>
        <v>AREQUIPA</v>
      </c>
      <c r="D2909" s="180" t="str">
        <f>+'INFO SEAL'!D2860</f>
        <v>CONDESUYOS</v>
      </c>
      <c r="E2909" s="180" t="str">
        <f>+'INFO SEAL'!E2860</f>
        <v>SALAMANCA</v>
      </c>
      <c r="F2909" s="180" t="str">
        <f>+IF('INFO SEAL'!I2860="BAJA TENSION","BT",IF('INFO SEAL'!I2860="MEDIA TENSION","MT","AT"))</f>
        <v>MT</v>
      </c>
      <c r="G2909" s="180">
        <f>+'INFO SEAL'!K2860</f>
        <v>13</v>
      </c>
      <c r="H2909" s="180" t="str">
        <f>+'INFO SEAL'!L2860</f>
        <v>POSTE</v>
      </c>
      <c r="I2909" s="180" t="str">
        <f>+'INFO SEAL'!M2860</f>
        <v>CONCRETO</v>
      </c>
      <c r="J2909" s="180" t="str">
        <f>+'INFO SEAL'!N2860&amp;"-"&amp;F2909</f>
        <v>PPC19-MT</v>
      </c>
      <c r="K2909" s="180"/>
      <c r="L2909" s="182" t="str">
        <f>+VLOOKUP('INFO SEAL'!N2860,$J$8:$V$50,3,FALSE)</f>
        <v>POSTE DE CONCRETO ARMADO DE 13/300/150/345</v>
      </c>
      <c r="M2909" s="33">
        <f t="shared" si="104"/>
        <v>0.5</v>
      </c>
    </row>
    <row r="2910" spans="1:13" x14ac:dyDescent="0.25">
      <c r="A2910" s="73">
        <f>+'INFO SEAL'!B2861</f>
        <v>2856</v>
      </c>
      <c r="B2910" s="180" t="str">
        <f t="shared" si="103"/>
        <v>SICODI</v>
      </c>
      <c r="C2910" s="180" t="str">
        <f>+'INFO SEAL'!C2861</f>
        <v>AREQUIPA</v>
      </c>
      <c r="D2910" s="180" t="str">
        <f>+'INFO SEAL'!D2861</f>
        <v>CONDESUYOS</v>
      </c>
      <c r="E2910" s="180" t="str">
        <f>+'INFO SEAL'!E2861</f>
        <v>SALAMANCA</v>
      </c>
      <c r="F2910" s="180" t="str">
        <f>+IF('INFO SEAL'!I2861="BAJA TENSION","BT",IF('INFO SEAL'!I2861="MEDIA TENSION","MT","AT"))</f>
        <v>MT</v>
      </c>
      <c r="G2910" s="180">
        <f>+'INFO SEAL'!K2861</f>
        <v>13</v>
      </c>
      <c r="H2910" s="180" t="str">
        <f>+'INFO SEAL'!L2861</f>
        <v>POSTE</v>
      </c>
      <c r="I2910" s="180" t="str">
        <f>+'INFO SEAL'!M2861</f>
        <v>CONCRETO</v>
      </c>
      <c r="J2910" s="180" t="str">
        <f>+'INFO SEAL'!N2861&amp;"-"&amp;F2910</f>
        <v>PPC19-MT</v>
      </c>
      <c r="K2910" s="180"/>
      <c r="L2910" s="182" t="str">
        <f>+VLOOKUP('INFO SEAL'!N2861,$J$8:$V$50,3,FALSE)</f>
        <v>POSTE DE CONCRETO ARMADO DE 13/300/150/345</v>
      </c>
      <c r="M2910" s="33">
        <f t="shared" si="104"/>
        <v>0.5</v>
      </c>
    </row>
    <row r="2911" spans="1:13" x14ac:dyDescent="0.25">
      <c r="A2911" s="73">
        <f>+'INFO SEAL'!B2862</f>
        <v>2857</v>
      </c>
      <c r="B2911" s="180" t="str">
        <f t="shared" si="103"/>
        <v>SICODI</v>
      </c>
      <c r="C2911" s="180" t="str">
        <f>+'INFO SEAL'!C2862</f>
        <v>AREQUIPA</v>
      </c>
      <c r="D2911" s="180" t="str">
        <f>+'INFO SEAL'!D2862</f>
        <v>CONDESUYOS</v>
      </c>
      <c r="E2911" s="180" t="str">
        <f>+'INFO SEAL'!E2862</f>
        <v>SALAMANCA</v>
      </c>
      <c r="F2911" s="180" t="str">
        <f>+IF('INFO SEAL'!I2862="BAJA TENSION","BT",IF('INFO SEAL'!I2862="MEDIA TENSION","MT","AT"))</f>
        <v>MT</v>
      </c>
      <c r="G2911" s="180">
        <f>+'INFO SEAL'!K2862</f>
        <v>13</v>
      </c>
      <c r="H2911" s="180" t="str">
        <f>+'INFO SEAL'!L2862</f>
        <v>POSTE</v>
      </c>
      <c r="I2911" s="180" t="str">
        <f>+'INFO SEAL'!M2862</f>
        <v>CONCRETO</v>
      </c>
      <c r="J2911" s="180" t="str">
        <f>+'INFO SEAL'!N2862&amp;"-"&amp;F2911</f>
        <v>PPC19-MT</v>
      </c>
      <c r="K2911" s="180"/>
      <c r="L2911" s="182" t="str">
        <f>+VLOOKUP('INFO SEAL'!N2862,$J$8:$V$50,3,FALSE)</f>
        <v>POSTE DE CONCRETO ARMADO DE 13/300/150/345</v>
      </c>
      <c r="M2911" s="33">
        <f t="shared" si="104"/>
        <v>0.5</v>
      </c>
    </row>
    <row r="2912" spans="1:13" x14ac:dyDescent="0.25">
      <c r="A2912" s="73">
        <f>+'INFO SEAL'!B2863</f>
        <v>2858</v>
      </c>
      <c r="B2912" s="180" t="str">
        <f t="shared" si="103"/>
        <v>SICODI</v>
      </c>
      <c r="C2912" s="180" t="str">
        <f>+'INFO SEAL'!C2863</f>
        <v>AREQUIPA</v>
      </c>
      <c r="D2912" s="180" t="str">
        <f>+'INFO SEAL'!D2863</f>
        <v>CONDESUYOS</v>
      </c>
      <c r="E2912" s="180" t="str">
        <f>+'INFO SEAL'!E2863</f>
        <v>SALAMANCA</v>
      </c>
      <c r="F2912" s="180" t="str">
        <f>+IF('INFO SEAL'!I2863="BAJA TENSION","BT",IF('INFO SEAL'!I2863="MEDIA TENSION","MT","AT"))</f>
        <v>MT</v>
      </c>
      <c r="G2912" s="180">
        <f>+'INFO SEAL'!K2863</f>
        <v>13</v>
      </c>
      <c r="H2912" s="180" t="str">
        <f>+'INFO SEAL'!L2863</f>
        <v>POSTE</v>
      </c>
      <c r="I2912" s="180" t="str">
        <f>+'INFO SEAL'!M2863</f>
        <v>CONCRETO</v>
      </c>
      <c r="J2912" s="180" t="str">
        <f>+'INFO SEAL'!N2863&amp;"-"&amp;F2912</f>
        <v>PPC19-MT</v>
      </c>
      <c r="K2912" s="180"/>
      <c r="L2912" s="182" t="str">
        <f>+VLOOKUP('INFO SEAL'!N2863,$J$8:$V$50,3,FALSE)</f>
        <v>POSTE DE CONCRETO ARMADO DE 13/300/150/345</v>
      </c>
      <c r="M2912" s="33">
        <f t="shared" si="104"/>
        <v>0.5</v>
      </c>
    </row>
    <row r="2913" spans="1:13" x14ac:dyDescent="0.25">
      <c r="A2913" s="73">
        <f>+'INFO SEAL'!B2864</f>
        <v>2859</v>
      </c>
      <c r="B2913" s="180" t="str">
        <f t="shared" si="103"/>
        <v>SICODI</v>
      </c>
      <c r="C2913" s="180" t="str">
        <f>+'INFO SEAL'!C2864</f>
        <v>AREQUIPA</v>
      </c>
      <c r="D2913" s="180" t="str">
        <f>+'INFO SEAL'!D2864</f>
        <v>CAMANA</v>
      </c>
      <c r="E2913" s="180" t="str">
        <f>+'INFO SEAL'!E2864</f>
        <v>NICOLAS DE PIEROLA</v>
      </c>
      <c r="F2913" s="180" t="str">
        <f>+IF('INFO SEAL'!I2864="BAJA TENSION","BT",IF('INFO SEAL'!I2864="MEDIA TENSION","MT","AT"))</f>
        <v>BT</v>
      </c>
      <c r="G2913" s="180">
        <f>+'INFO SEAL'!K2864</f>
        <v>8</v>
      </c>
      <c r="H2913" s="180" t="str">
        <f>+'INFO SEAL'!L2864</f>
        <v>POSTE</v>
      </c>
      <c r="I2913" s="180" t="str">
        <f>+'INFO SEAL'!M2864</f>
        <v>CONCRETO</v>
      </c>
      <c r="J2913" s="180" t="str">
        <f>+'INFO SEAL'!N2864&amp;"-"&amp;F2913</f>
        <v>PPC05-BT</v>
      </c>
      <c r="K2913" s="180"/>
      <c r="L2913" s="182" t="str">
        <f>+VLOOKUP('INFO SEAL'!N2864,$J$8:$V$50,3,FALSE)</f>
        <v>POSTE DE CONCRETO ARMADO DE  8/200/120/240</v>
      </c>
      <c r="M2913" s="33">
        <f t="shared" si="104"/>
        <v>0.1</v>
      </c>
    </row>
    <row r="2914" spans="1:13" x14ac:dyDescent="0.25">
      <c r="A2914" s="73">
        <f>+'INFO SEAL'!B2865</f>
        <v>2860</v>
      </c>
      <c r="B2914" s="180" t="str">
        <f t="shared" si="103"/>
        <v>SICODI</v>
      </c>
      <c r="C2914" s="180" t="str">
        <f>+'INFO SEAL'!C2865</f>
        <v>AREQUIPA</v>
      </c>
      <c r="D2914" s="180" t="str">
        <f>+'INFO SEAL'!D2865</f>
        <v>CONDESUYOS</v>
      </c>
      <c r="E2914" s="180" t="str">
        <f>+'INFO SEAL'!E2865</f>
        <v>SALAMANCA</v>
      </c>
      <c r="F2914" s="180" t="str">
        <f>+IF('INFO SEAL'!I2865="BAJA TENSION","BT",IF('INFO SEAL'!I2865="MEDIA TENSION","MT","AT"))</f>
        <v>MT</v>
      </c>
      <c r="G2914" s="180">
        <f>+'INFO SEAL'!K2865</f>
        <v>13</v>
      </c>
      <c r="H2914" s="180" t="str">
        <f>+'INFO SEAL'!L2865</f>
        <v>POSTE</v>
      </c>
      <c r="I2914" s="180" t="str">
        <f>+'INFO SEAL'!M2865</f>
        <v>CONCRETO</v>
      </c>
      <c r="J2914" s="180" t="str">
        <f>+'INFO SEAL'!N2865&amp;"-"&amp;F2914</f>
        <v>PPC19-MT</v>
      </c>
      <c r="K2914" s="180"/>
      <c r="L2914" s="182" t="str">
        <f>+VLOOKUP('INFO SEAL'!N2865,$J$8:$V$50,3,FALSE)</f>
        <v>POSTE DE CONCRETO ARMADO DE 13/300/150/345</v>
      </c>
      <c r="M2914" s="33">
        <f t="shared" si="104"/>
        <v>0.5</v>
      </c>
    </row>
    <row r="2915" spans="1:13" x14ac:dyDescent="0.25">
      <c r="A2915" s="73">
        <f>+'INFO SEAL'!B2866</f>
        <v>2861</v>
      </c>
      <c r="B2915" s="180" t="str">
        <f t="shared" si="103"/>
        <v>SICODI</v>
      </c>
      <c r="C2915" s="180" t="str">
        <f>+'INFO SEAL'!C2866</f>
        <v>AREQUIPA</v>
      </c>
      <c r="D2915" s="180" t="str">
        <f>+'INFO SEAL'!D2866</f>
        <v>CARAVELI</v>
      </c>
      <c r="E2915" s="180" t="str">
        <f>+'INFO SEAL'!E2866</f>
        <v>CARAVELI</v>
      </c>
      <c r="F2915" s="180" t="str">
        <f>+IF('INFO SEAL'!I2866="BAJA TENSION","BT",IF('INFO SEAL'!I2866="MEDIA TENSION","MT","AT"))</f>
        <v>BT</v>
      </c>
      <c r="G2915" s="180">
        <f>+'INFO SEAL'!K2866</f>
        <v>8</v>
      </c>
      <c r="H2915" s="180" t="str">
        <f>+'INFO SEAL'!L2866</f>
        <v>POSTE</v>
      </c>
      <c r="I2915" s="180" t="str">
        <f>+'INFO SEAL'!M2866</f>
        <v>CONCRETO</v>
      </c>
      <c r="J2915" s="180" t="str">
        <f>+'INFO SEAL'!N2866&amp;"-"&amp;F2915</f>
        <v>PPC05-BT</v>
      </c>
      <c r="K2915" s="180"/>
      <c r="L2915" s="182" t="str">
        <f>+VLOOKUP('INFO SEAL'!N2866,$J$8:$V$50,3,FALSE)</f>
        <v>POSTE DE CONCRETO ARMADO DE  8/200/120/240</v>
      </c>
      <c r="M2915" s="33">
        <f t="shared" si="104"/>
        <v>0.1</v>
      </c>
    </row>
    <row r="2916" spans="1:13" x14ac:dyDescent="0.25">
      <c r="A2916" s="73">
        <f>+'INFO SEAL'!B2867</f>
        <v>2862</v>
      </c>
      <c r="B2916" s="180" t="str">
        <f t="shared" si="103"/>
        <v>SICODI</v>
      </c>
      <c r="C2916" s="180" t="str">
        <f>+'INFO SEAL'!C2867</f>
        <v>AREQUIPA</v>
      </c>
      <c r="D2916" s="180" t="str">
        <f>+'INFO SEAL'!D2867</f>
        <v>CONDESUYOS</v>
      </c>
      <c r="E2916" s="180" t="str">
        <f>+'INFO SEAL'!E2867</f>
        <v>SALAMANCA</v>
      </c>
      <c r="F2916" s="180" t="str">
        <f>+IF('INFO SEAL'!I2867="BAJA TENSION","BT",IF('INFO SEAL'!I2867="MEDIA TENSION","MT","AT"))</f>
        <v>MT</v>
      </c>
      <c r="G2916" s="180">
        <f>+'INFO SEAL'!K2867</f>
        <v>13</v>
      </c>
      <c r="H2916" s="180" t="str">
        <f>+'INFO SEAL'!L2867</f>
        <v>POSTE</v>
      </c>
      <c r="I2916" s="180" t="str">
        <f>+'INFO SEAL'!M2867</f>
        <v>CONCRETO</v>
      </c>
      <c r="J2916" s="180" t="str">
        <f>+'INFO SEAL'!N2867&amp;"-"&amp;F2916</f>
        <v>PPC19-MT</v>
      </c>
      <c r="K2916" s="180"/>
      <c r="L2916" s="182" t="str">
        <f>+VLOOKUP('INFO SEAL'!N2867,$J$8:$V$50,3,FALSE)</f>
        <v>POSTE DE CONCRETO ARMADO DE 13/300/150/345</v>
      </c>
      <c r="M2916" s="33">
        <f t="shared" si="104"/>
        <v>0.5</v>
      </c>
    </row>
    <row r="2917" spans="1:13" x14ac:dyDescent="0.25">
      <c r="A2917" s="73">
        <f>+'INFO SEAL'!B2868</f>
        <v>2863</v>
      </c>
      <c r="B2917" s="180" t="str">
        <f t="shared" si="103"/>
        <v>SICODI</v>
      </c>
      <c r="C2917" s="180" t="str">
        <f>+'INFO SEAL'!C2868</f>
        <v>AREQUIPA</v>
      </c>
      <c r="D2917" s="180" t="str">
        <f>+'INFO SEAL'!D2868</f>
        <v>CONDESUYOS</v>
      </c>
      <c r="E2917" s="180" t="str">
        <f>+'INFO SEAL'!E2868</f>
        <v>SALAMANCA</v>
      </c>
      <c r="F2917" s="180" t="str">
        <f>+IF('INFO SEAL'!I2868="BAJA TENSION","BT",IF('INFO SEAL'!I2868="MEDIA TENSION","MT","AT"))</f>
        <v>MT</v>
      </c>
      <c r="G2917" s="180">
        <f>+'INFO SEAL'!K2868</f>
        <v>13</v>
      </c>
      <c r="H2917" s="180" t="str">
        <f>+'INFO SEAL'!L2868</f>
        <v>POSTE</v>
      </c>
      <c r="I2917" s="180" t="str">
        <f>+'INFO SEAL'!M2868</f>
        <v>CONCRETO</v>
      </c>
      <c r="J2917" s="180" t="str">
        <f>+'INFO SEAL'!N2868&amp;"-"&amp;F2917</f>
        <v>PPC19-MT</v>
      </c>
      <c r="K2917" s="180"/>
      <c r="L2917" s="182" t="str">
        <f>+VLOOKUP('INFO SEAL'!N2868,$J$8:$V$50,3,FALSE)</f>
        <v>POSTE DE CONCRETO ARMADO DE 13/300/150/345</v>
      </c>
      <c r="M2917" s="33">
        <f t="shared" si="104"/>
        <v>0.5</v>
      </c>
    </row>
    <row r="2918" spans="1:13" x14ac:dyDescent="0.25">
      <c r="A2918" s="73">
        <f>+'INFO SEAL'!B2869</f>
        <v>2864</v>
      </c>
      <c r="B2918" s="180" t="str">
        <f t="shared" si="103"/>
        <v>SICODI</v>
      </c>
      <c r="C2918" s="180" t="str">
        <f>+'INFO SEAL'!C2869</f>
        <v>AREQUIPA</v>
      </c>
      <c r="D2918" s="180" t="str">
        <f>+'INFO SEAL'!D2869</f>
        <v>CONDESUYOS</v>
      </c>
      <c r="E2918" s="180" t="str">
        <f>+'INFO SEAL'!E2869</f>
        <v>SALAMANCA</v>
      </c>
      <c r="F2918" s="180" t="str">
        <f>+IF('INFO SEAL'!I2869="BAJA TENSION","BT",IF('INFO SEAL'!I2869="MEDIA TENSION","MT","AT"))</f>
        <v>MT</v>
      </c>
      <c r="G2918" s="180">
        <f>+'INFO SEAL'!K2869</f>
        <v>13</v>
      </c>
      <c r="H2918" s="180" t="str">
        <f>+'INFO SEAL'!L2869</f>
        <v>POSTE</v>
      </c>
      <c r="I2918" s="180" t="str">
        <f>+'INFO SEAL'!M2869</f>
        <v>CONCRETO</v>
      </c>
      <c r="J2918" s="180" t="str">
        <f>+'INFO SEAL'!N2869&amp;"-"&amp;F2918</f>
        <v>PPC19-MT</v>
      </c>
      <c r="K2918" s="180"/>
      <c r="L2918" s="182" t="str">
        <f>+VLOOKUP('INFO SEAL'!N2869,$J$8:$V$50,3,FALSE)</f>
        <v>POSTE DE CONCRETO ARMADO DE 13/300/150/345</v>
      </c>
      <c r="M2918" s="33">
        <f t="shared" si="104"/>
        <v>0.5</v>
      </c>
    </row>
    <row r="2919" spans="1:13" x14ac:dyDescent="0.25">
      <c r="A2919" s="73">
        <f>+'INFO SEAL'!B2870</f>
        <v>2865</v>
      </c>
      <c r="B2919" s="180" t="str">
        <f t="shared" si="103"/>
        <v>SICODI</v>
      </c>
      <c r="C2919" s="180" t="str">
        <f>+'INFO SEAL'!C2870</f>
        <v>AREQUIPA</v>
      </c>
      <c r="D2919" s="180" t="str">
        <f>+'INFO SEAL'!D2870</f>
        <v>CONDESUYOS</v>
      </c>
      <c r="E2919" s="180" t="str">
        <f>+'INFO SEAL'!E2870</f>
        <v>SALAMANCA</v>
      </c>
      <c r="F2919" s="180" t="str">
        <f>+IF('INFO SEAL'!I2870="BAJA TENSION","BT",IF('INFO SEAL'!I2870="MEDIA TENSION","MT","AT"))</f>
        <v>MT</v>
      </c>
      <c r="G2919" s="180">
        <f>+'INFO SEAL'!K2870</f>
        <v>13</v>
      </c>
      <c r="H2919" s="180" t="str">
        <f>+'INFO SEAL'!L2870</f>
        <v>POSTE</v>
      </c>
      <c r="I2919" s="180" t="str">
        <f>+'INFO SEAL'!M2870</f>
        <v>CONCRETO</v>
      </c>
      <c r="J2919" s="180" t="str">
        <f>+'INFO SEAL'!N2870&amp;"-"&amp;F2919</f>
        <v>PPC19-MT</v>
      </c>
      <c r="K2919" s="180"/>
      <c r="L2919" s="182" t="str">
        <f>+VLOOKUP('INFO SEAL'!N2870,$J$8:$V$50,3,FALSE)</f>
        <v>POSTE DE CONCRETO ARMADO DE 13/300/150/345</v>
      </c>
      <c r="M2919" s="33">
        <f t="shared" si="104"/>
        <v>0.5</v>
      </c>
    </row>
    <row r="2920" spans="1:13" x14ac:dyDescent="0.25">
      <c r="A2920" s="73">
        <f>+'INFO SEAL'!B2871</f>
        <v>2866</v>
      </c>
      <c r="B2920" s="180" t="str">
        <f t="shared" si="103"/>
        <v>SICODI</v>
      </c>
      <c r="C2920" s="180" t="str">
        <f>+'INFO SEAL'!C2871</f>
        <v>AREQUIPA</v>
      </c>
      <c r="D2920" s="180" t="str">
        <f>+'INFO SEAL'!D2871</f>
        <v>CARAVELI</v>
      </c>
      <c r="E2920" s="180" t="str">
        <f>+'INFO SEAL'!E2871</f>
        <v>CARAVELI</v>
      </c>
      <c r="F2920" s="180" t="str">
        <f>+IF('INFO SEAL'!I2871="BAJA TENSION","BT",IF('INFO SEAL'!I2871="MEDIA TENSION","MT","AT"))</f>
        <v>BT</v>
      </c>
      <c r="G2920" s="180">
        <f>+'INFO SEAL'!K2871</f>
        <v>7</v>
      </c>
      <c r="H2920" s="180" t="str">
        <f>+'INFO SEAL'!L2871</f>
        <v>POSTE</v>
      </c>
      <c r="I2920" s="180" t="str">
        <f>+'INFO SEAL'!M2871</f>
        <v>HORMIGON</v>
      </c>
      <c r="J2920" s="180" t="str">
        <f>+'INFO SEAL'!N2871&amp;"-"&amp;F2920</f>
        <v>PPH01-BT</v>
      </c>
      <c r="K2920" s="180"/>
      <c r="L2920" s="182" t="str">
        <f>+VLOOKUP('INFO SEAL'!N2871,$J$8:$V$50,3,FALSE)</f>
        <v>POSTE DE HORMIGON SECCION H,  8.70m/225 KG</v>
      </c>
      <c r="M2920" s="33">
        <f t="shared" si="104"/>
        <v>0.1</v>
      </c>
    </row>
    <row r="2921" spans="1:13" x14ac:dyDescent="0.25">
      <c r="A2921" s="73">
        <f>+'INFO SEAL'!B2872</f>
        <v>2867</v>
      </c>
      <c r="B2921" s="180" t="str">
        <f t="shared" si="103"/>
        <v>SICODI</v>
      </c>
      <c r="C2921" s="180" t="str">
        <f>+'INFO SEAL'!C2872</f>
        <v>AREQUIPA</v>
      </c>
      <c r="D2921" s="180" t="str">
        <f>+'INFO SEAL'!D2872</f>
        <v>CARAVELI</v>
      </c>
      <c r="E2921" s="180" t="str">
        <f>+'INFO SEAL'!E2872</f>
        <v>CARAVELI</v>
      </c>
      <c r="F2921" s="180" t="str">
        <f>+IF('INFO SEAL'!I2872="BAJA TENSION","BT",IF('INFO SEAL'!I2872="MEDIA TENSION","MT","AT"))</f>
        <v>BT</v>
      </c>
      <c r="G2921" s="180">
        <f>+'INFO SEAL'!K2872</f>
        <v>7</v>
      </c>
      <c r="H2921" s="180" t="str">
        <f>+'INFO SEAL'!L2872</f>
        <v>POSTE</v>
      </c>
      <c r="I2921" s="180" t="str">
        <f>+'INFO SEAL'!M2872</f>
        <v>CONCRETO</v>
      </c>
      <c r="J2921" s="180" t="str">
        <f>+'INFO SEAL'!N2872&amp;"-"&amp;F2921</f>
        <v>PPC02-BT</v>
      </c>
      <c r="K2921" s="180"/>
      <c r="L2921" s="182" t="str">
        <f>+VLOOKUP('INFO SEAL'!N2872,$J$8:$V$50,3,FALSE)</f>
        <v>POSTE DE CONCRETO ARMADO DE  7/200/120/225</v>
      </c>
      <c r="M2921" s="33">
        <f t="shared" si="104"/>
        <v>0.1</v>
      </c>
    </row>
    <row r="2922" spans="1:13" x14ac:dyDescent="0.25">
      <c r="A2922" s="73">
        <f>+'INFO SEAL'!B2873</f>
        <v>2868</v>
      </c>
      <c r="B2922" s="180" t="str">
        <f t="shared" si="103"/>
        <v>SICODI</v>
      </c>
      <c r="C2922" s="180" t="str">
        <f>+'INFO SEAL'!C2873</f>
        <v>AREQUIPA</v>
      </c>
      <c r="D2922" s="180" t="str">
        <f>+'INFO SEAL'!D2873</f>
        <v>CONDESUYOS</v>
      </c>
      <c r="E2922" s="180" t="str">
        <f>+'INFO SEAL'!E2873</f>
        <v>SALAMANCA</v>
      </c>
      <c r="F2922" s="180" t="str">
        <f>+IF('INFO SEAL'!I2873="BAJA TENSION","BT",IF('INFO SEAL'!I2873="MEDIA TENSION","MT","AT"))</f>
        <v>MT</v>
      </c>
      <c r="G2922" s="180">
        <f>+'INFO SEAL'!K2873</f>
        <v>13</v>
      </c>
      <c r="H2922" s="180" t="str">
        <f>+'INFO SEAL'!L2873</f>
        <v>POSTE</v>
      </c>
      <c r="I2922" s="180" t="str">
        <f>+'INFO SEAL'!M2873</f>
        <v>CONCRETO</v>
      </c>
      <c r="J2922" s="180" t="str">
        <f>+'INFO SEAL'!N2873&amp;"-"&amp;F2922</f>
        <v>PPC19-MT</v>
      </c>
      <c r="K2922" s="180"/>
      <c r="L2922" s="182" t="str">
        <f>+VLOOKUP('INFO SEAL'!N2873,$J$8:$V$50,3,FALSE)</f>
        <v>POSTE DE CONCRETO ARMADO DE 13/300/150/345</v>
      </c>
      <c r="M2922" s="33">
        <f t="shared" si="104"/>
        <v>0.5</v>
      </c>
    </row>
    <row r="2923" spans="1:13" x14ac:dyDescent="0.25">
      <c r="A2923" s="73">
        <f>+'INFO SEAL'!B2874</f>
        <v>2869</v>
      </c>
      <c r="B2923" s="180" t="str">
        <f t="shared" si="103"/>
        <v>SICODI</v>
      </c>
      <c r="C2923" s="180" t="str">
        <f>+'INFO SEAL'!C2874</f>
        <v>AREQUIPA</v>
      </c>
      <c r="D2923" s="180" t="str">
        <f>+'INFO SEAL'!D2874</f>
        <v>CONDESUYOS</v>
      </c>
      <c r="E2923" s="180" t="str">
        <f>+'INFO SEAL'!E2874</f>
        <v>SALAMANCA</v>
      </c>
      <c r="F2923" s="180" t="str">
        <f>+IF('INFO SEAL'!I2874="BAJA TENSION","BT",IF('INFO SEAL'!I2874="MEDIA TENSION","MT","AT"))</f>
        <v>MT</v>
      </c>
      <c r="G2923" s="180">
        <f>+'INFO SEAL'!K2874</f>
        <v>13</v>
      </c>
      <c r="H2923" s="180" t="str">
        <f>+'INFO SEAL'!L2874</f>
        <v>POSTE</v>
      </c>
      <c r="I2923" s="180" t="str">
        <f>+'INFO SEAL'!M2874</f>
        <v>CONCRETO</v>
      </c>
      <c r="J2923" s="180" t="str">
        <f>+'INFO SEAL'!N2874&amp;"-"&amp;F2923</f>
        <v>PPC19-MT</v>
      </c>
      <c r="K2923" s="180"/>
      <c r="L2923" s="182" t="str">
        <f>+VLOOKUP('INFO SEAL'!N2874,$J$8:$V$50,3,FALSE)</f>
        <v>POSTE DE CONCRETO ARMADO DE 13/300/150/345</v>
      </c>
      <c r="M2923" s="33">
        <f t="shared" si="104"/>
        <v>0.5</v>
      </c>
    </row>
    <row r="2924" spans="1:13" x14ac:dyDescent="0.25">
      <c r="A2924" s="73">
        <f>+'INFO SEAL'!B2875</f>
        <v>2870</v>
      </c>
      <c r="B2924" s="180" t="str">
        <f t="shared" si="103"/>
        <v>SICODI</v>
      </c>
      <c r="C2924" s="180" t="str">
        <f>+'INFO SEAL'!C2875</f>
        <v>AREQUIPA</v>
      </c>
      <c r="D2924" s="180" t="str">
        <f>+'INFO SEAL'!D2875</f>
        <v>CONDESUYOS</v>
      </c>
      <c r="E2924" s="180" t="str">
        <f>+'INFO SEAL'!E2875</f>
        <v>SALAMANCA</v>
      </c>
      <c r="F2924" s="180" t="str">
        <f>+IF('INFO SEAL'!I2875="BAJA TENSION","BT",IF('INFO SEAL'!I2875="MEDIA TENSION","MT","AT"))</f>
        <v>MT</v>
      </c>
      <c r="G2924" s="180">
        <f>+'INFO SEAL'!K2875</f>
        <v>13</v>
      </c>
      <c r="H2924" s="180" t="str">
        <f>+'INFO SEAL'!L2875</f>
        <v>POSTE</v>
      </c>
      <c r="I2924" s="180" t="str">
        <f>+'INFO SEAL'!M2875</f>
        <v>CONCRETO</v>
      </c>
      <c r="J2924" s="180" t="str">
        <f>+'INFO SEAL'!N2875&amp;"-"&amp;F2924</f>
        <v>PPC19-MT</v>
      </c>
      <c r="K2924" s="180"/>
      <c r="L2924" s="182" t="str">
        <f>+VLOOKUP('INFO SEAL'!N2875,$J$8:$V$50,3,FALSE)</f>
        <v>POSTE DE CONCRETO ARMADO DE 13/300/150/345</v>
      </c>
      <c r="M2924" s="33">
        <f t="shared" si="104"/>
        <v>0.5</v>
      </c>
    </row>
    <row r="2925" spans="1:13" x14ac:dyDescent="0.25">
      <c r="A2925" s="73">
        <f>+'INFO SEAL'!B2876</f>
        <v>2871</v>
      </c>
      <c r="B2925" s="180" t="str">
        <f t="shared" si="103"/>
        <v>SICODI</v>
      </c>
      <c r="C2925" s="180" t="str">
        <f>+'INFO SEAL'!C2876</f>
        <v>AREQUIPA</v>
      </c>
      <c r="D2925" s="180" t="str">
        <f>+'INFO SEAL'!D2876</f>
        <v>CONDESUYOS</v>
      </c>
      <c r="E2925" s="180" t="str">
        <f>+'INFO SEAL'!E2876</f>
        <v>SALAMANCA</v>
      </c>
      <c r="F2925" s="180" t="str">
        <f>+IF('INFO SEAL'!I2876="BAJA TENSION","BT",IF('INFO SEAL'!I2876="MEDIA TENSION","MT","AT"))</f>
        <v>MT</v>
      </c>
      <c r="G2925" s="180">
        <f>+'INFO SEAL'!K2876</f>
        <v>13</v>
      </c>
      <c r="H2925" s="180" t="str">
        <f>+'INFO SEAL'!L2876</f>
        <v>POSTE</v>
      </c>
      <c r="I2925" s="180" t="str">
        <f>+'INFO SEAL'!M2876</f>
        <v>CONCRETO</v>
      </c>
      <c r="J2925" s="180" t="str">
        <f>+'INFO SEAL'!N2876&amp;"-"&amp;F2925</f>
        <v>PPC19-MT</v>
      </c>
      <c r="K2925" s="180"/>
      <c r="L2925" s="182" t="str">
        <f>+VLOOKUP('INFO SEAL'!N2876,$J$8:$V$50,3,FALSE)</f>
        <v>POSTE DE CONCRETO ARMADO DE 13/300/150/345</v>
      </c>
      <c r="M2925" s="33">
        <f t="shared" si="104"/>
        <v>0.5</v>
      </c>
    </row>
    <row r="2926" spans="1:13" x14ac:dyDescent="0.25">
      <c r="A2926" s="73">
        <f>+'INFO SEAL'!B2877</f>
        <v>2872</v>
      </c>
      <c r="B2926" s="180" t="str">
        <f t="shared" si="103"/>
        <v>SICODI</v>
      </c>
      <c r="C2926" s="180" t="str">
        <f>+'INFO SEAL'!C2877</f>
        <v>AREQUIPA</v>
      </c>
      <c r="D2926" s="180" t="str">
        <f>+'INFO SEAL'!D2877</f>
        <v>CONDESUYOS</v>
      </c>
      <c r="E2926" s="180" t="str">
        <f>+'INFO SEAL'!E2877</f>
        <v>SALAMANCA</v>
      </c>
      <c r="F2926" s="180" t="str">
        <f>+IF('INFO SEAL'!I2877="BAJA TENSION","BT",IF('INFO SEAL'!I2877="MEDIA TENSION","MT","AT"))</f>
        <v>MT</v>
      </c>
      <c r="G2926" s="180">
        <f>+'INFO SEAL'!K2877</f>
        <v>13</v>
      </c>
      <c r="H2926" s="180" t="str">
        <f>+'INFO SEAL'!L2877</f>
        <v>POSTE</v>
      </c>
      <c r="I2926" s="180" t="str">
        <f>+'INFO SEAL'!M2877</f>
        <v>CONCRETO</v>
      </c>
      <c r="J2926" s="180" t="str">
        <f>+'INFO SEAL'!N2877&amp;"-"&amp;F2926</f>
        <v>PPC19-MT</v>
      </c>
      <c r="K2926" s="180"/>
      <c r="L2926" s="182" t="str">
        <f>+VLOOKUP('INFO SEAL'!N2877,$J$8:$V$50,3,FALSE)</f>
        <v>POSTE DE CONCRETO ARMADO DE 13/300/150/345</v>
      </c>
      <c r="M2926" s="33">
        <f t="shared" si="104"/>
        <v>0.5</v>
      </c>
    </row>
    <row r="2927" spans="1:13" x14ac:dyDescent="0.25">
      <c r="A2927" s="73">
        <f>+'INFO SEAL'!B2878</f>
        <v>2873</v>
      </c>
      <c r="B2927" s="180" t="str">
        <f t="shared" si="103"/>
        <v>SICODI</v>
      </c>
      <c r="C2927" s="180" t="str">
        <f>+'INFO SEAL'!C2878</f>
        <v>AREQUIPA</v>
      </c>
      <c r="D2927" s="180" t="str">
        <f>+'INFO SEAL'!D2878</f>
        <v>CONDESUYOS</v>
      </c>
      <c r="E2927" s="180" t="str">
        <f>+'INFO SEAL'!E2878</f>
        <v>SALAMANCA</v>
      </c>
      <c r="F2927" s="180" t="str">
        <f>+IF('INFO SEAL'!I2878="BAJA TENSION","BT",IF('INFO SEAL'!I2878="MEDIA TENSION","MT","AT"))</f>
        <v>MT</v>
      </c>
      <c r="G2927" s="180">
        <f>+'INFO SEAL'!K2878</f>
        <v>13</v>
      </c>
      <c r="H2927" s="180" t="str">
        <f>+'INFO SEAL'!L2878</f>
        <v>POSTE</v>
      </c>
      <c r="I2927" s="180" t="str">
        <f>+'INFO SEAL'!M2878</f>
        <v>CONCRETO</v>
      </c>
      <c r="J2927" s="180" t="str">
        <f>+'INFO SEAL'!N2878&amp;"-"&amp;F2927</f>
        <v>PPC19-MT</v>
      </c>
      <c r="K2927" s="180"/>
      <c r="L2927" s="182" t="str">
        <f>+VLOOKUP('INFO SEAL'!N2878,$J$8:$V$50,3,FALSE)</f>
        <v>POSTE DE CONCRETO ARMADO DE 13/300/150/345</v>
      </c>
      <c r="M2927" s="33">
        <f t="shared" si="104"/>
        <v>0.5</v>
      </c>
    </row>
    <row r="2928" spans="1:13" x14ac:dyDescent="0.25">
      <c r="A2928" s="73">
        <f>+'INFO SEAL'!B2879</f>
        <v>2874</v>
      </c>
      <c r="B2928" s="180" t="str">
        <f t="shared" si="103"/>
        <v>SICODI</v>
      </c>
      <c r="C2928" s="180" t="str">
        <f>+'INFO SEAL'!C2879</f>
        <v>AREQUIPA</v>
      </c>
      <c r="D2928" s="180" t="str">
        <f>+'INFO SEAL'!D2879</f>
        <v>CONDESUYOS</v>
      </c>
      <c r="E2928" s="180" t="str">
        <f>+'INFO SEAL'!E2879</f>
        <v>SALAMANCA</v>
      </c>
      <c r="F2928" s="180" t="str">
        <f>+IF('INFO SEAL'!I2879="BAJA TENSION","BT",IF('INFO SEAL'!I2879="MEDIA TENSION","MT","AT"))</f>
        <v>MT</v>
      </c>
      <c r="G2928" s="180">
        <f>+'INFO SEAL'!K2879</f>
        <v>13</v>
      </c>
      <c r="H2928" s="180" t="str">
        <f>+'INFO SEAL'!L2879</f>
        <v>POSTE</v>
      </c>
      <c r="I2928" s="180" t="str">
        <f>+'INFO SEAL'!M2879</f>
        <v>CONCRETO</v>
      </c>
      <c r="J2928" s="180" t="str">
        <f>+'INFO SEAL'!N2879&amp;"-"&amp;F2928</f>
        <v>PPC19-MT</v>
      </c>
      <c r="K2928" s="180"/>
      <c r="L2928" s="182" t="str">
        <f>+VLOOKUP('INFO SEAL'!N2879,$J$8:$V$50,3,FALSE)</f>
        <v>POSTE DE CONCRETO ARMADO DE 13/300/150/345</v>
      </c>
      <c r="M2928" s="33">
        <f t="shared" si="104"/>
        <v>0.5</v>
      </c>
    </row>
    <row r="2929" spans="1:13" x14ac:dyDescent="0.25">
      <c r="A2929" s="73">
        <f>+'INFO SEAL'!B2880</f>
        <v>2875</v>
      </c>
      <c r="B2929" s="180" t="str">
        <f t="shared" si="103"/>
        <v>SICODI</v>
      </c>
      <c r="C2929" s="180" t="str">
        <f>+'INFO SEAL'!C2880</f>
        <v>AREQUIPA</v>
      </c>
      <c r="D2929" s="180" t="str">
        <f>+'INFO SEAL'!D2880</f>
        <v>CAMANA</v>
      </c>
      <c r="E2929" s="180" t="str">
        <f>+'INFO SEAL'!E2880</f>
        <v>MARISCAL CACERES</v>
      </c>
      <c r="F2929" s="180" t="str">
        <f>+IF('INFO SEAL'!I2880="BAJA TENSION","BT",IF('INFO SEAL'!I2880="MEDIA TENSION","MT","AT"))</f>
        <v>BT</v>
      </c>
      <c r="G2929" s="180">
        <f>+'INFO SEAL'!K2880</f>
        <v>7</v>
      </c>
      <c r="H2929" s="180" t="str">
        <f>+'INFO SEAL'!L2880</f>
        <v>POSTE</v>
      </c>
      <c r="I2929" s="180" t="str">
        <f>+'INFO SEAL'!M2880</f>
        <v>CONCRETO</v>
      </c>
      <c r="J2929" s="180" t="str">
        <f>+'INFO SEAL'!N2880&amp;"-"&amp;F2929</f>
        <v>PPC02-BT</v>
      </c>
      <c r="K2929" s="180"/>
      <c r="L2929" s="182" t="str">
        <f>+VLOOKUP('INFO SEAL'!N2880,$J$8:$V$50,3,FALSE)</f>
        <v>POSTE DE CONCRETO ARMADO DE  7/200/120/225</v>
      </c>
      <c r="M2929" s="33">
        <f t="shared" si="104"/>
        <v>0.1</v>
      </c>
    </row>
    <row r="2930" spans="1:13" x14ac:dyDescent="0.25">
      <c r="A2930" s="73">
        <f>+'INFO SEAL'!B2881</f>
        <v>2876</v>
      </c>
      <c r="B2930" s="180" t="str">
        <f t="shared" si="103"/>
        <v>SICODI</v>
      </c>
      <c r="C2930" s="180" t="str">
        <f>+'INFO SEAL'!C2881</f>
        <v>AREQUIPA</v>
      </c>
      <c r="D2930" s="180" t="str">
        <f>+'INFO SEAL'!D2881</f>
        <v>CONDESUYOS</v>
      </c>
      <c r="E2930" s="180" t="str">
        <f>+'INFO SEAL'!E2881</f>
        <v>SALAMANCA</v>
      </c>
      <c r="F2930" s="180" t="str">
        <f>+IF('INFO SEAL'!I2881="BAJA TENSION","BT",IF('INFO SEAL'!I2881="MEDIA TENSION","MT","AT"))</f>
        <v>MT</v>
      </c>
      <c r="G2930" s="180">
        <f>+'INFO SEAL'!K2881</f>
        <v>13</v>
      </c>
      <c r="H2930" s="180" t="str">
        <f>+'INFO SEAL'!L2881</f>
        <v>POSTE</v>
      </c>
      <c r="I2930" s="180" t="str">
        <f>+'INFO SEAL'!M2881</f>
        <v>CONCRETO</v>
      </c>
      <c r="J2930" s="180" t="str">
        <f>+'INFO SEAL'!N2881&amp;"-"&amp;F2930</f>
        <v>PPC19-MT</v>
      </c>
      <c r="K2930" s="180"/>
      <c r="L2930" s="182" t="str">
        <f>+VLOOKUP('INFO SEAL'!N2881,$J$8:$V$50,3,FALSE)</f>
        <v>POSTE DE CONCRETO ARMADO DE 13/300/150/345</v>
      </c>
      <c r="M2930" s="33">
        <f t="shared" si="104"/>
        <v>0.5</v>
      </c>
    </row>
    <row r="2931" spans="1:13" x14ac:dyDescent="0.25">
      <c r="A2931" s="73">
        <f>+'INFO SEAL'!B2882</f>
        <v>2877</v>
      </c>
      <c r="B2931" s="180" t="str">
        <f t="shared" si="103"/>
        <v>SICODI</v>
      </c>
      <c r="C2931" s="180" t="str">
        <f>+'INFO SEAL'!C2882</f>
        <v>AREQUIPA</v>
      </c>
      <c r="D2931" s="180" t="str">
        <f>+'INFO SEAL'!D2882</f>
        <v>CONDESUYOS</v>
      </c>
      <c r="E2931" s="180" t="str">
        <f>+'INFO SEAL'!E2882</f>
        <v>SALAMANCA</v>
      </c>
      <c r="F2931" s="180" t="str">
        <f>+IF('INFO SEAL'!I2882="BAJA TENSION","BT",IF('INFO SEAL'!I2882="MEDIA TENSION","MT","AT"))</f>
        <v>MT</v>
      </c>
      <c r="G2931" s="180">
        <f>+'INFO SEAL'!K2882</f>
        <v>13</v>
      </c>
      <c r="H2931" s="180" t="str">
        <f>+'INFO SEAL'!L2882</f>
        <v>POSTE</v>
      </c>
      <c r="I2931" s="180" t="str">
        <f>+'INFO SEAL'!M2882</f>
        <v>CONCRETO</v>
      </c>
      <c r="J2931" s="180" t="str">
        <f>+'INFO SEAL'!N2882&amp;"-"&amp;F2931</f>
        <v>PPC19-MT</v>
      </c>
      <c r="K2931" s="180"/>
      <c r="L2931" s="182" t="str">
        <f>+VLOOKUP('INFO SEAL'!N2882,$J$8:$V$50,3,FALSE)</f>
        <v>POSTE DE CONCRETO ARMADO DE 13/300/150/345</v>
      </c>
      <c r="M2931" s="33">
        <f t="shared" si="104"/>
        <v>0.5</v>
      </c>
    </row>
    <row r="2932" spans="1:13" x14ac:dyDescent="0.25">
      <c r="A2932" s="73">
        <f>+'INFO SEAL'!B2883</f>
        <v>2878</v>
      </c>
      <c r="B2932" s="180" t="str">
        <f t="shared" si="103"/>
        <v>SICODI</v>
      </c>
      <c r="C2932" s="180" t="str">
        <f>+'INFO SEAL'!C2883</f>
        <v>AREQUIPA</v>
      </c>
      <c r="D2932" s="180" t="str">
        <f>+'INFO SEAL'!D2883</f>
        <v>CONDESUYOS</v>
      </c>
      <c r="E2932" s="180" t="str">
        <f>+'INFO SEAL'!E2883</f>
        <v>SALAMANCA</v>
      </c>
      <c r="F2932" s="180" t="str">
        <f>+IF('INFO SEAL'!I2883="BAJA TENSION","BT",IF('INFO SEAL'!I2883="MEDIA TENSION","MT","AT"))</f>
        <v>MT</v>
      </c>
      <c r="G2932" s="180">
        <f>+'INFO SEAL'!K2883</f>
        <v>13</v>
      </c>
      <c r="H2932" s="180" t="str">
        <f>+'INFO SEAL'!L2883</f>
        <v>POSTE</v>
      </c>
      <c r="I2932" s="180" t="str">
        <f>+'INFO SEAL'!M2883</f>
        <v>CONCRETO</v>
      </c>
      <c r="J2932" s="180" t="str">
        <f>+'INFO SEAL'!N2883&amp;"-"&amp;F2932</f>
        <v>PPC19-MT</v>
      </c>
      <c r="K2932" s="180"/>
      <c r="L2932" s="182" t="str">
        <f>+VLOOKUP('INFO SEAL'!N2883,$J$8:$V$50,3,FALSE)</f>
        <v>POSTE DE CONCRETO ARMADO DE 13/300/150/345</v>
      </c>
      <c r="M2932" s="33">
        <f t="shared" si="104"/>
        <v>0.5</v>
      </c>
    </row>
    <row r="2933" spans="1:13" x14ac:dyDescent="0.25">
      <c r="A2933" s="73">
        <f>+'INFO SEAL'!B2884</f>
        <v>2879</v>
      </c>
      <c r="B2933" s="180" t="str">
        <f t="shared" si="103"/>
        <v>SICODI</v>
      </c>
      <c r="C2933" s="180" t="str">
        <f>+'INFO SEAL'!C2884</f>
        <v>AREQUIPA</v>
      </c>
      <c r="D2933" s="180" t="str">
        <f>+'INFO SEAL'!D2884</f>
        <v>CARAVELI</v>
      </c>
      <c r="E2933" s="180" t="str">
        <f>+'INFO SEAL'!E2884</f>
        <v>CARAVELI</v>
      </c>
      <c r="F2933" s="180" t="str">
        <f>+IF('INFO SEAL'!I2884="BAJA TENSION","BT",IF('INFO SEAL'!I2884="MEDIA TENSION","MT","AT"))</f>
        <v>BT</v>
      </c>
      <c r="G2933" s="180">
        <f>+'INFO SEAL'!K2884</f>
        <v>8</v>
      </c>
      <c r="H2933" s="180" t="str">
        <f>+'INFO SEAL'!L2884</f>
        <v>POSTE</v>
      </c>
      <c r="I2933" s="180" t="str">
        <f>+'INFO SEAL'!M2884</f>
        <v>CONCRETO</v>
      </c>
      <c r="J2933" s="180" t="str">
        <f>+'INFO SEAL'!N2884&amp;"-"&amp;F2933</f>
        <v>PPC06-BT</v>
      </c>
      <c r="K2933" s="180"/>
      <c r="L2933" s="182" t="str">
        <f>+VLOOKUP('INFO SEAL'!N2884,$J$8:$V$50,3,FALSE)</f>
        <v>POSTE DE CONCRETO ARMADO DE  8/300/120/240</v>
      </c>
      <c r="M2933" s="33">
        <f t="shared" si="104"/>
        <v>0.1</v>
      </c>
    </row>
    <row r="2934" spans="1:13" x14ac:dyDescent="0.25">
      <c r="A2934" s="73">
        <f>+'INFO SEAL'!B2885</f>
        <v>2880</v>
      </c>
      <c r="B2934" s="180" t="str">
        <f t="shared" si="103"/>
        <v>SICODI</v>
      </c>
      <c r="C2934" s="180" t="str">
        <f>+'INFO SEAL'!C2885</f>
        <v>AREQUIPA</v>
      </c>
      <c r="D2934" s="180" t="str">
        <f>+'INFO SEAL'!D2885</f>
        <v>CARAVELI</v>
      </c>
      <c r="E2934" s="180" t="str">
        <f>+'INFO SEAL'!E2885</f>
        <v>CARAVELI</v>
      </c>
      <c r="F2934" s="180" t="str">
        <f>+IF('INFO SEAL'!I2885="BAJA TENSION","BT",IF('INFO SEAL'!I2885="MEDIA TENSION","MT","AT"))</f>
        <v>BT</v>
      </c>
      <c r="G2934" s="180">
        <f>+'INFO SEAL'!K2885</f>
        <v>8</v>
      </c>
      <c r="H2934" s="180" t="str">
        <f>+'INFO SEAL'!L2885</f>
        <v>POSTE</v>
      </c>
      <c r="I2934" s="180" t="str">
        <f>+'INFO SEAL'!M2885</f>
        <v>CONCRETO</v>
      </c>
      <c r="J2934" s="180" t="str">
        <f>+'INFO SEAL'!N2885&amp;"-"&amp;F2934</f>
        <v>PPC05-BT</v>
      </c>
      <c r="K2934" s="180"/>
      <c r="L2934" s="182" t="str">
        <f>+VLOOKUP('INFO SEAL'!N2885,$J$8:$V$50,3,FALSE)</f>
        <v>POSTE DE CONCRETO ARMADO DE  8/200/120/240</v>
      </c>
      <c r="M2934" s="33">
        <f t="shared" si="104"/>
        <v>0.1</v>
      </c>
    </row>
    <row r="2935" spans="1:13" x14ac:dyDescent="0.25">
      <c r="A2935" s="73">
        <f>+'INFO SEAL'!B2886</f>
        <v>2881</v>
      </c>
      <c r="B2935" s="180" t="str">
        <f t="shared" si="103"/>
        <v>SICODI</v>
      </c>
      <c r="C2935" s="180" t="str">
        <f>+'INFO SEAL'!C2886</f>
        <v>AREQUIPA</v>
      </c>
      <c r="D2935" s="180" t="str">
        <f>+'INFO SEAL'!D2886</f>
        <v>CARAVELI</v>
      </c>
      <c r="E2935" s="180" t="str">
        <f>+'INFO SEAL'!E2886</f>
        <v>CARAVELI</v>
      </c>
      <c r="F2935" s="180" t="str">
        <f>+IF('INFO SEAL'!I2886="BAJA TENSION","BT",IF('INFO SEAL'!I2886="MEDIA TENSION","MT","AT"))</f>
        <v>BT</v>
      </c>
      <c r="G2935" s="180">
        <f>+'INFO SEAL'!K2886</f>
        <v>8</v>
      </c>
      <c r="H2935" s="180" t="str">
        <f>+'INFO SEAL'!L2886</f>
        <v>POSTE</v>
      </c>
      <c r="I2935" s="180" t="str">
        <f>+'INFO SEAL'!M2886</f>
        <v>CONCRETO</v>
      </c>
      <c r="J2935" s="180" t="str">
        <f>+'INFO SEAL'!N2886&amp;"-"&amp;F2935</f>
        <v>PPC05-BT</v>
      </c>
      <c r="K2935" s="180"/>
      <c r="L2935" s="182" t="str">
        <f>+VLOOKUP('INFO SEAL'!N2886,$J$8:$V$50,3,FALSE)</f>
        <v>POSTE DE CONCRETO ARMADO DE  8/200/120/240</v>
      </c>
      <c r="M2935" s="33">
        <f t="shared" si="104"/>
        <v>0.1</v>
      </c>
    </row>
    <row r="2936" spans="1:13" x14ac:dyDescent="0.25">
      <c r="A2936" s="73">
        <f>+'INFO SEAL'!B2887</f>
        <v>2882</v>
      </c>
      <c r="B2936" s="180" t="str">
        <f t="shared" ref="B2936:B2999" si="105">+INDEX($B$8:$B$50,MATCH(L2936,$L$8:$L$50,0))</f>
        <v>SICODI</v>
      </c>
      <c r="C2936" s="180" t="str">
        <f>+'INFO SEAL'!C2887</f>
        <v>AREQUIPA</v>
      </c>
      <c r="D2936" s="180" t="str">
        <f>+'INFO SEAL'!D2887</f>
        <v>CARAVELI</v>
      </c>
      <c r="E2936" s="180" t="str">
        <f>+'INFO SEAL'!E2887</f>
        <v>CARAVELI</v>
      </c>
      <c r="F2936" s="180" t="str">
        <f>+IF('INFO SEAL'!I2887="BAJA TENSION","BT",IF('INFO SEAL'!I2887="MEDIA TENSION","MT","AT"))</f>
        <v>BT</v>
      </c>
      <c r="G2936" s="180">
        <f>+'INFO SEAL'!K2887</f>
        <v>8</v>
      </c>
      <c r="H2936" s="180" t="str">
        <f>+'INFO SEAL'!L2887</f>
        <v>POSTE</v>
      </c>
      <c r="I2936" s="180" t="str">
        <f>+'INFO SEAL'!M2887</f>
        <v>CONCRETO</v>
      </c>
      <c r="J2936" s="180" t="str">
        <f>+'INFO SEAL'!N2887&amp;"-"&amp;F2936</f>
        <v>PPC06-BT</v>
      </c>
      <c r="K2936" s="180"/>
      <c r="L2936" s="182" t="str">
        <f>+VLOOKUP('INFO SEAL'!N2887,$J$8:$V$50,3,FALSE)</f>
        <v>POSTE DE CONCRETO ARMADO DE  8/300/120/240</v>
      </c>
      <c r="M2936" s="33">
        <f t="shared" ref="M2936:M2999" si="106">+VLOOKUP(J2936,$K$8:$V$50,12,FALSE)</f>
        <v>0.1</v>
      </c>
    </row>
    <row r="2937" spans="1:13" x14ac:dyDescent="0.25">
      <c r="A2937" s="73">
        <f>+'INFO SEAL'!B2888</f>
        <v>2883</v>
      </c>
      <c r="B2937" s="180" t="str">
        <f t="shared" si="105"/>
        <v>SICODI</v>
      </c>
      <c r="C2937" s="180" t="str">
        <f>+'INFO SEAL'!C2888</f>
        <v>AREQUIPA</v>
      </c>
      <c r="D2937" s="180" t="str">
        <f>+'INFO SEAL'!D2888</f>
        <v>CARAVELI</v>
      </c>
      <c r="E2937" s="180" t="str">
        <f>+'INFO SEAL'!E2888</f>
        <v>CARAVELI</v>
      </c>
      <c r="F2937" s="180" t="str">
        <f>+IF('INFO SEAL'!I2888="BAJA TENSION","BT",IF('INFO SEAL'!I2888="MEDIA TENSION","MT","AT"))</f>
        <v>BT</v>
      </c>
      <c r="G2937" s="180">
        <f>+'INFO SEAL'!K2888</f>
        <v>8</v>
      </c>
      <c r="H2937" s="180" t="str">
        <f>+'INFO SEAL'!L2888</f>
        <v>POSTE</v>
      </c>
      <c r="I2937" s="180" t="str">
        <f>+'INFO SEAL'!M2888</f>
        <v>CONCRETO</v>
      </c>
      <c r="J2937" s="180" t="str">
        <f>+'INFO SEAL'!N2888&amp;"-"&amp;F2937</f>
        <v>PPC06-BT</v>
      </c>
      <c r="K2937" s="180"/>
      <c r="L2937" s="182" t="str">
        <f>+VLOOKUP('INFO SEAL'!N2888,$J$8:$V$50,3,FALSE)</f>
        <v>POSTE DE CONCRETO ARMADO DE  8/300/120/240</v>
      </c>
      <c r="M2937" s="33">
        <f t="shared" si="106"/>
        <v>0.1</v>
      </c>
    </row>
    <row r="2938" spans="1:13" x14ac:dyDescent="0.25">
      <c r="A2938" s="73">
        <f>+'INFO SEAL'!B2889</f>
        <v>2884</v>
      </c>
      <c r="B2938" s="180" t="str">
        <f t="shared" si="105"/>
        <v>SICODI</v>
      </c>
      <c r="C2938" s="180" t="str">
        <f>+'INFO SEAL'!C2889</f>
        <v>AREQUIPA</v>
      </c>
      <c r="D2938" s="180" t="str">
        <f>+'INFO SEAL'!D2889</f>
        <v>CAMANA</v>
      </c>
      <c r="E2938" s="180" t="str">
        <f>+'INFO SEAL'!E2889</f>
        <v>MARISCAL CACERES</v>
      </c>
      <c r="F2938" s="180" t="str">
        <f>+IF('INFO SEAL'!I2889="BAJA TENSION","BT",IF('INFO SEAL'!I2889="MEDIA TENSION","MT","AT"))</f>
        <v>BT</v>
      </c>
      <c r="G2938" s="180">
        <f>+'INFO SEAL'!K2889</f>
        <v>7</v>
      </c>
      <c r="H2938" s="180" t="str">
        <f>+'INFO SEAL'!L2889</f>
        <v>POSTE</v>
      </c>
      <c r="I2938" s="180" t="str">
        <f>+'INFO SEAL'!M2889</f>
        <v>CONCRETO</v>
      </c>
      <c r="J2938" s="180" t="str">
        <f>+'INFO SEAL'!N2889&amp;"-"&amp;F2938</f>
        <v>PPC02-BT</v>
      </c>
      <c r="K2938" s="180"/>
      <c r="L2938" s="182" t="str">
        <f>+VLOOKUP('INFO SEAL'!N2889,$J$8:$V$50,3,FALSE)</f>
        <v>POSTE DE CONCRETO ARMADO DE  7/200/120/225</v>
      </c>
      <c r="M2938" s="33">
        <f t="shared" si="106"/>
        <v>0.1</v>
      </c>
    </row>
    <row r="2939" spans="1:13" x14ac:dyDescent="0.25">
      <c r="A2939" s="73">
        <f>+'INFO SEAL'!B2890</f>
        <v>2885</v>
      </c>
      <c r="B2939" s="180" t="str">
        <f t="shared" si="105"/>
        <v>SICODI</v>
      </c>
      <c r="C2939" s="180" t="str">
        <f>+'INFO SEAL'!C2890</f>
        <v>AREQUIPA</v>
      </c>
      <c r="D2939" s="180" t="str">
        <f>+'INFO SEAL'!D2890</f>
        <v>CONDESUYOS</v>
      </c>
      <c r="E2939" s="180" t="str">
        <f>+'INFO SEAL'!E2890</f>
        <v>SALAMANCA</v>
      </c>
      <c r="F2939" s="180" t="str">
        <f>+IF('INFO SEAL'!I2890="BAJA TENSION","BT",IF('INFO SEAL'!I2890="MEDIA TENSION","MT","AT"))</f>
        <v>MT</v>
      </c>
      <c r="G2939" s="180">
        <f>+'INFO SEAL'!K2890</f>
        <v>13</v>
      </c>
      <c r="H2939" s="180" t="str">
        <f>+'INFO SEAL'!L2890</f>
        <v>POSTE</v>
      </c>
      <c r="I2939" s="180" t="str">
        <f>+'INFO SEAL'!M2890</f>
        <v>CONCRETO</v>
      </c>
      <c r="J2939" s="180" t="str">
        <f>+'INFO SEAL'!N2890&amp;"-"&amp;F2939</f>
        <v>PPC19-MT</v>
      </c>
      <c r="K2939" s="180"/>
      <c r="L2939" s="182" t="str">
        <f>+VLOOKUP('INFO SEAL'!N2890,$J$8:$V$50,3,FALSE)</f>
        <v>POSTE DE CONCRETO ARMADO DE 13/300/150/345</v>
      </c>
      <c r="M2939" s="33">
        <f t="shared" si="106"/>
        <v>0.5</v>
      </c>
    </row>
    <row r="2940" spans="1:13" x14ac:dyDescent="0.25">
      <c r="A2940" s="73">
        <f>+'INFO SEAL'!B2891</f>
        <v>2886</v>
      </c>
      <c r="B2940" s="180" t="str">
        <f t="shared" si="105"/>
        <v>SICODI</v>
      </c>
      <c r="C2940" s="180" t="str">
        <f>+'INFO SEAL'!C2891</f>
        <v>AREQUIPA</v>
      </c>
      <c r="D2940" s="180" t="str">
        <f>+'INFO SEAL'!D2891</f>
        <v>CARAVELI</v>
      </c>
      <c r="E2940" s="180" t="str">
        <f>+'INFO SEAL'!E2891</f>
        <v>CARAVELI</v>
      </c>
      <c r="F2940" s="180" t="str">
        <f>+IF('INFO SEAL'!I2891="BAJA TENSION","BT",IF('INFO SEAL'!I2891="MEDIA TENSION","MT","AT"))</f>
        <v>BT</v>
      </c>
      <c r="G2940" s="180">
        <f>+'INFO SEAL'!K2891</f>
        <v>8</v>
      </c>
      <c r="H2940" s="180" t="str">
        <f>+'INFO SEAL'!L2891</f>
        <v>POSTE</v>
      </c>
      <c r="I2940" s="180" t="str">
        <f>+'INFO SEAL'!M2891</f>
        <v>CONCRETO</v>
      </c>
      <c r="J2940" s="180" t="str">
        <f>+'INFO SEAL'!N2891&amp;"-"&amp;F2940</f>
        <v>PPC05-BT</v>
      </c>
      <c r="K2940" s="180"/>
      <c r="L2940" s="182" t="str">
        <f>+VLOOKUP('INFO SEAL'!N2891,$J$8:$V$50,3,FALSE)</f>
        <v>POSTE DE CONCRETO ARMADO DE  8/200/120/240</v>
      </c>
      <c r="M2940" s="33">
        <f t="shared" si="106"/>
        <v>0.1</v>
      </c>
    </row>
    <row r="2941" spans="1:13" x14ac:dyDescent="0.25">
      <c r="A2941" s="73">
        <f>+'INFO SEAL'!B2892</f>
        <v>2887</v>
      </c>
      <c r="B2941" s="180" t="str">
        <f t="shared" si="105"/>
        <v>SICODI</v>
      </c>
      <c r="C2941" s="180" t="str">
        <f>+'INFO SEAL'!C2892</f>
        <v>AREQUIPA</v>
      </c>
      <c r="D2941" s="180" t="str">
        <f>+'INFO SEAL'!D2892</f>
        <v>CONDESUYOS</v>
      </c>
      <c r="E2941" s="180" t="str">
        <f>+'INFO SEAL'!E2892</f>
        <v>SALAMANCA</v>
      </c>
      <c r="F2941" s="180" t="str">
        <f>+IF('INFO SEAL'!I2892="BAJA TENSION","BT",IF('INFO SEAL'!I2892="MEDIA TENSION","MT","AT"))</f>
        <v>MT</v>
      </c>
      <c r="G2941" s="180">
        <f>+'INFO SEAL'!K2892</f>
        <v>13</v>
      </c>
      <c r="H2941" s="180" t="str">
        <f>+'INFO SEAL'!L2892</f>
        <v>POSTE</v>
      </c>
      <c r="I2941" s="180" t="str">
        <f>+'INFO SEAL'!M2892</f>
        <v>CONCRETO</v>
      </c>
      <c r="J2941" s="180" t="str">
        <f>+'INFO SEAL'!N2892&amp;"-"&amp;F2941</f>
        <v>PPC19-MT</v>
      </c>
      <c r="K2941" s="180"/>
      <c r="L2941" s="182" t="str">
        <f>+VLOOKUP('INFO SEAL'!N2892,$J$8:$V$50,3,FALSE)</f>
        <v>POSTE DE CONCRETO ARMADO DE 13/300/150/345</v>
      </c>
      <c r="M2941" s="33">
        <f t="shared" si="106"/>
        <v>0.5</v>
      </c>
    </row>
    <row r="2942" spans="1:13" x14ac:dyDescent="0.25">
      <c r="A2942" s="73">
        <f>+'INFO SEAL'!B2893</f>
        <v>2888</v>
      </c>
      <c r="B2942" s="180" t="str">
        <f t="shared" si="105"/>
        <v>SICODI</v>
      </c>
      <c r="C2942" s="180" t="str">
        <f>+'INFO SEAL'!C2893</f>
        <v>AREQUIPA</v>
      </c>
      <c r="D2942" s="180" t="str">
        <f>+'INFO SEAL'!D2893</f>
        <v>CAMANA</v>
      </c>
      <c r="E2942" s="180" t="str">
        <f>+'INFO SEAL'!E2893</f>
        <v>MARISCAL CACERES</v>
      </c>
      <c r="F2942" s="180" t="str">
        <f>+IF('INFO SEAL'!I2893="BAJA TENSION","BT",IF('INFO SEAL'!I2893="MEDIA TENSION","MT","AT"))</f>
        <v>BT</v>
      </c>
      <c r="G2942" s="180">
        <f>+'INFO SEAL'!K2893</f>
        <v>7</v>
      </c>
      <c r="H2942" s="180" t="str">
        <f>+'INFO SEAL'!L2893</f>
        <v>POSTE</v>
      </c>
      <c r="I2942" s="180" t="str">
        <f>+'INFO SEAL'!M2893</f>
        <v>CONCRETO</v>
      </c>
      <c r="J2942" s="180" t="str">
        <f>+'INFO SEAL'!N2893&amp;"-"&amp;F2942</f>
        <v>PPC02-BT</v>
      </c>
      <c r="K2942" s="180"/>
      <c r="L2942" s="182" t="str">
        <f>+VLOOKUP('INFO SEAL'!N2893,$J$8:$V$50,3,FALSE)</f>
        <v>POSTE DE CONCRETO ARMADO DE  7/200/120/225</v>
      </c>
      <c r="M2942" s="33">
        <f t="shared" si="106"/>
        <v>0.1</v>
      </c>
    </row>
    <row r="2943" spans="1:13" x14ac:dyDescent="0.25">
      <c r="A2943" s="73">
        <f>+'INFO SEAL'!B2894</f>
        <v>2889</v>
      </c>
      <c r="B2943" s="180" t="str">
        <f t="shared" si="105"/>
        <v>SICODI</v>
      </c>
      <c r="C2943" s="180" t="str">
        <f>+'INFO SEAL'!C2894</f>
        <v>AREQUIPA</v>
      </c>
      <c r="D2943" s="180" t="str">
        <f>+'INFO SEAL'!D2894</f>
        <v>CAMANA</v>
      </c>
      <c r="E2943" s="180" t="str">
        <f>+'INFO SEAL'!E2894</f>
        <v>MARISCAL CACERES</v>
      </c>
      <c r="F2943" s="180" t="str">
        <f>+IF('INFO SEAL'!I2894="BAJA TENSION","BT",IF('INFO SEAL'!I2894="MEDIA TENSION","MT","AT"))</f>
        <v>BT</v>
      </c>
      <c r="G2943" s="180">
        <f>+'INFO SEAL'!K2894</f>
        <v>7</v>
      </c>
      <c r="H2943" s="180" t="str">
        <f>+'INFO SEAL'!L2894</f>
        <v>POSTE</v>
      </c>
      <c r="I2943" s="180" t="str">
        <f>+'INFO SEAL'!M2894</f>
        <v>CONCRETO</v>
      </c>
      <c r="J2943" s="180" t="str">
        <f>+'INFO SEAL'!N2894&amp;"-"&amp;F2943</f>
        <v>PPC02-BT</v>
      </c>
      <c r="K2943" s="180"/>
      <c r="L2943" s="182" t="str">
        <f>+VLOOKUP('INFO SEAL'!N2894,$J$8:$V$50,3,FALSE)</f>
        <v>POSTE DE CONCRETO ARMADO DE  7/200/120/225</v>
      </c>
      <c r="M2943" s="33">
        <f t="shared" si="106"/>
        <v>0.1</v>
      </c>
    </row>
    <row r="2944" spans="1:13" x14ac:dyDescent="0.25">
      <c r="A2944" s="73">
        <f>+'INFO SEAL'!B2895</f>
        <v>2890</v>
      </c>
      <c r="B2944" s="180" t="str">
        <f t="shared" si="105"/>
        <v>SICODI</v>
      </c>
      <c r="C2944" s="180" t="str">
        <f>+'INFO SEAL'!C2895</f>
        <v>AREQUIPA</v>
      </c>
      <c r="D2944" s="180" t="str">
        <f>+'INFO SEAL'!D2895</f>
        <v>CAMANA</v>
      </c>
      <c r="E2944" s="180" t="str">
        <f>+'INFO SEAL'!E2895</f>
        <v>MARISCAL CACERES</v>
      </c>
      <c r="F2944" s="180" t="str">
        <f>+IF('INFO SEAL'!I2895="BAJA TENSION","BT",IF('INFO SEAL'!I2895="MEDIA TENSION","MT","AT"))</f>
        <v>BT</v>
      </c>
      <c r="G2944" s="180">
        <f>+'INFO SEAL'!K2895</f>
        <v>7</v>
      </c>
      <c r="H2944" s="180" t="str">
        <f>+'INFO SEAL'!L2895</f>
        <v>POSTE</v>
      </c>
      <c r="I2944" s="180" t="str">
        <f>+'INFO SEAL'!M2895</f>
        <v>CONCRETO</v>
      </c>
      <c r="J2944" s="180" t="str">
        <f>+'INFO SEAL'!N2895&amp;"-"&amp;F2944</f>
        <v>PPC02-BT</v>
      </c>
      <c r="K2944" s="180"/>
      <c r="L2944" s="182" t="str">
        <f>+VLOOKUP('INFO SEAL'!N2895,$J$8:$V$50,3,FALSE)</f>
        <v>POSTE DE CONCRETO ARMADO DE  7/200/120/225</v>
      </c>
      <c r="M2944" s="33">
        <f t="shared" si="106"/>
        <v>0.1</v>
      </c>
    </row>
    <row r="2945" spans="1:13" x14ac:dyDescent="0.25">
      <c r="A2945" s="73">
        <f>+'INFO SEAL'!B2896</f>
        <v>2891</v>
      </c>
      <c r="B2945" s="180" t="str">
        <f t="shared" si="105"/>
        <v>SICODI</v>
      </c>
      <c r="C2945" s="180" t="str">
        <f>+'INFO SEAL'!C2896</f>
        <v>AREQUIPA</v>
      </c>
      <c r="D2945" s="180" t="str">
        <f>+'INFO SEAL'!D2896</f>
        <v>CAMANA</v>
      </c>
      <c r="E2945" s="180" t="str">
        <f>+'INFO SEAL'!E2896</f>
        <v>MARISCAL CACERES</v>
      </c>
      <c r="F2945" s="180" t="str">
        <f>+IF('INFO SEAL'!I2896="BAJA TENSION","BT",IF('INFO SEAL'!I2896="MEDIA TENSION","MT","AT"))</f>
        <v>BT</v>
      </c>
      <c r="G2945" s="180">
        <f>+'INFO SEAL'!K2896</f>
        <v>7</v>
      </c>
      <c r="H2945" s="180" t="str">
        <f>+'INFO SEAL'!L2896</f>
        <v>POSTE</v>
      </c>
      <c r="I2945" s="180" t="str">
        <f>+'INFO SEAL'!M2896</f>
        <v>CONCRETO</v>
      </c>
      <c r="J2945" s="180" t="str">
        <f>+'INFO SEAL'!N2896&amp;"-"&amp;F2945</f>
        <v>PPC02-BT</v>
      </c>
      <c r="K2945" s="180"/>
      <c r="L2945" s="182" t="str">
        <f>+VLOOKUP('INFO SEAL'!N2896,$J$8:$V$50,3,FALSE)</f>
        <v>POSTE DE CONCRETO ARMADO DE  7/200/120/225</v>
      </c>
      <c r="M2945" s="33">
        <f t="shared" si="106"/>
        <v>0.1</v>
      </c>
    </row>
    <row r="2946" spans="1:13" x14ac:dyDescent="0.25">
      <c r="A2946" s="73">
        <f>+'INFO SEAL'!B2897</f>
        <v>2892</v>
      </c>
      <c r="B2946" s="180" t="str">
        <f t="shared" si="105"/>
        <v>SICODI</v>
      </c>
      <c r="C2946" s="180" t="str">
        <f>+'INFO SEAL'!C2897</f>
        <v>AREQUIPA</v>
      </c>
      <c r="D2946" s="180" t="str">
        <f>+'INFO SEAL'!D2897</f>
        <v>CAMANA</v>
      </c>
      <c r="E2946" s="180" t="str">
        <f>+'INFO SEAL'!E2897</f>
        <v>MARISCAL CACERES</v>
      </c>
      <c r="F2946" s="180" t="str">
        <f>+IF('INFO SEAL'!I2897="BAJA TENSION","BT",IF('INFO SEAL'!I2897="MEDIA TENSION","MT","AT"))</f>
        <v>BT</v>
      </c>
      <c r="G2946" s="180">
        <f>+'INFO SEAL'!K2897</f>
        <v>7</v>
      </c>
      <c r="H2946" s="180" t="str">
        <f>+'INFO SEAL'!L2897</f>
        <v>POSTE</v>
      </c>
      <c r="I2946" s="180" t="str">
        <f>+'INFO SEAL'!M2897</f>
        <v>CONCRETO</v>
      </c>
      <c r="J2946" s="180" t="str">
        <f>+'INFO SEAL'!N2897&amp;"-"&amp;F2946</f>
        <v>PPC02-BT</v>
      </c>
      <c r="K2946" s="180"/>
      <c r="L2946" s="182" t="str">
        <f>+VLOOKUP('INFO SEAL'!N2897,$J$8:$V$50,3,FALSE)</f>
        <v>POSTE DE CONCRETO ARMADO DE  7/200/120/225</v>
      </c>
      <c r="M2946" s="33">
        <f t="shared" si="106"/>
        <v>0.1</v>
      </c>
    </row>
    <row r="2947" spans="1:13" x14ac:dyDescent="0.25">
      <c r="A2947" s="73">
        <f>+'INFO SEAL'!B2898</f>
        <v>2893</v>
      </c>
      <c r="B2947" s="180" t="str">
        <f t="shared" si="105"/>
        <v>SICODI</v>
      </c>
      <c r="C2947" s="180" t="str">
        <f>+'INFO SEAL'!C2898</f>
        <v>AREQUIPA</v>
      </c>
      <c r="D2947" s="180" t="str">
        <f>+'INFO SEAL'!D2898</f>
        <v>CONDESUYOS</v>
      </c>
      <c r="E2947" s="180" t="str">
        <f>+'INFO SEAL'!E2898</f>
        <v>SALAMANCA</v>
      </c>
      <c r="F2947" s="180" t="str">
        <f>+IF('INFO SEAL'!I2898="BAJA TENSION","BT",IF('INFO SEAL'!I2898="MEDIA TENSION","MT","AT"))</f>
        <v>MT</v>
      </c>
      <c r="G2947" s="180">
        <f>+'INFO SEAL'!K2898</f>
        <v>13</v>
      </c>
      <c r="H2947" s="180" t="str">
        <f>+'INFO SEAL'!L2898</f>
        <v>POSTE</v>
      </c>
      <c r="I2947" s="180" t="str">
        <f>+'INFO SEAL'!M2898</f>
        <v>CONCRETO</v>
      </c>
      <c r="J2947" s="180" t="str">
        <f>+'INFO SEAL'!N2898&amp;"-"&amp;F2947</f>
        <v>PPC19-MT</v>
      </c>
      <c r="K2947" s="180"/>
      <c r="L2947" s="182" t="str">
        <f>+VLOOKUP('INFO SEAL'!N2898,$J$8:$V$50,3,FALSE)</f>
        <v>POSTE DE CONCRETO ARMADO DE 13/300/150/345</v>
      </c>
      <c r="M2947" s="33">
        <f t="shared" si="106"/>
        <v>0.5</v>
      </c>
    </row>
    <row r="2948" spans="1:13" x14ac:dyDescent="0.25">
      <c r="A2948" s="73">
        <f>+'INFO SEAL'!B2899</f>
        <v>2894</v>
      </c>
      <c r="B2948" s="180" t="str">
        <f t="shared" si="105"/>
        <v>SICODI</v>
      </c>
      <c r="C2948" s="180" t="str">
        <f>+'INFO SEAL'!C2899</f>
        <v>AREQUIPA</v>
      </c>
      <c r="D2948" s="180" t="str">
        <f>+'INFO SEAL'!D2899</f>
        <v>CONDESUYOS</v>
      </c>
      <c r="E2948" s="180" t="str">
        <f>+'INFO SEAL'!E2899</f>
        <v>SALAMANCA</v>
      </c>
      <c r="F2948" s="180" t="str">
        <f>+IF('INFO SEAL'!I2899="BAJA TENSION","BT",IF('INFO SEAL'!I2899="MEDIA TENSION","MT","AT"))</f>
        <v>MT</v>
      </c>
      <c r="G2948" s="180">
        <f>+'INFO SEAL'!K2899</f>
        <v>13</v>
      </c>
      <c r="H2948" s="180" t="str">
        <f>+'INFO SEAL'!L2899</f>
        <v>POSTE</v>
      </c>
      <c r="I2948" s="180" t="str">
        <f>+'INFO SEAL'!M2899</f>
        <v>CONCRETO</v>
      </c>
      <c r="J2948" s="180" t="str">
        <f>+'INFO SEAL'!N2899&amp;"-"&amp;F2948</f>
        <v>PPC19-MT</v>
      </c>
      <c r="K2948" s="180"/>
      <c r="L2948" s="182" t="str">
        <f>+VLOOKUP('INFO SEAL'!N2899,$J$8:$V$50,3,FALSE)</f>
        <v>POSTE DE CONCRETO ARMADO DE 13/300/150/345</v>
      </c>
      <c r="M2948" s="33">
        <f t="shared" si="106"/>
        <v>0.5</v>
      </c>
    </row>
    <row r="2949" spans="1:13" x14ac:dyDescent="0.25">
      <c r="A2949" s="73">
        <f>+'INFO SEAL'!B2900</f>
        <v>2895</v>
      </c>
      <c r="B2949" s="180" t="str">
        <f t="shared" si="105"/>
        <v>SICODI</v>
      </c>
      <c r="C2949" s="180" t="str">
        <f>+'INFO SEAL'!C2900</f>
        <v>AREQUIPA</v>
      </c>
      <c r="D2949" s="180" t="str">
        <f>+'INFO SEAL'!D2900</f>
        <v>CONDESUYOS</v>
      </c>
      <c r="E2949" s="180" t="str">
        <f>+'INFO SEAL'!E2900</f>
        <v>SALAMANCA</v>
      </c>
      <c r="F2949" s="180" t="str">
        <f>+IF('INFO SEAL'!I2900="BAJA TENSION","BT",IF('INFO SEAL'!I2900="MEDIA TENSION","MT","AT"))</f>
        <v>MT</v>
      </c>
      <c r="G2949" s="180">
        <f>+'INFO SEAL'!K2900</f>
        <v>13</v>
      </c>
      <c r="H2949" s="180" t="str">
        <f>+'INFO SEAL'!L2900</f>
        <v>POSTE</v>
      </c>
      <c r="I2949" s="180" t="str">
        <f>+'INFO SEAL'!M2900</f>
        <v>CONCRETO</v>
      </c>
      <c r="J2949" s="180" t="str">
        <f>+'INFO SEAL'!N2900&amp;"-"&amp;F2949</f>
        <v>PPC19-MT</v>
      </c>
      <c r="K2949" s="180"/>
      <c r="L2949" s="182" t="str">
        <f>+VLOOKUP('INFO SEAL'!N2900,$J$8:$V$50,3,FALSE)</f>
        <v>POSTE DE CONCRETO ARMADO DE 13/300/150/345</v>
      </c>
      <c r="M2949" s="33">
        <f t="shared" si="106"/>
        <v>0.5</v>
      </c>
    </row>
    <row r="2950" spans="1:13" x14ac:dyDescent="0.25">
      <c r="A2950" s="73">
        <f>+'INFO SEAL'!B2901</f>
        <v>2896</v>
      </c>
      <c r="B2950" s="180" t="str">
        <f t="shared" si="105"/>
        <v>SICODI</v>
      </c>
      <c r="C2950" s="180" t="str">
        <f>+'INFO SEAL'!C2901</f>
        <v>AREQUIPA</v>
      </c>
      <c r="D2950" s="180" t="str">
        <f>+'INFO SEAL'!D2901</f>
        <v>CONDESUYOS</v>
      </c>
      <c r="E2950" s="180" t="str">
        <f>+'INFO SEAL'!E2901</f>
        <v>SALAMANCA</v>
      </c>
      <c r="F2950" s="180" t="str">
        <f>+IF('INFO SEAL'!I2901="BAJA TENSION","BT",IF('INFO SEAL'!I2901="MEDIA TENSION","MT","AT"))</f>
        <v>MT</v>
      </c>
      <c r="G2950" s="180">
        <f>+'INFO SEAL'!K2901</f>
        <v>13</v>
      </c>
      <c r="H2950" s="180" t="str">
        <f>+'INFO SEAL'!L2901</f>
        <v>POSTE</v>
      </c>
      <c r="I2950" s="180" t="str">
        <f>+'INFO SEAL'!M2901</f>
        <v>CONCRETO</v>
      </c>
      <c r="J2950" s="180" t="str">
        <f>+'INFO SEAL'!N2901&amp;"-"&amp;F2950</f>
        <v>PPC19-MT</v>
      </c>
      <c r="K2950" s="180"/>
      <c r="L2950" s="182" t="str">
        <f>+VLOOKUP('INFO SEAL'!N2901,$J$8:$V$50,3,FALSE)</f>
        <v>POSTE DE CONCRETO ARMADO DE 13/300/150/345</v>
      </c>
      <c r="M2950" s="33">
        <f t="shared" si="106"/>
        <v>0.5</v>
      </c>
    </row>
    <row r="2951" spans="1:13" x14ac:dyDescent="0.25">
      <c r="A2951" s="73">
        <f>+'INFO SEAL'!B2902</f>
        <v>2897</v>
      </c>
      <c r="B2951" s="180" t="str">
        <f t="shared" si="105"/>
        <v>SICODI</v>
      </c>
      <c r="C2951" s="180" t="str">
        <f>+'INFO SEAL'!C2902</f>
        <v>AREQUIPA</v>
      </c>
      <c r="D2951" s="180" t="str">
        <f>+'INFO SEAL'!D2902</f>
        <v>CONDESUYOS</v>
      </c>
      <c r="E2951" s="180" t="str">
        <f>+'INFO SEAL'!E2902</f>
        <v>SALAMANCA</v>
      </c>
      <c r="F2951" s="180" t="str">
        <f>+IF('INFO SEAL'!I2902="BAJA TENSION","BT",IF('INFO SEAL'!I2902="MEDIA TENSION","MT","AT"))</f>
        <v>MT</v>
      </c>
      <c r="G2951" s="180">
        <f>+'INFO SEAL'!K2902</f>
        <v>13</v>
      </c>
      <c r="H2951" s="180" t="str">
        <f>+'INFO SEAL'!L2902</f>
        <v>POSTE</v>
      </c>
      <c r="I2951" s="180" t="str">
        <f>+'INFO SEAL'!M2902</f>
        <v>CONCRETO</v>
      </c>
      <c r="J2951" s="180" t="str">
        <f>+'INFO SEAL'!N2902&amp;"-"&amp;F2951</f>
        <v>PPC19-MT</v>
      </c>
      <c r="K2951" s="180"/>
      <c r="L2951" s="182" t="str">
        <f>+VLOOKUP('INFO SEAL'!N2902,$J$8:$V$50,3,FALSE)</f>
        <v>POSTE DE CONCRETO ARMADO DE 13/300/150/345</v>
      </c>
      <c r="M2951" s="33">
        <f t="shared" si="106"/>
        <v>0.5</v>
      </c>
    </row>
    <row r="2952" spans="1:13" x14ac:dyDescent="0.25">
      <c r="A2952" s="73">
        <f>+'INFO SEAL'!B2903</f>
        <v>2898</v>
      </c>
      <c r="B2952" s="180" t="str">
        <f t="shared" si="105"/>
        <v>SICODI</v>
      </c>
      <c r="C2952" s="180" t="str">
        <f>+'INFO SEAL'!C2903</f>
        <v>AREQUIPA</v>
      </c>
      <c r="D2952" s="180" t="str">
        <f>+'INFO SEAL'!D2903</f>
        <v>CONDESUYOS</v>
      </c>
      <c r="E2952" s="180" t="str">
        <f>+'INFO SEAL'!E2903</f>
        <v>SALAMANCA</v>
      </c>
      <c r="F2952" s="180" t="str">
        <f>+IF('INFO SEAL'!I2903="BAJA TENSION","BT",IF('INFO SEAL'!I2903="MEDIA TENSION","MT","AT"))</f>
        <v>MT</v>
      </c>
      <c r="G2952" s="180">
        <f>+'INFO SEAL'!K2903</f>
        <v>13</v>
      </c>
      <c r="H2952" s="180" t="str">
        <f>+'INFO SEAL'!L2903</f>
        <v>POSTE</v>
      </c>
      <c r="I2952" s="180" t="str">
        <f>+'INFO SEAL'!M2903</f>
        <v>CONCRETO</v>
      </c>
      <c r="J2952" s="180" t="str">
        <f>+'INFO SEAL'!N2903&amp;"-"&amp;F2952</f>
        <v>PPC19-MT</v>
      </c>
      <c r="K2952" s="180"/>
      <c r="L2952" s="182" t="str">
        <f>+VLOOKUP('INFO SEAL'!N2903,$J$8:$V$50,3,FALSE)</f>
        <v>POSTE DE CONCRETO ARMADO DE 13/300/150/345</v>
      </c>
      <c r="M2952" s="33">
        <f t="shared" si="106"/>
        <v>0.5</v>
      </c>
    </row>
    <row r="2953" spans="1:13" x14ac:dyDescent="0.25">
      <c r="A2953" s="73">
        <f>+'INFO SEAL'!B2904</f>
        <v>2899</v>
      </c>
      <c r="B2953" s="180" t="str">
        <f t="shared" si="105"/>
        <v>SICODI</v>
      </c>
      <c r="C2953" s="180" t="str">
        <f>+'INFO SEAL'!C2904</f>
        <v>AREQUIPA</v>
      </c>
      <c r="D2953" s="180" t="str">
        <f>+'INFO SEAL'!D2904</f>
        <v>CAMANA</v>
      </c>
      <c r="E2953" s="180" t="str">
        <f>+'INFO SEAL'!E2904</f>
        <v>MARISCAL CACERES</v>
      </c>
      <c r="F2953" s="180" t="str">
        <f>+IF('INFO SEAL'!I2904="BAJA TENSION","BT",IF('INFO SEAL'!I2904="MEDIA TENSION","MT","AT"))</f>
        <v>BT</v>
      </c>
      <c r="G2953" s="180">
        <f>+'INFO SEAL'!K2904</f>
        <v>7</v>
      </c>
      <c r="H2953" s="180" t="str">
        <f>+'INFO SEAL'!L2904</f>
        <v>POSTE</v>
      </c>
      <c r="I2953" s="180" t="str">
        <f>+'INFO SEAL'!M2904</f>
        <v>FIERRO</v>
      </c>
      <c r="J2953" s="180" t="str">
        <f>+'INFO SEAL'!N2904&amp;"-"&amp;F2953</f>
        <v>PPF10-BT</v>
      </c>
      <c r="K2953" s="180"/>
      <c r="L2953" s="182" t="str">
        <f>+VLOOKUP('INFO SEAL'!N2904,$J$8:$V$50,3,FALSE)</f>
        <v>POSTE DE METAL DE 7.0 mts.</v>
      </c>
      <c r="M2953" s="33">
        <f t="shared" si="106"/>
        <v>0.3</v>
      </c>
    </row>
    <row r="2954" spans="1:13" x14ac:dyDescent="0.25">
      <c r="A2954" s="73">
        <f>+'INFO SEAL'!B2905</f>
        <v>2900</v>
      </c>
      <c r="B2954" s="180" t="str">
        <f t="shared" si="105"/>
        <v>SICODI</v>
      </c>
      <c r="C2954" s="180" t="str">
        <f>+'INFO SEAL'!C2905</f>
        <v>AREQUIPA</v>
      </c>
      <c r="D2954" s="180" t="str">
        <f>+'INFO SEAL'!D2905</f>
        <v>CAMANA</v>
      </c>
      <c r="E2954" s="180" t="str">
        <f>+'INFO SEAL'!E2905</f>
        <v>MARISCAL CACERES</v>
      </c>
      <c r="F2954" s="180" t="str">
        <f>+IF('INFO SEAL'!I2905="BAJA TENSION","BT",IF('INFO SEAL'!I2905="MEDIA TENSION","MT","AT"))</f>
        <v>BT</v>
      </c>
      <c r="G2954" s="180">
        <f>+'INFO SEAL'!K2905</f>
        <v>7</v>
      </c>
      <c r="H2954" s="180" t="str">
        <f>+'INFO SEAL'!L2905</f>
        <v>POSTE</v>
      </c>
      <c r="I2954" s="180" t="str">
        <f>+'INFO SEAL'!M2905</f>
        <v>CONCRETO</v>
      </c>
      <c r="J2954" s="180" t="str">
        <f>+'INFO SEAL'!N2905&amp;"-"&amp;F2954</f>
        <v>PPC03-BT</v>
      </c>
      <c r="K2954" s="180"/>
      <c r="L2954" s="182" t="str">
        <f>+VLOOKUP('INFO SEAL'!N2905,$J$8:$V$50,3,FALSE)</f>
        <v>POSTE DE CONCRETO ARMADO DE  7/300/120/225</v>
      </c>
      <c r="M2954" s="33">
        <f t="shared" si="106"/>
        <v>0.1</v>
      </c>
    </row>
    <row r="2955" spans="1:13" x14ac:dyDescent="0.25">
      <c r="A2955" s="73">
        <f>+'INFO SEAL'!B2906</f>
        <v>2901</v>
      </c>
      <c r="B2955" s="180" t="str">
        <f t="shared" si="105"/>
        <v>SICODI</v>
      </c>
      <c r="C2955" s="180" t="str">
        <f>+'INFO SEAL'!C2906</f>
        <v>AREQUIPA</v>
      </c>
      <c r="D2955" s="180" t="str">
        <f>+'INFO SEAL'!D2906</f>
        <v>CAMANA</v>
      </c>
      <c r="E2955" s="180" t="str">
        <f>+'INFO SEAL'!E2906</f>
        <v>MARISCAL CACERES</v>
      </c>
      <c r="F2955" s="180" t="str">
        <f>+IF('INFO SEAL'!I2906="BAJA TENSION","BT",IF('INFO SEAL'!I2906="MEDIA TENSION","MT","AT"))</f>
        <v>BT</v>
      </c>
      <c r="G2955" s="180">
        <f>+'INFO SEAL'!K2906</f>
        <v>7</v>
      </c>
      <c r="H2955" s="180" t="str">
        <f>+'INFO SEAL'!L2906</f>
        <v>POSTE</v>
      </c>
      <c r="I2955" s="180" t="str">
        <f>+'INFO SEAL'!M2906</f>
        <v>CONCRETO</v>
      </c>
      <c r="J2955" s="180" t="str">
        <f>+'INFO SEAL'!N2906&amp;"-"&amp;F2955</f>
        <v>PPC02-BT</v>
      </c>
      <c r="K2955" s="180"/>
      <c r="L2955" s="182" t="str">
        <f>+VLOOKUP('INFO SEAL'!N2906,$J$8:$V$50,3,FALSE)</f>
        <v>POSTE DE CONCRETO ARMADO DE  7/200/120/225</v>
      </c>
      <c r="M2955" s="33">
        <f t="shared" si="106"/>
        <v>0.1</v>
      </c>
    </row>
    <row r="2956" spans="1:13" x14ac:dyDescent="0.25">
      <c r="A2956" s="73">
        <f>+'INFO SEAL'!B2907</f>
        <v>2902</v>
      </c>
      <c r="B2956" s="180" t="str">
        <f t="shared" si="105"/>
        <v>SICODI</v>
      </c>
      <c r="C2956" s="180" t="str">
        <f>+'INFO SEAL'!C2907</f>
        <v>AREQUIPA</v>
      </c>
      <c r="D2956" s="180" t="str">
        <f>+'INFO SEAL'!D2907</f>
        <v>CONDESUYOS</v>
      </c>
      <c r="E2956" s="180" t="str">
        <f>+'INFO SEAL'!E2907</f>
        <v>SALAMANCA</v>
      </c>
      <c r="F2956" s="180" t="str">
        <f>+IF('INFO SEAL'!I2907="BAJA TENSION","BT",IF('INFO SEAL'!I2907="MEDIA TENSION","MT","AT"))</f>
        <v>MT</v>
      </c>
      <c r="G2956" s="180">
        <f>+'INFO SEAL'!K2907</f>
        <v>13</v>
      </c>
      <c r="H2956" s="180" t="str">
        <f>+'INFO SEAL'!L2907</f>
        <v>POSTE</v>
      </c>
      <c r="I2956" s="180" t="str">
        <f>+'INFO SEAL'!M2907</f>
        <v>CONCRETO</v>
      </c>
      <c r="J2956" s="180" t="str">
        <f>+'INFO SEAL'!N2907&amp;"-"&amp;F2956</f>
        <v>PPC19-MT</v>
      </c>
      <c r="K2956" s="180"/>
      <c r="L2956" s="182" t="str">
        <f>+VLOOKUP('INFO SEAL'!N2907,$J$8:$V$50,3,FALSE)</f>
        <v>POSTE DE CONCRETO ARMADO DE 13/300/150/345</v>
      </c>
      <c r="M2956" s="33">
        <f t="shared" si="106"/>
        <v>0.5</v>
      </c>
    </row>
    <row r="2957" spans="1:13" x14ac:dyDescent="0.25">
      <c r="A2957" s="73">
        <f>+'INFO SEAL'!B2908</f>
        <v>2903</v>
      </c>
      <c r="B2957" s="180" t="str">
        <f t="shared" si="105"/>
        <v>SICODI</v>
      </c>
      <c r="C2957" s="180" t="str">
        <f>+'INFO SEAL'!C2908</f>
        <v>AREQUIPA</v>
      </c>
      <c r="D2957" s="180" t="str">
        <f>+'INFO SEAL'!D2908</f>
        <v>CONDESUYOS</v>
      </c>
      <c r="E2957" s="180" t="str">
        <f>+'INFO SEAL'!E2908</f>
        <v>SALAMANCA</v>
      </c>
      <c r="F2957" s="180" t="str">
        <f>+IF('INFO SEAL'!I2908="BAJA TENSION","BT",IF('INFO SEAL'!I2908="MEDIA TENSION","MT","AT"))</f>
        <v>MT</v>
      </c>
      <c r="G2957" s="180">
        <f>+'INFO SEAL'!K2908</f>
        <v>13</v>
      </c>
      <c r="H2957" s="180" t="str">
        <f>+'INFO SEAL'!L2908</f>
        <v>POSTE</v>
      </c>
      <c r="I2957" s="180" t="str">
        <f>+'INFO SEAL'!M2908</f>
        <v>CONCRETO</v>
      </c>
      <c r="J2957" s="180" t="str">
        <f>+'INFO SEAL'!N2908&amp;"-"&amp;F2957</f>
        <v>PPC19-MT</v>
      </c>
      <c r="K2957" s="180"/>
      <c r="L2957" s="182" t="str">
        <f>+VLOOKUP('INFO SEAL'!N2908,$J$8:$V$50,3,FALSE)</f>
        <v>POSTE DE CONCRETO ARMADO DE 13/300/150/345</v>
      </c>
      <c r="M2957" s="33">
        <f t="shared" si="106"/>
        <v>0.5</v>
      </c>
    </row>
    <row r="2958" spans="1:13" x14ac:dyDescent="0.25">
      <c r="A2958" s="73">
        <f>+'INFO SEAL'!B2909</f>
        <v>2904</v>
      </c>
      <c r="B2958" s="180" t="str">
        <f t="shared" si="105"/>
        <v>SICODI</v>
      </c>
      <c r="C2958" s="180" t="str">
        <f>+'INFO SEAL'!C2909</f>
        <v>AREQUIPA</v>
      </c>
      <c r="D2958" s="180" t="str">
        <f>+'INFO SEAL'!D2909</f>
        <v>CONDESUYOS</v>
      </c>
      <c r="E2958" s="180" t="str">
        <f>+'INFO SEAL'!E2909</f>
        <v>SALAMANCA</v>
      </c>
      <c r="F2958" s="180" t="str">
        <f>+IF('INFO SEAL'!I2909="BAJA TENSION","BT",IF('INFO SEAL'!I2909="MEDIA TENSION","MT","AT"))</f>
        <v>MT</v>
      </c>
      <c r="G2958" s="180">
        <f>+'INFO SEAL'!K2909</f>
        <v>13</v>
      </c>
      <c r="H2958" s="180" t="str">
        <f>+'INFO SEAL'!L2909</f>
        <v>POSTE</v>
      </c>
      <c r="I2958" s="180" t="str">
        <f>+'INFO SEAL'!M2909</f>
        <v>CONCRETO</v>
      </c>
      <c r="J2958" s="180" t="str">
        <f>+'INFO SEAL'!N2909&amp;"-"&amp;F2958</f>
        <v>PPC19-MT</v>
      </c>
      <c r="K2958" s="180"/>
      <c r="L2958" s="182" t="str">
        <f>+VLOOKUP('INFO SEAL'!N2909,$J$8:$V$50,3,FALSE)</f>
        <v>POSTE DE CONCRETO ARMADO DE 13/300/150/345</v>
      </c>
      <c r="M2958" s="33">
        <f t="shared" si="106"/>
        <v>0.5</v>
      </c>
    </row>
    <row r="2959" spans="1:13" x14ac:dyDescent="0.25">
      <c r="A2959" s="73">
        <f>+'INFO SEAL'!B2910</f>
        <v>2905</v>
      </c>
      <c r="B2959" s="180" t="str">
        <f t="shared" si="105"/>
        <v>SICODI</v>
      </c>
      <c r="C2959" s="180" t="str">
        <f>+'INFO SEAL'!C2910</f>
        <v>AREQUIPA</v>
      </c>
      <c r="D2959" s="180" t="str">
        <f>+'INFO SEAL'!D2910</f>
        <v>CONDESUYOS</v>
      </c>
      <c r="E2959" s="180" t="str">
        <f>+'INFO SEAL'!E2910</f>
        <v>SALAMANCA</v>
      </c>
      <c r="F2959" s="180" t="str">
        <f>+IF('INFO SEAL'!I2910="BAJA TENSION","BT",IF('INFO SEAL'!I2910="MEDIA TENSION","MT","AT"))</f>
        <v>MT</v>
      </c>
      <c r="G2959" s="180">
        <f>+'INFO SEAL'!K2910</f>
        <v>13</v>
      </c>
      <c r="H2959" s="180" t="str">
        <f>+'INFO SEAL'!L2910</f>
        <v>POSTE</v>
      </c>
      <c r="I2959" s="180" t="str">
        <f>+'INFO SEAL'!M2910</f>
        <v>CONCRETO</v>
      </c>
      <c r="J2959" s="180" t="str">
        <f>+'INFO SEAL'!N2910&amp;"-"&amp;F2959</f>
        <v>PPC19-MT</v>
      </c>
      <c r="K2959" s="180"/>
      <c r="L2959" s="182" t="str">
        <f>+VLOOKUP('INFO SEAL'!N2910,$J$8:$V$50,3,FALSE)</f>
        <v>POSTE DE CONCRETO ARMADO DE 13/300/150/345</v>
      </c>
      <c r="M2959" s="33">
        <f t="shared" si="106"/>
        <v>0.5</v>
      </c>
    </row>
    <row r="2960" spans="1:13" x14ac:dyDescent="0.25">
      <c r="A2960" s="73">
        <f>+'INFO SEAL'!B2911</f>
        <v>2906</v>
      </c>
      <c r="B2960" s="180" t="str">
        <f t="shared" si="105"/>
        <v>SICODI</v>
      </c>
      <c r="C2960" s="180" t="str">
        <f>+'INFO SEAL'!C2911</f>
        <v>AREQUIPA</v>
      </c>
      <c r="D2960" s="180" t="str">
        <f>+'INFO SEAL'!D2911</f>
        <v>CAMANA</v>
      </c>
      <c r="E2960" s="180" t="str">
        <f>+'INFO SEAL'!E2911</f>
        <v>MARISCAL CACERES</v>
      </c>
      <c r="F2960" s="180" t="str">
        <f>+IF('INFO SEAL'!I2911="BAJA TENSION","BT",IF('INFO SEAL'!I2911="MEDIA TENSION","MT","AT"))</f>
        <v>BT</v>
      </c>
      <c r="G2960" s="180">
        <f>+'INFO SEAL'!K2911</f>
        <v>8</v>
      </c>
      <c r="H2960" s="180" t="str">
        <f>+'INFO SEAL'!L2911</f>
        <v>POSTE</v>
      </c>
      <c r="I2960" s="180" t="str">
        <f>+'INFO SEAL'!M2911</f>
        <v>CONCRETO</v>
      </c>
      <c r="J2960" s="180" t="str">
        <f>+'INFO SEAL'!N2911&amp;"-"&amp;F2960</f>
        <v>PPC05-BT</v>
      </c>
      <c r="K2960" s="180"/>
      <c r="L2960" s="182" t="str">
        <f>+VLOOKUP('INFO SEAL'!N2911,$J$8:$V$50,3,FALSE)</f>
        <v>POSTE DE CONCRETO ARMADO DE  8/200/120/240</v>
      </c>
      <c r="M2960" s="33">
        <f t="shared" si="106"/>
        <v>0.1</v>
      </c>
    </row>
    <row r="2961" spans="1:13" x14ac:dyDescent="0.25">
      <c r="A2961" s="73">
        <f>+'INFO SEAL'!B2912</f>
        <v>2907</v>
      </c>
      <c r="B2961" s="180" t="str">
        <f t="shared" si="105"/>
        <v>SICODI</v>
      </c>
      <c r="C2961" s="180" t="str">
        <f>+'INFO SEAL'!C2912</f>
        <v>AREQUIPA</v>
      </c>
      <c r="D2961" s="180" t="str">
        <f>+'INFO SEAL'!D2912</f>
        <v>CAMANA</v>
      </c>
      <c r="E2961" s="180" t="str">
        <f>+'INFO SEAL'!E2912</f>
        <v>MARISCAL CACERES</v>
      </c>
      <c r="F2961" s="180" t="str">
        <f>+IF('INFO SEAL'!I2912="BAJA TENSION","BT",IF('INFO SEAL'!I2912="MEDIA TENSION","MT","AT"))</f>
        <v>BT</v>
      </c>
      <c r="G2961" s="180">
        <f>+'INFO SEAL'!K2912</f>
        <v>8</v>
      </c>
      <c r="H2961" s="180" t="str">
        <f>+'INFO SEAL'!L2912</f>
        <v>POSTE</v>
      </c>
      <c r="I2961" s="180" t="str">
        <f>+'INFO SEAL'!M2912</f>
        <v>CONCRETO</v>
      </c>
      <c r="J2961" s="180" t="str">
        <f>+'INFO SEAL'!N2912&amp;"-"&amp;F2961</f>
        <v>PPC05-BT</v>
      </c>
      <c r="K2961" s="180"/>
      <c r="L2961" s="182" t="str">
        <f>+VLOOKUP('INFO SEAL'!N2912,$J$8:$V$50,3,FALSE)</f>
        <v>POSTE DE CONCRETO ARMADO DE  8/200/120/240</v>
      </c>
      <c r="M2961" s="33">
        <f t="shared" si="106"/>
        <v>0.1</v>
      </c>
    </row>
    <row r="2962" spans="1:13" x14ac:dyDescent="0.25">
      <c r="A2962" s="73">
        <f>+'INFO SEAL'!B2913</f>
        <v>2908</v>
      </c>
      <c r="B2962" s="180" t="str">
        <f t="shared" si="105"/>
        <v>SICODI</v>
      </c>
      <c r="C2962" s="180" t="str">
        <f>+'INFO SEAL'!C2913</f>
        <v>AREQUIPA</v>
      </c>
      <c r="D2962" s="180" t="str">
        <f>+'INFO SEAL'!D2913</f>
        <v>CAMANA</v>
      </c>
      <c r="E2962" s="180" t="str">
        <f>+'INFO SEAL'!E2913</f>
        <v>MARISCAL CACERES</v>
      </c>
      <c r="F2962" s="180" t="str">
        <f>+IF('INFO SEAL'!I2913="BAJA TENSION","BT",IF('INFO SEAL'!I2913="MEDIA TENSION","MT","AT"))</f>
        <v>BT</v>
      </c>
      <c r="G2962" s="180">
        <f>+'INFO SEAL'!K2913</f>
        <v>8</v>
      </c>
      <c r="H2962" s="180" t="str">
        <f>+'INFO SEAL'!L2913</f>
        <v>POSTE</v>
      </c>
      <c r="I2962" s="180" t="str">
        <f>+'INFO SEAL'!M2913</f>
        <v>CONCRETO</v>
      </c>
      <c r="J2962" s="180" t="str">
        <f>+'INFO SEAL'!N2913&amp;"-"&amp;F2962</f>
        <v>PPC05-BT</v>
      </c>
      <c r="K2962" s="180"/>
      <c r="L2962" s="182" t="str">
        <f>+VLOOKUP('INFO SEAL'!N2913,$J$8:$V$50,3,FALSE)</f>
        <v>POSTE DE CONCRETO ARMADO DE  8/200/120/240</v>
      </c>
      <c r="M2962" s="33">
        <f t="shared" si="106"/>
        <v>0.1</v>
      </c>
    </row>
    <row r="2963" spans="1:13" x14ac:dyDescent="0.25">
      <c r="A2963" s="73">
        <f>+'INFO SEAL'!B2914</f>
        <v>2909</v>
      </c>
      <c r="B2963" s="180" t="str">
        <f t="shared" si="105"/>
        <v>SICODI</v>
      </c>
      <c r="C2963" s="180" t="str">
        <f>+'INFO SEAL'!C2914</f>
        <v>AREQUIPA</v>
      </c>
      <c r="D2963" s="180" t="str">
        <f>+'INFO SEAL'!D2914</f>
        <v>CAMANA</v>
      </c>
      <c r="E2963" s="180" t="str">
        <f>+'INFO SEAL'!E2914</f>
        <v>MARISCAL CACERES</v>
      </c>
      <c r="F2963" s="180" t="str">
        <f>+IF('INFO SEAL'!I2914="BAJA TENSION","BT",IF('INFO SEAL'!I2914="MEDIA TENSION","MT","AT"))</f>
        <v>BT</v>
      </c>
      <c r="G2963" s="180">
        <f>+'INFO SEAL'!K2914</f>
        <v>8</v>
      </c>
      <c r="H2963" s="180" t="str">
        <f>+'INFO SEAL'!L2914</f>
        <v>POSTE</v>
      </c>
      <c r="I2963" s="180" t="str">
        <f>+'INFO SEAL'!M2914</f>
        <v>CONCRETO</v>
      </c>
      <c r="J2963" s="180" t="str">
        <f>+'INFO SEAL'!N2914&amp;"-"&amp;F2963</f>
        <v>PPC05-BT</v>
      </c>
      <c r="K2963" s="180"/>
      <c r="L2963" s="182" t="str">
        <f>+VLOOKUP('INFO SEAL'!N2914,$J$8:$V$50,3,FALSE)</f>
        <v>POSTE DE CONCRETO ARMADO DE  8/200/120/240</v>
      </c>
      <c r="M2963" s="33">
        <f t="shared" si="106"/>
        <v>0.1</v>
      </c>
    </row>
    <row r="2964" spans="1:13" x14ac:dyDescent="0.25">
      <c r="A2964" s="73">
        <f>+'INFO SEAL'!B2915</f>
        <v>2910</v>
      </c>
      <c r="B2964" s="180" t="str">
        <f t="shared" si="105"/>
        <v>SICODI</v>
      </c>
      <c r="C2964" s="180" t="str">
        <f>+'INFO SEAL'!C2915</f>
        <v>AREQUIPA</v>
      </c>
      <c r="D2964" s="180" t="str">
        <f>+'INFO SEAL'!D2915</f>
        <v>CONDESUYOS</v>
      </c>
      <c r="E2964" s="180" t="str">
        <f>+'INFO SEAL'!E2915</f>
        <v>SALAMANCA</v>
      </c>
      <c r="F2964" s="180" t="str">
        <f>+IF('INFO SEAL'!I2915="BAJA TENSION","BT",IF('INFO SEAL'!I2915="MEDIA TENSION","MT","AT"))</f>
        <v>MT</v>
      </c>
      <c r="G2964" s="180">
        <f>+'INFO SEAL'!K2915</f>
        <v>13</v>
      </c>
      <c r="H2964" s="180" t="str">
        <f>+'INFO SEAL'!L2915</f>
        <v>POSTE</v>
      </c>
      <c r="I2964" s="180" t="str">
        <f>+'INFO SEAL'!M2915</f>
        <v>CONCRETO</v>
      </c>
      <c r="J2964" s="180" t="str">
        <f>+'INFO SEAL'!N2915&amp;"-"&amp;F2964</f>
        <v>PPC19-MT</v>
      </c>
      <c r="K2964" s="180"/>
      <c r="L2964" s="182" t="str">
        <f>+VLOOKUP('INFO SEAL'!N2915,$J$8:$V$50,3,FALSE)</f>
        <v>POSTE DE CONCRETO ARMADO DE 13/300/150/345</v>
      </c>
      <c r="M2964" s="33">
        <f t="shared" si="106"/>
        <v>0.5</v>
      </c>
    </row>
    <row r="2965" spans="1:13" x14ac:dyDescent="0.25">
      <c r="A2965" s="73">
        <f>+'INFO SEAL'!B2916</f>
        <v>2911</v>
      </c>
      <c r="B2965" s="180" t="str">
        <f t="shared" si="105"/>
        <v>SICODI</v>
      </c>
      <c r="C2965" s="180" t="str">
        <f>+'INFO SEAL'!C2916</f>
        <v>AREQUIPA</v>
      </c>
      <c r="D2965" s="180" t="str">
        <f>+'INFO SEAL'!D2916</f>
        <v>CAMANA</v>
      </c>
      <c r="E2965" s="180" t="str">
        <f>+'INFO SEAL'!E2916</f>
        <v>NICOLAS DE PIEROLA</v>
      </c>
      <c r="F2965" s="180" t="str">
        <f>+IF('INFO SEAL'!I2916="BAJA TENSION","BT",IF('INFO SEAL'!I2916="MEDIA TENSION","MT","AT"))</f>
        <v>BT</v>
      </c>
      <c r="G2965" s="180">
        <f>+'INFO SEAL'!K2916</f>
        <v>8</v>
      </c>
      <c r="H2965" s="180" t="str">
        <f>+'INFO SEAL'!L2916</f>
        <v>POSTE</v>
      </c>
      <c r="I2965" s="180" t="str">
        <f>+'INFO SEAL'!M2916</f>
        <v>CONCRETO</v>
      </c>
      <c r="J2965" s="180" t="str">
        <f>+'INFO SEAL'!N2916&amp;"-"&amp;F2965</f>
        <v>PPC05-BT</v>
      </c>
      <c r="K2965" s="180"/>
      <c r="L2965" s="182" t="str">
        <f>+VLOOKUP('INFO SEAL'!N2916,$J$8:$V$50,3,FALSE)</f>
        <v>POSTE DE CONCRETO ARMADO DE  8/200/120/240</v>
      </c>
      <c r="M2965" s="33">
        <f t="shared" si="106"/>
        <v>0.1</v>
      </c>
    </row>
    <row r="2966" spans="1:13" x14ac:dyDescent="0.25">
      <c r="A2966" s="73">
        <f>+'INFO SEAL'!B2917</f>
        <v>2912</v>
      </c>
      <c r="B2966" s="180" t="str">
        <f t="shared" si="105"/>
        <v>SICODI</v>
      </c>
      <c r="C2966" s="180" t="str">
        <f>+'INFO SEAL'!C2917</f>
        <v>AREQUIPA</v>
      </c>
      <c r="D2966" s="180" t="str">
        <f>+'INFO SEAL'!D2917</f>
        <v>CONDESUYOS</v>
      </c>
      <c r="E2966" s="180" t="str">
        <f>+'INFO SEAL'!E2917</f>
        <v>CHICHAS</v>
      </c>
      <c r="F2966" s="180" t="str">
        <f>+IF('INFO SEAL'!I2917="BAJA TENSION","BT",IF('INFO SEAL'!I2917="MEDIA TENSION","MT","AT"))</f>
        <v>MT</v>
      </c>
      <c r="G2966" s="180">
        <f>+'INFO SEAL'!K2917</f>
        <v>13</v>
      </c>
      <c r="H2966" s="180" t="str">
        <f>+'INFO SEAL'!L2917</f>
        <v>POSTE</v>
      </c>
      <c r="I2966" s="180" t="str">
        <f>+'INFO SEAL'!M2917</f>
        <v>CONCRETO</v>
      </c>
      <c r="J2966" s="180" t="str">
        <f>+'INFO SEAL'!N2917&amp;"-"&amp;F2966</f>
        <v>PPC19-MT</v>
      </c>
      <c r="K2966" s="180"/>
      <c r="L2966" s="182" t="str">
        <f>+VLOOKUP('INFO SEAL'!N2917,$J$8:$V$50,3,FALSE)</f>
        <v>POSTE DE CONCRETO ARMADO DE 13/300/150/345</v>
      </c>
      <c r="M2966" s="33">
        <f t="shared" si="106"/>
        <v>0.5</v>
      </c>
    </row>
    <row r="2967" spans="1:13" x14ac:dyDescent="0.25">
      <c r="A2967" s="73">
        <f>+'INFO SEAL'!B2918</f>
        <v>2913</v>
      </c>
      <c r="B2967" s="180" t="str">
        <f t="shared" si="105"/>
        <v>SICODI</v>
      </c>
      <c r="C2967" s="180" t="str">
        <f>+'INFO SEAL'!C2918</f>
        <v>AREQUIPA</v>
      </c>
      <c r="D2967" s="180" t="str">
        <f>+'INFO SEAL'!D2918</f>
        <v>CONDESUYOS</v>
      </c>
      <c r="E2967" s="180" t="str">
        <f>+'INFO SEAL'!E2918</f>
        <v>SALAMANCA</v>
      </c>
      <c r="F2967" s="180" t="str">
        <f>+IF('INFO SEAL'!I2918="BAJA TENSION","BT",IF('INFO SEAL'!I2918="MEDIA TENSION","MT","AT"))</f>
        <v>MT</v>
      </c>
      <c r="G2967" s="180">
        <f>+'INFO SEAL'!K2918</f>
        <v>13</v>
      </c>
      <c r="H2967" s="180" t="str">
        <f>+'INFO SEAL'!L2918</f>
        <v>POSTE</v>
      </c>
      <c r="I2967" s="180" t="str">
        <f>+'INFO SEAL'!M2918</f>
        <v>CONCRETO</v>
      </c>
      <c r="J2967" s="180" t="str">
        <f>+'INFO SEAL'!N2918&amp;"-"&amp;F2967</f>
        <v>PPC19-MT</v>
      </c>
      <c r="K2967" s="180"/>
      <c r="L2967" s="182" t="str">
        <f>+VLOOKUP('INFO SEAL'!N2918,$J$8:$V$50,3,FALSE)</f>
        <v>POSTE DE CONCRETO ARMADO DE 13/300/150/345</v>
      </c>
      <c r="M2967" s="33">
        <f t="shared" si="106"/>
        <v>0.5</v>
      </c>
    </row>
    <row r="2968" spans="1:13" x14ac:dyDescent="0.25">
      <c r="A2968" s="73">
        <f>+'INFO SEAL'!B2919</f>
        <v>2914</v>
      </c>
      <c r="B2968" s="180" t="str">
        <f t="shared" si="105"/>
        <v>SICODI</v>
      </c>
      <c r="C2968" s="180" t="str">
        <f>+'INFO SEAL'!C2919</f>
        <v>AREQUIPA</v>
      </c>
      <c r="D2968" s="180" t="str">
        <f>+'INFO SEAL'!D2919</f>
        <v>CONDESUYOS</v>
      </c>
      <c r="E2968" s="180" t="str">
        <f>+'INFO SEAL'!E2919</f>
        <v>SALAMANCA</v>
      </c>
      <c r="F2968" s="180" t="str">
        <f>+IF('INFO SEAL'!I2919="BAJA TENSION","BT",IF('INFO SEAL'!I2919="MEDIA TENSION","MT","AT"))</f>
        <v>MT</v>
      </c>
      <c r="G2968" s="180">
        <f>+'INFO SEAL'!K2919</f>
        <v>13</v>
      </c>
      <c r="H2968" s="180" t="str">
        <f>+'INFO SEAL'!L2919</f>
        <v>POSTE</v>
      </c>
      <c r="I2968" s="180" t="str">
        <f>+'INFO SEAL'!M2919</f>
        <v>CONCRETO</v>
      </c>
      <c r="J2968" s="180" t="str">
        <f>+'INFO SEAL'!N2919&amp;"-"&amp;F2968</f>
        <v>PPC19-MT</v>
      </c>
      <c r="K2968" s="180"/>
      <c r="L2968" s="182" t="str">
        <f>+VLOOKUP('INFO SEAL'!N2919,$J$8:$V$50,3,FALSE)</f>
        <v>POSTE DE CONCRETO ARMADO DE 13/300/150/345</v>
      </c>
      <c r="M2968" s="33">
        <f t="shared" si="106"/>
        <v>0.5</v>
      </c>
    </row>
    <row r="2969" spans="1:13" x14ac:dyDescent="0.25">
      <c r="A2969" s="73">
        <f>+'INFO SEAL'!B2920</f>
        <v>2915</v>
      </c>
      <c r="B2969" s="180" t="str">
        <f t="shared" si="105"/>
        <v>SICODI</v>
      </c>
      <c r="C2969" s="180" t="str">
        <f>+'INFO SEAL'!C2920</f>
        <v>AREQUIPA</v>
      </c>
      <c r="D2969" s="180" t="str">
        <f>+'INFO SEAL'!D2920</f>
        <v>CONDESUYOS</v>
      </c>
      <c r="E2969" s="180" t="str">
        <f>+'INFO SEAL'!E2920</f>
        <v>SALAMANCA</v>
      </c>
      <c r="F2969" s="180" t="str">
        <f>+IF('INFO SEAL'!I2920="BAJA TENSION","BT",IF('INFO SEAL'!I2920="MEDIA TENSION","MT","AT"))</f>
        <v>MT</v>
      </c>
      <c r="G2969" s="180">
        <f>+'INFO SEAL'!K2920</f>
        <v>13</v>
      </c>
      <c r="H2969" s="180" t="str">
        <f>+'INFO SEAL'!L2920</f>
        <v>POSTE</v>
      </c>
      <c r="I2969" s="180" t="str">
        <f>+'INFO SEAL'!M2920</f>
        <v>CONCRETO</v>
      </c>
      <c r="J2969" s="180" t="str">
        <f>+'INFO SEAL'!N2920&amp;"-"&amp;F2969</f>
        <v>PPC19-MT</v>
      </c>
      <c r="K2969" s="180"/>
      <c r="L2969" s="182" t="str">
        <f>+VLOOKUP('INFO SEAL'!N2920,$J$8:$V$50,3,FALSE)</f>
        <v>POSTE DE CONCRETO ARMADO DE 13/300/150/345</v>
      </c>
      <c r="M2969" s="33">
        <f t="shared" si="106"/>
        <v>0.5</v>
      </c>
    </row>
    <row r="2970" spans="1:13" x14ac:dyDescent="0.25">
      <c r="A2970" s="73">
        <f>+'INFO SEAL'!B2921</f>
        <v>2916</v>
      </c>
      <c r="B2970" s="180" t="str">
        <f t="shared" si="105"/>
        <v>SICODI</v>
      </c>
      <c r="C2970" s="180" t="str">
        <f>+'INFO SEAL'!C2921</f>
        <v>AREQUIPA</v>
      </c>
      <c r="D2970" s="180" t="str">
        <f>+'INFO SEAL'!D2921</f>
        <v>CONDESUYOS</v>
      </c>
      <c r="E2970" s="180" t="str">
        <f>+'INFO SEAL'!E2921</f>
        <v>SALAMANCA</v>
      </c>
      <c r="F2970" s="180" t="str">
        <f>+IF('INFO SEAL'!I2921="BAJA TENSION","BT",IF('INFO SEAL'!I2921="MEDIA TENSION","MT","AT"))</f>
        <v>MT</v>
      </c>
      <c r="G2970" s="180">
        <f>+'INFO SEAL'!K2921</f>
        <v>13</v>
      </c>
      <c r="H2970" s="180" t="str">
        <f>+'INFO SEAL'!L2921</f>
        <v>POSTE</v>
      </c>
      <c r="I2970" s="180" t="str">
        <f>+'INFO SEAL'!M2921</f>
        <v>CONCRETO</v>
      </c>
      <c r="J2970" s="180" t="str">
        <f>+'INFO SEAL'!N2921&amp;"-"&amp;F2970</f>
        <v>PPC19-MT</v>
      </c>
      <c r="K2970" s="180"/>
      <c r="L2970" s="182" t="str">
        <f>+VLOOKUP('INFO SEAL'!N2921,$J$8:$V$50,3,FALSE)</f>
        <v>POSTE DE CONCRETO ARMADO DE 13/300/150/345</v>
      </c>
      <c r="M2970" s="33">
        <f t="shared" si="106"/>
        <v>0.5</v>
      </c>
    </row>
    <row r="2971" spans="1:13" x14ac:dyDescent="0.25">
      <c r="A2971" s="73">
        <f>+'INFO SEAL'!B2922</f>
        <v>2917</v>
      </c>
      <c r="B2971" s="180" t="str">
        <f t="shared" si="105"/>
        <v>SICODI</v>
      </c>
      <c r="C2971" s="180" t="str">
        <f>+'INFO SEAL'!C2922</f>
        <v>AREQUIPA</v>
      </c>
      <c r="D2971" s="180" t="str">
        <f>+'INFO SEAL'!D2922</f>
        <v>CONDESUYOS</v>
      </c>
      <c r="E2971" s="180" t="str">
        <f>+'INFO SEAL'!E2922</f>
        <v>SALAMANCA</v>
      </c>
      <c r="F2971" s="180" t="str">
        <f>+IF('INFO SEAL'!I2922="BAJA TENSION","BT",IF('INFO SEAL'!I2922="MEDIA TENSION","MT","AT"))</f>
        <v>MT</v>
      </c>
      <c r="G2971" s="180">
        <f>+'INFO SEAL'!K2922</f>
        <v>13</v>
      </c>
      <c r="H2971" s="180" t="str">
        <f>+'INFO SEAL'!L2922</f>
        <v>POSTE</v>
      </c>
      <c r="I2971" s="180" t="str">
        <f>+'INFO SEAL'!M2922</f>
        <v>CONCRETO</v>
      </c>
      <c r="J2971" s="180" t="str">
        <f>+'INFO SEAL'!N2922&amp;"-"&amp;F2971</f>
        <v>PPC19-MT</v>
      </c>
      <c r="K2971" s="180"/>
      <c r="L2971" s="182" t="str">
        <f>+VLOOKUP('INFO SEAL'!N2922,$J$8:$V$50,3,FALSE)</f>
        <v>POSTE DE CONCRETO ARMADO DE 13/300/150/345</v>
      </c>
      <c r="M2971" s="33">
        <f t="shared" si="106"/>
        <v>0.5</v>
      </c>
    </row>
    <row r="2972" spans="1:13" x14ac:dyDescent="0.25">
      <c r="A2972" s="73">
        <f>+'INFO SEAL'!B2923</f>
        <v>2918</v>
      </c>
      <c r="B2972" s="180" t="str">
        <f t="shared" si="105"/>
        <v>SICODI</v>
      </c>
      <c r="C2972" s="180" t="str">
        <f>+'INFO SEAL'!C2923</f>
        <v>AREQUIPA</v>
      </c>
      <c r="D2972" s="180" t="str">
        <f>+'INFO SEAL'!D2923</f>
        <v>CONDESUYOS</v>
      </c>
      <c r="E2972" s="180" t="str">
        <f>+'INFO SEAL'!E2923</f>
        <v>SALAMANCA</v>
      </c>
      <c r="F2972" s="180" t="str">
        <f>+IF('INFO SEAL'!I2923="BAJA TENSION","BT",IF('INFO SEAL'!I2923="MEDIA TENSION","MT","AT"))</f>
        <v>MT</v>
      </c>
      <c r="G2972" s="180">
        <f>+'INFO SEAL'!K2923</f>
        <v>13</v>
      </c>
      <c r="H2972" s="180" t="str">
        <f>+'INFO SEAL'!L2923</f>
        <v>POSTE</v>
      </c>
      <c r="I2972" s="180" t="str">
        <f>+'INFO SEAL'!M2923</f>
        <v>CONCRETO</v>
      </c>
      <c r="J2972" s="180" t="str">
        <f>+'INFO SEAL'!N2923&amp;"-"&amp;F2972</f>
        <v>PPC19-MT</v>
      </c>
      <c r="K2972" s="180"/>
      <c r="L2972" s="182" t="str">
        <f>+VLOOKUP('INFO SEAL'!N2923,$J$8:$V$50,3,FALSE)</f>
        <v>POSTE DE CONCRETO ARMADO DE 13/300/150/345</v>
      </c>
      <c r="M2972" s="33">
        <f t="shared" si="106"/>
        <v>0.5</v>
      </c>
    </row>
    <row r="2973" spans="1:13" x14ac:dyDescent="0.25">
      <c r="A2973" s="73">
        <f>+'INFO SEAL'!B2924</f>
        <v>2919</v>
      </c>
      <c r="B2973" s="180" t="str">
        <f t="shared" si="105"/>
        <v>SICODI</v>
      </c>
      <c r="C2973" s="180" t="str">
        <f>+'INFO SEAL'!C2924</f>
        <v>AREQUIPA</v>
      </c>
      <c r="D2973" s="180" t="str">
        <f>+'INFO SEAL'!D2924</f>
        <v>CONDESUYOS</v>
      </c>
      <c r="E2973" s="180" t="str">
        <f>+'INFO SEAL'!E2924</f>
        <v>SALAMANCA</v>
      </c>
      <c r="F2973" s="180" t="str">
        <f>+IF('INFO SEAL'!I2924="BAJA TENSION","BT",IF('INFO SEAL'!I2924="MEDIA TENSION","MT","AT"))</f>
        <v>MT</v>
      </c>
      <c r="G2973" s="180">
        <f>+'INFO SEAL'!K2924</f>
        <v>13</v>
      </c>
      <c r="H2973" s="180" t="str">
        <f>+'INFO SEAL'!L2924</f>
        <v>POSTE</v>
      </c>
      <c r="I2973" s="180" t="str">
        <f>+'INFO SEAL'!M2924</f>
        <v>CONCRETO</v>
      </c>
      <c r="J2973" s="180" t="str">
        <f>+'INFO SEAL'!N2924&amp;"-"&amp;F2973</f>
        <v>PPC19-MT</v>
      </c>
      <c r="K2973" s="180"/>
      <c r="L2973" s="182" t="str">
        <f>+VLOOKUP('INFO SEAL'!N2924,$J$8:$V$50,3,FALSE)</f>
        <v>POSTE DE CONCRETO ARMADO DE 13/300/150/345</v>
      </c>
      <c r="M2973" s="33">
        <f t="shared" si="106"/>
        <v>0.5</v>
      </c>
    </row>
    <row r="2974" spans="1:13" x14ac:dyDescent="0.25">
      <c r="A2974" s="73">
        <f>+'INFO SEAL'!B2925</f>
        <v>2920</v>
      </c>
      <c r="B2974" s="180" t="str">
        <f t="shared" si="105"/>
        <v>SICODI</v>
      </c>
      <c r="C2974" s="180" t="str">
        <f>+'INFO SEAL'!C2925</f>
        <v>AREQUIPA</v>
      </c>
      <c r="D2974" s="180" t="str">
        <f>+'INFO SEAL'!D2925</f>
        <v>CONDESUYOS</v>
      </c>
      <c r="E2974" s="180" t="str">
        <f>+'INFO SEAL'!E2925</f>
        <v>SALAMANCA</v>
      </c>
      <c r="F2974" s="180" t="str">
        <f>+IF('INFO SEAL'!I2925="BAJA TENSION","BT",IF('INFO SEAL'!I2925="MEDIA TENSION","MT","AT"))</f>
        <v>MT</v>
      </c>
      <c r="G2974" s="180">
        <f>+'INFO SEAL'!K2925</f>
        <v>13</v>
      </c>
      <c r="H2974" s="180" t="str">
        <f>+'INFO SEAL'!L2925</f>
        <v>POSTE</v>
      </c>
      <c r="I2974" s="180" t="str">
        <f>+'INFO SEAL'!M2925</f>
        <v>CONCRETO</v>
      </c>
      <c r="J2974" s="180" t="str">
        <f>+'INFO SEAL'!N2925&amp;"-"&amp;F2974</f>
        <v>PPC19-MT</v>
      </c>
      <c r="K2974" s="180"/>
      <c r="L2974" s="182" t="str">
        <f>+VLOOKUP('INFO SEAL'!N2925,$J$8:$V$50,3,FALSE)</f>
        <v>POSTE DE CONCRETO ARMADO DE 13/300/150/345</v>
      </c>
      <c r="M2974" s="33">
        <f t="shared" si="106"/>
        <v>0.5</v>
      </c>
    </row>
    <row r="2975" spans="1:13" x14ac:dyDescent="0.25">
      <c r="A2975" s="73">
        <f>+'INFO SEAL'!B2926</f>
        <v>2921</v>
      </c>
      <c r="B2975" s="180" t="str">
        <f t="shared" si="105"/>
        <v>SICODI</v>
      </c>
      <c r="C2975" s="180" t="str">
        <f>+'INFO SEAL'!C2926</f>
        <v>AREQUIPA</v>
      </c>
      <c r="D2975" s="180" t="str">
        <f>+'INFO SEAL'!D2926</f>
        <v>CONDESUYOS</v>
      </c>
      <c r="E2975" s="180" t="str">
        <f>+'INFO SEAL'!E2926</f>
        <v>SALAMANCA</v>
      </c>
      <c r="F2975" s="180" t="str">
        <f>+IF('INFO SEAL'!I2926="BAJA TENSION","BT",IF('INFO SEAL'!I2926="MEDIA TENSION","MT","AT"))</f>
        <v>MT</v>
      </c>
      <c r="G2975" s="180">
        <f>+'INFO SEAL'!K2926</f>
        <v>13</v>
      </c>
      <c r="H2975" s="180" t="str">
        <f>+'INFO SEAL'!L2926</f>
        <v>POSTE</v>
      </c>
      <c r="I2975" s="180" t="str">
        <f>+'INFO SEAL'!M2926</f>
        <v>CONCRETO</v>
      </c>
      <c r="J2975" s="180" t="str">
        <f>+'INFO SEAL'!N2926&amp;"-"&amp;F2975</f>
        <v>PPC19-MT</v>
      </c>
      <c r="K2975" s="180"/>
      <c r="L2975" s="182" t="str">
        <f>+VLOOKUP('INFO SEAL'!N2926,$J$8:$V$50,3,FALSE)</f>
        <v>POSTE DE CONCRETO ARMADO DE 13/300/150/345</v>
      </c>
      <c r="M2975" s="33">
        <f t="shared" si="106"/>
        <v>0.5</v>
      </c>
    </row>
    <row r="2976" spans="1:13" x14ac:dyDescent="0.25">
      <c r="A2976" s="73">
        <f>+'INFO SEAL'!B2927</f>
        <v>2922</v>
      </c>
      <c r="B2976" s="180" t="str">
        <f t="shared" si="105"/>
        <v>SICODI</v>
      </c>
      <c r="C2976" s="180" t="str">
        <f>+'INFO SEAL'!C2927</f>
        <v>AREQUIPA</v>
      </c>
      <c r="D2976" s="180" t="str">
        <f>+'INFO SEAL'!D2927</f>
        <v>CONDESUYOS</v>
      </c>
      <c r="E2976" s="180" t="str">
        <f>+'INFO SEAL'!E2927</f>
        <v>SALAMANCA</v>
      </c>
      <c r="F2976" s="180" t="str">
        <f>+IF('INFO SEAL'!I2927="BAJA TENSION","BT",IF('INFO SEAL'!I2927="MEDIA TENSION","MT","AT"))</f>
        <v>MT</v>
      </c>
      <c r="G2976" s="180">
        <f>+'INFO SEAL'!K2927</f>
        <v>13</v>
      </c>
      <c r="H2976" s="180" t="str">
        <f>+'INFO SEAL'!L2927</f>
        <v>POSTE</v>
      </c>
      <c r="I2976" s="180" t="str">
        <f>+'INFO SEAL'!M2927</f>
        <v>CONCRETO</v>
      </c>
      <c r="J2976" s="180" t="str">
        <f>+'INFO SEAL'!N2927&amp;"-"&amp;F2976</f>
        <v>PPC19-MT</v>
      </c>
      <c r="K2976" s="180"/>
      <c r="L2976" s="182" t="str">
        <f>+VLOOKUP('INFO SEAL'!N2927,$J$8:$V$50,3,FALSE)</f>
        <v>POSTE DE CONCRETO ARMADO DE 13/300/150/345</v>
      </c>
      <c r="M2976" s="33">
        <f t="shared" si="106"/>
        <v>0.5</v>
      </c>
    </row>
    <row r="2977" spans="1:13" x14ac:dyDescent="0.25">
      <c r="A2977" s="73">
        <f>+'INFO SEAL'!B2928</f>
        <v>2923</v>
      </c>
      <c r="B2977" s="180" t="str">
        <f t="shared" si="105"/>
        <v>SICODI</v>
      </c>
      <c r="C2977" s="180" t="str">
        <f>+'INFO SEAL'!C2928</f>
        <v>AREQUIPA</v>
      </c>
      <c r="D2977" s="180" t="str">
        <f>+'INFO SEAL'!D2928</f>
        <v>CAMANA</v>
      </c>
      <c r="E2977" s="180" t="str">
        <f>+'INFO SEAL'!E2928</f>
        <v>MARISCAL CACERES</v>
      </c>
      <c r="F2977" s="180" t="str">
        <f>+IF('INFO SEAL'!I2928="BAJA TENSION","BT",IF('INFO SEAL'!I2928="MEDIA TENSION","MT","AT"))</f>
        <v>BT</v>
      </c>
      <c r="G2977" s="180">
        <f>+'INFO SEAL'!K2928</f>
        <v>7</v>
      </c>
      <c r="H2977" s="180" t="str">
        <f>+'INFO SEAL'!L2928</f>
        <v>POSTE</v>
      </c>
      <c r="I2977" s="180" t="str">
        <f>+'INFO SEAL'!M2928</f>
        <v>CONCRETO</v>
      </c>
      <c r="J2977" s="180" t="str">
        <f>+'INFO SEAL'!N2928&amp;"-"&amp;F2977</f>
        <v>PPC02-BT</v>
      </c>
      <c r="K2977" s="180"/>
      <c r="L2977" s="182" t="str">
        <f>+VLOOKUP('INFO SEAL'!N2928,$J$8:$V$50,3,FALSE)</f>
        <v>POSTE DE CONCRETO ARMADO DE  7/200/120/225</v>
      </c>
      <c r="M2977" s="33">
        <f t="shared" si="106"/>
        <v>0.1</v>
      </c>
    </row>
    <row r="2978" spans="1:13" x14ac:dyDescent="0.25">
      <c r="A2978" s="73">
        <f>+'INFO SEAL'!B2929</f>
        <v>2924</v>
      </c>
      <c r="B2978" s="180" t="str">
        <f t="shared" si="105"/>
        <v>SICODI</v>
      </c>
      <c r="C2978" s="180" t="str">
        <f>+'INFO SEAL'!C2929</f>
        <v>AREQUIPA</v>
      </c>
      <c r="D2978" s="180" t="str">
        <f>+'INFO SEAL'!D2929</f>
        <v>CONDESUYOS</v>
      </c>
      <c r="E2978" s="180" t="str">
        <f>+'INFO SEAL'!E2929</f>
        <v>SALAMANCA</v>
      </c>
      <c r="F2978" s="180" t="str">
        <f>+IF('INFO SEAL'!I2929="BAJA TENSION","BT",IF('INFO SEAL'!I2929="MEDIA TENSION","MT","AT"))</f>
        <v>MT</v>
      </c>
      <c r="G2978" s="180">
        <f>+'INFO SEAL'!K2929</f>
        <v>13</v>
      </c>
      <c r="H2978" s="180" t="str">
        <f>+'INFO SEAL'!L2929</f>
        <v>POSTE</v>
      </c>
      <c r="I2978" s="180" t="str">
        <f>+'INFO SEAL'!M2929</f>
        <v>CONCRETO</v>
      </c>
      <c r="J2978" s="180" t="str">
        <f>+'INFO SEAL'!N2929&amp;"-"&amp;F2978</f>
        <v>PPC19-MT</v>
      </c>
      <c r="K2978" s="180"/>
      <c r="L2978" s="182" t="str">
        <f>+VLOOKUP('INFO SEAL'!N2929,$J$8:$V$50,3,FALSE)</f>
        <v>POSTE DE CONCRETO ARMADO DE 13/300/150/345</v>
      </c>
      <c r="M2978" s="33">
        <f t="shared" si="106"/>
        <v>0.5</v>
      </c>
    </row>
    <row r="2979" spans="1:13" x14ac:dyDescent="0.25">
      <c r="A2979" s="73">
        <f>+'INFO SEAL'!B2930</f>
        <v>2925</v>
      </c>
      <c r="B2979" s="180" t="str">
        <f t="shared" si="105"/>
        <v>SICODI</v>
      </c>
      <c r="C2979" s="180" t="str">
        <f>+'INFO SEAL'!C2930</f>
        <v>AREQUIPA</v>
      </c>
      <c r="D2979" s="180" t="str">
        <f>+'INFO SEAL'!D2930</f>
        <v>CONDESUYOS</v>
      </c>
      <c r="E2979" s="180" t="str">
        <f>+'INFO SEAL'!E2930</f>
        <v>SALAMANCA</v>
      </c>
      <c r="F2979" s="180" t="str">
        <f>+IF('INFO SEAL'!I2930="BAJA TENSION","BT",IF('INFO SEAL'!I2930="MEDIA TENSION","MT","AT"))</f>
        <v>MT</v>
      </c>
      <c r="G2979" s="180">
        <f>+'INFO SEAL'!K2930</f>
        <v>13</v>
      </c>
      <c r="H2979" s="180" t="str">
        <f>+'INFO SEAL'!L2930</f>
        <v>POSTE</v>
      </c>
      <c r="I2979" s="180" t="str">
        <f>+'INFO SEAL'!M2930</f>
        <v>CONCRETO</v>
      </c>
      <c r="J2979" s="180" t="str">
        <f>+'INFO SEAL'!N2930&amp;"-"&amp;F2979</f>
        <v>PPC19-MT</v>
      </c>
      <c r="K2979" s="180"/>
      <c r="L2979" s="182" t="str">
        <f>+VLOOKUP('INFO SEAL'!N2930,$J$8:$V$50,3,FALSE)</f>
        <v>POSTE DE CONCRETO ARMADO DE 13/300/150/345</v>
      </c>
      <c r="M2979" s="33">
        <f t="shared" si="106"/>
        <v>0.5</v>
      </c>
    </row>
    <row r="2980" spans="1:13" x14ac:dyDescent="0.25">
      <c r="A2980" s="73">
        <f>+'INFO SEAL'!B2931</f>
        <v>2926</v>
      </c>
      <c r="B2980" s="180" t="str">
        <f t="shared" si="105"/>
        <v>SICODI</v>
      </c>
      <c r="C2980" s="180" t="str">
        <f>+'INFO SEAL'!C2931</f>
        <v>AREQUIPA</v>
      </c>
      <c r="D2980" s="180" t="str">
        <f>+'INFO SEAL'!D2931</f>
        <v>CONDESUYOS</v>
      </c>
      <c r="E2980" s="180" t="str">
        <f>+'INFO SEAL'!E2931</f>
        <v>SALAMANCA</v>
      </c>
      <c r="F2980" s="180" t="str">
        <f>+IF('INFO SEAL'!I2931="BAJA TENSION","BT",IF('INFO SEAL'!I2931="MEDIA TENSION","MT","AT"))</f>
        <v>MT</v>
      </c>
      <c r="G2980" s="180">
        <f>+'INFO SEAL'!K2931</f>
        <v>13</v>
      </c>
      <c r="H2980" s="180" t="str">
        <f>+'INFO SEAL'!L2931</f>
        <v>POSTE</v>
      </c>
      <c r="I2980" s="180" t="str">
        <f>+'INFO SEAL'!M2931</f>
        <v>CONCRETO</v>
      </c>
      <c r="J2980" s="180" t="str">
        <f>+'INFO SEAL'!N2931&amp;"-"&amp;F2980</f>
        <v>PPC19-MT</v>
      </c>
      <c r="K2980" s="180"/>
      <c r="L2980" s="182" t="str">
        <f>+VLOOKUP('INFO SEAL'!N2931,$J$8:$V$50,3,FALSE)</f>
        <v>POSTE DE CONCRETO ARMADO DE 13/300/150/345</v>
      </c>
      <c r="M2980" s="33">
        <f t="shared" si="106"/>
        <v>0.5</v>
      </c>
    </row>
    <row r="2981" spans="1:13" x14ac:dyDescent="0.25">
      <c r="A2981" s="73">
        <f>+'INFO SEAL'!B2932</f>
        <v>2927</v>
      </c>
      <c r="B2981" s="180" t="str">
        <f t="shared" si="105"/>
        <v>SICODI</v>
      </c>
      <c r="C2981" s="180" t="str">
        <f>+'INFO SEAL'!C2932</f>
        <v>AREQUIPA</v>
      </c>
      <c r="D2981" s="180" t="str">
        <f>+'INFO SEAL'!D2932</f>
        <v>CAMANA</v>
      </c>
      <c r="E2981" s="180" t="str">
        <f>+'INFO SEAL'!E2932</f>
        <v>MARISCAL CACERES</v>
      </c>
      <c r="F2981" s="180" t="str">
        <f>+IF('INFO SEAL'!I2932="BAJA TENSION","BT",IF('INFO SEAL'!I2932="MEDIA TENSION","MT","AT"))</f>
        <v>BT</v>
      </c>
      <c r="G2981" s="180">
        <f>+'INFO SEAL'!K2932</f>
        <v>9</v>
      </c>
      <c r="H2981" s="180" t="str">
        <f>+'INFO SEAL'!L2932</f>
        <v>POSTE</v>
      </c>
      <c r="I2981" s="180" t="str">
        <f>+'INFO SEAL'!M2932</f>
        <v>CONCRETO</v>
      </c>
      <c r="J2981" s="180" t="str">
        <f>+'INFO SEAL'!N2932&amp;"-"&amp;F2981</f>
        <v>PPC08-BT</v>
      </c>
      <c r="K2981" s="180"/>
      <c r="L2981" s="182" t="str">
        <f>+VLOOKUP('INFO SEAL'!N2932,$J$8:$V$50,3,FALSE)</f>
        <v>POSTE DE CONCRETO ARMADO DE  9/200/120/255</v>
      </c>
      <c r="M2981" s="33">
        <f t="shared" si="106"/>
        <v>0.1</v>
      </c>
    </row>
    <row r="2982" spans="1:13" x14ac:dyDescent="0.25">
      <c r="A2982" s="73">
        <f>+'INFO SEAL'!B2933</f>
        <v>2928</v>
      </c>
      <c r="B2982" s="180" t="str">
        <f t="shared" si="105"/>
        <v>SICODI</v>
      </c>
      <c r="C2982" s="180" t="str">
        <f>+'INFO SEAL'!C2933</f>
        <v>AREQUIPA</v>
      </c>
      <c r="D2982" s="180" t="str">
        <f>+'INFO SEAL'!D2933</f>
        <v>CAMANA</v>
      </c>
      <c r="E2982" s="180" t="str">
        <f>+'INFO SEAL'!E2933</f>
        <v>MARISCAL CACERES</v>
      </c>
      <c r="F2982" s="180" t="str">
        <f>+IF('INFO SEAL'!I2933="BAJA TENSION","BT",IF('INFO SEAL'!I2933="MEDIA TENSION","MT","AT"))</f>
        <v>BT</v>
      </c>
      <c r="G2982" s="180">
        <f>+'INFO SEAL'!K2933</f>
        <v>9</v>
      </c>
      <c r="H2982" s="180" t="str">
        <f>+'INFO SEAL'!L2933</f>
        <v>POSTE</v>
      </c>
      <c r="I2982" s="180" t="str">
        <f>+'INFO SEAL'!M2933</f>
        <v>CONCRETO</v>
      </c>
      <c r="J2982" s="180" t="str">
        <f>+'INFO SEAL'!N2933&amp;"-"&amp;F2982</f>
        <v>PPC08-BT</v>
      </c>
      <c r="K2982" s="180"/>
      <c r="L2982" s="182" t="str">
        <f>+VLOOKUP('INFO SEAL'!N2933,$J$8:$V$50,3,FALSE)</f>
        <v>POSTE DE CONCRETO ARMADO DE  9/200/120/255</v>
      </c>
      <c r="M2982" s="33">
        <f t="shared" si="106"/>
        <v>0.1</v>
      </c>
    </row>
    <row r="2983" spans="1:13" x14ac:dyDescent="0.25">
      <c r="A2983" s="73">
        <f>+'INFO SEAL'!B2934</f>
        <v>2929</v>
      </c>
      <c r="B2983" s="180" t="str">
        <f t="shared" si="105"/>
        <v>SICODI</v>
      </c>
      <c r="C2983" s="180" t="str">
        <f>+'INFO SEAL'!C2934</f>
        <v>AREQUIPA</v>
      </c>
      <c r="D2983" s="180" t="str">
        <f>+'INFO SEAL'!D2934</f>
        <v>CAMANA</v>
      </c>
      <c r="E2983" s="180" t="str">
        <f>+'INFO SEAL'!E2934</f>
        <v>MARISCAL CACERES</v>
      </c>
      <c r="F2983" s="180" t="str">
        <f>+IF('INFO SEAL'!I2934="BAJA TENSION","BT",IF('INFO SEAL'!I2934="MEDIA TENSION","MT","AT"))</f>
        <v>BT</v>
      </c>
      <c r="G2983" s="180">
        <f>+'INFO SEAL'!K2934</f>
        <v>8</v>
      </c>
      <c r="H2983" s="180" t="str">
        <f>+'INFO SEAL'!L2934</f>
        <v>POSTE</v>
      </c>
      <c r="I2983" s="180" t="str">
        <f>+'INFO SEAL'!M2934</f>
        <v>CONCRETO</v>
      </c>
      <c r="J2983" s="180" t="str">
        <f>+'INFO SEAL'!N2934&amp;"-"&amp;F2983</f>
        <v>PPC05-BT</v>
      </c>
      <c r="K2983" s="180"/>
      <c r="L2983" s="182" t="str">
        <f>+VLOOKUP('INFO SEAL'!N2934,$J$8:$V$50,3,FALSE)</f>
        <v>POSTE DE CONCRETO ARMADO DE  8/200/120/240</v>
      </c>
      <c r="M2983" s="33">
        <f t="shared" si="106"/>
        <v>0.1</v>
      </c>
    </row>
    <row r="2984" spans="1:13" x14ac:dyDescent="0.25">
      <c r="A2984" s="73">
        <f>+'INFO SEAL'!B2935</f>
        <v>2930</v>
      </c>
      <c r="B2984" s="180" t="str">
        <f t="shared" si="105"/>
        <v>SICODI</v>
      </c>
      <c r="C2984" s="180" t="str">
        <f>+'INFO SEAL'!C2935</f>
        <v>AREQUIPA</v>
      </c>
      <c r="D2984" s="180" t="str">
        <f>+'INFO SEAL'!D2935</f>
        <v>CARAVELI</v>
      </c>
      <c r="E2984" s="180" t="str">
        <f>+'INFO SEAL'!E2935</f>
        <v>CARAVELI</v>
      </c>
      <c r="F2984" s="180" t="str">
        <f>+IF('INFO SEAL'!I2935="BAJA TENSION","BT",IF('INFO SEAL'!I2935="MEDIA TENSION","MT","AT"))</f>
        <v>BT</v>
      </c>
      <c r="G2984" s="180">
        <f>+'INFO SEAL'!K2935</f>
        <v>8</v>
      </c>
      <c r="H2984" s="180" t="str">
        <f>+'INFO SEAL'!L2935</f>
        <v>POSTE</v>
      </c>
      <c r="I2984" s="180" t="str">
        <f>+'INFO SEAL'!M2935</f>
        <v>CONCRETO</v>
      </c>
      <c r="J2984" s="180" t="str">
        <f>+'INFO SEAL'!N2935&amp;"-"&amp;F2984</f>
        <v>PPC05-BT</v>
      </c>
      <c r="K2984" s="180"/>
      <c r="L2984" s="182" t="str">
        <f>+VLOOKUP('INFO SEAL'!N2935,$J$8:$V$50,3,FALSE)</f>
        <v>POSTE DE CONCRETO ARMADO DE  8/200/120/240</v>
      </c>
      <c r="M2984" s="33">
        <f t="shared" si="106"/>
        <v>0.1</v>
      </c>
    </row>
    <row r="2985" spans="1:13" x14ac:dyDescent="0.25">
      <c r="A2985" s="73">
        <f>+'INFO SEAL'!B2936</f>
        <v>2931</v>
      </c>
      <c r="B2985" s="180" t="str">
        <f t="shared" si="105"/>
        <v>SICODI</v>
      </c>
      <c r="C2985" s="180" t="str">
        <f>+'INFO SEAL'!C2936</f>
        <v>AREQUIPA</v>
      </c>
      <c r="D2985" s="180" t="str">
        <f>+'INFO SEAL'!D2936</f>
        <v>CONDESUYOS</v>
      </c>
      <c r="E2985" s="180" t="str">
        <f>+'INFO SEAL'!E2936</f>
        <v>SALAMANCA</v>
      </c>
      <c r="F2985" s="180" t="str">
        <f>+IF('INFO SEAL'!I2936="BAJA TENSION","BT",IF('INFO SEAL'!I2936="MEDIA TENSION","MT","AT"))</f>
        <v>MT</v>
      </c>
      <c r="G2985" s="180">
        <f>+'INFO SEAL'!K2936</f>
        <v>13</v>
      </c>
      <c r="H2985" s="180" t="str">
        <f>+'INFO SEAL'!L2936</f>
        <v>POSTE</v>
      </c>
      <c r="I2985" s="180" t="str">
        <f>+'INFO SEAL'!M2936</f>
        <v>CONCRETO</v>
      </c>
      <c r="J2985" s="180" t="str">
        <f>+'INFO SEAL'!N2936&amp;"-"&amp;F2985</f>
        <v>PPC19-MT</v>
      </c>
      <c r="K2985" s="180"/>
      <c r="L2985" s="182" t="str">
        <f>+VLOOKUP('INFO SEAL'!N2936,$J$8:$V$50,3,FALSE)</f>
        <v>POSTE DE CONCRETO ARMADO DE 13/300/150/345</v>
      </c>
      <c r="M2985" s="33">
        <f t="shared" si="106"/>
        <v>0.5</v>
      </c>
    </row>
    <row r="2986" spans="1:13" x14ac:dyDescent="0.25">
      <c r="A2986" s="73">
        <f>+'INFO SEAL'!B2937</f>
        <v>2932</v>
      </c>
      <c r="B2986" s="180" t="str">
        <f t="shared" si="105"/>
        <v>SICODI</v>
      </c>
      <c r="C2986" s="180" t="str">
        <f>+'INFO SEAL'!C2937</f>
        <v>AREQUIPA</v>
      </c>
      <c r="D2986" s="180" t="str">
        <f>+'INFO SEAL'!D2937</f>
        <v>CONDESUYOS</v>
      </c>
      <c r="E2986" s="180" t="str">
        <f>+'INFO SEAL'!E2937</f>
        <v>SALAMANCA</v>
      </c>
      <c r="F2986" s="180" t="str">
        <f>+IF('INFO SEAL'!I2937="BAJA TENSION","BT",IF('INFO SEAL'!I2937="MEDIA TENSION","MT","AT"))</f>
        <v>MT</v>
      </c>
      <c r="G2986" s="180">
        <f>+'INFO SEAL'!K2937</f>
        <v>13</v>
      </c>
      <c r="H2986" s="180" t="str">
        <f>+'INFO SEAL'!L2937</f>
        <v>POSTE</v>
      </c>
      <c r="I2986" s="180" t="str">
        <f>+'INFO SEAL'!M2937</f>
        <v>CONCRETO</v>
      </c>
      <c r="J2986" s="180" t="str">
        <f>+'INFO SEAL'!N2937&amp;"-"&amp;F2986</f>
        <v>PPC19-MT</v>
      </c>
      <c r="K2986" s="180"/>
      <c r="L2986" s="182" t="str">
        <f>+VLOOKUP('INFO SEAL'!N2937,$J$8:$V$50,3,FALSE)</f>
        <v>POSTE DE CONCRETO ARMADO DE 13/300/150/345</v>
      </c>
      <c r="M2986" s="33">
        <f t="shared" si="106"/>
        <v>0.5</v>
      </c>
    </row>
    <row r="2987" spans="1:13" x14ac:dyDescent="0.25">
      <c r="A2987" s="73">
        <f>+'INFO SEAL'!B2938</f>
        <v>2933</v>
      </c>
      <c r="B2987" s="180" t="str">
        <f t="shared" si="105"/>
        <v>SICODI</v>
      </c>
      <c r="C2987" s="180" t="str">
        <f>+'INFO SEAL'!C2938</f>
        <v>AREQUIPA</v>
      </c>
      <c r="D2987" s="180" t="str">
        <f>+'INFO SEAL'!D2938</f>
        <v>CONDESUYOS</v>
      </c>
      <c r="E2987" s="180" t="str">
        <f>+'INFO SEAL'!E2938</f>
        <v>SALAMANCA</v>
      </c>
      <c r="F2987" s="180" t="str">
        <f>+IF('INFO SEAL'!I2938="BAJA TENSION","BT",IF('INFO SEAL'!I2938="MEDIA TENSION","MT","AT"))</f>
        <v>MT</v>
      </c>
      <c r="G2987" s="180">
        <f>+'INFO SEAL'!K2938</f>
        <v>13</v>
      </c>
      <c r="H2987" s="180" t="str">
        <f>+'INFO SEAL'!L2938</f>
        <v>POSTE</v>
      </c>
      <c r="I2987" s="180" t="str">
        <f>+'INFO SEAL'!M2938</f>
        <v>CONCRETO</v>
      </c>
      <c r="J2987" s="180" t="str">
        <f>+'INFO SEAL'!N2938&amp;"-"&amp;F2987</f>
        <v>PPC19-MT</v>
      </c>
      <c r="K2987" s="180"/>
      <c r="L2987" s="182" t="str">
        <f>+VLOOKUP('INFO SEAL'!N2938,$J$8:$V$50,3,FALSE)</f>
        <v>POSTE DE CONCRETO ARMADO DE 13/300/150/345</v>
      </c>
      <c r="M2987" s="33">
        <f t="shared" si="106"/>
        <v>0.5</v>
      </c>
    </row>
    <row r="2988" spans="1:13" x14ac:dyDescent="0.25">
      <c r="A2988" s="73">
        <f>+'INFO SEAL'!B2939</f>
        <v>2934</v>
      </c>
      <c r="B2988" s="180" t="str">
        <f t="shared" si="105"/>
        <v>SICODI</v>
      </c>
      <c r="C2988" s="180" t="str">
        <f>+'INFO SEAL'!C2939</f>
        <v>AREQUIPA</v>
      </c>
      <c r="D2988" s="180" t="str">
        <f>+'INFO SEAL'!D2939</f>
        <v>CAMANA</v>
      </c>
      <c r="E2988" s="180" t="str">
        <f>+'INFO SEAL'!E2939</f>
        <v>NICOLAS DE PIEROLA</v>
      </c>
      <c r="F2988" s="180" t="str">
        <f>+IF('INFO SEAL'!I2939="BAJA TENSION","BT",IF('INFO SEAL'!I2939="MEDIA TENSION","MT","AT"))</f>
        <v>BT</v>
      </c>
      <c r="G2988" s="180">
        <f>+'INFO SEAL'!K2939</f>
        <v>8</v>
      </c>
      <c r="H2988" s="180" t="str">
        <f>+'INFO SEAL'!L2939</f>
        <v>POSTE</v>
      </c>
      <c r="I2988" s="180" t="str">
        <f>+'INFO SEAL'!M2939</f>
        <v>CONCRETO</v>
      </c>
      <c r="J2988" s="180" t="str">
        <f>+'INFO SEAL'!N2939&amp;"-"&amp;F2988</f>
        <v>PPC06-BT</v>
      </c>
      <c r="K2988" s="180"/>
      <c r="L2988" s="182" t="str">
        <f>+VLOOKUP('INFO SEAL'!N2939,$J$8:$V$50,3,FALSE)</f>
        <v>POSTE DE CONCRETO ARMADO DE  8/300/120/240</v>
      </c>
      <c r="M2988" s="33">
        <f t="shared" si="106"/>
        <v>0.1</v>
      </c>
    </row>
    <row r="2989" spans="1:13" x14ac:dyDescent="0.25">
      <c r="A2989" s="73">
        <f>+'INFO SEAL'!B2940</f>
        <v>2935</v>
      </c>
      <c r="B2989" s="180" t="str">
        <f t="shared" si="105"/>
        <v>SICODI</v>
      </c>
      <c r="C2989" s="180" t="str">
        <f>+'INFO SEAL'!C2940</f>
        <v>AREQUIPA</v>
      </c>
      <c r="D2989" s="180" t="str">
        <f>+'INFO SEAL'!D2940</f>
        <v>CAYLLOMA</v>
      </c>
      <c r="E2989" s="180" t="str">
        <f>+'INFO SEAL'!E2940</f>
        <v>CALLALLI</v>
      </c>
      <c r="F2989" s="180" t="str">
        <f>+IF('INFO SEAL'!I2940="BAJA TENSION","BT",IF('INFO SEAL'!I2940="MEDIA TENSION","MT","AT"))</f>
        <v>MT</v>
      </c>
      <c r="G2989" s="180">
        <f>+'INFO SEAL'!K2940</f>
        <v>12</v>
      </c>
      <c r="H2989" s="180" t="str">
        <f>+'INFO SEAL'!L2940</f>
        <v>POSTE</v>
      </c>
      <c r="I2989" s="180" t="str">
        <f>+'INFO SEAL'!M2940</f>
        <v>MADERA</v>
      </c>
      <c r="J2989" s="180" t="str">
        <f>+'INFO SEAL'!N2940&amp;"-"&amp;F2989</f>
        <v>PPM19-MT</v>
      </c>
      <c r="K2989" s="180"/>
      <c r="L2989" s="182" t="str">
        <f>+VLOOKUP('INFO SEAL'!N2940,$J$8:$V$50,3,FALSE)</f>
        <v>POSTE DE MADERA TRATADA DE 12 mts. CL.4</v>
      </c>
      <c r="M2989" s="33">
        <f t="shared" si="106"/>
        <v>1</v>
      </c>
    </row>
    <row r="2990" spans="1:13" x14ac:dyDescent="0.25">
      <c r="A2990" s="73">
        <f>+'INFO SEAL'!B2941</f>
        <v>2936</v>
      </c>
      <c r="B2990" s="180" t="str">
        <f t="shared" si="105"/>
        <v>SICODI</v>
      </c>
      <c r="C2990" s="180" t="str">
        <f>+'INFO SEAL'!C2941</f>
        <v>AREQUIPA</v>
      </c>
      <c r="D2990" s="180" t="str">
        <f>+'INFO SEAL'!D2941</f>
        <v>CAYLLOMA</v>
      </c>
      <c r="E2990" s="180" t="str">
        <f>+'INFO SEAL'!E2941</f>
        <v>TUTI</v>
      </c>
      <c r="F2990" s="180" t="str">
        <f>+IF('INFO SEAL'!I2941="BAJA TENSION","BT",IF('INFO SEAL'!I2941="MEDIA TENSION","MT","AT"))</f>
        <v>BT</v>
      </c>
      <c r="G2990" s="180">
        <f>+'INFO SEAL'!K2941</f>
        <v>7</v>
      </c>
      <c r="H2990" s="180" t="str">
        <f>+'INFO SEAL'!L2941</f>
        <v>POSTE</v>
      </c>
      <c r="I2990" s="180" t="str">
        <f>+'INFO SEAL'!M2941</f>
        <v>CONCRETO</v>
      </c>
      <c r="J2990" s="180" t="str">
        <f>+'INFO SEAL'!N2941&amp;"-"&amp;F2990</f>
        <v>PPC02-BT</v>
      </c>
      <c r="K2990" s="180"/>
      <c r="L2990" s="182" t="str">
        <f>+VLOOKUP('INFO SEAL'!N2941,$J$8:$V$50,3,FALSE)</f>
        <v>POSTE DE CONCRETO ARMADO DE  7/200/120/225</v>
      </c>
      <c r="M2990" s="33">
        <f t="shared" si="106"/>
        <v>0.1</v>
      </c>
    </row>
    <row r="2991" spans="1:13" x14ac:dyDescent="0.25">
      <c r="A2991" s="73">
        <f>+'INFO SEAL'!B2942</f>
        <v>2937</v>
      </c>
      <c r="B2991" s="180" t="str">
        <f t="shared" si="105"/>
        <v>SICODI</v>
      </c>
      <c r="C2991" s="180" t="str">
        <f>+'INFO SEAL'!C2942</f>
        <v>AREQUIPA</v>
      </c>
      <c r="D2991" s="180" t="str">
        <f>+'INFO SEAL'!D2942</f>
        <v>CAYLLOMA</v>
      </c>
      <c r="E2991" s="180" t="str">
        <f>+'INFO SEAL'!E2942</f>
        <v>CALLALLI</v>
      </c>
      <c r="F2991" s="180" t="str">
        <f>+IF('INFO SEAL'!I2942="BAJA TENSION","BT",IF('INFO SEAL'!I2942="MEDIA TENSION","MT","AT"))</f>
        <v>MT</v>
      </c>
      <c r="G2991" s="180">
        <f>+'INFO SEAL'!K2942</f>
        <v>12</v>
      </c>
      <c r="H2991" s="180" t="str">
        <f>+'INFO SEAL'!L2942</f>
        <v>POSTE</v>
      </c>
      <c r="I2991" s="180" t="str">
        <f>+'INFO SEAL'!M2942</f>
        <v>MADERA</v>
      </c>
      <c r="J2991" s="180" t="str">
        <f>+'INFO SEAL'!N2942&amp;"-"&amp;F2991</f>
        <v>PPM19-MT</v>
      </c>
      <c r="K2991" s="180"/>
      <c r="L2991" s="182" t="str">
        <f>+VLOOKUP('INFO SEAL'!N2942,$J$8:$V$50,3,FALSE)</f>
        <v>POSTE DE MADERA TRATADA DE 12 mts. CL.4</v>
      </c>
      <c r="M2991" s="33">
        <f t="shared" si="106"/>
        <v>1</v>
      </c>
    </row>
    <row r="2992" spans="1:13" x14ac:dyDescent="0.25">
      <c r="A2992" s="73">
        <f>+'INFO SEAL'!B2943</f>
        <v>2938</v>
      </c>
      <c r="B2992" s="180" t="str">
        <f t="shared" si="105"/>
        <v>SICODI</v>
      </c>
      <c r="C2992" s="180" t="str">
        <f>+'INFO SEAL'!C2943</f>
        <v>AREQUIPA</v>
      </c>
      <c r="D2992" s="180" t="str">
        <f>+'INFO SEAL'!D2943</f>
        <v>CAYLLOMA</v>
      </c>
      <c r="E2992" s="180" t="str">
        <f>+'INFO SEAL'!E2943</f>
        <v>COPORAQUE</v>
      </c>
      <c r="F2992" s="180" t="str">
        <f>+IF('INFO SEAL'!I2943="BAJA TENSION","BT",IF('INFO SEAL'!I2943="MEDIA TENSION","MT","AT"))</f>
        <v>MT</v>
      </c>
      <c r="G2992" s="180">
        <f>+'INFO SEAL'!K2943</f>
        <v>11</v>
      </c>
      <c r="H2992" s="180" t="str">
        <f>+'INFO SEAL'!L2943</f>
        <v>POSTE</v>
      </c>
      <c r="I2992" s="180" t="str">
        <f>+'INFO SEAL'!M2943</f>
        <v>MADERA</v>
      </c>
      <c r="J2992" s="180" t="str">
        <f>+'INFO SEAL'!N2943&amp;"-"&amp;F2992</f>
        <v>PPM15-MT</v>
      </c>
      <c r="K2992" s="180"/>
      <c r="L2992" s="182" t="str">
        <f>+VLOOKUP('INFO SEAL'!N2943,$J$8:$V$50,3,FALSE)</f>
        <v>POSTE DE MADERA TRATADA DE 11 mts. CL.4</v>
      </c>
      <c r="M2992" s="33">
        <f t="shared" si="106"/>
        <v>0.8</v>
      </c>
    </row>
    <row r="2993" spans="1:13" x14ac:dyDescent="0.25">
      <c r="A2993" s="73">
        <f>+'INFO SEAL'!B2944</f>
        <v>2939</v>
      </c>
      <c r="B2993" s="180" t="str">
        <f t="shared" si="105"/>
        <v>SICODI</v>
      </c>
      <c r="C2993" s="180" t="str">
        <f>+'INFO SEAL'!C2944</f>
        <v>AREQUIPA</v>
      </c>
      <c r="D2993" s="180" t="str">
        <f>+'INFO SEAL'!D2944</f>
        <v>CAYLLOMA</v>
      </c>
      <c r="E2993" s="180" t="str">
        <f>+'INFO SEAL'!E2944</f>
        <v>TUTI</v>
      </c>
      <c r="F2993" s="180" t="str">
        <f>+IF('INFO SEAL'!I2944="BAJA TENSION","BT",IF('INFO SEAL'!I2944="MEDIA TENSION","MT","AT"))</f>
        <v>MT</v>
      </c>
      <c r="G2993" s="180">
        <f>+'INFO SEAL'!K2944</f>
        <v>12</v>
      </c>
      <c r="H2993" s="180" t="str">
        <f>+'INFO SEAL'!L2944</f>
        <v>POSTE</v>
      </c>
      <c r="I2993" s="180" t="str">
        <f>+'INFO SEAL'!M2944</f>
        <v>MADERA</v>
      </c>
      <c r="J2993" s="180" t="str">
        <f>+'INFO SEAL'!N2944&amp;"-"&amp;F2993</f>
        <v>PPM19-MT</v>
      </c>
      <c r="K2993" s="180"/>
      <c r="L2993" s="182" t="str">
        <f>+VLOOKUP('INFO SEAL'!N2944,$J$8:$V$50,3,FALSE)</f>
        <v>POSTE DE MADERA TRATADA DE 12 mts. CL.4</v>
      </c>
      <c r="M2993" s="33">
        <f t="shared" si="106"/>
        <v>1</v>
      </c>
    </row>
    <row r="2994" spans="1:13" x14ac:dyDescent="0.25">
      <c r="A2994" s="73">
        <f>+'INFO SEAL'!B2945</f>
        <v>2940</v>
      </c>
      <c r="B2994" s="180" t="str">
        <f t="shared" si="105"/>
        <v>SICODI</v>
      </c>
      <c r="C2994" s="180" t="str">
        <f>+'INFO SEAL'!C2945</f>
        <v>AREQUIPA</v>
      </c>
      <c r="D2994" s="180" t="str">
        <f>+'INFO SEAL'!D2945</f>
        <v>CAYLLOMA</v>
      </c>
      <c r="E2994" s="180" t="str">
        <f>+'INFO SEAL'!E2945</f>
        <v>SIBAYO</v>
      </c>
      <c r="F2994" s="180" t="str">
        <f>+IF('INFO SEAL'!I2945="BAJA TENSION","BT",IF('INFO SEAL'!I2945="MEDIA TENSION","MT","AT"))</f>
        <v>MT</v>
      </c>
      <c r="G2994" s="180">
        <f>+'INFO SEAL'!K2945</f>
        <v>12</v>
      </c>
      <c r="H2994" s="180" t="str">
        <f>+'INFO SEAL'!L2945</f>
        <v>POSTE</v>
      </c>
      <c r="I2994" s="180" t="str">
        <f>+'INFO SEAL'!M2945</f>
        <v>MADERA</v>
      </c>
      <c r="J2994" s="180" t="str">
        <f>+'INFO SEAL'!N2945&amp;"-"&amp;F2994</f>
        <v>PPM19-MT</v>
      </c>
      <c r="K2994" s="180"/>
      <c r="L2994" s="182" t="str">
        <f>+VLOOKUP('INFO SEAL'!N2945,$J$8:$V$50,3,FALSE)</f>
        <v>POSTE DE MADERA TRATADA DE 12 mts. CL.4</v>
      </c>
      <c r="M2994" s="33">
        <f t="shared" si="106"/>
        <v>1</v>
      </c>
    </row>
    <row r="2995" spans="1:13" x14ac:dyDescent="0.25">
      <c r="A2995" s="73">
        <f>+'INFO SEAL'!B2946</f>
        <v>2941</v>
      </c>
      <c r="B2995" s="180" t="str">
        <f t="shared" si="105"/>
        <v>SICODI</v>
      </c>
      <c r="C2995" s="180" t="str">
        <f>+'INFO SEAL'!C2946</f>
        <v>AREQUIPA</v>
      </c>
      <c r="D2995" s="180" t="str">
        <f>+'INFO SEAL'!D2946</f>
        <v>CAYLLOMA</v>
      </c>
      <c r="E2995" s="180" t="str">
        <f>+'INFO SEAL'!E2946</f>
        <v>TUTI</v>
      </c>
      <c r="F2995" s="180" t="str">
        <f>+IF('INFO SEAL'!I2946="BAJA TENSION","BT",IF('INFO SEAL'!I2946="MEDIA TENSION","MT","AT"))</f>
        <v>MT</v>
      </c>
      <c r="G2995" s="180">
        <f>+'INFO SEAL'!K2946</f>
        <v>11</v>
      </c>
      <c r="H2995" s="180" t="str">
        <f>+'INFO SEAL'!L2946</f>
        <v>POSTE</v>
      </c>
      <c r="I2995" s="180" t="str">
        <f>+'INFO SEAL'!M2946</f>
        <v>MADERA</v>
      </c>
      <c r="J2995" s="180" t="str">
        <f>+'INFO SEAL'!N2946&amp;"-"&amp;F2995</f>
        <v>PPM15-MT</v>
      </c>
      <c r="K2995" s="180"/>
      <c r="L2995" s="182" t="str">
        <f>+VLOOKUP('INFO SEAL'!N2946,$J$8:$V$50,3,FALSE)</f>
        <v>POSTE DE MADERA TRATADA DE 11 mts. CL.4</v>
      </c>
      <c r="M2995" s="33">
        <f t="shared" si="106"/>
        <v>0.8</v>
      </c>
    </row>
    <row r="2996" spans="1:13" x14ac:dyDescent="0.25">
      <c r="A2996" s="73">
        <f>+'INFO SEAL'!B2947</f>
        <v>2942</v>
      </c>
      <c r="B2996" s="180" t="str">
        <f t="shared" si="105"/>
        <v>SICODI</v>
      </c>
      <c r="C2996" s="180" t="str">
        <f>+'INFO SEAL'!C2947</f>
        <v>AREQUIPA</v>
      </c>
      <c r="D2996" s="180" t="str">
        <f>+'INFO SEAL'!D2947</f>
        <v>CAYLLOMA</v>
      </c>
      <c r="E2996" s="180" t="str">
        <f>+'INFO SEAL'!E2947</f>
        <v>TUTI</v>
      </c>
      <c r="F2996" s="180" t="str">
        <f>+IF('INFO SEAL'!I2947="BAJA TENSION","BT",IF('INFO SEAL'!I2947="MEDIA TENSION","MT","AT"))</f>
        <v>MT</v>
      </c>
      <c r="G2996" s="180">
        <f>+'INFO SEAL'!K2947</f>
        <v>11</v>
      </c>
      <c r="H2996" s="180" t="str">
        <f>+'INFO SEAL'!L2947</f>
        <v>POSTE</v>
      </c>
      <c r="I2996" s="180" t="str">
        <f>+'INFO SEAL'!M2947</f>
        <v>MADERA</v>
      </c>
      <c r="J2996" s="180" t="str">
        <f>+'INFO SEAL'!N2947&amp;"-"&amp;F2996</f>
        <v>PPM15-MT</v>
      </c>
      <c r="K2996" s="180"/>
      <c r="L2996" s="182" t="str">
        <f>+VLOOKUP('INFO SEAL'!N2947,$J$8:$V$50,3,FALSE)</f>
        <v>POSTE DE MADERA TRATADA DE 11 mts. CL.4</v>
      </c>
      <c r="M2996" s="33">
        <f t="shared" si="106"/>
        <v>0.8</v>
      </c>
    </row>
    <row r="2997" spans="1:13" x14ac:dyDescent="0.25">
      <c r="A2997" s="73">
        <f>+'INFO SEAL'!B2948</f>
        <v>2943</v>
      </c>
      <c r="B2997" s="180" t="str">
        <f t="shared" si="105"/>
        <v>SICODI</v>
      </c>
      <c r="C2997" s="180" t="str">
        <f>+'INFO SEAL'!C2948</f>
        <v>AREQUIPA</v>
      </c>
      <c r="D2997" s="180" t="str">
        <f>+'INFO SEAL'!D2948</f>
        <v>CAYLLOMA</v>
      </c>
      <c r="E2997" s="180" t="str">
        <f>+'INFO SEAL'!E2948</f>
        <v>TUTI</v>
      </c>
      <c r="F2997" s="180" t="str">
        <f>+IF('INFO SEAL'!I2948="BAJA TENSION","BT",IF('INFO SEAL'!I2948="MEDIA TENSION","MT","AT"))</f>
        <v>MT</v>
      </c>
      <c r="G2997" s="180">
        <f>+'INFO SEAL'!K2948</f>
        <v>13</v>
      </c>
      <c r="H2997" s="180" t="str">
        <f>+'INFO SEAL'!L2948</f>
        <v>POSTE</v>
      </c>
      <c r="I2997" s="180" t="str">
        <f>+'INFO SEAL'!M2948</f>
        <v>CONCRETO</v>
      </c>
      <c r="J2997" s="180" t="str">
        <f>+'INFO SEAL'!N2948&amp;"-"&amp;F2997</f>
        <v>PPC18-MT</v>
      </c>
      <c r="K2997" s="180"/>
      <c r="L2997" s="182" t="str">
        <f>+VLOOKUP('INFO SEAL'!N2948,$J$8:$V$50,3,FALSE)</f>
        <v>POSTE DE CONCRETO ARMADO DE 13/200/140/335</v>
      </c>
      <c r="M2997" s="33">
        <f t="shared" si="106"/>
        <v>0.4</v>
      </c>
    </row>
    <row r="2998" spans="1:13" x14ac:dyDescent="0.25">
      <c r="A2998" s="73">
        <f>+'INFO SEAL'!B2949</f>
        <v>2944</v>
      </c>
      <c r="B2998" s="180" t="str">
        <f t="shared" si="105"/>
        <v>SICODI</v>
      </c>
      <c r="C2998" s="180" t="str">
        <f>+'INFO SEAL'!C2949</f>
        <v>AREQUIPA</v>
      </c>
      <c r="D2998" s="180" t="str">
        <f>+'INFO SEAL'!D2949</f>
        <v>CAYLLOMA</v>
      </c>
      <c r="E2998" s="180" t="str">
        <f>+'INFO SEAL'!E2949</f>
        <v>TUTI</v>
      </c>
      <c r="F2998" s="180" t="str">
        <f>+IF('INFO SEAL'!I2949="BAJA TENSION","BT",IF('INFO SEAL'!I2949="MEDIA TENSION","MT","AT"))</f>
        <v>MT</v>
      </c>
      <c r="G2998" s="180">
        <f>+'INFO SEAL'!K2949</f>
        <v>12</v>
      </c>
      <c r="H2998" s="180" t="str">
        <f>+'INFO SEAL'!L2949</f>
        <v>POSTE</v>
      </c>
      <c r="I2998" s="180" t="str">
        <f>+'INFO SEAL'!M2949</f>
        <v>MADERA</v>
      </c>
      <c r="J2998" s="180" t="str">
        <f>+'INFO SEAL'!N2949&amp;"-"&amp;F2998</f>
        <v>PPM19-MT</v>
      </c>
      <c r="K2998" s="180"/>
      <c r="L2998" s="182" t="str">
        <f>+VLOOKUP('INFO SEAL'!N2949,$J$8:$V$50,3,FALSE)</f>
        <v>POSTE DE MADERA TRATADA DE 12 mts. CL.4</v>
      </c>
      <c r="M2998" s="33">
        <f t="shared" si="106"/>
        <v>1</v>
      </c>
    </row>
    <row r="2999" spans="1:13" x14ac:dyDescent="0.25">
      <c r="A2999" s="73">
        <f>+'INFO SEAL'!B2950</f>
        <v>2945</v>
      </c>
      <c r="B2999" s="180" t="str">
        <f t="shared" si="105"/>
        <v>SICODI</v>
      </c>
      <c r="C2999" s="180" t="str">
        <f>+'INFO SEAL'!C2950</f>
        <v>AREQUIPA</v>
      </c>
      <c r="D2999" s="180" t="str">
        <f>+'INFO SEAL'!D2950</f>
        <v>CAYLLOMA</v>
      </c>
      <c r="E2999" s="180" t="str">
        <f>+'INFO SEAL'!E2950</f>
        <v>CALLALLI</v>
      </c>
      <c r="F2999" s="180" t="str">
        <f>+IF('INFO SEAL'!I2950="BAJA TENSION","BT",IF('INFO SEAL'!I2950="MEDIA TENSION","MT","AT"))</f>
        <v>MT</v>
      </c>
      <c r="G2999" s="180">
        <f>+'INFO SEAL'!K2950</f>
        <v>11</v>
      </c>
      <c r="H2999" s="180" t="str">
        <f>+'INFO SEAL'!L2950</f>
        <v>POSTE</v>
      </c>
      <c r="I2999" s="180" t="str">
        <f>+'INFO SEAL'!M2950</f>
        <v>MADERA</v>
      </c>
      <c r="J2999" s="180" t="str">
        <f>+'INFO SEAL'!N2950&amp;"-"&amp;F2999</f>
        <v>PPM15-MT</v>
      </c>
      <c r="K2999" s="180"/>
      <c r="L2999" s="182" t="str">
        <f>+VLOOKUP('INFO SEAL'!N2950,$J$8:$V$50,3,FALSE)</f>
        <v>POSTE DE MADERA TRATADA DE 11 mts. CL.4</v>
      </c>
      <c r="M2999" s="33">
        <f t="shared" si="106"/>
        <v>0.8</v>
      </c>
    </row>
    <row r="3000" spans="1:13" x14ac:dyDescent="0.25">
      <c r="A3000" s="73">
        <f>+'INFO SEAL'!B2951</f>
        <v>2946</v>
      </c>
      <c r="B3000" s="180" t="str">
        <f t="shared" ref="B3000:B3063" si="107">+INDEX($B$8:$B$50,MATCH(L3000,$L$8:$L$50,0))</f>
        <v>SICODI</v>
      </c>
      <c r="C3000" s="180" t="str">
        <f>+'INFO SEAL'!C2951</f>
        <v>AREQUIPA</v>
      </c>
      <c r="D3000" s="180" t="str">
        <f>+'INFO SEAL'!D2951</f>
        <v>CAYLLOMA</v>
      </c>
      <c r="E3000" s="180" t="str">
        <f>+'INFO SEAL'!E2951</f>
        <v>SIBAYO</v>
      </c>
      <c r="F3000" s="180" t="str">
        <f>+IF('INFO SEAL'!I2951="BAJA TENSION","BT",IF('INFO SEAL'!I2951="MEDIA TENSION","MT","AT"))</f>
        <v>MT</v>
      </c>
      <c r="G3000" s="180">
        <f>+'INFO SEAL'!K2951</f>
        <v>12</v>
      </c>
      <c r="H3000" s="180" t="str">
        <f>+'INFO SEAL'!L2951</f>
        <v>POSTE</v>
      </c>
      <c r="I3000" s="180" t="str">
        <f>+'INFO SEAL'!M2951</f>
        <v>MADERA</v>
      </c>
      <c r="J3000" s="180" t="str">
        <f>+'INFO SEAL'!N2951&amp;"-"&amp;F3000</f>
        <v>PPM19-MT</v>
      </c>
      <c r="K3000" s="180"/>
      <c r="L3000" s="182" t="str">
        <f>+VLOOKUP('INFO SEAL'!N2951,$J$8:$V$50,3,FALSE)</f>
        <v>POSTE DE MADERA TRATADA DE 12 mts. CL.4</v>
      </c>
      <c r="M3000" s="33">
        <f t="shared" ref="M3000:M3063" si="108">+VLOOKUP(J3000,$K$8:$V$50,12,FALSE)</f>
        <v>1</v>
      </c>
    </row>
    <row r="3001" spans="1:13" x14ac:dyDescent="0.25">
      <c r="A3001" s="73">
        <f>+'INFO SEAL'!B2952</f>
        <v>2947</v>
      </c>
      <c r="B3001" s="180" t="str">
        <f t="shared" si="107"/>
        <v>SICODI</v>
      </c>
      <c r="C3001" s="180" t="str">
        <f>+'INFO SEAL'!C2952</f>
        <v>AREQUIPA</v>
      </c>
      <c r="D3001" s="180" t="str">
        <f>+'INFO SEAL'!D2952</f>
        <v>CAYLLOMA</v>
      </c>
      <c r="E3001" s="180" t="str">
        <f>+'INFO SEAL'!E2952</f>
        <v>CALLALLI</v>
      </c>
      <c r="F3001" s="180" t="str">
        <f>+IF('INFO SEAL'!I2952="BAJA TENSION","BT",IF('INFO SEAL'!I2952="MEDIA TENSION","MT","AT"))</f>
        <v>MT</v>
      </c>
      <c r="G3001" s="180">
        <f>+'INFO SEAL'!K2952</f>
        <v>12</v>
      </c>
      <c r="H3001" s="180" t="str">
        <f>+'INFO SEAL'!L2952</f>
        <v>POSTE</v>
      </c>
      <c r="I3001" s="180" t="str">
        <f>+'INFO SEAL'!M2952</f>
        <v>MADERA</v>
      </c>
      <c r="J3001" s="180" t="str">
        <f>+'INFO SEAL'!N2952&amp;"-"&amp;F3001</f>
        <v>PPM19-MT</v>
      </c>
      <c r="K3001" s="180"/>
      <c r="L3001" s="182" t="str">
        <f>+VLOOKUP('INFO SEAL'!N2952,$J$8:$V$50,3,FALSE)</f>
        <v>POSTE DE MADERA TRATADA DE 12 mts. CL.4</v>
      </c>
      <c r="M3001" s="33">
        <f t="shared" si="108"/>
        <v>1</v>
      </c>
    </row>
    <row r="3002" spans="1:13" x14ac:dyDescent="0.25">
      <c r="A3002" s="73">
        <f>+'INFO SEAL'!B2953</f>
        <v>2948</v>
      </c>
      <c r="B3002" s="180" t="str">
        <f t="shared" si="107"/>
        <v>SICODI</v>
      </c>
      <c r="C3002" s="180" t="str">
        <f>+'INFO SEAL'!C2953</f>
        <v>AREQUIPA</v>
      </c>
      <c r="D3002" s="180" t="str">
        <f>+'INFO SEAL'!D2953</f>
        <v>CAYLLOMA</v>
      </c>
      <c r="E3002" s="180" t="str">
        <f>+'INFO SEAL'!E2953</f>
        <v>CALLALLI</v>
      </c>
      <c r="F3002" s="180" t="str">
        <f>+IF('INFO SEAL'!I2953="BAJA TENSION","BT",IF('INFO SEAL'!I2953="MEDIA TENSION","MT","AT"))</f>
        <v>MT</v>
      </c>
      <c r="G3002" s="180">
        <f>+'INFO SEAL'!K2953</f>
        <v>12</v>
      </c>
      <c r="H3002" s="180" t="str">
        <f>+'INFO SEAL'!L2953</f>
        <v>POSTE</v>
      </c>
      <c r="I3002" s="180" t="str">
        <f>+'INFO SEAL'!M2953</f>
        <v>MADERA</v>
      </c>
      <c r="J3002" s="180" t="str">
        <f>+'INFO SEAL'!N2953&amp;"-"&amp;F3002</f>
        <v>PPM19-MT</v>
      </c>
      <c r="K3002" s="180"/>
      <c r="L3002" s="182" t="str">
        <f>+VLOOKUP('INFO SEAL'!N2953,$J$8:$V$50,3,FALSE)</f>
        <v>POSTE DE MADERA TRATADA DE 12 mts. CL.4</v>
      </c>
      <c r="M3002" s="33">
        <f t="shared" si="108"/>
        <v>1</v>
      </c>
    </row>
    <row r="3003" spans="1:13" x14ac:dyDescent="0.25">
      <c r="A3003" s="73">
        <f>+'INFO SEAL'!B2954</f>
        <v>2949</v>
      </c>
      <c r="B3003" s="180" t="str">
        <f t="shared" si="107"/>
        <v>SICODI</v>
      </c>
      <c r="C3003" s="180" t="str">
        <f>+'INFO SEAL'!C2954</f>
        <v>AREQUIPA</v>
      </c>
      <c r="D3003" s="180" t="str">
        <f>+'INFO SEAL'!D2954</f>
        <v>CAYLLOMA</v>
      </c>
      <c r="E3003" s="180" t="str">
        <f>+'INFO SEAL'!E2954</f>
        <v>CHIVAY</v>
      </c>
      <c r="F3003" s="180" t="str">
        <f>+IF('INFO SEAL'!I2954="BAJA TENSION","BT",IF('INFO SEAL'!I2954="MEDIA TENSION","MT","AT"))</f>
        <v>MT</v>
      </c>
      <c r="G3003" s="180">
        <f>+'INFO SEAL'!K2954</f>
        <v>12</v>
      </c>
      <c r="H3003" s="180" t="str">
        <f>+'INFO SEAL'!L2954</f>
        <v>POSTE</v>
      </c>
      <c r="I3003" s="180" t="str">
        <f>+'INFO SEAL'!M2954</f>
        <v>MADERA</v>
      </c>
      <c r="J3003" s="180" t="str">
        <f>+'INFO SEAL'!N2954&amp;"-"&amp;F3003</f>
        <v>PPM19-MT</v>
      </c>
      <c r="K3003" s="180"/>
      <c r="L3003" s="182" t="str">
        <f>+VLOOKUP('INFO SEAL'!N2954,$J$8:$V$50,3,FALSE)</f>
        <v>POSTE DE MADERA TRATADA DE 12 mts. CL.4</v>
      </c>
      <c r="M3003" s="33">
        <f t="shared" si="108"/>
        <v>1</v>
      </c>
    </row>
    <row r="3004" spans="1:13" x14ac:dyDescent="0.25">
      <c r="A3004" s="73">
        <f>+'INFO SEAL'!B2955</f>
        <v>2950</v>
      </c>
      <c r="B3004" s="180" t="str">
        <f t="shared" si="107"/>
        <v>SICODI</v>
      </c>
      <c r="C3004" s="180" t="str">
        <f>+'INFO SEAL'!C2955</f>
        <v>AREQUIPA</v>
      </c>
      <c r="D3004" s="180" t="str">
        <f>+'INFO SEAL'!D2955</f>
        <v>CAYLLOMA</v>
      </c>
      <c r="E3004" s="180" t="str">
        <f>+'INFO SEAL'!E2955</f>
        <v>COPORAQUE</v>
      </c>
      <c r="F3004" s="180" t="str">
        <f>+IF('INFO SEAL'!I2955="BAJA TENSION","BT",IF('INFO SEAL'!I2955="MEDIA TENSION","MT","AT"))</f>
        <v>MT</v>
      </c>
      <c r="G3004" s="180">
        <f>+'INFO SEAL'!K2955</f>
        <v>11</v>
      </c>
      <c r="H3004" s="180" t="str">
        <f>+'INFO SEAL'!L2955</f>
        <v>POSTE</v>
      </c>
      <c r="I3004" s="180" t="str">
        <f>+'INFO SEAL'!M2955</f>
        <v>MADERA</v>
      </c>
      <c r="J3004" s="180" t="str">
        <f>+'INFO SEAL'!N2955&amp;"-"&amp;F3004</f>
        <v>PPM15-MT</v>
      </c>
      <c r="K3004" s="180"/>
      <c r="L3004" s="182" t="str">
        <f>+VLOOKUP('INFO SEAL'!N2955,$J$8:$V$50,3,FALSE)</f>
        <v>POSTE DE MADERA TRATADA DE 11 mts. CL.4</v>
      </c>
      <c r="M3004" s="33">
        <f t="shared" si="108"/>
        <v>0.8</v>
      </c>
    </row>
    <row r="3005" spans="1:13" x14ac:dyDescent="0.25">
      <c r="A3005" s="73">
        <f>+'INFO SEAL'!B2956</f>
        <v>2951</v>
      </c>
      <c r="B3005" s="180" t="str">
        <f t="shared" si="107"/>
        <v>SICODI</v>
      </c>
      <c r="C3005" s="180" t="str">
        <f>+'INFO SEAL'!C2956</f>
        <v>AREQUIPA</v>
      </c>
      <c r="D3005" s="180" t="str">
        <f>+'INFO SEAL'!D2956</f>
        <v>CAYLLOMA</v>
      </c>
      <c r="E3005" s="180" t="str">
        <f>+'INFO SEAL'!E2956</f>
        <v>COPORAQUE</v>
      </c>
      <c r="F3005" s="180" t="str">
        <f>+IF('INFO SEAL'!I2956="BAJA TENSION","BT",IF('INFO SEAL'!I2956="MEDIA TENSION","MT","AT"))</f>
        <v>MT</v>
      </c>
      <c r="G3005" s="180">
        <f>+'INFO SEAL'!K2956</f>
        <v>11</v>
      </c>
      <c r="H3005" s="180" t="str">
        <f>+'INFO SEAL'!L2956</f>
        <v>POSTE</v>
      </c>
      <c r="I3005" s="180" t="str">
        <f>+'INFO SEAL'!M2956</f>
        <v>MADERA</v>
      </c>
      <c r="J3005" s="180" t="str">
        <f>+'INFO SEAL'!N2956&amp;"-"&amp;F3005</f>
        <v>PPM15-MT</v>
      </c>
      <c r="K3005" s="180"/>
      <c r="L3005" s="182" t="str">
        <f>+VLOOKUP('INFO SEAL'!N2956,$J$8:$V$50,3,FALSE)</f>
        <v>POSTE DE MADERA TRATADA DE 11 mts. CL.4</v>
      </c>
      <c r="M3005" s="33">
        <f t="shared" si="108"/>
        <v>0.8</v>
      </c>
    </row>
    <row r="3006" spans="1:13" x14ac:dyDescent="0.25">
      <c r="A3006" s="73">
        <f>+'INFO SEAL'!B2957</f>
        <v>2952</v>
      </c>
      <c r="B3006" s="180" t="str">
        <f t="shared" si="107"/>
        <v>SICODI</v>
      </c>
      <c r="C3006" s="180" t="str">
        <f>+'INFO SEAL'!C2957</f>
        <v>AREQUIPA</v>
      </c>
      <c r="D3006" s="180" t="str">
        <f>+'INFO SEAL'!D2957</f>
        <v>CAYLLOMA</v>
      </c>
      <c r="E3006" s="180" t="str">
        <f>+'INFO SEAL'!E2957</f>
        <v>TUTI</v>
      </c>
      <c r="F3006" s="180" t="str">
        <f>+IF('INFO SEAL'!I2957="BAJA TENSION","BT",IF('INFO SEAL'!I2957="MEDIA TENSION","MT","AT"))</f>
        <v>MT</v>
      </c>
      <c r="G3006" s="180">
        <f>+'INFO SEAL'!K2957</f>
        <v>11</v>
      </c>
      <c r="H3006" s="180" t="str">
        <f>+'INFO SEAL'!L2957</f>
        <v>POSTE</v>
      </c>
      <c r="I3006" s="180" t="str">
        <f>+'INFO SEAL'!M2957</f>
        <v>MADERA</v>
      </c>
      <c r="J3006" s="180" t="str">
        <f>+'INFO SEAL'!N2957&amp;"-"&amp;F3006</f>
        <v>PPM15-MT</v>
      </c>
      <c r="K3006" s="180"/>
      <c r="L3006" s="182" t="str">
        <f>+VLOOKUP('INFO SEAL'!N2957,$J$8:$V$50,3,FALSE)</f>
        <v>POSTE DE MADERA TRATADA DE 11 mts. CL.4</v>
      </c>
      <c r="M3006" s="33">
        <f t="shared" si="108"/>
        <v>0.8</v>
      </c>
    </row>
    <row r="3007" spans="1:13" x14ac:dyDescent="0.25">
      <c r="A3007" s="73">
        <f>+'INFO SEAL'!B2958</f>
        <v>2953</v>
      </c>
      <c r="B3007" s="180" t="str">
        <f t="shared" si="107"/>
        <v>SICODI</v>
      </c>
      <c r="C3007" s="180" t="str">
        <f>+'INFO SEAL'!C2958</f>
        <v>AREQUIPA</v>
      </c>
      <c r="D3007" s="180" t="str">
        <f>+'INFO SEAL'!D2958</f>
        <v>CAYLLOMA</v>
      </c>
      <c r="E3007" s="180" t="str">
        <f>+'INFO SEAL'!E2958</f>
        <v>CALLALLI</v>
      </c>
      <c r="F3007" s="180" t="str">
        <f>+IF('INFO SEAL'!I2958="BAJA TENSION","BT",IF('INFO SEAL'!I2958="MEDIA TENSION","MT","AT"))</f>
        <v>MT</v>
      </c>
      <c r="G3007" s="180">
        <f>+'INFO SEAL'!K2958</f>
        <v>12</v>
      </c>
      <c r="H3007" s="180" t="str">
        <f>+'INFO SEAL'!L2958</f>
        <v>POSTE</v>
      </c>
      <c r="I3007" s="180" t="str">
        <f>+'INFO SEAL'!M2958</f>
        <v>MADERA</v>
      </c>
      <c r="J3007" s="180" t="str">
        <f>+'INFO SEAL'!N2958&amp;"-"&amp;F3007</f>
        <v>PPM19-MT</v>
      </c>
      <c r="K3007" s="180"/>
      <c r="L3007" s="182" t="str">
        <f>+VLOOKUP('INFO SEAL'!N2958,$J$8:$V$50,3,FALSE)</f>
        <v>POSTE DE MADERA TRATADA DE 12 mts. CL.4</v>
      </c>
      <c r="M3007" s="33">
        <f t="shared" si="108"/>
        <v>1</v>
      </c>
    </row>
    <row r="3008" spans="1:13" x14ac:dyDescent="0.25">
      <c r="A3008" s="73">
        <f>+'INFO SEAL'!B2959</f>
        <v>2954</v>
      </c>
      <c r="B3008" s="180" t="str">
        <f t="shared" si="107"/>
        <v>SICODI</v>
      </c>
      <c r="C3008" s="180" t="str">
        <f>+'INFO SEAL'!C2959</f>
        <v>AREQUIPA</v>
      </c>
      <c r="D3008" s="180" t="str">
        <f>+'INFO SEAL'!D2959</f>
        <v>CAYLLOMA</v>
      </c>
      <c r="E3008" s="180" t="str">
        <f>+'INFO SEAL'!E2959</f>
        <v>TUTI</v>
      </c>
      <c r="F3008" s="180" t="str">
        <f>+IF('INFO SEAL'!I2959="BAJA TENSION","BT",IF('INFO SEAL'!I2959="MEDIA TENSION","MT","AT"))</f>
        <v>MT</v>
      </c>
      <c r="G3008" s="180">
        <f>+'INFO SEAL'!K2959</f>
        <v>12</v>
      </c>
      <c r="H3008" s="180" t="str">
        <f>+'INFO SEAL'!L2959</f>
        <v>POSTE</v>
      </c>
      <c r="I3008" s="180" t="str">
        <f>+'INFO SEAL'!M2959</f>
        <v>MADERA</v>
      </c>
      <c r="J3008" s="180" t="str">
        <f>+'INFO SEAL'!N2959&amp;"-"&amp;F3008</f>
        <v>PPM19-MT</v>
      </c>
      <c r="K3008" s="180"/>
      <c r="L3008" s="182" t="str">
        <f>+VLOOKUP('INFO SEAL'!N2959,$J$8:$V$50,3,FALSE)</f>
        <v>POSTE DE MADERA TRATADA DE 12 mts. CL.4</v>
      </c>
      <c r="M3008" s="33">
        <f t="shared" si="108"/>
        <v>1</v>
      </c>
    </row>
    <row r="3009" spans="1:13" x14ac:dyDescent="0.25">
      <c r="A3009" s="73">
        <f>+'INFO SEAL'!B2960</f>
        <v>2955</v>
      </c>
      <c r="B3009" s="180" t="str">
        <f t="shared" si="107"/>
        <v>SICODI</v>
      </c>
      <c r="C3009" s="180" t="str">
        <f>+'INFO SEAL'!C2960</f>
        <v>AREQUIPA</v>
      </c>
      <c r="D3009" s="180" t="str">
        <f>+'INFO SEAL'!D2960</f>
        <v>CAYLLOMA</v>
      </c>
      <c r="E3009" s="180" t="str">
        <f>+'INFO SEAL'!E2960</f>
        <v>TUTI</v>
      </c>
      <c r="F3009" s="180" t="str">
        <f>+IF('INFO SEAL'!I2960="BAJA TENSION","BT",IF('INFO SEAL'!I2960="MEDIA TENSION","MT","AT"))</f>
        <v>MT</v>
      </c>
      <c r="G3009" s="180">
        <f>+'INFO SEAL'!K2960</f>
        <v>12</v>
      </c>
      <c r="H3009" s="180" t="str">
        <f>+'INFO SEAL'!L2960</f>
        <v>POSTE</v>
      </c>
      <c r="I3009" s="180" t="str">
        <f>+'INFO SEAL'!M2960</f>
        <v>MADERA</v>
      </c>
      <c r="J3009" s="180" t="str">
        <f>+'INFO SEAL'!N2960&amp;"-"&amp;F3009</f>
        <v>PPM19-MT</v>
      </c>
      <c r="K3009" s="180"/>
      <c r="L3009" s="182" t="str">
        <f>+VLOOKUP('INFO SEAL'!N2960,$J$8:$V$50,3,FALSE)</f>
        <v>POSTE DE MADERA TRATADA DE 12 mts. CL.4</v>
      </c>
      <c r="M3009" s="33">
        <f t="shared" si="108"/>
        <v>1</v>
      </c>
    </row>
    <row r="3010" spans="1:13" x14ac:dyDescent="0.25">
      <c r="A3010" s="73">
        <f>+'INFO SEAL'!B2961</f>
        <v>2956</v>
      </c>
      <c r="B3010" s="180" t="str">
        <f t="shared" si="107"/>
        <v>SICODI</v>
      </c>
      <c r="C3010" s="180" t="str">
        <f>+'INFO SEAL'!C2961</f>
        <v>AREQUIPA</v>
      </c>
      <c r="D3010" s="180" t="str">
        <f>+'INFO SEAL'!D2961</f>
        <v>CAYLLOMA</v>
      </c>
      <c r="E3010" s="180" t="str">
        <f>+'INFO SEAL'!E2961</f>
        <v>TUTI</v>
      </c>
      <c r="F3010" s="180" t="str">
        <f>+IF('INFO SEAL'!I2961="BAJA TENSION","BT",IF('INFO SEAL'!I2961="MEDIA TENSION","MT","AT"))</f>
        <v>MT</v>
      </c>
      <c r="G3010" s="180">
        <f>+'INFO SEAL'!K2961</f>
        <v>12</v>
      </c>
      <c r="H3010" s="180" t="str">
        <f>+'INFO SEAL'!L2961</f>
        <v>POSTE</v>
      </c>
      <c r="I3010" s="180" t="str">
        <f>+'INFO SEAL'!M2961</f>
        <v>MADERA</v>
      </c>
      <c r="J3010" s="180" t="str">
        <f>+'INFO SEAL'!N2961&amp;"-"&amp;F3010</f>
        <v>PPM19-MT</v>
      </c>
      <c r="K3010" s="180"/>
      <c r="L3010" s="182" t="str">
        <f>+VLOOKUP('INFO SEAL'!N2961,$J$8:$V$50,3,FALSE)</f>
        <v>POSTE DE MADERA TRATADA DE 12 mts. CL.4</v>
      </c>
      <c r="M3010" s="33">
        <f t="shared" si="108"/>
        <v>1</v>
      </c>
    </row>
    <row r="3011" spans="1:13" x14ac:dyDescent="0.25">
      <c r="A3011" s="73">
        <f>+'INFO SEAL'!B2962</f>
        <v>2957</v>
      </c>
      <c r="B3011" s="180" t="str">
        <f t="shared" si="107"/>
        <v>SICODI</v>
      </c>
      <c r="C3011" s="180" t="str">
        <f>+'INFO SEAL'!C2962</f>
        <v>AREQUIPA</v>
      </c>
      <c r="D3011" s="180" t="str">
        <f>+'INFO SEAL'!D2962</f>
        <v>CAYLLOMA</v>
      </c>
      <c r="E3011" s="180" t="str">
        <f>+'INFO SEAL'!E2962</f>
        <v>CALLALLI</v>
      </c>
      <c r="F3011" s="180" t="str">
        <f>+IF('INFO SEAL'!I2962="BAJA TENSION","BT",IF('INFO SEAL'!I2962="MEDIA TENSION","MT","AT"))</f>
        <v>MT</v>
      </c>
      <c r="G3011" s="180">
        <f>+'INFO SEAL'!K2962</f>
        <v>12</v>
      </c>
      <c r="H3011" s="180" t="str">
        <f>+'INFO SEAL'!L2962</f>
        <v>POSTE</v>
      </c>
      <c r="I3011" s="180" t="str">
        <f>+'INFO SEAL'!M2962</f>
        <v>MADERA</v>
      </c>
      <c r="J3011" s="180" t="str">
        <f>+'INFO SEAL'!N2962&amp;"-"&amp;F3011</f>
        <v>PPM19-MT</v>
      </c>
      <c r="K3011" s="180"/>
      <c r="L3011" s="182" t="str">
        <f>+VLOOKUP('INFO SEAL'!N2962,$J$8:$V$50,3,FALSE)</f>
        <v>POSTE DE MADERA TRATADA DE 12 mts. CL.4</v>
      </c>
      <c r="M3011" s="33">
        <f t="shared" si="108"/>
        <v>1</v>
      </c>
    </row>
    <row r="3012" spans="1:13" x14ac:dyDescent="0.25">
      <c r="A3012" s="73">
        <f>+'INFO SEAL'!B2963</f>
        <v>2958</v>
      </c>
      <c r="B3012" s="180" t="str">
        <f t="shared" si="107"/>
        <v>SICODI</v>
      </c>
      <c r="C3012" s="180" t="str">
        <f>+'INFO SEAL'!C2963</f>
        <v>AREQUIPA</v>
      </c>
      <c r="D3012" s="180" t="str">
        <f>+'INFO SEAL'!D2963</f>
        <v>CAYLLOMA</v>
      </c>
      <c r="E3012" s="180" t="str">
        <f>+'INFO SEAL'!E2963</f>
        <v>COPORAQUE</v>
      </c>
      <c r="F3012" s="180" t="str">
        <f>+IF('INFO SEAL'!I2963="BAJA TENSION","BT",IF('INFO SEAL'!I2963="MEDIA TENSION","MT","AT"))</f>
        <v>BT</v>
      </c>
      <c r="G3012" s="180">
        <f>+'INFO SEAL'!K2963</f>
        <v>7</v>
      </c>
      <c r="H3012" s="180" t="str">
        <f>+'INFO SEAL'!L2963</f>
        <v>POSTE</v>
      </c>
      <c r="I3012" s="180" t="str">
        <f>+'INFO SEAL'!M2963</f>
        <v>CONCRETO</v>
      </c>
      <c r="J3012" s="180" t="str">
        <f>+'INFO SEAL'!N2963&amp;"-"&amp;F3012</f>
        <v>PPC03-BT</v>
      </c>
      <c r="K3012" s="180"/>
      <c r="L3012" s="182" t="str">
        <f>+VLOOKUP('INFO SEAL'!N2963,$J$8:$V$50,3,FALSE)</f>
        <v>POSTE DE CONCRETO ARMADO DE  7/300/120/225</v>
      </c>
      <c r="M3012" s="33">
        <f t="shared" si="108"/>
        <v>0.1</v>
      </c>
    </row>
    <row r="3013" spans="1:13" x14ac:dyDescent="0.25">
      <c r="A3013" s="73">
        <f>+'INFO SEAL'!B2964</f>
        <v>2959</v>
      </c>
      <c r="B3013" s="180" t="str">
        <f t="shared" si="107"/>
        <v>SICODI</v>
      </c>
      <c r="C3013" s="180" t="str">
        <f>+'INFO SEAL'!C2964</f>
        <v>AREQUIPA</v>
      </c>
      <c r="D3013" s="180" t="str">
        <f>+'INFO SEAL'!D2964</f>
        <v>CAYLLOMA</v>
      </c>
      <c r="E3013" s="180" t="str">
        <f>+'INFO SEAL'!E2964</f>
        <v>SIBAYO</v>
      </c>
      <c r="F3013" s="180" t="str">
        <f>+IF('INFO SEAL'!I2964="BAJA TENSION","BT",IF('INFO SEAL'!I2964="MEDIA TENSION","MT","AT"))</f>
        <v>MT</v>
      </c>
      <c r="G3013" s="180">
        <f>+'INFO SEAL'!K2964</f>
        <v>12</v>
      </c>
      <c r="H3013" s="180" t="str">
        <f>+'INFO SEAL'!L2964</f>
        <v>POSTE</v>
      </c>
      <c r="I3013" s="180" t="str">
        <f>+'INFO SEAL'!M2964</f>
        <v>MADERA</v>
      </c>
      <c r="J3013" s="180" t="str">
        <f>+'INFO SEAL'!N2964&amp;"-"&amp;F3013</f>
        <v>PPM19-MT</v>
      </c>
      <c r="K3013" s="180"/>
      <c r="L3013" s="182" t="str">
        <f>+VLOOKUP('INFO SEAL'!N2964,$J$8:$V$50,3,FALSE)</f>
        <v>POSTE DE MADERA TRATADA DE 12 mts. CL.4</v>
      </c>
      <c r="M3013" s="33">
        <f t="shared" si="108"/>
        <v>1</v>
      </c>
    </row>
    <row r="3014" spans="1:13" x14ac:dyDescent="0.25">
      <c r="A3014" s="73">
        <f>+'INFO SEAL'!B2965</f>
        <v>2960</v>
      </c>
      <c r="B3014" s="180" t="str">
        <f t="shared" si="107"/>
        <v>SICODI</v>
      </c>
      <c r="C3014" s="180" t="str">
        <f>+'INFO SEAL'!C2965</f>
        <v>AREQUIPA</v>
      </c>
      <c r="D3014" s="180" t="str">
        <f>+'INFO SEAL'!D2965</f>
        <v>CAYLLOMA</v>
      </c>
      <c r="E3014" s="180" t="str">
        <f>+'INFO SEAL'!E2965</f>
        <v>TUTI</v>
      </c>
      <c r="F3014" s="180" t="str">
        <f>+IF('INFO SEAL'!I2965="BAJA TENSION","BT",IF('INFO SEAL'!I2965="MEDIA TENSION","MT","AT"))</f>
        <v>BT</v>
      </c>
      <c r="G3014" s="180">
        <f>+'INFO SEAL'!K2965</f>
        <v>7</v>
      </c>
      <c r="H3014" s="180" t="str">
        <f>+'INFO SEAL'!L2965</f>
        <v>POSTE</v>
      </c>
      <c r="I3014" s="180" t="str">
        <f>+'INFO SEAL'!M2965</f>
        <v>CONCRETO</v>
      </c>
      <c r="J3014" s="180" t="str">
        <f>+'INFO SEAL'!N2965&amp;"-"&amp;F3014</f>
        <v>PPC03-BT</v>
      </c>
      <c r="K3014" s="180"/>
      <c r="L3014" s="182" t="str">
        <f>+VLOOKUP('INFO SEAL'!N2965,$J$8:$V$50,3,FALSE)</f>
        <v>POSTE DE CONCRETO ARMADO DE  7/300/120/225</v>
      </c>
      <c r="M3014" s="33">
        <f t="shared" si="108"/>
        <v>0.1</v>
      </c>
    </row>
    <row r="3015" spans="1:13" x14ac:dyDescent="0.25">
      <c r="A3015" s="73">
        <f>+'INFO SEAL'!B2966</f>
        <v>2961</v>
      </c>
      <c r="B3015" s="180" t="str">
        <f t="shared" si="107"/>
        <v>SICODI</v>
      </c>
      <c r="C3015" s="180" t="str">
        <f>+'INFO SEAL'!C2966</f>
        <v>AREQUIPA</v>
      </c>
      <c r="D3015" s="180" t="str">
        <f>+'INFO SEAL'!D2966</f>
        <v>CAYLLOMA</v>
      </c>
      <c r="E3015" s="180" t="str">
        <f>+'INFO SEAL'!E2966</f>
        <v>TUTI</v>
      </c>
      <c r="F3015" s="180" t="str">
        <f>+IF('INFO SEAL'!I2966="BAJA TENSION","BT",IF('INFO SEAL'!I2966="MEDIA TENSION","MT","AT"))</f>
        <v>BT</v>
      </c>
      <c r="G3015" s="180">
        <f>+'INFO SEAL'!K2966</f>
        <v>7</v>
      </c>
      <c r="H3015" s="180" t="str">
        <f>+'INFO SEAL'!L2966</f>
        <v>POSTE</v>
      </c>
      <c r="I3015" s="180" t="str">
        <f>+'INFO SEAL'!M2966</f>
        <v>CONCRETO</v>
      </c>
      <c r="J3015" s="180" t="str">
        <f>+'INFO SEAL'!N2966&amp;"-"&amp;F3015</f>
        <v>PPC03-BT</v>
      </c>
      <c r="K3015" s="180"/>
      <c r="L3015" s="182" t="str">
        <f>+VLOOKUP('INFO SEAL'!N2966,$J$8:$V$50,3,FALSE)</f>
        <v>POSTE DE CONCRETO ARMADO DE  7/300/120/225</v>
      </c>
      <c r="M3015" s="33">
        <f t="shared" si="108"/>
        <v>0.1</v>
      </c>
    </row>
    <row r="3016" spans="1:13" x14ac:dyDescent="0.25">
      <c r="A3016" s="73">
        <f>+'INFO SEAL'!B2967</f>
        <v>2962</v>
      </c>
      <c r="B3016" s="180" t="str">
        <f t="shared" si="107"/>
        <v>SICODI</v>
      </c>
      <c r="C3016" s="180" t="str">
        <f>+'INFO SEAL'!C2967</f>
        <v>AREQUIPA</v>
      </c>
      <c r="D3016" s="180" t="str">
        <f>+'INFO SEAL'!D2967</f>
        <v>CAYLLOMA</v>
      </c>
      <c r="E3016" s="180" t="str">
        <f>+'INFO SEAL'!E2967</f>
        <v>TUTI</v>
      </c>
      <c r="F3016" s="180" t="str">
        <f>+IF('INFO SEAL'!I2967="BAJA TENSION","BT",IF('INFO SEAL'!I2967="MEDIA TENSION","MT","AT"))</f>
        <v>BT</v>
      </c>
      <c r="G3016" s="180">
        <f>+'INFO SEAL'!K2967</f>
        <v>7</v>
      </c>
      <c r="H3016" s="180" t="str">
        <f>+'INFO SEAL'!L2967</f>
        <v>POSTE</v>
      </c>
      <c r="I3016" s="180" t="str">
        <f>+'INFO SEAL'!M2967</f>
        <v>CONCRETO</v>
      </c>
      <c r="J3016" s="180" t="str">
        <f>+'INFO SEAL'!N2967&amp;"-"&amp;F3016</f>
        <v>PPC03-BT</v>
      </c>
      <c r="K3016" s="180"/>
      <c r="L3016" s="182" t="str">
        <f>+VLOOKUP('INFO SEAL'!N2967,$J$8:$V$50,3,FALSE)</f>
        <v>POSTE DE CONCRETO ARMADO DE  7/300/120/225</v>
      </c>
      <c r="M3016" s="33">
        <f t="shared" si="108"/>
        <v>0.1</v>
      </c>
    </row>
    <row r="3017" spans="1:13" x14ac:dyDescent="0.25">
      <c r="A3017" s="73">
        <f>+'INFO SEAL'!B2968</f>
        <v>2963</v>
      </c>
      <c r="B3017" s="180" t="str">
        <f t="shared" si="107"/>
        <v>SICODI</v>
      </c>
      <c r="C3017" s="180" t="str">
        <f>+'INFO SEAL'!C2968</f>
        <v>AREQUIPA</v>
      </c>
      <c r="D3017" s="180" t="str">
        <f>+'INFO SEAL'!D2968</f>
        <v>CAYLLOMA</v>
      </c>
      <c r="E3017" s="180" t="str">
        <f>+'INFO SEAL'!E2968</f>
        <v>TUTI</v>
      </c>
      <c r="F3017" s="180" t="str">
        <f>+IF('INFO SEAL'!I2968="BAJA TENSION","BT",IF('INFO SEAL'!I2968="MEDIA TENSION","MT","AT"))</f>
        <v>BT</v>
      </c>
      <c r="G3017" s="180">
        <f>+'INFO SEAL'!K2968</f>
        <v>7</v>
      </c>
      <c r="H3017" s="180" t="str">
        <f>+'INFO SEAL'!L2968</f>
        <v>POSTE</v>
      </c>
      <c r="I3017" s="180" t="str">
        <f>+'INFO SEAL'!M2968</f>
        <v>CONCRETO</v>
      </c>
      <c r="J3017" s="180" t="str">
        <f>+'INFO SEAL'!N2968&amp;"-"&amp;F3017</f>
        <v>PPC02-BT</v>
      </c>
      <c r="K3017" s="180"/>
      <c r="L3017" s="182" t="str">
        <f>+VLOOKUP('INFO SEAL'!N2968,$J$8:$V$50,3,FALSE)</f>
        <v>POSTE DE CONCRETO ARMADO DE  7/200/120/225</v>
      </c>
      <c r="M3017" s="33">
        <f t="shared" si="108"/>
        <v>0.1</v>
      </c>
    </row>
    <row r="3018" spans="1:13" x14ac:dyDescent="0.25">
      <c r="A3018" s="73">
        <f>+'INFO SEAL'!B2969</f>
        <v>2964</v>
      </c>
      <c r="B3018" s="180" t="str">
        <f t="shared" si="107"/>
        <v>SICODI</v>
      </c>
      <c r="C3018" s="180" t="str">
        <f>+'INFO SEAL'!C2969</f>
        <v>AREQUIPA</v>
      </c>
      <c r="D3018" s="180" t="str">
        <f>+'INFO SEAL'!D2969</f>
        <v>CAYLLOMA</v>
      </c>
      <c r="E3018" s="180" t="str">
        <f>+'INFO SEAL'!E2969</f>
        <v>TUTI</v>
      </c>
      <c r="F3018" s="180" t="str">
        <f>+IF('INFO SEAL'!I2969="BAJA TENSION","BT",IF('INFO SEAL'!I2969="MEDIA TENSION","MT","AT"))</f>
        <v>BT</v>
      </c>
      <c r="G3018" s="180">
        <f>+'INFO SEAL'!K2969</f>
        <v>7</v>
      </c>
      <c r="H3018" s="180" t="str">
        <f>+'INFO SEAL'!L2969</f>
        <v>POSTE</v>
      </c>
      <c r="I3018" s="180" t="str">
        <f>+'INFO SEAL'!M2969</f>
        <v>CONCRETO</v>
      </c>
      <c r="J3018" s="180" t="str">
        <f>+'INFO SEAL'!N2969&amp;"-"&amp;F3018</f>
        <v>PPC02-BT</v>
      </c>
      <c r="K3018" s="180"/>
      <c r="L3018" s="182" t="str">
        <f>+VLOOKUP('INFO SEAL'!N2969,$J$8:$V$50,3,FALSE)</f>
        <v>POSTE DE CONCRETO ARMADO DE  7/200/120/225</v>
      </c>
      <c r="M3018" s="33">
        <f t="shared" si="108"/>
        <v>0.1</v>
      </c>
    </row>
    <row r="3019" spans="1:13" x14ac:dyDescent="0.25">
      <c r="A3019" s="73">
        <f>+'INFO SEAL'!B2970</f>
        <v>2965</v>
      </c>
      <c r="B3019" s="180" t="str">
        <f t="shared" si="107"/>
        <v>SICODI</v>
      </c>
      <c r="C3019" s="180" t="str">
        <f>+'INFO SEAL'!C2970</f>
        <v>AREQUIPA</v>
      </c>
      <c r="D3019" s="180" t="str">
        <f>+'INFO SEAL'!D2970</f>
        <v>CAYLLOMA</v>
      </c>
      <c r="E3019" s="180" t="str">
        <f>+'INFO SEAL'!E2970</f>
        <v>TUTI</v>
      </c>
      <c r="F3019" s="180" t="str">
        <f>+IF('INFO SEAL'!I2970="BAJA TENSION","BT",IF('INFO SEAL'!I2970="MEDIA TENSION","MT","AT"))</f>
        <v>BT</v>
      </c>
      <c r="G3019" s="180">
        <f>+'INFO SEAL'!K2970</f>
        <v>7</v>
      </c>
      <c r="H3019" s="180" t="str">
        <f>+'INFO SEAL'!L2970</f>
        <v>POSTE</v>
      </c>
      <c r="I3019" s="180" t="str">
        <f>+'INFO SEAL'!M2970</f>
        <v>CONCRETO</v>
      </c>
      <c r="J3019" s="180" t="str">
        <f>+'INFO SEAL'!N2970&amp;"-"&amp;F3019</f>
        <v>PPC02-BT</v>
      </c>
      <c r="K3019" s="180"/>
      <c r="L3019" s="182" t="str">
        <f>+VLOOKUP('INFO SEAL'!N2970,$J$8:$V$50,3,FALSE)</f>
        <v>POSTE DE CONCRETO ARMADO DE  7/200/120/225</v>
      </c>
      <c r="M3019" s="33">
        <f t="shared" si="108"/>
        <v>0.1</v>
      </c>
    </row>
    <row r="3020" spans="1:13" x14ac:dyDescent="0.25">
      <c r="A3020" s="73">
        <f>+'INFO SEAL'!B2971</f>
        <v>2966</v>
      </c>
      <c r="B3020" s="180" t="str">
        <f t="shared" si="107"/>
        <v>SICODI</v>
      </c>
      <c r="C3020" s="180" t="str">
        <f>+'INFO SEAL'!C2971</f>
        <v>AREQUIPA</v>
      </c>
      <c r="D3020" s="180" t="str">
        <f>+'INFO SEAL'!D2971</f>
        <v>CAYLLOMA</v>
      </c>
      <c r="E3020" s="180" t="str">
        <f>+'INFO SEAL'!E2971</f>
        <v>CHIVAY</v>
      </c>
      <c r="F3020" s="180" t="str">
        <f>+IF('INFO SEAL'!I2971="BAJA TENSION","BT",IF('INFO SEAL'!I2971="MEDIA TENSION","MT","AT"))</f>
        <v>BT</v>
      </c>
      <c r="G3020" s="180">
        <f>+'INFO SEAL'!K2971</f>
        <v>7</v>
      </c>
      <c r="H3020" s="180" t="str">
        <f>+'INFO SEAL'!L2971</f>
        <v>POSTE</v>
      </c>
      <c r="I3020" s="180" t="str">
        <f>+'INFO SEAL'!M2971</f>
        <v>CONCRETO</v>
      </c>
      <c r="J3020" s="180" t="str">
        <f>+'INFO SEAL'!N2971&amp;"-"&amp;F3020</f>
        <v>PPC02-BT</v>
      </c>
      <c r="K3020" s="180"/>
      <c r="L3020" s="182" t="str">
        <f>+VLOOKUP('INFO SEAL'!N2971,$J$8:$V$50,3,FALSE)</f>
        <v>POSTE DE CONCRETO ARMADO DE  7/200/120/225</v>
      </c>
      <c r="M3020" s="33">
        <f t="shared" si="108"/>
        <v>0.1</v>
      </c>
    </row>
    <row r="3021" spans="1:13" x14ac:dyDescent="0.25">
      <c r="A3021" s="73">
        <f>+'INFO SEAL'!B2972</f>
        <v>2967</v>
      </c>
      <c r="B3021" s="180" t="str">
        <f t="shared" si="107"/>
        <v>SICODI</v>
      </c>
      <c r="C3021" s="180" t="str">
        <f>+'INFO SEAL'!C2972</f>
        <v>AREQUIPA</v>
      </c>
      <c r="D3021" s="180" t="str">
        <f>+'INFO SEAL'!D2972</f>
        <v>CAYLLOMA</v>
      </c>
      <c r="E3021" s="180" t="str">
        <f>+'INFO SEAL'!E2972</f>
        <v>COPORAQUE</v>
      </c>
      <c r="F3021" s="180" t="str">
        <f>+IF('INFO SEAL'!I2972="BAJA TENSION","BT",IF('INFO SEAL'!I2972="MEDIA TENSION","MT","AT"))</f>
        <v>BT</v>
      </c>
      <c r="G3021" s="180">
        <f>+'INFO SEAL'!K2972</f>
        <v>8</v>
      </c>
      <c r="H3021" s="180" t="str">
        <f>+'INFO SEAL'!L2972</f>
        <v>POSTE</v>
      </c>
      <c r="I3021" s="180" t="str">
        <f>+'INFO SEAL'!M2972</f>
        <v>CONCRETO</v>
      </c>
      <c r="J3021" s="180" t="str">
        <f>+'INFO SEAL'!N2972&amp;"-"&amp;F3021</f>
        <v>PPC05-BT</v>
      </c>
      <c r="K3021" s="180"/>
      <c r="L3021" s="182" t="str">
        <f>+VLOOKUP('INFO SEAL'!N2972,$J$8:$V$50,3,FALSE)</f>
        <v>POSTE DE CONCRETO ARMADO DE  8/200/120/240</v>
      </c>
      <c r="M3021" s="33">
        <f t="shared" si="108"/>
        <v>0.1</v>
      </c>
    </row>
    <row r="3022" spans="1:13" x14ac:dyDescent="0.25">
      <c r="A3022" s="73">
        <f>+'INFO SEAL'!B2973</f>
        <v>2968</v>
      </c>
      <c r="B3022" s="180" t="str">
        <f t="shared" si="107"/>
        <v>SICODI</v>
      </c>
      <c r="C3022" s="180" t="str">
        <f>+'INFO SEAL'!C2973</f>
        <v>AREQUIPA</v>
      </c>
      <c r="D3022" s="180" t="str">
        <f>+'INFO SEAL'!D2973</f>
        <v>CAYLLOMA</v>
      </c>
      <c r="E3022" s="180" t="str">
        <f>+'INFO SEAL'!E2973</f>
        <v>CALLALLI</v>
      </c>
      <c r="F3022" s="180" t="str">
        <f>+IF('INFO SEAL'!I2973="BAJA TENSION","BT",IF('INFO SEAL'!I2973="MEDIA TENSION","MT","AT"))</f>
        <v>MT</v>
      </c>
      <c r="G3022" s="180">
        <f>+'INFO SEAL'!K2973</f>
        <v>12</v>
      </c>
      <c r="H3022" s="180" t="str">
        <f>+'INFO SEAL'!L2973</f>
        <v>POSTE</v>
      </c>
      <c r="I3022" s="180" t="str">
        <f>+'INFO SEAL'!M2973</f>
        <v>MADERA</v>
      </c>
      <c r="J3022" s="180" t="str">
        <f>+'INFO SEAL'!N2973&amp;"-"&amp;F3022</f>
        <v>PPM19-MT</v>
      </c>
      <c r="K3022" s="180"/>
      <c r="L3022" s="182" t="str">
        <f>+VLOOKUP('INFO SEAL'!N2973,$J$8:$V$50,3,FALSE)</f>
        <v>POSTE DE MADERA TRATADA DE 12 mts. CL.4</v>
      </c>
      <c r="M3022" s="33">
        <f t="shared" si="108"/>
        <v>1</v>
      </c>
    </row>
    <row r="3023" spans="1:13" x14ac:dyDescent="0.25">
      <c r="A3023" s="73">
        <f>+'INFO SEAL'!B2974</f>
        <v>2969</v>
      </c>
      <c r="B3023" s="180" t="str">
        <f t="shared" si="107"/>
        <v>SICODI</v>
      </c>
      <c r="C3023" s="180" t="str">
        <f>+'INFO SEAL'!C2974</f>
        <v>AREQUIPA</v>
      </c>
      <c r="D3023" s="180" t="str">
        <f>+'INFO SEAL'!D2974</f>
        <v>CAYLLOMA</v>
      </c>
      <c r="E3023" s="180" t="str">
        <f>+'INFO SEAL'!E2974</f>
        <v>COPORAQUE</v>
      </c>
      <c r="F3023" s="180" t="str">
        <f>+IF('INFO SEAL'!I2974="BAJA TENSION","BT",IF('INFO SEAL'!I2974="MEDIA TENSION","MT","AT"))</f>
        <v>BT</v>
      </c>
      <c r="G3023" s="180">
        <f>+'INFO SEAL'!K2974</f>
        <v>7</v>
      </c>
      <c r="H3023" s="180" t="str">
        <f>+'INFO SEAL'!L2974</f>
        <v>POSTE</v>
      </c>
      <c r="I3023" s="180" t="str">
        <f>+'INFO SEAL'!M2974</f>
        <v>CONCRETO</v>
      </c>
      <c r="J3023" s="180" t="str">
        <f>+'INFO SEAL'!N2974&amp;"-"&amp;F3023</f>
        <v>PPC02-BT</v>
      </c>
      <c r="K3023" s="180"/>
      <c r="L3023" s="182" t="str">
        <f>+VLOOKUP('INFO SEAL'!N2974,$J$8:$V$50,3,FALSE)</f>
        <v>POSTE DE CONCRETO ARMADO DE  7/200/120/225</v>
      </c>
      <c r="M3023" s="33">
        <f t="shared" si="108"/>
        <v>0.1</v>
      </c>
    </row>
    <row r="3024" spans="1:13" x14ac:dyDescent="0.25">
      <c r="A3024" s="73">
        <f>+'INFO SEAL'!B2975</f>
        <v>2970</v>
      </c>
      <c r="B3024" s="180" t="str">
        <f t="shared" si="107"/>
        <v>SICODI</v>
      </c>
      <c r="C3024" s="180" t="str">
        <f>+'INFO SEAL'!C2975</f>
        <v>AREQUIPA</v>
      </c>
      <c r="D3024" s="180" t="str">
        <f>+'INFO SEAL'!D2975</f>
        <v>CAYLLOMA</v>
      </c>
      <c r="E3024" s="180" t="str">
        <f>+'INFO SEAL'!E2975</f>
        <v>SIBAYO</v>
      </c>
      <c r="F3024" s="180" t="str">
        <f>+IF('INFO SEAL'!I2975="BAJA TENSION","BT",IF('INFO SEAL'!I2975="MEDIA TENSION","MT","AT"))</f>
        <v>MT</v>
      </c>
      <c r="G3024" s="180">
        <f>+'INFO SEAL'!K2975</f>
        <v>12</v>
      </c>
      <c r="H3024" s="180" t="str">
        <f>+'INFO SEAL'!L2975</f>
        <v>POSTE</v>
      </c>
      <c r="I3024" s="180" t="str">
        <f>+'INFO SEAL'!M2975</f>
        <v>MADERA</v>
      </c>
      <c r="J3024" s="180" t="str">
        <f>+'INFO SEAL'!N2975&amp;"-"&amp;F3024</f>
        <v>PPM19-MT</v>
      </c>
      <c r="K3024" s="180"/>
      <c r="L3024" s="182" t="str">
        <f>+VLOOKUP('INFO SEAL'!N2975,$J$8:$V$50,3,FALSE)</f>
        <v>POSTE DE MADERA TRATADA DE 12 mts. CL.4</v>
      </c>
      <c r="M3024" s="33">
        <f t="shared" si="108"/>
        <v>1</v>
      </c>
    </row>
    <row r="3025" spans="1:13" x14ac:dyDescent="0.25">
      <c r="A3025" s="73">
        <f>+'INFO SEAL'!B2976</f>
        <v>2971</v>
      </c>
      <c r="B3025" s="180" t="str">
        <f t="shared" si="107"/>
        <v>SICODI</v>
      </c>
      <c r="C3025" s="180" t="str">
        <f>+'INFO SEAL'!C2976</f>
        <v>AREQUIPA</v>
      </c>
      <c r="D3025" s="180" t="str">
        <f>+'INFO SEAL'!D2976</f>
        <v>CAYLLOMA</v>
      </c>
      <c r="E3025" s="180" t="str">
        <f>+'INFO SEAL'!E2976</f>
        <v>COPORAQUE</v>
      </c>
      <c r="F3025" s="180" t="str">
        <f>+IF('INFO SEAL'!I2976="BAJA TENSION","BT",IF('INFO SEAL'!I2976="MEDIA TENSION","MT","AT"))</f>
        <v>BT</v>
      </c>
      <c r="G3025" s="180">
        <f>+'INFO SEAL'!K2976</f>
        <v>7</v>
      </c>
      <c r="H3025" s="180" t="str">
        <f>+'INFO SEAL'!L2976</f>
        <v>POSTE</v>
      </c>
      <c r="I3025" s="180" t="str">
        <f>+'INFO SEAL'!M2976</f>
        <v>CONCRETO</v>
      </c>
      <c r="J3025" s="180" t="str">
        <f>+'INFO SEAL'!N2976&amp;"-"&amp;F3025</f>
        <v>PPC02-BT</v>
      </c>
      <c r="K3025" s="180"/>
      <c r="L3025" s="182" t="str">
        <f>+VLOOKUP('INFO SEAL'!N2976,$J$8:$V$50,3,FALSE)</f>
        <v>POSTE DE CONCRETO ARMADO DE  7/200/120/225</v>
      </c>
      <c r="M3025" s="33">
        <f t="shared" si="108"/>
        <v>0.1</v>
      </c>
    </row>
    <row r="3026" spans="1:13" x14ac:dyDescent="0.25">
      <c r="A3026" s="73">
        <f>+'INFO SEAL'!B2977</f>
        <v>2972</v>
      </c>
      <c r="B3026" s="180" t="str">
        <f t="shared" si="107"/>
        <v>SICODI</v>
      </c>
      <c r="C3026" s="180" t="str">
        <f>+'INFO SEAL'!C2977</f>
        <v>AREQUIPA</v>
      </c>
      <c r="D3026" s="180" t="str">
        <f>+'INFO SEAL'!D2977</f>
        <v>CAYLLOMA</v>
      </c>
      <c r="E3026" s="180" t="str">
        <f>+'INFO SEAL'!E2977</f>
        <v>COPORAQUE</v>
      </c>
      <c r="F3026" s="180" t="str">
        <f>+IF('INFO SEAL'!I2977="BAJA TENSION","BT",IF('INFO SEAL'!I2977="MEDIA TENSION","MT","AT"))</f>
        <v>BT</v>
      </c>
      <c r="G3026" s="180">
        <f>+'INFO SEAL'!K2977</f>
        <v>7</v>
      </c>
      <c r="H3026" s="180" t="str">
        <f>+'INFO SEAL'!L2977</f>
        <v>POSTE</v>
      </c>
      <c r="I3026" s="180" t="str">
        <f>+'INFO SEAL'!M2977</f>
        <v>CONCRETO</v>
      </c>
      <c r="J3026" s="180" t="str">
        <f>+'INFO SEAL'!N2977&amp;"-"&amp;F3026</f>
        <v>PPC03-BT</v>
      </c>
      <c r="K3026" s="180"/>
      <c r="L3026" s="182" t="str">
        <f>+VLOOKUP('INFO SEAL'!N2977,$J$8:$V$50,3,FALSE)</f>
        <v>POSTE DE CONCRETO ARMADO DE  7/300/120/225</v>
      </c>
      <c r="M3026" s="33">
        <f t="shared" si="108"/>
        <v>0.1</v>
      </c>
    </row>
    <row r="3027" spans="1:13" x14ac:dyDescent="0.25">
      <c r="A3027" s="73">
        <f>+'INFO SEAL'!B2978</f>
        <v>2973</v>
      </c>
      <c r="B3027" s="180" t="str">
        <f t="shared" si="107"/>
        <v>SICODI</v>
      </c>
      <c r="C3027" s="180" t="str">
        <f>+'INFO SEAL'!C2978</f>
        <v>AREQUIPA</v>
      </c>
      <c r="D3027" s="180" t="str">
        <f>+'INFO SEAL'!D2978</f>
        <v>CAYLLOMA</v>
      </c>
      <c r="E3027" s="180" t="str">
        <f>+'INFO SEAL'!E2978</f>
        <v>COPORAQUE</v>
      </c>
      <c r="F3027" s="180" t="str">
        <f>+IF('INFO SEAL'!I2978="BAJA TENSION","BT",IF('INFO SEAL'!I2978="MEDIA TENSION","MT","AT"))</f>
        <v>BT</v>
      </c>
      <c r="G3027" s="180">
        <f>+'INFO SEAL'!K2978</f>
        <v>7</v>
      </c>
      <c r="H3027" s="180" t="str">
        <f>+'INFO SEAL'!L2978</f>
        <v>POSTE</v>
      </c>
      <c r="I3027" s="180" t="str">
        <f>+'INFO SEAL'!M2978</f>
        <v>CONCRETO</v>
      </c>
      <c r="J3027" s="180" t="str">
        <f>+'INFO SEAL'!N2978&amp;"-"&amp;F3027</f>
        <v>PPC02-BT</v>
      </c>
      <c r="K3027" s="180"/>
      <c r="L3027" s="182" t="str">
        <f>+VLOOKUP('INFO SEAL'!N2978,$J$8:$V$50,3,FALSE)</f>
        <v>POSTE DE CONCRETO ARMADO DE  7/200/120/225</v>
      </c>
      <c r="M3027" s="33">
        <f t="shared" si="108"/>
        <v>0.1</v>
      </c>
    </row>
    <row r="3028" spans="1:13" x14ac:dyDescent="0.25">
      <c r="A3028" s="73">
        <f>+'INFO SEAL'!B2979</f>
        <v>2974</v>
      </c>
      <c r="B3028" s="180" t="str">
        <f t="shared" si="107"/>
        <v>SICODI</v>
      </c>
      <c r="C3028" s="180" t="str">
        <f>+'INFO SEAL'!C2979</f>
        <v>AREQUIPA</v>
      </c>
      <c r="D3028" s="180" t="str">
        <f>+'INFO SEAL'!D2979</f>
        <v>CAYLLOMA</v>
      </c>
      <c r="E3028" s="180" t="str">
        <f>+'INFO SEAL'!E2979</f>
        <v>COPORAQUE</v>
      </c>
      <c r="F3028" s="180" t="str">
        <f>+IF('INFO SEAL'!I2979="BAJA TENSION","BT",IF('INFO SEAL'!I2979="MEDIA TENSION","MT","AT"))</f>
        <v>BT</v>
      </c>
      <c r="G3028" s="180">
        <f>+'INFO SEAL'!K2979</f>
        <v>7</v>
      </c>
      <c r="H3028" s="180" t="str">
        <f>+'INFO SEAL'!L2979</f>
        <v>POSTE</v>
      </c>
      <c r="I3028" s="180" t="str">
        <f>+'INFO SEAL'!M2979</f>
        <v>CONCRETO</v>
      </c>
      <c r="J3028" s="180" t="str">
        <f>+'INFO SEAL'!N2979&amp;"-"&amp;F3028</f>
        <v>PPC02-BT</v>
      </c>
      <c r="K3028" s="180"/>
      <c r="L3028" s="182" t="str">
        <f>+VLOOKUP('INFO SEAL'!N2979,$J$8:$V$50,3,FALSE)</f>
        <v>POSTE DE CONCRETO ARMADO DE  7/200/120/225</v>
      </c>
      <c r="M3028" s="33">
        <f t="shared" si="108"/>
        <v>0.1</v>
      </c>
    </row>
    <row r="3029" spans="1:13" x14ac:dyDescent="0.25">
      <c r="A3029" s="73">
        <f>+'INFO SEAL'!B2980</f>
        <v>2975</v>
      </c>
      <c r="B3029" s="180" t="str">
        <f t="shared" si="107"/>
        <v>SICODI</v>
      </c>
      <c r="C3029" s="180" t="str">
        <f>+'INFO SEAL'!C2980</f>
        <v>AREQUIPA</v>
      </c>
      <c r="D3029" s="180" t="str">
        <f>+'INFO SEAL'!D2980</f>
        <v>CAYLLOMA</v>
      </c>
      <c r="E3029" s="180" t="str">
        <f>+'INFO SEAL'!E2980</f>
        <v>COPORAQUE</v>
      </c>
      <c r="F3029" s="180" t="str">
        <f>+IF('INFO SEAL'!I2980="BAJA TENSION","BT",IF('INFO SEAL'!I2980="MEDIA TENSION","MT","AT"))</f>
        <v>BT</v>
      </c>
      <c r="G3029" s="180">
        <f>+'INFO SEAL'!K2980</f>
        <v>8</v>
      </c>
      <c r="H3029" s="180" t="str">
        <f>+'INFO SEAL'!L2980</f>
        <v>POSTE</v>
      </c>
      <c r="I3029" s="180" t="str">
        <f>+'INFO SEAL'!M2980</f>
        <v>CONCRETO</v>
      </c>
      <c r="J3029" s="180" t="str">
        <f>+'INFO SEAL'!N2980&amp;"-"&amp;F3029</f>
        <v>PPC06-BT</v>
      </c>
      <c r="K3029" s="180"/>
      <c r="L3029" s="182" t="str">
        <f>+VLOOKUP('INFO SEAL'!N2980,$J$8:$V$50,3,FALSE)</f>
        <v>POSTE DE CONCRETO ARMADO DE  8/300/120/240</v>
      </c>
      <c r="M3029" s="33">
        <f t="shared" si="108"/>
        <v>0.1</v>
      </c>
    </row>
    <row r="3030" spans="1:13" x14ac:dyDescent="0.25">
      <c r="A3030" s="73">
        <f>+'INFO SEAL'!B2981</f>
        <v>2976</v>
      </c>
      <c r="B3030" s="180" t="str">
        <f t="shared" si="107"/>
        <v>SICODI</v>
      </c>
      <c r="C3030" s="180" t="str">
        <f>+'INFO SEAL'!C2981</f>
        <v>AREQUIPA</v>
      </c>
      <c r="D3030" s="180" t="str">
        <f>+'INFO SEAL'!D2981</f>
        <v>CAYLLOMA</v>
      </c>
      <c r="E3030" s="180" t="str">
        <f>+'INFO SEAL'!E2981</f>
        <v>CHIVAY</v>
      </c>
      <c r="F3030" s="180" t="str">
        <f>+IF('INFO SEAL'!I2981="BAJA TENSION","BT",IF('INFO SEAL'!I2981="MEDIA TENSION","MT","AT"))</f>
        <v>BT</v>
      </c>
      <c r="G3030" s="180">
        <f>+'INFO SEAL'!K2981</f>
        <v>8</v>
      </c>
      <c r="H3030" s="180" t="str">
        <f>+'INFO SEAL'!L2981</f>
        <v>POSTE</v>
      </c>
      <c r="I3030" s="180" t="str">
        <f>+'INFO SEAL'!M2981</f>
        <v>CONCRETO</v>
      </c>
      <c r="J3030" s="180" t="str">
        <f>+'INFO SEAL'!N2981&amp;"-"&amp;F3030</f>
        <v>PPC05-BT</v>
      </c>
      <c r="K3030" s="180"/>
      <c r="L3030" s="182" t="str">
        <f>+VLOOKUP('INFO SEAL'!N2981,$J$8:$V$50,3,FALSE)</f>
        <v>POSTE DE CONCRETO ARMADO DE  8/200/120/240</v>
      </c>
      <c r="M3030" s="33">
        <f t="shared" si="108"/>
        <v>0.1</v>
      </c>
    </row>
    <row r="3031" spans="1:13" x14ac:dyDescent="0.25">
      <c r="A3031" s="73">
        <f>+'INFO SEAL'!B2982</f>
        <v>2977</v>
      </c>
      <c r="B3031" s="180" t="str">
        <f t="shared" si="107"/>
        <v>SICODI</v>
      </c>
      <c r="C3031" s="180" t="str">
        <f>+'INFO SEAL'!C2982</f>
        <v>AREQUIPA</v>
      </c>
      <c r="D3031" s="180" t="str">
        <f>+'INFO SEAL'!D2982</f>
        <v>CAYLLOMA</v>
      </c>
      <c r="E3031" s="180" t="str">
        <f>+'INFO SEAL'!E2982</f>
        <v>CHIVAY</v>
      </c>
      <c r="F3031" s="180" t="str">
        <f>+IF('INFO SEAL'!I2982="BAJA TENSION","BT",IF('INFO SEAL'!I2982="MEDIA TENSION","MT","AT"))</f>
        <v>BT</v>
      </c>
      <c r="G3031" s="180">
        <f>+'INFO SEAL'!K2982</f>
        <v>8</v>
      </c>
      <c r="H3031" s="180" t="str">
        <f>+'INFO SEAL'!L2982</f>
        <v>POSTE</v>
      </c>
      <c r="I3031" s="180" t="str">
        <f>+'INFO SEAL'!M2982</f>
        <v>CONCRETO</v>
      </c>
      <c r="J3031" s="180" t="str">
        <f>+'INFO SEAL'!N2982&amp;"-"&amp;F3031</f>
        <v>PPC05-BT</v>
      </c>
      <c r="K3031" s="180"/>
      <c r="L3031" s="182" t="str">
        <f>+VLOOKUP('INFO SEAL'!N2982,$J$8:$V$50,3,FALSE)</f>
        <v>POSTE DE CONCRETO ARMADO DE  8/200/120/240</v>
      </c>
      <c r="M3031" s="33">
        <f t="shared" si="108"/>
        <v>0.1</v>
      </c>
    </row>
    <row r="3032" spans="1:13" x14ac:dyDescent="0.25">
      <c r="A3032" s="73">
        <f>+'INFO SEAL'!B2983</f>
        <v>2978</v>
      </c>
      <c r="B3032" s="180" t="str">
        <f t="shared" si="107"/>
        <v>SICODI</v>
      </c>
      <c r="C3032" s="180" t="str">
        <f>+'INFO SEAL'!C2983</f>
        <v>AREQUIPA</v>
      </c>
      <c r="D3032" s="180" t="str">
        <f>+'INFO SEAL'!D2983</f>
        <v>CAYLLOMA</v>
      </c>
      <c r="E3032" s="180" t="str">
        <f>+'INFO SEAL'!E2983</f>
        <v>CHIVAY</v>
      </c>
      <c r="F3032" s="180" t="str">
        <f>+IF('INFO SEAL'!I2983="BAJA TENSION","BT",IF('INFO SEAL'!I2983="MEDIA TENSION","MT","AT"))</f>
        <v>BT</v>
      </c>
      <c r="G3032" s="180">
        <f>+'INFO SEAL'!K2983</f>
        <v>8</v>
      </c>
      <c r="H3032" s="180" t="str">
        <f>+'INFO SEAL'!L2983</f>
        <v>POSTE</v>
      </c>
      <c r="I3032" s="180" t="str">
        <f>+'INFO SEAL'!M2983</f>
        <v>CONCRETO</v>
      </c>
      <c r="J3032" s="180" t="str">
        <f>+'INFO SEAL'!N2983&amp;"-"&amp;F3032</f>
        <v>PPC05-BT</v>
      </c>
      <c r="K3032" s="180"/>
      <c r="L3032" s="182" t="str">
        <f>+VLOOKUP('INFO SEAL'!N2983,$J$8:$V$50,3,FALSE)</f>
        <v>POSTE DE CONCRETO ARMADO DE  8/200/120/240</v>
      </c>
      <c r="M3032" s="33">
        <f t="shared" si="108"/>
        <v>0.1</v>
      </c>
    </row>
    <row r="3033" spans="1:13" x14ac:dyDescent="0.25">
      <c r="A3033" s="73">
        <f>+'INFO SEAL'!B2984</f>
        <v>2979</v>
      </c>
      <c r="B3033" s="180" t="str">
        <f t="shared" si="107"/>
        <v>SICODI</v>
      </c>
      <c r="C3033" s="180" t="str">
        <f>+'INFO SEAL'!C2984</f>
        <v>AREQUIPA</v>
      </c>
      <c r="D3033" s="180" t="str">
        <f>+'INFO SEAL'!D2984</f>
        <v>CAYLLOMA</v>
      </c>
      <c r="E3033" s="180" t="str">
        <f>+'INFO SEAL'!E2984</f>
        <v>CHIVAY</v>
      </c>
      <c r="F3033" s="180" t="str">
        <f>+IF('INFO SEAL'!I2984="BAJA TENSION","BT",IF('INFO SEAL'!I2984="MEDIA TENSION","MT","AT"))</f>
        <v>BT</v>
      </c>
      <c r="G3033" s="180">
        <f>+'INFO SEAL'!K2984</f>
        <v>8</v>
      </c>
      <c r="H3033" s="180" t="str">
        <f>+'INFO SEAL'!L2984</f>
        <v>POSTE</v>
      </c>
      <c r="I3033" s="180" t="str">
        <f>+'INFO SEAL'!M2984</f>
        <v>CONCRETO</v>
      </c>
      <c r="J3033" s="180" t="str">
        <f>+'INFO SEAL'!N2984&amp;"-"&amp;F3033</f>
        <v>PPC05-BT</v>
      </c>
      <c r="K3033" s="180"/>
      <c r="L3033" s="182" t="str">
        <f>+VLOOKUP('INFO SEAL'!N2984,$J$8:$V$50,3,FALSE)</f>
        <v>POSTE DE CONCRETO ARMADO DE  8/200/120/240</v>
      </c>
      <c r="M3033" s="33">
        <f t="shared" si="108"/>
        <v>0.1</v>
      </c>
    </row>
    <row r="3034" spans="1:13" x14ac:dyDescent="0.25">
      <c r="A3034" s="73">
        <f>+'INFO SEAL'!B2985</f>
        <v>2980</v>
      </c>
      <c r="B3034" s="180" t="str">
        <f t="shared" si="107"/>
        <v>SICODI</v>
      </c>
      <c r="C3034" s="180" t="str">
        <f>+'INFO SEAL'!C2985</f>
        <v>AREQUIPA</v>
      </c>
      <c r="D3034" s="180" t="str">
        <f>+'INFO SEAL'!D2985</f>
        <v>CAYLLOMA</v>
      </c>
      <c r="E3034" s="180" t="str">
        <f>+'INFO SEAL'!E2985</f>
        <v>CHIVAY</v>
      </c>
      <c r="F3034" s="180" t="str">
        <f>+IF('INFO SEAL'!I2985="BAJA TENSION","BT",IF('INFO SEAL'!I2985="MEDIA TENSION","MT","AT"))</f>
        <v>BT</v>
      </c>
      <c r="G3034" s="180">
        <f>+'INFO SEAL'!K2985</f>
        <v>8</v>
      </c>
      <c r="H3034" s="180" t="str">
        <f>+'INFO SEAL'!L2985</f>
        <v>POSTE</v>
      </c>
      <c r="I3034" s="180" t="str">
        <f>+'INFO SEAL'!M2985</f>
        <v>CONCRETO</v>
      </c>
      <c r="J3034" s="180" t="str">
        <f>+'INFO SEAL'!N2985&amp;"-"&amp;F3034</f>
        <v>PPC05-BT</v>
      </c>
      <c r="K3034" s="180"/>
      <c r="L3034" s="182" t="str">
        <f>+VLOOKUP('INFO SEAL'!N2985,$J$8:$V$50,3,FALSE)</f>
        <v>POSTE DE CONCRETO ARMADO DE  8/200/120/240</v>
      </c>
      <c r="M3034" s="33">
        <f t="shared" si="108"/>
        <v>0.1</v>
      </c>
    </row>
    <row r="3035" spans="1:13" x14ac:dyDescent="0.25">
      <c r="A3035" s="73">
        <f>+'INFO SEAL'!B2986</f>
        <v>2981</v>
      </c>
      <c r="B3035" s="180" t="str">
        <f t="shared" si="107"/>
        <v>SICODI</v>
      </c>
      <c r="C3035" s="180" t="str">
        <f>+'INFO SEAL'!C2986</f>
        <v>AREQUIPA</v>
      </c>
      <c r="D3035" s="180" t="str">
        <f>+'INFO SEAL'!D2986</f>
        <v>CAYLLOMA</v>
      </c>
      <c r="E3035" s="180" t="str">
        <f>+'INFO SEAL'!E2986</f>
        <v>CHIVAY</v>
      </c>
      <c r="F3035" s="180" t="str">
        <f>+IF('INFO SEAL'!I2986="BAJA TENSION","BT",IF('INFO SEAL'!I2986="MEDIA TENSION","MT","AT"))</f>
        <v>BT</v>
      </c>
      <c r="G3035" s="180">
        <f>+'INFO SEAL'!K2986</f>
        <v>8</v>
      </c>
      <c r="H3035" s="180" t="str">
        <f>+'INFO SEAL'!L2986</f>
        <v>POSTE</v>
      </c>
      <c r="I3035" s="180" t="str">
        <f>+'INFO SEAL'!M2986</f>
        <v>CONCRETO</v>
      </c>
      <c r="J3035" s="180" t="str">
        <f>+'INFO SEAL'!N2986&amp;"-"&amp;F3035</f>
        <v>PPC05-BT</v>
      </c>
      <c r="K3035" s="180"/>
      <c r="L3035" s="182" t="str">
        <f>+VLOOKUP('INFO SEAL'!N2986,$J$8:$V$50,3,FALSE)</f>
        <v>POSTE DE CONCRETO ARMADO DE  8/200/120/240</v>
      </c>
      <c r="M3035" s="33">
        <f t="shared" si="108"/>
        <v>0.1</v>
      </c>
    </row>
    <row r="3036" spans="1:13" x14ac:dyDescent="0.25">
      <c r="A3036" s="73">
        <f>+'INFO SEAL'!B2987</f>
        <v>2982</v>
      </c>
      <c r="B3036" s="180" t="str">
        <f t="shared" si="107"/>
        <v>SICODI</v>
      </c>
      <c r="C3036" s="180" t="str">
        <f>+'INFO SEAL'!C2987</f>
        <v>AREQUIPA</v>
      </c>
      <c r="D3036" s="180" t="str">
        <f>+'INFO SEAL'!D2987</f>
        <v>CAYLLOMA</v>
      </c>
      <c r="E3036" s="180" t="str">
        <f>+'INFO SEAL'!E2987</f>
        <v>CHIVAY</v>
      </c>
      <c r="F3036" s="180" t="str">
        <f>+IF('INFO SEAL'!I2987="BAJA TENSION","BT",IF('INFO SEAL'!I2987="MEDIA TENSION","MT","AT"))</f>
        <v>BT</v>
      </c>
      <c r="G3036" s="180">
        <f>+'INFO SEAL'!K2987</f>
        <v>8</v>
      </c>
      <c r="H3036" s="180" t="str">
        <f>+'INFO SEAL'!L2987</f>
        <v>POSTE</v>
      </c>
      <c r="I3036" s="180" t="str">
        <f>+'INFO SEAL'!M2987</f>
        <v>CONCRETO</v>
      </c>
      <c r="J3036" s="180" t="str">
        <f>+'INFO SEAL'!N2987&amp;"-"&amp;F3036</f>
        <v>PPC05-BT</v>
      </c>
      <c r="K3036" s="180"/>
      <c r="L3036" s="182" t="str">
        <f>+VLOOKUP('INFO SEAL'!N2987,$J$8:$V$50,3,FALSE)</f>
        <v>POSTE DE CONCRETO ARMADO DE  8/200/120/240</v>
      </c>
      <c r="M3036" s="33">
        <f t="shared" si="108"/>
        <v>0.1</v>
      </c>
    </row>
    <row r="3037" spans="1:13" x14ac:dyDescent="0.25">
      <c r="A3037" s="73">
        <f>+'INFO SEAL'!B2988</f>
        <v>2983</v>
      </c>
      <c r="B3037" s="180" t="str">
        <f t="shared" si="107"/>
        <v>SICODI</v>
      </c>
      <c r="C3037" s="180" t="str">
        <f>+'INFO SEAL'!C2988</f>
        <v>AREQUIPA</v>
      </c>
      <c r="D3037" s="180" t="str">
        <f>+'INFO SEAL'!D2988</f>
        <v>CAYLLOMA</v>
      </c>
      <c r="E3037" s="180" t="str">
        <f>+'INFO SEAL'!E2988</f>
        <v>CHIVAY</v>
      </c>
      <c r="F3037" s="180" t="str">
        <f>+IF('INFO SEAL'!I2988="BAJA TENSION","BT",IF('INFO SEAL'!I2988="MEDIA TENSION","MT","AT"))</f>
        <v>BT</v>
      </c>
      <c r="G3037" s="180">
        <f>+'INFO SEAL'!K2988</f>
        <v>8</v>
      </c>
      <c r="H3037" s="180" t="str">
        <f>+'INFO SEAL'!L2988</f>
        <v>POSTE</v>
      </c>
      <c r="I3037" s="180" t="str">
        <f>+'INFO SEAL'!M2988</f>
        <v>CONCRETO</v>
      </c>
      <c r="J3037" s="180" t="str">
        <f>+'INFO SEAL'!N2988&amp;"-"&amp;F3037</f>
        <v>PPC05-BT</v>
      </c>
      <c r="K3037" s="180"/>
      <c r="L3037" s="182" t="str">
        <f>+VLOOKUP('INFO SEAL'!N2988,$J$8:$V$50,3,FALSE)</f>
        <v>POSTE DE CONCRETO ARMADO DE  8/200/120/240</v>
      </c>
      <c r="M3037" s="33">
        <f t="shared" si="108"/>
        <v>0.1</v>
      </c>
    </row>
    <row r="3038" spans="1:13" x14ac:dyDescent="0.25">
      <c r="A3038" s="73">
        <f>+'INFO SEAL'!B2989</f>
        <v>2984</v>
      </c>
      <c r="B3038" s="180" t="str">
        <f t="shared" si="107"/>
        <v>SICODI</v>
      </c>
      <c r="C3038" s="180" t="str">
        <f>+'INFO SEAL'!C2989</f>
        <v>AREQUIPA</v>
      </c>
      <c r="D3038" s="180" t="str">
        <f>+'INFO SEAL'!D2989</f>
        <v>CAYLLOMA</v>
      </c>
      <c r="E3038" s="180" t="str">
        <f>+'INFO SEAL'!E2989</f>
        <v>CHIVAY</v>
      </c>
      <c r="F3038" s="180" t="str">
        <f>+IF('INFO SEAL'!I2989="BAJA TENSION","BT",IF('INFO SEAL'!I2989="MEDIA TENSION","MT","AT"))</f>
        <v>BT</v>
      </c>
      <c r="G3038" s="180">
        <f>+'INFO SEAL'!K2989</f>
        <v>8</v>
      </c>
      <c r="H3038" s="180" t="str">
        <f>+'INFO SEAL'!L2989</f>
        <v>POSTE</v>
      </c>
      <c r="I3038" s="180" t="str">
        <f>+'INFO SEAL'!M2989</f>
        <v>CONCRETO</v>
      </c>
      <c r="J3038" s="180" t="str">
        <f>+'INFO SEAL'!N2989&amp;"-"&amp;F3038</f>
        <v>PPC05-BT</v>
      </c>
      <c r="K3038" s="180"/>
      <c r="L3038" s="182" t="str">
        <f>+VLOOKUP('INFO SEAL'!N2989,$J$8:$V$50,3,FALSE)</f>
        <v>POSTE DE CONCRETO ARMADO DE  8/200/120/240</v>
      </c>
      <c r="M3038" s="33">
        <f t="shared" si="108"/>
        <v>0.1</v>
      </c>
    </row>
    <row r="3039" spans="1:13" x14ac:dyDescent="0.25">
      <c r="A3039" s="73">
        <f>+'INFO SEAL'!B2990</f>
        <v>2985</v>
      </c>
      <c r="B3039" s="180" t="str">
        <f t="shared" si="107"/>
        <v>SICODI</v>
      </c>
      <c r="C3039" s="180" t="str">
        <f>+'INFO SEAL'!C2990</f>
        <v>AREQUIPA</v>
      </c>
      <c r="D3039" s="180" t="str">
        <f>+'INFO SEAL'!D2990</f>
        <v>CAYLLOMA</v>
      </c>
      <c r="E3039" s="180" t="str">
        <f>+'INFO SEAL'!E2990</f>
        <v>CHIVAY</v>
      </c>
      <c r="F3039" s="180" t="str">
        <f>+IF('INFO SEAL'!I2990="BAJA TENSION","BT",IF('INFO SEAL'!I2990="MEDIA TENSION","MT","AT"))</f>
        <v>BT</v>
      </c>
      <c r="G3039" s="180">
        <f>+'INFO SEAL'!K2990</f>
        <v>8</v>
      </c>
      <c r="H3039" s="180" t="str">
        <f>+'INFO SEAL'!L2990</f>
        <v>POSTE</v>
      </c>
      <c r="I3039" s="180" t="str">
        <f>+'INFO SEAL'!M2990</f>
        <v>CONCRETO</v>
      </c>
      <c r="J3039" s="180" t="str">
        <f>+'INFO SEAL'!N2990&amp;"-"&amp;F3039</f>
        <v>PPC05-BT</v>
      </c>
      <c r="K3039" s="180"/>
      <c r="L3039" s="182" t="str">
        <f>+VLOOKUP('INFO SEAL'!N2990,$J$8:$V$50,3,FALSE)</f>
        <v>POSTE DE CONCRETO ARMADO DE  8/200/120/240</v>
      </c>
      <c r="M3039" s="33">
        <f t="shared" si="108"/>
        <v>0.1</v>
      </c>
    </row>
    <row r="3040" spans="1:13" x14ac:dyDescent="0.25">
      <c r="A3040" s="73">
        <f>+'INFO SEAL'!B2991</f>
        <v>2986</v>
      </c>
      <c r="B3040" s="180" t="str">
        <f t="shared" si="107"/>
        <v>SICODI</v>
      </c>
      <c r="C3040" s="180" t="str">
        <f>+'INFO SEAL'!C2991</f>
        <v>AREQUIPA</v>
      </c>
      <c r="D3040" s="180" t="str">
        <f>+'INFO SEAL'!D2991</f>
        <v>CAYLLOMA</v>
      </c>
      <c r="E3040" s="180" t="str">
        <f>+'INFO SEAL'!E2991</f>
        <v>CHIVAY</v>
      </c>
      <c r="F3040" s="180" t="str">
        <f>+IF('INFO SEAL'!I2991="BAJA TENSION","BT",IF('INFO SEAL'!I2991="MEDIA TENSION","MT","AT"))</f>
        <v>BT</v>
      </c>
      <c r="G3040" s="180">
        <f>+'INFO SEAL'!K2991</f>
        <v>8</v>
      </c>
      <c r="H3040" s="180" t="str">
        <f>+'INFO SEAL'!L2991</f>
        <v>POSTE</v>
      </c>
      <c r="I3040" s="180" t="str">
        <f>+'INFO SEAL'!M2991</f>
        <v>CONCRETO</v>
      </c>
      <c r="J3040" s="180" t="str">
        <f>+'INFO SEAL'!N2991&amp;"-"&amp;F3040</f>
        <v>PPC05-BT</v>
      </c>
      <c r="K3040" s="180"/>
      <c r="L3040" s="182" t="str">
        <f>+VLOOKUP('INFO SEAL'!N2991,$J$8:$V$50,3,FALSE)</f>
        <v>POSTE DE CONCRETO ARMADO DE  8/200/120/240</v>
      </c>
      <c r="M3040" s="33">
        <f t="shared" si="108"/>
        <v>0.1</v>
      </c>
    </row>
    <row r="3041" spans="1:13" x14ac:dyDescent="0.25">
      <c r="A3041" s="73">
        <f>+'INFO SEAL'!B2992</f>
        <v>2987</v>
      </c>
      <c r="B3041" s="180" t="str">
        <f t="shared" si="107"/>
        <v>SICODI</v>
      </c>
      <c r="C3041" s="180" t="str">
        <f>+'INFO SEAL'!C2992</f>
        <v>AREQUIPA</v>
      </c>
      <c r="D3041" s="180" t="str">
        <f>+'INFO SEAL'!D2992</f>
        <v>CAYLLOMA</v>
      </c>
      <c r="E3041" s="180" t="str">
        <f>+'INFO SEAL'!E2992</f>
        <v>CHIVAY</v>
      </c>
      <c r="F3041" s="180" t="str">
        <f>+IF('INFO SEAL'!I2992="BAJA TENSION","BT",IF('INFO SEAL'!I2992="MEDIA TENSION","MT","AT"))</f>
        <v>BT</v>
      </c>
      <c r="G3041" s="180">
        <f>+'INFO SEAL'!K2992</f>
        <v>8</v>
      </c>
      <c r="H3041" s="180" t="str">
        <f>+'INFO SEAL'!L2992</f>
        <v>POSTE</v>
      </c>
      <c r="I3041" s="180" t="str">
        <f>+'INFO SEAL'!M2992</f>
        <v>CONCRETO</v>
      </c>
      <c r="J3041" s="180" t="str">
        <f>+'INFO SEAL'!N2992&amp;"-"&amp;F3041</f>
        <v>PPC05-BT</v>
      </c>
      <c r="K3041" s="180"/>
      <c r="L3041" s="182" t="str">
        <f>+VLOOKUP('INFO SEAL'!N2992,$J$8:$V$50,3,FALSE)</f>
        <v>POSTE DE CONCRETO ARMADO DE  8/200/120/240</v>
      </c>
      <c r="M3041" s="33">
        <f t="shared" si="108"/>
        <v>0.1</v>
      </c>
    </row>
    <row r="3042" spans="1:13" x14ac:dyDescent="0.25">
      <c r="A3042" s="73">
        <f>+'INFO SEAL'!B2993</f>
        <v>2988</v>
      </c>
      <c r="B3042" s="180" t="str">
        <f t="shared" si="107"/>
        <v>SICODI</v>
      </c>
      <c r="C3042" s="180" t="str">
        <f>+'INFO SEAL'!C2993</f>
        <v>AREQUIPA</v>
      </c>
      <c r="D3042" s="180" t="str">
        <f>+'INFO SEAL'!D2993</f>
        <v>CAYLLOMA</v>
      </c>
      <c r="E3042" s="180" t="str">
        <f>+'INFO SEAL'!E2993</f>
        <v>CHIVAY</v>
      </c>
      <c r="F3042" s="180" t="str">
        <f>+IF('INFO SEAL'!I2993="BAJA TENSION","BT",IF('INFO SEAL'!I2993="MEDIA TENSION","MT","AT"))</f>
        <v>BT</v>
      </c>
      <c r="G3042" s="180">
        <f>+'INFO SEAL'!K2993</f>
        <v>8</v>
      </c>
      <c r="H3042" s="180" t="str">
        <f>+'INFO SEAL'!L2993</f>
        <v>POSTE</v>
      </c>
      <c r="I3042" s="180" t="str">
        <f>+'INFO SEAL'!M2993</f>
        <v>CONCRETO</v>
      </c>
      <c r="J3042" s="180" t="str">
        <f>+'INFO SEAL'!N2993&amp;"-"&amp;F3042</f>
        <v>PPC05-BT</v>
      </c>
      <c r="K3042" s="180"/>
      <c r="L3042" s="182" t="str">
        <f>+VLOOKUP('INFO SEAL'!N2993,$J$8:$V$50,3,FALSE)</f>
        <v>POSTE DE CONCRETO ARMADO DE  8/200/120/240</v>
      </c>
      <c r="M3042" s="33">
        <f t="shared" si="108"/>
        <v>0.1</v>
      </c>
    </row>
    <row r="3043" spans="1:13" x14ac:dyDescent="0.25">
      <c r="A3043" s="73">
        <f>+'INFO SEAL'!B2994</f>
        <v>2989</v>
      </c>
      <c r="B3043" s="180" t="str">
        <f t="shared" si="107"/>
        <v>SICODI</v>
      </c>
      <c r="C3043" s="180" t="str">
        <f>+'INFO SEAL'!C2994</f>
        <v>AREQUIPA</v>
      </c>
      <c r="D3043" s="180" t="str">
        <f>+'INFO SEAL'!D2994</f>
        <v>CAYLLOMA</v>
      </c>
      <c r="E3043" s="180" t="str">
        <f>+'INFO SEAL'!E2994</f>
        <v>CHIVAY</v>
      </c>
      <c r="F3043" s="180" t="str">
        <f>+IF('INFO SEAL'!I2994="BAJA TENSION","BT",IF('INFO SEAL'!I2994="MEDIA TENSION","MT","AT"))</f>
        <v>BT</v>
      </c>
      <c r="G3043" s="180">
        <f>+'INFO SEAL'!K2994</f>
        <v>8</v>
      </c>
      <c r="H3043" s="180" t="str">
        <f>+'INFO SEAL'!L2994</f>
        <v>POSTE</v>
      </c>
      <c r="I3043" s="180" t="str">
        <f>+'INFO SEAL'!M2994</f>
        <v>CONCRETO</v>
      </c>
      <c r="J3043" s="180" t="str">
        <f>+'INFO SEAL'!N2994&amp;"-"&amp;F3043</f>
        <v>PPC05-BT</v>
      </c>
      <c r="K3043" s="180"/>
      <c r="L3043" s="182" t="str">
        <f>+VLOOKUP('INFO SEAL'!N2994,$J$8:$V$50,3,FALSE)</f>
        <v>POSTE DE CONCRETO ARMADO DE  8/200/120/240</v>
      </c>
      <c r="M3043" s="33">
        <f t="shared" si="108"/>
        <v>0.1</v>
      </c>
    </row>
    <row r="3044" spans="1:13" x14ac:dyDescent="0.25">
      <c r="A3044" s="73">
        <f>+'INFO SEAL'!B2995</f>
        <v>2990</v>
      </c>
      <c r="B3044" s="180" t="str">
        <f t="shared" si="107"/>
        <v>SICODI</v>
      </c>
      <c r="C3044" s="180" t="str">
        <f>+'INFO SEAL'!C2995</f>
        <v>AREQUIPA</v>
      </c>
      <c r="D3044" s="180" t="str">
        <f>+'INFO SEAL'!D2995</f>
        <v>CAYLLOMA</v>
      </c>
      <c r="E3044" s="180" t="str">
        <f>+'INFO SEAL'!E2995</f>
        <v>CHIVAY</v>
      </c>
      <c r="F3044" s="180" t="str">
        <f>+IF('INFO SEAL'!I2995="BAJA TENSION","BT",IF('INFO SEAL'!I2995="MEDIA TENSION","MT","AT"))</f>
        <v>BT</v>
      </c>
      <c r="G3044" s="180">
        <f>+'INFO SEAL'!K2995</f>
        <v>8</v>
      </c>
      <c r="H3044" s="180" t="str">
        <f>+'INFO SEAL'!L2995</f>
        <v>POSTE</v>
      </c>
      <c r="I3044" s="180" t="str">
        <f>+'INFO SEAL'!M2995</f>
        <v>CONCRETO</v>
      </c>
      <c r="J3044" s="180" t="str">
        <f>+'INFO SEAL'!N2995&amp;"-"&amp;F3044</f>
        <v>PPC05-BT</v>
      </c>
      <c r="K3044" s="180"/>
      <c r="L3044" s="182" t="str">
        <f>+VLOOKUP('INFO SEAL'!N2995,$J$8:$V$50,3,FALSE)</f>
        <v>POSTE DE CONCRETO ARMADO DE  8/200/120/240</v>
      </c>
      <c r="M3044" s="33">
        <f t="shared" si="108"/>
        <v>0.1</v>
      </c>
    </row>
    <row r="3045" spans="1:13" x14ac:dyDescent="0.25">
      <c r="A3045" s="73">
        <f>+'INFO SEAL'!B2996</f>
        <v>2991</v>
      </c>
      <c r="B3045" s="180" t="str">
        <f t="shared" si="107"/>
        <v>SICODI</v>
      </c>
      <c r="C3045" s="180" t="str">
        <f>+'INFO SEAL'!C2996</f>
        <v>AREQUIPA</v>
      </c>
      <c r="D3045" s="180" t="str">
        <f>+'INFO SEAL'!D2996</f>
        <v>CAYLLOMA</v>
      </c>
      <c r="E3045" s="180" t="str">
        <f>+'INFO SEAL'!E2996</f>
        <v>CHIVAY</v>
      </c>
      <c r="F3045" s="180" t="str">
        <f>+IF('INFO SEAL'!I2996="BAJA TENSION","BT",IF('INFO SEAL'!I2996="MEDIA TENSION","MT","AT"))</f>
        <v>BT</v>
      </c>
      <c r="G3045" s="180">
        <f>+'INFO SEAL'!K2996</f>
        <v>8</v>
      </c>
      <c r="H3045" s="180" t="str">
        <f>+'INFO SEAL'!L2996</f>
        <v>POSTE</v>
      </c>
      <c r="I3045" s="180" t="str">
        <f>+'INFO SEAL'!M2996</f>
        <v>CONCRETO</v>
      </c>
      <c r="J3045" s="180" t="str">
        <f>+'INFO SEAL'!N2996&amp;"-"&amp;F3045</f>
        <v>PPC05-BT</v>
      </c>
      <c r="K3045" s="180"/>
      <c r="L3045" s="182" t="str">
        <f>+VLOOKUP('INFO SEAL'!N2996,$J$8:$V$50,3,FALSE)</f>
        <v>POSTE DE CONCRETO ARMADO DE  8/200/120/240</v>
      </c>
      <c r="M3045" s="33">
        <f t="shared" si="108"/>
        <v>0.1</v>
      </c>
    </row>
    <row r="3046" spans="1:13" x14ac:dyDescent="0.25">
      <c r="A3046" s="73">
        <f>+'INFO SEAL'!B2997</f>
        <v>2992</v>
      </c>
      <c r="B3046" s="180" t="str">
        <f t="shared" si="107"/>
        <v>SICODI</v>
      </c>
      <c r="C3046" s="180" t="str">
        <f>+'INFO SEAL'!C2997</f>
        <v>AREQUIPA</v>
      </c>
      <c r="D3046" s="180" t="str">
        <f>+'INFO SEAL'!D2997</f>
        <v>CAYLLOMA</v>
      </c>
      <c r="E3046" s="180" t="str">
        <f>+'INFO SEAL'!E2997</f>
        <v>CHIVAY</v>
      </c>
      <c r="F3046" s="180" t="str">
        <f>+IF('INFO SEAL'!I2997="BAJA TENSION","BT",IF('INFO SEAL'!I2997="MEDIA TENSION","MT","AT"))</f>
        <v>BT</v>
      </c>
      <c r="G3046" s="180">
        <f>+'INFO SEAL'!K2997</f>
        <v>8</v>
      </c>
      <c r="H3046" s="180" t="str">
        <f>+'INFO SEAL'!L2997</f>
        <v>POSTE</v>
      </c>
      <c r="I3046" s="180" t="str">
        <f>+'INFO SEAL'!M2997</f>
        <v>CONCRETO</v>
      </c>
      <c r="J3046" s="180" t="str">
        <f>+'INFO SEAL'!N2997&amp;"-"&amp;F3046</f>
        <v>PPC05-BT</v>
      </c>
      <c r="K3046" s="180"/>
      <c r="L3046" s="182" t="str">
        <f>+VLOOKUP('INFO SEAL'!N2997,$J$8:$V$50,3,FALSE)</f>
        <v>POSTE DE CONCRETO ARMADO DE  8/200/120/240</v>
      </c>
      <c r="M3046" s="33">
        <f t="shared" si="108"/>
        <v>0.1</v>
      </c>
    </row>
    <row r="3047" spans="1:13" x14ac:dyDescent="0.25">
      <c r="A3047" s="73">
        <f>+'INFO SEAL'!B2998</f>
        <v>2993</v>
      </c>
      <c r="B3047" s="180" t="str">
        <f t="shared" si="107"/>
        <v>SICODI</v>
      </c>
      <c r="C3047" s="180" t="str">
        <f>+'INFO SEAL'!C2998</f>
        <v>AREQUIPA</v>
      </c>
      <c r="D3047" s="180" t="str">
        <f>+'INFO SEAL'!D2998</f>
        <v>CAYLLOMA</v>
      </c>
      <c r="E3047" s="180" t="str">
        <f>+'INFO SEAL'!E2998</f>
        <v>CHIVAY</v>
      </c>
      <c r="F3047" s="180" t="str">
        <f>+IF('INFO SEAL'!I2998="BAJA TENSION","BT",IF('INFO SEAL'!I2998="MEDIA TENSION","MT","AT"))</f>
        <v>BT</v>
      </c>
      <c r="G3047" s="180">
        <f>+'INFO SEAL'!K2998</f>
        <v>8</v>
      </c>
      <c r="H3047" s="180" t="str">
        <f>+'INFO SEAL'!L2998</f>
        <v>POSTE</v>
      </c>
      <c r="I3047" s="180" t="str">
        <f>+'INFO SEAL'!M2998</f>
        <v>CONCRETO</v>
      </c>
      <c r="J3047" s="180" t="str">
        <f>+'INFO SEAL'!N2998&amp;"-"&amp;F3047</f>
        <v>PPC05-BT</v>
      </c>
      <c r="K3047" s="180"/>
      <c r="L3047" s="182" t="str">
        <f>+VLOOKUP('INFO SEAL'!N2998,$J$8:$V$50,3,FALSE)</f>
        <v>POSTE DE CONCRETO ARMADO DE  8/200/120/240</v>
      </c>
      <c r="M3047" s="33">
        <f t="shared" si="108"/>
        <v>0.1</v>
      </c>
    </row>
    <row r="3048" spans="1:13" x14ac:dyDescent="0.25">
      <c r="A3048" s="73">
        <f>+'INFO SEAL'!B2999</f>
        <v>2994</v>
      </c>
      <c r="B3048" s="180" t="str">
        <f t="shared" si="107"/>
        <v>SICODI</v>
      </c>
      <c r="C3048" s="180" t="str">
        <f>+'INFO SEAL'!C2999</f>
        <v>AREQUIPA</v>
      </c>
      <c r="D3048" s="180" t="str">
        <f>+'INFO SEAL'!D2999</f>
        <v>CAYLLOMA</v>
      </c>
      <c r="E3048" s="180" t="str">
        <f>+'INFO SEAL'!E2999</f>
        <v>CHIVAY</v>
      </c>
      <c r="F3048" s="180" t="str">
        <f>+IF('INFO SEAL'!I2999="BAJA TENSION","BT",IF('INFO SEAL'!I2999="MEDIA TENSION","MT","AT"))</f>
        <v>BT</v>
      </c>
      <c r="G3048" s="180">
        <f>+'INFO SEAL'!K2999</f>
        <v>8</v>
      </c>
      <c r="H3048" s="180" t="str">
        <f>+'INFO SEAL'!L2999</f>
        <v>POSTE</v>
      </c>
      <c r="I3048" s="180" t="str">
        <f>+'INFO SEAL'!M2999</f>
        <v>CONCRETO</v>
      </c>
      <c r="J3048" s="180" t="str">
        <f>+'INFO SEAL'!N2999&amp;"-"&amp;F3048</f>
        <v>PPC05-BT</v>
      </c>
      <c r="K3048" s="180"/>
      <c r="L3048" s="182" t="str">
        <f>+VLOOKUP('INFO SEAL'!N2999,$J$8:$V$50,3,FALSE)</f>
        <v>POSTE DE CONCRETO ARMADO DE  8/200/120/240</v>
      </c>
      <c r="M3048" s="33">
        <f t="shared" si="108"/>
        <v>0.1</v>
      </c>
    </row>
    <row r="3049" spans="1:13" x14ac:dyDescent="0.25">
      <c r="A3049" s="73">
        <f>+'INFO SEAL'!B3000</f>
        <v>2995</v>
      </c>
      <c r="B3049" s="180" t="str">
        <f t="shared" si="107"/>
        <v>SICODI</v>
      </c>
      <c r="C3049" s="180" t="str">
        <f>+'INFO SEAL'!C3000</f>
        <v>AREQUIPA</v>
      </c>
      <c r="D3049" s="180" t="str">
        <f>+'INFO SEAL'!D3000</f>
        <v>CAYLLOMA</v>
      </c>
      <c r="E3049" s="180" t="str">
        <f>+'INFO SEAL'!E3000</f>
        <v>CHIVAY</v>
      </c>
      <c r="F3049" s="180" t="str">
        <f>+IF('INFO SEAL'!I3000="BAJA TENSION","BT",IF('INFO SEAL'!I3000="MEDIA TENSION","MT","AT"))</f>
        <v>BT</v>
      </c>
      <c r="G3049" s="180">
        <f>+'INFO SEAL'!K3000</f>
        <v>8</v>
      </c>
      <c r="H3049" s="180" t="str">
        <f>+'INFO SEAL'!L3000</f>
        <v>POSTE</v>
      </c>
      <c r="I3049" s="180" t="str">
        <f>+'INFO SEAL'!M3000</f>
        <v>CONCRETO</v>
      </c>
      <c r="J3049" s="180" t="str">
        <f>+'INFO SEAL'!N3000&amp;"-"&amp;F3049</f>
        <v>PPC05-BT</v>
      </c>
      <c r="K3049" s="180"/>
      <c r="L3049" s="182" t="str">
        <f>+VLOOKUP('INFO SEAL'!N3000,$J$8:$V$50,3,FALSE)</f>
        <v>POSTE DE CONCRETO ARMADO DE  8/200/120/240</v>
      </c>
      <c r="M3049" s="33">
        <f t="shared" si="108"/>
        <v>0.1</v>
      </c>
    </row>
    <row r="3050" spans="1:13" x14ac:dyDescent="0.25">
      <c r="A3050" s="73">
        <f>+'INFO SEAL'!B3001</f>
        <v>2996</v>
      </c>
      <c r="B3050" s="180" t="str">
        <f t="shared" si="107"/>
        <v>SICODI</v>
      </c>
      <c r="C3050" s="180" t="str">
        <f>+'INFO SEAL'!C3001</f>
        <v>AREQUIPA</v>
      </c>
      <c r="D3050" s="180" t="str">
        <f>+'INFO SEAL'!D3001</f>
        <v>CAYLLOMA</v>
      </c>
      <c r="E3050" s="180" t="str">
        <f>+'INFO SEAL'!E3001</f>
        <v>CHIVAY</v>
      </c>
      <c r="F3050" s="180" t="str">
        <f>+IF('INFO SEAL'!I3001="BAJA TENSION","BT",IF('INFO SEAL'!I3001="MEDIA TENSION","MT","AT"))</f>
        <v>BT</v>
      </c>
      <c r="G3050" s="180">
        <f>+'INFO SEAL'!K3001</f>
        <v>8</v>
      </c>
      <c r="H3050" s="180" t="str">
        <f>+'INFO SEAL'!L3001</f>
        <v>POSTE</v>
      </c>
      <c r="I3050" s="180" t="str">
        <f>+'INFO SEAL'!M3001</f>
        <v>CONCRETO</v>
      </c>
      <c r="J3050" s="180" t="str">
        <f>+'INFO SEAL'!N3001&amp;"-"&amp;F3050</f>
        <v>PPC05-BT</v>
      </c>
      <c r="K3050" s="180"/>
      <c r="L3050" s="182" t="str">
        <f>+VLOOKUP('INFO SEAL'!N3001,$J$8:$V$50,3,FALSE)</f>
        <v>POSTE DE CONCRETO ARMADO DE  8/200/120/240</v>
      </c>
      <c r="M3050" s="33">
        <f t="shared" si="108"/>
        <v>0.1</v>
      </c>
    </row>
    <row r="3051" spans="1:13" x14ac:dyDescent="0.25">
      <c r="A3051" s="73">
        <f>+'INFO SEAL'!B3002</f>
        <v>2997</v>
      </c>
      <c r="B3051" s="180" t="str">
        <f t="shared" si="107"/>
        <v>SICODI</v>
      </c>
      <c r="C3051" s="180" t="str">
        <f>+'INFO SEAL'!C3002</f>
        <v>AREQUIPA</v>
      </c>
      <c r="D3051" s="180" t="str">
        <f>+'INFO SEAL'!D3002</f>
        <v>CAYLLOMA</v>
      </c>
      <c r="E3051" s="180" t="str">
        <f>+'INFO SEAL'!E3002</f>
        <v>CHIVAY</v>
      </c>
      <c r="F3051" s="180" t="str">
        <f>+IF('INFO SEAL'!I3002="BAJA TENSION","BT",IF('INFO SEAL'!I3002="MEDIA TENSION","MT","AT"))</f>
        <v>BT</v>
      </c>
      <c r="G3051" s="180">
        <f>+'INFO SEAL'!K3002</f>
        <v>8</v>
      </c>
      <c r="H3051" s="180" t="str">
        <f>+'INFO SEAL'!L3002</f>
        <v>POSTE</v>
      </c>
      <c r="I3051" s="180" t="str">
        <f>+'INFO SEAL'!M3002</f>
        <v>CONCRETO</v>
      </c>
      <c r="J3051" s="180" t="str">
        <f>+'INFO SEAL'!N3002&amp;"-"&amp;F3051</f>
        <v>PPC05-BT</v>
      </c>
      <c r="K3051" s="180"/>
      <c r="L3051" s="182" t="str">
        <f>+VLOOKUP('INFO SEAL'!N3002,$J$8:$V$50,3,FALSE)</f>
        <v>POSTE DE CONCRETO ARMADO DE  8/200/120/240</v>
      </c>
      <c r="M3051" s="33">
        <f t="shared" si="108"/>
        <v>0.1</v>
      </c>
    </row>
    <row r="3052" spans="1:13" x14ac:dyDescent="0.25">
      <c r="A3052" s="73">
        <f>+'INFO SEAL'!B3003</f>
        <v>2998</v>
      </c>
      <c r="B3052" s="180" t="str">
        <f t="shared" si="107"/>
        <v>SICODI</v>
      </c>
      <c r="C3052" s="180" t="str">
        <f>+'INFO SEAL'!C3003</f>
        <v>AREQUIPA</v>
      </c>
      <c r="D3052" s="180" t="str">
        <f>+'INFO SEAL'!D3003</f>
        <v>CAYLLOMA</v>
      </c>
      <c r="E3052" s="180" t="str">
        <f>+'INFO SEAL'!E3003</f>
        <v>CHIVAY</v>
      </c>
      <c r="F3052" s="180" t="str">
        <f>+IF('INFO SEAL'!I3003="BAJA TENSION","BT",IF('INFO SEAL'!I3003="MEDIA TENSION","MT","AT"))</f>
        <v>BT</v>
      </c>
      <c r="G3052" s="180">
        <f>+'INFO SEAL'!K3003</f>
        <v>8</v>
      </c>
      <c r="H3052" s="180" t="str">
        <f>+'INFO SEAL'!L3003</f>
        <v>POSTE</v>
      </c>
      <c r="I3052" s="180" t="str">
        <f>+'INFO SEAL'!M3003</f>
        <v>CONCRETO</v>
      </c>
      <c r="J3052" s="180" t="str">
        <f>+'INFO SEAL'!N3003&amp;"-"&amp;F3052</f>
        <v>PPC05-BT</v>
      </c>
      <c r="K3052" s="180"/>
      <c r="L3052" s="182" t="str">
        <f>+VLOOKUP('INFO SEAL'!N3003,$J$8:$V$50,3,FALSE)</f>
        <v>POSTE DE CONCRETO ARMADO DE  8/200/120/240</v>
      </c>
      <c r="M3052" s="33">
        <f t="shared" si="108"/>
        <v>0.1</v>
      </c>
    </row>
    <row r="3053" spans="1:13" x14ac:dyDescent="0.25">
      <c r="A3053" s="73">
        <f>+'INFO SEAL'!B3004</f>
        <v>2999</v>
      </c>
      <c r="B3053" s="180" t="str">
        <f t="shared" si="107"/>
        <v>SICODI</v>
      </c>
      <c r="C3053" s="180" t="str">
        <f>+'INFO SEAL'!C3004</f>
        <v>AREQUIPA</v>
      </c>
      <c r="D3053" s="180" t="str">
        <f>+'INFO SEAL'!D3004</f>
        <v>CAYLLOMA</v>
      </c>
      <c r="E3053" s="180" t="str">
        <f>+'INFO SEAL'!E3004</f>
        <v>CHIVAY</v>
      </c>
      <c r="F3053" s="180" t="str">
        <f>+IF('INFO SEAL'!I3004="BAJA TENSION","BT",IF('INFO SEAL'!I3004="MEDIA TENSION","MT","AT"))</f>
        <v>BT</v>
      </c>
      <c r="G3053" s="180">
        <f>+'INFO SEAL'!K3004</f>
        <v>8</v>
      </c>
      <c r="H3053" s="180" t="str">
        <f>+'INFO SEAL'!L3004</f>
        <v>POSTE</v>
      </c>
      <c r="I3053" s="180" t="str">
        <f>+'INFO SEAL'!M3004</f>
        <v>CONCRETO</v>
      </c>
      <c r="J3053" s="180" t="str">
        <f>+'INFO SEAL'!N3004&amp;"-"&amp;F3053</f>
        <v>PPC05-BT</v>
      </c>
      <c r="K3053" s="180"/>
      <c r="L3053" s="182" t="str">
        <f>+VLOOKUP('INFO SEAL'!N3004,$J$8:$V$50,3,FALSE)</f>
        <v>POSTE DE CONCRETO ARMADO DE  8/200/120/240</v>
      </c>
      <c r="M3053" s="33">
        <f t="shared" si="108"/>
        <v>0.1</v>
      </c>
    </row>
    <row r="3054" spans="1:13" x14ac:dyDescent="0.25">
      <c r="A3054" s="73">
        <f>+'INFO SEAL'!B3005</f>
        <v>3000</v>
      </c>
      <c r="B3054" s="180" t="str">
        <f t="shared" si="107"/>
        <v>SICODI</v>
      </c>
      <c r="C3054" s="180" t="str">
        <f>+'INFO SEAL'!C3005</f>
        <v>AREQUIPA</v>
      </c>
      <c r="D3054" s="180" t="str">
        <f>+'INFO SEAL'!D3005</f>
        <v>CAYLLOMA</v>
      </c>
      <c r="E3054" s="180" t="str">
        <f>+'INFO SEAL'!E3005</f>
        <v>CHIVAY</v>
      </c>
      <c r="F3054" s="180" t="str">
        <f>+IF('INFO SEAL'!I3005="BAJA TENSION","BT",IF('INFO SEAL'!I3005="MEDIA TENSION","MT","AT"))</f>
        <v>BT</v>
      </c>
      <c r="G3054" s="180">
        <f>+'INFO SEAL'!K3005</f>
        <v>8</v>
      </c>
      <c r="H3054" s="180" t="str">
        <f>+'INFO SEAL'!L3005</f>
        <v>POSTE</v>
      </c>
      <c r="I3054" s="180" t="str">
        <f>+'INFO SEAL'!M3005</f>
        <v>CONCRETO</v>
      </c>
      <c r="J3054" s="180" t="str">
        <f>+'INFO SEAL'!N3005&amp;"-"&amp;F3054</f>
        <v>PPC05-BT</v>
      </c>
      <c r="K3054" s="180"/>
      <c r="L3054" s="182" t="str">
        <f>+VLOOKUP('INFO SEAL'!N3005,$J$8:$V$50,3,FALSE)</f>
        <v>POSTE DE CONCRETO ARMADO DE  8/200/120/240</v>
      </c>
      <c r="M3054" s="33">
        <f t="shared" si="108"/>
        <v>0.1</v>
      </c>
    </row>
    <row r="3055" spans="1:13" x14ac:dyDescent="0.25">
      <c r="A3055" s="73">
        <f>+'INFO SEAL'!B3006</f>
        <v>3001</v>
      </c>
      <c r="B3055" s="180" t="str">
        <f t="shared" si="107"/>
        <v>SICODI</v>
      </c>
      <c r="C3055" s="180" t="str">
        <f>+'INFO SEAL'!C3006</f>
        <v>AREQUIPA</v>
      </c>
      <c r="D3055" s="180" t="str">
        <f>+'INFO SEAL'!D3006</f>
        <v>CAYLLOMA</v>
      </c>
      <c r="E3055" s="180" t="str">
        <f>+'INFO SEAL'!E3006</f>
        <v>CHIVAY</v>
      </c>
      <c r="F3055" s="180" t="str">
        <f>+IF('INFO SEAL'!I3006="BAJA TENSION","BT",IF('INFO SEAL'!I3006="MEDIA TENSION","MT","AT"))</f>
        <v>BT</v>
      </c>
      <c r="G3055" s="180">
        <f>+'INFO SEAL'!K3006</f>
        <v>8</v>
      </c>
      <c r="H3055" s="180" t="str">
        <f>+'INFO SEAL'!L3006</f>
        <v>POSTE</v>
      </c>
      <c r="I3055" s="180" t="str">
        <f>+'INFO SEAL'!M3006</f>
        <v>CONCRETO</v>
      </c>
      <c r="J3055" s="180" t="str">
        <f>+'INFO SEAL'!N3006&amp;"-"&amp;F3055</f>
        <v>PPC05-BT</v>
      </c>
      <c r="K3055" s="180"/>
      <c r="L3055" s="182" t="str">
        <f>+VLOOKUP('INFO SEAL'!N3006,$J$8:$V$50,3,FALSE)</f>
        <v>POSTE DE CONCRETO ARMADO DE  8/200/120/240</v>
      </c>
      <c r="M3055" s="33">
        <f t="shared" si="108"/>
        <v>0.1</v>
      </c>
    </row>
    <row r="3056" spans="1:13" x14ac:dyDescent="0.25">
      <c r="A3056" s="73">
        <f>+'INFO SEAL'!B3007</f>
        <v>3002</v>
      </c>
      <c r="B3056" s="180" t="str">
        <f t="shared" si="107"/>
        <v>SICODI</v>
      </c>
      <c r="C3056" s="180" t="str">
        <f>+'INFO SEAL'!C3007</f>
        <v>AREQUIPA</v>
      </c>
      <c r="D3056" s="180" t="str">
        <f>+'INFO SEAL'!D3007</f>
        <v>CAYLLOMA</v>
      </c>
      <c r="E3056" s="180" t="str">
        <f>+'INFO SEAL'!E3007</f>
        <v>CHIVAY</v>
      </c>
      <c r="F3056" s="180" t="str">
        <f>+IF('INFO SEAL'!I3007="BAJA TENSION","BT",IF('INFO SEAL'!I3007="MEDIA TENSION","MT","AT"))</f>
        <v>BT</v>
      </c>
      <c r="G3056" s="180">
        <f>+'INFO SEAL'!K3007</f>
        <v>8</v>
      </c>
      <c r="H3056" s="180" t="str">
        <f>+'INFO SEAL'!L3007</f>
        <v>POSTE</v>
      </c>
      <c r="I3056" s="180" t="str">
        <f>+'INFO SEAL'!M3007</f>
        <v>CONCRETO</v>
      </c>
      <c r="J3056" s="180" t="str">
        <f>+'INFO SEAL'!N3007&amp;"-"&amp;F3056</f>
        <v>PPC05-BT</v>
      </c>
      <c r="K3056" s="180"/>
      <c r="L3056" s="182" t="str">
        <f>+VLOOKUP('INFO SEAL'!N3007,$J$8:$V$50,3,FALSE)</f>
        <v>POSTE DE CONCRETO ARMADO DE  8/200/120/240</v>
      </c>
      <c r="M3056" s="33">
        <f t="shared" si="108"/>
        <v>0.1</v>
      </c>
    </row>
    <row r="3057" spans="1:13" x14ac:dyDescent="0.25">
      <c r="A3057" s="73">
        <f>+'INFO SEAL'!B3008</f>
        <v>3003</v>
      </c>
      <c r="B3057" s="180" t="str">
        <f t="shared" si="107"/>
        <v>SICODI</v>
      </c>
      <c r="C3057" s="180" t="str">
        <f>+'INFO SEAL'!C3008</f>
        <v>AREQUIPA</v>
      </c>
      <c r="D3057" s="180" t="str">
        <f>+'INFO SEAL'!D3008</f>
        <v>CAYLLOMA</v>
      </c>
      <c r="E3057" s="180" t="str">
        <f>+'INFO SEAL'!E3008</f>
        <v>CHIVAY</v>
      </c>
      <c r="F3057" s="180" t="str">
        <f>+IF('INFO SEAL'!I3008="BAJA TENSION","BT",IF('INFO SEAL'!I3008="MEDIA TENSION","MT","AT"))</f>
        <v>BT</v>
      </c>
      <c r="G3057" s="180">
        <f>+'INFO SEAL'!K3008</f>
        <v>8</v>
      </c>
      <c r="H3057" s="180" t="str">
        <f>+'INFO SEAL'!L3008</f>
        <v>POSTE</v>
      </c>
      <c r="I3057" s="180" t="str">
        <f>+'INFO SEAL'!M3008</f>
        <v>CONCRETO</v>
      </c>
      <c r="J3057" s="180" t="str">
        <f>+'INFO SEAL'!N3008&amp;"-"&amp;F3057</f>
        <v>PPC05-BT</v>
      </c>
      <c r="K3057" s="180"/>
      <c r="L3057" s="182" t="str">
        <f>+VLOOKUP('INFO SEAL'!N3008,$J$8:$V$50,3,FALSE)</f>
        <v>POSTE DE CONCRETO ARMADO DE  8/200/120/240</v>
      </c>
      <c r="M3057" s="33">
        <f t="shared" si="108"/>
        <v>0.1</v>
      </c>
    </row>
    <row r="3058" spans="1:13" x14ac:dyDescent="0.25">
      <c r="A3058" s="73">
        <f>+'INFO SEAL'!B3009</f>
        <v>3004</v>
      </c>
      <c r="B3058" s="180" t="str">
        <f t="shared" si="107"/>
        <v>SICODI</v>
      </c>
      <c r="C3058" s="180" t="str">
        <f>+'INFO SEAL'!C3009</f>
        <v>AREQUIPA</v>
      </c>
      <c r="D3058" s="180" t="str">
        <f>+'INFO SEAL'!D3009</f>
        <v>CAYLLOMA</v>
      </c>
      <c r="E3058" s="180" t="str">
        <f>+'INFO SEAL'!E3009</f>
        <v>CHIVAY</v>
      </c>
      <c r="F3058" s="180" t="str">
        <f>+IF('INFO SEAL'!I3009="BAJA TENSION","BT",IF('INFO SEAL'!I3009="MEDIA TENSION","MT","AT"))</f>
        <v>BT</v>
      </c>
      <c r="G3058" s="180">
        <f>+'INFO SEAL'!K3009</f>
        <v>8</v>
      </c>
      <c r="H3058" s="180" t="str">
        <f>+'INFO SEAL'!L3009</f>
        <v>POSTE</v>
      </c>
      <c r="I3058" s="180" t="str">
        <f>+'INFO SEAL'!M3009</f>
        <v>CONCRETO</v>
      </c>
      <c r="J3058" s="180" t="str">
        <f>+'INFO SEAL'!N3009&amp;"-"&amp;F3058</f>
        <v>PPC05-BT</v>
      </c>
      <c r="K3058" s="180"/>
      <c r="L3058" s="182" t="str">
        <f>+VLOOKUP('INFO SEAL'!N3009,$J$8:$V$50,3,FALSE)</f>
        <v>POSTE DE CONCRETO ARMADO DE  8/200/120/240</v>
      </c>
      <c r="M3058" s="33">
        <f t="shared" si="108"/>
        <v>0.1</v>
      </c>
    </row>
    <row r="3059" spans="1:13" x14ac:dyDescent="0.25">
      <c r="A3059" s="73">
        <f>+'INFO SEAL'!B3010</f>
        <v>3005</v>
      </c>
      <c r="B3059" s="180" t="str">
        <f t="shared" si="107"/>
        <v>SICODI</v>
      </c>
      <c r="C3059" s="180" t="str">
        <f>+'INFO SEAL'!C3010</f>
        <v>AREQUIPA</v>
      </c>
      <c r="D3059" s="180" t="str">
        <f>+'INFO SEAL'!D3010</f>
        <v>CAYLLOMA</v>
      </c>
      <c r="E3059" s="180" t="str">
        <f>+'INFO SEAL'!E3010</f>
        <v>CHIVAY</v>
      </c>
      <c r="F3059" s="180" t="str">
        <f>+IF('INFO SEAL'!I3010="BAJA TENSION","BT",IF('INFO SEAL'!I3010="MEDIA TENSION","MT","AT"))</f>
        <v>BT</v>
      </c>
      <c r="G3059" s="180">
        <f>+'INFO SEAL'!K3010</f>
        <v>8</v>
      </c>
      <c r="H3059" s="180" t="str">
        <f>+'INFO SEAL'!L3010</f>
        <v>POSTE</v>
      </c>
      <c r="I3059" s="180" t="str">
        <f>+'INFO SEAL'!M3010</f>
        <v>CONCRETO</v>
      </c>
      <c r="J3059" s="180" t="str">
        <f>+'INFO SEAL'!N3010&amp;"-"&amp;F3059</f>
        <v>PPC05-BT</v>
      </c>
      <c r="K3059" s="180"/>
      <c r="L3059" s="182" t="str">
        <f>+VLOOKUP('INFO SEAL'!N3010,$J$8:$V$50,3,FALSE)</f>
        <v>POSTE DE CONCRETO ARMADO DE  8/200/120/240</v>
      </c>
      <c r="M3059" s="33">
        <f t="shared" si="108"/>
        <v>0.1</v>
      </c>
    </row>
    <row r="3060" spans="1:13" x14ac:dyDescent="0.25">
      <c r="A3060" s="73">
        <f>+'INFO SEAL'!B3011</f>
        <v>3006</v>
      </c>
      <c r="B3060" s="180" t="str">
        <f t="shared" si="107"/>
        <v>MOD INV_2018</v>
      </c>
      <c r="C3060" s="180" t="str">
        <f>+'INFO SEAL'!C3011</f>
        <v>AREQUIPA</v>
      </c>
      <c r="D3060" s="180" t="str">
        <f>+'INFO SEAL'!D3011</f>
        <v>CAMANA</v>
      </c>
      <c r="E3060" s="180" t="str">
        <f>+'INFO SEAL'!E3011</f>
        <v>MARISCAL CACERES</v>
      </c>
      <c r="F3060" s="180" t="str">
        <f>+IF('INFO SEAL'!I3011="BAJA TENSION","BT",IF('INFO SEAL'!I3011="MEDIA TENSION","MT","AT"))</f>
        <v>AT</v>
      </c>
      <c r="G3060" s="180">
        <f>+'INFO SEAL'!K3011</f>
        <v>13</v>
      </c>
      <c r="H3060" s="180" t="str">
        <f>+'INFO SEAL'!L3011</f>
        <v>POSTE</v>
      </c>
      <c r="I3060" s="180" t="str">
        <f>+'INFO SEAL'!M3011</f>
        <v>MADERA</v>
      </c>
      <c r="J3060" s="180" t="str">
        <f>+'INFO SEAL'!N3011&amp;"-"&amp;F3060</f>
        <v>EMSA1P75C2-AT</v>
      </c>
      <c r="K3060" s="180"/>
      <c r="L3060" s="182" t="str">
        <f>+VLOOKUP('INFO SEAL'!N3011,$J$8:$V$50,3,FALSE)</f>
        <v>Estructura de  Suspensión- Angulo menor  compuesto por 1 postes de madera tratada 75' Clase 2</v>
      </c>
      <c r="M3060" s="33">
        <f t="shared" si="108"/>
        <v>1.6</v>
      </c>
    </row>
    <row r="3061" spans="1:13" x14ac:dyDescent="0.25">
      <c r="A3061" s="73">
        <f>+'INFO SEAL'!B3012</f>
        <v>3007</v>
      </c>
      <c r="B3061" s="180" t="str">
        <f t="shared" si="107"/>
        <v>SICODI</v>
      </c>
      <c r="C3061" s="180" t="str">
        <f>+'INFO SEAL'!C3012</f>
        <v>AREQUIPA</v>
      </c>
      <c r="D3061" s="180" t="str">
        <f>+'INFO SEAL'!D3012</f>
        <v>CAYLLOMA</v>
      </c>
      <c r="E3061" s="180" t="str">
        <f>+'INFO SEAL'!E3012</f>
        <v>CALLALLI</v>
      </c>
      <c r="F3061" s="180" t="str">
        <f>+IF('INFO SEAL'!I3012="BAJA TENSION","BT",IF('INFO SEAL'!I3012="MEDIA TENSION","MT","AT"))</f>
        <v>MT</v>
      </c>
      <c r="G3061" s="180">
        <f>+'INFO SEAL'!K3012</f>
        <v>12</v>
      </c>
      <c r="H3061" s="180" t="str">
        <f>+'INFO SEAL'!L3012</f>
        <v>POSTE</v>
      </c>
      <c r="I3061" s="180" t="str">
        <f>+'INFO SEAL'!M3012</f>
        <v>MADERA</v>
      </c>
      <c r="J3061" s="180" t="str">
        <f>+'INFO SEAL'!N3012&amp;"-"&amp;F3061</f>
        <v>PPM19-MT</v>
      </c>
      <c r="K3061" s="180"/>
      <c r="L3061" s="182" t="str">
        <f>+VLOOKUP('INFO SEAL'!N3012,$J$8:$V$50,3,FALSE)</f>
        <v>POSTE DE MADERA TRATADA DE 12 mts. CL.4</v>
      </c>
      <c r="M3061" s="33">
        <f t="shared" si="108"/>
        <v>1</v>
      </c>
    </row>
    <row r="3062" spans="1:13" x14ac:dyDescent="0.25">
      <c r="A3062" s="73">
        <f>+'INFO SEAL'!B3013</f>
        <v>3008</v>
      </c>
      <c r="B3062" s="180" t="str">
        <f t="shared" si="107"/>
        <v>SICODI</v>
      </c>
      <c r="C3062" s="180" t="str">
        <f>+'INFO SEAL'!C3013</f>
        <v>AREQUIPA</v>
      </c>
      <c r="D3062" s="180" t="str">
        <f>+'INFO SEAL'!D3013</f>
        <v>CAYLLOMA</v>
      </c>
      <c r="E3062" s="180" t="str">
        <f>+'INFO SEAL'!E3013</f>
        <v>CALLALLI</v>
      </c>
      <c r="F3062" s="180" t="str">
        <f>+IF('INFO SEAL'!I3013="BAJA TENSION","BT",IF('INFO SEAL'!I3013="MEDIA TENSION","MT","AT"))</f>
        <v>MT</v>
      </c>
      <c r="G3062" s="180">
        <f>+'INFO SEAL'!K3013</f>
        <v>12</v>
      </c>
      <c r="H3062" s="180" t="str">
        <f>+'INFO SEAL'!L3013</f>
        <v>POSTE</v>
      </c>
      <c r="I3062" s="180" t="str">
        <f>+'INFO SEAL'!M3013</f>
        <v>MADERA</v>
      </c>
      <c r="J3062" s="180" t="str">
        <f>+'INFO SEAL'!N3013&amp;"-"&amp;F3062</f>
        <v>PPM19-MT</v>
      </c>
      <c r="K3062" s="180"/>
      <c r="L3062" s="182" t="str">
        <f>+VLOOKUP('INFO SEAL'!N3013,$J$8:$V$50,3,FALSE)</f>
        <v>POSTE DE MADERA TRATADA DE 12 mts. CL.4</v>
      </c>
      <c r="M3062" s="33">
        <f t="shared" si="108"/>
        <v>1</v>
      </c>
    </row>
    <row r="3063" spans="1:13" x14ac:dyDescent="0.25">
      <c r="A3063" s="73">
        <f>+'INFO SEAL'!B3014</f>
        <v>3009</v>
      </c>
      <c r="B3063" s="180" t="str">
        <f t="shared" si="107"/>
        <v>SICODI</v>
      </c>
      <c r="C3063" s="180" t="str">
        <f>+'INFO SEAL'!C3014</f>
        <v>AREQUIPA</v>
      </c>
      <c r="D3063" s="180" t="str">
        <f>+'INFO SEAL'!D3014</f>
        <v>CAYLLOMA</v>
      </c>
      <c r="E3063" s="180" t="str">
        <f>+'INFO SEAL'!E3014</f>
        <v>COPORAQUE</v>
      </c>
      <c r="F3063" s="180" t="str">
        <f>+IF('INFO SEAL'!I3014="BAJA TENSION","BT",IF('INFO SEAL'!I3014="MEDIA TENSION","MT","AT"))</f>
        <v>BT</v>
      </c>
      <c r="G3063" s="180">
        <f>+'INFO SEAL'!K3014</f>
        <v>7</v>
      </c>
      <c r="H3063" s="180" t="str">
        <f>+'INFO SEAL'!L3014</f>
        <v>POSTE</v>
      </c>
      <c r="I3063" s="180" t="str">
        <f>+'INFO SEAL'!M3014</f>
        <v>CONCRETO</v>
      </c>
      <c r="J3063" s="180" t="str">
        <f>+'INFO SEAL'!N3014&amp;"-"&amp;F3063</f>
        <v>PPC03-BT</v>
      </c>
      <c r="K3063" s="180"/>
      <c r="L3063" s="182" t="str">
        <f>+VLOOKUP('INFO SEAL'!N3014,$J$8:$V$50,3,FALSE)</f>
        <v>POSTE DE CONCRETO ARMADO DE  7/300/120/225</v>
      </c>
      <c r="M3063" s="33">
        <f t="shared" si="108"/>
        <v>0.1</v>
      </c>
    </row>
    <row r="3064" spans="1:13" x14ac:dyDescent="0.25">
      <c r="A3064" s="73">
        <f>+'INFO SEAL'!B3015</f>
        <v>3010</v>
      </c>
      <c r="B3064" s="180" t="str">
        <f t="shared" ref="B3064:B3127" si="109">+INDEX($B$8:$B$50,MATCH(L3064,$L$8:$L$50,0))</f>
        <v>SICODI</v>
      </c>
      <c r="C3064" s="180" t="str">
        <f>+'INFO SEAL'!C3015</f>
        <v>AREQUIPA</v>
      </c>
      <c r="D3064" s="180" t="str">
        <f>+'INFO SEAL'!D3015</f>
        <v>CAYLLOMA</v>
      </c>
      <c r="E3064" s="180" t="str">
        <f>+'INFO SEAL'!E3015</f>
        <v>TUTI</v>
      </c>
      <c r="F3064" s="180" t="str">
        <f>+IF('INFO SEAL'!I3015="BAJA TENSION","BT",IF('INFO SEAL'!I3015="MEDIA TENSION","MT","AT"))</f>
        <v>MT</v>
      </c>
      <c r="G3064" s="180">
        <f>+'INFO SEAL'!K3015</f>
        <v>13</v>
      </c>
      <c r="H3064" s="180" t="str">
        <f>+'INFO SEAL'!L3015</f>
        <v>POSTE</v>
      </c>
      <c r="I3064" s="180" t="str">
        <f>+'INFO SEAL'!M3015</f>
        <v>CONCRETO</v>
      </c>
      <c r="J3064" s="180" t="str">
        <f>+'INFO SEAL'!N3015&amp;"-"&amp;F3064</f>
        <v>PPC18-MT</v>
      </c>
      <c r="K3064" s="180"/>
      <c r="L3064" s="182" t="str">
        <f>+VLOOKUP('INFO SEAL'!N3015,$J$8:$V$50,3,FALSE)</f>
        <v>POSTE DE CONCRETO ARMADO DE 13/200/140/335</v>
      </c>
      <c r="M3064" s="33">
        <f t="shared" ref="M3064:M3127" si="110">+VLOOKUP(J3064,$K$8:$V$50,12,FALSE)</f>
        <v>0.4</v>
      </c>
    </row>
    <row r="3065" spans="1:13" x14ac:dyDescent="0.25">
      <c r="A3065" s="73">
        <f>+'INFO SEAL'!B3016</f>
        <v>3011</v>
      </c>
      <c r="B3065" s="180" t="str">
        <f t="shared" si="109"/>
        <v>SICODI</v>
      </c>
      <c r="C3065" s="180" t="str">
        <f>+'INFO SEAL'!C3016</f>
        <v>AREQUIPA</v>
      </c>
      <c r="D3065" s="180" t="str">
        <f>+'INFO SEAL'!D3016</f>
        <v>CAYLLOMA</v>
      </c>
      <c r="E3065" s="180" t="str">
        <f>+'INFO SEAL'!E3016</f>
        <v>CALLALLI</v>
      </c>
      <c r="F3065" s="180" t="str">
        <f>+IF('INFO SEAL'!I3016="BAJA TENSION","BT",IF('INFO SEAL'!I3016="MEDIA TENSION","MT","AT"))</f>
        <v>MT</v>
      </c>
      <c r="G3065" s="180">
        <f>+'INFO SEAL'!K3016</f>
        <v>12</v>
      </c>
      <c r="H3065" s="180" t="str">
        <f>+'INFO SEAL'!L3016</f>
        <v>POSTE</v>
      </c>
      <c r="I3065" s="180" t="str">
        <f>+'INFO SEAL'!M3016</f>
        <v>MADERA</v>
      </c>
      <c r="J3065" s="180" t="str">
        <f>+'INFO SEAL'!N3016&amp;"-"&amp;F3065</f>
        <v>PPM19-MT</v>
      </c>
      <c r="K3065" s="180"/>
      <c r="L3065" s="182" t="str">
        <f>+VLOOKUP('INFO SEAL'!N3016,$J$8:$V$50,3,FALSE)</f>
        <v>POSTE DE MADERA TRATADA DE 12 mts. CL.4</v>
      </c>
      <c r="M3065" s="33">
        <f t="shared" si="110"/>
        <v>1</v>
      </c>
    </row>
    <row r="3066" spans="1:13" x14ac:dyDescent="0.25">
      <c r="A3066" s="73">
        <f>+'INFO SEAL'!B3017</f>
        <v>3012</v>
      </c>
      <c r="B3066" s="180" t="str">
        <f t="shared" si="109"/>
        <v>SICODI</v>
      </c>
      <c r="C3066" s="180" t="str">
        <f>+'INFO SEAL'!C3017</f>
        <v>AREQUIPA</v>
      </c>
      <c r="D3066" s="180" t="str">
        <f>+'INFO SEAL'!D3017</f>
        <v>CAYLLOMA</v>
      </c>
      <c r="E3066" s="180" t="str">
        <f>+'INFO SEAL'!E3017</f>
        <v>CALLALLI</v>
      </c>
      <c r="F3066" s="180" t="str">
        <f>+IF('INFO SEAL'!I3017="BAJA TENSION","BT",IF('INFO SEAL'!I3017="MEDIA TENSION","MT","AT"))</f>
        <v>MT</v>
      </c>
      <c r="G3066" s="180">
        <f>+'INFO SEAL'!K3017</f>
        <v>12</v>
      </c>
      <c r="H3066" s="180" t="str">
        <f>+'INFO SEAL'!L3017</f>
        <v>POSTE</v>
      </c>
      <c r="I3066" s="180" t="str">
        <f>+'INFO SEAL'!M3017</f>
        <v>MADERA</v>
      </c>
      <c r="J3066" s="180" t="str">
        <f>+'INFO SEAL'!N3017&amp;"-"&amp;F3066</f>
        <v>PPM19-MT</v>
      </c>
      <c r="K3066" s="180"/>
      <c r="L3066" s="182" t="str">
        <f>+VLOOKUP('INFO SEAL'!N3017,$J$8:$V$50,3,FALSE)</f>
        <v>POSTE DE MADERA TRATADA DE 12 mts. CL.4</v>
      </c>
      <c r="M3066" s="33">
        <f t="shared" si="110"/>
        <v>1</v>
      </c>
    </row>
    <row r="3067" spans="1:13" x14ac:dyDescent="0.25">
      <c r="A3067" s="73">
        <f>+'INFO SEAL'!B3018</f>
        <v>3013</v>
      </c>
      <c r="B3067" s="180" t="str">
        <f t="shared" si="109"/>
        <v>SICODI</v>
      </c>
      <c r="C3067" s="180" t="str">
        <f>+'INFO SEAL'!C3018</f>
        <v>AREQUIPA</v>
      </c>
      <c r="D3067" s="180" t="str">
        <f>+'INFO SEAL'!D3018</f>
        <v>CAYLLOMA</v>
      </c>
      <c r="E3067" s="180" t="str">
        <f>+'INFO SEAL'!E3018</f>
        <v>CALLALLI</v>
      </c>
      <c r="F3067" s="180" t="str">
        <f>+IF('INFO SEAL'!I3018="BAJA TENSION","BT",IF('INFO SEAL'!I3018="MEDIA TENSION","MT","AT"))</f>
        <v>MT</v>
      </c>
      <c r="G3067" s="180">
        <f>+'INFO SEAL'!K3018</f>
        <v>12</v>
      </c>
      <c r="H3067" s="180" t="str">
        <f>+'INFO SEAL'!L3018</f>
        <v>POSTE</v>
      </c>
      <c r="I3067" s="180" t="str">
        <f>+'INFO SEAL'!M3018</f>
        <v>MADERA</v>
      </c>
      <c r="J3067" s="180" t="str">
        <f>+'INFO SEAL'!N3018&amp;"-"&amp;F3067</f>
        <v>PPM19-MT</v>
      </c>
      <c r="K3067" s="180"/>
      <c r="L3067" s="182" t="str">
        <f>+VLOOKUP('INFO SEAL'!N3018,$J$8:$V$50,3,FALSE)</f>
        <v>POSTE DE MADERA TRATADA DE 12 mts. CL.4</v>
      </c>
      <c r="M3067" s="33">
        <f t="shared" si="110"/>
        <v>1</v>
      </c>
    </row>
    <row r="3068" spans="1:13" x14ac:dyDescent="0.25">
      <c r="A3068" s="73">
        <f>+'INFO SEAL'!B3019</f>
        <v>3014</v>
      </c>
      <c r="B3068" s="180" t="str">
        <f t="shared" si="109"/>
        <v>SICODI</v>
      </c>
      <c r="C3068" s="180" t="str">
        <f>+'INFO SEAL'!C3019</f>
        <v>AREQUIPA</v>
      </c>
      <c r="D3068" s="180" t="str">
        <f>+'INFO SEAL'!D3019</f>
        <v>CAYLLOMA</v>
      </c>
      <c r="E3068" s="180" t="str">
        <f>+'INFO SEAL'!E3019</f>
        <v>COPORAQUE</v>
      </c>
      <c r="F3068" s="180" t="str">
        <f>+IF('INFO SEAL'!I3019="BAJA TENSION","BT",IF('INFO SEAL'!I3019="MEDIA TENSION","MT","AT"))</f>
        <v>MT</v>
      </c>
      <c r="G3068" s="180">
        <f>+'INFO SEAL'!K3019</f>
        <v>11</v>
      </c>
      <c r="H3068" s="180" t="str">
        <f>+'INFO SEAL'!L3019</f>
        <v>POSTE</v>
      </c>
      <c r="I3068" s="180" t="str">
        <f>+'INFO SEAL'!M3019</f>
        <v>MADERA</v>
      </c>
      <c r="J3068" s="180" t="str">
        <f>+'INFO SEAL'!N3019&amp;"-"&amp;F3068</f>
        <v>PPM15-MT</v>
      </c>
      <c r="K3068" s="180"/>
      <c r="L3068" s="182" t="str">
        <f>+VLOOKUP('INFO SEAL'!N3019,$J$8:$V$50,3,FALSE)</f>
        <v>POSTE DE MADERA TRATADA DE 11 mts. CL.4</v>
      </c>
      <c r="M3068" s="33">
        <f t="shared" si="110"/>
        <v>0.8</v>
      </c>
    </row>
    <row r="3069" spans="1:13" x14ac:dyDescent="0.25">
      <c r="A3069" s="73">
        <f>+'INFO SEAL'!B3020</f>
        <v>3015</v>
      </c>
      <c r="B3069" s="180" t="str">
        <f t="shared" si="109"/>
        <v>SICODI</v>
      </c>
      <c r="C3069" s="180" t="str">
        <f>+'INFO SEAL'!C3020</f>
        <v>AREQUIPA</v>
      </c>
      <c r="D3069" s="180" t="str">
        <f>+'INFO SEAL'!D3020</f>
        <v>CAYLLOMA</v>
      </c>
      <c r="E3069" s="180" t="str">
        <f>+'INFO SEAL'!E3020</f>
        <v>COPORAQUE</v>
      </c>
      <c r="F3069" s="180" t="str">
        <f>+IF('INFO SEAL'!I3020="BAJA TENSION","BT",IF('INFO SEAL'!I3020="MEDIA TENSION","MT","AT"))</f>
        <v>MT</v>
      </c>
      <c r="G3069" s="180">
        <f>+'INFO SEAL'!K3020</f>
        <v>11</v>
      </c>
      <c r="H3069" s="180" t="str">
        <f>+'INFO SEAL'!L3020</f>
        <v>POSTE</v>
      </c>
      <c r="I3069" s="180" t="str">
        <f>+'INFO SEAL'!M3020</f>
        <v>MADERA</v>
      </c>
      <c r="J3069" s="180" t="str">
        <f>+'INFO SEAL'!N3020&amp;"-"&amp;F3069</f>
        <v>PPM15-MT</v>
      </c>
      <c r="K3069" s="180"/>
      <c r="L3069" s="182" t="str">
        <f>+VLOOKUP('INFO SEAL'!N3020,$J$8:$V$50,3,FALSE)</f>
        <v>POSTE DE MADERA TRATADA DE 11 mts. CL.4</v>
      </c>
      <c r="M3069" s="33">
        <f t="shared" si="110"/>
        <v>0.8</v>
      </c>
    </row>
    <row r="3070" spans="1:13" x14ac:dyDescent="0.25">
      <c r="A3070" s="73">
        <f>+'INFO SEAL'!B3021</f>
        <v>3016</v>
      </c>
      <c r="B3070" s="180" t="str">
        <f t="shared" si="109"/>
        <v>SICODI</v>
      </c>
      <c r="C3070" s="180" t="str">
        <f>+'INFO SEAL'!C3021</f>
        <v>AREQUIPA</v>
      </c>
      <c r="D3070" s="180" t="str">
        <f>+'INFO SEAL'!D3021</f>
        <v>CAYLLOMA</v>
      </c>
      <c r="E3070" s="180" t="str">
        <f>+'INFO SEAL'!E3021</f>
        <v>COPORAQUE</v>
      </c>
      <c r="F3070" s="180" t="str">
        <f>+IF('INFO SEAL'!I3021="BAJA TENSION","BT",IF('INFO SEAL'!I3021="MEDIA TENSION","MT","AT"))</f>
        <v>MT</v>
      </c>
      <c r="G3070" s="180">
        <f>+'INFO SEAL'!K3021</f>
        <v>11</v>
      </c>
      <c r="H3070" s="180" t="str">
        <f>+'INFO SEAL'!L3021</f>
        <v>POSTE</v>
      </c>
      <c r="I3070" s="180" t="str">
        <f>+'INFO SEAL'!M3021</f>
        <v>MADERA</v>
      </c>
      <c r="J3070" s="180" t="str">
        <f>+'INFO SEAL'!N3021&amp;"-"&amp;F3070</f>
        <v>PPM15-MT</v>
      </c>
      <c r="K3070" s="180"/>
      <c r="L3070" s="182" t="str">
        <f>+VLOOKUP('INFO SEAL'!N3021,$J$8:$V$50,3,FALSE)</f>
        <v>POSTE DE MADERA TRATADA DE 11 mts. CL.4</v>
      </c>
      <c r="M3070" s="33">
        <f t="shared" si="110"/>
        <v>0.8</v>
      </c>
    </row>
    <row r="3071" spans="1:13" x14ac:dyDescent="0.25">
      <c r="A3071" s="73">
        <f>+'INFO SEAL'!B3022</f>
        <v>3017</v>
      </c>
      <c r="B3071" s="180" t="str">
        <f t="shared" si="109"/>
        <v>SICODI</v>
      </c>
      <c r="C3071" s="180" t="str">
        <f>+'INFO SEAL'!C3022</f>
        <v>AREQUIPA</v>
      </c>
      <c r="D3071" s="180" t="str">
        <f>+'INFO SEAL'!D3022</f>
        <v>CAYLLOMA</v>
      </c>
      <c r="E3071" s="180" t="str">
        <f>+'INFO SEAL'!E3022</f>
        <v>COPORAQUE</v>
      </c>
      <c r="F3071" s="180" t="str">
        <f>+IF('INFO SEAL'!I3022="BAJA TENSION","BT",IF('INFO SEAL'!I3022="MEDIA TENSION","MT","AT"))</f>
        <v>MT</v>
      </c>
      <c r="G3071" s="180">
        <f>+'INFO SEAL'!K3022</f>
        <v>11</v>
      </c>
      <c r="H3071" s="180" t="str">
        <f>+'INFO SEAL'!L3022</f>
        <v>POSTE</v>
      </c>
      <c r="I3071" s="180" t="str">
        <f>+'INFO SEAL'!M3022</f>
        <v>MADERA</v>
      </c>
      <c r="J3071" s="180" t="str">
        <f>+'INFO SEAL'!N3022&amp;"-"&amp;F3071</f>
        <v>PPM15-MT</v>
      </c>
      <c r="K3071" s="180"/>
      <c r="L3071" s="182" t="str">
        <f>+VLOOKUP('INFO SEAL'!N3022,$J$8:$V$50,3,FALSE)</f>
        <v>POSTE DE MADERA TRATADA DE 11 mts. CL.4</v>
      </c>
      <c r="M3071" s="33">
        <f t="shared" si="110"/>
        <v>0.8</v>
      </c>
    </row>
    <row r="3072" spans="1:13" x14ac:dyDescent="0.25">
      <c r="A3072" s="73">
        <f>+'INFO SEAL'!B3023</f>
        <v>3018</v>
      </c>
      <c r="B3072" s="180" t="str">
        <f t="shared" si="109"/>
        <v>SICODI</v>
      </c>
      <c r="C3072" s="180" t="str">
        <f>+'INFO SEAL'!C3023</f>
        <v>AREQUIPA</v>
      </c>
      <c r="D3072" s="180" t="str">
        <f>+'INFO SEAL'!D3023</f>
        <v>CAYLLOMA</v>
      </c>
      <c r="E3072" s="180" t="str">
        <f>+'INFO SEAL'!E3023</f>
        <v>TUTI</v>
      </c>
      <c r="F3072" s="180" t="str">
        <f>+IF('INFO SEAL'!I3023="BAJA TENSION","BT",IF('INFO SEAL'!I3023="MEDIA TENSION","MT","AT"))</f>
        <v>MT</v>
      </c>
      <c r="G3072" s="180">
        <f>+'INFO SEAL'!K3023</f>
        <v>11</v>
      </c>
      <c r="H3072" s="180" t="str">
        <f>+'INFO SEAL'!L3023</f>
        <v>POSTE</v>
      </c>
      <c r="I3072" s="180" t="str">
        <f>+'INFO SEAL'!M3023</f>
        <v>MADERA</v>
      </c>
      <c r="J3072" s="180" t="str">
        <f>+'INFO SEAL'!N3023&amp;"-"&amp;F3072</f>
        <v>PPM15-MT</v>
      </c>
      <c r="K3072" s="180"/>
      <c r="L3072" s="182" t="str">
        <f>+VLOOKUP('INFO SEAL'!N3023,$J$8:$V$50,3,FALSE)</f>
        <v>POSTE DE MADERA TRATADA DE 11 mts. CL.4</v>
      </c>
      <c r="M3072" s="33">
        <f t="shared" si="110"/>
        <v>0.8</v>
      </c>
    </row>
    <row r="3073" spans="1:13" x14ac:dyDescent="0.25">
      <c r="A3073" s="73">
        <f>+'INFO SEAL'!B3024</f>
        <v>3019</v>
      </c>
      <c r="B3073" s="180" t="str">
        <f t="shared" si="109"/>
        <v>SICODI</v>
      </c>
      <c r="C3073" s="180" t="str">
        <f>+'INFO SEAL'!C3024</f>
        <v>AREQUIPA</v>
      </c>
      <c r="D3073" s="180" t="str">
        <f>+'INFO SEAL'!D3024</f>
        <v>CAYLLOMA</v>
      </c>
      <c r="E3073" s="180" t="str">
        <f>+'INFO SEAL'!E3024</f>
        <v>SIBAYO</v>
      </c>
      <c r="F3073" s="180" t="str">
        <f>+IF('INFO SEAL'!I3024="BAJA TENSION","BT",IF('INFO SEAL'!I3024="MEDIA TENSION","MT","AT"))</f>
        <v>MT</v>
      </c>
      <c r="G3073" s="180">
        <f>+'INFO SEAL'!K3024</f>
        <v>12</v>
      </c>
      <c r="H3073" s="180" t="str">
        <f>+'INFO SEAL'!L3024</f>
        <v>POSTE</v>
      </c>
      <c r="I3073" s="180" t="str">
        <f>+'INFO SEAL'!M3024</f>
        <v>MADERA</v>
      </c>
      <c r="J3073" s="180" t="str">
        <f>+'INFO SEAL'!N3024&amp;"-"&amp;F3073</f>
        <v>PPM19-MT</v>
      </c>
      <c r="K3073" s="180"/>
      <c r="L3073" s="182" t="str">
        <f>+VLOOKUP('INFO SEAL'!N3024,$J$8:$V$50,3,FALSE)</f>
        <v>POSTE DE MADERA TRATADA DE 12 mts. CL.4</v>
      </c>
      <c r="M3073" s="33">
        <f t="shared" si="110"/>
        <v>1</v>
      </c>
    </row>
    <row r="3074" spans="1:13" x14ac:dyDescent="0.25">
      <c r="A3074" s="73">
        <f>+'INFO SEAL'!B3025</f>
        <v>3020</v>
      </c>
      <c r="B3074" s="180" t="str">
        <f t="shared" si="109"/>
        <v>SICODI</v>
      </c>
      <c r="C3074" s="180" t="str">
        <f>+'INFO SEAL'!C3025</f>
        <v>AREQUIPA</v>
      </c>
      <c r="D3074" s="180" t="str">
        <f>+'INFO SEAL'!D3025</f>
        <v>CAYLLOMA</v>
      </c>
      <c r="E3074" s="180" t="str">
        <f>+'INFO SEAL'!E3025</f>
        <v>TUTI</v>
      </c>
      <c r="F3074" s="180" t="str">
        <f>+IF('INFO SEAL'!I3025="BAJA TENSION","BT",IF('INFO SEAL'!I3025="MEDIA TENSION","MT","AT"))</f>
        <v>MT</v>
      </c>
      <c r="G3074" s="180">
        <f>+'INFO SEAL'!K3025</f>
        <v>12</v>
      </c>
      <c r="H3074" s="180" t="str">
        <f>+'INFO SEAL'!L3025</f>
        <v>POSTE</v>
      </c>
      <c r="I3074" s="180" t="str">
        <f>+'INFO SEAL'!M3025</f>
        <v>MADERA</v>
      </c>
      <c r="J3074" s="180" t="str">
        <f>+'INFO SEAL'!N3025&amp;"-"&amp;F3074</f>
        <v>PPM19-MT</v>
      </c>
      <c r="K3074" s="180"/>
      <c r="L3074" s="182" t="str">
        <f>+VLOOKUP('INFO SEAL'!N3025,$J$8:$V$50,3,FALSE)</f>
        <v>POSTE DE MADERA TRATADA DE 12 mts. CL.4</v>
      </c>
      <c r="M3074" s="33">
        <f t="shared" si="110"/>
        <v>1</v>
      </c>
    </row>
    <row r="3075" spans="1:13" x14ac:dyDescent="0.25">
      <c r="A3075" s="73">
        <f>+'INFO SEAL'!B3026</f>
        <v>3021</v>
      </c>
      <c r="B3075" s="180" t="str">
        <f t="shared" si="109"/>
        <v>SICODI</v>
      </c>
      <c r="C3075" s="180" t="str">
        <f>+'INFO SEAL'!C3026</f>
        <v>AREQUIPA</v>
      </c>
      <c r="D3075" s="180" t="str">
        <f>+'INFO SEAL'!D3026</f>
        <v>CAYLLOMA</v>
      </c>
      <c r="E3075" s="180" t="str">
        <f>+'INFO SEAL'!E3026</f>
        <v>TUTI</v>
      </c>
      <c r="F3075" s="180" t="str">
        <f>+IF('INFO SEAL'!I3026="BAJA TENSION","BT",IF('INFO SEAL'!I3026="MEDIA TENSION","MT","AT"))</f>
        <v>MT</v>
      </c>
      <c r="G3075" s="180">
        <f>+'INFO SEAL'!K3026</f>
        <v>11</v>
      </c>
      <c r="H3075" s="180" t="str">
        <f>+'INFO SEAL'!L3026</f>
        <v>POSTE</v>
      </c>
      <c r="I3075" s="180" t="str">
        <f>+'INFO SEAL'!M3026</f>
        <v>MADERA</v>
      </c>
      <c r="J3075" s="180" t="str">
        <f>+'INFO SEAL'!N3026&amp;"-"&amp;F3075</f>
        <v>PPM15-MT</v>
      </c>
      <c r="K3075" s="180"/>
      <c r="L3075" s="182" t="str">
        <f>+VLOOKUP('INFO SEAL'!N3026,$J$8:$V$50,3,FALSE)</f>
        <v>POSTE DE MADERA TRATADA DE 11 mts. CL.4</v>
      </c>
      <c r="M3075" s="33">
        <f t="shared" si="110"/>
        <v>0.8</v>
      </c>
    </row>
    <row r="3076" spans="1:13" x14ac:dyDescent="0.25">
      <c r="A3076" s="73">
        <f>+'INFO SEAL'!B3027</f>
        <v>3022</v>
      </c>
      <c r="B3076" s="180" t="str">
        <f t="shared" si="109"/>
        <v>SICODI</v>
      </c>
      <c r="C3076" s="180" t="str">
        <f>+'INFO SEAL'!C3027</f>
        <v>AREQUIPA</v>
      </c>
      <c r="D3076" s="180" t="str">
        <f>+'INFO SEAL'!D3027</f>
        <v>CAYLLOMA</v>
      </c>
      <c r="E3076" s="180" t="str">
        <f>+'INFO SEAL'!E3027</f>
        <v>SIBAYO</v>
      </c>
      <c r="F3076" s="180" t="str">
        <f>+IF('INFO SEAL'!I3027="BAJA TENSION","BT",IF('INFO SEAL'!I3027="MEDIA TENSION","MT","AT"))</f>
        <v>MT</v>
      </c>
      <c r="G3076" s="180">
        <f>+'INFO SEAL'!K3027</f>
        <v>12</v>
      </c>
      <c r="H3076" s="180" t="str">
        <f>+'INFO SEAL'!L3027</f>
        <v>POSTE</v>
      </c>
      <c r="I3076" s="180" t="str">
        <f>+'INFO SEAL'!M3027</f>
        <v>MADERA</v>
      </c>
      <c r="J3076" s="180" t="str">
        <f>+'INFO SEAL'!N3027&amp;"-"&amp;F3076</f>
        <v>PPM19-MT</v>
      </c>
      <c r="K3076" s="180"/>
      <c r="L3076" s="182" t="str">
        <f>+VLOOKUP('INFO SEAL'!N3027,$J$8:$V$50,3,FALSE)</f>
        <v>POSTE DE MADERA TRATADA DE 12 mts. CL.4</v>
      </c>
      <c r="M3076" s="33">
        <f t="shared" si="110"/>
        <v>1</v>
      </c>
    </row>
    <row r="3077" spans="1:13" x14ac:dyDescent="0.25">
      <c r="A3077" s="73">
        <f>+'INFO SEAL'!B3028</f>
        <v>3023</v>
      </c>
      <c r="B3077" s="180" t="str">
        <f t="shared" si="109"/>
        <v>SICODI</v>
      </c>
      <c r="C3077" s="180" t="str">
        <f>+'INFO SEAL'!C3028</f>
        <v>AREQUIPA</v>
      </c>
      <c r="D3077" s="180" t="str">
        <f>+'INFO SEAL'!D3028</f>
        <v>CAYLLOMA</v>
      </c>
      <c r="E3077" s="180" t="str">
        <f>+'INFO SEAL'!E3028</f>
        <v>CHIVAY</v>
      </c>
      <c r="F3077" s="180" t="str">
        <f>+IF('INFO SEAL'!I3028="BAJA TENSION","BT",IF('INFO SEAL'!I3028="MEDIA TENSION","MT","AT"))</f>
        <v>MT</v>
      </c>
      <c r="G3077" s="180">
        <f>+'INFO SEAL'!K3028</f>
        <v>13</v>
      </c>
      <c r="H3077" s="180" t="str">
        <f>+'INFO SEAL'!L3028</f>
        <v>POSTE</v>
      </c>
      <c r="I3077" s="180" t="str">
        <f>+'INFO SEAL'!M3028</f>
        <v>CONCRETO</v>
      </c>
      <c r="J3077" s="180" t="str">
        <f>+'INFO SEAL'!N3028&amp;"-"&amp;F3077</f>
        <v>PPC18-MT</v>
      </c>
      <c r="K3077" s="180"/>
      <c r="L3077" s="182" t="str">
        <f>+VLOOKUP('INFO SEAL'!N3028,$J$8:$V$50,3,FALSE)</f>
        <v>POSTE DE CONCRETO ARMADO DE 13/200/140/335</v>
      </c>
      <c r="M3077" s="33">
        <f t="shared" si="110"/>
        <v>0.4</v>
      </c>
    </row>
    <row r="3078" spans="1:13" x14ac:dyDescent="0.25">
      <c r="A3078" s="73">
        <f>+'INFO SEAL'!B3029</f>
        <v>3024</v>
      </c>
      <c r="B3078" s="180" t="str">
        <f t="shared" si="109"/>
        <v>SICODI</v>
      </c>
      <c r="C3078" s="180" t="str">
        <f>+'INFO SEAL'!C3029</f>
        <v>AREQUIPA</v>
      </c>
      <c r="D3078" s="180" t="str">
        <f>+'INFO SEAL'!D3029</f>
        <v>CAYLLOMA</v>
      </c>
      <c r="E3078" s="180" t="str">
        <f>+'INFO SEAL'!E3029</f>
        <v>CALLALLI</v>
      </c>
      <c r="F3078" s="180" t="str">
        <f>+IF('INFO SEAL'!I3029="BAJA TENSION","BT",IF('INFO SEAL'!I3029="MEDIA TENSION","MT","AT"))</f>
        <v>MT</v>
      </c>
      <c r="G3078" s="180">
        <f>+'INFO SEAL'!K3029</f>
        <v>12</v>
      </c>
      <c r="H3078" s="180" t="str">
        <f>+'INFO SEAL'!L3029</f>
        <v>POSTE</v>
      </c>
      <c r="I3078" s="180" t="str">
        <f>+'INFO SEAL'!M3029</f>
        <v>MADERA</v>
      </c>
      <c r="J3078" s="180" t="str">
        <f>+'INFO SEAL'!N3029&amp;"-"&amp;F3078</f>
        <v>PPM19-MT</v>
      </c>
      <c r="K3078" s="180"/>
      <c r="L3078" s="182" t="str">
        <f>+VLOOKUP('INFO SEAL'!N3029,$J$8:$V$50,3,FALSE)</f>
        <v>POSTE DE MADERA TRATADA DE 12 mts. CL.4</v>
      </c>
      <c r="M3078" s="33">
        <f t="shared" si="110"/>
        <v>1</v>
      </c>
    </row>
    <row r="3079" spans="1:13" x14ac:dyDescent="0.25">
      <c r="A3079" s="73">
        <f>+'INFO SEAL'!B3030</f>
        <v>3025</v>
      </c>
      <c r="B3079" s="180" t="str">
        <f t="shared" si="109"/>
        <v>SICODI</v>
      </c>
      <c r="C3079" s="180" t="str">
        <f>+'INFO SEAL'!C3030</f>
        <v>AREQUIPA</v>
      </c>
      <c r="D3079" s="180" t="str">
        <f>+'INFO SEAL'!D3030</f>
        <v>CAYLLOMA</v>
      </c>
      <c r="E3079" s="180" t="str">
        <f>+'INFO SEAL'!E3030</f>
        <v>TUTI</v>
      </c>
      <c r="F3079" s="180" t="str">
        <f>+IF('INFO SEAL'!I3030="BAJA TENSION","BT",IF('INFO SEAL'!I3030="MEDIA TENSION","MT","AT"))</f>
        <v>MT</v>
      </c>
      <c r="G3079" s="180">
        <f>+'INFO SEAL'!K3030</f>
        <v>12</v>
      </c>
      <c r="H3079" s="180" t="str">
        <f>+'INFO SEAL'!L3030</f>
        <v>POSTE</v>
      </c>
      <c r="I3079" s="180" t="str">
        <f>+'INFO SEAL'!M3030</f>
        <v>MADERA</v>
      </c>
      <c r="J3079" s="180" t="str">
        <f>+'INFO SEAL'!N3030&amp;"-"&amp;F3079</f>
        <v>PPM19-MT</v>
      </c>
      <c r="K3079" s="180"/>
      <c r="L3079" s="182" t="str">
        <f>+VLOOKUP('INFO SEAL'!N3030,$J$8:$V$50,3,FALSE)</f>
        <v>POSTE DE MADERA TRATADA DE 12 mts. CL.4</v>
      </c>
      <c r="M3079" s="33">
        <f t="shared" si="110"/>
        <v>1</v>
      </c>
    </row>
    <row r="3080" spans="1:13" x14ac:dyDescent="0.25">
      <c r="A3080" s="73">
        <f>+'INFO SEAL'!B3031</f>
        <v>3026</v>
      </c>
      <c r="B3080" s="180" t="str">
        <f t="shared" si="109"/>
        <v>SICODI</v>
      </c>
      <c r="C3080" s="180" t="str">
        <f>+'INFO SEAL'!C3031</f>
        <v>AREQUIPA</v>
      </c>
      <c r="D3080" s="180" t="str">
        <f>+'INFO SEAL'!D3031</f>
        <v>CAYLLOMA</v>
      </c>
      <c r="E3080" s="180" t="str">
        <f>+'INFO SEAL'!E3031</f>
        <v>SIBAYO</v>
      </c>
      <c r="F3080" s="180" t="str">
        <f>+IF('INFO SEAL'!I3031="BAJA TENSION","BT",IF('INFO SEAL'!I3031="MEDIA TENSION","MT","AT"))</f>
        <v>MT</v>
      </c>
      <c r="G3080" s="180">
        <f>+'INFO SEAL'!K3031</f>
        <v>12</v>
      </c>
      <c r="H3080" s="180" t="str">
        <f>+'INFO SEAL'!L3031</f>
        <v>POSTE</v>
      </c>
      <c r="I3080" s="180" t="str">
        <f>+'INFO SEAL'!M3031</f>
        <v>MADERA</v>
      </c>
      <c r="J3080" s="180" t="str">
        <f>+'INFO SEAL'!N3031&amp;"-"&amp;F3080</f>
        <v>PPM19-MT</v>
      </c>
      <c r="K3080" s="180"/>
      <c r="L3080" s="182" t="str">
        <f>+VLOOKUP('INFO SEAL'!N3031,$J$8:$V$50,3,FALSE)</f>
        <v>POSTE DE MADERA TRATADA DE 12 mts. CL.4</v>
      </c>
      <c r="M3080" s="33">
        <f t="shared" si="110"/>
        <v>1</v>
      </c>
    </row>
    <row r="3081" spans="1:13" x14ac:dyDescent="0.25">
      <c r="A3081" s="73">
        <f>+'INFO SEAL'!B3032</f>
        <v>3027</v>
      </c>
      <c r="B3081" s="180" t="str">
        <f t="shared" si="109"/>
        <v>SICODI</v>
      </c>
      <c r="C3081" s="180" t="str">
        <f>+'INFO SEAL'!C3032</f>
        <v>AREQUIPA</v>
      </c>
      <c r="D3081" s="180" t="str">
        <f>+'INFO SEAL'!D3032</f>
        <v>CAYLLOMA</v>
      </c>
      <c r="E3081" s="180" t="str">
        <f>+'INFO SEAL'!E3032</f>
        <v>CHIVAY</v>
      </c>
      <c r="F3081" s="180" t="str">
        <f>+IF('INFO SEAL'!I3032="BAJA TENSION","BT",IF('INFO SEAL'!I3032="MEDIA TENSION","MT","AT"))</f>
        <v>MT</v>
      </c>
      <c r="G3081" s="180">
        <f>+'INFO SEAL'!K3032</f>
        <v>12</v>
      </c>
      <c r="H3081" s="180" t="str">
        <f>+'INFO SEAL'!L3032</f>
        <v>POSTE</v>
      </c>
      <c r="I3081" s="180" t="str">
        <f>+'INFO SEAL'!M3032</f>
        <v>MADERA</v>
      </c>
      <c r="J3081" s="180" t="str">
        <f>+'INFO SEAL'!N3032&amp;"-"&amp;F3081</f>
        <v>PPM19-MT</v>
      </c>
      <c r="K3081" s="180"/>
      <c r="L3081" s="182" t="str">
        <f>+VLOOKUP('INFO SEAL'!N3032,$J$8:$V$50,3,FALSE)</f>
        <v>POSTE DE MADERA TRATADA DE 12 mts. CL.4</v>
      </c>
      <c r="M3081" s="33">
        <f t="shared" si="110"/>
        <v>1</v>
      </c>
    </row>
    <row r="3082" spans="1:13" x14ac:dyDescent="0.25">
      <c r="A3082" s="73">
        <f>+'INFO SEAL'!B3033</f>
        <v>3028</v>
      </c>
      <c r="B3082" s="180" t="str">
        <f t="shared" si="109"/>
        <v>SICODI</v>
      </c>
      <c r="C3082" s="180" t="str">
        <f>+'INFO SEAL'!C3033</f>
        <v>AREQUIPA</v>
      </c>
      <c r="D3082" s="180" t="str">
        <f>+'INFO SEAL'!D3033</f>
        <v>CAYLLOMA</v>
      </c>
      <c r="E3082" s="180" t="str">
        <f>+'INFO SEAL'!E3033</f>
        <v>TUTI</v>
      </c>
      <c r="F3082" s="180" t="str">
        <f>+IF('INFO SEAL'!I3033="BAJA TENSION","BT",IF('INFO SEAL'!I3033="MEDIA TENSION","MT","AT"))</f>
        <v>MT</v>
      </c>
      <c r="G3082" s="180">
        <f>+'INFO SEAL'!K3033</f>
        <v>12</v>
      </c>
      <c r="H3082" s="180" t="str">
        <f>+'INFO SEAL'!L3033</f>
        <v>POSTE</v>
      </c>
      <c r="I3082" s="180" t="str">
        <f>+'INFO SEAL'!M3033</f>
        <v>MADERA</v>
      </c>
      <c r="J3082" s="180" t="str">
        <f>+'INFO SEAL'!N3033&amp;"-"&amp;F3082</f>
        <v>PPM19-MT</v>
      </c>
      <c r="K3082" s="180"/>
      <c r="L3082" s="182" t="str">
        <f>+VLOOKUP('INFO SEAL'!N3033,$J$8:$V$50,3,FALSE)</f>
        <v>POSTE DE MADERA TRATADA DE 12 mts. CL.4</v>
      </c>
      <c r="M3082" s="33">
        <f t="shared" si="110"/>
        <v>1</v>
      </c>
    </row>
    <row r="3083" spans="1:13" x14ac:dyDescent="0.25">
      <c r="A3083" s="73">
        <f>+'INFO SEAL'!B3034</f>
        <v>3029</v>
      </c>
      <c r="B3083" s="180" t="str">
        <f t="shared" si="109"/>
        <v>SICODI</v>
      </c>
      <c r="C3083" s="180" t="str">
        <f>+'INFO SEAL'!C3034</f>
        <v>AREQUIPA</v>
      </c>
      <c r="D3083" s="180" t="str">
        <f>+'INFO SEAL'!D3034</f>
        <v>CAYLLOMA</v>
      </c>
      <c r="E3083" s="180" t="str">
        <f>+'INFO SEAL'!E3034</f>
        <v>TUTI</v>
      </c>
      <c r="F3083" s="180" t="str">
        <f>+IF('INFO SEAL'!I3034="BAJA TENSION","BT",IF('INFO SEAL'!I3034="MEDIA TENSION","MT","AT"))</f>
        <v>MT</v>
      </c>
      <c r="G3083" s="180">
        <f>+'INFO SEAL'!K3034</f>
        <v>12</v>
      </c>
      <c r="H3083" s="180" t="str">
        <f>+'INFO SEAL'!L3034</f>
        <v>POSTE</v>
      </c>
      <c r="I3083" s="180" t="str">
        <f>+'INFO SEAL'!M3034</f>
        <v>MADERA</v>
      </c>
      <c r="J3083" s="180" t="str">
        <f>+'INFO SEAL'!N3034&amp;"-"&amp;F3083</f>
        <v>PPM19-MT</v>
      </c>
      <c r="K3083" s="180"/>
      <c r="L3083" s="182" t="str">
        <f>+VLOOKUP('INFO SEAL'!N3034,$J$8:$V$50,3,FALSE)</f>
        <v>POSTE DE MADERA TRATADA DE 12 mts. CL.4</v>
      </c>
      <c r="M3083" s="33">
        <f t="shared" si="110"/>
        <v>1</v>
      </c>
    </row>
    <row r="3084" spans="1:13" x14ac:dyDescent="0.25">
      <c r="A3084" s="73">
        <f>+'INFO SEAL'!B3035</f>
        <v>3030</v>
      </c>
      <c r="B3084" s="180" t="str">
        <f t="shared" si="109"/>
        <v>SICODI</v>
      </c>
      <c r="C3084" s="180" t="str">
        <f>+'INFO SEAL'!C3035</f>
        <v>AREQUIPA</v>
      </c>
      <c r="D3084" s="180" t="str">
        <f>+'INFO SEAL'!D3035</f>
        <v>CAYLLOMA</v>
      </c>
      <c r="E3084" s="180" t="str">
        <f>+'INFO SEAL'!E3035</f>
        <v>SIBAYO</v>
      </c>
      <c r="F3084" s="180" t="str">
        <f>+IF('INFO SEAL'!I3035="BAJA TENSION","BT",IF('INFO SEAL'!I3035="MEDIA TENSION","MT","AT"))</f>
        <v>MT</v>
      </c>
      <c r="G3084" s="180">
        <f>+'INFO SEAL'!K3035</f>
        <v>12</v>
      </c>
      <c r="H3084" s="180" t="str">
        <f>+'INFO SEAL'!L3035</f>
        <v>POSTE</v>
      </c>
      <c r="I3084" s="180" t="str">
        <f>+'INFO SEAL'!M3035</f>
        <v>MADERA</v>
      </c>
      <c r="J3084" s="180" t="str">
        <f>+'INFO SEAL'!N3035&amp;"-"&amp;F3084</f>
        <v>PPM19-MT</v>
      </c>
      <c r="K3084" s="180"/>
      <c r="L3084" s="182" t="str">
        <f>+VLOOKUP('INFO SEAL'!N3035,$J$8:$V$50,3,FALSE)</f>
        <v>POSTE DE MADERA TRATADA DE 12 mts. CL.4</v>
      </c>
      <c r="M3084" s="33">
        <f t="shared" si="110"/>
        <v>1</v>
      </c>
    </row>
    <row r="3085" spans="1:13" x14ac:dyDescent="0.25">
      <c r="A3085" s="73">
        <f>+'INFO SEAL'!B3036</f>
        <v>3031</v>
      </c>
      <c r="B3085" s="180" t="str">
        <f t="shared" si="109"/>
        <v>SICODI</v>
      </c>
      <c r="C3085" s="180" t="str">
        <f>+'INFO SEAL'!C3036</f>
        <v>AREQUIPA</v>
      </c>
      <c r="D3085" s="180" t="str">
        <f>+'INFO SEAL'!D3036</f>
        <v>CAMANA</v>
      </c>
      <c r="E3085" s="180" t="str">
        <f>+'INFO SEAL'!E3036</f>
        <v>MARISCAL CACERES</v>
      </c>
      <c r="F3085" s="180" t="str">
        <f>+IF('INFO SEAL'!I3036="BAJA TENSION","BT",IF('INFO SEAL'!I3036="MEDIA TENSION","MT","AT"))</f>
        <v>MT</v>
      </c>
      <c r="G3085" s="180">
        <f>+'INFO SEAL'!K3036</f>
        <v>13</v>
      </c>
      <c r="H3085" s="180" t="str">
        <f>+'INFO SEAL'!L3036</f>
        <v>POSTE</v>
      </c>
      <c r="I3085" s="180" t="str">
        <f>+'INFO SEAL'!M3036</f>
        <v>CONCRETO</v>
      </c>
      <c r="J3085" s="180" t="str">
        <f>+'INFO SEAL'!N3036&amp;"-"&amp;F3085</f>
        <v>PPC19-MT</v>
      </c>
      <c r="K3085" s="180"/>
      <c r="L3085" s="182" t="str">
        <f>+VLOOKUP('INFO SEAL'!N3036,$J$8:$V$50,3,FALSE)</f>
        <v>POSTE DE CONCRETO ARMADO DE 13/300/150/345</v>
      </c>
      <c r="M3085" s="33">
        <f t="shared" si="110"/>
        <v>0.5</v>
      </c>
    </row>
    <row r="3086" spans="1:13" x14ac:dyDescent="0.25">
      <c r="A3086" s="73">
        <f>+'INFO SEAL'!B3037</f>
        <v>3032</v>
      </c>
      <c r="B3086" s="180" t="str">
        <f t="shared" si="109"/>
        <v>SICODI</v>
      </c>
      <c r="C3086" s="180" t="str">
        <f>+'INFO SEAL'!C3037</f>
        <v>AREQUIPA</v>
      </c>
      <c r="D3086" s="180" t="str">
        <f>+'INFO SEAL'!D3037</f>
        <v>CAYLLOMA</v>
      </c>
      <c r="E3086" s="180" t="str">
        <f>+'INFO SEAL'!E3037</f>
        <v>COPORAQUE</v>
      </c>
      <c r="F3086" s="180" t="str">
        <f>+IF('INFO SEAL'!I3037="BAJA TENSION","BT",IF('INFO SEAL'!I3037="MEDIA TENSION","MT","AT"))</f>
        <v>MT</v>
      </c>
      <c r="G3086" s="180">
        <f>+'INFO SEAL'!K3037</f>
        <v>12</v>
      </c>
      <c r="H3086" s="180" t="str">
        <f>+'INFO SEAL'!L3037</f>
        <v>POSTE</v>
      </c>
      <c r="I3086" s="180" t="str">
        <f>+'INFO SEAL'!M3037</f>
        <v>CONCRETO</v>
      </c>
      <c r="J3086" s="180" t="str">
        <f>+'INFO SEAL'!N3037&amp;"-"&amp;F3086</f>
        <v>PPC15-MT</v>
      </c>
      <c r="K3086" s="180"/>
      <c r="L3086" s="182" t="str">
        <f>+VLOOKUP('INFO SEAL'!N3037,$J$8:$V$50,3,FALSE)</f>
        <v>POSTE DE CONCRETO ARMADO DE 12/200/120/300</v>
      </c>
      <c r="M3086" s="33">
        <f t="shared" si="110"/>
        <v>0.3</v>
      </c>
    </row>
    <row r="3087" spans="1:13" x14ac:dyDescent="0.25">
      <c r="A3087" s="73">
        <f>+'INFO SEAL'!B3038</f>
        <v>3033</v>
      </c>
      <c r="B3087" s="180" t="str">
        <f t="shared" si="109"/>
        <v>SICODI</v>
      </c>
      <c r="C3087" s="180" t="str">
        <f>+'INFO SEAL'!C3038</f>
        <v>AREQUIPA</v>
      </c>
      <c r="D3087" s="180" t="str">
        <f>+'INFO SEAL'!D3038</f>
        <v>CAYLLOMA</v>
      </c>
      <c r="E3087" s="180" t="str">
        <f>+'INFO SEAL'!E3038</f>
        <v>CALLALLI</v>
      </c>
      <c r="F3087" s="180" t="str">
        <f>+IF('INFO SEAL'!I3038="BAJA TENSION","BT",IF('INFO SEAL'!I3038="MEDIA TENSION","MT","AT"))</f>
        <v>MT</v>
      </c>
      <c r="G3087" s="180">
        <f>+'INFO SEAL'!K3038</f>
        <v>12</v>
      </c>
      <c r="H3087" s="180" t="str">
        <f>+'INFO SEAL'!L3038</f>
        <v>POSTE</v>
      </c>
      <c r="I3087" s="180" t="str">
        <f>+'INFO SEAL'!M3038</f>
        <v>MADERA</v>
      </c>
      <c r="J3087" s="180" t="str">
        <f>+'INFO SEAL'!N3038&amp;"-"&amp;F3087</f>
        <v>PPM19-MT</v>
      </c>
      <c r="K3087" s="180"/>
      <c r="L3087" s="182" t="str">
        <f>+VLOOKUP('INFO SEAL'!N3038,$J$8:$V$50,3,FALSE)</f>
        <v>POSTE DE MADERA TRATADA DE 12 mts. CL.4</v>
      </c>
      <c r="M3087" s="33">
        <f t="shared" si="110"/>
        <v>1</v>
      </c>
    </row>
    <row r="3088" spans="1:13" x14ac:dyDescent="0.25">
      <c r="A3088" s="73">
        <f>+'INFO SEAL'!B3039</f>
        <v>3034</v>
      </c>
      <c r="B3088" s="180" t="str">
        <f t="shared" si="109"/>
        <v>SICODI</v>
      </c>
      <c r="C3088" s="180" t="str">
        <f>+'INFO SEAL'!C3039</f>
        <v>AREQUIPA</v>
      </c>
      <c r="D3088" s="180" t="str">
        <f>+'INFO SEAL'!D3039</f>
        <v>CAYLLOMA</v>
      </c>
      <c r="E3088" s="180" t="str">
        <f>+'INFO SEAL'!E3039</f>
        <v>TUTI</v>
      </c>
      <c r="F3088" s="180" t="str">
        <f>+IF('INFO SEAL'!I3039="BAJA TENSION","BT",IF('INFO SEAL'!I3039="MEDIA TENSION","MT","AT"))</f>
        <v>BT</v>
      </c>
      <c r="G3088" s="180">
        <f>+'INFO SEAL'!K3039</f>
        <v>7</v>
      </c>
      <c r="H3088" s="180" t="str">
        <f>+'INFO SEAL'!L3039</f>
        <v>POSTE</v>
      </c>
      <c r="I3088" s="180" t="str">
        <f>+'INFO SEAL'!M3039</f>
        <v>CONCRETO</v>
      </c>
      <c r="J3088" s="180" t="str">
        <f>+'INFO SEAL'!N3039&amp;"-"&amp;F3088</f>
        <v>PPC02-BT</v>
      </c>
      <c r="K3088" s="180"/>
      <c r="L3088" s="182" t="str">
        <f>+VLOOKUP('INFO SEAL'!N3039,$J$8:$V$50,3,FALSE)</f>
        <v>POSTE DE CONCRETO ARMADO DE  7/200/120/225</v>
      </c>
      <c r="M3088" s="33">
        <f t="shared" si="110"/>
        <v>0.1</v>
      </c>
    </row>
    <row r="3089" spans="1:13" x14ac:dyDescent="0.25">
      <c r="A3089" s="73">
        <f>+'INFO SEAL'!B3040</f>
        <v>3035</v>
      </c>
      <c r="B3089" s="180" t="str">
        <f t="shared" si="109"/>
        <v>SICODI</v>
      </c>
      <c r="C3089" s="180" t="str">
        <f>+'INFO SEAL'!C3040</f>
        <v>AREQUIPA</v>
      </c>
      <c r="D3089" s="180" t="str">
        <f>+'INFO SEAL'!D3040</f>
        <v>CAYLLOMA</v>
      </c>
      <c r="E3089" s="180" t="str">
        <f>+'INFO SEAL'!E3040</f>
        <v>COPORAQUE</v>
      </c>
      <c r="F3089" s="180" t="str">
        <f>+IF('INFO SEAL'!I3040="BAJA TENSION","BT",IF('INFO SEAL'!I3040="MEDIA TENSION","MT","AT"))</f>
        <v>MT</v>
      </c>
      <c r="G3089" s="180">
        <f>+'INFO SEAL'!K3040</f>
        <v>12</v>
      </c>
      <c r="H3089" s="180" t="str">
        <f>+'INFO SEAL'!L3040</f>
        <v>POSTE</v>
      </c>
      <c r="I3089" s="180" t="str">
        <f>+'INFO SEAL'!M3040</f>
        <v>MADERA</v>
      </c>
      <c r="J3089" s="180" t="str">
        <f>+'INFO SEAL'!N3040&amp;"-"&amp;F3089</f>
        <v>PPM19-MT</v>
      </c>
      <c r="K3089" s="180"/>
      <c r="L3089" s="182" t="str">
        <f>+VLOOKUP('INFO SEAL'!N3040,$J$8:$V$50,3,FALSE)</f>
        <v>POSTE DE MADERA TRATADA DE 12 mts. CL.4</v>
      </c>
      <c r="M3089" s="33">
        <f t="shared" si="110"/>
        <v>1</v>
      </c>
    </row>
    <row r="3090" spans="1:13" x14ac:dyDescent="0.25">
      <c r="A3090" s="73">
        <f>+'INFO SEAL'!B3041</f>
        <v>3036</v>
      </c>
      <c r="B3090" s="180" t="str">
        <f t="shared" si="109"/>
        <v>SICODI</v>
      </c>
      <c r="C3090" s="180" t="str">
        <f>+'INFO SEAL'!C3041</f>
        <v>AREQUIPA</v>
      </c>
      <c r="D3090" s="180" t="str">
        <f>+'INFO SEAL'!D3041</f>
        <v>CAYLLOMA</v>
      </c>
      <c r="E3090" s="180" t="str">
        <f>+'INFO SEAL'!E3041</f>
        <v>COPORAQUE</v>
      </c>
      <c r="F3090" s="180" t="str">
        <f>+IF('INFO SEAL'!I3041="BAJA TENSION","BT",IF('INFO SEAL'!I3041="MEDIA TENSION","MT","AT"))</f>
        <v>MT</v>
      </c>
      <c r="G3090" s="180">
        <f>+'INFO SEAL'!K3041</f>
        <v>12</v>
      </c>
      <c r="H3090" s="180" t="str">
        <f>+'INFO SEAL'!L3041</f>
        <v>POSTE</v>
      </c>
      <c r="I3090" s="180" t="str">
        <f>+'INFO SEAL'!M3041</f>
        <v>MADERA</v>
      </c>
      <c r="J3090" s="180" t="str">
        <f>+'INFO SEAL'!N3041&amp;"-"&amp;F3090</f>
        <v>PPM19-MT</v>
      </c>
      <c r="K3090" s="180"/>
      <c r="L3090" s="182" t="str">
        <f>+VLOOKUP('INFO SEAL'!N3041,$J$8:$V$50,3,FALSE)</f>
        <v>POSTE DE MADERA TRATADA DE 12 mts. CL.4</v>
      </c>
      <c r="M3090" s="33">
        <f t="shared" si="110"/>
        <v>1</v>
      </c>
    </row>
    <row r="3091" spans="1:13" x14ac:dyDescent="0.25">
      <c r="A3091" s="73">
        <f>+'INFO SEAL'!B3042</f>
        <v>3037</v>
      </c>
      <c r="B3091" s="180" t="str">
        <f t="shared" si="109"/>
        <v>SICODI</v>
      </c>
      <c r="C3091" s="180" t="str">
        <f>+'INFO SEAL'!C3042</f>
        <v>AREQUIPA</v>
      </c>
      <c r="D3091" s="180" t="str">
        <f>+'INFO SEAL'!D3042</f>
        <v>CAYLLOMA</v>
      </c>
      <c r="E3091" s="180" t="str">
        <f>+'INFO SEAL'!E3042</f>
        <v>CALLALLI</v>
      </c>
      <c r="F3091" s="180" t="str">
        <f>+IF('INFO SEAL'!I3042="BAJA TENSION","BT",IF('INFO SEAL'!I3042="MEDIA TENSION","MT","AT"))</f>
        <v>MT</v>
      </c>
      <c r="G3091" s="180">
        <f>+'INFO SEAL'!K3042</f>
        <v>12</v>
      </c>
      <c r="H3091" s="180" t="str">
        <f>+'INFO SEAL'!L3042</f>
        <v>POSTE</v>
      </c>
      <c r="I3091" s="180" t="str">
        <f>+'INFO SEAL'!M3042</f>
        <v>MADERA</v>
      </c>
      <c r="J3091" s="180" t="str">
        <f>+'INFO SEAL'!N3042&amp;"-"&amp;F3091</f>
        <v>PPM19-MT</v>
      </c>
      <c r="K3091" s="180"/>
      <c r="L3091" s="182" t="str">
        <f>+VLOOKUP('INFO SEAL'!N3042,$J$8:$V$50,3,FALSE)</f>
        <v>POSTE DE MADERA TRATADA DE 12 mts. CL.4</v>
      </c>
      <c r="M3091" s="33">
        <f t="shared" si="110"/>
        <v>1</v>
      </c>
    </row>
    <row r="3092" spans="1:13" x14ac:dyDescent="0.25">
      <c r="A3092" s="73">
        <f>+'INFO SEAL'!B3043</f>
        <v>3038</v>
      </c>
      <c r="B3092" s="180" t="str">
        <f t="shared" si="109"/>
        <v>SICODI</v>
      </c>
      <c r="C3092" s="180" t="str">
        <f>+'INFO SEAL'!C3043</f>
        <v>AREQUIPA</v>
      </c>
      <c r="D3092" s="180" t="str">
        <f>+'INFO SEAL'!D3043</f>
        <v>CAYLLOMA</v>
      </c>
      <c r="E3092" s="180" t="str">
        <f>+'INFO SEAL'!E3043</f>
        <v>TUTI</v>
      </c>
      <c r="F3092" s="180" t="str">
        <f>+IF('INFO SEAL'!I3043="BAJA TENSION","BT",IF('INFO SEAL'!I3043="MEDIA TENSION","MT","AT"))</f>
        <v>MT</v>
      </c>
      <c r="G3092" s="180">
        <f>+'INFO SEAL'!K3043</f>
        <v>12</v>
      </c>
      <c r="H3092" s="180" t="str">
        <f>+'INFO SEAL'!L3043</f>
        <v>POSTE</v>
      </c>
      <c r="I3092" s="180" t="str">
        <f>+'INFO SEAL'!M3043</f>
        <v>MADERA</v>
      </c>
      <c r="J3092" s="180" t="str">
        <f>+'INFO SEAL'!N3043&amp;"-"&amp;F3092</f>
        <v>PPM19-MT</v>
      </c>
      <c r="K3092" s="180"/>
      <c r="L3092" s="182" t="str">
        <f>+VLOOKUP('INFO SEAL'!N3043,$J$8:$V$50,3,FALSE)</f>
        <v>POSTE DE MADERA TRATADA DE 12 mts. CL.4</v>
      </c>
      <c r="M3092" s="33">
        <f t="shared" si="110"/>
        <v>1</v>
      </c>
    </row>
    <row r="3093" spans="1:13" x14ac:dyDescent="0.25">
      <c r="A3093" s="73">
        <f>+'INFO SEAL'!B3044</f>
        <v>3039</v>
      </c>
      <c r="B3093" s="180" t="str">
        <f t="shared" si="109"/>
        <v>SICODI</v>
      </c>
      <c r="C3093" s="180" t="str">
        <f>+'INFO SEAL'!C3044</f>
        <v>AREQUIPA</v>
      </c>
      <c r="D3093" s="180" t="str">
        <f>+'INFO SEAL'!D3044</f>
        <v>CAYLLOMA</v>
      </c>
      <c r="E3093" s="180" t="str">
        <f>+'INFO SEAL'!E3044</f>
        <v>TUTI</v>
      </c>
      <c r="F3093" s="180" t="str">
        <f>+IF('INFO SEAL'!I3044="BAJA TENSION","BT",IF('INFO SEAL'!I3044="MEDIA TENSION","MT","AT"))</f>
        <v>MT</v>
      </c>
      <c r="G3093" s="180">
        <f>+'INFO SEAL'!K3044</f>
        <v>11</v>
      </c>
      <c r="H3093" s="180" t="str">
        <f>+'INFO SEAL'!L3044</f>
        <v>POSTE</v>
      </c>
      <c r="I3093" s="180" t="str">
        <f>+'INFO SEAL'!M3044</f>
        <v>MADERA</v>
      </c>
      <c r="J3093" s="180" t="str">
        <f>+'INFO SEAL'!N3044&amp;"-"&amp;F3093</f>
        <v>PPM15-MT</v>
      </c>
      <c r="K3093" s="180"/>
      <c r="L3093" s="182" t="str">
        <f>+VLOOKUP('INFO SEAL'!N3044,$J$8:$V$50,3,FALSE)</f>
        <v>POSTE DE MADERA TRATADA DE 11 mts. CL.4</v>
      </c>
      <c r="M3093" s="33">
        <f t="shared" si="110"/>
        <v>0.8</v>
      </c>
    </row>
    <row r="3094" spans="1:13" x14ac:dyDescent="0.25">
      <c r="A3094" s="73">
        <f>+'INFO SEAL'!B3045</f>
        <v>3040</v>
      </c>
      <c r="B3094" s="180" t="str">
        <f t="shared" si="109"/>
        <v>SICODI</v>
      </c>
      <c r="C3094" s="180" t="str">
        <f>+'INFO SEAL'!C3045</f>
        <v>AREQUIPA</v>
      </c>
      <c r="D3094" s="180" t="str">
        <f>+'INFO SEAL'!D3045</f>
        <v>CAYLLOMA</v>
      </c>
      <c r="E3094" s="180" t="str">
        <f>+'INFO SEAL'!E3045</f>
        <v>COPORAQUE</v>
      </c>
      <c r="F3094" s="180" t="str">
        <f>+IF('INFO SEAL'!I3045="BAJA TENSION","BT",IF('INFO SEAL'!I3045="MEDIA TENSION","MT","AT"))</f>
        <v>MT</v>
      </c>
      <c r="G3094" s="180">
        <f>+'INFO SEAL'!K3045</f>
        <v>11</v>
      </c>
      <c r="H3094" s="180" t="str">
        <f>+'INFO SEAL'!L3045</f>
        <v>POSTE</v>
      </c>
      <c r="I3094" s="180" t="str">
        <f>+'INFO SEAL'!M3045</f>
        <v>MADERA</v>
      </c>
      <c r="J3094" s="180" t="str">
        <f>+'INFO SEAL'!N3045&amp;"-"&amp;F3094</f>
        <v>PPM15-MT</v>
      </c>
      <c r="K3094" s="180"/>
      <c r="L3094" s="182" t="str">
        <f>+VLOOKUP('INFO SEAL'!N3045,$J$8:$V$50,3,FALSE)</f>
        <v>POSTE DE MADERA TRATADA DE 11 mts. CL.4</v>
      </c>
      <c r="M3094" s="33">
        <f t="shared" si="110"/>
        <v>0.8</v>
      </c>
    </row>
    <row r="3095" spans="1:13" x14ac:dyDescent="0.25">
      <c r="A3095" s="73">
        <f>+'INFO SEAL'!B3046</f>
        <v>3041</v>
      </c>
      <c r="B3095" s="180" t="str">
        <f t="shared" si="109"/>
        <v>SICODI</v>
      </c>
      <c r="C3095" s="180" t="str">
        <f>+'INFO SEAL'!C3046</f>
        <v>AREQUIPA</v>
      </c>
      <c r="D3095" s="180" t="str">
        <f>+'INFO SEAL'!D3046</f>
        <v>CAYLLOMA</v>
      </c>
      <c r="E3095" s="180" t="str">
        <f>+'INFO SEAL'!E3046</f>
        <v>CHIVAY</v>
      </c>
      <c r="F3095" s="180" t="str">
        <f>+IF('INFO SEAL'!I3046="BAJA TENSION","BT",IF('INFO SEAL'!I3046="MEDIA TENSION","MT","AT"))</f>
        <v>MT</v>
      </c>
      <c r="G3095" s="180">
        <f>+'INFO SEAL'!K3046</f>
        <v>13</v>
      </c>
      <c r="H3095" s="180" t="str">
        <f>+'INFO SEAL'!L3046</f>
        <v>POSTE</v>
      </c>
      <c r="I3095" s="180" t="str">
        <f>+'INFO SEAL'!M3046</f>
        <v>CONCRETO</v>
      </c>
      <c r="J3095" s="180" t="str">
        <f>+'INFO SEAL'!N3046&amp;"-"&amp;F3095</f>
        <v>PPC18-MT</v>
      </c>
      <c r="K3095" s="180"/>
      <c r="L3095" s="182" t="str">
        <f>+VLOOKUP('INFO SEAL'!N3046,$J$8:$V$50,3,FALSE)</f>
        <v>POSTE DE CONCRETO ARMADO DE 13/200/140/335</v>
      </c>
      <c r="M3095" s="33">
        <f t="shared" si="110"/>
        <v>0.4</v>
      </c>
    </row>
    <row r="3096" spans="1:13" x14ac:dyDescent="0.25">
      <c r="A3096" s="73">
        <f>+'INFO SEAL'!B3047</f>
        <v>3042</v>
      </c>
      <c r="B3096" s="180" t="str">
        <f t="shared" si="109"/>
        <v>SICODI</v>
      </c>
      <c r="C3096" s="180" t="str">
        <f>+'INFO SEAL'!C3047</f>
        <v>AREQUIPA</v>
      </c>
      <c r="D3096" s="180" t="str">
        <f>+'INFO SEAL'!D3047</f>
        <v>CAYLLOMA</v>
      </c>
      <c r="E3096" s="180" t="str">
        <f>+'INFO SEAL'!E3047</f>
        <v>CALLALLI</v>
      </c>
      <c r="F3096" s="180" t="str">
        <f>+IF('INFO SEAL'!I3047="BAJA TENSION","BT",IF('INFO SEAL'!I3047="MEDIA TENSION","MT","AT"))</f>
        <v>MT</v>
      </c>
      <c r="G3096" s="180">
        <f>+'INFO SEAL'!K3047</f>
        <v>12</v>
      </c>
      <c r="H3096" s="180" t="str">
        <f>+'INFO SEAL'!L3047</f>
        <v>POSTE</v>
      </c>
      <c r="I3096" s="180" t="str">
        <f>+'INFO SEAL'!M3047</f>
        <v>MADERA</v>
      </c>
      <c r="J3096" s="180" t="str">
        <f>+'INFO SEAL'!N3047&amp;"-"&amp;F3096</f>
        <v>PPM19-MT</v>
      </c>
      <c r="K3096" s="180"/>
      <c r="L3096" s="182" t="str">
        <f>+VLOOKUP('INFO SEAL'!N3047,$J$8:$V$50,3,FALSE)</f>
        <v>POSTE DE MADERA TRATADA DE 12 mts. CL.4</v>
      </c>
      <c r="M3096" s="33">
        <f t="shared" si="110"/>
        <v>1</v>
      </c>
    </row>
    <row r="3097" spans="1:13" x14ac:dyDescent="0.25">
      <c r="A3097" s="73">
        <f>+'INFO SEAL'!B3048</f>
        <v>3043</v>
      </c>
      <c r="B3097" s="180" t="str">
        <f t="shared" si="109"/>
        <v>MOD INV_2018</v>
      </c>
      <c r="C3097" s="180" t="str">
        <f>+'INFO SEAL'!C3048</f>
        <v>AREQUIPA</v>
      </c>
      <c r="D3097" s="180" t="str">
        <f>+'INFO SEAL'!D3048</f>
        <v>CAMANA</v>
      </c>
      <c r="E3097" s="180" t="str">
        <f>+'INFO SEAL'!E3048</f>
        <v>MARISCAL CACERES</v>
      </c>
      <c r="F3097" s="180" t="str">
        <f>+IF('INFO SEAL'!I3048="BAJA TENSION","BT",IF('INFO SEAL'!I3048="MEDIA TENSION","MT","AT"))</f>
        <v>AT</v>
      </c>
      <c r="G3097" s="180">
        <f>+'INFO SEAL'!K3048</f>
        <v>13</v>
      </c>
      <c r="H3097" s="180" t="str">
        <f>+'INFO SEAL'!L3048</f>
        <v>POSTE</v>
      </c>
      <c r="I3097" s="180" t="str">
        <f>+'INFO SEAL'!M3048</f>
        <v>MADERA</v>
      </c>
      <c r="J3097" s="180" t="str">
        <f>+'INFO SEAL'!N3048&amp;"-"&amp;F3097</f>
        <v>EMSA1P75C2-AT</v>
      </c>
      <c r="K3097" s="180"/>
      <c r="L3097" s="182" t="str">
        <f>+VLOOKUP('INFO SEAL'!N3048,$J$8:$V$50,3,FALSE)</f>
        <v>Estructura de  Suspensión- Angulo menor  compuesto por 1 postes de madera tratada 75' Clase 2</v>
      </c>
      <c r="M3097" s="33">
        <f t="shared" si="110"/>
        <v>1.6</v>
      </c>
    </row>
    <row r="3098" spans="1:13" x14ac:dyDescent="0.25">
      <c r="A3098" s="73">
        <f>+'INFO SEAL'!B3049</f>
        <v>3044</v>
      </c>
      <c r="B3098" s="180" t="str">
        <f t="shared" si="109"/>
        <v>SICODI</v>
      </c>
      <c r="C3098" s="180" t="str">
        <f>+'INFO SEAL'!C3049</f>
        <v>AREQUIPA</v>
      </c>
      <c r="D3098" s="180" t="str">
        <f>+'INFO SEAL'!D3049</f>
        <v>CAYLLOMA</v>
      </c>
      <c r="E3098" s="180" t="str">
        <f>+'INFO SEAL'!E3049</f>
        <v>SIBAYO</v>
      </c>
      <c r="F3098" s="180" t="str">
        <f>+IF('INFO SEAL'!I3049="BAJA TENSION","BT",IF('INFO SEAL'!I3049="MEDIA TENSION","MT","AT"))</f>
        <v>MT</v>
      </c>
      <c r="G3098" s="180">
        <f>+'INFO SEAL'!K3049</f>
        <v>12</v>
      </c>
      <c r="H3098" s="180" t="str">
        <f>+'INFO SEAL'!L3049</f>
        <v>POSTE</v>
      </c>
      <c r="I3098" s="180" t="str">
        <f>+'INFO SEAL'!M3049</f>
        <v>MADERA</v>
      </c>
      <c r="J3098" s="180" t="str">
        <f>+'INFO SEAL'!N3049&amp;"-"&amp;F3098</f>
        <v>PPM19-MT</v>
      </c>
      <c r="K3098" s="180"/>
      <c r="L3098" s="182" t="str">
        <f>+VLOOKUP('INFO SEAL'!N3049,$J$8:$V$50,3,FALSE)</f>
        <v>POSTE DE MADERA TRATADA DE 12 mts. CL.4</v>
      </c>
      <c r="M3098" s="33">
        <f t="shared" si="110"/>
        <v>1</v>
      </c>
    </row>
    <row r="3099" spans="1:13" x14ac:dyDescent="0.25">
      <c r="A3099" s="73">
        <f>+'INFO SEAL'!B3050</f>
        <v>3045</v>
      </c>
      <c r="B3099" s="180" t="str">
        <f t="shared" si="109"/>
        <v>SICODI</v>
      </c>
      <c r="C3099" s="180" t="str">
        <f>+'INFO SEAL'!C3050</f>
        <v>AREQUIPA</v>
      </c>
      <c r="D3099" s="180" t="str">
        <f>+'INFO SEAL'!D3050</f>
        <v>CAYLLOMA</v>
      </c>
      <c r="E3099" s="180" t="str">
        <f>+'INFO SEAL'!E3050</f>
        <v>CALLALLI</v>
      </c>
      <c r="F3099" s="180" t="str">
        <f>+IF('INFO SEAL'!I3050="BAJA TENSION","BT",IF('INFO SEAL'!I3050="MEDIA TENSION","MT","AT"))</f>
        <v>MT</v>
      </c>
      <c r="G3099" s="180">
        <f>+'INFO SEAL'!K3050</f>
        <v>12</v>
      </c>
      <c r="H3099" s="180" t="str">
        <f>+'INFO SEAL'!L3050</f>
        <v>POSTE</v>
      </c>
      <c r="I3099" s="180" t="str">
        <f>+'INFO SEAL'!M3050</f>
        <v>MADERA</v>
      </c>
      <c r="J3099" s="180" t="str">
        <f>+'INFO SEAL'!N3050&amp;"-"&amp;F3099</f>
        <v>PPM19-MT</v>
      </c>
      <c r="K3099" s="180"/>
      <c r="L3099" s="182" t="str">
        <f>+VLOOKUP('INFO SEAL'!N3050,$J$8:$V$50,3,FALSE)</f>
        <v>POSTE DE MADERA TRATADA DE 12 mts. CL.4</v>
      </c>
      <c r="M3099" s="33">
        <f t="shared" si="110"/>
        <v>1</v>
      </c>
    </row>
    <row r="3100" spans="1:13" x14ac:dyDescent="0.25">
      <c r="A3100" s="73">
        <f>+'INFO SEAL'!B3051</f>
        <v>3046</v>
      </c>
      <c r="B3100" s="180" t="str">
        <f t="shared" si="109"/>
        <v>SICODI</v>
      </c>
      <c r="C3100" s="180" t="str">
        <f>+'INFO SEAL'!C3051</f>
        <v>AREQUIPA</v>
      </c>
      <c r="D3100" s="180" t="str">
        <f>+'INFO SEAL'!D3051</f>
        <v>CAYLLOMA</v>
      </c>
      <c r="E3100" s="180" t="str">
        <f>+'INFO SEAL'!E3051</f>
        <v>COPORAQUE</v>
      </c>
      <c r="F3100" s="180" t="str">
        <f>+IF('INFO SEAL'!I3051="BAJA TENSION","BT",IF('INFO SEAL'!I3051="MEDIA TENSION","MT","AT"))</f>
        <v>MT</v>
      </c>
      <c r="G3100" s="180">
        <f>+'INFO SEAL'!K3051</f>
        <v>11</v>
      </c>
      <c r="H3100" s="180" t="str">
        <f>+'INFO SEAL'!L3051</f>
        <v>POSTE</v>
      </c>
      <c r="I3100" s="180" t="str">
        <f>+'INFO SEAL'!M3051</f>
        <v>MADERA</v>
      </c>
      <c r="J3100" s="180" t="str">
        <f>+'INFO SEAL'!N3051&amp;"-"&amp;F3100</f>
        <v>PPM15-MT</v>
      </c>
      <c r="K3100" s="180"/>
      <c r="L3100" s="182" t="str">
        <f>+VLOOKUP('INFO SEAL'!N3051,$J$8:$V$50,3,FALSE)</f>
        <v>POSTE DE MADERA TRATADA DE 11 mts. CL.4</v>
      </c>
      <c r="M3100" s="33">
        <f t="shared" si="110"/>
        <v>0.8</v>
      </c>
    </row>
    <row r="3101" spans="1:13" x14ac:dyDescent="0.25">
      <c r="A3101" s="73">
        <f>+'INFO SEAL'!B3052</f>
        <v>3047</v>
      </c>
      <c r="B3101" s="180" t="str">
        <f t="shared" si="109"/>
        <v>SICODI</v>
      </c>
      <c r="C3101" s="180" t="str">
        <f>+'INFO SEAL'!C3052</f>
        <v>AREQUIPA</v>
      </c>
      <c r="D3101" s="180" t="str">
        <f>+'INFO SEAL'!D3052</f>
        <v>CAYLLOMA</v>
      </c>
      <c r="E3101" s="180" t="str">
        <f>+'INFO SEAL'!E3052</f>
        <v>TUTI</v>
      </c>
      <c r="F3101" s="180" t="str">
        <f>+IF('INFO SEAL'!I3052="BAJA TENSION","BT",IF('INFO SEAL'!I3052="MEDIA TENSION","MT","AT"))</f>
        <v>MT</v>
      </c>
      <c r="G3101" s="180">
        <f>+'INFO SEAL'!K3052</f>
        <v>11</v>
      </c>
      <c r="H3101" s="180" t="str">
        <f>+'INFO SEAL'!L3052</f>
        <v>POSTE</v>
      </c>
      <c r="I3101" s="180" t="str">
        <f>+'INFO SEAL'!M3052</f>
        <v>MADERA</v>
      </c>
      <c r="J3101" s="180" t="str">
        <f>+'INFO SEAL'!N3052&amp;"-"&amp;F3101</f>
        <v>PPM15-MT</v>
      </c>
      <c r="K3101" s="180"/>
      <c r="L3101" s="182" t="str">
        <f>+VLOOKUP('INFO SEAL'!N3052,$J$8:$V$50,3,FALSE)</f>
        <v>POSTE DE MADERA TRATADA DE 11 mts. CL.4</v>
      </c>
      <c r="M3101" s="33">
        <f t="shared" si="110"/>
        <v>0.8</v>
      </c>
    </row>
    <row r="3102" spans="1:13" x14ac:dyDescent="0.25">
      <c r="A3102" s="73">
        <f>+'INFO SEAL'!B3053</f>
        <v>3048</v>
      </c>
      <c r="B3102" s="180" t="str">
        <f t="shared" si="109"/>
        <v>SICODI</v>
      </c>
      <c r="C3102" s="180" t="str">
        <f>+'INFO SEAL'!C3053</f>
        <v>AREQUIPA</v>
      </c>
      <c r="D3102" s="180" t="str">
        <f>+'INFO SEAL'!D3053</f>
        <v>CAYLLOMA</v>
      </c>
      <c r="E3102" s="180" t="str">
        <f>+'INFO SEAL'!E3053</f>
        <v>TUTI</v>
      </c>
      <c r="F3102" s="180" t="str">
        <f>+IF('INFO SEAL'!I3053="BAJA TENSION","BT",IF('INFO SEAL'!I3053="MEDIA TENSION","MT","AT"))</f>
        <v>MT</v>
      </c>
      <c r="G3102" s="180">
        <f>+'INFO SEAL'!K3053</f>
        <v>11</v>
      </c>
      <c r="H3102" s="180" t="str">
        <f>+'INFO SEAL'!L3053</f>
        <v>POSTE</v>
      </c>
      <c r="I3102" s="180" t="str">
        <f>+'INFO SEAL'!M3053</f>
        <v>MADERA</v>
      </c>
      <c r="J3102" s="180" t="str">
        <f>+'INFO SEAL'!N3053&amp;"-"&amp;F3102</f>
        <v>PPM15-MT</v>
      </c>
      <c r="K3102" s="180"/>
      <c r="L3102" s="182" t="str">
        <f>+VLOOKUP('INFO SEAL'!N3053,$J$8:$V$50,3,FALSE)</f>
        <v>POSTE DE MADERA TRATADA DE 11 mts. CL.4</v>
      </c>
      <c r="M3102" s="33">
        <f t="shared" si="110"/>
        <v>0.8</v>
      </c>
    </row>
    <row r="3103" spans="1:13" x14ac:dyDescent="0.25">
      <c r="A3103" s="73">
        <f>+'INFO SEAL'!B3054</f>
        <v>3049</v>
      </c>
      <c r="B3103" s="180" t="str">
        <f t="shared" si="109"/>
        <v>SICODI</v>
      </c>
      <c r="C3103" s="180" t="str">
        <f>+'INFO SEAL'!C3054</f>
        <v>AREQUIPA</v>
      </c>
      <c r="D3103" s="180" t="str">
        <f>+'INFO SEAL'!D3054</f>
        <v>CAYLLOMA</v>
      </c>
      <c r="E3103" s="180" t="str">
        <f>+'INFO SEAL'!E3054</f>
        <v>TUTI</v>
      </c>
      <c r="F3103" s="180" t="str">
        <f>+IF('INFO SEAL'!I3054="BAJA TENSION","BT",IF('INFO SEAL'!I3054="MEDIA TENSION","MT","AT"))</f>
        <v>MT</v>
      </c>
      <c r="G3103" s="180">
        <f>+'INFO SEAL'!K3054</f>
        <v>13</v>
      </c>
      <c r="H3103" s="180" t="str">
        <f>+'INFO SEAL'!L3054</f>
        <v>POSTE</v>
      </c>
      <c r="I3103" s="180" t="str">
        <f>+'INFO SEAL'!M3054</f>
        <v>CONCRETO</v>
      </c>
      <c r="J3103" s="180" t="str">
        <f>+'INFO SEAL'!N3054&amp;"-"&amp;F3103</f>
        <v>PPC18-MT</v>
      </c>
      <c r="K3103" s="180"/>
      <c r="L3103" s="182" t="str">
        <f>+VLOOKUP('INFO SEAL'!N3054,$J$8:$V$50,3,FALSE)</f>
        <v>POSTE DE CONCRETO ARMADO DE 13/200/140/335</v>
      </c>
      <c r="M3103" s="33">
        <f t="shared" si="110"/>
        <v>0.4</v>
      </c>
    </row>
    <row r="3104" spans="1:13" x14ac:dyDescent="0.25">
      <c r="A3104" s="73">
        <f>+'INFO SEAL'!B3055</f>
        <v>3050</v>
      </c>
      <c r="B3104" s="180" t="str">
        <f t="shared" si="109"/>
        <v>SICODI</v>
      </c>
      <c r="C3104" s="180" t="str">
        <f>+'INFO SEAL'!C3055</f>
        <v>AREQUIPA</v>
      </c>
      <c r="D3104" s="180" t="str">
        <f>+'INFO SEAL'!D3055</f>
        <v>CAYLLOMA</v>
      </c>
      <c r="E3104" s="180" t="str">
        <f>+'INFO SEAL'!E3055</f>
        <v>CALLALLI</v>
      </c>
      <c r="F3104" s="180" t="str">
        <f>+IF('INFO SEAL'!I3055="BAJA TENSION","BT",IF('INFO SEAL'!I3055="MEDIA TENSION","MT","AT"))</f>
        <v>MT</v>
      </c>
      <c r="G3104" s="180">
        <f>+'INFO SEAL'!K3055</f>
        <v>12</v>
      </c>
      <c r="H3104" s="180" t="str">
        <f>+'INFO SEAL'!L3055</f>
        <v>POSTE</v>
      </c>
      <c r="I3104" s="180" t="str">
        <f>+'INFO SEAL'!M3055</f>
        <v>MADERA</v>
      </c>
      <c r="J3104" s="180" t="str">
        <f>+'INFO SEAL'!N3055&amp;"-"&amp;F3104</f>
        <v>PPM19-MT</v>
      </c>
      <c r="K3104" s="180"/>
      <c r="L3104" s="182" t="str">
        <f>+VLOOKUP('INFO SEAL'!N3055,$J$8:$V$50,3,FALSE)</f>
        <v>POSTE DE MADERA TRATADA DE 12 mts. CL.4</v>
      </c>
      <c r="M3104" s="33">
        <f t="shared" si="110"/>
        <v>1</v>
      </c>
    </row>
    <row r="3105" spans="1:13" x14ac:dyDescent="0.25">
      <c r="A3105" s="73">
        <f>+'INFO SEAL'!B3056</f>
        <v>3051</v>
      </c>
      <c r="B3105" s="180" t="str">
        <f t="shared" si="109"/>
        <v>SICODI</v>
      </c>
      <c r="C3105" s="180" t="str">
        <f>+'INFO SEAL'!C3056</f>
        <v>AREQUIPA</v>
      </c>
      <c r="D3105" s="180" t="str">
        <f>+'INFO SEAL'!D3056</f>
        <v>CAYLLOMA</v>
      </c>
      <c r="E3105" s="180" t="str">
        <f>+'INFO SEAL'!E3056</f>
        <v>CALLALLI</v>
      </c>
      <c r="F3105" s="180" t="str">
        <f>+IF('INFO SEAL'!I3056="BAJA TENSION","BT",IF('INFO SEAL'!I3056="MEDIA TENSION","MT","AT"))</f>
        <v>MT</v>
      </c>
      <c r="G3105" s="180">
        <f>+'INFO SEAL'!K3056</f>
        <v>12</v>
      </c>
      <c r="H3105" s="180" t="str">
        <f>+'INFO SEAL'!L3056</f>
        <v>POSTE</v>
      </c>
      <c r="I3105" s="180" t="str">
        <f>+'INFO SEAL'!M3056</f>
        <v>MADERA</v>
      </c>
      <c r="J3105" s="180" t="str">
        <f>+'INFO SEAL'!N3056&amp;"-"&amp;F3105</f>
        <v>PPM19-MT</v>
      </c>
      <c r="K3105" s="180"/>
      <c r="L3105" s="182" t="str">
        <f>+VLOOKUP('INFO SEAL'!N3056,$J$8:$V$50,3,FALSE)</f>
        <v>POSTE DE MADERA TRATADA DE 12 mts. CL.4</v>
      </c>
      <c r="M3105" s="33">
        <f t="shared" si="110"/>
        <v>1</v>
      </c>
    </row>
    <row r="3106" spans="1:13" x14ac:dyDescent="0.25">
      <c r="A3106" s="73">
        <f>+'INFO SEAL'!B3057</f>
        <v>3052</v>
      </c>
      <c r="B3106" s="180" t="str">
        <f t="shared" si="109"/>
        <v>SICODI</v>
      </c>
      <c r="C3106" s="180" t="str">
        <f>+'INFO SEAL'!C3057</f>
        <v>AREQUIPA</v>
      </c>
      <c r="D3106" s="180" t="str">
        <f>+'INFO SEAL'!D3057</f>
        <v>CAYLLOMA</v>
      </c>
      <c r="E3106" s="180" t="str">
        <f>+'INFO SEAL'!E3057</f>
        <v>TUTI</v>
      </c>
      <c r="F3106" s="180" t="str">
        <f>+IF('INFO SEAL'!I3057="BAJA TENSION","BT",IF('INFO SEAL'!I3057="MEDIA TENSION","MT","AT"))</f>
        <v>MT</v>
      </c>
      <c r="G3106" s="180">
        <f>+'INFO SEAL'!K3057</f>
        <v>12</v>
      </c>
      <c r="H3106" s="180" t="str">
        <f>+'INFO SEAL'!L3057</f>
        <v>POSTE</v>
      </c>
      <c r="I3106" s="180" t="str">
        <f>+'INFO SEAL'!M3057</f>
        <v>MADERA</v>
      </c>
      <c r="J3106" s="180" t="str">
        <f>+'INFO SEAL'!N3057&amp;"-"&amp;F3106</f>
        <v>PPM19-MT</v>
      </c>
      <c r="K3106" s="180"/>
      <c r="L3106" s="182" t="str">
        <f>+VLOOKUP('INFO SEAL'!N3057,$J$8:$V$50,3,FALSE)</f>
        <v>POSTE DE MADERA TRATADA DE 12 mts. CL.4</v>
      </c>
      <c r="M3106" s="33">
        <f t="shared" si="110"/>
        <v>1</v>
      </c>
    </row>
    <row r="3107" spans="1:13" x14ac:dyDescent="0.25">
      <c r="A3107" s="73">
        <f>+'INFO SEAL'!B3058</f>
        <v>3053</v>
      </c>
      <c r="B3107" s="180" t="str">
        <f t="shared" si="109"/>
        <v>SICODI</v>
      </c>
      <c r="C3107" s="180" t="str">
        <f>+'INFO SEAL'!C3058</f>
        <v>AREQUIPA</v>
      </c>
      <c r="D3107" s="180" t="str">
        <f>+'INFO SEAL'!D3058</f>
        <v>CAYLLOMA</v>
      </c>
      <c r="E3107" s="180" t="str">
        <f>+'INFO SEAL'!E3058</f>
        <v>TUTI</v>
      </c>
      <c r="F3107" s="180" t="str">
        <f>+IF('INFO SEAL'!I3058="BAJA TENSION","BT",IF('INFO SEAL'!I3058="MEDIA TENSION","MT","AT"))</f>
        <v>MT</v>
      </c>
      <c r="G3107" s="180">
        <f>+'INFO SEAL'!K3058</f>
        <v>12</v>
      </c>
      <c r="H3107" s="180" t="str">
        <f>+'INFO SEAL'!L3058</f>
        <v>POSTE</v>
      </c>
      <c r="I3107" s="180" t="str">
        <f>+'INFO SEAL'!M3058</f>
        <v>MADERA</v>
      </c>
      <c r="J3107" s="180" t="str">
        <f>+'INFO SEAL'!N3058&amp;"-"&amp;F3107</f>
        <v>PPM19-MT</v>
      </c>
      <c r="K3107" s="180"/>
      <c r="L3107" s="182" t="str">
        <f>+VLOOKUP('INFO SEAL'!N3058,$J$8:$V$50,3,FALSE)</f>
        <v>POSTE DE MADERA TRATADA DE 12 mts. CL.4</v>
      </c>
      <c r="M3107" s="33">
        <f t="shared" si="110"/>
        <v>1</v>
      </c>
    </row>
    <row r="3108" spans="1:13" x14ac:dyDescent="0.25">
      <c r="A3108" s="73">
        <f>+'INFO SEAL'!B3059</f>
        <v>3054</v>
      </c>
      <c r="B3108" s="180" t="str">
        <f t="shared" si="109"/>
        <v>SICODI</v>
      </c>
      <c r="C3108" s="180" t="str">
        <f>+'INFO SEAL'!C3059</f>
        <v>AREQUIPA</v>
      </c>
      <c r="D3108" s="180" t="str">
        <f>+'INFO SEAL'!D3059</f>
        <v>CAYLLOMA</v>
      </c>
      <c r="E3108" s="180" t="str">
        <f>+'INFO SEAL'!E3059</f>
        <v>TUTI</v>
      </c>
      <c r="F3108" s="180" t="str">
        <f>+IF('INFO SEAL'!I3059="BAJA TENSION","BT",IF('INFO SEAL'!I3059="MEDIA TENSION","MT","AT"))</f>
        <v>MT</v>
      </c>
      <c r="G3108" s="180">
        <f>+'INFO SEAL'!K3059</f>
        <v>12</v>
      </c>
      <c r="H3108" s="180" t="str">
        <f>+'INFO SEAL'!L3059</f>
        <v>POSTE</v>
      </c>
      <c r="I3108" s="180" t="str">
        <f>+'INFO SEAL'!M3059</f>
        <v>MADERA</v>
      </c>
      <c r="J3108" s="180" t="str">
        <f>+'INFO SEAL'!N3059&amp;"-"&amp;F3108</f>
        <v>PPM19-MT</v>
      </c>
      <c r="K3108" s="180"/>
      <c r="L3108" s="182" t="str">
        <f>+VLOOKUP('INFO SEAL'!N3059,$J$8:$V$50,3,FALSE)</f>
        <v>POSTE DE MADERA TRATADA DE 12 mts. CL.4</v>
      </c>
      <c r="M3108" s="33">
        <f t="shared" si="110"/>
        <v>1</v>
      </c>
    </row>
    <row r="3109" spans="1:13" x14ac:dyDescent="0.25">
      <c r="A3109" s="73">
        <f>+'INFO SEAL'!B3060</f>
        <v>3055</v>
      </c>
      <c r="B3109" s="180" t="str">
        <f t="shared" si="109"/>
        <v>SICODI</v>
      </c>
      <c r="C3109" s="180" t="str">
        <f>+'INFO SEAL'!C3060</f>
        <v>AREQUIPA</v>
      </c>
      <c r="D3109" s="180" t="str">
        <f>+'INFO SEAL'!D3060</f>
        <v>CAYLLOMA</v>
      </c>
      <c r="E3109" s="180" t="str">
        <f>+'INFO SEAL'!E3060</f>
        <v>SIBAYO</v>
      </c>
      <c r="F3109" s="180" t="str">
        <f>+IF('INFO SEAL'!I3060="BAJA TENSION","BT",IF('INFO SEAL'!I3060="MEDIA TENSION","MT","AT"))</f>
        <v>MT</v>
      </c>
      <c r="G3109" s="180">
        <f>+'INFO SEAL'!K3060</f>
        <v>12</v>
      </c>
      <c r="H3109" s="180" t="str">
        <f>+'INFO SEAL'!L3060</f>
        <v>POSTE</v>
      </c>
      <c r="I3109" s="180" t="str">
        <f>+'INFO SEAL'!M3060</f>
        <v>MADERA</v>
      </c>
      <c r="J3109" s="180" t="str">
        <f>+'INFO SEAL'!N3060&amp;"-"&amp;F3109</f>
        <v>PPM19-MT</v>
      </c>
      <c r="K3109" s="180"/>
      <c r="L3109" s="182" t="str">
        <f>+VLOOKUP('INFO SEAL'!N3060,$J$8:$V$50,3,FALSE)</f>
        <v>POSTE DE MADERA TRATADA DE 12 mts. CL.4</v>
      </c>
      <c r="M3109" s="33">
        <f t="shared" si="110"/>
        <v>1</v>
      </c>
    </row>
    <row r="3110" spans="1:13" x14ac:dyDescent="0.25">
      <c r="A3110" s="73">
        <f>+'INFO SEAL'!B3061</f>
        <v>3056</v>
      </c>
      <c r="B3110" s="180" t="str">
        <f t="shared" si="109"/>
        <v>SICODI</v>
      </c>
      <c r="C3110" s="180" t="str">
        <f>+'INFO SEAL'!C3061</f>
        <v>AREQUIPA</v>
      </c>
      <c r="D3110" s="180" t="str">
        <f>+'INFO SEAL'!D3061</f>
        <v>CAYLLOMA</v>
      </c>
      <c r="E3110" s="180" t="str">
        <f>+'INFO SEAL'!E3061</f>
        <v>SIBAYO</v>
      </c>
      <c r="F3110" s="180" t="str">
        <f>+IF('INFO SEAL'!I3061="BAJA TENSION","BT",IF('INFO SEAL'!I3061="MEDIA TENSION","MT","AT"))</f>
        <v>MT</v>
      </c>
      <c r="G3110" s="180">
        <f>+'INFO SEAL'!K3061</f>
        <v>12</v>
      </c>
      <c r="H3110" s="180" t="str">
        <f>+'INFO SEAL'!L3061</f>
        <v>POSTE</v>
      </c>
      <c r="I3110" s="180" t="str">
        <f>+'INFO SEAL'!M3061</f>
        <v>MADERA</v>
      </c>
      <c r="J3110" s="180" t="str">
        <f>+'INFO SEAL'!N3061&amp;"-"&amp;F3110</f>
        <v>PPM19-MT</v>
      </c>
      <c r="K3110" s="180"/>
      <c r="L3110" s="182" t="str">
        <f>+VLOOKUP('INFO SEAL'!N3061,$J$8:$V$50,3,FALSE)</f>
        <v>POSTE DE MADERA TRATADA DE 12 mts. CL.4</v>
      </c>
      <c r="M3110" s="33">
        <f t="shared" si="110"/>
        <v>1</v>
      </c>
    </row>
    <row r="3111" spans="1:13" x14ac:dyDescent="0.25">
      <c r="A3111" s="73">
        <f>+'INFO SEAL'!B3062</f>
        <v>3057</v>
      </c>
      <c r="B3111" s="180" t="str">
        <f t="shared" si="109"/>
        <v>MOD INV_2018</v>
      </c>
      <c r="C3111" s="180" t="str">
        <f>+'INFO SEAL'!C3062</f>
        <v>AREQUIPA</v>
      </c>
      <c r="D3111" s="180" t="str">
        <f>+'INFO SEAL'!D3062</f>
        <v>CAMANA</v>
      </c>
      <c r="E3111" s="180" t="str">
        <f>+'INFO SEAL'!E3062</f>
        <v>OCOÑA</v>
      </c>
      <c r="F3111" s="180" t="str">
        <f>+IF('INFO SEAL'!I3062="BAJA TENSION","BT",IF('INFO SEAL'!I3062="MEDIA TENSION","MT","AT"))</f>
        <v>AT</v>
      </c>
      <c r="G3111" s="180">
        <f>+'INFO SEAL'!K3062</f>
        <v>13</v>
      </c>
      <c r="H3111" s="180" t="str">
        <f>+'INFO SEAL'!L3062</f>
        <v>POSTE</v>
      </c>
      <c r="I3111" s="180" t="str">
        <f>+'INFO SEAL'!M3062</f>
        <v>MADERA</v>
      </c>
      <c r="J3111" s="180" t="str">
        <f>+'INFO SEAL'!N3062&amp;"-"&amp;F3111</f>
        <v>EMSA1P75C2-AT</v>
      </c>
      <c r="K3111" s="180"/>
      <c r="L3111" s="182" t="str">
        <f>+VLOOKUP('INFO SEAL'!N3062,$J$8:$V$50,3,FALSE)</f>
        <v>Estructura de  Suspensión- Angulo menor  compuesto por 1 postes de madera tratada 75' Clase 2</v>
      </c>
      <c r="M3111" s="33">
        <f t="shared" si="110"/>
        <v>1.6</v>
      </c>
    </row>
    <row r="3112" spans="1:13" x14ac:dyDescent="0.25">
      <c r="A3112" s="73">
        <f>+'INFO SEAL'!B3063</f>
        <v>3058</v>
      </c>
      <c r="B3112" s="180" t="str">
        <f t="shared" si="109"/>
        <v>SICODI</v>
      </c>
      <c r="C3112" s="180" t="str">
        <f>+'INFO SEAL'!C3063</f>
        <v>AREQUIPA</v>
      </c>
      <c r="D3112" s="180" t="str">
        <f>+'INFO SEAL'!D3063</f>
        <v>CAYLLOMA</v>
      </c>
      <c r="E3112" s="180" t="str">
        <f>+'INFO SEAL'!E3063</f>
        <v>TUTI</v>
      </c>
      <c r="F3112" s="180" t="str">
        <f>+IF('INFO SEAL'!I3063="BAJA TENSION","BT",IF('INFO SEAL'!I3063="MEDIA TENSION","MT","AT"))</f>
        <v>BT</v>
      </c>
      <c r="G3112" s="180">
        <f>+'INFO SEAL'!K3063</f>
        <v>7</v>
      </c>
      <c r="H3112" s="180" t="str">
        <f>+'INFO SEAL'!L3063</f>
        <v>POSTE</v>
      </c>
      <c r="I3112" s="180" t="str">
        <f>+'INFO SEAL'!M3063</f>
        <v>CONCRETO</v>
      </c>
      <c r="J3112" s="180" t="str">
        <f>+'INFO SEAL'!N3063&amp;"-"&amp;F3112</f>
        <v>PPC03-BT</v>
      </c>
      <c r="K3112" s="180"/>
      <c r="L3112" s="182" t="str">
        <f>+VLOOKUP('INFO SEAL'!N3063,$J$8:$V$50,3,FALSE)</f>
        <v>POSTE DE CONCRETO ARMADO DE  7/300/120/225</v>
      </c>
      <c r="M3112" s="33">
        <f t="shared" si="110"/>
        <v>0.1</v>
      </c>
    </row>
    <row r="3113" spans="1:13" x14ac:dyDescent="0.25">
      <c r="A3113" s="73">
        <f>+'INFO SEAL'!B3064</f>
        <v>3059</v>
      </c>
      <c r="B3113" s="180" t="str">
        <f t="shared" si="109"/>
        <v>MOD INV_2018</v>
      </c>
      <c r="C3113" s="180" t="str">
        <f>+'INFO SEAL'!C3064</f>
        <v>AREQUIPA</v>
      </c>
      <c r="D3113" s="180" t="str">
        <f>+'INFO SEAL'!D3064</f>
        <v>CAMANA</v>
      </c>
      <c r="E3113" s="180" t="str">
        <f>+'INFO SEAL'!E3064</f>
        <v>OCOÑA</v>
      </c>
      <c r="F3113" s="180" t="str">
        <f>+IF('INFO SEAL'!I3064="BAJA TENSION","BT",IF('INFO SEAL'!I3064="MEDIA TENSION","MT","AT"))</f>
        <v>AT</v>
      </c>
      <c r="G3113" s="180">
        <f>+'INFO SEAL'!K3064</f>
        <v>13</v>
      </c>
      <c r="H3113" s="180" t="str">
        <f>+'INFO SEAL'!L3064</f>
        <v>POSTE</v>
      </c>
      <c r="I3113" s="180" t="str">
        <f>+'INFO SEAL'!M3064</f>
        <v>MADERA</v>
      </c>
      <c r="J3113" s="180" t="str">
        <f>+'INFO SEAL'!N3064&amp;"-"&amp;F3113</f>
        <v>EMSA1P75C2-AT</v>
      </c>
      <c r="K3113" s="180"/>
      <c r="L3113" s="182" t="str">
        <f>+VLOOKUP('INFO SEAL'!N3064,$J$8:$V$50,3,FALSE)</f>
        <v>Estructura de  Suspensión- Angulo menor  compuesto por 1 postes de madera tratada 75' Clase 2</v>
      </c>
      <c r="M3113" s="33">
        <f t="shared" si="110"/>
        <v>1.6</v>
      </c>
    </row>
    <row r="3114" spans="1:13" x14ac:dyDescent="0.25">
      <c r="A3114" s="73">
        <f>+'INFO SEAL'!B3065</f>
        <v>3060</v>
      </c>
      <c r="B3114" s="180" t="str">
        <f t="shared" si="109"/>
        <v>MOD INV_2018</v>
      </c>
      <c r="C3114" s="180" t="str">
        <f>+'INFO SEAL'!C3065</f>
        <v>AREQUIPA</v>
      </c>
      <c r="D3114" s="180" t="str">
        <f>+'INFO SEAL'!D3065</f>
        <v>CAMANA</v>
      </c>
      <c r="E3114" s="180" t="str">
        <f>+'INFO SEAL'!E3065</f>
        <v>OCOÑA</v>
      </c>
      <c r="F3114" s="180" t="str">
        <f>+IF('INFO SEAL'!I3065="BAJA TENSION","BT",IF('INFO SEAL'!I3065="MEDIA TENSION","MT","AT"))</f>
        <v>AT</v>
      </c>
      <c r="G3114" s="180">
        <f>+'INFO SEAL'!K3065</f>
        <v>13</v>
      </c>
      <c r="H3114" s="180" t="str">
        <f>+'INFO SEAL'!L3065</f>
        <v>POSTE</v>
      </c>
      <c r="I3114" s="180" t="str">
        <f>+'INFO SEAL'!M3065</f>
        <v>MADERA</v>
      </c>
      <c r="J3114" s="180" t="str">
        <f>+'INFO SEAL'!N3065&amp;"-"&amp;F3114</f>
        <v>EMSA1P75C2-AT</v>
      </c>
      <c r="K3114" s="180"/>
      <c r="L3114" s="182" t="str">
        <f>+VLOOKUP('INFO SEAL'!N3065,$J$8:$V$50,3,FALSE)</f>
        <v>Estructura de  Suspensión- Angulo menor  compuesto por 1 postes de madera tratada 75' Clase 2</v>
      </c>
      <c r="M3114" s="33">
        <f t="shared" si="110"/>
        <v>1.6</v>
      </c>
    </row>
    <row r="3115" spans="1:13" x14ac:dyDescent="0.25">
      <c r="A3115" s="73">
        <f>+'INFO SEAL'!B3066</f>
        <v>3061</v>
      </c>
      <c r="B3115" s="180" t="str">
        <f t="shared" si="109"/>
        <v>MOD INV_2018</v>
      </c>
      <c r="C3115" s="180" t="str">
        <f>+'INFO SEAL'!C3066</f>
        <v>AREQUIPA</v>
      </c>
      <c r="D3115" s="180" t="str">
        <f>+'INFO SEAL'!D3066</f>
        <v>CAMANA</v>
      </c>
      <c r="E3115" s="180" t="str">
        <f>+'INFO SEAL'!E3066</f>
        <v>OCOÑA</v>
      </c>
      <c r="F3115" s="180" t="str">
        <f>+IF('INFO SEAL'!I3066="BAJA TENSION","BT",IF('INFO SEAL'!I3066="MEDIA TENSION","MT","AT"))</f>
        <v>AT</v>
      </c>
      <c r="G3115" s="180">
        <f>+'INFO SEAL'!K3066</f>
        <v>13</v>
      </c>
      <c r="H3115" s="180" t="str">
        <f>+'INFO SEAL'!L3066</f>
        <v>POSTE</v>
      </c>
      <c r="I3115" s="180" t="str">
        <f>+'INFO SEAL'!M3066</f>
        <v>MADERA</v>
      </c>
      <c r="J3115" s="180" t="str">
        <f>+'INFO SEAL'!N3066&amp;"-"&amp;F3115</f>
        <v>EMSA1P75C2-AT</v>
      </c>
      <c r="K3115" s="180"/>
      <c r="L3115" s="182" t="str">
        <f>+VLOOKUP('INFO SEAL'!N3066,$J$8:$V$50,3,FALSE)</f>
        <v>Estructura de  Suspensión- Angulo menor  compuesto por 1 postes de madera tratada 75' Clase 2</v>
      </c>
      <c r="M3115" s="33">
        <f t="shared" si="110"/>
        <v>1.6</v>
      </c>
    </row>
    <row r="3116" spans="1:13" x14ac:dyDescent="0.25">
      <c r="A3116" s="73">
        <f>+'INFO SEAL'!B3067</f>
        <v>3062</v>
      </c>
      <c r="B3116" s="180" t="str">
        <f t="shared" si="109"/>
        <v>MOD INV_2018</v>
      </c>
      <c r="C3116" s="180" t="str">
        <f>+'INFO SEAL'!C3067</f>
        <v>AREQUIPA</v>
      </c>
      <c r="D3116" s="180" t="str">
        <f>+'INFO SEAL'!D3067</f>
        <v>CAMANA</v>
      </c>
      <c r="E3116" s="180" t="str">
        <f>+'INFO SEAL'!E3067</f>
        <v>OCOÑA</v>
      </c>
      <c r="F3116" s="180" t="str">
        <f>+IF('INFO SEAL'!I3067="BAJA TENSION","BT",IF('INFO SEAL'!I3067="MEDIA TENSION","MT","AT"))</f>
        <v>AT</v>
      </c>
      <c r="G3116" s="180">
        <f>+'INFO SEAL'!K3067</f>
        <v>13</v>
      </c>
      <c r="H3116" s="180" t="str">
        <f>+'INFO SEAL'!L3067</f>
        <v>POSTE</v>
      </c>
      <c r="I3116" s="180" t="str">
        <f>+'INFO SEAL'!M3067</f>
        <v>MADERA</v>
      </c>
      <c r="J3116" s="180" t="str">
        <f>+'INFO SEAL'!N3067&amp;"-"&amp;F3116</f>
        <v>EMSA1P75C2-AT</v>
      </c>
      <c r="K3116" s="180"/>
      <c r="L3116" s="182" t="str">
        <f>+VLOOKUP('INFO SEAL'!N3067,$J$8:$V$50,3,FALSE)</f>
        <v>Estructura de  Suspensión- Angulo menor  compuesto por 1 postes de madera tratada 75' Clase 2</v>
      </c>
      <c r="M3116" s="33">
        <f t="shared" si="110"/>
        <v>1.6</v>
      </c>
    </row>
    <row r="3117" spans="1:13" x14ac:dyDescent="0.25">
      <c r="A3117" s="73">
        <f>+'INFO SEAL'!B3068</f>
        <v>3063</v>
      </c>
      <c r="B3117" s="180" t="str">
        <f t="shared" si="109"/>
        <v>MOD INV_2018</v>
      </c>
      <c r="C3117" s="180" t="str">
        <f>+'INFO SEAL'!C3068</f>
        <v>AREQUIPA</v>
      </c>
      <c r="D3117" s="180" t="str">
        <f>+'INFO SEAL'!D3068</f>
        <v>CAMANA</v>
      </c>
      <c r="E3117" s="180" t="str">
        <f>+'INFO SEAL'!E3068</f>
        <v>OCOÑA</v>
      </c>
      <c r="F3117" s="180" t="str">
        <f>+IF('INFO SEAL'!I3068="BAJA TENSION","BT",IF('INFO SEAL'!I3068="MEDIA TENSION","MT","AT"))</f>
        <v>AT</v>
      </c>
      <c r="G3117" s="180">
        <f>+'INFO SEAL'!K3068</f>
        <v>13</v>
      </c>
      <c r="H3117" s="180" t="str">
        <f>+'INFO SEAL'!L3068</f>
        <v>POSTE</v>
      </c>
      <c r="I3117" s="180" t="str">
        <f>+'INFO SEAL'!M3068</f>
        <v>MADERA</v>
      </c>
      <c r="J3117" s="180" t="str">
        <f>+'INFO SEAL'!N3068&amp;"-"&amp;F3117</f>
        <v>EMSA1P75C2-AT</v>
      </c>
      <c r="K3117" s="180"/>
      <c r="L3117" s="182" t="str">
        <f>+VLOOKUP('INFO SEAL'!N3068,$J$8:$V$50,3,FALSE)</f>
        <v>Estructura de  Suspensión- Angulo menor  compuesto por 1 postes de madera tratada 75' Clase 2</v>
      </c>
      <c r="M3117" s="33">
        <f t="shared" si="110"/>
        <v>1.6</v>
      </c>
    </row>
    <row r="3118" spans="1:13" x14ac:dyDescent="0.25">
      <c r="A3118" s="73">
        <f>+'INFO SEAL'!B3069</f>
        <v>3064</v>
      </c>
      <c r="B3118" s="180" t="str">
        <f t="shared" si="109"/>
        <v>MOD INV_2018</v>
      </c>
      <c r="C3118" s="180" t="str">
        <f>+'INFO SEAL'!C3069</f>
        <v>AREQUIPA</v>
      </c>
      <c r="D3118" s="180" t="str">
        <f>+'INFO SEAL'!D3069</f>
        <v>CAMANA</v>
      </c>
      <c r="E3118" s="180" t="str">
        <f>+'INFO SEAL'!E3069</f>
        <v>OCOÑA</v>
      </c>
      <c r="F3118" s="180" t="str">
        <f>+IF('INFO SEAL'!I3069="BAJA TENSION","BT",IF('INFO SEAL'!I3069="MEDIA TENSION","MT","AT"))</f>
        <v>AT</v>
      </c>
      <c r="G3118" s="180">
        <f>+'INFO SEAL'!K3069</f>
        <v>13</v>
      </c>
      <c r="H3118" s="180" t="str">
        <f>+'INFO SEAL'!L3069</f>
        <v>POSTE</v>
      </c>
      <c r="I3118" s="180" t="str">
        <f>+'INFO SEAL'!M3069</f>
        <v>MADERA</v>
      </c>
      <c r="J3118" s="180" t="str">
        <f>+'INFO SEAL'!N3069&amp;"-"&amp;F3118</f>
        <v>EMSA1P75C2-AT</v>
      </c>
      <c r="K3118" s="180"/>
      <c r="L3118" s="182" t="str">
        <f>+VLOOKUP('INFO SEAL'!N3069,$J$8:$V$50,3,FALSE)</f>
        <v>Estructura de  Suspensión- Angulo menor  compuesto por 1 postes de madera tratada 75' Clase 2</v>
      </c>
      <c r="M3118" s="33">
        <f t="shared" si="110"/>
        <v>1.6</v>
      </c>
    </row>
    <row r="3119" spans="1:13" x14ac:dyDescent="0.25">
      <c r="A3119" s="73">
        <f>+'INFO SEAL'!B3070</f>
        <v>3065</v>
      </c>
      <c r="B3119" s="180" t="str">
        <f t="shared" si="109"/>
        <v>MOD INV_2018</v>
      </c>
      <c r="C3119" s="180" t="str">
        <f>+'INFO SEAL'!C3070</f>
        <v>AREQUIPA</v>
      </c>
      <c r="D3119" s="180" t="str">
        <f>+'INFO SEAL'!D3070</f>
        <v>CAMANA</v>
      </c>
      <c r="E3119" s="180" t="str">
        <f>+'INFO SEAL'!E3070</f>
        <v>OCOÑA</v>
      </c>
      <c r="F3119" s="180" t="str">
        <f>+IF('INFO SEAL'!I3070="BAJA TENSION","BT",IF('INFO SEAL'!I3070="MEDIA TENSION","MT","AT"))</f>
        <v>AT</v>
      </c>
      <c r="G3119" s="180">
        <f>+'INFO SEAL'!K3070</f>
        <v>18</v>
      </c>
      <c r="H3119" s="180" t="str">
        <f>+'INFO SEAL'!L3070</f>
        <v>POSTE</v>
      </c>
      <c r="I3119" s="180" t="str">
        <f>+'INFO SEAL'!M3070</f>
        <v>MADERA</v>
      </c>
      <c r="J3119" s="180" t="str">
        <f>+'INFO SEAL'!N3070&amp;"-"&amp;F3119</f>
        <v>EMSA1P75C2-AT</v>
      </c>
      <c r="K3119" s="180"/>
      <c r="L3119" s="182" t="str">
        <f>+VLOOKUP('INFO SEAL'!N3070,$J$8:$V$50,3,FALSE)</f>
        <v>Estructura de  Suspensión- Angulo menor  compuesto por 1 postes de madera tratada 75' Clase 2</v>
      </c>
      <c r="M3119" s="33">
        <f t="shared" si="110"/>
        <v>1.6</v>
      </c>
    </row>
    <row r="3120" spans="1:13" x14ac:dyDescent="0.25">
      <c r="A3120" s="73">
        <f>+'INFO SEAL'!B3071</f>
        <v>3066</v>
      </c>
      <c r="B3120" s="180" t="str">
        <f t="shared" si="109"/>
        <v>MOD INV_2018</v>
      </c>
      <c r="C3120" s="180" t="str">
        <f>+'INFO SEAL'!C3071</f>
        <v>AREQUIPA</v>
      </c>
      <c r="D3120" s="180" t="str">
        <f>+'INFO SEAL'!D3071</f>
        <v>CAMANA</v>
      </c>
      <c r="E3120" s="180" t="str">
        <f>+'INFO SEAL'!E3071</f>
        <v>OCOÑA</v>
      </c>
      <c r="F3120" s="180" t="str">
        <f>+IF('INFO SEAL'!I3071="BAJA TENSION","BT",IF('INFO SEAL'!I3071="MEDIA TENSION","MT","AT"))</f>
        <v>AT</v>
      </c>
      <c r="G3120" s="180">
        <f>+'INFO SEAL'!K3071</f>
        <v>18</v>
      </c>
      <c r="H3120" s="180" t="str">
        <f>+'INFO SEAL'!L3071</f>
        <v>POSTE</v>
      </c>
      <c r="I3120" s="180" t="str">
        <f>+'INFO SEAL'!M3071</f>
        <v>MADERA</v>
      </c>
      <c r="J3120" s="180" t="str">
        <f>+'INFO SEAL'!N3071&amp;"-"&amp;F3120</f>
        <v>EMSA1P75C2-AT</v>
      </c>
      <c r="K3120" s="180"/>
      <c r="L3120" s="182" t="str">
        <f>+VLOOKUP('INFO SEAL'!N3071,$J$8:$V$50,3,FALSE)</f>
        <v>Estructura de  Suspensión- Angulo menor  compuesto por 1 postes de madera tratada 75' Clase 2</v>
      </c>
      <c r="M3120" s="33">
        <f t="shared" si="110"/>
        <v>1.6</v>
      </c>
    </row>
    <row r="3121" spans="1:13" x14ac:dyDescent="0.25">
      <c r="A3121" s="73">
        <f>+'INFO SEAL'!B3072</f>
        <v>3067</v>
      </c>
      <c r="B3121" s="180" t="str">
        <f t="shared" si="109"/>
        <v>SICODI</v>
      </c>
      <c r="C3121" s="180" t="str">
        <f>+'INFO SEAL'!C3072</f>
        <v>AREQUIPA</v>
      </c>
      <c r="D3121" s="180" t="str">
        <f>+'INFO SEAL'!D3072</f>
        <v>CAMANA</v>
      </c>
      <c r="E3121" s="180" t="str">
        <f>+'INFO SEAL'!E3072</f>
        <v>MARISCAL CACERES</v>
      </c>
      <c r="F3121" s="180" t="str">
        <f>+IF('INFO SEAL'!I3072="BAJA TENSION","BT",IF('INFO SEAL'!I3072="MEDIA TENSION","MT","AT"))</f>
        <v>MT</v>
      </c>
      <c r="G3121" s="180">
        <f>+'INFO SEAL'!K3072</f>
        <v>13</v>
      </c>
      <c r="H3121" s="180" t="str">
        <f>+'INFO SEAL'!L3072</f>
        <v>POSTE</v>
      </c>
      <c r="I3121" s="180" t="str">
        <f>+'INFO SEAL'!M3072</f>
        <v>CONCRETO</v>
      </c>
      <c r="J3121" s="180" t="str">
        <f>+'INFO SEAL'!N3072&amp;"-"&amp;F3121</f>
        <v>PPC19-MT</v>
      </c>
      <c r="K3121" s="180"/>
      <c r="L3121" s="182" t="str">
        <f>+VLOOKUP('INFO SEAL'!N3072,$J$8:$V$50,3,FALSE)</f>
        <v>POSTE DE CONCRETO ARMADO DE 13/300/150/345</v>
      </c>
      <c r="M3121" s="33">
        <f t="shared" si="110"/>
        <v>0.5</v>
      </c>
    </row>
    <row r="3122" spans="1:13" x14ac:dyDescent="0.25">
      <c r="A3122" s="73">
        <f>+'INFO SEAL'!B3073</f>
        <v>3068</v>
      </c>
      <c r="B3122" s="180" t="str">
        <f t="shared" si="109"/>
        <v>MOD INV_2018</v>
      </c>
      <c r="C3122" s="180" t="str">
        <f>+'INFO SEAL'!C3073</f>
        <v>AREQUIPA</v>
      </c>
      <c r="D3122" s="180" t="str">
        <f>+'INFO SEAL'!D3073</f>
        <v>CAMANA</v>
      </c>
      <c r="E3122" s="180" t="str">
        <f>+'INFO SEAL'!E3073</f>
        <v>OCOÑA</v>
      </c>
      <c r="F3122" s="180" t="str">
        <f>+IF('INFO SEAL'!I3073="BAJA TENSION","BT",IF('INFO SEAL'!I3073="MEDIA TENSION","MT","AT"))</f>
        <v>AT</v>
      </c>
      <c r="G3122" s="180">
        <f>+'INFO SEAL'!K3073</f>
        <v>13</v>
      </c>
      <c r="H3122" s="180" t="str">
        <f>+'INFO SEAL'!L3073</f>
        <v>POSTE</v>
      </c>
      <c r="I3122" s="180" t="str">
        <f>+'INFO SEAL'!M3073</f>
        <v>MADERA</v>
      </c>
      <c r="J3122" s="180" t="str">
        <f>+'INFO SEAL'!N3073&amp;"-"&amp;F3122</f>
        <v>EMSA1P75C2-AT</v>
      </c>
      <c r="K3122" s="180"/>
      <c r="L3122" s="182" t="str">
        <f>+VLOOKUP('INFO SEAL'!N3073,$J$8:$V$50,3,FALSE)</f>
        <v>Estructura de  Suspensión- Angulo menor  compuesto por 1 postes de madera tratada 75' Clase 2</v>
      </c>
      <c r="M3122" s="33">
        <f t="shared" si="110"/>
        <v>1.6</v>
      </c>
    </row>
    <row r="3123" spans="1:13" x14ac:dyDescent="0.25">
      <c r="A3123" s="73">
        <f>+'INFO SEAL'!B3074</f>
        <v>3069</v>
      </c>
      <c r="B3123" s="180" t="str">
        <f t="shared" si="109"/>
        <v>SICODI</v>
      </c>
      <c r="C3123" s="180" t="str">
        <f>+'INFO SEAL'!C3074</f>
        <v>AREQUIPA</v>
      </c>
      <c r="D3123" s="180" t="str">
        <f>+'INFO SEAL'!D3074</f>
        <v>CAMANA</v>
      </c>
      <c r="E3123" s="180" t="str">
        <f>+'INFO SEAL'!E3074</f>
        <v>MARISCAL CACERES</v>
      </c>
      <c r="F3123" s="180" t="str">
        <f>+IF('INFO SEAL'!I3074="BAJA TENSION","BT",IF('INFO SEAL'!I3074="MEDIA TENSION","MT","AT"))</f>
        <v>MT</v>
      </c>
      <c r="G3123" s="180">
        <f>+'INFO SEAL'!K3074</f>
        <v>13</v>
      </c>
      <c r="H3123" s="180" t="str">
        <f>+'INFO SEAL'!L3074</f>
        <v>POSTE</v>
      </c>
      <c r="I3123" s="180" t="str">
        <f>+'INFO SEAL'!M3074</f>
        <v>CONCRETO</v>
      </c>
      <c r="J3123" s="180" t="str">
        <f>+'INFO SEAL'!N3074&amp;"-"&amp;F3123</f>
        <v>PPC19-MT</v>
      </c>
      <c r="K3123" s="180"/>
      <c r="L3123" s="182" t="str">
        <f>+VLOOKUP('INFO SEAL'!N3074,$J$8:$V$50,3,FALSE)</f>
        <v>POSTE DE CONCRETO ARMADO DE 13/300/150/345</v>
      </c>
      <c r="M3123" s="33">
        <f t="shared" si="110"/>
        <v>0.5</v>
      </c>
    </row>
    <row r="3124" spans="1:13" x14ac:dyDescent="0.25">
      <c r="A3124" s="73">
        <f>+'INFO SEAL'!B3075</f>
        <v>3070</v>
      </c>
      <c r="B3124" s="180" t="str">
        <f t="shared" si="109"/>
        <v>MOD INV_2018</v>
      </c>
      <c r="C3124" s="180" t="str">
        <f>+'INFO SEAL'!C3075</f>
        <v>AREQUIPA</v>
      </c>
      <c r="D3124" s="180" t="str">
        <f>+'INFO SEAL'!D3075</f>
        <v>CAMANA</v>
      </c>
      <c r="E3124" s="180" t="str">
        <f>+'INFO SEAL'!E3075</f>
        <v>OCOÑA</v>
      </c>
      <c r="F3124" s="180" t="str">
        <f>+IF('INFO SEAL'!I3075="BAJA TENSION","BT",IF('INFO SEAL'!I3075="MEDIA TENSION","MT","AT"))</f>
        <v>AT</v>
      </c>
      <c r="G3124" s="180">
        <f>+'INFO SEAL'!K3075</f>
        <v>13</v>
      </c>
      <c r="H3124" s="180" t="str">
        <f>+'INFO SEAL'!L3075</f>
        <v>POSTE</v>
      </c>
      <c r="I3124" s="180" t="str">
        <f>+'INFO SEAL'!M3075</f>
        <v>MADERA</v>
      </c>
      <c r="J3124" s="180" t="str">
        <f>+'INFO SEAL'!N3075&amp;"-"&amp;F3124</f>
        <v>EMSA1P75C2-AT</v>
      </c>
      <c r="K3124" s="180"/>
      <c r="L3124" s="182" t="str">
        <f>+VLOOKUP('INFO SEAL'!N3075,$J$8:$V$50,3,FALSE)</f>
        <v>Estructura de  Suspensión- Angulo menor  compuesto por 1 postes de madera tratada 75' Clase 2</v>
      </c>
      <c r="M3124" s="33">
        <f t="shared" si="110"/>
        <v>1.6</v>
      </c>
    </row>
    <row r="3125" spans="1:13" x14ac:dyDescent="0.25">
      <c r="A3125" s="73">
        <f>+'INFO SEAL'!B3076</f>
        <v>3071</v>
      </c>
      <c r="B3125" s="180" t="str">
        <f t="shared" si="109"/>
        <v>MOD INV_2018</v>
      </c>
      <c r="C3125" s="180" t="str">
        <f>+'INFO SEAL'!C3076</f>
        <v>AREQUIPA</v>
      </c>
      <c r="D3125" s="180" t="str">
        <f>+'INFO SEAL'!D3076</f>
        <v>CAMANA</v>
      </c>
      <c r="E3125" s="180" t="str">
        <f>+'INFO SEAL'!E3076</f>
        <v>OCOÑA</v>
      </c>
      <c r="F3125" s="180" t="str">
        <f>+IF('INFO SEAL'!I3076="BAJA TENSION","BT",IF('INFO SEAL'!I3076="MEDIA TENSION","MT","AT"))</f>
        <v>AT</v>
      </c>
      <c r="G3125" s="180">
        <f>+'INFO SEAL'!K3076</f>
        <v>18</v>
      </c>
      <c r="H3125" s="180" t="str">
        <f>+'INFO SEAL'!L3076</f>
        <v>POSTE</v>
      </c>
      <c r="I3125" s="180" t="str">
        <f>+'INFO SEAL'!M3076</f>
        <v>MADERA</v>
      </c>
      <c r="J3125" s="180" t="str">
        <f>+'INFO SEAL'!N3076&amp;"-"&amp;F3125</f>
        <v>EMAM1P75C2-AT</v>
      </c>
      <c r="K3125" s="180"/>
      <c r="L3125" s="182" t="str">
        <f>+VLOOKUP('INFO SEAL'!N3076,$J$8:$V$50,3,FALSE)</f>
        <v>Estructura de  Retención - Terminal compuesto por 1 postes de madera tratada 75' Clase 2</v>
      </c>
      <c r="M3125" s="33">
        <f t="shared" si="110"/>
        <v>1.4</v>
      </c>
    </row>
    <row r="3126" spans="1:13" x14ac:dyDescent="0.25">
      <c r="A3126" s="73">
        <f>+'INFO SEAL'!B3077</f>
        <v>3072</v>
      </c>
      <c r="B3126" s="180" t="str">
        <f t="shared" si="109"/>
        <v>MOD INV_2018</v>
      </c>
      <c r="C3126" s="180" t="str">
        <f>+'INFO SEAL'!C3077</f>
        <v>AREQUIPA</v>
      </c>
      <c r="D3126" s="180" t="str">
        <f>+'INFO SEAL'!D3077</f>
        <v>CAMANA</v>
      </c>
      <c r="E3126" s="180" t="str">
        <f>+'INFO SEAL'!E3077</f>
        <v>OCOÑA</v>
      </c>
      <c r="F3126" s="180" t="str">
        <f>+IF('INFO SEAL'!I3077="BAJA TENSION","BT",IF('INFO SEAL'!I3077="MEDIA TENSION","MT","AT"))</f>
        <v>AT</v>
      </c>
      <c r="G3126" s="180">
        <f>+'INFO SEAL'!K3077</f>
        <v>13</v>
      </c>
      <c r="H3126" s="180" t="str">
        <f>+'INFO SEAL'!L3077</f>
        <v>POSTE</v>
      </c>
      <c r="I3126" s="180" t="str">
        <f>+'INFO SEAL'!M3077</f>
        <v>MADERA</v>
      </c>
      <c r="J3126" s="180" t="str">
        <f>+'INFO SEAL'!N3077&amp;"-"&amp;F3126</f>
        <v>EMSA1P75C2-AT</v>
      </c>
      <c r="K3126" s="180"/>
      <c r="L3126" s="182" t="str">
        <f>+VLOOKUP('INFO SEAL'!N3077,$J$8:$V$50,3,FALSE)</f>
        <v>Estructura de  Suspensión- Angulo menor  compuesto por 1 postes de madera tratada 75' Clase 2</v>
      </c>
      <c r="M3126" s="33">
        <f t="shared" si="110"/>
        <v>1.6</v>
      </c>
    </row>
    <row r="3127" spans="1:13" x14ac:dyDescent="0.25">
      <c r="A3127" s="73">
        <f>+'INFO SEAL'!B3078</f>
        <v>3073</v>
      </c>
      <c r="B3127" s="180" t="str">
        <f t="shared" si="109"/>
        <v>MOD INV_2018</v>
      </c>
      <c r="C3127" s="180" t="str">
        <f>+'INFO SEAL'!C3078</f>
        <v>AREQUIPA</v>
      </c>
      <c r="D3127" s="180" t="str">
        <f>+'INFO SEAL'!D3078</f>
        <v>CAMANA</v>
      </c>
      <c r="E3127" s="180" t="str">
        <f>+'INFO SEAL'!E3078</f>
        <v>OCOÑA</v>
      </c>
      <c r="F3127" s="180" t="str">
        <f>+IF('INFO SEAL'!I3078="BAJA TENSION","BT",IF('INFO SEAL'!I3078="MEDIA TENSION","MT","AT"))</f>
        <v>AT</v>
      </c>
      <c r="G3127" s="180">
        <f>+'INFO SEAL'!K3078</f>
        <v>13</v>
      </c>
      <c r="H3127" s="180" t="str">
        <f>+'INFO SEAL'!L3078</f>
        <v>POSTE</v>
      </c>
      <c r="I3127" s="180" t="str">
        <f>+'INFO SEAL'!M3078</f>
        <v>MADERA</v>
      </c>
      <c r="J3127" s="180" t="str">
        <f>+'INFO SEAL'!N3078&amp;"-"&amp;F3127</f>
        <v>EMSA1P75C2-AT</v>
      </c>
      <c r="K3127" s="180"/>
      <c r="L3127" s="182" t="str">
        <f>+VLOOKUP('INFO SEAL'!N3078,$J$8:$V$50,3,FALSE)</f>
        <v>Estructura de  Suspensión- Angulo menor  compuesto por 1 postes de madera tratada 75' Clase 2</v>
      </c>
      <c r="M3127" s="33">
        <f t="shared" si="110"/>
        <v>1.6</v>
      </c>
    </row>
    <row r="3128" spans="1:13" x14ac:dyDescent="0.25">
      <c r="A3128" s="73">
        <f>+'INFO SEAL'!B3079</f>
        <v>3074</v>
      </c>
      <c r="B3128" s="180" t="str">
        <f t="shared" ref="B3128:B3191" si="111">+INDEX($B$8:$B$50,MATCH(L3128,$L$8:$L$50,0))</f>
        <v>MOD INV_2018</v>
      </c>
      <c r="C3128" s="180" t="str">
        <f>+'INFO SEAL'!C3079</f>
        <v>AREQUIPA</v>
      </c>
      <c r="D3128" s="180" t="str">
        <f>+'INFO SEAL'!D3079</f>
        <v>CAMANA</v>
      </c>
      <c r="E3128" s="180" t="str">
        <f>+'INFO SEAL'!E3079</f>
        <v>OCOÑA</v>
      </c>
      <c r="F3128" s="180" t="str">
        <f>+IF('INFO SEAL'!I3079="BAJA TENSION","BT",IF('INFO SEAL'!I3079="MEDIA TENSION","MT","AT"))</f>
        <v>AT</v>
      </c>
      <c r="G3128" s="180">
        <f>+'INFO SEAL'!K3079</f>
        <v>13</v>
      </c>
      <c r="H3128" s="180" t="str">
        <f>+'INFO SEAL'!L3079</f>
        <v>POSTE</v>
      </c>
      <c r="I3128" s="180" t="str">
        <f>+'INFO SEAL'!M3079</f>
        <v>MADERA</v>
      </c>
      <c r="J3128" s="180" t="str">
        <f>+'INFO SEAL'!N3079&amp;"-"&amp;F3128</f>
        <v>EMSA1P75C2-AT</v>
      </c>
      <c r="K3128" s="180"/>
      <c r="L3128" s="182" t="str">
        <f>+VLOOKUP('INFO SEAL'!N3079,$J$8:$V$50,3,FALSE)</f>
        <v>Estructura de  Suspensión- Angulo menor  compuesto por 1 postes de madera tratada 75' Clase 2</v>
      </c>
      <c r="M3128" s="33">
        <f t="shared" ref="M3128:M3191" si="112">+VLOOKUP(J3128,$K$8:$V$50,12,FALSE)</f>
        <v>1.6</v>
      </c>
    </row>
    <row r="3129" spans="1:13" x14ac:dyDescent="0.25">
      <c r="A3129" s="73">
        <f>+'INFO SEAL'!B3080</f>
        <v>3075</v>
      </c>
      <c r="B3129" s="180" t="str">
        <f t="shared" si="111"/>
        <v>MOD INV_2018</v>
      </c>
      <c r="C3129" s="180" t="str">
        <f>+'INFO SEAL'!C3080</f>
        <v>AREQUIPA</v>
      </c>
      <c r="D3129" s="180" t="str">
        <f>+'INFO SEAL'!D3080</f>
        <v>CAMANA</v>
      </c>
      <c r="E3129" s="180" t="str">
        <f>+'INFO SEAL'!E3080</f>
        <v>OCOÑA</v>
      </c>
      <c r="F3129" s="180" t="str">
        <f>+IF('INFO SEAL'!I3080="BAJA TENSION","BT",IF('INFO SEAL'!I3080="MEDIA TENSION","MT","AT"))</f>
        <v>AT</v>
      </c>
      <c r="G3129" s="180">
        <f>+'INFO SEAL'!K3080</f>
        <v>13</v>
      </c>
      <c r="H3129" s="180" t="str">
        <f>+'INFO SEAL'!L3080</f>
        <v>POSTE</v>
      </c>
      <c r="I3129" s="180" t="str">
        <f>+'INFO SEAL'!M3080</f>
        <v>MADERA</v>
      </c>
      <c r="J3129" s="180" t="str">
        <f>+'INFO SEAL'!N3080&amp;"-"&amp;F3129</f>
        <v>EMSA1P75C2-AT</v>
      </c>
      <c r="K3129" s="180"/>
      <c r="L3129" s="182" t="str">
        <f>+VLOOKUP('INFO SEAL'!N3080,$J$8:$V$50,3,FALSE)</f>
        <v>Estructura de  Suspensión- Angulo menor  compuesto por 1 postes de madera tratada 75' Clase 2</v>
      </c>
      <c r="M3129" s="33">
        <f t="shared" si="112"/>
        <v>1.6</v>
      </c>
    </row>
    <row r="3130" spans="1:13" x14ac:dyDescent="0.25">
      <c r="A3130" s="73">
        <f>+'INFO SEAL'!B3081</f>
        <v>3076</v>
      </c>
      <c r="B3130" s="180" t="str">
        <f t="shared" si="111"/>
        <v>MOD INV_2018</v>
      </c>
      <c r="C3130" s="180" t="str">
        <f>+'INFO SEAL'!C3081</f>
        <v>AREQUIPA</v>
      </c>
      <c r="D3130" s="180" t="str">
        <f>+'INFO SEAL'!D3081</f>
        <v>CAMANA</v>
      </c>
      <c r="E3130" s="180" t="str">
        <f>+'INFO SEAL'!E3081</f>
        <v>OCOÑA</v>
      </c>
      <c r="F3130" s="180" t="str">
        <f>+IF('INFO SEAL'!I3081="BAJA TENSION","BT",IF('INFO SEAL'!I3081="MEDIA TENSION","MT","AT"))</f>
        <v>AT</v>
      </c>
      <c r="G3130" s="180">
        <f>+'INFO SEAL'!K3081</f>
        <v>13</v>
      </c>
      <c r="H3130" s="180" t="str">
        <f>+'INFO SEAL'!L3081</f>
        <v>POSTE</v>
      </c>
      <c r="I3130" s="180" t="str">
        <f>+'INFO SEAL'!M3081</f>
        <v>MADERA</v>
      </c>
      <c r="J3130" s="180" t="str">
        <f>+'INFO SEAL'!N3081&amp;"-"&amp;F3130</f>
        <v>EMSA1P75C2-AT</v>
      </c>
      <c r="K3130" s="180"/>
      <c r="L3130" s="182" t="str">
        <f>+VLOOKUP('INFO SEAL'!N3081,$J$8:$V$50,3,FALSE)</f>
        <v>Estructura de  Suspensión- Angulo menor  compuesto por 1 postes de madera tratada 75' Clase 2</v>
      </c>
      <c r="M3130" s="33">
        <f t="shared" si="112"/>
        <v>1.6</v>
      </c>
    </row>
    <row r="3131" spans="1:13" x14ac:dyDescent="0.25">
      <c r="A3131" s="73">
        <f>+'INFO SEAL'!B3082</f>
        <v>3077</v>
      </c>
      <c r="B3131" s="180" t="str">
        <f t="shared" si="111"/>
        <v>MOD INV_2018</v>
      </c>
      <c r="C3131" s="180" t="str">
        <f>+'INFO SEAL'!C3082</f>
        <v>AREQUIPA</v>
      </c>
      <c r="D3131" s="180" t="str">
        <f>+'INFO SEAL'!D3082</f>
        <v>CAMANA</v>
      </c>
      <c r="E3131" s="180" t="str">
        <f>+'INFO SEAL'!E3082</f>
        <v>OCOÑA</v>
      </c>
      <c r="F3131" s="180" t="str">
        <f>+IF('INFO SEAL'!I3082="BAJA TENSION","BT",IF('INFO SEAL'!I3082="MEDIA TENSION","MT","AT"))</f>
        <v>AT</v>
      </c>
      <c r="G3131" s="180">
        <f>+'INFO SEAL'!K3082</f>
        <v>13</v>
      </c>
      <c r="H3131" s="180" t="str">
        <f>+'INFO SEAL'!L3082</f>
        <v>POSTE</v>
      </c>
      <c r="I3131" s="180" t="str">
        <f>+'INFO SEAL'!M3082</f>
        <v>MADERA</v>
      </c>
      <c r="J3131" s="180" t="str">
        <f>+'INFO SEAL'!N3082&amp;"-"&amp;F3131</f>
        <v>EMSA1P75C2-AT</v>
      </c>
      <c r="K3131" s="180"/>
      <c r="L3131" s="182" t="str">
        <f>+VLOOKUP('INFO SEAL'!N3082,$J$8:$V$50,3,FALSE)</f>
        <v>Estructura de  Suspensión- Angulo menor  compuesto por 1 postes de madera tratada 75' Clase 2</v>
      </c>
      <c r="M3131" s="33">
        <f t="shared" si="112"/>
        <v>1.6</v>
      </c>
    </row>
    <row r="3132" spans="1:13" x14ac:dyDescent="0.25">
      <c r="A3132" s="73">
        <f>+'INFO SEAL'!B3083</f>
        <v>3078</v>
      </c>
      <c r="B3132" s="180" t="str">
        <f t="shared" si="111"/>
        <v>MOD INV_2018</v>
      </c>
      <c r="C3132" s="180" t="str">
        <f>+'INFO SEAL'!C3083</f>
        <v>AREQUIPA</v>
      </c>
      <c r="D3132" s="180" t="str">
        <f>+'INFO SEAL'!D3083</f>
        <v>CAMANA</v>
      </c>
      <c r="E3132" s="180" t="str">
        <f>+'INFO SEAL'!E3083</f>
        <v>OCOÑA</v>
      </c>
      <c r="F3132" s="180" t="str">
        <f>+IF('INFO SEAL'!I3083="BAJA TENSION","BT",IF('INFO SEAL'!I3083="MEDIA TENSION","MT","AT"))</f>
        <v>AT</v>
      </c>
      <c r="G3132" s="180">
        <f>+'INFO SEAL'!K3083</f>
        <v>13</v>
      </c>
      <c r="H3132" s="180" t="str">
        <f>+'INFO SEAL'!L3083</f>
        <v>POSTE</v>
      </c>
      <c r="I3132" s="180" t="str">
        <f>+'INFO SEAL'!M3083</f>
        <v>MADERA</v>
      </c>
      <c r="J3132" s="180" t="str">
        <f>+'INFO SEAL'!N3083&amp;"-"&amp;F3132</f>
        <v>EMSA1P75C2-AT</v>
      </c>
      <c r="K3132" s="180"/>
      <c r="L3132" s="182" t="str">
        <f>+VLOOKUP('INFO SEAL'!N3083,$J$8:$V$50,3,FALSE)</f>
        <v>Estructura de  Suspensión- Angulo menor  compuesto por 1 postes de madera tratada 75' Clase 2</v>
      </c>
      <c r="M3132" s="33">
        <f t="shared" si="112"/>
        <v>1.6</v>
      </c>
    </row>
    <row r="3133" spans="1:13" x14ac:dyDescent="0.25">
      <c r="A3133" s="73">
        <f>+'INFO SEAL'!B3084</f>
        <v>3079</v>
      </c>
      <c r="B3133" s="180" t="str">
        <f t="shared" si="111"/>
        <v>MOD INV_2018</v>
      </c>
      <c r="C3133" s="180" t="str">
        <f>+'INFO SEAL'!C3084</f>
        <v>AREQUIPA</v>
      </c>
      <c r="D3133" s="180" t="str">
        <f>+'INFO SEAL'!D3084</f>
        <v>CAMANA</v>
      </c>
      <c r="E3133" s="180" t="str">
        <f>+'INFO SEAL'!E3084</f>
        <v>OCOÑA</v>
      </c>
      <c r="F3133" s="180" t="str">
        <f>+IF('INFO SEAL'!I3084="BAJA TENSION","BT",IF('INFO SEAL'!I3084="MEDIA TENSION","MT","AT"))</f>
        <v>AT</v>
      </c>
      <c r="G3133" s="180">
        <f>+'INFO SEAL'!K3084</f>
        <v>13</v>
      </c>
      <c r="H3133" s="180" t="str">
        <f>+'INFO SEAL'!L3084</f>
        <v>POSTE</v>
      </c>
      <c r="I3133" s="180" t="str">
        <f>+'INFO SEAL'!M3084</f>
        <v>MADERA</v>
      </c>
      <c r="J3133" s="180" t="str">
        <f>+'INFO SEAL'!N3084&amp;"-"&amp;F3133</f>
        <v>EMSA1P75C2-AT</v>
      </c>
      <c r="K3133" s="180"/>
      <c r="L3133" s="182" t="str">
        <f>+VLOOKUP('INFO SEAL'!N3084,$J$8:$V$50,3,FALSE)</f>
        <v>Estructura de  Suspensión- Angulo menor  compuesto por 1 postes de madera tratada 75' Clase 2</v>
      </c>
      <c r="M3133" s="33">
        <f t="shared" si="112"/>
        <v>1.6</v>
      </c>
    </row>
    <row r="3134" spans="1:13" x14ac:dyDescent="0.25">
      <c r="A3134" s="73">
        <f>+'INFO SEAL'!B3085</f>
        <v>3080</v>
      </c>
      <c r="B3134" s="180" t="str">
        <f t="shared" si="111"/>
        <v>SICODI</v>
      </c>
      <c r="C3134" s="180" t="str">
        <f>+'INFO SEAL'!C3085</f>
        <v>AREQUIPA</v>
      </c>
      <c r="D3134" s="180" t="str">
        <f>+'INFO SEAL'!D3085</f>
        <v>CAMANA</v>
      </c>
      <c r="E3134" s="180" t="str">
        <f>+'INFO SEAL'!E3085</f>
        <v>MARISCAL CACERES</v>
      </c>
      <c r="F3134" s="180" t="str">
        <f>+IF('INFO SEAL'!I3085="BAJA TENSION","BT",IF('INFO SEAL'!I3085="MEDIA TENSION","MT","AT"))</f>
        <v>MT</v>
      </c>
      <c r="G3134" s="180">
        <f>+'INFO SEAL'!K3085</f>
        <v>13</v>
      </c>
      <c r="H3134" s="180" t="str">
        <f>+'INFO SEAL'!L3085</f>
        <v>POSTE</v>
      </c>
      <c r="I3134" s="180" t="str">
        <f>+'INFO SEAL'!M3085</f>
        <v>CONCRETO</v>
      </c>
      <c r="J3134" s="180" t="str">
        <f>+'INFO SEAL'!N3085&amp;"-"&amp;F3134</f>
        <v>PPC19-MT</v>
      </c>
      <c r="K3134" s="180"/>
      <c r="L3134" s="182" t="str">
        <f>+VLOOKUP('INFO SEAL'!N3085,$J$8:$V$50,3,FALSE)</f>
        <v>POSTE DE CONCRETO ARMADO DE 13/300/150/345</v>
      </c>
      <c r="M3134" s="33">
        <f t="shared" si="112"/>
        <v>0.5</v>
      </c>
    </row>
    <row r="3135" spans="1:13" x14ac:dyDescent="0.25">
      <c r="A3135" s="73">
        <f>+'INFO SEAL'!B3086</f>
        <v>3081</v>
      </c>
      <c r="B3135" s="180" t="str">
        <f t="shared" si="111"/>
        <v>SICODI</v>
      </c>
      <c r="C3135" s="180" t="str">
        <f>+'INFO SEAL'!C3086</f>
        <v>AREQUIPA</v>
      </c>
      <c r="D3135" s="180" t="str">
        <f>+'INFO SEAL'!D3086</f>
        <v>CONDESUYOS</v>
      </c>
      <c r="E3135" s="180" t="str">
        <f>+'INFO SEAL'!E3086</f>
        <v>CHICHAS</v>
      </c>
      <c r="F3135" s="180" t="str">
        <f>+IF('INFO SEAL'!I3086="BAJA TENSION","BT",IF('INFO SEAL'!I3086="MEDIA TENSION","MT","AT"))</f>
        <v>MT</v>
      </c>
      <c r="G3135" s="180">
        <f>+'INFO SEAL'!K3086</f>
        <v>13</v>
      </c>
      <c r="H3135" s="180" t="str">
        <f>+'INFO SEAL'!L3086</f>
        <v>POSTE</v>
      </c>
      <c r="I3135" s="180" t="str">
        <f>+'INFO SEAL'!M3086</f>
        <v>CONCRETO</v>
      </c>
      <c r="J3135" s="180" t="str">
        <f>+'INFO SEAL'!N3086&amp;"-"&amp;F3135</f>
        <v>PPC19-MT</v>
      </c>
      <c r="K3135" s="180"/>
      <c r="L3135" s="182" t="str">
        <f>+VLOOKUP('INFO SEAL'!N3086,$J$8:$V$50,3,FALSE)</f>
        <v>POSTE DE CONCRETO ARMADO DE 13/300/150/345</v>
      </c>
      <c r="M3135" s="33">
        <f t="shared" si="112"/>
        <v>0.5</v>
      </c>
    </row>
    <row r="3136" spans="1:13" x14ac:dyDescent="0.25">
      <c r="A3136" s="73">
        <f>+'INFO SEAL'!B3087</f>
        <v>3082</v>
      </c>
      <c r="B3136" s="180" t="str">
        <f t="shared" si="111"/>
        <v>SICODI</v>
      </c>
      <c r="C3136" s="180" t="str">
        <f>+'INFO SEAL'!C3087</f>
        <v>AREQUIPA</v>
      </c>
      <c r="D3136" s="180" t="str">
        <f>+'INFO SEAL'!D3087</f>
        <v>CAMANA</v>
      </c>
      <c r="E3136" s="180" t="str">
        <f>+'INFO SEAL'!E3087</f>
        <v>MARISCAL CACERES</v>
      </c>
      <c r="F3136" s="180" t="str">
        <f>+IF('INFO SEAL'!I3087="BAJA TENSION","BT",IF('INFO SEAL'!I3087="MEDIA TENSION","MT","AT"))</f>
        <v>MT</v>
      </c>
      <c r="G3136" s="180">
        <f>+'INFO SEAL'!K3087</f>
        <v>13</v>
      </c>
      <c r="H3136" s="180" t="str">
        <f>+'INFO SEAL'!L3087</f>
        <v>POSTE</v>
      </c>
      <c r="I3136" s="180" t="str">
        <f>+'INFO SEAL'!M3087</f>
        <v>CONCRETO</v>
      </c>
      <c r="J3136" s="180" t="str">
        <f>+'INFO SEAL'!N3087&amp;"-"&amp;F3136</f>
        <v>PPC19-MT</v>
      </c>
      <c r="K3136" s="180"/>
      <c r="L3136" s="182" t="str">
        <f>+VLOOKUP('INFO SEAL'!N3087,$J$8:$V$50,3,FALSE)</f>
        <v>POSTE DE CONCRETO ARMADO DE 13/300/150/345</v>
      </c>
      <c r="M3136" s="33">
        <f t="shared" si="112"/>
        <v>0.5</v>
      </c>
    </row>
    <row r="3137" spans="1:13" x14ac:dyDescent="0.25">
      <c r="A3137" s="73">
        <f>+'INFO SEAL'!B3088</f>
        <v>3083</v>
      </c>
      <c r="B3137" s="180" t="str">
        <f t="shared" si="111"/>
        <v>SICODI</v>
      </c>
      <c r="C3137" s="180" t="str">
        <f>+'INFO SEAL'!C3088</f>
        <v>AREQUIPA</v>
      </c>
      <c r="D3137" s="180" t="str">
        <f>+'INFO SEAL'!D3088</f>
        <v>CAMANA</v>
      </c>
      <c r="E3137" s="180" t="str">
        <f>+'INFO SEAL'!E3088</f>
        <v>MARISCAL CACERES</v>
      </c>
      <c r="F3137" s="180" t="str">
        <f>+IF('INFO SEAL'!I3088="BAJA TENSION","BT",IF('INFO SEAL'!I3088="MEDIA TENSION","MT","AT"))</f>
        <v>MT</v>
      </c>
      <c r="G3137" s="180">
        <f>+'INFO SEAL'!K3088</f>
        <v>13</v>
      </c>
      <c r="H3137" s="180" t="str">
        <f>+'INFO SEAL'!L3088</f>
        <v>POSTE</v>
      </c>
      <c r="I3137" s="180" t="str">
        <f>+'INFO SEAL'!M3088</f>
        <v>CONCRETO</v>
      </c>
      <c r="J3137" s="180" t="str">
        <f>+'INFO SEAL'!N3088&amp;"-"&amp;F3137</f>
        <v>PPC19-MT</v>
      </c>
      <c r="K3137" s="180"/>
      <c r="L3137" s="182" t="str">
        <f>+VLOOKUP('INFO SEAL'!N3088,$J$8:$V$50,3,FALSE)</f>
        <v>POSTE DE CONCRETO ARMADO DE 13/300/150/345</v>
      </c>
      <c r="M3137" s="33">
        <f t="shared" si="112"/>
        <v>0.5</v>
      </c>
    </row>
    <row r="3138" spans="1:13" x14ac:dyDescent="0.25">
      <c r="A3138" s="73">
        <f>+'INFO SEAL'!B3089</f>
        <v>3084</v>
      </c>
      <c r="B3138" s="180" t="str">
        <f t="shared" si="111"/>
        <v>SICODI</v>
      </c>
      <c r="C3138" s="180" t="str">
        <f>+'INFO SEAL'!C3089</f>
        <v>AREQUIPA</v>
      </c>
      <c r="D3138" s="180" t="str">
        <f>+'INFO SEAL'!D3089</f>
        <v>CAMANA</v>
      </c>
      <c r="E3138" s="180" t="str">
        <f>+'INFO SEAL'!E3089</f>
        <v>MARISCAL CACERES</v>
      </c>
      <c r="F3138" s="180" t="str">
        <f>+IF('INFO SEAL'!I3089="BAJA TENSION","BT",IF('INFO SEAL'!I3089="MEDIA TENSION","MT","AT"))</f>
        <v>MT</v>
      </c>
      <c r="G3138" s="180">
        <f>+'INFO SEAL'!K3089</f>
        <v>13</v>
      </c>
      <c r="H3138" s="180" t="str">
        <f>+'INFO SEAL'!L3089</f>
        <v>POSTE</v>
      </c>
      <c r="I3138" s="180" t="str">
        <f>+'INFO SEAL'!M3089</f>
        <v>CONCRETO</v>
      </c>
      <c r="J3138" s="180" t="str">
        <f>+'INFO SEAL'!N3089&amp;"-"&amp;F3138</f>
        <v>PPC19-MT</v>
      </c>
      <c r="K3138" s="180"/>
      <c r="L3138" s="182" t="str">
        <f>+VLOOKUP('INFO SEAL'!N3089,$J$8:$V$50,3,FALSE)</f>
        <v>POSTE DE CONCRETO ARMADO DE 13/300/150/345</v>
      </c>
      <c r="M3138" s="33">
        <f t="shared" si="112"/>
        <v>0.5</v>
      </c>
    </row>
    <row r="3139" spans="1:13" x14ac:dyDescent="0.25">
      <c r="A3139" s="73">
        <f>+'INFO SEAL'!B3090</f>
        <v>3085</v>
      </c>
      <c r="B3139" s="180" t="str">
        <f t="shared" si="111"/>
        <v>SICODI</v>
      </c>
      <c r="C3139" s="180" t="str">
        <f>+'INFO SEAL'!C3090</f>
        <v>AREQUIPA</v>
      </c>
      <c r="D3139" s="180" t="str">
        <f>+'INFO SEAL'!D3090</f>
        <v>CAMANA</v>
      </c>
      <c r="E3139" s="180" t="str">
        <f>+'INFO SEAL'!E3090</f>
        <v>MARISCAL CACERES</v>
      </c>
      <c r="F3139" s="180" t="str">
        <f>+IF('INFO SEAL'!I3090="BAJA TENSION","BT",IF('INFO SEAL'!I3090="MEDIA TENSION","MT","AT"))</f>
        <v>MT</v>
      </c>
      <c r="G3139" s="180">
        <f>+'INFO SEAL'!K3090</f>
        <v>13</v>
      </c>
      <c r="H3139" s="180" t="str">
        <f>+'INFO SEAL'!L3090</f>
        <v>POSTE</v>
      </c>
      <c r="I3139" s="180" t="str">
        <f>+'INFO SEAL'!M3090</f>
        <v>CONCRETO</v>
      </c>
      <c r="J3139" s="180" t="str">
        <f>+'INFO SEAL'!N3090&amp;"-"&amp;F3139</f>
        <v>PPC19-MT</v>
      </c>
      <c r="K3139" s="180"/>
      <c r="L3139" s="182" t="str">
        <f>+VLOOKUP('INFO SEAL'!N3090,$J$8:$V$50,3,FALSE)</f>
        <v>POSTE DE CONCRETO ARMADO DE 13/300/150/345</v>
      </c>
      <c r="M3139" s="33">
        <f t="shared" si="112"/>
        <v>0.5</v>
      </c>
    </row>
    <row r="3140" spans="1:13" x14ac:dyDescent="0.25">
      <c r="A3140" s="73">
        <f>+'INFO SEAL'!B3091</f>
        <v>3086</v>
      </c>
      <c r="B3140" s="180" t="str">
        <f t="shared" si="111"/>
        <v>SICODI</v>
      </c>
      <c r="C3140" s="180" t="str">
        <f>+'INFO SEAL'!C3091</f>
        <v>AREQUIPA</v>
      </c>
      <c r="D3140" s="180" t="str">
        <f>+'INFO SEAL'!D3091</f>
        <v>CAMANA</v>
      </c>
      <c r="E3140" s="180" t="str">
        <f>+'INFO SEAL'!E3091</f>
        <v>MARISCAL CACERES</v>
      </c>
      <c r="F3140" s="180" t="str">
        <f>+IF('INFO SEAL'!I3091="BAJA TENSION","BT",IF('INFO SEAL'!I3091="MEDIA TENSION","MT","AT"))</f>
        <v>MT</v>
      </c>
      <c r="G3140" s="180">
        <f>+'INFO SEAL'!K3091</f>
        <v>13</v>
      </c>
      <c r="H3140" s="180" t="str">
        <f>+'INFO SEAL'!L3091</f>
        <v>POSTE</v>
      </c>
      <c r="I3140" s="180" t="str">
        <f>+'INFO SEAL'!M3091</f>
        <v>CONCRETO</v>
      </c>
      <c r="J3140" s="180" t="str">
        <f>+'INFO SEAL'!N3091&amp;"-"&amp;F3140</f>
        <v>PPC19-MT</v>
      </c>
      <c r="K3140" s="180"/>
      <c r="L3140" s="182" t="str">
        <f>+VLOOKUP('INFO SEAL'!N3091,$J$8:$V$50,3,FALSE)</f>
        <v>POSTE DE CONCRETO ARMADO DE 13/300/150/345</v>
      </c>
      <c r="M3140" s="33">
        <f t="shared" si="112"/>
        <v>0.5</v>
      </c>
    </row>
    <row r="3141" spans="1:13" x14ac:dyDescent="0.25">
      <c r="A3141" s="73">
        <f>+'INFO SEAL'!B3092</f>
        <v>3087</v>
      </c>
      <c r="B3141" s="180" t="str">
        <f t="shared" si="111"/>
        <v>SICODI</v>
      </c>
      <c r="C3141" s="180" t="str">
        <f>+'INFO SEAL'!C3092</f>
        <v>AREQUIPA</v>
      </c>
      <c r="D3141" s="180" t="str">
        <f>+'INFO SEAL'!D3092</f>
        <v>CAMANA</v>
      </c>
      <c r="E3141" s="180" t="str">
        <f>+'INFO SEAL'!E3092</f>
        <v>MARISCAL CACERES</v>
      </c>
      <c r="F3141" s="180" t="str">
        <f>+IF('INFO SEAL'!I3092="BAJA TENSION","BT",IF('INFO SEAL'!I3092="MEDIA TENSION","MT","AT"))</f>
        <v>MT</v>
      </c>
      <c r="G3141" s="180">
        <f>+'INFO SEAL'!K3092</f>
        <v>13</v>
      </c>
      <c r="H3141" s="180" t="str">
        <f>+'INFO SEAL'!L3092</f>
        <v>POSTE</v>
      </c>
      <c r="I3141" s="180" t="str">
        <f>+'INFO SEAL'!M3092</f>
        <v>CONCRETO</v>
      </c>
      <c r="J3141" s="180" t="str">
        <f>+'INFO SEAL'!N3092&amp;"-"&amp;F3141</f>
        <v>PPC19-MT</v>
      </c>
      <c r="K3141" s="180"/>
      <c r="L3141" s="182" t="str">
        <f>+VLOOKUP('INFO SEAL'!N3092,$J$8:$V$50,3,FALSE)</f>
        <v>POSTE DE CONCRETO ARMADO DE 13/300/150/345</v>
      </c>
      <c r="M3141" s="33">
        <f t="shared" si="112"/>
        <v>0.5</v>
      </c>
    </row>
    <row r="3142" spans="1:13" x14ac:dyDescent="0.25">
      <c r="A3142" s="73">
        <f>+'INFO SEAL'!B3093</f>
        <v>3088</v>
      </c>
      <c r="B3142" s="180" t="str">
        <f t="shared" si="111"/>
        <v>SICODI</v>
      </c>
      <c r="C3142" s="180" t="str">
        <f>+'INFO SEAL'!C3093</f>
        <v>AREQUIPA</v>
      </c>
      <c r="D3142" s="180" t="str">
        <f>+'INFO SEAL'!D3093</f>
        <v>CAMANA</v>
      </c>
      <c r="E3142" s="180" t="str">
        <f>+'INFO SEAL'!E3093</f>
        <v>MARISCAL CACERES</v>
      </c>
      <c r="F3142" s="180" t="str">
        <f>+IF('INFO SEAL'!I3093="BAJA TENSION","BT",IF('INFO SEAL'!I3093="MEDIA TENSION","MT","AT"))</f>
        <v>MT</v>
      </c>
      <c r="G3142" s="180">
        <f>+'INFO SEAL'!K3093</f>
        <v>13</v>
      </c>
      <c r="H3142" s="180" t="str">
        <f>+'INFO SEAL'!L3093</f>
        <v>POSTE</v>
      </c>
      <c r="I3142" s="180" t="str">
        <f>+'INFO SEAL'!M3093</f>
        <v>CONCRETO</v>
      </c>
      <c r="J3142" s="180" t="str">
        <f>+'INFO SEAL'!N3093&amp;"-"&amp;F3142</f>
        <v>PPC19-MT</v>
      </c>
      <c r="K3142" s="180"/>
      <c r="L3142" s="182" t="str">
        <f>+VLOOKUP('INFO SEAL'!N3093,$J$8:$V$50,3,FALSE)</f>
        <v>POSTE DE CONCRETO ARMADO DE 13/300/150/345</v>
      </c>
      <c r="M3142" s="33">
        <f t="shared" si="112"/>
        <v>0.5</v>
      </c>
    </row>
    <row r="3143" spans="1:13" x14ac:dyDescent="0.25">
      <c r="A3143" s="73">
        <f>+'INFO SEAL'!B3094</f>
        <v>3089</v>
      </c>
      <c r="B3143" s="180" t="str">
        <f t="shared" si="111"/>
        <v>SICODI</v>
      </c>
      <c r="C3143" s="180" t="str">
        <f>+'INFO SEAL'!C3094</f>
        <v>AREQUIPA</v>
      </c>
      <c r="D3143" s="180" t="str">
        <f>+'INFO SEAL'!D3094</f>
        <v>CAMANA</v>
      </c>
      <c r="E3143" s="180" t="str">
        <f>+'INFO SEAL'!E3094</f>
        <v>MARISCAL CACERES</v>
      </c>
      <c r="F3143" s="180" t="str">
        <f>+IF('INFO SEAL'!I3094="BAJA TENSION","BT",IF('INFO SEAL'!I3094="MEDIA TENSION","MT","AT"))</f>
        <v>MT</v>
      </c>
      <c r="G3143" s="180">
        <f>+'INFO SEAL'!K3094</f>
        <v>13</v>
      </c>
      <c r="H3143" s="180" t="str">
        <f>+'INFO SEAL'!L3094</f>
        <v>POSTE</v>
      </c>
      <c r="I3143" s="180" t="str">
        <f>+'INFO SEAL'!M3094</f>
        <v>CONCRETO</v>
      </c>
      <c r="J3143" s="180" t="str">
        <f>+'INFO SEAL'!N3094&amp;"-"&amp;F3143</f>
        <v>PPC19-MT</v>
      </c>
      <c r="K3143" s="180"/>
      <c r="L3143" s="182" t="str">
        <f>+VLOOKUP('INFO SEAL'!N3094,$J$8:$V$50,3,FALSE)</f>
        <v>POSTE DE CONCRETO ARMADO DE 13/300/150/345</v>
      </c>
      <c r="M3143" s="33">
        <f t="shared" si="112"/>
        <v>0.5</v>
      </c>
    </row>
    <row r="3144" spans="1:13" x14ac:dyDescent="0.25">
      <c r="A3144" s="73">
        <f>+'INFO SEAL'!B3095</f>
        <v>3090</v>
      </c>
      <c r="B3144" s="180" t="str">
        <f t="shared" si="111"/>
        <v>MOD INV_2018</v>
      </c>
      <c r="C3144" s="180" t="str">
        <f>+'INFO SEAL'!C3095</f>
        <v>AREQUIPA</v>
      </c>
      <c r="D3144" s="180" t="str">
        <f>+'INFO SEAL'!D3095</f>
        <v>CAMANA</v>
      </c>
      <c r="E3144" s="180" t="str">
        <f>+'INFO SEAL'!E3095</f>
        <v>OCOÑA</v>
      </c>
      <c r="F3144" s="180" t="str">
        <f>+IF('INFO SEAL'!I3095="BAJA TENSION","BT",IF('INFO SEAL'!I3095="MEDIA TENSION","MT","AT"))</f>
        <v>AT</v>
      </c>
      <c r="G3144" s="180">
        <f>+'INFO SEAL'!K3095</f>
        <v>13</v>
      </c>
      <c r="H3144" s="180" t="str">
        <f>+'INFO SEAL'!L3095</f>
        <v>POSTE</v>
      </c>
      <c r="I3144" s="180" t="str">
        <f>+'INFO SEAL'!M3095</f>
        <v>MADERA</v>
      </c>
      <c r="J3144" s="180" t="str">
        <f>+'INFO SEAL'!N3095&amp;"-"&amp;F3144</f>
        <v>EMRE1P75C2-AT</v>
      </c>
      <c r="K3144" s="180"/>
      <c r="L3144" s="182" t="str">
        <f>+VLOOKUP('INFO SEAL'!N3095,$J$8:$V$50,3,FALSE)</f>
        <v>Estructura de  Suspension Angular (&gt;3°-50°) compuesto por 1 postes de madera tratada 75' Clase 2</v>
      </c>
      <c r="M3144" s="33">
        <f t="shared" si="112"/>
        <v>2</v>
      </c>
    </row>
    <row r="3145" spans="1:13" x14ac:dyDescent="0.25">
      <c r="A3145" s="73">
        <f>+'INFO SEAL'!B3096</f>
        <v>3091</v>
      </c>
      <c r="B3145" s="180" t="str">
        <f t="shared" si="111"/>
        <v>SICODI</v>
      </c>
      <c r="C3145" s="180" t="str">
        <f>+'INFO SEAL'!C3096</f>
        <v>AREQUIPA</v>
      </c>
      <c r="D3145" s="180" t="str">
        <f>+'INFO SEAL'!D3096</f>
        <v>CAMANA</v>
      </c>
      <c r="E3145" s="180" t="str">
        <f>+'INFO SEAL'!E3096</f>
        <v>MARISCAL CACERES</v>
      </c>
      <c r="F3145" s="180" t="str">
        <f>+IF('INFO SEAL'!I3096="BAJA TENSION","BT",IF('INFO SEAL'!I3096="MEDIA TENSION","MT","AT"))</f>
        <v>MT</v>
      </c>
      <c r="G3145" s="180">
        <f>+'INFO SEAL'!K3096</f>
        <v>13</v>
      </c>
      <c r="H3145" s="180" t="str">
        <f>+'INFO SEAL'!L3096</f>
        <v>POSTE</v>
      </c>
      <c r="I3145" s="180" t="str">
        <f>+'INFO SEAL'!M3096</f>
        <v>CONCRETO</v>
      </c>
      <c r="J3145" s="180" t="str">
        <f>+'INFO SEAL'!N3096&amp;"-"&amp;F3145</f>
        <v>PPC19-MT</v>
      </c>
      <c r="K3145" s="180"/>
      <c r="L3145" s="182" t="str">
        <f>+VLOOKUP('INFO SEAL'!N3096,$J$8:$V$50,3,FALSE)</f>
        <v>POSTE DE CONCRETO ARMADO DE 13/300/150/345</v>
      </c>
      <c r="M3145" s="33">
        <f t="shared" si="112"/>
        <v>0.5</v>
      </c>
    </row>
    <row r="3146" spans="1:13" x14ac:dyDescent="0.25">
      <c r="A3146" s="73">
        <f>+'INFO SEAL'!B3097</f>
        <v>3092</v>
      </c>
      <c r="B3146" s="180" t="str">
        <f t="shared" si="111"/>
        <v>MOD INV_2018</v>
      </c>
      <c r="C3146" s="180" t="str">
        <f>+'INFO SEAL'!C3097</f>
        <v>AREQUIPA</v>
      </c>
      <c r="D3146" s="180" t="str">
        <f>+'INFO SEAL'!D3097</f>
        <v>CAMANA</v>
      </c>
      <c r="E3146" s="180" t="str">
        <f>+'INFO SEAL'!E3097</f>
        <v>OCOÑA</v>
      </c>
      <c r="F3146" s="180" t="str">
        <f>+IF('INFO SEAL'!I3097="BAJA TENSION","BT",IF('INFO SEAL'!I3097="MEDIA TENSION","MT","AT"))</f>
        <v>AT</v>
      </c>
      <c r="G3146" s="180">
        <f>+'INFO SEAL'!K3097</f>
        <v>13</v>
      </c>
      <c r="H3146" s="180" t="str">
        <f>+'INFO SEAL'!L3097</f>
        <v>POSTE</v>
      </c>
      <c r="I3146" s="180" t="str">
        <f>+'INFO SEAL'!M3097</f>
        <v>MADERA</v>
      </c>
      <c r="J3146" s="180" t="str">
        <f>+'INFO SEAL'!N3097&amp;"-"&amp;F3146</f>
        <v>EMSA1P75C2-AT</v>
      </c>
      <c r="K3146" s="180"/>
      <c r="L3146" s="182" t="str">
        <f>+VLOOKUP('INFO SEAL'!N3097,$J$8:$V$50,3,FALSE)</f>
        <v>Estructura de  Suspensión- Angulo menor  compuesto por 1 postes de madera tratada 75' Clase 2</v>
      </c>
      <c r="M3146" s="33">
        <f t="shared" si="112"/>
        <v>1.6</v>
      </c>
    </row>
    <row r="3147" spans="1:13" x14ac:dyDescent="0.25">
      <c r="A3147" s="73">
        <f>+'INFO SEAL'!B3098</f>
        <v>3093</v>
      </c>
      <c r="B3147" s="180" t="str">
        <f t="shared" si="111"/>
        <v>SICODI</v>
      </c>
      <c r="C3147" s="180" t="str">
        <f>+'INFO SEAL'!C3098</f>
        <v>AREQUIPA</v>
      </c>
      <c r="D3147" s="180" t="str">
        <f>+'INFO SEAL'!D3098</f>
        <v>CAMANA</v>
      </c>
      <c r="E3147" s="180" t="str">
        <f>+'INFO SEAL'!E3098</f>
        <v>MARISCAL CACERES</v>
      </c>
      <c r="F3147" s="180" t="str">
        <f>+IF('INFO SEAL'!I3098="BAJA TENSION","BT",IF('INFO SEAL'!I3098="MEDIA TENSION","MT","AT"))</f>
        <v>MT</v>
      </c>
      <c r="G3147" s="180">
        <f>+'INFO SEAL'!K3098</f>
        <v>13</v>
      </c>
      <c r="H3147" s="180" t="str">
        <f>+'INFO SEAL'!L3098</f>
        <v>POSTE</v>
      </c>
      <c r="I3147" s="180" t="str">
        <f>+'INFO SEAL'!M3098</f>
        <v>CONCRETO</v>
      </c>
      <c r="J3147" s="180" t="str">
        <f>+'INFO SEAL'!N3098&amp;"-"&amp;F3147</f>
        <v>PPC19-MT</v>
      </c>
      <c r="K3147" s="180"/>
      <c r="L3147" s="182" t="str">
        <f>+VLOOKUP('INFO SEAL'!N3098,$J$8:$V$50,3,FALSE)</f>
        <v>POSTE DE CONCRETO ARMADO DE 13/300/150/345</v>
      </c>
      <c r="M3147" s="33">
        <f t="shared" si="112"/>
        <v>0.5</v>
      </c>
    </row>
    <row r="3148" spans="1:13" x14ac:dyDescent="0.25">
      <c r="A3148" s="73">
        <f>+'INFO SEAL'!B3099</f>
        <v>3094</v>
      </c>
      <c r="B3148" s="180" t="str">
        <f t="shared" si="111"/>
        <v>SICODI</v>
      </c>
      <c r="C3148" s="180" t="str">
        <f>+'INFO SEAL'!C3099</f>
        <v>AREQUIPA</v>
      </c>
      <c r="D3148" s="180" t="str">
        <f>+'INFO SEAL'!D3099</f>
        <v>CAMANA</v>
      </c>
      <c r="E3148" s="180" t="str">
        <f>+'INFO SEAL'!E3099</f>
        <v>MARISCAL CACERES</v>
      </c>
      <c r="F3148" s="180" t="str">
        <f>+IF('INFO SEAL'!I3099="BAJA TENSION","BT",IF('INFO SEAL'!I3099="MEDIA TENSION","MT","AT"))</f>
        <v>MT</v>
      </c>
      <c r="G3148" s="180">
        <f>+'INFO SEAL'!K3099</f>
        <v>13</v>
      </c>
      <c r="H3148" s="180" t="str">
        <f>+'INFO SEAL'!L3099</f>
        <v>POSTE</v>
      </c>
      <c r="I3148" s="180" t="str">
        <f>+'INFO SEAL'!M3099</f>
        <v>CONCRETO</v>
      </c>
      <c r="J3148" s="180" t="str">
        <f>+'INFO SEAL'!N3099&amp;"-"&amp;F3148</f>
        <v>PPC19-MT</v>
      </c>
      <c r="K3148" s="180"/>
      <c r="L3148" s="182" t="str">
        <f>+VLOOKUP('INFO SEAL'!N3099,$J$8:$V$50,3,FALSE)</f>
        <v>POSTE DE CONCRETO ARMADO DE 13/300/150/345</v>
      </c>
      <c r="M3148" s="33">
        <f t="shared" si="112"/>
        <v>0.5</v>
      </c>
    </row>
    <row r="3149" spans="1:13" x14ac:dyDescent="0.25">
      <c r="A3149" s="73">
        <f>+'INFO SEAL'!B3100</f>
        <v>3095</v>
      </c>
      <c r="B3149" s="180" t="str">
        <f t="shared" si="111"/>
        <v>SICODI</v>
      </c>
      <c r="C3149" s="180" t="str">
        <f>+'INFO SEAL'!C3100</f>
        <v>AREQUIPA</v>
      </c>
      <c r="D3149" s="180" t="str">
        <f>+'INFO SEAL'!D3100</f>
        <v>CAMANA</v>
      </c>
      <c r="E3149" s="180" t="str">
        <f>+'INFO SEAL'!E3100</f>
        <v>MARISCAL CACERES</v>
      </c>
      <c r="F3149" s="180" t="str">
        <f>+IF('INFO SEAL'!I3100="BAJA TENSION","BT",IF('INFO SEAL'!I3100="MEDIA TENSION","MT","AT"))</f>
        <v>MT</v>
      </c>
      <c r="G3149" s="180">
        <f>+'INFO SEAL'!K3100</f>
        <v>13</v>
      </c>
      <c r="H3149" s="180" t="str">
        <f>+'INFO SEAL'!L3100</f>
        <v>POSTE</v>
      </c>
      <c r="I3149" s="180" t="str">
        <f>+'INFO SEAL'!M3100</f>
        <v>CONCRETO</v>
      </c>
      <c r="J3149" s="180" t="str">
        <f>+'INFO SEAL'!N3100&amp;"-"&amp;F3149</f>
        <v>PPC19-MT</v>
      </c>
      <c r="K3149" s="180"/>
      <c r="L3149" s="182" t="str">
        <f>+VLOOKUP('INFO SEAL'!N3100,$J$8:$V$50,3,FALSE)</f>
        <v>POSTE DE CONCRETO ARMADO DE 13/300/150/345</v>
      </c>
      <c r="M3149" s="33">
        <f t="shared" si="112"/>
        <v>0.5</v>
      </c>
    </row>
    <row r="3150" spans="1:13" x14ac:dyDescent="0.25">
      <c r="A3150" s="73">
        <f>+'INFO SEAL'!B3101</f>
        <v>3096</v>
      </c>
      <c r="B3150" s="180" t="str">
        <f t="shared" si="111"/>
        <v>SICODI</v>
      </c>
      <c r="C3150" s="180" t="str">
        <f>+'INFO SEAL'!C3101</f>
        <v>AREQUIPA</v>
      </c>
      <c r="D3150" s="180" t="str">
        <f>+'INFO SEAL'!D3101</f>
        <v>CAMANA</v>
      </c>
      <c r="E3150" s="180" t="str">
        <f>+'INFO SEAL'!E3101</f>
        <v>MARISCAL CACERES</v>
      </c>
      <c r="F3150" s="180" t="str">
        <f>+IF('INFO SEAL'!I3101="BAJA TENSION","BT",IF('INFO SEAL'!I3101="MEDIA TENSION","MT","AT"))</f>
        <v>MT</v>
      </c>
      <c r="G3150" s="180">
        <f>+'INFO SEAL'!K3101</f>
        <v>13</v>
      </c>
      <c r="H3150" s="180" t="str">
        <f>+'INFO SEAL'!L3101</f>
        <v>POSTE</v>
      </c>
      <c r="I3150" s="180" t="str">
        <f>+'INFO SEAL'!M3101</f>
        <v>CONCRETO</v>
      </c>
      <c r="J3150" s="180" t="str">
        <f>+'INFO SEAL'!N3101&amp;"-"&amp;F3150</f>
        <v>PPC19-MT</v>
      </c>
      <c r="K3150" s="180"/>
      <c r="L3150" s="182" t="str">
        <f>+VLOOKUP('INFO SEAL'!N3101,$J$8:$V$50,3,FALSE)</f>
        <v>POSTE DE CONCRETO ARMADO DE 13/300/150/345</v>
      </c>
      <c r="M3150" s="33">
        <f t="shared" si="112"/>
        <v>0.5</v>
      </c>
    </row>
    <row r="3151" spans="1:13" x14ac:dyDescent="0.25">
      <c r="A3151" s="73">
        <f>+'INFO SEAL'!B3102</f>
        <v>3097</v>
      </c>
      <c r="B3151" s="180" t="str">
        <f t="shared" si="111"/>
        <v>SICODI</v>
      </c>
      <c r="C3151" s="180" t="str">
        <f>+'INFO SEAL'!C3102</f>
        <v>AREQUIPA</v>
      </c>
      <c r="D3151" s="180" t="str">
        <f>+'INFO SEAL'!D3102</f>
        <v>CAMANA</v>
      </c>
      <c r="E3151" s="180" t="str">
        <f>+'INFO SEAL'!E3102</f>
        <v>MARISCAL CACERES</v>
      </c>
      <c r="F3151" s="180" t="str">
        <f>+IF('INFO SEAL'!I3102="BAJA TENSION","BT",IF('INFO SEAL'!I3102="MEDIA TENSION","MT","AT"))</f>
        <v>MT</v>
      </c>
      <c r="G3151" s="180">
        <f>+'INFO SEAL'!K3102</f>
        <v>13</v>
      </c>
      <c r="H3151" s="180" t="str">
        <f>+'INFO SEAL'!L3102</f>
        <v>POSTE</v>
      </c>
      <c r="I3151" s="180" t="str">
        <f>+'INFO SEAL'!M3102</f>
        <v>CONCRETO</v>
      </c>
      <c r="J3151" s="180" t="str">
        <f>+'INFO SEAL'!N3102&amp;"-"&amp;F3151</f>
        <v>PPC19-MT</v>
      </c>
      <c r="K3151" s="180"/>
      <c r="L3151" s="182" t="str">
        <f>+VLOOKUP('INFO SEAL'!N3102,$J$8:$V$50,3,FALSE)</f>
        <v>POSTE DE CONCRETO ARMADO DE 13/300/150/345</v>
      </c>
      <c r="M3151" s="33">
        <f t="shared" si="112"/>
        <v>0.5</v>
      </c>
    </row>
    <row r="3152" spans="1:13" x14ac:dyDescent="0.25">
      <c r="A3152" s="73">
        <f>+'INFO SEAL'!B3103</f>
        <v>3098</v>
      </c>
      <c r="B3152" s="180" t="str">
        <f t="shared" si="111"/>
        <v>SICODI</v>
      </c>
      <c r="C3152" s="180" t="str">
        <f>+'INFO SEAL'!C3103</f>
        <v>AREQUIPA</v>
      </c>
      <c r="D3152" s="180" t="str">
        <f>+'INFO SEAL'!D3103</f>
        <v>CAMANA</v>
      </c>
      <c r="E3152" s="180" t="str">
        <f>+'INFO SEAL'!E3103</f>
        <v>MARISCAL CACERES</v>
      </c>
      <c r="F3152" s="180" t="str">
        <f>+IF('INFO SEAL'!I3103="BAJA TENSION","BT",IF('INFO SEAL'!I3103="MEDIA TENSION","MT","AT"))</f>
        <v>MT</v>
      </c>
      <c r="G3152" s="180">
        <f>+'INFO SEAL'!K3103</f>
        <v>13</v>
      </c>
      <c r="H3152" s="180" t="str">
        <f>+'INFO SEAL'!L3103</f>
        <v>POSTE</v>
      </c>
      <c r="I3152" s="180" t="str">
        <f>+'INFO SEAL'!M3103</f>
        <v>CONCRETO</v>
      </c>
      <c r="J3152" s="180" t="str">
        <f>+'INFO SEAL'!N3103&amp;"-"&amp;F3152</f>
        <v>PPC19-MT</v>
      </c>
      <c r="K3152" s="180"/>
      <c r="L3152" s="182" t="str">
        <f>+VLOOKUP('INFO SEAL'!N3103,$J$8:$V$50,3,FALSE)</f>
        <v>POSTE DE CONCRETO ARMADO DE 13/300/150/345</v>
      </c>
      <c r="M3152" s="33">
        <f t="shared" si="112"/>
        <v>0.5</v>
      </c>
    </row>
    <row r="3153" spans="1:13" x14ac:dyDescent="0.25">
      <c r="A3153" s="73">
        <f>+'INFO SEAL'!B3104</f>
        <v>3099</v>
      </c>
      <c r="B3153" s="180" t="str">
        <f t="shared" si="111"/>
        <v>SICODI</v>
      </c>
      <c r="C3153" s="180" t="str">
        <f>+'INFO SEAL'!C3104</f>
        <v>AREQUIPA</v>
      </c>
      <c r="D3153" s="180" t="str">
        <f>+'INFO SEAL'!D3104</f>
        <v>CAMANA</v>
      </c>
      <c r="E3153" s="180" t="str">
        <f>+'INFO SEAL'!E3104</f>
        <v>MARISCAL CACERES</v>
      </c>
      <c r="F3153" s="180" t="str">
        <f>+IF('INFO SEAL'!I3104="BAJA TENSION","BT",IF('INFO SEAL'!I3104="MEDIA TENSION","MT","AT"))</f>
        <v>MT</v>
      </c>
      <c r="G3153" s="180">
        <f>+'INFO SEAL'!K3104</f>
        <v>13</v>
      </c>
      <c r="H3153" s="180" t="str">
        <f>+'INFO SEAL'!L3104</f>
        <v>POSTE</v>
      </c>
      <c r="I3153" s="180" t="str">
        <f>+'INFO SEAL'!M3104</f>
        <v>CONCRETO</v>
      </c>
      <c r="J3153" s="180" t="str">
        <f>+'INFO SEAL'!N3104&amp;"-"&amp;F3153</f>
        <v>PPC19-MT</v>
      </c>
      <c r="K3153" s="180"/>
      <c r="L3153" s="182" t="str">
        <f>+VLOOKUP('INFO SEAL'!N3104,$J$8:$V$50,3,FALSE)</f>
        <v>POSTE DE CONCRETO ARMADO DE 13/300/150/345</v>
      </c>
      <c r="M3153" s="33">
        <f t="shared" si="112"/>
        <v>0.5</v>
      </c>
    </row>
    <row r="3154" spans="1:13" x14ac:dyDescent="0.25">
      <c r="A3154" s="73">
        <f>+'INFO SEAL'!B3105</f>
        <v>3100</v>
      </c>
      <c r="B3154" s="180" t="str">
        <f t="shared" si="111"/>
        <v>SICODI</v>
      </c>
      <c r="C3154" s="180" t="str">
        <f>+'INFO SEAL'!C3105</f>
        <v>AREQUIPA</v>
      </c>
      <c r="D3154" s="180" t="str">
        <f>+'INFO SEAL'!D3105</f>
        <v>CAMANA</v>
      </c>
      <c r="E3154" s="180" t="str">
        <f>+'INFO SEAL'!E3105</f>
        <v>MARISCAL CACERES</v>
      </c>
      <c r="F3154" s="180" t="str">
        <f>+IF('INFO SEAL'!I3105="BAJA TENSION","BT",IF('INFO SEAL'!I3105="MEDIA TENSION","MT","AT"))</f>
        <v>MT</v>
      </c>
      <c r="G3154" s="180">
        <f>+'INFO SEAL'!K3105</f>
        <v>13</v>
      </c>
      <c r="H3154" s="180" t="str">
        <f>+'INFO SEAL'!L3105</f>
        <v>POSTE</v>
      </c>
      <c r="I3154" s="180" t="str">
        <f>+'INFO SEAL'!M3105</f>
        <v>CONCRETO</v>
      </c>
      <c r="J3154" s="180" t="str">
        <f>+'INFO SEAL'!N3105&amp;"-"&amp;F3154</f>
        <v>PPC19-MT</v>
      </c>
      <c r="K3154" s="180"/>
      <c r="L3154" s="182" t="str">
        <f>+VLOOKUP('INFO SEAL'!N3105,$J$8:$V$50,3,FALSE)</f>
        <v>POSTE DE CONCRETO ARMADO DE 13/300/150/345</v>
      </c>
      <c r="M3154" s="33">
        <f t="shared" si="112"/>
        <v>0.5</v>
      </c>
    </row>
    <row r="3155" spans="1:13" x14ac:dyDescent="0.25">
      <c r="A3155" s="73">
        <f>+'INFO SEAL'!B3106</f>
        <v>3101</v>
      </c>
      <c r="B3155" s="180" t="str">
        <f t="shared" si="111"/>
        <v>SICODI</v>
      </c>
      <c r="C3155" s="180" t="str">
        <f>+'INFO SEAL'!C3106</f>
        <v>AREQUIPA</v>
      </c>
      <c r="D3155" s="180" t="str">
        <f>+'INFO SEAL'!D3106</f>
        <v>CAMANA</v>
      </c>
      <c r="E3155" s="180" t="str">
        <f>+'INFO SEAL'!E3106</f>
        <v>MARISCAL CACERES</v>
      </c>
      <c r="F3155" s="180" t="str">
        <f>+IF('INFO SEAL'!I3106="BAJA TENSION","BT",IF('INFO SEAL'!I3106="MEDIA TENSION","MT","AT"))</f>
        <v>MT</v>
      </c>
      <c r="G3155" s="180">
        <f>+'INFO SEAL'!K3106</f>
        <v>13</v>
      </c>
      <c r="H3155" s="180" t="str">
        <f>+'INFO SEAL'!L3106</f>
        <v>POSTE</v>
      </c>
      <c r="I3155" s="180" t="str">
        <f>+'INFO SEAL'!M3106</f>
        <v>CONCRETO</v>
      </c>
      <c r="J3155" s="180" t="str">
        <f>+'INFO SEAL'!N3106&amp;"-"&amp;F3155</f>
        <v>PPC19-MT</v>
      </c>
      <c r="K3155" s="180"/>
      <c r="L3155" s="182" t="str">
        <f>+VLOOKUP('INFO SEAL'!N3106,$J$8:$V$50,3,FALSE)</f>
        <v>POSTE DE CONCRETO ARMADO DE 13/300/150/345</v>
      </c>
      <c r="M3155" s="33">
        <f t="shared" si="112"/>
        <v>0.5</v>
      </c>
    </row>
    <row r="3156" spans="1:13" x14ac:dyDescent="0.25">
      <c r="A3156" s="73">
        <f>+'INFO SEAL'!B3107</f>
        <v>3102</v>
      </c>
      <c r="B3156" s="180" t="str">
        <f t="shared" si="111"/>
        <v>SICODI</v>
      </c>
      <c r="C3156" s="180" t="str">
        <f>+'INFO SEAL'!C3107</f>
        <v>AREQUIPA</v>
      </c>
      <c r="D3156" s="180" t="str">
        <f>+'INFO SEAL'!D3107</f>
        <v>CAMANA</v>
      </c>
      <c r="E3156" s="180" t="str">
        <f>+'INFO SEAL'!E3107</f>
        <v>MARISCAL CACERES</v>
      </c>
      <c r="F3156" s="180" t="str">
        <f>+IF('INFO SEAL'!I3107="BAJA TENSION","BT",IF('INFO SEAL'!I3107="MEDIA TENSION","MT","AT"))</f>
        <v>MT</v>
      </c>
      <c r="G3156" s="180">
        <f>+'INFO SEAL'!K3107</f>
        <v>13</v>
      </c>
      <c r="H3156" s="180" t="str">
        <f>+'INFO SEAL'!L3107</f>
        <v>POSTE</v>
      </c>
      <c r="I3156" s="180" t="str">
        <f>+'INFO SEAL'!M3107</f>
        <v>CONCRETO</v>
      </c>
      <c r="J3156" s="180" t="str">
        <f>+'INFO SEAL'!N3107&amp;"-"&amp;F3156</f>
        <v>PPC19-MT</v>
      </c>
      <c r="K3156" s="180"/>
      <c r="L3156" s="182" t="str">
        <f>+VLOOKUP('INFO SEAL'!N3107,$J$8:$V$50,3,FALSE)</f>
        <v>POSTE DE CONCRETO ARMADO DE 13/300/150/345</v>
      </c>
      <c r="M3156" s="33">
        <f t="shared" si="112"/>
        <v>0.5</v>
      </c>
    </row>
    <row r="3157" spans="1:13" x14ac:dyDescent="0.25">
      <c r="A3157" s="73">
        <f>+'INFO SEAL'!B3108</f>
        <v>3103</v>
      </c>
      <c r="B3157" s="180" t="str">
        <f t="shared" si="111"/>
        <v>MOD INV_2018</v>
      </c>
      <c r="C3157" s="180" t="str">
        <f>+'INFO SEAL'!C3108</f>
        <v>AREQUIPA</v>
      </c>
      <c r="D3157" s="180" t="str">
        <f>+'INFO SEAL'!D3108</f>
        <v>CAMANA</v>
      </c>
      <c r="E3157" s="180" t="str">
        <f>+'INFO SEAL'!E3108</f>
        <v>MARISCAL CACERES</v>
      </c>
      <c r="F3157" s="180" t="str">
        <f>+IF('INFO SEAL'!I3108="BAJA TENSION","BT",IF('INFO SEAL'!I3108="MEDIA TENSION","MT","AT"))</f>
        <v>AT</v>
      </c>
      <c r="G3157" s="180">
        <f>+'INFO SEAL'!K3108</f>
        <v>13</v>
      </c>
      <c r="H3157" s="180" t="str">
        <f>+'INFO SEAL'!L3108</f>
        <v>POSTE</v>
      </c>
      <c r="I3157" s="180" t="str">
        <f>+'INFO SEAL'!M3108</f>
        <v>MADERA</v>
      </c>
      <c r="J3157" s="180" t="str">
        <f>+'INFO SEAL'!N3108&amp;"-"&amp;F3157</f>
        <v>EMSA1P75C2-AT</v>
      </c>
      <c r="K3157" s="180"/>
      <c r="L3157" s="182" t="str">
        <f>+VLOOKUP('INFO SEAL'!N3108,$J$8:$V$50,3,FALSE)</f>
        <v>Estructura de  Suspensión- Angulo menor  compuesto por 1 postes de madera tratada 75' Clase 2</v>
      </c>
      <c r="M3157" s="33">
        <f t="shared" si="112"/>
        <v>1.6</v>
      </c>
    </row>
    <row r="3158" spans="1:13" x14ac:dyDescent="0.25">
      <c r="A3158" s="73">
        <f>+'INFO SEAL'!B3109</f>
        <v>3104</v>
      </c>
      <c r="B3158" s="180" t="str">
        <f t="shared" si="111"/>
        <v>MOD INV_2018</v>
      </c>
      <c r="C3158" s="180" t="str">
        <f>+'INFO SEAL'!C3109</f>
        <v>AREQUIPA</v>
      </c>
      <c r="D3158" s="180" t="str">
        <f>+'INFO SEAL'!D3109</f>
        <v>CAMANA</v>
      </c>
      <c r="E3158" s="180" t="str">
        <f>+'INFO SEAL'!E3109</f>
        <v>MARISCAL CACERES</v>
      </c>
      <c r="F3158" s="180" t="str">
        <f>+IF('INFO SEAL'!I3109="BAJA TENSION","BT",IF('INFO SEAL'!I3109="MEDIA TENSION","MT","AT"))</f>
        <v>AT</v>
      </c>
      <c r="G3158" s="180">
        <f>+'INFO SEAL'!K3109</f>
        <v>13</v>
      </c>
      <c r="H3158" s="180" t="str">
        <f>+'INFO SEAL'!L3109</f>
        <v>POSTE</v>
      </c>
      <c r="I3158" s="180" t="str">
        <f>+'INFO SEAL'!M3109</f>
        <v>MADERA</v>
      </c>
      <c r="J3158" s="180" t="str">
        <f>+'INFO SEAL'!N3109&amp;"-"&amp;F3158</f>
        <v>EMSA1P75C2-AT</v>
      </c>
      <c r="K3158" s="180"/>
      <c r="L3158" s="182" t="str">
        <f>+VLOOKUP('INFO SEAL'!N3109,$J$8:$V$50,3,FALSE)</f>
        <v>Estructura de  Suspensión- Angulo menor  compuesto por 1 postes de madera tratada 75' Clase 2</v>
      </c>
      <c r="M3158" s="33">
        <f t="shared" si="112"/>
        <v>1.6</v>
      </c>
    </row>
    <row r="3159" spans="1:13" x14ac:dyDescent="0.25">
      <c r="A3159" s="73">
        <f>+'INFO SEAL'!B3110</f>
        <v>3105</v>
      </c>
      <c r="B3159" s="180" t="str">
        <f t="shared" si="111"/>
        <v>MOD INV_2018</v>
      </c>
      <c r="C3159" s="180" t="str">
        <f>+'INFO SEAL'!C3110</f>
        <v>AREQUIPA</v>
      </c>
      <c r="D3159" s="180" t="str">
        <f>+'INFO SEAL'!D3110</f>
        <v>CAMANA</v>
      </c>
      <c r="E3159" s="180" t="str">
        <f>+'INFO SEAL'!E3110</f>
        <v>MARISCAL CACERES</v>
      </c>
      <c r="F3159" s="180" t="str">
        <f>+IF('INFO SEAL'!I3110="BAJA TENSION","BT",IF('INFO SEAL'!I3110="MEDIA TENSION","MT","AT"))</f>
        <v>AT</v>
      </c>
      <c r="G3159" s="180">
        <f>+'INFO SEAL'!K3110</f>
        <v>13</v>
      </c>
      <c r="H3159" s="180" t="str">
        <f>+'INFO SEAL'!L3110</f>
        <v>POSTE</v>
      </c>
      <c r="I3159" s="180" t="str">
        <f>+'INFO SEAL'!M3110</f>
        <v>MADERA</v>
      </c>
      <c r="J3159" s="180" t="str">
        <f>+'INFO SEAL'!N3110&amp;"-"&amp;F3159</f>
        <v>EMSA1P75C2-AT</v>
      </c>
      <c r="K3159" s="180"/>
      <c r="L3159" s="182" t="str">
        <f>+VLOOKUP('INFO SEAL'!N3110,$J$8:$V$50,3,FALSE)</f>
        <v>Estructura de  Suspensión- Angulo menor  compuesto por 1 postes de madera tratada 75' Clase 2</v>
      </c>
      <c r="M3159" s="33">
        <f t="shared" si="112"/>
        <v>1.6</v>
      </c>
    </row>
    <row r="3160" spans="1:13" x14ac:dyDescent="0.25">
      <c r="A3160" s="73">
        <f>+'INFO SEAL'!B3111</f>
        <v>3106</v>
      </c>
      <c r="B3160" s="180" t="str">
        <f t="shared" si="111"/>
        <v>MOD INV_2018</v>
      </c>
      <c r="C3160" s="180" t="str">
        <f>+'INFO SEAL'!C3111</f>
        <v>AREQUIPA</v>
      </c>
      <c r="D3160" s="180" t="str">
        <f>+'INFO SEAL'!D3111</f>
        <v>CAMANA</v>
      </c>
      <c r="E3160" s="180" t="str">
        <f>+'INFO SEAL'!E3111</f>
        <v>MARISCAL CACERES</v>
      </c>
      <c r="F3160" s="180" t="str">
        <f>+IF('INFO SEAL'!I3111="BAJA TENSION","BT",IF('INFO SEAL'!I3111="MEDIA TENSION","MT","AT"))</f>
        <v>AT</v>
      </c>
      <c r="G3160" s="180">
        <f>+'INFO SEAL'!K3111</f>
        <v>13</v>
      </c>
      <c r="H3160" s="180" t="str">
        <f>+'INFO SEAL'!L3111</f>
        <v>POSTE</v>
      </c>
      <c r="I3160" s="180" t="str">
        <f>+'INFO SEAL'!M3111</f>
        <v>MADERA</v>
      </c>
      <c r="J3160" s="180" t="str">
        <f>+'INFO SEAL'!N3111&amp;"-"&amp;F3160</f>
        <v>EMSA1P75C2-AT</v>
      </c>
      <c r="K3160" s="180"/>
      <c r="L3160" s="182" t="str">
        <f>+VLOOKUP('INFO SEAL'!N3111,$J$8:$V$50,3,FALSE)</f>
        <v>Estructura de  Suspensión- Angulo menor  compuesto por 1 postes de madera tratada 75' Clase 2</v>
      </c>
      <c r="M3160" s="33">
        <f t="shared" si="112"/>
        <v>1.6</v>
      </c>
    </row>
    <row r="3161" spans="1:13" x14ac:dyDescent="0.25">
      <c r="A3161" s="73">
        <f>+'INFO SEAL'!B3112</f>
        <v>3107</v>
      </c>
      <c r="B3161" s="180" t="str">
        <f t="shared" si="111"/>
        <v>MOD INV_2018</v>
      </c>
      <c r="C3161" s="180" t="str">
        <f>+'INFO SEAL'!C3112</f>
        <v>AREQUIPA</v>
      </c>
      <c r="D3161" s="180" t="str">
        <f>+'INFO SEAL'!D3112</f>
        <v>CAMANA</v>
      </c>
      <c r="E3161" s="180" t="str">
        <f>+'INFO SEAL'!E3112</f>
        <v>MARISCAL CACERES</v>
      </c>
      <c r="F3161" s="180" t="str">
        <f>+IF('INFO SEAL'!I3112="BAJA TENSION","BT",IF('INFO SEAL'!I3112="MEDIA TENSION","MT","AT"))</f>
        <v>AT</v>
      </c>
      <c r="G3161" s="180">
        <f>+'INFO SEAL'!K3112</f>
        <v>13</v>
      </c>
      <c r="H3161" s="180" t="str">
        <f>+'INFO SEAL'!L3112</f>
        <v>POSTE</v>
      </c>
      <c r="I3161" s="180" t="str">
        <f>+'INFO SEAL'!M3112</f>
        <v>MADERA</v>
      </c>
      <c r="J3161" s="180" t="str">
        <f>+'INFO SEAL'!N3112&amp;"-"&amp;F3161</f>
        <v>EMRE1P75C2-AT</v>
      </c>
      <c r="K3161" s="180"/>
      <c r="L3161" s="182" t="str">
        <f>+VLOOKUP('INFO SEAL'!N3112,$J$8:$V$50,3,FALSE)</f>
        <v>Estructura de  Suspension Angular (&gt;3°-50°) compuesto por 1 postes de madera tratada 75' Clase 2</v>
      </c>
      <c r="M3161" s="33">
        <f t="shared" si="112"/>
        <v>2</v>
      </c>
    </row>
    <row r="3162" spans="1:13" x14ac:dyDescent="0.25">
      <c r="A3162" s="73">
        <f>+'INFO SEAL'!B3113</f>
        <v>3108</v>
      </c>
      <c r="B3162" s="180" t="str">
        <f t="shared" si="111"/>
        <v>SICODI</v>
      </c>
      <c r="C3162" s="180" t="str">
        <f>+'INFO SEAL'!C3113</f>
        <v>AREQUIPA</v>
      </c>
      <c r="D3162" s="180" t="str">
        <f>+'INFO SEAL'!D3113</f>
        <v>CAMANA</v>
      </c>
      <c r="E3162" s="180" t="str">
        <f>+'INFO SEAL'!E3113</f>
        <v>NICOLAS DE PIEROLA</v>
      </c>
      <c r="F3162" s="180" t="str">
        <f>+IF('INFO SEAL'!I3113="BAJA TENSION","BT",IF('INFO SEAL'!I3113="MEDIA TENSION","MT","AT"))</f>
        <v>MT</v>
      </c>
      <c r="G3162" s="180">
        <f>+'INFO SEAL'!K3113</f>
        <v>13</v>
      </c>
      <c r="H3162" s="180" t="str">
        <f>+'INFO SEAL'!L3113</f>
        <v>POSTE</v>
      </c>
      <c r="I3162" s="180" t="str">
        <f>+'INFO SEAL'!M3113</f>
        <v>CONCRETO</v>
      </c>
      <c r="J3162" s="180" t="str">
        <f>+'INFO SEAL'!N3113&amp;"-"&amp;F3162</f>
        <v>PPC19-MT</v>
      </c>
      <c r="K3162" s="180"/>
      <c r="L3162" s="182" t="str">
        <f>+VLOOKUP('INFO SEAL'!N3113,$J$8:$V$50,3,FALSE)</f>
        <v>POSTE DE CONCRETO ARMADO DE 13/300/150/345</v>
      </c>
      <c r="M3162" s="33">
        <f t="shared" si="112"/>
        <v>0.5</v>
      </c>
    </row>
    <row r="3163" spans="1:13" x14ac:dyDescent="0.25">
      <c r="A3163" s="73">
        <f>+'INFO SEAL'!B3114</f>
        <v>3109</v>
      </c>
      <c r="B3163" s="180" t="str">
        <f t="shared" si="111"/>
        <v>SICODI</v>
      </c>
      <c r="C3163" s="180" t="str">
        <f>+'INFO SEAL'!C3114</f>
        <v>AREQUIPA</v>
      </c>
      <c r="D3163" s="180" t="str">
        <f>+'INFO SEAL'!D3114</f>
        <v>CAMANA</v>
      </c>
      <c r="E3163" s="180" t="str">
        <f>+'INFO SEAL'!E3114</f>
        <v>NICOLAS DE PIEROLA</v>
      </c>
      <c r="F3163" s="180" t="str">
        <f>+IF('INFO SEAL'!I3114="BAJA TENSION","BT",IF('INFO SEAL'!I3114="MEDIA TENSION","MT","AT"))</f>
        <v>MT</v>
      </c>
      <c r="G3163" s="180">
        <f>+'INFO SEAL'!K3114</f>
        <v>13</v>
      </c>
      <c r="H3163" s="180" t="str">
        <f>+'INFO SEAL'!L3114</f>
        <v>POSTE</v>
      </c>
      <c r="I3163" s="180" t="str">
        <f>+'INFO SEAL'!M3114</f>
        <v>CONCRETO</v>
      </c>
      <c r="J3163" s="180" t="str">
        <f>+'INFO SEAL'!N3114&amp;"-"&amp;F3163</f>
        <v>PPC19-MT</v>
      </c>
      <c r="K3163" s="180"/>
      <c r="L3163" s="182" t="str">
        <f>+VLOOKUP('INFO SEAL'!N3114,$J$8:$V$50,3,FALSE)</f>
        <v>POSTE DE CONCRETO ARMADO DE 13/300/150/345</v>
      </c>
      <c r="M3163" s="33">
        <f t="shared" si="112"/>
        <v>0.5</v>
      </c>
    </row>
    <row r="3164" spans="1:13" x14ac:dyDescent="0.25">
      <c r="A3164" s="73">
        <f>+'INFO SEAL'!B3115</f>
        <v>3110</v>
      </c>
      <c r="B3164" s="180" t="str">
        <f t="shared" si="111"/>
        <v>SICODI</v>
      </c>
      <c r="C3164" s="180" t="str">
        <f>+'INFO SEAL'!C3115</f>
        <v>AREQUIPA</v>
      </c>
      <c r="D3164" s="180" t="str">
        <f>+'INFO SEAL'!D3115</f>
        <v>CAMANA</v>
      </c>
      <c r="E3164" s="180" t="str">
        <f>+'INFO SEAL'!E3115</f>
        <v>NICOLAS DE PIEROLA</v>
      </c>
      <c r="F3164" s="180" t="str">
        <f>+IF('INFO SEAL'!I3115="BAJA TENSION","BT",IF('INFO SEAL'!I3115="MEDIA TENSION","MT","AT"))</f>
        <v>MT</v>
      </c>
      <c r="G3164" s="180">
        <f>+'INFO SEAL'!K3115</f>
        <v>13</v>
      </c>
      <c r="H3164" s="180" t="str">
        <f>+'INFO SEAL'!L3115</f>
        <v>POSTE</v>
      </c>
      <c r="I3164" s="180" t="str">
        <f>+'INFO SEAL'!M3115</f>
        <v>CONCRETO</v>
      </c>
      <c r="J3164" s="180" t="str">
        <f>+'INFO SEAL'!N3115&amp;"-"&amp;F3164</f>
        <v>PPC19-MT</v>
      </c>
      <c r="K3164" s="180"/>
      <c r="L3164" s="182" t="str">
        <f>+VLOOKUP('INFO SEAL'!N3115,$J$8:$V$50,3,FALSE)</f>
        <v>POSTE DE CONCRETO ARMADO DE 13/300/150/345</v>
      </c>
      <c r="M3164" s="33">
        <f t="shared" si="112"/>
        <v>0.5</v>
      </c>
    </row>
    <row r="3165" spans="1:13" x14ac:dyDescent="0.25">
      <c r="A3165" s="73">
        <f>+'INFO SEAL'!B3116</f>
        <v>3111</v>
      </c>
      <c r="B3165" s="180" t="str">
        <f t="shared" si="111"/>
        <v>SICODI</v>
      </c>
      <c r="C3165" s="180" t="str">
        <f>+'INFO SEAL'!C3116</f>
        <v>AREQUIPA</v>
      </c>
      <c r="D3165" s="180" t="str">
        <f>+'INFO SEAL'!D3116</f>
        <v>CAMANA</v>
      </c>
      <c r="E3165" s="180" t="str">
        <f>+'INFO SEAL'!E3116</f>
        <v>NICOLAS DE PIEROLA</v>
      </c>
      <c r="F3165" s="180" t="str">
        <f>+IF('INFO SEAL'!I3116="BAJA TENSION","BT",IF('INFO SEAL'!I3116="MEDIA TENSION","MT","AT"))</f>
        <v>MT</v>
      </c>
      <c r="G3165" s="180">
        <f>+'INFO SEAL'!K3116</f>
        <v>13</v>
      </c>
      <c r="H3165" s="180" t="str">
        <f>+'INFO SEAL'!L3116</f>
        <v>POSTE</v>
      </c>
      <c r="I3165" s="180" t="str">
        <f>+'INFO SEAL'!M3116</f>
        <v>CONCRETO</v>
      </c>
      <c r="J3165" s="180" t="str">
        <f>+'INFO SEAL'!N3116&amp;"-"&amp;F3165</f>
        <v>PPC19-MT</v>
      </c>
      <c r="K3165" s="180"/>
      <c r="L3165" s="182" t="str">
        <f>+VLOOKUP('INFO SEAL'!N3116,$J$8:$V$50,3,FALSE)</f>
        <v>POSTE DE CONCRETO ARMADO DE 13/300/150/345</v>
      </c>
      <c r="M3165" s="33">
        <f t="shared" si="112"/>
        <v>0.5</v>
      </c>
    </row>
    <row r="3166" spans="1:13" x14ac:dyDescent="0.25">
      <c r="A3166" s="73">
        <f>+'INFO SEAL'!B3117</f>
        <v>3112</v>
      </c>
      <c r="B3166" s="180" t="str">
        <f t="shared" si="111"/>
        <v>SICODI</v>
      </c>
      <c r="C3166" s="180" t="str">
        <f>+'INFO SEAL'!C3117</f>
        <v>AREQUIPA</v>
      </c>
      <c r="D3166" s="180" t="str">
        <f>+'INFO SEAL'!D3117</f>
        <v>CAMANA</v>
      </c>
      <c r="E3166" s="180" t="str">
        <f>+'INFO SEAL'!E3117</f>
        <v>NICOLAS DE PIEROLA</v>
      </c>
      <c r="F3166" s="180" t="str">
        <f>+IF('INFO SEAL'!I3117="BAJA TENSION","BT",IF('INFO SEAL'!I3117="MEDIA TENSION","MT","AT"))</f>
        <v>MT</v>
      </c>
      <c r="G3166" s="180">
        <f>+'INFO SEAL'!K3117</f>
        <v>13</v>
      </c>
      <c r="H3166" s="180" t="str">
        <f>+'INFO SEAL'!L3117</f>
        <v>POSTE</v>
      </c>
      <c r="I3166" s="180" t="str">
        <f>+'INFO SEAL'!M3117</f>
        <v>CONCRETO</v>
      </c>
      <c r="J3166" s="180" t="str">
        <f>+'INFO SEAL'!N3117&amp;"-"&amp;F3166</f>
        <v>PPC19-MT</v>
      </c>
      <c r="K3166" s="180"/>
      <c r="L3166" s="182" t="str">
        <f>+VLOOKUP('INFO SEAL'!N3117,$J$8:$V$50,3,FALSE)</f>
        <v>POSTE DE CONCRETO ARMADO DE 13/300/150/345</v>
      </c>
      <c r="M3166" s="33">
        <f t="shared" si="112"/>
        <v>0.5</v>
      </c>
    </row>
    <row r="3167" spans="1:13" x14ac:dyDescent="0.25">
      <c r="A3167" s="73">
        <f>+'INFO SEAL'!B3118</f>
        <v>3113</v>
      </c>
      <c r="B3167" s="180" t="str">
        <f t="shared" si="111"/>
        <v>MOD INV_2018</v>
      </c>
      <c r="C3167" s="180" t="str">
        <f>+'INFO SEAL'!C3118</f>
        <v>AREQUIPA</v>
      </c>
      <c r="D3167" s="180" t="str">
        <f>+'INFO SEAL'!D3118</f>
        <v>CAMANA</v>
      </c>
      <c r="E3167" s="180" t="str">
        <f>+'INFO SEAL'!E3118</f>
        <v>OCOÑA</v>
      </c>
      <c r="F3167" s="180" t="str">
        <f>+IF('INFO SEAL'!I3118="BAJA TENSION","BT",IF('INFO SEAL'!I3118="MEDIA TENSION","MT","AT"))</f>
        <v>AT</v>
      </c>
      <c r="G3167" s="180">
        <f>+'INFO SEAL'!K3118</f>
        <v>13</v>
      </c>
      <c r="H3167" s="180" t="str">
        <f>+'INFO SEAL'!L3118</f>
        <v>POSTE</v>
      </c>
      <c r="I3167" s="180" t="str">
        <f>+'INFO SEAL'!M3118</f>
        <v>MADERA</v>
      </c>
      <c r="J3167" s="180" t="str">
        <f>+'INFO SEAL'!N3118&amp;"-"&amp;F3167</f>
        <v>EMSA1P75C2-AT</v>
      </c>
      <c r="K3167" s="180"/>
      <c r="L3167" s="182" t="str">
        <f>+VLOOKUP('INFO SEAL'!N3118,$J$8:$V$50,3,FALSE)</f>
        <v>Estructura de  Suspensión- Angulo menor  compuesto por 1 postes de madera tratada 75' Clase 2</v>
      </c>
      <c r="M3167" s="33">
        <f t="shared" si="112"/>
        <v>1.6</v>
      </c>
    </row>
    <row r="3168" spans="1:13" x14ac:dyDescent="0.25">
      <c r="A3168" s="73">
        <f>+'INFO SEAL'!B3119</f>
        <v>3114</v>
      </c>
      <c r="B3168" s="180" t="str">
        <f t="shared" si="111"/>
        <v>SICODI</v>
      </c>
      <c r="C3168" s="180" t="str">
        <f>+'INFO SEAL'!C3119</f>
        <v>AREQUIPA</v>
      </c>
      <c r="D3168" s="180" t="str">
        <f>+'INFO SEAL'!D3119</f>
        <v>CAMANA</v>
      </c>
      <c r="E3168" s="180" t="str">
        <f>+'INFO SEAL'!E3119</f>
        <v>NICOLAS DE PIEROLA</v>
      </c>
      <c r="F3168" s="180" t="str">
        <f>+IF('INFO SEAL'!I3119="BAJA TENSION","BT",IF('INFO SEAL'!I3119="MEDIA TENSION","MT","AT"))</f>
        <v>MT</v>
      </c>
      <c r="G3168" s="180">
        <f>+'INFO SEAL'!K3119</f>
        <v>13</v>
      </c>
      <c r="H3168" s="180" t="str">
        <f>+'INFO SEAL'!L3119</f>
        <v>POSTE</v>
      </c>
      <c r="I3168" s="180" t="str">
        <f>+'INFO SEAL'!M3119</f>
        <v>CONCRETO</v>
      </c>
      <c r="J3168" s="180" t="str">
        <f>+'INFO SEAL'!N3119&amp;"-"&amp;F3168</f>
        <v>PPC19-MT</v>
      </c>
      <c r="K3168" s="180"/>
      <c r="L3168" s="182" t="str">
        <f>+VLOOKUP('INFO SEAL'!N3119,$J$8:$V$50,3,FALSE)</f>
        <v>POSTE DE CONCRETO ARMADO DE 13/300/150/345</v>
      </c>
      <c r="M3168" s="33">
        <f t="shared" si="112"/>
        <v>0.5</v>
      </c>
    </row>
    <row r="3169" spans="1:13" x14ac:dyDescent="0.25">
      <c r="A3169" s="73">
        <f>+'INFO SEAL'!B3120</f>
        <v>3115</v>
      </c>
      <c r="B3169" s="180" t="str">
        <f t="shared" si="111"/>
        <v>MOD INV_2018</v>
      </c>
      <c r="C3169" s="180" t="str">
        <f>+'INFO SEAL'!C3120</f>
        <v>AREQUIPA</v>
      </c>
      <c r="D3169" s="180" t="str">
        <f>+'INFO SEAL'!D3120</f>
        <v>CAMANA</v>
      </c>
      <c r="E3169" s="180" t="str">
        <f>+'INFO SEAL'!E3120</f>
        <v>MARISCAL CACERES</v>
      </c>
      <c r="F3169" s="180" t="str">
        <f>+IF('INFO SEAL'!I3120="BAJA TENSION","BT",IF('INFO SEAL'!I3120="MEDIA TENSION","MT","AT"))</f>
        <v>AT</v>
      </c>
      <c r="G3169" s="180">
        <f>+'INFO SEAL'!K3120</f>
        <v>13</v>
      </c>
      <c r="H3169" s="180" t="str">
        <f>+'INFO SEAL'!L3120</f>
        <v>POSTE</v>
      </c>
      <c r="I3169" s="180" t="str">
        <f>+'INFO SEAL'!M3120</f>
        <v>MADERA</v>
      </c>
      <c r="J3169" s="180" t="str">
        <f>+'INFO SEAL'!N3120&amp;"-"&amp;F3169</f>
        <v>EMSA1P75C2-AT</v>
      </c>
      <c r="K3169" s="180"/>
      <c r="L3169" s="182" t="str">
        <f>+VLOOKUP('INFO SEAL'!N3120,$J$8:$V$50,3,FALSE)</f>
        <v>Estructura de  Suspensión- Angulo menor  compuesto por 1 postes de madera tratada 75' Clase 2</v>
      </c>
      <c r="M3169" s="33">
        <f t="shared" si="112"/>
        <v>1.6</v>
      </c>
    </row>
    <row r="3170" spans="1:13" x14ac:dyDescent="0.25">
      <c r="A3170" s="73">
        <f>+'INFO SEAL'!B3121</f>
        <v>3116</v>
      </c>
      <c r="B3170" s="180" t="str">
        <f t="shared" si="111"/>
        <v>MOD INV_2018</v>
      </c>
      <c r="C3170" s="180" t="str">
        <f>+'INFO SEAL'!C3121</f>
        <v>AREQUIPA</v>
      </c>
      <c r="D3170" s="180" t="str">
        <f>+'INFO SEAL'!D3121</f>
        <v>CAMANA</v>
      </c>
      <c r="E3170" s="180" t="str">
        <f>+'INFO SEAL'!E3121</f>
        <v>MARISCAL CACERES</v>
      </c>
      <c r="F3170" s="180" t="str">
        <f>+IF('INFO SEAL'!I3121="BAJA TENSION","BT",IF('INFO SEAL'!I3121="MEDIA TENSION","MT","AT"))</f>
        <v>AT</v>
      </c>
      <c r="G3170" s="180">
        <f>+'INFO SEAL'!K3121</f>
        <v>13</v>
      </c>
      <c r="H3170" s="180" t="str">
        <f>+'INFO SEAL'!L3121</f>
        <v>POSTE</v>
      </c>
      <c r="I3170" s="180" t="str">
        <f>+'INFO SEAL'!M3121</f>
        <v>MADERA</v>
      </c>
      <c r="J3170" s="180" t="str">
        <f>+'INFO SEAL'!N3121&amp;"-"&amp;F3170</f>
        <v>EMSA1P75C2-AT</v>
      </c>
      <c r="K3170" s="180"/>
      <c r="L3170" s="182" t="str">
        <f>+VLOOKUP('INFO SEAL'!N3121,$J$8:$V$50,3,FALSE)</f>
        <v>Estructura de  Suspensión- Angulo menor  compuesto por 1 postes de madera tratada 75' Clase 2</v>
      </c>
      <c r="M3170" s="33">
        <f t="shared" si="112"/>
        <v>1.6</v>
      </c>
    </row>
    <row r="3171" spans="1:13" x14ac:dyDescent="0.25">
      <c r="A3171" s="73">
        <f>+'INFO SEAL'!B3122</f>
        <v>3117</v>
      </c>
      <c r="B3171" s="180" t="str">
        <f t="shared" si="111"/>
        <v>SICODI</v>
      </c>
      <c r="C3171" s="180" t="str">
        <f>+'INFO SEAL'!C3122</f>
        <v>AREQUIPA</v>
      </c>
      <c r="D3171" s="180" t="str">
        <f>+'INFO SEAL'!D3122</f>
        <v>CARAVELI</v>
      </c>
      <c r="E3171" s="180" t="str">
        <f>+'INFO SEAL'!E3122</f>
        <v>CARAVELI</v>
      </c>
      <c r="F3171" s="180" t="str">
        <f>+IF('INFO SEAL'!I3122="BAJA TENSION","BT",IF('INFO SEAL'!I3122="MEDIA TENSION","MT","AT"))</f>
        <v>MT</v>
      </c>
      <c r="G3171" s="180">
        <f>+'INFO SEAL'!K3122</f>
        <v>13</v>
      </c>
      <c r="H3171" s="180" t="str">
        <f>+'INFO SEAL'!L3122</f>
        <v>POSTE</v>
      </c>
      <c r="I3171" s="180" t="str">
        <f>+'INFO SEAL'!M3122</f>
        <v>CONCRETO</v>
      </c>
      <c r="J3171" s="180" t="str">
        <f>+'INFO SEAL'!N3122&amp;"-"&amp;F3171</f>
        <v>PPC19-MT</v>
      </c>
      <c r="K3171" s="180"/>
      <c r="L3171" s="182" t="str">
        <f>+VLOOKUP('INFO SEAL'!N3122,$J$8:$V$50,3,FALSE)</f>
        <v>POSTE DE CONCRETO ARMADO DE 13/300/150/345</v>
      </c>
      <c r="M3171" s="33">
        <f t="shared" si="112"/>
        <v>0.5</v>
      </c>
    </row>
    <row r="3172" spans="1:13" x14ac:dyDescent="0.25">
      <c r="A3172" s="73">
        <f>+'INFO SEAL'!B3123</f>
        <v>3118</v>
      </c>
      <c r="B3172" s="180" t="str">
        <f t="shared" si="111"/>
        <v>SICODI</v>
      </c>
      <c r="C3172" s="180" t="str">
        <f>+'INFO SEAL'!C3123</f>
        <v>AREQUIPA</v>
      </c>
      <c r="D3172" s="180" t="str">
        <f>+'INFO SEAL'!D3123</f>
        <v>CAYLLOMA</v>
      </c>
      <c r="E3172" s="180" t="str">
        <f>+'INFO SEAL'!E3123</f>
        <v>COPORAQUE</v>
      </c>
      <c r="F3172" s="180" t="str">
        <f>+IF('INFO SEAL'!I3123="BAJA TENSION","BT",IF('INFO SEAL'!I3123="MEDIA TENSION","MT","AT"))</f>
        <v>BT</v>
      </c>
      <c r="G3172" s="180">
        <f>+'INFO SEAL'!K3123</f>
        <v>8</v>
      </c>
      <c r="H3172" s="180" t="str">
        <f>+'INFO SEAL'!L3123</f>
        <v>POSTE</v>
      </c>
      <c r="I3172" s="180" t="str">
        <f>+'INFO SEAL'!M3123</f>
        <v>CONCRETO</v>
      </c>
      <c r="J3172" s="180" t="str">
        <f>+'INFO SEAL'!N3123&amp;"-"&amp;F3172</f>
        <v>PPC05-BT</v>
      </c>
      <c r="K3172" s="180"/>
      <c r="L3172" s="182" t="str">
        <f>+VLOOKUP('INFO SEAL'!N3123,$J$8:$V$50,3,FALSE)</f>
        <v>POSTE DE CONCRETO ARMADO DE  8/200/120/240</v>
      </c>
      <c r="M3172" s="33">
        <f t="shared" si="112"/>
        <v>0.1</v>
      </c>
    </row>
    <row r="3173" spans="1:13" x14ac:dyDescent="0.25">
      <c r="A3173" s="73">
        <f>+'INFO SEAL'!B3124</f>
        <v>3119</v>
      </c>
      <c r="B3173" s="180" t="str">
        <f t="shared" si="111"/>
        <v>SICODI</v>
      </c>
      <c r="C3173" s="180" t="str">
        <f>+'INFO SEAL'!C3124</f>
        <v>AREQUIPA</v>
      </c>
      <c r="D3173" s="180" t="str">
        <f>+'INFO SEAL'!D3124</f>
        <v>CAYLLOMA</v>
      </c>
      <c r="E3173" s="180" t="str">
        <f>+'INFO SEAL'!E3124</f>
        <v>COPORAQUE</v>
      </c>
      <c r="F3173" s="180" t="str">
        <f>+IF('INFO SEAL'!I3124="BAJA TENSION","BT",IF('INFO SEAL'!I3124="MEDIA TENSION","MT","AT"))</f>
        <v>BT</v>
      </c>
      <c r="G3173" s="180">
        <f>+'INFO SEAL'!K3124</f>
        <v>7</v>
      </c>
      <c r="H3173" s="180" t="str">
        <f>+'INFO SEAL'!L3124</f>
        <v>POSTE</v>
      </c>
      <c r="I3173" s="180" t="str">
        <f>+'INFO SEAL'!M3124</f>
        <v>CONCRETO</v>
      </c>
      <c r="J3173" s="180" t="str">
        <f>+'INFO SEAL'!N3124&amp;"-"&amp;F3173</f>
        <v>PPC03-BT</v>
      </c>
      <c r="K3173" s="180"/>
      <c r="L3173" s="182" t="str">
        <f>+VLOOKUP('INFO SEAL'!N3124,$J$8:$V$50,3,FALSE)</f>
        <v>POSTE DE CONCRETO ARMADO DE  7/300/120/225</v>
      </c>
      <c r="M3173" s="33">
        <f t="shared" si="112"/>
        <v>0.1</v>
      </c>
    </row>
    <row r="3174" spans="1:13" x14ac:dyDescent="0.25">
      <c r="A3174" s="73">
        <f>+'INFO SEAL'!B3125</f>
        <v>3120</v>
      </c>
      <c r="B3174" s="180" t="str">
        <f t="shared" si="111"/>
        <v>SICODI</v>
      </c>
      <c r="C3174" s="180" t="str">
        <f>+'INFO SEAL'!C3125</f>
        <v>AREQUIPA</v>
      </c>
      <c r="D3174" s="180" t="str">
        <f>+'INFO SEAL'!D3125</f>
        <v>CAYLLOMA</v>
      </c>
      <c r="E3174" s="180" t="str">
        <f>+'INFO SEAL'!E3125</f>
        <v>TUTI</v>
      </c>
      <c r="F3174" s="180" t="str">
        <f>+IF('INFO SEAL'!I3125="BAJA TENSION","BT",IF('INFO SEAL'!I3125="MEDIA TENSION","MT","AT"))</f>
        <v>BT</v>
      </c>
      <c r="G3174" s="180">
        <f>+'INFO SEAL'!K3125</f>
        <v>7</v>
      </c>
      <c r="H3174" s="180" t="str">
        <f>+'INFO SEAL'!L3125</f>
        <v>POSTE</v>
      </c>
      <c r="I3174" s="180" t="str">
        <f>+'INFO SEAL'!M3125</f>
        <v>CONCRETO</v>
      </c>
      <c r="J3174" s="180" t="str">
        <f>+'INFO SEAL'!N3125&amp;"-"&amp;F3174</f>
        <v>PPC03-BT</v>
      </c>
      <c r="K3174" s="180"/>
      <c r="L3174" s="182" t="str">
        <f>+VLOOKUP('INFO SEAL'!N3125,$J$8:$V$50,3,FALSE)</f>
        <v>POSTE DE CONCRETO ARMADO DE  7/300/120/225</v>
      </c>
      <c r="M3174" s="33">
        <f t="shared" si="112"/>
        <v>0.1</v>
      </c>
    </row>
    <row r="3175" spans="1:13" x14ac:dyDescent="0.25">
      <c r="A3175" s="73">
        <f>+'INFO SEAL'!B3126</f>
        <v>3121</v>
      </c>
      <c r="B3175" s="180" t="str">
        <f t="shared" si="111"/>
        <v>SICODI</v>
      </c>
      <c r="C3175" s="180" t="str">
        <f>+'INFO SEAL'!C3126</f>
        <v>AREQUIPA</v>
      </c>
      <c r="D3175" s="180" t="str">
        <f>+'INFO SEAL'!D3126</f>
        <v>CAMANA</v>
      </c>
      <c r="E3175" s="180" t="str">
        <f>+'INFO SEAL'!E3126</f>
        <v>NICOLAS DE PIEROLA</v>
      </c>
      <c r="F3175" s="180" t="str">
        <f>+IF('INFO SEAL'!I3126="BAJA TENSION","BT",IF('INFO SEAL'!I3126="MEDIA TENSION","MT","AT"))</f>
        <v>MT</v>
      </c>
      <c r="G3175" s="180">
        <f>+'INFO SEAL'!K3126</f>
        <v>13</v>
      </c>
      <c r="H3175" s="180" t="str">
        <f>+'INFO SEAL'!L3126</f>
        <v>POSTE</v>
      </c>
      <c r="I3175" s="180" t="str">
        <f>+'INFO SEAL'!M3126</f>
        <v>CONCRETO</v>
      </c>
      <c r="J3175" s="180" t="str">
        <f>+'INFO SEAL'!N3126&amp;"-"&amp;F3175</f>
        <v>PPC19-MT</v>
      </c>
      <c r="K3175" s="180"/>
      <c r="L3175" s="182" t="str">
        <f>+VLOOKUP('INFO SEAL'!N3126,$J$8:$V$50,3,FALSE)</f>
        <v>POSTE DE CONCRETO ARMADO DE 13/300/150/345</v>
      </c>
      <c r="M3175" s="33">
        <f t="shared" si="112"/>
        <v>0.5</v>
      </c>
    </row>
    <row r="3176" spans="1:13" x14ac:dyDescent="0.25">
      <c r="A3176" s="73">
        <f>+'INFO SEAL'!B3127</f>
        <v>3122</v>
      </c>
      <c r="B3176" s="180" t="str">
        <f t="shared" si="111"/>
        <v>MOD INV_2018</v>
      </c>
      <c r="C3176" s="180" t="str">
        <f>+'INFO SEAL'!C3127</f>
        <v>AREQUIPA</v>
      </c>
      <c r="D3176" s="180" t="str">
        <f>+'INFO SEAL'!D3127</f>
        <v>CAMANA</v>
      </c>
      <c r="E3176" s="180" t="str">
        <f>+'INFO SEAL'!E3127</f>
        <v>MARISCAL CACERES</v>
      </c>
      <c r="F3176" s="180" t="str">
        <f>+IF('INFO SEAL'!I3127="BAJA TENSION","BT",IF('INFO SEAL'!I3127="MEDIA TENSION","MT","AT"))</f>
        <v>AT</v>
      </c>
      <c r="G3176" s="180">
        <f>+'INFO SEAL'!K3127</f>
        <v>13</v>
      </c>
      <c r="H3176" s="180" t="str">
        <f>+'INFO SEAL'!L3127</f>
        <v>POSTE</v>
      </c>
      <c r="I3176" s="180" t="str">
        <f>+'INFO SEAL'!M3127</f>
        <v>MADERA</v>
      </c>
      <c r="J3176" s="180" t="str">
        <f>+'INFO SEAL'!N3127&amp;"-"&amp;F3176</f>
        <v>EMSA1P75C2-AT</v>
      </c>
      <c r="K3176" s="180"/>
      <c r="L3176" s="182" t="str">
        <f>+VLOOKUP('INFO SEAL'!N3127,$J$8:$V$50,3,FALSE)</f>
        <v>Estructura de  Suspensión- Angulo menor  compuesto por 1 postes de madera tratada 75' Clase 2</v>
      </c>
      <c r="M3176" s="33">
        <f t="shared" si="112"/>
        <v>1.6</v>
      </c>
    </row>
    <row r="3177" spans="1:13" x14ac:dyDescent="0.25">
      <c r="A3177" s="73">
        <f>+'INFO SEAL'!B3128</f>
        <v>3123</v>
      </c>
      <c r="B3177" s="180" t="str">
        <f t="shared" si="111"/>
        <v>SICODI</v>
      </c>
      <c r="C3177" s="180" t="str">
        <f>+'INFO SEAL'!C3128</f>
        <v>AREQUIPA</v>
      </c>
      <c r="D3177" s="180" t="str">
        <f>+'INFO SEAL'!D3128</f>
        <v>CAYLLOMA</v>
      </c>
      <c r="E3177" s="180" t="str">
        <f>+'INFO SEAL'!E3128</f>
        <v>SIBAYO</v>
      </c>
      <c r="F3177" s="180" t="str">
        <f>+IF('INFO SEAL'!I3128="BAJA TENSION","BT",IF('INFO SEAL'!I3128="MEDIA TENSION","MT","AT"))</f>
        <v>MT</v>
      </c>
      <c r="G3177" s="180">
        <f>+'INFO SEAL'!K3128</f>
        <v>12</v>
      </c>
      <c r="H3177" s="180" t="str">
        <f>+'INFO SEAL'!L3128</f>
        <v>POSTE</v>
      </c>
      <c r="I3177" s="180" t="str">
        <f>+'INFO SEAL'!M3128</f>
        <v>MADERA</v>
      </c>
      <c r="J3177" s="180" t="str">
        <f>+'INFO SEAL'!N3128&amp;"-"&amp;F3177</f>
        <v>PPM19-MT</v>
      </c>
      <c r="K3177" s="180"/>
      <c r="L3177" s="182" t="str">
        <f>+VLOOKUP('INFO SEAL'!N3128,$J$8:$V$50,3,FALSE)</f>
        <v>POSTE DE MADERA TRATADA DE 12 mts. CL.4</v>
      </c>
      <c r="M3177" s="33">
        <f t="shared" si="112"/>
        <v>1</v>
      </c>
    </row>
    <row r="3178" spans="1:13" x14ac:dyDescent="0.25">
      <c r="A3178" s="73">
        <f>+'INFO SEAL'!B3129</f>
        <v>3124</v>
      </c>
      <c r="B3178" s="180" t="str">
        <f t="shared" si="111"/>
        <v>MOD INV_2018</v>
      </c>
      <c r="C3178" s="180" t="str">
        <f>+'INFO SEAL'!C3129</f>
        <v>AREQUIPA</v>
      </c>
      <c r="D3178" s="180" t="str">
        <f>+'INFO SEAL'!D3129</f>
        <v>CAMANA</v>
      </c>
      <c r="E3178" s="180" t="str">
        <f>+'INFO SEAL'!E3129</f>
        <v>OCOÑA</v>
      </c>
      <c r="F3178" s="180" t="str">
        <f>+IF('INFO SEAL'!I3129="BAJA TENSION","BT",IF('INFO SEAL'!I3129="MEDIA TENSION","MT","AT"))</f>
        <v>AT</v>
      </c>
      <c r="G3178" s="180">
        <f>+'INFO SEAL'!K3129</f>
        <v>13</v>
      </c>
      <c r="H3178" s="180" t="str">
        <f>+'INFO SEAL'!L3129</f>
        <v>POSTE</v>
      </c>
      <c r="I3178" s="180" t="str">
        <f>+'INFO SEAL'!M3129</f>
        <v>MADERA</v>
      </c>
      <c r="J3178" s="180" t="str">
        <f>+'INFO SEAL'!N3129&amp;"-"&amp;F3178</f>
        <v>EMRE1P75C2-AT</v>
      </c>
      <c r="K3178" s="180"/>
      <c r="L3178" s="182" t="str">
        <f>+VLOOKUP('INFO SEAL'!N3129,$J$8:$V$50,3,FALSE)</f>
        <v>Estructura de  Suspension Angular (&gt;3°-50°) compuesto por 1 postes de madera tratada 75' Clase 2</v>
      </c>
      <c r="M3178" s="33">
        <f t="shared" si="112"/>
        <v>2</v>
      </c>
    </row>
    <row r="3179" spans="1:13" x14ac:dyDescent="0.25">
      <c r="A3179" s="73">
        <f>+'INFO SEAL'!B3130</f>
        <v>3125</v>
      </c>
      <c r="B3179" s="180" t="str">
        <f t="shared" si="111"/>
        <v>MOD INV_2018</v>
      </c>
      <c r="C3179" s="180" t="str">
        <f>+'INFO SEAL'!C3130</f>
        <v>AREQUIPA</v>
      </c>
      <c r="D3179" s="180" t="str">
        <f>+'INFO SEAL'!D3130</f>
        <v>CAMANA</v>
      </c>
      <c r="E3179" s="180" t="str">
        <f>+'INFO SEAL'!E3130</f>
        <v>OCOÑA</v>
      </c>
      <c r="F3179" s="180" t="str">
        <f>+IF('INFO SEAL'!I3130="BAJA TENSION","BT",IF('INFO SEAL'!I3130="MEDIA TENSION","MT","AT"))</f>
        <v>AT</v>
      </c>
      <c r="G3179" s="180">
        <f>+'INFO SEAL'!K3130</f>
        <v>13</v>
      </c>
      <c r="H3179" s="180" t="str">
        <f>+'INFO SEAL'!L3130</f>
        <v>POSTE</v>
      </c>
      <c r="I3179" s="180" t="str">
        <f>+'INFO SEAL'!M3130</f>
        <v>MADERA</v>
      </c>
      <c r="J3179" s="180" t="str">
        <f>+'INFO SEAL'!N3130&amp;"-"&amp;F3179</f>
        <v>EMSA1P75C2-AT</v>
      </c>
      <c r="K3179" s="180"/>
      <c r="L3179" s="182" t="str">
        <f>+VLOOKUP('INFO SEAL'!N3130,$J$8:$V$50,3,FALSE)</f>
        <v>Estructura de  Suspensión- Angulo menor  compuesto por 1 postes de madera tratada 75' Clase 2</v>
      </c>
      <c r="M3179" s="33">
        <f t="shared" si="112"/>
        <v>1.6</v>
      </c>
    </row>
    <row r="3180" spans="1:13" x14ac:dyDescent="0.25">
      <c r="A3180" s="73">
        <f>+'INFO SEAL'!B3131</f>
        <v>3126</v>
      </c>
      <c r="B3180" s="180" t="str">
        <f t="shared" si="111"/>
        <v>MOD INV_2018</v>
      </c>
      <c r="C3180" s="180" t="str">
        <f>+'INFO SEAL'!C3131</f>
        <v>AREQUIPA</v>
      </c>
      <c r="D3180" s="180" t="str">
        <f>+'INFO SEAL'!D3131</f>
        <v>CAMANA</v>
      </c>
      <c r="E3180" s="180" t="str">
        <f>+'INFO SEAL'!E3131</f>
        <v>MARISCAL CACERES</v>
      </c>
      <c r="F3180" s="180" t="str">
        <f>+IF('INFO SEAL'!I3131="BAJA TENSION","BT",IF('INFO SEAL'!I3131="MEDIA TENSION","MT","AT"))</f>
        <v>AT</v>
      </c>
      <c r="G3180" s="180">
        <f>+'INFO SEAL'!K3131</f>
        <v>13</v>
      </c>
      <c r="H3180" s="180" t="str">
        <f>+'INFO SEAL'!L3131</f>
        <v>POSTE</v>
      </c>
      <c r="I3180" s="180" t="str">
        <f>+'INFO SEAL'!M3131</f>
        <v>MADERA</v>
      </c>
      <c r="J3180" s="180" t="str">
        <f>+'INFO SEAL'!N3131&amp;"-"&amp;F3180</f>
        <v>EMSA1P75C2-AT</v>
      </c>
      <c r="K3180" s="180"/>
      <c r="L3180" s="182" t="str">
        <f>+VLOOKUP('INFO SEAL'!N3131,$J$8:$V$50,3,FALSE)</f>
        <v>Estructura de  Suspensión- Angulo menor  compuesto por 1 postes de madera tratada 75' Clase 2</v>
      </c>
      <c r="M3180" s="33">
        <f t="shared" si="112"/>
        <v>1.6</v>
      </c>
    </row>
    <row r="3181" spans="1:13" x14ac:dyDescent="0.25">
      <c r="A3181" s="73">
        <f>+'INFO SEAL'!B3132</f>
        <v>3127</v>
      </c>
      <c r="B3181" s="180" t="str">
        <f t="shared" si="111"/>
        <v>MOD INV_2018</v>
      </c>
      <c r="C3181" s="180" t="str">
        <f>+'INFO SEAL'!C3132</f>
        <v>AREQUIPA</v>
      </c>
      <c r="D3181" s="180" t="str">
        <f>+'INFO SEAL'!D3132</f>
        <v>CAMANA</v>
      </c>
      <c r="E3181" s="180" t="str">
        <f>+'INFO SEAL'!E3132</f>
        <v>MARISCAL CACERES</v>
      </c>
      <c r="F3181" s="180" t="str">
        <f>+IF('INFO SEAL'!I3132="BAJA TENSION","BT",IF('INFO SEAL'!I3132="MEDIA TENSION","MT","AT"))</f>
        <v>AT</v>
      </c>
      <c r="G3181" s="180">
        <f>+'INFO SEAL'!K3132</f>
        <v>13</v>
      </c>
      <c r="H3181" s="180" t="str">
        <f>+'INFO SEAL'!L3132</f>
        <v>POSTE</v>
      </c>
      <c r="I3181" s="180" t="str">
        <f>+'INFO SEAL'!M3132</f>
        <v>MADERA</v>
      </c>
      <c r="J3181" s="180" t="str">
        <f>+'INFO SEAL'!N3132&amp;"-"&amp;F3181</f>
        <v>EMSA1P75C2-AT</v>
      </c>
      <c r="K3181" s="180"/>
      <c r="L3181" s="182" t="str">
        <f>+VLOOKUP('INFO SEAL'!N3132,$J$8:$V$50,3,FALSE)</f>
        <v>Estructura de  Suspensión- Angulo menor  compuesto por 1 postes de madera tratada 75' Clase 2</v>
      </c>
      <c r="M3181" s="33">
        <f t="shared" si="112"/>
        <v>1.6</v>
      </c>
    </row>
    <row r="3182" spans="1:13" x14ac:dyDescent="0.25">
      <c r="A3182" s="73">
        <f>+'INFO SEAL'!B3133</f>
        <v>3128</v>
      </c>
      <c r="B3182" s="180" t="str">
        <f t="shared" si="111"/>
        <v>MOD INV_2018</v>
      </c>
      <c r="C3182" s="180" t="str">
        <f>+'INFO SEAL'!C3133</f>
        <v>AREQUIPA</v>
      </c>
      <c r="D3182" s="180" t="str">
        <f>+'INFO SEAL'!D3133</f>
        <v>CAMANA</v>
      </c>
      <c r="E3182" s="180" t="str">
        <f>+'INFO SEAL'!E3133</f>
        <v>MARISCAL CACERES</v>
      </c>
      <c r="F3182" s="180" t="str">
        <f>+IF('INFO SEAL'!I3133="BAJA TENSION","BT",IF('INFO SEAL'!I3133="MEDIA TENSION","MT","AT"))</f>
        <v>AT</v>
      </c>
      <c r="G3182" s="180">
        <f>+'INFO SEAL'!K3133</f>
        <v>13</v>
      </c>
      <c r="H3182" s="180" t="str">
        <f>+'INFO SEAL'!L3133</f>
        <v>POSTE</v>
      </c>
      <c r="I3182" s="180" t="str">
        <f>+'INFO SEAL'!M3133</f>
        <v>MADERA</v>
      </c>
      <c r="J3182" s="180" t="str">
        <f>+'INFO SEAL'!N3133&amp;"-"&amp;F3182</f>
        <v>EMSA1P75C2-AT</v>
      </c>
      <c r="K3182" s="180"/>
      <c r="L3182" s="182" t="str">
        <f>+VLOOKUP('INFO SEAL'!N3133,$J$8:$V$50,3,FALSE)</f>
        <v>Estructura de  Suspensión- Angulo menor  compuesto por 1 postes de madera tratada 75' Clase 2</v>
      </c>
      <c r="M3182" s="33">
        <f t="shared" si="112"/>
        <v>1.6</v>
      </c>
    </row>
    <row r="3183" spans="1:13" x14ac:dyDescent="0.25">
      <c r="A3183" s="73">
        <f>+'INFO SEAL'!B3134</f>
        <v>3129</v>
      </c>
      <c r="B3183" s="180" t="str">
        <f t="shared" si="111"/>
        <v>MOD INV_2018</v>
      </c>
      <c r="C3183" s="180" t="str">
        <f>+'INFO SEAL'!C3134</f>
        <v>AREQUIPA</v>
      </c>
      <c r="D3183" s="180" t="str">
        <f>+'INFO SEAL'!D3134</f>
        <v>CAMANA</v>
      </c>
      <c r="E3183" s="180" t="str">
        <f>+'INFO SEAL'!E3134</f>
        <v>MARISCAL CACERES</v>
      </c>
      <c r="F3183" s="180" t="str">
        <f>+IF('INFO SEAL'!I3134="BAJA TENSION","BT",IF('INFO SEAL'!I3134="MEDIA TENSION","MT","AT"))</f>
        <v>AT</v>
      </c>
      <c r="G3183" s="180">
        <f>+'INFO SEAL'!K3134</f>
        <v>13</v>
      </c>
      <c r="H3183" s="180" t="str">
        <f>+'INFO SEAL'!L3134</f>
        <v>POSTE</v>
      </c>
      <c r="I3183" s="180" t="str">
        <f>+'INFO SEAL'!M3134</f>
        <v>MADERA</v>
      </c>
      <c r="J3183" s="180" t="str">
        <f>+'INFO SEAL'!N3134&amp;"-"&amp;F3183</f>
        <v>EMSA1P75C2-AT</v>
      </c>
      <c r="K3183" s="180"/>
      <c r="L3183" s="182" t="str">
        <f>+VLOOKUP('INFO SEAL'!N3134,$J$8:$V$50,3,FALSE)</f>
        <v>Estructura de  Suspensión- Angulo menor  compuesto por 1 postes de madera tratada 75' Clase 2</v>
      </c>
      <c r="M3183" s="33">
        <f t="shared" si="112"/>
        <v>1.6</v>
      </c>
    </row>
    <row r="3184" spans="1:13" x14ac:dyDescent="0.25">
      <c r="A3184" s="73">
        <f>+'INFO SEAL'!B3135</f>
        <v>3130</v>
      </c>
      <c r="B3184" s="180" t="str">
        <f t="shared" si="111"/>
        <v>MOD INV_2018</v>
      </c>
      <c r="C3184" s="180" t="str">
        <f>+'INFO SEAL'!C3135</f>
        <v>AREQUIPA</v>
      </c>
      <c r="D3184" s="180" t="str">
        <f>+'INFO SEAL'!D3135</f>
        <v>CAMANA</v>
      </c>
      <c r="E3184" s="180" t="str">
        <f>+'INFO SEAL'!E3135</f>
        <v>MARISCAL CACERES</v>
      </c>
      <c r="F3184" s="180" t="str">
        <f>+IF('INFO SEAL'!I3135="BAJA TENSION","BT",IF('INFO SEAL'!I3135="MEDIA TENSION","MT","AT"))</f>
        <v>AT</v>
      </c>
      <c r="G3184" s="180">
        <f>+'INFO SEAL'!K3135</f>
        <v>13</v>
      </c>
      <c r="H3184" s="180" t="str">
        <f>+'INFO SEAL'!L3135</f>
        <v>POSTE</v>
      </c>
      <c r="I3184" s="180" t="str">
        <f>+'INFO SEAL'!M3135</f>
        <v>MADERA</v>
      </c>
      <c r="J3184" s="180" t="str">
        <f>+'INFO SEAL'!N3135&amp;"-"&amp;F3184</f>
        <v>EMSA1P75C2-AT</v>
      </c>
      <c r="K3184" s="180"/>
      <c r="L3184" s="182" t="str">
        <f>+VLOOKUP('INFO SEAL'!N3135,$J$8:$V$50,3,FALSE)</f>
        <v>Estructura de  Suspensión- Angulo menor  compuesto por 1 postes de madera tratada 75' Clase 2</v>
      </c>
      <c r="M3184" s="33">
        <f t="shared" si="112"/>
        <v>1.6</v>
      </c>
    </row>
    <row r="3185" spans="1:13" x14ac:dyDescent="0.25">
      <c r="A3185" s="73">
        <f>+'INFO SEAL'!B3136</f>
        <v>3131</v>
      </c>
      <c r="B3185" s="180" t="str">
        <f t="shared" si="111"/>
        <v>MOD INV_2018</v>
      </c>
      <c r="C3185" s="180" t="str">
        <f>+'INFO SEAL'!C3136</f>
        <v>AREQUIPA</v>
      </c>
      <c r="D3185" s="180" t="str">
        <f>+'INFO SEAL'!D3136</f>
        <v>CAMANA</v>
      </c>
      <c r="E3185" s="180" t="str">
        <f>+'INFO SEAL'!E3136</f>
        <v>MARISCAL CACERES</v>
      </c>
      <c r="F3185" s="180" t="str">
        <f>+IF('INFO SEAL'!I3136="BAJA TENSION","BT",IF('INFO SEAL'!I3136="MEDIA TENSION","MT","AT"))</f>
        <v>AT</v>
      </c>
      <c r="G3185" s="180">
        <f>+'INFO SEAL'!K3136</f>
        <v>13</v>
      </c>
      <c r="H3185" s="180" t="str">
        <f>+'INFO SEAL'!L3136</f>
        <v>POSTE</v>
      </c>
      <c r="I3185" s="180" t="str">
        <f>+'INFO SEAL'!M3136</f>
        <v>MADERA</v>
      </c>
      <c r="J3185" s="180" t="str">
        <f>+'INFO SEAL'!N3136&amp;"-"&amp;F3185</f>
        <v>EMSA1P75C2-AT</v>
      </c>
      <c r="K3185" s="180"/>
      <c r="L3185" s="182" t="str">
        <f>+VLOOKUP('INFO SEAL'!N3136,$J$8:$V$50,3,FALSE)</f>
        <v>Estructura de  Suspensión- Angulo menor  compuesto por 1 postes de madera tratada 75' Clase 2</v>
      </c>
      <c r="M3185" s="33">
        <f t="shared" si="112"/>
        <v>1.6</v>
      </c>
    </row>
    <row r="3186" spans="1:13" x14ac:dyDescent="0.25">
      <c r="A3186" s="73">
        <f>+'INFO SEAL'!B3137</f>
        <v>3132</v>
      </c>
      <c r="B3186" s="180" t="str">
        <f t="shared" si="111"/>
        <v>MOD INV_2018</v>
      </c>
      <c r="C3186" s="180" t="str">
        <f>+'INFO SEAL'!C3137</f>
        <v>AREQUIPA</v>
      </c>
      <c r="D3186" s="180" t="str">
        <f>+'INFO SEAL'!D3137</f>
        <v>CAMANA</v>
      </c>
      <c r="E3186" s="180" t="str">
        <f>+'INFO SEAL'!E3137</f>
        <v>MARISCAL CACERES</v>
      </c>
      <c r="F3186" s="180" t="str">
        <f>+IF('INFO SEAL'!I3137="BAJA TENSION","BT",IF('INFO SEAL'!I3137="MEDIA TENSION","MT","AT"))</f>
        <v>AT</v>
      </c>
      <c r="G3186" s="180">
        <f>+'INFO SEAL'!K3137</f>
        <v>13</v>
      </c>
      <c r="H3186" s="180" t="str">
        <f>+'INFO SEAL'!L3137</f>
        <v>POSTE</v>
      </c>
      <c r="I3186" s="180" t="str">
        <f>+'INFO SEAL'!M3137</f>
        <v>MADERA</v>
      </c>
      <c r="J3186" s="180" t="str">
        <f>+'INFO SEAL'!N3137&amp;"-"&amp;F3186</f>
        <v>EMSA1P75C2-AT</v>
      </c>
      <c r="K3186" s="180"/>
      <c r="L3186" s="182" t="str">
        <f>+VLOOKUP('INFO SEAL'!N3137,$J$8:$V$50,3,FALSE)</f>
        <v>Estructura de  Suspensión- Angulo menor  compuesto por 1 postes de madera tratada 75' Clase 2</v>
      </c>
      <c r="M3186" s="33">
        <f t="shared" si="112"/>
        <v>1.6</v>
      </c>
    </row>
    <row r="3187" spans="1:13" x14ac:dyDescent="0.25">
      <c r="A3187" s="73">
        <f>+'INFO SEAL'!B3138</f>
        <v>3133</v>
      </c>
      <c r="B3187" s="180" t="str">
        <f t="shared" si="111"/>
        <v>MOD INV_2018</v>
      </c>
      <c r="C3187" s="180" t="str">
        <f>+'INFO SEAL'!C3138</f>
        <v>AREQUIPA</v>
      </c>
      <c r="D3187" s="180" t="str">
        <f>+'INFO SEAL'!D3138</f>
        <v>CAMANA</v>
      </c>
      <c r="E3187" s="180" t="str">
        <f>+'INFO SEAL'!E3138</f>
        <v>MARISCAL CACERES</v>
      </c>
      <c r="F3187" s="180" t="str">
        <f>+IF('INFO SEAL'!I3138="BAJA TENSION","BT",IF('INFO SEAL'!I3138="MEDIA TENSION","MT","AT"))</f>
        <v>AT</v>
      </c>
      <c r="G3187" s="180">
        <f>+'INFO SEAL'!K3138</f>
        <v>13</v>
      </c>
      <c r="H3187" s="180" t="str">
        <f>+'INFO SEAL'!L3138</f>
        <v>POSTE</v>
      </c>
      <c r="I3187" s="180" t="str">
        <f>+'INFO SEAL'!M3138</f>
        <v>MADERA</v>
      </c>
      <c r="J3187" s="180" t="str">
        <f>+'INFO SEAL'!N3138&amp;"-"&amp;F3187</f>
        <v>EMSA1P75C2-AT</v>
      </c>
      <c r="K3187" s="180"/>
      <c r="L3187" s="182" t="str">
        <f>+VLOOKUP('INFO SEAL'!N3138,$J$8:$V$50,3,FALSE)</f>
        <v>Estructura de  Suspensión- Angulo menor  compuesto por 1 postes de madera tratada 75' Clase 2</v>
      </c>
      <c r="M3187" s="33">
        <f t="shared" si="112"/>
        <v>1.6</v>
      </c>
    </row>
    <row r="3188" spans="1:13" x14ac:dyDescent="0.25">
      <c r="A3188" s="73">
        <f>+'INFO SEAL'!B3139</f>
        <v>3134</v>
      </c>
      <c r="B3188" s="180" t="str">
        <f t="shared" si="111"/>
        <v>MOD INV_2018</v>
      </c>
      <c r="C3188" s="180" t="str">
        <f>+'INFO SEAL'!C3139</f>
        <v>AREQUIPA</v>
      </c>
      <c r="D3188" s="180" t="str">
        <f>+'INFO SEAL'!D3139</f>
        <v>CAMANA</v>
      </c>
      <c r="E3188" s="180" t="str">
        <f>+'INFO SEAL'!E3139</f>
        <v>MARISCAL CACERES</v>
      </c>
      <c r="F3188" s="180" t="str">
        <f>+IF('INFO SEAL'!I3139="BAJA TENSION","BT",IF('INFO SEAL'!I3139="MEDIA TENSION","MT","AT"))</f>
        <v>AT</v>
      </c>
      <c r="G3188" s="180">
        <f>+'INFO SEAL'!K3139</f>
        <v>13</v>
      </c>
      <c r="H3188" s="180" t="str">
        <f>+'INFO SEAL'!L3139</f>
        <v>POSTE</v>
      </c>
      <c r="I3188" s="180" t="str">
        <f>+'INFO SEAL'!M3139</f>
        <v>MADERA</v>
      </c>
      <c r="J3188" s="180" t="str">
        <f>+'INFO SEAL'!N3139&amp;"-"&amp;F3188</f>
        <v>EMSA1P75C2-AT</v>
      </c>
      <c r="K3188" s="180"/>
      <c r="L3188" s="182" t="str">
        <f>+VLOOKUP('INFO SEAL'!N3139,$J$8:$V$50,3,FALSE)</f>
        <v>Estructura de  Suspensión- Angulo menor  compuesto por 1 postes de madera tratada 75' Clase 2</v>
      </c>
      <c r="M3188" s="33">
        <f t="shared" si="112"/>
        <v>1.6</v>
      </c>
    </row>
    <row r="3189" spans="1:13" x14ac:dyDescent="0.25">
      <c r="A3189" s="73">
        <f>+'INFO SEAL'!B3140</f>
        <v>3135</v>
      </c>
      <c r="B3189" s="180" t="str">
        <f t="shared" si="111"/>
        <v>MOD INV_2018</v>
      </c>
      <c r="C3189" s="180" t="str">
        <f>+'INFO SEAL'!C3140</f>
        <v>AREQUIPA</v>
      </c>
      <c r="D3189" s="180" t="str">
        <f>+'INFO SEAL'!D3140</f>
        <v>CAMANA</v>
      </c>
      <c r="E3189" s="180" t="str">
        <f>+'INFO SEAL'!E3140</f>
        <v>MARISCAL CACERES</v>
      </c>
      <c r="F3189" s="180" t="str">
        <f>+IF('INFO SEAL'!I3140="BAJA TENSION","BT",IF('INFO SEAL'!I3140="MEDIA TENSION","MT","AT"))</f>
        <v>AT</v>
      </c>
      <c r="G3189" s="180">
        <f>+'INFO SEAL'!K3140</f>
        <v>13</v>
      </c>
      <c r="H3189" s="180" t="str">
        <f>+'INFO SEAL'!L3140</f>
        <v>POSTE</v>
      </c>
      <c r="I3189" s="180" t="str">
        <f>+'INFO SEAL'!M3140</f>
        <v>MADERA</v>
      </c>
      <c r="J3189" s="180" t="str">
        <f>+'INFO SEAL'!N3140&amp;"-"&amp;F3189</f>
        <v>EMRE1P75C2-AT</v>
      </c>
      <c r="K3189" s="180"/>
      <c r="L3189" s="182" t="str">
        <f>+VLOOKUP('INFO SEAL'!N3140,$J$8:$V$50,3,FALSE)</f>
        <v>Estructura de  Suspension Angular (&gt;3°-50°) compuesto por 1 postes de madera tratada 75' Clase 2</v>
      </c>
      <c r="M3189" s="33">
        <f t="shared" si="112"/>
        <v>2</v>
      </c>
    </row>
    <row r="3190" spans="1:13" x14ac:dyDescent="0.25">
      <c r="A3190" s="73">
        <f>+'INFO SEAL'!B3141</f>
        <v>3136</v>
      </c>
      <c r="B3190" s="180" t="str">
        <f t="shared" si="111"/>
        <v>MOD INV_2018</v>
      </c>
      <c r="C3190" s="180" t="str">
        <f>+'INFO SEAL'!C3141</f>
        <v>AREQUIPA</v>
      </c>
      <c r="D3190" s="180" t="str">
        <f>+'INFO SEAL'!D3141</f>
        <v>CAMANA</v>
      </c>
      <c r="E3190" s="180" t="str">
        <f>+'INFO SEAL'!E3141</f>
        <v>MARISCAL CACERES</v>
      </c>
      <c r="F3190" s="180" t="str">
        <f>+IF('INFO SEAL'!I3141="BAJA TENSION","BT",IF('INFO SEAL'!I3141="MEDIA TENSION","MT","AT"))</f>
        <v>AT</v>
      </c>
      <c r="G3190" s="180">
        <f>+'INFO SEAL'!K3141</f>
        <v>13</v>
      </c>
      <c r="H3190" s="180" t="str">
        <f>+'INFO SEAL'!L3141</f>
        <v>POSTE</v>
      </c>
      <c r="I3190" s="180" t="str">
        <f>+'INFO SEAL'!M3141</f>
        <v>MADERA</v>
      </c>
      <c r="J3190" s="180" t="str">
        <f>+'INFO SEAL'!N3141&amp;"-"&amp;F3190</f>
        <v>EMSA1P75C2-AT</v>
      </c>
      <c r="K3190" s="180"/>
      <c r="L3190" s="182" t="str">
        <f>+VLOOKUP('INFO SEAL'!N3141,$J$8:$V$50,3,FALSE)</f>
        <v>Estructura de  Suspensión- Angulo menor  compuesto por 1 postes de madera tratada 75' Clase 2</v>
      </c>
      <c r="M3190" s="33">
        <f t="shared" si="112"/>
        <v>1.6</v>
      </c>
    </row>
    <row r="3191" spans="1:13" x14ac:dyDescent="0.25">
      <c r="A3191" s="73">
        <f>+'INFO SEAL'!B3142</f>
        <v>3137</v>
      </c>
      <c r="B3191" s="180" t="str">
        <f t="shared" si="111"/>
        <v>MOD INV_2018</v>
      </c>
      <c r="C3191" s="180" t="str">
        <f>+'INFO SEAL'!C3142</f>
        <v>AREQUIPA</v>
      </c>
      <c r="D3191" s="180" t="str">
        <f>+'INFO SEAL'!D3142</f>
        <v>CAMANA</v>
      </c>
      <c r="E3191" s="180" t="str">
        <f>+'INFO SEAL'!E3142</f>
        <v>MARISCAL CACERES</v>
      </c>
      <c r="F3191" s="180" t="str">
        <f>+IF('INFO SEAL'!I3142="BAJA TENSION","BT",IF('INFO SEAL'!I3142="MEDIA TENSION","MT","AT"))</f>
        <v>AT</v>
      </c>
      <c r="G3191" s="180">
        <f>+'INFO SEAL'!K3142</f>
        <v>13</v>
      </c>
      <c r="H3191" s="180" t="str">
        <f>+'INFO SEAL'!L3142</f>
        <v>POSTE</v>
      </c>
      <c r="I3191" s="180" t="str">
        <f>+'INFO SEAL'!M3142</f>
        <v>MADERA</v>
      </c>
      <c r="J3191" s="180" t="str">
        <f>+'INFO SEAL'!N3142&amp;"-"&amp;F3191</f>
        <v>EMSA1P75C2-AT</v>
      </c>
      <c r="K3191" s="180"/>
      <c r="L3191" s="182" t="str">
        <f>+VLOOKUP('INFO SEAL'!N3142,$J$8:$V$50,3,FALSE)</f>
        <v>Estructura de  Suspensión- Angulo menor  compuesto por 1 postes de madera tratada 75' Clase 2</v>
      </c>
      <c r="M3191" s="33">
        <f t="shared" si="112"/>
        <v>1.6</v>
      </c>
    </row>
    <row r="3192" spans="1:13" x14ac:dyDescent="0.25">
      <c r="A3192" s="73">
        <f>+'INFO SEAL'!B3143</f>
        <v>3138</v>
      </c>
      <c r="B3192" s="180" t="str">
        <f t="shared" ref="B3192:B3255" si="113">+INDEX($B$8:$B$50,MATCH(L3192,$L$8:$L$50,0))</f>
        <v>MOD INV_2018</v>
      </c>
      <c r="C3192" s="180" t="str">
        <f>+'INFO SEAL'!C3143</f>
        <v>AREQUIPA</v>
      </c>
      <c r="D3192" s="180" t="str">
        <f>+'INFO SEAL'!D3143</f>
        <v>CAMANA</v>
      </c>
      <c r="E3192" s="180" t="str">
        <f>+'INFO SEAL'!E3143</f>
        <v>MARISCAL CACERES</v>
      </c>
      <c r="F3192" s="180" t="str">
        <f>+IF('INFO SEAL'!I3143="BAJA TENSION","BT",IF('INFO SEAL'!I3143="MEDIA TENSION","MT","AT"))</f>
        <v>AT</v>
      </c>
      <c r="G3192" s="180">
        <f>+'INFO SEAL'!K3143</f>
        <v>13</v>
      </c>
      <c r="H3192" s="180" t="str">
        <f>+'INFO SEAL'!L3143</f>
        <v>POSTE</v>
      </c>
      <c r="I3192" s="180" t="str">
        <f>+'INFO SEAL'!M3143</f>
        <v>MADERA</v>
      </c>
      <c r="J3192" s="180" t="str">
        <f>+'INFO SEAL'!N3143&amp;"-"&amp;F3192</f>
        <v>EMSA1P75C2-AT</v>
      </c>
      <c r="K3192" s="180"/>
      <c r="L3192" s="182" t="str">
        <f>+VLOOKUP('INFO SEAL'!N3143,$J$8:$V$50,3,FALSE)</f>
        <v>Estructura de  Suspensión- Angulo menor  compuesto por 1 postes de madera tratada 75' Clase 2</v>
      </c>
      <c r="M3192" s="33">
        <f t="shared" ref="M3192:M3255" si="114">+VLOOKUP(J3192,$K$8:$V$50,12,FALSE)</f>
        <v>1.6</v>
      </c>
    </row>
    <row r="3193" spans="1:13" x14ac:dyDescent="0.25">
      <c r="A3193" s="73">
        <f>+'INFO SEAL'!B3144</f>
        <v>3139</v>
      </c>
      <c r="B3193" s="180" t="str">
        <f t="shared" si="113"/>
        <v>MOD INV_2018</v>
      </c>
      <c r="C3193" s="180" t="str">
        <f>+'INFO SEAL'!C3144</f>
        <v>AREQUIPA</v>
      </c>
      <c r="D3193" s="180" t="str">
        <f>+'INFO SEAL'!D3144</f>
        <v>CAMANA</v>
      </c>
      <c r="E3193" s="180" t="str">
        <f>+'INFO SEAL'!E3144</f>
        <v>MARISCAL CACERES</v>
      </c>
      <c r="F3193" s="180" t="str">
        <f>+IF('INFO SEAL'!I3144="BAJA TENSION","BT",IF('INFO SEAL'!I3144="MEDIA TENSION","MT","AT"))</f>
        <v>AT</v>
      </c>
      <c r="G3193" s="180">
        <f>+'INFO SEAL'!K3144</f>
        <v>13</v>
      </c>
      <c r="H3193" s="180" t="str">
        <f>+'INFO SEAL'!L3144</f>
        <v>POSTE</v>
      </c>
      <c r="I3193" s="180" t="str">
        <f>+'INFO SEAL'!M3144</f>
        <v>MADERA</v>
      </c>
      <c r="J3193" s="180" t="str">
        <f>+'INFO SEAL'!N3144&amp;"-"&amp;F3193</f>
        <v>EMSA1P75C2-AT</v>
      </c>
      <c r="K3193" s="180"/>
      <c r="L3193" s="182" t="str">
        <f>+VLOOKUP('INFO SEAL'!N3144,$J$8:$V$50,3,FALSE)</f>
        <v>Estructura de  Suspensión- Angulo menor  compuesto por 1 postes de madera tratada 75' Clase 2</v>
      </c>
      <c r="M3193" s="33">
        <f t="shared" si="114"/>
        <v>1.6</v>
      </c>
    </row>
    <row r="3194" spans="1:13" x14ac:dyDescent="0.25">
      <c r="A3194" s="73">
        <f>+'INFO SEAL'!B3145</f>
        <v>3140</v>
      </c>
      <c r="B3194" s="180" t="str">
        <f t="shared" si="113"/>
        <v>MOD INV_2018</v>
      </c>
      <c r="C3194" s="180" t="str">
        <f>+'INFO SEAL'!C3145</f>
        <v>AREQUIPA</v>
      </c>
      <c r="D3194" s="180" t="str">
        <f>+'INFO SEAL'!D3145</f>
        <v>CAMANA</v>
      </c>
      <c r="E3194" s="180" t="str">
        <f>+'INFO SEAL'!E3145</f>
        <v>MARISCAL CACERES</v>
      </c>
      <c r="F3194" s="180" t="str">
        <f>+IF('INFO SEAL'!I3145="BAJA TENSION","BT",IF('INFO SEAL'!I3145="MEDIA TENSION","MT","AT"))</f>
        <v>AT</v>
      </c>
      <c r="G3194" s="180">
        <f>+'INFO SEAL'!K3145</f>
        <v>13</v>
      </c>
      <c r="H3194" s="180" t="str">
        <f>+'INFO SEAL'!L3145</f>
        <v>POSTE</v>
      </c>
      <c r="I3194" s="180" t="str">
        <f>+'INFO SEAL'!M3145</f>
        <v>MADERA</v>
      </c>
      <c r="J3194" s="180" t="str">
        <f>+'INFO SEAL'!N3145&amp;"-"&amp;F3194</f>
        <v>EMSA1P75C2-AT</v>
      </c>
      <c r="K3194" s="180"/>
      <c r="L3194" s="182" t="str">
        <f>+VLOOKUP('INFO SEAL'!N3145,$J$8:$V$50,3,FALSE)</f>
        <v>Estructura de  Suspensión- Angulo menor  compuesto por 1 postes de madera tratada 75' Clase 2</v>
      </c>
      <c r="M3194" s="33">
        <f t="shared" si="114"/>
        <v>1.6</v>
      </c>
    </row>
    <row r="3195" spans="1:13" x14ac:dyDescent="0.25">
      <c r="A3195" s="73">
        <f>+'INFO SEAL'!B3146</f>
        <v>3141</v>
      </c>
      <c r="B3195" s="180" t="str">
        <f t="shared" si="113"/>
        <v>MOD INV_2018</v>
      </c>
      <c r="C3195" s="180" t="str">
        <f>+'INFO SEAL'!C3146</f>
        <v>AREQUIPA</v>
      </c>
      <c r="D3195" s="180" t="str">
        <f>+'INFO SEAL'!D3146</f>
        <v>CAMANA</v>
      </c>
      <c r="E3195" s="180" t="str">
        <f>+'INFO SEAL'!E3146</f>
        <v>MARISCAL CACERES</v>
      </c>
      <c r="F3195" s="180" t="str">
        <f>+IF('INFO SEAL'!I3146="BAJA TENSION","BT",IF('INFO SEAL'!I3146="MEDIA TENSION","MT","AT"))</f>
        <v>AT</v>
      </c>
      <c r="G3195" s="180">
        <f>+'INFO SEAL'!K3146</f>
        <v>13</v>
      </c>
      <c r="H3195" s="180" t="str">
        <f>+'INFO SEAL'!L3146</f>
        <v>POSTE</v>
      </c>
      <c r="I3195" s="180" t="str">
        <f>+'INFO SEAL'!M3146</f>
        <v>MADERA</v>
      </c>
      <c r="J3195" s="180" t="str">
        <f>+'INFO SEAL'!N3146&amp;"-"&amp;F3195</f>
        <v>EMSA1P75C2-AT</v>
      </c>
      <c r="K3195" s="180"/>
      <c r="L3195" s="182" t="str">
        <f>+VLOOKUP('INFO SEAL'!N3146,$J$8:$V$50,3,FALSE)</f>
        <v>Estructura de  Suspensión- Angulo menor  compuesto por 1 postes de madera tratada 75' Clase 2</v>
      </c>
      <c r="M3195" s="33">
        <f t="shared" si="114"/>
        <v>1.6</v>
      </c>
    </row>
    <row r="3196" spans="1:13" x14ac:dyDescent="0.25">
      <c r="A3196" s="73">
        <f>+'INFO SEAL'!B3147</f>
        <v>3142</v>
      </c>
      <c r="B3196" s="180" t="str">
        <f t="shared" si="113"/>
        <v>MOD INV_2018</v>
      </c>
      <c r="C3196" s="180" t="str">
        <f>+'INFO SEAL'!C3147</f>
        <v>AREQUIPA</v>
      </c>
      <c r="D3196" s="180" t="str">
        <f>+'INFO SEAL'!D3147</f>
        <v>CAMANA</v>
      </c>
      <c r="E3196" s="180" t="str">
        <f>+'INFO SEAL'!E3147</f>
        <v>MARISCAL CACERES</v>
      </c>
      <c r="F3196" s="180" t="str">
        <f>+IF('INFO SEAL'!I3147="BAJA TENSION","BT",IF('INFO SEAL'!I3147="MEDIA TENSION","MT","AT"))</f>
        <v>AT</v>
      </c>
      <c r="G3196" s="180">
        <f>+'INFO SEAL'!K3147</f>
        <v>13</v>
      </c>
      <c r="H3196" s="180" t="str">
        <f>+'INFO SEAL'!L3147</f>
        <v>POSTE</v>
      </c>
      <c r="I3196" s="180" t="str">
        <f>+'INFO SEAL'!M3147</f>
        <v>MADERA</v>
      </c>
      <c r="J3196" s="180" t="str">
        <f>+'INFO SEAL'!N3147&amp;"-"&amp;F3196</f>
        <v>EMSA1P75C2-AT</v>
      </c>
      <c r="K3196" s="180"/>
      <c r="L3196" s="182" t="str">
        <f>+VLOOKUP('INFO SEAL'!N3147,$J$8:$V$50,3,FALSE)</f>
        <v>Estructura de  Suspensión- Angulo menor  compuesto por 1 postes de madera tratada 75' Clase 2</v>
      </c>
      <c r="M3196" s="33">
        <f t="shared" si="114"/>
        <v>1.6</v>
      </c>
    </row>
    <row r="3197" spans="1:13" x14ac:dyDescent="0.25">
      <c r="A3197" s="73">
        <f>+'INFO SEAL'!B3148</f>
        <v>3143</v>
      </c>
      <c r="B3197" s="180" t="str">
        <f t="shared" si="113"/>
        <v>MOD INV_2018</v>
      </c>
      <c r="C3197" s="180" t="str">
        <f>+'INFO SEAL'!C3148</f>
        <v>AREQUIPA</v>
      </c>
      <c r="D3197" s="180" t="str">
        <f>+'INFO SEAL'!D3148</f>
        <v>CAMANA</v>
      </c>
      <c r="E3197" s="180" t="str">
        <f>+'INFO SEAL'!E3148</f>
        <v>MARISCAL CACERES</v>
      </c>
      <c r="F3197" s="180" t="str">
        <f>+IF('INFO SEAL'!I3148="BAJA TENSION","BT",IF('INFO SEAL'!I3148="MEDIA TENSION","MT","AT"))</f>
        <v>AT</v>
      </c>
      <c r="G3197" s="180">
        <f>+'INFO SEAL'!K3148</f>
        <v>13</v>
      </c>
      <c r="H3197" s="180" t="str">
        <f>+'INFO SEAL'!L3148</f>
        <v>POSTE</v>
      </c>
      <c r="I3197" s="180" t="str">
        <f>+'INFO SEAL'!M3148</f>
        <v>MADERA</v>
      </c>
      <c r="J3197" s="180" t="str">
        <f>+'INFO SEAL'!N3148&amp;"-"&amp;F3197</f>
        <v>EMSA1P75C2-AT</v>
      </c>
      <c r="K3197" s="180"/>
      <c r="L3197" s="182" t="str">
        <f>+VLOOKUP('INFO SEAL'!N3148,$J$8:$V$50,3,FALSE)</f>
        <v>Estructura de  Suspensión- Angulo menor  compuesto por 1 postes de madera tratada 75' Clase 2</v>
      </c>
      <c r="M3197" s="33">
        <f t="shared" si="114"/>
        <v>1.6</v>
      </c>
    </row>
    <row r="3198" spans="1:13" x14ac:dyDescent="0.25">
      <c r="A3198" s="73">
        <f>+'INFO SEAL'!B3149</f>
        <v>3144</v>
      </c>
      <c r="B3198" s="180" t="str">
        <f t="shared" si="113"/>
        <v>MOD INV_2018</v>
      </c>
      <c r="C3198" s="180" t="str">
        <f>+'INFO SEAL'!C3149</f>
        <v>AREQUIPA</v>
      </c>
      <c r="D3198" s="180" t="str">
        <f>+'INFO SEAL'!D3149</f>
        <v>CAMANA</v>
      </c>
      <c r="E3198" s="180" t="str">
        <f>+'INFO SEAL'!E3149</f>
        <v>OCOÑA</v>
      </c>
      <c r="F3198" s="180" t="str">
        <f>+IF('INFO SEAL'!I3149="BAJA TENSION","BT",IF('INFO SEAL'!I3149="MEDIA TENSION","MT","AT"))</f>
        <v>AT</v>
      </c>
      <c r="G3198" s="180">
        <f>+'INFO SEAL'!K3149</f>
        <v>13</v>
      </c>
      <c r="H3198" s="180" t="str">
        <f>+'INFO SEAL'!L3149</f>
        <v>POSTE</v>
      </c>
      <c r="I3198" s="180" t="str">
        <f>+'INFO SEAL'!M3149</f>
        <v>MADERA</v>
      </c>
      <c r="J3198" s="180" t="str">
        <f>+'INFO SEAL'!N3149&amp;"-"&amp;F3198</f>
        <v>EMSA1P75C2-AT</v>
      </c>
      <c r="K3198" s="180"/>
      <c r="L3198" s="182" t="str">
        <f>+VLOOKUP('INFO SEAL'!N3149,$J$8:$V$50,3,FALSE)</f>
        <v>Estructura de  Suspensión- Angulo menor  compuesto por 1 postes de madera tratada 75' Clase 2</v>
      </c>
      <c r="M3198" s="33">
        <f t="shared" si="114"/>
        <v>1.6</v>
      </c>
    </row>
    <row r="3199" spans="1:13" x14ac:dyDescent="0.25">
      <c r="A3199" s="73">
        <f>+'INFO SEAL'!B3150</f>
        <v>3145</v>
      </c>
      <c r="B3199" s="180" t="str">
        <f t="shared" si="113"/>
        <v>MOD INV_2018</v>
      </c>
      <c r="C3199" s="180" t="str">
        <f>+'INFO SEAL'!C3150</f>
        <v>AREQUIPA</v>
      </c>
      <c r="D3199" s="180" t="str">
        <f>+'INFO SEAL'!D3150</f>
        <v>CAMANA</v>
      </c>
      <c r="E3199" s="180" t="str">
        <f>+'INFO SEAL'!E3150</f>
        <v>MARISCAL CACERES</v>
      </c>
      <c r="F3199" s="180" t="str">
        <f>+IF('INFO SEAL'!I3150="BAJA TENSION","BT",IF('INFO SEAL'!I3150="MEDIA TENSION","MT","AT"))</f>
        <v>AT</v>
      </c>
      <c r="G3199" s="180">
        <f>+'INFO SEAL'!K3150</f>
        <v>13</v>
      </c>
      <c r="H3199" s="180" t="str">
        <f>+'INFO SEAL'!L3150</f>
        <v>POSTE</v>
      </c>
      <c r="I3199" s="180" t="str">
        <f>+'INFO SEAL'!M3150</f>
        <v>MADERA</v>
      </c>
      <c r="J3199" s="180" t="str">
        <f>+'INFO SEAL'!N3150&amp;"-"&amp;F3199</f>
        <v>EMSA1P75C2-AT</v>
      </c>
      <c r="K3199" s="180"/>
      <c r="L3199" s="182" t="str">
        <f>+VLOOKUP('INFO SEAL'!N3150,$J$8:$V$50,3,FALSE)</f>
        <v>Estructura de  Suspensión- Angulo menor  compuesto por 1 postes de madera tratada 75' Clase 2</v>
      </c>
      <c r="M3199" s="33">
        <f t="shared" si="114"/>
        <v>1.6</v>
      </c>
    </row>
    <row r="3200" spans="1:13" x14ac:dyDescent="0.25">
      <c r="A3200" s="73">
        <f>+'INFO SEAL'!B3151</f>
        <v>3146</v>
      </c>
      <c r="B3200" s="180" t="str">
        <f t="shared" si="113"/>
        <v>SICODI</v>
      </c>
      <c r="C3200" s="180" t="str">
        <f>+'INFO SEAL'!C3151</f>
        <v>AREQUIPA</v>
      </c>
      <c r="D3200" s="180" t="str">
        <f>+'INFO SEAL'!D3151</f>
        <v>AREQUIPA</v>
      </c>
      <c r="E3200" s="180" t="str">
        <f>+'INFO SEAL'!E3151</f>
        <v>SABANDIA</v>
      </c>
      <c r="F3200" s="180" t="str">
        <f>+IF('INFO SEAL'!I3151="BAJA TENSION","BT",IF('INFO SEAL'!I3151="MEDIA TENSION","MT","AT"))</f>
        <v>MT</v>
      </c>
      <c r="G3200" s="180">
        <f>+'INFO SEAL'!K3151</f>
        <v>12</v>
      </c>
      <c r="H3200" s="180" t="str">
        <f>+'INFO SEAL'!L3151</f>
        <v>POSTE</v>
      </c>
      <c r="I3200" s="180" t="str">
        <f>+'INFO SEAL'!M3151</f>
        <v>CONCRETO</v>
      </c>
      <c r="J3200" s="180" t="str">
        <f>+'INFO SEAL'!N3151&amp;"-"&amp;F3200</f>
        <v>PPC15-MT</v>
      </c>
      <c r="K3200" s="180"/>
      <c r="L3200" s="182" t="str">
        <f>+VLOOKUP('INFO SEAL'!N3151,$J$8:$V$50,3,FALSE)</f>
        <v>POSTE DE CONCRETO ARMADO DE 12/200/120/300</v>
      </c>
      <c r="M3200" s="33">
        <f t="shared" si="114"/>
        <v>0.3</v>
      </c>
    </row>
    <row r="3201" spans="1:13" x14ac:dyDescent="0.25">
      <c r="A3201" s="73">
        <f>+'INFO SEAL'!B3152</f>
        <v>3147</v>
      </c>
      <c r="B3201" s="180" t="str">
        <f t="shared" si="113"/>
        <v>SICODI</v>
      </c>
      <c r="C3201" s="180" t="str">
        <f>+'INFO SEAL'!C3152</f>
        <v>AREQUIPA</v>
      </c>
      <c r="D3201" s="180" t="str">
        <f>+'INFO SEAL'!D3152</f>
        <v>CAYLLOMA</v>
      </c>
      <c r="E3201" s="180" t="str">
        <f>+'INFO SEAL'!E3152</f>
        <v>CALLALLI</v>
      </c>
      <c r="F3201" s="180" t="str">
        <f>+IF('INFO SEAL'!I3152="BAJA TENSION","BT",IF('INFO SEAL'!I3152="MEDIA TENSION","MT","AT"))</f>
        <v>MT</v>
      </c>
      <c r="G3201" s="180">
        <f>+'INFO SEAL'!K3152</f>
        <v>12</v>
      </c>
      <c r="H3201" s="180" t="str">
        <f>+'INFO SEAL'!L3152</f>
        <v>POSTE</v>
      </c>
      <c r="I3201" s="180" t="str">
        <f>+'INFO SEAL'!M3152</f>
        <v>MADERA</v>
      </c>
      <c r="J3201" s="180" t="str">
        <f>+'INFO SEAL'!N3152&amp;"-"&amp;F3201</f>
        <v>PPM19-MT</v>
      </c>
      <c r="K3201" s="180"/>
      <c r="L3201" s="182" t="str">
        <f>+VLOOKUP('INFO SEAL'!N3152,$J$8:$V$50,3,FALSE)</f>
        <v>POSTE DE MADERA TRATADA DE 12 mts. CL.4</v>
      </c>
      <c r="M3201" s="33">
        <f t="shared" si="114"/>
        <v>1</v>
      </c>
    </row>
    <row r="3202" spans="1:13" x14ac:dyDescent="0.25">
      <c r="A3202" s="73">
        <f>+'INFO SEAL'!B3153</f>
        <v>3148</v>
      </c>
      <c r="B3202" s="180" t="str">
        <f t="shared" si="113"/>
        <v>SICODI</v>
      </c>
      <c r="C3202" s="180" t="str">
        <f>+'INFO SEAL'!C3153</f>
        <v>AREQUIPA</v>
      </c>
      <c r="D3202" s="180" t="str">
        <f>+'INFO SEAL'!D3153</f>
        <v>CAYLLOMA</v>
      </c>
      <c r="E3202" s="180" t="str">
        <f>+'INFO SEAL'!E3153</f>
        <v>CALLALLI</v>
      </c>
      <c r="F3202" s="180" t="str">
        <f>+IF('INFO SEAL'!I3153="BAJA TENSION","BT",IF('INFO SEAL'!I3153="MEDIA TENSION","MT","AT"))</f>
        <v>MT</v>
      </c>
      <c r="G3202" s="180">
        <f>+'INFO SEAL'!K3153</f>
        <v>12</v>
      </c>
      <c r="H3202" s="180" t="str">
        <f>+'INFO SEAL'!L3153</f>
        <v>POSTE</v>
      </c>
      <c r="I3202" s="180" t="str">
        <f>+'INFO SEAL'!M3153</f>
        <v>MADERA</v>
      </c>
      <c r="J3202" s="180" t="str">
        <f>+'INFO SEAL'!N3153&amp;"-"&amp;F3202</f>
        <v>PPM19-MT</v>
      </c>
      <c r="K3202" s="180"/>
      <c r="L3202" s="182" t="str">
        <f>+VLOOKUP('INFO SEAL'!N3153,$J$8:$V$50,3,FALSE)</f>
        <v>POSTE DE MADERA TRATADA DE 12 mts. CL.4</v>
      </c>
      <c r="M3202" s="33">
        <f t="shared" si="114"/>
        <v>1</v>
      </c>
    </row>
    <row r="3203" spans="1:13" x14ac:dyDescent="0.25">
      <c r="A3203" s="73">
        <f>+'INFO SEAL'!B3154</f>
        <v>3149</v>
      </c>
      <c r="B3203" s="180" t="str">
        <f t="shared" si="113"/>
        <v>SICODI</v>
      </c>
      <c r="C3203" s="180" t="str">
        <f>+'INFO SEAL'!C3154</f>
        <v>AREQUIPA</v>
      </c>
      <c r="D3203" s="180" t="str">
        <f>+'INFO SEAL'!D3154</f>
        <v>CAYLLOMA</v>
      </c>
      <c r="E3203" s="180" t="str">
        <f>+'INFO SEAL'!E3154</f>
        <v>COPORAQUE</v>
      </c>
      <c r="F3203" s="180" t="str">
        <f>+IF('INFO SEAL'!I3154="BAJA TENSION","BT",IF('INFO SEAL'!I3154="MEDIA TENSION","MT","AT"))</f>
        <v>MT</v>
      </c>
      <c r="G3203" s="180">
        <f>+'INFO SEAL'!K3154</f>
        <v>11</v>
      </c>
      <c r="H3203" s="180" t="str">
        <f>+'INFO SEAL'!L3154</f>
        <v>POSTE</v>
      </c>
      <c r="I3203" s="180" t="str">
        <f>+'INFO SEAL'!M3154</f>
        <v>MADERA</v>
      </c>
      <c r="J3203" s="180" t="str">
        <f>+'INFO SEAL'!N3154&amp;"-"&amp;F3203</f>
        <v>PPM15-MT</v>
      </c>
      <c r="K3203" s="180"/>
      <c r="L3203" s="182" t="str">
        <f>+VLOOKUP('INFO SEAL'!N3154,$J$8:$V$50,3,FALSE)</f>
        <v>POSTE DE MADERA TRATADA DE 11 mts. CL.4</v>
      </c>
      <c r="M3203" s="33">
        <f t="shared" si="114"/>
        <v>0.8</v>
      </c>
    </row>
    <row r="3204" spans="1:13" x14ac:dyDescent="0.25">
      <c r="A3204" s="73">
        <f>+'INFO SEAL'!B3155</f>
        <v>3150</v>
      </c>
      <c r="B3204" s="180" t="str">
        <f t="shared" si="113"/>
        <v>SICODI</v>
      </c>
      <c r="C3204" s="180" t="str">
        <f>+'INFO SEAL'!C3155</f>
        <v>AREQUIPA</v>
      </c>
      <c r="D3204" s="180" t="str">
        <f>+'INFO SEAL'!D3155</f>
        <v>CAYLLOMA</v>
      </c>
      <c r="E3204" s="180" t="str">
        <f>+'INFO SEAL'!E3155</f>
        <v>COPORAQUE</v>
      </c>
      <c r="F3204" s="180" t="str">
        <f>+IF('INFO SEAL'!I3155="BAJA TENSION","BT",IF('INFO SEAL'!I3155="MEDIA TENSION","MT","AT"))</f>
        <v>MT</v>
      </c>
      <c r="G3204" s="180">
        <f>+'INFO SEAL'!K3155</f>
        <v>11</v>
      </c>
      <c r="H3204" s="180" t="str">
        <f>+'INFO SEAL'!L3155</f>
        <v>POSTE</v>
      </c>
      <c r="I3204" s="180" t="str">
        <f>+'INFO SEAL'!M3155</f>
        <v>MADERA</v>
      </c>
      <c r="J3204" s="180" t="str">
        <f>+'INFO SEAL'!N3155&amp;"-"&amp;F3204</f>
        <v>PPM15-MT</v>
      </c>
      <c r="K3204" s="180"/>
      <c r="L3204" s="182" t="str">
        <f>+VLOOKUP('INFO SEAL'!N3155,$J$8:$V$50,3,FALSE)</f>
        <v>POSTE DE MADERA TRATADA DE 11 mts. CL.4</v>
      </c>
      <c r="M3204" s="33">
        <f t="shared" si="114"/>
        <v>0.8</v>
      </c>
    </row>
    <row r="3205" spans="1:13" x14ac:dyDescent="0.25">
      <c r="A3205" s="73">
        <f>+'INFO SEAL'!B3156</f>
        <v>3151</v>
      </c>
      <c r="B3205" s="180" t="str">
        <f t="shared" si="113"/>
        <v>SICODI</v>
      </c>
      <c r="C3205" s="180" t="str">
        <f>+'INFO SEAL'!C3156</f>
        <v>AREQUIPA</v>
      </c>
      <c r="D3205" s="180" t="str">
        <f>+'INFO SEAL'!D3156</f>
        <v>CAYLLOMA</v>
      </c>
      <c r="E3205" s="180" t="str">
        <f>+'INFO SEAL'!E3156</f>
        <v>SIBAYO</v>
      </c>
      <c r="F3205" s="180" t="str">
        <f>+IF('INFO SEAL'!I3156="BAJA TENSION","BT",IF('INFO SEAL'!I3156="MEDIA TENSION","MT","AT"))</f>
        <v>MT</v>
      </c>
      <c r="G3205" s="180">
        <f>+'INFO SEAL'!K3156</f>
        <v>12</v>
      </c>
      <c r="H3205" s="180" t="str">
        <f>+'INFO SEAL'!L3156</f>
        <v>POSTE</v>
      </c>
      <c r="I3205" s="180" t="str">
        <f>+'INFO SEAL'!M3156</f>
        <v>MADERA</v>
      </c>
      <c r="J3205" s="180" t="str">
        <f>+'INFO SEAL'!N3156&amp;"-"&amp;F3205</f>
        <v>PPM19-MT</v>
      </c>
      <c r="K3205" s="180"/>
      <c r="L3205" s="182" t="str">
        <f>+VLOOKUP('INFO SEAL'!N3156,$J$8:$V$50,3,FALSE)</f>
        <v>POSTE DE MADERA TRATADA DE 12 mts. CL.4</v>
      </c>
      <c r="M3205" s="33">
        <f t="shared" si="114"/>
        <v>1</v>
      </c>
    </row>
    <row r="3206" spans="1:13" x14ac:dyDescent="0.25">
      <c r="A3206" s="73">
        <f>+'INFO SEAL'!B3157</f>
        <v>3152</v>
      </c>
      <c r="B3206" s="180" t="str">
        <f t="shared" si="113"/>
        <v>MOD INV_2018</v>
      </c>
      <c r="C3206" s="180" t="str">
        <f>+'INFO SEAL'!C3157</f>
        <v>AREQUIPA</v>
      </c>
      <c r="D3206" s="180" t="str">
        <f>+'INFO SEAL'!D3157</f>
        <v>CAMANA</v>
      </c>
      <c r="E3206" s="180" t="str">
        <f>+'INFO SEAL'!E3157</f>
        <v>MARISCAL CACERES</v>
      </c>
      <c r="F3206" s="180" t="str">
        <f>+IF('INFO SEAL'!I3157="BAJA TENSION","BT",IF('INFO SEAL'!I3157="MEDIA TENSION","MT","AT"))</f>
        <v>AT</v>
      </c>
      <c r="G3206" s="180">
        <f>+'INFO SEAL'!K3157</f>
        <v>13</v>
      </c>
      <c r="H3206" s="180" t="str">
        <f>+'INFO SEAL'!L3157</f>
        <v>POSTE</v>
      </c>
      <c r="I3206" s="180" t="str">
        <f>+'INFO SEAL'!M3157</f>
        <v>MADERA</v>
      </c>
      <c r="J3206" s="180" t="str">
        <f>+'INFO SEAL'!N3157&amp;"-"&amp;F3206</f>
        <v>EMSA1P75C2-AT</v>
      </c>
      <c r="K3206" s="180"/>
      <c r="L3206" s="182" t="str">
        <f>+VLOOKUP('INFO SEAL'!N3157,$J$8:$V$50,3,FALSE)</f>
        <v>Estructura de  Suspensión- Angulo menor  compuesto por 1 postes de madera tratada 75' Clase 2</v>
      </c>
      <c r="M3206" s="33">
        <f t="shared" si="114"/>
        <v>1.6</v>
      </c>
    </row>
    <row r="3207" spans="1:13" x14ac:dyDescent="0.25">
      <c r="A3207" s="73">
        <f>+'INFO SEAL'!B3158</f>
        <v>3153</v>
      </c>
      <c r="B3207" s="180" t="str">
        <f t="shared" si="113"/>
        <v>MOD INV_2018</v>
      </c>
      <c r="C3207" s="180" t="str">
        <f>+'INFO SEAL'!C3158</f>
        <v>AREQUIPA</v>
      </c>
      <c r="D3207" s="180" t="str">
        <f>+'INFO SEAL'!D3158</f>
        <v>CAMANA</v>
      </c>
      <c r="E3207" s="180" t="str">
        <f>+'INFO SEAL'!E3158</f>
        <v>MARISCAL CACERES</v>
      </c>
      <c r="F3207" s="180" t="str">
        <f>+IF('INFO SEAL'!I3158="BAJA TENSION","BT",IF('INFO SEAL'!I3158="MEDIA TENSION","MT","AT"))</f>
        <v>AT</v>
      </c>
      <c r="G3207" s="180">
        <f>+'INFO SEAL'!K3158</f>
        <v>13</v>
      </c>
      <c r="H3207" s="180" t="str">
        <f>+'INFO SEAL'!L3158</f>
        <v>POSTE</v>
      </c>
      <c r="I3207" s="180" t="str">
        <f>+'INFO SEAL'!M3158</f>
        <v>MADERA</v>
      </c>
      <c r="J3207" s="180" t="str">
        <f>+'INFO SEAL'!N3158&amp;"-"&amp;F3207</f>
        <v>EMSA1P75C2-AT</v>
      </c>
      <c r="K3207" s="180"/>
      <c r="L3207" s="182" t="str">
        <f>+VLOOKUP('INFO SEAL'!N3158,$J$8:$V$50,3,FALSE)</f>
        <v>Estructura de  Suspensión- Angulo menor  compuesto por 1 postes de madera tratada 75' Clase 2</v>
      </c>
      <c r="M3207" s="33">
        <f t="shared" si="114"/>
        <v>1.6</v>
      </c>
    </row>
    <row r="3208" spans="1:13" x14ac:dyDescent="0.25">
      <c r="A3208" s="73">
        <f>+'INFO SEAL'!B3159</f>
        <v>3154</v>
      </c>
      <c r="B3208" s="180" t="str">
        <f t="shared" si="113"/>
        <v>SICODI</v>
      </c>
      <c r="C3208" s="180" t="str">
        <f>+'INFO SEAL'!C3159</f>
        <v>AREQUIPA</v>
      </c>
      <c r="D3208" s="180" t="str">
        <f>+'INFO SEAL'!D3159</f>
        <v>CAYLLOMA</v>
      </c>
      <c r="E3208" s="180" t="str">
        <f>+'INFO SEAL'!E3159</f>
        <v>SIBAYO</v>
      </c>
      <c r="F3208" s="180" t="str">
        <f>+IF('INFO SEAL'!I3159="BAJA TENSION","BT",IF('INFO SEAL'!I3159="MEDIA TENSION","MT","AT"))</f>
        <v>MT</v>
      </c>
      <c r="G3208" s="180">
        <f>+'INFO SEAL'!K3159</f>
        <v>13</v>
      </c>
      <c r="H3208" s="180" t="str">
        <f>+'INFO SEAL'!L3159</f>
        <v>POSTE</v>
      </c>
      <c r="I3208" s="180" t="str">
        <f>+'INFO SEAL'!M3159</f>
        <v>CONCRETO</v>
      </c>
      <c r="J3208" s="180" t="str">
        <f>+'INFO SEAL'!N3159&amp;"-"&amp;F3208</f>
        <v>PPC19-MT</v>
      </c>
      <c r="K3208" s="180"/>
      <c r="L3208" s="182" t="str">
        <f>+VLOOKUP('INFO SEAL'!N3159,$J$8:$V$50,3,FALSE)</f>
        <v>POSTE DE CONCRETO ARMADO DE 13/300/150/345</v>
      </c>
      <c r="M3208" s="33">
        <f t="shared" si="114"/>
        <v>0.5</v>
      </c>
    </row>
    <row r="3209" spans="1:13" x14ac:dyDescent="0.25">
      <c r="A3209" s="73">
        <f>+'INFO SEAL'!B3160</f>
        <v>3155</v>
      </c>
      <c r="B3209" s="180" t="str">
        <f t="shared" si="113"/>
        <v>SICODI</v>
      </c>
      <c r="C3209" s="180" t="str">
        <f>+'INFO SEAL'!C3160</f>
        <v>AREQUIPA</v>
      </c>
      <c r="D3209" s="180" t="str">
        <f>+'INFO SEAL'!D3160</f>
        <v>CAYLLOMA</v>
      </c>
      <c r="E3209" s="180" t="str">
        <f>+'INFO SEAL'!E3160</f>
        <v>COPORAQUE</v>
      </c>
      <c r="F3209" s="180" t="str">
        <f>+IF('INFO SEAL'!I3160="BAJA TENSION","BT",IF('INFO SEAL'!I3160="MEDIA TENSION","MT","AT"))</f>
        <v>MT</v>
      </c>
      <c r="G3209" s="180">
        <f>+'INFO SEAL'!K3160</f>
        <v>13</v>
      </c>
      <c r="H3209" s="180" t="str">
        <f>+'INFO SEAL'!L3160</f>
        <v>POSTE</v>
      </c>
      <c r="I3209" s="180" t="str">
        <f>+'INFO SEAL'!M3160</f>
        <v>CONCRETO</v>
      </c>
      <c r="J3209" s="180" t="str">
        <f>+'INFO SEAL'!N3160&amp;"-"&amp;F3209</f>
        <v>PPC19-MT</v>
      </c>
      <c r="K3209" s="180"/>
      <c r="L3209" s="182" t="str">
        <f>+VLOOKUP('INFO SEAL'!N3160,$J$8:$V$50,3,FALSE)</f>
        <v>POSTE DE CONCRETO ARMADO DE 13/300/150/345</v>
      </c>
      <c r="M3209" s="33">
        <f t="shared" si="114"/>
        <v>0.5</v>
      </c>
    </row>
    <row r="3210" spans="1:13" x14ac:dyDescent="0.25">
      <c r="A3210" s="73">
        <f>+'INFO SEAL'!B3161</f>
        <v>3156</v>
      </c>
      <c r="B3210" s="180" t="str">
        <f t="shared" si="113"/>
        <v>SICODI</v>
      </c>
      <c r="C3210" s="180" t="str">
        <f>+'INFO SEAL'!C3161</f>
        <v>AREQUIPA</v>
      </c>
      <c r="D3210" s="180" t="str">
        <f>+'INFO SEAL'!D3161</f>
        <v>CAYLLOMA</v>
      </c>
      <c r="E3210" s="180" t="str">
        <f>+'INFO SEAL'!E3161</f>
        <v>CALLALLI</v>
      </c>
      <c r="F3210" s="180" t="str">
        <f>+IF('INFO SEAL'!I3161="BAJA TENSION","BT",IF('INFO SEAL'!I3161="MEDIA TENSION","MT","AT"))</f>
        <v>MT</v>
      </c>
      <c r="G3210" s="180">
        <f>+'INFO SEAL'!K3161</f>
        <v>12</v>
      </c>
      <c r="H3210" s="180" t="str">
        <f>+'INFO SEAL'!L3161</f>
        <v>POSTE</v>
      </c>
      <c r="I3210" s="180" t="str">
        <f>+'INFO SEAL'!M3161</f>
        <v>MADERA</v>
      </c>
      <c r="J3210" s="180" t="str">
        <f>+'INFO SEAL'!N3161&amp;"-"&amp;F3210</f>
        <v>PPM19-MT</v>
      </c>
      <c r="K3210" s="180"/>
      <c r="L3210" s="182" t="str">
        <f>+VLOOKUP('INFO SEAL'!N3161,$J$8:$V$50,3,FALSE)</f>
        <v>POSTE DE MADERA TRATADA DE 12 mts. CL.4</v>
      </c>
      <c r="M3210" s="33">
        <f t="shared" si="114"/>
        <v>1</v>
      </c>
    </row>
    <row r="3211" spans="1:13" x14ac:dyDescent="0.25">
      <c r="A3211" s="73">
        <f>+'INFO SEAL'!B3162</f>
        <v>3157</v>
      </c>
      <c r="B3211" s="180" t="str">
        <f t="shared" si="113"/>
        <v>SICODI</v>
      </c>
      <c r="C3211" s="180" t="str">
        <f>+'INFO SEAL'!C3162</f>
        <v>AREQUIPA</v>
      </c>
      <c r="D3211" s="180" t="str">
        <f>+'INFO SEAL'!D3162</f>
        <v>CAYLLOMA</v>
      </c>
      <c r="E3211" s="180" t="str">
        <f>+'INFO SEAL'!E3162</f>
        <v>CHIVAY</v>
      </c>
      <c r="F3211" s="180" t="str">
        <f>+IF('INFO SEAL'!I3162="BAJA TENSION","BT",IF('INFO SEAL'!I3162="MEDIA TENSION","MT","AT"))</f>
        <v>MT</v>
      </c>
      <c r="G3211" s="180">
        <f>+'INFO SEAL'!K3162</f>
        <v>13</v>
      </c>
      <c r="H3211" s="180" t="str">
        <f>+'INFO SEAL'!L3162</f>
        <v>POSTE</v>
      </c>
      <c r="I3211" s="180" t="str">
        <f>+'INFO SEAL'!M3162</f>
        <v>CONCRETO</v>
      </c>
      <c r="J3211" s="180" t="str">
        <f>+'INFO SEAL'!N3162&amp;"-"&amp;F3211</f>
        <v>PPC19-MT</v>
      </c>
      <c r="K3211" s="180"/>
      <c r="L3211" s="182" t="str">
        <f>+VLOOKUP('INFO SEAL'!N3162,$J$8:$V$50,3,FALSE)</f>
        <v>POSTE DE CONCRETO ARMADO DE 13/300/150/345</v>
      </c>
      <c r="M3211" s="33">
        <f t="shared" si="114"/>
        <v>0.5</v>
      </c>
    </row>
    <row r="3212" spans="1:13" x14ac:dyDescent="0.25">
      <c r="A3212" s="73">
        <f>+'INFO SEAL'!B3163</f>
        <v>3158</v>
      </c>
      <c r="B3212" s="180" t="str">
        <f t="shared" si="113"/>
        <v>SICODI</v>
      </c>
      <c r="C3212" s="180" t="str">
        <f>+'INFO SEAL'!C3163</f>
        <v>AREQUIPA</v>
      </c>
      <c r="D3212" s="180" t="str">
        <f>+'INFO SEAL'!D3163</f>
        <v>CAYLLOMA</v>
      </c>
      <c r="E3212" s="180" t="str">
        <f>+'INFO SEAL'!E3163</f>
        <v>CALLALLI</v>
      </c>
      <c r="F3212" s="180" t="str">
        <f>+IF('INFO SEAL'!I3163="BAJA TENSION","BT",IF('INFO SEAL'!I3163="MEDIA TENSION","MT","AT"))</f>
        <v>MT</v>
      </c>
      <c r="G3212" s="180">
        <f>+'INFO SEAL'!K3163</f>
        <v>12</v>
      </c>
      <c r="H3212" s="180" t="str">
        <f>+'INFO SEAL'!L3163</f>
        <v>POSTE</v>
      </c>
      <c r="I3212" s="180" t="str">
        <f>+'INFO SEAL'!M3163</f>
        <v>MADERA</v>
      </c>
      <c r="J3212" s="180" t="str">
        <f>+'INFO SEAL'!N3163&amp;"-"&amp;F3212</f>
        <v>PPM19-MT</v>
      </c>
      <c r="K3212" s="180"/>
      <c r="L3212" s="182" t="str">
        <f>+VLOOKUP('INFO SEAL'!N3163,$J$8:$V$50,3,FALSE)</f>
        <v>POSTE DE MADERA TRATADA DE 12 mts. CL.4</v>
      </c>
      <c r="M3212" s="33">
        <f t="shared" si="114"/>
        <v>1</v>
      </c>
    </row>
    <row r="3213" spans="1:13" x14ac:dyDescent="0.25">
      <c r="A3213" s="73">
        <f>+'INFO SEAL'!B3164</f>
        <v>3159</v>
      </c>
      <c r="B3213" s="180" t="str">
        <f t="shared" si="113"/>
        <v>SICODI</v>
      </c>
      <c r="C3213" s="180" t="str">
        <f>+'INFO SEAL'!C3164</f>
        <v>AREQUIPA</v>
      </c>
      <c r="D3213" s="180" t="str">
        <f>+'INFO SEAL'!D3164</f>
        <v>AREQUIPA</v>
      </c>
      <c r="E3213" s="180" t="str">
        <f>+'INFO SEAL'!E3164</f>
        <v>SABANDIA</v>
      </c>
      <c r="F3213" s="180" t="str">
        <f>+IF('INFO SEAL'!I3164="BAJA TENSION","BT",IF('INFO SEAL'!I3164="MEDIA TENSION","MT","AT"))</f>
        <v>MT</v>
      </c>
      <c r="G3213" s="180">
        <f>+'INFO SEAL'!K3164</f>
        <v>12</v>
      </c>
      <c r="H3213" s="180" t="str">
        <f>+'INFO SEAL'!L3164</f>
        <v>POSTE</v>
      </c>
      <c r="I3213" s="180" t="str">
        <f>+'INFO SEAL'!M3164</f>
        <v>CONCRETO</v>
      </c>
      <c r="J3213" s="180" t="str">
        <f>+'INFO SEAL'!N3164&amp;"-"&amp;F3213</f>
        <v>PPC15-MT</v>
      </c>
      <c r="K3213" s="180"/>
      <c r="L3213" s="182" t="str">
        <f>+VLOOKUP('INFO SEAL'!N3164,$J$8:$V$50,3,FALSE)</f>
        <v>POSTE DE CONCRETO ARMADO DE 12/200/120/300</v>
      </c>
      <c r="M3213" s="33">
        <f t="shared" si="114"/>
        <v>0.3</v>
      </c>
    </row>
    <row r="3214" spans="1:13" x14ac:dyDescent="0.25">
      <c r="A3214" s="73">
        <f>+'INFO SEAL'!B3165</f>
        <v>3160</v>
      </c>
      <c r="B3214" s="180" t="str">
        <f t="shared" si="113"/>
        <v>SICODI</v>
      </c>
      <c r="C3214" s="180" t="str">
        <f>+'INFO SEAL'!C3165</f>
        <v>AREQUIPA</v>
      </c>
      <c r="D3214" s="180" t="str">
        <f>+'INFO SEAL'!D3165</f>
        <v>AREQUIPA</v>
      </c>
      <c r="E3214" s="180" t="str">
        <f>+'INFO SEAL'!E3165</f>
        <v>SABANDIA</v>
      </c>
      <c r="F3214" s="180" t="str">
        <f>+IF('INFO SEAL'!I3165="BAJA TENSION","BT",IF('INFO SEAL'!I3165="MEDIA TENSION","MT","AT"))</f>
        <v>MT</v>
      </c>
      <c r="G3214" s="180">
        <f>+'INFO SEAL'!K3165</f>
        <v>12</v>
      </c>
      <c r="H3214" s="180" t="str">
        <f>+'INFO SEAL'!L3165</f>
        <v>POSTE</v>
      </c>
      <c r="I3214" s="180" t="str">
        <f>+'INFO SEAL'!M3165</f>
        <v>CONCRETO</v>
      </c>
      <c r="J3214" s="180" t="str">
        <f>+'INFO SEAL'!N3165&amp;"-"&amp;F3214</f>
        <v>PPC15-MT</v>
      </c>
      <c r="K3214" s="180"/>
      <c r="L3214" s="182" t="str">
        <f>+VLOOKUP('INFO SEAL'!N3165,$J$8:$V$50,3,FALSE)</f>
        <v>POSTE DE CONCRETO ARMADO DE 12/200/120/300</v>
      </c>
      <c r="M3214" s="33">
        <f t="shared" si="114"/>
        <v>0.3</v>
      </c>
    </row>
    <row r="3215" spans="1:13" x14ac:dyDescent="0.25">
      <c r="A3215" s="73">
        <f>+'INFO SEAL'!B3166</f>
        <v>3161</v>
      </c>
      <c r="B3215" s="180" t="str">
        <f t="shared" si="113"/>
        <v>SICODI</v>
      </c>
      <c r="C3215" s="180" t="str">
        <f>+'INFO SEAL'!C3166</f>
        <v>AREQUIPA</v>
      </c>
      <c r="D3215" s="180" t="str">
        <f>+'INFO SEAL'!D3166</f>
        <v>AREQUIPA</v>
      </c>
      <c r="E3215" s="180" t="str">
        <f>+'INFO SEAL'!E3166</f>
        <v>SABANDIA</v>
      </c>
      <c r="F3215" s="180" t="str">
        <f>+IF('INFO SEAL'!I3166="BAJA TENSION","BT",IF('INFO SEAL'!I3166="MEDIA TENSION","MT","AT"))</f>
        <v>MT</v>
      </c>
      <c r="G3215" s="180">
        <f>+'INFO SEAL'!K3166</f>
        <v>12</v>
      </c>
      <c r="H3215" s="180" t="str">
        <f>+'INFO SEAL'!L3166</f>
        <v>POSTE</v>
      </c>
      <c r="I3215" s="180" t="str">
        <f>+'INFO SEAL'!M3166</f>
        <v>CONCRETO</v>
      </c>
      <c r="J3215" s="180" t="str">
        <f>+'INFO SEAL'!N3166&amp;"-"&amp;F3215</f>
        <v>PPC15-MT</v>
      </c>
      <c r="K3215" s="180"/>
      <c r="L3215" s="182" t="str">
        <f>+VLOOKUP('INFO SEAL'!N3166,$J$8:$V$50,3,FALSE)</f>
        <v>POSTE DE CONCRETO ARMADO DE 12/200/120/300</v>
      </c>
      <c r="M3215" s="33">
        <f t="shared" si="114"/>
        <v>0.3</v>
      </c>
    </row>
    <row r="3216" spans="1:13" x14ac:dyDescent="0.25">
      <c r="A3216" s="73">
        <f>+'INFO SEAL'!B3167</f>
        <v>3162</v>
      </c>
      <c r="B3216" s="180" t="str">
        <f t="shared" si="113"/>
        <v>SICODI</v>
      </c>
      <c r="C3216" s="180" t="str">
        <f>+'INFO SEAL'!C3167</f>
        <v>AREQUIPA</v>
      </c>
      <c r="D3216" s="180" t="str">
        <f>+'INFO SEAL'!D3167</f>
        <v>AREQUIPA</v>
      </c>
      <c r="E3216" s="180" t="str">
        <f>+'INFO SEAL'!E3167</f>
        <v>SABANDIA</v>
      </c>
      <c r="F3216" s="180" t="str">
        <f>+IF('INFO SEAL'!I3167="BAJA TENSION","BT",IF('INFO SEAL'!I3167="MEDIA TENSION","MT","AT"))</f>
        <v>MT</v>
      </c>
      <c r="G3216" s="180">
        <f>+'INFO SEAL'!K3167</f>
        <v>12</v>
      </c>
      <c r="H3216" s="180" t="str">
        <f>+'INFO SEAL'!L3167</f>
        <v>POSTE</v>
      </c>
      <c r="I3216" s="180" t="str">
        <f>+'INFO SEAL'!M3167</f>
        <v>CONCRETO</v>
      </c>
      <c r="J3216" s="180" t="str">
        <f>+'INFO SEAL'!N3167&amp;"-"&amp;F3216</f>
        <v>PPC15-MT</v>
      </c>
      <c r="K3216" s="180"/>
      <c r="L3216" s="182" t="str">
        <f>+VLOOKUP('INFO SEAL'!N3167,$J$8:$V$50,3,FALSE)</f>
        <v>POSTE DE CONCRETO ARMADO DE 12/200/120/300</v>
      </c>
      <c r="M3216" s="33">
        <f t="shared" si="114"/>
        <v>0.3</v>
      </c>
    </row>
    <row r="3217" spans="1:13" x14ac:dyDescent="0.25">
      <c r="A3217" s="73">
        <f>+'INFO SEAL'!B3168</f>
        <v>3163</v>
      </c>
      <c r="B3217" s="180" t="str">
        <f t="shared" si="113"/>
        <v>SICODI</v>
      </c>
      <c r="C3217" s="180" t="str">
        <f>+'INFO SEAL'!C3168</f>
        <v>AREQUIPA</v>
      </c>
      <c r="D3217" s="180" t="str">
        <f>+'INFO SEAL'!D3168</f>
        <v>AREQUIPA</v>
      </c>
      <c r="E3217" s="180" t="str">
        <f>+'INFO SEAL'!E3168</f>
        <v>CHARACATO</v>
      </c>
      <c r="F3217" s="180" t="str">
        <f>+IF('INFO SEAL'!I3168="BAJA TENSION","BT",IF('INFO SEAL'!I3168="MEDIA TENSION","MT","AT"))</f>
        <v>MT</v>
      </c>
      <c r="G3217" s="180">
        <f>+'INFO SEAL'!K3168</f>
        <v>12</v>
      </c>
      <c r="H3217" s="180" t="str">
        <f>+'INFO SEAL'!L3168</f>
        <v>POSTE</v>
      </c>
      <c r="I3217" s="180" t="str">
        <f>+'INFO SEAL'!M3168</f>
        <v>CONCRETO</v>
      </c>
      <c r="J3217" s="180" t="str">
        <f>+'INFO SEAL'!N3168&amp;"-"&amp;F3217</f>
        <v>PPC15-MT</v>
      </c>
      <c r="K3217" s="180"/>
      <c r="L3217" s="182" t="str">
        <f>+VLOOKUP('INFO SEAL'!N3168,$J$8:$V$50,3,FALSE)</f>
        <v>POSTE DE CONCRETO ARMADO DE 12/200/120/300</v>
      </c>
      <c r="M3217" s="33">
        <f t="shared" si="114"/>
        <v>0.3</v>
      </c>
    </row>
    <row r="3218" spans="1:13" x14ac:dyDescent="0.25">
      <c r="A3218" s="73">
        <f>+'INFO SEAL'!B3169</f>
        <v>3164</v>
      </c>
      <c r="B3218" s="180" t="str">
        <f t="shared" si="113"/>
        <v>SICODI</v>
      </c>
      <c r="C3218" s="180" t="str">
        <f>+'INFO SEAL'!C3169</f>
        <v>AREQUIPA</v>
      </c>
      <c r="D3218" s="180" t="str">
        <f>+'INFO SEAL'!D3169</f>
        <v>AREQUIPA</v>
      </c>
      <c r="E3218" s="180" t="str">
        <f>+'INFO SEAL'!E3169</f>
        <v>CHARACATO</v>
      </c>
      <c r="F3218" s="180" t="str">
        <f>+IF('INFO SEAL'!I3169="BAJA TENSION","BT",IF('INFO SEAL'!I3169="MEDIA TENSION","MT","AT"))</f>
        <v>MT</v>
      </c>
      <c r="G3218" s="180">
        <f>+'INFO SEAL'!K3169</f>
        <v>12</v>
      </c>
      <c r="H3218" s="180" t="str">
        <f>+'INFO SEAL'!L3169</f>
        <v>POSTE</v>
      </c>
      <c r="I3218" s="180" t="str">
        <f>+'INFO SEAL'!M3169</f>
        <v>CONCRETO</v>
      </c>
      <c r="J3218" s="180" t="str">
        <f>+'INFO SEAL'!N3169&amp;"-"&amp;F3218</f>
        <v>PPC15-MT</v>
      </c>
      <c r="K3218" s="180"/>
      <c r="L3218" s="182" t="str">
        <f>+VLOOKUP('INFO SEAL'!N3169,$J$8:$V$50,3,FALSE)</f>
        <v>POSTE DE CONCRETO ARMADO DE 12/200/120/300</v>
      </c>
      <c r="M3218" s="33">
        <f t="shared" si="114"/>
        <v>0.3</v>
      </c>
    </row>
    <row r="3219" spans="1:13" x14ac:dyDescent="0.25">
      <c r="A3219" s="73">
        <f>+'INFO SEAL'!B3170</f>
        <v>3165</v>
      </c>
      <c r="B3219" s="180" t="str">
        <f t="shared" si="113"/>
        <v>SICODI</v>
      </c>
      <c r="C3219" s="180" t="str">
        <f>+'INFO SEAL'!C3170</f>
        <v>AREQUIPA</v>
      </c>
      <c r="D3219" s="180" t="str">
        <f>+'INFO SEAL'!D3170</f>
        <v>AREQUIPA</v>
      </c>
      <c r="E3219" s="180" t="str">
        <f>+'INFO SEAL'!E3170</f>
        <v>CHARACATO</v>
      </c>
      <c r="F3219" s="180" t="str">
        <f>+IF('INFO SEAL'!I3170="BAJA TENSION","BT",IF('INFO SEAL'!I3170="MEDIA TENSION","MT","AT"))</f>
        <v>MT</v>
      </c>
      <c r="G3219" s="180">
        <f>+'INFO SEAL'!K3170</f>
        <v>12</v>
      </c>
      <c r="H3219" s="180" t="str">
        <f>+'INFO SEAL'!L3170</f>
        <v>POSTE</v>
      </c>
      <c r="I3219" s="180" t="str">
        <f>+'INFO SEAL'!M3170</f>
        <v>CONCRETO</v>
      </c>
      <c r="J3219" s="180" t="str">
        <f>+'INFO SEAL'!N3170&amp;"-"&amp;F3219</f>
        <v>PPC15-MT</v>
      </c>
      <c r="K3219" s="180"/>
      <c r="L3219" s="182" t="str">
        <f>+VLOOKUP('INFO SEAL'!N3170,$J$8:$V$50,3,FALSE)</f>
        <v>POSTE DE CONCRETO ARMADO DE 12/200/120/300</v>
      </c>
      <c r="M3219" s="33">
        <f t="shared" si="114"/>
        <v>0.3</v>
      </c>
    </row>
    <row r="3220" spans="1:13" x14ac:dyDescent="0.25">
      <c r="A3220" s="73">
        <f>+'INFO SEAL'!B3171</f>
        <v>3166</v>
      </c>
      <c r="B3220" s="180" t="str">
        <f t="shared" si="113"/>
        <v>SICODI</v>
      </c>
      <c r="C3220" s="180" t="str">
        <f>+'INFO SEAL'!C3171</f>
        <v>AREQUIPA</v>
      </c>
      <c r="D3220" s="180" t="str">
        <f>+'INFO SEAL'!D3171</f>
        <v>AREQUIPA</v>
      </c>
      <c r="E3220" s="180" t="str">
        <f>+'INFO SEAL'!E3171</f>
        <v>CHARACATO</v>
      </c>
      <c r="F3220" s="180" t="str">
        <f>+IF('INFO SEAL'!I3171="BAJA TENSION","BT",IF('INFO SEAL'!I3171="MEDIA TENSION","MT","AT"))</f>
        <v>MT</v>
      </c>
      <c r="G3220" s="180">
        <f>+'INFO SEAL'!K3171</f>
        <v>12</v>
      </c>
      <c r="H3220" s="180" t="str">
        <f>+'INFO SEAL'!L3171</f>
        <v>POSTE</v>
      </c>
      <c r="I3220" s="180" t="str">
        <f>+'INFO SEAL'!M3171</f>
        <v>CONCRETO</v>
      </c>
      <c r="J3220" s="180" t="str">
        <f>+'INFO SEAL'!N3171&amp;"-"&amp;F3220</f>
        <v>PPC15-MT</v>
      </c>
      <c r="K3220" s="180"/>
      <c r="L3220" s="182" t="str">
        <f>+VLOOKUP('INFO SEAL'!N3171,$J$8:$V$50,3,FALSE)</f>
        <v>POSTE DE CONCRETO ARMADO DE 12/200/120/300</v>
      </c>
      <c r="M3220" s="33">
        <f t="shared" si="114"/>
        <v>0.3</v>
      </c>
    </row>
    <row r="3221" spans="1:13" x14ac:dyDescent="0.25">
      <c r="A3221" s="73">
        <f>+'INFO SEAL'!B3172</f>
        <v>3167</v>
      </c>
      <c r="B3221" s="180" t="str">
        <f t="shared" si="113"/>
        <v>SICODI</v>
      </c>
      <c r="C3221" s="180" t="str">
        <f>+'INFO SEAL'!C3172</f>
        <v>AREQUIPA</v>
      </c>
      <c r="D3221" s="180" t="str">
        <f>+'INFO SEAL'!D3172</f>
        <v>AREQUIPA</v>
      </c>
      <c r="E3221" s="180" t="str">
        <f>+'INFO SEAL'!E3172</f>
        <v>CHARACATO</v>
      </c>
      <c r="F3221" s="180" t="str">
        <f>+IF('INFO SEAL'!I3172="BAJA TENSION","BT",IF('INFO SEAL'!I3172="MEDIA TENSION","MT","AT"))</f>
        <v>MT</v>
      </c>
      <c r="G3221" s="180">
        <f>+'INFO SEAL'!K3172</f>
        <v>12</v>
      </c>
      <c r="H3221" s="180" t="str">
        <f>+'INFO SEAL'!L3172</f>
        <v>POSTE</v>
      </c>
      <c r="I3221" s="180" t="str">
        <f>+'INFO SEAL'!M3172</f>
        <v>CONCRETO</v>
      </c>
      <c r="J3221" s="180" t="str">
        <f>+'INFO SEAL'!N3172&amp;"-"&amp;F3221</f>
        <v>PPC15-MT</v>
      </c>
      <c r="K3221" s="180"/>
      <c r="L3221" s="182" t="str">
        <f>+VLOOKUP('INFO SEAL'!N3172,$J$8:$V$50,3,FALSE)</f>
        <v>POSTE DE CONCRETO ARMADO DE 12/200/120/300</v>
      </c>
      <c r="M3221" s="33">
        <f t="shared" si="114"/>
        <v>0.3</v>
      </c>
    </row>
    <row r="3222" spans="1:13" x14ac:dyDescent="0.25">
      <c r="A3222" s="73">
        <f>+'INFO SEAL'!B3173</f>
        <v>3168</v>
      </c>
      <c r="B3222" s="180" t="str">
        <f t="shared" si="113"/>
        <v>SICODI</v>
      </c>
      <c r="C3222" s="180" t="str">
        <f>+'INFO SEAL'!C3173</f>
        <v>AREQUIPA</v>
      </c>
      <c r="D3222" s="180" t="str">
        <f>+'INFO SEAL'!D3173</f>
        <v>AREQUIPA</v>
      </c>
      <c r="E3222" s="180" t="str">
        <f>+'INFO SEAL'!E3173</f>
        <v>SABANDIA</v>
      </c>
      <c r="F3222" s="180" t="str">
        <f>+IF('INFO SEAL'!I3173="BAJA TENSION","BT",IF('INFO SEAL'!I3173="MEDIA TENSION","MT","AT"))</f>
        <v>MT</v>
      </c>
      <c r="G3222" s="180">
        <f>+'INFO SEAL'!K3173</f>
        <v>12</v>
      </c>
      <c r="H3222" s="180" t="str">
        <f>+'INFO SEAL'!L3173</f>
        <v>POSTE</v>
      </c>
      <c r="I3222" s="180" t="str">
        <f>+'INFO SEAL'!M3173</f>
        <v>CONCRETO</v>
      </c>
      <c r="J3222" s="180" t="str">
        <f>+'INFO SEAL'!N3173&amp;"-"&amp;F3222</f>
        <v>PPC15-MT</v>
      </c>
      <c r="K3222" s="180"/>
      <c r="L3222" s="182" t="str">
        <f>+VLOOKUP('INFO SEAL'!N3173,$J$8:$V$50,3,FALSE)</f>
        <v>POSTE DE CONCRETO ARMADO DE 12/200/120/300</v>
      </c>
      <c r="M3222" s="33">
        <f t="shared" si="114"/>
        <v>0.3</v>
      </c>
    </row>
    <row r="3223" spans="1:13" x14ac:dyDescent="0.25">
      <c r="A3223" s="73">
        <f>+'INFO SEAL'!B3174</f>
        <v>3169</v>
      </c>
      <c r="B3223" s="180" t="str">
        <f t="shared" si="113"/>
        <v>SICODI</v>
      </c>
      <c r="C3223" s="180" t="str">
        <f>+'INFO SEAL'!C3174</f>
        <v>AREQUIPA</v>
      </c>
      <c r="D3223" s="180" t="str">
        <f>+'INFO SEAL'!D3174</f>
        <v>AREQUIPA</v>
      </c>
      <c r="E3223" s="180" t="str">
        <f>+'INFO SEAL'!E3174</f>
        <v>CHARACATO</v>
      </c>
      <c r="F3223" s="180" t="str">
        <f>+IF('INFO SEAL'!I3174="BAJA TENSION","BT",IF('INFO SEAL'!I3174="MEDIA TENSION","MT","AT"))</f>
        <v>MT</v>
      </c>
      <c r="G3223" s="180">
        <f>+'INFO SEAL'!K3174</f>
        <v>12</v>
      </c>
      <c r="H3223" s="180" t="str">
        <f>+'INFO SEAL'!L3174</f>
        <v>POSTE</v>
      </c>
      <c r="I3223" s="180" t="str">
        <f>+'INFO SEAL'!M3174</f>
        <v>CONCRETO</v>
      </c>
      <c r="J3223" s="180" t="str">
        <f>+'INFO SEAL'!N3174&amp;"-"&amp;F3223</f>
        <v>PPC15-MT</v>
      </c>
      <c r="K3223" s="180"/>
      <c r="L3223" s="182" t="str">
        <f>+VLOOKUP('INFO SEAL'!N3174,$J$8:$V$50,3,FALSE)</f>
        <v>POSTE DE CONCRETO ARMADO DE 12/200/120/300</v>
      </c>
      <c r="M3223" s="33">
        <f t="shared" si="114"/>
        <v>0.3</v>
      </c>
    </row>
    <row r="3224" spans="1:13" x14ac:dyDescent="0.25">
      <c r="A3224" s="73">
        <f>+'INFO SEAL'!B3175</f>
        <v>3170</v>
      </c>
      <c r="B3224" s="180" t="str">
        <f t="shared" si="113"/>
        <v>SICODI</v>
      </c>
      <c r="C3224" s="180" t="str">
        <f>+'INFO SEAL'!C3175</f>
        <v>AREQUIPA</v>
      </c>
      <c r="D3224" s="180" t="str">
        <f>+'INFO SEAL'!D3175</f>
        <v>CAYLLOMA</v>
      </c>
      <c r="E3224" s="180" t="str">
        <f>+'INFO SEAL'!E3175</f>
        <v>TUTI</v>
      </c>
      <c r="F3224" s="180" t="str">
        <f>+IF('INFO SEAL'!I3175="BAJA TENSION","BT",IF('INFO SEAL'!I3175="MEDIA TENSION","MT","AT"))</f>
        <v>MT</v>
      </c>
      <c r="G3224" s="180">
        <f>+'INFO SEAL'!K3175</f>
        <v>13</v>
      </c>
      <c r="H3224" s="180" t="str">
        <f>+'INFO SEAL'!L3175</f>
        <v>POSTE</v>
      </c>
      <c r="I3224" s="180" t="str">
        <f>+'INFO SEAL'!M3175</f>
        <v>CONCRETO</v>
      </c>
      <c r="J3224" s="180" t="str">
        <f>+'INFO SEAL'!N3175&amp;"-"&amp;F3224</f>
        <v>PPC19-MT</v>
      </c>
      <c r="K3224" s="180"/>
      <c r="L3224" s="182" t="str">
        <f>+VLOOKUP('INFO SEAL'!N3175,$J$8:$V$50,3,FALSE)</f>
        <v>POSTE DE CONCRETO ARMADO DE 13/300/150/345</v>
      </c>
      <c r="M3224" s="33">
        <f t="shared" si="114"/>
        <v>0.5</v>
      </c>
    </row>
    <row r="3225" spans="1:13" x14ac:dyDescent="0.25">
      <c r="A3225" s="73">
        <f>+'INFO SEAL'!B3176</f>
        <v>3171</v>
      </c>
      <c r="B3225" s="180" t="str">
        <f t="shared" si="113"/>
        <v>SICODI</v>
      </c>
      <c r="C3225" s="180" t="str">
        <f>+'INFO SEAL'!C3176</f>
        <v>AREQUIPA</v>
      </c>
      <c r="D3225" s="180" t="str">
        <f>+'INFO SEAL'!D3176</f>
        <v>CAYLLOMA</v>
      </c>
      <c r="E3225" s="180" t="str">
        <f>+'INFO SEAL'!E3176</f>
        <v>SIBAYO</v>
      </c>
      <c r="F3225" s="180" t="str">
        <f>+IF('INFO SEAL'!I3176="BAJA TENSION","BT",IF('INFO SEAL'!I3176="MEDIA TENSION","MT","AT"))</f>
        <v>MT</v>
      </c>
      <c r="G3225" s="180">
        <f>+'INFO SEAL'!K3176</f>
        <v>12</v>
      </c>
      <c r="H3225" s="180" t="str">
        <f>+'INFO SEAL'!L3176</f>
        <v>POSTE</v>
      </c>
      <c r="I3225" s="180" t="str">
        <f>+'INFO SEAL'!M3176</f>
        <v>MADERA</v>
      </c>
      <c r="J3225" s="180" t="str">
        <f>+'INFO SEAL'!N3176&amp;"-"&amp;F3225</f>
        <v>PPM19-MT</v>
      </c>
      <c r="K3225" s="180"/>
      <c r="L3225" s="182" t="str">
        <f>+VLOOKUP('INFO SEAL'!N3176,$J$8:$V$50,3,FALSE)</f>
        <v>POSTE DE MADERA TRATADA DE 12 mts. CL.4</v>
      </c>
      <c r="M3225" s="33">
        <f t="shared" si="114"/>
        <v>1</v>
      </c>
    </row>
    <row r="3226" spans="1:13" x14ac:dyDescent="0.25">
      <c r="A3226" s="73">
        <f>+'INFO SEAL'!B3177</f>
        <v>3172</v>
      </c>
      <c r="B3226" s="180" t="str">
        <f t="shared" si="113"/>
        <v>SICODI</v>
      </c>
      <c r="C3226" s="180" t="str">
        <f>+'INFO SEAL'!C3177</f>
        <v>AREQUIPA</v>
      </c>
      <c r="D3226" s="180" t="str">
        <f>+'INFO SEAL'!D3177</f>
        <v>CAYLLOMA</v>
      </c>
      <c r="E3226" s="180" t="str">
        <f>+'INFO SEAL'!E3177</f>
        <v>SIBAYO</v>
      </c>
      <c r="F3226" s="180" t="str">
        <f>+IF('INFO SEAL'!I3177="BAJA TENSION","BT",IF('INFO SEAL'!I3177="MEDIA TENSION","MT","AT"))</f>
        <v>MT</v>
      </c>
      <c r="G3226" s="180">
        <f>+'INFO SEAL'!K3177</f>
        <v>12</v>
      </c>
      <c r="H3226" s="180" t="str">
        <f>+'INFO SEAL'!L3177</f>
        <v>POSTE</v>
      </c>
      <c r="I3226" s="180" t="str">
        <f>+'INFO SEAL'!M3177</f>
        <v>MADERA</v>
      </c>
      <c r="J3226" s="180" t="str">
        <f>+'INFO SEAL'!N3177&amp;"-"&amp;F3226</f>
        <v>PPM19-MT</v>
      </c>
      <c r="K3226" s="180"/>
      <c r="L3226" s="182" t="str">
        <f>+VLOOKUP('INFO SEAL'!N3177,$J$8:$V$50,3,FALSE)</f>
        <v>POSTE DE MADERA TRATADA DE 12 mts. CL.4</v>
      </c>
      <c r="M3226" s="33">
        <f t="shared" si="114"/>
        <v>1</v>
      </c>
    </row>
    <row r="3227" spans="1:13" x14ac:dyDescent="0.25">
      <c r="A3227" s="73">
        <f>+'INFO SEAL'!B3178</f>
        <v>3173</v>
      </c>
      <c r="B3227" s="180" t="str">
        <f t="shared" si="113"/>
        <v>SICODI</v>
      </c>
      <c r="C3227" s="180" t="str">
        <f>+'INFO SEAL'!C3178</f>
        <v>AREQUIPA</v>
      </c>
      <c r="D3227" s="180" t="str">
        <f>+'INFO SEAL'!D3178</f>
        <v>CAYLLOMA</v>
      </c>
      <c r="E3227" s="180" t="str">
        <f>+'INFO SEAL'!E3178</f>
        <v>SIBAYO</v>
      </c>
      <c r="F3227" s="180" t="str">
        <f>+IF('INFO SEAL'!I3178="BAJA TENSION","BT",IF('INFO SEAL'!I3178="MEDIA TENSION","MT","AT"))</f>
        <v>MT</v>
      </c>
      <c r="G3227" s="180">
        <f>+'INFO SEAL'!K3178</f>
        <v>12</v>
      </c>
      <c r="H3227" s="180" t="str">
        <f>+'INFO SEAL'!L3178</f>
        <v>POSTE</v>
      </c>
      <c r="I3227" s="180" t="str">
        <f>+'INFO SEAL'!M3178</f>
        <v>MADERA</v>
      </c>
      <c r="J3227" s="180" t="str">
        <f>+'INFO SEAL'!N3178&amp;"-"&amp;F3227</f>
        <v>PPM19-MT</v>
      </c>
      <c r="K3227" s="180"/>
      <c r="L3227" s="182" t="str">
        <f>+VLOOKUP('INFO SEAL'!N3178,$J$8:$V$50,3,FALSE)</f>
        <v>POSTE DE MADERA TRATADA DE 12 mts. CL.4</v>
      </c>
      <c r="M3227" s="33">
        <f t="shared" si="114"/>
        <v>1</v>
      </c>
    </row>
    <row r="3228" spans="1:13" x14ac:dyDescent="0.25">
      <c r="A3228" s="73">
        <f>+'INFO SEAL'!B3179</f>
        <v>3174</v>
      </c>
      <c r="B3228" s="180" t="str">
        <f t="shared" si="113"/>
        <v>SICODI</v>
      </c>
      <c r="C3228" s="180" t="str">
        <f>+'INFO SEAL'!C3179</f>
        <v>AREQUIPA</v>
      </c>
      <c r="D3228" s="180" t="str">
        <f>+'INFO SEAL'!D3179</f>
        <v>CAYLLOMA</v>
      </c>
      <c r="E3228" s="180" t="str">
        <f>+'INFO SEAL'!E3179</f>
        <v>CALLALLI</v>
      </c>
      <c r="F3228" s="180" t="str">
        <f>+IF('INFO SEAL'!I3179="BAJA TENSION","BT",IF('INFO SEAL'!I3179="MEDIA TENSION","MT","AT"))</f>
        <v>MT</v>
      </c>
      <c r="G3228" s="180">
        <f>+'INFO SEAL'!K3179</f>
        <v>12</v>
      </c>
      <c r="H3228" s="180" t="str">
        <f>+'INFO SEAL'!L3179</f>
        <v>POSTE</v>
      </c>
      <c r="I3228" s="180" t="str">
        <f>+'INFO SEAL'!M3179</f>
        <v>MADERA</v>
      </c>
      <c r="J3228" s="180" t="str">
        <f>+'INFO SEAL'!N3179&amp;"-"&amp;F3228</f>
        <v>PPM19-MT</v>
      </c>
      <c r="K3228" s="180"/>
      <c r="L3228" s="182" t="str">
        <f>+VLOOKUP('INFO SEAL'!N3179,$J$8:$V$50,3,FALSE)</f>
        <v>POSTE DE MADERA TRATADA DE 12 mts. CL.4</v>
      </c>
      <c r="M3228" s="33">
        <f t="shared" si="114"/>
        <v>1</v>
      </c>
    </row>
    <row r="3229" spans="1:13" x14ac:dyDescent="0.25">
      <c r="A3229" s="73">
        <f>+'INFO SEAL'!B3180</f>
        <v>3175</v>
      </c>
      <c r="B3229" s="180" t="str">
        <f t="shared" si="113"/>
        <v>SICODI</v>
      </c>
      <c r="C3229" s="180" t="str">
        <f>+'INFO SEAL'!C3180</f>
        <v>AREQUIPA</v>
      </c>
      <c r="D3229" s="180" t="str">
        <f>+'INFO SEAL'!D3180</f>
        <v>CAYLLOMA</v>
      </c>
      <c r="E3229" s="180" t="str">
        <f>+'INFO SEAL'!E3180</f>
        <v>TUTI</v>
      </c>
      <c r="F3229" s="180" t="str">
        <f>+IF('INFO SEAL'!I3180="BAJA TENSION","BT",IF('INFO SEAL'!I3180="MEDIA TENSION","MT","AT"))</f>
        <v>MT</v>
      </c>
      <c r="G3229" s="180">
        <f>+'INFO SEAL'!K3180</f>
        <v>11</v>
      </c>
      <c r="H3229" s="180" t="str">
        <f>+'INFO SEAL'!L3180</f>
        <v>POSTE</v>
      </c>
      <c r="I3229" s="180" t="str">
        <f>+'INFO SEAL'!M3180</f>
        <v>MADERA</v>
      </c>
      <c r="J3229" s="180" t="str">
        <f>+'INFO SEAL'!N3180&amp;"-"&amp;F3229</f>
        <v>PPM15-MT</v>
      </c>
      <c r="K3229" s="180"/>
      <c r="L3229" s="182" t="str">
        <f>+VLOOKUP('INFO SEAL'!N3180,$J$8:$V$50,3,FALSE)</f>
        <v>POSTE DE MADERA TRATADA DE 11 mts. CL.4</v>
      </c>
      <c r="M3229" s="33">
        <f t="shared" si="114"/>
        <v>0.8</v>
      </c>
    </row>
    <row r="3230" spans="1:13" x14ac:dyDescent="0.25">
      <c r="A3230" s="73">
        <f>+'INFO SEAL'!B3181</f>
        <v>3176</v>
      </c>
      <c r="B3230" s="180" t="str">
        <f t="shared" si="113"/>
        <v>SICODI</v>
      </c>
      <c r="C3230" s="180" t="str">
        <f>+'INFO SEAL'!C3181</f>
        <v>AREQUIPA</v>
      </c>
      <c r="D3230" s="180" t="str">
        <f>+'INFO SEAL'!D3181</f>
        <v>CAYLLOMA</v>
      </c>
      <c r="E3230" s="180" t="str">
        <f>+'INFO SEAL'!E3181</f>
        <v>TUTI</v>
      </c>
      <c r="F3230" s="180" t="str">
        <f>+IF('INFO SEAL'!I3181="BAJA TENSION","BT",IF('INFO SEAL'!I3181="MEDIA TENSION","MT","AT"))</f>
        <v>MT</v>
      </c>
      <c r="G3230" s="180">
        <f>+'INFO SEAL'!K3181</f>
        <v>12</v>
      </c>
      <c r="H3230" s="180" t="str">
        <f>+'INFO SEAL'!L3181</f>
        <v>POSTE</v>
      </c>
      <c r="I3230" s="180" t="str">
        <f>+'INFO SEAL'!M3181</f>
        <v>MADERA</v>
      </c>
      <c r="J3230" s="180" t="str">
        <f>+'INFO SEAL'!N3181&amp;"-"&amp;F3230</f>
        <v>PPM19-MT</v>
      </c>
      <c r="K3230" s="180"/>
      <c r="L3230" s="182" t="str">
        <f>+VLOOKUP('INFO SEAL'!N3181,$J$8:$V$50,3,FALSE)</f>
        <v>POSTE DE MADERA TRATADA DE 12 mts. CL.4</v>
      </c>
      <c r="M3230" s="33">
        <f t="shared" si="114"/>
        <v>1</v>
      </c>
    </row>
    <row r="3231" spans="1:13" x14ac:dyDescent="0.25">
      <c r="A3231" s="73">
        <f>+'INFO SEAL'!B3182</f>
        <v>3177</v>
      </c>
      <c r="B3231" s="180" t="str">
        <f t="shared" si="113"/>
        <v>SICODI</v>
      </c>
      <c r="C3231" s="180" t="str">
        <f>+'INFO SEAL'!C3182</f>
        <v>AREQUIPA</v>
      </c>
      <c r="D3231" s="180" t="str">
        <f>+'INFO SEAL'!D3182</f>
        <v>CAYLLOMA</v>
      </c>
      <c r="E3231" s="180" t="str">
        <f>+'INFO SEAL'!E3182</f>
        <v>SIBAYO</v>
      </c>
      <c r="F3231" s="180" t="str">
        <f>+IF('INFO SEAL'!I3182="BAJA TENSION","BT",IF('INFO SEAL'!I3182="MEDIA TENSION","MT","AT"))</f>
        <v>MT</v>
      </c>
      <c r="G3231" s="180">
        <f>+'INFO SEAL'!K3182</f>
        <v>12</v>
      </c>
      <c r="H3231" s="180" t="str">
        <f>+'INFO SEAL'!L3182</f>
        <v>POSTE</v>
      </c>
      <c r="I3231" s="180" t="str">
        <f>+'INFO SEAL'!M3182</f>
        <v>MADERA</v>
      </c>
      <c r="J3231" s="180" t="str">
        <f>+'INFO SEAL'!N3182&amp;"-"&amp;F3231</f>
        <v>PPM19-MT</v>
      </c>
      <c r="K3231" s="180"/>
      <c r="L3231" s="182" t="str">
        <f>+VLOOKUP('INFO SEAL'!N3182,$J$8:$V$50,3,FALSE)</f>
        <v>POSTE DE MADERA TRATADA DE 12 mts. CL.4</v>
      </c>
      <c r="M3231" s="33">
        <f t="shared" si="114"/>
        <v>1</v>
      </c>
    </row>
    <row r="3232" spans="1:13" x14ac:dyDescent="0.25">
      <c r="A3232" s="73">
        <f>+'INFO SEAL'!B3183</f>
        <v>3178</v>
      </c>
      <c r="B3232" s="180" t="str">
        <f t="shared" si="113"/>
        <v>SICODI</v>
      </c>
      <c r="C3232" s="180" t="str">
        <f>+'INFO SEAL'!C3183</f>
        <v>AREQUIPA</v>
      </c>
      <c r="D3232" s="180" t="str">
        <f>+'INFO SEAL'!D3183</f>
        <v>CAYLLOMA</v>
      </c>
      <c r="E3232" s="180" t="str">
        <f>+'INFO SEAL'!E3183</f>
        <v>SIBAYO</v>
      </c>
      <c r="F3232" s="180" t="str">
        <f>+IF('INFO SEAL'!I3183="BAJA TENSION","BT",IF('INFO SEAL'!I3183="MEDIA TENSION","MT","AT"))</f>
        <v>MT</v>
      </c>
      <c r="G3232" s="180">
        <f>+'INFO SEAL'!K3183</f>
        <v>12</v>
      </c>
      <c r="H3232" s="180" t="str">
        <f>+'INFO SEAL'!L3183</f>
        <v>POSTE</v>
      </c>
      <c r="I3232" s="180" t="str">
        <f>+'INFO SEAL'!M3183</f>
        <v>MADERA</v>
      </c>
      <c r="J3232" s="180" t="str">
        <f>+'INFO SEAL'!N3183&amp;"-"&amp;F3232</f>
        <v>PPM19-MT</v>
      </c>
      <c r="K3232" s="180"/>
      <c r="L3232" s="182" t="str">
        <f>+VLOOKUP('INFO SEAL'!N3183,$J$8:$V$50,3,FALSE)</f>
        <v>POSTE DE MADERA TRATADA DE 12 mts. CL.4</v>
      </c>
      <c r="M3232" s="33">
        <f t="shared" si="114"/>
        <v>1</v>
      </c>
    </row>
    <row r="3233" spans="1:13" x14ac:dyDescent="0.25">
      <c r="A3233" s="73">
        <f>+'INFO SEAL'!B3184</f>
        <v>3179</v>
      </c>
      <c r="B3233" s="180" t="str">
        <f t="shared" si="113"/>
        <v>SICODI</v>
      </c>
      <c r="C3233" s="180" t="str">
        <f>+'INFO SEAL'!C3184</f>
        <v>AREQUIPA</v>
      </c>
      <c r="D3233" s="180" t="str">
        <f>+'INFO SEAL'!D3184</f>
        <v>CAYLLOMA</v>
      </c>
      <c r="E3233" s="180" t="str">
        <f>+'INFO SEAL'!E3184</f>
        <v>TUTI</v>
      </c>
      <c r="F3233" s="180" t="str">
        <f>+IF('INFO SEAL'!I3184="BAJA TENSION","BT",IF('INFO SEAL'!I3184="MEDIA TENSION","MT","AT"))</f>
        <v>MT</v>
      </c>
      <c r="G3233" s="180">
        <f>+'INFO SEAL'!K3184</f>
        <v>12</v>
      </c>
      <c r="H3233" s="180" t="str">
        <f>+'INFO SEAL'!L3184</f>
        <v>POSTE</v>
      </c>
      <c r="I3233" s="180" t="str">
        <f>+'INFO SEAL'!M3184</f>
        <v>MADERA</v>
      </c>
      <c r="J3233" s="180" t="str">
        <f>+'INFO SEAL'!N3184&amp;"-"&amp;F3233</f>
        <v>PPM19-MT</v>
      </c>
      <c r="K3233" s="180"/>
      <c r="L3233" s="182" t="str">
        <f>+VLOOKUP('INFO SEAL'!N3184,$J$8:$V$50,3,FALSE)</f>
        <v>POSTE DE MADERA TRATADA DE 12 mts. CL.4</v>
      </c>
      <c r="M3233" s="33">
        <f t="shared" si="114"/>
        <v>1</v>
      </c>
    </row>
    <row r="3234" spans="1:13" x14ac:dyDescent="0.25">
      <c r="A3234" s="73">
        <f>+'INFO SEAL'!B3185</f>
        <v>3180</v>
      </c>
      <c r="B3234" s="180" t="str">
        <f t="shared" si="113"/>
        <v>SICODI</v>
      </c>
      <c r="C3234" s="180" t="str">
        <f>+'INFO SEAL'!C3185</f>
        <v>AREQUIPA</v>
      </c>
      <c r="D3234" s="180" t="str">
        <f>+'INFO SEAL'!D3185</f>
        <v>CAYLLOMA</v>
      </c>
      <c r="E3234" s="180" t="str">
        <f>+'INFO SEAL'!E3185</f>
        <v>SIBAYO</v>
      </c>
      <c r="F3234" s="180" t="str">
        <f>+IF('INFO SEAL'!I3185="BAJA TENSION","BT",IF('INFO SEAL'!I3185="MEDIA TENSION","MT","AT"))</f>
        <v>MT</v>
      </c>
      <c r="G3234" s="180">
        <f>+'INFO SEAL'!K3185</f>
        <v>12</v>
      </c>
      <c r="H3234" s="180" t="str">
        <f>+'INFO SEAL'!L3185</f>
        <v>POSTE</v>
      </c>
      <c r="I3234" s="180" t="str">
        <f>+'INFO SEAL'!M3185</f>
        <v>MADERA</v>
      </c>
      <c r="J3234" s="180" t="str">
        <f>+'INFO SEAL'!N3185&amp;"-"&amp;F3234</f>
        <v>PPM19-MT</v>
      </c>
      <c r="K3234" s="180"/>
      <c r="L3234" s="182" t="str">
        <f>+VLOOKUP('INFO SEAL'!N3185,$J$8:$V$50,3,FALSE)</f>
        <v>POSTE DE MADERA TRATADA DE 12 mts. CL.4</v>
      </c>
      <c r="M3234" s="33">
        <f t="shared" si="114"/>
        <v>1</v>
      </c>
    </row>
    <row r="3235" spans="1:13" x14ac:dyDescent="0.25">
      <c r="A3235" s="73">
        <f>+'INFO SEAL'!B3186</f>
        <v>3181</v>
      </c>
      <c r="B3235" s="180" t="str">
        <f t="shared" si="113"/>
        <v>SICODI</v>
      </c>
      <c r="C3235" s="180" t="str">
        <f>+'INFO SEAL'!C3186</f>
        <v>AREQUIPA</v>
      </c>
      <c r="D3235" s="180" t="str">
        <f>+'INFO SEAL'!D3186</f>
        <v>CAYLLOMA</v>
      </c>
      <c r="E3235" s="180" t="str">
        <f>+'INFO SEAL'!E3186</f>
        <v>COPORAQUE</v>
      </c>
      <c r="F3235" s="180" t="str">
        <f>+IF('INFO SEAL'!I3186="BAJA TENSION","BT",IF('INFO SEAL'!I3186="MEDIA TENSION","MT","AT"))</f>
        <v>MT</v>
      </c>
      <c r="G3235" s="180">
        <f>+'INFO SEAL'!K3186</f>
        <v>11</v>
      </c>
      <c r="H3235" s="180" t="str">
        <f>+'INFO SEAL'!L3186</f>
        <v>POSTE</v>
      </c>
      <c r="I3235" s="180" t="str">
        <f>+'INFO SEAL'!M3186</f>
        <v>MADERA</v>
      </c>
      <c r="J3235" s="180" t="str">
        <f>+'INFO SEAL'!N3186&amp;"-"&amp;F3235</f>
        <v>PPM15-MT</v>
      </c>
      <c r="K3235" s="180"/>
      <c r="L3235" s="182" t="str">
        <f>+VLOOKUP('INFO SEAL'!N3186,$J$8:$V$50,3,FALSE)</f>
        <v>POSTE DE MADERA TRATADA DE 11 mts. CL.4</v>
      </c>
      <c r="M3235" s="33">
        <f t="shared" si="114"/>
        <v>0.8</v>
      </c>
    </row>
    <row r="3236" spans="1:13" x14ac:dyDescent="0.25">
      <c r="A3236" s="73">
        <f>+'INFO SEAL'!B3187</f>
        <v>3182</v>
      </c>
      <c r="B3236" s="180" t="str">
        <f t="shared" si="113"/>
        <v>SICODI</v>
      </c>
      <c r="C3236" s="180" t="str">
        <f>+'INFO SEAL'!C3187</f>
        <v>AREQUIPA</v>
      </c>
      <c r="D3236" s="180" t="str">
        <f>+'INFO SEAL'!D3187</f>
        <v>CAYLLOMA</v>
      </c>
      <c r="E3236" s="180" t="str">
        <f>+'INFO SEAL'!E3187</f>
        <v>COPORAQUE</v>
      </c>
      <c r="F3236" s="180" t="str">
        <f>+IF('INFO SEAL'!I3187="BAJA TENSION","BT",IF('INFO SEAL'!I3187="MEDIA TENSION","MT","AT"))</f>
        <v>MT</v>
      </c>
      <c r="G3236" s="180">
        <f>+'INFO SEAL'!K3187</f>
        <v>12</v>
      </c>
      <c r="H3236" s="180" t="str">
        <f>+'INFO SEAL'!L3187</f>
        <v>POSTE</v>
      </c>
      <c r="I3236" s="180" t="str">
        <f>+'INFO SEAL'!M3187</f>
        <v>MADERA</v>
      </c>
      <c r="J3236" s="180" t="str">
        <f>+'INFO SEAL'!N3187&amp;"-"&amp;F3236</f>
        <v>PPM19-MT</v>
      </c>
      <c r="K3236" s="180"/>
      <c r="L3236" s="182" t="str">
        <f>+VLOOKUP('INFO SEAL'!N3187,$J$8:$V$50,3,FALSE)</f>
        <v>POSTE DE MADERA TRATADA DE 12 mts. CL.4</v>
      </c>
      <c r="M3236" s="33">
        <f t="shared" si="114"/>
        <v>1</v>
      </c>
    </row>
    <row r="3237" spans="1:13" x14ac:dyDescent="0.25">
      <c r="A3237" s="73">
        <f>+'INFO SEAL'!B3188</f>
        <v>3183</v>
      </c>
      <c r="B3237" s="180" t="str">
        <f t="shared" si="113"/>
        <v>SICODI</v>
      </c>
      <c r="C3237" s="180" t="str">
        <f>+'INFO SEAL'!C3188</f>
        <v>AREQUIPA</v>
      </c>
      <c r="D3237" s="180" t="str">
        <f>+'INFO SEAL'!D3188</f>
        <v>AREQUIPA</v>
      </c>
      <c r="E3237" s="180" t="str">
        <f>+'INFO SEAL'!E3188</f>
        <v>CHARACATO</v>
      </c>
      <c r="F3237" s="180" t="str">
        <f>+IF('INFO SEAL'!I3188="BAJA TENSION","BT",IF('INFO SEAL'!I3188="MEDIA TENSION","MT","AT"))</f>
        <v>MT</v>
      </c>
      <c r="G3237" s="180">
        <f>+'INFO SEAL'!K3188</f>
        <v>12</v>
      </c>
      <c r="H3237" s="180" t="str">
        <f>+'INFO SEAL'!L3188</f>
        <v>POSTE</v>
      </c>
      <c r="I3237" s="180" t="str">
        <f>+'INFO SEAL'!M3188</f>
        <v>CONCRETO</v>
      </c>
      <c r="J3237" s="180" t="str">
        <f>+'INFO SEAL'!N3188&amp;"-"&amp;F3237</f>
        <v>PPC15-MT</v>
      </c>
      <c r="K3237" s="180"/>
      <c r="L3237" s="182" t="str">
        <f>+VLOOKUP('INFO SEAL'!N3188,$J$8:$V$50,3,FALSE)</f>
        <v>POSTE DE CONCRETO ARMADO DE 12/200/120/300</v>
      </c>
      <c r="M3237" s="33">
        <f t="shared" si="114"/>
        <v>0.3</v>
      </c>
    </row>
    <row r="3238" spans="1:13" x14ac:dyDescent="0.25">
      <c r="A3238" s="73">
        <f>+'INFO SEAL'!B3189</f>
        <v>3184</v>
      </c>
      <c r="B3238" s="180" t="str">
        <f t="shared" si="113"/>
        <v>MOD INV_2018</v>
      </c>
      <c r="C3238" s="180" t="str">
        <f>+'INFO SEAL'!C3189</f>
        <v>AREQUIPA</v>
      </c>
      <c r="D3238" s="180" t="str">
        <f>+'INFO SEAL'!D3189</f>
        <v>CAMANA</v>
      </c>
      <c r="E3238" s="180" t="str">
        <f>+'INFO SEAL'!E3189</f>
        <v>MARISCAL CACERES</v>
      </c>
      <c r="F3238" s="180" t="str">
        <f>+IF('INFO SEAL'!I3189="BAJA TENSION","BT",IF('INFO SEAL'!I3189="MEDIA TENSION","MT","AT"))</f>
        <v>AT</v>
      </c>
      <c r="G3238" s="180">
        <f>+'INFO SEAL'!K3189</f>
        <v>13</v>
      </c>
      <c r="H3238" s="180" t="str">
        <f>+'INFO SEAL'!L3189</f>
        <v>POSTE</v>
      </c>
      <c r="I3238" s="180" t="str">
        <f>+'INFO SEAL'!M3189</f>
        <v>MADERA</v>
      </c>
      <c r="J3238" s="180" t="str">
        <f>+'INFO SEAL'!N3189&amp;"-"&amp;F3238</f>
        <v>EMRE1P75C2-AT</v>
      </c>
      <c r="K3238" s="180"/>
      <c r="L3238" s="182" t="str">
        <f>+VLOOKUP('INFO SEAL'!N3189,$J$8:$V$50,3,FALSE)</f>
        <v>Estructura de  Suspension Angular (&gt;3°-50°) compuesto por 1 postes de madera tratada 75' Clase 2</v>
      </c>
      <c r="M3238" s="33">
        <f t="shared" si="114"/>
        <v>2</v>
      </c>
    </row>
    <row r="3239" spans="1:13" x14ac:dyDescent="0.25">
      <c r="A3239" s="73">
        <f>+'INFO SEAL'!B3190</f>
        <v>3185</v>
      </c>
      <c r="B3239" s="180" t="str">
        <f t="shared" si="113"/>
        <v>SICODI</v>
      </c>
      <c r="C3239" s="180" t="str">
        <f>+'INFO SEAL'!C3190</f>
        <v>AREQUIPA</v>
      </c>
      <c r="D3239" s="180" t="str">
        <f>+'INFO SEAL'!D3190</f>
        <v>CAYLLOMA</v>
      </c>
      <c r="E3239" s="180" t="str">
        <f>+'INFO SEAL'!E3190</f>
        <v>CALLALLI</v>
      </c>
      <c r="F3239" s="180" t="str">
        <f>+IF('INFO SEAL'!I3190="BAJA TENSION","BT",IF('INFO SEAL'!I3190="MEDIA TENSION","MT","AT"))</f>
        <v>MT</v>
      </c>
      <c r="G3239" s="180">
        <f>+'INFO SEAL'!K3190</f>
        <v>12</v>
      </c>
      <c r="H3239" s="180" t="str">
        <f>+'INFO SEAL'!L3190</f>
        <v>POSTE</v>
      </c>
      <c r="I3239" s="180" t="str">
        <f>+'INFO SEAL'!M3190</f>
        <v>MADERA</v>
      </c>
      <c r="J3239" s="180" t="str">
        <f>+'INFO SEAL'!N3190&amp;"-"&amp;F3239</f>
        <v>PPM19-MT</v>
      </c>
      <c r="K3239" s="180"/>
      <c r="L3239" s="182" t="str">
        <f>+VLOOKUP('INFO SEAL'!N3190,$J$8:$V$50,3,FALSE)</f>
        <v>POSTE DE MADERA TRATADA DE 12 mts. CL.4</v>
      </c>
      <c r="M3239" s="33">
        <f t="shared" si="114"/>
        <v>1</v>
      </c>
    </row>
    <row r="3240" spans="1:13" x14ac:dyDescent="0.25">
      <c r="A3240" s="73">
        <f>+'INFO SEAL'!B3191</f>
        <v>3186</v>
      </c>
      <c r="B3240" s="180" t="str">
        <f t="shared" si="113"/>
        <v>SICODI</v>
      </c>
      <c r="C3240" s="180" t="str">
        <f>+'INFO SEAL'!C3191</f>
        <v>AREQUIPA</v>
      </c>
      <c r="D3240" s="180" t="str">
        <f>+'INFO SEAL'!D3191</f>
        <v>CAYLLOMA</v>
      </c>
      <c r="E3240" s="180" t="str">
        <f>+'INFO SEAL'!E3191</f>
        <v>TUTI</v>
      </c>
      <c r="F3240" s="180" t="str">
        <f>+IF('INFO SEAL'!I3191="BAJA TENSION","BT",IF('INFO SEAL'!I3191="MEDIA TENSION","MT","AT"))</f>
        <v>MT</v>
      </c>
      <c r="G3240" s="180">
        <f>+'INFO SEAL'!K3191</f>
        <v>12</v>
      </c>
      <c r="H3240" s="180" t="str">
        <f>+'INFO SEAL'!L3191</f>
        <v>POSTE</v>
      </c>
      <c r="I3240" s="180" t="str">
        <f>+'INFO SEAL'!M3191</f>
        <v>MADERA</v>
      </c>
      <c r="J3240" s="180" t="str">
        <f>+'INFO SEAL'!N3191&amp;"-"&amp;F3240</f>
        <v>PPM19-MT</v>
      </c>
      <c r="K3240" s="180"/>
      <c r="L3240" s="182" t="str">
        <f>+VLOOKUP('INFO SEAL'!N3191,$J$8:$V$50,3,FALSE)</f>
        <v>POSTE DE MADERA TRATADA DE 12 mts. CL.4</v>
      </c>
      <c r="M3240" s="33">
        <f t="shared" si="114"/>
        <v>1</v>
      </c>
    </row>
    <row r="3241" spans="1:13" x14ac:dyDescent="0.25">
      <c r="A3241" s="73">
        <f>+'INFO SEAL'!B3192</f>
        <v>3187</v>
      </c>
      <c r="B3241" s="180" t="str">
        <f t="shared" si="113"/>
        <v>SICODI</v>
      </c>
      <c r="C3241" s="180" t="str">
        <f>+'INFO SEAL'!C3192</f>
        <v>AREQUIPA</v>
      </c>
      <c r="D3241" s="180" t="str">
        <f>+'INFO SEAL'!D3192</f>
        <v>CAYLLOMA</v>
      </c>
      <c r="E3241" s="180" t="str">
        <f>+'INFO SEAL'!E3192</f>
        <v>CALLALLI</v>
      </c>
      <c r="F3241" s="180" t="str">
        <f>+IF('INFO SEAL'!I3192="BAJA TENSION","BT",IF('INFO SEAL'!I3192="MEDIA TENSION","MT","AT"))</f>
        <v>MT</v>
      </c>
      <c r="G3241" s="180">
        <f>+'INFO SEAL'!K3192</f>
        <v>12</v>
      </c>
      <c r="H3241" s="180" t="str">
        <f>+'INFO SEAL'!L3192</f>
        <v>POSTE</v>
      </c>
      <c r="I3241" s="180" t="str">
        <f>+'INFO SEAL'!M3192</f>
        <v>MADERA</v>
      </c>
      <c r="J3241" s="180" t="str">
        <f>+'INFO SEAL'!N3192&amp;"-"&amp;F3241</f>
        <v>PPM19-MT</v>
      </c>
      <c r="K3241" s="180"/>
      <c r="L3241" s="182" t="str">
        <f>+VLOOKUP('INFO SEAL'!N3192,$J$8:$V$50,3,FALSE)</f>
        <v>POSTE DE MADERA TRATADA DE 12 mts. CL.4</v>
      </c>
      <c r="M3241" s="33">
        <f t="shared" si="114"/>
        <v>1</v>
      </c>
    </row>
    <row r="3242" spans="1:13" x14ac:dyDescent="0.25">
      <c r="A3242" s="73">
        <f>+'INFO SEAL'!B3193</f>
        <v>3188</v>
      </c>
      <c r="B3242" s="180" t="str">
        <f t="shared" si="113"/>
        <v>SICODI</v>
      </c>
      <c r="C3242" s="180" t="str">
        <f>+'INFO SEAL'!C3193</f>
        <v>AREQUIPA</v>
      </c>
      <c r="D3242" s="180" t="str">
        <f>+'INFO SEAL'!D3193</f>
        <v>CAYLLOMA</v>
      </c>
      <c r="E3242" s="180" t="str">
        <f>+'INFO SEAL'!E3193</f>
        <v>CALLALLI</v>
      </c>
      <c r="F3242" s="180" t="str">
        <f>+IF('INFO SEAL'!I3193="BAJA TENSION","BT",IF('INFO SEAL'!I3193="MEDIA TENSION","MT","AT"))</f>
        <v>MT</v>
      </c>
      <c r="G3242" s="180">
        <f>+'INFO SEAL'!K3193</f>
        <v>12</v>
      </c>
      <c r="H3242" s="180" t="str">
        <f>+'INFO SEAL'!L3193</f>
        <v>POSTE</v>
      </c>
      <c r="I3242" s="180" t="str">
        <f>+'INFO SEAL'!M3193</f>
        <v>MADERA</v>
      </c>
      <c r="J3242" s="180" t="str">
        <f>+'INFO SEAL'!N3193&amp;"-"&amp;F3242</f>
        <v>PPM19-MT</v>
      </c>
      <c r="K3242" s="180"/>
      <c r="L3242" s="182" t="str">
        <f>+VLOOKUP('INFO SEAL'!N3193,$J$8:$V$50,3,FALSE)</f>
        <v>POSTE DE MADERA TRATADA DE 12 mts. CL.4</v>
      </c>
      <c r="M3242" s="33">
        <f t="shared" si="114"/>
        <v>1</v>
      </c>
    </row>
    <row r="3243" spans="1:13" x14ac:dyDescent="0.25">
      <c r="A3243" s="73">
        <f>+'INFO SEAL'!B3194</f>
        <v>3189</v>
      </c>
      <c r="B3243" s="180" t="str">
        <f t="shared" si="113"/>
        <v>SICODI</v>
      </c>
      <c r="C3243" s="180" t="str">
        <f>+'INFO SEAL'!C3194</f>
        <v>AREQUIPA</v>
      </c>
      <c r="D3243" s="180" t="str">
        <f>+'INFO SEAL'!D3194</f>
        <v>CAYLLOMA</v>
      </c>
      <c r="E3243" s="180" t="str">
        <f>+'INFO SEAL'!E3194</f>
        <v>TUTI</v>
      </c>
      <c r="F3243" s="180" t="str">
        <f>+IF('INFO SEAL'!I3194="BAJA TENSION","BT",IF('INFO SEAL'!I3194="MEDIA TENSION","MT","AT"))</f>
        <v>MT</v>
      </c>
      <c r="G3243" s="180">
        <f>+'INFO SEAL'!K3194</f>
        <v>12</v>
      </c>
      <c r="H3243" s="180" t="str">
        <f>+'INFO SEAL'!L3194</f>
        <v>POSTE</v>
      </c>
      <c r="I3243" s="180" t="str">
        <f>+'INFO SEAL'!M3194</f>
        <v>MADERA</v>
      </c>
      <c r="J3243" s="180" t="str">
        <f>+'INFO SEAL'!N3194&amp;"-"&amp;F3243</f>
        <v>PPM19-MT</v>
      </c>
      <c r="K3243" s="180"/>
      <c r="L3243" s="182" t="str">
        <f>+VLOOKUP('INFO SEAL'!N3194,$J$8:$V$50,3,FALSE)</f>
        <v>POSTE DE MADERA TRATADA DE 12 mts. CL.4</v>
      </c>
      <c r="M3243" s="33">
        <f t="shared" si="114"/>
        <v>1</v>
      </c>
    </row>
    <row r="3244" spans="1:13" x14ac:dyDescent="0.25">
      <c r="A3244" s="73">
        <f>+'INFO SEAL'!B3195</f>
        <v>3190</v>
      </c>
      <c r="B3244" s="180" t="str">
        <f t="shared" si="113"/>
        <v>SICODI</v>
      </c>
      <c r="C3244" s="180" t="str">
        <f>+'INFO SEAL'!C3195</f>
        <v>AREQUIPA</v>
      </c>
      <c r="D3244" s="180" t="str">
        <f>+'INFO SEAL'!D3195</f>
        <v>CAYLLOMA</v>
      </c>
      <c r="E3244" s="180" t="str">
        <f>+'INFO SEAL'!E3195</f>
        <v>TUTI</v>
      </c>
      <c r="F3244" s="180" t="str">
        <f>+IF('INFO SEAL'!I3195="BAJA TENSION","BT",IF('INFO SEAL'!I3195="MEDIA TENSION","MT","AT"))</f>
        <v>MT</v>
      </c>
      <c r="G3244" s="180">
        <f>+'INFO SEAL'!K3195</f>
        <v>12</v>
      </c>
      <c r="H3244" s="180" t="str">
        <f>+'INFO SEAL'!L3195</f>
        <v>POSTE</v>
      </c>
      <c r="I3244" s="180" t="str">
        <f>+'INFO SEAL'!M3195</f>
        <v>MADERA</v>
      </c>
      <c r="J3244" s="180" t="str">
        <f>+'INFO SEAL'!N3195&amp;"-"&amp;F3244</f>
        <v>PPM19-MT</v>
      </c>
      <c r="K3244" s="180"/>
      <c r="L3244" s="182" t="str">
        <f>+VLOOKUP('INFO SEAL'!N3195,$J$8:$V$50,3,FALSE)</f>
        <v>POSTE DE MADERA TRATADA DE 12 mts. CL.4</v>
      </c>
      <c r="M3244" s="33">
        <f t="shared" si="114"/>
        <v>1</v>
      </c>
    </row>
    <row r="3245" spans="1:13" x14ac:dyDescent="0.25">
      <c r="A3245" s="73">
        <f>+'INFO SEAL'!B3196</f>
        <v>3191</v>
      </c>
      <c r="B3245" s="180" t="str">
        <f t="shared" si="113"/>
        <v>SICODI</v>
      </c>
      <c r="C3245" s="180" t="str">
        <f>+'INFO SEAL'!C3196</f>
        <v>AREQUIPA</v>
      </c>
      <c r="D3245" s="180" t="str">
        <f>+'INFO SEAL'!D3196</f>
        <v>CAYLLOMA</v>
      </c>
      <c r="E3245" s="180" t="str">
        <f>+'INFO SEAL'!E3196</f>
        <v>SIBAYO</v>
      </c>
      <c r="F3245" s="180" t="str">
        <f>+IF('INFO SEAL'!I3196="BAJA TENSION","BT",IF('INFO SEAL'!I3196="MEDIA TENSION","MT","AT"))</f>
        <v>MT</v>
      </c>
      <c r="G3245" s="180">
        <f>+'INFO SEAL'!K3196</f>
        <v>12</v>
      </c>
      <c r="H3245" s="180" t="str">
        <f>+'INFO SEAL'!L3196</f>
        <v>POSTE</v>
      </c>
      <c r="I3245" s="180" t="str">
        <f>+'INFO SEAL'!M3196</f>
        <v>MADERA</v>
      </c>
      <c r="J3245" s="180" t="str">
        <f>+'INFO SEAL'!N3196&amp;"-"&amp;F3245</f>
        <v>PPM19-MT</v>
      </c>
      <c r="K3245" s="180"/>
      <c r="L3245" s="182" t="str">
        <f>+VLOOKUP('INFO SEAL'!N3196,$J$8:$V$50,3,FALSE)</f>
        <v>POSTE DE MADERA TRATADA DE 12 mts. CL.4</v>
      </c>
      <c r="M3245" s="33">
        <f t="shared" si="114"/>
        <v>1</v>
      </c>
    </row>
    <row r="3246" spans="1:13" x14ac:dyDescent="0.25">
      <c r="A3246" s="73">
        <f>+'INFO SEAL'!B3197</f>
        <v>3192</v>
      </c>
      <c r="B3246" s="180" t="str">
        <f t="shared" si="113"/>
        <v>SICODI</v>
      </c>
      <c r="C3246" s="180" t="str">
        <f>+'INFO SEAL'!C3197</f>
        <v>AREQUIPA</v>
      </c>
      <c r="D3246" s="180" t="str">
        <f>+'INFO SEAL'!D3197</f>
        <v>CAYLLOMA</v>
      </c>
      <c r="E3246" s="180" t="str">
        <f>+'INFO SEAL'!E3197</f>
        <v>TUTI</v>
      </c>
      <c r="F3246" s="180" t="str">
        <f>+IF('INFO SEAL'!I3197="BAJA TENSION","BT",IF('INFO SEAL'!I3197="MEDIA TENSION","MT","AT"))</f>
        <v>MT</v>
      </c>
      <c r="G3246" s="180">
        <f>+'INFO SEAL'!K3197</f>
        <v>12</v>
      </c>
      <c r="H3246" s="180" t="str">
        <f>+'INFO SEAL'!L3197</f>
        <v>POSTE</v>
      </c>
      <c r="I3246" s="180" t="str">
        <f>+'INFO SEAL'!M3197</f>
        <v>MADERA</v>
      </c>
      <c r="J3246" s="180" t="str">
        <f>+'INFO SEAL'!N3197&amp;"-"&amp;F3246</f>
        <v>PPM19-MT</v>
      </c>
      <c r="K3246" s="180"/>
      <c r="L3246" s="182" t="str">
        <f>+VLOOKUP('INFO SEAL'!N3197,$J$8:$V$50,3,FALSE)</f>
        <v>POSTE DE MADERA TRATADA DE 12 mts. CL.4</v>
      </c>
      <c r="M3246" s="33">
        <f t="shared" si="114"/>
        <v>1</v>
      </c>
    </row>
    <row r="3247" spans="1:13" x14ac:dyDescent="0.25">
      <c r="A3247" s="73">
        <f>+'INFO SEAL'!B3198</f>
        <v>3193</v>
      </c>
      <c r="B3247" s="180" t="str">
        <f t="shared" si="113"/>
        <v>MOD INV_2018</v>
      </c>
      <c r="C3247" s="180" t="str">
        <f>+'INFO SEAL'!C3198</f>
        <v>AREQUIPA</v>
      </c>
      <c r="D3247" s="180" t="str">
        <f>+'INFO SEAL'!D3198</f>
        <v>CAMANA</v>
      </c>
      <c r="E3247" s="180" t="str">
        <f>+'INFO SEAL'!E3198</f>
        <v>MARISCAL CACERES</v>
      </c>
      <c r="F3247" s="180" t="str">
        <f>+IF('INFO SEAL'!I3198="BAJA TENSION","BT",IF('INFO SEAL'!I3198="MEDIA TENSION","MT","AT"))</f>
        <v>AT</v>
      </c>
      <c r="G3247" s="180">
        <f>+'INFO SEAL'!K3198</f>
        <v>13</v>
      </c>
      <c r="H3247" s="180" t="str">
        <f>+'INFO SEAL'!L3198</f>
        <v>POSTE</v>
      </c>
      <c r="I3247" s="180" t="str">
        <f>+'INFO SEAL'!M3198</f>
        <v>MADERA</v>
      </c>
      <c r="J3247" s="180" t="str">
        <f>+'INFO SEAL'!N3198&amp;"-"&amp;F3247</f>
        <v>EMSA1P75C2-AT</v>
      </c>
      <c r="K3247" s="180"/>
      <c r="L3247" s="182" t="str">
        <f>+VLOOKUP('INFO SEAL'!N3198,$J$8:$V$50,3,FALSE)</f>
        <v>Estructura de  Suspensión- Angulo menor  compuesto por 1 postes de madera tratada 75' Clase 2</v>
      </c>
      <c r="M3247" s="33">
        <f t="shared" si="114"/>
        <v>1.6</v>
      </c>
    </row>
    <row r="3248" spans="1:13" x14ac:dyDescent="0.25">
      <c r="A3248" s="73">
        <f>+'INFO SEAL'!B3199</f>
        <v>3194</v>
      </c>
      <c r="B3248" s="180" t="str">
        <f t="shared" si="113"/>
        <v>SICODI</v>
      </c>
      <c r="C3248" s="180" t="str">
        <f>+'INFO SEAL'!C3199</f>
        <v>AREQUIPA</v>
      </c>
      <c r="D3248" s="180" t="str">
        <f>+'INFO SEAL'!D3199</f>
        <v>CARAVELI</v>
      </c>
      <c r="E3248" s="180" t="str">
        <f>+'INFO SEAL'!E3199</f>
        <v>CARAVELI</v>
      </c>
      <c r="F3248" s="180" t="str">
        <f>+IF('INFO SEAL'!I3199="BAJA TENSION","BT",IF('INFO SEAL'!I3199="MEDIA TENSION","MT","AT"))</f>
        <v>BT</v>
      </c>
      <c r="G3248" s="180">
        <f>+'INFO SEAL'!K3199</f>
        <v>7</v>
      </c>
      <c r="H3248" s="180" t="str">
        <f>+'INFO SEAL'!L3199</f>
        <v>POSTE</v>
      </c>
      <c r="I3248" s="180" t="str">
        <f>+'INFO SEAL'!M3199</f>
        <v>CONCRETO</v>
      </c>
      <c r="J3248" s="180" t="str">
        <f>+'INFO SEAL'!N3199&amp;"-"&amp;F3248</f>
        <v>PPC02-BT</v>
      </c>
      <c r="K3248" s="180"/>
      <c r="L3248" s="182" t="str">
        <f>+VLOOKUP('INFO SEAL'!N3199,$J$8:$V$50,3,FALSE)</f>
        <v>POSTE DE CONCRETO ARMADO DE  7/200/120/225</v>
      </c>
      <c r="M3248" s="33">
        <f t="shared" si="114"/>
        <v>0.1</v>
      </c>
    </row>
    <row r="3249" spans="1:13" x14ac:dyDescent="0.25">
      <c r="A3249" s="73">
        <f>+'INFO SEAL'!B3200</f>
        <v>3195</v>
      </c>
      <c r="B3249" s="180" t="str">
        <f t="shared" si="113"/>
        <v>SICODI</v>
      </c>
      <c r="C3249" s="180" t="str">
        <f>+'INFO SEAL'!C3200</f>
        <v>AREQUIPA</v>
      </c>
      <c r="D3249" s="180" t="str">
        <f>+'INFO SEAL'!D3200</f>
        <v>CARAVELI</v>
      </c>
      <c r="E3249" s="180" t="str">
        <f>+'INFO SEAL'!E3200</f>
        <v>CARAVELI</v>
      </c>
      <c r="F3249" s="180" t="str">
        <f>+IF('INFO SEAL'!I3200="BAJA TENSION","BT",IF('INFO SEAL'!I3200="MEDIA TENSION","MT","AT"))</f>
        <v>BT</v>
      </c>
      <c r="G3249" s="180">
        <f>+'INFO SEAL'!K3200</f>
        <v>8</v>
      </c>
      <c r="H3249" s="180" t="str">
        <f>+'INFO SEAL'!L3200</f>
        <v>POSTE</v>
      </c>
      <c r="I3249" s="180" t="str">
        <f>+'INFO SEAL'!M3200</f>
        <v>CONCRETO</v>
      </c>
      <c r="J3249" s="180" t="str">
        <f>+'INFO SEAL'!N3200&amp;"-"&amp;F3249</f>
        <v>PPC06-BT</v>
      </c>
      <c r="K3249" s="180"/>
      <c r="L3249" s="182" t="str">
        <f>+VLOOKUP('INFO SEAL'!N3200,$J$8:$V$50,3,FALSE)</f>
        <v>POSTE DE CONCRETO ARMADO DE  8/300/120/240</v>
      </c>
      <c r="M3249" s="33">
        <f t="shared" si="114"/>
        <v>0.1</v>
      </c>
    </row>
    <row r="3250" spans="1:13" x14ac:dyDescent="0.25">
      <c r="A3250" s="73">
        <f>+'INFO SEAL'!B3201</f>
        <v>3196</v>
      </c>
      <c r="B3250" s="180" t="str">
        <f t="shared" si="113"/>
        <v>SICODI</v>
      </c>
      <c r="C3250" s="180" t="str">
        <f>+'INFO SEAL'!C3201</f>
        <v>AREQUIPA</v>
      </c>
      <c r="D3250" s="180" t="str">
        <f>+'INFO SEAL'!D3201</f>
        <v>CARAVELI</v>
      </c>
      <c r="E3250" s="180" t="str">
        <f>+'INFO SEAL'!E3201</f>
        <v>CARAVELI</v>
      </c>
      <c r="F3250" s="180" t="str">
        <f>+IF('INFO SEAL'!I3201="BAJA TENSION","BT",IF('INFO SEAL'!I3201="MEDIA TENSION","MT","AT"))</f>
        <v>BT</v>
      </c>
      <c r="G3250" s="180">
        <f>+'INFO SEAL'!K3201</f>
        <v>8</v>
      </c>
      <c r="H3250" s="180" t="str">
        <f>+'INFO SEAL'!L3201</f>
        <v>POSTE</v>
      </c>
      <c r="I3250" s="180" t="str">
        <f>+'INFO SEAL'!M3201</f>
        <v>CONCRETO</v>
      </c>
      <c r="J3250" s="180" t="str">
        <f>+'INFO SEAL'!N3201&amp;"-"&amp;F3250</f>
        <v>PPC05-BT</v>
      </c>
      <c r="K3250" s="180"/>
      <c r="L3250" s="182" t="str">
        <f>+VLOOKUP('INFO SEAL'!N3201,$J$8:$V$50,3,FALSE)</f>
        <v>POSTE DE CONCRETO ARMADO DE  8/200/120/240</v>
      </c>
      <c r="M3250" s="33">
        <f t="shared" si="114"/>
        <v>0.1</v>
      </c>
    </row>
    <row r="3251" spans="1:13" x14ac:dyDescent="0.25">
      <c r="A3251" s="73">
        <f>+'INFO SEAL'!B3202</f>
        <v>3197</v>
      </c>
      <c r="B3251" s="180" t="str">
        <f t="shared" si="113"/>
        <v>SICODI</v>
      </c>
      <c r="C3251" s="180" t="str">
        <f>+'INFO SEAL'!C3202</f>
        <v>AREQUIPA</v>
      </c>
      <c r="D3251" s="180" t="str">
        <f>+'INFO SEAL'!D3202</f>
        <v>CARAVELI</v>
      </c>
      <c r="E3251" s="180" t="str">
        <f>+'INFO SEAL'!E3202</f>
        <v>CARAVELI</v>
      </c>
      <c r="F3251" s="180" t="str">
        <f>+IF('INFO SEAL'!I3202="BAJA TENSION","BT",IF('INFO SEAL'!I3202="MEDIA TENSION","MT","AT"))</f>
        <v>BT</v>
      </c>
      <c r="G3251" s="180">
        <f>+'INFO SEAL'!K3202</f>
        <v>8</v>
      </c>
      <c r="H3251" s="180" t="str">
        <f>+'INFO SEAL'!L3202</f>
        <v>POSTE</v>
      </c>
      <c r="I3251" s="180" t="str">
        <f>+'INFO SEAL'!M3202</f>
        <v>CONCRETO</v>
      </c>
      <c r="J3251" s="180" t="str">
        <f>+'INFO SEAL'!N3202&amp;"-"&amp;F3251</f>
        <v>PPC06-BT</v>
      </c>
      <c r="K3251" s="180"/>
      <c r="L3251" s="182" t="str">
        <f>+VLOOKUP('INFO SEAL'!N3202,$J$8:$V$50,3,FALSE)</f>
        <v>POSTE DE CONCRETO ARMADO DE  8/300/120/240</v>
      </c>
      <c r="M3251" s="33">
        <f t="shared" si="114"/>
        <v>0.1</v>
      </c>
    </row>
    <row r="3252" spans="1:13" x14ac:dyDescent="0.25">
      <c r="A3252" s="73">
        <f>+'INFO SEAL'!B3203</f>
        <v>3198</v>
      </c>
      <c r="B3252" s="180" t="str">
        <f t="shared" si="113"/>
        <v>SICODI</v>
      </c>
      <c r="C3252" s="180" t="str">
        <f>+'INFO SEAL'!C3203</f>
        <v>AREQUIPA</v>
      </c>
      <c r="D3252" s="180" t="str">
        <f>+'INFO SEAL'!D3203</f>
        <v>CARAVELI</v>
      </c>
      <c r="E3252" s="180" t="str">
        <f>+'INFO SEAL'!E3203</f>
        <v>CARAVELI</v>
      </c>
      <c r="F3252" s="180" t="str">
        <f>+IF('INFO SEAL'!I3203="BAJA TENSION","BT",IF('INFO SEAL'!I3203="MEDIA TENSION","MT","AT"))</f>
        <v>BT</v>
      </c>
      <c r="G3252" s="180">
        <f>+'INFO SEAL'!K3203</f>
        <v>8</v>
      </c>
      <c r="H3252" s="180" t="str">
        <f>+'INFO SEAL'!L3203</f>
        <v>POSTE</v>
      </c>
      <c r="I3252" s="180" t="str">
        <f>+'INFO SEAL'!M3203</f>
        <v>CONCRETO</v>
      </c>
      <c r="J3252" s="180" t="str">
        <f>+'INFO SEAL'!N3203&amp;"-"&amp;F3252</f>
        <v>PPC05-BT</v>
      </c>
      <c r="K3252" s="180"/>
      <c r="L3252" s="182" t="str">
        <f>+VLOOKUP('INFO SEAL'!N3203,$J$8:$V$50,3,FALSE)</f>
        <v>POSTE DE CONCRETO ARMADO DE  8/200/120/240</v>
      </c>
      <c r="M3252" s="33">
        <f t="shared" si="114"/>
        <v>0.1</v>
      </c>
    </row>
    <row r="3253" spans="1:13" x14ac:dyDescent="0.25">
      <c r="A3253" s="73">
        <f>+'INFO SEAL'!B3204</f>
        <v>3199</v>
      </c>
      <c r="B3253" s="180" t="str">
        <f t="shared" si="113"/>
        <v>SICODI</v>
      </c>
      <c r="C3253" s="180" t="str">
        <f>+'INFO SEAL'!C3204</f>
        <v>AREQUIPA</v>
      </c>
      <c r="D3253" s="180" t="str">
        <f>+'INFO SEAL'!D3204</f>
        <v>CARAVELI</v>
      </c>
      <c r="E3253" s="180" t="str">
        <f>+'INFO SEAL'!E3204</f>
        <v>CARAVELI</v>
      </c>
      <c r="F3253" s="180" t="str">
        <f>+IF('INFO SEAL'!I3204="BAJA TENSION","BT",IF('INFO SEAL'!I3204="MEDIA TENSION","MT","AT"))</f>
        <v>BT</v>
      </c>
      <c r="G3253" s="180">
        <f>+'INFO SEAL'!K3204</f>
        <v>8</v>
      </c>
      <c r="H3253" s="180" t="str">
        <f>+'INFO SEAL'!L3204</f>
        <v>POSTE</v>
      </c>
      <c r="I3253" s="180" t="str">
        <f>+'INFO SEAL'!M3204</f>
        <v>CONCRETO</v>
      </c>
      <c r="J3253" s="180" t="str">
        <f>+'INFO SEAL'!N3204&amp;"-"&amp;F3253</f>
        <v>PPC06-BT</v>
      </c>
      <c r="K3253" s="180"/>
      <c r="L3253" s="182" t="str">
        <f>+VLOOKUP('INFO SEAL'!N3204,$J$8:$V$50,3,FALSE)</f>
        <v>POSTE DE CONCRETO ARMADO DE  8/300/120/240</v>
      </c>
      <c r="M3253" s="33">
        <f t="shared" si="114"/>
        <v>0.1</v>
      </c>
    </row>
    <row r="3254" spans="1:13" x14ac:dyDescent="0.25">
      <c r="A3254" s="73">
        <f>+'INFO SEAL'!B3205</f>
        <v>3200</v>
      </c>
      <c r="B3254" s="180" t="str">
        <f t="shared" si="113"/>
        <v>SICODI</v>
      </c>
      <c r="C3254" s="180" t="str">
        <f>+'INFO SEAL'!C3205</f>
        <v>AREQUIPA</v>
      </c>
      <c r="D3254" s="180" t="str">
        <f>+'INFO SEAL'!D3205</f>
        <v>CARAVELI</v>
      </c>
      <c r="E3254" s="180" t="str">
        <f>+'INFO SEAL'!E3205</f>
        <v>CARAVELI</v>
      </c>
      <c r="F3254" s="180" t="str">
        <f>+IF('INFO SEAL'!I3205="BAJA TENSION","BT",IF('INFO SEAL'!I3205="MEDIA TENSION","MT","AT"))</f>
        <v>BT</v>
      </c>
      <c r="G3254" s="180">
        <f>+'INFO SEAL'!K3205</f>
        <v>8</v>
      </c>
      <c r="H3254" s="180" t="str">
        <f>+'INFO SEAL'!L3205</f>
        <v>POSTE</v>
      </c>
      <c r="I3254" s="180" t="str">
        <f>+'INFO SEAL'!M3205</f>
        <v>CONCRETO</v>
      </c>
      <c r="J3254" s="180" t="str">
        <f>+'INFO SEAL'!N3205&amp;"-"&amp;F3254</f>
        <v>PPC05-BT</v>
      </c>
      <c r="K3254" s="180"/>
      <c r="L3254" s="182" t="str">
        <f>+VLOOKUP('INFO SEAL'!N3205,$J$8:$V$50,3,FALSE)</f>
        <v>POSTE DE CONCRETO ARMADO DE  8/200/120/240</v>
      </c>
      <c r="M3254" s="33">
        <f t="shared" si="114"/>
        <v>0.1</v>
      </c>
    </row>
    <row r="3255" spans="1:13" x14ac:dyDescent="0.25">
      <c r="A3255" s="73">
        <f>+'INFO SEAL'!B3206</f>
        <v>3201</v>
      </c>
      <c r="B3255" s="180" t="str">
        <f t="shared" si="113"/>
        <v>SICODI</v>
      </c>
      <c r="C3255" s="180" t="str">
        <f>+'INFO SEAL'!C3206</f>
        <v>AREQUIPA</v>
      </c>
      <c r="D3255" s="180" t="str">
        <f>+'INFO SEAL'!D3206</f>
        <v>CARAVELI</v>
      </c>
      <c r="E3255" s="180" t="str">
        <f>+'INFO SEAL'!E3206</f>
        <v>CARAVELI</v>
      </c>
      <c r="F3255" s="180" t="str">
        <f>+IF('INFO SEAL'!I3206="BAJA TENSION","BT",IF('INFO SEAL'!I3206="MEDIA TENSION","MT","AT"))</f>
        <v>BT</v>
      </c>
      <c r="G3255" s="180">
        <f>+'INFO SEAL'!K3206</f>
        <v>8</v>
      </c>
      <c r="H3255" s="180" t="str">
        <f>+'INFO SEAL'!L3206</f>
        <v>POSTE</v>
      </c>
      <c r="I3255" s="180" t="str">
        <f>+'INFO SEAL'!M3206</f>
        <v>CONCRETO</v>
      </c>
      <c r="J3255" s="180" t="str">
        <f>+'INFO SEAL'!N3206&amp;"-"&amp;F3255</f>
        <v>PPC06-BT</v>
      </c>
      <c r="K3255" s="180"/>
      <c r="L3255" s="182" t="str">
        <f>+VLOOKUP('INFO SEAL'!N3206,$J$8:$V$50,3,FALSE)</f>
        <v>POSTE DE CONCRETO ARMADO DE  8/300/120/240</v>
      </c>
      <c r="M3255" s="33">
        <f t="shared" si="114"/>
        <v>0.1</v>
      </c>
    </row>
    <row r="3256" spans="1:13" x14ac:dyDescent="0.25">
      <c r="A3256" s="73">
        <f>+'INFO SEAL'!B3207</f>
        <v>3202</v>
      </c>
      <c r="B3256" s="180" t="str">
        <f t="shared" ref="B3256:B3319" si="115">+INDEX($B$8:$B$50,MATCH(L3256,$L$8:$L$50,0))</f>
        <v>SICODI</v>
      </c>
      <c r="C3256" s="180" t="str">
        <f>+'INFO SEAL'!C3207</f>
        <v>AREQUIPA</v>
      </c>
      <c r="D3256" s="180" t="str">
        <f>+'INFO SEAL'!D3207</f>
        <v>CARAVELI</v>
      </c>
      <c r="E3256" s="180" t="str">
        <f>+'INFO SEAL'!E3207</f>
        <v>CARAVELI</v>
      </c>
      <c r="F3256" s="180" t="str">
        <f>+IF('INFO SEAL'!I3207="BAJA TENSION","BT",IF('INFO SEAL'!I3207="MEDIA TENSION","MT","AT"))</f>
        <v>BT</v>
      </c>
      <c r="G3256" s="180">
        <f>+'INFO SEAL'!K3207</f>
        <v>7</v>
      </c>
      <c r="H3256" s="180" t="str">
        <f>+'INFO SEAL'!L3207</f>
        <v>POSTE</v>
      </c>
      <c r="I3256" s="180" t="str">
        <f>+'INFO SEAL'!M3207</f>
        <v>HORMIGON</v>
      </c>
      <c r="J3256" s="180" t="str">
        <f>+'INFO SEAL'!N3207&amp;"-"&amp;F3256</f>
        <v>PPH01-BT</v>
      </c>
      <c r="K3256" s="180"/>
      <c r="L3256" s="182" t="str">
        <f>+VLOOKUP('INFO SEAL'!N3207,$J$8:$V$50,3,FALSE)</f>
        <v>POSTE DE HORMIGON SECCION H,  8.70m/225 KG</v>
      </c>
      <c r="M3256" s="33">
        <f t="shared" ref="M3256:M3319" si="116">+VLOOKUP(J3256,$K$8:$V$50,12,FALSE)</f>
        <v>0.1</v>
      </c>
    </row>
    <row r="3257" spans="1:13" x14ac:dyDescent="0.25">
      <c r="A3257" s="73">
        <f>+'INFO SEAL'!B3208</f>
        <v>3203</v>
      </c>
      <c r="B3257" s="180" t="str">
        <f t="shared" si="115"/>
        <v>SICODI</v>
      </c>
      <c r="C3257" s="180" t="str">
        <f>+'INFO SEAL'!C3208</f>
        <v>AREQUIPA</v>
      </c>
      <c r="D3257" s="180" t="str">
        <f>+'INFO SEAL'!D3208</f>
        <v>CARAVELI</v>
      </c>
      <c r="E3257" s="180" t="str">
        <f>+'INFO SEAL'!E3208</f>
        <v>CARAVELI</v>
      </c>
      <c r="F3257" s="180" t="str">
        <f>+IF('INFO SEAL'!I3208="BAJA TENSION","BT",IF('INFO SEAL'!I3208="MEDIA TENSION","MT","AT"))</f>
        <v>BT</v>
      </c>
      <c r="G3257" s="180">
        <f>+'INFO SEAL'!K3208</f>
        <v>7</v>
      </c>
      <c r="H3257" s="180" t="str">
        <f>+'INFO SEAL'!L3208</f>
        <v>POSTE</v>
      </c>
      <c r="I3257" s="180" t="str">
        <f>+'INFO SEAL'!M3208</f>
        <v>HORMIGON</v>
      </c>
      <c r="J3257" s="180" t="str">
        <f>+'INFO SEAL'!N3208&amp;"-"&amp;F3257</f>
        <v>PPH01-BT</v>
      </c>
      <c r="K3257" s="180"/>
      <c r="L3257" s="182" t="str">
        <f>+VLOOKUP('INFO SEAL'!N3208,$J$8:$V$50,3,FALSE)</f>
        <v>POSTE DE HORMIGON SECCION H,  8.70m/225 KG</v>
      </c>
      <c r="M3257" s="33">
        <f t="shared" si="116"/>
        <v>0.1</v>
      </c>
    </row>
    <row r="3258" spans="1:13" x14ac:dyDescent="0.25">
      <c r="A3258" s="73">
        <f>+'INFO SEAL'!B3209</f>
        <v>3204</v>
      </c>
      <c r="B3258" s="180" t="str">
        <f t="shared" si="115"/>
        <v>SICODI</v>
      </c>
      <c r="C3258" s="180" t="str">
        <f>+'INFO SEAL'!C3209</f>
        <v>AREQUIPA</v>
      </c>
      <c r="D3258" s="180" t="str">
        <f>+'INFO SEAL'!D3209</f>
        <v>AREQUIPA</v>
      </c>
      <c r="E3258" s="180" t="str">
        <f>+'INFO SEAL'!E3209</f>
        <v>CHARACATO</v>
      </c>
      <c r="F3258" s="180" t="str">
        <f>+IF('INFO SEAL'!I3209="BAJA TENSION","BT",IF('INFO SEAL'!I3209="MEDIA TENSION","MT","AT"))</f>
        <v>MT</v>
      </c>
      <c r="G3258" s="180">
        <f>+'INFO SEAL'!K3209</f>
        <v>12</v>
      </c>
      <c r="H3258" s="180" t="str">
        <f>+'INFO SEAL'!L3209</f>
        <v>POSTE</v>
      </c>
      <c r="I3258" s="180" t="str">
        <f>+'INFO SEAL'!M3209</f>
        <v>CONCRETO</v>
      </c>
      <c r="J3258" s="180" t="str">
        <f>+'INFO SEAL'!N3209&amp;"-"&amp;F3258</f>
        <v>PPC15-MT</v>
      </c>
      <c r="K3258" s="180"/>
      <c r="L3258" s="182" t="str">
        <f>+VLOOKUP('INFO SEAL'!N3209,$J$8:$V$50,3,FALSE)</f>
        <v>POSTE DE CONCRETO ARMADO DE 12/200/120/300</v>
      </c>
      <c r="M3258" s="33">
        <f t="shared" si="116"/>
        <v>0.3</v>
      </c>
    </row>
    <row r="3259" spans="1:13" x14ac:dyDescent="0.25">
      <c r="A3259" s="73">
        <f>+'INFO SEAL'!B3210</f>
        <v>3205</v>
      </c>
      <c r="B3259" s="180" t="str">
        <f t="shared" si="115"/>
        <v>SICODI</v>
      </c>
      <c r="C3259" s="180" t="str">
        <f>+'INFO SEAL'!C3210</f>
        <v>AREQUIPA</v>
      </c>
      <c r="D3259" s="180" t="str">
        <f>+'INFO SEAL'!D3210</f>
        <v>CARAVELI</v>
      </c>
      <c r="E3259" s="180" t="str">
        <f>+'INFO SEAL'!E3210</f>
        <v>CARAVELI</v>
      </c>
      <c r="F3259" s="180" t="str">
        <f>+IF('INFO SEAL'!I3210="BAJA TENSION","BT",IF('INFO SEAL'!I3210="MEDIA TENSION","MT","AT"))</f>
        <v>BT</v>
      </c>
      <c r="G3259" s="180">
        <f>+'INFO SEAL'!K3210</f>
        <v>7</v>
      </c>
      <c r="H3259" s="180" t="str">
        <f>+'INFO SEAL'!L3210</f>
        <v>POSTE</v>
      </c>
      <c r="I3259" s="180" t="str">
        <f>+'INFO SEAL'!M3210</f>
        <v>HORMIGON</v>
      </c>
      <c r="J3259" s="180" t="str">
        <f>+'INFO SEAL'!N3210&amp;"-"&amp;F3259</f>
        <v>PPH01-BT</v>
      </c>
      <c r="K3259" s="180"/>
      <c r="L3259" s="182" t="str">
        <f>+VLOOKUP('INFO SEAL'!N3210,$J$8:$V$50,3,FALSE)</f>
        <v>POSTE DE HORMIGON SECCION H,  8.70m/225 KG</v>
      </c>
      <c r="M3259" s="33">
        <f t="shared" si="116"/>
        <v>0.1</v>
      </c>
    </row>
    <row r="3260" spans="1:13" x14ac:dyDescent="0.25">
      <c r="A3260" s="73">
        <f>+'INFO SEAL'!B3211</f>
        <v>3206</v>
      </c>
      <c r="B3260" s="180" t="str">
        <f t="shared" si="115"/>
        <v>SICODI</v>
      </c>
      <c r="C3260" s="180" t="str">
        <f>+'INFO SEAL'!C3211</f>
        <v>AREQUIPA</v>
      </c>
      <c r="D3260" s="180" t="str">
        <f>+'INFO SEAL'!D3211</f>
        <v>CARAVELI</v>
      </c>
      <c r="E3260" s="180" t="str">
        <f>+'INFO SEAL'!E3211</f>
        <v>CARAVELI</v>
      </c>
      <c r="F3260" s="180" t="str">
        <f>+IF('INFO SEAL'!I3211="BAJA TENSION","BT",IF('INFO SEAL'!I3211="MEDIA TENSION","MT","AT"))</f>
        <v>BT</v>
      </c>
      <c r="G3260" s="180">
        <f>+'INFO SEAL'!K3211</f>
        <v>7</v>
      </c>
      <c r="H3260" s="180" t="str">
        <f>+'INFO SEAL'!L3211</f>
        <v>POSTE</v>
      </c>
      <c r="I3260" s="180" t="str">
        <f>+'INFO SEAL'!M3211</f>
        <v>HORMIGON</v>
      </c>
      <c r="J3260" s="180" t="str">
        <f>+'INFO SEAL'!N3211&amp;"-"&amp;F3260</f>
        <v>PPH01-BT</v>
      </c>
      <c r="K3260" s="180"/>
      <c r="L3260" s="182" t="str">
        <f>+VLOOKUP('INFO SEAL'!N3211,$J$8:$V$50,3,FALSE)</f>
        <v>POSTE DE HORMIGON SECCION H,  8.70m/225 KG</v>
      </c>
      <c r="M3260" s="33">
        <f t="shared" si="116"/>
        <v>0.1</v>
      </c>
    </row>
    <row r="3261" spans="1:13" x14ac:dyDescent="0.25">
      <c r="A3261" s="73">
        <f>+'INFO SEAL'!B3212</f>
        <v>3207</v>
      </c>
      <c r="B3261" s="180" t="str">
        <f t="shared" si="115"/>
        <v>SICODI</v>
      </c>
      <c r="C3261" s="180" t="str">
        <f>+'INFO SEAL'!C3212</f>
        <v>AREQUIPA</v>
      </c>
      <c r="D3261" s="180" t="str">
        <f>+'INFO SEAL'!D3212</f>
        <v>CARAVELI</v>
      </c>
      <c r="E3261" s="180" t="str">
        <f>+'INFO SEAL'!E3212</f>
        <v>CARAVELI</v>
      </c>
      <c r="F3261" s="180" t="str">
        <f>+IF('INFO SEAL'!I3212="BAJA TENSION","BT",IF('INFO SEAL'!I3212="MEDIA TENSION","MT","AT"))</f>
        <v>MT</v>
      </c>
      <c r="G3261" s="180">
        <f>+'INFO SEAL'!K3212</f>
        <v>12</v>
      </c>
      <c r="H3261" s="180" t="str">
        <f>+'INFO SEAL'!L3212</f>
        <v>POSTE</v>
      </c>
      <c r="I3261" s="180" t="str">
        <f>+'INFO SEAL'!M3212</f>
        <v>CONCRETO</v>
      </c>
      <c r="J3261" s="180" t="str">
        <f>+'INFO SEAL'!N3212&amp;"-"&amp;F3261</f>
        <v>PPC15-MT</v>
      </c>
      <c r="K3261" s="180"/>
      <c r="L3261" s="182" t="str">
        <f>+VLOOKUP('INFO SEAL'!N3212,$J$8:$V$50,3,FALSE)</f>
        <v>POSTE DE CONCRETO ARMADO DE 12/200/120/300</v>
      </c>
      <c r="M3261" s="33">
        <f t="shared" si="116"/>
        <v>0.3</v>
      </c>
    </row>
    <row r="3262" spans="1:13" x14ac:dyDescent="0.25">
      <c r="A3262" s="73">
        <f>+'INFO SEAL'!B3213</f>
        <v>3208</v>
      </c>
      <c r="B3262" s="180" t="str">
        <f t="shared" si="115"/>
        <v>SICODI</v>
      </c>
      <c r="C3262" s="180" t="str">
        <f>+'INFO SEAL'!C3213</f>
        <v>AREQUIPA</v>
      </c>
      <c r="D3262" s="180" t="str">
        <f>+'INFO SEAL'!D3213</f>
        <v>CARAVELI</v>
      </c>
      <c r="E3262" s="180" t="str">
        <f>+'INFO SEAL'!E3213</f>
        <v>CARAVELI</v>
      </c>
      <c r="F3262" s="180" t="str">
        <f>+IF('INFO SEAL'!I3213="BAJA TENSION","BT",IF('INFO SEAL'!I3213="MEDIA TENSION","MT","AT"))</f>
        <v>MT</v>
      </c>
      <c r="G3262" s="180">
        <f>+'INFO SEAL'!K3213</f>
        <v>12</v>
      </c>
      <c r="H3262" s="180" t="str">
        <f>+'INFO SEAL'!L3213</f>
        <v>POSTE</v>
      </c>
      <c r="I3262" s="180" t="str">
        <f>+'INFO SEAL'!M3213</f>
        <v>CONCRETO</v>
      </c>
      <c r="J3262" s="180" t="str">
        <f>+'INFO SEAL'!N3213&amp;"-"&amp;F3262</f>
        <v>PPC15-MT</v>
      </c>
      <c r="K3262" s="180"/>
      <c r="L3262" s="182" t="str">
        <f>+VLOOKUP('INFO SEAL'!N3213,$J$8:$V$50,3,FALSE)</f>
        <v>POSTE DE CONCRETO ARMADO DE 12/200/120/300</v>
      </c>
      <c r="M3262" s="33">
        <f t="shared" si="116"/>
        <v>0.3</v>
      </c>
    </row>
    <row r="3263" spans="1:13" x14ac:dyDescent="0.25">
      <c r="A3263" s="73">
        <f>+'INFO SEAL'!B3214</f>
        <v>3209</v>
      </c>
      <c r="B3263" s="180" t="str">
        <f t="shared" si="115"/>
        <v>SICODI</v>
      </c>
      <c r="C3263" s="180" t="str">
        <f>+'INFO SEAL'!C3214</f>
        <v>AREQUIPA</v>
      </c>
      <c r="D3263" s="180" t="str">
        <f>+'INFO SEAL'!D3214</f>
        <v>CARAVELI</v>
      </c>
      <c r="E3263" s="180" t="str">
        <f>+'INFO SEAL'!E3214</f>
        <v>CARAVELI</v>
      </c>
      <c r="F3263" s="180" t="str">
        <f>+IF('INFO SEAL'!I3214="BAJA TENSION","BT",IF('INFO SEAL'!I3214="MEDIA TENSION","MT","AT"))</f>
        <v>MT</v>
      </c>
      <c r="G3263" s="180">
        <f>+'INFO SEAL'!K3214</f>
        <v>12</v>
      </c>
      <c r="H3263" s="180" t="str">
        <f>+'INFO SEAL'!L3214</f>
        <v>POSTE</v>
      </c>
      <c r="I3263" s="180" t="str">
        <f>+'INFO SEAL'!M3214</f>
        <v>CONCRETO</v>
      </c>
      <c r="J3263" s="180" t="str">
        <f>+'INFO SEAL'!N3214&amp;"-"&amp;F3263</f>
        <v>PPC15-MT</v>
      </c>
      <c r="K3263" s="180"/>
      <c r="L3263" s="182" t="str">
        <f>+VLOOKUP('INFO SEAL'!N3214,$J$8:$V$50,3,FALSE)</f>
        <v>POSTE DE CONCRETO ARMADO DE 12/200/120/300</v>
      </c>
      <c r="M3263" s="33">
        <f t="shared" si="116"/>
        <v>0.3</v>
      </c>
    </row>
    <row r="3264" spans="1:13" x14ac:dyDescent="0.25">
      <c r="A3264" s="73">
        <f>+'INFO SEAL'!B3215</f>
        <v>3210</v>
      </c>
      <c r="B3264" s="180" t="str">
        <f t="shared" si="115"/>
        <v>SICODI</v>
      </c>
      <c r="C3264" s="180" t="str">
        <f>+'INFO SEAL'!C3215</f>
        <v>AREQUIPA</v>
      </c>
      <c r="D3264" s="180" t="str">
        <f>+'INFO SEAL'!D3215</f>
        <v>CARAVELI</v>
      </c>
      <c r="E3264" s="180" t="str">
        <f>+'INFO SEAL'!E3215</f>
        <v>CARAVELI</v>
      </c>
      <c r="F3264" s="180" t="str">
        <f>+IF('INFO SEAL'!I3215="BAJA TENSION","BT",IF('INFO SEAL'!I3215="MEDIA TENSION","MT","AT"))</f>
        <v>MT</v>
      </c>
      <c r="G3264" s="180">
        <f>+'INFO SEAL'!K3215</f>
        <v>13</v>
      </c>
      <c r="H3264" s="180" t="str">
        <f>+'INFO SEAL'!L3215</f>
        <v>POSTE</v>
      </c>
      <c r="I3264" s="180" t="str">
        <f>+'INFO SEAL'!M3215</f>
        <v>CONCRETO</v>
      </c>
      <c r="J3264" s="180" t="str">
        <f>+'INFO SEAL'!N3215&amp;"-"&amp;F3264</f>
        <v>PPC18-MT</v>
      </c>
      <c r="K3264" s="180"/>
      <c r="L3264" s="182" t="str">
        <f>+VLOOKUP('INFO SEAL'!N3215,$J$8:$V$50,3,FALSE)</f>
        <v>POSTE DE CONCRETO ARMADO DE 13/200/140/335</v>
      </c>
      <c r="M3264" s="33">
        <f t="shared" si="116"/>
        <v>0.4</v>
      </c>
    </row>
    <row r="3265" spans="1:13" x14ac:dyDescent="0.25">
      <c r="A3265" s="73">
        <f>+'INFO SEAL'!B3216</f>
        <v>3211</v>
      </c>
      <c r="B3265" s="180" t="str">
        <f t="shared" si="115"/>
        <v>SICODI</v>
      </c>
      <c r="C3265" s="180" t="str">
        <f>+'INFO SEAL'!C3216</f>
        <v>AREQUIPA</v>
      </c>
      <c r="D3265" s="180" t="str">
        <f>+'INFO SEAL'!D3216</f>
        <v>CARAVELI</v>
      </c>
      <c r="E3265" s="180" t="str">
        <f>+'INFO SEAL'!E3216</f>
        <v>CARAVELI</v>
      </c>
      <c r="F3265" s="180" t="str">
        <f>+IF('INFO SEAL'!I3216="BAJA TENSION","BT",IF('INFO SEAL'!I3216="MEDIA TENSION","MT","AT"))</f>
        <v>MT</v>
      </c>
      <c r="G3265" s="180">
        <f>+'INFO SEAL'!K3216</f>
        <v>13</v>
      </c>
      <c r="H3265" s="180" t="str">
        <f>+'INFO SEAL'!L3216</f>
        <v>POSTE</v>
      </c>
      <c r="I3265" s="180" t="str">
        <f>+'INFO SEAL'!M3216</f>
        <v>CONCRETO</v>
      </c>
      <c r="J3265" s="180" t="str">
        <f>+'INFO SEAL'!N3216&amp;"-"&amp;F3265</f>
        <v>PPC18-MT</v>
      </c>
      <c r="K3265" s="180"/>
      <c r="L3265" s="182" t="str">
        <f>+VLOOKUP('INFO SEAL'!N3216,$J$8:$V$50,3,FALSE)</f>
        <v>POSTE DE CONCRETO ARMADO DE 13/200/140/335</v>
      </c>
      <c r="M3265" s="33">
        <f t="shared" si="116"/>
        <v>0.4</v>
      </c>
    </row>
    <row r="3266" spans="1:13" x14ac:dyDescent="0.25">
      <c r="A3266" s="73">
        <f>+'INFO SEAL'!B3217</f>
        <v>3212</v>
      </c>
      <c r="B3266" s="180" t="str">
        <f t="shared" si="115"/>
        <v>SICODI</v>
      </c>
      <c r="C3266" s="180" t="str">
        <f>+'INFO SEAL'!C3217</f>
        <v>AREQUIPA</v>
      </c>
      <c r="D3266" s="180" t="str">
        <f>+'INFO SEAL'!D3217</f>
        <v>CARAVELI</v>
      </c>
      <c r="E3266" s="180" t="str">
        <f>+'INFO SEAL'!E3217</f>
        <v>CARAVELI</v>
      </c>
      <c r="F3266" s="180" t="str">
        <f>+IF('INFO SEAL'!I3217="BAJA TENSION","BT",IF('INFO SEAL'!I3217="MEDIA TENSION","MT","AT"))</f>
        <v>MT</v>
      </c>
      <c r="G3266" s="180">
        <f>+'INFO SEAL'!K3217</f>
        <v>12</v>
      </c>
      <c r="H3266" s="180" t="str">
        <f>+'INFO SEAL'!L3217</f>
        <v>POSTE</v>
      </c>
      <c r="I3266" s="180" t="str">
        <f>+'INFO SEAL'!M3217</f>
        <v>CONCRETO</v>
      </c>
      <c r="J3266" s="180" t="str">
        <f>+'INFO SEAL'!N3217&amp;"-"&amp;F3266</f>
        <v>PPC15-MT</v>
      </c>
      <c r="K3266" s="180"/>
      <c r="L3266" s="182" t="str">
        <f>+VLOOKUP('INFO SEAL'!N3217,$J$8:$V$50,3,FALSE)</f>
        <v>POSTE DE CONCRETO ARMADO DE 12/200/120/300</v>
      </c>
      <c r="M3266" s="33">
        <f t="shared" si="116"/>
        <v>0.3</v>
      </c>
    </row>
    <row r="3267" spans="1:13" x14ac:dyDescent="0.25">
      <c r="A3267" s="73">
        <f>+'INFO SEAL'!B3218</f>
        <v>3213</v>
      </c>
      <c r="B3267" s="180" t="str">
        <f t="shared" si="115"/>
        <v>SICODI</v>
      </c>
      <c r="C3267" s="180" t="str">
        <f>+'INFO SEAL'!C3218</f>
        <v>AREQUIPA</v>
      </c>
      <c r="D3267" s="180" t="str">
        <f>+'INFO SEAL'!D3218</f>
        <v>CARAVELI</v>
      </c>
      <c r="E3267" s="180" t="str">
        <f>+'INFO SEAL'!E3218</f>
        <v>CARAVELI</v>
      </c>
      <c r="F3267" s="180" t="str">
        <f>+IF('INFO SEAL'!I3218="BAJA TENSION","BT",IF('INFO SEAL'!I3218="MEDIA TENSION","MT","AT"))</f>
        <v>MT</v>
      </c>
      <c r="G3267" s="180">
        <f>+'INFO SEAL'!K3218</f>
        <v>13</v>
      </c>
      <c r="H3267" s="180" t="str">
        <f>+'INFO SEAL'!L3218</f>
        <v>POSTE</v>
      </c>
      <c r="I3267" s="180" t="str">
        <f>+'INFO SEAL'!M3218</f>
        <v>CONCRETO</v>
      </c>
      <c r="J3267" s="180" t="str">
        <f>+'INFO SEAL'!N3218&amp;"-"&amp;F3267</f>
        <v>PPC18-MT</v>
      </c>
      <c r="K3267" s="180"/>
      <c r="L3267" s="182" t="str">
        <f>+VLOOKUP('INFO SEAL'!N3218,$J$8:$V$50,3,FALSE)</f>
        <v>POSTE DE CONCRETO ARMADO DE 13/200/140/335</v>
      </c>
      <c r="M3267" s="33">
        <f t="shared" si="116"/>
        <v>0.4</v>
      </c>
    </row>
    <row r="3268" spans="1:13" x14ac:dyDescent="0.25">
      <c r="A3268" s="73">
        <f>+'INFO SEAL'!B3219</f>
        <v>3214</v>
      </c>
      <c r="B3268" s="180" t="str">
        <f t="shared" si="115"/>
        <v>SICODI</v>
      </c>
      <c r="C3268" s="180" t="str">
        <f>+'INFO SEAL'!C3219</f>
        <v>AREQUIPA</v>
      </c>
      <c r="D3268" s="180" t="str">
        <f>+'INFO SEAL'!D3219</f>
        <v>CARAVELI</v>
      </c>
      <c r="E3268" s="180" t="str">
        <f>+'INFO SEAL'!E3219</f>
        <v>CARAVELI</v>
      </c>
      <c r="F3268" s="180" t="str">
        <f>+IF('INFO SEAL'!I3219="BAJA TENSION","BT",IF('INFO SEAL'!I3219="MEDIA TENSION","MT","AT"))</f>
        <v>MT</v>
      </c>
      <c r="G3268" s="180">
        <f>+'INFO SEAL'!K3219</f>
        <v>12</v>
      </c>
      <c r="H3268" s="180" t="str">
        <f>+'INFO SEAL'!L3219</f>
        <v>POSTE</v>
      </c>
      <c r="I3268" s="180" t="str">
        <f>+'INFO SEAL'!M3219</f>
        <v>CONCRETO</v>
      </c>
      <c r="J3268" s="180" t="str">
        <f>+'INFO SEAL'!N3219&amp;"-"&amp;F3268</f>
        <v>PPC15-MT</v>
      </c>
      <c r="K3268" s="180"/>
      <c r="L3268" s="182" t="str">
        <f>+VLOOKUP('INFO SEAL'!N3219,$J$8:$V$50,3,FALSE)</f>
        <v>POSTE DE CONCRETO ARMADO DE 12/200/120/300</v>
      </c>
      <c r="M3268" s="33">
        <f t="shared" si="116"/>
        <v>0.3</v>
      </c>
    </row>
    <row r="3269" spans="1:13" x14ac:dyDescent="0.25">
      <c r="A3269" s="73">
        <f>+'INFO SEAL'!B3220</f>
        <v>3215</v>
      </c>
      <c r="B3269" s="180" t="str">
        <f t="shared" si="115"/>
        <v>SICODI</v>
      </c>
      <c r="C3269" s="180" t="str">
        <f>+'INFO SEAL'!C3220</f>
        <v>AREQUIPA</v>
      </c>
      <c r="D3269" s="180" t="str">
        <f>+'INFO SEAL'!D3220</f>
        <v>CARAVELI</v>
      </c>
      <c r="E3269" s="180" t="str">
        <f>+'INFO SEAL'!E3220</f>
        <v>CARAVELI</v>
      </c>
      <c r="F3269" s="180" t="str">
        <f>+IF('INFO SEAL'!I3220="BAJA TENSION","BT",IF('INFO SEAL'!I3220="MEDIA TENSION","MT","AT"))</f>
        <v>MT</v>
      </c>
      <c r="G3269" s="180">
        <f>+'INFO SEAL'!K3220</f>
        <v>12</v>
      </c>
      <c r="H3269" s="180" t="str">
        <f>+'INFO SEAL'!L3220</f>
        <v>POSTE</v>
      </c>
      <c r="I3269" s="180" t="str">
        <f>+'INFO SEAL'!M3220</f>
        <v>CONCRETO</v>
      </c>
      <c r="J3269" s="180" t="str">
        <f>+'INFO SEAL'!N3220&amp;"-"&amp;F3269</f>
        <v>PPC15-MT</v>
      </c>
      <c r="K3269" s="180"/>
      <c r="L3269" s="182" t="str">
        <f>+VLOOKUP('INFO SEAL'!N3220,$J$8:$V$50,3,FALSE)</f>
        <v>POSTE DE CONCRETO ARMADO DE 12/200/120/300</v>
      </c>
      <c r="M3269" s="33">
        <f t="shared" si="116"/>
        <v>0.3</v>
      </c>
    </row>
    <row r="3270" spans="1:13" x14ac:dyDescent="0.25">
      <c r="A3270" s="73">
        <f>+'INFO SEAL'!B3221</f>
        <v>3216</v>
      </c>
      <c r="B3270" s="180" t="str">
        <f t="shared" si="115"/>
        <v>SICODI</v>
      </c>
      <c r="C3270" s="180" t="str">
        <f>+'INFO SEAL'!C3221</f>
        <v>AREQUIPA</v>
      </c>
      <c r="D3270" s="180" t="str">
        <f>+'INFO SEAL'!D3221</f>
        <v>CARAVELI</v>
      </c>
      <c r="E3270" s="180" t="str">
        <f>+'INFO SEAL'!E3221</f>
        <v>CARAVELI</v>
      </c>
      <c r="F3270" s="180" t="str">
        <f>+IF('INFO SEAL'!I3221="BAJA TENSION","BT",IF('INFO SEAL'!I3221="MEDIA TENSION","MT","AT"))</f>
        <v>MT</v>
      </c>
      <c r="G3270" s="180">
        <f>+'INFO SEAL'!K3221</f>
        <v>12</v>
      </c>
      <c r="H3270" s="180" t="str">
        <f>+'INFO SEAL'!L3221</f>
        <v>POSTE</v>
      </c>
      <c r="I3270" s="180" t="str">
        <f>+'INFO SEAL'!M3221</f>
        <v>CONCRETO</v>
      </c>
      <c r="J3270" s="180" t="str">
        <f>+'INFO SEAL'!N3221&amp;"-"&amp;F3270</f>
        <v>PPC15-MT</v>
      </c>
      <c r="K3270" s="180"/>
      <c r="L3270" s="182" t="str">
        <f>+VLOOKUP('INFO SEAL'!N3221,$J$8:$V$50,3,FALSE)</f>
        <v>POSTE DE CONCRETO ARMADO DE 12/200/120/300</v>
      </c>
      <c r="M3270" s="33">
        <f t="shared" si="116"/>
        <v>0.3</v>
      </c>
    </row>
    <row r="3271" spans="1:13" x14ac:dyDescent="0.25">
      <c r="A3271" s="73">
        <f>+'INFO SEAL'!B3222</f>
        <v>3217</v>
      </c>
      <c r="B3271" s="180" t="str">
        <f t="shared" si="115"/>
        <v>SICODI</v>
      </c>
      <c r="C3271" s="180" t="str">
        <f>+'INFO SEAL'!C3222</f>
        <v>AREQUIPA</v>
      </c>
      <c r="D3271" s="180" t="str">
        <f>+'INFO SEAL'!D3222</f>
        <v>CARAVELI</v>
      </c>
      <c r="E3271" s="180" t="str">
        <f>+'INFO SEAL'!E3222</f>
        <v>CARAVELI</v>
      </c>
      <c r="F3271" s="180" t="str">
        <f>+IF('INFO SEAL'!I3222="BAJA TENSION","BT",IF('INFO SEAL'!I3222="MEDIA TENSION","MT","AT"))</f>
        <v>MT</v>
      </c>
      <c r="G3271" s="180">
        <f>+'INFO SEAL'!K3222</f>
        <v>12</v>
      </c>
      <c r="H3271" s="180" t="str">
        <f>+'INFO SEAL'!L3222</f>
        <v>POSTE</v>
      </c>
      <c r="I3271" s="180" t="str">
        <f>+'INFO SEAL'!M3222</f>
        <v>CONCRETO</v>
      </c>
      <c r="J3271" s="180" t="str">
        <f>+'INFO SEAL'!N3222&amp;"-"&amp;F3271</f>
        <v>PPC15-MT</v>
      </c>
      <c r="K3271" s="180"/>
      <c r="L3271" s="182" t="str">
        <f>+VLOOKUP('INFO SEAL'!N3222,$J$8:$V$50,3,FALSE)</f>
        <v>POSTE DE CONCRETO ARMADO DE 12/200/120/300</v>
      </c>
      <c r="M3271" s="33">
        <f t="shared" si="116"/>
        <v>0.3</v>
      </c>
    </row>
    <row r="3272" spans="1:13" x14ac:dyDescent="0.25">
      <c r="A3272" s="73">
        <f>+'INFO SEAL'!B3223</f>
        <v>3218</v>
      </c>
      <c r="B3272" s="180" t="str">
        <f t="shared" si="115"/>
        <v>SICODI</v>
      </c>
      <c r="C3272" s="180" t="str">
        <f>+'INFO SEAL'!C3223</f>
        <v>AREQUIPA</v>
      </c>
      <c r="D3272" s="180" t="str">
        <f>+'INFO SEAL'!D3223</f>
        <v>CARAVELI</v>
      </c>
      <c r="E3272" s="180" t="str">
        <f>+'INFO SEAL'!E3223</f>
        <v>CARAVELI</v>
      </c>
      <c r="F3272" s="180" t="str">
        <f>+IF('INFO SEAL'!I3223="BAJA TENSION","BT",IF('INFO SEAL'!I3223="MEDIA TENSION","MT","AT"))</f>
        <v>MT</v>
      </c>
      <c r="G3272" s="180">
        <f>+'INFO SEAL'!K3223</f>
        <v>12</v>
      </c>
      <c r="H3272" s="180" t="str">
        <f>+'INFO SEAL'!L3223</f>
        <v>POSTE</v>
      </c>
      <c r="I3272" s="180" t="str">
        <f>+'INFO SEAL'!M3223</f>
        <v>CONCRETO</v>
      </c>
      <c r="J3272" s="180" t="str">
        <f>+'INFO SEAL'!N3223&amp;"-"&amp;F3272</f>
        <v>PPC15-MT</v>
      </c>
      <c r="K3272" s="180"/>
      <c r="L3272" s="182" t="str">
        <f>+VLOOKUP('INFO SEAL'!N3223,$J$8:$V$50,3,FALSE)</f>
        <v>POSTE DE CONCRETO ARMADO DE 12/200/120/300</v>
      </c>
      <c r="M3272" s="33">
        <f t="shared" si="116"/>
        <v>0.3</v>
      </c>
    </row>
    <row r="3273" spans="1:13" x14ac:dyDescent="0.25">
      <c r="A3273" s="73">
        <f>+'INFO SEAL'!B3224</f>
        <v>3219</v>
      </c>
      <c r="B3273" s="180" t="str">
        <f t="shared" si="115"/>
        <v>SICODI</v>
      </c>
      <c r="C3273" s="180" t="str">
        <f>+'INFO SEAL'!C3224</f>
        <v>AREQUIPA</v>
      </c>
      <c r="D3273" s="180" t="str">
        <f>+'INFO SEAL'!D3224</f>
        <v>CARAVELI</v>
      </c>
      <c r="E3273" s="180" t="str">
        <f>+'INFO SEAL'!E3224</f>
        <v>CARAVELI</v>
      </c>
      <c r="F3273" s="180" t="str">
        <f>+IF('INFO SEAL'!I3224="BAJA TENSION","BT",IF('INFO SEAL'!I3224="MEDIA TENSION","MT","AT"))</f>
        <v>MT</v>
      </c>
      <c r="G3273" s="180">
        <f>+'INFO SEAL'!K3224</f>
        <v>12</v>
      </c>
      <c r="H3273" s="180" t="str">
        <f>+'INFO SEAL'!L3224</f>
        <v>POSTE</v>
      </c>
      <c r="I3273" s="180" t="str">
        <f>+'INFO SEAL'!M3224</f>
        <v>CONCRETO</v>
      </c>
      <c r="J3273" s="180" t="str">
        <f>+'INFO SEAL'!N3224&amp;"-"&amp;F3273</f>
        <v>PPC15-MT</v>
      </c>
      <c r="K3273" s="180"/>
      <c r="L3273" s="182" t="str">
        <f>+VLOOKUP('INFO SEAL'!N3224,$J$8:$V$50,3,FALSE)</f>
        <v>POSTE DE CONCRETO ARMADO DE 12/200/120/300</v>
      </c>
      <c r="M3273" s="33">
        <f t="shared" si="116"/>
        <v>0.3</v>
      </c>
    </row>
    <row r="3274" spans="1:13" x14ac:dyDescent="0.25">
      <c r="A3274" s="73">
        <f>+'INFO SEAL'!B3225</f>
        <v>3220</v>
      </c>
      <c r="B3274" s="180" t="str">
        <f t="shared" si="115"/>
        <v>SICODI</v>
      </c>
      <c r="C3274" s="180" t="str">
        <f>+'INFO SEAL'!C3225</f>
        <v>AREQUIPA</v>
      </c>
      <c r="D3274" s="180" t="str">
        <f>+'INFO SEAL'!D3225</f>
        <v>CARAVELI</v>
      </c>
      <c r="E3274" s="180" t="str">
        <f>+'INFO SEAL'!E3225</f>
        <v>CARAVELI</v>
      </c>
      <c r="F3274" s="180" t="str">
        <f>+IF('INFO SEAL'!I3225="BAJA TENSION","BT",IF('INFO SEAL'!I3225="MEDIA TENSION","MT","AT"))</f>
        <v>MT</v>
      </c>
      <c r="G3274" s="180">
        <f>+'INFO SEAL'!K3225</f>
        <v>12</v>
      </c>
      <c r="H3274" s="180" t="str">
        <f>+'INFO SEAL'!L3225</f>
        <v>POSTE</v>
      </c>
      <c r="I3274" s="180" t="str">
        <f>+'INFO SEAL'!M3225</f>
        <v>CONCRETO</v>
      </c>
      <c r="J3274" s="180" t="str">
        <f>+'INFO SEAL'!N3225&amp;"-"&amp;F3274</f>
        <v>PPC15-MT</v>
      </c>
      <c r="K3274" s="180"/>
      <c r="L3274" s="182" t="str">
        <f>+VLOOKUP('INFO SEAL'!N3225,$J$8:$V$50,3,FALSE)</f>
        <v>POSTE DE CONCRETO ARMADO DE 12/200/120/300</v>
      </c>
      <c r="M3274" s="33">
        <f t="shared" si="116"/>
        <v>0.3</v>
      </c>
    </row>
    <row r="3275" spans="1:13" x14ac:dyDescent="0.25">
      <c r="A3275" s="73">
        <f>+'INFO SEAL'!B3226</f>
        <v>3221</v>
      </c>
      <c r="B3275" s="180" t="str">
        <f t="shared" si="115"/>
        <v>SICODI</v>
      </c>
      <c r="C3275" s="180" t="str">
        <f>+'INFO SEAL'!C3226</f>
        <v>AREQUIPA</v>
      </c>
      <c r="D3275" s="180" t="str">
        <f>+'INFO SEAL'!D3226</f>
        <v>CARAVELI</v>
      </c>
      <c r="E3275" s="180" t="str">
        <f>+'INFO SEAL'!E3226</f>
        <v>CARAVELI</v>
      </c>
      <c r="F3275" s="180" t="str">
        <f>+IF('INFO SEAL'!I3226="BAJA TENSION","BT",IF('INFO SEAL'!I3226="MEDIA TENSION","MT","AT"))</f>
        <v>MT</v>
      </c>
      <c r="G3275" s="180">
        <f>+'INFO SEAL'!K3226</f>
        <v>12</v>
      </c>
      <c r="H3275" s="180" t="str">
        <f>+'INFO SEAL'!L3226</f>
        <v>POSTE</v>
      </c>
      <c r="I3275" s="180" t="str">
        <f>+'INFO SEAL'!M3226</f>
        <v>CONCRETO</v>
      </c>
      <c r="J3275" s="180" t="str">
        <f>+'INFO SEAL'!N3226&amp;"-"&amp;F3275</f>
        <v>PPC15-MT</v>
      </c>
      <c r="K3275" s="180"/>
      <c r="L3275" s="182" t="str">
        <f>+VLOOKUP('INFO SEAL'!N3226,$J$8:$V$50,3,FALSE)</f>
        <v>POSTE DE CONCRETO ARMADO DE 12/200/120/300</v>
      </c>
      <c r="M3275" s="33">
        <f t="shared" si="116"/>
        <v>0.3</v>
      </c>
    </row>
    <row r="3276" spans="1:13" x14ac:dyDescent="0.25">
      <c r="A3276" s="73">
        <f>+'INFO SEAL'!B3227</f>
        <v>3222</v>
      </c>
      <c r="B3276" s="180" t="str">
        <f t="shared" si="115"/>
        <v>SICODI</v>
      </c>
      <c r="C3276" s="180" t="str">
        <f>+'INFO SEAL'!C3227</f>
        <v>AREQUIPA</v>
      </c>
      <c r="D3276" s="180" t="str">
        <f>+'INFO SEAL'!D3227</f>
        <v>CARAVELI</v>
      </c>
      <c r="E3276" s="180" t="str">
        <f>+'INFO SEAL'!E3227</f>
        <v>CARAVELI</v>
      </c>
      <c r="F3276" s="180" t="str">
        <f>+IF('INFO SEAL'!I3227="BAJA TENSION","BT",IF('INFO SEAL'!I3227="MEDIA TENSION","MT","AT"))</f>
        <v>MT</v>
      </c>
      <c r="G3276" s="180">
        <f>+'INFO SEAL'!K3227</f>
        <v>12</v>
      </c>
      <c r="H3276" s="180" t="str">
        <f>+'INFO SEAL'!L3227</f>
        <v>POSTE</v>
      </c>
      <c r="I3276" s="180" t="str">
        <f>+'INFO SEAL'!M3227</f>
        <v>CONCRETO</v>
      </c>
      <c r="J3276" s="180" t="str">
        <f>+'INFO SEAL'!N3227&amp;"-"&amp;F3276</f>
        <v>PPC15-MT</v>
      </c>
      <c r="K3276" s="180"/>
      <c r="L3276" s="182" t="str">
        <f>+VLOOKUP('INFO SEAL'!N3227,$J$8:$V$50,3,FALSE)</f>
        <v>POSTE DE CONCRETO ARMADO DE 12/200/120/300</v>
      </c>
      <c r="M3276" s="33">
        <f t="shared" si="116"/>
        <v>0.3</v>
      </c>
    </row>
    <row r="3277" spans="1:13" x14ac:dyDescent="0.25">
      <c r="A3277" s="73">
        <f>+'INFO SEAL'!B3228</f>
        <v>3223</v>
      </c>
      <c r="B3277" s="180" t="str">
        <f t="shared" si="115"/>
        <v>SICODI</v>
      </c>
      <c r="C3277" s="180" t="str">
        <f>+'INFO SEAL'!C3228</f>
        <v>AREQUIPA</v>
      </c>
      <c r="D3277" s="180" t="str">
        <f>+'INFO SEAL'!D3228</f>
        <v>CARAVELI</v>
      </c>
      <c r="E3277" s="180" t="str">
        <f>+'INFO SEAL'!E3228</f>
        <v>CARAVELI</v>
      </c>
      <c r="F3277" s="180" t="str">
        <f>+IF('INFO SEAL'!I3228="BAJA TENSION","BT",IF('INFO SEAL'!I3228="MEDIA TENSION","MT","AT"))</f>
        <v>MT</v>
      </c>
      <c r="G3277" s="180">
        <f>+'INFO SEAL'!K3228</f>
        <v>12</v>
      </c>
      <c r="H3277" s="180" t="str">
        <f>+'INFO SEAL'!L3228</f>
        <v>POSTE</v>
      </c>
      <c r="I3277" s="180" t="str">
        <f>+'INFO SEAL'!M3228</f>
        <v>CONCRETO</v>
      </c>
      <c r="J3277" s="180" t="str">
        <f>+'INFO SEAL'!N3228&amp;"-"&amp;F3277</f>
        <v>PPC15-MT</v>
      </c>
      <c r="K3277" s="180"/>
      <c r="L3277" s="182" t="str">
        <f>+VLOOKUP('INFO SEAL'!N3228,$J$8:$V$50,3,FALSE)</f>
        <v>POSTE DE CONCRETO ARMADO DE 12/200/120/300</v>
      </c>
      <c r="M3277" s="33">
        <f t="shared" si="116"/>
        <v>0.3</v>
      </c>
    </row>
    <row r="3278" spans="1:13" x14ac:dyDescent="0.25">
      <c r="A3278" s="73">
        <f>+'INFO SEAL'!B3229</f>
        <v>3224</v>
      </c>
      <c r="B3278" s="180" t="str">
        <f t="shared" si="115"/>
        <v>SICODI</v>
      </c>
      <c r="C3278" s="180" t="str">
        <f>+'INFO SEAL'!C3229</f>
        <v>AREQUIPA</v>
      </c>
      <c r="D3278" s="180" t="str">
        <f>+'INFO SEAL'!D3229</f>
        <v>CARAVELI</v>
      </c>
      <c r="E3278" s="180" t="str">
        <f>+'INFO SEAL'!E3229</f>
        <v>CARAVELI</v>
      </c>
      <c r="F3278" s="180" t="str">
        <f>+IF('INFO SEAL'!I3229="BAJA TENSION","BT",IF('INFO SEAL'!I3229="MEDIA TENSION","MT","AT"))</f>
        <v>MT</v>
      </c>
      <c r="G3278" s="180">
        <f>+'INFO SEAL'!K3229</f>
        <v>12</v>
      </c>
      <c r="H3278" s="180" t="str">
        <f>+'INFO SEAL'!L3229</f>
        <v>POSTE</v>
      </c>
      <c r="I3278" s="180" t="str">
        <f>+'INFO SEAL'!M3229</f>
        <v>CONCRETO</v>
      </c>
      <c r="J3278" s="180" t="str">
        <f>+'INFO SEAL'!N3229&amp;"-"&amp;F3278</f>
        <v>PPC15-MT</v>
      </c>
      <c r="K3278" s="180"/>
      <c r="L3278" s="182" t="str">
        <f>+VLOOKUP('INFO SEAL'!N3229,$J$8:$V$50,3,FALSE)</f>
        <v>POSTE DE CONCRETO ARMADO DE 12/200/120/300</v>
      </c>
      <c r="M3278" s="33">
        <f t="shared" si="116"/>
        <v>0.3</v>
      </c>
    </row>
    <row r="3279" spans="1:13" x14ac:dyDescent="0.25">
      <c r="A3279" s="73">
        <f>+'INFO SEAL'!B3230</f>
        <v>3225</v>
      </c>
      <c r="B3279" s="180" t="str">
        <f t="shared" si="115"/>
        <v>SICODI</v>
      </c>
      <c r="C3279" s="180" t="str">
        <f>+'INFO SEAL'!C3230</f>
        <v>AREQUIPA</v>
      </c>
      <c r="D3279" s="180" t="str">
        <f>+'INFO SEAL'!D3230</f>
        <v>CARAVELI</v>
      </c>
      <c r="E3279" s="180" t="str">
        <f>+'INFO SEAL'!E3230</f>
        <v>CARAVELI</v>
      </c>
      <c r="F3279" s="180" t="str">
        <f>+IF('INFO SEAL'!I3230="BAJA TENSION","BT",IF('INFO SEAL'!I3230="MEDIA TENSION","MT","AT"))</f>
        <v>MT</v>
      </c>
      <c r="G3279" s="180">
        <f>+'INFO SEAL'!K3230</f>
        <v>12</v>
      </c>
      <c r="H3279" s="180" t="str">
        <f>+'INFO SEAL'!L3230</f>
        <v>POSTE</v>
      </c>
      <c r="I3279" s="180" t="str">
        <f>+'INFO SEAL'!M3230</f>
        <v>CONCRETO</v>
      </c>
      <c r="J3279" s="180" t="str">
        <f>+'INFO SEAL'!N3230&amp;"-"&amp;F3279</f>
        <v>PPC15-MT</v>
      </c>
      <c r="K3279" s="180"/>
      <c r="L3279" s="182" t="str">
        <f>+VLOOKUP('INFO SEAL'!N3230,$J$8:$V$50,3,FALSE)</f>
        <v>POSTE DE CONCRETO ARMADO DE 12/200/120/300</v>
      </c>
      <c r="M3279" s="33">
        <f t="shared" si="116"/>
        <v>0.3</v>
      </c>
    </row>
    <row r="3280" spans="1:13" x14ac:dyDescent="0.25">
      <c r="A3280" s="73">
        <f>+'INFO SEAL'!B3231</f>
        <v>3226</v>
      </c>
      <c r="B3280" s="180" t="str">
        <f t="shared" si="115"/>
        <v>SICODI</v>
      </c>
      <c r="C3280" s="180" t="str">
        <f>+'INFO SEAL'!C3231</f>
        <v>AREQUIPA</v>
      </c>
      <c r="D3280" s="180" t="str">
        <f>+'INFO SEAL'!D3231</f>
        <v>CARAVELI</v>
      </c>
      <c r="E3280" s="180" t="str">
        <f>+'INFO SEAL'!E3231</f>
        <v>CARAVELI</v>
      </c>
      <c r="F3280" s="180" t="str">
        <f>+IF('INFO SEAL'!I3231="BAJA TENSION","BT",IF('INFO SEAL'!I3231="MEDIA TENSION","MT","AT"))</f>
        <v>MT</v>
      </c>
      <c r="G3280" s="180">
        <f>+'INFO SEAL'!K3231</f>
        <v>12</v>
      </c>
      <c r="H3280" s="180" t="str">
        <f>+'INFO SEAL'!L3231</f>
        <v>POSTE</v>
      </c>
      <c r="I3280" s="180" t="str">
        <f>+'INFO SEAL'!M3231</f>
        <v>CONCRETO</v>
      </c>
      <c r="J3280" s="180" t="str">
        <f>+'INFO SEAL'!N3231&amp;"-"&amp;F3280</f>
        <v>PPC15-MT</v>
      </c>
      <c r="K3280" s="180"/>
      <c r="L3280" s="182" t="str">
        <f>+VLOOKUP('INFO SEAL'!N3231,$J$8:$V$50,3,FALSE)</f>
        <v>POSTE DE CONCRETO ARMADO DE 12/200/120/300</v>
      </c>
      <c r="M3280" s="33">
        <f t="shared" si="116"/>
        <v>0.3</v>
      </c>
    </row>
    <row r="3281" spans="1:13" x14ac:dyDescent="0.25">
      <c r="A3281" s="73">
        <f>+'INFO SEAL'!B3232</f>
        <v>3227</v>
      </c>
      <c r="B3281" s="180" t="str">
        <f t="shared" si="115"/>
        <v>SICODI</v>
      </c>
      <c r="C3281" s="180" t="str">
        <f>+'INFO SEAL'!C3232</f>
        <v>AREQUIPA</v>
      </c>
      <c r="D3281" s="180" t="str">
        <f>+'INFO SEAL'!D3232</f>
        <v>CARAVELI</v>
      </c>
      <c r="E3281" s="180" t="str">
        <f>+'INFO SEAL'!E3232</f>
        <v>CARAVELI</v>
      </c>
      <c r="F3281" s="180" t="str">
        <f>+IF('INFO SEAL'!I3232="BAJA TENSION","BT",IF('INFO SEAL'!I3232="MEDIA TENSION","MT","AT"))</f>
        <v>MT</v>
      </c>
      <c r="G3281" s="180">
        <f>+'INFO SEAL'!K3232</f>
        <v>12</v>
      </c>
      <c r="H3281" s="180" t="str">
        <f>+'INFO SEAL'!L3232</f>
        <v>POSTE</v>
      </c>
      <c r="I3281" s="180" t="str">
        <f>+'INFO SEAL'!M3232</f>
        <v>CONCRETO</v>
      </c>
      <c r="J3281" s="180" t="str">
        <f>+'INFO SEAL'!N3232&amp;"-"&amp;F3281</f>
        <v>PPC15-MT</v>
      </c>
      <c r="K3281" s="180"/>
      <c r="L3281" s="182" t="str">
        <f>+VLOOKUP('INFO SEAL'!N3232,$J$8:$V$50,3,FALSE)</f>
        <v>POSTE DE CONCRETO ARMADO DE 12/200/120/300</v>
      </c>
      <c r="M3281" s="33">
        <f t="shared" si="116"/>
        <v>0.3</v>
      </c>
    </row>
    <row r="3282" spans="1:13" x14ac:dyDescent="0.25">
      <c r="A3282" s="73">
        <f>+'INFO SEAL'!B3233</f>
        <v>3228</v>
      </c>
      <c r="B3282" s="180" t="str">
        <f t="shared" si="115"/>
        <v>SICODI</v>
      </c>
      <c r="C3282" s="180" t="str">
        <f>+'INFO SEAL'!C3233</f>
        <v>AREQUIPA</v>
      </c>
      <c r="D3282" s="180" t="str">
        <f>+'INFO SEAL'!D3233</f>
        <v>CARAVELI</v>
      </c>
      <c r="E3282" s="180" t="str">
        <f>+'INFO SEAL'!E3233</f>
        <v>CARAVELI</v>
      </c>
      <c r="F3282" s="180" t="str">
        <f>+IF('INFO SEAL'!I3233="BAJA TENSION","BT",IF('INFO SEAL'!I3233="MEDIA TENSION","MT","AT"))</f>
        <v>MT</v>
      </c>
      <c r="G3282" s="180">
        <f>+'INFO SEAL'!K3233</f>
        <v>12</v>
      </c>
      <c r="H3282" s="180" t="str">
        <f>+'INFO SEAL'!L3233</f>
        <v>POSTE</v>
      </c>
      <c r="I3282" s="180" t="str">
        <f>+'INFO SEAL'!M3233</f>
        <v>CONCRETO</v>
      </c>
      <c r="J3282" s="180" t="str">
        <f>+'INFO SEAL'!N3233&amp;"-"&amp;F3282</f>
        <v>PPC15-MT</v>
      </c>
      <c r="K3282" s="180"/>
      <c r="L3282" s="182" t="str">
        <f>+VLOOKUP('INFO SEAL'!N3233,$J$8:$V$50,3,FALSE)</f>
        <v>POSTE DE CONCRETO ARMADO DE 12/200/120/300</v>
      </c>
      <c r="M3282" s="33">
        <f t="shared" si="116"/>
        <v>0.3</v>
      </c>
    </row>
    <row r="3283" spans="1:13" x14ac:dyDescent="0.25">
      <c r="A3283" s="73">
        <f>+'INFO SEAL'!B3234</f>
        <v>3229</v>
      </c>
      <c r="B3283" s="180" t="str">
        <f t="shared" si="115"/>
        <v>SICODI</v>
      </c>
      <c r="C3283" s="180" t="str">
        <f>+'INFO SEAL'!C3234</f>
        <v>AREQUIPA</v>
      </c>
      <c r="D3283" s="180" t="str">
        <f>+'INFO SEAL'!D3234</f>
        <v>CARAVELI</v>
      </c>
      <c r="E3283" s="180" t="str">
        <f>+'INFO SEAL'!E3234</f>
        <v>CARAVELI</v>
      </c>
      <c r="F3283" s="180" t="str">
        <f>+IF('INFO SEAL'!I3234="BAJA TENSION","BT",IF('INFO SEAL'!I3234="MEDIA TENSION","MT","AT"))</f>
        <v>MT</v>
      </c>
      <c r="G3283" s="180">
        <f>+'INFO SEAL'!K3234</f>
        <v>12</v>
      </c>
      <c r="H3283" s="180" t="str">
        <f>+'INFO SEAL'!L3234</f>
        <v>POSTE</v>
      </c>
      <c r="I3283" s="180" t="str">
        <f>+'INFO SEAL'!M3234</f>
        <v>CONCRETO</v>
      </c>
      <c r="J3283" s="180" t="str">
        <f>+'INFO SEAL'!N3234&amp;"-"&amp;F3283</f>
        <v>PPC15-MT</v>
      </c>
      <c r="K3283" s="180"/>
      <c r="L3283" s="182" t="str">
        <f>+VLOOKUP('INFO SEAL'!N3234,$J$8:$V$50,3,FALSE)</f>
        <v>POSTE DE CONCRETO ARMADO DE 12/200/120/300</v>
      </c>
      <c r="M3283" s="33">
        <f t="shared" si="116"/>
        <v>0.3</v>
      </c>
    </row>
    <row r="3284" spans="1:13" x14ac:dyDescent="0.25">
      <c r="A3284" s="73">
        <f>+'INFO SEAL'!B3235</f>
        <v>3230</v>
      </c>
      <c r="B3284" s="180" t="str">
        <f t="shared" si="115"/>
        <v>SICODI</v>
      </c>
      <c r="C3284" s="180" t="str">
        <f>+'INFO SEAL'!C3235</f>
        <v>AREQUIPA</v>
      </c>
      <c r="D3284" s="180" t="str">
        <f>+'INFO SEAL'!D3235</f>
        <v>CARAVELI</v>
      </c>
      <c r="E3284" s="180" t="str">
        <f>+'INFO SEAL'!E3235</f>
        <v>CARAVELI</v>
      </c>
      <c r="F3284" s="180" t="str">
        <f>+IF('INFO SEAL'!I3235="BAJA TENSION","BT",IF('INFO SEAL'!I3235="MEDIA TENSION","MT","AT"))</f>
        <v>MT</v>
      </c>
      <c r="G3284" s="180">
        <f>+'INFO SEAL'!K3235</f>
        <v>12</v>
      </c>
      <c r="H3284" s="180" t="str">
        <f>+'INFO SEAL'!L3235</f>
        <v>POSTE</v>
      </c>
      <c r="I3284" s="180" t="str">
        <f>+'INFO SEAL'!M3235</f>
        <v>CONCRETO</v>
      </c>
      <c r="J3284" s="180" t="str">
        <f>+'INFO SEAL'!N3235&amp;"-"&amp;F3284</f>
        <v>PPC15-MT</v>
      </c>
      <c r="K3284" s="180"/>
      <c r="L3284" s="182" t="str">
        <f>+VLOOKUP('INFO SEAL'!N3235,$J$8:$V$50,3,FALSE)</f>
        <v>POSTE DE CONCRETO ARMADO DE 12/200/120/300</v>
      </c>
      <c r="M3284" s="33">
        <f t="shared" si="116"/>
        <v>0.3</v>
      </c>
    </row>
    <row r="3285" spans="1:13" x14ac:dyDescent="0.25">
      <c r="A3285" s="73">
        <f>+'INFO SEAL'!B3236</f>
        <v>3231</v>
      </c>
      <c r="B3285" s="180" t="str">
        <f t="shared" si="115"/>
        <v>SICODI</v>
      </c>
      <c r="C3285" s="180" t="str">
        <f>+'INFO SEAL'!C3236</f>
        <v>AREQUIPA</v>
      </c>
      <c r="D3285" s="180" t="str">
        <f>+'INFO SEAL'!D3236</f>
        <v>CARAVELI</v>
      </c>
      <c r="E3285" s="180" t="str">
        <f>+'INFO SEAL'!E3236</f>
        <v>CARAVELI</v>
      </c>
      <c r="F3285" s="180" t="str">
        <f>+IF('INFO SEAL'!I3236="BAJA TENSION","BT",IF('INFO SEAL'!I3236="MEDIA TENSION","MT","AT"))</f>
        <v>MT</v>
      </c>
      <c r="G3285" s="180">
        <f>+'INFO SEAL'!K3236</f>
        <v>12</v>
      </c>
      <c r="H3285" s="180" t="str">
        <f>+'INFO SEAL'!L3236</f>
        <v>POSTE</v>
      </c>
      <c r="I3285" s="180" t="str">
        <f>+'INFO SEAL'!M3236</f>
        <v>CONCRETO</v>
      </c>
      <c r="J3285" s="180" t="str">
        <f>+'INFO SEAL'!N3236&amp;"-"&amp;F3285</f>
        <v>PPC15-MT</v>
      </c>
      <c r="K3285" s="180"/>
      <c r="L3285" s="182" t="str">
        <f>+VLOOKUP('INFO SEAL'!N3236,$J$8:$V$50,3,FALSE)</f>
        <v>POSTE DE CONCRETO ARMADO DE 12/200/120/300</v>
      </c>
      <c r="M3285" s="33">
        <f t="shared" si="116"/>
        <v>0.3</v>
      </c>
    </row>
    <row r="3286" spans="1:13" x14ac:dyDescent="0.25">
      <c r="A3286" s="73">
        <f>+'INFO SEAL'!B3237</f>
        <v>3232</v>
      </c>
      <c r="B3286" s="180" t="str">
        <f t="shared" si="115"/>
        <v>SICODI</v>
      </c>
      <c r="C3286" s="180" t="str">
        <f>+'INFO SEAL'!C3237</f>
        <v>AREQUIPA</v>
      </c>
      <c r="D3286" s="180" t="str">
        <f>+'INFO SEAL'!D3237</f>
        <v>CARAVELI</v>
      </c>
      <c r="E3286" s="180" t="str">
        <f>+'INFO SEAL'!E3237</f>
        <v>CARAVELI</v>
      </c>
      <c r="F3286" s="180" t="str">
        <f>+IF('INFO SEAL'!I3237="BAJA TENSION","BT",IF('INFO SEAL'!I3237="MEDIA TENSION","MT","AT"))</f>
        <v>MT</v>
      </c>
      <c r="G3286" s="180">
        <f>+'INFO SEAL'!K3237</f>
        <v>12</v>
      </c>
      <c r="H3286" s="180" t="str">
        <f>+'INFO SEAL'!L3237</f>
        <v>POSTE</v>
      </c>
      <c r="I3286" s="180" t="str">
        <f>+'INFO SEAL'!M3237</f>
        <v>CONCRETO</v>
      </c>
      <c r="J3286" s="180" t="str">
        <f>+'INFO SEAL'!N3237&amp;"-"&amp;F3286</f>
        <v>PPC15-MT</v>
      </c>
      <c r="K3286" s="180"/>
      <c r="L3286" s="182" t="str">
        <f>+VLOOKUP('INFO SEAL'!N3237,$J$8:$V$50,3,FALSE)</f>
        <v>POSTE DE CONCRETO ARMADO DE 12/200/120/300</v>
      </c>
      <c r="M3286" s="33">
        <f t="shared" si="116"/>
        <v>0.3</v>
      </c>
    </row>
    <row r="3287" spans="1:13" x14ac:dyDescent="0.25">
      <c r="A3287" s="73">
        <f>+'INFO SEAL'!B3238</f>
        <v>3233</v>
      </c>
      <c r="B3287" s="180" t="str">
        <f t="shared" si="115"/>
        <v>SICODI</v>
      </c>
      <c r="C3287" s="180" t="str">
        <f>+'INFO SEAL'!C3238</f>
        <v>AREQUIPA</v>
      </c>
      <c r="D3287" s="180" t="str">
        <f>+'INFO SEAL'!D3238</f>
        <v>CARAVELI</v>
      </c>
      <c r="E3287" s="180" t="str">
        <f>+'INFO SEAL'!E3238</f>
        <v>CARAVELI</v>
      </c>
      <c r="F3287" s="180" t="str">
        <f>+IF('INFO SEAL'!I3238="BAJA TENSION","BT",IF('INFO SEAL'!I3238="MEDIA TENSION","MT","AT"))</f>
        <v>MT</v>
      </c>
      <c r="G3287" s="180">
        <f>+'INFO SEAL'!K3238</f>
        <v>12</v>
      </c>
      <c r="H3287" s="180" t="str">
        <f>+'INFO SEAL'!L3238</f>
        <v>POSTE</v>
      </c>
      <c r="I3287" s="180" t="str">
        <f>+'INFO SEAL'!M3238</f>
        <v>CONCRETO</v>
      </c>
      <c r="J3287" s="180" t="str">
        <f>+'INFO SEAL'!N3238&amp;"-"&amp;F3287</f>
        <v>PPC15-MT</v>
      </c>
      <c r="K3287" s="180"/>
      <c r="L3287" s="182" t="str">
        <f>+VLOOKUP('INFO SEAL'!N3238,$J$8:$V$50,3,FALSE)</f>
        <v>POSTE DE CONCRETO ARMADO DE 12/200/120/300</v>
      </c>
      <c r="M3287" s="33">
        <f t="shared" si="116"/>
        <v>0.3</v>
      </c>
    </row>
    <row r="3288" spans="1:13" x14ac:dyDescent="0.25">
      <c r="A3288" s="73">
        <f>+'INFO SEAL'!B3239</f>
        <v>3234</v>
      </c>
      <c r="B3288" s="180" t="str">
        <f t="shared" si="115"/>
        <v>SICODI</v>
      </c>
      <c r="C3288" s="180" t="str">
        <f>+'INFO SEAL'!C3239</f>
        <v>AREQUIPA</v>
      </c>
      <c r="D3288" s="180" t="str">
        <f>+'INFO SEAL'!D3239</f>
        <v>CARAVELI</v>
      </c>
      <c r="E3288" s="180" t="str">
        <f>+'INFO SEAL'!E3239</f>
        <v>CARAVELI</v>
      </c>
      <c r="F3288" s="180" t="str">
        <f>+IF('INFO SEAL'!I3239="BAJA TENSION","BT",IF('INFO SEAL'!I3239="MEDIA TENSION","MT","AT"))</f>
        <v>MT</v>
      </c>
      <c r="G3288" s="180">
        <f>+'INFO SEAL'!K3239</f>
        <v>12</v>
      </c>
      <c r="H3288" s="180" t="str">
        <f>+'INFO SEAL'!L3239</f>
        <v>POSTE</v>
      </c>
      <c r="I3288" s="180" t="str">
        <f>+'INFO SEAL'!M3239</f>
        <v>CONCRETO</v>
      </c>
      <c r="J3288" s="180" t="str">
        <f>+'INFO SEAL'!N3239&amp;"-"&amp;F3288</f>
        <v>PPC15-MT</v>
      </c>
      <c r="K3288" s="180"/>
      <c r="L3288" s="182" t="str">
        <f>+VLOOKUP('INFO SEAL'!N3239,$J$8:$V$50,3,FALSE)</f>
        <v>POSTE DE CONCRETO ARMADO DE 12/200/120/300</v>
      </c>
      <c r="M3288" s="33">
        <f t="shared" si="116"/>
        <v>0.3</v>
      </c>
    </row>
    <row r="3289" spans="1:13" x14ac:dyDescent="0.25">
      <c r="A3289" s="73">
        <f>+'INFO SEAL'!B3240</f>
        <v>3235</v>
      </c>
      <c r="B3289" s="180" t="str">
        <f t="shared" si="115"/>
        <v>SICODI</v>
      </c>
      <c r="C3289" s="180" t="str">
        <f>+'INFO SEAL'!C3240</f>
        <v>AREQUIPA</v>
      </c>
      <c r="D3289" s="180" t="str">
        <f>+'INFO SEAL'!D3240</f>
        <v>CARAVELI</v>
      </c>
      <c r="E3289" s="180" t="str">
        <f>+'INFO SEAL'!E3240</f>
        <v>CARAVELI</v>
      </c>
      <c r="F3289" s="180" t="str">
        <f>+IF('INFO SEAL'!I3240="BAJA TENSION","BT",IF('INFO SEAL'!I3240="MEDIA TENSION","MT","AT"))</f>
        <v>MT</v>
      </c>
      <c r="G3289" s="180">
        <f>+'INFO SEAL'!K3240</f>
        <v>12</v>
      </c>
      <c r="H3289" s="180" t="str">
        <f>+'INFO SEAL'!L3240</f>
        <v>POSTE</v>
      </c>
      <c r="I3289" s="180" t="str">
        <f>+'INFO SEAL'!M3240</f>
        <v>CONCRETO</v>
      </c>
      <c r="J3289" s="180" t="str">
        <f>+'INFO SEAL'!N3240&amp;"-"&amp;F3289</f>
        <v>PPC15-MT</v>
      </c>
      <c r="K3289" s="180"/>
      <c r="L3289" s="182" t="str">
        <f>+VLOOKUP('INFO SEAL'!N3240,$J$8:$V$50,3,FALSE)</f>
        <v>POSTE DE CONCRETO ARMADO DE 12/200/120/300</v>
      </c>
      <c r="M3289" s="33">
        <f t="shared" si="116"/>
        <v>0.3</v>
      </c>
    </row>
    <row r="3290" spans="1:13" x14ac:dyDescent="0.25">
      <c r="A3290" s="73">
        <f>+'INFO SEAL'!B3241</f>
        <v>3236</v>
      </c>
      <c r="B3290" s="180" t="str">
        <f t="shared" si="115"/>
        <v>SICODI</v>
      </c>
      <c r="C3290" s="180" t="str">
        <f>+'INFO SEAL'!C3241</f>
        <v>AREQUIPA</v>
      </c>
      <c r="D3290" s="180" t="str">
        <f>+'INFO SEAL'!D3241</f>
        <v>CARAVELI</v>
      </c>
      <c r="E3290" s="180" t="str">
        <f>+'INFO SEAL'!E3241</f>
        <v>CARAVELI</v>
      </c>
      <c r="F3290" s="180" t="str">
        <f>+IF('INFO SEAL'!I3241="BAJA TENSION","BT",IF('INFO SEAL'!I3241="MEDIA TENSION","MT","AT"))</f>
        <v>MT</v>
      </c>
      <c r="G3290" s="180">
        <f>+'INFO SEAL'!K3241</f>
        <v>12</v>
      </c>
      <c r="H3290" s="180" t="str">
        <f>+'INFO SEAL'!L3241</f>
        <v>POSTE</v>
      </c>
      <c r="I3290" s="180" t="str">
        <f>+'INFO SEAL'!M3241</f>
        <v>CONCRETO</v>
      </c>
      <c r="J3290" s="180" t="str">
        <f>+'INFO SEAL'!N3241&amp;"-"&amp;F3290</f>
        <v>PPC15-MT</v>
      </c>
      <c r="K3290" s="180"/>
      <c r="L3290" s="182" t="str">
        <f>+VLOOKUP('INFO SEAL'!N3241,$J$8:$V$50,3,FALSE)</f>
        <v>POSTE DE CONCRETO ARMADO DE 12/200/120/300</v>
      </c>
      <c r="M3290" s="33">
        <f t="shared" si="116"/>
        <v>0.3</v>
      </c>
    </row>
    <row r="3291" spans="1:13" x14ac:dyDescent="0.25">
      <c r="A3291" s="73">
        <f>+'INFO SEAL'!B3242</f>
        <v>3237</v>
      </c>
      <c r="B3291" s="180" t="str">
        <f t="shared" si="115"/>
        <v>SICODI</v>
      </c>
      <c r="C3291" s="180" t="str">
        <f>+'INFO SEAL'!C3242</f>
        <v>AREQUIPA</v>
      </c>
      <c r="D3291" s="180" t="str">
        <f>+'INFO SEAL'!D3242</f>
        <v>CARAVELI</v>
      </c>
      <c r="E3291" s="180" t="str">
        <f>+'INFO SEAL'!E3242</f>
        <v>CARAVELI</v>
      </c>
      <c r="F3291" s="180" t="str">
        <f>+IF('INFO SEAL'!I3242="BAJA TENSION","BT",IF('INFO SEAL'!I3242="MEDIA TENSION","MT","AT"))</f>
        <v>MT</v>
      </c>
      <c r="G3291" s="180">
        <f>+'INFO SEAL'!K3242</f>
        <v>12</v>
      </c>
      <c r="H3291" s="180" t="str">
        <f>+'INFO SEAL'!L3242</f>
        <v>POSTE</v>
      </c>
      <c r="I3291" s="180" t="str">
        <f>+'INFO SEAL'!M3242</f>
        <v>CONCRETO</v>
      </c>
      <c r="J3291" s="180" t="str">
        <f>+'INFO SEAL'!N3242&amp;"-"&amp;F3291</f>
        <v>PPC15-MT</v>
      </c>
      <c r="K3291" s="180"/>
      <c r="L3291" s="182" t="str">
        <f>+VLOOKUP('INFO SEAL'!N3242,$J$8:$V$50,3,FALSE)</f>
        <v>POSTE DE CONCRETO ARMADO DE 12/200/120/300</v>
      </c>
      <c r="M3291" s="33">
        <f t="shared" si="116"/>
        <v>0.3</v>
      </c>
    </row>
    <row r="3292" spans="1:13" x14ac:dyDescent="0.25">
      <c r="A3292" s="73">
        <f>+'INFO SEAL'!B3243</f>
        <v>3238</v>
      </c>
      <c r="B3292" s="180" t="str">
        <f t="shared" si="115"/>
        <v>SICODI</v>
      </c>
      <c r="C3292" s="180" t="str">
        <f>+'INFO SEAL'!C3243</f>
        <v>AREQUIPA</v>
      </c>
      <c r="D3292" s="180" t="str">
        <f>+'INFO SEAL'!D3243</f>
        <v>CARAVELI</v>
      </c>
      <c r="E3292" s="180" t="str">
        <f>+'INFO SEAL'!E3243</f>
        <v>CARAVELI</v>
      </c>
      <c r="F3292" s="180" t="str">
        <f>+IF('INFO SEAL'!I3243="BAJA TENSION","BT",IF('INFO SEAL'!I3243="MEDIA TENSION","MT","AT"))</f>
        <v>MT</v>
      </c>
      <c r="G3292" s="180">
        <f>+'INFO SEAL'!K3243</f>
        <v>12</v>
      </c>
      <c r="H3292" s="180" t="str">
        <f>+'INFO SEAL'!L3243</f>
        <v>POSTE</v>
      </c>
      <c r="I3292" s="180" t="str">
        <f>+'INFO SEAL'!M3243</f>
        <v>CONCRETO</v>
      </c>
      <c r="J3292" s="180" t="str">
        <f>+'INFO SEAL'!N3243&amp;"-"&amp;F3292</f>
        <v>PPC15-MT</v>
      </c>
      <c r="K3292" s="180"/>
      <c r="L3292" s="182" t="str">
        <f>+VLOOKUP('INFO SEAL'!N3243,$J$8:$V$50,3,FALSE)</f>
        <v>POSTE DE CONCRETO ARMADO DE 12/200/120/300</v>
      </c>
      <c r="M3292" s="33">
        <f t="shared" si="116"/>
        <v>0.3</v>
      </c>
    </row>
    <row r="3293" spans="1:13" x14ac:dyDescent="0.25">
      <c r="A3293" s="73">
        <f>+'INFO SEAL'!B3244</f>
        <v>3239</v>
      </c>
      <c r="B3293" s="180" t="str">
        <f t="shared" si="115"/>
        <v>SICODI</v>
      </c>
      <c r="C3293" s="180" t="str">
        <f>+'INFO SEAL'!C3244</f>
        <v>AREQUIPA</v>
      </c>
      <c r="D3293" s="180" t="str">
        <f>+'INFO SEAL'!D3244</f>
        <v>CARAVELI</v>
      </c>
      <c r="E3293" s="180" t="str">
        <f>+'INFO SEAL'!E3244</f>
        <v>CARAVELI</v>
      </c>
      <c r="F3293" s="180" t="str">
        <f>+IF('INFO SEAL'!I3244="BAJA TENSION","BT",IF('INFO SEAL'!I3244="MEDIA TENSION","MT","AT"))</f>
        <v>MT</v>
      </c>
      <c r="G3293" s="180">
        <f>+'INFO SEAL'!K3244</f>
        <v>12</v>
      </c>
      <c r="H3293" s="180" t="str">
        <f>+'INFO SEAL'!L3244</f>
        <v>POSTE</v>
      </c>
      <c r="I3293" s="180" t="str">
        <f>+'INFO SEAL'!M3244</f>
        <v>CONCRETO</v>
      </c>
      <c r="J3293" s="180" t="str">
        <f>+'INFO SEAL'!N3244&amp;"-"&amp;F3293</f>
        <v>PPC15-MT</v>
      </c>
      <c r="K3293" s="180"/>
      <c r="L3293" s="182" t="str">
        <f>+VLOOKUP('INFO SEAL'!N3244,$J$8:$V$50,3,FALSE)</f>
        <v>POSTE DE CONCRETO ARMADO DE 12/200/120/300</v>
      </c>
      <c r="M3293" s="33">
        <f t="shared" si="116"/>
        <v>0.3</v>
      </c>
    </row>
    <row r="3294" spans="1:13" x14ac:dyDescent="0.25">
      <c r="A3294" s="73">
        <f>+'INFO SEAL'!B3245</f>
        <v>3240</v>
      </c>
      <c r="B3294" s="180" t="str">
        <f t="shared" si="115"/>
        <v>SICODI</v>
      </c>
      <c r="C3294" s="180" t="str">
        <f>+'INFO SEAL'!C3245</f>
        <v>AREQUIPA</v>
      </c>
      <c r="D3294" s="180" t="str">
        <f>+'INFO SEAL'!D3245</f>
        <v>CARAVELI</v>
      </c>
      <c r="E3294" s="180" t="str">
        <f>+'INFO SEAL'!E3245</f>
        <v>CARAVELI</v>
      </c>
      <c r="F3294" s="180" t="str">
        <f>+IF('INFO SEAL'!I3245="BAJA TENSION","BT",IF('INFO SEAL'!I3245="MEDIA TENSION","MT","AT"))</f>
        <v>MT</v>
      </c>
      <c r="G3294" s="180">
        <f>+'INFO SEAL'!K3245</f>
        <v>12</v>
      </c>
      <c r="H3294" s="180" t="str">
        <f>+'INFO SEAL'!L3245</f>
        <v>POSTE</v>
      </c>
      <c r="I3294" s="180" t="str">
        <f>+'INFO SEAL'!M3245</f>
        <v>CONCRETO</v>
      </c>
      <c r="J3294" s="180" t="str">
        <f>+'INFO SEAL'!N3245&amp;"-"&amp;F3294</f>
        <v>PPC15-MT</v>
      </c>
      <c r="K3294" s="180"/>
      <c r="L3294" s="182" t="str">
        <f>+VLOOKUP('INFO SEAL'!N3245,$J$8:$V$50,3,FALSE)</f>
        <v>POSTE DE CONCRETO ARMADO DE 12/200/120/300</v>
      </c>
      <c r="M3294" s="33">
        <f t="shared" si="116"/>
        <v>0.3</v>
      </c>
    </row>
    <row r="3295" spans="1:13" x14ac:dyDescent="0.25">
      <c r="A3295" s="73">
        <f>+'INFO SEAL'!B3246</f>
        <v>3241</v>
      </c>
      <c r="B3295" s="180" t="str">
        <f t="shared" si="115"/>
        <v>SICODI</v>
      </c>
      <c r="C3295" s="180" t="str">
        <f>+'INFO SEAL'!C3246</f>
        <v>AREQUIPA</v>
      </c>
      <c r="D3295" s="180" t="str">
        <f>+'INFO SEAL'!D3246</f>
        <v>CARAVELI</v>
      </c>
      <c r="E3295" s="180" t="str">
        <f>+'INFO SEAL'!E3246</f>
        <v>CARAVELI</v>
      </c>
      <c r="F3295" s="180" t="str">
        <f>+IF('INFO SEAL'!I3246="BAJA TENSION","BT",IF('INFO SEAL'!I3246="MEDIA TENSION","MT","AT"))</f>
        <v>MT</v>
      </c>
      <c r="G3295" s="180">
        <f>+'INFO SEAL'!K3246</f>
        <v>12</v>
      </c>
      <c r="H3295" s="180" t="str">
        <f>+'INFO SEAL'!L3246</f>
        <v>POSTE</v>
      </c>
      <c r="I3295" s="180" t="str">
        <f>+'INFO SEAL'!M3246</f>
        <v>CONCRETO</v>
      </c>
      <c r="J3295" s="180" t="str">
        <f>+'INFO SEAL'!N3246&amp;"-"&amp;F3295</f>
        <v>PPC15-MT</v>
      </c>
      <c r="K3295" s="180"/>
      <c r="L3295" s="182" t="str">
        <f>+VLOOKUP('INFO SEAL'!N3246,$J$8:$V$50,3,FALSE)</f>
        <v>POSTE DE CONCRETO ARMADO DE 12/200/120/300</v>
      </c>
      <c r="M3295" s="33">
        <f t="shared" si="116"/>
        <v>0.3</v>
      </c>
    </row>
    <row r="3296" spans="1:13" x14ac:dyDescent="0.25">
      <c r="A3296" s="73">
        <f>+'INFO SEAL'!B3247</f>
        <v>3242</v>
      </c>
      <c r="B3296" s="180" t="str">
        <f t="shared" si="115"/>
        <v>SICODI</v>
      </c>
      <c r="C3296" s="180" t="str">
        <f>+'INFO SEAL'!C3247</f>
        <v>AREQUIPA</v>
      </c>
      <c r="D3296" s="180" t="str">
        <f>+'INFO SEAL'!D3247</f>
        <v>CARAVELI</v>
      </c>
      <c r="E3296" s="180" t="str">
        <f>+'INFO SEAL'!E3247</f>
        <v>CARAVELI</v>
      </c>
      <c r="F3296" s="180" t="str">
        <f>+IF('INFO SEAL'!I3247="BAJA TENSION","BT",IF('INFO SEAL'!I3247="MEDIA TENSION","MT","AT"))</f>
        <v>MT</v>
      </c>
      <c r="G3296" s="180">
        <f>+'INFO SEAL'!K3247</f>
        <v>12</v>
      </c>
      <c r="H3296" s="180" t="str">
        <f>+'INFO SEAL'!L3247</f>
        <v>POSTE</v>
      </c>
      <c r="I3296" s="180" t="str">
        <f>+'INFO SEAL'!M3247</f>
        <v>CONCRETO</v>
      </c>
      <c r="J3296" s="180" t="str">
        <f>+'INFO SEAL'!N3247&amp;"-"&amp;F3296</f>
        <v>PPC15-MT</v>
      </c>
      <c r="K3296" s="180"/>
      <c r="L3296" s="182" t="str">
        <f>+VLOOKUP('INFO SEAL'!N3247,$J$8:$V$50,3,FALSE)</f>
        <v>POSTE DE CONCRETO ARMADO DE 12/200/120/300</v>
      </c>
      <c r="M3296" s="33">
        <f t="shared" si="116"/>
        <v>0.3</v>
      </c>
    </row>
    <row r="3297" spans="1:13" x14ac:dyDescent="0.25">
      <c r="A3297" s="73">
        <f>+'INFO SEAL'!B3248</f>
        <v>3243</v>
      </c>
      <c r="B3297" s="180" t="str">
        <f t="shared" si="115"/>
        <v>SICODI</v>
      </c>
      <c r="C3297" s="180" t="str">
        <f>+'INFO SEAL'!C3248</f>
        <v>AREQUIPA</v>
      </c>
      <c r="D3297" s="180" t="str">
        <f>+'INFO SEAL'!D3248</f>
        <v>CARAVELI</v>
      </c>
      <c r="E3297" s="180" t="str">
        <f>+'INFO SEAL'!E3248</f>
        <v>CARAVELI</v>
      </c>
      <c r="F3297" s="180" t="str">
        <f>+IF('INFO SEAL'!I3248="BAJA TENSION","BT",IF('INFO SEAL'!I3248="MEDIA TENSION","MT","AT"))</f>
        <v>MT</v>
      </c>
      <c r="G3297" s="180">
        <f>+'INFO SEAL'!K3248</f>
        <v>12</v>
      </c>
      <c r="H3297" s="180" t="str">
        <f>+'INFO SEAL'!L3248</f>
        <v>POSTE</v>
      </c>
      <c r="I3297" s="180" t="str">
        <f>+'INFO SEAL'!M3248</f>
        <v>CONCRETO</v>
      </c>
      <c r="J3297" s="180" t="str">
        <f>+'INFO SEAL'!N3248&amp;"-"&amp;F3297</f>
        <v>PPC15-MT</v>
      </c>
      <c r="K3297" s="180"/>
      <c r="L3297" s="182" t="str">
        <f>+VLOOKUP('INFO SEAL'!N3248,$J$8:$V$50,3,FALSE)</f>
        <v>POSTE DE CONCRETO ARMADO DE 12/200/120/300</v>
      </c>
      <c r="M3297" s="33">
        <f t="shared" si="116"/>
        <v>0.3</v>
      </c>
    </row>
    <row r="3298" spans="1:13" x14ac:dyDescent="0.25">
      <c r="A3298" s="73">
        <f>+'INFO SEAL'!B3249</f>
        <v>3244</v>
      </c>
      <c r="B3298" s="180" t="str">
        <f t="shared" si="115"/>
        <v>SICODI</v>
      </c>
      <c r="C3298" s="180" t="str">
        <f>+'INFO SEAL'!C3249</f>
        <v>AREQUIPA</v>
      </c>
      <c r="D3298" s="180" t="str">
        <f>+'INFO SEAL'!D3249</f>
        <v>CARAVELI</v>
      </c>
      <c r="E3298" s="180" t="str">
        <f>+'INFO SEAL'!E3249</f>
        <v>CARAVELI</v>
      </c>
      <c r="F3298" s="180" t="str">
        <f>+IF('INFO SEAL'!I3249="BAJA TENSION","BT",IF('INFO SEAL'!I3249="MEDIA TENSION","MT","AT"))</f>
        <v>MT</v>
      </c>
      <c r="G3298" s="180">
        <f>+'INFO SEAL'!K3249</f>
        <v>12</v>
      </c>
      <c r="H3298" s="180" t="str">
        <f>+'INFO SEAL'!L3249</f>
        <v>POSTE</v>
      </c>
      <c r="I3298" s="180" t="str">
        <f>+'INFO SEAL'!M3249</f>
        <v>CONCRETO</v>
      </c>
      <c r="J3298" s="180" t="str">
        <f>+'INFO SEAL'!N3249&amp;"-"&amp;F3298</f>
        <v>PPC15-MT</v>
      </c>
      <c r="K3298" s="180"/>
      <c r="L3298" s="182" t="str">
        <f>+VLOOKUP('INFO SEAL'!N3249,$J$8:$V$50,3,FALSE)</f>
        <v>POSTE DE CONCRETO ARMADO DE 12/200/120/300</v>
      </c>
      <c r="M3298" s="33">
        <f t="shared" si="116"/>
        <v>0.3</v>
      </c>
    </row>
    <row r="3299" spans="1:13" x14ac:dyDescent="0.25">
      <c r="A3299" s="73">
        <f>+'INFO SEAL'!B3250</f>
        <v>3245</v>
      </c>
      <c r="B3299" s="180" t="str">
        <f t="shared" si="115"/>
        <v>SICODI</v>
      </c>
      <c r="C3299" s="180" t="str">
        <f>+'INFO SEAL'!C3250</f>
        <v>AREQUIPA</v>
      </c>
      <c r="D3299" s="180" t="str">
        <f>+'INFO SEAL'!D3250</f>
        <v>CARAVELI</v>
      </c>
      <c r="E3299" s="180" t="str">
        <f>+'INFO SEAL'!E3250</f>
        <v>CARAVELI</v>
      </c>
      <c r="F3299" s="180" t="str">
        <f>+IF('INFO SEAL'!I3250="BAJA TENSION","BT",IF('INFO SEAL'!I3250="MEDIA TENSION","MT","AT"))</f>
        <v>MT</v>
      </c>
      <c r="G3299" s="180">
        <f>+'INFO SEAL'!K3250</f>
        <v>12</v>
      </c>
      <c r="H3299" s="180" t="str">
        <f>+'INFO SEAL'!L3250</f>
        <v>POSTE</v>
      </c>
      <c r="I3299" s="180" t="str">
        <f>+'INFO SEAL'!M3250</f>
        <v>CONCRETO</v>
      </c>
      <c r="J3299" s="180" t="str">
        <f>+'INFO SEAL'!N3250&amp;"-"&amp;F3299</f>
        <v>PPC15-MT</v>
      </c>
      <c r="K3299" s="180"/>
      <c r="L3299" s="182" t="str">
        <f>+VLOOKUP('INFO SEAL'!N3250,$J$8:$V$50,3,FALSE)</f>
        <v>POSTE DE CONCRETO ARMADO DE 12/200/120/300</v>
      </c>
      <c r="M3299" s="33">
        <f t="shared" si="116"/>
        <v>0.3</v>
      </c>
    </row>
    <row r="3300" spans="1:13" x14ac:dyDescent="0.25">
      <c r="A3300" s="73">
        <f>+'INFO SEAL'!B3251</f>
        <v>3246</v>
      </c>
      <c r="B3300" s="180" t="str">
        <f t="shared" si="115"/>
        <v>SICODI</v>
      </c>
      <c r="C3300" s="180" t="str">
        <f>+'INFO SEAL'!C3251</f>
        <v>AREQUIPA</v>
      </c>
      <c r="D3300" s="180" t="str">
        <f>+'INFO SEAL'!D3251</f>
        <v>CARAVELI</v>
      </c>
      <c r="E3300" s="180" t="str">
        <f>+'INFO SEAL'!E3251</f>
        <v>CARAVELI</v>
      </c>
      <c r="F3300" s="180" t="str">
        <f>+IF('INFO SEAL'!I3251="BAJA TENSION","BT",IF('INFO SEAL'!I3251="MEDIA TENSION","MT","AT"))</f>
        <v>MT</v>
      </c>
      <c r="G3300" s="180">
        <f>+'INFO SEAL'!K3251</f>
        <v>12</v>
      </c>
      <c r="H3300" s="180" t="str">
        <f>+'INFO SEAL'!L3251</f>
        <v>POSTE</v>
      </c>
      <c r="I3300" s="180" t="str">
        <f>+'INFO SEAL'!M3251</f>
        <v>CONCRETO</v>
      </c>
      <c r="J3300" s="180" t="str">
        <f>+'INFO SEAL'!N3251&amp;"-"&amp;F3300</f>
        <v>PPC15-MT</v>
      </c>
      <c r="K3300" s="180"/>
      <c r="L3300" s="182" t="str">
        <f>+VLOOKUP('INFO SEAL'!N3251,$J$8:$V$50,3,FALSE)</f>
        <v>POSTE DE CONCRETO ARMADO DE 12/200/120/300</v>
      </c>
      <c r="M3300" s="33">
        <f t="shared" si="116"/>
        <v>0.3</v>
      </c>
    </row>
    <row r="3301" spans="1:13" x14ac:dyDescent="0.25">
      <c r="A3301" s="73">
        <f>+'INFO SEAL'!B3252</f>
        <v>3247</v>
      </c>
      <c r="B3301" s="180" t="str">
        <f t="shared" si="115"/>
        <v>SICODI</v>
      </c>
      <c r="C3301" s="180" t="str">
        <f>+'INFO SEAL'!C3252</f>
        <v>AREQUIPA</v>
      </c>
      <c r="D3301" s="180" t="str">
        <f>+'INFO SEAL'!D3252</f>
        <v>CARAVELI</v>
      </c>
      <c r="E3301" s="180" t="str">
        <f>+'INFO SEAL'!E3252</f>
        <v>CARAVELI</v>
      </c>
      <c r="F3301" s="180" t="str">
        <f>+IF('INFO SEAL'!I3252="BAJA TENSION","BT",IF('INFO SEAL'!I3252="MEDIA TENSION","MT","AT"))</f>
        <v>MT</v>
      </c>
      <c r="G3301" s="180">
        <f>+'INFO SEAL'!K3252</f>
        <v>12</v>
      </c>
      <c r="H3301" s="180" t="str">
        <f>+'INFO SEAL'!L3252</f>
        <v>POSTE</v>
      </c>
      <c r="I3301" s="180" t="str">
        <f>+'INFO SEAL'!M3252</f>
        <v>CONCRETO</v>
      </c>
      <c r="J3301" s="180" t="str">
        <f>+'INFO SEAL'!N3252&amp;"-"&amp;F3301</f>
        <v>PPC15-MT</v>
      </c>
      <c r="K3301" s="180"/>
      <c r="L3301" s="182" t="str">
        <f>+VLOOKUP('INFO SEAL'!N3252,$J$8:$V$50,3,FALSE)</f>
        <v>POSTE DE CONCRETO ARMADO DE 12/200/120/300</v>
      </c>
      <c r="M3301" s="33">
        <f t="shared" si="116"/>
        <v>0.3</v>
      </c>
    </row>
    <row r="3302" spans="1:13" x14ac:dyDescent="0.25">
      <c r="A3302" s="73">
        <f>+'INFO SEAL'!B3253</f>
        <v>3248</v>
      </c>
      <c r="B3302" s="180" t="str">
        <f t="shared" si="115"/>
        <v>SICODI</v>
      </c>
      <c r="C3302" s="180" t="str">
        <f>+'INFO SEAL'!C3253</f>
        <v>AREQUIPA</v>
      </c>
      <c r="D3302" s="180" t="str">
        <f>+'INFO SEAL'!D3253</f>
        <v>CARAVELI</v>
      </c>
      <c r="E3302" s="180" t="str">
        <f>+'INFO SEAL'!E3253</f>
        <v>CARAVELI</v>
      </c>
      <c r="F3302" s="180" t="str">
        <f>+IF('INFO SEAL'!I3253="BAJA TENSION","BT",IF('INFO SEAL'!I3253="MEDIA TENSION","MT","AT"))</f>
        <v>MT</v>
      </c>
      <c r="G3302" s="180">
        <f>+'INFO SEAL'!K3253</f>
        <v>12</v>
      </c>
      <c r="H3302" s="180" t="str">
        <f>+'INFO SEAL'!L3253</f>
        <v>POSTE</v>
      </c>
      <c r="I3302" s="180" t="str">
        <f>+'INFO SEAL'!M3253</f>
        <v>CONCRETO</v>
      </c>
      <c r="J3302" s="180" t="str">
        <f>+'INFO SEAL'!N3253&amp;"-"&amp;F3302</f>
        <v>PPC15-MT</v>
      </c>
      <c r="K3302" s="180"/>
      <c r="L3302" s="182" t="str">
        <f>+VLOOKUP('INFO SEAL'!N3253,$J$8:$V$50,3,FALSE)</f>
        <v>POSTE DE CONCRETO ARMADO DE 12/200/120/300</v>
      </c>
      <c r="M3302" s="33">
        <f t="shared" si="116"/>
        <v>0.3</v>
      </c>
    </row>
    <row r="3303" spans="1:13" x14ac:dyDescent="0.25">
      <c r="A3303" s="73">
        <f>+'INFO SEAL'!B3254</f>
        <v>3249</v>
      </c>
      <c r="B3303" s="180" t="str">
        <f t="shared" si="115"/>
        <v>SICODI</v>
      </c>
      <c r="C3303" s="180" t="str">
        <f>+'INFO SEAL'!C3254</f>
        <v>AREQUIPA</v>
      </c>
      <c r="D3303" s="180" t="str">
        <f>+'INFO SEAL'!D3254</f>
        <v>CARAVELI</v>
      </c>
      <c r="E3303" s="180" t="str">
        <f>+'INFO SEAL'!E3254</f>
        <v>CARAVELI</v>
      </c>
      <c r="F3303" s="180" t="str">
        <f>+IF('INFO SEAL'!I3254="BAJA TENSION","BT",IF('INFO SEAL'!I3254="MEDIA TENSION","MT","AT"))</f>
        <v>MT</v>
      </c>
      <c r="G3303" s="180">
        <f>+'INFO SEAL'!K3254</f>
        <v>12</v>
      </c>
      <c r="H3303" s="180" t="str">
        <f>+'INFO SEAL'!L3254</f>
        <v>POSTE</v>
      </c>
      <c r="I3303" s="180" t="str">
        <f>+'INFO SEAL'!M3254</f>
        <v>CONCRETO</v>
      </c>
      <c r="J3303" s="180" t="str">
        <f>+'INFO SEAL'!N3254&amp;"-"&amp;F3303</f>
        <v>PPC15-MT</v>
      </c>
      <c r="K3303" s="180"/>
      <c r="L3303" s="182" t="str">
        <f>+VLOOKUP('INFO SEAL'!N3254,$J$8:$V$50,3,FALSE)</f>
        <v>POSTE DE CONCRETO ARMADO DE 12/200/120/300</v>
      </c>
      <c r="M3303" s="33">
        <f t="shared" si="116"/>
        <v>0.3</v>
      </c>
    </row>
    <row r="3304" spans="1:13" x14ac:dyDescent="0.25">
      <c r="A3304" s="73">
        <f>+'INFO SEAL'!B3255</f>
        <v>3250</v>
      </c>
      <c r="B3304" s="180" t="str">
        <f t="shared" si="115"/>
        <v>SICODI</v>
      </c>
      <c r="C3304" s="180" t="str">
        <f>+'INFO SEAL'!C3255</f>
        <v>AREQUIPA</v>
      </c>
      <c r="D3304" s="180" t="str">
        <f>+'INFO SEAL'!D3255</f>
        <v>CARAVELI</v>
      </c>
      <c r="E3304" s="180" t="str">
        <f>+'INFO SEAL'!E3255</f>
        <v>CARAVELI</v>
      </c>
      <c r="F3304" s="180" t="str">
        <f>+IF('INFO SEAL'!I3255="BAJA TENSION","BT",IF('INFO SEAL'!I3255="MEDIA TENSION","MT","AT"))</f>
        <v>MT</v>
      </c>
      <c r="G3304" s="180">
        <f>+'INFO SEAL'!K3255</f>
        <v>12</v>
      </c>
      <c r="H3304" s="180" t="str">
        <f>+'INFO SEAL'!L3255</f>
        <v>POSTE</v>
      </c>
      <c r="I3304" s="180" t="str">
        <f>+'INFO SEAL'!M3255</f>
        <v>CONCRETO</v>
      </c>
      <c r="J3304" s="180" t="str">
        <f>+'INFO SEAL'!N3255&amp;"-"&amp;F3304</f>
        <v>PPC15-MT</v>
      </c>
      <c r="K3304" s="180"/>
      <c r="L3304" s="182" t="str">
        <f>+VLOOKUP('INFO SEAL'!N3255,$J$8:$V$50,3,FALSE)</f>
        <v>POSTE DE CONCRETO ARMADO DE 12/200/120/300</v>
      </c>
      <c r="M3304" s="33">
        <f t="shared" si="116"/>
        <v>0.3</v>
      </c>
    </row>
    <row r="3305" spans="1:13" x14ac:dyDescent="0.25">
      <c r="A3305" s="73">
        <f>+'INFO SEAL'!B3256</f>
        <v>3251</v>
      </c>
      <c r="B3305" s="180" t="str">
        <f t="shared" si="115"/>
        <v>SICODI</v>
      </c>
      <c r="C3305" s="180" t="str">
        <f>+'INFO SEAL'!C3256</f>
        <v>AREQUIPA</v>
      </c>
      <c r="D3305" s="180" t="str">
        <f>+'INFO SEAL'!D3256</f>
        <v>CARAVELI</v>
      </c>
      <c r="E3305" s="180" t="str">
        <f>+'INFO SEAL'!E3256</f>
        <v>CARAVELI</v>
      </c>
      <c r="F3305" s="180" t="str">
        <f>+IF('INFO SEAL'!I3256="BAJA TENSION","BT",IF('INFO SEAL'!I3256="MEDIA TENSION","MT","AT"))</f>
        <v>MT</v>
      </c>
      <c r="G3305" s="180">
        <f>+'INFO SEAL'!K3256</f>
        <v>12</v>
      </c>
      <c r="H3305" s="180" t="str">
        <f>+'INFO SEAL'!L3256</f>
        <v>POSTE</v>
      </c>
      <c r="I3305" s="180" t="str">
        <f>+'INFO SEAL'!M3256</f>
        <v>CONCRETO</v>
      </c>
      <c r="J3305" s="180" t="str">
        <f>+'INFO SEAL'!N3256&amp;"-"&amp;F3305</f>
        <v>PPC15-MT</v>
      </c>
      <c r="K3305" s="180"/>
      <c r="L3305" s="182" t="str">
        <f>+VLOOKUP('INFO SEAL'!N3256,$J$8:$V$50,3,FALSE)</f>
        <v>POSTE DE CONCRETO ARMADO DE 12/200/120/300</v>
      </c>
      <c r="M3305" s="33">
        <f t="shared" si="116"/>
        <v>0.3</v>
      </c>
    </row>
    <row r="3306" spans="1:13" x14ac:dyDescent="0.25">
      <c r="A3306" s="73">
        <f>+'INFO SEAL'!B3257</f>
        <v>3252</v>
      </c>
      <c r="B3306" s="180" t="str">
        <f t="shared" si="115"/>
        <v>SICODI</v>
      </c>
      <c r="C3306" s="180" t="str">
        <f>+'INFO SEAL'!C3257</f>
        <v>AREQUIPA</v>
      </c>
      <c r="D3306" s="180" t="str">
        <f>+'INFO SEAL'!D3257</f>
        <v>CARAVELI</v>
      </c>
      <c r="E3306" s="180" t="str">
        <f>+'INFO SEAL'!E3257</f>
        <v>CARAVELI</v>
      </c>
      <c r="F3306" s="180" t="str">
        <f>+IF('INFO SEAL'!I3257="BAJA TENSION","BT",IF('INFO SEAL'!I3257="MEDIA TENSION","MT","AT"))</f>
        <v>MT</v>
      </c>
      <c r="G3306" s="180">
        <f>+'INFO SEAL'!K3257</f>
        <v>12</v>
      </c>
      <c r="H3306" s="180" t="str">
        <f>+'INFO SEAL'!L3257</f>
        <v>POSTE</v>
      </c>
      <c r="I3306" s="180" t="str">
        <f>+'INFO SEAL'!M3257</f>
        <v>CONCRETO</v>
      </c>
      <c r="J3306" s="180" t="str">
        <f>+'INFO SEAL'!N3257&amp;"-"&amp;F3306</f>
        <v>PPC15-MT</v>
      </c>
      <c r="K3306" s="180"/>
      <c r="L3306" s="182" t="str">
        <f>+VLOOKUP('INFO SEAL'!N3257,$J$8:$V$50,3,FALSE)</f>
        <v>POSTE DE CONCRETO ARMADO DE 12/200/120/300</v>
      </c>
      <c r="M3306" s="33">
        <f t="shared" si="116"/>
        <v>0.3</v>
      </c>
    </row>
    <row r="3307" spans="1:13" x14ac:dyDescent="0.25">
      <c r="A3307" s="73">
        <f>+'INFO SEAL'!B3258</f>
        <v>3253</v>
      </c>
      <c r="B3307" s="180" t="str">
        <f t="shared" si="115"/>
        <v>SICODI</v>
      </c>
      <c r="C3307" s="180" t="str">
        <f>+'INFO SEAL'!C3258</f>
        <v>AREQUIPA</v>
      </c>
      <c r="D3307" s="180" t="str">
        <f>+'INFO SEAL'!D3258</f>
        <v>CARAVELI</v>
      </c>
      <c r="E3307" s="180" t="str">
        <f>+'INFO SEAL'!E3258</f>
        <v>CARAVELI</v>
      </c>
      <c r="F3307" s="180" t="str">
        <f>+IF('INFO SEAL'!I3258="BAJA TENSION","BT",IF('INFO SEAL'!I3258="MEDIA TENSION","MT","AT"))</f>
        <v>MT</v>
      </c>
      <c r="G3307" s="180">
        <f>+'INFO SEAL'!K3258</f>
        <v>12</v>
      </c>
      <c r="H3307" s="180" t="str">
        <f>+'INFO SEAL'!L3258</f>
        <v>POSTE</v>
      </c>
      <c r="I3307" s="180" t="str">
        <f>+'INFO SEAL'!M3258</f>
        <v>CONCRETO</v>
      </c>
      <c r="J3307" s="180" t="str">
        <f>+'INFO SEAL'!N3258&amp;"-"&amp;F3307</f>
        <v>PPC15-MT</v>
      </c>
      <c r="K3307" s="180"/>
      <c r="L3307" s="182" t="str">
        <f>+VLOOKUP('INFO SEAL'!N3258,$J$8:$V$50,3,FALSE)</f>
        <v>POSTE DE CONCRETO ARMADO DE 12/200/120/300</v>
      </c>
      <c r="M3307" s="33">
        <f t="shared" si="116"/>
        <v>0.3</v>
      </c>
    </row>
    <row r="3308" spans="1:13" x14ac:dyDescent="0.25">
      <c r="A3308" s="73">
        <f>+'INFO SEAL'!B3259</f>
        <v>3254</v>
      </c>
      <c r="B3308" s="180" t="str">
        <f t="shared" si="115"/>
        <v>SICODI</v>
      </c>
      <c r="C3308" s="180" t="str">
        <f>+'INFO SEAL'!C3259</f>
        <v>AREQUIPA</v>
      </c>
      <c r="D3308" s="180" t="str">
        <f>+'INFO SEAL'!D3259</f>
        <v>CARAVELI</v>
      </c>
      <c r="E3308" s="180" t="str">
        <f>+'INFO SEAL'!E3259</f>
        <v>CARAVELI</v>
      </c>
      <c r="F3308" s="180" t="str">
        <f>+IF('INFO SEAL'!I3259="BAJA TENSION","BT",IF('INFO SEAL'!I3259="MEDIA TENSION","MT","AT"))</f>
        <v>MT</v>
      </c>
      <c r="G3308" s="180">
        <f>+'INFO SEAL'!K3259</f>
        <v>12</v>
      </c>
      <c r="H3308" s="180" t="str">
        <f>+'INFO SEAL'!L3259</f>
        <v>POSTE</v>
      </c>
      <c r="I3308" s="180" t="str">
        <f>+'INFO SEAL'!M3259</f>
        <v>CONCRETO</v>
      </c>
      <c r="J3308" s="180" t="str">
        <f>+'INFO SEAL'!N3259&amp;"-"&amp;F3308</f>
        <v>PPC15-MT</v>
      </c>
      <c r="K3308" s="180"/>
      <c r="L3308" s="182" t="str">
        <f>+VLOOKUP('INFO SEAL'!N3259,$J$8:$V$50,3,FALSE)</f>
        <v>POSTE DE CONCRETO ARMADO DE 12/200/120/300</v>
      </c>
      <c r="M3308" s="33">
        <f t="shared" si="116"/>
        <v>0.3</v>
      </c>
    </row>
    <row r="3309" spans="1:13" x14ac:dyDescent="0.25">
      <c r="A3309" s="73">
        <f>+'INFO SEAL'!B3260</f>
        <v>3255</v>
      </c>
      <c r="B3309" s="180" t="str">
        <f t="shared" si="115"/>
        <v>SICODI</v>
      </c>
      <c r="C3309" s="180" t="str">
        <f>+'INFO SEAL'!C3260</f>
        <v>AREQUIPA</v>
      </c>
      <c r="D3309" s="180" t="str">
        <f>+'INFO SEAL'!D3260</f>
        <v>CARAVELI</v>
      </c>
      <c r="E3309" s="180" t="str">
        <f>+'INFO SEAL'!E3260</f>
        <v>CARAVELI</v>
      </c>
      <c r="F3309" s="180" t="str">
        <f>+IF('INFO SEAL'!I3260="BAJA TENSION","BT",IF('INFO SEAL'!I3260="MEDIA TENSION","MT","AT"))</f>
        <v>MT</v>
      </c>
      <c r="G3309" s="180">
        <f>+'INFO SEAL'!K3260</f>
        <v>12</v>
      </c>
      <c r="H3309" s="180" t="str">
        <f>+'INFO SEAL'!L3260</f>
        <v>POSTE</v>
      </c>
      <c r="I3309" s="180" t="str">
        <f>+'INFO SEAL'!M3260</f>
        <v>CONCRETO</v>
      </c>
      <c r="J3309" s="180" t="str">
        <f>+'INFO SEAL'!N3260&amp;"-"&amp;F3309</f>
        <v>PPC15-MT</v>
      </c>
      <c r="K3309" s="180"/>
      <c r="L3309" s="182" t="str">
        <f>+VLOOKUP('INFO SEAL'!N3260,$J$8:$V$50,3,FALSE)</f>
        <v>POSTE DE CONCRETO ARMADO DE 12/200/120/300</v>
      </c>
      <c r="M3309" s="33">
        <f t="shared" si="116"/>
        <v>0.3</v>
      </c>
    </row>
    <row r="3310" spans="1:13" x14ac:dyDescent="0.25">
      <c r="A3310" s="73">
        <f>+'INFO SEAL'!B3261</f>
        <v>3256</v>
      </c>
      <c r="B3310" s="180" t="str">
        <f t="shared" si="115"/>
        <v>SICODI</v>
      </c>
      <c r="C3310" s="180" t="str">
        <f>+'INFO SEAL'!C3261</f>
        <v>AREQUIPA</v>
      </c>
      <c r="D3310" s="180" t="str">
        <f>+'INFO SEAL'!D3261</f>
        <v>CARAVELI</v>
      </c>
      <c r="E3310" s="180" t="str">
        <f>+'INFO SEAL'!E3261</f>
        <v>CARAVELI</v>
      </c>
      <c r="F3310" s="180" t="str">
        <f>+IF('INFO SEAL'!I3261="BAJA TENSION","BT",IF('INFO SEAL'!I3261="MEDIA TENSION","MT","AT"))</f>
        <v>MT</v>
      </c>
      <c r="G3310" s="180">
        <f>+'INFO SEAL'!K3261</f>
        <v>12</v>
      </c>
      <c r="H3310" s="180" t="str">
        <f>+'INFO SEAL'!L3261</f>
        <v>POSTE</v>
      </c>
      <c r="I3310" s="180" t="str">
        <f>+'INFO SEAL'!M3261</f>
        <v>CONCRETO</v>
      </c>
      <c r="J3310" s="180" t="str">
        <f>+'INFO SEAL'!N3261&amp;"-"&amp;F3310</f>
        <v>PPC15-MT</v>
      </c>
      <c r="K3310" s="180"/>
      <c r="L3310" s="182" t="str">
        <f>+VLOOKUP('INFO SEAL'!N3261,$J$8:$V$50,3,FALSE)</f>
        <v>POSTE DE CONCRETO ARMADO DE 12/200/120/300</v>
      </c>
      <c r="M3310" s="33">
        <f t="shared" si="116"/>
        <v>0.3</v>
      </c>
    </row>
    <row r="3311" spans="1:13" x14ac:dyDescent="0.25">
      <c r="A3311" s="73">
        <f>+'INFO SEAL'!B3262</f>
        <v>3257</v>
      </c>
      <c r="B3311" s="180" t="str">
        <f t="shared" si="115"/>
        <v>SICODI</v>
      </c>
      <c r="C3311" s="180" t="str">
        <f>+'INFO SEAL'!C3262</f>
        <v>AREQUIPA</v>
      </c>
      <c r="D3311" s="180" t="str">
        <f>+'INFO SEAL'!D3262</f>
        <v>CARAVELI</v>
      </c>
      <c r="E3311" s="180" t="str">
        <f>+'INFO SEAL'!E3262</f>
        <v>CARAVELI</v>
      </c>
      <c r="F3311" s="180" t="str">
        <f>+IF('INFO SEAL'!I3262="BAJA TENSION","BT",IF('INFO SEAL'!I3262="MEDIA TENSION","MT","AT"))</f>
        <v>MT</v>
      </c>
      <c r="G3311" s="180">
        <f>+'INFO SEAL'!K3262</f>
        <v>12</v>
      </c>
      <c r="H3311" s="180" t="str">
        <f>+'INFO SEAL'!L3262</f>
        <v>POSTE</v>
      </c>
      <c r="I3311" s="180" t="str">
        <f>+'INFO SEAL'!M3262</f>
        <v>CONCRETO</v>
      </c>
      <c r="J3311" s="180" t="str">
        <f>+'INFO SEAL'!N3262&amp;"-"&amp;F3311</f>
        <v>PPC15-MT</v>
      </c>
      <c r="K3311" s="180"/>
      <c r="L3311" s="182" t="str">
        <f>+VLOOKUP('INFO SEAL'!N3262,$J$8:$V$50,3,FALSE)</f>
        <v>POSTE DE CONCRETO ARMADO DE 12/200/120/300</v>
      </c>
      <c r="M3311" s="33">
        <f t="shared" si="116"/>
        <v>0.3</v>
      </c>
    </row>
    <row r="3312" spans="1:13" x14ac:dyDescent="0.25">
      <c r="A3312" s="73">
        <f>+'INFO SEAL'!B3263</f>
        <v>3258</v>
      </c>
      <c r="B3312" s="180" t="str">
        <f t="shared" si="115"/>
        <v>SICODI</v>
      </c>
      <c r="C3312" s="180" t="str">
        <f>+'INFO SEAL'!C3263</f>
        <v>AREQUIPA</v>
      </c>
      <c r="D3312" s="180" t="str">
        <f>+'INFO SEAL'!D3263</f>
        <v>CARAVELI</v>
      </c>
      <c r="E3312" s="180" t="str">
        <f>+'INFO SEAL'!E3263</f>
        <v>CARAVELI</v>
      </c>
      <c r="F3312" s="180" t="str">
        <f>+IF('INFO SEAL'!I3263="BAJA TENSION","BT",IF('INFO SEAL'!I3263="MEDIA TENSION","MT","AT"))</f>
        <v>MT</v>
      </c>
      <c r="G3312" s="180">
        <f>+'INFO SEAL'!K3263</f>
        <v>12</v>
      </c>
      <c r="H3312" s="180" t="str">
        <f>+'INFO SEAL'!L3263</f>
        <v>POSTE</v>
      </c>
      <c r="I3312" s="180" t="str">
        <f>+'INFO SEAL'!M3263</f>
        <v>CONCRETO</v>
      </c>
      <c r="J3312" s="180" t="str">
        <f>+'INFO SEAL'!N3263&amp;"-"&amp;F3312</f>
        <v>PPC15-MT</v>
      </c>
      <c r="K3312" s="180"/>
      <c r="L3312" s="182" t="str">
        <f>+VLOOKUP('INFO SEAL'!N3263,$J$8:$V$50,3,FALSE)</f>
        <v>POSTE DE CONCRETO ARMADO DE 12/200/120/300</v>
      </c>
      <c r="M3312" s="33">
        <f t="shared" si="116"/>
        <v>0.3</v>
      </c>
    </row>
    <row r="3313" spans="1:13" x14ac:dyDescent="0.25">
      <c r="A3313" s="73">
        <f>+'INFO SEAL'!B3264</f>
        <v>3259</v>
      </c>
      <c r="B3313" s="180" t="str">
        <f t="shared" si="115"/>
        <v>SICODI</v>
      </c>
      <c r="C3313" s="180" t="str">
        <f>+'INFO SEAL'!C3264</f>
        <v>AREQUIPA</v>
      </c>
      <c r="D3313" s="180" t="str">
        <f>+'INFO SEAL'!D3264</f>
        <v>CARAVELI</v>
      </c>
      <c r="E3313" s="180" t="str">
        <f>+'INFO SEAL'!E3264</f>
        <v>CARAVELI</v>
      </c>
      <c r="F3313" s="180" t="str">
        <f>+IF('INFO SEAL'!I3264="BAJA TENSION","BT",IF('INFO SEAL'!I3264="MEDIA TENSION","MT","AT"))</f>
        <v>MT</v>
      </c>
      <c r="G3313" s="180">
        <f>+'INFO SEAL'!K3264</f>
        <v>12</v>
      </c>
      <c r="H3313" s="180" t="str">
        <f>+'INFO SEAL'!L3264</f>
        <v>POSTE</v>
      </c>
      <c r="I3313" s="180" t="str">
        <f>+'INFO SEAL'!M3264</f>
        <v>CONCRETO</v>
      </c>
      <c r="J3313" s="180" t="str">
        <f>+'INFO SEAL'!N3264&amp;"-"&amp;F3313</f>
        <v>PPC15-MT</v>
      </c>
      <c r="K3313" s="180"/>
      <c r="L3313" s="182" t="str">
        <f>+VLOOKUP('INFO SEAL'!N3264,$J$8:$V$50,3,FALSE)</f>
        <v>POSTE DE CONCRETO ARMADO DE 12/200/120/300</v>
      </c>
      <c r="M3313" s="33">
        <f t="shared" si="116"/>
        <v>0.3</v>
      </c>
    </row>
    <row r="3314" spans="1:13" x14ac:dyDescent="0.25">
      <c r="A3314" s="73">
        <f>+'INFO SEAL'!B3265</f>
        <v>3260</v>
      </c>
      <c r="B3314" s="180" t="str">
        <f t="shared" si="115"/>
        <v>SICODI</v>
      </c>
      <c r="C3314" s="180" t="str">
        <f>+'INFO SEAL'!C3265</f>
        <v>AREQUIPA</v>
      </c>
      <c r="D3314" s="180" t="str">
        <f>+'INFO SEAL'!D3265</f>
        <v>CARAVELI</v>
      </c>
      <c r="E3314" s="180" t="str">
        <f>+'INFO SEAL'!E3265</f>
        <v>CARAVELI</v>
      </c>
      <c r="F3314" s="180" t="str">
        <f>+IF('INFO SEAL'!I3265="BAJA TENSION","BT",IF('INFO SEAL'!I3265="MEDIA TENSION","MT","AT"))</f>
        <v>MT</v>
      </c>
      <c r="G3314" s="180">
        <f>+'INFO SEAL'!K3265</f>
        <v>12</v>
      </c>
      <c r="H3314" s="180" t="str">
        <f>+'INFO SEAL'!L3265</f>
        <v>POSTE</v>
      </c>
      <c r="I3314" s="180" t="str">
        <f>+'INFO SEAL'!M3265</f>
        <v>CONCRETO</v>
      </c>
      <c r="J3314" s="180" t="str">
        <f>+'INFO SEAL'!N3265&amp;"-"&amp;F3314</f>
        <v>PPC15-MT</v>
      </c>
      <c r="K3314" s="180"/>
      <c r="L3314" s="182" t="str">
        <f>+VLOOKUP('INFO SEAL'!N3265,$J$8:$V$50,3,FALSE)</f>
        <v>POSTE DE CONCRETO ARMADO DE 12/200/120/300</v>
      </c>
      <c r="M3314" s="33">
        <f t="shared" si="116"/>
        <v>0.3</v>
      </c>
    </row>
    <row r="3315" spans="1:13" x14ac:dyDescent="0.25">
      <c r="A3315" s="73">
        <f>+'INFO SEAL'!B3266</f>
        <v>3261</v>
      </c>
      <c r="B3315" s="180" t="str">
        <f t="shared" si="115"/>
        <v>SICODI</v>
      </c>
      <c r="C3315" s="180" t="str">
        <f>+'INFO SEAL'!C3266</f>
        <v>AREQUIPA</v>
      </c>
      <c r="D3315" s="180" t="str">
        <f>+'INFO SEAL'!D3266</f>
        <v>CARAVELI</v>
      </c>
      <c r="E3315" s="180" t="str">
        <f>+'INFO SEAL'!E3266</f>
        <v>CARAVELI</v>
      </c>
      <c r="F3315" s="180" t="str">
        <f>+IF('INFO SEAL'!I3266="BAJA TENSION","BT",IF('INFO SEAL'!I3266="MEDIA TENSION","MT","AT"))</f>
        <v>MT</v>
      </c>
      <c r="G3315" s="180">
        <f>+'INFO SEAL'!K3266</f>
        <v>12</v>
      </c>
      <c r="H3315" s="180" t="str">
        <f>+'INFO SEAL'!L3266</f>
        <v>POSTE</v>
      </c>
      <c r="I3315" s="180" t="str">
        <f>+'INFO SEAL'!M3266</f>
        <v>CONCRETO</v>
      </c>
      <c r="J3315" s="180" t="str">
        <f>+'INFO SEAL'!N3266&amp;"-"&amp;F3315</f>
        <v>PPC15-MT</v>
      </c>
      <c r="K3315" s="180"/>
      <c r="L3315" s="182" t="str">
        <f>+VLOOKUP('INFO SEAL'!N3266,$J$8:$V$50,3,FALSE)</f>
        <v>POSTE DE CONCRETO ARMADO DE 12/200/120/300</v>
      </c>
      <c r="M3315" s="33">
        <f t="shared" si="116"/>
        <v>0.3</v>
      </c>
    </row>
    <row r="3316" spans="1:13" x14ac:dyDescent="0.25">
      <c r="A3316" s="73">
        <f>+'INFO SEAL'!B3267</f>
        <v>3262</v>
      </c>
      <c r="B3316" s="180" t="str">
        <f t="shared" si="115"/>
        <v>SICODI</v>
      </c>
      <c r="C3316" s="180" t="str">
        <f>+'INFO SEAL'!C3267</f>
        <v>AREQUIPA</v>
      </c>
      <c r="D3316" s="180" t="str">
        <f>+'INFO SEAL'!D3267</f>
        <v>CARAVELI</v>
      </c>
      <c r="E3316" s="180" t="str">
        <f>+'INFO SEAL'!E3267</f>
        <v>CARAVELI</v>
      </c>
      <c r="F3316" s="180" t="str">
        <f>+IF('INFO SEAL'!I3267="BAJA TENSION","BT",IF('INFO SEAL'!I3267="MEDIA TENSION","MT","AT"))</f>
        <v>MT</v>
      </c>
      <c r="G3316" s="180">
        <f>+'INFO SEAL'!K3267</f>
        <v>12</v>
      </c>
      <c r="H3316" s="180" t="str">
        <f>+'INFO SEAL'!L3267</f>
        <v>POSTE</v>
      </c>
      <c r="I3316" s="180" t="str">
        <f>+'INFO SEAL'!M3267</f>
        <v>CONCRETO</v>
      </c>
      <c r="J3316" s="180" t="str">
        <f>+'INFO SEAL'!N3267&amp;"-"&amp;F3316</f>
        <v>PPC15-MT</v>
      </c>
      <c r="K3316" s="180"/>
      <c r="L3316" s="182" t="str">
        <f>+VLOOKUP('INFO SEAL'!N3267,$J$8:$V$50,3,FALSE)</f>
        <v>POSTE DE CONCRETO ARMADO DE 12/200/120/300</v>
      </c>
      <c r="M3316" s="33">
        <f t="shared" si="116"/>
        <v>0.3</v>
      </c>
    </row>
    <row r="3317" spans="1:13" x14ac:dyDescent="0.25">
      <c r="A3317" s="73">
        <f>+'INFO SEAL'!B3268</f>
        <v>3263</v>
      </c>
      <c r="B3317" s="180" t="str">
        <f t="shared" si="115"/>
        <v>SICODI</v>
      </c>
      <c r="C3317" s="180" t="str">
        <f>+'INFO SEAL'!C3268</f>
        <v>AREQUIPA</v>
      </c>
      <c r="D3317" s="180" t="str">
        <f>+'INFO SEAL'!D3268</f>
        <v>CARAVELI</v>
      </c>
      <c r="E3317" s="180" t="str">
        <f>+'INFO SEAL'!E3268</f>
        <v>CARAVELI</v>
      </c>
      <c r="F3317" s="180" t="str">
        <f>+IF('INFO SEAL'!I3268="BAJA TENSION","BT",IF('INFO SEAL'!I3268="MEDIA TENSION","MT","AT"))</f>
        <v>MT</v>
      </c>
      <c r="G3317" s="180">
        <f>+'INFO SEAL'!K3268</f>
        <v>12</v>
      </c>
      <c r="H3317" s="180" t="str">
        <f>+'INFO SEAL'!L3268</f>
        <v>POSTE</v>
      </c>
      <c r="I3317" s="180" t="str">
        <f>+'INFO SEAL'!M3268</f>
        <v>CONCRETO</v>
      </c>
      <c r="J3317" s="180" t="str">
        <f>+'INFO SEAL'!N3268&amp;"-"&amp;F3317</f>
        <v>PPC15-MT</v>
      </c>
      <c r="K3317" s="180"/>
      <c r="L3317" s="182" t="str">
        <f>+VLOOKUP('INFO SEAL'!N3268,$J$8:$V$50,3,FALSE)</f>
        <v>POSTE DE CONCRETO ARMADO DE 12/200/120/300</v>
      </c>
      <c r="M3317" s="33">
        <f t="shared" si="116"/>
        <v>0.3</v>
      </c>
    </row>
    <row r="3318" spans="1:13" x14ac:dyDescent="0.25">
      <c r="A3318" s="73">
        <f>+'INFO SEAL'!B3269</f>
        <v>3264</v>
      </c>
      <c r="B3318" s="180" t="str">
        <f t="shared" si="115"/>
        <v>SICODI</v>
      </c>
      <c r="C3318" s="180" t="str">
        <f>+'INFO SEAL'!C3269</f>
        <v>AREQUIPA</v>
      </c>
      <c r="D3318" s="180" t="str">
        <f>+'INFO SEAL'!D3269</f>
        <v>CARAVELI</v>
      </c>
      <c r="E3318" s="180" t="str">
        <f>+'INFO SEAL'!E3269</f>
        <v>CARAVELI</v>
      </c>
      <c r="F3318" s="180" t="str">
        <f>+IF('INFO SEAL'!I3269="BAJA TENSION","BT",IF('INFO SEAL'!I3269="MEDIA TENSION","MT","AT"))</f>
        <v>MT</v>
      </c>
      <c r="G3318" s="180">
        <f>+'INFO SEAL'!K3269</f>
        <v>12</v>
      </c>
      <c r="H3318" s="180" t="str">
        <f>+'INFO SEAL'!L3269</f>
        <v>POSTE</v>
      </c>
      <c r="I3318" s="180" t="str">
        <f>+'INFO SEAL'!M3269</f>
        <v>CONCRETO</v>
      </c>
      <c r="J3318" s="180" t="str">
        <f>+'INFO SEAL'!N3269&amp;"-"&amp;F3318</f>
        <v>PPC15-MT</v>
      </c>
      <c r="K3318" s="180"/>
      <c r="L3318" s="182" t="str">
        <f>+VLOOKUP('INFO SEAL'!N3269,$J$8:$V$50,3,FALSE)</f>
        <v>POSTE DE CONCRETO ARMADO DE 12/200/120/300</v>
      </c>
      <c r="M3318" s="33">
        <f t="shared" si="116"/>
        <v>0.3</v>
      </c>
    </row>
    <row r="3319" spans="1:13" x14ac:dyDescent="0.25">
      <c r="A3319" s="73">
        <f>+'INFO SEAL'!B3270</f>
        <v>3265</v>
      </c>
      <c r="B3319" s="180" t="str">
        <f t="shared" si="115"/>
        <v>SICODI</v>
      </c>
      <c r="C3319" s="180" t="str">
        <f>+'INFO SEAL'!C3270</f>
        <v>AREQUIPA</v>
      </c>
      <c r="D3319" s="180" t="str">
        <f>+'INFO SEAL'!D3270</f>
        <v>CARAVELI</v>
      </c>
      <c r="E3319" s="180" t="str">
        <f>+'INFO SEAL'!E3270</f>
        <v>CARAVELI</v>
      </c>
      <c r="F3319" s="180" t="str">
        <f>+IF('INFO SEAL'!I3270="BAJA TENSION","BT",IF('INFO SEAL'!I3270="MEDIA TENSION","MT","AT"))</f>
        <v>MT</v>
      </c>
      <c r="G3319" s="180">
        <f>+'INFO SEAL'!K3270</f>
        <v>12</v>
      </c>
      <c r="H3319" s="180" t="str">
        <f>+'INFO SEAL'!L3270</f>
        <v>POSTE</v>
      </c>
      <c r="I3319" s="180" t="str">
        <f>+'INFO SEAL'!M3270</f>
        <v>CONCRETO</v>
      </c>
      <c r="J3319" s="180" t="str">
        <f>+'INFO SEAL'!N3270&amp;"-"&amp;F3319</f>
        <v>PPC15-MT</v>
      </c>
      <c r="K3319" s="180"/>
      <c r="L3319" s="182" t="str">
        <f>+VLOOKUP('INFO SEAL'!N3270,$J$8:$V$50,3,FALSE)</f>
        <v>POSTE DE CONCRETO ARMADO DE 12/200/120/300</v>
      </c>
      <c r="M3319" s="33">
        <f t="shared" si="116"/>
        <v>0.3</v>
      </c>
    </row>
    <row r="3320" spans="1:13" x14ac:dyDescent="0.25">
      <c r="A3320" s="73">
        <f>+'INFO SEAL'!B3271</f>
        <v>3266</v>
      </c>
      <c r="B3320" s="180" t="str">
        <f t="shared" ref="B3320:B3383" si="117">+INDEX($B$8:$B$50,MATCH(L3320,$L$8:$L$50,0))</f>
        <v>SICODI</v>
      </c>
      <c r="C3320" s="180" t="str">
        <f>+'INFO SEAL'!C3271</f>
        <v>AREQUIPA</v>
      </c>
      <c r="D3320" s="180" t="str">
        <f>+'INFO SEAL'!D3271</f>
        <v>CARAVELI</v>
      </c>
      <c r="E3320" s="180" t="str">
        <f>+'INFO SEAL'!E3271</f>
        <v>CARAVELI</v>
      </c>
      <c r="F3320" s="180" t="str">
        <f>+IF('INFO SEAL'!I3271="BAJA TENSION","BT",IF('INFO SEAL'!I3271="MEDIA TENSION","MT","AT"))</f>
        <v>MT</v>
      </c>
      <c r="G3320" s="180">
        <f>+'INFO SEAL'!K3271</f>
        <v>12</v>
      </c>
      <c r="H3320" s="180" t="str">
        <f>+'INFO SEAL'!L3271</f>
        <v>POSTE</v>
      </c>
      <c r="I3320" s="180" t="str">
        <f>+'INFO SEAL'!M3271</f>
        <v>CONCRETO</v>
      </c>
      <c r="J3320" s="180" t="str">
        <f>+'INFO SEAL'!N3271&amp;"-"&amp;F3320</f>
        <v>PPC15-MT</v>
      </c>
      <c r="K3320" s="180"/>
      <c r="L3320" s="182" t="str">
        <f>+VLOOKUP('INFO SEAL'!N3271,$J$8:$V$50,3,FALSE)</f>
        <v>POSTE DE CONCRETO ARMADO DE 12/200/120/300</v>
      </c>
      <c r="M3320" s="33">
        <f t="shared" ref="M3320:M3383" si="118">+VLOOKUP(J3320,$K$8:$V$50,12,FALSE)</f>
        <v>0.3</v>
      </c>
    </row>
    <row r="3321" spans="1:13" x14ac:dyDescent="0.25">
      <c r="A3321" s="73">
        <f>+'INFO SEAL'!B3272</f>
        <v>3267</v>
      </c>
      <c r="B3321" s="180" t="str">
        <f t="shared" si="117"/>
        <v>SICODI</v>
      </c>
      <c r="C3321" s="180" t="str">
        <f>+'INFO SEAL'!C3272</f>
        <v>AREQUIPA</v>
      </c>
      <c r="D3321" s="180" t="str">
        <f>+'INFO SEAL'!D3272</f>
        <v>CARAVELI</v>
      </c>
      <c r="E3321" s="180" t="str">
        <f>+'INFO SEAL'!E3272</f>
        <v>CARAVELI</v>
      </c>
      <c r="F3321" s="180" t="str">
        <f>+IF('INFO SEAL'!I3272="BAJA TENSION","BT",IF('INFO SEAL'!I3272="MEDIA TENSION","MT","AT"))</f>
        <v>MT</v>
      </c>
      <c r="G3321" s="180">
        <f>+'INFO SEAL'!K3272</f>
        <v>12</v>
      </c>
      <c r="H3321" s="180" t="str">
        <f>+'INFO SEAL'!L3272</f>
        <v>POSTE</v>
      </c>
      <c r="I3321" s="180" t="str">
        <f>+'INFO SEAL'!M3272</f>
        <v>CONCRETO</v>
      </c>
      <c r="J3321" s="180" t="str">
        <f>+'INFO SEAL'!N3272&amp;"-"&amp;F3321</f>
        <v>PPC15-MT</v>
      </c>
      <c r="K3321" s="180"/>
      <c r="L3321" s="182" t="str">
        <f>+VLOOKUP('INFO SEAL'!N3272,$J$8:$V$50,3,FALSE)</f>
        <v>POSTE DE CONCRETO ARMADO DE 12/200/120/300</v>
      </c>
      <c r="M3321" s="33">
        <f t="shared" si="118"/>
        <v>0.3</v>
      </c>
    </row>
    <row r="3322" spans="1:13" x14ac:dyDescent="0.25">
      <c r="A3322" s="73">
        <f>+'INFO SEAL'!B3273</f>
        <v>3268</v>
      </c>
      <c r="B3322" s="180" t="str">
        <f t="shared" si="117"/>
        <v>SICODI</v>
      </c>
      <c r="C3322" s="180" t="str">
        <f>+'INFO SEAL'!C3273</f>
        <v>AREQUIPA</v>
      </c>
      <c r="D3322" s="180" t="str">
        <f>+'INFO SEAL'!D3273</f>
        <v>CARAVELI</v>
      </c>
      <c r="E3322" s="180" t="str">
        <f>+'INFO SEAL'!E3273</f>
        <v>CARAVELI</v>
      </c>
      <c r="F3322" s="180" t="str">
        <f>+IF('INFO SEAL'!I3273="BAJA TENSION","BT",IF('INFO SEAL'!I3273="MEDIA TENSION","MT","AT"))</f>
        <v>MT</v>
      </c>
      <c r="G3322" s="180">
        <f>+'INFO SEAL'!K3273</f>
        <v>12</v>
      </c>
      <c r="H3322" s="180" t="str">
        <f>+'INFO SEAL'!L3273</f>
        <v>POSTE</v>
      </c>
      <c r="I3322" s="180" t="str">
        <f>+'INFO SEAL'!M3273</f>
        <v>CONCRETO</v>
      </c>
      <c r="J3322" s="180" t="str">
        <f>+'INFO SEAL'!N3273&amp;"-"&amp;F3322</f>
        <v>PPC15-MT</v>
      </c>
      <c r="K3322" s="180"/>
      <c r="L3322" s="182" t="str">
        <f>+VLOOKUP('INFO SEAL'!N3273,$J$8:$V$50,3,FALSE)</f>
        <v>POSTE DE CONCRETO ARMADO DE 12/200/120/300</v>
      </c>
      <c r="M3322" s="33">
        <f t="shared" si="118"/>
        <v>0.3</v>
      </c>
    </row>
    <row r="3323" spans="1:13" x14ac:dyDescent="0.25">
      <c r="A3323" s="73">
        <f>+'INFO SEAL'!B3274</f>
        <v>3269</v>
      </c>
      <c r="B3323" s="180" t="str">
        <f t="shared" si="117"/>
        <v>SICODI</v>
      </c>
      <c r="C3323" s="180" t="str">
        <f>+'INFO SEAL'!C3274</f>
        <v>AREQUIPA</v>
      </c>
      <c r="D3323" s="180" t="str">
        <f>+'INFO SEAL'!D3274</f>
        <v>CARAVELI</v>
      </c>
      <c r="E3323" s="180" t="str">
        <f>+'INFO SEAL'!E3274</f>
        <v>CARAVELI</v>
      </c>
      <c r="F3323" s="180" t="str">
        <f>+IF('INFO SEAL'!I3274="BAJA TENSION","BT",IF('INFO SEAL'!I3274="MEDIA TENSION","MT","AT"))</f>
        <v>MT</v>
      </c>
      <c r="G3323" s="180">
        <f>+'INFO SEAL'!K3274</f>
        <v>12</v>
      </c>
      <c r="H3323" s="180" t="str">
        <f>+'INFO SEAL'!L3274</f>
        <v>POSTE</v>
      </c>
      <c r="I3323" s="180" t="str">
        <f>+'INFO SEAL'!M3274</f>
        <v>CONCRETO</v>
      </c>
      <c r="J3323" s="180" t="str">
        <f>+'INFO SEAL'!N3274&amp;"-"&amp;F3323</f>
        <v>PPC15-MT</v>
      </c>
      <c r="K3323" s="180"/>
      <c r="L3323" s="182" t="str">
        <f>+VLOOKUP('INFO SEAL'!N3274,$J$8:$V$50,3,FALSE)</f>
        <v>POSTE DE CONCRETO ARMADO DE 12/200/120/300</v>
      </c>
      <c r="M3323" s="33">
        <f t="shared" si="118"/>
        <v>0.3</v>
      </c>
    </row>
    <row r="3324" spans="1:13" x14ac:dyDescent="0.25">
      <c r="A3324" s="73">
        <f>+'INFO SEAL'!B3275</f>
        <v>3270</v>
      </c>
      <c r="B3324" s="180" t="str">
        <f t="shared" si="117"/>
        <v>SICODI</v>
      </c>
      <c r="C3324" s="180" t="str">
        <f>+'INFO SEAL'!C3275</f>
        <v>AREQUIPA</v>
      </c>
      <c r="D3324" s="180" t="str">
        <f>+'INFO SEAL'!D3275</f>
        <v>CARAVELI</v>
      </c>
      <c r="E3324" s="180" t="str">
        <f>+'INFO SEAL'!E3275</f>
        <v>CARAVELI</v>
      </c>
      <c r="F3324" s="180" t="str">
        <f>+IF('INFO SEAL'!I3275="BAJA TENSION","BT",IF('INFO SEAL'!I3275="MEDIA TENSION","MT","AT"))</f>
        <v>MT</v>
      </c>
      <c r="G3324" s="180">
        <f>+'INFO SEAL'!K3275</f>
        <v>12</v>
      </c>
      <c r="H3324" s="180" t="str">
        <f>+'INFO SEAL'!L3275</f>
        <v>POSTE</v>
      </c>
      <c r="I3324" s="180" t="str">
        <f>+'INFO SEAL'!M3275</f>
        <v>CONCRETO</v>
      </c>
      <c r="J3324" s="180" t="str">
        <f>+'INFO SEAL'!N3275&amp;"-"&amp;F3324</f>
        <v>PPC15-MT</v>
      </c>
      <c r="K3324" s="180"/>
      <c r="L3324" s="182" t="str">
        <f>+VLOOKUP('INFO SEAL'!N3275,$J$8:$V$50,3,FALSE)</f>
        <v>POSTE DE CONCRETO ARMADO DE 12/200/120/300</v>
      </c>
      <c r="M3324" s="33">
        <f t="shared" si="118"/>
        <v>0.3</v>
      </c>
    </row>
    <row r="3325" spans="1:13" x14ac:dyDescent="0.25">
      <c r="A3325" s="73">
        <f>+'INFO SEAL'!B3276</f>
        <v>3271</v>
      </c>
      <c r="B3325" s="180" t="str">
        <f t="shared" si="117"/>
        <v>SICODI</v>
      </c>
      <c r="C3325" s="180" t="str">
        <f>+'INFO SEAL'!C3276</f>
        <v>AREQUIPA</v>
      </c>
      <c r="D3325" s="180" t="str">
        <f>+'INFO SEAL'!D3276</f>
        <v>CARAVELI</v>
      </c>
      <c r="E3325" s="180" t="str">
        <f>+'INFO SEAL'!E3276</f>
        <v>CARAVELI</v>
      </c>
      <c r="F3325" s="180" t="str">
        <f>+IF('INFO SEAL'!I3276="BAJA TENSION","BT",IF('INFO SEAL'!I3276="MEDIA TENSION","MT","AT"))</f>
        <v>BT</v>
      </c>
      <c r="G3325" s="180">
        <f>+'INFO SEAL'!K3276</f>
        <v>7</v>
      </c>
      <c r="H3325" s="180" t="str">
        <f>+'INFO SEAL'!L3276</f>
        <v>POSTE</v>
      </c>
      <c r="I3325" s="180" t="str">
        <f>+'INFO SEAL'!M3276</f>
        <v>HORMIGON</v>
      </c>
      <c r="J3325" s="180" t="str">
        <f>+'INFO SEAL'!N3276&amp;"-"&amp;F3325</f>
        <v>PPH01-BT</v>
      </c>
      <c r="K3325" s="180"/>
      <c r="L3325" s="182" t="str">
        <f>+VLOOKUP('INFO SEAL'!N3276,$J$8:$V$50,3,FALSE)</f>
        <v>POSTE DE HORMIGON SECCION H,  8.70m/225 KG</v>
      </c>
      <c r="M3325" s="33">
        <f t="shared" si="118"/>
        <v>0.1</v>
      </c>
    </row>
    <row r="3326" spans="1:13" x14ac:dyDescent="0.25">
      <c r="A3326" s="73">
        <f>+'INFO SEAL'!B3277</f>
        <v>3272</v>
      </c>
      <c r="B3326" s="180" t="str">
        <f t="shared" si="117"/>
        <v>MOD INV_2018</v>
      </c>
      <c r="C3326" s="180" t="str">
        <f>+'INFO SEAL'!C3277</f>
        <v>AREQUIPA</v>
      </c>
      <c r="D3326" s="180" t="str">
        <f>+'INFO SEAL'!D3277</f>
        <v>CAMANA</v>
      </c>
      <c r="E3326" s="180" t="str">
        <f>+'INFO SEAL'!E3277</f>
        <v>MARISCAL CACERES</v>
      </c>
      <c r="F3326" s="180" t="str">
        <f>+IF('INFO SEAL'!I3277="BAJA TENSION","BT",IF('INFO SEAL'!I3277="MEDIA TENSION","MT","AT"))</f>
        <v>AT</v>
      </c>
      <c r="G3326" s="180">
        <f>+'INFO SEAL'!K3277</f>
        <v>13</v>
      </c>
      <c r="H3326" s="180" t="str">
        <f>+'INFO SEAL'!L3277</f>
        <v>POSTE</v>
      </c>
      <c r="I3326" s="180" t="str">
        <f>+'INFO SEAL'!M3277</f>
        <v>MADERA</v>
      </c>
      <c r="J3326" s="180" t="str">
        <f>+'INFO SEAL'!N3277&amp;"-"&amp;F3326</f>
        <v>EMSA1P75C2-AT</v>
      </c>
      <c r="K3326" s="180"/>
      <c r="L3326" s="182" t="str">
        <f>+VLOOKUP('INFO SEAL'!N3277,$J$8:$V$50,3,FALSE)</f>
        <v>Estructura de  Suspensión- Angulo menor  compuesto por 1 postes de madera tratada 75' Clase 2</v>
      </c>
      <c r="M3326" s="33">
        <f t="shared" si="118"/>
        <v>1.6</v>
      </c>
    </row>
    <row r="3327" spans="1:13" x14ac:dyDescent="0.25">
      <c r="A3327" s="73">
        <f>+'INFO SEAL'!B3278</f>
        <v>3273</v>
      </c>
      <c r="B3327" s="180" t="str">
        <f t="shared" si="117"/>
        <v>SICODI</v>
      </c>
      <c r="C3327" s="180" t="str">
        <f>+'INFO SEAL'!C3278</f>
        <v>AREQUIPA</v>
      </c>
      <c r="D3327" s="180" t="str">
        <f>+'INFO SEAL'!D3278</f>
        <v>CAYLLOMA</v>
      </c>
      <c r="E3327" s="180" t="str">
        <f>+'INFO SEAL'!E3278</f>
        <v>TUTI</v>
      </c>
      <c r="F3327" s="180" t="str">
        <f>+IF('INFO SEAL'!I3278="BAJA TENSION","BT",IF('INFO SEAL'!I3278="MEDIA TENSION","MT","AT"))</f>
        <v>MT</v>
      </c>
      <c r="G3327" s="180">
        <f>+'INFO SEAL'!K3278</f>
        <v>13</v>
      </c>
      <c r="H3327" s="180" t="str">
        <f>+'INFO SEAL'!L3278</f>
        <v>POSTE</v>
      </c>
      <c r="I3327" s="180" t="str">
        <f>+'INFO SEAL'!M3278</f>
        <v>CONCRETO</v>
      </c>
      <c r="J3327" s="180" t="str">
        <f>+'INFO SEAL'!N3278&amp;"-"&amp;F3327</f>
        <v>PPC18-MT</v>
      </c>
      <c r="K3327" s="180"/>
      <c r="L3327" s="182" t="str">
        <f>+VLOOKUP('INFO SEAL'!N3278,$J$8:$V$50,3,FALSE)</f>
        <v>POSTE DE CONCRETO ARMADO DE 13/200/140/335</v>
      </c>
      <c r="M3327" s="33">
        <f t="shared" si="118"/>
        <v>0.4</v>
      </c>
    </row>
    <row r="3328" spans="1:13" x14ac:dyDescent="0.25">
      <c r="A3328" s="73">
        <f>+'INFO SEAL'!B3279</f>
        <v>3274</v>
      </c>
      <c r="B3328" s="180" t="str">
        <f t="shared" si="117"/>
        <v>SICODI</v>
      </c>
      <c r="C3328" s="180" t="str">
        <f>+'INFO SEAL'!C3279</f>
        <v>AREQUIPA</v>
      </c>
      <c r="D3328" s="180" t="str">
        <f>+'INFO SEAL'!D3279</f>
        <v>AREQUIPA</v>
      </c>
      <c r="E3328" s="180" t="str">
        <f>+'INFO SEAL'!E3279</f>
        <v>SABANDIA</v>
      </c>
      <c r="F3328" s="180" t="str">
        <f>+IF('INFO SEAL'!I3279="BAJA TENSION","BT",IF('INFO SEAL'!I3279="MEDIA TENSION","MT","AT"))</f>
        <v>MT</v>
      </c>
      <c r="G3328" s="180">
        <f>+'INFO SEAL'!K3279</f>
        <v>12</v>
      </c>
      <c r="H3328" s="180" t="str">
        <f>+'INFO SEAL'!L3279</f>
        <v>POSTE</v>
      </c>
      <c r="I3328" s="180" t="str">
        <f>+'INFO SEAL'!M3279</f>
        <v>CONCRETO</v>
      </c>
      <c r="J3328" s="180" t="str">
        <f>+'INFO SEAL'!N3279&amp;"-"&amp;F3328</f>
        <v>PPC15-MT</v>
      </c>
      <c r="K3328" s="180"/>
      <c r="L3328" s="182" t="str">
        <f>+VLOOKUP('INFO SEAL'!N3279,$J$8:$V$50,3,FALSE)</f>
        <v>POSTE DE CONCRETO ARMADO DE 12/200/120/300</v>
      </c>
      <c r="M3328" s="33">
        <f t="shared" si="118"/>
        <v>0.3</v>
      </c>
    </row>
    <row r="3329" spans="1:13" x14ac:dyDescent="0.25">
      <c r="A3329" s="73">
        <f>+'INFO SEAL'!B3280</f>
        <v>3275</v>
      </c>
      <c r="B3329" s="180" t="str">
        <f t="shared" si="117"/>
        <v>SICODI</v>
      </c>
      <c r="C3329" s="180" t="str">
        <f>+'INFO SEAL'!C3280</f>
        <v>AREQUIPA</v>
      </c>
      <c r="D3329" s="180" t="str">
        <f>+'INFO SEAL'!D3280</f>
        <v>AREQUIPA</v>
      </c>
      <c r="E3329" s="180" t="str">
        <f>+'INFO SEAL'!E3280</f>
        <v>SABANDIA</v>
      </c>
      <c r="F3329" s="180" t="str">
        <f>+IF('INFO SEAL'!I3280="BAJA TENSION","BT",IF('INFO SEAL'!I3280="MEDIA TENSION","MT","AT"))</f>
        <v>MT</v>
      </c>
      <c r="G3329" s="180">
        <f>+'INFO SEAL'!K3280</f>
        <v>12</v>
      </c>
      <c r="H3329" s="180" t="str">
        <f>+'INFO SEAL'!L3280</f>
        <v>POSTE</v>
      </c>
      <c r="I3329" s="180" t="str">
        <f>+'INFO SEAL'!M3280</f>
        <v>CONCRETO</v>
      </c>
      <c r="J3329" s="180" t="str">
        <f>+'INFO SEAL'!N3280&amp;"-"&amp;F3329</f>
        <v>PPC15-MT</v>
      </c>
      <c r="K3329" s="180"/>
      <c r="L3329" s="182" t="str">
        <f>+VLOOKUP('INFO SEAL'!N3280,$J$8:$V$50,3,FALSE)</f>
        <v>POSTE DE CONCRETO ARMADO DE 12/200/120/300</v>
      </c>
      <c r="M3329" s="33">
        <f t="shared" si="118"/>
        <v>0.3</v>
      </c>
    </row>
    <row r="3330" spans="1:13" x14ac:dyDescent="0.25">
      <c r="A3330" s="73">
        <f>+'INFO SEAL'!B3281</f>
        <v>3276</v>
      </c>
      <c r="B3330" s="180" t="str">
        <f t="shared" si="117"/>
        <v>SICODI</v>
      </c>
      <c r="C3330" s="180" t="str">
        <f>+'INFO SEAL'!C3281</f>
        <v>AREQUIPA</v>
      </c>
      <c r="D3330" s="180" t="str">
        <f>+'INFO SEAL'!D3281</f>
        <v>AREQUIPA</v>
      </c>
      <c r="E3330" s="180" t="str">
        <f>+'INFO SEAL'!E3281</f>
        <v>SABANDIA</v>
      </c>
      <c r="F3330" s="180" t="str">
        <f>+IF('INFO SEAL'!I3281="BAJA TENSION","BT",IF('INFO SEAL'!I3281="MEDIA TENSION","MT","AT"))</f>
        <v>MT</v>
      </c>
      <c r="G3330" s="180">
        <f>+'INFO SEAL'!K3281</f>
        <v>12</v>
      </c>
      <c r="H3330" s="180" t="str">
        <f>+'INFO SEAL'!L3281</f>
        <v>POSTE</v>
      </c>
      <c r="I3330" s="180" t="str">
        <f>+'INFO SEAL'!M3281</f>
        <v>CONCRETO</v>
      </c>
      <c r="J3330" s="180" t="str">
        <f>+'INFO SEAL'!N3281&amp;"-"&amp;F3330</f>
        <v>PPC15-MT</v>
      </c>
      <c r="K3330" s="180"/>
      <c r="L3330" s="182" t="str">
        <f>+VLOOKUP('INFO SEAL'!N3281,$J$8:$V$50,3,FALSE)</f>
        <v>POSTE DE CONCRETO ARMADO DE 12/200/120/300</v>
      </c>
      <c r="M3330" s="33">
        <f t="shared" si="118"/>
        <v>0.3</v>
      </c>
    </row>
    <row r="3331" spans="1:13" x14ac:dyDescent="0.25">
      <c r="A3331" s="73">
        <f>+'INFO SEAL'!B3282</f>
        <v>3277</v>
      </c>
      <c r="B3331" s="180" t="str">
        <f t="shared" si="117"/>
        <v>SICODI</v>
      </c>
      <c r="C3331" s="180" t="str">
        <f>+'INFO SEAL'!C3282</f>
        <v>AREQUIPA</v>
      </c>
      <c r="D3331" s="180" t="str">
        <f>+'INFO SEAL'!D3282</f>
        <v>AREQUIPA</v>
      </c>
      <c r="E3331" s="180" t="str">
        <f>+'INFO SEAL'!E3282</f>
        <v>SABANDIA</v>
      </c>
      <c r="F3331" s="180" t="str">
        <f>+IF('INFO SEAL'!I3282="BAJA TENSION","BT",IF('INFO SEAL'!I3282="MEDIA TENSION","MT","AT"))</f>
        <v>MT</v>
      </c>
      <c r="G3331" s="180">
        <f>+'INFO SEAL'!K3282</f>
        <v>12</v>
      </c>
      <c r="H3331" s="180" t="str">
        <f>+'INFO SEAL'!L3282</f>
        <v>POSTE</v>
      </c>
      <c r="I3331" s="180" t="str">
        <f>+'INFO SEAL'!M3282</f>
        <v>CONCRETO</v>
      </c>
      <c r="J3331" s="180" t="str">
        <f>+'INFO SEAL'!N3282&amp;"-"&amp;F3331</f>
        <v>PPC15-MT</v>
      </c>
      <c r="K3331" s="180"/>
      <c r="L3331" s="182" t="str">
        <f>+VLOOKUP('INFO SEAL'!N3282,$J$8:$V$50,3,FALSE)</f>
        <v>POSTE DE CONCRETO ARMADO DE 12/200/120/300</v>
      </c>
      <c r="M3331" s="33">
        <f t="shared" si="118"/>
        <v>0.3</v>
      </c>
    </row>
    <row r="3332" spans="1:13" x14ac:dyDescent="0.25">
      <c r="A3332" s="73">
        <f>+'INFO SEAL'!B3283</f>
        <v>3278</v>
      </c>
      <c r="B3332" s="180" t="str">
        <f t="shared" si="117"/>
        <v>SICODI</v>
      </c>
      <c r="C3332" s="180" t="str">
        <f>+'INFO SEAL'!C3283</f>
        <v>AREQUIPA</v>
      </c>
      <c r="D3332" s="180" t="str">
        <f>+'INFO SEAL'!D3283</f>
        <v>AREQUIPA</v>
      </c>
      <c r="E3332" s="180" t="str">
        <f>+'INFO SEAL'!E3283</f>
        <v>SABANDIA</v>
      </c>
      <c r="F3332" s="180" t="str">
        <f>+IF('INFO SEAL'!I3283="BAJA TENSION","BT",IF('INFO SEAL'!I3283="MEDIA TENSION","MT","AT"))</f>
        <v>MT</v>
      </c>
      <c r="G3332" s="180">
        <f>+'INFO SEAL'!K3283</f>
        <v>12</v>
      </c>
      <c r="H3332" s="180" t="str">
        <f>+'INFO SEAL'!L3283</f>
        <v>POSTE</v>
      </c>
      <c r="I3332" s="180" t="str">
        <f>+'INFO SEAL'!M3283</f>
        <v>CONCRETO</v>
      </c>
      <c r="J3332" s="180" t="str">
        <f>+'INFO SEAL'!N3283&amp;"-"&amp;F3332</f>
        <v>PPC15-MT</v>
      </c>
      <c r="K3332" s="180"/>
      <c r="L3332" s="182" t="str">
        <f>+VLOOKUP('INFO SEAL'!N3283,$J$8:$V$50,3,FALSE)</f>
        <v>POSTE DE CONCRETO ARMADO DE 12/200/120/300</v>
      </c>
      <c r="M3332" s="33">
        <f t="shared" si="118"/>
        <v>0.3</v>
      </c>
    </row>
    <row r="3333" spans="1:13" x14ac:dyDescent="0.25">
      <c r="A3333" s="73">
        <f>+'INFO SEAL'!B3284</f>
        <v>3279</v>
      </c>
      <c r="B3333" s="180" t="str">
        <f t="shared" si="117"/>
        <v>SICODI</v>
      </c>
      <c r="C3333" s="180" t="str">
        <f>+'INFO SEAL'!C3284</f>
        <v>AREQUIPA</v>
      </c>
      <c r="D3333" s="180" t="str">
        <f>+'INFO SEAL'!D3284</f>
        <v>AREQUIPA</v>
      </c>
      <c r="E3333" s="180" t="str">
        <f>+'INFO SEAL'!E3284</f>
        <v>SABANDIA</v>
      </c>
      <c r="F3333" s="180" t="str">
        <f>+IF('INFO SEAL'!I3284="BAJA TENSION","BT",IF('INFO SEAL'!I3284="MEDIA TENSION","MT","AT"))</f>
        <v>MT</v>
      </c>
      <c r="G3333" s="180">
        <f>+'INFO SEAL'!K3284</f>
        <v>12</v>
      </c>
      <c r="H3333" s="180" t="str">
        <f>+'INFO SEAL'!L3284</f>
        <v>POSTE</v>
      </c>
      <c r="I3333" s="180" t="str">
        <f>+'INFO SEAL'!M3284</f>
        <v>CONCRETO</v>
      </c>
      <c r="J3333" s="180" t="str">
        <f>+'INFO SEAL'!N3284&amp;"-"&amp;F3333</f>
        <v>PPC15-MT</v>
      </c>
      <c r="K3333" s="180"/>
      <c r="L3333" s="182" t="str">
        <f>+VLOOKUP('INFO SEAL'!N3284,$J$8:$V$50,3,FALSE)</f>
        <v>POSTE DE CONCRETO ARMADO DE 12/200/120/300</v>
      </c>
      <c r="M3333" s="33">
        <f t="shared" si="118"/>
        <v>0.3</v>
      </c>
    </row>
    <row r="3334" spans="1:13" x14ac:dyDescent="0.25">
      <c r="A3334" s="73">
        <f>+'INFO SEAL'!B3285</f>
        <v>3280</v>
      </c>
      <c r="B3334" s="180" t="str">
        <f t="shared" si="117"/>
        <v>MOD INV_2018</v>
      </c>
      <c r="C3334" s="180" t="str">
        <f>+'INFO SEAL'!C3285</f>
        <v>AREQUIPA</v>
      </c>
      <c r="D3334" s="180" t="str">
        <f>+'INFO SEAL'!D3285</f>
        <v>CAMANA</v>
      </c>
      <c r="E3334" s="180" t="str">
        <f>+'INFO SEAL'!E3285</f>
        <v>MARISCAL CACERES</v>
      </c>
      <c r="F3334" s="180" t="str">
        <f>+IF('INFO SEAL'!I3285="BAJA TENSION","BT",IF('INFO SEAL'!I3285="MEDIA TENSION","MT","AT"))</f>
        <v>AT</v>
      </c>
      <c r="G3334" s="180">
        <f>+'INFO SEAL'!K3285</f>
        <v>13</v>
      </c>
      <c r="H3334" s="180" t="str">
        <f>+'INFO SEAL'!L3285</f>
        <v>POSTE</v>
      </c>
      <c r="I3334" s="180" t="str">
        <f>+'INFO SEAL'!M3285</f>
        <v>MADERA</v>
      </c>
      <c r="J3334" s="180" t="str">
        <f>+'INFO SEAL'!N3285&amp;"-"&amp;F3334</f>
        <v>EMSA1P75C2-AT</v>
      </c>
      <c r="K3334" s="180"/>
      <c r="L3334" s="182" t="str">
        <f>+VLOOKUP('INFO SEAL'!N3285,$J$8:$V$50,3,FALSE)</f>
        <v>Estructura de  Suspensión- Angulo menor  compuesto por 1 postes de madera tratada 75' Clase 2</v>
      </c>
      <c r="M3334" s="33">
        <f t="shared" si="118"/>
        <v>1.6</v>
      </c>
    </row>
    <row r="3335" spans="1:13" x14ac:dyDescent="0.25">
      <c r="A3335" s="73">
        <f>+'INFO SEAL'!B3286</f>
        <v>3281</v>
      </c>
      <c r="B3335" s="180" t="str">
        <f t="shared" si="117"/>
        <v>SICODI</v>
      </c>
      <c r="C3335" s="180" t="str">
        <f>+'INFO SEAL'!C3286</f>
        <v>AREQUIPA</v>
      </c>
      <c r="D3335" s="180" t="str">
        <f>+'INFO SEAL'!D3286</f>
        <v>CARAVELI</v>
      </c>
      <c r="E3335" s="180" t="str">
        <f>+'INFO SEAL'!E3286</f>
        <v>CARAVELI</v>
      </c>
      <c r="F3335" s="180" t="str">
        <f>+IF('INFO SEAL'!I3286="BAJA TENSION","BT",IF('INFO SEAL'!I3286="MEDIA TENSION","MT","AT"))</f>
        <v>BT</v>
      </c>
      <c r="G3335" s="180">
        <f>+'INFO SEAL'!K3286</f>
        <v>8</v>
      </c>
      <c r="H3335" s="180" t="str">
        <f>+'INFO SEAL'!L3286</f>
        <v>POSTE</v>
      </c>
      <c r="I3335" s="180" t="str">
        <f>+'INFO SEAL'!M3286</f>
        <v>CONCRETO</v>
      </c>
      <c r="J3335" s="180" t="str">
        <f>+'INFO SEAL'!N3286&amp;"-"&amp;F3335</f>
        <v>PPC05-BT</v>
      </c>
      <c r="K3335" s="180"/>
      <c r="L3335" s="182" t="str">
        <f>+VLOOKUP('INFO SEAL'!N3286,$J$8:$V$50,3,FALSE)</f>
        <v>POSTE DE CONCRETO ARMADO DE  8/200/120/240</v>
      </c>
      <c r="M3335" s="33">
        <f t="shared" si="118"/>
        <v>0.1</v>
      </c>
    </row>
    <row r="3336" spans="1:13" x14ac:dyDescent="0.25">
      <c r="A3336" s="73">
        <f>+'INFO SEAL'!B3287</f>
        <v>3282</v>
      </c>
      <c r="B3336" s="180" t="str">
        <f t="shared" si="117"/>
        <v>SICODI</v>
      </c>
      <c r="C3336" s="180" t="str">
        <f>+'INFO SEAL'!C3287</f>
        <v>AREQUIPA</v>
      </c>
      <c r="D3336" s="180" t="str">
        <f>+'INFO SEAL'!D3287</f>
        <v>CARAVELI</v>
      </c>
      <c r="E3336" s="180" t="str">
        <f>+'INFO SEAL'!E3287</f>
        <v>CARAVELI</v>
      </c>
      <c r="F3336" s="180" t="str">
        <f>+IF('INFO SEAL'!I3287="BAJA TENSION","BT",IF('INFO SEAL'!I3287="MEDIA TENSION","MT","AT"))</f>
        <v>BT</v>
      </c>
      <c r="G3336" s="180">
        <f>+'INFO SEAL'!K3287</f>
        <v>8</v>
      </c>
      <c r="H3336" s="180" t="str">
        <f>+'INFO SEAL'!L3287</f>
        <v>POSTE</v>
      </c>
      <c r="I3336" s="180" t="str">
        <f>+'INFO SEAL'!M3287</f>
        <v>CONCRETO</v>
      </c>
      <c r="J3336" s="180" t="str">
        <f>+'INFO SEAL'!N3287&amp;"-"&amp;F3336</f>
        <v>PPC06-BT</v>
      </c>
      <c r="K3336" s="180"/>
      <c r="L3336" s="182" t="str">
        <f>+VLOOKUP('INFO SEAL'!N3287,$J$8:$V$50,3,FALSE)</f>
        <v>POSTE DE CONCRETO ARMADO DE  8/300/120/240</v>
      </c>
      <c r="M3336" s="33">
        <f t="shared" si="118"/>
        <v>0.1</v>
      </c>
    </row>
    <row r="3337" spans="1:13" x14ac:dyDescent="0.25">
      <c r="A3337" s="73">
        <f>+'INFO SEAL'!B3288</f>
        <v>3283</v>
      </c>
      <c r="B3337" s="180" t="str">
        <f t="shared" si="117"/>
        <v>MOD INV_2018</v>
      </c>
      <c r="C3337" s="180" t="str">
        <f>+'INFO SEAL'!C3288</f>
        <v>AREQUIPA</v>
      </c>
      <c r="D3337" s="180" t="str">
        <f>+'INFO SEAL'!D3288</f>
        <v>CAMANA</v>
      </c>
      <c r="E3337" s="180" t="str">
        <f>+'INFO SEAL'!E3288</f>
        <v>MARISCAL CACERES</v>
      </c>
      <c r="F3337" s="180" t="str">
        <f>+IF('INFO SEAL'!I3288="BAJA TENSION","BT",IF('INFO SEAL'!I3288="MEDIA TENSION","MT","AT"))</f>
        <v>AT</v>
      </c>
      <c r="G3337" s="180">
        <f>+'INFO SEAL'!K3288</f>
        <v>13</v>
      </c>
      <c r="H3337" s="180" t="str">
        <f>+'INFO SEAL'!L3288</f>
        <v>POSTE</v>
      </c>
      <c r="I3337" s="180" t="str">
        <f>+'INFO SEAL'!M3288</f>
        <v>MADERA</v>
      </c>
      <c r="J3337" s="180" t="str">
        <f>+'INFO SEAL'!N3288&amp;"-"&amp;F3337</f>
        <v>EMSA1P75C2-AT</v>
      </c>
      <c r="K3337" s="180"/>
      <c r="L3337" s="182" t="str">
        <f>+VLOOKUP('INFO SEAL'!N3288,$J$8:$V$50,3,FALSE)</f>
        <v>Estructura de  Suspensión- Angulo menor  compuesto por 1 postes de madera tratada 75' Clase 2</v>
      </c>
      <c r="M3337" s="33">
        <f t="shared" si="118"/>
        <v>1.6</v>
      </c>
    </row>
    <row r="3338" spans="1:13" x14ac:dyDescent="0.25">
      <c r="A3338" s="73">
        <f>+'INFO SEAL'!B3289</f>
        <v>3284</v>
      </c>
      <c r="B3338" s="180" t="str">
        <f t="shared" si="117"/>
        <v>MOD INV_2018</v>
      </c>
      <c r="C3338" s="180" t="str">
        <f>+'INFO SEAL'!C3289</f>
        <v>AREQUIPA</v>
      </c>
      <c r="D3338" s="180" t="str">
        <f>+'INFO SEAL'!D3289</f>
        <v>CAMANA</v>
      </c>
      <c r="E3338" s="180" t="str">
        <f>+'INFO SEAL'!E3289</f>
        <v>MARISCAL CACERES</v>
      </c>
      <c r="F3338" s="180" t="str">
        <f>+IF('INFO SEAL'!I3289="BAJA TENSION","BT",IF('INFO SEAL'!I3289="MEDIA TENSION","MT","AT"))</f>
        <v>AT</v>
      </c>
      <c r="G3338" s="180">
        <f>+'INFO SEAL'!K3289</f>
        <v>13</v>
      </c>
      <c r="H3338" s="180" t="str">
        <f>+'INFO SEAL'!L3289</f>
        <v>POSTE</v>
      </c>
      <c r="I3338" s="180" t="str">
        <f>+'INFO SEAL'!M3289</f>
        <v>MADERA</v>
      </c>
      <c r="J3338" s="180" t="str">
        <f>+'INFO SEAL'!N3289&amp;"-"&amp;F3338</f>
        <v>EMSA1P75C2-AT</v>
      </c>
      <c r="K3338" s="180"/>
      <c r="L3338" s="182" t="str">
        <f>+VLOOKUP('INFO SEAL'!N3289,$J$8:$V$50,3,FALSE)</f>
        <v>Estructura de  Suspensión- Angulo menor  compuesto por 1 postes de madera tratada 75' Clase 2</v>
      </c>
      <c r="M3338" s="33">
        <f t="shared" si="118"/>
        <v>1.6</v>
      </c>
    </row>
    <row r="3339" spans="1:13" x14ac:dyDescent="0.25">
      <c r="A3339" s="73">
        <f>+'INFO SEAL'!B3290</f>
        <v>3285</v>
      </c>
      <c r="B3339" s="180" t="str">
        <f t="shared" si="117"/>
        <v>MOD INV_2018</v>
      </c>
      <c r="C3339" s="180" t="str">
        <f>+'INFO SEAL'!C3290</f>
        <v>AREQUIPA</v>
      </c>
      <c r="D3339" s="180" t="str">
        <f>+'INFO SEAL'!D3290</f>
        <v>CAMANA</v>
      </c>
      <c r="E3339" s="180" t="str">
        <f>+'INFO SEAL'!E3290</f>
        <v>MARISCAL CACERES</v>
      </c>
      <c r="F3339" s="180" t="str">
        <f>+IF('INFO SEAL'!I3290="BAJA TENSION","BT",IF('INFO SEAL'!I3290="MEDIA TENSION","MT","AT"))</f>
        <v>AT</v>
      </c>
      <c r="G3339" s="180">
        <f>+'INFO SEAL'!K3290</f>
        <v>13</v>
      </c>
      <c r="H3339" s="180" t="str">
        <f>+'INFO SEAL'!L3290</f>
        <v>POSTE</v>
      </c>
      <c r="I3339" s="180" t="str">
        <f>+'INFO SEAL'!M3290</f>
        <v>MADERA</v>
      </c>
      <c r="J3339" s="180" t="str">
        <f>+'INFO SEAL'!N3290&amp;"-"&amp;F3339</f>
        <v>EMSA1P75C2-AT</v>
      </c>
      <c r="K3339" s="180"/>
      <c r="L3339" s="182" t="str">
        <f>+VLOOKUP('INFO SEAL'!N3290,$J$8:$V$50,3,FALSE)</f>
        <v>Estructura de  Suspensión- Angulo menor  compuesto por 1 postes de madera tratada 75' Clase 2</v>
      </c>
      <c r="M3339" s="33">
        <f t="shared" si="118"/>
        <v>1.6</v>
      </c>
    </row>
    <row r="3340" spans="1:13" x14ac:dyDescent="0.25">
      <c r="A3340" s="73">
        <f>+'INFO SEAL'!B3291</f>
        <v>3286</v>
      </c>
      <c r="B3340" s="180" t="str">
        <f t="shared" si="117"/>
        <v>MOD INV_2018</v>
      </c>
      <c r="C3340" s="180" t="str">
        <f>+'INFO SEAL'!C3291</f>
        <v>AREQUIPA</v>
      </c>
      <c r="D3340" s="180" t="str">
        <f>+'INFO SEAL'!D3291</f>
        <v>CAMANA</v>
      </c>
      <c r="E3340" s="180" t="str">
        <f>+'INFO SEAL'!E3291</f>
        <v>MARISCAL CACERES</v>
      </c>
      <c r="F3340" s="180" t="str">
        <f>+IF('INFO SEAL'!I3291="BAJA TENSION","BT",IF('INFO SEAL'!I3291="MEDIA TENSION","MT","AT"))</f>
        <v>AT</v>
      </c>
      <c r="G3340" s="180">
        <f>+'INFO SEAL'!K3291</f>
        <v>13</v>
      </c>
      <c r="H3340" s="180" t="str">
        <f>+'INFO SEAL'!L3291</f>
        <v>POSTE</v>
      </c>
      <c r="I3340" s="180" t="str">
        <f>+'INFO SEAL'!M3291</f>
        <v>MADERA</v>
      </c>
      <c r="J3340" s="180" t="str">
        <f>+'INFO SEAL'!N3291&amp;"-"&amp;F3340</f>
        <v>EMSA1P75C2-AT</v>
      </c>
      <c r="K3340" s="180"/>
      <c r="L3340" s="182" t="str">
        <f>+VLOOKUP('INFO SEAL'!N3291,$J$8:$V$50,3,FALSE)</f>
        <v>Estructura de  Suspensión- Angulo menor  compuesto por 1 postes de madera tratada 75' Clase 2</v>
      </c>
      <c r="M3340" s="33">
        <f t="shared" si="118"/>
        <v>1.6</v>
      </c>
    </row>
    <row r="3341" spans="1:13" x14ac:dyDescent="0.25">
      <c r="A3341" s="73">
        <f>+'INFO SEAL'!B3292</f>
        <v>3287</v>
      </c>
      <c r="B3341" s="180" t="str">
        <f t="shared" si="117"/>
        <v>MOD INV_2018</v>
      </c>
      <c r="C3341" s="180" t="str">
        <f>+'INFO SEAL'!C3292</f>
        <v>AREQUIPA</v>
      </c>
      <c r="D3341" s="180" t="str">
        <f>+'INFO SEAL'!D3292</f>
        <v>CAMANA</v>
      </c>
      <c r="E3341" s="180" t="str">
        <f>+'INFO SEAL'!E3292</f>
        <v>MARISCAL CACERES</v>
      </c>
      <c r="F3341" s="180" t="str">
        <f>+IF('INFO SEAL'!I3292="BAJA TENSION","BT",IF('INFO SEAL'!I3292="MEDIA TENSION","MT","AT"))</f>
        <v>AT</v>
      </c>
      <c r="G3341" s="180">
        <f>+'INFO SEAL'!K3292</f>
        <v>13</v>
      </c>
      <c r="H3341" s="180" t="str">
        <f>+'INFO SEAL'!L3292</f>
        <v>POSTE</v>
      </c>
      <c r="I3341" s="180" t="str">
        <f>+'INFO SEAL'!M3292</f>
        <v>MADERA</v>
      </c>
      <c r="J3341" s="180" t="str">
        <f>+'INFO SEAL'!N3292&amp;"-"&amp;F3341</f>
        <v>EMSA1P75C2-AT</v>
      </c>
      <c r="K3341" s="180"/>
      <c r="L3341" s="182" t="str">
        <f>+VLOOKUP('INFO SEAL'!N3292,$J$8:$V$50,3,FALSE)</f>
        <v>Estructura de  Suspensión- Angulo menor  compuesto por 1 postes de madera tratada 75' Clase 2</v>
      </c>
      <c r="M3341" s="33">
        <f t="shared" si="118"/>
        <v>1.6</v>
      </c>
    </row>
    <row r="3342" spans="1:13" x14ac:dyDescent="0.25">
      <c r="A3342" s="73">
        <f>+'INFO SEAL'!B3293</f>
        <v>3288</v>
      </c>
      <c r="B3342" s="180" t="str">
        <f t="shared" si="117"/>
        <v>MOD INV_2018</v>
      </c>
      <c r="C3342" s="180" t="str">
        <f>+'INFO SEAL'!C3293</f>
        <v>AREQUIPA</v>
      </c>
      <c r="D3342" s="180" t="str">
        <f>+'INFO SEAL'!D3293</f>
        <v>CAMANA</v>
      </c>
      <c r="E3342" s="180" t="str">
        <f>+'INFO SEAL'!E3293</f>
        <v>MARISCAL CACERES</v>
      </c>
      <c r="F3342" s="180" t="str">
        <f>+IF('INFO SEAL'!I3293="BAJA TENSION","BT",IF('INFO SEAL'!I3293="MEDIA TENSION","MT","AT"))</f>
        <v>AT</v>
      </c>
      <c r="G3342" s="180">
        <f>+'INFO SEAL'!K3293</f>
        <v>13</v>
      </c>
      <c r="H3342" s="180" t="str">
        <f>+'INFO SEAL'!L3293</f>
        <v>POSTE</v>
      </c>
      <c r="I3342" s="180" t="str">
        <f>+'INFO SEAL'!M3293</f>
        <v>MADERA</v>
      </c>
      <c r="J3342" s="180" t="str">
        <f>+'INFO SEAL'!N3293&amp;"-"&amp;F3342</f>
        <v>EMSA1P75C2-AT</v>
      </c>
      <c r="K3342" s="180"/>
      <c r="L3342" s="182" t="str">
        <f>+VLOOKUP('INFO SEAL'!N3293,$J$8:$V$50,3,FALSE)</f>
        <v>Estructura de  Suspensión- Angulo menor  compuesto por 1 postes de madera tratada 75' Clase 2</v>
      </c>
      <c r="M3342" s="33">
        <f t="shared" si="118"/>
        <v>1.6</v>
      </c>
    </row>
    <row r="3343" spans="1:13" x14ac:dyDescent="0.25">
      <c r="A3343" s="73">
        <f>+'INFO SEAL'!B3294</f>
        <v>3289</v>
      </c>
      <c r="B3343" s="180" t="str">
        <f t="shared" si="117"/>
        <v>MOD INV_2018</v>
      </c>
      <c r="C3343" s="180" t="str">
        <f>+'INFO SEAL'!C3294</f>
        <v>AREQUIPA</v>
      </c>
      <c r="D3343" s="180" t="str">
        <f>+'INFO SEAL'!D3294</f>
        <v>CAMANA</v>
      </c>
      <c r="E3343" s="180" t="str">
        <f>+'INFO SEAL'!E3294</f>
        <v>MARISCAL CACERES</v>
      </c>
      <c r="F3343" s="180" t="str">
        <f>+IF('INFO SEAL'!I3294="BAJA TENSION","BT",IF('INFO SEAL'!I3294="MEDIA TENSION","MT","AT"))</f>
        <v>AT</v>
      </c>
      <c r="G3343" s="180">
        <f>+'INFO SEAL'!K3294</f>
        <v>18</v>
      </c>
      <c r="H3343" s="180" t="str">
        <f>+'INFO SEAL'!L3294</f>
        <v>POSTE</v>
      </c>
      <c r="I3343" s="180" t="str">
        <f>+'INFO SEAL'!M3294</f>
        <v>MADERA</v>
      </c>
      <c r="J3343" s="180" t="str">
        <f>+'INFO SEAL'!N3294&amp;"-"&amp;F3343</f>
        <v>EMSA1P75C2-AT</v>
      </c>
      <c r="K3343" s="180"/>
      <c r="L3343" s="182" t="str">
        <f>+VLOOKUP('INFO SEAL'!N3294,$J$8:$V$50,3,FALSE)</f>
        <v>Estructura de  Suspensión- Angulo menor  compuesto por 1 postes de madera tratada 75' Clase 2</v>
      </c>
      <c r="M3343" s="33">
        <f t="shared" si="118"/>
        <v>1.6</v>
      </c>
    </row>
    <row r="3344" spans="1:13" x14ac:dyDescent="0.25">
      <c r="A3344" s="73">
        <f>+'INFO SEAL'!B3295</f>
        <v>3290</v>
      </c>
      <c r="B3344" s="180" t="str">
        <f t="shared" si="117"/>
        <v>MOD INV_2018</v>
      </c>
      <c r="C3344" s="180" t="str">
        <f>+'INFO SEAL'!C3295</f>
        <v>AREQUIPA</v>
      </c>
      <c r="D3344" s="180" t="str">
        <f>+'INFO SEAL'!D3295</f>
        <v>CAMANA</v>
      </c>
      <c r="E3344" s="180" t="str">
        <f>+'INFO SEAL'!E3295</f>
        <v>MARISCAL CACERES</v>
      </c>
      <c r="F3344" s="180" t="str">
        <f>+IF('INFO SEAL'!I3295="BAJA TENSION","BT",IF('INFO SEAL'!I3295="MEDIA TENSION","MT","AT"))</f>
        <v>AT</v>
      </c>
      <c r="G3344" s="180">
        <f>+'INFO SEAL'!K3295</f>
        <v>13</v>
      </c>
      <c r="H3344" s="180" t="str">
        <f>+'INFO SEAL'!L3295</f>
        <v>POSTE</v>
      </c>
      <c r="I3344" s="180" t="str">
        <f>+'INFO SEAL'!M3295</f>
        <v>MADERA</v>
      </c>
      <c r="J3344" s="180" t="str">
        <f>+'INFO SEAL'!N3295&amp;"-"&amp;F3344</f>
        <v>EMSA1P75C2-AT</v>
      </c>
      <c r="K3344" s="180"/>
      <c r="L3344" s="182" t="str">
        <f>+VLOOKUP('INFO SEAL'!N3295,$J$8:$V$50,3,FALSE)</f>
        <v>Estructura de  Suspensión- Angulo menor  compuesto por 1 postes de madera tratada 75' Clase 2</v>
      </c>
      <c r="M3344" s="33">
        <f t="shared" si="118"/>
        <v>1.6</v>
      </c>
    </row>
    <row r="3345" spans="1:13" x14ac:dyDescent="0.25">
      <c r="A3345" s="73">
        <f>+'INFO SEAL'!B3296</f>
        <v>3291</v>
      </c>
      <c r="B3345" s="180" t="str">
        <f t="shared" si="117"/>
        <v>SICODI</v>
      </c>
      <c r="C3345" s="180" t="str">
        <f>+'INFO SEAL'!C3296</f>
        <v>AREQUIPA</v>
      </c>
      <c r="D3345" s="180" t="str">
        <f>+'INFO SEAL'!D3296</f>
        <v>CARAVELI</v>
      </c>
      <c r="E3345" s="180" t="str">
        <f>+'INFO SEAL'!E3296</f>
        <v>CARAVELI</v>
      </c>
      <c r="F3345" s="180" t="str">
        <f>+IF('INFO SEAL'!I3296="BAJA TENSION","BT",IF('INFO SEAL'!I3296="MEDIA TENSION","MT","AT"))</f>
        <v>BT</v>
      </c>
      <c r="G3345" s="180">
        <f>+'INFO SEAL'!K3296</f>
        <v>7</v>
      </c>
      <c r="H3345" s="180" t="str">
        <f>+'INFO SEAL'!L3296</f>
        <v>POSTE</v>
      </c>
      <c r="I3345" s="180" t="str">
        <f>+'INFO SEAL'!M3296</f>
        <v>HORMIGON</v>
      </c>
      <c r="J3345" s="180" t="str">
        <f>+'INFO SEAL'!N3296&amp;"-"&amp;F3345</f>
        <v>PPH01-BT</v>
      </c>
      <c r="K3345" s="180"/>
      <c r="L3345" s="182" t="str">
        <f>+VLOOKUP('INFO SEAL'!N3296,$J$8:$V$50,3,FALSE)</f>
        <v>POSTE DE HORMIGON SECCION H,  8.70m/225 KG</v>
      </c>
      <c r="M3345" s="33">
        <f t="shared" si="118"/>
        <v>0.1</v>
      </c>
    </row>
    <row r="3346" spans="1:13" x14ac:dyDescent="0.25">
      <c r="A3346" s="73">
        <f>+'INFO SEAL'!B3297</f>
        <v>3292</v>
      </c>
      <c r="B3346" s="180" t="str">
        <f t="shared" si="117"/>
        <v>SICODI</v>
      </c>
      <c r="C3346" s="180" t="str">
        <f>+'INFO SEAL'!C3297</f>
        <v>AREQUIPA</v>
      </c>
      <c r="D3346" s="180" t="str">
        <f>+'INFO SEAL'!D3297</f>
        <v>CAYLLOMA</v>
      </c>
      <c r="E3346" s="180" t="str">
        <f>+'INFO SEAL'!E3297</f>
        <v>CALLALLI</v>
      </c>
      <c r="F3346" s="180" t="str">
        <f>+IF('INFO SEAL'!I3297="BAJA TENSION","BT",IF('INFO SEAL'!I3297="MEDIA TENSION","MT","AT"))</f>
        <v>MT</v>
      </c>
      <c r="G3346" s="180">
        <f>+'INFO SEAL'!K3297</f>
        <v>12</v>
      </c>
      <c r="H3346" s="180" t="str">
        <f>+'INFO SEAL'!L3297</f>
        <v>POSTE</v>
      </c>
      <c r="I3346" s="180" t="str">
        <f>+'INFO SEAL'!M3297</f>
        <v>MADERA</v>
      </c>
      <c r="J3346" s="180" t="str">
        <f>+'INFO SEAL'!N3297&amp;"-"&amp;F3346</f>
        <v>PPM19-MT</v>
      </c>
      <c r="K3346" s="180"/>
      <c r="L3346" s="182" t="str">
        <f>+VLOOKUP('INFO SEAL'!N3297,$J$8:$V$50,3,FALSE)</f>
        <v>POSTE DE MADERA TRATADA DE 12 mts. CL.4</v>
      </c>
      <c r="M3346" s="33">
        <f t="shared" si="118"/>
        <v>1</v>
      </c>
    </row>
    <row r="3347" spans="1:13" x14ac:dyDescent="0.25">
      <c r="A3347" s="73">
        <f>+'INFO SEAL'!B3298</f>
        <v>3293</v>
      </c>
      <c r="B3347" s="180" t="str">
        <f t="shared" si="117"/>
        <v>SICODI</v>
      </c>
      <c r="C3347" s="180" t="str">
        <f>+'INFO SEAL'!C3298</f>
        <v>AREQUIPA</v>
      </c>
      <c r="D3347" s="180" t="str">
        <f>+'INFO SEAL'!D3298</f>
        <v>CAYLLOMA</v>
      </c>
      <c r="E3347" s="180" t="str">
        <f>+'INFO SEAL'!E3298</f>
        <v>CALLALLI</v>
      </c>
      <c r="F3347" s="180" t="str">
        <f>+IF('INFO SEAL'!I3298="BAJA TENSION","BT",IF('INFO SEAL'!I3298="MEDIA TENSION","MT","AT"))</f>
        <v>MT</v>
      </c>
      <c r="G3347" s="180">
        <f>+'INFO SEAL'!K3298</f>
        <v>12</v>
      </c>
      <c r="H3347" s="180" t="str">
        <f>+'INFO SEAL'!L3298</f>
        <v>POSTE</v>
      </c>
      <c r="I3347" s="180" t="str">
        <f>+'INFO SEAL'!M3298</f>
        <v>MADERA</v>
      </c>
      <c r="J3347" s="180" t="str">
        <f>+'INFO SEAL'!N3298&amp;"-"&amp;F3347</f>
        <v>PPM19-MT</v>
      </c>
      <c r="K3347" s="180"/>
      <c r="L3347" s="182" t="str">
        <f>+VLOOKUP('INFO SEAL'!N3298,$J$8:$V$50,3,FALSE)</f>
        <v>POSTE DE MADERA TRATADA DE 12 mts. CL.4</v>
      </c>
      <c r="M3347" s="33">
        <f t="shared" si="118"/>
        <v>1</v>
      </c>
    </row>
    <row r="3348" spans="1:13" x14ac:dyDescent="0.25">
      <c r="A3348" s="73">
        <f>+'INFO SEAL'!B3299</f>
        <v>3294</v>
      </c>
      <c r="B3348" s="180" t="str">
        <f t="shared" si="117"/>
        <v>SICODI</v>
      </c>
      <c r="C3348" s="180" t="str">
        <f>+'INFO SEAL'!C3299</f>
        <v>AREQUIPA</v>
      </c>
      <c r="D3348" s="180" t="str">
        <f>+'INFO SEAL'!D3299</f>
        <v>CAYLLOMA</v>
      </c>
      <c r="E3348" s="180" t="str">
        <f>+'INFO SEAL'!E3299</f>
        <v>SIBAYO</v>
      </c>
      <c r="F3348" s="180" t="str">
        <f>+IF('INFO SEAL'!I3299="BAJA TENSION","BT",IF('INFO SEAL'!I3299="MEDIA TENSION","MT","AT"))</f>
        <v>MT</v>
      </c>
      <c r="G3348" s="180">
        <f>+'INFO SEAL'!K3299</f>
        <v>12</v>
      </c>
      <c r="H3348" s="180" t="str">
        <f>+'INFO SEAL'!L3299</f>
        <v>POSTE</v>
      </c>
      <c r="I3348" s="180" t="str">
        <f>+'INFO SEAL'!M3299</f>
        <v>MADERA</v>
      </c>
      <c r="J3348" s="180" t="str">
        <f>+'INFO SEAL'!N3299&amp;"-"&amp;F3348</f>
        <v>PPM19-MT</v>
      </c>
      <c r="K3348" s="180"/>
      <c r="L3348" s="182" t="str">
        <f>+VLOOKUP('INFO SEAL'!N3299,$J$8:$V$50,3,FALSE)</f>
        <v>POSTE DE MADERA TRATADA DE 12 mts. CL.4</v>
      </c>
      <c r="M3348" s="33">
        <f t="shared" si="118"/>
        <v>1</v>
      </c>
    </row>
    <row r="3349" spans="1:13" x14ac:dyDescent="0.25">
      <c r="A3349" s="73">
        <f>+'INFO SEAL'!B3300</f>
        <v>3295</v>
      </c>
      <c r="B3349" s="180" t="str">
        <f t="shared" si="117"/>
        <v>SICODI</v>
      </c>
      <c r="C3349" s="180" t="str">
        <f>+'INFO SEAL'!C3300</f>
        <v>AREQUIPA</v>
      </c>
      <c r="D3349" s="180" t="str">
        <f>+'INFO SEAL'!D3300</f>
        <v>CAYLLOMA</v>
      </c>
      <c r="E3349" s="180" t="str">
        <f>+'INFO SEAL'!E3300</f>
        <v>CALLALLI</v>
      </c>
      <c r="F3349" s="180" t="str">
        <f>+IF('INFO SEAL'!I3300="BAJA TENSION","BT",IF('INFO SEAL'!I3300="MEDIA TENSION","MT","AT"))</f>
        <v>MT</v>
      </c>
      <c r="G3349" s="180">
        <f>+'INFO SEAL'!K3300</f>
        <v>12</v>
      </c>
      <c r="H3349" s="180" t="str">
        <f>+'INFO SEAL'!L3300</f>
        <v>POSTE</v>
      </c>
      <c r="I3349" s="180" t="str">
        <f>+'INFO SEAL'!M3300</f>
        <v>MADERA</v>
      </c>
      <c r="J3349" s="180" t="str">
        <f>+'INFO SEAL'!N3300&amp;"-"&amp;F3349</f>
        <v>PPM19-MT</v>
      </c>
      <c r="K3349" s="180"/>
      <c r="L3349" s="182" t="str">
        <f>+VLOOKUP('INFO SEAL'!N3300,$J$8:$V$50,3,FALSE)</f>
        <v>POSTE DE MADERA TRATADA DE 12 mts. CL.4</v>
      </c>
      <c r="M3349" s="33">
        <f t="shared" si="118"/>
        <v>1</v>
      </c>
    </row>
    <row r="3350" spans="1:13" x14ac:dyDescent="0.25">
      <c r="A3350" s="73">
        <f>+'INFO SEAL'!B3301</f>
        <v>3296</v>
      </c>
      <c r="B3350" s="180" t="str">
        <f t="shared" si="117"/>
        <v>SICODI</v>
      </c>
      <c r="C3350" s="180" t="str">
        <f>+'INFO SEAL'!C3301</f>
        <v>AREQUIPA</v>
      </c>
      <c r="D3350" s="180" t="str">
        <f>+'INFO SEAL'!D3301</f>
        <v>CAYLLOMA</v>
      </c>
      <c r="E3350" s="180" t="str">
        <f>+'INFO SEAL'!E3301</f>
        <v>COPORAQUE</v>
      </c>
      <c r="F3350" s="180" t="str">
        <f>+IF('INFO SEAL'!I3301="BAJA TENSION","BT",IF('INFO SEAL'!I3301="MEDIA TENSION","MT","AT"))</f>
        <v>MT</v>
      </c>
      <c r="G3350" s="180">
        <f>+'INFO SEAL'!K3301</f>
        <v>12</v>
      </c>
      <c r="H3350" s="180" t="str">
        <f>+'INFO SEAL'!L3301</f>
        <v>POSTE</v>
      </c>
      <c r="I3350" s="180" t="str">
        <f>+'INFO SEAL'!M3301</f>
        <v>MADERA</v>
      </c>
      <c r="J3350" s="180" t="str">
        <f>+'INFO SEAL'!N3301&amp;"-"&amp;F3350</f>
        <v>PPM19-MT</v>
      </c>
      <c r="K3350" s="180"/>
      <c r="L3350" s="182" t="str">
        <f>+VLOOKUP('INFO SEAL'!N3301,$J$8:$V$50,3,FALSE)</f>
        <v>POSTE DE MADERA TRATADA DE 12 mts. CL.4</v>
      </c>
      <c r="M3350" s="33">
        <f t="shared" si="118"/>
        <v>1</v>
      </c>
    </row>
    <row r="3351" spans="1:13" x14ac:dyDescent="0.25">
      <c r="A3351" s="73">
        <f>+'INFO SEAL'!B3302</f>
        <v>3297</v>
      </c>
      <c r="B3351" s="180" t="str">
        <f t="shared" si="117"/>
        <v>SICODI</v>
      </c>
      <c r="C3351" s="180" t="str">
        <f>+'INFO SEAL'!C3302</f>
        <v>AREQUIPA</v>
      </c>
      <c r="D3351" s="180" t="str">
        <f>+'INFO SEAL'!D3302</f>
        <v>CAYLLOMA</v>
      </c>
      <c r="E3351" s="180" t="str">
        <f>+'INFO SEAL'!E3302</f>
        <v>CALLALLI</v>
      </c>
      <c r="F3351" s="180" t="str">
        <f>+IF('INFO SEAL'!I3302="BAJA TENSION","BT",IF('INFO SEAL'!I3302="MEDIA TENSION","MT","AT"))</f>
        <v>MT</v>
      </c>
      <c r="G3351" s="180">
        <f>+'INFO SEAL'!K3302</f>
        <v>12</v>
      </c>
      <c r="H3351" s="180" t="str">
        <f>+'INFO SEAL'!L3302</f>
        <v>POSTE</v>
      </c>
      <c r="I3351" s="180" t="str">
        <f>+'INFO SEAL'!M3302</f>
        <v>MADERA</v>
      </c>
      <c r="J3351" s="180" t="str">
        <f>+'INFO SEAL'!N3302&amp;"-"&amp;F3351</f>
        <v>PPM19-MT</v>
      </c>
      <c r="K3351" s="180"/>
      <c r="L3351" s="182" t="str">
        <f>+VLOOKUP('INFO SEAL'!N3302,$J$8:$V$50,3,FALSE)</f>
        <v>POSTE DE MADERA TRATADA DE 12 mts. CL.4</v>
      </c>
      <c r="M3351" s="33">
        <f t="shared" si="118"/>
        <v>1</v>
      </c>
    </row>
    <row r="3352" spans="1:13" x14ac:dyDescent="0.25">
      <c r="A3352" s="73">
        <f>+'INFO SEAL'!B3303</f>
        <v>3298</v>
      </c>
      <c r="B3352" s="180" t="str">
        <f t="shared" si="117"/>
        <v>SICODI</v>
      </c>
      <c r="C3352" s="180" t="str">
        <f>+'INFO SEAL'!C3303</f>
        <v>AREQUIPA</v>
      </c>
      <c r="D3352" s="180" t="str">
        <f>+'INFO SEAL'!D3303</f>
        <v>CAYLLOMA</v>
      </c>
      <c r="E3352" s="180" t="str">
        <f>+'INFO SEAL'!E3303</f>
        <v>TUTI</v>
      </c>
      <c r="F3352" s="180" t="str">
        <f>+IF('INFO SEAL'!I3303="BAJA TENSION","BT",IF('INFO SEAL'!I3303="MEDIA TENSION","MT","AT"))</f>
        <v>MT</v>
      </c>
      <c r="G3352" s="180">
        <f>+'INFO SEAL'!K3303</f>
        <v>11</v>
      </c>
      <c r="H3352" s="180" t="str">
        <f>+'INFO SEAL'!L3303</f>
        <v>POSTE</v>
      </c>
      <c r="I3352" s="180" t="str">
        <f>+'INFO SEAL'!M3303</f>
        <v>MADERA</v>
      </c>
      <c r="J3352" s="180" t="str">
        <f>+'INFO SEAL'!N3303&amp;"-"&amp;F3352</f>
        <v>PPM15-MT</v>
      </c>
      <c r="K3352" s="180"/>
      <c r="L3352" s="182" t="str">
        <f>+VLOOKUP('INFO SEAL'!N3303,$J$8:$V$50,3,FALSE)</f>
        <v>POSTE DE MADERA TRATADA DE 11 mts. CL.4</v>
      </c>
      <c r="M3352" s="33">
        <f t="shared" si="118"/>
        <v>0.8</v>
      </c>
    </row>
    <row r="3353" spans="1:13" x14ac:dyDescent="0.25">
      <c r="A3353" s="73">
        <f>+'INFO SEAL'!B3304</f>
        <v>3299</v>
      </c>
      <c r="B3353" s="180" t="str">
        <f t="shared" si="117"/>
        <v>SICODI</v>
      </c>
      <c r="C3353" s="180" t="str">
        <f>+'INFO SEAL'!C3304</f>
        <v>AREQUIPA</v>
      </c>
      <c r="D3353" s="180" t="str">
        <f>+'INFO SEAL'!D3304</f>
        <v>CAYLLOMA</v>
      </c>
      <c r="E3353" s="180" t="str">
        <f>+'INFO SEAL'!E3304</f>
        <v>SIBAYO</v>
      </c>
      <c r="F3353" s="180" t="str">
        <f>+IF('INFO SEAL'!I3304="BAJA TENSION","BT",IF('INFO SEAL'!I3304="MEDIA TENSION","MT","AT"))</f>
        <v>MT</v>
      </c>
      <c r="G3353" s="180">
        <f>+'INFO SEAL'!K3304</f>
        <v>12</v>
      </c>
      <c r="H3353" s="180" t="str">
        <f>+'INFO SEAL'!L3304</f>
        <v>POSTE</v>
      </c>
      <c r="I3353" s="180" t="str">
        <f>+'INFO SEAL'!M3304</f>
        <v>MADERA</v>
      </c>
      <c r="J3353" s="180" t="str">
        <f>+'INFO SEAL'!N3304&amp;"-"&amp;F3353</f>
        <v>PPM19-MT</v>
      </c>
      <c r="K3353" s="180"/>
      <c r="L3353" s="182" t="str">
        <f>+VLOOKUP('INFO SEAL'!N3304,$J$8:$V$50,3,FALSE)</f>
        <v>POSTE DE MADERA TRATADA DE 12 mts. CL.4</v>
      </c>
      <c r="M3353" s="33">
        <f t="shared" si="118"/>
        <v>1</v>
      </c>
    </row>
    <row r="3354" spans="1:13" x14ac:dyDescent="0.25">
      <c r="A3354" s="73">
        <f>+'INFO SEAL'!B3305</f>
        <v>3300</v>
      </c>
      <c r="B3354" s="180" t="str">
        <f t="shared" si="117"/>
        <v>SICODI</v>
      </c>
      <c r="C3354" s="180" t="str">
        <f>+'INFO SEAL'!C3305</f>
        <v>AREQUIPA</v>
      </c>
      <c r="D3354" s="180" t="str">
        <f>+'INFO SEAL'!D3305</f>
        <v>CAYLLOMA</v>
      </c>
      <c r="E3354" s="180" t="str">
        <f>+'INFO SEAL'!E3305</f>
        <v>TUTI</v>
      </c>
      <c r="F3354" s="180" t="str">
        <f>+IF('INFO SEAL'!I3305="BAJA TENSION","BT",IF('INFO SEAL'!I3305="MEDIA TENSION","MT","AT"))</f>
        <v>MT</v>
      </c>
      <c r="G3354" s="180">
        <f>+'INFO SEAL'!K3305</f>
        <v>11</v>
      </c>
      <c r="H3354" s="180" t="str">
        <f>+'INFO SEAL'!L3305</f>
        <v>POSTE</v>
      </c>
      <c r="I3354" s="180" t="str">
        <f>+'INFO SEAL'!M3305</f>
        <v>MADERA</v>
      </c>
      <c r="J3354" s="180" t="str">
        <f>+'INFO SEAL'!N3305&amp;"-"&amp;F3354</f>
        <v>PPM15-MT</v>
      </c>
      <c r="K3354" s="180"/>
      <c r="L3354" s="182" t="str">
        <f>+VLOOKUP('INFO SEAL'!N3305,$J$8:$V$50,3,FALSE)</f>
        <v>POSTE DE MADERA TRATADA DE 11 mts. CL.4</v>
      </c>
      <c r="M3354" s="33">
        <f t="shared" si="118"/>
        <v>0.8</v>
      </c>
    </row>
    <row r="3355" spans="1:13" x14ac:dyDescent="0.25">
      <c r="A3355" s="73">
        <f>+'INFO SEAL'!B3306</f>
        <v>3301</v>
      </c>
      <c r="B3355" s="180" t="str">
        <f t="shared" si="117"/>
        <v>SICODI</v>
      </c>
      <c r="C3355" s="180" t="str">
        <f>+'INFO SEAL'!C3306</f>
        <v>AREQUIPA</v>
      </c>
      <c r="D3355" s="180" t="str">
        <f>+'INFO SEAL'!D3306</f>
        <v>CAYLLOMA</v>
      </c>
      <c r="E3355" s="180" t="str">
        <f>+'INFO SEAL'!E3306</f>
        <v>COPORAQUE</v>
      </c>
      <c r="F3355" s="180" t="str">
        <f>+IF('INFO SEAL'!I3306="BAJA TENSION","BT",IF('INFO SEAL'!I3306="MEDIA TENSION","MT","AT"))</f>
        <v>MT</v>
      </c>
      <c r="G3355" s="180">
        <f>+'INFO SEAL'!K3306</f>
        <v>11</v>
      </c>
      <c r="H3355" s="180" t="str">
        <f>+'INFO SEAL'!L3306</f>
        <v>POSTE</v>
      </c>
      <c r="I3355" s="180" t="str">
        <f>+'INFO SEAL'!M3306</f>
        <v>MADERA</v>
      </c>
      <c r="J3355" s="180" t="str">
        <f>+'INFO SEAL'!N3306&amp;"-"&amp;F3355</f>
        <v>PPM15-MT</v>
      </c>
      <c r="K3355" s="180"/>
      <c r="L3355" s="182" t="str">
        <f>+VLOOKUP('INFO SEAL'!N3306,$J$8:$V$50,3,FALSE)</f>
        <v>POSTE DE MADERA TRATADA DE 11 mts. CL.4</v>
      </c>
      <c r="M3355" s="33">
        <f t="shared" si="118"/>
        <v>0.8</v>
      </c>
    </row>
    <row r="3356" spans="1:13" x14ac:dyDescent="0.25">
      <c r="A3356" s="73">
        <f>+'INFO SEAL'!B3307</f>
        <v>3302</v>
      </c>
      <c r="B3356" s="180" t="str">
        <f t="shared" si="117"/>
        <v>SICODI</v>
      </c>
      <c r="C3356" s="180" t="str">
        <f>+'INFO SEAL'!C3307</f>
        <v>AREQUIPA</v>
      </c>
      <c r="D3356" s="180" t="str">
        <f>+'INFO SEAL'!D3307</f>
        <v>CAYLLOMA</v>
      </c>
      <c r="E3356" s="180" t="str">
        <f>+'INFO SEAL'!E3307</f>
        <v>TUTI</v>
      </c>
      <c r="F3356" s="180" t="str">
        <f>+IF('INFO SEAL'!I3307="BAJA TENSION","BT",IF('INFO SEAL'!I3307="MEDIA TENSION","MT","AT"))</f>
        <v>MT</v>
      </c>
      <c r="G3356" s="180">
        <f>+'INFO SEAL'!K3307</f>
        <v>12</v>
      </c>
      <c r="H3356" s="180" t="str">
        <f>+'INFO SEAL'!L3307</f>
        <v>POSTE</v>
      </c>
      <c r="I3356" s="180" t="str">
        <f>+'INFO SEAL'!M3307</f>
        <v>MADERA</v>
      </c>
      <c r="J3356" s="180" t="str">
        <f>+'INFO SEAL'!N3307&amp;"-"&amp;F3356</f>
        <v>PPM19-MT</v>
      </c>
      <c r="K3356" s="180"/>
      <c r="L3356" s="182" t="str">
        <f>+VLOOKUP('INFO SEAL'!N3307,$J$8:$V$50,3,FALSE)</f>
        <v>POSTE DE MADERA TRATADA DE 12 mts. CL.4</v>
      </c>
      <c r="M3356" s="33">
        <f t="shared" si="118"/>
        <v>1</v>
      </c>
    </row>
    <row r="3357" spans="1:13" x14ac:dyDescent="0.25">
      <c r="A3357" s="73">
        <f>+'INFO SEAL'!B3308</f>
        <v>3303</v>
      </c>
      <c r="B3357" s="180" t="str">
        <f t="shared" si="117"/>
        <v>SICODI</v>
      </c>
      <c r="C3357" s="180" t="str">
        <f>+'INFO SEAL'!C3308</f>
        <v>AREQUIPA</v>
      </c>
      <c r="D3357" s="180" t="str">
        <f>+'INFO SEAL'!D3308</f>
        <v>CAYLLOMA</v>
      </c>
      <c r="E3357" s="180" t="str">
        <f>+'INFO SEAL'!E3308</f>
        <v>CALLALLI</v>
      </c>
      <c r="F3357" s="180" t="str">
        <f>+IF('INFO SEAL'!I3308="BAJA TENSION","BT",IF('INFO SEAL'!I3308="MEDIA TENSION","MT","AT"))</f>
        <v>MT</v>
      </c>
      <c r="G3357" s="180">
        <f>+'INFO SEAL'!K3308</f>
        <v>12</v>
      </c>
      <c r="H3357" s="180" t="str">
        <f>+'INFO SEAL'!L3308</f>
        <v>POSTE</v>
      </c>
      <c r="I3357" s="180" t="str">
        <f>+'INFO SEAL'!M3308</f>
        <v>MADERA</v>
      </c>
      <c r="J3357" s="180" t="str">
        <f>+'INFO SEAL'!N3308&amp;"-"&amp;F3357</f>
        <v>PPM19-MT</v>
      </c>
      <c r="K3357" s="180"/>
      <c r="L3357" s="182" t="str">
        <f>+VLOOKUP('INFO SEAL'!N3308,$J$8:$V$50,3,FALSE)</f>
        <v>POSTE DE MADERA TRATADA DE 12 mts. CL.4</v>
      </c>
      <c r="M3357" s="33">
        <f t="shared" si="118"/>
        <v>1</v>
      </c>
    </row>
    <row r="3358" spans="1:13" x14ac:dyDescent="0.25">
      <c r="A3358" s="73">
        <f>+'INFO SEAL'!B3309</f>
        <v>3304</v>
      </c>
      <c r="B3358" s="180" t="str">
        <f t="shared" si="117"/>
        <v>SICODI</v>
      </c>
      <c r="C3358" s="180" t="str">
        <f>+'INFO SEAL'!C3309</f>
        <v>AREQUIPA</v>
      </c>
      <c r="D3358" s="180" t="str">
        <f>+'INFO SEAL'!D3309</f>
        <v>CAYLLOMA</v>
      </c>
      <c r="E3358" s="180" t="str">
        <f>+'INFO SEAL'!E3309</f>
        <v>TUTI</v>
      </c>
      <c r="F3358" s="180" t="str">
        <f>+IF('INFO SEAL'!I3309="BAJA TENSION","BT",IF('INFO SEAL'!I3309="MEDIA TENSION","MT","AT"))</f>
        <v>MT</v>
      </c>
      <c r="G3358" s="180">
        <f>+'INFO SEAL'!K3309</f>
        <v>12</v>
      </c>
      <c r="H3358" s="180" t="str">
        <f>+'INFO SEAL'!L3309</f>
        <v>POSTE</v>
      </c>
      <c r="I3358" s="180" t="str">
        <f>+'INFO SEAL'!M3309</f>
        <v>MADERA</v>
      </c>
      <c r="J3358" s="180" t="str">
        <f>+'INFO SEAL'!N3309&amp;"-"&amp;F3358</f>
        <v>PPM19-MT</v>
      </c>
      <c r="K3358" s="180"/>
      <c r="L3358" s="182" t="str">
        <f>+VLOOKUP('INFO SEAL'!N3309,$J$8:$V$50,3,FALSE)</f>
        <v>POSTE DE MADERA TRATADA DE 12 mts. CL.4</v>
      </c>
      <c r="M3358" s="33">
        <f t="shared" si="118"/>
        <v>1</v>
      </c>
    </row>
    <row r="3359" spans="1:13" x14ac:dyDescent="0.25">
      <c r="A3359" s="73">
        <f>+'INFO SEAL'!B3310</f>
        <v>3305</v>
      </c>
      <c r="B3359" s="180" t="str">
        <f t="shared" si="117"/>
        <v>SICODI</v>
      </c>
      <c r="C3359" s="180" t="str">
        <f>+'INFO SEAL'!C3310</f>
        <v>AREQUIPA</v>
      </c>
      <c r="D3359" s="180" t="str">
        <f>+'INFO SEAL'!D3310</f>
        <v>CAYLLOMA</v>
      </c>
      <c r="E3359" s="180" t="str">
        <f>+'INFO SEAL'!E3310</f>
        <v>COPORAQUE</v>
      </c>
      <c r="F3359" s="180" t="str">
        <f>+IF('INFO SEAL'!I3310="BAJA TENSION","BT",IF('INFO SEAL'!I3310="MEDIA TENSION","MT","AT"))</f>
        <v>MT</v>
      </c>
      <c r="G3359" s="180">
        <f>+'INFO SEAL'!K3310</f>
        <v>11</v>
      </c>
      <c r="H3359" s="180" t="str">
        <f>+'INFO SEAL'!L3310</f>
        <v>POSTE</v>
      </c>
      <c r="I3359" s="180" t="str">
        <f>+'INFO SEAL'!M3310</f>
        <v>MADERA</v>
      </c>
      <c r="J3359" s="180" t="str">
        <f>+'INFO SEAL'!N3310&amp;"-"&amp;F3359</f>
        <v>PPM15-MT</v>
      </c>
      <c r="K3359" s="180"/>
      <c r="L3359" s="182" t="str">
        <f>+VLOOKUP('INFO SEAL'!N3310,$J$8:$V$50,3,FALSE)</f>
        <v>POSTE DE MADERA TRATADA DE 11 mts. CL.4</v>
      </c>
      <c r="M3359" s="33">
        <f t="shared" si="118"/>
        <v>0.8</v>
      </c>
    </row>
    <row r="3360" spans="1:13" x14ac:dyDescent="0.25">
      <c r="A3360" s="73">
        <f>+'INFO SEAL'!B3311</f>
        <v>3306</v>
      </c>
      <c r="B3360" s="180" t="str">
        <f t="shared" si="117"/>
        <v>SICODI</v>
      </c>
      <c r="C3360" s="180" t="str">
        <f>+'INFO SEAL'!C3311</f>
        <v>AREQUIPA</v>
      </c>
      <c r="D3360" s="180" t="str">
        <f>+'INFO SEAL'!D3311</f>
        <v>CAYLLOMA</v>
      </c>
      <c r="E3360" s="180" t="str">
        <f>+'INFO SEAL'!E3311</f>
        <v>COPORAQUE</v>
      </c>
      <c r="F3360" s="180" t="str">
        <f>+IF('INFO SEAL'!I3311="BAJA TENSION","BT",IF('INFO SEAL'!I3311="MEDIA TENSION","MT","AT"))</f>
        <v>MT</v>
      </c>
      <c r="G3360" s="180">
        <f>+'INFO SEAL'!K3311</f>
        <v>11</v>
      </c>
      <c r="H3360" s="180" t="str">
        <f>+'INFO SEAL'!L3311</f>
        <v>POSTE</v>
      </c>
      <c r="I3360" s="180" t="str">
        <f>+'INFO SEAL'!M3311</f>
        <v>MADERA</v>
      </c>
      <c r="J3360" s="180" t="str">
        <f>+'INFO SEAL'!N3311&amp;"-"&amp;F3360</f>
        <v>PPM15-MT</v>
      </c>
      <c r="K3360" s="180"/>
      <c r="L3360" s="182" t="str">
        <f>+VLOOKUP('INFO SEAL'!N3311,$J$8:$V$50,3,FALSE)</f>
        <v>POSTE DE MADERA TRATADA DE 11 mts. CL.4</v>
      </c>
      <c r="M3360" s="33">
        <f t="shared" si="118"/>
        <v>0.8</v>
      </c>
    </row>
    <row r="3361" spans="1:13" x14ac:dyDescent="0.25">
      <c r="A3361" s="73">
        <f>+'INFO SEAL'!B3312</f>
        <v>3307</v>
      </c>
      <c r="B3361" s="180" t="str">
        <f t="shared" si="117"/>
        <v>SICODI</v>
      </c>
      <c r="C3361" s="180" t="str">
        <f>+'INFO SEAL'!C3312</f>
        <v>AREQUIPA</v>
      </c>
      <c r="D3361" s="180" t="str">
        <f>+'INFO SEAL'!D3312</f>
        <v>CAYLLOMA</v>
      </c>
      <c r="E3361" s="180" t="str">
        <f>+'INFO SEAL'!E3312</f>
        <v>CALLALLI</v>
      </c>
      <c r="F3361" s="180" t="str">
        <f>+IF('INFO SEAL'!I3312="BAJA TENSION","BT",IF('INFO SEAL'!I3312="MEDIA TENSION","MT","AT"))</f>
        <v>MT</v>
      </c>
      <c r="G3361" s="180">
        <f>+'INFO SEAL'!K3312</f>
        <v>12</v>
      </c>
      <c r="H3361" s="180" t="str">
        <f>+'INFO SEAL'!L3312</f>
        <v>POSTE</v>
      </c>
      <c r="I3361" s="180" t="str">
        <f>+'INFO SEAL'!M3312</f>
        <v>MADERA</v>
      </c>
      <c r="J3361" s="180" t="str">
        <f>+'INFO SEAL'!N3312&amp;"-"&amp;F3361</f>
        <v>PPM19-MT</v>
      </c>
      <c r="K3361" s="180"/>
      <c r="L3361" s="182" t="str">
        <f>+VLOOKUP('INFO SEAL'!N3312,$J$8:$V$50,3,FALSE)</f>
        <v>POSTE DE MADERA TRATADA DE 12 mts. CL.4</v>
      </c>
      <c r="M3361" s="33">
        <f t="shared" si="118"/>
        <v>1</v>
      </c>
    </row>
    <row r="3362" spans="1:13" x14ac:dyDescent="0.25">
      <c r="A3362" s="73">
        <f>+'INFO SEAL'!B3313</f>
        <v>3308</v>
      </c>
      <c r="B3362" s="180" t="str">
        <f t="shared" si="117"/>
        <v>SICODI</v>
      </c>
      <c r="C3362" s="180" t="str">
        <f>+'INFO SEAL'!C3313</f>
        <v>AREQUIPA</v>
      </c>
      <c r="D3362" s="180" t="str">
        <f>+'INFO SEAL'!D3313</f>
        <v>CAYLLOMA</v>
      </c>
      <c r="E3362" s="180" t="str">
        <f>+'INFO SEAL'!E3313</f>
        <v>CALLALLI</v>
      </c>
      <c r="F3362" s="180" t="str">
        <f>+IF('INFO SEAL'!I3313="BAJA TENSION","BT",IF('INFO SEAL'!I3313="MEDIA TENSION","MT","AT"))</f>
        <v>MT</v>
      </c>
      <c r="G3362" s="180">
        <f>+'INFO SEAL'!K3313</f>
        <v>12</v>
      </c>
      <c r="H3362" s="180" t="str">
        <f>+'INFO SEAL'!L3313</f>
        <v>POSTE</v>
      </c>
      <c r="I3362" s="180" t="str">
        <f>+'INFO SEAL'!M3313</f>
        <v>MADERA</v>
      </c>
      <c r="J3362" s="180" t="str">
        <f>+'INFO SEAL'!N3313&amp;"-"&amp;F3362</f>
        <v>PPM19-MT</v>
      </c>
      <c r="K3362" s="180"/>
      <c r="L3362" s="182" t="str">
        <f>+VLOOKUP('INFO SEAL'!N3313,$J$8:$V$50,3,FALSE)</f>
        <v>POSTE DE MADERA TRATADA DE 12 mts. CL.4</v>
      </c>
      <c r="M3362" s="33">
        <f t="shared" si="118"/>
        <v>1</v>
      </c>
    </row>
    <row r="3363" spans="1:13" x14ac:dyDescent="0.25">
      <c r="A3363" s="73">
        <f>+'INFO SEAL'!B3314</f>
        <v>3309</v>
      </c>
      <c r="B3363" s="180" t="str">
        <f t="shared" si="117"/>
        <v>SICODI</v>
      </c>
      <c r="C3363" s="180" t="str">
        <f>+'INFO SEAL'!C3314</f>
        <v>AREQUIPA</v>
      </c>
      <c r="D3363" s="180" t="str">
        <f>+'INFO SEAL'!D3314</f>
        <v>CAYLLOMA</v>
      </c>
      <c r="E3363" s="180" t="str">
        <f>+'INFO SEAL'!E3314</f>
        <v>CALLALLI</v>
      </c>
      <c r="F3363" s="180" t="str">
        <f>+IF('INFO SEAL'!I3314="BAJA TENSION","BT",IF('INFO SEAL'!I3314="MEDIA TENSION","MT","AT"))</f>
        <v>MT</v>
      </c>
      <c r="G3363" s="180">
        <f>+'INFO SEAL'!K3314</f>
        <v>12</v>
      </c>
      <c r="H3363" s="180" t="str">
        <f>+'INFO SEAL'!L3314</f>
        <v>POSTE</v>
      </c>
      <c r="I3363" s="180" t="str">
        <f>+'INFO SEAL'!M3314</f>
        <v>MADERA</v>
      </c>
      <c r="J3363" s="180" t="str">
        <f>+'INFO SEAL'!N3314&amp;"-"&amp;F3363</f>
        <v>PPM19-MT</v>
      </c>
      <c r="K3363" s="180"/>
      <c r="L3363" s="182" t="str">
        <f>+VLOOKUP('INFO SEAL'!N3314,$J$8:$V$50,3,FALSE)</f>
        <v>POSTE DE MADERA TRATADA DE 12 mts. CL.4</v>
      </c>
      <c r="M3363" s="33">
        <f t="shared" si="118"/>
        <v>1</v>
      </c>
    </row>
    <row r="3364" spans="1:13" x14ac:dyDescent="0.25">
      <c r="A3364" s="73">
        <f>+'INFO SEAL'!B3315</f>
        <v>3310</v>
      </c>
      <c r="B3364" s="180" t="str">
        <f t="shared" si="117"/>
        <v>SICODI</v>
      </c>
      <c r="C3364" s="180" t="str">
        <f>+'INFO SEAL'!C3315</f>
        <v>AREQUIPA</v>
      </c>
      <c r="D3364" s="180" t="str">
        <f>+'INFO SEAL'!D3315</f>
        <v>CAYLLOMA</v>
      </c>
      <c r="E3364" s="180" t="str">
        <f>+'INFO SEAL'!E3315</f>
        <v>SIBAYO</v>
      </c>
      <c r="F3364" s="180" t="str">
        <f>+IF('INFO SEAL'!I3315="BAJA TENSION","BT",IF('INFO SEAL'!I3315="MEDIA TENSION","MT","AT"))</f>
        <v>MT</v>
      </c>
      <c r="G3364" s="180">
        <f>+'INFO SEAL'!K3315</f>
        <v>12</v>
      </c>
      <c r="H3364" s="180" t="str">
        <f>+'INFO SEAL'!L3315</f>
        <v>POSTE</v>
      </c>
      <c r="I3364" s="180" t="str">
        <f>+'INFO SEAL'!M3315</f>
        <v>MADERA</v>
      </c>
      <c r="J3364" s="180" t="str">
        <f>+'INFO SEAL'!N3315&amp;"-"&amp;F3364</f>
        <v>PPM19-MT</v>
      </c>
      <c r="K3364" s="180"/>
      <c r="L3364" s="182" t="str">
        <f>+VLOOKUP('INFO SEAL'!N3315,$J$8:$V$50,3,FALSE)</f>
        <v>POSTE DE MADERA TRATADA DE 12 mts. CL.4</v>
      </c>
      <c r="M3364" s="33">
        <f t="shared" si="118"/>
        <v>1</v>
      </c>
    </row>
    <row r="3365" spans="1:13" x14ac:dyDescent="0.25">
      <c r="A3365" s="73">
        <f>+'INFO SEAL'!B3316</f>
        <v>3311</v>
      </c>
      <c r="B3365" s="180" t="str">
        <f t="shared" si="117"/>
        <v>SICODI</v>
      </c>
      <c r="C3365" s="180" t="str">
        <f>+'INFO SEAL'!C3316</f>
        <v>AREQUIPA</v>
      </c>
      <c r="D3365" s="180" t="str">
        <f>+'INFO SEAL'!D3316</f>
        <v>CAYLLOMA</v>
      </c>
      <c r="E3365" s="180" t="str">
        <f>+'INFO SEAL'!E3316</f>
        <v>CHIVAY</v>
      </c>
      <c r="F3365" s="180" t="str">
        <f>+IF('INFO SEAL'!I3316="BAJA TENSION","BT",IF('INFO SEAL'!I3316="MEDIA TENSION","MT","AT"))</f>
        <v>MT</v>
      </c>
      <c r="G3365" s="180">
        <f>+'INFO SEAL'!K3316</f>
        <v>12</v>
      </c>
      <c r="H3365" s="180" t="str">
        <f>+'INFO SEAL'!L3316</f>
        <v>POSTE</v>
      </c>
      <c r="I3365" s="180" t="str">
        <f>+'INFO SEAL'!M3316</f>
        <v>MADERA</v>
      </c>
      <c r="J3365" s="180" t="str">
        <f>+'INFO SEAL'!N3316&amp;"-"&amp;F3365</f>
        <v>PPM19-MT</v>
      </c>
      <c r="K3365" s="180"/>
      <c r="L3365" s="182" t="str">
        <f>+VLOOKUP('INFO SEAL'!N3316,$J$8:$V$50,3,FALSE)</f>
        <v>POSTE DE MADERA TRATADA DE 12 mts. CL.4</v>
      </c>
      <c r="M3365" s="33">
        <f t="shared" si="118"/>
        <v>1</v>
      </c>
    </row>
    <row r="3366" spans="1:13" x14ac:dyDescent="0.25">
      <c r="A3366" s="73">
        <f>+'INFO SEAL'!B3317</f>
        <v>3312</v>
      </c>
      <c r="B3366" s="180" t="str">
        <f t="shared" si="117"/>
        <v>SICODI</v>
      </c>
      <c r="C3366" s="180" t="str">
        <f>+'INFO SEAL'!C3317</f>
        <v>AREQUIPA</v>
      </c>
      <c r="D3366" s="180" t="str">
        <f>+'INFO SEAL'!D3317</f>
        <v>CAYLLOMA</v>
      </c>
      <c r="E3366" s="180" t="str">
        <f>+'INFO SEAL'!E3317</f>
        <v>TUTI</v>
      </c>
      <c r="F3366" s="180" t="str">
        <f>+IF('INFO SEAL'!I3317="BAJA TENSION","BT",IF('INFO SEAL'!I3317="MEDIA TENSION","MT","AT"))</f>
        <v>MT</v>
      </c>
      <c r="G3366" s="180">
        <f>+'INFO SEAL'!K3317</f>
        <v>12</v>
      </c>
      <c r="H3366" s="180" t="str">
        <f>+'INFO SEAL'!L3317</f>
        <v>POSTE</v>
      </c>
      <c r="I3366" s="180" t="str">
        <f>+'INFO SEAL'!M3317</f>
        <v>MADERA</v>
      </c>
      <c r="J3366" s="180" t="str">
        <f>+'INFO SEAL'!N3317&amp;"-"&amp;F3366</f>
        <v>PPM19-MT</v>
      </c>
      <c r="K3366" s="180"/>
      <c r="L3366" s="182" t="str">
        <f>+VLOOKUP('INFO SEAL'!N3317,$J$8:$V$50,3,FALSE)</f>
        <v>POSTE DE MADERA TRATADA DE 12 mts. CL.4</v>
      </c>
      <c r="M3366" s="33">
        <f t="shared" si="118"/>
        <v>1</v>
      </c>
    </row>
    <row r="3367" spans="1:13" x14ac:dyDescent="0.25">
      <c r="A3367" s="73">
        <f>+'INFO SEAL'!B3318</f>
        <v>3313</v>
      </c>
      <c r="B3367" s="180" t="str">
        <f t="shared" si="117"/>
        <v>SICODI</v>
      </c>
      <c r="C3367" s="180" t="str">
        <f>+'INFO SEAL'!C3318</f>
        <v>AREQUIPA</v>
      </c>
      <c r="D3367" s="180" t="str">
        <f>+'INFO SEAL'!D3318</f>
        <v>CAYLLOMA</v>
      </c>
      <c r="E3367" s="180" t="str">
        <f>+'INFO SEAL'!E3318</f>
        <v>CALLALLI</v>
      </c>
      <c r="F3367" s="180" t="str">
        <f>+IF('INFO SEAL'!I3318="BAJA TENSION","BT",IF('INFO SEAL'!I3318="MEDIA TENSION","MT","AT"))</f>
        <v>MT</v>
      </c>
      <c r="G3367" s="180">
        <f>+'INFO SEAL'!K3318</f>
        <v>12</v>
      </c>
      <c r="H3367" s="180" t="str">
        <f>+'INFO SEAL'!L3318</f>
        <v>POSTE</v>
      </c>
      <c r="I3367" s="180" t="str">
        <f>+'INFO SEAL'!M3318</f>
        <v>MADERA</v>
      </c>
      <c r="J3367" s="180" t="str">
        <f>+'INFO SEAL'!N3318&amp;"-"&amp;F3367</f>
        <v>PPM19-MT</v>
      </c>
      <c r="K3367" s="180"/>
      <c r="L3367" s="182" t="str">
        <f>+VLOOKUP('INFO SEAL'!N3318,$J$8:$V$50,3,FALSE)</f>
        <v>POSTE DE MADERA TRATADA DE 12 mts. CL.4</v>
      </c>
      <c r="M3367" s="33">
        <f t="shared" si="118"/>
        <v>1</v>
      </c>
    </row>
    <row r="3368" spans="1:13" x14ac:dyDescent="0.25">
      <c r="A3368" s="73">
        <f>+'INFO SEAL'!B3319</f>
        <v>3314</v>
      </c>
      <c r="B3368" s="180" t="str">
        <f t="shared" si="117"/>
        <v>SICODI</v>
      </c>
      <c r="C3368" s="180" t="str">
        <f>+'INFO SEAL'!C3319</f>
        <v>AREQUIPA</v>
      </c>
      <c r="D3368" s="180" t="str">
        <f>+'INFO SEAL'!D3319</f>
        <v>CAYLLOMA</v>
      </c>
      <c r="E3368" s="180" t="str">
        <f>+'INFO SEAL'!E3319</f>
        <v>CALLALLI</v>
      </c>
      <c r="F3368" s="180" t="str">
        <f>+IF('INFO SEAL'!I3319="BAJA TENSION","BT",IF('INFO SEAL'!I3319="MEDIA TENSION","MT","AT"))</f>
        <v>MT</v>
      </c>
      <c r="G3368" s="180">
        <f>+'INFO SEAL'!K3319</f>
        <v>12</v>
      </c>
      <c r="H3368" s="180" t="str">
        <f>+'INFO SEAL'!L3319</f>
        <v>POSTE</v>
      </c>
      <c r="I3368" s="180" t="str">
        <f>+'INFO SEAL'!M3319</f>
        <v>MADERA</v>
      </c>
      <c r="J3368" s="180" t="str">
        <f>+'INFO SEAL'!N3319&amp;"-"&amp;F3368</f>
        <v>PPM19-MT</v>
      </c>
      <c r="K3368" s="180"/>
      <c r="L3368" s="182" t="str">
        <f>+VLOOKUP('INFO SEAL'!N3319,$J$8:$V$50,3,FALSE)</f>
        <v>POSTE DE MADERA TRATADA DE 12 mts. CL.4</v>
      </c>
      <c r="M3368" s="33">
        <f t="shared" si="118"/>
        <v>1</v>
      </c>
    </row>
    <row r="3369" spans="1:13" x14ac:dyDescent="0.25">
      <c r="A3369" s="73">
        <f>+'INFO SEAL'!B3320</f>
        <v>3315</v>
      </c>
      <c r="B3369" s="180" t="str">
        <f t="shared" si="117"/>
        <v>MOD INV_2018</v>
      </c>
      <c r="C3369" s="180" t="str">
        <f>+'INFO SEAL'!C3320</f>
        <v>AREQUIPA</v>
      </c>
      <c r="D3369" s="180" t="str">
        <f>+'INFO SEAL'!D3320</f>
        <v>CAMANA</v>
      </c>
      <c r="E3369" s="180" t="str">
        <f>+'INFO SEAL'!E3320</f>
        <v>MARISCAL CACERES</v>
      </c>
      <c r="F3369" s="180" t="str">
        <f>+IF('INFO SEAL'!I3320="BAJA TENSION","BT",IF('INFO SEAL'!I3320="MEDIA TENSION","MT","AT"))</f>
        <v>AT</v>
      </c>
      <c r="G3369" s="180">
        <f>+'INFO SEAL'!K3320</f>
        <v>13</v>
      </c>
      <c r="H3369" s="180" t="str">
        <f>+'INFO SEAL'!L3320</f>
        <v>POSTE</v>
      </c>
      <c r="I3369" s="180" t="str">
        <f>+'INFO SEAL'!M3320</f>
        <v>MADERA</v>
      </c>
      <c r="J3369" s="180" t="str">
        <f>+'INFO SEAL'!N3320&amp;"-"&amp;F3369</f>
        <v>EMSA1P75C2-AT</v>
      </c>
      <c r="K3369" s="180"/>
      <c r="L3369" s="182" t="str">
        <f>+VLOOKUP('INFO SEAL'!N3320,$J$8:$V$50,3,FALSE)</f>
        <v>Estructura de  Suspensión- Angulo menor  compuesto por 1 postes de madera tratada 75' Clase 2</v>
      </c>
      <c r="M3369" s="33">
        <f t="shared" si="118"/>
        <v>1.6</v>
      </c>
    </row>
    <row r="3370" spans="1:13" x14ac:dyDescent="0.25">
      <c r="A3370" s="73">
        <f>+'INFO SEAL'!B3321</f>
        <v>3316</v>
      </c>
      <c r="B3370" s="180" t="str">
        <f t="shared" si="117"/>
        <v>SICODI</v>
      </c>
      <c r="C3370" s="180" t="str">
        <f>+'INFO SEAL'!C3321</f>
        <v>AREQUIPA</v>
      </c>
      <c r="D3370" s="180" t="str">
        <f>+'INFO SEAL'!D3321</f>
        <v>CAYLLOMA</v>
      </c>
      <c r="E3370" s="180" t="str">
        <f>+'INFO SEAL'!E3321</f>
        <v>CALLALLI</v>
      </c>
      <c r="F3370" s="180" t="str">
        <f>+IF('INFO SEAL'!I3321="BAJA TENSION","BT",IF('INFO SEAL'!I3321="MEDIA TENSION","MT","AT"))</f>
        <v>MT</v>
      </c>
      <c r="G3370" s="180">
        <f>+'INFO SEAL'!K3321</f>
        <v>12</v>
      </c>
      <c r="H3370" s="180" t="str">
        <f>+'INFO SEAL'!L3321</f>
        <v>POSTE</v>
      </c>
      <c r="I3370" s="180" t="str">
        <f>+'INFO SEAL'!M3321</f>
        <v>MADERA</v>
      </c>
      <c r="J3370" s="180" t="str">
        <f>+'INFO SEAL'!N3321&amp;"-"&amp;F3370</f>
        <v>PPM19-MT</v>
      </c>
      <c r="K3370" s="180"/>
      <c r="L3370" s="182" t="str">
        <f>+VLOOKUP('INFO SEAL'!N3321,$J$8:$V$50,3,FALSE)</f>
        <v>POSTE DE MADERA TRATADA DE 12 mts. CL.4</v>
      </c>
      <c r="M3370" s="33">
        <f t="shared" si="118"/>
        <v>1</v>
      </c>
    </row>
    <row r="3371" spans="1:13" x14ac:dyDescent="0.25">
      <c r="A3371" s="73">
        <f>+'INFO SEAL'!B3322</f>
        <v>3317</v>
      </c>
      <c r="B3371" s="180" t="str">
        <f t="shared" si="117"/>
        <v>SICODI</v>
      </c>
      <c r="C3371" s="180" t="str">
        <f>+'INFO SEAL'!C3322</f>
        <v>AREQUIPA</v>
      </c>
      <c r="D3371" s="180" t="str">
        <f>+'INFO SEAL'!D3322</f>
        <v>CAYLLOMA</v>
      </c>
      <c r="E3371" s="180" t="str">
        <f>+'INFO SEAL'!E3322</f>
        <v>TUTI</v>
      </c>
      <c r="F3371" s="180" t="str">
        <f>+IF('INFO SEAL'!I3322="BAJA TENSION","BT",IF('INFO SEAL'!I3322="MEDIA TENSION","MT","AT"))</f>
        <v>MT</v>
      </c>
      <c r="G3371" s="180">
        <f>+'INFO SEAL'!K3322</f>
        <v>11</v>
      </c>
      <c r="H3371" s="180" t="str">
        <f>+'INFO SEAL'!L3322</f>
        <v>POSTE</v>
      </c>
      <c r="I3371" s="180" t="str">
        <f>+'INFO SEAL'!M3322</f>
        <v>MADERA</v>
      </c>
      <c r="J3371" s="180" t="str">
        <f>+'INFO SEAL'!N3322&amp;"-"&amp;F3371</f>
        <v>PPM15-MT</v>
      </c>
      <c r="K3371" s="180"/>
      <c r="L3371" s="182" t="str">
        <f>+VLOOKUP('INFO SEAL'!N3322,$J$8:$V$50,3,FALSE)</f>
        <v>POSTE DE MADERA TRATADA DE 11 mts. CL.4</v>
      </c>
      <c r="M3371" s="33">
        <f t="shared" si="118"/>
        <v>0.8</v>
      </c>
    </row>
    <row r="3372" spans="1:13" x14ac:dyDescent="0.25">
      <c r="A3372" s="73">
        <f>+'INFO SEAL'!B3323</f>
        <v>3318</v>
      </c>
      <c r="B3372" s="180" t="str">
        <f t="shared" si="117"/>
        <v>SICODI</v>
      </c>
      <c r="C3372" s="180" t="str">
        <f>+'INFO SEAL'!C3323</f>
        <v>AREQUIPA</v>
      </c>
      <c r="D3372" s="180" t="str">
        <f>+'INFO SEAL'!D3323</f>
        <v>CAYLLOMA</v>
      </c>
      <c r="E3372" s="180" t="str">
        <f>+'INFO SEAL'!E3323</f>
        <v>TUTI</v>
      </c>
      <c r="F3372" s="180" t="str">
        <f>+IF('INFO SEAL'!I3323="BAJA TENSION","BT",IF('INFO SEAL'!I3323="MEDIA TENSION","MT","AT"))</f>
        <v>MT</v>
      </c>
      <c r="G3372" s="180">
        <f>+'INFO SEAL'!K3323</f>
        <v>11</v>
      </c>
      <c r="H3372" s="180" t="str">
        <f>+'INFO SEAL'!L3323</f>
        <v>POSTE</v>
      </c>
      <c r="I3372" s="180" t="str">
        <f>+'INFO SEAL'!M3323</f>
        <v>MADERA</v>
      </c>
      <c r="J3372" s="180" t="str">
        <f>+'INFO SEAL'!N3323&amp;"-"&amp;F3372</f>
        <v>PPM15-MT</v>
      </c>
      <c r="K3372" s="180"/>
      <c r="L3372" s="182" t="str">
        <f>+VLOOKUP('INFO SEAL'!N3323,$J$8:$V$50,3,FALSE)</f>
        <v>POSTE DE MADERA TRATADA DE 11 mts. CL.4</v>
      </c>
      <c r="M3372" s="33">
        <f t="shared" si="118"/>
        <v>0.8</v>
      </c>
    </row>
    <row r="3373" spans="1:13" x14ac:dyDescent="0.25">
      <c r="A3373" s="73">
        <f>+'INFO SEAL'!B3324</f>
        <v>3319</v>
      </c>
      <c r="B3373" s="180" t="str">
        <f t="shared" si="117"/>
        <v>SICODI</v>
      </c>
      <c r="C3373" s="180" t="str">
        <f>+'INFO SEAL'!C3324</f>
        <v>AREQUIPA</v>
      </c>
      <c r="D3373" s="180" t="str">
        <f>+'INFO SEAL'!D3324</f>
        <v>CAYLLOMA</v>
      </c>
      <c r="E3373" s="180" t="str">
        <f>+'INFO SEAL'!E3324</f>
        <v>CHIVAY</v>
      </c>
      <c r="F3373" s="180" t="str">
        <f>+IF('INFO SEAL'!I3324="BAJA TENSION","BT",IF('INFO SEAL'!I3324="MEDIA TENSION","MT","AT"))</f>
        <v>MT</v>
      </c>
      <c r="G3373" s="180">
        <f>+'INFO SEAL'!K3324</f>
        <v>13</v>
      </c>
      <c r="H3373" s="180" t="str">
        <f>+'INFO SEAL'!L3324</f>
        <v>POSTE</v>
      </c>
      <c r="I3373" s="180" t="str">
        <f>+'INFO SEAL'!M3324</f>
        <v>CONCRETO</v>
      </c>
      <c r="J3373" s="180" t="str">
        <f>+'INFO SEAL'!N3324&amp;"-"&amp;F3373</f>
        <v>PPC18-MT</v>
      </c>
      <c r="K3373" s="180"/>
      <c r="L3373" s="182" t="str">
        <f>+VLOOKUP('INFO SEAL'!N3324,$J$8:$V$50,3,FALSE)</f>
        <v>POSTE DE CONCRETO ARMADO DE 13/200/140/335</v>
      </c>
      <c r="M3373" s="33">
        <f t="shared" si="118"/>
        <v>0.4</v>
      </c>
    </row>
    <row r="3374" spans="1:13" x14ac:dyDescent="0.25">
      <c r="A3374" s="73">
        <f>+'INFO SEAL'!B3325</f>
        <v>3320</v>
      </c>
      <c r="B3374" s="180" t="str">
        <f t="shared" si="117"/>
        <v>SICODI</v>
      </c>
      <c r="C3374" s="180" t="str">
        <f>+'INFO SEAL'!C3325</f>
        <v>AREQUIPA</v>
      </c>
      <c r="D3374" s="180" t="str">
        <f>+'INFO SEAL'!D3325</f>
        <v>CAYLLOMA</v>
      </c>
      <c r="E3374" s="180" t="str">
        <f>+'INFO SEAL'!E3325</f>
        <v>SIBAYO</v>
      </c>
      <c r="F3374" s="180" t="str">
        <f>+IF('INFO SEAL'!I3325="BAJA TENSION","BT",IF('INFO SEAL'!I3325="MEDIA TENSION","MT","AT"))</f>
        <v>MT</v>
      </c>
      <c r="G3374" s="180">
        <f>+'INFO SEAL'!K3325</f>
        <v>12</v>
      </c>
      <c r="H3374" s="180" t="str">
        <f>+'INFO SEAL'!L3325</f>
        <v>POSTE</v>
      </c>
      <c r="I3374" s="180" t="str">
        <f>+'INFO SEAL'!M3325</f>
        <v>MADERA</v>
      </c>
      <c r="J3374" s="180" t="str">
        <f>+'INFO SEAL'!N3325&amp;"-"&amp;F3374</f>
        <v>PPM19-MT</v>
      </c>
      <c r="K3374" s="180"/>
      <c r="L3374" s="182" t="str">
        <f>+VLOOKUP('INFO SEAL'!N3325,$J$8:$V$50,3,FALSE)</f>
        <v>POSTE DE MADERA TRATADA DE 12 mts. CL.4</v>
      </c>
      <c r="M3374" s="33">
        <f t="shared" si="118"/>
        <v>1</v>
      </c>
    </row>
    <row r="3375" spans="1:13" x14ac:dyDescent="0.25">
      <c r="A3375" s="73">
        <f>+'INFO SEAL'!B3326</f>
        <v>3321</v>
      </c>
      <c r="B3375" s="180" t="str">
        <f t="shared" si="117"/>
        <v>SICODI</v>
      </c>
      <c r="C3375" s="180" t="str">
        <f>+'INFO SEAL'!C3326</f>
        <v>AREQUIPA</v>
      </c>
      <c r="D3375" s="180" t="str">
        <f>+'INFO SEAL'!D3326</f>
        <v>CAYLLOMA</v>
      </c>
      <c r="E3375" s="180" t="str">
        <f>+'INFO SEAL'!E3326</f>
        <v>TUTI</v>
      </c>
      <c r="F3375" s="180" t="str">
        <f>+IF('INFO SEAL'!I3326="BAJA TENSION","BT",IF('INFO SEAL'!I3326="MEDIA TENSION","MT","AT"))</f>
        <v>MT</v>
      </c>
      <c r="G3375" s="180">
        <f>+'INFO SEAL'!K3326</f>
        <v>12</v>
      </c>
      <c r="H3375" s="180" t="str">
        <f>+'INFO SEAL'!L3326</f>
        <v>POSTE</v>
      </c>
      <c r="I3375" s="180" t="str">
        <f>+'INFO SEAL'!M3326</f>
        <v>MADERA</v>
      </c>
      <c r="J3375" s="180" t="str">
        <f>+'INFO SEAL'!N3326&amp;"-"&amp;F3375</f>
        <v>PPM19-MT</v>
      </c>
      <c r="K3375" s="180"/>
      <c r="L3375" s="182" t="str">
        <f>+VLOOKUP('INFO SEAL'!N3326,$J$8:$V$50,3,FALSE)</f>
        <v>POSTE DE MADERA TRATADA DE 12 mts. CL.4</v>
      </c>
      <c r="M3375" s="33">
        <f t="shared" si="118"/>
        <v>1</v>
      </c>
    </row>
    <row r="3376" spans="1:13" x14ac:dyDescent="0.25">
      <c r="A3376" s="73">
        <f>+'INFO SEAL'!B3327</f>
        <v>3322</v>
      </c>
      <c r="B3376" s="180" t="str">
        <f t="shared" si="117"/>
        <v>SICODI</v>
      </c>
      <c r="C3376" s="180" t="str">
        <f>+'INFO SEAL'!C3327</f>
        <v>AREQUIPA</v>
      </c>
      <c r="D3376" s="180" t="str">
        <f>+'INFO SEAL'!D3327</f>
        <v>CAYLLOMA</v>
      </c>
      <c r="E3376" s="180" t="str">
        <f>+'INFO SEAL'!E3327</f>
        <v>SIBAYO</v>
      </c>
      <c r="F3376" s="180" t="str">
        <f>+IF('INFO SEAL'!I3327="BAJA TENSION","BT",IF('INFO SEAL'!I3327="MEDIA TENSION","MT","AT"))</f>
        <v>MT</v>
      </c>
      <c r="G3376" s="180">
        <f>+'INFO SEAL'!K3327</f>
        <v>12</v>
      </c>
      <c r="H3376" s="180" t="str">
        <f>+'INFO SEAL'!L3327</f>
        <v>POSTE</v>
      </c>
      <c r="I3376" s="180" t="str">
        <f>+'INFO SEAL'!M3327</f>
        <v>MADERA</v>
      </c>
      <c r="J3376" s="180" t="str">
        <f>+'INFO SEAL'!N3327&amp;"-"&amp;F3376</f>
        <v>PPM19-MT</v>
      </c>
      <c r="K3376" s="180"/>
      <c r="L3376" s="182" t="str">
        <f>+VLOOKUP('INFO SEAL'!N3327,$J$8:$V$50,3,FALSE)</f>
        <v>POSTE DE MADERA TRATADA DE 12 mts. CL.4</v>
      </c>
      <c r="M3376" s="33">
        <f t="shared" si="118"/>
        <v>1</v>
      </c>
    </row>
    <row r="3377" spans="1:13" x14ac:dyDescent="0.25">
      <c r="A3377" s="73">
        <f>+'INFO SEAL'!B3328</f>
        <v>3323</v>
      </c>
      <c r="B3377" s="180" t="str">
        <f t="shared" si="117"/>
        <v>SICODI</v>
      </c>
      <c r="C3377" s="180" t="str">
        <f>+'INFO SEAL'!C3328</f>
        <v>AREQUIPA</v>
      </c>
      <c r="D3377" s="180" t="str">
        <f>+'INFO SEAL'!D3328</f>
        <v>CAYLLOMA</v>
      </c>
      <c r="E3377" s="180" t="str">
        <f>+'INFO SEAL'!E3328</f>
        <v>TUTI</v>
      </c>
      <c r="F3377" s="180" t="str">
        <f>+IF('INFO SEAL'!I3328="BAJA TENSION","BT",IF('INFO SEAL'!I3328="MEDIA TENSION","MT","AT"))</f>
        <v>MT</v>
      </c>
      <c r="G3377" s="180">
        <f>+'INFO SEAL'!K3328</f>
        <v>11</v>
      </c>
      <c r="H3377" s="180" t="str">
        <f>+'INFO SEAL'!L3328</f>
        <v>POSTE</v>
      </c>
      <c r="I3377" s="180" t="str">
        <f>+'INFO SEAL'!M3328</f>
        <v>MADERA</v>
      </c>
      <c r="J3377" s="180" t="str">
        <f>+'INFO SEAL'!N3328&amp;"-"&amp;F3377</f>
        <v>PPM15-MT</v>
      </c>
      <c r="K3377" s="180"/>
      <c r="L3377" s="182" t="str">
        <f>+VLOOKUP('INFO SEAL'!N3328,$J$8:$V$50,3,FALSE)</f>
        <v>POSTE DE MADERA TRATADA DE 11 mts. CL.4</v>
      </c>
      <c r="M3377" s="33">
        <f t="shared" si="118"/>
        <v>0.8</v>
      </c>
    </row>
    <row r="3378" spans="1:13" x14ac:dyDescent="0.25">
      <c r="A3378" s="73">
        <f>+'INFO SEAL'!B3329</f>
        <v>3324</v>
      </c>
      <c r="B3378" s="180" t="str">
        <f t="shared" si="117"/>
        <v>SICODI</v>
      </c>
      <c r="C3378" s="180" t="str">
        <f>+'INFO SEAL'!C3329</f>
        <v>AREQUIPA</v>
      </c>
      <c r="D3378" s="180" t="str">
        <f>+'INFO SEAL'!D3329</f>
        <v>CAYLLOMA</v>
      </c>
      <c r="E3378" s="180" t="str">
        <f>+'INFO SEAL'!E3329</f>
        <v>TUTI</v>
      </c>
      <c r="F3378" s="180" t="str">
        <f>+IF('INFO SEAL'!I3329="BAJA TENSION","BT",IF('INFO SEAL'!I3329="MEDIA TENSION","MT","AT"))</f>
        <v>MT</v>
      </c>
      <c r="G3378" s="180">
        <f>+'INFO SEAL'!K3329</f>
        <v>11</v>
      </c>
      <c r="H3378" s="180" t="str">
        <f>+'INFO SEAL'!L3329</f>
        <v>POSTE</v>
      </c>
      <c r="I3378" s="180" t="str">
        <f>+'INFO SEAL'!M3329</f>
        <v>MADERA</v>
      </c>
      <c r="J3378" s="180" t="str">
        <f>+'INFO SEAL'!N3329&amp;"-"&amp;F3378</f>
        <v>PPM15-MT</v>
      </c>
      <c r="K3378" s="180"/>
      <c r="L3378" s="182" t="str">
        <f>+VLOOKUP('INFO SEAL'!N3329,$J$8:$V$50,3,FALSE)</f>
        <v>POSTE DE MADERA TRATADA DE 11 mts. CL.4</v>
      </c>
      <c r="M3378" s="33">
        <f t="shared" si="118"/>
        <v>0.8</v>
      </c>
    </row>
    <row r="3379" spans="1:13" x14ac:dyDescent="0.25">
      <c r="A3379" s="73">
        <f>+'INFO SEAL'!B3330</f>
        <v>3325</v>
      </c>
      <c r="B3379" s="180" t="str">
        <f t="shared" si="117"/>
        <v>SICODI</v>
      </c>
      <c r="C3379" s="180" t="str">
        <f>+'INFO SEAL'!C3330</f>
        <v>AREQUIPA</v>
      </c>
      <c r="D3379" s="180" t="str">
        <f>+'INFO SEAL'!D3330</f>
        <v>CAYLLOMA</v>
      </c>
      <c r="E3379" s="180" t="str">
        <f>+'INFO SEAL'!E3330</f>
        <v>CHIVAY</v>
      </c>
      <c r="F3379" s="180" t="str">
        <f>+IF('INFO SEAL'!I3330="BAJA TENSION","BT",IF('INFO SEAL'!I3330="MEDIA TENSION","MT","AT"))</f>
        <v>MT</v>
      </c>
      <c r="G3379" s="180">
        <f>+'INFO SEAL'!K3330</f>
        <v>12</v>
      </c>
      <c r="H3379" s="180" t="str">
        <f>+'INFO SEAL'!L3330</f>
        <v>POSTE</v>
      </c>
      <c r="I3379" s="180" t="str">
        <f>+'INFO SEAL'!M3330</f>
        <v>MADERA</v>
      </c>
      <c r="J3379" s="180" t="str">
        <f>+'INFO SEAL'!N3330&amp;"-"&amp;F3379</f>
        <v>PPM19-MT</v>
      </c>
      <c r="K3379" s="180"/>
      <c r="L3379" s="182" t="str">
        <f>+VLOOKUP('INFO SEAL'!N3330,$J$8:$V$50,3,FALSE)</f>
        <v>POSTE DE MADERA TRATADA DE 12 mts. CL.4</v>
      </c>
      <c r="M3379" s="33">
        <f t="shared" si="118"/>
        <v>1</v>
      </c>
    </row>
    <row r="3380" spans="1:13" x14ac:dyDescent="0.25">
      <c r="A3380" s="73">
        <f>+'INFO SEAL'!B3331</f>
        <v>3326</v>
      </c>
      <c r="B3380" s="180" t="str">
        <f t="shared" si="117"/>
        <v>SICODI</v>
      </c>
      <c r="C3380" s="180" t="str">
        <f>+'INFO SEAL'!C3331</f>
        <v>AREQUIPA</v>
      </c>
      <c r="D3380" s="180" t="str">
        <f>+'INFO SEAL'!D3331</f>
        <v>CAYLLOMA</v>
      </c>
      <c r="E3380" s="180" t="str">
        <f>+'INFO SEAL'!E3331</f>
        <v>CALLALLI</v>
      </c>
      <c r="F3380" s="180" t="str">
        <f>+IF('INFO SEAL'!I3331="BAJA TENSION","BT",IF('INFO SEAL'!I3331="MEDIA TENSION","MT","AT"))</f>
        <v>MT</v>
      </c>
      <c r="G3380" s="180">
        <f>+'INFO SEAL'!K3331</f>
        <v>12</v>
      </c>
      <c r="H3380" s="180" t="str">
        <f>+'INFO SEAL'!L3331</f>
        <v>POSTE</v>
      </c>
      <c r="I3380" s="180" t="str">
        <f>+'INFO SEAL'!M3331</f>
        <v>MADERA</v>
      </c>
      <c r="J3380" s="180" t="str">
        <f>+'INFO SEAL'!N3331&amp;"-"&amp;F3380</f>
        <v>PPM19-MT</v>
      </c>
      <c r="K3380" s="180"/>
      <c r="L3380" s="182" t="str">
        <f>+VLOOKUP('INFO SEAL'!N3331,$J$8:$V$50,3,FALSE)</f>
        <v>POSTE DE MADERA TRATADA DE 12 mts. CL.4</v>
      </c>
      <c r="M3380" s="33">
        <f t="shared" si="118"/>
        <v>1</v>
      </c>
    </row>
    <row r="3381" spans="1:13" x14ac:dyDescent="0.25">
      <c r="A3381" s="73">
        <f>+'INFO SEAL'!B3332</f>
        <v>3327</v>
      </c>
      <c r="B3381" s="180" t="str">
        <f t="shared" si="117"/>
        <v>SICODI</v>
      </c>
      <c r="C3381" s="180" t="str">
        <f>+'INFO SEAL'!C3332</f>
        <v>AREQUIPA</v>
      </c>
      <c r="D3381" s="180" t="str">
        <f>+'INFO SEAL'!D3332</f>
        <v>CAYLLOMA</v>
      </c>
      <c r="E3381" s="180" t="str">
        <f>+'INFO SEAL'!E3332</f>
        <v>COPORAQUE</v>
      </c>
      <c r="F3381" s="180" t="str">
        <f>+IF('INFO SEAL'!I3332="BAJA TENSION","BT",IF('INFO SEAL'!I3332="MEDIA TENSION","MT","AT"))</f>
        <v>MT</v>
      </c>
      <c r="G3381" s="180">
        <f>+'INFO SEAL'!K3332</f>
        <v>11</v>
      </c>
      <c r="H3381" s="180" t="str">
        <f>+'INFO SEAL'!L3332</f>
        <v>POSTE</v>
      </c>
      <c r="I3381" s="180" t="str">
        <f>+'INFO SEAL'!M3332</f>
        <v>MADERA</v>
      </c>
      <c r="J3381" s="180" t="str">
        <f>+'INFO SEAL'!N3332&amp;"-"&amp;F3381</f>
        <v>PPM15-MT</v>
      </c>
      <c r="K3381" s="180"/>
      <c r="L3381" s="182" t="str">
        <f>+VLOOKUP('INFO SEAL'!N3332,$J$8:$V$50,3,FALSE)</f>
        <v>POSTE DE MADERA TRATADA DE 11 mts. CL.4</v>
      </c>
      <c r="M3381" s="33">
        <f t="shared" si="118"/>
        <v>0.8</v>
      </c>
    </row>
    <row r="3382" spans="1:13" x14ac:dyDescent="0.25">
      <c r="A3382" s="73">
        <f>+'INFO SEAL'!B3333</f>
        <v>3328</v>
      </c>
      <c r="B3382" s="180" t="str">
        <f t="shared" si="117"/>
        <v>SICODI</v>
      </c>
      <c r="C3382" s="180" t="str">
        <f>+'INFO SEAL'!C3333</f>
        <v>AREQUIPA</v>
      </c>
      <c r="D3382" s="180" t="str">
        <f>+'INFO SEAL'!D3333</f>
        <v>CAYLLOMA</v>
      </c>
      <c r="E3382" s="180" t="str">
        <f>+'INFO SEAL'!E3333</f>
        <v>COPORAQUE</v>
      </c>
      <c r="F3382" s="180" t="str">
        <f>+IF('INFO SEAL'!I3333="BAJA TENSION","BT",IF('INFO SEAL'!I3333="MEDIA TENSION","MT","AT"))</f>
        <v>MT</v>
      </c>
      <c r="G3382" s="180">
        <f>+'INFO SEAL'!K3333</f>
        <v>11</v>
      </c>
      <c r="H3382" s="180" t="str">
        <f>+'INFO SEAL'!L3333</f>
        <v>POSTE</v>
      </c>
      <c r="I3382" s="180" t="str">
        <f>+'INFO SEAL'!M3333</f>
        <v>MADERA</v>
      </c>
      <c r="J3382" s="180" t="str">
        <f>+'INFO SEAL'!N3333&amp;"-"&amp;F3382</f>
        <v>PPM15-MT</v>
      </c>
      <c r="K3382" s="180"/>
      <c r="L3382" s="182" t="str">
        <f>+VLOOKUP('INFO SEAL'!N3333,$J$8:$V$50,3,FALSE)</f>
        <v>POSTE DE MADERA TRATADA DE 11 mts. CL.4</v>
      </c>
      <c r="M3382" s="33">
        <f t="shared" si="118"/>
        <v>0.8</v>
      </c>
    </row>
    <row r="3383" spans="1:13" x14ac:dyDescent="0.25">
      <c r="A3383" s="73">
        <f>+'INFO SEAL'!B3334</f>
        <v>3329</v>
      </c>
      <c r="B3383" s="180" t="str">
        <f t="shared" si="117"/>
        <v>MOD INV_2018</v>
      </c>
      <c r="C3383" s="180" t="str">
        <f>+'INFO SEAL'!C3334</f>
        <v>AREQUIPA</v>
      </c>
      <c r="D3383" s="180" t="str">
        <f>+'INFO SEAL'!D3334</f>
        <v>CAMANA</v>
      </c>
      <c r="E3383" s="180" t="str">
        <f>+'INFO SEAL'!E3334</f>
        <v>MARISCAL CACERES</v>
      </c>
      <c r="F3383" s="180" t="str">
        <f>+IF('INFO SEAL'!I3334="BAJA TENSION","BT",IF('INFO SEAL'!I3334="MEDIA TENSION","MT","AT"))</f>
        <v>AT</v>
      </c>
      <c r="G3383" s="180">
        <f>+'INFO SEAL'!K3334</f>
        <v>13</v>
      </c>
      <c r="H3383" s="180" t="str">
        <f>+'INFO SEAL'!L3334</f>
        <v>POSTE</v>
      </c>
      <c r="I3383" s="180" t="str">
        <f>+'INFO SEAL'!M3334</f>
        <v>MADERA</v>
      </c>
      <c r="J3383" s="180" t="str">
        <f>+'INFO SEAL'!N3334&amp;"-"&amp;F3383</f>
        <v>EMSA1P75C2-AT</v>
      </c>
      <c r="K3383" s="180"/>
      <c r="L3383" s="182" t="str">
        <f>+VLOOKUP('INFO SEAL'!N3334,$J$8:$V$50,3,FALSE)</f>
        <v>Estructura de  Suspensión- Angulo menor  compuesto por 1 postes de madera tratada 75' Clase 2</v>
      </c>
      <c r="M3383" s="33">
        <f t="shared" si="118"/>
        <v>1.6</v>
      </c>
    </row>
    <row r="3384" spans="1:13" x14ac:dyDescent="0.25">
      <c r="A3384" s="73">
        <f>+'INFO SEAL'!B3335</f>
        <v>3330</v>
      </c>
      <c r="B3384" s="180" t="str">
        <f t="shared" ref="B3384:B3447" si="119">+INDEX($B$8:$B$50,MATCH(L3384,$L$8:$L$50,0))</f>
        <v>SICODI</v>
      </c>
      <c r="C3384" s="180" t="str">
        <f>+'INFO SEAL'!C3335</f>
        <v>AREQUIPA</v>
      </c>
      <c r="D3384" s="180" t="str">
        <f>+'INFO SEAL'!D3335</f>
        <v>CAYLLOMA</v>
      </c>
      <c r="E3384" s="180" t="str">
        <f>+'INFO SEAL'!E3335</f>
        <v>SIBAYO</v>
      </c>
      <c r="F3384" s="180" t="str">
        <f>+IF('INFO SEAL'!I3335="BAJA TENSION","BT",IF('INFO SEAL'!I3335="MEDIA TENSION","MT","AT"))</f>
        <v>MT</v>
      </c>
      <c r="G3384" s="180">
        <f>+'INFO SEAL'!K3335</f>
        <v>12</v>
      </c>
      <c r="H3384" s="180" t="str">
        <f>+'INFO SEAL'!L3335</f>
        <v>POSTE</v>
      </c>
      <c r="I3384" s="180" t="str">
        <f>+'INFO SEAL'!M3335</f>
        <v>MADERA</v>
      </c>
      <c r="J3384" s="180" t="str">
        <f>+'INFO SEAL'!N3335&amp;"-"&amp;F3384</f>
        <v>PPM19-MT</v>
      </c>
      <c r="K3384" s="180"/>
      <c r="L3384" s="182" t="str">
        <f>+VLOOKUP('INFO SEAL'!N3335,$J$8:$V$50,3,FALSE)</f>
        <v>POSTE DE MADERA TRATADA DE 12 mts. CL.4</v>
      </c>
      <c r="M3384" s="33">
        <f t="shared" ref="M3384:M3447" si="120">+VLOOKUP(J3384,$K$8:$V$50,12,FALSE)</f>
        <v>1</v>
      </c>
    </row>
    <row r="3385" spans="1:13" x14ac:dyDescent="0.25">
      <c r="A3385" s="73">
        <f>+'INFO SEAL'!B3336</f>
        <v>3331</v>
      </c>
      <c r="B3385" s="180" t="str">
        <f t="shared" si="119"/>
        <v>SICODI</v>
      </c>
      <c r="C3385" s="180" t="str">
        <f>+'INFO SEAL'!C3336</f>
        <v>AREQUIPA</v>
      </c>
      <c r="D3385" s="180" t="str">
        <f>+'INFO SEAL'!D3336</f>
        <v>CAYLLOMA</v>
      </c>
      <c r="E3385" s="180" t="str">
        <f>+'INFO SEAL'!E3336</f>
        <v>CALLALLI</v>
      </c>
      <c r="F3385" s="180" t="str">
        <f>+IF('INFO SEAL'!I3336="BAJA TENSION","BT",IF('INFO SEAL'!I3336="MEDIA TENSION","MT","AT"))</f>
        <v>MT</v>
      </c>
      <c r="G3385" s="180">
        <f>+'INFO SEAL'!K3336</f>
        <v>12</v>
      </c>
      <c r="H3385" s="180" t="str">
        <f>+'INFO SEAL'!L3336</f>
        <v>POSTE</v>
      </c>
      <c r="I3385" s="180" t="str">
        <f>+'INFO SEAL'!M3336</f>
        <v>MADERA</v>
      </c>
      <c r="J3385" s="180" t="str">
        <f>+'INFO SEAL'!N3336&amp;"-"&amp;F3385</f>
        <v>PPM19-MT</v>
      </c>
      <c r="K3385" s="180"/>
      <c r="L3385" s="182" t="str">
        <f>+VLOOKUP('INFO SEAL'!N3336,$J$8:$V$50,3,FALSE)</f>
        <v>POSTE DE MADERA TRATADA DE 12 mts. CL.4</v>
      </c>
      <c r="M3385" s="33">
        <f t="shared" si="120"/>
        <v>1</v>
      </c>
    </row>
    <row r="3386" spans="1:13" x14ac:dyDescent="0.25">
      <c r="A3386" s="73">
        <f>+'INFO SEAL'!B3337</f>
        <v>3332</v>
      </c>
      <c r="B3386" s="180" t="str">
        <f t="shared" si="119"/>
        <v>SICODI</v>
      </c>
      <c r="C3386" s="180" t="str">
        <f>+'INFO SEAL'!C3337</f>
        <v>AREQUIPA</v>
      </c>
      <c r="D3386" s="180" t="str">
        <f>+'INFO SEAL'!D3337</f>
        <v>CAYLLOMA</v>
      </c>
      <c r="E3386" s="180" t="str">
        <f>+'INFO SEAL'!E3337</f>
        <v>CALLALLI</v>
      </c>
      <c r="F3386" s="180" t="str">
        <f>+IF('INFO SEAL'!I3337="BAJA TENSION","BT",IF('INFO SEAL'!I3337="MEDIA TENSION","MT","AT"))</f>
        <v>MT</v>
      </c>
      <c r="G3386" s="180">
        <f>+'INFO SEAL'!K3337</f>
        <v>12</v>
      </c>
      <c r="H3386" s="180" t="str">
        <f>+'INFO SEAL'!L3337</f>
        <v>POSTE</v>
      </c>
      <c r="I3386" s="180" t="str">
        <f>+'INFO SEAL'!M3337</f>
        <v>MADERA</v>
      </c>
      <c r="J3386" s="180" t="str">
        <f>+'INFO SEAL'!N3337&amp;"-"&amp;F3386</f>
        <v>PPM19-MT</v>
      </c>
      <c r="K3386" s="180"/>
      <c r="L3386" s="182" t="str">
        <f>+VLOOKUP('INFO SEAL'!N3337,$J$8:$V$50,3,FALSE)</f>
        <v>POSTE DE MADERA TRATADA DE 12 mts. CL.4</v>
      </c>
      <c r="M3386" s="33">
        <f t="shared" si="120"/>
        <v>1</v>
      </c>
    </row>
    <row r="3387" spans="1:13" x14ac:dyDescent="0.25">
      <c r="A3387" s="73">
        <f>+'INFO SEAL'!B3338</f>
        <v>3333</v>
      </c>
      <c r="B3387" s="180" t="str">
        <f t="shared" si="119"/>
        <v>SICODI</v>
      </c>
      <c r="C3387" s="180" t="str">
        <f>+'INFO SEAL'!C3338</f>
        <v>AREQUIPA</v>
      </c>
      <c r="D3387" s="180" t="str">
        <f>+'INFO SEAL'!D3338</f>
        <v>CAYLLOMA</v>
      </c>
      <c r="E3387" s="180" t="str">
        <f>+'INFO SEAL'!E3338</f>
        <v>CHIVAY</v>
      </c>
      <c r="F3387" s="180" t="str">
        <f>+IF('INFO SEAL'!I3338="BAJA TENSION","BT",IF('INFO SEAL'!I3338="MEDIA TENSION","MT","AT"))</f>
        <v>MT</v>
      </c>
      <c r="G3387" s="180">
        <f>+'INFO SEAL'!K3338</f>
        <v>13</v>
      </c>
      <c r="H3387" s="180" t="str">
        <f>+'INFO SEAL'!L3338</f>
        <v>POSTE</v>
      </c>
      <c r="I3387" s="180" t="str">
        <f>+'INFO SEAL'!M3338</f>
        <v>CONCRETO</v>
      </c>
      <c r="J3387" s="180" t="str">
        <f>+'INFO SEAL'!N3338&amp;"-"&amp;F3387</f>
        <v>PPC18-MT</v>
      </c>
      <c r="K3387" s="180"/>
      <c r="L3387" s="182" t="str">
        <f>+VLOOKUP('INFO SEAL'!N3338,$J$8:$V$50,3,FALSE)</f>
        <v>POSTE DE CONCRETO ARMADO DE 13/200/140/335</v>
      </c>
      <c r="M3387" s="33">
        <f t="shared" si="120"/>
        <v>0.4</v>
      </c>
    </row>
    <row r="3388" spans="1:13" x14ac:dyDescent="0.25">
      <c r="A3388" s="73">
        <f>+'INFO SEAL'!B3339</f>
        <v>3334</v>
      </c>
      <c r="B3388" s="180" t="str">
        <f t="shared" si="119"/>
        <v>SICODI</v>
      </c>
      <c r="C3388" s="180" t="str">
        <f>+'INFO SEAL'!C3339</f>
        <v>AREQUIPA</v>
      </c>
      <c r="D3388" s="180" t="str">
        <f>+'INFO SEAL'!D3339</f>
        <v>CAYLLOMA</v>
      </c>
      <c r="E3388" s="180" t="str">
        <f>+'INFO SEAL'!E3339</f>
        <v>CALLALLI</v>
      </c>
      <c r="F3388" s="180" t="str">
        <f>+IF('INFO SEAL'!I3339="BAJA TENSION","BT",IF('INFO SEAL'!I3339="MEDIA TENSION","MT","AT"))</f>
        <v>MT</v>
      </c>
      <c r="G3388" s="180">
        <f>+'INFO SEAL'!K3339</f>
        <v>12</v>
      </c>
      <c r="H3388" s="180" t="str">
        <f>+'INFO SEAL'!L3339</f>
        <v>POSTE</v>
      </c>
      <c r="I3388" s="180" t="str">
        <f>+'INFO SEAL'!M3339</f>
        <v>MADERA</v>
      </c>
      <c r="J3388" s="180" t="str">
        <f>+'INFO SEAL'!N3339&amp;"-"&amp;F3388</f>
        <v>PPM19-MT</v>
      </c>
      <c r="K3388" s="180"/>
      <c r="L3388" s="182" t="str">
        <f>+VLOOKUP('INFO SEAL'!N3339,$J$8:$V$50,3,FALSE)</f>
        <v>POSTE DE MADERA TRATADA DE 12 mts. CL.4</v>
      </c>
      <c r="M3388" s="33">
        <f t="shared" si="120"/>
        <v>1</v>
      </c>
    </row>
    <row r="3389" spans="1:13" x14ac:dyDescent="0.25">
      <c r="A3389" s="73">
        <f>+'INFO SEAL'!B3340</f>
        <v>3335</v>
      </c>
      <c r="B3389" s="180" t="str">
        <f t="shared" si="119"/>
        <v>SICODI</v>
      </c>
      <c r="C3389" s="180" t="str">
        <f>+'INFO SEAL'!C3340</f>
        <v>AREQUIPA</v>
      </c>
      <c r="D3389" s="180" t="str">
        <f>+'INFO SEAL'!D3340</f>
        <v>CAYLLOMA</v>
      </c>
      <c r="E3389" s="180" t="str">
        <f>+'INFO SEAL'!E3340</f>
        <v>CALLALLI</v>
      </c>
      <c r="F3389" s="180" t="str">
        <f>+IF('INFO SEAL'!I3340="BAJA TENSION","BT",IF('INFO SEAL'!I3340="MEDIA TENSION","MT","AT"))</f>
        <v>MT</v>
      </c>
      <c r="G3389" s="180">
        <f>+'INFO SEAL'!K3340</f>
        <v>11</v>
      </c>
      <c r="H3389" s="180" t="str">
        <f>+'INFO SEAL'!L3340</f>
        <v>POSTE</v>
      </c>
      <c r="I3389" s="180" t="str">
        <f>+'INFO SEAL'!M3340</f>
        <v>MADERA</v>
      </c>
      <c r="J3389" s="180" t="str">
        <f>+'INFO SEAL'!N3340&amp;"-"&amp;F3389</f>
        <v>PPM15-MT</v>
      </c>
      <c r="K3389" s="180"/>
      <c r="L3389" s="182" t="str">
        <f>+VLOOKUP('INFO SEAL'!N3340,$J$8:$V$50,3,FALSE)</f>
        <v>POSTE DE MADERA TRATADA DE 11 mts. CL.4</v>
      </c>
      <c r="M3389" s="33">
        <f t="shared" si="120"/>
        <v>0.8</v>
      </c>
    </row>
    <row r="3390" spans="1:13" x14ac:dyDescent="0.25">
      <c r="A3390" s="73">
        <f>+'INFO SEAL'!B3341</f>
        <v>3336</v>
      </c>
      <c r="B3390" s="180" t="str">
        <f t="shared" si="119"/>
        <v>SICODI</v>
      </c>
      <c r="C3390" s="180" t="str">
        <f>+'INFO SEAL'!C3341</f>
        <v>AREQUIPA</v>
      </c>
      <c r="D3390" s="180" t="str">
        <f>+'INFO SEAL'!D3341</f>
        <v>CAYLLOMA</v>
      </c>
      <c r="E3390" s="180" t="str">
        <f>+'INFO SEAL'!E3341</f>
        <v>CALLALLI</v>
      </c>
      <c r="F3390" s="180" t="str">
        <f>+IF('INFO SEAL'!I3341="BAJA TENSION","BT",IF('INFO SEAL'!I3341="MEDIA TENSION","MT","AT"))</f>
        <v>MT</v>
      </c>
      <c r="G3390" s="180">
        <f>+'INFO SEAL'!K3341</f>
        <v>12</v>
      </c>
      <c r="H3390" s="180" t="str">
        <f>+'INFO SEAL'!L3341</f>
        <v>POSTE</v>
      </c>
      <c r="I3390" s="180" t="str">
        <f>+'INFO SEAL'!M3341</f>
        <v>MADERA</v>
      </c>
      <c r="J3390" s="180" t="str">
        <f>+'INFO SEAL'!N3341&amp;"-"&amp;F3390</f>
        <v>PPM19-MT</v>
      </c>
      <c r="K3390" s="180"/>
      <c r="L3390" s="182" t="str">
        <f>+VLOOKUP('INFO SEAL'!N3341,$J$8:$V$50,3,FALSE)</f>
        <v>POSTE DE MADERA TRATADA DE 12 mts. CL.4</v>
      </c>
      <c r="M3390" s="33">
        <f t="shared" si="120"/>
        <v>1</v>
      </c>
    </row>
    <row r="3391" spans="1:13" x14ac:dyDescent="0.25">
      <c r="A3391" s="73">
        <f>+'INFO SEAL'!B3342</f>
        <v>3337</v>
      </c>
      <c r="B3391" s="180" t="str">
        <f t="shared" si="119"/>
        <v>SICODI</v>
      </c>
      <c r="C3391" s="180" t="str">
        <f>+'INFO SEAL'!C3342</f>
        <v>AREQUIPA</v>
      </c>
      <c r="D3391" s="180" t="str">
        <f>+'INFO SEAL'!D3342</f>
        <v>CAYLLOMA</v>
      </c>
      <c r="E3391" s="180" t="str">
        <f>+'INFO SEAL'!E3342</f>
        <v>CALLALLI</v>
      </c>
      <c r="F3391" s="180" t="str">
        <f>+IF('INFO SEAL'!I3342="BAJA TENSION","BT",IF('INFO SEAL'!I3342="MEDIA TENSION","MT","AT"))</f>
        <v>MT</v>
      </c>
      <c r="G3391" s="180">
        <f>+'INFO SEAL'!K3342</f>
        <v>12</v>
      </c>
      <c r="H3391" s="180" t="str">
        <f>+'INFO SEAL'!L3342</f>
        <v>POSTE</v>
      </c>
      <c r="I3391" s="180" t="str">
        <f>+'INFO SEAL'!M3342</f>
        <v>MADERA</v>
      </c>
      <c r="J3391" s="180" t="str">
        <f>+'INFO SEAL'!N3342&amp;"-"&amp;F3391</f>
        <v>PPM19-MT</v>
      </c>
      <c r="K3391" s="180"/>
      <c r="L3391" s="182" t="str">
        <f>+VLOOKUP('INFO SEAL'!N3342,$J$8:$V$50,3,FALSE)</f>
        <v>POSTE DE MADERA TRATADA DE 12 mts. CL.4</v>
      </c>
      <c r="M3391" s="33">
        <f t="shared" si="120"/>
        <v>1</v>
      </c>
    </row>
    <row r="3392" spans="1:13" x14ac:dyDescent="0.25">
      <c r="A3392" s="73">
        <f>+'INFO SEAL'!B3343</f>
        <v>3338</v>
      </c>
      <c r="B3392" s="180" t="str">
        <f t="shared" si="119"/>
        <v>SICODI</v>
      </c>
      <c r="C3392" s="180" t="str">
        <f>+'INFO SEAL'!C3343</f>
        <v>AREQUIPA</v>
      </c>
      <c r="D3392" s="180" t="str">
        <f>+'INFO SEAL'!D3343</f>
        <v>CAYLLOMA</v>
      </c>
      <c r="E3392" s="180" t="str">
        <f>+'INFO SEAL'!E3343</f>
        <v>TUTI</v>
      </c>
      <c r="F3392" s="180" t="str">
        <f>+IF('INFO SEAL'!I3343="BAJA TENSION","BT",IF('INFO SEAL'!I3343="MEDIA TENSION","MT","AT"))</f>
        <v>MT</v>
      </c>
      <c r="G3392" s="180">
        <f>+'INFO SEAL'!K3343</f>
        <v>12</v>
      </c>
      <c r="H3392" s="180" t="str">
        <f>+'INFO SEAL'!L3343</f>
        <v>POSTE</v>
      </c>
      <c r="I3392" s="180" t="str">
        <f>+'INFO SEAL'!M3343</f>
        <v>MADERA</v>
      </c>
      <c r="J3392" s="180" t="str">
        <f>+'INFO SEAL'!N3343&amp;"-"&amp;F3392</f>
        <v>PPM19-MT</v>
      </c>
      <c r="K3392" s="180"/>
      <c r="L3392" s="182" t="str">
        <f>+VLOOKUP('INFO SEAL'!N3343,$J$8:$V$50,3,FALSE)</f>
        <v>POSTE DE MADERA TRATADA DE 12 mts. CL.4</v>
      </c>
      <c r="M3392" s="33">
        <f t="shared" si="120"/>
        <v>1</v>
      </c>
    </row>
    <row r="3393" spans="1:13" x14ac:dyDescent="0.25">
      <c r="A3393" s="73">
        <f>+'INFO SEAL'!B3344</f>
        <v>3339</v>
      </c>
      <c r="B3393" s="180" t="str">
        <f t="shared" si="119"/>
        <v>SICODI</v>
      </c>
      <c r="C3393" s="180" t="str">
        <f>+'INFO SEAL'!C3344</f>
        <v>AREQUIPA</v>
      </c>
      <c r="D3393" s="180" t="str">
        <f>+'INFO SEAL'!D3344</f>
        <v>CAYLLOMA</v>
      </c>
      <c r="E3393" s="180" t="str">
        <f>+'INFO SEAL'!E3344</f>
        <v>TUTI</v>
      </c>
      <c r="F3393" s="180" t="str">
        <f>+IF('INFO SEAL'!I3344="BAJA TENSION","BT",IF('INFO SEAL'!I3344="MEDIA TENSION","MT","AT"))</f>
        <v>MT</v>
      </c>
      <c r="G3393" s="180">
        <f>+'INFO SEAL'!K3344</f>
        <v>12</v>
      </c>
      <c r="H3393" s="180" t="str">
        <f>+'INFO SEAL'!L3344</f>
        <v>POSTE</v>
      </c>
      <c r="I3393" s="180" t="str">
        <f>+'INFO SEAL'!M3344</f>
        <v>CONCRETO</v>
      </c>
      <c r="J3393" s="180" t="str">
        <f>+'INFO SEAL'!N3344&amp;"-"&amp;F3393</f>
        <v>PPC15-MT</v>
      </c>
      <c r="K3393" s="180"/>
      <c r="L3393" s="182" t="str">
        <f>+VLOOKUP('INFO SEAL'!N3344,$J$8:$V$50,3,FALSE)</f>
        <v>POSTE DE CONCRETO ARMADO DE 12/200/120/300</v>
      </c>
      <c r="M3393" s="33">
        <f t="shared" si="120"/>
        <v>0.3</v>
      </c>
    </row>
    <row r="3394" spans="1:13" x14ac:dyDescent="0.25">
      <c r="A3394" s="73">
        <f>+'INFO SEAL'!B3345</f>
        <v>3340</v>
      </c>
      <c r="B3394" s="180" t="str">
        <f t="shared" si="119"/>
        <v>SICODI</v>
      </c>
      <c r="C3394" s="180" t="str">
        <f>+'INFO SEAL'!C3345</f>
        <v>AREQUIPA</v>
      </c>
      <c r="D3394" s="180" t="str">
        <f>+'INFO SEAL'!D3345</f>
        <v>CAYLLOMA</v>
      </c>
      <c r="E3394" s="180" t="str">
        <f>+'INFO SEAL'!E3345</f>
        <v>COPORAQUE</v>
      </c>
      <c r="F3394" s="180" t="str">
        <f>+IF('INFO SEAL'!I3345="BAJA TENSION","BT",IF('INFO SEAL'!I3345="MEDIA TENSION","MT","AT"))</f>
        <v>MT</v>
      </c>
      <c r="G3394" s="180">
        <f>+'INFO SEAL'!K3345</f>
        <v>12</v>
      </c>
      <c r="H3394" s="180" t="str">
        <f>+'INFO SEAL'!L3345</f>
        <v>POSTE</v>
      </c>
      <c r="I3394" s="180" t="str">
        <f>+'INFO SEAL'!M3345</f>
        <v>MADERA</v>
      </c>
      <c r="J3394" s="180" t="str">
        <f>+'INFO SEAL'!N3345&amp;"-"&amp;F3394</f>
        <v>PPM19-MT</v>
      </c>
      <c r="K3394" s="180"/>
      <c r="L3394" s="182" t="str">
        <f>+VLOOKUP('INFO SEAL'!N3345,$J$8:$V$50,3,FALSE)</f>
        <v>POSTE DE MADERA TRATADA DE 12 mts. CL.4</v>
      </c>
      <c r="M3394" s="33">
        <f t="shared" si="120"/>
        <v>1</v>
      </c>
    </row>
    <row r="3395" spans="1:13" x14ac:dyDescent="0.25">
      <c r="A3395" s="73">
        <f>+'INFO SEAL'!B3346</f>
        <v>3341</v>
      </c>
      <c r="B3395" s="180" t="str">
        <f t="shared" si="119"/>
        <v>SICODI</v>
      </c>
      <c r="C3395" s="180" t="str">
        <f>+'INFO SEAL'!C3346</f>
        <v>AREQUIPA</v>
      </c>
      <c r="D3395" s="180" t="str">
        <f>+'INFO SEAL'!D3346</f>
        <v>CAYLLOMA</v>
      </c>
      <c r="E3395" s="180" t="str">
        <f>+'INFO SEAL'!E3346</f>
        <v>COPORAQUE</v>
      </c>
      <c r="F3395" s="180" t="str">
        <f>+IF('INFO SEAL'!I3346="BAJA TENSION","BT",IF('INFO SEAL'!I3346="MEDIA TENSION","MT","AT"))</f>
        <v>MT</v>
      </c>
      <c r="G3395" s="180">
        <f>+'INFO SEAL'!K3346</f>
        <v>11</v>
      </c>
      <c r="H3395" s="180" t="str">
        <f>+'INFO SEAL'!L3346</f>
        <v>POSTE</v>
      </c>
      <c r="I3395" s="180" t="str">
        <f>+'INFO SEAL'!M3346</f>
        <v>MADERA</v>
      </c>
      <c r="J3395" s="180" t="str">
        <f>+'INFO SEAL'!N3346&amp;"-"&amp;F3395</f>
        <v>PPM15-MT</v>
      </c>
      <c r="K3395" s="180"/>
      <c r="L3395" s="182" t="str">
        <f>+VLOOKUP('INFO SEAL'!N3346,$J$8:$V$50,3,FALSE)</f>
        <v>POSTE DE MADERA TRATADA DE 11 mts. CL.4</v>
      </c>
      <c r="M3395" s="33">
        <f t="shared" si="120"/>
        <v>0.8</v>
      </c>
    </row>
    <row r="3396" spans="1:13" x14ac:dyDescent="0.25">
      <c r="A3396" s="73">
        <f>+'INFO SEAL'!B3347</f>
        <v>3342</v>
      </c>
      <c r="B3396" s="180" t="str">
        <f t="shared" si="119"/>
        <v>SICODI</v>
      </c>
      <c r="C3396" s="180" t="str">
        <f>+'INFO SEAL'!C3347</f>
        <v>AREQUIPA</v>
      </c>
      <c r="D3396" s="180" t="str">
        <f>+'INFO SEAL'!D3347</f>
        <v>CAYLLOMA</v>
      </c>
      <c r="E3396" s="180" t="str">
        <f>+'INFO SEAL'!E3347</f>
        <v>CHIVAY</v>
      </c>
      <c r="F3396" s="180" t="str">
        <f>+IF('INFO SEAL'!I3347="BAJA TENSION","BT",IF('INFO SEAL'!I3347="MEDIA TENSION","MT","AT"))</f>
        <v>MT</v>
      </c>
      <c r="G3396" s="180">
        <f>+'INFO SEAL'!K3347</f>
        <v>12</v>
      </c>
      <c r="H3396" s="180" t="str">
        <f>+'INFO SEAL'!L3347</f>
        <v>POSTE</v>
      </c>
      <c r="I3396" s="180" t="str">
        <f>+'INFO SEAL'!M3347</f>
        <v>MADERA</v>
      </c>
      <c r="J3396" s="180" t="str">
        <f>+'INFO SEAL'!N3347&amp;"-"&amp;F3396</f>
        <v>PPM19-MT</v>
      </c>
      <c r="K3396" s="180"/>
      <c r="L3396" s="182" t="str">
        <f>+VLOOKUP('INFO SEAL'!N3347,$J$8:$V$50,3,FALSE)</f>
        <v>POSTE DE MADERA TRATADA DE 12 mts. CL.4</v>
      </c>
      <c r="M3396" s="33">
        <f t="shared" si="120"/>
        <v>1</v>
      </c>
    </row>
    <row r="3397" spans="1:13" x14ac:dyDescent="0.25">
      <c r="A3397" s="73">
        <f>+'INFO SEAL'!B3348</f>
        <v>3343</v>
      </c>
      <c r="B3397" s="180" t="str">
        <f t="shared" si="119"/>
        <v>SICODI</v>
      </c>
      <c r="C3397" s="180" t="str">
        <f>+'INFO SEAL'!C3348</f>
        <v>AREQUIPA</v>
      </c>
      <c r="D3397" s="180" t="str">
        <f>+'INFO SEAL'!D3348</f>
        <v>CAYLLOMA</v>
      </c>
      <c r="E3397" s="180" t="str">
        <f>+'INFO SEAL'!E3348</f>
        <v>COPORAQUE</v>
      </c>
      <c r="F3397" s="180" t="str">
        <f>+IF('INFO SEAL'!I3348="BAJA TENSION","BT",IF('INFO SEAL'!I3348="MEDIA TENSION","MT","AT"))</f>
        <v>MT</v>
      </c>
      <c r="G3397" s="180">
        <f>+'INFO SEAL'!K3348</f>
        <v>11</v>
      </c>
      <c r="H3397" s="180" t="str">
        <f>+'INFO SEAL'!L3348</f>
        <v>POSTE</v>
      </c>
      <c r="I3397" s="180" t="str">
        <f>+'INFO SEAL'!M3348</f>
        <v>MADERA</v>
      </c>
      <c r="J3397" s="180" t="str">
        <f>+'INFO SEAL'!N3348&amp;"-"&amp;F3397</f>
        <v>PPM15-MT</v>
      </c>
      <c r="K3397" s="180"/>
      <c r="L3397" s="182" t="str">
        <f>+VLOOKUP('INFO SEAL'!N3348,$J$8:$V$50,3,FALSE)</f>
        <v>POSTE DE MADERA TRATADA DE 11 mts. CL.4</v>
      </c>
      <c r="M3397" s="33">
        <f t="shared" si="120"/>
        <v>0.8</v>
      </c>
    </row>
    <row r="3398" spans="1:13" x14ac:dyDescent="0.25">
      <c r="A3398" s="73">
        <f>+'INFO SEAL'!B3349</f>
        <v>3344</v>
      </c>
      <c r="B3398" s="180" t="str">
        <f t="shared" si="119"/>
        <v>SICODI</v>
      </c>
      <c r="C3398" s="180" t="str">
        <f>+'INFO SEAL'!C3349</f>
        <v>AREQUIPA</v>
      </c>
      <c r="D3398" s="180" t="str">
        <f>+'INFO SEAL'!D3349</f>
        <v>CAYLLOMA</v>
      </c>
      <c r="E3398" s="180" t="str">
        <f>+'INFO SEAL'!E3349</f>
        <v>TUTI</v>
      </c>
      <c r="F3398" s="180" t="str">
        <f>+IF('INFO SEAL'!I3349="BAJA TENSION","BT",IF('INFO SEAL'!I3349="MEDIA TENSION","MT","AT"))</f>
        <v>MT</v>
      </c>
      <c r="G3398" s="180">
        <f>+'INFO SEAL'!K3349</f>
        <v>11</v>
      </c>
      <c r="H3398" s="180" t="str">
        <f>+'INFO SEAL'!L3349</f>
        <v>POSTE</v>
      </c>
      <c r="I3398" s="180" t="str">
        <f>+'INFO SEAL'!M3349</f>
        <v>MADERA</v>
      </c>
      <c r="J3398" s="180" t="str">
        <f>+'INFO SEAL'!N3349&amp;"-"&amp;F3398</f>
        <v>PPM15-MT</v>
      </c>
      <c r="K3398" s="180"/>
      <c r="L3398" s="182" t="str">
        <f>+VLOOKUP('INFO SEAL'!N3349,$J$8:$V$50,3,FALSE)</f>
        <v>POSTE DE MADERA TRATADA DE 11 mts. CL.4</v>
      </c>
      <c r="M3398" s="33">
        <f t="shared" si="120"/>
        <v>0.8</v>
      </c>
    </row>
    <row r="3399" spans="1:13" x14ac:dyDescent="0.25">
      <c r="A3399" s="73">
        <f>+'INFO SEAL'!B3350</f>
        <v>3345</v>
      </c>
      <c r="B3399" s="180" t="str">
        <f t="shared" si="119"/>
        <v>SICODI</v>
      </c>
      <c r="C3399" s="180" t="str">
        <f>+'INFO SEAL'!C3350</f>
        <v>AREQUIPA</v>
      </c>
      <c r="D3399" s="180" t="str">
        <f>+'INFO SEAL'!D3350</f>
        <v>CAYLLOMA</v>
      </c>
      <c r="E3399" s="180" t="str">
        <f>+'INFO SEAL'!E3350</f>
        <v>TUTI</v>
      </c>
      <c r="F3399" s="180" t="str">
        <f>+IF('INFO SEAL'!I3350="BAJA TENSION","BT",IF('INFO SEAL'!I3350="MEDIA TENSION","MT","AT"))</f>
        <v>MT</v>
      </c>
      <c r="G3399" s="180">
        <f>+'INFO SEAL'!K3350</f>
        <v>12</v>
      </c>
      <c r="H3399" s="180" t="str">
        <f>+'INFO SEAL'!L3350</f>
        <v>POSTE</v>
      </c>
      <c r="I3399" s="180" t="str">
        <f>+'INFO SEAL'!M3350</f>
        <v>MADERA</v>
      </c>
      <c r="J3399" s="180" t="str">
        <f>+'INFO SEAL'!N3350&amp;"-"&amp;F3399</f>
        <v>PPM19-MT</v>
      </c>
      <c r="K3399" s="180"/>
      <c r="L3399" s="182" t="str">
        <f>+VLOOKUP('INFO SEAL'!N3350,$J$8:$V$50,3,FALSE)</f>
        <v>POSTE DE MADERA TRATADA DE 12 mts. CL.4</v>
      </c>
      <c r="M3399" s="33">
        <f t="shared" si="120"/>
        <v>1</v>
      </c>
    </row>
    <row r="3400" spans="1:13" x14ac:dyDescent="0.25">
      <c r="A3400" s="73">
        <f>+'INFO SEAL'!B3351</f>
        <v>3346</v>
      </c>
      <c r="B3400" s="180" t="str">
        <f t="shared" si="119"/>
        <v>SICODI</v>
      </c>
      <c r="C3400" s="180" t="str">
        <f>+'INFO SEAL'!C3351</f>
        <v>AREQUIPA</v>
      </c>
      <c r="D3400" s="180" t="str">
        <f>+'INFO SEAL'!D3351</f>
        <v>CAYLLOMA</v>
      </c>
      <c r="E3400" s="180" t="str">
        <f>+'INFO SEAL'!E3351</f>
        <v>CALLALLI</v>
      </c>
      <c r="F3400" s="180" t="str">
        <f>+IF('INFO SEAL'!I3351="BAJA TENSION","BT",IF('INFO SEAL'!I3351="MEDIA TENSION","MT","AT"))</f>
        <v>MT</v>
      </c>
      <c r="G3400" s="180">
        <f>+'INFO SEAL'!K3351</f>
        <v>12</v>
      </c>
      <c r="H3400" s="180" t="str">
        <f>+'INFO SEAL'!L3351</f>
        <v>POSTE</v>
      </c>
      <c r="I3400" s="180" t="str">
        <f>+'INFO SEAL'!M3351</f>
        <v>MADERA</v>
      </c>
      <c r="J3400" s="180" t="str">
        <f>+'INFO SEAL'!N3351&amp;"-"&amp;F3400</f>
        <v>PPM19-MT</v>
      </c>
      <c r="K3400" s="180"/>
      <c r="L3400" s="182" t="str">
        <f>+VLOOKUP('INFO SEAL'!N3351,$J$8:$V$50,3,FALSE)</f>
        <v>POSTE DE MADERA TRATADA DE 12 mts. CL.4</v>
      </c>
      <c r="M3400" s="33">
        <f t="shared" si="120"/>
        <v>1</v>
      </c>
    </row>
    <row r="3401" spans="1:13" x14ac:dyDescent="0.25">
      <c r="A3401" s="73">
        <f>+'INFO SEAL'!B3352</f>
        <v>3347</v>
      </c>
      <c r="B3401" s="180" t="str">
        <f t="shared" si="119"/>
        <v>SICODI</v>
      </c>
      <c r="C3401" s="180" t="str">
        <f>+'INFO SEAL'!C3352</f>
        <v>AREQUIPA</v>
      </c>
      <c r="D3401" s="180" t="str">
        <f>+'INFO SEAL'!D3352</f>
        <v>CAYLLOMA</v>
      </c>
      <c r="E3401" s="180" t="str">
        <f>+'INFO SEAL'!E3352</f>
        <v>TUTI</v>
      </c>
      <c r="F3401" s="180" t="str">
        <f>+IF('INFO SEAL'!I3352="BAJA TENSION","BT",IF('INFO SEAL'!I3352="MEDIA TENSION","MT","AT"))</f>
        <v>MT</v>
      </c>
      <c r="G3401" s="180">
        <f>+'INFO SEAL'!K3352</f>
        <v>12</v>
      </c>
      <c r="H3401" s="180" t="str">
        <f>+'INFO SEAL'!L3352</f>
        <v>POSTE</v>
      </c>
      <c r="I3401" s="180" t="str">
        <f>+'INFO SEAL'!M3352</f>
        <v>MADERA</v>
      </c>
      <c r="J3401" s="180" t="str">
        <f>+'INFO SEAL'!N3352&amp;"-"&amp;F3401</f>
        <v>PPM19-MT</v>
      </c>
      <c r="K3401" s="180"/>
      <c r="L3401" s="182" t="str">
        <f>+VLOOKUP('INFO SEAL'!N3352,$J$8:$V$50,3,FALSE)</f>
        <v>POSTE DE MADERA TRATADA DE 12 mts. CL.4</v>
      </c>
      <c r="M3401" s="33">
        <f t="shared" si="120"/>
        <v>1</v>
      </c>
    </row>
    <row r="3402" spans="1:13" x14ac:dyDescent="0.25">
      <c r="A3402" s="73">
        <f>+'INFO SEAL'!B3353</f>
        <v>3348</v>
      </c>
      <c r="B3402" s="180" t="str">
        <f t="shared" si="119"/>
        <v>SICODI</v>
      </c>
      <c r="C3402" s="180" t="str">
        <f>+'INFO SEAL'!C3353</f>
        <v>AREQUIPA</v>
      </c>
      <c r="D3402" s="180" t="str">
        <f>+'INFO SEAL'!D3353</f>
        <v>CAYLLOMA</v>
      </c>
      <c r="E3402" s="180" t="str">
        <f>+'INFO SEAL'!E3353</f>
        <v>CALLALLI</v>
      </c>
      <c r="F3402" s="180" t="str">
        <f>+IF('INFO SEAL'!I3353="BAJA TENSION","BT",IF('INFO SEAL'!I3353="MEDIA TENSION","MT","AT"))</f>
        <v>MT</v>
      </c>
      <c r="G3402" s="180">
        <f>+'INFO SEAL'!K3353</f>
        <v>12</v>
      </c>
      <c r="H3402" s="180" t="str">
        <f>+'INFO SEAL'!L3353</f>
        <v>POSTE</v>
      </c>
      <c r="I3402" s="180" t="str">
        <f>+'INFO SEAL'!M3353</f>
        <v>MADERA</v>
      </c>
      <c r="J3402" s="180" t="str">
        <f>+'INFO SEAL'!N3353&amp;"-"&amp;F3402</f>
        <v>PPM19-MT</v>
      </c>
      <c r="K3402" s="180"/>
      <c r="L3402" s="182" t="str">
        <f>+VLOOKUP('INFO SEAL'!N3353,$J$8:$V$50,3,FALSE)</f>
        <v>POSTE DE MADERA TRATADA DE 12 mts. CL.4</v>
      </c>
      <c r="M3402" s="33">
        <f t="shared" si="120"/>
        <v>1</v>
      </c>
    </row>
    <row r="3403" spans="1:13" x14ac:dyDescent="0.25">
      <c r="A3403" s="73">
        <f>+'INFO SEAL'!B3354</f>
        <v>3349</v>
      </c>
      <c r="B3403" s="180" t="str">
        <f t="shared" si="119"/>
        <v>SICODI</v>
      </c>
      <c r="C3403" s="180" t="str">
        <f>+'INFO SEAL'!C3354</f>
        <v>AREQUIPA</v>
      </c>
      <c r="D3403" s="180" t="str">
        <f>+'INFO SEAL'!D3354</f>
        <v>CAYLLOMA</v>
      </c>
      <c r="E3403" s="180" t="str">
        <f>+'INFO SEAL'!E3354</f>
        <v>SIBAYO</v>
      </c>
      <c r="F3403" s="180" t="str">
        <f>+IF('INFO SEAL'!I3354="BAJA TENSION","BT",IF('INFO SEAL'!I3354="MEDIA TENSION","MT","AT"))</f>
        <v>MT</v>
      </c>
      <c r="G3403" s="180">
        <f>+'INFO SEAL'!K3354</f>
        <v>12</v>
      </c>
      <c r="H3403" s="180" t="str">
        <f>+'INFO SEAL'!L3354</f>
        <v>POSTE</v>
      </c>
      <c r="I3403" s="180" t="str">
        <f>+'INFO SEAL'!M3354</f>
        <v>MADERA</v>
      </c>
      <c r="J3403" s="180" t="str">
        <f>+'INFO SEAL'!N3354&amp;"-"&amp;F3403</f>
        <v>PPM19-MT</v>
      </c>
      <c r="K3403" s="180"/>
      <c r="L3403" s="182" t="str">
        <f>+VLOOKUP('INFO SEAL'!N3354,$J$8:$V$50,3,FALSE)</f>
        <v>POSTE DE MADERA TRATADA DE 12 mts. CL.4</v>
      </c>
      <c r="M3403" s="33">
        <f t="shared" si="120"/>
        <v>1</v>
      </c>
    </row>
    <row r="3404" spans="1:13" x14ac:dyDescent="0.25">
      <c r="A3404" s="73">
        <f>+'INFO SEAL'!B3355</f>
        <v>3350</v>
      </c>
      <c r="B3404" s="180" t="str">
        <f t="shared" si="119"/>
        <v>SICODI</v>
      </c>
      <c r="C3404" s="180" t="str">
        <f>+'INFO SEAL'!C3355</f>
        <v>AREQUIPA</v>
      </c>
      <c r="D3404" s="180" t="str">
        <f>+'INFO SEAL'!D3355</f>
        <v>CAYLLOMA</v>
      </c>
      <c r="E3404" s="180" t="str">
        <f>+'INFO SEAL'!E3355</f>
        <v>CALLALLI</v>
      </c>
      <c r="F3404" s="180" t="str">
        <f>+IF('INFO SEAL'!I3355="BAJA TENSION","BT",IF('INFO SEAL'!I3355="MEDIA TENSION","MT","AT"))</f>
        <v>MT</v>
      </c>
      <c r="G3404" s="180">
        <f>+'INFO SEAL'!K3355</f>
        <v>12</v>
      </c>
      <c r="H3404" s="180" t="str">
        <f>+'INFO SEAL'!L3355</f>
        <v>POSTE</v>
      </c>
      <c r="I3404" s="180" t="str">
        <f>+'INFO SEAL'!M3355</f>
        <v>MADERA</v>
      </c>
      <c r="J3404" s="180" t="str">
        <f>+'INFO SEAL'!N3355&amp;"-"&amp;F3404</f>
        <v>PPM19-MT</v>
      </c>
      <c r="K3404" s="180"/>
      <c r="L3404" s="182" t="str">
        <f>+VLOOKUP('INFO SEAL'!N3355,$J$8:$V$50,3,FALSE)</f>
        <v>POSTE DE MADERA TRATADA DE 12 mts. CL.4</v>
      </c>
      <c r="M3404" s="33">
        <f t="shared" si="120"/>
        <v>1</v>
      </c>
    </row>
    <row r="3405" spans="1:13" x14ac:dyDescent="0.25">
      <c r="A3405" s="73">
        <f>+'INFO SEAL'!B3356</f>
        <v>3351</v>
      </c>
      <c r="B3405" s="180" t="str">
        <f t="shared" si="119"/>
        <v>SICODI</v>
      </c>
      <c r="C3405" s="180" t="str">
        <f>+'INFO SEAL'!C3356</f>
        <v>AREQUIPA</v>
      </c>
      <c r="D3405" s="180" t="str">
        <f>+'INFO SEAL'!D3356</f>
        <v>CAYLLOMA</v>
      </c>
      <c r="E3405" s="180" t="str">
        <f>+'INFO SEAL'!E3356</f>
        <v>SIBAYO</v>
      </c>
      <c r="F3405" s="180" t="str">
        <f>+IF('INFO SEAL'!I3356="BAJA TENSION","BT",IF('INFO SEAL'!I3356="MEDIA TENSION","MT","AT"))</f>
        <v>MT</v>
      </c>
      <c r="G3405" s="180">
        <f>+'INFO SEAL'!K3356</f>
        <v>12</v>
      </c>
      <c r="H3405" s="180" t="str">
        <f>+'INFO SEAL'!L3356</f>
        <v>POSTE</v>
      </c>
      <c r="I3405" s="180" t="str">
        <f>+'INFO SEAL'!M3356</f>
        <v>MADERA</v>
      </c>
      <c r="J3405" s="180" t="str">
        <f>+'INFO SEAL'!N3356&amp;"-"&amp;F3405</f>
        <v>PPM19-MT</v>
      </c>
      <c r="K3405" s="180"/>
      <c r="L3405" s="182" t="str">
        <f>+VLOOKUP('INFO SEAL'!N3356,$J$8:$V$50,3,FALSE)</f>
        <v>POSTE DE MADERA TRATADA DE 12 mts. CL.4</v>
      </c>
      <c r="M3405" s="33">
        <f t="shared" si="120"/>
        <v>1</v>
      </c>
    </row>
    <row r="3406" spans="1:13" x14ac:dyDescent="0.25">
      <c r="A3406" s="73">
        <f>+'INFO SEAL'!B3357</f>
        <v>3352</v>
      </c>
      <c r="B3406" s="180" t="str">
        <f t="shared" si="119"/>
        <v>SICODI</v>
      </c>
      <c r="C3406" s="180" t="str">
        <f>+'INFO SEAL'!C3357</f>
        <v>AREQUIPA</v>
      </c>
      <c r="D3406" s="180" t="str">
        <f>+'INFO SEAL'!D3357</f>
        <v>CAYLLOMA</v>
      </c>
      <c r="E3406" s="180" t="str">
        <f>+'INFO SEAL'!E3357</f>
        <v>SIBAYO</v>
      </c>
      <c r="F3406" s="180" t="str">
        <f>+IF('INFO SEAL'!I3357="BAJA TENSION","BT",IF('INFO SEAL'!I3357="MEDIA TENSION","MT","AT"))</f>
        <v>MT</v>
      </c>
      <c r="G3406" s="180">
        <f>+'INFO SEAL'!K3357</f>
        <v>12</v>
      </c>
      <c r="H3406" s="180" t="str">
        <f>+'INFO SEAL'!L3357</f>
        <v>POSTE</v>
      </c>
      <c r="I3406" s="180" t="str">
        <f>+'INFO SEAL'!M3357</f>
        <v>MADERA</v>
      </c>
      <c r="J3406" s="180" t="str">
        <f>+'INFO SEAL'!N3357&amp;"-"&amp;F3406</f>
        <v>PPM19-MT</v>
      </c>
      <c r="K3406" s="180"/>
      <c r="L3406" s="182" t="str">
        <f>+VLOOKUP('INFO SEAL'!N3357,$J$8:$V$50,3,FALSE)</f>
        <v>POSTE DE MADERA TRATADA DE 12 mts. CL.4</v>
      </c>
      <c r="M3406" s="33">
        <f t="shared" si="120"/>
        <v>1</v>
      </c>
    </row>
    <row r="3407" spans="1:13" x14ac:dyDescent="0.25">
      <c r="A3407" s="73">
        <f>+'INFO SEAL'!B3358</f>
        <v>3353</v>
      </c>
      <c r="B3407" s="180" t="str">
        <f t="shared" si="119"/>
        <v>SICODI</v>
      </c>
      <c r="C3407" s="180" t="str">
        <f>+'INFO SEAL'!C3358</f>
        <v>AREQUIPA</v>
      </c>
      <c r="D3407" s="180" t="str">
        <f>+'INFO SEAL'!D3358</f>
        <v>CAYLLOMA</v>
      </c>
      <c r="E3407" s="180" t="str">
        <f>+'INFO SEAL'!E3358</f>
        <v>CALLALLI</v>
      </c>
      <c r="F3407" s="180" t="str">
        <f>+IF('INFO SEAL'!I3358="BAJA TENSION","BT",IF('INFO SEAL'!I3358="MEDIA TENSION","MT","AT"))</f>
        <v>MT</v>
      </c>
      <c r="G3407" s="180">
        <f>+'INFO SEAL'!K3358</f>
        <v>11</v>
      </c>
      <c r="H3407" s="180" t="str">
        <f>+'INFO SEAL'!L3358</f>
        <v>POSTE</v>
      </c>
      <c r="I3407" s="180" t="str">
        <f>+'INFO SEAL'!M3358</f>
        <v>MADERA</v>
      </c>
      <c r="J3407" s="180" t="str">
        <f>+'INFO SEAL'!N3358&amp;"-"&amp;F3407</f>
        <v>PPM15-MT</v>
      </c>
      <c r="K3407" s="180"/>
      <c r="L3407" s="182" t="str">
        <f>+VLOOKUP('INFO SEAL'!N3358,$J$8:$V$50,3,FALSE)</f>
        <v>POSTE DE MADERA TRATADA DE 11 mts. CL.4</v>
      </c>
      <c r="M3407" s="33">
        <f t="shared" si="120"/>
        <v>0.8</v>
      </c>
    </row>
    <row r="3408" spans="1:13" x14ac:dyDescent="0.25">
      <c r="A3408" s="73">
        <f>+'INFO SEAL'!B3359</f>
        <v>3354</v>
      </c>
      <c r="B3408" s="180" t="str">
        <f t="shared" si="119"/>
        <v>SICODI</v>
      </c>
      <c r="C3408" s="180" t="str">
        <f>+'INFO SEAL'!C3359</f>
        <v>AREQUIPA</v>
      </c>
      <c r="D3408" s="180" t="str">
        <f>+'INFO SEAL'!D3359</f>
        <v>CAYLLOMA</v>
      </c>
      <c r="E3408" s="180" t="str">
        <f>+'INFO SEAL'!E3359</f>
        <v>CALLALLI</v>
      </c>
      <c r="F3408" s="180" t="str">
        <f>+IF('INFO SEAL'!I3359="BAJA TENSION","BT",IF('INFO SEAL'!I3359="MEDIA TENSION","MT","AT"))</f>
        <v>MT</v>
      </c>
      <c r="G3408" s="180">
        <f>+'INFO SEAL'!K3359</f>
        <v>12</v>
      </c>
      <c r="H3408" s="180" t="str">
        <f>+'INFO SEAL'!L3359</f>
        <v>POSTE</v>
      </c>
      <c r="I3408" s="180" t="str">
        <f>+'INFO SEAL'!M3359</f>
        <v>MADERA</v>
      </c>
      <c r="J3408" s="180" t="str">
        <f>+'INFO SEAL'!N3359&amp;"-"&amp;F3408</f>
        <v>PPM19-MT</v>
      </c>
      <c r="K3408" s="180"/>
      <c r="L3408" s="182" t="str">
        <f>+VLOOKUP('INFO SEAL'!N3359,$J$8:$V$50,3,FALSE)</f>
        <v>POSTE DE MADERA TRATADA DE 12 mts. CL.4</v>
      </c>
      <c r="M3408" s="33">
        <f t="shared" si="120"/>
        <v>1</v>
      </c>
    </row>
    <row r="3409" spans="1:13" x14ac:dyDescent="0.25">
      <c r="A3409" s="73">
        <f>+'INFO SEAL'!B3360</f>
        <v>3355</v>
      </c>
      <c r="B3409" s="180" t="str">
        <f t="shared" si="119"/>
        <v>SICODI</v>
      </c>
      <c r="C3409" s="180" t="str">
        <f>+'INFO SEAL'!C3360</f>
        <v>AREQUIPA</v>
      </c>
      <c r="D3409" s="180" t="str">
        <f>+'INFO SEAL'!D3360</f>
        <v>CAYLLOMA</v>
      </c>
      <c r="E3409" s="180" t="str">
        <f>+'INFO SEAL'!E3360</f>
        <v>CALLALLI</v>
      </c>
      <c r="F3409" s="180" t="str">
        <f>+IF('INFO SEAL'!I3360="BAJA TENSION","BT",IF('INFO SEAL'!I3360="MEDIA TENSION","MT","AT"))</f>
        <v>MT</v>
      </c>
      <c r="G3409" s="180">
        <f>+'INFO SEAL'!K3360</f>
        <v>12</v>
      </c>
      <c r="H3409" s="180" t="str">
        <f>+'INFO SEAL'!L3360</f>
        <v>POSTE</v>
      </c>
      <c r="I3409" s="180" t="str">
        <f>+'INFO SEAL'!M3360</f>
        <v>MADERA</v>
      </c>
      <c r="J3409" s="180" t="str">
        <f>+'INFO SEAL'!N3360&amp;"-"&amp;F3409</f>
        <v>PPM19-MT</v>
      </c>
      <c r="K3409" s="180"/>
      <c r="L3409" s="182" t="str">
        <f>+VLOOKUP('INFO SEAL'!N3360,$J$8:$V$50,3,FALSE)</f>
        <v>POSTE DE MADERA TRATADA DE 12 mts. CL.4</v>
      </c>
      <c r="M3409" s="33">
        <f t="shared" si="120"/>
        <v>1</v>
      </c>
    </row>
    <row r="3410" spans="1:13" x14ac:dyDescent="0.25">
      <c r="A3410" s="73">
        <f>+'INFO SEAL'!B3361</f>
        <v>3356</v>
      </c>
      <c r="B3410" s="180" t="str">
        <f t="shared" si="119"/>
        <v>SICODI</v>
      </c>
      <c r="C3410" s="180" t="str">
        <f>+'INFO SEAL'!C3361</f>
        <v>AREQUIPA</v>
      </c>
      <c r="D3410" s="180" t="str">
        <f>+'INFO SEAL'!D3361</f>
        <v>CAYLLOMA</v>
      </c>
      <c r="E3410" s="180" t="str">
        <f>+'INFO SEAL'!E3361</f>
        <v>SIBAYO</v>
      </c>
      <c r="F3410" s="180" t="str">
        <f>+IF('INFO SEAL'!I3361="BAJA TENSION","BT",IF('INFO SEAL'!I3361="MEDIA TENSION","MT","AT"))</f>
        <v>MT</v>
      </c>
      <c r="G3410" s="180">
        <f>+'INFO SEAL'!K3361</f>
        <v>12</v>
      </c>
      <c r="H3410" s="180" t="str">
        <f>+'INFO SEAL'!L3361</f>
        <v>POSTE</v>
      </c>
      <c r="I3410" s="180" t="str">
        <f>+'INFO SEAL'!M3361</f>
        <v>MADERA</v>
      </c>
      <c r="J3410" s="180" t="str">
        <f>+'INFO SEAL'!N3361&amp;"-"&amp;F3410</f>
        <v>PPM19-MT</v>
      </c>
      <c r="K3410" s="180"/>
      <c r="L3410" s="182" t="str">
        <f>+VLOOKUP('INFO SEAL'!N3361,$J$8:$V$50,3,FALSE)</f>
        <v>POSTE DE MADERA TRATADA DE 12 mts. CL.4</v>
      </c>
      <c r="M3410" s="33">
        <f t="shared" si="120"/>
        <v>1</v>
      </c>
    </row>
    <row r="3411" spans="1:13" x14ac:dyDescent="0.25">
      <c r="A3411" s="73">
        <f>+'INFO SEAL'!B3362</f>
        <v>3357</v>
      </c>
      <c r="B3411" s="180" t="str">
        <f t="shared" si="119"/>
        <v>SICODI</v>
      </c>
      <c r="C3411" s="180" t="str">
        <f>+'INFO SEAL'!C3362</f>
        <v>AREQUIPA</v>
      </c>
      <c r="D3411" s="180" t="str">
        <f>+'INFO SEAL'!D3362</f>
        <v>CAYLLOMA</v>
      </c>
      <c r="E3411" s="180" t="str">
        <f>+'INFO SEAL'!E3362</f>
        <v>COPORAQUE</v>
      </c>
      <c r="F3411" s="180" t="str">
        <f>+IF('INFO SEAL'!I3362="BAJA TENSION","BT",IF('INFO SEAL'!I3362="MEDIA TENSION","MT","AT"))</f>
        <v>MT</v>
      </c>
      <c r="G3411" s="180">
        <f>+'INFO SEAL'!K3362</f>
        <v>11</v>
      </c>
      <c r="H3411" s="180" t="str">
        <f>+'INFO SEAL'!L3362</f>
        <v>POSTE</v>
      </c>
      <c r="I3411" s="180" t="str">
        <f>+'INFO SEAL'!M3362</f>
        <v>MADERA</v>
      </c>
      <c r="J3411" s="180" t="str">
        <f>+'INFO SEAL'!N3362&amp;"-"&amp;F3411</f>
        <v>PPM15-MT</v>
      </c>
      <c r="K3411" s="180"/>
      <c r="L3411" s="182" t="str">
        <f>+VLOOKUP('INFO SEAL'!N3362,$J$8:$V$50,3,FALSE)</f>
        <v>POSTE DE MADERA TRATADA DE 11 mts. CL.4</v>
      </c>
      <c r="M3411" s="33">
        <f t="shared" si="120"/>
        <v>0.8</v>
      </c>
    </row>
    <row r="3412" spans="1:13" x14ac:dyDescent="0.25">
      <c r="A3412" s="73">
        <f>+'INFO SEAL'!B3363</f>
        <v>3358</v>
      </c>
      <c r="B3412" s="180" t="str">
        <f t="shared" si="119"/>
        <v>SICODI</v>
      </c>
      <c r="C3412" s="180" t="str">
        <f>+'INFO SEAL'!C3363</f>
        <v>AREQUIPA</v>
      </c>
      <c r="D3412" s="180" t="str">
        <f>+'INFO SEAL'!D3363</f>
        <v>CAYLLOMA</v>
      </c>
      <c r="E3412" s="180" t="str">
        <f>+'INFO SEAL'!E3363</f>
        <v>COPORAQUE</v>
      </c>
      <c r="F3412" s="180" t="str">
        <f>+IF('INFO SEAL'!I3363="BAJA TENSION","BT",IF('INFO SEAL'!I3363="MEDIA TENSION","MT","AT"))</f>
        <v>MT</v>
      </c>
      <c r="G3412" s="180">
        <f>+'INFO SEAL'!K3363</f>
        <v>11</v>
      </c>
      <c r="H3412" s="180" t="str">
        <f>+'INFO SEAL'!L3363</f>
        <v>POSTE</v>
      </c>
      <c r="I3412" s="180" t="str">
        <f>+'INFO SEAL'!M3363</f>
        <v>MADERA</v>
      </c>
      <c r="J3412" s="180" t="str">
        <f>+'INFO SEAL'!N3363&amp;"-"&amp;F3412</f>
        <v>PPM15-MT</v>
      </c>
      <c r="K3412" s="180"/>
      <c r="L3412" s="182" t="str">
        <f>+VLOOKUP('INFO SEAL'!N3363,$J$8:$V$50,3,FALSE)</f>
        <v>POSTE DE MADERA TRATADA DE 11 mts. CL.4</v>
      </c>
      <c r="M3412" s="33">
        <f t="shared" si="120"/>
        <v>0.8</v>
      </c>
    </row>
    <row r="3413" spans="1:13" x14ac:dyDescent="0.25">
      <c r="A3413" s="73">
        <f>+'INFO SEAL'!B3364</f>
        <v>3359</v>
      </c>
      <c r="B3413" s="180" t="str">
        <f t="shared" si="119"/>
        <v>SICODI</v>
      </c>
      <c r="C3413" s="180" t="str">
        <f>+'INFO SEAL'!C3364</f>
        <v>AREQUIPA</v>
      </c>
      <c r="D3413" s="180" t="str">
        <f>+'INFO SEAL'!D3364</f>
        <v>CAYLLOMA</v>
      </c>
      <c r="E3413" s="180" t="str">
        <f>+'INFO SEAL'!E3364</f>
        <v>TUTI</v>
      </c>
      <c r="F3413" s="180" t="str">
        <f>+IF('INFO SEAL'!I3364="BAJA TENSION","BT",IF('INFO SEAL'!I3364="MEDIA TENSION","MT","AT"))</f>
        <v>MT</v>
      </c>
      <c r="G3413" s="180">
        <f>+'INFO SEAL'!K3364</f>
        <v>11</v>
      </c>
      <c r="H3413" s="180" t="str">
        <f>+'INFO SEAL'!L3364</f>
        <v>POSTE</v>
      </c>
      <c r="I3413" s="180" t="str">
        <f>+'INFO SEAL'!M3364</f>
        <v>MADERA</v>
      </c>
      <c r="J3413" s="180" t="str">
        <f>+'INFO SEAL'!N3364&amp;"-"&amp;F3413</f>
        <v>PPM15-MT</v>
      </c>
      <c r="K3413" s="180"/>
      <c r="L3413" s="182" t="str">
        <f>+VLOOKUP('INFO SEAL'!N3364,$J$8:$V$50,3,FALSE)</f>
        <v>POSTE DE MADERA TRATADA DE 11 mts. CL.4</v>
      </c>
      <c r="M3413" s="33">
        <f t="shared" si="120"/>
        <v>0.8</v>
      </c>
    </row>
    <row r="3414" spans="1:13" x14ac:dyDescent="0.25">
      <c r="A3414" s="73">
        <f>+'INFO SEAL'!B3365</f>
        <v>3360</v>
      </c>
      <c r="B3414" s="180" t="str">
        <f t="shared" si="119"/>
        <v>SICODI</v>
      </c>
      <c r="C3414" s="180" t="str">
        <f>+'INFO SEAL'!C3365</f>
        <v>AREQUIPA</v>
      </c>
      <c r="D3414" s="180" t="str">
        <f>+'INFO SEAL'!D3365</f>
        <v>CAYLLOMA</v>
      </c>
      <c r="E3414" s="180" t="str">
        <f>+'INFO SEAL'!E3365</f>
        <v>SIBAYO</v>
      </c>
      <c r="F3414" s="180" t="str">
        <f>+IF('INFO SEAL'!I3365="BAJA TENSION","BT",IF('INFO SEAL'!I3365="MEDIA TENSION","MT","AT"))</f>
        <v>MT</v>
      </c>
      <c r="G3414" s="180">
        <f>+'INFO SEAL'!K3365</f>
        <v>12</v>
      </c>
      <c r="H3414" s="180" t="str">
        <f>+'INFO SEAL'!L3365</f>
        <v>POSTE</v>
      </c>
      <c r="I3414" s="180" t="str">
        <f>+'INFO SEAL'!M3365</f>
        <v>MADERA</v>
      </c>
      <c r="J3414" s="180" t="str">
        <f>+'INFO SEAL'!N3365&amp;"-"&amp;F3414</f>
        <v>PPM19-MT</v>
      </c>
      <c r="K3414" s="180"/>
      <c r="L3414" s="182" t="str">
        <f>+VLOOKUP('INFO SEAL'!N3365,$J$8:$V$50,3,FALSE)</f>
        <v>POSTE DE MADERA TRATADA DE 12 mts. CL.4</v>
      </c>
      <c r="M3414" s="33">
        <f t="shared" si="120"/>
        <v>1</v>
      </c>
    </row>
    <row r="3415" spans="1:13" x14ac:dyDescent="0.25">
      <c r="A3415" s="73">
        <f>+'INFO SEAL'!B3366</f>
        <v>3361</v>
      </c>
      <c r="B3415" s="180" t="str">
        <f t="shared" si="119"/>
        <v>SICODI</v>
      </c>
      <c r="C3415" s="180" t="str">
        <f>+'INFO SEAL'!C3366</f>
        <v>AREQUIPA</v>
      </c>
      <c r="D3415" s="180" t="str">
        <f>+'INFO SEAL'!D3366</f>
        <v>CAYLLOMA</v>
      </c>
      <c r="E3415" s="180" t="str">
        <f>+'INFO SEAL'!E3366</f>
        <v>SIBAYO</v>
      </c>
      <c r="F3415" s="180" t="str">
        <f>+IF('INFO SEAL'!I3366="BAJA TENSION","BT",IF('INFO SEAL'!I3366="MEDIA TENSION","MT","AT"))</f>
        <v>MT</v>
      </c>
      <c r="G3415" s="180">
        <f>+'INFO SEAL'!K3366</f>
        <v>12</v>
      </c>
      <c r="H3415" s="180" t="str">
        <f>+'INFO SEAL'!L3366</f>
        <v>POSTE</v>
      </c>
      <c r="I3415" s="180" t="str">
        <f>+'INFO SEAL'!M3366</f>
        <v>MADERA</v>
      </c>
      <c r="J3415" s="180" t="str">
        <f>+'INFO SEAL'!N3366&amp;"-"&amp;F3415</f>
        <v>PPM19-MT</v>
      </c>
      <c r="K3415" s="180"/>
      <c r="L3415" s="182" t="str">
        <f>+VLOOKUP('INFO SEAL'!N3366,$J$8:$V$50,3,FALSE)</f>
        <v>POSTE DE MADERA TRATADA DE 12 mts. CL.4</v>
      </c>
      <c r="M3415" s="33">
        <f t="shared" si="120"/>
        <v>1</v>
      </c>
    </row>
    <row r="3416" spans="1:13" x14ac:dyDescent="0.25">
      <c r="A3416" s="73">
        <f>+'INFO SEAL'!B3367</f>
        <v>3362</v>
      </c>
      <c r="B3416" s="180" t="str">
        <f t="shared" si="119"/>
        <v>SICODI</v>
      </c>
      <c r="C3416" s="180" t="str">
        <f>+'INFO SEAL'!C3367</f>
        <v>AREQUIPA</v>
      </c>
      <c r="D3416" s="180" t="str">
        <f>+'INFO SEAL'!D3367</f>
        <v>CAMANA</v>
      </c>
      <c r="E3416" s="180" t="str">
        <f>+'INFO SEAL'!E3367</f>
        <v>MARISCAL CACERES</v>
      </c>
      <c r="F3416" s="180" t="str">
        <f>+IF('INFO SEAL'!I3367="BAJA TENSION","BT",IF('INFO SEAL'!I3367="MEDIA TENSION","MT","AT"))</f>
        <v>MT</v>
      </c>
      <c r="G3416" s="180">
        <f>+'INFO SEAL'!K3367</f>
        <v>13</v>
      </c>
      <c r="H3416" s="180" t="str">
        <f>+'INFO SEAL'!L3367</f>
        <v>POSTE</v>
      </c>
      <c r="I3416" s="180" t="str">
        <f>+'INFO SEAL'!M3367</f>
        <v>CONCRETO</v>
      </c>
      <c r="J3416" s="180" t="str">
        <f>+'INFO SEAL'!N3367&amp;"-"&amp;F3416</f>
        <v>PPC19-MT</v>
      </c>
      <c r="K3416" s="180"/>
      <c r="L3416" s="182" t="str">
        <f>+VLOOKUP('INFO SEAL'!N3367,$J$8:$V$50,3,FALSE)</f>
        <v>POSTE DE CONCRETO ARMADO DE 13/300/150/345</v>
      </c>
      <c r="M3416" s="33">
        <f t="shared" si="120"/>
        <v>0.5</v>
      </c>
    </row>
    <row r="3417" spans="1:13" x14ac:dyDescent="0.25">
      <c r="A3417" s="73">
        <f>+'INFO SEAL'!B3368</f>
        <v>3363</v>
      </c>
      <c r="B3417" s="180" t="str">
        <f t="shared" si="119"/>
        <v>SICODI</v>
      </c>
      <c r="C3417" s="180" t="str">
        <f>+'INFO SEAL'!C3368</f>
        <v>AREQUIPA</v>
      </c>
      <c r="D3417" s="180" t="str">
        <f>+'INFO SEAL'!D3368</f>
        <v>CAYLLOMA</v>
      </c>
      <c r="E3417" s="180" t="str">
        <f>+'INFO SEAL'!E3368</f>
        <v>SIBAYO</v>
      </c>
      <c r="F3417" s="180" t="str">
        <f>+IF('INFO SEAL'!I3368="BAJA TENSION","BT",IF('INFO SEAL'!I3368="MEDIA TENSION","MT","AT"))</f>
        <v>MT</v>
      </c>
      <c r="G3417" s="180">
        <f>+'INFO SEAL'!K3368</f>
        <v>12</v>
      </c>
      <c r="H3417" s="180" t="str">
        <f>+'INFO SEAL'!L3368</f>
        <v>POSTE</v>
      </c>
      <c r="I3417" s="180" t="str">
        <f>+'INFO SEAL'!M3368</f>
        <v>MADERA</v>
      </c>
      <c r="J3417" s="180" t="str">
        <f>+'INFO SEAL'!N3368&amp;"-"&amp;F3417</f>
        <v>PPM19-MT</v>
      </c>
      <c r="K3417" s="180"/>
      <c r="L3417" s="182" t="str">
        <f>+VLOOKUP('INFO SEAL'!N3368,$J$8:$V$50,3,FALSE)</f>
        <v>POSTE DE MADERA TRATADA DE 12 mts. CL.4</v>
      </c>
      <c r="M3417" s="33">
        <f t="shared" si="120"/>
        <v>1</v>
      </c>
    </row>
    <row r="3418" spans="1:13" x14ac:dyDescent="0.25">
      <c r="A3418" s="73">
        <f>+'INFO SEAL'!B3369</f>
        <v>3364</v>
      </c>
      <c r="B3418" s="180" t="str">
        <f t="shared" si="119"/>
        <v>SICODI</v>
      </c>
      <c r="C3418" s="180" t="str">
        <f>+'INFO SEAL'!C3369</f>
        <v>AREQUIPA</v>
      </c>
      <c r="D3418" s="180" t="str">
        <f>+'INFO SEAL'!D3369</f>
        <v>CAYLLOMA</v>
      </c>
      <c r="E3418" s="180" t="str">
        <f>+'INFO SEAL'!E3369</f>
        <v>TUTI</v>
      </c>
      <c r="F3418" s="180" t="str">
        <f>+IF('INFO SEAL'!I3369="BAJA TENSION","BT",IF('INFO SEAL'!I3369="MEDIA TENSION","MT","AT"))</f>
        <v>MT</v>
      </c>
      <c r="G3418" s="180">
        <f>+'INFO SEAL'!K3369</f>
        <v>11</v>
      </c>
      <c r="H3418" s="180" t="str">
        <f>+'INFO SEAL'!L3369</f>
        <v>POSTE</v>
      </c>
      <c r="I3418" s="180" t="str">
        <f>+'INFO SEAL'!M3369</f>
        <v>MADERA</v>
      </c>
      <c r="J3418" s="180" t="str">
        <f>+'INFO SEAL'!N3369&amp;"-"&amp;F3418</f>
        <v>PPM15-MT</v>
      </c>
      <c r="K3418" s="180"/>
      <c r="L3418" s="182" t="str">
        <f>+VLOOKUP('INFO SEAL'!N3369,$J$8:$V$50,3,FALSE)</f>
        <v>POSTE DE MADERA TRATADA DE 11 mts. CL.4</v>
      </c>
      <c r="M3418" s="33">
        <f t="shared" si="120"/>
        <v>0.8</v>
      </c>
    </row>
    <row r="3419" spans="1:13" x14ac:dyDescent="0.25">
      <c r="A3419" s="73">
        <f>+'INFO SEAL'!B3370</f>
        <v>3365</v>
      </c>
      <c r="B3419" s="180" t="str">
        <f t="shared" si="119"/>
        <v>SICODI</v>
      </c>
      <c r="C3419" s="180" t="str">
        <f>+'INFO SEAL'!C3370</f>
        <v>AREQUIPA</v>
      </c>
      <c r="D3419" s="180" t="str">
        <f>+'INFO SEAL'!D3370</f>
        <v>CAYLLOMA</v>
      </c>
      <c r="E3419" s="180" t="str">
        <f>+'INFO SEAL'!E3370</f>
        <v>COPORAQUE</v>
      </c>
      <c r="F3419" s="180" t="str">
        <f>+IF('INFO SEAL'!I3370="BAJA TENSION","BT",IF('INFO SEAL'!I3370="MEDIA TENSION","MT","AT"))</f>
        <v>MT</v>
      </c>
      <c r="G3419" s="180">
        <f>+'INFO SEAL'!K3370</f>
        <v>11</v>
      </c>
      <c r="H3419" s="180" t="str">
        <f>+'INFO SEAL'!L3370</f>
        <v>POSTE</v>
      </c>
      <c r="I3419" s="180" t="str">
        <f>+'INFO SEAL'!M3370</f>
        <v>MADERA</v>
      </c>
      <c r="J3419" s="180" t="str">
        <f>+'INFO SEAL'!N3370&amp;"-"&amp;F3419</f>
        <v>PPM15-MT</v>
      </c>
      <c r="K3419" s="180"/>
      <c r="L3419" s="182" t="str">
        <f>+VLOOKUP('INFO SEAL'!N3370,$J$8:$V$50,3,FALSE)</f>
        <v>POSTE DE MADERA TRATADA DE 11 mts. CL.4</v>
      </c>
      <c r="M3419" s="33">
        <f t="shared" si="120"/>
        <v>0.8</v>
      </c>
    </row>
    <row r="3420" spans="1:13" x14ac:dyDescent="0.25">
      <c r="A3420" s="73">
        <f>+'INFO SEAL'!B3371</f>
        <v>3366</v>
      </c>
      <c r="B3420" s="180" t="str">
        <f t="shared" si="119"/>
        <v>SICODI</v>
      </c>
      <c r="C3420" s="180" t="str">
        <f>+'INFO SEAL'!C3371</f>
        <v>AREQUIPA</v>
      </c>
      <c r="D3420" s="180" t="str">
        <f>+'INFO SEAL'!D3371</f>
        <v>CAYLLOMA</v>
      </c>
      <c r="E3420" s="180" t="str">
        <f>+'INFO SEAL'!E3371</f>
        <v>TUTI</v>
      </c>
      <c r="F3420" s="180" t="str">
        <f>+IF('INFO SEAL'!I3371="BAJA TENSION","BT",IF('INFO SEAL'!I3371="MEDIA TENSION","MT","AT"))</f>
        <v>MT</v>
      </c>
      <c r="G3420" s="180">
        <f>+'INFO SEAL'!K3371</f>
        <v>13</v>
      </c>
      <c r="H3420" s="180" t="str">
        <f>+'INFO SEAL'!L3371</f>
        <v>POSTE</v>
      </c>
      <c r="I3420" s="180" t="str">
        <f>+'INFO SEAL'!M3371</f>
        <v>CONCRETO</v>
      </c>
      <c r="J3420" s="180" t="str">
        <f>+'INFO SEAL'!N3371&amp;"-"&amp;F3420</f>
        <v>PPC18-MT</v>
      </c>
      <c r="K3420" s="180"/>
      <c r="L3420" s="182" t="str">
        <f>+VLOOKUP('INFO SEAL'!N3371,$J$8:$V$50,3,FALSE)</f>
        <v>POSTE DE CONCRETO ARMADO DE 13/200/140/335</v>
      </c>
      <c r="M3420" s="33">
        <f t="shared" si="120"/>
        <v>0.4</v>
      </c>
    </row>
    <row r="3421" spans="1:13" x14ac:dyDescent="0.25">
      <c r="A3421" s="73">
        <f>+'INFO SEAL'!B3372</f>
        <v>3367</v>
      </c>
      <c r="B3421" s="180" t="str">
        <f t="shared" si="119"/>
        <v>SICODI</v>
      </c>
      <c r="C3421" s="180" t="str">
        <f>+'INFO SEAL'!C3372</f>
        <v>AREQUIPA</v>
      </c>
      <c r="D3421" s="180" t="str">
        <f>+'INFO SEAL'!D3372</f>
        <v>CAYLLOMA</v>
      </c>
      <c r="E3421" s="180" t="str">
        <f>+'INFO SEAL'!E3372</f>
        <v>TUTI</v>
      </c>
      <c r="F3421" s="180" t="str">
        <f>+IF('INFO SEAL'!I3372="BAJA TENSION","BT",IF('INFO SEAL'!I3372="MEDIA TENSION","MT","AT"))</f>
        <v>MT</v>
      </c>
      <c r="G3421" s="180">
        <f>+'INFO SEAL'!K3372</f>
        <v>12</v>
      </c>
      <c r="H3421" s="180" t="str">
        <f>+'INFO SEAL'!L3372</f>
        <v>POSTE</v>
      </c>
      <c r="I3421" s="180" t="str">
        <f>+'INFO SEAL'!M3372</f>
        <v>MADERA</v>
      </c>
      <c r="J3421" s="180" t="str">
        <f>+'INFO SEAL'!N3372&amp;"-"&amp;F3421</f>
        <v>PPM19-MT</v>
      </c>
      <c r="K3421" s="180"/>
      <c r="L3421" s="182" t="str">
        <f>+VLOOKUP('INFO SEAL'!N3372,$J$8:$V$50,3,FALSE)</f>
        <v>POSTE DE MADERA TRATADA DE 12 mts. CL.4</v>
      </c>
      <c r="M3421" s="33">
        <f t="shared" si="120"/>
        <v>1</v>
      </c>
    </row>
    <row r="3422" spans="1:13" x14ac:dyDescent="0.25">
      <c r="A3422" s="73">
        <f>+'INFO SEAL'!B3373</f>
        <v>3368</v>
      </c>
      <c r="B3422" s="180" t="str">
        <f t="shared" si="119"/>
        <v>SICODI</v>
      </c>
      <c r="C3422" s="180" t="str">
        <f>+'INFO SEAL'!C3373</f>
        <v>AREQUIPA</v>
      </c>
      <c r="D3422" s="180" t="str">
        <f>+'INFO SEAL'!D3373</f>
        <v>CAYLLOMA</v>
      </c>
      <c r="E3422" s="180" t="str">
        <f>+'INFO SEAL'!E3373</f>
        <v>CALLALLI</v>
      </c>
      <c r="F3422" s="180" t="str">
        <f>+IF('INFO SEAL'!I3373="BAJA TENSION","BT",IF('INFO SEAL'!I3373="MEDIA TENSION","MT","AT"))</f>
        <v>MT</v>
      </c>
      <c r="G3422" s="180">
        <f>+'INFO SEAL'!K3373</f>
        <v>11</v>
      </c>
      <c r="H3422" s="180" t="str">
        <f>+'INFO SEAL'!L3373</f>
        <v>POSTE</v>
      </c>
      <c r="I3422" s="180" t="str">
        <f>+'INFO SEAL'!M3373</f>
        <v>MADERA</v>
      </c>
      <c r="J3422" s="180" t="str">
        <f>+'INFO SEAL'!N3373&amp;"-"&amp;F3422</f>
        <v>PPM15-MT</v>
      </c>
      <c r="K3422" s="180"/>
      <c r="L3422" s="182" t="str">
        <f>+VLOOKUP('INFO SEAL'!N3373,$J$8:$V$50,3,FALSE)</f>
        <v>POSTE DE MADERA TRATADA DE 11 mts. CL.4</v>
      </c>
      <c r="M3422" s="33">
        <f t="shared" si="120"/>
        <v>0.8</v>
      </c>
    </row>
    <row r="3423" spans="1:13" x14ac:dyDescent="0.25">
      <c r="A3423" s="73">
        <f>+'INFO SEAL'!B3374</f>
        <v>3369</v>
      </c>
      <c r="B3423" s="180" t="str">
        <f t="shared" si="119"/>
        <v>SICODI</v>
      </c>
      <c r="C3423" s="180" t="str">
        <f>+'INFO SEAL'!C3374</f>
        <v>AREQUIPA</v>
      </c>
      <c r="D3423" s="180" t="str">
        <f>+'INFO SEAL'!D3374</f>
        <v>CAYLLOMA</v>
      </c>
      <c r="E3423" s="180" t="str">
        <f>+'INFO SEAL'!E3374</f>
        <v>CALLALLI</v>
      </c>
      <c r="F3423" s="180" t="str">
        <f>+IF('INFO SEAL'!I3374="BAJA TENSION","BT",IF('INFO SEAL'!I3374="MEDIA TENSION","MT","AT"))</f>
        <v>MT</v>
      </c>
      <c r="G3423" s="180">
        <f>+'INFO SEAL'!K3374</f>
        <v>12</v>
      </c>
      <c r="H3423" s="180" t="str">
        <f>+'INFO SEAL'!L3374</f>
        <v>POSTE</v>
      </c>
      <c r="I3423" s="180" t="str">
        <f>+'INFO SEAL'!M3374</f>
        <v>MADERA</v>
      </c>
      <c r="J3423" s="180" t="str">
        <f>+'INFO SEAL'!N3374&amp;"-"&amp;F3423</f>
        <v>PPM19-MT</v>
      </c>
      <c r="K3423" s="180"/>
      <c r="L3423" s="182" t="str">
        <f>+VLOOKUP('INFO SEAL'!N3374,$J$8:$V$50,3,FALSE)</f>
        <v>POSTE DE MADERA TRATADA DE 12 mts. CL.4</v>
      </c>
      <c r="M3423" s="33">
        <f t="shared" si="120"/>
        <v>1</v>
      </c>
    </row>
    <row r="3424" spans="1:13" x14ac:dyDescent="0.25">
      <c r="A3424" s="73">
        <f>+'INFO SEAL'!B3375</f>
        <v>3370</v>
      </c>
      <c r="B3424" s="180" t="str">
        <f t="shared" si="119"/>
        <v>SICODI</v>
      </c>
      <c r="C3424" s="180" t="str">
        <f>+'INFO SEAL'!C3375</f>
        <v>AREQUIPA</v>
      </c>
      <c r="D3424" s="180" t="str">
        <f>+'INFO SEAL'!D3375</f>
        <v>CAYLLOMA</v>
      </c>
      <c r="E3424" s="180" t="str">
        <f>+'INFO SEAL'!E3375</f>
        <v>TUTI</v>
      </c>
      <c r="F3424" s="180" t="str">
        <f>+IF('INFO SEAL'!I3375="BAJA TENSION","BT",IF('INFO SEAL'!I3375="MEDIA TENSION","MT","AT"))</f>
        <v>MT</v>
      </c>
      <c r="G3424" s="180">
        <f>+'INFO SEAL'!K3375</f>
        <v>11</v>
      </c>
      <c r="H3424" s="180" t="str">
        <f>+'INFO SEAL'!L3375</f>
        <v>POSTE</v>
      </c>
      <c r="I3424" s="180" t="str">
        <f>+'INFO SEAL'!M3375</f>
        <v>MADERA</v>
      </c>
      <c r="J3424" s="180" t="str">
        <f>+'INFO SEAL'!N3375&amp;"-"&amp;F3424</f>
        <v>PPM15-MT</v>
      </c>
      <c r="K3424" s="180"/>
      <c r="L3424" s="182" t="str">
        <f>+VLOOKUP('INFO SEAL'!N3375,$J$8:$V$50,3,FALSE)</f>
        <v>POSTE DE MADERA TRATADA DE 11 mts. CL.4</v>
      </c>
      <c r="M3424" s="33">
        <f t="shared" si="120"/>
        <v>0.8</v>
      </c>
    </row>
    <row r="3425" spans="1:13" x14ac:dyDescent="0.25">
      <c r="A3425" s="73">
        <f>+'INFO SEAL'!B3376</f>
        <v>3371</v>
      </c>
      <c r="B3425" s="180" t="str">
        <f t="shared" si="119"/>
        <v>SICODI</v>
      </c>
      <c r="C3425" s="180" t="str">
        <f>+'INFO SEAL'!C3376</f>
        <v>AREQUIPA</v>
      </c>
      <c r="D3425" s="180" t="str">
        <f>+'INFO SEAL'!D3376</f>
        <v>CAYLLOMA</v>
      </c>
      <c r="E3425" s="180" t="str">
        <f>+'INFO SEAL'!E3376</f>
        <v>CALLALLI</v>
      </c>
      <c r="F3425" s="180" t="str">
        <f>+IF('INFO SEAL'!I3376="BAJA TENSION","BT",IF('INFO SEAL'!I3376="MEDIA TENSION","MT","AT"))</f>
        <v>MT</v>
      </c>
      <c r="G3425" s="180">
        <f>+'INFO SEAL'!K3376</f>
        <v>12</v>
      </c>
      <c r="H3425" s="180" t="str">
        <f>+'INFO SEAL'!L3376</f>
        <v>POSTE</v>
      </c>
      <c r="I3425" s="180" t="str">
        <f>+'INFO SEAL'!M3376</f>
        <v>MADERA</v>
      </c>
      <c r="J3425" s="180" t="str">
        <f>+'INFO SEAL'!N3376&amp;"-"&amp;F3425</f>
        <v>PPM19-MT</v>
      </c>
      <c r="K3425" s="180"/>
      <c r="L3425" s="182" t="str">
        <f>+VLOOKUP('INFO SEAL'!N3376,$J$8:$V$50,3,FALSE)</f>
        <v>POSTE DE MADERA TRATADA DE 12 mts. CL.4</v>
      </c>
      <c r="M3425" s="33">
        <f t="shared" si="120"/>
        <v>1</v>
      </c>
    </row>
    <row r="3426" spans="1:13" x14ac:dyDescent="0.25">
      <c r="A3426" s="73">
        <f>+'INFO SEAL'!B3377</f>
        <v>3372</v>
      </c>
      <c r="B3426" s="180" t="str">
        <f t="shared" si="119"/>
        <v>SICODI</v>
      </c>
      <c r="C3426" s="180" t="str">
        <f>+'INFO SEAL'!C3377</f>
        <v>AREQUIPA</v>
      </c>
      <c r="D3426" s="180" t="str">
        <f>+'INFO SEAL'!D3377</f>
        <v>CAYLLOMA</v>
      </c>
      <c r="E3426" s="180" t="str">
        <f>+'INFO SEAL'!E3377</f>
        <v>CALLALLI</v>
      </c>
      <c r="F3426" s="180" t="str">
        <f>+IF('INFO SEAL'!I3377="BAJA TENSION","BT",IF('INFO SEAL'!I3377="MEDIA TENSION","MT","AT"))</f>
        <v>MT</v>
      </c>
      <c r="G3426" s="180">
        <f>+'INFO SEAL'!K3377</f>
        <v>12</v>
      </c>
      <c r="H3426" s="180" t="str">
        <f>+'INFO SEAL'!L3377</f>
        <v>POSTE</v>
      </c>
      <c r="I3426" s="180" t="str">
        <f>+'INFO SEAL'!M3377</f>
        <v>MADERA</v>
      </c>
      <c r="J3426" s="180" t="str">
        <f>+'INFO SEAL'!N3377&amp;"-"&amp;F3426</f>
        <v>PPM19-MT</v>
      </c>
      <c r="K3426" s="180"/>
      <c r="L3426" s="182" t="str">
        <f>+VLOOKUP('INFO SEAL'!N3377,$J$8:$V$50,3,FALSE)</f>
        <v>POSTE DE MADERA TRATADA DE 12 mts. CL.4</v>
      </c>
      <c r="M3426" s="33">
        <f t="shared" si="120"/>
        <v>1</v>
      </c>
    </row>
    <row r="3427" spans="1:13" x14ac:dyDescent="0.25">
      <c r="A3427" s="73">
        <f>+'INFO SEAL'!B3378</f>
        <v>3373</v>
      </c>
      <c r="B3427" s="180" t="str">
        <f t="shared" si="119"/>
        <v>SICODI</v>
      </c>
      <c r="C3427" s="180" t="str">
        <f>+'INFO SEAL'!C3378</f>
        <v>AREQUIPA</v>
      </c>
      <c r="D3427" s="180" t="str">
        <f>+'INFO SEAL'!D3378</f>
        <v>CAYLLOMA</v>
      </c>
      <c r="E3427" s="180" t="str">
        <f>+'INFO SEAL'!E3378</f>
        <v>TUTI</v>
      </c>
      <c r="F3427" s="180" t="str">
        <f>+IF('INFO SEAL'!I3378="BAJA TENSION","BT",IF('INFO SEAL'!I3378="MEDIA TENSION","MT","AT"))</f>
        <v>MT</v>
      </c>
      <c r="G3427" s="180">
        <f>+'INFO SEAL'!K3378</f>
        <v>12</v>
      </c>
      <c r="H3427" s="180" t="str">
        <f>+'INFO SEAL'!L3378</f>
        <v>POSTE</v>
      </c>
      <c r="I3427" s="180" t="str">
        <f>+'INFO SEAL'!M3378</f>
        <v>MADERA</v>
      </c>
      <c r="J3427" s="180" t="str">
        <f>+'INFO SEAL'!N3378&amp;"-"&amp;F3427</f>
        <v>PPM19-MT</v>
      </c>
      <c r="K3427" s="180"/>
      <c r="L3427" s="182" t="str">
        <f>+VLOOKUP('INFO SEAL'!N3378,$J$8:$V$50,3,FALSE)</f>
        <v>POSTE DE MADERA TRATADA DE 12 mts. CL.4</v>
      </c>
      <c r="M3427" s="33">
        <f t="shared" si="120"/>
        <v>1</v>
      </c>
    </row>
    <row r="3428" spans="1:13" x14ac:dyDescent="0.25">
      <c r="A3428" s="73">
        <f>+'INFO SEAL'!B3379</f>
        <v>3374</v>
      </c>
      <c r="B3428" s="180" t="str">
        <f t="shared" si="119"/>
        <v>SICODI</v>
      </c>
      <c r="C3428" s="180" t="str">
        <f>+'INFO SEAL'!C3379</f>
        <v>AREQUIPA</v>
      </c>
      <c r="D3428" s="180" t="str">
        <f>+'INFO SEAL'!D3379</f>
        <v>CAYLLOMA</v>
      </c>
      <c r="E3428" s="180" t="str">
        <f>+'INFO SEAL'!E3379</f>
        <v>CALLALLI</v>
      </c>
      <c r="F3428" s="180" t="str">
        <f>+IF('INFO SEAL'!I3379="BAJA TENSION","BT",IF('INFO SEAL'!I3379="MEDIA TENSION","MT","AT"))</f>
        <v>MT</v>
      </c>
      <c r="G3428" s="180">
        <f>+'INFO SEAL'!K3379</f>
        <v>12</v>
      </c>
      <c r="H3428" s="180" t="str">
        <f>+'INFO SEAL'!L3379</f>
        <v>POSTE</v>
      </c>
      <c r="I3428" s="180" t="str">
        <f>+'INFO SEAL'!M3379</f>
        <v>MADERA</v>
      </c>
      <c r="J3428" s="180" t="str">
        <f>+'INFO SEAL'!N3379&amp;"-"&amp;F3428</f>
        <v>PPM19-MT</v>
      </c>
      <c r="K3428" s="180"/>
      <c r="L3428" s="182" t="str">
        <f>+VLOOKUP('INFO SEAL'!N3379,$J$8:$V$50,3,FALSE)</f>
        <v>POSTE DE MADERA TRATADA DE 12 mts. CL.4</v>
      </c>
      <c r="M3428" s="33">
        <f t="shared" si="120"/>
        <v>1</v>
      </c>
    </row>
    <row r="3429" spans="1:13" x14ac:dyDescent="0.25">
      <c r="A3429" s="73">
        <f>+'INFO SEAL'!B3380</f>
        <v>3375</v>
      </c>
      <c r="B3429" s="180" t="str">
        <f t="shared" si="119"/>
        <v>MOD INV_2018</v>
      </c>
      <c r="C3429" s="180" t="str">
        <f>+'INFO SEAL'!C3380</f>
        <v>AREQUIPA</v>
      </c>
      <c r="D3429" s="180" t="str">
        <f>+'INFO SEAL'!D3380</f>
        <v>CAMANA</v>
      </c>
      <c r="E3429" s="180" t="str">
        <f>+'INFO SEAL'!E3380</f>
        <v>MARISCAL CACERES</v>
      </c>
      <c r="F3429" s="180" t="str">
        <f>+IF('INFO SEAL'!I3380="BAJA TENSION","BT",IF('INFO SEAL'!I3380="MEDIA TENSION","MT","AT"))</f>
        <v>AT</v>
      </c>
      <c r="G3429" s="180">
        <f>+'INFO SEAL'!K3380</f>
        <v>13</v>
      </c>
      <c r="H3429" s="180" t="str">
        <f>+'INFO SEAL'!L3380</f>
        <v>POSTE</v>
      </c>
      <c r="I3429" s="180" t="str">
        <f>+'INFO SEAL'!M3380</f>
        <v>MADERA</v>
      </c>
      <c r="J3429" s="180" t="str">
        <f>+'INFO SEAL'!N3380&amp;"-"&amp;F3429</f>
        <v>EMSA1P75C2-AT</v>
      </c>
      <c r="K3429" s="180"/>
      <c r="L3429" s="182" t="str">
        <f>+VLOOKUP('INFO SEAL'!N3380,$J$8:$V$50,3,FALSE)</f>
        <v>Estructura de  Suspensión- Angulo menor  compuesto por 1 postes de madera tratada 75' Clase 2</v>
      </c>
      <c r="M3429" s="33">
        <f t="shared" si="120"/>
        <v>1.6</v>
      </c>
    </row>
    <row r="3430" spans="1:13" x14ac:dyDescent="0.25">
      <c r="A3430" s="73">
        <f>+'INFO SEAL'!B3381</f>
        <v>3376</v>
      </c>
      <c r="B3430" s="180" t="str">
        <f t="shared" si="119"/>
        <v>SICODI</v>
      </c>
      <c r="C3430" s="180" t="str">
        <f>+'INFO SEAL'!C3381</f>
        <v>AREQUIPA</v>
      </c>
      <c r="D3430" s="180" t="str">
        <f>+'INFO SEAL'!D3381</f>
        <v>CAYLLOMA</v>
      </c>
      <c r="E3430" s="180" t="str">
        <f>+'INFO SEAL'!E3381</f>
        <v>COPORAQUE</v>
      </c>
      <c r="F3430" s="180" t="str">
        <f>+IF('INFO SEAL'!I3381="BAJA TENSION","BT",IF('INFO SEAL'!I3381="MEDIA TENSION","MT","AT"))</f>
        <v>MT</v>
      </c>
      <c r="G3430" s="180">
        <f>+'INFO SEAL'!K3381</f>
        <v>11</v>
      </c>
      <c r="H3430" s="180" t="str">
        <f>+'INFO SEAL'!L3381</f>
        <v>POSTE</v>
      </c>
      <c r="I3430" s="180" t="str">
        <f>+'INFO SEAL'!M3381</f>
        <v>MADERA</v>
      </c>
      <c r="J3430" s="180" t="str">
        <f>+'INFO SEAL'!N3381&amp;"-"&amp;F3430</f>
        <v>PPM15-MT</v>
      </c>
      <c r="K3430" s="180"/>
      <c r="L3430" s="182" t="str">
        <f>+VLOOKUP('INFO SEAL'!N3381,$J$8:$V$50,3,FALSE)</f>
        <v>POSTE DE MADERA TRATADA DE 11 mts. CL.4</v>
      </c>
      <c r="M3430" s="33">
        <f t="shared" si="120"/>
        <v>0.8</v>
      </c>
    </row>
    <row r="3431" spans="1:13" x14ac:dyDescent="0.25">
      <c r="A3431" s="73">
        <f>+'INFO SEAL'!B3382</f>
        <v>3377</v>
      </c>
      <c r="B3431" s="180" t="str">
        <f t="shared" si="119"/>
        <v>SICODI</v>
      </c>
      <c r="C3431" s="180" t="str">
        <f>+'INFO SEAL'!C3382</f>
        <v>AREQUIPA</v>
      </c>
      <c r="D3431" s="180" t="str">
        <f>+'INFO SEAL'!D3382</f>
        <v>CAYLLOMA</v>
      </c>
      <c r="E3431" s="180" t="str">
        <f>+'INFO SEAL'!E3382</f>
        <v>COPORAQUE</v>
      </c>
      <c r="F3431" s="180" t="str">
        <f>+IF('INFO SEAL'!I3382="BAJA TENSION","BT",IF('INFO SEAL'!I3382="MEDIA TENSION","MT","AT"))</f>
        <v>MT</v>
      </c>
      <c r="G3431" s="180">
        <f>+'INFO SEAL'!K3382</f>
        <v>11</v>
      </c>
      <c r="H3431" s="180" t="str">
        <f>+'INFO SEAL'!L3382</f>
        <v>POSTE</v>
      </c>
      <c r="I3431" s="180" t="str">
        <f>+'INFO SEAL'!M3382</f>
        <v>MADERA</v>
      </c>
      <c r="J3431" s="180" t="str">
        <f>+'INFO SEAL'!N3382&amp;"-"&amp;F3431</f>
        <v>PPM15-MT</v>
      </c>
      <c r="K3431" s="180"/>
      <c r="L3431" s="182" t="str">
        <f>+VLOOKUP('INFO SEAL'!N3382,$J$8:$V$50,3,FALSE)</f>
        <v>POSTE DE MADERA TRATADA DE 11 mts. CL.4</v>
      </c>
      <c r="M3431" s="33">
        <f t="shared" si="120"/>
        <v>0.8</v>
      </c>
    </row>
    <row r="3432" spans="1:13" x14ac:dyDescent="0.25">
      <c r="A3432" s="73">
        <f>+'INFO SEAL'!B3383</f>
        <v>3378</v>
      </c>
      <c r="B3432" s="180" t="str">
        <f t="shared" si="119"/>
        <v>SICODI</v>
      </c>
      <c r="C3432" s="180" t="str">
        <f>+'INFO SEAL'!C3383</f>
        <v>AREQUIPA</v>
      </c>
      <c r="D3432" s="180" t="str">
        <f>+'INFO SEAL'!D3383</f>
        <v>CAYLLOMA</v>
      </c>
      <c r="E3432" s="180" t="str">
        <f>+'INFO SEAL'!E3383</f>
        <v>TUTI</v>
      </c>
      <c r="F3432" s="180" t="str">
        <f>+IF('INFO SEAL'!I3383="BAJA TENSION","BT",IF('INFO SEAL'!I3383="MEDIA TENSION","MT","AT"))</f>
        <v>MT</v>
      </c>
      <c r="G3432" s="180">
        <f>+'INFO SEAL'!K3383</f>
        <v>11</v>
      </c>
      <c r="H3432" s="180" t="str">
        <f>+'INFO SEAL'!L3383</f>
        <v>POSTE</v>
      </c>
      <c r="I3432" s="180" t="str">
        <f>+'INFO SEAL'!M3383</f>
        <v>MADERA</v>
      </c>
      <c r="J3432" s="180" t="str">
        <f>+'INFO SEAL'!N3383&amp;"-"&amp;F3432</f>
        <v>PPM15-MT</v>
      </c>
      <c r="K3432" s="180"/>
      <c r="L3432" s="182" t="str">
        <f>+VLOOKUP('INFO SEAL'!N3383,$J$8:$V$50,3,FALSE)</f>
        <v>POSTE DE MADERA TRATADA DE 11 mts. CL.4</v>
      </c>
      <c r="M3432" s="33">
        <f t="shared" si="120"/>
        <v>0.8</v>
      </c>
    </row>
    <row r="3433" spans="1:13" x14ac:dyDescent="0.25">
      <c r="A3433" s="73">
        <f>+'INFO SEAL'!B3384</f>
        <v>3379</v>
      </c>
      <c r="B3433" s="180" t="str">
        <f t="shared" si="119"/>
        <v>SICODI</v>
      </c>
      <c r="C3433" s="180" t="str">
        <f>+'INFO SEAL'!C3384</f>
        <v>AREQUIPA</v>
      </c>
      <c r="D3433" s="180" t="str">
        <f>+'INFO SEAL'!D3384</f>
        <v>CAYLLOMA</v>
      </c>
      <c r="E3433" s="180" t="str">
        <f>+'INFO SEAL'!E3384</f>
        <v>COPORAQUE</v>
      </c>
      <c r="F3433" s="180" t="str">
        <f>+IF('INFO SEAL'!I3384="BAJA TENSION","BT",IF('INFO SEAL'!I3384="MEDIA TENSION","MT","AT"))</f>
        <v>MT</v>
      </c>
      <c r="G3433" s="180">
        <f>+'INFO SEAL'!K3384</f>
        <v>11</v>
      </c>
      <c r="H3433" s="180" t="str">
        <f>+'INFO SEAL'!L3384</f>
        <v>POSTE</v>
      </c>
      <c r="I3433" s="180" t="str">
        <f>+'INFO SEAL'!M3384</f>
        <v>MADERA</v>
      </c>
      <c r="J3433" s="180" t="str">
        <f>+'INFO SEAL'!N3384&amp;"-"&amp;F3433</f>
        <v>PPM15-MT</v>
      </c>
      <c r="K3433" s="180"/>
      <c r="L3433" s="182" t="str">
        <f>+VLOOKUP('INFO SEAL'!N3384,$J$8:$V$50,3,FALSE)</f>
        <v>POSTE DE MADERA TRATADA DE 11 mts. CL.4</v>
      </c>
      <c r="M3433" s="33">
        <f t="shared" si="120"/>
        <v>0.8</v>
      </c>
    </row>
    <row r="3434" spans="1:13" x14ac:dyDescent="0.25">
      <c r="A3434" s="73">
        <f>+'INFO SEAL'!B3385</f>
        <v>3380</v>
      </c>
      <c r="B3434" s="180" t="str">
        <f t="shared" si="119"/>
        <v>SICODI</v>
      </c>
      <c r="C3434" s="180" t="str">
        <f>+'INFO SEAL'!C3385</f>
        <v>AREQUIPA</v>
      </c>
      <c r="D3434" s="180" t="str">
        <f>+'INFO SEAL'!D3385</f>
        <v>CAYLLOMA</v>
      </c>
      <c r="E3434" s="180" t="str">
        <f>+'INFO SEAL'!E3385</f>
        <v>COPORAQUE</v>
      </c>
      <c r="F3434" s="180" t="str">
        <f>+IF('INFO SEAL'!I3385="BAJA TENSION","BT",IF('INFO SEAL'!I3385="MEDIA TENSION","MT","AT"))</f>
        <v>MT</v>
      </c>
      <c r="G3434" s="180">
        <f>+'INFO SEAL'!K3385</f>
        <v>11</v>
      </c>
      <c r="H3434" s="180" t="str">
        <f>+'INFO SEAL'!L3385</f>
        <v>POSTE</v>
      </c>
      <c r="I3434" s="180" t="str">
        <f>+'INFO SEAL'!M3385</f>
        <v>MADERA</v>
      </c>
      <c r="J3434" s="180" t="str">
        <f>+'INFO SEAL'!N3385&amp;"-"&amp;F3434</f>
        <v>PPM15-MT</v>
      </c>
      <c r="K3434" s="180"/>
      <c r="L3434" s="182" t="str">
        <f>+VLOOKUP('INFO SEAL'!N3385,$J$8:$V$50,3,FALSE)</f>
        <v>POSTE DE MADERA TRATADA DE 11 mts. CL.4</v>
      </c>
      <c r="M3434" s="33">
        <f t="shared" si="120"/>
        <v>0.8</v>
      </c>
    </row>
    <row r="3435" spans="1:13" x14ac:dyDescent="0.25">
      <c r="A3435" s="73">
        <f>+'INFO SEAL'!B3386</f>
        <v>3381</v>
      </c>
      <c r="B3435" s="180" t="str">
        <f t="shared" si="119"/>
        <v>SICODI</v>
      </c>
      <c r="C3435" s="180" t="str">
        <f>+'INFO SEAL'!C3386</f>
        <v>AREQUIPA</v>
      </c>
      <c r="D3435" s="180" t="str">
        <f>+'INFO SEAL'!D3386</f>
        <v>CAYLLOMA</v>
      </c>
      <c r="E3435" s="180" t="str">
        <f>+'INFO SEAL'!E3386</f>
        <v>TUTI</v>
      </c>
      <c r="F3435" s="180" t="str">
        <f>+IF('INFO SEAL'!I3386="BAJA TENSION","BT",IF('INFO SEAL'!I3386="MEDIA TENSION","MT","AT"))</f>
        <v>MT</v>
      </c>
      <c r="G3435" s="180">
        <f>+'INFO SEAL'!K3386</f>
        <v>13</v>
      </c>
      <c r="H3435" s="180" t="str">
        <f>+'INFO SEAL'!L3386</f>
        <v>POSTE</v>
      </c>
      <c r="I3435" s="180" t="str">
        <f>+'INFO SEAL'!M3386</f>
        <v>CONCRETO</v>
      </c>
      <c r="J3435" s="180" t="str">
        <f>+'INFO SEAL'!N3386&amp;"-"&amp;F3435</f>
        <v>PPC18-MT</v>
      </c>
      <c r="K3435" s="180"/>
      <c r="L3435" s="182" t="str">
        <f>+VLOOKUP('INFO SEAL'!N3386,$J$8:$V$50,3,FALSE)</f>
        <v>POSTE DE CONCRETO ARMADO DE 13/200/140/335</v>
      </c>
      <c r="M3435" s="33">
        <f t="shared" si="120"/>
        <v>0.4</v>
      </c>
    </row>
    <row r="3436" spans="1:13" x14ac:dyDescent="0.25">
      <c r="A3436" s="73">
        <f>+'INFO SEAL'!B3387</f>
        <v>3382</v>
      </c>
      <c r="B3436" s="180" t="str">
        <f t="shared" si="119"/>
        <v>SICODI</v>
      </c>
      <c r="C3436" s="180" t="str">
        <f>+'INFO SEAL'!C3387</f>
        <v>AREQUIPA</v>
      </c>
      <c r="D3436" s="180" t="str">
        <f>+'INFO SEAL'!D3387</f>
        <v>CAYLLOMA</v>
      </c>
      <c r="E3436" s="180" t="str">
        <f>+'INFO SEAL'!E3387</f>
        <v>TUTI</v>
      </c>
      <c r="F3436" s="180" t="str">
        <f>+IF('INFO SEAL'!I3387="BAJA TENSION","BT",IF('INFO SEAL'!I3387="MEDIA TENSION","MT","AT"))</f>
        <v>MT</v>
      </c>
      <c r="G3436" s="180">
        <f>+'INFO SEAL'!K3387</f>
        <v>13</v>
      </c>
      <c r="H3436" s="180" t="str">
        <f>+'INFO SEAL'!L3387</f>
        <v>POSTE</v>
      </c>
      <c r="I3436" s="180" t="str">
        <f>+'INFO SEAL'!M3387</f>
        <v>CONCRETO</v>
      </c>
      <c r="J3436" s="180" t="str">
        <f>+'INFO SEAL'!N3387&amp;"-"&amp;F3436</f>
        <v>PPC18-MT</v>
      </c>
      <c r="K3436" s="180"/>
      <c r="L3436" s="182" t="str">
        <f>+VLOOKUP('INFO SEAL'!N3387,$J$8:$V$50,3,FALSE)</f>
        <v>POSTE DE CONCRETO ARMADO DE 13/200/140/335</v>
      </c>
      <c r="M3436" s="33">
        <f t="shared" si="120"/>
        <v>0.4</v>
      </c>
    </row>
    <row r="3437" spans="1:13" x14ac:dyDescent="0.25">
      <c r="A3437" s="73">
        <f>+'INFO SEAL'!B3388</f>
        <v>3383</v>
      </c>
      <c r="B3437" s="180" t="str">
        <f t="shared" si="119"/>
        <v>SICODI</v>
      </c>
      <c r="C3437" s="180" t="str">
        <f>+'INFO SEAL'!C3388</f>
        <v>AREQUIPA</v>
      </c>
      <c r="D3437" s="180" t="str">
        <f>+'INFO SEAL'!D3388</f>
        <v>CAYLLOMA</v>
      </c>
      <c r="E3437" s="180" t="str">
        <f>+'INFO SEAL'!E3388</f>
        <v>COPORAQUE</v>
      </c>
      <c r="F3437" s="180" t="str">
        <f>+IF('INFO SEAL'!I3388="BAJA TENSION","BT",IF('INFO SEAL'!I3388="MEDIA TENSION","MT","AT"))</f>
        <v>MT</v>
      </c>
      <c r="G3437" s="180">
        <f>+'INFO SEAL'!K3388</f>
        <v>11</v>
      </c>
      <c r="H3437" s="180" t="str">
        <f>+'INFO SEAL'!L3388</f>
        <v>POSTE</v>
      </c>
      <c r="I3437" s="180" t="str">
        <f>+'INFO SEAL'!M3388</f>
        <v>MADERA</v>
      </c>
      <c r="J3437" s="180" t="str">
        <f>+'INFO SEAL'!N3388&amp;"-"&amp;F3437</f>
        <v>PPM15-MT</v>
      </c>
      <c r="K3437" s="180"/>
      <c r="L3437" s="182" t="str">
        <f>+VLOOKUP('INFO SEAL'!N3388,$J$8:$V$50,3,FALSE)</f>
        <v>POSTE DE MADERA TRATADA DE 11 mts. CL.4</v>
      </c>
      <c r="M3437" s="33">
        <f t="shared" si="120"/>
        <v>0.8</v>
      </c>
    </row>
    <row r="3438" spans="1:13" x14ac:dyDescent="0.25">
      <c r="A3438" s="73">
        <f>+'INFO SEAL'!B3389</f>
        <v>3384</v>
      </c>
      <c r="B3438" s="180" t="str">
        <f t="shared" si="119"/>
        <v>SICODI</v>
      </c>
      <c r="C3438" s="180" t="str">
        <f>+'INFO SEAL'!C3389</f>
        <v>AREQUIPA</v>
      </c>
      <c r="D3438" s="180" t="str">
        <f>+'INFO SEAL'!D3389</f>
        <v>CAYLLOMA</v>
      </c>
      <c r="E3438" s="180" t="str">
        <f>+'INFO SEAL'!E3389</f>
        <v>TUTI</v>
      </c>
      <c r="F3438" s="180" t="str">
        <f>+IF('INFO SEAL'!I3389="BAJA TENSION","BT",IF('INFO SEAL'!I3389="MEDIA TENSION","MT","AT"))</f>
        <v>MT</v>
      </c>
      <c r="G3438" s="180">
        <f>+'INFO SEAL'!K3389</f>
        <v>12</v>
      </c>
      <c r="H3438" s="180" t="str">
        <f>+'INFO SEAL'!L3389</f>
        <v>POSTE</v>
      </c>
      <c r="I3438" s="180" t="str">
        <f>+'INFO SEAL'!M3389</f>
        <v>MADERA</v>
      </c>
      <c r="J3438" s="180" t="str">
        <f>+'INFO SEAL'!N3389&amp;"-"&amp;F3438</f>
        <v>PPM19-MT</v>
      </c>
      <c r="K3438" s="180"/>
      <c r="L3438" s="182" t="str">
        <f>+VLOOKUP('INFO SEAL'!N3389,$J$8:$V$50,3,FALSE)</f>
        <v>POSTE DE MADERA TRATADA DE 12 mts. CL.4</v>
      </c>
      <c r="M3438" s="33">
        <f t="shared" si="120"/>
        <v>1</v>
      </c>
    </row>
    <row r="3439" spans="1:13" x14ac:dyDescent="0.25">
      <c r="A3439" s="73">
        <f>+'INFO SEAL'!B3390</f>
        <v>3385</v>
      </c>
      <c r="B3439" s="180" t="str">
        <f t="shared" si="119"/>
        <v>SICODI</v>
      </c>
      <c r="C3439" s="180" t="str">
        <f>+'INFO SEAL'!C3390</f>
        <v>AREQUIPA</v>
      </c>
      <c r="D3439" s="180" t="str">
        <f>+'INFO SEAL'!D3390</f>
        <v>CAYLLOMA</v>
      </c>
      <c r="E3439" s="180" t="str">
        <f>+'INFO SEAL'!E3390</f>
        <v>CALLALLI</v>
      </c>
      <c r="F3439" s="180" t="str">
        <f>+IF('INFO SEAL'!I3390="BAJA TENSION","BT",IF('INFO SEAL'!I3390="MEDIA TENSION","MT","AT"))</f>
        <v>MT</v>
      </c>
      <c r="G3439" s="180">
        <f>+'INFO SEAL'!K3390</f>
        <v>12</v>
      </c>
      <c r="H3439" s="180" t="str">
        <f>+'INFO SEAL'!L3390</f>
        <v>POSTE</v>
      </c>
      <c r="I3439" s="180" t="str">
        <f>+'INFO SEAL'!M3390</f>
        <v>MADERA</v>
      </c>
      <c r="J3439" s="180" t="str">
        <f>+'INFO SEAL'!N3390&amp;"-"&amp;F3439</f>
        <v>PPM19-MT</v>
      </c>
      <c r="K3439" s="180"/>
      <c r="L3439" s="182" t="str">
        <f>+VLOOKUP('INFO SEAL'!N3390,$J$8:$V$50,3,FALSE)</f>
        <v>POSTE DE MADERA TRATADA DE 12 mts. CL.4</v>
      </c>
      <c r="M3439" s="33">
        <f t="shared" si="120"/>
        <v>1</v>
      </c>
    </row>
    <row r="3440" spans="1:13" x14ac:dyDescent="0.25">
      <c r="A3440" s="73">
        <f>+'INFO SEAL'!B3391</f>
        <v>3386</v>
      </c>
      <c r="B3440" s="180" t="str">
        <f t="shared" si="119"/>
        <v>SICODI</v>
      </c>
      <c r="C3440" s="180" t="str">
        <f>+'INFO SEAL'!C3391</f>
        <v>AREQUIPA</v>
      </c>
      <c r="D3440" s="180" t="str">
        <f>+'INFO SEAL'!D3391</f>
        <v>CAYLLOMA</v>
      </c>
      <c r="E3440" s="180" t="str">
        <f>+'INFO SEAL'!E3391</f>
        <v>CALLALLI</v>
      </c>
      <c r="F3440" s="180" t="str">
        <f>+IF('INFO SEAL'!I3391="BAJA TENSION","BT",IF('INFO SEAL'!I3391="MEDIA TENSION","MT","AT"))</f>
        <v>MT</v>
      </c>
      <c r="G3440" s="180">
        <f>+'INFO SEAL'!K3391</f>
        <v>12</v>
      </c>
      <c r="H3440" s="180" t="str">
        <f>+'INFO SEAL'!L3391</f>
        <v>POSTE</v>
      </c>
      <c r="I3440" s="180" t="str">
        <f>+'INFO SEAL'!M3391</f>
        <v>MADERA</v>
      </c>
      <c r="J3440" s="180" t="str">
        <f>+'INFO SEAL'!N3391&amp;"-"&amp;F3440</f>
        <v>PPM19-MT</v>
      </c>
      <c r="K3440" s="180"/>
      <c r="L3440" s="182" t="str">
        <f>+VLOOKUP('INFO SEAL'!N3391,$J$8:$V$50,3,FALSE)</f>
        <v>POSTE DE MADERA TRATADA DE 12 mts. CL.4</v>
      </c>
      <c r="M3440" s="33">
        <f t="shared" si="120"/>
        <v>1</v>
      </c>
    </row>
    <row r="3441" spans="1:13" x14ac:dyDescent="0.25">
      <c r="A3441" s="73">
        <f>+'INFO SEAL'!B3392</f>
        <v>3387</v>
      </c>
      <c r="B3441" s="180" t="str">
        <f t="shared" si="119"/>
        <v>SICODI</v>
      </c>
      <c r="C3441" s="180" t="str">
        <f>+'INFO SEAL'!C3392</f>
        <v>AREQUIPA</v>
      </c>
      <c r="D3441" s="180" t="str">
        <f>+'INFO SEAL'!D3392</f>
        <v>CAYLLOMA</v>
      </c>
      <c r="E3441" s="180" t="str">
        <f>+'INFO SEAL'!E3392</f>
        <v>CALLALLI</v>
      </c>
      <c r="F3441" s="180" t="str">
        <f>+IF('INFO SEAL'!I3392="BAJA TENSION","BT",IF('INFO SEAL'!I3392="MEDIA TENSION","MT","AT"))</f>
        <v>MT</v>
      </c>
      <c r="G3441" s="180">
        <f>+'INFO SEAL'!K3392</f>
        <v>12</v>
      </c>
      <c r="H3441" s="180" t="str">
        <f>+'INFO SEAL'!L3392</f>
        <v>POSTE</v>
      </c>
      <c r="I3441" s="180" t="str">
        <f>+'INFO SEAL'!M3392</f>
        <v>MADERA</v>
      </c>
      <c r="J3441" s="180" t="str">
        <f>+'INFO SEAL'!N3392&amp;"-"&amp;F3441</f>
        <v>PPM19-MT</v>
      </c>
      <c r="K3441" s="180"/>
      <c r="L3441" s="182" t="str">
        <f>+VLOOKUP('INFO SEAL'!N3392,$J$8:$V$50,3,FALSE)</f>
        <v>POSTE DE MADERA TRATADA DE 12 mts. CL.4</v>
      </c>
      <c r="M3441" s="33">
        <f t="shared" si="120"/>
        <v>1</v>
      </c>
    </row>
    <row r="3442" spans="1:13" x14ac:dyDescent="0.25">
      <c r="A3442" s="73">
        <f>+'INFO SEAL'!B3393</f>
        <v>3388</v>
      </c>
      <c r="B3442" s="180" t="str">
        <f t="shared" si="119"/>
        <v>SICODI</v>
      </c>
      <c r="C3442" s="180" t="str">
        <f>+'INFO SEAL'!C3393</f>
        <v>AREQUIPA</v>
      </c>
      <c r="D3442" s="180" t="str">
        <f>+'INFO SEAL'!D3393</f>
        <v>CAYLLOMA</v>
      </c>
      <c r="E3442" s="180" t="str">
        <f>+'INFO SEAL'!E3393</f>
        <v>CALLALLI</v>
      </c>
      <c r="F3442" s="180" t="str">
        <f>+IF('INFO SEAL'!I3393="BAJA TENSION","BT",IF('INFO SEAL'!I3393="MEDIA TENSION","MT","AT"))</f>
        <v>MT</v>
      </c>
      <c r="G3442" s="180">
        <f>+'INFO SEAL'!K3393</f>
        <v>12</v>
      </c>
      <c r="H3442" s="180" t="str">
        <f>+'INFO SEAL'!L3393</f>
        <v>POSTE</v>
      </c>
      <c r="I3442" s="180" t="str">
        <f>+'INFO SEAL'!M3393</f>
        <v>MADERA</v>
      </c>
      <c r="J3442" s="180" t="str">
        <f>+'INFO SEAL'!N3393&amp;"-"&amp;F3442</f>
        <v>PPM19-MT</v>
      </c>
      <c r="K3442" s="180"/>
      <c r="L3442" s="182" t="str">
        <f>+VLOOKUP('INFO SEAL'!N3393,$J$8:$V$50,3,FALSE)</f>
        <v>POSTE DE MADERA TRATADA DE 12 mts. CL.4</v>
      </c>
      <c r="M3442" s="33">
        <f t="shared" si="120"/>
        <v>1</v>
      </c>
    </row>
    <row r="3443" spans="1:13" x14ac:dyDescent="0.25">
      <c r="A3443" s="73">
        <f>+'INFO SEAL'!B3394</f>
        <v>3389</v>
      </c>
      <c r="B3443" s="180" t="str">
        <f t="shared" si="119"/>
        <v>SICODI</v>
      </c>
      <c r="C3443" s="180" t="str">
        <f>+'INFO SEAL'!C3394</f>
        <v>AREQUIPA</v>
      </c>
      <c r="D3443" s="180" t="str">
        <f>+'INFO SEAL'!D3394</f>
        <v>CAYLLOMA</v>
      </c>
      <c r="E3443" s="180" t="str">
        <f>+'INFO SEAL'!E3394</f>
        <v>CALLALLI</v>
      </c>
      <c r="F3443" s="180" t="str">
        <f>+IF('INFO SEAL'!I3394="BAJA TENSION","BT",IF('INFO SEAL'!I3394="MEDIA TENSION","MT","AT"))</f>
        <v>MT</v>
      </c>
      <c r="G3443" s="180">
        <f>+'INFO SEAL'!K3394</f>
        <v>12</v>
      </c>
      <c r="H3443" s="180" t="str">
        <f>+'INFO SEAL'!L3394</f>
        <v>POSTE</v>
      </c>
      <c r="I3443" s="180" t="str">
        <f>+'INFO SEAL'!M3394</f>
        <v>MADERA</v>
      </c>
      <c r="J3443" s="180" t="str">
        <f>+'INFO SEAL'!N3394&amp;"-"&amp;F3443</f>
        <v>PPM19-MT</v>
      </c>
      <c r="K3443" s="180"/>
      <c r="L3443" s="182" t="str">
        <f>+VLOOKUP('INFO SEAL'!N3394,$J$8:$V$50,3,FALSE)</f>
        <v>POSTE DE MADERA TRATADA DE 12 mts. CL.4</v>
      </c>
      <c r="M3443" s="33">
        <f t="shared" si="120"/>
        <v>1</v>
      </c>
    </row>
    <row r="3444" spans="1:13" x14ac:dyDescent="0.25">
      <c r="A3444" s="73">
        <f>+'INFO SEAL'!B3395</f>
        <v>3390</v>
      </c>
      <c r="B3444" s="180" t="str">
        <f t="shared" si="119"/>
        <v>SICODI</v>
      </c>
      <c r="C3444" s="180" t="str">
        <f>+'INFO SEAL'!C3395</f>
        <v>AREQUIPA</v>
      </c>
      <c r="D3444" s="180" t="str">
        <f>+'INFO SEAL'!D3395</f>
        <v>CAYLLOMA</v>
      </c>
      <c r="E3444" s="180" t="str">
        <f>+'INFO SEAL'!E3395</f>
        <v>CALLALLI</v>
      </c>
      <c r="F3444" s="180" t="str">
        <f>+IF('INFO SEAL'!I3395="BAJA TENSION","BT",IF('INFO SEAL'!I3395="MEDIA TENSION","MT","AT"))</f>
        <v>MT</v>
      </c>
      <c r="G3444" s="180">
        <f>+'INFO SEAL'!K3395</f>
        <v>12</v>
      </c>
      <c r="H3444" s="180" t="str">
        <f>+'INFO SEAL'!L3395</f>
        <v>POSTE</v>
      </c>
      <c r="I3444" s="180" t="str">
        <f>+'INFO SEAL'!M3395</f>
        <v>MADERA</v>
      </c>
      <c r="J3444" s="180" t="str">
        <f>+'INFO SEAL'!N3395&amp;"-"&amp;F3444</f>
        <v>PPM19-MT</v>
      </c>
      <c r="K3444" s="180"/>
      <c r="L3444" s="182" t="str">
        <f>+VLOOKUP('INFO SEAL'!N3395,$J$8:$V$50,3,FALSE)</f>
        <v>POSTE DE MADERA TRATADA DE 12 mts. CL.4</v>
      </c>
      <c r="M3444" s="33">
        <f t="shared" si="120"/>
        <v>1</v>
      </c>
    </row>
    <row r="3445" spans="1:13" x14ac:dyDescent="0.25">
      <c r="A3445" s="73">
        <f>+'INFO SEAL'!B3396</f>
        <v>3391</v>
      </c>
      <c r="B3445" s="180" t="str">
        <f t="shared" si="119"/>
        <v>SICODI</v>
      </c>
      <c r="C3445" s="180" t="str">
        <f>+'INFO SEAL'!C3396</f>
        <v>AREQUIPA</v>
      </c>
      <c r="D3445" s="180" t="str">
        <f>+'INFO SEAL'!D3396</f>
        <v>CAYLLOMA</v>
      </c>
      <c r="E3445" s="180" t="str">
        <f>+'INFO SEAL'!E3396</f>
        <v>CALLALLI</v>
      </c>
      <c r="F3445" s="180" t="str">
        <f>+IF('INFO SEAL'!I3396="BAJA TENSION","BT",IF('INFO SEAL'!I3396="MEDIA TENSION","MT","AT"))</f>
        <v>MT</v>
      </c>
      <c r="G3445" s="180">
        <f>+'INFO SEAL'!K3396</f>
        <v>12</v>
      </c>
      <c r="H3445" s="180" t="str">
        <f>+'INFO SEAL'!L3396</f>
        <v>POSTE</v>
      </c>
      <c r="I3445" s="180" t="str">
        <f>+'INFO SEAL'!M3396</f>
        <v>MADERA</v>
      </c>
      <c r="J3445" s="180" t="str">
        <f>+'INFO SEAL'!N3396&amp;"-"&amp;F3445</f>
        <v>PPM19-MT</v>
      </c>
      <c r="K3445" s="180"/>
      <c r="L3445" s="182" t="str">
        <f>+VLOOKUP('INFO SEAL'!N3396,$J$8:$V$50,3,FALSE)</f>
        <v>POSTE DE MADERA TRATADA DE 12 mts. CL.4</v>
      </c>
      <c r="M3445" s="33">
        <f t="shared" si="120"/>
        <v>1</v>
      </c>
    </row>
    <row r="3446" spans="1:13" x14ac:dyDescent="0.25">
      <c r="A3446" s="73">
        <f>+'INFO SEAL'!B3397</f>
        <v>3392</v>
      </c>
      <c r="B3446" s="180" t="str">
        <f t="shared" si="119"/>
        <v>SICODI</v>
      </c>
      <c r="C3446" s="180" t="str">
        <f>+'INFO SEAL'!C3397</f>
        <v>AREQUIPA</v>
      </c>
      <c r="D3446" s="180" t="str">
        <f>+'INFO SEAL'!D3397</f>
        <v>CAYLLOMA</v>
      </c>
      <c r="E3446" s="180" t="str">
        <f>+'INFO SEAL'!E3397</f>
        <v>CALLALLI</v>
      </c>
      <c r="F3446" s="180" t="str">
        <f>+IF('INFO SEAL'!I3397="BAJA TENSION","BT",IF('INFO SEAL'!I3397="MEDIA TENSION","MT","AT"))</f>
        <v>MT</v>
      </c>
      <c r="G3446" s="180">
        <f>+'INFO SEAL'!K3397</f>
        <v>12</v>
      </c>
      <c r="H3446" s="180" t="str">
        <f>+'INFO SEAL'!L3397</f>
        <v>POSTE</v>
      </c>
      <c r="I3446" s="180" t="str">
        <f>+'INFO SEAL'!M3397</f>
        <v>MADERA</v>
      </c>
      <c r="J3446" s="180" t="str">
        <f>+'INFO SEAL'!N3397&amp;"-"&amp;F3446</f>
        <v>PPM19-MT</v>
      </c>
      <c r="K3446" s="180"/>
      <c r="L3446" s="182" t="str">
        <f>+VLOOKUP('INFO SEAL'!N3397,$J$8:$V$50,3,FALSE)</f>
        <v>POSTE DE MADERA TRATADA DE 12 mts. CL.4</v>
      </c>
      <c r="M3446" s="33">
        <f t="shared" si="120"/>
        <v>1</v>
      </c>
    </row>
    <row r="3447" spans="1:13" x14ac:dyDescent="0.25">
      <c r="A3447" s="73">
        <f>+'INFO SEAL'!B3398</f>
        <v>3393</v>
      </c>
      <c r="B3447" s="180" t="str">
        <f t="shared" si="119"/>
        <v>SICODI</v>
      </c>
      <c r="C3447" s="180" t="str">
        <f>+'INFO SEAL'!C3398</f>
        <v>AREQUIPA</v>
      </c>
      <c r="D3447" s="180" t="str">
        <f>+'INFO SEAL'!D3398</f>
        <v>CAYLLOMA</v>
      </c>
      <c r="E3447" s="180" t="str">
        <f>+'INFO SEAL'!E3398</f>
        <v>CALLALLI</v>
      </c>
      <c r="F3447" s="180" t="str">
        <f>+IF('INFO SEAL'!I3398="BAJA TENSION","BT",IF('INFO SEAL'!I3398="MEDIA TENSION","MT","AT"))</f>
        <v>MT</v>
      </c>
      <c r="G3447" s="180">
        <f>+'INFO SEAL'!K3398</f>
        <v>12</v>
      </c>
      <c r="H3447" s="180" t="str">
        <f>+'INFO SEAL'!L3398</f>
        <v>POSTE</v>
      </c>
      <c r="I3447" s="180" t="str">
        <f>+'INFO SEAL'!M3398</f>
        <v>MADERA</v>
      </c>
      <c r="J3447" s="180" t="str">
        <f>+'INFO SEAL'!N3398&amp;"-"&amp;F3447</f>
        <v>PPM19-MT</v>
      </c>
      <c r="K3447" s="180"/>
      <c r="L3447" s="182" t="str">
        <f>+VLOOKUP('INFO SEAL'!N3398,$J$8:$V$50,3,FALSE)</f>
        <v>POSTE DE MADERA TRATADA DE 12 mts. CL.4</v>
      </c>
      <c r="M3447" s="33">
        <f t="shared" si="120"/>
        <v>1</v>
      </c>
    </row>
    <row r="3448" spans="1:13" x14ac:dyDescent="0.25">
      <c r="A3448" s="73">
        <f>+'INFO SEAL'!B3399</f>
        <v>3394</v>
      </c>
      <c r="B3448" s="180" t="str">
        <f t="shared" ref="B3448:B3511" si="121">+INDEX($B$8:$B$50,MATCH(L3448,$L$8:$L$50,0))</f>
        <v>SICODI</v>
      </c>
      <c r="C3448" s="180" t="str">
        <f>+'INFO SEAL'!C3399</f>
        <v>AREQUIPA</v>
      </c>
      <c r="D3448" s="180" t="str">
        <f>+'INFO SEAL'!D3399</f>
        <v>CAYLLOMA</v>
      </c>
      <c r="E3448" s="180" t="str">
        <f>+'INFO SEAL'!E3399</f>
        <v>CALLALLI</v>
      </c>
      <c r="F3448" s="180" t="str">
        <f>+IF('INFO SEAL'!I3399="BAJA TENSION","BT",IF('INFO SEAL'!I3399="MEDIA TENSION","MT","AT"))</f>
        <v>MT</v>
      </c>
      <c r="G3448" s="180">
        <f>+'INFO SEAL'!K3399</f>
        <v>12</v>
      </c>
      <c r="H3448" s="180" t="str">
        <f>+'INFO SEAL'!L3399</f>
        <v>POSTE</v>
      </c>
      <c r="I3448" s="180" t="str">
        <f>+'INFO SEAL'!M3399</f>
        <v>MADERA</v>
      </c>
      <c r="J3448" s="180" t="str">
        <f>+'INFO SEAL'!N3399&amp;"-"&amp;F3448</f>
        <v>PPM19-MT</v>
      </c>
      <c r="K3448" s="180"/>
      <c r="L3448" s="182" t="str">
        <f>+VLOOKUP('INFO SEAL'!N3399,$J$8:$V$50,3,FALSE)</f>
        <v>POSTE DE MADERA TRATADA DE 12 mts. CL.4</v>
      </c>
      <c r="M3448" s="33">
        <f t="shared" ref="M3448:M3511" si="122">+VLOOKUP(J3448,$K$8:$V$50,12,FALSE)</f>
        <v>1</v>
      </c>
    </row>
    <row r="3449" spans="1:13" x14ac:dyDescent="0.25">
      <c r="A3449" s="73">
        <f>+'INFO SEAL'!B3400</f>
        <v>3395</v>
      </c>
      <c r="B3449" s="180" t="str">
        <f t="shared" si="121"/>
        <v>SICODI</v>
      </c>
      <c r="C3449" s="180" t="str">
        <f>+'INFO SEAL'!C3400</f>
        <v>AREQUIPA</v>
      </c>
      <c r="D3449" s="180" t="str">
        <f>+'INFO SEAL'!D3400</f>
        <v>CAYLLOMA</v>
      </c>
      <c r="E3449" s="180" t="str">
        <f>+'INFO SEAL'!E3400</f>
        <v>CALLALLI</v>
      </c>
      <c r="F3449" s="180" t="str">
        <f>+IF('INFO SEAL'!I3400="BAJA TENSION","BT",IF('INFO SEAL'!I3400="MEDIA TENSION","MT","AT"))</f>
        <v>MT</v>
      </c>
      <c r="G3449" s="180">
        <f>+'INFO SEAL'!K3400</f>
        <v>12</v>
      </c>
      <c r="H3449" s="180" t="str">
        <f>+'INFO SEAL'!L3400</f>
        <v>POSTE</v>
      </c>
      <c r="I3449" s="180" t="str">
        <f>+'INFO SEAL'!M3400</f>
        <v>MADERA</v>
      </c>
      <c r="J3449" s="180" t="str">
        <f>+'INFO SEAL'!N3400&amp;"-"&amp;F3449</f>
        <v>PPM19-MT</v>
      </c>
      <c r="K3449" s="180"/>
      <c r="L3449" s="182" t="str">
        <f>+VLOOKUP('INFO SEAL'!N3400,$J$8:$V$50,3,FALSE)</f>
        <v>POSTE DE MADERA TRATADA DE 12 mts. CL.4</v>
      </c>
      <c r="M3449" s="33">
        <f t="shared" si="122"/>
        <v>1</v>
      </c>
    </row>
    <row r="3450" spans="1:13" x14ac:dyDescent="0.25">
      <c r="A3450" s="73">
        <f>+'INFO SEAL'!B3401</f>
        <v>3396</v>
      </c>
      <c r="B3450" s="180" t="str">
        <f t="shared" si="121"/>
        <v>SICODI</v>
      </c>
      <c r="C3450" s="180" t="str">
        <f>+'INFO SEAL'!C3401</f>
        <v>AREQUIPA</v>
      </c>
      <c r="D3450" s="180" t="str">
        <f>+'INFO SEAL'!D3401</f>
        <v>CAYLLOMA</v>
      </c>
      <c r="E3450" s="180" t="str">
        <f>+'INFO SEAL'!E3401</f>
        <v>CALLALLI</v>
      </c>
      <c r="F3450" s="180" t="str">
        <f>+IF('INFO SEAL'!I3401="BAJA TENSION","BT",IF('INFO SEAL'!I3401="MEDIA TENSION","MT","AT"))</f>
        <v>MT</v>
      </c>
      <c r="G3450" s="180">
        <f>+'INFO SEAL'!K3401</f>
        <v>12</v>
      </c>
      <c r="H3450" s="180" t="str">
        <f>+'INFO SEAL'!L3401</f>
        <v>POSTE</v>
      </c>
      <c r="I3450" s="180" t="str">
        <f>+'INFO SEAL'!M3401</f>
        <v>MADERA</v>
      </c>
      <c r="J3450" s="180" t="str">
        <f>+'INFO SEAL'!N3401&amp;"-"&amp;F3450</f>
        <v>PPM19-MT</v>
      </c>
      <c r="K3450" s="180"/>
      <c r="L3450" s="182" t="str">
        <f>+VLOOKUP('INFO SEAL'!N3401,$J$8:$V$50,3,FALSE)</f>
        <v>POSTE DE MADERA TRATADA DE 12 mts. CL.4</v>
      </c>
      <c r="M3450" s="33">
        <f t="shared" si="122"/>
        <v>1</v>
      </c>
    </row>
    <row r="3451" spans="1:13" x14ac:dyDescent="0.25">
      <c r="A3451" s="73">
        <f>+'INFO SEAL'!B3402</f>
        <v>3397</v>
      </c>
      <c r="B3451" s="180" t="str">
        <f t="shared" si="121"/>
        <v>SICODI</v>
      </c>
      <c r="C3451" s="180" t="str">
        <f>+'INFO SEAL'!C3402</f>
        <v>AREQUIPA</v>
      </c>
      <c r="D3451" s="180" t="str">
        <f>+'INFO SEAL'!D3402</f>
        <v>CAYLLOMA</v>
      </c>
      <c r="E3451" s="180" t="str">
        <f>+'INFO SEAL'!E3402</f>
        <v>CALLALLI</v>
      </c>
      <c r="F3451" s="180" t="str">
        <f>+IF('INFO SEAL'!I3402="BAJA TENSION","BT",IF('INFO SEAL'!I3402="MEDIA TENSION","MT","AT"))</f>
        <v>MT</v>
      </c>
      <c r="G3451" s="180">
        <f>+'INFO SEAL'!K3402</f>
        <v>12</v>
      </c>
      <c r="H3451" s="180" t="str">
        <f>+'INFO SEAL'!L3402</f>
        <v>POSTE</v>
      </c>
      <c r="I3451" s="180" t="str">
        <f>+'INFO SEAL'!M3402</f>
        <v>MADERA</v>
      </c>
      <c r="J3451" s="180" t="str">
        <f>+'INFO SEAL'!N3402&amp;"-"&amp;F3451</f>
        <v>PPM19-MT</v>
      </c>
      <c r="K3451" s="180"/>
      <c r="L3451" s="182" t="str">
        <f>+VLOOKUP('INFO SEAL'!N3402,$J$8:$V$50,3,FALSE)</f>
        <v>POSTE DE MADERA TRATADA DE 12 mts. CL.4</v>
      </c>
      <c r="M3451" s="33">
        <f t="shared" si="122"/>
        <v>1</v>
      </c>
    </row>
    <row r="3452" spans="1:13" x14ac:dyDescent="0.25">
      <c r="A3452" s="73">
        <f>+'INFO SEAL'!B3403</f>
        <v>3398</v>
      </c>
      <c r="B3452" s="180" t="str">
        <f t="shared" si="121"/>
        <v>SICODI</v>
      </c>
      <c r="C3452" s="180" t="str">
        <f>+'INFO SEAL'!C3403</f>
        <v>AREQUIPA</v>
      </c>
      <c r="D3452" s="180" t="str">
        <f>+'INFO SEAL'!D3403</f>
        <v>CAYLLOMA</v>
      </c>
      <c r="E3452" s="180" t="str">
        <f>+'INFO SEAL'!E3403</f>
        <v>CALLALLI</v>
      </c>
      <c r="F3452" s="180" t="str">
        <f>+IF('INFO SEAL'!I3403="BAJA TENSION","BT",IF('INFO SEAL'!I3403="MEDIA TENSION","MT","AT"))</f>
        <v>MT</v>
      </c>
      <c r="G3452" s="180">
        <f>+'INFO SEAL'!K3403</f>
        <v>12</v>
      </c>
      <c r="H3452" s="180" t="str">
        <f>+'INFO SEAL'!L3403</f>
        <v>POSTE</v>
      </c>
      <c r="I3452" s="180" t="str">
        <f>+'INFO SEAL'!M3403</f>
        <v>MADERA</v>
      </c>
      <c r="J3452" s="180" t="str">
        <f>+'INFO SEAL'!N3403&amp;"-"&amp;F3452</f>
        <v>PPM19-MT</v>
      </c>
      <c r="K3452" s="180"/>
      <c r="L3452" s="182" t="str">
        <f>+VLOOKUP('INFO SEAL'!N3403,$J$8:$V$50,3,FALSE)</f>
        <v>POSTE DE MADERA TRATADA DE 12 mts. CL.4</v>
      </c>
      <c r="M3452" s="33">
        <f t="shared" si="122"/>
        <v>1</v>
      </c>
    </row>
    <row r="3453" spans="1:13" x14ac:dyDescent="0.25">
      <c r="A3453" s="73">
        <f>+'INFO SEAL'!B3404</f>
        <v>3399</v>
      </c>
      <c r="B3453" s="180" t="str">
        <f t="shared" si="121"/>
        <v>SICODI</v>
      </c>
      <c r="C3453" s="180" t="str">
        <f>+'INFO SEAL'!C3404</f>
        <v>AREQUIPA</v>
      </c>
      <c r="D3453" s="180" t="str">
        <f>+'INFO SEAL'!D3404</f>
        <v>CAYLLOMA</v>
      </c>
      <c r="E3453" s="180" t="str">
        <f>+'INFO SEAL'!E3404</f>
        <v>CALLALLI</v>
      </c>
      <c r="F3453" s="180" t="str">
        <f>+IF('INFO SEAL'!I3404="BAJA TENSION","BT",IF('INFO SEAL'!I3404="MEDIA TENSION","MT","AT"))</f>
        <v>MT</v>
      </c>
      <c r="G3453" s="180">
        <f>+'INFO SEAL'!K3404</f>
        <v>12</v>
      </c>
      <c r="H3453" s="180" t="str">
        <f>+'INFO SEAL'!L3404</f>
        <v>POSTE</v>
      </c>
      <c r="I3453" s="180" t="str">
        <f>+'INFO SEAL'!M3404</f>
        <v>MADERA</v>
      </c>
      <c r="J3453" s="180" t="str">
        <f>+'INFO SEAL'!N3404&amp;"-"&amp;F3453</f>
        <v>PPM19-MT</v>
      </c>
      <c r="K3453" s="180"/>
      <c r="L3453" s="182" t="str">
        <f>+VLOOKUP('INFO SEAL'!N3404,$J$8:$V$50,3,FALSE)</f>
        <v>POSTE DE MADERA TRATADA DE 12 mts. CL.4</v>
      </c>
      <c r="M3453" s="33">
        <f t="shared" si="122"/>
        <v>1</v>
      </c>
    </row>
    <row r="3454" spans="1:13" x14ac:dyDescent="0.25">
      <c r="A3454" s="73">
        <f>+'INFO SEAL'!B3405</f>
        <v>3400</v>
      </c>
      <c r="B3454" s="180" t="str">
        <f t="shared" si="121"/>
        <v>SICODI</v>
      </c>
      <c r="C3454" s="180" t="str">
        <f>+'INFO SEAL'!C3405</f>
        <v>AREQUIPA</v>
      </c>
      <c r="D3454" s="180" t="str">
        <f>+'INFO SEAL'!D3405</f>
        <v>CAYLLOMA</v>
      </c>
      <c r="E3454" s="180" t="str">
        <f>+'INFO SEAL'!E3405</f>
        <v>CALLALLI</v>
      </c>
      <c r="F3454" s="180" t="str">
        <f>+IF('INFO SEAL'!I3405="BAJA TENSION","BT",IF('INFO SEAL'!I3405="MEDIA TENSION","MT","AT"))</f>
        <v>MT</v>
      </c>
      <c r="G3454" s="180">
        <f>+'INFO SEAL'!K3405</f>
        <v>12</v>
      </c>
      <c r="H3454" s="180" t="str">
        <f>+'INFO SEAL'!L3405</f>
        <v>POSTE</v>
      </c>
      <c r="I3454" s="180" t="str">
        <f>+'INFO SEAL'!M3405</f>
        <v>MADERA</v>
      </c>
      <c r="J3454" s="180" t="str">
        <f>+'INFO SEAL'!N3405&amp;"-"&amp;F3454</f>
        <v>PPM19-MT</v>
      </c>
      <c r="K3454" s="180"/>
      <c r="L3454" s="182" t="str">
        <f>+VLOOKUP('INFO SEAL'!N3405,$J$8:$V$50,3,FALSE)</f>
        <v>POSTE DE MADERA TRATADA DE 12 mts. CL.4</v>
      </c>
      <c r="M3454" s="33">
        <f t="shared" si="122"/>
        <v>1</v>
      </c>
    </row>
    <row r="3455" spans="1:13" x14ac:dyDescent="0.25">
      <c r="A3455" s="73">
        <f>+'INFO SEAL'!B3406</f>
        <v>3401</v>
      </c>
      <c r="B3455" s="180" t="str">
        <f t="shared" si="121"/>
        <v>SICODI</v>
      </c>
      <c r="C3455" s="180" t="str">
        <f>+'INFO SEAL'!C3406</f>
        <v>AREQUIPA</v>
      </c>
      <c r="D3455" s="180" t="str">
        <f>+'INFO SEAL'!D3406</f>
        <v>CAYLLOMA</v>
      </c>
      <c r="E3455" s="180" t="str">
        <f>+'INFO SEAL'!E3406</f>
        <v>CALLALLI</v>
      </c>
      <c r="F3455" s="180" t="str">
        <f>+IF('INFO SEAL'!I3406="BAJA TENSION","BT",IF('INFO SEAL'!I3406="MEDIA TENSION","MT","AT"))</f>
        <v>MT</v>
      </c>
      <c r="G3455" s="180">
        <f>+'INFO SEAL'!K3406</f>
        <v>12</v>
      </c>
      <c r="H3455" s="180" t="str">
        <f>+'INFO SEAL'!L3406</f>
        <v>POSTE</v>
      </c>
      <c r="I3455" s="180" t="str">
        <f>+'INFO SEAL'!M3406</f>
        <v>MADERA</v>
      </c>
      <c r="J3455" s="180" t="str">
        <f>+'INFO SEAL'!N3406&amp;"-"&amp;F3455</f>
        <v>PPM19-MT</v>
      </c>
      <c r="K3455" s="180"/>
      <c r="L3455" s="182" t="str">
        <f>+VLOOKUP('INFO SEAL'!N3406,$J$8:$V$50,3,FALSE)</f>
        <v>POSTE DE MADERA TRATADA DE 12 mts. CL.4</v>
      </c>
      <c r="M3455" s="33">
        <f t="shared" si="122"/>
        <v>1</v>
      </c>
    </row>
    <row r="3456" spans="1:13" x14ac:dyDescent="0.25">
      <c r="A3456" s="73">
        <f>+'INFO SEAL'!B3407</f>
        <v>3402</v>
      </c>
      <c r="B3456" s="180" t="str">
        <f t="shared" si="121"/>
        <v>SICODI</v>
      </c>
      <c r="C3456" s="180" t="str">
        <f>+'INFO SEAL'!C3407</f>
        <v>AREQUIPA</v>
      </c>
      <c r="D3456" s="180" t="str">
        <f>+'INFO SEAL'!D3407</f>
        <v>CAYLLOMA</v>
      </c>
      <c r="E3456" s="180" t="str">
        <f>+'INFO SEAL'!E3407</f>
        <v>CALLALLI</v>
      </c>
      <c r="F3456" s="180" t="str">
        <f>+IF('INFO SEAL'!I3407="BAJA TENSION","BT",IF('INFO SEAL'!I3407="MEDIA TENSION","MT","AT"))</f>
        <v>MT</v>
      </c>
      <c r="G3456" s="180">
        <f>+'INFO SEAL'!K3407</f>
        <v>12</v>
      </c>
      <c r="H3456" s="180" t="str">
        <f>+'INFO SEAL'!L3407</f>
        <v>POSTE</v>
      </c>
      <c r="I3456" s="180" t="str">
        <f>+'INFO SEAL'!M3407</f>
        <v>MADERA</v>
      </c>
      <c r="J3456" s="180" t="str">
        <f>+'INFO SEAL'!N3407&amp;"-"&amp;F3456</f>
        <v>PPM19-MT</v>
      </c>
      <c r="K3456" s="180"/>
      <c r="L3456" s="182" t="str">
        <f>+VLOOKUP('INFO SEAL'!N3407,$J$8:$V$50,3,FALSE)</f>
        <v>POSTE DE MADERA TRATADA DE 12 mts. CL.4</v>
      </c>
      <c r="M3456" s="33">
        <f t="shared" si="122"/>
        <v>1</v>
      </c>
    </row>
    <row r="3457" spans="1:13" x14ac:dyDescent="0.25">
      <c r="A3457" s="73">
        <f>+'INFO SEAL'!B3408</f>
        <v>3403</v>
      </c>
      <c r="B3457" s="180" t="str">
        <f t="shared" si="121"/>
        <v>SICODI</v>
      </c>
      <c r="C3457" s="180" t="str">
        <f>+'INFO SEAL'!C3408</f>
        <v>AREQUIPA</v>
      </c>
      <c r="D3457" s="180" t="str">
        <f>+'INFO SEAL'!D3408</f>
        <v>CAYLLOMA</v>
      </c>
      <c r="E3457" s="180" t="str">
        <f>+'INFO SEAL'!E3408</f>
        <v>CALLALLI</v>
      </c>
      <c r="F3457" s="180" t="str">
        <f>+IF('INFO SEAL'!I3408="BAJA TENSION","BT",IF('INFO SEAL'!I3408="MEDIA TENSION","MT","AT"))</f>
        <v>MT</v>
      </c>
      <c r="G3457" s="180">
        <f>+'INFO SEAL'!K3408</f>
        <v>12</v>
      </c>
      <c r="H3457" s="180" t="str">
        <f>+'INFO SEAL'!L3408</f>
        <v>POSTE</v>
      </c>
      <c r="I3457" s="180" t="str">
        <f>+'INFO SEAL'!M3408</f>
        <v>MADERA</v>
      </c>
      <c r="J3457" s="180" t="str">
        <f>+'INFO SEAL'!N3408&amp;"-"&amp;F3457</f>
        <v>PPM19-MT</v>
      </c>
      <c r="K3457" s="180"/>
      <c r="L3457" s="182" t="str">
        <f>+VLOOKUP('INFO SEAL'!N3408,$J$8:$V$50,3,FALSE)</f>
        <v>POSTE DE MADERA TRATADA DE 12 mts. CL.4</v>
      </c>
      <c r="M3457" s="33">
        <f t="shared" si="122"/>
        <v>1</v>
      </c>
    </row>
    <row r="3458" spans="1:13" x14ac:dyDescent="0.25">
      <c r="A3458" s="73">
        <f>+'INFO SEAL'!B3409</f>
        <v>3404</v>
      </c>
      <c r="B3458" s="180" t="str">
        <f t="shared" si="121"/>
        <v>SICODI</v>
      </c>
      <c r="C3458" s="180" t="str">
        <f>+'INFO SEAL'!C3409</f>
        <v>AREQUIPA</v>
      </c>
      <c r="D3458" s="180" t="str">
        <f>+'INFO SEAL'!D3409</f>
        <v>CAYLLOMA</v>
      </c>
      <c r="E3458" s="180" t="str">
        <f>+'INFO SEAL'!E3409</f>
        <v>CALLALLI</v>
      </c>
      <c r="F3458" s="180" t="str">
        <f>+IF('INFO SEAL'!I3409="BAJA TENSION","BT",IF('INFO SEAL'!I3409="MEDIA TENSION","MT","AT"))</f>
        <v>MT</v>
      </c>
      <c r="G3458" s="180">
        <f>+'INFO SEAL'!K3409</f>
        <v>12</v>
      </c>
      <c r="H3458" s="180" t="str">
        <f>+'INFO SEAL'!L3409</f>
        <v>POSTE</v>
      </c>
      <c r="I3458" s="180" t="str">
        <f>+'INFO SEAL'!M3409</f>
        <v>MADERA</v>
      </c>
      <c r="J3458" s="180" t="str">
        <f>+'INFO SEAL'!N3409&amp;"-"&amp;F3458</f>
        <v>PPM19-MT</v>
      </c>
      <c r="K3458" s="180"/>
      <c r="L3458" s="182" t="str">
        <f>+VLOOKUP('INFO SEAL'!N3409,$J$8:$V$50,3,FALSE)</f>
        <v>POSTE DE MADERA TRATADA DE 12 mts. CL.4</v>
      </c>
      <c r="M3458" s="33">
        <f t="shared" si="122"/>
        <v>1</v>
      </c>
    </row>
    <row r="3459" spans="1:13" x14ac:dyDescent="0.25">
      <c r="A3459" s="73">
        <f>+'INFO SEAL'!B3410</f>
        <v>3405</v>
      </c>
      <c r="B3459" s="180" t="str">
        <f t="shared" si="121"/>
        <v>SICODI</v>
      </c>
      <c r="C3459" s="180" t="str">
        <f>+'INFO SEAL'!C3410</f>
        <v>AREQUIPA</v>
      </c>
      <c r="D3459" s="180" t="str">
        <f>+'INFO SEAL'!D3410</f>
        <v>CAYLLOMA</v>
      </c>
      <c r="E3459" s="180" t="str">
        <f>+'INFO SEAL'!E3410</f>
        <v>CALLALLI</v>
      </c>
      <c r="F3459" s="180" t="str">
        <f>+IF('INFO SEAL'!I3410="BAJA TENSION","BT",IF('INFO SEAL'!I3410="MEDIA TENSION","MT","AT"))</f>
        <v>MT</v>
      </c>
      <c r="G3459" s="180">
        <f>+'INFO SEAL'!K3410</f>
        <v>12</v>
      </c>
      <c r="H3459" s="180" t="str">
        <f>+'INFO SEAL'!L3410</f>
        <v>POSTE</v>
      </c>
      <c r="I3459" s="180" t="str">
        <f>+'INFO SEAL'!M3410</f>
        <v>MADERA</v>
      </c>
      <c r="J3459" s="180" t="str">
        <f>+'INFO SEAL'!N3410&amp;"-"&amp;F3459</f>
        <v>PPM19-MT</v>
      </c>
      <c r="K3459" s="180"/>
      <c r="L3459" s="182" t="str">
        <f>+VLOOKUP('INFO SEAL'!N3410,$J$8:$V$50,3,FALSE)</f>
        <v>POSTE DE MADERA TRATADA DE 12 mts. CL.4</v>
      </c>
      <c r="M3459" s="33">
        <f t="shared" si="122"/>
        <v>1</v>
      </c>
    </row>
    <row r="3460" spans="1:13" x14ac:dyDescent="0.25">
      <c r="A3460" s="73">
        <f>+'INFO SEAL'!B3411</f>
        <v>3406</v>
      </c>
      <c r="B3460" s="180" t="str">
        <f t="shared" si="121"/>
        <v>SICODI</v>
      </c>
      <c r="C3460" s="180" t="str">
        <f>+'INFO SEAL'!C3411</f>
        <v>AREQUIPA</v>
      </c>
      <c r="D3460" s="180" t="str">
        <f>+'INFO SEAL'!D3411</f>
        <v>CAYLLOMA</v>
      </c>
      <c r="E3460" s="180" t="str">
        <f>+'INFO SEAL'!E3411</f>
        <v>CALLALLI</v>
      </c>
      <c r="F3460" s="180" t="str">
        <f>+IF('INFO SEAL'!I3411="BAJA TENSION","BT",IF('INFO SEAL'!I3411="MEDIA TENSION","MT","AT"))</f>
        <v>MT</v>
      </c>
      <c r="G3460" s="180">
        <f>+'INFO SEAL'!K3411</f>
        <v>12</v>
      </c>
      <c r="H3460" s="180" t="str">
        <f>+'INFO SEAL'!L3411</f>
        <v>POSTE</v>
      </c>
      <c r="I3460" s="180" t="str">
        <f>+'INFO SEAL'!M3411</f>
        <v>MADERA</v>
      </c>
      <c r="J3460" s="180" t="str">
        <f>+'INFO SEAL'!N3411&amp;"-"&amp;F3460</f>
        <v>PPM19-MT</v>
      </c>
      <c r="K3460" s="180"/>
      <c r="L3460" s="182" t="str">
        <f>+VLOOKUP('INFO SEAL'!N3411,$J$8:$V$50,3,FALSE)</f>
        <v>POSTE DE MADERA TRATADA DE 12 mts. CL.4</v>
      </c>
      <c r="M3460" s="33">
        <f t="shared" si="122"/>
        <v>1</v>
      </c>
    </row>
    <row r="3461" spans="1:13" x14ac:dyDescent="0.25">
      <c r="A3461" s="73">
        <f>+'INFO SEAL'!B3412</f>
        <v>3407</v>
      </c>
      <c r="B3461" s="180" t="str">
        <f t="shared" si="121"/>
        <v>SICODI</v>
      </c>
      <c r="C3461" s="180" t="str">
        <f>+'INFO SEAL'!C3412</f>
        <v>AREQUIPA</v>
      </c>
      <c r="D3461" s="180" t="str">
        <f>+'INFO SEAL'!D3412</f>
        <v>CAYLLOMA</v>
      </c>
      <c r="E3461" s="180" t="str">
        <f>+'INFO SEAL'!E3412</f>
        <v>CALLALLI</v>
      </c>
      <c r="F3461" s="180" t="str">
        <f>+IF('INFO SEAL'!I3412="BAJA TENSION","BT",IF('INFO SEAL'!I3412="MEDIA TENSION","MT","AT"))</f>
        <v>MT</v>
      </c>
      <c r="G3461" s="180">
        <f>+'INFO SEAL'!K3412</f>
        <v>12</v>
      </c>
      <c r="H3461" s="180" t="str">
        <f>+'INFO SEAL'!L3412</f>
        <v>POSTE</v>
      </c>
      <c r="I3461" s="180" t="str">
        <f>+'INFO SEAL'!M3412</f>
        <v>MADERA</v>
      </c>
      <c r="J3461" s="180" t="str">
        <f>+'INFO SEAL'!N3412&amp;"-"&amp;F3461</f>
        <v>PPM19-MT</v>
      </c>
      <c r="K3461" s="180"/>
      <c r="L3461" s="182" t="str">
        <f>+VLOOKUP('INFO SEAL'!N3412,$J$8:$V$50,3,FALSE)</f>
        <v>POSTE DE MADERA TRATADA DE 12 mts. CL.4</v>
      </c>
      <c r="M3461" s="33">
        <f t="shared" si="122"/>
        <v>1</v>
      </c>
    </row>
    <row r="3462" spans="1:13" x14ac:dyDescent="0.25">
      <c r="A3462" s="73">
        <f>+'INFO SEAL'!B3413</f>
        <v>3408</v>
      </c>
      <c r="B3462" s="180" t="str">
        <f t="shared" si="121"/>
        <v>SICODI</v>
      </c>
      <c r="C3462" s="180" t="str">
        <f>+'INFO SEAL'!C3413</f>
        <v>AREQUIPA</v>
      </c>
      <c r="D3462" s="180" t="str">
        <f>+'INFO SEAL'!D3413</f>
        <v>CAYLLOMA</v>
      </c>
      <c r="E3462" s="180" t="str">
        <f>+'INFO SEAL'!E3413</f>
        <v>CALLALLI</v>
      </c>
      <c r="F3462" s="180" t="str">
        <f>+IF('INFO SEAL'!I3413="BAJA TENSION","BT",IF('INFO SEAL'!I3413="MEDIA TENSION","MT","AT"))</f>
        <v>MT</v>
      </c>
      <c r="G3462" s="180">
        <f>+'INFO SEAL'!K3413</f>
        <v>12</v>
      </c>
      <c r="H3462" s="180" t="str">
        <f>+'INFO SEAL'!L3413</f>
        <v>POSTE</v>
      </c>
      <c r="I3462" s="180" t="str">
        <f>+'INFO SEAL'!M3413</f>
        <v>MADERA</v>
      </c>
      <c r="J3462" s="180" t="str">
        <f>+'INFO SEAL'!N3413&amp;"-"&amp;F3462</f>
        <v>PPM19-MT</v>
      </c>
      <c r="K3462" s="180"/>
      <c r="L3462" s="182" t="str">
        <f>+VLOOKUP('INFO SEAL'!N3413,$J$8:$V$50,3,FALSE)</f>
        <v>POSTE DE MADERA TRATADA DE 12 mts. CL.4</v>
      </c>
      <c r="M3462" s="33">
        <f t="shared" si="122"/>
        <v>1</v>
      </c>
    </row>
    <row r="3463" spans="1:13" x14ac:dyDescent="0.25">
      <c r="A3463" s="73">
        <f>+'INFO SEAL'!B3414</f>
        <v>3409</v>
      </c>
      <c r="B3463" s="180" t="str">
        <f t="shared" si="121"/>
        <v>SICODI</v>
      </c>
      <c r="C3463" s="180" t="str">
        <f>+'INFO SEAL'!C3414</f>
        <v>AREQUIPA</v>
      </c>
      <c r="D3463" s="180" t="str">
        <f>+'INFO SEAL'!D3414</f>
        <v>CAYLLOMA</v>
      </c>
      <c r="E3463" s="180" t="str">
        <f>+'INFO SEAL'!E3414</f>
        <v>CALLALLI</v>
      </c>
      <c r="F3463" s="180" t="str">
        <f>+IF('INFO SEAL'!I3414="BAJA TENSION","BT",IF('INFO SEAL'!I3414="MEDIA TENSION","MT","AT"))</f>
        <v>MT</v>
      </c>
      <c r="G3463" s="180">
        <f>+'INFO SEAL'!K3414</f>
        <v>12</v>
      </c>
      <c r="H3463" s="180" t="str">
        <f>+'INFO SEAL'!L3414</f>
        <v>POSTE</v>
      </c>
      <c r="I3463" s="180" t="str">
        <f>+'INFO SEAL'!M3414</f>
        <v>MADERA</v>
      </c>
      <c r="J3463" s="180" t="str">
        <f>+'INFO SEAL'!N3414&amp;"-"&amp;F3463</f>
        <v>PPM19-MT</v>
      </c>
      <c r="K3463" s="180"/>
      <c r="L3463" s="182" t="str">
        <f>+VLOOKUP('INFO SEAL'!N3414,$J$8:$V$50,3,FALSE)</f>
        <v>POSTE DE MADERA TRATADA DE 12 mts. CL.4</v>
      </c>
      <c r="M3463" s="33">
        <f t="shared" si="122"/>
        <v>1</v>
      </c>
    </row>
    <row r="3464" spans="1:13" x14ac:dyDescent="0.25">
      <c r="A3464" s="73">
        <f>+'INFO SEAL'!B3415</f>
        <v>3410</v>
      </c>
      <c r="B3464" s="180" t="str">
        <f t="shared" si="121"/>
        <v>SICODI</v>
      </c>
      <c r="C3464" s="180" t="str">
        <f>+'INFO SEAL'!C3415</f>
        <v>AREQUIPA</v>
      </c>
      <c r="D3464" s="180" t="str">
        <f>+'INFO SEAL'!D3415</f>
        <v>CAYLLOMA</v>
      </c>
      <c r="E3464" s="180" t="str">
        <f>+'INFO SEAL'!E3415</f>
        <v>CALLALLI</v>
      </c>
      <c r="F3464" s="180" t="str">
        <f>+IF('INFO SEAL'!I3415="BAJA TENSION","BT",IF('INFO SEAL'!I3415="MEDIA TENSION","MT","AT"))</f>
        <v>MT</v>
      </c>
      <c r="G3464" s="180">
        <f>+'INFO SEAL'!K3415</f>
        <v>12</v>
      </c>
      <c r="H3464" s="180" t="str">
        <f>+'INFO SEAL'!L3415</f>
        <v>POSTE</v>
      </c>
      <c r="I3464" s="180" t="str">
        <f>+'INFO SEAL'!M3415</f>
        <v>MADERA</v>
      </c>
      <c r="J3464" s="180" t="str">
        <f>+'INFO SEAL'!N3415&amp;"-"&amp;F3464</f>
        <v>PPM19-MT</v>
      </c>
      <c r="K3464" s="180"/>
      <c r="L3464" s="182" t="str">
        <f>+VLOOKUP('INFO SEAL'!N3415,$J$8:$V$50,3,FALSE)</f>
        <v>POSTE DE MADERA TRATADA DE 12 mts. CL.4</v>
      </c>
      <c r="M3464" s="33">
        <f t="shared" si="122"/>
        <v>1</v>
      </c>
    </row>
    <row r="3465" spans="1:13" x14ac:dyDescent="0.25">
      <c r="A3465" s="73">
        <f>+'INFO SEAL'!B3416</f>
        <v>3411</v>
      </c>
      <c r="B3465" s="180" t="str">
        <f t="shared" si="121"/>
        <v>SICODI</v>
      </c>
      <c r="C3465" s="180" t="str">
        <f>+'INFO SEAL'!C3416</f>
        <v>AREQUIPA</v>
      </c>
      <c r="D3465" s="180" t="str">
        <f>+'INFO SEAL'!D3416</f>
        <v>CAYLLOMA</v>
      </c>
      <c r="E3465" s="180" t="str">
        <f>+'INFO SEAL'!E3416</f>
        <v>CALLALLI</v>
      </c>
      <c r="F3465" s="180" t="str">
        <f>+IF('INFO SEAL'!I3416="BAJA TENSION","BT",IF('INFO SEAL'!I3416="MEDIA TENSION","MT","AT"))</f>
        <v>MT</v>
      </c>
      <c r="G3465" s="180">
        <f>+'INFO SEAL'!K3416</f>
        <v>12</v>
      </c>
      <c r="H3465" s="180" t="str">
        <f>+'INFO SEAL'!L3416</f>
        <v>POSTE</v>
      </c>
      <c r="I3465" s="180" t="str">
        <f>+'INFO SEAL'!M3416</f>
        <v>MADERA</v>
      </c>
      <c r="J3465" s="180" t="str">
        <f>+'INFO SEAL'!N3416&amp;"-"&amp;F3465</f>
        <v>PPM19-MT</v>
      </c>
      <c r="K3465" s="180"/>
      <c r="L3465" s="182" t="str">
        <f>+VLOOKUP('INFO SEAL'!N3416,$J$8:$V$50,3,FALSE)</f>
        <v>POSTE DE MADERA TRATADA DE 12 mts. CL.4</v>
      </c>
      <c r="M3465" s="33">
        <f t="shared" si="122"/>
        <v>1</v>
      </c>
    </row>
    <row r="3466" spans="1:13" x14ac:dyDescent="0.25">
      <c r="A3466" s="73">
        <f>+'INFO SEAL'!B3417</f>
        <v>3412</v>
      </c>
      <c r="B3466" s="180" t="str">
        <f t="shared" si="121"/>
        <v>SICODI</v>
      </c>
      <c r="C3466" s="180" t="str">
        <f>+'INFO SEAL'!C3417</f>
        <v>AREQUIPA</v>
      </c>
      <c r="D3466" s="180" t="str">
        <f>+'INFO SEAL'!D3417</f>
        <v>CAYLLOMA</v>
      </c>
      <c r="E3466" s="180" t="str">
        <f>+'INFO SEAL'!E3417</f>
        <v>CALLALLI</v>
      </c>
      <c r="F3466" s="180" t="str">
        <f>+IF('INFO SEAL'!I3417="BAJA TENSION","BT",IF('INFO SEAL'!I3417="MEDIA TENSION","MT","AT"))</f>
        <v>MT</v>
      </c>
      <c r="G3466" s="180">
        <f>+'INFO SEAL'!K3417</f>
        <v>12</v>
      </c>
      <c r="H3466" s="180" t="str">
        <f>+'INFO SEAL'!L3417</f>
        <v>POSTE</v>
      </c>
      <c r="I3466" s="180" t="str">
        <f>+'INFO SEAL'!M3417</f>
        <v>MADERA</v>
      </c>
      <c r="J3466" s="180" t="str">
        <f>+'INFO SEAL'!N3417&amp;"-"&amp;F3466</f>
        <v>PPM19-MT</v>
      </c>
      <c r="K3466" s="180"/>
      <c r="L3466" s="182" t="str">
        <f>+VLOOKUP('INFO SEAL'!N3417,$J$8:$V$50,3,FALSE)</f>
        <v>POSTE DE MADERA TRATADA DE 12 mts. CL.4</v>
      </c>
      <c r="M3466" s="33">
        <f t="shared" si="122"/>
        <v>1</v>
      </c>
    </row>
    <row r="3467" spans="1:13" x14ac:dyDescent="0.25">
      <c r="A3467" s="73">
        <f>+'INFO SEAL'!B3418</f>
        <v>3413</v>
      </c>
      <c r="B3467" s="180" t="str">
        <f t="shared" si="121"/>
        <v>SICODI</v>
      </c>
      <c r="C3467" s="180" t="str">
        <f>+'INFO SEAL'!C3418</f>
        <v>AREQUIPA</v>
      </c>
      <c r="D3467" s="180" t="str">
        <f>+'INFO SEAL'!D3418</f>
        <v>CAYLLOMA</v>
      </c>
      <c r="E3467" s="180" t="str">
        <f>+'INFO SEAL'!E3418</f>
        <v>CALLALLI</v>
      </c>
      <c r="F3467" s="180" t="str">
        <f>+IF('INFO SEAL'!I3418="BAJA TENSION","BT",IF('INFO SEAL'!I3418="MEDIA TENSION","MT","AT"))</f>
        <v>MT</v>
      </c>
      <c r="G3467" s="180">
        <f>+'INFO SEAL'!K3418</f>
        <v>12</v>
      </c>
      <c r="H3467" s="180" t="str">
        <f>+'INFO SEAL'!L3418</f>
        <v>POSTE</v>
      </c>
      <c r="I3467" s="180" t="str">
        <f>+'INFO SEAL'!M3418</f>
        <v>MADERA</v>
      </c>
      <c r="J3467" s="180" t="str">
        <f>+'INFO SEAL'!N3418&amp;"-"&amp;F3467</f>
        <v>PPM19-MT</v>
      </c>
      <c r="K3467" s="180"/>
      <c r="L3467" s="182" t="str">
        <f>+VLOOKUP('INFO SEAL'!N3418,$J$8:$V$50,3,FALSE)</f>
        <v>POSTE DE MADERA TRATADA DE 12 mts. CL.4</v>
      </c>
      <c r="M3467" s="33">
        <f t="shared" si="122"/>
        <v>1</v>
      </c>
    </row>
    <row r="3468" spans="1:13" x14ac:dyDescent="0.25">
      <c r="A3468" s="73">
        <f>+'INFO SEAL'!B3419</f>
        <v>3414</v>
      </c>
      <c r="B3468" s="180" t="str">
        <f t="shared" si="121"/>
        <v>MOD INV_2018</v>
      </c>
      <c r="C3468" s="180" t="str">
        <f>+'INFO SEAL'!C3419</f>
        <v>AREQUIPA</v>
      </c>
      <c r="D3468" s="180" t="str">
        <f>+'INFO SEAL'!D3419</f>
        <v>CAMANA</v>
      </c>
      <c r="E3468" s="180" t="str">
        <f>+'INFO SEAL'!E3419</f>
        <v>OCOÑA</v>
      </c>
      <c r="F3468" s="180" t="str">
        <f>+IF('INFO SEAL'!I3419="BAJA TENSION","BT",IF('INFO SEAL'!I3419="MEDIA TENSION","MT","AT"))</f>
        <v>AT</v>
      </c>
      <c r="G3468" s="180">
        <f>+'INFO SEAL'!K3419</f>
        <v>13</v>
      </c>
      <c r="H3468" s="180" t="str">
        <f>+'INFO SEAL'!L3419</f>
        <v>POSTE</v>
      </c>
      <c r="I3468" s="180" t="str">
        <f>+'INFO SEAL'!M3419</f>
        <v>MADERA</v>
      </c>
      <c r="J3468" s="180" t="str">
        <f>+'INFO SEAL'!N3419&amp;"-"&amp;F3468</f>
        <v>EMSA1P75C2-AT</v>
      </c>
      <c r="K3468" s="180"/>
      <c r="L3468" s="182" t="str">
        <f>+VLOOKUP('INFO SEAL'!N3419,$J$8:$V$50,3,FALSE)</f>
        <v>Estructura de  Suspensión- Angulo menor  compuesto por 1 postes de madera tratada 75' Clase 2</v>
      </c>
      <c r="M3468" s="33">
        <f t="shared" si="122"/>
        <v>1.6</v>
      </c>
    </row>
    <row r="3469" spans="1:13" x14ac:dyDescent="0.25">
      <c r="A3469" s="73">
        <f>+'INFO SEAL'!B3420</f>
        <v>3415</v>
      </c>
      <c r="B3469" s="180" t="str">
        <f t="shared" si="121"/>
        <v>SICODI</v>
      </c>
      <c r="C3469" s="180" t="str">
        <f>+'INFO SEAL'!C3420</f>
        <v>AREQUIPA</v>
      </c>
      <c r="D3469" s="180" t="str">
        <f>+'INFO SEAL'!D3420</f>
        <v>CONDESUYOS</v>
      </c>
      <c r="E3469" s="180" t="str">
        <f>+'INFO SEAL'!E3420</f>
        <v>RIO GRANDE</v>
      </c>
      <c r="F3469" s="180" t="str">
        <f>+IF('INFO SEAL'!I3420="BAJA TENSION","BT",IF('INFO SEAL'!I3420="MEDIA TENSION","MT","AT"))</f>
        <v>MT</v>
      </c>
      <c r="G3469" s="180">
        <f>+'INFO SEAL'!K3420</f>
        <v>13</v>
      </c>
      <c r="H3469" s="180" t="str">
        <f>+'INFO SEAL'!L3420</f>
        <v>POSTE</v>
      </c>
      <c r="I3469" s="180" t="str">
        <f>+'INFO SEAL'!M3420</f>
        <v>CONCRETO</v>
      </c>
      <c r="J3469" s="180" t="str">
        <f>+'INFO SEAL'!N3420&amp;"-"&amp;F3469</f>
        <v>PPC19-MT</v>
      </c>
      <c r="K3469" s="180"/>
      <c r="L3469" s="182" t="str">
        <f>+VLOOKUP('INFO SEAL'!N3420,$J$8:$V$50,3,FALSE)</f>
        <v>POSTE DE CONCRETO ARMADO DE 13/300/150/345</v>
      </c>
      <c r="M3469" s="33">
        <f t="shared" si="122"/>
        <v>0.5</v>
      </c>
    </row>
    <row r="3470" spans="1:13" x14ac:dyDescent="0.25">
      <c r="A3470" s="73">
        <f>+'INFO SEAL'!B3421</f>
        <v>3416</v>
      </c>
      <c r="B3470" s="180" t="str">
        <f t="shared" si="121"/>
        <v>SICODI</v>
      </c>
      <c r="C3470" s="180" t="str">
        <f>+'INFO SEAL'!C3421</f>
        <v>AREQUIPA</v>
      </c>
      <c r="D3470" s="180" t="str">
        <f>+'INFO SEAL'!D3421</f>
        <v>CAMANA</v>
      </c>
      <c r="E3470" s="180" t="str">
        <f>+'INFO SEAL'!E3421</f>
        <v>MARIANO NICOLAS VALCARCEL</v>
      </c>
      <c r="F3470" s="180" t="str">
        <f>+IF('INFO SEAL'!I3421="BAJA TENSION","BT",IF('INFO SEAL'!I3421="MEDIA TENSION","MT","AT"))</f>
        <v>MT</v>
      </c>
      <c r="G3470" s="180">
        <f>+'INFO SEAL'!K3421</f>
        <v>13</v>
      </c>
      <c r="H3470" s="180" t="str">
        <f>+'INFO SEAL'!L3421</f>
        <v>POSTE</v>
      </c>
      <c r="I3470" s="180" t="str">
        <f>+'INFO SEAL'!M3421</f>
        <v>CONCRETO</v>
      </c>
      <c r="J3470" s="180" t="str">
        <f>+'INFO SEAL'!N3421&amp;"-"&amp;F3470</f>
        <v>PPC19-MT</v>
      </c>
      <c r="K3470" s="180"/>
      <c r="L3470" s="182" t="str">
        <f>+VLOOKUP('INFO SEAL'!N3421,$J$8:$V$50,3,FALSE)</f>
        <v>POSTE DE CONCRETO ARMADO DE 13/300/150/345</v>
      </c>
      <c r="M3470" s="33">
        <f t="shared" si="122"/>
        <v>0.5</v>
      </c>
    </row>
    <row r="3471" spans="1:13" x14ac:dyDescent="0.25">
      <c r="A3471" s="73">
        <f>+'INFO SEAL'!B3422</f>
        <v>3417</v>
      </c>
      <c r="B3471" s="180" t="str">
        <f t="shared" si="121"/>
        <v>SICODI</v>
      </c>
      <c r="C3471" s="180" t="str">
        <f>+'INFO SEAL'!C3422</f>
        <v>AREQUIPA</v>
      </c>
      <c r="D3471" s="180" t="str">
        <f>+'INFO SEAL'!D3422</f>
        <v>CAMANA</v>
      </c>
      <c r="E3471" s="180" t="str">
        <f>+'INFO SEAL'!E3422</f>
        <v>MARIANO NICOLAS VALCARCEL</v>
      </c>
      <c r="F3471" s="180" t="str">
        <f>+IF('INFO SEAL'!I3422="BAJA TENSION","BT",IF('INFO SEAL'!I3422="MEDIA TENSION","MT","AT"))</f>
        <v>MT</v>
      </c>
      <c r="G3471" s="180">
        <f>+'INFO SEAL'!K3422</f>
        <v>13</v>
      </c>
      <c r="H3471" s="180" t="str">
        <f>+'INFO SEAL'!L3422</f>
        <v>POSTE</v>
      </c>
      <c r="I3471" s="180" t="str">
        <f>+'INFO SEAL'!M3422</f>
        <v>CONCRETO</v>
      </c>
      <c r="J3471" s="180" t="str">
        <f>+'INFO SEAL'!N3422&amp;"-"&amp;F3471</f>
        <v>PPC19-MT</v>
      </c>
      <c r="K3471" s="180"/>
      <c r="L3471" s="182" t="str">
        <f>+VLOOKUP('INFO SEAL'!N3422,$J$8:$V$50,3,FALSE)</f>
        <v>POSTE DE CONCRETO ARMADO DE 13/300/150/345</v>
      </c>
      <c r="M3471" s="33">
        <f t="shared" si="122"/>
        <v>0.5</v>
      </c>
    </row>
    <row r="3472" spans="1:13" x14ac:dyDescent="0.25">
      <c r="A3472" s="73">
        <f>+'INFO SEAL'!B3423</f>
        <v>3418</v>
      </c>
      <c r="B3472" s="180" t="str">
        <f t="shared" si="121"/>
        <v>SICODI</v>
      </c>
      <c r="C3472" s="180" t="str">
        <f>+'INFO SEAL'!C3423</f>
        <v>AREQUIPA</v>
      </c>
      <c r="D3472" s="180" t="str">
        <f>+'INFO SEAL'!D3423</f>
        <v>CAMANA</v>
      </c>
      <c r="E3472" s="180" t="str">
        <f>+'INFO SEAL'!E3423</f>
        <v>MARIANO NICOLAS VALCARCEL</v>
      </c>
      <c r="F3472" s="180" t="str">
        <f>+IF('INFO SEAL'!I3423="BAJA TENSION","BT",IF('INFO SEAL'!I3423="MEDIA TENSION","MT","AT"))</f>
        <v>MT</v>
      </c>
      <c r="G3472" s="180">
        <f>+'INFO SEAL'!K3423</f>
        <v>13</v>
      </c>
      <c r="H3472" s="180" t="str">
        <f>+'INFO SEAL'!L3423</f>
        <v>POSTE</v>
      </c>
      <c r="I3472" s="180" t="str">
        <f>+'INFO SEAL'!M3423</f>
        <v>CONCRETO</v>
      </c>
      <c r="J3472" s="180" t="str">
        <f>+'INFO SEAL'!N3423&amp;"-"&amp;F3472</f>
        <v>PPC19-MT</v>
      </c>
      <c r="K3472" s="180"/>
      <c r="L3472" s="182" t="str">
        <f>+VLOOKUP('INFO SEAL'!N3423,$J$8:$V$50,3,FALSE)</f>
        <v>POSTE DE CONCRETO ARMADO DE 13/300/150/345</v>
      </c>
      <c r="M3472" s="33">
        <f t="shared" si="122"/>
        <v>0.5</v>
      </c>
    </row>
    <row r="3473" spans="1:13" x14ac:dyDescent="0.25">
      <c r="A3473" s="73">
        <f>+'INFO SEAL'!B3424</f>
        <v>3419</v>
      </c>
      <c r="B3473" s="180" t="str">
        <f t="shared" si="121"/>
        <v>SICODI</v>
      </c>
      <c r="C3473" s="180" t="str">
        <f>+'INFO SEAL'!C3424</f>
        <v>AREQUIPA</v>
      </c>
      <c r="D3473" s="180" t="str">
        <f>+'INFO SEAL'!D3424</f>
        <v>CAMANA</v>
      </c>
      <c r="E3473" s="180" t="str">
        <f>+'INFO SEAL'!E3424</f>
        <v>MARIANO NICOLAS VALCARCEL</v>
      </c>
      <c r="F3473" s="180" t="str">
        <f>+IF('INFO SEAL'!I3424="BAJA TENSION","BT",IF('INFO SEAL'!I3424="MEDIA TENSION","MT","AT"))</f>
        <v>MT</v>
      </c>
      <c r="G3473" s="180">
        <f>+'INFO SEAL'!K3424</f>
        <v>13</v>
      </c>
      <c r="H3473" s="180" t="str">
        <f>+'INFO SEAL'!L3424</f>
        <v>POSTE</v>
      </c>
      <c r="I3473" s="180" t="str">
        <f>+'INFO SEAL'!M3424</f>
        <v>CONCRETO</v>
      </c>
      <c r="J3473" s="180" t="str">
        <f>+'INFO SEAL'!N3424&amp;"-"&amp;F3473</f>
        <v>PPC19-MT</v>
      </c>
      <c r="K3473" s="180"/>
      <c r="L3473" s="182" t="str">
        <f>+VLOOKUP('INFO SEAL'!N3424,$J$8:$V$50,3,FALSE)</f>
        <v>POSTE DE CONCRETO ARMADO DE 13/300/150/345</v>
      </c>
      <c r="M3473" s="33">
        <f t="shared" si="122"/>
        <v>0.5</v>
      </c>
    </row>
    <row r="3474" spans="1:13" x14ac:dyDescent="0.25">
      <c r="A3474" s="73">
        <f>+'INFO SEAL'!B3425</f>
        <v>3420</v>
      </c>
      <c r="B3474" s="180" t="str">
        <f t="shared" si="121"/>
        <v>SICODI</v>
      </c>
      <c r="C3474" s="180" t="str">
        <f>+'INFO SEAL'!C3425</f>
        <v>AREQUIPA</v>
      </c>
      <c r="D3474" s="180" t="str">
        <f>+'INFO SEAL'!D3425</f>
        <v>CAMANA</v>
      </c>
      <c r="E3474" s="180" t="str">
        <f>+'INFO SEAL'!E3425</f>
        <v>MARIANO NICOLAS VALCARCEL</v>
      </c>
      <c r="F3474" s="180" t="str">
        <f>+IF('INFO SEAL'!I3425="BAJA TENSION","BT",IF('INFO SEAL'!I3425="MEDIA TENSION","MT","AT"))</f>
        <v>MT</v>
      </c>
      <c r="G3474" s="180">
        <f>+'INFO SEAL'!K3425</f>
        <v>13</v>
      </c>
      <c r="H3474" s="180" t="str">
        <f>+'INFO SEAL'!L3425</f>
        <v>POSTE</v>
      </c>
      <c r="I3474" s="180" t="str">
        <f>+'INFO SEAL'!M3425</f>
        <v>CONCRETO</v>
      </c>
      <c r="J3474" s="180" t="str">
        <f>+'INFO SEAL'!N3425&amp;"-"&amp;F3474</f>
        <v>PPC19-MT</v>
      </c>
      <c r="K3474" s="180"/>
      <c r="L3474" s="182" t="str">
        <f>+VLOOKUP('INFO SEAL'!N3425,$J$8:$V$50,3,FALSE)</f>
        <v>POSTE DE CONCRETO ARMADO DE 13/300/150/345</v>
      </c>
      <c r="M3474" s="33">
        <f t="shared" si="122"/>
        <v>0.5</v>
      </c>
    </row>
    <row r="3475" spans="1:13" x14ac:dyDescent="0.25">
      <c r="A3475" s="73">
        <f>+'INFO SEAL'!B3426</f>
        <v>3421</v>
      </c>
      <c r="B3475" s="180" t="str">
        <f t="shared" si="121"/>
        <v>SICODI</v>
      </c>
      <c r="C3475" s="180" t="str">
        <f>+'INFO SEAL'!C3426</f>
        <v>AREQUIPA</v>
      </c>
      <c r="D3475" s="180" t="str">
        <f>+'INFO SEAL'!D3426</f>
        <v>CAMANA</v>
      </c>
      <c r="E3475" s="180" t="str">
        <f>+'INFO SEAL'!E3426</f>
        <v>MARIANO NICOLAS VALCARCEL</v>
      </c>
      <c r="F3475" s="180" t="str">
        <f>+IF('INFO SEAL'!I3426="BAJA TENSION","BT",IF('INFO SEAL'!I3426="MEDIA TENSION","MT","AT"))</f>
        <v>MT</v>
      </c>
      <c r="G3475" s="180">
        <f>+'INFO SEAL'!K3426</f>
        <v>13</v>
      </c>
      <c r="H3475" s="180" t="str">
        <f>+'INFO SEAL'!L3426</f>
        <v>POSTE</v>
      </c>
      <c r="I3475" s="180" t="str">
        <f>+'INFO SEAL'!M3426</f>
        <v>CONCRETO</v>
      </c>
      <c r="J3475" s="180" t="str">
        <f>+'INFO SEAL'!N3426&amp;"-"&amp;F3475</f>
        <v>PPC19-MT</v>
      </c>
      <c r="K3475" s="180"/>
      <c r="L3475" s="182" t="str">
        <f>+VLOOKUP('INFO SEAL'!N3426,$J$8:$V$50,3,FALSE)</f>
        <v>POSTE DE CONCRETO ARMADO DE 13/300/150/345</v>
      </c>
      <c r="M3475" s="33">
        <f t="shared" si="122"/>
        <v>0.5</v>
      </c>
    </row>
    <row r="3476" spans="1:13" x14ac:dyDescent="0.25">
      <c r="A3476" s="73">
        <f>+'INFO SEAL'!B3427</f>
        <v>3422</v>
      </c>
      <c r="B3476" s="180" t="str">
        <f t="shared" si="121"/>
        <v>SICODI</v>
      </c>
      <c r="C3476" s="180" t="str">
        <f>+'INFO SEAL'!C3427</f>
        <v>AREQUIPA</v>
      </c>
      <c r="D3476" s="180" t="str">
        <f>+'INFO SEAL'!D3427</f>
        <v>CAMANA</v>
      </c>
      <c r="E3476" s="180" t="str">
        <f>+'INFO SEAL'!E3427</f>
        <v>MARIANO NICOLAS VALCARCEL</v>
      </c>
      <c r="F3476" s="180" t="str">
        <f>+IF('INFO SEAL'!I3427="BAJA TENSION","BT",IF('INFO SEAL'!I3427="MEDIA TENSION","MT","AT"))</f>
        <v>MT</v>
      </c>
      <c r="G3476" s="180">
        <f>+'INFO SEAL'!K3427</f>
        <v>13</v>
      </c>
      <c r="H3476" s="180" t="str">
        <f>+'INFO SEAL'!L3427</f>
        <v>POSTE</v>
      </c>
      <c r="I3476" s="180" t="str">
        <f>+'INFO SEAL'!M3427</f>
        <v>CONCRETO</v>
      </c>
      <c r="J3476" s="180" t="str">
        <f>+'INFO SEAL'!N3427&amp;"-"&amp;F3476</f>
        <v>PPC19-MT</v>
      </c>
      <c r="K3476" s="180"/>
      <c r="L3476" s="182" t="str">
        <f>+VLOOKUP('INFO SEAL'!N3427,$J$8:$V$50,3,FALSE)</f>
        <v>POSTE DE CONCRETO ARMADO DE 13/300/150/345</v>
      </c>
      <c r="M3476" s="33">
        <f t="shared" si="122"/>
        <v>0.5</v>
      </c>
    </row>
    <row r="3477" spans="1:13" x14ac:dyDescent="0.25">
      <c r="A3477" s="73">
        <f>+'INFO SEAL'!B3428</f>
        <v>3423</v>
      </c>
      <c r="B3477" s="180" t="str">
        <f t="shared" si="121"/>
        <v>SICODI</v>
      </c>
      <c r="C3477" s="180" t="str">
        <f>+'INFO SEAL'!C3428</f>
        <v>AREQUIPA</v>
      </c>
      <c r="D3477" s="180" t="str">
        <f>+'INFO SEAL'!D3428</f>
        <v>CAMANA</v>
      </c>
      <c r="E3477" s="180" t="str">
        <f>+'INFO SEAL'!E3428</f>
        <v>MARIANO NICOLAS VALCARCEL</v>
      </c>
      <c r="F3477" s="180" t="str">
        <f>+IF('INFO SEAL'!I3428="BAJA TENSION","BT",IF('INFO SEAL'!I3428="MEDIA TENSION","MT","AT"))</f>
        <v>MT</v>
      </c>
      <c r="G3477" s="180">
        <f>+'INFO SEAL'!K3428</f>
        <v>13</v>
      </c>
      <c r="H3477" s="180" t="str">
        <f>+'INFO SEAL'!L3428</f>
        <v>POSTE</v>
      </c>
      <c r="I3477" s="180" t="str">
        <f>+'INFO SEAL'!M3428</f>
        <v>CONCRETO</v>
      </c>
      <c r="J3477" s="180" t="str">
        <f>+'INFO SEAL'!N3428&amp;"-"&amp;F3477</f>
        <v>PPC19-MT</v>
      </c>
      <c r="K3477" s="180"/>
      <c r="L3477" s="182" t="str">
        <f>+VLOOKUP('INFO SEAL'!N3428,$J$8:$V$50,3,FALSE)</f>
        <v>POSTE DE CONCRETO ARMADO DE 13/300/150/345</v>
      </c>
      <c r="M3477" s="33">
        <f t="shared" si="122"/>
        <v>0.5</v>
      </c>
    </row>
    <row r="3478" spans="1:13" x14ac:dyDescent="0.25">
      <c r="A3478" s="73">
        <f>+'INFO SEAL'!B3429</f>
        <v>3424</v>
      </c>
      <c r="B3478" s="180" t="str">
        <f t="shared" si="121"/>
        <v>SICODI</v>
      </c>
      <c r="C3478" s="180" t="str">
        <f>+'INFO SEAL'!C3429</f>
        <v>AREQUIPA</v>
      </c>
      <c r="D3478" s="180" t="str">
        <f>+'INFO SEAL'!D3429</f>
        <v>CAMANA</v>
      </c>
      <c r="E3478" s="180" t="str">
        <f>+'INFO SEAL'!E3429</f>
        <v>MARIANO NICOLAS VALCARCEL</v>
      </c>
      <c r="F3478" s="180" t="str">
        <f>+IF('INFO SEAL'!I3429="BAJA TENSION","BT",IF('INFO SEAL'!I3429="MEDIA TENSION","MT","AT"))</f>
        <v>MT</v>
      </c>
      <c r="G3478" s="180">
        <f>+'INFO SEAL'!K3429</f>
        <v>13</v>
      </c>
      <c r="H3478" s="180" t="str">
        <f>+'INFO SEAL'!L3429</f>
        <v>POSTE</v>
      </c>
      <c r="I3478" s="180" t="str">
        <f>+'INFO SEAL'!M3429</f>
        <v>CONCRETO</v>
      </c>
      <c r="J3478" s="180" t="str">
        <f>+'INFO SEAL'!N3429&amp;"-"&amp;F3478</f>
        <v>PPC19-MT</v>
      </c>
      <c r="K3478" s="180"/>
      <c r="L3478" s="182" t="str">
        <f>+VLOOKUP('INFO SEAL'!N3429,$J$8:$V$50,3,FALSE)</f>
        <v>POSTE DE CONCRETO ARMADO DE 13/300/150/345</v>
      </c>
      <c r="M3478" s="33">
        <f t="shared" si="122"/>
        <v>0.5</v>
      </c>
    </row>
    <row r="3479" spans="1:13" x14ac:dyDescent="0.25">
      <c r="A3479" s="73">
        <f>+'INFO SEAL'!B3430</f>
        <v>3425</v>
      </c>
      <c r="B3479" s="180" t="str">
        <f t="shared" si="121"/>
        <v>SICODI</v>
      </c>
      <c r="C3479" s="180" t="str">
        <f>+'INFO SEAL'!C3430</f>
        <v>AREQUIPA</v>
      </c>
      <c r="D3479" s="180" t="str">
        <f>+'INFO SEAL'!D3430</f>
        <v>CAMANA</v>
      </c>
      <c r="E3479" s="180" t="str">
        <f>+'INFO SEAL'!E3430</f>
        <v>MARIANO NICOLAS VALCARCEL</v>
      </c>
      <c r="F3479" s="180" t="str">
        <f>+IF('INFO SEAL'!I3430="BAJA TENSION","BT",IF('INFO SEAL'!I3430="MEDIA TENSION","MT","AT"))</f>
        <v>MT</v>
      </c>
      <c r="G3479" s="180">
        <f>+'INFO SEAL'!K3430</f>
        <v>13</v>
      </c>
      <c r="H3479" s="180" t="str">
        <f>+'INFO SEAL'!L3430</f>
        <v>POSTE</v>
      </c>
      <c r="I3479" s="180" t="str">
        <f>+'INFO SEAL'!M3430</f>
        <v>CONCRETO</v>
      </c>
      <c r="J3479" s="180" t="str">
        <f>+'INFO SEAL'!N3430&amp;"-"&amp;F3479</f>
        <v>PPC19-MT</v>
      </c>
      <c r="K3479" s="180"/>
      <c r="L3479" s="182" t="str">
        <f>+VLOOKUP('INFO SEAL'!N3430,$J$8:$V$50,3,FALSE)</f>
        <v>POSTE DE CONCRETO ARMADO DE 13/300/150/345</v>
      </c>
      <c r="M3479" s="33">
        <f t="shared" si="122"/>
        <v>0.5</v>
      </c>
    </row>
    <row r="3480" spans="1:13" x14ac:dyDescent="0.25">
      <c r="A3480" s="73">
        <f>+'INFO SEAL'!B3431</f>
        <v>3426</v>
      </c>
      <c r="B3480" s="180" t="str">
        <f t="shared" si="121"/>
        <v>SICODI</v>
      </c>
      <c r="C3480" s="180" t="str">
        <f>+'INFO SEAL'!C3431</f>
        <v>AREQUIPA</v>
      </c>
      <c r="D3480" s="180" t="str">
        <f>+'INFO SEAL'!D3431</f>
        <v>CAMANA</v>
      </c>
      <c r="E3480" s="180" t="str">
        <f>+'INFO SEAL'!E3431</f>
        <v>MARIANO NICOLAS VALCARCEL</v>
      </c>
      <c r="F3480" s="180" t="str">
        <f>+IF('INFO SEAL'!I3431="BAJA TENSION","BT",IF('INFO SEAL'!I3431="MEDIA TENSION","MT","AT"))</f>
        <v>MT</v>
      </c>
      <c r="G3480" s="180">
        <f>+'INFO SEAL'!K3431</f>
        <v>13</v>
      </c>
      <c r="H3480" s="180" t="str">
        <f>+'INFO SEAL'!L3431</f>
        <v>POSTE</v>
      </c>
      <c r="I3480" s="180" t="str">
        <f>+'INFO SEAL'!M3431</f>
        <v>CONCRETO</v>
      </c>
      <c r="J3480" s="180" t="str">
        <f>+'INFO SEAL'!N3431&amp;"-"&amp;F3480</f>
        <v>PPC19-MT</v>
      </c>
      <c r="K3480" s="180"/>
      <c r="L3480" s="182" t="str">
        <f>+VLOOKUP('INFO SEAL'!N3431,$J$8:$V$50,3,FALSE)</f>
        <v>POSTE DE CONCRETO ARMADO DE 13/300/150/345</v>
      </c>
      <c r="M3480" s="33">
        <f t="shared" si="122"/>
        <v>0.5</v>
      </c>
    </row>
    <row r="3481" spans="1:13" x14ac:dyDescent="0.25">
      <c r="A3481" s="73">
        <f>+'INFO SEAL'!B3432</f>
        <v>3427</v>
      </c>
      <c r="B3481" s="180" t="str">
        <f t="shared" si="121"/>
        <v>SICODI</v>
      </c>
      <c r="C3481" s="180" t="str">
        <f>+'INFO SEAL'!C3432</f>
        <v>AREQUIPA</v>
      </c>
      <c r="D3481" s="180" t="str">
        <f>+'INFO SEAL'!D3432</f>
        <v>CAMANA</v>
      </c>
      <c r="E3481" s="180" t="str">
        <f>+'INFO SEAL'!E3432</f>
        <v>MARIANO NICOLAS VALCARCEL</v>
      </c>
      <c r="F3481" s="180" t="str">
        <f>+IF('INFO SEAL'!I3432="BAJA TENSION","BT",IF('INFO SEAL'!I3432="MEDIA TENSION","MT","AT"))</f>
        <v>MT</v>
      </c>
      <c r="G3481" s="180">
        <f>+'INFO SEAL'!K3432</f>
        <v>13</v>
      </c>
      <c r="H3481" s="180" t="str">
        <f>+'INFO SEAL'!L3432</f>
        <v>POSTE</v>
      </c>
      <c r="I3481" s="180" t="str">
        <f>+'INFO SEAL'!M3432</f>
        <v>CONCRETO</v>
      </c>
      <c r="J3481" s="180" t="str">
        <f>+'INFO SEAL'!N3432&amp;"-"&amp;F3481</f>
        <v>PPC19-MT</v>
      </c>
      <c r="K3481" s="180"/>
      <c r="L3481" s="182" t="str">
        <f>+VLOOKUP('INFO SEAL'!N3432,$J$8:$V$50,3,FALSE)</f>
        <v>POSTE DE CONCRETO ARMADO DE 13/300/150/345</v>
      </c>
      <c r="M3481" s="33">
        <f t="shared" si="122"/>
        <v>0.5</v>
      </c>
    </row>
    <row r="3482" spans="1:13" x14ac:dyDescent="0.25">
      <c r="A3482" s="73">
        <f>+'INFO SEAL'!B3433</f>
        <v>3428</v>
      </c>
      <c r="B3482" s="180" t="str">
        <f t="shared" si="121"/>
        <v>MOD INV_2018</v>
      </c>
      <c r="C3482" s="180" t="str">
        <f>+'INFO SEAL'!C3433</f>
        <v>AREQUIPA</v>
      </c>
      <c r="D3482" s="180" t="str">
        <f>+'INFO SEAL'!D3433</f>
        <v>CAMANA</v>
      </c>
      <c r="E3482" s="180" t="str">
        <f>+'INFO SEAL'!E3433</f>
        <v>OCOÑA</v>
      </c>
      <c r="F3482" s="180" t="str">
        <f>+IF('INFO SEAL'!I3433="BAJA TENSION","BT",IF('INFO SEAL'!I3433="MEDIA TENSION","MT","AT"))</f>
        <v>AT</v>
      </c>
      <c r="G3482" s="180">
        <f>+'INFO SEAL'!K3433</f>
        <v>13</v>
      </c>
      <c r="H3482" s="180" t="str">
        <f>+'INFO SEAL'!L3433</f>
        <v>POSTE</v>
      </c>
      <c r="I3482" s="180" t="str">
        <f>+'INFO SEAL'!M3433</f>
        <v>MADERA</v>
      </c>
      <c r="J3482" s="180" t="str">
        <f>+'INFO SEAL'!N3433&amp;"-"&amp;F3482</f>
        <v>EMSA1P75C2-AT</v>
      </c>
      <c r="K3482" s="180"/>
      <c r="L3482" s="182" t="str">
        <f>+VLOOKUP('INFO SEAL'!N3433,$J$8:$V$50,3,FALSE)</f>
        <v>Estructura de  Suspensión- Angulo menor  compuesto por 1 postes de madera tratada 75' Clase 2</v>
      </c>
      <c r="M3482" s="33">
        <f t="shared" si="122"/>
        <v>1.6</v>
      </c>
    </row>
    <row r="3483" spans="1:13" x14ac:dyDescent="0.25">
      <c r="A3483" s="73">
        <f>+'INFO SEAL'!B3434</f>
        <v>3429</v>
      </c>
      <c r="B3483" s="180" t="str">
        <f t="shared" si="121"/>
        <v>MOD INV_2018</v>
      </c>
      <c r="C3483" s="180" t="str">
        <f>+'INFO SEAL'!C3434</f>
        <v>AREQUIPA</v>
      </c>
      <c r="D3483" s="180" t="str">
        <f>+'INFO SEAL'!D3434</f>
        <v>CAMANA</v>
      </c>
      <c r="E3483" s="180" t="str">
        <f>+'INFO SEAL'!E3434</f>
        <v>OCOÑA</v>
      </c>
      <c r="F3483" s="180" t="str">
        <f>+IF('INFO SEAL'!I3434="BAJA TENSION","BT",IF('INFO SEAL'!I3434="MEDIA TENSION","MT","AT"))</f>
        <v>AT</v>
      </c>
      <c r="G3483" s="180">
        <f>+'INFO SEAL'!K3434</f>
        <v>13</v>
      </c>
      <c r="H3483" s="180" t="str">
        <f>+'INFO SEAL'!L3434</f>
        <v>POSTE</v>
      </c>
      <c r="I3483" s="180" t="str">
        <f>+'INFO SEAL'!M3434</f>
        <v>MADERA</v>
      </c>
      <c r="J3483" s="180" t="str">
        <f>+'INFO SEAL'!N3434&amp;"-"&amp;F3483</f>
        <v>EMSA1P75C2-AT</v>
      </c>
      <c r="K3483" s="180"/>
      <c r="L3483" s="182" t="str">
        <f>+VLOOKUP('INFO SEAL'!N3434,$J$8:$V$50,3,FALSE)</f>
        <v>Estructura de  Suspensión- Angulo menor  compuesto por 1 postes de madera tratada 75' Clase 2</v>
      </c>
      <c r="M3483" s="33">
        <f t="shared" si="122"/>
        <v>1.6</v>
      </c>
    </row>
    <row r="3484" spans="1:13" x14ac:dyDescent="0.25">
      <c r="A3484" s="73">
        <f>+'INFO SEAL'!B3435</f>
        <v>3430</v>
      </c>
      <c r="B3484" s="180" t="str">
        <f t="shared" si="121"/>
        <v>MOD INV_2018</v>
      </c>
      <c r="C3484" s="180" t="str">
        <f>+'INFO SEAL'!C3435</f>
        <v>AREQUIPA</v>
      </c>
      <c r="D3484" s="180" t="str">
        <f>+'INFO SEAL'!D3435</f>
        <v>CAMANA</v>
      </c>
      <c r="E3484" s="180" t="str">
        <f>+'INFO SEAL'!E3435</f>
        <v>OCOÑA</v>
      </c>
      <c r="F3484" s="180" t="str">
        <f>+IF('INFO SEAL'!I3435="BAJA TENSION","BT",IF('INFO SEAL'!I3435="MEDIA TENSION","MT","AT"))</f>
        <v>AT</v>
      </c>
      <c r="G3484" s="180">
        <f>+'INFO SEAL'!K3435</f>
        <v>13</v>
      </c>
      <c r="H3484" s="180" t="str">
        <f>+'INFO SEAL'!L3435</f>
        <v>POSTE</v>
      </c>
      <c r="I3484" s="180" t="str">
        <f>+'INFO SEAL'!M3435</f>
        <v>MADERA</v>
      </c>
      <c r="J3484" s="180" t="str">
        <f>+'INFO SEAL'!N3435&amp;"-"&amp;F3484</f>
        <v>EMSA1P75C2-AT</v>
      </c>
      <c r="K3484" s="180"/>
      <c r="L3484" s="182" t="str">
        <f>+VLOOKUP('INFO SEAL'!N3435,$J$8:$V$50,3,FALSE)</f>
        <v>Estructura de  Suspensión- Angulo menor  compuesto por 1 postes de madera tratada 75' Clase 2</v>
      </c>
      <c r="M3484" s="33">
        <f t="shared" si="122"/>
        <v>1.6</v>
      </c>
    </row>
    <row r="3485" spans="1:13" x14ac:dyDescent="0.25">
      <c r="A3485" s="73">
        <f>+'INFO SEAL'!B3436</f>
        <v>3431</v>
      </c>
      <c r="B3485" s="180" t="str">
        <f t="shared" si="121"/>
        <v>SICODI</v>
      </c>
      <c r="C3485" s="180" t="str">
        <f>+'INFO SEAL'!C3436</f>
        <v>AREQUIPA</v>
      </c>
      <c r="D3485" s="180" t="str">
        <f>+'INFO SEAL'!D3436</f>
        <v>CAMANA</v>
      </c>
      <c r="E3485" s="180" t="str">
        <f>+'INFO SEAL'!E3436</f>
        <v>MARIANO NICOLAS VALCARCEL</v>
      </c>
      <c r="F3485" s="180" t="str">
        <f>+IF('INFO SEAL'!I3436="BAJA TENSION","BT",IF('INFO SEAL'!I3436="MEDIA TENSION","MT","AT"))</f>
        <v>MT</v>
      </c>
      <c r="G3485" s="180">
        <f>+'INFO SEAL'!K3436</f>
        <v>13</v>
      </c>
      <c r="H3485" s="180" t="str">
        <f>+'INFO SEAL'!L3436</f>
        <v>POSTE</v>
      </c>
      <c r="I3485" s="180" t="str">
        <f>+'INFO SEAL'!M3436</f>
        <v>CONCRETO</v>
      </c>
      <c r="J3485" s="180" t="str">
        <f>+'INFO SEAL'!N3436&amp;"-"&amp;F3485</f>
        <v>PPC19-MT</v>
      </c>
      <c r="K3485" s="180"/>
      <c r="L3485" s="182" t="str">
        <f>+VLOOKUP('INFO SEAL'!N3436,$J$8:$V$50,3,FALSE)</f>
        <v>POSTE DE CONCRETO ARMADO DE 13/300/150/345</v>
      </c>
      <c r="M3485" s="33">
        <f t="shared" si="122"/>
        <v>0.5</v>
      </c>
    </row>
    <row r="3486" spans="1:13" x14ac:dyDescent="0.25">
      <c r="A3486" s="73">
        <f>+'INFO SEAL'!B3437</f>
        <v>3432</v>
      </c>
      <c r="B3486" s="180" t="str">
        <f t="shared" si="121"/>
        <v>MOD INV_2018</v>
      </c>
      <c r="C3486" s="180" t="str">
        <f>+'INFO SEAL'!C3437</f>
        <v>AREQUIPA</v>
      </c>
      <c r="D3486" s="180" t="str">
        <f>+'INFO SEAL'!D3437</f>
        <v>CAMANA</v>
      </c>
      <c r="E3486" s="180" t="str">
        <f>+'INFO SEAL'!E3437</f>
        <v>OCOÑA</v>
      </c>
      <c r="F3486" s="180" t="str">
        <f>+IF('INFO SEAL'!I3437="BAJA TENSION","BT",IF('INFO SEAL'!I3437="MEDIA TENSION","MT","AT"))</f>
        <v>AT</v>
      </c>
      <c r="G3486" s="180">
        <f>+'INFO SEAL'!K3437</f>
        <v>13</v>
      </c>
      <c r="H3486" s="180" t="str">
        <f>+'INFO SEAL'!L3437</f>
        <v>POSTE</v>
      </c>
      <c r="I3486" s="180" t="str">
        <f>+'INFO SEAL'!M3437</f>
        <v>MADERA</v>
      </c>
      <c r="J3486" s="180" t="str">
        <f>+'INFO SEAL'!N3437&amp;"-"&amp;F3486</f>
        <v>EMSA1P75C2-AT</v>
      </c>
      <c r="K3486" s="180"/>
      <c r="L3486" s="182" t="str">
        <f>+VLOOKUP('INFO SEAL'!N3437,$J$8:$V$50,3,FALSE)</f>
        <v>Estructura de  Suspensión- Angulo menor  compuesto por 1 postes de madera tratada 75' Clase 2</v>
      </c>
      <c r="M3486" s="33">
        <f t="shared" si="122"/>
        <v>1.6</v>
      </c>
    </row>
    <row r="3487" spans="1:13" x14ac:dyDescent="0.25">
      <c r="A3487" s="73">
        <f>+'INFO SEAL'!B3438</f>
        <v>3433</v>
      </c>
      <c r="B3487" s="180" t="str">
        <f t="shared" si="121"/>
        <v>MOD INV_2018</v>
      </c>
      <c r="C3487" s="180" t="str">
        <f>+'INFO SEAL'!C3438</f>
        <v>AREQUIPA</v>
      </c>
      <c r="D3487" s="180" t="str">
        <f>+'INFO SEAL'!D3438</f>
        <v>CAMANA</v>
      </c>
      <c r="E3487" s="180" t="str">
        <f>+'INFO SEAL'!E3438</f>
        <v>OCOÑA</v>
      </c>
      <c r="F3487" s="180" t="str">
        <f>+IF('INFO SEAL'!I3438="BAJA TENSION","BT",IF('INFO SEAL'!I3438="MEDIA TENSION","MT","AT"))</f>
        <v>AT</v>
      </c>
      <c r="G3487" s="180">
        <f>+'INFO SEAL'!K3438</f>
        <v>13</v>
      </c>
      <c r="H3487" s="180" t="str">
        <f>+'INFO SEAL'!L3438</f>
        <v>POSTE</v>
      </c>
      <c r="I3487" s="180" t="str">
        <f>+'INFO SEAL'!M3438</f>
        <v>MADERA</v>
      </c>
      <c r="J3487" s="180" t="str">
        <f>+'INFO SEAL'!N3438&amp;"-"&amp;F3487</f>
        <v>EMRE1P75C2-AT</v>
      </c>
      <c r="K3487" s="180"/>
      <c r="L3487" s="182" t="str">
        <f>+VLOOKUP('INFO SEAL'!N3438,$J$8:$V$50,3,FALSE)</f>
        <v>Estructura de  Suspension Angular (&gt;3°-50°) compuesto por 1 postes de madera tratada 75' Clase 2</v>
      </c>
      <c r="M3487" s="33">
        <f t="shared" si="122"/>
        <v>2</v>
      </c>
    </row>
    <row r="3488" spans="1:13" x14ac:dyDescent="0.25">
      <c r="A3488" s="73">
        <f>+'INFO SEAL'!B3439</f>
        <v>3434</v>
      </c>
      <c r="B3488" s="180" t="str">
        <f t="shared" si="121"/>
        <v>SICODI</v>
      </c>
      <c r="C3488" s="180" t="str">
        <f>+'INFO SEAL'!C3439</f>
        <v>AREQUIPA</v>
      </c>
      <c r="D3488" s="180" t="str">
        <f>+'INFO SEAL'!D3439</f>
        <v>CAMANA</v>
      </c>
      <c r="E3488" s="180" t="str">
        <f>+'INFO SEAL'!E3439</f>
        <v>MARIANO NICOLAS VALCARCEL</v>
      </c>
      <c r="F3488" s="180" t="str">
        <f>+IF('INFO SEAL'!I3439="BAJA TENSION","BT",IF('INFO SEAL'!I3439="MEDIA TENSION","MT","AT"))</f>
        <v>MT</v>
      </c>
      <c r="G3488" s="180">
        <f>+'INFO SEAL'!K3439</f>
        <v>13</v>
      </c>
      <c r="H3488" s="180" t="str">
        <f>+'INFO SEAL'!L3439</f>
        <v>POSTE</v>
      </c>
      <c r="I3488" s="180" t="str">
        <f>+'INFO SEAL'!M3439</f>
        <v>CONCRETO</v>
      </c>
      <c r="J3488" s="180" t="str">
        <f>+'INFO SEAL'!N3439&amp;"-"&amp;F3488</f>
        <v>PPC19-MT</v>
      </c>
      <c r="K3488" s="180"/>
      <c r="L3488" s="182" t="str">
        <f>+VLOOKUP('INFO SEAL'!N3439,$J$8:$V$50,3,FALSE)</f>
        <v>POSTE DE CONCRETO ARMADO DE 13/300/150/345</v>
      </c>
      <c r="M3488" s="33">
        <f t="shared" si="122"/>
        <v>0.5</v>
      </c>
    </row>
    <row r="3489" spans="1:13" x14ac:dyDescent="0.25">
      <c r="A3489" s="73">
        <f>+'INFO SEAL'!B3440</f>
        <v>3435</v>
      </c>
      <c r="B3489" s="180" t="str">
        <f t="shared" si="121"/>
        <v>MOD INV_2018</v>
      </c>
      <c r="C3489" s="180" t="str">
        <f>+'INFO SEAL'!C3440</f>
        <v>AREQUIPA</v>
      </c>
      <c r="D3489" s="180" t="str">
        <f>+'INFO SEAL'!D3440</f>
        <v>CAMANA</v>
      </c>
      <c r="E3489" s="180" t="str">
        <f>+'INFO SEAL'!E3440</f>
        <v>OCOÑA</v>
      </c>
      <c r="F3489" s="180" t="str">
        <f>+IF('INFO SEAL'!I3440="BAJA TENSION","BT",IF('INFO SEAL'!I3440="MEDIA TENSION","MT","AT"))</f>
        <v>AT</v>
      </c>
      <c r="G3489" s="180">
        <f>+'INFO SEAL'!K3440</f>
        <v>13</v>
      </c>
      <c r="H3489" s="180" t="str">
        <f>+'INFO SEAL'!L3440</f>
        <v>POSTE</v>
      </c>
      <c r="I3489" s="180" t="str">
        <f>+'INFO SEAL'!M3440</f>
        <v>MADERA</v>
      </c>
      <c r="J3489" s="180" t="str">
        <f>+'INFO SEAL'!N3440&amp;"-"&amp;F3489</f>
        <v>EMSA1P75C2-AT</v>
      </c>
      <c r="K3489" s="180"/>
      <c r="L3489" s="182" t="str">
        <f>+VLOOKUP('INFO SEAL'!N3440,$J$8:$V$50,3,FALSE)</f>
        <v>Estructura de  Suspensión- Angulo menor  compuesto por 1 postes de madera tratada 75' Clase 2</v>
      </c>
      <c r="M3489" s="33">
        <f t="shared" si="122"/>
        <v>1.6</v>
      </c>
    </row>
    <row r="3490" spans="1:13" x14ac:dyDescent="0.25">
      <c r="A3490" s="73">
        <f>+'INFO SEAL'!B3441</f>
        <v>3436</v>
      </c>
      <c r="B3490" s="180" t="str">
        <f t="shared" si="121"/>
        <v>SICODI</v>
      </c>
      <c r="C3490" s="180" t="str">
        <f>+'INFO SEAL'!C3441</f>
        <v>AREQUIPA</v>
      </c>
      <c r="D3490" s="180" t="str">
        <f>+'INFO SEAL'!D3441</f>
        <v>CAMANA</v>
      </c>
      <c r="E3490" s="180" t="str">
        <f>+'INFO SEAL'!E3441</f>
        <v>MARIANO NICOLAS VALCARCEL</v>
      </c>
      <c r="F3490" s="180" t="str">
        <f>+IF('INFO SEAL'!I3441="BAJA TENSION","BT",IF('INFO SEAL'!I3441="MEDIA TENSION","MT","AT"))</f>
        <v>MT</v>
      </c>
      <c r="G3490" s="180">
        <f>+'INFO SEAL'!K3441</f>
        <v>13</v>
      </c>
      <c r="H3490" s="180" t="str">
        <f>+'INFO SEAL'!L3441</f>
        <v>POSTE</v>
      </c>
      <c r="I3490" s="180" t="str">
        <f>+'INFO SEAL'!M3441</f>
        <v>CONCRETO</v>
      </c>
      <c r="J3490" s="180" t="str">
        <f>+'INFO SEAL'!N3441&amp;"-"&amp;F3490</f>
        <v>PPC19-MT</v>
      </c>
      <c r="K3490" s="180"/>
      <c r="L3490" s="182" t="str">
        <f>+VLOOKUP('INFO SEAL'!N3441,$J$8:$V$50,3,FALSE)</f>
        <v>POSTE DE CONCRETO ARMADO DE 13/300/150/345</v>
      </c>
      <c r="M3490" s="33">
        <f t="shared" si="122"/>
        <v>0.5</v>
      </c>
    </row>
    <row r="3491" spans="1:13" x14ac:dyDescent="0.25">
      <c r="A3491" s="73">
        <f>+'INFO SEAL'!B3442</f>
        <v>3437</v>
      </c>
      <c r="B3491" s="180" t="str">
        <f t="shared" si="121"/>
        <v>SICODI</v>
      </c>
      <c r="C3491" s="180" t="str">
        <f>+'INFO SEAL'!C3442</f>
        <v>AREQUIPA</v>
      </c>
      <c r="D3491" s="180" t="str">
        <f>+'INFO SEAL'!D3442</f>
        <v>CONDESUYOS</v>
      </c>
      <c r="E3491" s="180" t="str">
        <f>+'INFO SEAL'!E3442</f>
        <v>RIO GRANDE</v>
      </c>
      <c r="F3491" s="180" t="str">
        <f>+IF('INFO SEAL'!I3442="BAJA TENSION","BT",IF('INFO SEAL'!I3442="MEDIA TENSION","MT","AT"))</f>
        <v>MT</v>
      </c>
      <c r="G3491" s="180">
        <f>+'INFO SEAL'!K3442</f>
        <v>13</v>
      </c>
      <c r="H3491" s="180" t="str">
        <f>+'INFO SEAL'!L3442</f>
        <v>POSTE</v>
      </c>
      <c r="I3491" s="180" t="str">
        <f>+'INFO SEAL'!M3442</f>
        <v>CONCRETO</v>
      </c>
      <c r="J3491" s="180" t="str">
        <f>+'INFO SEAL'!N3442&amp;"-"&amp;F3491</f>
        <v>PPC19-MT</v>
      </c>
      <c r="K3491" s="180"/>
      <c r="L3491" s="182" t="str">
        <f>+VLOOKUP('INFO SEAL'!N3442,$J$8:$V$50,3,FALSE)</f>
        <v>POSTE DE CONCRETO ARMADO DE 13/300/150/345</v>
      </c>
      <c r="M3491" s="33">
        <f t="shared" si="122"/>
        <v>0.5</v>
      </c>
    </row>
    <row r="3492" spans="1:13" x14ac:dyDescent="0.25">
      <c r="A3492" s="73">
        <f>+'INFO SEAL'!B3443</f>
        <v>3438</v>
      </c>
      <c r="B3492" s="180" t="str">
        <f t="shared" si="121"/>
        <v>SICODI</v>
      </c>
      <c r="C3492" s="180" t="str">
        <f>+'INFO SEAL'!C3443</f>
        <v>AREQUIPA</v>
      </c>
      <c r="D3492" s="180" t="str">
        <f>+'INFO SEAL'!D3443</f>
        <v>CONDESUYOS</v>
      </c>
      <c r="E3492" s="180" t="str">
        <f>+'INFO SEAL'!E3443</f>
        <v>RIO GRANDE</v>
      </c>
      <c r="F3492" s="180" t="str">
        <f>+IF('INFO SEAL'!I3443="BAJA TENSION","BT",IF('INFO SEAL'!I3443="MEDIA TENSION","MT","AT"))</f>
        <v>MT</v>
      </c>
      <c r="G3492" s="180">
        <f>+'INFO SEAL'!K3443</f>
        <v>13</v>
      </c>
      <c r="H3492" s="180" t="str">
        <f>+'INFO SEAL'!L3443</f>
        <v>POSTE</v>
      </c>
      <c r="I3492" s="180" t="str">
        <f>+'INFO SEAL'!M3443</f>
        <v>CONCRETO</v>
      </c>
      <c r="J3492" s="180" t="str">
        <f>+'INFO SEAL'!N3443&amp;"-"&amp;F3492</f>
        <v>PPC19-MT</v>
      </c>
      <c r="K3492" s="180"/>
      <c r="L3492" s="182" t="str">
        <f>+VLOOKUP('INFO SEAL'!N3443,$J$8:$V$50,3,FALSE)</f>
        <v>POSTE DE CONCRETO ARMADO DE 13/300/150/345</v>
      </c>
      <c r="M3492" s="33">
        <f t="shared" si="122"/>
        <v>0.5</v>
      </c>
    </row>
    <row r="3493" spans="1:13" x14ac:dyDescent="0.25">
      <c r="A3493" s="73">
        <f>+'INFO SEAL'!B3444</f>
        <v>3439</v>
      </c>
      <c r="B3493" s="180" t="str">
        <f t="shared" si="121"/>
        <v>SICODI</v>
      </c>
      <c r="C3493" s="180" t="str">
        <f>+'INFO SEAL'!C3444</f>
        <v>AREQUIPA</v>
      </c>
      <c r="D3493" s="180" t="str">
        <f>+'INFO SEAL'!D3444</f>
        <v>CONDESUYOS</v>
      </c>
      <c r="E3493" s="180" t="str">
        <f>+'INFO SEAL'!E3444</f>
        <v>RIO GRANDE</v>
      </c>
      <c r="F3493" s="180" t="str">
        <f>+IF('INFO SEAL'!I3444="BAJA TENSION","BT",IF('INFO SEAL'!I3444="MEDIA TENSION","MT","AT"))</f>
        <v>MT</v>
      </c>
      <c r="G3493" s="180">
        <f>+'INFO SEAL'!K3444</f>
        <v>13</v>
      </c>
      <c r="H3493" s="180" t="str">
        <f>+'INFO SEAL'!L3444</f>
        <v>POSTE</v>
      </c>
      <c r="I3493" s="180" t="str">
        <f>+'INFO SEAL'!M3444</f>
        <v>CONCRETO</v>
      </c>
      <c r="J3493" s="180" t="str">
        <f>+'INFO SEAL'!N3444&amp;"-"&amp;F3493</f>
        <v>PPC19-MT</v>
      </c>
      <c r="K3493" s="180"/>
      <c r="L3493" s="182" t="str">
        <f>+VLOOKUP('INFO SEAL'!N3444,$J$8:$V$50,3,FALSE)</f>
        <v>POSTE DE CONCRETO ARMADO DE 13/300/150/345</v>
      </c>
      <c r="M3493" s="33">
        <f t="shared" si="122"/>
        <v>0.5</v>
      </c>
    </row>
    <row r="3494" spans="1:13" x14ac:dyDescent="0.25">
      <c r="A3494" s="73">
        <f>+'INFO SEAL'!B3445</f>
        <v>3440</v>
      </c>
      <c r="B3494" s="180" t="str">
        <f t="shared" si="121"/>
        <v>SICODI</v>
      </c>
      <c r="C3494" s="180" t="str">
        <f>+'INFO SEAL'!C3445</f>
        <v>AREQUIPA</v>
      </c>
      <c r="D3494" s="180" t="str">
        <f>+'INFO SEAL'!D3445</f>
        <v>CONDESUYOS</v>
      </c>
      <c r="E3494" s="180" t="str">
        <f>+'INFO SEAL'!E3445</f>
        <v>RIO GRANDE</v>
      </c>
      <c r="F3494" s="180" t="str">
        <f>+IF('INFO SEAL'!I3445="BAJA TENSION","BT",IF('INFO SEAL'!I3445="MEDIA TENSION","MT","AT"))</f>
        <v>MT</v>
      </c>
      <c r="G3494" s="180">
        <f>+'INFO SEAL'!K3445</f>
        <v>13</v>
      </c>
      <c r="H3494" s="180" t="str">
        <f>+'INFO SEAL'!L3445</f>
        <v>POSTE</v>
      </c>
      <c r="I3494" s="180" t="str">
        <f>+'INFO SEAL'!M3445</f>
        <v>CONCRETO</v>
      </c>
      <c r="J3494" s="180" t="str">
        <f>+'INFO SEAL'!N3445&amp;"-"&amp;F3494</f>
        <v>PPC19-MT</v>
      </c>
      <c r="K3494" s="180"/>
      <c r="L3494" s="182" t="str">
        <f>+VLOOKUP('INFO SEAL'!N3445,$J$8:$V$50,3,FALSE)</f>
        <v>POSTE DE CONCRETO ARMADO DE 13/300/150/345</v>
      </c>
      <c r="M3494" s="33">
        <f t="shared" si="122"/>
        <v>0.5</v>
      </c>
    </row>
    <row r="3495" spans="1:13" x14ac:dyDescent="0.25">
      <c r="A3495" s="73">
        <f>+'INFO SEAL'!B3446</f>
        <v>3441</v>
      </c>
      <c r="B3495" s="180" t="str">
        <f t="shared" si="121"/>
        <v>SICODI</v>
      </c>
      <c r="C3495" s="180" t="str">
        <f>+'INFO SEAL'!C3446</f>
        <v>AREQUIPA</v>
      </c>
      <c r="D3495" s="180" t="str">
        <f>+'INFO SEAL'!D3446</f>
        <v>CONDESUYOS</v>
      </c>
      <c r="E3495" s="180" t="str">
        <f>+'INFO SEAL'!E3446</f>
        <v>RIO GRANDE</v>
      </c>
      <c r="F3495" s="180" t="str">
        <f>+IF('INFO SEAL'!I3446="BAJA TENSION","BT",IF('INFO SEAL'!I3446="MEDIA TENSION","MT","AT"))</f>
        <v>MT</v>
      </c>
      <c r="G3495" s="180">
        <f>+'INFO SEAL'!K3446</f>
        <v>13</v>
      </c>
      <c r="H3495" s="180" t="str">
        <f>+'INFO SEAL'!L3446</f>
        <v>POSTE</v>
      </c>
      <c r="I3495" s="180" t="str">
        <f>+'INFO SEAL'!M3446</f>
        <v>CONCRETO</v>
      </c>
      <c r="J3495" s="180" t="str">
        <f>+'INFO SEAL'!N3446&amp;"-"&amp;F3495</f>
        <v>PPC19-MT</v>
      </c>
      <c r="K3495" s="180"/>
      <c r="L3495" s="182" t="str">
        <f>+VLOOKUP('INFO SEAL'!N3446,$J$8:$V$50,3,FALSE)</f>
        <v>POSTE DE CONCRETO ARMADO DE 13/300/150/345</v>
      </c>
      <c r="M3495" s="33">
        <f t="shared" si="122"/>
        <v>0.5</v>
      </c>
    </row>
    <row r="3496" spans="1:13" x14ac:dyDescent="0.25">
      <c r="A3496" s="73">
        <f>+'INFO SEAL'!B3447</f>
        <v>3442</v>
      </c>
      <c r="B3496" s="180" t="str">
        <f t="shared" si="121"/>
        <v>SICODI</v>
      </c>
      <c r="C3496" s="180" t="str">
        <f>+'INFO SEAL'!C3447</f>
        <v>AREQUIPA</v>
      </c>
      <c r="D3496" s="180" t="str">
        <f>+'INFO SEAL'!D3447</f>
        <v>CONDESUYOS</v>
      </c>
      <c r="E3496" s="180" t="str">
        <f>+'INFO SEAL'!E3447</f>
        <v>RIO GRANDE</v>
      </c>
      <c r="F3496" s="180" t="str">
        <f>+IF('INFO SEAL'!I3447="BAJA TENSION","BT",IF('INFO SEAL'!I3447="MEDIA TENSION","MT","AT"))</f>
        <v>MT</v>
      </c>
      <c r="G3496" s="180">
        <f>+'INFO SEAL'!K3447</f>
        <v>13</v>
      </c>
      <c r="H3496" s="180" t="str">
        <f>+'INFO SEAL'!L3447</f>
        <v>POSTE</v>
      </c>
      <c r="I3496" s="180" t="str">
        <f>+'INFO SEAL'!M3447</f>
        <v>CONCRETO</v>
      </c>
      <c r="J3496" s="180" t="str">
        <f>+'INFO SEAL'!N3447&amp;"-"&amp;F3496</f>
        <v>PPC19-MT</v>
      </c>
      <c r="K3496" s="180"/>
      <c r="L3496" s="182" t="str">
        <f>+VLOOKUP('INFO SEAL'!N3447,$J$8:$V$50,3,FALSE)</f>
        <v>POSTE DE CONCRETO ARMADO DE 13/300/150/345</v>
      </c>
      <c r="M3496" s="33">
        <f t="shared" si="122"/>
        <v>0.5</v>
      </c>
    </row>
    <row r="3497" spans="1:13" x14ac:dyDescent="0.25">
      <c r="A3497" s="73">
        <f>+'INFO SEAL'!B3448</f>
        <v>3443</v>
      </c>
      <c r="B3497" s="180" t="str">
        <f t="shared" si="121"/>
        <v>SICODI</v>
      </c>
      <c r="C3497" s="180" t="str">
        <f>+'INFO SEAL'!C3448</f>
        <v>AREQUIPA</v>
      </c>
      <c r="D3497" s="180" t="str">
        <f>+'INFO SEAL'!D3448</f>
        <v>CONDESUYOS</v>
      </c>
      <c r="E3497" s="180" t="str">
        <f>+'INFO SEAL'!E3448</f>
        <v>RIO GRANDE</v>
      </c>
      <c r="F3497" s="180" t="str">
        <f>+IF('INFO SEAL'!I3448="BAJA TENSION","BT",IF('INFO SEAL'!I3448="MEDIA TENSION","MT","AT"))</f>
        <v>MT</v>
      </c>
      <c r="G3497" s="180">
        <f>+'INFO SEAL'!K3448</f>
        <v>13</v>
      </c>
      <c r="H3497" s="180" t="str">
        <f>+'INFO SEAL'!L3448</f>
        <v>POSTE</v>
      </c>
      <c r="I3497" s="180" t="str">
        <f>+'INFO SEAL'!M3448</f>
        <v>CONCRETO</v>
      </c>
      <c r="J3497" s="180" t="str">
        <f>+'INFO SEAL'!N3448&amp;"-"&amp;F3497</f>
        <v>PPC19-MT</v>
      </c>
      <c r="K3497" s="180"/>
      <c r="L3497" s="182" t="str">
        <f>+VLOOKUP('INFO SEAL'!N3448,$J$8:$V$50,3,FALSE)</f>
        <v>POSTE DE CONCRETO ARMADO DE 13/300/150/345</v>
      </c>
      <c r="M3497" s="33">
        <f t="shared" si="122"/>
        <v>0.5</v>
      </c>
    </row>
    <row r="3498" spans="1:13" x14ac:dyDescent="0.25">
      <c r="A3498" s="73">
        <f>+'INFO SEAL'!B3449</f>
        <v>3444</v>
      </c>
      <c r="B3498" s="180" t="str">
        <f t="shared" si="121"/>
        <v>SICODI</v>
      </c>
      <c r="C3498" s="180" t="str">
        <f>+'INFO SEAL'!C3449</f>
        <v>AREQUIPA</v>
      </c>
      <c r="D3498" s="180" t="str">
        <f>+'INFO SEAL'!D3449</f>
        <v>CONDESUYOS</v>
      </c>
      <c r="E3498" s="180" t="str">
        <f>+'INFO SEAL'!E3449</f>
        <v>RIO GRANDE</v>
      </c>
      <c r="F3498" s="180" t="str">
        <f>+IF('INFO SEAL'!I3449="BAJA TENSION","BT",IF('INFO SEAL'!I3449="MEDIA TENSION","MT","AT"))</f>
        <v>MT</v>
      </c>
      <c r="G3498" s="180">
        <f>+'INFO SEAL'!K3449</f>
        <v>13</v>
      </c>
      <c r="H3498" s="180" t="str">
        <f>+'INFO SEAL'!L3449</f>
        <v>POSTE</v>
      </c>
      <c r="I3498" s="180" t="str">
        <f>+'INFO SEAL'!M3449</f>
        <v>CONCRETO</v>
      </c>
      <c r="J3498" s="180" t="str">
        <f>+'INFO SEAL'!N3449&amp;"-"&amp;F3498</f>
        <v>PPC19-MT</v>
      </c>
      <c r="K3498" s="180"/>
      <c r="L3498" s="182" t="str">
        <f>+VLOOKUP('INFO SEAL'!N3449,$J$8:$V$50,3,FALSE)</f>
        <v>POSTE DE CONCRETO ARMADO DE 13/300/150/345</v>
      </c>
      <c r="M3498" s="33">
        <f t="shared" si="122"/>
        <v>0.5</v>
      </c>
    </row>
    <row r="3499" spans="1:13" x14ac:dyDescent="0.25">
      <c r="A3499" s="73">
        <f>+'INFO SEAL'!B3450</f>
        <v>3445</v>
      </c>
      <c r="B3499" s="180" t="str">
        <f t="shared" si="121"/>
        <v>SICODI</v>
      </c>
      <c r="C3499" s="180" t="str">
        <f>+'INFO SEAL'!C3450</f>
        <v>AREQUIPA</v>
      </c>
      <c r="D3499" s="180" t="str">
        <f>+'INFO SEAL'!D3450</f>
        <v>CONDESUYOS</v>
      </c>
      <c r="E3499" s="180" t="str">
        <f>+'INFO SEAL'!E3450</f>
        <v>RIO GRANDE</v>
      </c>
      <c r="F3499" s="180" t="str">
        <f>+IF('INFO SEAL'!I3450="BAJA TENSION","BT",IF('INFO SEAL'!I3450="MEDIA TENSION","MT","AT"))</f>
        <v>MT</v>
      </c>
      <c r="G3499" s="180">
        <f>+'INFO SEAL'!K3450</f>
        <v>13</v>
      </c>
      <c r="H3499" s="180" t="str">
        <f>+'INFO SEAL'!L3450</f>
        <v>POSTE</v>
      </c>
      <c r="I3499" s="180" t="str">
        <f>+'INFO SEAL'!M3450</f>
        <v>CONCRETO</v>
      </c>
      <c r="J3499" s="180" t="str">
        <f>+'INFO SEAL'!N3450&amp;"-"&amp;F3499</f>
        <v>PPC19-MT</v>
      </c>
      <c r="K3499" s="180"/>
      <c r="L3499" s="182" t="str">
        <f>+VLOOKUP('INFO SEAL'!N3450,$J$8:$V$50,3,FALSE)</f>
        <v>POSTE DE CONCRETO ARMADO DE 13/300/150/345</v>
      </c>
      <c r="M3499" s="33">
        <f t="shared" si="122"/>
        <v>0.5</v>
      </c>
    </row>
    <row r="3500" spans="1:13" x14ac:dyDescent="0.25">
      <c r="A3500" s="73">
        <f>+'INFO SEAL'!B3451</f>
        <v>3446</v>
      </c>
      <c r="B3500" s="180" t="str">
        <f t="shared" si="121"/>
        <v>SICODI</v>
      </c>
      <c r="C3500" s="180" t="str">
        <f>+'INFO SEAL'!C3451</f>
        <v>AREQUIPA</v>
      </c>
      <c r="D3500" s="180" t="str">
        <f>+'INFO SEAL'!D3451</f>
        <v>CONDESUYOS</v>
      </c>
      <c r="E3500" s="180" t="str">
        <f>+'INFO SEAL'!E3451</f>
        <v>RIO GRANDE</v>
      </c>
      <c r="F3500" s="180" t="str">
        <f>+IF('INFO SEAL'!I3451="BAJA TENSION","BT",IF('INFO SEAL'!I3451="MEDIA TENSION","MT","AT"))</f>
        <v>MT</v>
      </c>
      <c r="G3500" s="180">
        <f>+'INFO SEAL'!K3451</f>
        <v>13</v>
      </c>
      <c r="H3500" s="180" t="str">
        <f>+'INFO SEAL'!L3451</f>
        <v>POSTE</v>
      </c>
      <c r="I3500" s="180" t="str">
        <f>+'INFO SEAL'!M3451</f>
        <v>CONCRETO</v>
      </c>
      <c r="J3500" s="180" t="str">
        <f>+'INFO SEAL'!N3451&amp;"-"&amp;F3500</f>
        <v>PPC19-MT</v>
      </c>
      <c r="K3500" s="180"/>
      <c r="L3500" s="182" t="str">
        <f>+VLOOKUP('INFO SEAL'!N3451,$J$8:$V$50,3,FALSE)</f>
        <v>POSTE DE CONCRETO ARMADO DE 13/300/150/345</v>
      </c>
      <c r="M3500" s="33">
        <f t="shared" si="122"/>
        <v>0.5</v>
      </c>
    </row>
    <row r="3501" spans="1:13" x14ac:dyDescent="0.25">
      <c r="A3501" s="73">
        <f>+'INFO SEAL'!B3452</f>
        <v>3447</v>
      </c>
      <c r="B3501" s="180" t="str">
        <f t="shared" si="121"/>
        <v>SICODI</v>
      </c>
      <c r="C3501" s="180" t="str">
        <f>+'INFO SEAL'!C3452</f>
        <v>AREQUIPA</v>
      </c>
      <c r="D3501" s="180" t="str">
        <f>+'INFO SEAL'!D3452</f>
        <v>CAMANA</v>
      </c>
      <c r="E3501" s="180" t="str">
        <f>+'INFO SEAL'!E3452</f>
        <v>MARIANO NICOLAS VALCARCEL</v>
      </c>
      <c r="F3501" s="180" t="str">
        <f>+IF('INFO SEAL'!I3452="BAJA TENSION","BT",IF('INFO SEAL'!I3452="MEDIA TENSION","MT","AT"))</f>
        <v>MT</v>
      </c>
      <c r="G3501" s="180">
        <f>+'INFO SEAL'!K3452</f>
        <v>13</v>
      </c>
      <c r="H3501" s="180" t="str">
        <f>+'INFO SEAL'!L3452</f>
        <v>POSTE</v>
      </c>
      <c r="I3501" s="180" t="str">
        <f>+'INFO SEAL'!M3452</f>
        <v>CONCRETO</v>
      </c>
      <c r="J3501" s="180" t="str">
        <f>+'INFO SEAL'!N3452&amp;"-"&amp;F3501</f>
        <v>PPC19-MT</v>
      </c>
      <c r="K3501" s="180"/>
      <c r="L3501" s="182" t="str">
        <f>+VLOOKUP('INFO SEAL'!N3452,$J$8:$V$50,3,FALSE)</f>
        <v>POSTE DE CONCRETO ARMADO DE 13/300/150/345</v>
      </c>
      <c r="M3501" s="33">
        <f t="shared" si="122"/>
        <v>0.5</v>
      </c>
    </row>
    <row r="3502" spans="1:13" x14ac:dyDescent="0.25">
      <c r="A3502" s="73">
        <f>+'INFO SEAL'!B3453</f>
        <v>3448</v>
      </c>
      <c r="B3502" s="180" t="str">
        <f t="shared" si="121"/>
        <v>SICODI</v>
      </c>
      <c r="C3502" s="180" t="str">
        <f>+'INFO SEAL'!C3453</f>
        <v>AREQUIPA</v>
      </c>
      <c r="D3502" s="180" t="str">
        <f>+'INFO SEAL'!D3453</f>
        <v>CONDESUYOS</v>
      </c>
      <c r="E3502" s="180" t="str">
        <f>+'INFO SEAL'!E3453</f>
        <v>RIO GRANDE</v>
      </c>
      <c r="F3502" s="180" t="str">
        <f>+IF('INFO SEAL'!I3453="BAJA TENSION","BT",IF('INFO SEAL'!I3453="MEDIA TENSION","MT","AT"))</f>
        <v>MT</v>
      </c>
      <c r="G3502" s="180">
        <f>+'INFO SEAL'!K3453</f>
        <v>13</v>
      </c>
      <c r="H3502" s="180" t="str">
        <f>+'INFO SEAL'!L3453</f>
        <v>POSTE</v>
      </c>
      <c r="I3502" s="180" t="str">
        <f>+'INFO SEAL'!M3453</f>
        <v>CONCRETO</v>
      </c>
      <c r="J3502" s="180" t="str">
        <f>+'INFO SEAL'!N3453&amp;"-"&amp;F3502</f>
        <v>PPC19-MT</v>
      </c>
      <c r="K3502" s="180"/>
      <c r="L3502" s="182" t="str">
        <f>+VLOOKUP('INFO SEAL'!N3453,$J$8:$V$50,3,FALSE)</f>
        <v>POSTE DE CONCRETO ARMADO DE 13/300/150/345</v>
      </c>
      <c r="M3502" s="33">
        <f t="shared" si="122"/>
        <v>0.5</v>
      </c>
    </row>
    <row r="3503" spans="1:13" x14ac:dyDescent="0.25">
      <c r="A3503" s="73">
        <f>+'INFO SEAL'!B3454</f>
        <v>3449</v>
      </c>
      <c r="B3503" s="180" t="str">
        <f t="shared" si="121"/>
        <v>SICODI</v>
      </c>
      <c r="C3503" s="180" t="str">
        <f>+'INFO SEAL'!C3454</f>
        <v>AREQUIPA</v>
      </c>
      <c r="D3503" s="180" t="str">
        <f>+'INFO SEAL'!D3454</f>
        <v>CAMANA</v>
      </c>
      <c r="E3503" s="180" t="str">
        <f>+'INFO SEAL'!E3454</f>
        <v>MARIANO NICOLAS VALCARCEL</v>
      </c>
      <c r="F3503" s="180" t="str">
        <f>+IF('INFO SEAL'!I3454="BAJA TENSION","BT",IF('INFO SEAL'!I3454="MEDIA TENSION","MT","AT"))</f>
        <v>MT</v>
      </c>
      <c r="G3503" s="180">
        <f>+'INFO SEAL'!K3454</f>
        <v>13</v>
      </c>
      <c r="H3503" s="180" t="str">
        <f>+'INFO SEAL'!L3454</f>
        <v>POSTE</v>
      </c>
      <c r="I3503" s="180" t="str">
        <f>+'INFO SEAL'!M3454</f>
        <v>CONCRETO</v>
      </c>
      <c r="J3503" s="180" t="str">
        <f>+'INFO SEAL'!N3454&amp;"-"&amp;F3503</f>
        <v>PPC19-MT</v>
      </c>
      <c r="K3503" s="180"/>
      <c r="L3503" s="182" t="str">
        <f>+VLOOKUP('INFO SEAL'!N3454,$J$8:$V$50,3,FALSE)</f>
        <v>POSTE DE CONCRETO ARMADO DE 13/300/150/345</v>
      </c>
      <c r="M3503" s="33">
        <f t="shared" si="122"/>
        <v>0.5</v>
      </c>
    </row>
    <row r="3504" spans="1:13" x14ac:dyDescent="0.25">
      <c r="A3504" s="73">
        <f>+'INFO SEAL'!B3455</f>
        <v>3450</v>
      </c>
      <c r="B3504" s="180" t="str">
        <f t="shared" si="121"/>
        <v>SICODI</v>
      </c>
      <c r="C3504" s="180" t="str">
        <f>+'INFO SEAL'!C3455</f>
        <v>AREQUIPA</v>
      </c>
      <c r="D3504" s="180" t="str">
        <f>+'INFO SEAL'!D3455</f>
        <v>CONDESUYOS</v>
      </c>
      <c r="E3504" s="180" t="str">
        <f>+'INFO SEAL'!E3455</f>
        <v>RIO GRANDE</v>
      </c>
      <c r="F3504" s="180" t="str">
        <f>+IF('INFO SEAL'!I3455="BAJA TENSION","BT",IF('INFO SEAL'!I3455="MEDIA TENSION","MT","AT"))</f>
        <v>MT</v>
      </c>
      <c r="G3504" s="180">
        <f>+'INFO SEAL'!K3455</f>
        <v>13</v>
      </c>
      <c r="H3504" s="180" t="str">
        <f>+'INFO SEAL'!L3455</f>
        <v>POSTE</v>
      </c>
      <c r="I3504" s="180" t="str">
        <f>+'INFO SEAL'!M3455</f>
        <v>CONCRETO</v>
      </c>
      <c r="J3504" s="180" t="str">
        <f>+'INFO SEAL'!N3455&amp;"-"&amp;F3504</f>
        <v>PPC19-MT</v>
      </c>
      <c r="K3504" s="180"/>
      <c r="L3504" s="182" t="str">
        <f>+VLOOKUP('INFO SEAL'!N3455,$J$8:$V$50,3,FALSE)</f>
        <v>POSTE DE CONCRETO ARMADO DE 13/300/150/345</v>
      </c>
      <c r="M3504" s="33">
        <f t="shared" si="122"/>
        <v>0.5</v>
      </c>
    </row>
    <row r="3505" spans="1:13" x14ac:dyDescent="0.25">
      <c r="A3505" s="73">
        <f>+'INFO SEAL'!B3456</f>
        <v>3451</v>
      </c>
      <c r="B3505" s="180" t="str">
        <f t="shared" si="121"/>
        <v>SICODI</v>
      </c>
      <c r="C3505" s="180" t="str">
        <f>+'INFO SEAL'!C3456</f>
        <v>AREQUIPA</v>
      </c>
      <c r="D3505" s="180" t="str">
        <f>+'INFO SEAL'!D3456</f>
        <v>CONDESUYOS</v>
      </c>
      <c r="E3505" s="180" t="str">
        <f>+'INFO SEAL'!E3456</f>
        <v>RIO GRANDE</v>
      </c>
      <c r="F3505" s="180" t="str">
        <f>+IF('INFO SEAL'!I3456="BAJA TENSION","BT",IF('INFO SEAL'!I3456="MEDIA TENSION","MT","AT"))</f>
        <v>MT</v>
      </c>
      <c r="G3505" s="180">
        <f>+'INFO SEAL'!K3456</f>
        <v>13</v>
      </c>
      <c r="H3505" s="180" t="str">
        <f>+'INFO SEAL'!L3456</f>
        <v>POSTE</v>
      </c>
      <c r="I3505" s="180" t="str">
        <f>+'INFO SEAL'!M3456</f>
        <v>CONCRETO</v>
      </c>
      <c r="J3505" s="180" t="str">
        <f>+'INFO SEAL'!N3456&amp;"-"&amp;F3505</f>
        <v>PPC19-MT</v>
      </c>
      <c r="K3505" s="180"/>
      <c r="L3505" s="182" t="str">
        <f>+VLOOKUP('INFO SEAL'!N3456,$J$8:$V$50,3,FALSE)</f>
        <v>POSTE DE CONCRETO ARMADO DE 13/300/150/345</v>
      </c>
      <c r="M3505" s="33">
        <f t="shared" si="122"/>
        <v>0.5</v>
      </c>
    </row>
    <row r="3506" spans="1:13" x14ac:dyDescent="0.25">
      <c r="A3506" s="73">
        <f>+'INFO SEAL'!B3457</f>
        <v>3452</v>
      </c>
      <c r="B3506" s="180" t="str">
        <f t="shared" si="121"/>
        <v>SICODI</v>
      </c>
      <c r="C3506" s="180" t="str">
        <f>+'INFO SEAL'!C3457</f>
        <v>AREQUIPA</v>
      </c>
      <c r="D3506" s="180" t="str">
        <f>+'INFO SEAL'!D3457</f>
        <v>CONDESUYOS</v>
      </c>
      <c r="E3506" s="180" t="str">
        <f>+'INFO SEAL'!E3457</f>
        <v>RIO GRANDE</v>
      </c>
      <c r="F3506" s="180" t="str">
        <f>+IF('INFO SEAL'!I3457="BAJA TENSION","BT",IF('INFO SEAL'!I3457="MEDIA TENSION","MT","AT"))</f>
        <v>MT</v>
      </c>
      <c r="G3506" s="180">
        <f>+'INFO SEAL'!K3457</f>
        <v>13</v>
      </c>
      <c r="H3506" s="180" t="str">
        <f>+'INFO SEAL'!L3457</f>
        <v>POSTE</v>
      </c>
      <c r="I3506" s="180" t="str">
        <f>+'INFO SEAL'!M3457</f>
        <v>CONCRETO</v>
      </c>
      <c r="J3506" s="180" t="str">
        <f>+'INFO SEAL'!N3457&amp;"-"&amp;F3506</f>
        <v>PPC19-MT</v>
      </c>
      <c r="K3506" s="180"/>
      <c r="L3506" s="182" t="str">
        <f>+VLOOKUP('INFO SEAL'!N3457,$J$8:$V$50,3,FALSE)</f>
        <v>POSTE DE CONCRETO ARMADO DE 13/300/150/345</v>
      </c>
      <c r="M3506" s="33">
        <f t="shared" si="122"/>
        <v>0.5</v>
      </c>
    </row>
    <row r="3507" spans="1:13" x14ac:dyDescent="0.25">
      <c r="A3507" s="73">
        <f>+'INFO SEAL'!B3458</f>
        <v>3453</v>
      </c>
      <c r="B3507" s="180" t="str">
        <f t="shared" si="121"/>
        <v>SICODI</v>
      </c>
      <c r="C3507" s="180" t="str">
        <f>+'INFO SEAL'!C3458</f>
        <v>AREQUIPA</v>
      </c>
      <c r="D3507" s="180" t="str">
        <f>+'INFO SEAL'!D3458</f>
        <v>CONDESUYOS</v>
      </c>
      <c r="E3507" s="180" t="str">
        <f>+'INFO SEAL'!E3458</f>
        <v>RIO GRANDE</v>
      </c>
      <c r="F3507" s="180" t="str">
        <f>+IF('INFO SEAL'!I3458="BAJA TENSION","BT",IF('INFO SEAL'!I3458="MEDIA TENSION","MT","AT"))</f>
        <v>MT</v>
      </c>
      <c r="G3507" s="180">
        <f>+'INFO SEAL'!K3458</f>
        <v>13</v>
      </c>
      <c r="H3507" s="180" t="str">
        <f>+'INFO SEAL'!L3458</f>
        <v>POSTE</v>
      </c>
      <c r="I3507" s="180" t="str">
        <f>+'INFO SEAL'!M3458</f>
        <v>CONCRETO</v>
      </c>
      <c r="J3507" s="180" t="str">
        <f>+'INFO SEAL'!N3458&amp;"-"&amp;F3507</f>
        <v>PPC19-MT</v>
      </c>
      <c r="K3507" s="180"/>
      <c r="L3507" s="182" t="str">
        <f>+VLOOKUP('INFO SEAL'!N3458,$J$8:$V$50,3,FALSE)</f>
        <v>POSTE DE CONCRETO ARMADO DE 13/300/150/345</v>
      </c>
      <c r="M3507" s="33">
        <f t="shared" si="122"/>
        <v>0.5</v>
      </c>
    </row>
    <row r="3508" spans="1:13" x14ac:dyDescent="0.25">
      <c r="A3508" s="73">
        <f>+'INFO SEAL'!B3459</f>
        <v>3454</v>
      </c>
      <c r="B3508" s="180" t="str">
        <f t="shared" si="121"/>
        <v>SICODI</v>
      </c>
      <c r="C3508" s="180" t="str">
        <f>+'INFO SEAL'!C3459</f>
        <v>AREQUIPA</v>
      </c>
      <c r="D3508" s="180" t="str">
        <f>+'INFO SEAL'!D3459</f>
        <v>CONDESUYOS</v>
      </c>
      <c r="E3508" s="180" t="str">
        <f>+'INFO SEAL'!E3459</f>
        <v>RIO GRANDE</v>
      </c>
      <c r="F3508" s="180" t="str">
        <f>+IF('INFO SEAL'!I3459="BAJA TENSION","BT",IF('INFO SEAL'!I3459="MEDIA TENSION","MT","AT"))</f>
        <v>MT</v>
      </c>
      <c r="G3508" s="180">
        <f>+'INFO SEAL'!K3459</f>
        <v>13</v>
      </c>
      <c r="H3508" s="180" t="str">
        <f>+'INFO SEAL'!L3459</f>
        <v>POSTE</v>
      </c>
      <c r="I3508" s="180" t="str">
        <f>+'INFO SEAL'!M3459</f>
        <v>CONCRETO</v>
      </c>
      <c r="J3508" s="180" t="str">
        <f>+'INFO SEAL'!N3459&amp;"-"&amp;F3508</f>
        <v>PPC19-MT</v>
      </c>
      <c r="K3508" s="180"/>
      <c r="L3508" s="182" t="str">
        <f>+VLOOKUP('INFO SEAL'!N3459,$J$8:$V$50,3,FALSE)</f>
        <v>POSTE DE CONCRETO ARMADO DE 13/300/150/345</v>
      </c>
      <c r="M3508" s="33">
        <f t="shared" si="122"/>
        <v>0.5</v>
      </c>
    </row>
    <row r="3509" spans="1:13" x14ac:dyDescent="0.25">
      <c r="A3509" s="73">
        <f>+'INFO SEAL'!B3460</f>
        <v>3455</v>
      </c>
      <c r="B3509" s="180" t="str">
        <f t="shared" si="121"/>
        <v>SICODI</v>
      </c>
      <c r="C3509" s="180" t="str">
        <f>+'INFO SEAL'!C3460</f>
        <v>AREQUIPA</v>
      </c>
      <c r="D3509" s="180" t="str">
        <f>+'INFO SEAL'!D3460</f>
        <v>CONDESUYOS</v>
      </c>
      <c r="E3509" s="180" t="str">
        <f>+'INFO SEAL'!E3460</f>
        <v>RIO GRANDE</v>
      </c>
      <c r="F3509" s="180" t="str">
        <f>+IF('INFO SEAL'!I3460="BAJA TENSION","BT",IF('INFO SEAL'!I3460="MEDIA TENSION","MT","AT"))</f>
        <v>MT</v>
      </c>
      <c r="G3509" s="180">
        <f>+'INFO SEAL'!K3460</f>
        <v>13</v>
      </c>
      <c r="H3509" s="180" t="str">
        <f>+'INFO SEAL'!L3460</f>
        <v>POSTE</v>
      </c>
      <c r="I3509" s="180" t="str">
        <f>+'INFO SEAL'!M3460</f>
        <v>CONCRETO</v>
      </c>
      <c r="J3509" s="180" t="str">
        <f>+'INFO SEAL'!N3460&amp;"-"&amp;F3509</f>
        <v>PPC19-MT</v>
      </c>
      <c r="K3509" s="180"/>
      <c r="L3509" s="182" t="str">
        <f>+VLOOKUP('INFO SEAL'!N3460,$J$8:$V$50,3,FALSE)</f>
        <v>POSTE DE CONCRETO ARMADO DE 13/300/150/345</v>
      </c>
      <c r="M3509" s="33">
        <f t="shared" si="122"/>
        <v>0.5</v>
      </c>
    </row>
    <row r="3510" spans="1:13" x14ac:dyDescent="0.25">
      <c r="A3510" s="73">
        <f>+'INFO SEAL'!B3461</f>
        <v>3456</v>
      </c>
      <c r="B3510" s="180" t="str">
        <f t="shared" si="121"/>
        <v>SICODI</v>
      </c>
      <c r="C3510" s="180" t="str">
        <f>+'INFO SEAL'!C3461</f>
        <v>AREQUIPA</v>
      </c>
      <c r="D3510" s="180" t="str">
        <f>+'INFO SEAL'!D3461</f>
        <v>CONDESUYOS</v>
      </c>
      <c r="E3510" s="180" t="str">
        <f>+'INFO SEAL'!E3461</f>
        <v>RIO GRANDE</v>
      </c>
      <c r="F3510" s="180" t="str">
        <f>+IF('INFO SEAL'!I3461="BAJA TENSION","BT",IF('INFO SEAL'!I3461="MEDIA TENSION","MT","AT"))</f>
        <v>MT</v>
      </c>
      <c r="G3510" s="180">
        <f>+'INFO SEAL'!K3461</f>
        <v>13</v>
      </c>
      <c r="H3510" s="180" t="str">
        <f>+'INFO SEAL'!L3461</f>
        <v>POSTE</v>
      </c>
      <c r="I3510" s="180" t="str">
        <f>+'INFO SEAL'!M3461</f>
        <v>CONCRETO</v>
      </c>
      <c r="J3510" s="180" t="str">
        <f>+'INFO SEAL'!N3461&amp;"-"&amp;F3510</f>
        <v>PPC19-MT</v>
      </c>
      <c r="K3510" s="180"/>
      <c r="L3510" s="182" t="str">
        <f>+VLOOKUP('INFO SEAL'!N3461,$J$8:$V$50,3,FALSE)</f>
        <v>POSTE DE CONCRETO ARMADO DE 13/300/150/345</v>
      </c>
      <c r="M3510" s="33">
        <f t="shared" si="122"/>
        <v>0.5</v>
      </c>
    </row>
    <row r="3511" spans="1:13" x14ac:dyDescent="0.25">
      <c r="A3511" s="73">
        <f>+'INFO SEAL'!B3462</f>
        <v>3457</v>
      </c>
      <c r="B3511" s="180" t="str">
        <f t="shared" si="121"/>
        <v>SICODI</v>
      </c>
      <c r="C3511" s="180" t="str">
        <f>+'INFO SEAL'!C3462</f>
        <v>AREQUIPA</v>
      </c>
      <c r="D3511" s="180" t="str">
        <f>+'INFO SEAL'!D3462</f>
        <v>CAMANA</v>
      </c>
      <c r="E3511" s="180" t="str">
        <f>+'INFO SEAL'!E3462</f>
        <v>MARIANO NICOLAS VALCARCEL</v>
      </c>
      <c r="F3511" s="180" t="str">
        <f>+IF('INFO SEAL'!I3462="BAJA TENSION","BT",IF('INFO SEAL'!I3462="MEDIA TENSION","MT","AT"))</f>
        <v>MT</v>
      </c>
      <c r="G3511" s="180">
        <f>+'INFO SEAL'!K3462</f>
        <v>13</v>
      </c>
      <c r="H3511" s="180" t="str">
        <f>+'INFO SEAL'!L3462</f>
        <v>POSTE</v>
      </c>
      <c r="I3511" s="180" t="str">
        <f>+'INFO SEAL'!M3462</f>
        <v>CONCRETO</v>
      </c>
      <c r="J3511" s="180" t="str">
        <f>+'INFO SEAL'!N3462&amp;"-"&amp;F3511</f>
        <v>PPC19-MT</v>
      </c>
      <c r="K3511" s="180"/>
      <c r="L3511" s="182" t="str">
        <f>+VLOOKUP('INFO SEAL'!N3462,$J$8:$V$50,3,FALSE)</f>
        <v>POSTE DE CONCRETO ARMADO DE 13/300/150/345</v>
      </c>
      <c r="M3511" s="33">
        <f t="shared" si="122"/>
        <v>0.5</v>
      </c>
    </row>
    <row r="3512" spans="1:13" x14ac:dyDescent="0.25">
      <c r="A3512" s="73">
        <f>+'INFO SEAL'!B3463</f>
        <v>3458</v>
      </c>
      <c r="B3512" s="180" t="str">
        <f t="shared" ref="B3512:B3575" si="123">+INDEX($B$8:$B$50,MATCH(L3512,$L$8:$L$50,0))</f>
        <v>SICODI</v>
      </c>
      <c r="C3512" s="180" t="str">
        <f>+'INFO SEAL'!C3463</f>
        <v>AREQUIPA</v>
      </c>
      <c r="D3512" s="180" t="str">
        <f>+'INFO SEAL'!D3463</f>
        <v>CAMANA</v>
      </c>
      <c r="E3512" s="180" t="str">
        <f>+'INFO SEAL'!E3463</f>
        <v>MARIANO NICOLAS VALCARCEL</v>
      </c>
      <c r="F3512" s="180" t="str">
        <f>+IF('INFO SEAL'!I3463="BAJA TENSION","BT",IF('INFO SEAL'!I3463="MEDIA TENSION","MT","AT"))</f>
        <v>MT</v>
      </c>
      <c r="G3512" s="180">
        <f>+'INFO SEAL'!K3463</f>
        <v>13</v>
      </c>
      <c r="H3512" s="180" t="str">
        <f>+'INFO SEAL'!L3463</f>
        <v>POSTE</v>
      </c>
      <c r="I3512" s="180" t="str">
        <f>+'INFO SEAL'!M3463</f>
        <v>CONCRETO</v>
      </c>
      <c r="J3512" s="180" t="str">
        <f>+'INFO SEAL'!N3463&amp;"-"&amp;F3512</f>
        <v>PPC19-MT</v>
      </c>
      <c r="K3512" s="180"/>
      <c r="L3512" s="182" t="str">
        <f>+VLOOKUP('INFO SEAL'!N3463,$J$8:$V$50,3,FALSE)</f>
        <v>POSTE DE CONCRETO ARMADO DE 13/300/150/345</v>
      </c>
      <c r="M3512" s="33">
        <f t="shared" ref="M3512:M3575" si="124">+VLOOKUP(J3512,$K$8:$V$50,12,FALSE)</f>
        <v>0.5</v>
      </c>
    </row>
    <row r="3513" spans="1:13" x14ac:dyDescent="0.25">
      <c r="A3513" s="73">
        <f>+'INFO SEAL'!B3464</f>
        <v>3459</v>
      </c>
      <c r="B3513" s="180" t="str">
        <f t="shared" si="123"/>
        <v>SICODI</v>
      </c>
      <c r="C3513" s="180" t="str">
        <f>+'INFO SEAL'!C3464</f>
        <v>AREQUIPA</v>
      </c>
      <c r="D3513" s="180" t="str">
        <f>+'INFO SEAL'!D3464</f>
        <v>CONDESUYOS</v>
      </c>
      <c r="E3513" s="180" t="str">
        <f>+'INFO SEAL'!E3464</f>
        <v>RIO GRANDE</v>
      </c>
      <c r="F3513" s="180" t="str">
        <f>+IF('INFO SEAL'!I3464="BAJA TENSION","BT",IF('INFO SEAL'!I3464="MEDIA TENSION","MT","AT"))</f>
        <v>MT</v>
      </c>
      <c r="G3513" s="180">
        <f>+'INFO SEAL'!K3464</f>
        <v>13</v>
      </c>
      <c r="H3513" s="180" t="str">
        <f>+'INFO SEAL'!L3464</f>
        <v>POSTE</v>
      </c>
      <c r="I3513" s="180" t="str">
        <f>+'INFO SEAL'!M3464</f>
        <v>CONCRETO</v>
      </c>
      <c r="J3513" s="180" t="str">
        <f>+'INFO SEAL'!N3464&amp;"-"&amp;F3513</f>
        <v>PPC19-MT</v>
      </c>
      <c r="K3513" s="180"/>
      <c r="L3513" s="182" t="str">
        <f>+VLOOKUP('INFO SEAL'!N3464,$J$8:$V$50,3,FALSE)</f>
        <v>POSTE DE CONCRETO ARMADO DE 13/300/150/345</v>
      </c>
      <c r="M3513" s="33">
        <f t="shared" si="124"/>
        <v>0.5</v>
      </c>
    </row>
    <row r="3514" spans="1:13" x14ac:dyDescent="0.25">
      <c r="A3514" s="73">
        <f>+'INFO SEAL'!B3465</f>
        <v>3460</v>
      </c>
      <c r="B3514" s="180" t="str">
        <f t="shared" si="123"/>
        <v>SICODI</v>
      </c>
      <c r="C3514" s="180" t="str">
        <f>+'INFO SEAL'!C3465</f>
        <v>AREQUIPA</v>
      </c>
      <c r="D3514" s="180" t="str">
        <f>+'INFO SEAL'!D3465</f>
        <v>CAMANA</v>
      </c>
      <c r="E3514" s="180" t="str">
        <f>+'INFO SEAL'!E3465</f>
        <v>MARIANO NICOLAS VALCARCEL</v>
      </c>
      <c r="F3514" s="180" t="str">
        <f>+IF('INFO SEAL'!I3465="BAJA TENSION","BT",IF('INFO SEAL'!I3465="MEDIA TENSION","MT","AT"))</f>
        <v>MT</v>
      </c>
      <c r="G3514" s="180">
        <f>+'INFO SEAL'!K3465</f>
        <v>13</v>
      </c>
      <c r="H3514" s="180" t="str">
        <f>+'INFO SEAL'!L3465</f>
        <v>POSTE</v>
      </c>
      <c r="I3514" s="180" t="str">
        <f>+'INFO SEAL'!M3465</f>
        <v>CONCRETO</v>
      </c>
      <c r="J3514" s="180" t="str">
        <f>+'INFO SEAL'!N3465&amp;"-"&amp;F3514</f>
        <v>PPC19-MT</v>
      </c>
      <c r="K3514" s="180"/>
      <c r="L3514" s="182" t="str">
        <f>+VLOOKUP('INFO SEAL'!N3465,$J$8:$V$50,3,FALSE)</f>
        <v>POSTE DE CONCRETO ARMADO DE 13/300/150/345</v>
      </c>
      <c r="M3514" s="33">
        <f t="shared" si="124"/>
        <v>0.5</v>
      </c>
    </row>
    <row r="3515" spans="1:13" x14ac:dyDescent="0.25">
      <c r="A3515" s="73">
        <f>+'INFO SEAL'!B3466</f>
        <v>3461</v>
      </c>
      <c r="B3515" s="180" t="str">
        <f t="shared" si="123"/>
        <v>SICODI</v>
      </c>
      <c r="C3515" s="180" t="str">
        <f>+'INFO SEAL'!C3466</f>
        <v>AREQUIPA</v>
      </c>
      <c r="D3515" s="180" t="str">
        <f>+'INFO SEAL'!D3466</f>
        <v>CAMANA</v>
      </c>
      <c r="E3515" s="180" t="str">
        <f>+'INFO SEAL'!E3466</f>
        <v>MARIANO NICOLAS VALCARCEL</v>
      </c>
      <c r="F3515" s="180" t="str">
        <f>+IF('INFO SEAL'!I3466="BAJA TENSION","BT",IF('INFO SEAL'!I3466="MEDIA TENSION","MT","AT"))</f>
        <v>MT</v>
      </c>
      <c r="G3515" s="180">
        <f>+'INFO SEAL'!K3466</f>
        <v>13</v>
      </c>
      <c r="H3515" s="180" t="str">
        <f>+'INFO SEAL'!L3466</f>
        <v>POSTE</v>
      </c>
      <c r="I3515" s="180" t="str">
        <f>+'INFO SEAL'!M3466</f>
        <v>CONCRETO</v>
      </c>
      <c r="J3515" s="180" t="str">
        <f>+'INFO SEAL'!N3466&amp;"-"&amp;F3515</f>
        <v>PPC19-MT</v>
      </c>
      <c r="K3515" s="180"/>
      <c r="L3515" s="182" t="str">
        <f>+VLOOKUP('INFO SEAL'!N3466,$J$8:$V$50,3,FALSE)</f>
        <v>POSTE DE CONCRETO ARMADO DE 13/300/150/345</v>
      </c>
      <c r="M3515" s="33">
        <f t="shared" si="124"/>
        <v>0.5</v>
      </c>
    </row>
    <row r="3516" spans="1:13" x14ac:dyDescent="0.25">
      <c r="A3516" s="73">
        <f>+'INFO SEAL'!B3467</f>
        <v>3462</v>
      </c>
      <c r="B3516" s="180" t="str">
        <f t="shared" si="123"/>
        <v>SICODI</v>
      </c>
      <c r="C3516" s="180" t="str">
        <f>+'INFO SEAL'!C3467</f>
        <v>AREQUIPA</v>
      </c>
      <c r="D3516" s="180" t="str">
        <f>+'INFO SEAL'!D3467</f>
        <v>CAMANA</v>
      </c>
      <c r="E3516" s="180" t="str">
        <f>+'INFO SEAL'!E3467</f>
        <v>MARIANO NICOLAS VALCARCEL</v>
      </c>
      <c r="F3516" s="180" t="str">
        <f>+IF('INFO SEAL'!I3467="BAJA TENSION","BT",IF('INFO SEAL'!I3467="MEDIA TENSION","MT","AT"))</f>
        <v>MT</v>
      </c>
      <c r="G3516" s="180">
        <f>+'INFO SEAL'!K3467</f>
        <v>13</v>
      </c>
      <c r="H3516" s="180" t="str">
        <f>+'INFO SEAL'!L3467</f>
        <v>POSTE</v>
      </c>
      <c r="I3516" s="180" t="str">
        <f>+'INFO SEAL'!M3467</f>
        <v>CONCRETO</v>
      </c>
      <c r="J3516" s="180" t="str">
        <f>+'INFO SEAL'!N3467&amp;"-"&amp;F3516</f>
        <v>PPC19-MT</v>
      </c>
      <c r="K3516" s="180"/>
      <c r="L3516" s="182" t="str">
        <f>+VLOOKUP('INFO SEAL'!N3467,$J$8:$V$50,3,FALSE)</f>
        <v>POSTE DE CONCRETO ARMADO DE 13/300/150/345</v>
      </c>
      <c r="M3516" s="33">
        <f t="shared" si="124"/>
        <v>0.5</v>
      </c>
    </row>
    <row r="3517" spans="1:13" x14ac:dyDescent="0.25">
      <c r="A3517" s="73">
        <f>+'INFO SEAL'!B3468</f>
        <v>3463</v>
      </c>
      <c r="B3517" s="180" t="str">
        <f t="shared" si="123"/>
        <v>SICODI</v>
      </c>
      <c r="C3517" s="180" t="str">
        <f>+'INFO SEAL'!C3468</f>
        <v>AREQUIPA</v>
      </c>
      <c r="D3517" s="180" t="str">
        <f>+'INFO SEAL'!D3468</f>
        <v>CAMANA</v>
      </c>
      <c r="E3517" s="180" t="str">
        <f>+'INFO SEAL'!E3468</f>
        <v>MARIANO NICOLAS VALCARCEL</v>
      </c>
      <c r="F3517" s="180" t="str">
        <f>+IF('INFO SEAL'!I3468="BAJA TENSION","BT",IF('INFO SEAL'!I3468="MEDIA TENSION","MT","AT"))</f>
        <v>MT</v>
      </c>
      <c r="G3517" s="180">
        <f>+'INFO SEAL'!K3468</f>
        <v>13</v>
      </c>
      <c r="H3517" s="180" t="str">
        <f>+'INFO SEAL'!L3468</f>
        <v>POSTE</v>
      </c>
      <c r="I3517" s="180" t="str">
        <f>+'INFO SEAL'!M3468</f>
        <v>CONCRETO</v>
      </c>
      <c r="J3517" s="180" t="str">
        <f>+'INFO SEAL'!N3468&amp;"-"&amp;F3517</f>
        <v>PPC19-MT</v>
      </c>
      <c r="K3517" s="180"/>
      <c r="L3517" s="182" t="str">
        <f>+VLOOKUP('INFO SEAL'!N3468,$J$8:$V$50,3,FALSE)</f>
        <v>POSTE DE CONCRETO ARMADO DE 13/300/150/345</v>
      </c>
      <c r="M3517" s="33">
        <f t="shared" si="124"/>
        <v>0.5</v>
      </c>
    </row>
    <row r="3518" spans="1:13" x14ac:dyDescent="0.25">
      <c r="A3518" s="73">
        <f>+'INFO SEAL'!B3469</f>
        <v>3464</v>
      </c>
      <c r="B3518" s="180" t="str">
        <f t="shared" si="123"/>
        <v>SICODI</v>
      </c>
      <c r="C3518" s="180" t="str">
        <f>+'INFO SEAL'!C3469</f>
        <v>AREQUIPA</v>
      </c>
      <c r="D3518" s="180" t="str">
        <f>+'INFO SEAL'!D3469</f>
        <v>CAMANA</v>
      </c>
      <c r="E3518" s="180" t="str">
        <f>+'INFO SEAL'!E3469</f>
        <v>MARIANO NICOLAS VALCARCEL</v>
      </c>
      <c r="F3518" s="180" t="str">
        <f>+IF('INFO SEAL'!I3469="BAJA TENSION","BT",IF('INFO SEAL'!I3469="MEDIA TENSION","MT","AT"))</f>
        <v>MT</v>
      </c>
      <c r="G3518" s="180">
        <f>+'INFO SEAL'!K3469</f>
        <v>13</v>
      </c>
      <c r="H3518" s="180" t="str">
        <f>+'INFO SEAL'!L3469</f>
        <v>POSTE</v>
      </c>
      <c r="I3518" s="180" t="str">
        <f>+'INFO SEAL'!M3469</f>
        <v>CONCRETO</v>
      </c>
      <c r="J3518" s="180" t="str">
        <f>+'INFO SEAL'!N3469&amp;"-"&amp;F3518</f>
        <v>PPC19-MT</v>
      </c>
      <c r="K3518" s="180"/>
      <c r="L3518" s="182" t="str">
        <f>+VLOOKUP('INFO SEAL'!N3469,$J$8:$V$50,3,FALSE)</f>
        <v>POSTE DE CONCRETO ARMADO DE 13/300/150/345</v>
      </c>
      <c r="M3518" s="33">
        <f t="shared" si="124"/>
        <v>0.5</v>
      </c>
    </row>
    <row r="3519" spans="1:13" x14ac:dyDescent="0.25">
      <c r="A3519" s="73">
        <f>+'INFO SEAL'!B3470</f>
        <v>3465</v>
      </c>
      <c r="B3519" s="180" t="str">
        <f t="shared" si="123"/>
        <v>SICODI</v>
      </c>
      <c r="C3519" s="180" t="str">
        <f>+'INFO SEAL'!C3470</f>
        <v>AREQUIPA</v>
      </c>
      <c r="D3519" s="180" t="str">
        <f>+'INFO SEAL'!D3470</f>
        <v>CAMANA</v>
      </c>
      <c r="E3519" s="180" t="str">
        <f>+'INFO SEAL'!E3470</f>
        <v>MARIANO NICOLAS VALCARCEL</v>
      </c>
      <c r="F3519" s="180" t="str">
        <f>+IF('INFO SEAL'!I3470="BAJA TENSION","BT",IF('INFO SEAL'!I3470="MEDIA TENSION","MT","AT"))</f>
        <v>MT</v>
      </c>
      <c r="G3519" s="180">
        <f>+'INFO SEAL'!K3470</f>
        <v>13</v>
      </c>
      <c r="H3519" s="180" t="str">
        <f>+'INFO SEAL'!L3470</f>
        <v>POSTE</v>
      </c>
      <c r="I3519" s="180" t="str">
        <f>+'INFO SEAL'!M3470</f>
        <v>CONCRETO</v>
      </c>
      <c r="J3519" s="180" t="str">
        <f>+'INFO SEAL'!N3470&amp;"-"&amp;F3519</f>
        <v>PPC19-MT</v>
      </c>
      <c r="K3519" s="180"/>
      <c r="L3519" s="182" t="str">
        <f>+VLOOKUP('INFO SEAL'!N3470,$J$8:$V$50,3,FALSE)</f>
        <v>POSTE DE CONCRETO ARMADO DE 13/300/150/345</v>
      </c>
      <c r="M3519" s="33">
        <f t="shared" si="124"/>
        <v>0.5</v>
      </c>
    </row>
    <row r="3520" spans="1:13" x14ac:dyDescent="0.25">
      <c r="A3520" s="73">
        <f>+'INFO SEAL'!B3471</f>
        <v>3466</v>
      </c>
      <c r="B3520" s="180" t="str">
        <f t="shared" si="123"/>
        <v>SICODI</v>
      </c>
      <c r="C3520" s="180" t="str">
        <f>+'INFO SEAL'!C3471</f>
        <v>AREQUIPA</v>
      </c>
      <c r="D3520" s="180" t="str">
        <f>+'INFO SEAL'!D3471</f>
        <v>CAMANA</v>
      </c>
      <c r="E3520" s="180" t="str">
        <f>+'INFO SEAL'!E3471</f>
        <v>MARIANO NICOLAS VALCARCEL</v>
      </c>
      <c r="F3520" s="180" t="str">
        <f>+IF('INFO SEAL'!I3471="BAJA TENSION","BT",IF('INFO SEAL'!I3471="MEDIA TENSION","MT","AT"))</f>
        <v>MT</v>
      </c>
      <c r="G3520" s="180">
        <f>+'INFO SEAL'!K3471</f>
        <v>13</v>
      </c>
      <c r="H3520" s="180" t="str">
        <f>+'INFO SEAL'!L3471</f>
        <v>POSTE</v>
      </c>
      <c r="I3520" s="180" t="str">
        <f>+'INFO SEAL'!M3471</f>
        <v>CONCRETO</v>
      </c>
      <c r="J3520" s="180" t="str">
        <f>+'INFO SEAL'!N3471&amp;"-"&amp;F3520</f>
        <v>PPC19-MT</v>
      </c>
      <c r="K3520" s="180"/>
      <c r="L3520" s="182" t="str">
        <f>+VLOOKUP('INFO SEAL'!N3471,$J$8:$V$50,3,FALSE)</f>
        <v>POSTE DE CONCRETO ARMADO DE 13/300/150/345</v>
      </c>
      <c r="M3520" s="33">
        <f t="shared" si="124"/>
        <v>0.5</v>
      </c>
    </row>
    <row r="3521" spans="1:13" x14ac:dyDescent="0.25">
      <c r="A3521" s="73">
        <f>+'INFO SEAL'!B3472</f>
        <v>3467</v>
      </c>
      <c r="B3521" s="180" t="str">
        <f t="shared" si="123"/>
        <v>SICODI</v>
      </c>
      <c r="C3521" s="180" t="str">
        <f>+'INFO SEAL'!C3472</f>
        <v>AREQUIPA</v>
      </c>
      <c r="D3521" s="180" t="str">
        <f>+'INFO SEAL'!D3472</f>
        <v>CAMANA</v>
      </c>
      <c r="E3521" s="180" t="str">
        <f>+'INFO SEAL'!E3472</f>
        <v>MARIANO NICOLAS VALCARCEL</v>
      </c>
      <c r="F3521" s="180" t="str">
        <f>+IF('INFO SEAL'!I3472="BAJA TENSION","BT",IF('INFO SEAL'!I3472="MEDIA TENSION","MT","AT"))</f>
        <v>MT</v>
      </c>
      <c r="G3521" s="180">
        <f>+'INFO SEAL'!K3472</f>
        <v>13</v>
      </c>
      <c r="H3521" s="180" t="str">
        <f>+'INFO SEAL'!L3472</f>
        <v>POSTE</v>
      </c>
      <c r="I3521" s="180" t="str">
        <f>+'INFO SEAL'!M3472</f>
        <v>CONCRETO</v>
      </c>
      <c r="J3521" s="180" t="str">
        <f>+'INFO SEAL'!N3472&amp;"-"&amp;F3521</f>
        <v>PPC19-MT</v>
      </c>
      <c r="K3521" s="180"/>
      <c r="L3521" s="182" t="str">
        <f>+VLOOKUP('INFO SEAL'!N3472,$J$8:$V$50,3,FALSE)</f>
        <v>POSTE DE CONCRETO ARMADO DE 13/300/150/345</v>
      </c>
      <c r="M3521" s="33">
        <f t="shared" si="124"/>
        <v>0.5</v>
      </c>
    </row>
    <row r="3522" spans="1:13" x14ac:dyDescent="0.25">
      <c r="A3522" s="73">
        <f>+'INFO SEAL'!B3473</f>
        <v>3468</v>
      </c>
      <c r="B3522" s="180" t="str">
        <f t="shared" si="123"/>
        <v>SICODI</v>
      </c>
      <c r="C3522" s="180" t="str">
        <f>+'INFO SEAL'!C3473</f>
        <v>AREQUIPA</v>
      </c>
      <c r="D3522" s="180" t="str">
        <f>+'INFO SEAL'!D3473</f>
        <v>CAMANA</v>
      </c>
      <c r="E3522" s="180" t="str">
        <f>+'INFO SEAL'!E3473</f>
        <v>MARIANO NICOLAS VALCARCEL</v>
      </c>
      <c r="F3522" s="180" t="str">
        <f>+IF('INFO SEAL'!I3473="BAJA TENSION","BT",IF('INFO SEAL'!I3473="MEDIA TENSION","MT","AT"))</f>
        <v>MT</v>
      </c>
      <c r="G3522" s="180">
        <f>+'INFO SEAL'!K3473</f>
        <v>13</v>
      </c>
      <c r="H3522" s="180" t="str">
        <f>+'INFO SEAL'!L3473</f>
        <v>POSTE</v>
      </c>
      <c r="I3522" s="180" t="str">
        <f>+'INFO SEAL'!M3473</f>
        <v>CONCRETO</v>
      </c>
      <c r="J3522" s="180" t="str">
        <f>+'INFO SEAL'!N3473&amp;"-"&amp;F3522</f>
        <v>PPC19-MT</v>
      </c>
      <c r="K3522" s="180"/>
      <c r="L3522" s="182" t="str">
        <f>+VLOOKUP('INFO SEAL'!N3473,$J$8:$V$50,3,FALSE)</f>
        <v>POSTE DE CONCRETO ARMADO DE 13/300/150/345</v>
      </c>
      <c r="M3522" s="33">
        <f t="shared" si="124"/>
        <v>0.5</v>
      </c>
    </row>
    <row r="3523" spans="1:13" x14ac:dyDescent="0.25">
      <c r="A3523" s="73">
        <f>+'INFO SEAL'!B3474</f>
        <v>3469</v>
      </c>
      <c r="B3523" s="180" t="str">
        <f t="shared" si="123"/>
        <v>SICODI</v>
      </c>
      <c r="C3523" s="180" t="str">
        <f>+'INFO SEAL'!C3474</f>
        <v>AREQUIPA</v>
      </c>
      <c r="D3523" s="180" t="str">
        <f>+'INFO SEAL'!D3474</f>
        <v>CAMANA</v>
      </c>
      <c r="E3523" s="180" t="str">
        <f>+'INFO SEAL'!E3474</f>
        <v>MARIANO NICOLAS VALCARCEL</v>
      </c>
      <c r="F3523" s="180" t="str">
        <f>+IF('INFO SEAL'!I3474="BAJA TENSION","BT",IF('INFO SEAL'!I3474="MEDIA TENSION","MT","AT"))</f>
        <v>MT</v>
      </c>
      <c r="G3523" s="180">
        <f>+'INFO SEAL'!K3474</f>
        <v>13</v>
      </c>
      <c r="H3523" s="180" t="str">
        <f>+'INFO SEAL'!L3474</f>
        <v>POSTE</v>
      </c>
      <c r="I3523" s="180" t="str">
        <f>+'INFO SEAL'!M3474</f>
        <v>CONCRETO</v>
      </c>
      <c r="J3523" s="180" t="str">
        <f>+'INFO SEAL'!N3474&amp;"-"&amp;F3523</f>
        <v>PPC19-MT</v>
      </c>
      <c r="K3523" s="180"/>
      <c r="L3523" s="182" t="str">
        <f>+VLOOKUP('INFO SEAL'!N3474,$J$8:$V$50,3,FALSE)</f>
        <v>POSTE DE CONCRETO ARMADO DE 13/300/150/345</v>
      </c>
      <c r="M3523" s="33">
        <f t="shared" si="124"/>
        <v>0.5</v>
      </c>
    </row>
    <row r="3524" spans="1:13" x14ac:dyDescent="0.25">
      <c r="A3524" s="73">
        <f>+'INFO SEAL'!B3475</f>
        <v>3470</v>
      </c>
      <c r="B3524" s="180" t="str">
        <f t="shared" si="123"/>
        <v>SICODI</v>
      </c>
      <c r="C3524" s="180" t="str">
        <f>+'INFO SEAL'!C3475</f>
        <v>AREQUIPA</v>
      </c>
      <c r="D3524" s="180" t="str">
        <f>+'INFO SEAL'!D3475</f>
        <v>CAMANA</v>
      </c>
      <c r="E3524" s="180" t="str">
        <f>+'INFO SEAL'!E3475</f>
        <v>MARIANO NICOLAS VALCARCEL</v>
      </c>
      <c r="F3524" s="180" t="str">
        <f>+IF('INFO SEAL'!I3475="BAJA TENSION","BT",IF('INFO SEAL'!I3475="MEDIA TENSION","MT","AT"))</f>
        <v>MT</v>
      </c>
      <c r="G3524" s="180">
        <f>+'INFO SEAL'!K3475</f>
        <v>13</v>
      </c>
      <c r="H3524" s="180" t="str">
        <f>+'INFO SEAL'!L3475</f>
        <v>POSTE</v>
      </c>
      <c r="I3524" s="180" t="str">
        <f>+'INFO SEAL'!M3475</f>
        <v>CONCRETO</v>
      </c>
      <c r="J3524" s="180" t="str">
        <f>+'INFO SEAL'!N3475&amp;"-"&amp;F3524</f>
        <v>PPC19-MT</v>
      </c>
      <c r="K3524" s="180"/>
      <c r="L3524" s="182" t="str">
        <f>+VLOOKUP('INFO SEAL'!N3475,$J$8:$V$50,3,FALSE)</f>
        <v>POSTE DE CONCRETO ARMADO DE 13/300/150/345</v>
      </c>
      <c r="M3524" s="33">
        <f t="shared" si="124"/>
        <v>0.5</v>
      </c>
    </row>
    <row r="3525" spans="1:13" x14ac:dyDescent="0.25">
      <c r="A3525" s="73">
        <f>+'INFO SEAL'!B3476</f>
        <v>3471</v>
      </c>
      <c r="B3525" s="180" t="str">
        <f t="shared" si="123"/>
        <v>SICODI</v>
      </c>
      <c r="C3525" s="180" t="str">
        <f>+'INFO SEAL'!C3476</f>
        <v>AREQUIPA</v>
      </c>
      <c r="D3525" s="180" t="str">
        <f>+'INFO SEAL'!D3476</f>
        <v>CAMANA</v>
      </c>
      <c r="E3525" s="180" t="str">
        <f>+'INFO SEAL'!E3476</f>
        <v>MARIANO NICOLAS VALCARCEL</v>
      </c>
      <c r="F3525" s="180" t="str">
        <f>+IF('INFO SEAL'!I3476="BAJA TENSION","BT",IF('INFO SEAL'!I3476="MEDIA TENSION","MT","AT"))</f>
        <v>MT</v>
      </c>
      <c r="G3525" s="180">
        <f>+'INFO SEAL'!K3476</f>
        <v>13</v>
      </c>
      <c r="H3525" s="180" t="str">
        <f>+'INFO SEAL'!L3476</f>
        <v>POSTE</v>
      </c>
      <c r="I3525" s="180" t="str">
        <f>+'INFO SEAL'!M3476</f>
        <v>CONCRETO</v>
      </c>
      <c r="J3525" s="180" t="str">
        <f>+'INFO SEAL'!N3476&amp;"-"&amp;F3525</f>
        <v>PPC19-MT</v>
      </c>
      <c r="K3525" s="180"/>
      <c r="L3525" s="182" t="str">
        <f>+VLOOKUP('INFO SEAL'!N3476,$J$8:$V$50,3,FALSE)</f>
        <v>POSTE DE CONCRETO ARMADO DE 13/300/150/345</v>
      </c>
      <c r="M3525" s="33">
        <f t="shared" si="124"/>
        <v>0.5</v>
      </c>
    </row>
    <row r="3526" spans="1:13" x14ac:dyDescent="0.25">
      <c r="A3526" s="73">
        <f>+'INFO SEAL'!B3477</f>
        <v>3472</v>
      </c>
      <c r="B3526" s="180" t="str">
        <f t="shared" si="123"/>
        <v>SICODI</v>
      </c>
      <c r="C3526" s="180" t="str">
        <f>+'INFO SEAL'!C3477</f>
        <v>AREQUIPA</v>
      </c>
      <c r="D3526" s="180" t="str">
        <f>+'INFO SEAL'!D3477</f>
        <v>CAMANA</v>
      </c>
      <c r="E3526" s="180" t="str">
        <f>+'INFO SEAL'!E3477</f>
        <v>MARIANO NICOLAS VALCARCEL</v>
      </c>
      <c r="F3526" s="180" t="str">
        <f>+IF('INFO SEAL'!I3477="BAJA TENSION","BT",IF('INFO SEAL'!I3477="MEDIA TENSION","MT","AT"))</f>
        <v>MT</v>
      </c>
      <c r="G3526" s="180">
        <f>+'INFO SEAL'!K3477</f>
        <v>13</v>
      </c>
      <c r="H3526" s="180" t="str">
        <f>+'INFO SEAL'!L3477</f>
        <v>POSTE</v>
      </c>
      <c r="I3526" s="180" t="str">
        <f>+'INFO SEAL'!M3477</f>
        <v>CONCRETO</v>
      </c>
      <c r="J3526" s="180" t="str">
        <f>+'INFO SEAL'!N3477&amp;"-"&amp;F3526</f>
        <v>PPC19-MT</v>
      </c>
      <c r="K3526" s="180"/>
      <c r="L3526" s="182" t="str">
        <f>+VLOOKUP('INFO SEAL'!N3477,$J$8:$V$50,3,FALSE)</f>
        <v>POSTE DE CONCRETO ARMADO DE 13/300/150/345</v>
      </c>
      <c r="M3526" s="33">
        <f t="shared" si="124"/>
        <v>0.5</v>
      </c>
    </row>
    <row r="3527" spans="1:13" x14ac:dyDescent="0.25">
      <c r="A3527" s="73">
        <f>+'INFO SEAL'!B3478</f>
        <v>3473</v>
      </c>
      <c r="B3527" s="180" t="str">
        <f t="shared" si="123"/>
        <v>SICODI</v>
      </c>
      <c r="C3527" s="180" t="str">
        <f>+'INFO SEAL'!C3478</f>
        <v>AREQUIPA</v>
      </c>
      <c r="D3527" s="180" t="str">
        <f>+'INFO SEAL'!D3478</f>
        <v>CAMANA</v>
      </c>
      <c r="E3527" s="180" t="str">
        <f>+'INFO SEAL'!E3478</f>
        <v>MARIANO NICOLAS VALCARCEL</v>
      </c>
      <c r="F3527" s="180" t="str">
        <f>+IF('INFO SEAL'!I3478="BAJA TENSION","BT",IF('INFO SEAL'!I3478="MEDIA TENSION","MT","AT"))</f>
        <v>MT</v>
      </c>
      <c r="G3527" s="180">
        <f>+'INFO SEAL'!K3478</f>
        <v>13</v>
      </c>
      <c r="H3527" s="180" t="str">
        <f>+'INFO SEAL'!L3478</f>
        <v>POSTE</v>
      </c>
      <c r="I3527" s="180" t="str">
        <f>+'INFO SEAL'!M3478</f>
        <v>CONCRETO</v>
      </c>
      <c r="J3527" s="180" t="str">
        <f>+'INFO SEAL'!N3478&amp;"-"&amp;F3527</f>
        <v>PPC19-MT</v>
      </c>
      <c r="K3527" s="180"/>
      <c r="L3527" s="182" t="str">
        <f>+VLOOKUP('INFO SEAL'!N3478,$J$8:$V$50,3,FALSE)</f>
        <v>POSTE DE CONCRETO ARMADO DE 13/300/150/345</v>
      </c>
      <c r="M3527" s="33">
        <f t="shared" si="124"/>
        <v>0.5</v>
      </c>
    </row>
    <row r="3528" spans="1:13" x14ac:dyDescent="0.25">
      <c r="A3528" s="73">
        <f>+'INFO SEAL'!B3479</f>
        <v>3474</v>
      </c>
      <c r="B3528" s="180" t="str">
        <f t="shared" si="123"/>
        <v>SICODI</v>
      </c>
      <c r="C3528" s="180" t="str">
        <f>+'INFO SEAL'!C3479</f>
        <v>AREQUIPA</v>
      </c>
      <c r="D3528" s="180" t="str">
        <f>+'INFO SEAL'!D3479</f>
        <v>CAMANA</v>
      </c>
      <c r="E3528" s="180" t="str">
        <f>+'INFO SEAL'!E3479</f>
        <v>MARIANO NICOLAS VALCARCEL</v>
      </c>
      <c r="F3528" s="180" t="str">
        <f>+IF('INFO SEAL'!I3479="BAJA TENSION","BT",IF('INFO SEAL'!I3479="MEDIA TENSION","MT","AT"))</f>
        <v>MT</v>
      </c>
      <c r="G3528" s="180">
        <f>+'INFO SEAL'!K3479</f>
        <v>13</v>
      </c>
      <c r="H3528" s="180" t="str">
        <f>+'INFO SEAL'!L3479</f>
        <v>POSTE</v>
      </c>
      <c r="I3528" s="180" t="str">
        <f>+'INFO SEAL'!M3479</f>
        <v>CONCRETO</v>
      </c>
      <c r="J3528" s="180" t="str">
        <f>+'INFO SEAL'!N3479&amp;"-"&amp;F3528</f>
        <v>PPC19-MT</v>
      </c>
      <c r="K3528" s="180"/>
      <c r="L3528" s="182" t="str">
        <f>+VLOOKUP('INFO SEAL'!N3479,$J$8:$V$50,3,FALSE)</f>
        <v>POSTE DE CONCRETO ARMADO DE 13/300/150/345</v>
      </c>
      <c r="M3528" s="33">
        <f t="shared" si="124"/>
        <v>0.5</v>
      </c>
    </row>
    <row r="3529" spans="1:13" x14ac:dyDescent="0.25">
      <c r="A3529" s="73">
        <f>+'INFO SEAL'!B3480</f>
        <v>3475</v>
      </c>
      <c r="B3529" s="180" t="str">
        <f t="shared" si="123"/>
        <v>SICODI</v>
      </c>
      <c r="C3529" s="180" t="str">
        <f>+'INFO SEAL'!C3480</f>
        <v>AREQUIPA</v>
      </c>
      <c r="D3529" s="180" t="str">
        <f>+'INFO SEAL'!D3480</f>
        <v>CAMANA</v>
      </c>
      <c r="E3529" s="180" t="str">
        <f>+'INFO SEAL'!E3480</f>
        <v>MARIANO NICOLAS VALCARCEL</v>
      </c>
      <c r="F3529" s="180" t="str">
        <f>+IF('INFO SEAL'!I3480="BAJA TENSION","BT",IF('INFO SEAL'!I3480="MEDIA TENSION","MT","AT"))</f>
        <v>MT</v>
      </c>
      <c r="G3529" s="180">
        <f>+'INFO SEAL'!K3480</f>
        <v>13</v>
      </c>
      <c r="H3529" s="180" t="str">
        <f>+'INFO SEAL'!L3480</f>
        <v>POSTE</v>
      </c>
      <c r="I3529" s="180" t="str">
        <f>+'INFO SEAL'!M3480</f>
        <v>CONCRETO</v>
      </c>
      <c r="J3529" s="180" t="str">
        <f>+'INFO SEAL'!N3480&amp;"-"&amp;F3529</f>
        <v>PPC19-MT</v>
      </c>
      <c r="K3529" s="180"/>
      <c r="L3529" s="182" t="str">
        <f>+VLOOKUP('INFO SEAL'!N3480,$J$8:$V$50,3,FALSE)</f>
        <v>POSTE DE CONCRETO ARMADO DE 13/300/150/345</v>
      </c>
      <c r="M3529" s="33">
        <f t="shared" si="124"/>
        <v>0.5</v>
      </c>
    </row>
    <row r="3530" spans="1:13" x14ac:dyDescent="0.25">
      <c r="A3530" s="73">
        <f>+'INFO SEAL'!B3481</f>
        <v>3476</v>
      </c>
      <c r="B3530" s="180" t="str">
        <f t="shared" si="123"/>
        <v>SICODI</v>
      </c>
      <c r="C3530" s="180" t="str">
        <f>+'INFO SEAL'!C3481</f>
        <v>AREQUIPA</v>
      </c>
      <c r="D3530" s="180" t="str">
        <f>+'INFO SEAL'!D3481</f>
        <v>CAMANA</v>
      </c>
      <c r="E3530" s="180" t="str">
        <f>+'INFO SEAL'!E3481</f>
        <v>MARIANO NICOLAS VALCARCEL</v>
      </c>
      <c r="F3530" s="180" t="str">
        <f>+IF('INFO SEAL'!I3481="BAJA TENSION","BT",IF('INFO SEAL'!I3481="MEDIA TENSION","MT","AT"))</f>
        <v>MT</v>
      </c>
      <c r="G3530" s="180">
        <f>+'INFO SEAL'!K3481</f>
        <v>13</v>
      </c>
      <c r="H3530" s="180" t="str">
        <f>+'INFO SEAL'!L3481</f>
        <v>POSTE</v>
      </c>
      <c r="I3530" s="180" t="str">
        <f>+'INFO SEAL'!M3481</f>
        <v>CONCRETO</v>
      </c>
      <c r="J3530" s="180" t="str">
        <f>+'INFO SEAL'!N3481&amp;"-"&amp;F3530</f>
        <v>PPC19-MT</v>
      </c>
      <c r="K3530" s="180"/>
      <c r="L3530" s="182" t="str">
        <f>+VLOOKUP('INFO SEAL'!N3481,$J$8:$V$50,3,FALSE)</f>
        <v>POSTE DE CONCRETO ARMADO DE 13/300/150/345</v>
      </c>
      <c r="M3530" s="33">
        <f t="shared" si="124"/>
        <v>0.5</v>
      </c>
    </row>
    <row r="3531" spans="1:13" x14ac:dyDescent="0.25">
      <c r="A3531" s="73">
        <f>+'INFO SEAL'!B3482</f>
        <v>3477</v>
      </c>
      <c r="B3531" s="180" t="str">
        <f t="shared" si="123"/>
        <v>SICODI</v>
      </c>
      <c r="C3531" s="180" t="str">
        <f>+'INFO SEAL'!C3482</f>
        <v>AREQUIPA</v>
      </c>
      <c r="D3531" s="180" t="str">
        <f>+'INFO SEAL'!D3482</f>
        <v>CAMANA</v>
      </c>
      <c r="E3531" s="180" t="str">
        <f>+'INFO SEAL'!E3482</f>
        <v>MARIANO NICOLAS VALCARCEL</v>
      </c>
      <c r="F3531" s="180" t="str">
        <f>+IF('INFO SEAL'!I3482="BAJA TENSION","BT",IF('INFO SEAL'!I3482="MEDIA TENSION","MT","AT"))</f>
        <v>MT</v>
      </c>
      <c r="G3531" s="180">
        <f>+'INFO SEAL'!K3482</f>
        <v>13</v>
      </c>
      <c r="H3531" s="180" t="str">
        <f>+'INFO SEAL'!L3482</f>
        <v>POSTE</v>
      </c>
      <c r="I3531" s="180" t="str">
        <f>+'INFO SEAL'!M3482</f>
        <v>CONCRETO</v>
      </c>
      <c r="J3531" s="180" t="str">
        <f>+'INFO SEAL'!N3482&amp;"-"&amp;F3531</f>
        <v>PPC19-MT</v>
      </c>
      <c r="K3531" s="180"/>
      <c r="L3531" s="182" t="str">
        <f>+VLOOKUP('INFO SEAL'!N3482,$J$8:$V$50,3,FALSE)</f>
        <v>POSTE DE CONCRETO ARMADO DE 13/300/150/345</v>
      </c>
      <c r="M3531" s="33">
        <f t="shared" si="124"/>
        <v>0.5</v>
      </c>
    </row>
    <row r="3532" spans="1:13" x14ac:dyDescent="0.25">
      <c r="A3532" s="73">
        <f>+'INFO SEAL'!B3483</f>
        <v>3478</v>
      </c>
      <c r="B3532" s="180" t="str">
        <f t="shared" si="123"/>
        <v>SICODI</v>
      </c>
      <c r="C3532" s="180" t="str">
        <f>+'INFO SEAL'!C3483</f>
        <v>AREQUIPA</v>
      </c>
      <c r="D3532" s="180" t="str">
        <f>+'INFO SEAL'!D3483</f>
        <v>CAMANA</v>
      </c>
      <c r="E3532" s="180" t="str">
        <f>+'INFO SEAL'!E3483</f>
        <v>MARIANO NICOLAS VALCARCEL</v>
      </c>
      <c r="F3532" s="180" t="str">
        <f>+IF('INFO SEAL'!I3483="BAJA TENSION","BT",IF('INFO SEAL'!I3483="MEDIA TENSION","MT","AT"))</f>
        <v>MT</v>
      </c>
      <c r="G3532" s="180">
        <f>+'INFO SEAL'!K3483</f>
        <v>13</v>
      </c>
      <c r="H3532" s="180" t="str">
        <f>+'INFO SEAL'!L3483</f>
        <v>POSTE</v>
      </c>
      <c r="I3532" s="180" t="str">
        <f>+'INFO SEAL'!M3483</f>
        <v>CONCRETO</v>
      </c>
      <c r="J3532" s="180" t="str">
        <f>+'INFO SEAL'!N3483&amp;"-"&amp;F3532</f>
        <v>PPC19-MT</v>
      </c>
      <c r="K3532" s="180"/>
      <c r="L3532" s="182" t="str">
        <f>+VLOOKUP('INFO SEAL'!N3483,$J$8:$V$50,3,FALSE)</f>
        <v>POSTE DE CONCRETO ARMADO DE 13/300/150/345</v>
      </c>
      <c r="M3532" s="33">
        <f t="shared" si="124"/>
        <v>0.5</v>
      </c>
    </row>
    <row r="3533" spans="1:13" x14ac:dyDescent="0.25">
      <c r="A3533" s="73">
        <f>+'INFO SEAL'!B3484</f>
        <v>3479</v>
      </c>
      <c r="B3533" s="180" t="str">
        <f t="shared" si="123"/>
        <v>SICODI</v>
      </c>
      <c r="C3533" s="180" t="str">
        <f>+'INFO SEAL'!C3484</f>
        <v>AREQUIPA</v>
      </c>
      <c r="D3533" s="180" t="str">
        <f>+'INFO SEAL'!D3484</f>
        <v>CAMANA</v>
      </c>
      <c r="E3533" s="180" t="str">
        <f>+'INFO SEAL'!E3484</f>
        <v>MARIANO NICOLAS VALCARCEL</v>
      </c>
      <c r="F3533" s="180" t="str">
        <f>+IF('INFO SEAL'!I3484="BAJA TENSION","BT",IF('INFO SEAL'!I3484="MEDIA TENSION","MT","AT"))</f>
        <v>MT</v>
      </c>
      <c r="G3533" s="180">
        <f>+'INFO SEAL'!K3484</f>
        <v>13</v>
      </c>
      <c r="H3533" s="180" t="str">
        <f>+'INFO SEAL'!L3484</f>
        <v>POSTE</v>
      </c>
      <c r="I3533" s="180" t="str">
        <f>+'INFO SEAL'!M3484</f>
        <v>CONCRETO</v>
      </c>
      <c r="J3533" s="180" t="str">
        <f>+'INFO SEAL'!N3484&amp;"-"&amp;F3533</f>
        <v>PPC19-MT</v>
      </c>
      <c r="K3533" s="180"/>
      <c r="L3533" s="182" t="str">
        <f>+VLOOKUP('INFO SEAL'!N3484,$J$8:$V$50,3,FALSE)</f>
        <v>POSTE DE CONCRETO ARMADO DE 13/300/150/345</v>
      </c>
      <c r="M3533" s="33">
        <f t="shared" si="124"/>
        <v>0.5</v>
      </c>
    </row>
    <row r="3534" spans="1:13" x14ac:dyDescent="0.25">
      <c r="A3534" s="73">
        <f>+'INFO SEAL'!B3485</f>
        <v>3480</v>
      </c>
      <c r="B3534" s="180" t="str">
        <f t="shared" si="123"/>
        <v>SICODI</v>
      </c>
      <c r="C3534" s="180" t="str">
        <f>+'INFO SEAL'!C3485</f>
        <v>AREQUIPA</v>
      </c>
      <c r="D3534" s="180" t="str">
        <f>+'INFO SEAL'!D3485</f>
        <v>CAMANA</v>
      </c>
      <c r="E3534" s="180" t="str">
        <f>+'INFO SEAL'!E3485</f>
        <v>MARIANO NICOLAS VALCARCEL</v>
      </c>
      <c r="F3534" s="180" t="str">
        <f>+IF('INFO SEAL'!I3485="BAJA TENSION","BT",IF('INFO SEAL'!I3485="MEDIA TENSION","MT","AT"))</f>
        <v>MT</v>
      </c>
      <c r="G3534" s="180">
        <f>+'INFO SEAL'!K3485</f>
        <v>13</v>
      </c>
      <c r="H3534" s="180" t="str">
        <f>+'INFO SEAL'!L3485</f>
        <v>POSTE</v>
      </c>
      <c r="I3534" s="180" t="str">
        <f>+'INFO SEAL'!M3485</f>
        <v>CONCRETO</v>
      </c>
      <c r="J3534" s="180" t="str">
        <f>+'INFO SEAL'!N3485&amp;"-"&amp;F3534</f>
        <v>PPC19-MT</v>
      </c>
      <c r="K3534" s="180"/>
      <c r="L3534" s="182" t="str">
        <f>+VLOOKUP('INFO SEAL'!N3485,$J$8:$V$50,3,FALSE)</f>
        <v>POSTE DE CONCRETO ARMADO DE 13/300/150/345</v>
      </c>
      <c r="M3534" s="33">
        <f t="shared" si="124"/>
        <v>0.5</v>
      </c>
    </row>
    <row r="3535" spans="1:13" x14ac:dyDescent="0.25">
      <c r="A3535" s="73">
        <f>+'INFO SEAL'!B3486</f>
        <v>3481</v>
      </c>
      <c r="B3535" s="180" t="str">
        <f t="shared" si="123"/>
        <v>SICODI</v>
      </c>
      <c r="C3535" s="180" t="str">
        <f>+'INFO SEAL'!C3486</f>
        <v>AREQUIPA</v>
      </c>
      <c r="D3535" s="180" t="str">
        <f>+'INFO SEAL'!D3486</f>
        <v>CAMANA</v>
      </c>
      <c r="E3535" s="180" t="str">
        <f>+'INFO SEAL'!E3486</f>
        <v>MARISCAL CACERES</v>
      </c>
      <c r="F3535" s="180" t="str">
        <f>+IF('INFO SEAL'!I3486="BAJA TENSION","BT",IF('INFO SEAL'!I3486="MEDIA TENSION","MT","AT"))</f>
        <v>MT</v>
      </c>
      <c r="G3535" s="180">
        <f>+'INFO SEAL'!K3486</f>
        <v>13</v>
      </c>
      <c r="H3535" s="180" t="str">
        <f>+'INFO SEAL'!L3486</f>
        <v>POSTE</v>
      </c>
      <c r="I3535" s="180" t="str">
        <f>+'INFO SEAL'!M3486</f>
        <v>CONCRETO</v>
      </c>
      <c r="J3535" s="180" t="str">
        <f>+'INFO SEAL'!N3486&amp;"-"&amp;F3535</f>
        <v>PPC19-MT</v>
      </c>
      <c r="K3535" s="180"/>
      <c r="L3535" s="182" t="str">
        <f>+VLOOKUP('INFO SEAL'!N3486,$J$8:$V$50,3,FALSE)</f>
        <v>POSTE DE CONCRETO ARMADO DE 13/300/150/345</v>
      </c>
      <c r="M3535" s="33">
        <f t="shared" si="124"/>
        <v>0.5</v>
      </c>
    </row>
    <row r="3536" spans="1:13" x14ac:dyDescent="0.25">
      <c r="A3536" s="73">
        <f>+'INFO SEAL'!B3487</f>
        <v>3482</v>
      </c>
      <c r="B3536" s="180" t="str">
        <f t="shared" si="123"/>
        <v>SICODI</v>
      </c>
      <c r="C3536" s="180" t="str">
        <f>+'INFO SEAL'!C3487</f>
        <v>AREQUIPA</v>
      </c>
      <c r="D3536" s="180" t="str">
        <f>+'INFO SEAL'!D3487</f>
        <v>CAMANA</v>
      </c>
      <c r="E3536" s="180" t="str">
        <f>+'INFO SEAL'!E3487</f>
        <v>MARIANO NICOLAS VALCARCEL</v>
      </c>
      <c r="F3536" s="180" t="str">
        <f>+IF('INFO SEAL'!I3487="BAJA TENSION","BT",IF('INFO SEAL'!I3487="MEDIA TENSION","MT","AT"))</f>
        <v>MT</v>
      </c>
      <c r="G3536" s="180">
        <f>+'INFO SEAL'!K3487</f>
        <v>13</v>
      </c>
      <c r="H3536" s="180" t="str">
        <f>+'INFO SEAL'!L3487</f>
        <v>POSTE</v>
      </c>
      <c r="I3536" s="180" t="str">
        <f>+'INFO SEAL'!M3487</f>
        <v>CONCRETO</v>
      </c>
      <c r="J3536" s="180" t="str">
        <f>+'INFO SEAL'!N3487&amp;"-"&amp;F3536</f>
        <v>PPC19-MT</v>
      </c>
      <c r="K3536" s="180"/>
      <c r="L3536" s="182" t="str">
        <f>+VLOOKUP('INFO SEAL'!N3487,$J$8:$V$50,3,FALSE)</f>
        <v>POSTE DE CONCRETO ARMADO DE 13/300/150/345</v>
      </c>
      <c r="M3536" s="33">
        <f t="shared" si="124"/>
        <v>0.5</v>
      </c>
    </row>
    <row r="3537" spans="1:13" x14ac:dyDescent="0.25">
      <c r="A3537" s="73">
        <f>+'INFO SEAL'!B3488</f>
        <v>3483</v>
      </c>
      <c r="B3537" s="180" t="str">
        <f t="shared" si="123"/>
        <v>SICODI</v>
      </c>
      <c r="C3537" s="180" t="str">
        <f>+'INFO SEAL'!C3488</f>
        <v>AREQUIPA</v>
      </c>
      <c r="D3537" s="180" t="str">
        <f>+'INFO SEAL'!D3488</f>
        <v>CAMANA</v>
      </c>
      <c r="E3537" s="180" t="str">
        <f>+'INFO SEAL'!E3488</f>
        <v>MARIANO NICOLAS VALCARCEL</v>
      </c>
      <c r="F3537" s="180" t="str">
        <f>+IF('INFO SEAL'!I3488="BAJA TENSION","BT",IF('INFO SEAL'!I3488="MEDIA TENSION","MT","AT"))</f>
        <v>MT</v>
      </c>
      <c r="G3537" s="180">
        <f>+'INFO SEAL'!K3488</f>
        <v>13</v>
      </c>
      <c r="H3537" s="180" t="str">
        <f>+'INFO SEAL'!L3488</f>
        <v>POSTE</v>
      </c>
      <c r="I3537" s="180" t="str">
        <f>+'INFO SEAL'!M3488</f>
        <v>CONCRETO</v>
      </c>
      <c r="J3537" s="180" t="str">
        <f>+'INFO SEAL'!N3488&amp;"-"&amp;F3537</f>
        <v>PPC19-MT</v>
      </c>
      <c r="K3537" s="180"/>
      <c r="L3537" s="182" t="str">
        <f>+VLOOKUP('INFO SEAL'!N3488,$J$8:$V$50,3,FALSE)</f>
        <v>POSTE DE CONCRETO ARMADO DE 13/300/150/345</v>
      </c>
      <c r="M3537" s="33">
        <f t="shared" si="124"/>
        <v>0.5</v>
      </c>
    </row>
    <row r="3538" spans="1:13" x14ac:dyDescent="0.25">
      <c r="A3538" s="73">
        <f>+'INFO SEAL'!B3489</f>
        <v>3484</v>
      </c>
      <c r="B3538" s="180" t="str">
        <f t="shared" si="123"/>
        <v>SICODI</v>
      </c>
      <c r="C3538" s="180" t="str">
        <f>+'INFO SEAL'!C3489</f>
        <v>AREQUIPA</v>
      </c>
      <c r="D3538" s="180" t="str">
        <f>+'INFO SEAL'!D3489</f>
        <v>CONDESUYOS</v>
      </c>
      <c r="E3538" s="180" t="str">
        <f>+'INFO SEAL'!E3489</f>
        <v>YANAQUIHUA</v>
      </c>
      <c r="F3538" s="180" t="str">
        <f>+IF('INFO SEAL'!I3489="BAJA TENSION","BT",IF('INFO SEAL'!I3489="MEDIA TENSION","MT","AT"))</f>
        <v>MT</v>
      </c>
      <c r="G3538" s="180">
        <f>+'INFO SEAL'!K3489</f>
        <v>13</v>
      </c>
      <c r="H3538" s="180" t="str">
        <f>+'INFO SEAL'!L3489</f>
        <v>POSTE</v>
      </c>
      <c r="I3538" s="180" t="str">
        <f>+'INFO SEAL'!M3489</f>
        <v>CONCRETO</v>
      </c>
      <c r="J3538" s="180" t="str">
        <f>+'INFO SEAL'!N3489&amp;"-"&amp;F3538</f>
        <v>PPC19-MT</v>
      </c>
      <c r="K3538" s="180"/>
      <c r="L3538" s="182" t="str">
        <f>+VLOOKUP('INFO SEAL'!N3489,$J$8:$V$50,3,FALSE)</f>
        <v>POSTE DE CONCRETO ARMADO DE 13/300/150/345</v>
      </c>
      <c r="M3538" s="33">
        <f t="shared" si="124"/>
        <v>0.5</v>
      </c>
    </row>
    <row r="3539" spans="1:13" x14ac:dyDescent="0.25">
      <c r="A3539" s="73">
        <f>+'INFO SEAL'!B3490</f>
        <v>3485</v>
      </c>
      <c r="B3539" s="180" t="str">
        <f t="shared" si="123"/>
        <v>SICODI</v>
      </c>
      <c r="C3539" s="180" t="str">
        <f>+'INFO SEAL'!C3490</f>
        <v>AREQUIPA</v>
      </c>
      <c r="D3539" s="180" t="str">
        <f>+'INFO SEAL'!D3490</f>
        <v>CAMANA</v>
      </c>
      <c r="E3539" s="180" t="str">
        <f>+'INFO SEAL'!E3490</f>
        <v>MARIANO NICOLAS VALCARCEL</v>
      </c>
      <c r="F3539" s="180" t="str">
        <f>+IF('INFO SEAL'!I3490="BAJA TENSION","BT",IF('INFO SEAL'!I3490="MEDIA TENSION","MT","AT"))</f>
        <v>MT</v>
      </c>
      <c r="G3539" s="180">
        <f>+'INFO SEAL'!K3490</f>
        <v>13</v>
      </c>
      <c r="H3539" s="180" t="str">
        <f>+'INFO SEAL'!L3490</f>
        <v>POSTE</v>
      </c>
      <c r="I3539" s="180" t="str">
        <f>+'INFO SEAL'!M3490</f>
        <v>CONCRETO</v>
      </c>
      <c r="J3539" s="180" t="str">
        <f>+'INFO SEAL'!N3490&amp;"-"&amp;F3539</f>
        <v>PPC19-MT</v>
      </c>
      <c r="K3539" s="180"/>
      <c r="L3539" s="182" t="str">
        <f>+VLOOKUP('INFO SEAL'!N3490,$J$8:$V$50,3,FALSE)</f>
        <v>POSTE DE CONCRETO ARMADO DE 13/300/150/345</v>
      </c>
      <c r="M3539" s="33">
        <f t="shared" si="124"/>
        <v>0.5</v>
      </c>
    </row>
    <row r="3540" spans="1:13" x14ac:dyDescent="0.25">
      <c r="A3540" s="73">
        <f>+'INFO SEAL'!B3491</f>
        <v>3486</v>
      </c>
      <c r="B3540" s="180" t="str">
        <f t="shared" si="123"/>
        <v>SICODI</v>
      </c>
      <c r="C3540" s="180" t="str">
        <f>+'INFO SEAL'!C3491</f>
        <v>AREQUIPA</v>
      </c>
      <c r="D3540" s="180" t="str">
        <f>+'INFO SEAL'!D3491</f>
        <v>CAMANA</v>
      </c>
      <c r="E3540" s="180" t="str">
        <f>+'INFO SEAL'!E3491</f>
        <v>MARIANO NICOLAS VALCARCEL</v>
      </c>
      <c r="F3540" s="180" t="str">
        <f>+IF('INFO SEAL'!I3491="BAJA TENSION","BT",IF('INFO SEAL'!I3491="MEDIA TENSION","MT","AT"))</f>
        <v>MT</v>
      </c>
      <c r="G3540" s="180">
        <f>+'INFO SEAL'!K3491</f>
        <v>13</v>
      </c>
      <c r="H3540" s="180" t="str">
        <f>+'INFO SEAL'!L3491</f>
        <v>POSTE</v>
      </c>
      <c r="I3540" s="180" t="str">
        <f>+'INFO SEAL'!M3491</f>
        <v>CONCRETO</v>
      </c>
      <c r="J3540" s="180" t="str">
        <f>+'INFO SEAL'!N3491&amp;"-"&amp;F3540</f>
        <v>PPC19-MT</v>
      </c>
      <c r="K3540" s="180"/>
      <c r="L3540" s="182" t="str">
        <f>+VLOOKUP('INFO SEAL'!N3491,$J$8:$V$50,3,FALSE)</f>
        <v>POSTE DE CONCRETO ARMADO DE 13/300/150/345</v>
      </c>
      <c r="M3540" s="33">
        <f t="shared" si="124"/>
        <v>0.5</v>
      </c>
    </row>
    <row r="3541" spans="1:13" x14ac:dyDescent="0.25">
      <c r="A3541" s="73">
        <f>+'INFO SEAL'!B3492</f>
        <v>3487</v>
      </c>
      <c r="B3541" s="180" t="str">
        <f t="shared" si="123"/>
        <v>SICODI</v>
      </c>
      <c r="C3541" s="180" t="str">
        <f>+'INFO SEAL'!C3492</f>
        <v>AREQUIPA</v>
      </c>
      <c r="D3541" s="180" t="str">
        <f>+'INFO SEAL'!D3492</f>
        <v>CAMANA</v>
      </c>
      <c r="E3541" s="180" t="str">
        <f>+'INFO SEAL'!E3492</f>
        <v>MARIANO NICOLAS VALCARCEL</v>
      </c>
      <c r="F3541" s="180" t="str">
        <f>+IF('INFO SEAL'!I3492="BAJA TENSION","BT",IF('INFO SEAL'!I3492="MEDIA TENSION","MT","AT"))</f>
        <v>MT</v>
      </c>
      <c r="G3541" s="180">
        <f>+'INFO SEAL'!K3492</f>
        <v>13</v>
      </c>
      <c r="H3541" s="180" t="str">
        <f>+'INFO SEAL'!L3492</f>
        <v>POSTE</v>
      </c>
      <c r="I3541" s="180" t="str">
        <f>+'INFO SEAL'!M3492</f>
        <v>CONCRETO</v>
      </c>
      <c r="J3541" s="180" t="str">
        <f>+'INFO SEAL'!N3492&amp;"-"&amp;F3541</f>
        <v>PPC19-MT</v>
      </c>
      <c r="K3541" s="180"/>
      <c r="L3541" s="182" t="str">
        <f>+VLOOKUP('INFO SEAL'!N3492,$J$8:$V$50,3,FALSE)</f>
        <v>POSTE DE CONCRETO ARMADO DE 13/300/150/345</v>
      </c>
      <c r="M3541" s="33">
        <f t="shared" si="124"/>
        <v>0.5</v>
      </c>
    </row>
    <row r="3542" spans="1:13" x14ac:dyDescent="0.25">
      <c r="A3542" s="73">
        <f>+'INFO SEAL'!B3493</f>
        <v>3488</v>
      </c>
      <c r="B3542" s="180" t="str">
        <f t="shared" si="123"/>
        <v>SICODI</v>
      </c>
      <c r="C3542" s="180" t="str">
        <f>+'INFO SEAL'!C3493</f>
        <v>AREQUIPA</v>
      </c>
      <c r="D3542" s="180" t="str">
        <f>+'INFO SEAL'!D3493</f>
        <v>CAMANA</v>
      </c>
      <c r="E3542" s="180" t="str">
        <f>+'INFO SEAL'!E3493</f>
        <v>MARIANO NICOLAS VALCARCEL</v>
      </c>
      <c r="F3542" s="180" t="str">
        <f>+IF('INFO SEAL'!I3493="BAJA TENSION","BT",IF('INFO SEAL'!I3493="MEDIA TENSION","MT","AT"))</f>
        <v>MT</v>
      </c>
      <c r="G3542" s="180">
        <f>+'INFO SEAL'!K3493</f>
        <v>13</v>
      </c>
      <c r="H3542" s="180" t="str">
        <f>+'INFO SEAL'!L3493</f>
        <v>POSTE</v>
      </c>
      <c r="I3542" s="180" t="str">
        <f>+'INFO SEAL'!M3493</f>
        <v>CONCRETO</v>
      </c>
      <c r="J3542" s="180" t="str">
        <f>+'INFO SEAL'!N3493&amp;"-"&amp;F3542</f>
        <v>PPC19-MT</v>
      </c>
      <c r="K3542" s="180"/>
      <c r="L3542" s="182" t="str">
        <f>+VLOOKUP('INFO SEAL'!N3493,$J$8:$V$50,3,FALSE)</f>
        <v>POSTE DE CONCRETO ARMADO DE 13/300/150/345</v>
      </c>
      <c r="M3542" s="33">
        <f t="shared" si="124"/>
        <v>0.5</v>
      </c>
    </row>
    <row r="3543" spans="1:13" x14ac:dyDescent="0.25">
      <c r="A3543" s="73">
        <f>+'INFO SEAL'!B3494</f>
        <v>3489</v>
      </c>
      <c r="B3543" s="180" t="str">
        <f t="shared" si="123"/>
        <v>SICODI</v>
      </c>
      <c r="C3543" s="180" t="str">
        <f>+'INFO SEAL'!C3494</f>
        <v>AREQUIPA</v>
      </c>
      <c r="D3543" s="180" t="str">
        <f>+'INFO SEAL'!D3494</f>
        <v>CAMANA</v>
      </c>
      <c r="E3543" s="180" t="str">
        <f>+'INFO SEAL'!E3494</f>
        <v>MARIANO NICOLAS VALCARCEL</v>
      </c>
      <c r="F3543" s="180" t="str">
        <f>+IF('INFO SEAL'!I3494="BAJA TENSION","BT",IF('INFO SEAL'!I3494="MEDIA TENSION","MT","AT"))</f>
        <v>MT</v>
      </c>
      <c r="G3543" s="180">
        <f>+'INFO SEAL'!K3494</f>
        <v>13</v>
      </c>
      <c r="H3543" s="180" t="str">
        <f>+'INFO SEAL'!L3494</f>
        <v>POSTE</v>
      </c>
      <c r="I3543" s="180" t="str">
        <f>+'INFO SEAL'!M3494</f>
        <v>CONCRETO</v>
      </c>
      <c r="J3543" s="180" t="str">
        <f>+'INFO SEAL'!N3494&amp;"-"&amp;F3543</f>
        <v>PPC19-MT</v>
      </c>
      <c r="K3543" s="180"/>
      <c r="L3543" s="182" t="str">
        <f>+VLOOKUP('INFO SEAL'!N3494,$J$8:$V$50,3,FALSE)</f>
        <v>POSTE DE CONCRETO ARMADO DE 13/300/150/345</v>
      </c>
      <c r="M3543" s="33">
        <f t="shared" si="124"/>
        <v>0.5</v>
      </c>
    </row>
    <row r="3544" spans="1:13" x14ac:dyDescent="0.25">
      <c r="A3544" s="73">
        <f>+'INFO SEAL'!B3495</f>
        <v>3490</v>
      </c>
      <c r="B3544" s="180" t="str">
        <f t="shared" si="123"/>
        <v>SICODI</v>
      </c>
      <c r="C3544" s="180" t="str">
        <f>+'INFO SEAL'!C3495</f>
        <v>AREQUIPA</v>
      </c>
      <c r="D3544" s="180" t="str">
        <f>+'INFO SEAL'!D3495</f>
        <v>CAMANA</v>
      </c>
      <c r="E3544" s="180" t="str">
        <f>+'INFO SEAL'!E3495</f>
        <v>MARIANO NICOLAS VALCARCEL</v>
      </c>
      <c r="F3544" s="180" t="str">
        <f>+IF('INFO SEAL'!I3495="BAJA TENSION","BT",IF('INFO SEAL'!I3495="MEDIA TENSION","MT","AT"))</f>
        <v>MT</v>
      </c>
      <c r="G3544" s="180">
        <f>+'INFO SEAL'!K3495</f>
        <v>13</v>
      </c>
      <c r="H3544" s="180" t="str">
        <f>+'INFO SEAL'!L3495</f>
        <v>POSTE</v>
      </c>
      <c r="I3544" s="180" t="str">
        <f>+'INFO SEAL'!M3495</f>
        <v>CONCRETO</v>
      </c>
      <c r="J3544" s="180" t="str">
        <f>+'INFO SEAL'!N3495&amp;"-"&amp;F3544</f>
        <v>PPC19-MT</v>
      </c>
      <c r="K3544" s="180"/>
      <c r="L3544" s="182" t="str">
        <f>+VLOOKUP('INFO SEAL'!N3495,$J$8:$V$50,3,FALSE)</f>
        <v>POSTE DE CONCRETO ARMADO DE 13/300/150/345</v>
      </c>
      <c r="M3544" s="33">
        <f t="shared" si="124"/>
        <v>0.5</v>
      </c>
    </row>
    <row r="3545" spans="1:13" x14ac:dyDescent="0.25">
      <c r="A3545" s="73">
        <f>+'INFO SEAL'!B3496</f>
        <v>3491</v>
      </c>
      <c r="B3545" s="180" t="str">
        <f t="shared" si="123"/>
        <v>SICODI</v>
      </c>
      <c r="C3545" s="180" t="str">
        <f>+'INFO SEAL'!C3496</f>
        <v>AREQUIPA</v>
      </c>
      <c r="D3545" s="180" t="str">
        <f>+'INFO SEAL'!D3496</f>
        <v>CAMANA</v>
      </c>
      <c r="E3545" s="180" t="str">
        <f>+'INFO SEAL'!E3496</f>
        <v>MARIANO NICOLAS VALCARCEL</v>
      </c>
      <c r="F3545" s="180" t="str">
        <f>+IF('INFO SEAL'!I3496="BAJA TENSION","BT",IF('INFO SEAL'!I3496="MEDIA TENSION","MT","AT"))</f>
        <v>MT</v>
      </c>
      <c r="G3545" s="180">
        <f>+'INFO SEAL'!K3496</f>
        <v>13</v>
      </c>
      <c r="H3545" s="180" t="str">
        <f>+'INFO SEAL'!L3496</f>
        <v>POSTE</v>
      </c>
      <c r="I3545" s="180" t="str">
        <f>+'INFO SEAL'!M3496</f>
        <v>CONCRETO</v>
      </c>
      <c r="J3545" s="180" t="str">
        <f>+'INFO SEAL'!N3496&amp;"-"&amp;F3545</f>
        <v>PPC19-MT</v>
      </c>
      <c r="K3545" s="180"/>
      <c r="L3545" s="182" t="str">
        <f>+VLOOKUP('INFO SEAL'!N3496,$J$8:$V$50,3,FALSE)</f>
        <v>POSTE DE CONCRETO ARMADO DE 13/300/150/345</v>
      </c>
      <c r="M3545" s="33">
        <f t="shared" si="124"/>
        <v>0.5</v>
      </c>
    </row>
    <row r="3546" spans="1:13" x14ac:dyDescent="0.25">
      <c r="A3546" s="73">
        <f>+'INFO SEAL'!B3497</f>
        <v>3492</v>
      </c>
      <c r="B3546" s="180" t="str">
        <f t="shared" si="123"/>
        <v>SICODI</v>
      </c>
      <c r="C3546" s="180" t="str">
        <f>+'INFO SEAL'!C3497</f>
        <v>AREQUIPA</v>
      </c>
      <c r="D3546" s="180" t="str">
        <f>+'INFO SEAL'!D3497</f>
        <v>CAMANA</v>
      </c>
      <c r="E3546" s="180" t="str">
        <f>+'INFO SEAL'!E3497</f>
        <v>MARIANO NICOLAS VALCARCEL</v>
      </c>
      <c r="F3546" s="180" t="str">
        <f>+IF('INFO SEAL'!I3497="BAJA TENSION","BT",IF('INFO SEAL'!I3497="MEDIA TENSION","MT","AT"))</f>
        <v>MT</v>
      </c>
      <c r="G3546" s="180">
        <f>+'INFO SEAL'!K3497</f>
        <v>13</v>
      </c>
      <c r="H3546" s="180" t="str">
        <f>+'INFO SEAL'!L3497</f>
        <v>POSTE</v>
      </c>
      <c r="I3546" s="180" t="str">
        <f>+'INFO SEAL'!M3497</f>
        <v>CONCRETO</v>
      </c>
      <c r="J3546" s="180" t="str">
        <f>+'INFO SEAL'!N3497&amp;"-"&amp;F3546</f>
        <v>PPC19-MT</v>
      </c>
      <c r="K3546" s="180"/>
      <c r="L3546" s="182" t="str">
        <f>+VLOOKUP('INFO SEAL'!N3497,$J$8:$V$50,3,FALSE)</f>
        <v>POSTE DE CONCRETO ARMADO DE 13/300/150/345</v>
      </c>
      <c r="M3546" s="33">
        <f t="shared" si="124"/>
        <v>0.5</v>
      </c>
    </row>
    <row r="3547" spans="1:13" x14ac:dyDescent="0.25">
      <c r="A3547" s="73">
        <f>+'INFO SEAL'!B3498</f>
        <v>3493</v>
      </c>
      <c r="B3547" s="180" t="str">
        <f t="shared" si="123"/>
        <v>SICODI</v>
      </c>
      <c r="C3547" s="180" t="str">
        <f>+'INFO SEAL'!C3498</f>
        <v>AREQUIPA</v>
      </c>
      <c r="D3547" s="180" t="str">
        <f>+'INFO SEAL'!D3498</f>
        <v>CAMANA</v>
      </c>
      <c r="E3547" s="180" t="str">
        <f>+'INFO SEAL'!E3498</f>
        <v>MARIANO NICOLAS VALCARCEL</v>
      </c>
      <c r="F3547" s="180" t="str">
        <f>+IF('INFO SEAL'!I3498="BAJA TENSION","BT",IF('INFO SEAL'!I3498="MEDIA TENSION","MT","AT"))</f>
        <v>MT</v>
      </c>
      <c r="G3547" s="180">
        <f>+'INFO SEAL'!K3498</f>
        <v>13</v>
      </c>
      <c r="H3547" s="180" t="str">
        <f>+'INFO SEAL'!L3498</f>
        <v>POSTE</v>
      </c>
      <c r="I3547" s="180" t="str">
        <f>+'INFO SEAL'!M3498</f>
        <v>CONCRETO</v>
      </c>
      <c r="J3547" s="180" t="str">
        <f>+'INFO SEAL'!N3498&amp;"-"&amp;F3547</f>
        <v>PPC19-MT</v>
      </c>
      <c r="K3547" s="180"/>
      <c r="L3547" s="182" t="str">
        <f>+VLOOKUP('INFO SEAL'!N3498,$J$8:$V$50,3,FALSE)</f>
        <v>POSTE DE CONCRETO ARMADO DE 13/300/150/345</v>
      </c>
      <c r="M3547" s="33">
        <f t="shared" si="124"/>
        <v>0.5</v>
      </c>
    </row>
    <row r="3548" spans="1:13" x14ac:dyDescent="0.25">
      <c r="A3548" s="73">
        <f>+'INFO SEAL'!B3499</f>
        <v>3494</v>
      </c>
      <c r="B3548" s="180" t="str">
        <f t="shared" si="123"/>
        <v>SICODI</v>
      </c>
      <c r="C3548" s="180" t="str">
        <f>+'INFO SEAL'!C3499</f>
        <v>AREQUIPA</v>
      </c>
      <c r="D3548" s="180" t="str">
        <f>+'INFO SEAL'!D3499</f>
        <v>CAMANA</v>
      </c>
      <c r="E3548" s="180" t="str">
        <f>+'INFO SEAL'!E3499</f>
        <v>MARIANO NICOLAS VALCARCEL</v>
      </c>
      <c r="F3548" s="180" t="str">
        <f>+IF('INFO SEAL'!I3499="BAJA TENSION","BT",IF('INFO SEAL'!I3499="MEDIA TENSION","MT","AT"))</f>
        <v>MT</v>
      </c>
      <c r="G3548" s="180">
        <f>+'INFO SEAL'!K3499</f>
        <v>13</v>
      </c>
      <c r="H3548" s="180" t="str">
        <f>+'INFO SEAL'!L3499</f>
        <v>POSTE</v>
      </c>
      <c r="I3548" s="180" t="str">
        <f>+'INFO SEAL'!M3499</f>
        <v>CONCRETO</v>
      </c>
      <c r="J3548" s="180" t="str">
        <f>+'INFO SEAL'!N3499&amp;"-"&amp;F3548</f>
        <v>PPC19-MT</v>
      </c>
      <c r="K3548" s="180"/>
      <c r="L3548" s="182" t="str">
        <f>+VLOOKUP('INFO SEAL'!N3499,$J$8:$V$50,3,FALSE)</f>
        <v>POSTE DE CONCRETO ARMADO DE 13/300/150/345</v>
      </c>
      <c r="M3548" s="33">
        <f t="shared" si="124"/>
        <v>0.5</v>
      </c>
    </row>
    <row r="3549" spans="1:13" x14ac:dyDescent="0.25">
      <c r="A3549" s="73">
        <f>+'INFO SEAL'!B3500</f>
        <v>3495</v>
      </c>
      <c r="B3549" s="180" t="str">
        <f t="shared" si="123"/>
        <v>SICODI</v>
      </c>
      <c r="C3549" s="180" t="str">
        <f>+'INFO SEAL'!C3500</f>
        <v>AREQUIPA</v>
      </c>
      <c r="D3549" s="180" t="str">
        <f>+'INFO SEAL'!D3500</f>
        <v>CAMANA</v>
      </c>
      <c r="E3549" s="180" t="str">
        <f>+'INFO SEAL'!E3500</f>
        <v>MARIANO NICOLAS VALCARCEL</v>
      </c>
      <c r="F3549" s="180" t="str">
        <f>+IF('INFO SEAL'!I3500="BAJA TENSION","BT",IF('INFO SEAL'!I3500="MEDIA TENSION","MT","AT"))</f>
        <v>MT</v>
      </c>
      <c r="G3549" s="180">
        <f>+'INFO SEAL'!K3500</f>
        <v>13</v>
      </c>
      <c r="H3549" s="180" t="str">
        <f>+'INFO SEAL'!L3500</f>
        <v>POSTE</v>
      </c>
      <c r="I3549" s="180" t="str">
        <f>+'INFO SEAL'!M3500</f>
        <v>CONCRETO</v>
      </c>
      <c r="J3549" s="180" t="str">
        <f>+'INFO SEAL'!N3500&amp;"-"&amp;F3549</f>
        <v>PPC19-MT</v>
      </c>
      <c r="K3549" s="180"/>
      <c r="L3549" s="182" t="str">
        <f>+VLOOKUP('INFO SEAL'!N3500,$J$8:$V$50,3,FALSE)</f>
        <v>POSTE DE CONCRETO ARMADO DE 13/300/150/345</v>
      </c>
      <c r="M3549" s="33">
        <f t="shared" si="124"/>
        <v>0.5</v>
      </c>
    </row>
    <row r="3550" spans="1:13" x14ac:dyDescent="0.25">
      <c r="A3550" s="73">
        <f>+'INFO SEAL'!B3501</f>
        <v>3496</v>
      </c>
      <c r="B3550" s="180" t="str">
        <f t="shared" si="123"/>
        <v>SICODI</v>
      </c>
      <c r="C3550" s="180" t="str">
        <f>+'INFO SEAL'!C3501</f>
        <v>AREQUIPA</v>
      </c>
      <c r="D3550" s="180" t="str">
        <f>+'INFO SEAL'!D3501</f>
        <v>CAMANA</v>
      </c>
      <c r="E3550" s="180" t="str">
        <f>+'INFO SEAL'!E3501</f>
        <v>MARIANO NICOLAS VALCARCEL</v>
      </c>
      <c r="F3550" s="180" t="str">
        <f>+IF('INFO SEAL'!I3501="BAJA TENSION","BT",IF('INFO SEAL'!I3501="MEDIA TENSION","MT","AT"))</f>
        <v>MT</v>
      </c>
      <c r="G3550" s="180">
        <f>+'INFO SEAL'!K3501</f>
        <v>13</v>
      </c>
      <c r="H3550" s="180" t="str">
        <f>+'INFO SEAL'!L3501</f>
        <v>POSTE</v>
      </c>
      <c r="I3550" s="180" t="str">
        <f>+'INFO SEAL'!M3501</f>
        <v>CONCRETO</v>
      </c>
      <c r="J3550" s="180" t="str">
        <f>+'INFO SEAL'!N3501&amp;"-"&amp;F3550</f>
        <v>PPC19-MT</v>
      </c>
      <c r="K3550" s="180"/>
      <c r="L3550" s="182" t="str">
        <f>+VLOOKUP('INFO SEAL'!N3501,$J$8:$V$50,3,FALSE)</f>
        <v>POSTE DE CONCRETO ARMADO DE 13/300/150/345</v>
      </c>
      <c r="M3550" s="33">
        <f t="shared" si="124"/>
        <v>0.5</v>
      </c>
    </row>
    <row r="3551" spans="1:13" x14ac:dyDescent="0.25">
      <c r="A3551" s="73">
        <f>+'INFO SEAL'!B3502</f>
        <v>3497</v>
      </c>
      <c r="B3551" s="180" t="str">
        <f t="shared" si="123"/>
        <v>SICODI</v>
      </c>
      <c r="C3551" s="180" t="str">
        <f>+'INFO SEAL'!C3502</f>
        <v>AREQUIPA</v>
      </c>
      <c r="D3551" s="180" t="str">
        <f>+'INFO SEAL'!D3502</f>
        <v>CAMANA</v>
      </c>
      <c r="E3551" s="180" t="str">
        <f>+'INFO SEAL'!E3502</f>
        <v>MARIANO NICOLAS VALCARCEL</v>
      </c>
      <c r="F3551" s="180" t="str">
        <f>+IF('INFO SEAL'!I3502="BAJA TENSION","BT",IF('INFO SEAL'!I3502="MEDIA TENSION","MT","AT"))</f>
        <v>MT</v>
      </c>
      <c r="G3551" s="180">
        <f>+'INFO SEAL'!K3502</f>
        <v>13</v>
      </c>
      <c r="H3551" s="180" t="str">
        <f>+'INFO SEAL'!L3502</f>
        <v>POSTE</v>
      </c>
      <c r="I3551" s="180" t="str">
        <f>+'INFO SEAL'!M3502</f>
        <v>CONCRETO</v>
      </c>
      <c r="J3551" s="180" t="str">
        <f>+'INFO SEAL'!N3502&amp;"-"&amp;F3551</f>
        <v>PPC19-MT</v>
      </c>
      <c r="K3551" s="180"/>
      <c r="L3551" s="182" t="str">
        <f>+VLOOKUP('INFO SEAL'!N3502,$J$8:$V$50,3,FALSE)</f>
        <v>POSTE DE CONCRETO ARMADO DE 13/300/150/345</v>
      </c>
      <c r="M3551" s="33">
        <f t="shared" si="124"/>
        <v>0.5</v>
      </c>
    </row>
    <row r="3552" spans="1:13" x14ac:dyDescent="0.25">
      <c r="A3552" s="73">
        <f>+'INFO SEAL'!B3503</f>
        <v>3498</v>
      </c>
      <c r="B3552" s="180" t="str">
        <f t="shared" si="123"/>
        <v>SICODI</v>
      </c>
      <c r="C3552" s="180" t="str">
        <f>+'INFO SEAL'!C3503</f>
        <v>AREQUIPA</v>
      </c>
      <c r="D3552" s="180" t="str">
        <f>+'INFO SEAL'!D3503</f>
        <v>CAMANA</v>
      </c>
      <c r="E3552" s="180" t="str">
        <f>+'INFO SEAL'!E3503</f>
        <v>MARIANO NICOLAS VALCARCEL</v>
      </c>
      <c r="F3552" s="180" t="str">
        <f>+IF('INFO SEAL'!I3503="BAJA TENSION","BT",IF('INFO SEAL'!I3503="MEDIA TENSION","MT","AT"))</f>
        <v>MT</v>
      </c>
      <c r="G3552" s="180">
        <f>+'INFO SEAL'!K3503</f>
        <v>13</v>
      </c>
      <c r="H3552" s="180" t="str">
        <f>+'INFO SEAL'!L3503</f>
        <v>POSTE</v>
      </c>
      <c r="I3552" s="180" t="str">
        <f>+'INFO SEAL'!M3503</f>
        <v>CONCRETO</v>
      </c>
      <c r="J3552" s="180" t="str">
        <f>+'INFO SEAL'!N3503&amp;"-"&amp;F3552</f>
        <v>PPC19-MT</v>
      </c>
      <c r="K3552" s="180"/>
      <c r="L3552" s="182" t="str">
        <f>+VLOOKUP('INFO SEAL'!N3503,$J$8:$V$50,3,FALSE)</f>
        <v>POSTE DE CONCRETO ARMADO DE 13/300/150/345</v>
      </c>
      <c r="M3552" s="33">
        <f t="shared" si="124"/>
        <v>0.5</v>
      </c>
    </row>
    <row r="3553" spans="1:13" x14ac:dyDescent="0.25">
      <c r="A3553" s="73">
        <f>+'INFO SEAL'!B3504</f>
        <v>3499</v>
      </c>
      <c r="B3553" s="180" t="str">
        <f t="shared" si="123"/>
        <v>SICODI</v>
      </c>
      <c r="C3553" s="180" t="str">
        <f>+'INFO SEAL'!C3504</f>
        <v>AREQUIPA</v>
      </c>
      <c r="D3553" s="180" t="str">
        <f>+'INFO SEAL'!D3504</f>
        <v>CAMANA</v>
      </c>
      <c r="E3553" s="180" t="str">
        <f>+'INFO SEAL'!E3504</f>
        <v>MARIANO NICOLAS VALCARCEL</v>
      </c>
      <c r="F3553" s="180" t="str">
        <f>+IF('INFO SEAL'!I3504="BAJA TENSION","BT",IF('INFO SEAL'!I3504="MEDIA TENSION","MT","AT"))</f>
        <v>MT</v>
      </c>
      <c r="G3553" s="180">
        <f>+'INFO SEAL'!K3504</f>
        <v>13</v>
      </c>
      <c r="H3553" s="180" t="str">
        <f>+'INFO SEAL'!L3504</f>
        <v>POSTE</v>
      </c>
      <c r="I3553" s="180" t="str">
        <f>+'INFO SEAL'!M3504</f>
        <v>CONCRETO</v>
      </c>
      <c r="J3553" s="180" t="str">
        <f>+'INFO SEAL'!N3504&amp;"-"&amp;F3553</f>
        <v>PPC19-MT</v>
      </c>
      <c r="K3553" s="180"/>
      <c r="L3553" s="182" t="str">
        <f>+VLOOKUP('INFO SEAL'!N3504,$J$8:$V$50,3,FALSE)</f>
        <v>POSTE DE CONCRETO ARMADO DE 13/300/150/345</v>
      </c>
      <c r="M3553" s="33">
        <f t="shared" si="124"/>
        <v>0.5</v>
      </c>
    </row>
    <row r="3554" spans="1:13" x14ac:dyDescent="0.25">
      <c r="A3554" s="73">
        <f>+'INFO SEAL'!B3505</f>
        <v>3500</v>
      </c>
      <c r="B3554" s="180" t="str">
        <f t="shared" si="123"/>
        <v>SICODI</v>
      </c>
      <c r="C3554" s="180" t="str">
        <f>+'INFO SEAL'!C3505</f>
        <v>AREQUIPA</v>
      </c>
      <c r="D3554" s="180" t="str">
        <f>+'INFO SEAL'!D3505</f>
        <v>CAMANA</v>
      </c>
      <c r="E3554" s="180" t="str">
        <f>+'INFO SEAL'!E3505</f>
        <v>MARIANO NICOLAS VALCARCEL</v>
      </c>
      <c r="F3554" s="180" t="str">
        <f>+IF('INFO SEAL'!I3505="BAJA TENSION","BT",IF('INFO SEAL'!I3505="MEDIA TENSION","MT","AT"))</f>
        <v>MT</v>
      </c>
      <c r="G3554" s="180">
        <f>+'INFO SEAL'!K3505</f>
        <v>13</v>
      </c>
      <c r="H3554" s="180" t="str">
        <f>+'INFO SEAL'!L3505</f>
        <v>POSTE</v>
      </c>
      <c r="I3554" s="180" t="str">
        <f>+'INFO SEAL'!M3505</f>
        <v>CONCRETO</v>
      </c>
      <c r="J3554" s="180" t="str">
        <f>+'INFO SEAL'!N3505&amp;"-"&amp;F3554</f>
        <v>PPC19-MT</v>
      </c>
      <c r="K3554" s="180"/>
      <c r="L3554" s="182" t="str">
        <f>+VLOOKUP('INFO SEAL'!N3505,$J$8:$V$50,3,FALSE)</f>
        <v>POSTE DE CONCRETO ARMADO DE 13/300/150/345</v>
      </c>
      <c r="M3554" s="33">
        <f t="shared" si="124"/>
        <v>0.5</v>
      </c>
    </row>
    <row r="3555" spans="1:13" x14ac:dyDescent="0.25">
      <c r="A3555" s="73">
        <f>+'INFO SEAL'!B3506</f>
        <v>3501</v>
      </c>
      <c r="B3555" s="180" t="str">
        <f t="shared" si="123"/>
        <v>SICODI</v>
      </c>
      <c r="C3555" s="180" t="str">
        <f>+'INFO SEAL'!C3506</f>
        <v>AREQUIPA</v>
      </c>
      <c r="D3555" s="180" t="str">
        <f>+'INFO SEAL'!D3506</f>
        <v>CAMANA</v>
      </c>
      <c r="E3555" s="180" t="str">
        <f>+'INFO SEAL'!E3506</f>
        <v>MARIANO NICOLAS VALCARCEL</v>
      </c>
      <c r="F3555" s="180" t="str">
        <f>+IF('INFO SEAL'!I3506="BAJA TENSION","BT",IF('INFO SEAL'!I3506="MEDIA TENSION","MT","AT"))</f>
        <v>MT</v>
      </c>
      <c r="G3555" s="180">
        <f>+'INFO SEAL'!K3506</f>
        <v>13</v>
      </c>
      <c r="H3555" s="180" t="str">
        <f>+'INFO SEAL'!L3506</f>
        <v>POSTE</v>
      </c>
      <c r="I3555" s="180" t="str">
        <f>+'INFO SEAL'!M3506</f>
        <v>CONCRETO</v>
      </c>
      <c r="J3555" s="180" t="str">
        <f>+'INFO SEAL'!N3506&amp;"-"&amp;F3555</f>
        <v>PPC19-MT</v>
      </c>
      <c r="K3555" s="180"/>
      <c r="L3555" s="182" t="str">
        <f>+VLOOKUP('INFO SEAL'!N3506,$J$8:$V$50,3,FALSE)</f>
        <v>POSTE DE CONCRETO ARMADO DE 13/300/150/345</v>
      </c>
      <c r="M3555" s="33">
        <f t="shared" si="124"/>
        <v>0.5</v>
      </c>
    </row>
    <row r="3556" spans="1:13" x14ac:dyDescent="0.25">
      <c r="A3556" s="73">
        <f>+'INFO SEAL'!B3507</f>
        <v>3502</v>
      </c>
      <c r="B3556" s="180" t="str">
        <f t="shared" si="123"/>
        <v>SICODI</v>
      </c>
      <c r="C3556" s="180" t="str">
        <f>+'INFO SEAL'!C3507</f>
        <v>AREQUIPA</v>
      </c>
      <c r="D3556" s="180" t="str">
        <f>+'INFO SEAL'!D3507</f>
        <v>CAMANA</v>
      </c>
      <c r="E3556" s="180" t="str">
        <f>+'INFO SEAL'!E3507</f>
        <v>MARIANO NICOLAS VALCARCEL</v>
      </c>
      <c r="F3556" s="180" t="str">
        <f>+IF('INFO SEAL'!I3507="BAJA TENSION","BT",IF('INFO SEAL'!I3507="MEDIA TENSION","MT","AT"))</f>
        <v>MT</v>
      </c>
      <c r="G3556" s="180">
        <f>+'INFO SEAL'!K3507</f>
        <v>13</v>
      </c>
      <c r="H3556" s="180" t="str">
        <f>+'INFO SEAL'!L3507</f>
        <v>POSTE</v>
      </c>
      <c r="I3556" s="180" t="str">
        <f>+'INFO SEAL'!M3507</f>
        <v>CONCRETO</v>
      </c>
      <c r="J3556" s="180" t="str">
        <f>+'INFO SEAL'!N3507&amp;"-"&amp;F3556</f>
        <v>PPC19-MT</v>
      </c>
      <c r="K3556" s="180"/>
      <c r="L3556" s="182" t="str">
        <f>+VLOOKUP('INFO SEAL'!N3507,$J$8:$V$50,3,FALSE)</f>
        <v>POSTE DE CONCRETO ARMADO DE 13/300/150/345</v>
      </c>
      <c r="M3556" s="33">
        <f t="shared" si="124"/>
        <v>0.5</v>
      </c>
    </row>
    <row r="3557" spans="1:13" x14ac:dyDescent="0.25">
      <c r="A3557" s="73">
        <f>+'INFO SEAL'!B3508</f>
        <v>3503</v>
      </c>
      <c r="B3557" s="180" t="str">
        <f t="shared" si="123"/>
        <v>SICODI</v>
      </c>
      <c r="C3557" s="180" t="str">
        <f>+'INFO SEAL'!C3508</f>
        <v>AREQUIPA</v>
      </c>
      <c r="D3557" s="180" t="str">
        <f>+'INFO SEAL'!D3508</f>
        <v>CAMANA</v>
      </c>
      <c r="E3557" s="180" t="str">
        <f>+'INFO SEAL'!E3508</f>
        <v>MARIANO NICOLAS VALCARCEL</v>
      </c>
      <c r="F3557" s="180" t="str">
        <f>+IF('INFO SEAL'!I3508="BAJA TENSION","BT",IF('INFO SEAL'!I3508="MEDIA TENSION","MT","AT"))</f>
        <v>MT</v>
      </c>
      <c r="G3557" s="180">
        <f>+'INFO SEAL'!K3508</f>
        <v>13</v>
      </c>
      <c r="H3557" s="180" t="str">
        <f>+'INFO SEAL'!L3508</f>
        <v>POSTE</v>
      </c>
      <c r="I3557" s="180" t="str">
        <f>+'INFO SEAL'!M3508</f>
        <v>CONCRETO</v>
      </c>
      <c r="J3557" s="180" t="str">
        <f>+'INFO SEAL'!N3508&amp;"-"&amp;F3557</f>
        <v>PPC19-MT</v>
      </c>
      <c r="K3557" s="180"/>
      <c r="L3557" s="182" t="str">
        <f>+VLOOKUP('INFO SEAL'!N3508,$J$8:$V$50,3,FALSE)</f>
        <v>POSTE DE CONCRETO ARMADO DE 13/300/150/345</v>
      </c>
      <c r="M3557" s="33">
        <f t="shared" si="124"/>
        <v>0.5</v>
      </c>
    </row>
    <row r="3558" spans="1:13" x14ac:dyDescent="0.25">
      <c r="A3558" s="73">
        <f>+'INFO SEAL'!B3509</f>
        <v>3504</v>
      </c>
      <c r="B3558" s="180" t="str">
        <f t="shared" si="123"/>
        <v>SICODI</v>
      </c>
      <c r="C3558" s="180" t="str">
        <f>+'INFO SEAL'!C3509</f>
        <v>AREQUIPA</v>
      </c>
      <c r="D3558" s="180" t="str">
        <f>+'INFO SEAL'!D3509</f>
        <v>CAMANA</v>
      </c>
      <c r="E3558" s="180" t="str">
        <f>+'INFO SEAL'!E3509</f>
        <v>MARIANO NICOLAS VALCARCEL</v>
      </c>
      <c r="F3558" s="180" t="str">
        <f>+IF('INFO SEAL'!I3509="BAJA TENSION","BT",IF('INFO SEAL'!I3509="MEDIA TENSION","MT","AT"))</f>
        <v>MT</v>
      </c>
      <c r="G3558" s="180">
        <f>+'INFO SEAL'!K3509</f>
        <v>13</v>
      </c>
      <c r="H3558" s="180" t="str">
        <f>+'INFO SEAL'!L3509</f>
        <v>POSTE</v>
      </c>
      <c r="I3558" s="180" t="str">
        <f>+'INFO SEAL'!M3509</f>
        <v>CONCRETO</v>
      </c>
      <c r="J3558" s="180" t="str">
        <f>+'INFO SEAL'!N3509&amp;"-"&amp;F3558</f>
        <v>PPC19-MT</v>
      </c>
      <c r="K3558" s="180"/>
      <c r="L3558" s="182" t="str">
        <f>+VLOOKUP('INFO SEAL'!N3509,$J$8:$V$50,3,FALSE)</f>
        <v>POSTE DE CONCRETO ARMADO DE 13/300/150/345</v>
      </c>
      <c r="M3558" s="33">
        <f t="shared" si="124"/>
        <v>0.5</v>
      </c>
    </row>
    <row r="3559" spans="1:13" x14ac:dyDescent="0.25">
      <c r="A3559" s="73">
        <f>+'INFO SEAL'!B3510</f>
        <v>3505</v>
      </c>
      <c r="B3559" s="180" t="str">
        <f t="shared" si="123"/>
        <v>SICODI</v>
      </c>
      <c r="C3559" s="180" t="str">
        <f>+'INFO SEAL'!C3510</f>
        <v>AREQUIPA</v>
      </c>
      <c r="D3559" s="180" t="str">
        <f>+'INFO SEAL'!D3510</f>
        <v>CAMANA</v>
      </c>
      <c r="E3559" s="180" t="str">
        <f>+'INFO SEAL'!E3510</f>
        <v>CAMANA</v>
      </c>
      <c r="F3559" s="180" t="str">
        <f>+IF('INFO SEAL'!I3510="BAJA TENSION","BT",IF('INFO SEAL'!I3510="MEDIA TENSION","MT","AT"))</f>
        <v>MT</v>
      </c>
      <c r="G3559" s="180">
        <f>+'INFO SEAL'!K3510</f>
        <v>13</v>
      </c>
      <c r="H3559" s="180" t="str">
        <f>+'INFO SEAL'!L3510</f>
        <v>POSTE</v>
      </c>
      <c r="I3559" s="180" t="str">
        <f>+'INFO SEAL'!M3510</f>
        <v>CONCRETO</v>
      </c>
      <c r="J3559" s="180" t="str">
        <f>+'INFO SEAL'!N3510&amp;"-"&amp;F3559</f>
        <v>PPC18-MT</v>
      </c>
      <c r="K3559" s="180"/>
      <c r="L3559" s="182" t="str">
        <f>+VLOOKUP('INFO SEAL'!N3510,$J$8:$V$50,3,FALSE)</f>
        <v>POSTE DE CONCRETO ARMADO DE 13/200/140/335</v>
      </c>
      <c r="M3559" s="33">
        <f t="shared" si="124"/>
        <v>0.4</v>
      </c>
    </row>
    <row r="3560" spans="1:13" x14ac:dyDescent="0.25">
      <c r="A3560" s="73">
        <f>+'INFO SEAL'!B3511</f>
        <v>3506</v>
      </c>
      <c r="B3560" s="180" t="str">
        <f t="shared" si="123"/>
        <v>SICODI</v>
      </c>
      <c r="C3560" s="180" t="str">
        <f>+'INFO SEAL'!C3511</f>
        <v>AREQUIPA</v>
      </c>
      <c r="D3560" s="180" t="str">
        <f>+'INFO SEAL'!D3511</f>
        <v>CAMANA</v>
      </c>
      <c r="E3560" s="180" t="str">
        <f>+'INFO SEAL'!E3511</f>
        <v>MARIANO NICOLAS VALCARCEL</v>
      </c>
      <c r="F3560" s="180" t="str">
        <f>+IF('INFO SEAL'!I3511="BAJA TENSION","BT",IF('INFO SEAL'!I3511="MEDIA TENSION","MT","AT"))</f>
        <v>MT</v>
      </c>
      <c r="G3560" s="180">
        <f>+'INFO SEAL'!K3511</f>
        <v>13</v>
      </c>
      <c r="H3560" s="180" t="str">
        <f>+'INFO SEAL'!L3511</f>
        <v>POSTE</v>
      </c>
      <c r="I3560" s="180" t="str">
        <f>+'INFO SEAL'!M3511</f>
        <v>CONCRETO</v>
      </c>
      <c r="J3560" s="180" t="str">
        <f>+'INFO SEAL'!N3511&amp;"-"&amp;F3560</f>
        <v>PPC19-MT</v>
      </c>
      <c r="K3560" s="180"/>
      <c r="L3560" s="182" t="str">
        <f>+VLOOKUP('INFO SEAL'!N3511,$J$8:$V$50,3,FALSE)</f>
        <v>POSTE DE CONCRETO ARMADO DE 13/300/150/345</v>
      </c>
      <c r="M3560" s="33">
        <f t="shared" si="124"/>
        <v>0.5</v>
      </c>
    </row>
    <row r="3561" spans="1:13" x14ac:dyDescent="0.25">
      <c r="A3561" s="73">
        <f>+'INFO SEAL'!B3512</f>
        <v>3507</v>
      </c>
      <c r="B3561" s="180" t="str">
        <f t="shared" si="123"/>
        <v>SICODI</v>
      </c>
      <c r="C3561" s="180" t="str">
        <f>+'INFO SEAL'!C3512</f>
        <v>AREQUIPA</v>
      </c>
      <c r="D3561" s="180" t="str">
        <f>+'INFO SEAL'!D3512</f>
        <v>CAMANA</v>
      </c>
      <c r="E3561" s="180" t="str">
        <f>+'INFO SEAL'!E3512</f>
        <v>MARIANO NICOLAS VALCARCEL</v>
      </c>
      <c r="F3561" s="180" t="str">
        <f>+IF('INFO SEAL'!I3512="BAJA TENSION","BT",IF('INFO SEAL'!I3512="MEDIA TENSION","MT","AT"))</f>
        <v>MT</v>
      </c>
      <c r="G3561" s="180">
        <f>+'INFO SEAL'!K3512</f>
        <v>13</v>
      </c>
      <c r="H3561" s="180" t="str">
        <f>+'INFO SEAL'!L3512</f>
        <v>POSTE</v>
      </c>
      <c r="I3561" s="180" t="str">
        <f>+'INFO SEAL'!M3512</f>
        <v>CONCRETO</v>
      </c>
      <c r="J3561" s="180" t="str">
        <f>+'INFO SEAL'!N3512&amp;"-"&amp;F3561</f>
        <v>PPC19-MT</v>
      </c>
      <c r="K3561" s="180"/>
      <c r="L3561" s="182" t="str">
        <f>+VLOOKUP('INFO SEAL'!N3512,$J$8:$V$50,3,FALSE)</f>
        <v>POSTE DE CONCRETO ARMADO DE 13/300/150/345</v>
      </c>
      <c r="M3561" s="33">
        <f t="shared" si="124"/>
        <v>0.5</v>
      </c>
    </row>
    <row r="3562" spans="1:13" x14ac:dyDescent="0.25">
      <c r="A3562" s="73">
        <f>+'INFO SEAL'!B3513</f>
        <v>3508</v>
      </c>
      <c r="B3562" s="180" t="str">
        <f t="shared" si="123"/>
        <v>SICODI</v>
      </c>
      <c r="C3562" s="180" t="str">
        <f>+'INFO SEAL'!C3513</f>
        <v>AREQUIPA</v>
      </c>
      <c r="D3562" s="180" t="str">
        <f>+'INFO SEAL'!D3513</f>
        <v>CONDESUYOS</v>
      </c>
      <c r="E3562" s="180" t="str">
        <f>+'INFO SEAL'!E3513</f>
        <v>RIO GRANDE</v>
      </c>
      <c r="F3562" s="180" t="str">
        <f>+IF('INFO SEAL'!I3513="BAJA TENSION","BT",IF('INFO SEAL'!I3513="MEDIA TENSION","MT","AT"))</f>
        <v>MT</v>
      </c>
      <c r="G3562" s="180">
        <f>+'INFO SEAL'!K3513</f>
        <v>13</v>
      </c>
      <c r="H3562" s="180" t="str">
        <f>+'INFO SEAL'!L3513</f>
        <v>POSTE</v>
      </c>
      <c r="I3562" s="180" t="str">
        <f>+'INFO SEAL'!M3513</f>
        <v>CONCRETO</v>
      </c>
      <c r="J3562" s="180" t="str">
        <f>+'INFO SEAL'!N3513&amp;"-"&amp;F3562</f>
        <v>PPC19-MT</v>
      </c>
      <c r="K3562" s="180"/>
      <c r="L3562" s="182" t="str">
        <f>+VLOOKUP('INFO SEAL'!N3513,$J$8:$V$50,3,FALSE)</f>
        <v>POSTE DE CONCRETO ARMADO DE 13/300/150/345</v>
      </c>
      <c r="M3562" s="33">
        <f t="shared" si="124"/>
        <v>0.5</v>
      </c>
    </row>
    <row r="3563" spans="1:13" x14ac:dyDescent="0.25">
      <c r="A3563" s="73">
        <f>+'INFO SEAL'!B3514</f>
        <v>3509</v>
      </c>
      <c r="B3563" s="180" t="str">
        <f t="shared" si="123"/>
        <v>SICODI</v>
      </c>
      <c r="C3563" s="180" t="str">
        <f>+'INFO SEAL'!C3514</f>
        <v>AREQUIPA</v>
      </c>
      <c r="D3563" s="180" t="str">
        <f>+'INFO SEAL'!D3514</f>
        <v>CAMANA</v>
      </c>
      <c r="E3563" s="180" t="str">
        <f>+'INFO SEAL'!E3514</f>
        <v>MARIANO NICOLAS VALCARCEL</v>
      </c>
      <c r="F3563" s="180" t="str">
        <f>+IF('INFO SEAL'!I3514="BAJA TENSION","BT",IF('INFO SEAL'!I3514="MEDIA TENSION","MT","AT"))</f>
        <v>MT</v>
      </c>
      <c r="G3563" s="180">
        <f>+'INFO SEAL'!K3514</f>
        <v>13</v>
      </c>
      <c r="H3563" s="180" t="str">
        <f>+'INFO SEAL'!L3514</f>
        <v>POSTE</v>
      </c>
      <c r="I3563" s="180" t="str">
        <f>+'INFO SEAL'!M3514</f>
        <v>CONCRETO</v>
      </c>
      <c r="J3563" s="180" t="str">
        <f>+'INFO SEAL'!N3514&amp;"-"&amp;F3563</f>
        <v>PPC19-MT</v>
      </c>
      <c r="K3563" s="180"/>
      <c r="L3563" s="182" t="str">
        <f>+VLOOKUP('INFO SEAL'!N3514,$J$8:$V$50,3,FALSE)</f>
        <v>POSTE DE CONCRETO ARMADO DE 13/300/150/345</v>
      </c>
      <c r="M3563" s="33">
        <f t="shared" si="124"/>
        <v>0.5</v>
      </c>
    </row>
    <row r="3564" spans="1:13" x14ac:dyDescent="0.25">
      <c r="A3564" s="73">
        <f>+'INFO SEAL'!B3515</f>
        <v>3510</v>
      </c>
      <c r="B3564" s="180" t="str">
        <f t="shared" si="123"/>
        <v>SICODI</v>
      </c>
      <c r="C3564" s="180" t="str">
        <f>+'INFO SEAL'!C3515</f>
        <v>AREQUIPA</v>
      </c>
      <c r="D3564" s="180" t="str">
        <f>+'INFO SEAL'!D3515</f>
        <v>CAMANA</v>
      </c>
      <c r="E3564" s="180" t="str">
        <f>+'INFO SEAL'!E3515</f>
        <v>MARIANO NICOLAS VALCARCEL</v>
      </c>
      <c r="F3564" s="180" t="str">
        <f>+IF('INFO SEAL'!I3515="BAJA TENSION","BT",IF('INFO SEAL'!I3515="MEDIA TENSION","MT","AT"))</f>
        <v>MT</v>
      </c>
      <c r="G3564" s="180">
        <f>+'INFO SEAL'!K3515</f>
        <v>13</v>
      </c>
      <c r="H3564" s="180" t="str">
        <f>+'INFO SEAL'!L3515</f>
        <v>POSTE</v>
      </c>
      <c r="I3564" s="180" t="str">
        <f>+'INFO SEAL'!M3515</f>
        <v>CONCRETO</v>
      </c>
      <c r="J3564" s="180" t="str">
        <f>+'INFO SEAL'!N3515&amp;"-"&amp;F3564</f>
        <v>PPC19-MT</v>
      </c>
      <c r="K3564" s="180"/>
      <c r="L3564" s="182" t="str">
        <f>+VLOOKUP('INFO SEAL'!N3515,$J$8:$V$50,3,FALSE)</f>
        <v>POSTE DE CONCRETO ARMADO DE 13/300/150/345</v>
      </c>
      <c r="M3564" s="33">
        <f t="shared" si="124"/>
        <v>0.5</v>
      </c>
    </row>
    <row r="3565" spans="1:13" x14ac:dyDescent="0.25">
      <c r="A3565" s="73">
        <f>+'INFO SEAL'!B3516</f>
        <v>3511</v>
      </c>
      <c r="B3565" s="180" t="str">
        <f t="shared" si="123"/>
        <v>SICODI</v>
      </c>
      <c r="C3565" s="180" t="str">
        <f>+'INFO SEAL'!C3516</f>
        <v>AREQUIPA</v>
      </c>
      <c r="D3565" s="180" t="str">
        <f>+'INFO SEAL'!D3516</f>
        <v>CAMANA</v>
      </c>
      <c r="E3565" s="180" t="str">
        <f>+'INFO SEAL'!E3516</f>
        <v>MARIANO NICOLAS VALCARCEL</v>
      </c>
      <c r="F3565" s="180" t="str">
        <f>+IF('INFO SEAL'!I3516="BAJA TENSION","BT",IF('INFO SEAL'!I3516="MEDIA TENSION","MT","AT"))</f>
        <v>MT</v>
      </c>
      <c r="G3565" s="180">
        <f>+'INFO SEAL'!K3516</f>
        <v>13</v>
      </c>
      <c r="H3565" s="180" t="str">
        <f>+'INFO SEAL'!L3516</f>
        <v>POSTE</v>
      </c>
      <c r="I3565" s="180" t="str">
        <f>+'INFO SEAL'!M3516</f>
        <v>CONCRETO</v>
      </c>
      <c r="J3565" s="180" t="str">
        <f>+'INFO SEAL'!N3516&amp;"-"&amp;F3565</f>
        <v>PPC19-MT</v>
      </c>
      <c r="K3565" s="180"/>
      <c r="L3565" s="182" t="str">
        <f>+VLOOKUP('INFO SEAL'!N3516,$J$8:$V$50,3,FALSE)</f>
        <v>POSTE DE CONCRETO ARMADO DE 13/300/150/345</v>
      </c>
      <c r="M3565" s="33">
        <f t="shared" si="124"/>
        <v>0.5</v>
      </c>
    </row>
    <row r="3566" spans="1:13" x14ac:dyDescent="0.25">
      <c r="A3566" s="73">
        <f>+'INFO SEAL'!B3517</f>
        <v>3512</v>
      </c>
      <c r="B3566" s="180" t="str">
        <f t="shared" si="123"/>
        <v>SICODI</v>
      </c>
      <c r="C3566" s="180" t="str">
        <f>+'INFO SEAL'!C3517</f>
        <v>AREQUIPA</v>
      </c>
      <c r="D3566" s="180" t="str">
        <f>+'INFO SEAL'!D3517</f>
        <v>CAMANA</v>
      </c>
      <c r="E3566" s="180" t="str">
        <f>+'INFO SEAL'!E3517</f>
        <v>MARIANO NICOLAS VALCARCEL</v>
      </c>
      <c r="F3566" s="180" t="str">
        <f>+IF('INFO SEAL'!I3517="BAJA TENSION","BT",IF('INFO SEAL'!I3517="MEDIA TENSION","MT","AT"))</f>
        <v>MT</v>
      </c>
      <c r="G3566" s="180">
        <f>+'INFO SEAL'!K3517</f>
        <v>13</v>
      </c>
      <c r="H3566" s="180" t="str">
        <f>+'INFO SEAL'!L3517</f>
        <v>POSTE</v>
      </c>
      <c r="I3566" s="180" t="str">
        <f>+'INFO SEAL'!M3517</f>
        <v>CONCRETO</v>
      </c>
      <c r="J3566" s="180" t="str">
        <f>+'INFO SEAL'!N3517&amp;"-"&amp;F3566</f>
        <v>PPC19-MT</v>
      </c>
      <c r="K3566" s="180"/>
      <c r="L3566" s="182" t="str">
        <f>+VLOOKUP('INFO SEAL'!N3517,$J$8:$V$50,3,FALSE)</f>
        <v>POSTE DE CONCRETO ARMADO DE 13/300/150/345</v>
      </c>
      <c r="M3566" s="33">
        <f t="shared" si="124"/>
        <v>0.5</v>
      </c>
    </row>
    <row r="3567" spans="1:13" x14ac:dyDescent="0.25">
      <c r="A3567" s="73">
        <f>+'INFO SEAL'!B3518</f>
        <v>3513</v>
      </c>
      <c r="B3567" s="180" t="str">
        <f t="shared" si="123"/>
        <v>SICODI</v>
      </c>
      <c r="C3567" s="180" t="str">
        <f>+'INFO SEAL'!C3518</f>
        <v>AREQUIPA</v>
      </c>
      <c r="D3567" s="180" t="str">
        <f>+'INFO SEAL'!D3518</f>
        <v>CAMANA</v>
      </c>
      <c r="E3567" s="180" t="str">
        <f>+'INFO SEAL'!E3518</f>
        <v>MARIANO NICOLAS VALCARCEL</v>
      </c>
      <c r="F3567" s="180" t="str">
        <f>+IF('INFO SEAL'!I3518="BAJA TENSION","BT",IF('INFO SEAL'!I3518="MEDIA TENSION","MT","AT"))</f>
        <v>MT</v>
      </c>
      <c r="G3567" s="180">
        <f>+'INFO SEAL'!K3518</f>
        <v>13</v>
      </c>
      <c r="H3567" s="180" t="str">
        <f>+'INFO SEAL'!L3518</f>
        <v>POSTE</v>
      </c>
      <c r="I3567" s="180" t="str">
        <f>+'INFO SEAL'!M3518</f>
        <v>CONCRETO</v>
      </c>
      <c r="J3567" s="180" t="str">
        <f>+'INFO SEAL'!N3518&amp;"-"&amp;F3567</f>
        <v>PPC19-MT</v>
      </c>
      <c r="K3567" s="180"/>
      <c r="L3567" s="182" t="str">
        <f>+VLOOKUP('INFO SEAL'!N3518,$J$8:$V$50,3,FALSE)</f>
        <v>POSTE DE CONCRETO ARMADO DE 13/300/150/345</v>
      </c>
      <c r="M3567" s="33">
        <f t="shared" si="124"/>
        <v>0.5</v>
      </c>
    </row>
    <row r="3568" spans="1:13" x14ac:dyDescent="0.25">
      <c r="A3568" s="73">
        <f>+'INFO SEAL'!B3519</f>
        <v>3514</v>
      </c>
      <c r="B3568" s="180" t="str">
        <f t="shared" si="123"/>
        <v>SICODI</v>
      </c>
      <c r="C3568" s="180" t="str">
        <f>+'INFO SEAL'!C3519</f>
        <v>AREQUIPA</v>
      </c>
      <c r="D3568" s="180" t="str">
        <f>+'INFO SEAL'!D3519</f>
        <v>CAMANA</v>
      </c>
      <c r="E3568" s="180" t="str">
        <f>+'INFO SEAL'!E3519</f>
        <v>MARIANO NICOLAS VALCARCEL</v>
      </c>
      <c r="F3568" s="180" t="str">
        <f>+IF('INFO SEAL'!I3519="BAJA TENSION","BT",IF('INFO SEAL'!I3519="MEDIA TENSION","MT","AT"))</f>
        <v>MT</v>
      </c>
      <c r="G3568" s="180">
        <f>+'INFO SEAL'!K3519</f>
        <v>13</v>
      </c>
      <c r="H3568" s="180" t="str">
        <f>+'INFO SEAL'!L3519</f>
        <v>POSTE</v>
      </c>
      <c r="I3568" s="180" t="str">
        <f>+'INFO SEAL'!M3519</f>
        <v>CONCRETO</v>
      </c>
      <c r="J3568" s="180" t="str">
        <f>+'INFO SEAL'!N3519&amp;"-"&amp;F3568</f>
        <v>PPC19-MT</v>
      </c>
      <c r="K3568" s="180"/>
      <c r="L3568" s="182" t="str">
        <f>+VLOOKUP('INFO SEAL'!N3519,$J$8:$V$50,3,FALSE)</f>
        <v>POSTE DE CONCRETO ARMADO DE 13/300/150/345</v>
      </c>
      <c r="M3568" s="33">
        <f t="shared" si="124"/>
        <v>0.5</v>
      </c>
    </row>
    <row r="3569" spans="1:13" x14ac:dyDescent="0.25">
      <c r="A3569" s="73">
        <f>+'INFO SEAL'!B3520</f>
        <v>3515</v>
      </c>
      <c r="B3569" s="180" t="str">
        <f t="shared" si="123"/>
        <v>SICODI</v>
      </c>
      <c r="C3569" s="180" t="str">
        <f>+'INFO SEAL'!C3520</f>
        <v>AREQUIPA</v>
      </c>
      <c r="D3569" s="180" t="str">
        <f>+'INFO SEAL'!D3520</f>
        <v>CAMANA</v>
      </c>
      <c r="E3569" s="180" t="str">
        <f>+'INFO SEAL'!E3520</f>
        <v>MARIANO NICOLAS VALCARCEL</v>
      </c>
      <c r="F3569" s="180" t="str">
        <f>+IF('INFO SEAL'!I3520="BAJA TENSION","BT",IF('INFO SEAL'!I3520="MEDIA TENSION","MT","AT"))</f>
        <v>MT</v>
      </c>
      <c r="G3569" s="180">
        <f>+'INFO SEAL'!K3520</f>
        <v>13</v>
      </c>
      <c r="H3569" s="180" t="str">
        <f>+'INFO SEAL'!L3520</f>
        <v>POSTE</v>
      </c>
      <c r="I3569" s="180" t="str">
        <f>+'INFO SEAL'!M3520</f>
        <v>CONCRETO</v>
      </c>
      <c r="J3569" s="180" t="str">
        <f>+'INFO SEAL'!N3520&amp;"-"&amp;F3569</f>
        <v>PPC19-MT</v>
      </c>
      <c r="K3569" s="180"/>
      <c r="L3569" s="182" t="str">
        <f>+VLOOKUP('INFO SEAL'!N3520,$J$8:$V$50,3,FALSE)</f>
        <v>POSTE DE CONCRETO ARMADO DE 13/300/150/345</v>
      </c>
      <c r="M3569" s="33">
        <f t="shared" si="124"/>
        <v>0.5</v>
      </c>
    </row>
    <row r="3570" spans="1:13" x14ac:dyDescent="0.25">
      <c r="A3570" s="73">
        <f>+'INFO SEAL'!B3521</f>
        <v>3516</v>
      </c>
      <c r="B3570" s="180" t="str">
        <f t="shared" si="123"/>
        <v>SICODI</v>
      </c>
      <c r="C3570" s="180" t="str">
        <f>+'INFO SEAL'!C3521</f>
        <v>AREQUIPA</v>
      </c>
      <c r="D3570" s="180" t="str">
        <f>+'INFO SEAL'!D3521</f>
        <v>CAMANA</v>
      </c>
      <c r="E3570" s="180" t="str">
        <f>+'INFO SEAL'!E3521</f>
        <v>MARIANO NICOLAS VALCARCEL</v>
      </c>
      <c r="F3570" s="180" t="str">
        <f>+IF('INFO SEAL'!I3521="BAJA TENSION","BT",IF('INFO SEAL'!I3521="MEDIA TENSION","MT","AT"))</f>
        <v>MT</v>
      </c>
      <c r="G3570" s="180">
        <f>+'INFO SEAL'!K3521</f>
        <v>13</v>
      </c>
      <c r="H3570" s="180" t="str">
        <f>+'INFO SEAL'!L3521</f>
        <v>POSTE</v>
      </c>
      <c r="I3570" s="180" t="str">
        <f>+'INFO SEAL'!M3521</f>
        <v>CONCRETO</v>
      </c>
      <c r="J3570" s="180" t="str">
        <f>+'INFO SEAL'!N3521&amp;"-"&amp;F3570</f>
        <v>PPC19-MT</v>
      </c>
      <c r="K3570" s="180"/>
      <c r="L3570" s="182" t="str">
        <f>+VLOOKUP('INFO SEAL'!N3521,$J$8:$V$50,3,FALSE)</f>
        <v>POSTE DE CONCRETO ARMADO DE 13/300/150/345</v>
      </c>
      <c r="M3570" s="33">
        <f t="shared" si="124"/>
        <v>0.5</v>
      </c>
    </row>
    <row r="3571" spans="1:13" x14ac:dyDescent="0.25">
      <c r="A3571" s="73">
        <f>+'INFO SEAL'!B3522</f>
        <v>3517</v>
      </c>
      <c r="B3571" s="180" t="str">
        <f t="shared" si="123"/>
        <v>SICODI</v>
      </c>
      <c r="C3571" s="180" t="str">
        <f>+'INFO SEAL'!C3522</f>
        <v>AREQUIPA</v>
      </c>
      <c r="D3571" s="180" t="str">
        <f>+'INFO SEAL'!D3522</f>
        <v>CAMANA</v>
      </c>
      <c r="E3571" s="180" t="str">
        <f>+'INFO SEAL'!E3522</f>
        <v>MARIANO NICOLAS VALCARCEL</v>
      </c>
      <c r="F3571" s="180" t="str">
        <f>+IF('INFO SEAL'!I3522="BAJA TENSION","BT",IF('INFO SEAL'!I3522="MEDIA TENSION","MT","AT"))</f>
        <v>MT</v>
      </c>
      <c r="G3571" s="180">
        <f>+'INFO SEAL'!K3522</f>
        <v>13</v>
      </c>
      <c r="H3571" s="180" t="str">
        <f>+'INFO SEAL'!L3522</f>
        <v>POSTE</v>
      </c>
      <c r="I3571" s="180" t="str">
        <f>+'INFO SEAL'!M3522</f>
        <v>CONCRETO</v>
      </c>
      <c r="J3571" s="180" t="str">
        <f>+'INFO SEAL'!N3522&amp;"-"&amp;F3571</f>
        <v>PPC19-MT</v>
      </c>
      <c r="K3571" s="180"/>
      <c r="L3571" s="182" t="str">
        <f>+VLOOKUP('INFO SEAL'!N3522,$J$8:$V$50,3,FALSE)</f>
        <v>POSTE DE CONCRETO ARMADO DE 13/300/150/345</v>
      </c>
      <c r="M3571" s="33">
        <f t="shared" si="124"/>
        <v>0.5</v>
      </c>
    </row>
    <row r="3572" spans="1:13" x14ac:dyDescent="0.25">
      <c r="A3572" s="73">
        <f>+'INFO SEAL'!B3523</f>
        <v>3518</v>
      </c>
      <c r="B3572" s="180" t="str">
        <f t="shared" si="123"/>
        <v>SICODI</v>
      </c>
      <c r="C3572" s="180" t="str">
        <f>+'INFO SEAL'!C3523</f>
        <v>AREQUIPA</v>
      </c>
      <c r="D3572" s="180" t="str">
        <f>+'INFO SEAL'!D3523</f>
        <v>CAMANA</v>
      </c>
      <c r="E3572" s="180" t="str">
        <f>+'INFO SEAL'!E3523</f>
        <v>MARIANO NICOLAS VALCARCEL</v>
      </c>
      <c r="F3572" s="180" t="str">
        <f>+IF('INFO SEAL'!I3523="BAJA TENSION","BT",IF('INFO SEAL'!I3523="MEDIA TENSION","MT","AT"))</f>
        <v>MT</v>
      </c>
      <c r="G3572" s="180">
        <f>+'INFO SEAL'!K3523</f>
        <v>13</v>
      </c>
      <c r="H3572" s="180" t="str">
        <f>+'INFO SEAL'!L3523</f>
        <v>POSTE</v>
      </c>
      <c r="I3572" s="180" t="str">
        <f>+'INFO SEAL'!M3523</f>
        <v>CONCRETO</v>
      </c>
      <c r="J3572" s="180" t="str">
        <f>+'INFO SEAL'!N3523&amp;"-"&amp;F3572</f>
        <v>PPC19-MT</v>
      </c>
      <c r="K3572" s="180"/>
      <c r="L3572" s="182" t="str">
        <f>+VLOOKUP('INFO SEAL'!N3523,$J$8:$V$50,3,FALSE)</f>
        <v>POSTE DE CONCRETO ARMADO DE 13/300/150/345</v>
      </c>
      <c r="M3572" s="33">
        <f t="shared" si="124"/>
        <v>0.5</v>
      </c>
    </row>
    <row r="3573" spans="1:13" x14ac:dyDescent="0.25">
      <c r="A3573" s="73">
        <f>+'INFO SEAL'!B3524</f>
        <v>3519</v>
      </c>
      <c r="B3573" s="180" t="str">
        <f t="shared" si="123"/>
        <v>SICODI</v>
      </c>
      <c r="C3573" s="180" t="str">
        <f>+'INFO SEAL'!C3524</f>
        <v>AREQUIPA</v>
      </c>
      <c r="D3573" s="180" t="str">
        <f>+'INFO SEAL'!D3524</f>
        <v>CAMANA</v>
      </c>
      <c r="E3573" s="180" t="str">
        <f>+'INFO SEAL'!E3524</f>
        <v>MARIANO NICOLAS VALCARCEL</v>
      </c>
      <c r="F3573" s="180" t="str">
        <f>+IF('INFO SEAL'!I3524="BAJA TENSION","BT",IF('INFO SEAL'!I3524="MEDIA TENSION","MT","AT"))</f>
        <v>MT</v>
      </c>
      <c r="G3573" s="180">
        <f>+'INFO SEAL'!K3524</f>
        <v>13</v>
      </c>
      <c r="H3573" s="180" t="str">
        <f>+'INFO SEAL'!L3524</f>
        <v>POSTE</v>
      </c>
      <c r="I3573" s="180" t="str">
        <f>+'INFO SEAL'!M3524</f>
        <v>CONCRETO</v>
      </c>
      <c r="J3573" s="180" t="str">
        <f>+'INFO SEAL'!N3524&amp;"-"&amp;F3573</f>
        <v>PPC19-MT</v>
      </c>
      <c r="K3573" s="180"/>
      <c r="L3573" s="182" t="str">
        <f>+VLOOKUP('INFO SEAL'!N3524,$J$8:$V$50,3,FALSE)</f>
        <v>POSTE DE CONCRETO ARMADO DE 13/300/150/345</v>
      </c>
      <c r="M3573" s="33">
        <f t="shared" si="124"/>
        <v>0.5</v>
      </c>
    </row>
    <row r="3574" spans="1:13" x14ac:dyDescent="0.25">
      <c r="A3574" s="73">
        <f>+'INFO SEAL'!B3525</f>
        <v>3520</v>
      </c>
      <c r="B3574" s="180" t="str">
        <f t="shared" si="123"/>
        <v>SICODI</v>
      </c>
      <c r="C3574" s="180" t="str">
        <f>+'INFO SEAL'!C3525</f>
        <v>AREQUIPA</v>
      </c>
      <c r="D3574" s="180" t="str">
        <f>+'INFO SEAL'!D3525</f>
        <v>CAMANA</v>
      </c>
      <c r="E3574" s="180" t="str">
        <f>+'INFO SEAL'!E3525</f>
        <v>MARIANO NICOLAS VALCARCEL</v>
      </c>
      <c r="F3574" s="180" t="str">
        <f>+IF('INFO SEAL'!I3525="BAJA TENSION","BT",IF('INFO SEAL'!I3525="MEDIA TENSION","MT","AT"))</f>
        <v>MT</v>
      </c>
      <c r="G3574" s="180">
        <f>+'INFO SEAL'!K3525</f>
        <v>13</v>
      </c>
      <c r="H3574" s="180" t="str">
        <f>+'INFO SEAL'!L3525</f>
        <v>POSTE</v>
      </c>
      <c r="I3574" s="180" t="str">
        <f>+'INFO SEAL'!M3525</f>
        <v>CONCRETO</v>
      </c>
      <c r="J3574" s="180" t="str">
        <f>+'INFO SEAL'!N3525&amp;"-"&amp;F3574</f>
        <v>PPC19-MT</v>
      </c>
      <c r="K3574" s="180"/>
      <c r="L3574" s="182" t="str">
        <f>+VLOOKUP('INFO SEAL'!N3525,$J$8:$V$50,3,FALSE)</f>
        <v>POSTE DE CONCRETO ARMADO DE 13/300/150/345</v>
      </c>
      <c r="M3574" s="33">
        <f t="shared" si="124"/>
        <v>0.5</v>
      </c>
    </row>
    <row r="3575" spans="1:13" x14ac:dyDescent="0.25">
      <c r="A3575" s="73">
        <f>+'INFO SEAL'!B3526</f>
        <v>3521</v>
      </c>
      <c r="B3575" s="180" t="str">
        <f t="shared" si="123"/>
        <v>SICODI</v>
      </c>
      <c r="C3575" s="180" t="str">
        <f>+'INFO SEAL'!C3526</f>
        <v>AREQUIPA</v>
      </c>
      <c r="D3575" s="180" t="str">
        <f>+'INFO SEAL'!D3526</f>
        <v>CAMANA</v>
      </c>
      <c r="E3575" s="180" t="str">
        <f>+'INFO SEAL'!E3526</f>
        <v>MARIANO NICOLAS VALCARCEL</v>
      </c>
      <c r="F3575" s="180" t="str">
        <f>+IF('INFO SEAL'!I3526="BAJA TENSION","BT",IF('INFO SEAL'!I3526="MEDIA TENSION","MT","AT"))</f>
        <v>MT</v>
      </c>
      <c r="G3575" s="180">
        <f>+'INFO SEAL'!K3526</f>
        <v>13</v>
      </c>
      <c r="H3575" s="180" t="str">
        <f>+'INFO SEAL'!L3526</f>
        <v>POSTE</v>
      </c>
      <c r="I3575" s="180" t="str">
        <f>+'INFO SEAL'!M3526</f>
        <v>CONCRETO</v>
      </c>
      <c r="J3575" s="180" t="str">
        <f>+'INFO SEAL'!N3526&amp;"-"&amp;F3575</f>
        <v>PPC19-MT</v>
      </c>
      <c r="K3575" s="180"/>
      <c r="L3575" s="182" t="str">
        <f>+VLOOKUP('INFO SEAL'!N3526,$J$8:$V$50,3,FALSE)</f>
        <v>POSTE DE CONCRETO ARMADO DE 13/300/150/345</v>
      </c>
      <c r="M3575" s="33">
        <f t="shared" si="124"/>
        <v>0.5</v>
      </c>
    </row>
    <row r="3576" spans="1:13" x14ac:dyDescent="0.25">
      <c r="A3576" s="73">
        <f>+'INFO SEAL'!B3527</f>
        <v>3522</v>
      </c>
      <c r="B3576" s="180" t="str">
        <f t="shared" ref="B3576:B3639" si="125">+INDEX($B$8:$B$50,MATCH(L3576,$L$8:$L$50,0))</f>
        <v>SICODI</v>
      </c>
      <c r="C3576" s="180" t="str">
        <f>+'INFO SEAL'!C3527</f>
        <v>AREQUIPA</v>
      </c>
      <c r="D3576" s="180" t="str">
        <f>+'INFO SEAL'!D3527</f>
        <v>CAMANA</v>
      </c>
      <c r="E3576" s="180" t="str">
        <f>+'INFO SEAL'!E3527</f>
        <v>MARIANO NICOLAS VALCARCEL</v>
      </c>
      <c r="F3576" s="180" t="str">
        <f>+IF('INFO SEAL'!I3527="BAJA TENSION","BT",IF('INFO SEAL'!I3527="MEDIA TENSION","MT","AT"))</f>
        <v>MT</v>
      </c>
      <c r="G3576" s="180">
        <f>+'INFO SEAL'!K3527</f>
        <v>13</v>
      </c>
      <c r="H3576" s="180" t="str">
        <f>+'INFO SEAL'!L3527</f>
        <v>POSTE</v>
      </c>
      <c r="I3576" s="180" t="str">
        <f>+'INFO SEAL'!M3527</f>
        <v>CONCRETO</v>
      </c>
      <c r="J3576" s="180" t="str">
        <f>+'INFO SEAL'!N3527&amp;"-"&amp;F3576</f>
        <v>PPC19-MT</v>
      </c>
      <c r="K3576" s="180"/>
      <c r="L3576" s="182" t="str">
        <f>+VLOOKUP('INFO SEAL'!N3527,$J$8:$V$50,3,FALSE)</f>
        <v>POSTE DE CONCRETO ARMADO DE 13/300/150/345</v>
      </c>
      <c r="M3576" s="33">
        <f t="shared" ref="M3576:M3639" si="126">+VLOOKUP(J3576,$K$8:$V$50,12,FALSE)</f>
        <v>0.5</v>
      </c>
    </row>
    <row r="3577" spans="1:13" x14ac:dyDescent="0.25">
      <c r="A3577" s="73">
        <f>+'INFO SEAL'!B3528</f>
        <v>3523</v>
      </c>
      <c r="B3577" s="180" t="str">
        <f t="shared" si="125"/>
        <v>SICODI</v>
      </c>
      <c r="C3577" s="180" t="str">
        <f>+'INFO SEAL'!C3528</f>
        <v>AREQUIPA</v>
      </c>
      <c r="D3577" s="180" t="str">
        <f>+'INFO SEAL'!D3528</f>
        <v>CAMANA</v>
      </c>
      <c r="E3577" s="180" t="str">
        <f>+'INFO SEAL'!E3528</f>
        <v>MARIANO NICOLAS VALCARCEL</v>
      </c>
      <c r="F3577" s="180" t="str">
        <f>+IF('INFO SEAL'!I3528="BAJA TENSION","BT",IF('INFO SEAL'!I3528="MEDIA TENSION","MT","AT"))</f>
        <v>MT</v>
      </c>
      <c r="G3577" s="180">
        <f>+'INFO SEAL'!K3528</f>
        <v>13</v>
      </c>
      <c r="H3577" s="180" t="str">
        <f>+'INFO SEAL'!L3528</f>
        <v>POSTE</v>
      </c>
      <c r="I3577" s="180" t="str">
        <f>+'INFO SEAL'!M3528</f>
        <v>CONCRETO</v>
      </c>
      <c r="J3577" s="180" t="str">
        <f>+'INFO SEAL'!N3528&amp;"-"&amp;F3577</f>
        <v>PPC19-MT</v>
      </c>
      <c r="K3577" s="180"/>
      <c r="L3577" s="182" t="str">
        <f>+VLOOKUP('INFO SEAL'!N3528,$J$8:$V$50,3,FALSE)</f>
        <v>POSTE DE CONCRETO ARMADO DE 13/300/150/345</v>
      </c>
      <c r="M3577" s="33">
        <f t="shared" si="126"/>
        <v>0.5</v>
      </c>
    </row>
    <row r="3578" spans="1:13" x14ac:dyDescent="0.25">
      <c r="A3578" s="73">
        <f>+'INFO SEAL'!B3529</f>
        <v>3524</v>
      </c>
      <c r="B3578" s="180" t="str">
        <f t="shared" si="125"/>
        <v>SICODI</v>
      </c>
      <c r="C3578" s="180" t="str">
        <f>+'INFO SEAL'!C3529</f>
        <v>AREQUIPA</v>
      </c>
      <c r="D3578" s="180" t="str">
        <f>+'INFO SEAL'!D3529</f>
        <v>CAMANA</v>
      </c>
      <c r="E3578" s="180" t="str">
        <f>+'INFO SEAL'!E3529</f>
        <v>MARIANO NICOLAS VALCARCEL</v>
      </c>
      <c r="F3578" s="180" t="str">
        <f>+IF('INFO SEAL'!I3529="BAJA TENSION","BT",IF('INFO SEAL'!I3529="MEDIA TENSION","MT","AT"))</f>
        <v>MT</v>
      </c>
      <c r="G3578" s="180">
        <f>+'INFO SEAL'!K3529</f>
        <v>13</v>
      </c>
      <c r="H3578" s="180" t="str">
        <f>+'INFO SEAL'!L3529</f>
        <v>POSTE</v>
      </c>
      <c r="I3578" s="180" t="str">
        <f>+'INFO SEAL'!M3529</f>
        <v>CONCRETO</v>
      </c>
      <c r="J3578" s="180" t="str">
        <f>+'INFO SEAL'!N3529&amp;"-"&amp;F3578</f>
        <v>PPC19-MT</v>
      </c>
      <c r="K3578" s="180"/>
      <c r="L3578" s="182" t="str">
        <f>+VLOOKUP('INFO SEAL'!N3529,$J$8:$V$50,3,FALSE)</f>
        <v>POSTE DE CONCRETO ARMADO DE 13/300/150/345</v>
      </c>
      <c r="M3578" s="33">
        <f t="shared" si="126"/>
        <v>0.5</v>
      </c>
    </row>
    <row r="3579" spans="1:13" x14ac:dyDescent="0.25">
      <c r="A3579" s="73">
        <f>+'INFO SEAL'!B3530</f>
        <v>3525</v>
      </c>
      <c r="B3579" s="180" t="str">
        <f t="shared" si="125"/>
        <v>SICODI</v>
      </c>
      <c r="C3579" s="180" t="str">
        <f>+'INFO SEAL'!C3530</f>
        <v>AREQUIPA</v>
      </c>
      <c r="D3579" s="180" t="str">
        <f>+'INFO SEAL'!D3530</f>
        <v>CAMANA</v>
      </c>
      <c r="E3579" s="180" t="str">
        <f>+'INFO SEAL'!E3530</f>
        <v>MARIANO NICOLAS VALCARCEL</v>
      </c>
      <c r="F3579" s="180" t="str">
        <f>+IF('INFO SEAL'!I3530="BAJA TENSION","BT",IF('INFO SEAL'!I3530="MEDIA TENSION","MT","AT"))</f>
        <v>MT</v>
      </c>
      <c r="G3579" s="180">
        <f>+'INFO SEAL'!K3530</f>
        <v>13</v>
      </c>
      <c r="H3579" s="180" t="str">
        <f>+'INFO SEAL'!L3530</f>
        <v>POSTE</v>
      </c>
      <c r="I3579" s="180" t="str">
        <f>+'INFO SEAL'!M3530</f>
        <v>CONCRETO</v>
      </c>
      <c r="J3579" s="180" t="str">
        <f>+'INFO SEAL'!N3530&amp;"-"&amp;F3579</f>
        <v>PPC19-MT</v>
      </c>
      <c r="K3579" s="180"/>
      <c r="L3579" s="182" t="str">
        <f>+VLOOKUP('INFO SEAL'!N3530,$J$8:$V$50,3,FALSE)</f>
        <v>POSTE DE CONCRETO ARMADO DE 13/300/150/345</v>
      </c>
      <c r="M3579" s="33">
        <f t="shared" si="126"/>
        <v>0.5</v>
      </c>
    </row>
    <row r="3580" spans="1:13" x14ac:dyDescent="0.25">
      <c r="A3580" s="73">
        <f>+'INFO SEAL'!B3531</f>
        <v>3526</v>
      </c>
      <c r="B3580" s="180" t="str">
        <f t="shared" si="125"/>
        <v>SICODI</v>
      </c>
      <c r="C3580" s="180" t="str">
        <f>+'INFO SEAL'!C3531</f>
        <v>AREQUIPA</v>
      </c>
      <c r="D3580" s="180" t="str">
        <f>+'INFO SEAL'!D3531</f>
        <v>CAMANA</v>
      </c>
      <c r="E3580" s="180" t="str">
        <f>+'INFO SEAL'!E3531</f>
        <v>MARIANO NICOLAS VALCARCEL</v>
      </c>
      <c r="F3580" s="180" t="str">
        <f>+IF('INFO SEAL'!I3531="BAJA TENSION","BT",IF('INFO SEAL'!I3531="MEDIA TENSION","MT","AT"))</f>
        <v>MT</v>
      </c>
      <c r="G3580" s="180">
        <f>+'INFO SEAL'!K3531</f>
        <v>13</v>
      </c>
      <c r="H3580" s="180" t="str">
        <f>+'INFO SEAL'!L3531</f>
        <v>POSTE</v>
      </c>
      <c r="I3580" s="180" t="str">
        <f>+'INFO SEAL'!M3531</f>
        <v>CONCRETO</v>
      </c>
      <c r="J3580" s="180" t="str">
        <f>+'INFO SEAL'!N3531&amp;"-"&amp;F3580</f>
        <v>PPC19-MT</v>
      </c>
      <c r="K3580" s="180"/>
      <c r="L3580" s="182" t="str">
        <f>+VLOOKUP('INFO SEAL'!N3531,$J$8:$V$50,3,FALSE)</f>
        <v>POSTE DE CONCRETO ARMADO DE 13/300/150/345</v>
      </c>
      <c r="M3580" s="33">
        <f t="shared" si="126"/>
        <v>0.5</v>
      </c>
    </row>
    <row r="3581" spans="1:13" x14ac:dyDescent="0.25">
      <c r="A3581" s="73">
        <f>+'INFO SEAL'!B3532</f>
        <v>3527</v>
      </c>
      <c r="B3581" s="180" t="str">
        <f t="shared" si="125"/>
        <v>SICODI</v>
      </c>
      <c r="C3581" s="180" t="str">
        <f>+'INFO SEAL'!C3532</f>
        <v>AREQUIPA</v>
      </c>
      <c r="D3581" s="180" t="str">
        <f>+'INFO SEAL'!D3532</f>
        <v>CAMANA</v>
      </c>
      <c r="E3581" s="180" t="str">
        <f>+'INFO SEAL'!E3532</f>
        <v>MARIANO NICOLAS VALCARCEL</v>
      </c>
      <c r="F3581" s="180" t="str">
        <f>+IF('INFO SEAL'!I3532="BAJA TENSION","BT",IF('INFO SEAL'!I3532="MEDIA TENSION","MT","AT"))</f>
        <v>MT</v>
      </c>
      <c r="G3581" s="180">
        <f>+'INFO SEAL'!K3532</f>
        <v>13</v>
      </c>
      <c r="H3581" s="180" t="str">
        <f>+'INFO SEAL'!L3532</f>
        <v>POSTE</v>
      </c>
      <c r="I3581" s="180" t="str">
        <f>+'INFO SEAL'!M3532</f>
        <v>CONCRETO</v>
      </c>
      <c r="J3581" s="180" t="str">
        <f>+'INFO SEAL'!N3532&amp;"-"&amp;F3581</f>
        <v>PPC19-MT</v>
      </c>
      <c r="K3581" s="180"/>
      <c r="L3581" s="182" t="str">
        <f>+VLOOKUP('INFO SEAL'!N3532,$J$8:$V$50,3,FALSE)</f>
        <v>POSTE DE CONCRETO ARMADO DE 13/300/150/345</v>
      </c>
      <c r="M3581" s="33">
        <f t="shared" si="126"/>
        <v>0.5</v>
      </c>
    </row>
    <row r="3582" spans="1:13" x14ac:dyDescent="0.25">
      <c r="A3582" s="73">
        <f>+'INFO SEAL'!B3533</f>
        <v>3528</v>
      </c>
      <c r="B3582" s="180" t="str">
        <f t="shared" si="125"/>
        <v>SICODI</v>
      </c>
      <c r="C3582" s="180" t="str">
        <f>+'INFO SEAL'!C3533</f>
        <v>AREQUIPA</v>
      </c>
      <c r="D3582" s="180" t="str">
        <f>+'INFO SEAL'!D3533</f>
        <v>CAMANA</v>
      </c>
      <c r="E3582" s="180" t="str">
        <f>+'INFO SEAL'!E3533</f>
        <v>MARIANO NICOLAS VALCARCEL</v>
      </c>
      <c r="F3582" s="180" t="str">
        <f>+IF('INFO SEAL'!I3533="BAJA TENSION","BT",IF('INFO SEAL'!I3533="MEDIA TENSION","MT","AT"))</f>
        <v>MT</v>
      </c>
      <c r="G3582" s="180">
        <f>+'INFO SEAL'!K3533</f>
        <v>13</v>
      </c>
      <c r="H3582" s="180" t="str">
        <f>+'INFO SEAL'!L3533</f>
        <v>POSTE</v>
      </c>
      <c r="I3582" s="180" t="str">
        <f>+'INFO SEAL'!M3533</f>
        <v>CONCRETO</v>
      </c>
      <c r="J3582" s="180" t="str">
        <f>+'INFO SEAL'!N3533&amp;"-"&amp;F3582</f>
        <v>PPC19-MT</v>
      </c>
      <c r="K3582" s="180"/>
      <c r="L3582" s="182" t="str">
        <f>+VLOOKUP('INFO SEAL'!N3533,$J$8:$V$50,3,FALSE)</f>
        <v>POSTE DE CONCRETO ARMADO DE 13/300/150/345</v>
      </c>
      <c r="M3582" s="33">
        <f t="shared" si="126"/>
        <v>0.5</v>
      </c>
    </row>
    <row r="3583" spans="1:13" x14ac:dyDescent="0.25">
      <c r="A3583" s="73">
        <f>+'INFO SEAL'!B3534</f>
        <v>3529</v>
      </c>
      <c r="B3583" s="180" t="str">
        <f t="shared" si="125"/>
        <v>SICODI</v>
      </c>
      <c r="C3583" s="180" t="str">
        <f>+'INFO SEAL'!C3534</f>
        <v>AREQUIPA</v>
      </c>
      <c r="D3583" s="180" t="str">
        <f>+'INFO SEAL'!D3534</f>
        <v>CAMANA</v>
      </c>
      <c r="E3583" s="180" t="str">
        <f>+'INFO SEAL'!E3534</f>
        <v>MARIANO NICOLAS VALCARCEL</v>
      </c>
      <c r="F3583" s="180" t="str">
        <f>+IF('INFO SEAL'!I3534="BAJA TENSION","BT",IF('INFO SEAL'!I3534="MEDIA TENSION","MT","AT"))</f>
        <v>MT</v>
      </c>
      <c r="G3583" s="180">
        <f>+'INFO SEAL'!K3534</f>
        <v>13</v>
      </c>
      <c r="H3583" s="180" t="str">
        <f>+'INFO SEAL'!L3534</f>
        <v>POSTE</v>
      </c>
      <c r="I3583" s="180" t="str">
        <f>+'INFO SEAL'!M3534</f>
        <v>CONCRETO</v>
      </c>
      <c r="J3583" s="180" t="str">
        <f>+'INFO SEAL'!N3534&amp;"-"&amp;F3583</f>
        <v>PPC19-MT</v>
      </c>
      <c r="K3583" s="180"/>
      <c r="L3583" s="182" t="str">
        <f>+VLOOKUP('INFO SEAL'!N3534,$J$8:$V$50,3,FALSE)</f>
        <v>POSTE DE CONCRETO ARMADO DE 13/300/150/345</v>
      </c>
      <c r="M3583" s="33">
        <f t="shared" si="126"/>
        <v>0.5</v>
      </c>
    </row>
    <row r="3584" spans="1:13" x14ac:dyDescent="0.25">
      <c r="A3584" s="73">
        <f>+'INFO SEAL'!B3535</f>
        <v>3530</v>
      </c>
      <c r="B3584" s="180" t="str">
        <f t="shared" si="125"/>
        <v>SICODI</v>
      </c>
      <c r="C3584" s="180" t="str">
        <f>+'INFO SEAL'!C3535</f>
        <v>AREQUIPA</v>
      </c>
      <c r="D3584" s="180" t="str">
        <f>+'INFO SEAL'!D3535</f>
        <v>CAMANA</v>
      </c>
      <c r="E3584" s="180" t="str">
        <f>+'INFO SEAL'!E3535</f>
        <v>MARIANO NICOLAS VALCARCEL</v>
      </c>
      <c r="F3584" s="180" t="str">
        <f>+IF('INFO SEAL'!I3535="BAJA TENSION","BT",IF('INFO SEAL'!I3535="MEDIA TENSION","MT","AT"))</f>
        <v>MT</v>
      </c>
      <c r="G3584" s="180">
        <f>+'INFO SEAL'!K3535</f>
        <v>13</v>
      </c>
      <c r="H3584" s="180" t="str">
        <f>+'INFO SEAL'!L3535</f>
        <v>POSTE</v>
      </c>
      <c r="I3584" s="180" t="str">
        <f>+'INFO SEAL'!M3535</f>
        <v>CONCRETO</v>
      </c>
      <c r="J3584" s="180" t="str">
        <f>+'INFO SEAL'!N3535&amp;"-"&amp;F3584</f>
        <v>PPC19-MT</v>
      </c>
      <c r="K3584" s="180"/>
      <c r="L3584" s="182" t="str">
        <f>+VLOOKUP('INFO SEAL'!N3535,$J$8:$V$50,3,FALSE)</f>
        <v>POSTE DE CONCRETO ARMADO DE 13/300/150/345</v>
      </c>
      <c r="M3584" s="33">
        <f t="shared" si="126"/>
        <v>0.5</v>
      </c>
    </row>
    <row r="3585" spans="1:13" x14ac:dyDescent="0.25">
      <c r="A3585" s="73">
        <f>+'INFO SEAL'!B3536</f>
        <v>3531</v>
      </c>
      <c r="B3585" s="180" t="str">
        <f t="shared" si="125"/>
        <v>SICODI</v>
      </c>
      <c r="C3585" s="180" t="str">
        <f>+'INFO SEAL'!C3536</f>
        <v>AREQUIPA</v>
      </c>
      <c r="D3585" s="180" t="str">
        <f>+'INFO SEAL'!D3536</f>
        <v>CAMANA</v>
      </c>
      <c r="E3585" s="180" t="str">
        <f>+'INFO SEAL'!E3536</f>
        <v>MARIANO NICOLAS VALCARCEL</v>
      </c>
      <c r="F3585" s="180" t="str">
        <f>+IF('INFO SEAL'!I3536="BAJA TENSION","BT",IF('INFO SEAL'!I3536="MEDIA TENSION","MT","AT"))</f>
        <v>MT</v>
      </c>
      <c r="G3585" s="180">
        <f>+'INFO SEAL'!K3536</f>
        <v>13</v>
      </c>
      <c r="H3585" s="180" t="str">
        <f>+'INFO SEAL'!L3536</f>
        <v>POSTE</v>
      </c>
      <c r="I3585" s="180" t="str">
        <f>+'INFO SEAL'!M3536</f>
        <v>CONCRETO</v>
      </c>
      <c r="J3585" s="180" t="str">
        <f>+'INFO SEAL'!N3536&amp;"-"&amp;F3585</f>
        <v>PPC19-MT</v>
      </c>
      <c r="K3585" s="180"/>
      <c r="L3585" s="182" t="str">
        <f>+VLOOKUP('INFO SEAL'!N3536,$J$8:$V$50,3,FALSE)</f>
        <v>POSTE DE CONCRETO ARMADO DE 13/300/150/345</v>
      </c>
      <c r="M3585" s="33">
        <f t="shared" si="126"/>
        <v>0.5</v>
      </c>
    </row>
    <row r="3586" spans="1:13" x14ac:dyDescent="0.25">
      <c r="A3586" s="73">
        <f>+'INFO SEAL'!B3537</f>
        <v>3532</v>
      </c>
      <c r="B3586" s="180" t="str">
        <f t="shared" si="125"/>
        <v>SICODI</v>
      </c>
      <c r="C3586" s="180" t="str">
        <f>+'INFO SEAL'!C3537</f>
        <v>AREQUIPA</v>
      </c>
      <c r="D3586" s="180" t="str">
        <f>+'INFO SEAL'!D3537</f>
        <v>CONDESUYOS</v>
      </c>
      <c r="E3586" s="180" t="str">
        <f>+'INFO SEAL'!E3537</f>
        <v>CHICHAS</v>
      </c>
      <c r="F3586" s="180" t="str">
        <f>+IF('INFO SEAL'!I3537="BAJA TENSION","BT",IF('INFO SEAL'!I3537="MEDIA TENSION","MT","AT"))</f>
        <v>MT</v>
      </c>
      <c r="G3586" s="180">
        <f>+'INFO SEAL'!K3537</f>
        <v>13</v>
      </c>
      <c r="H3586" s="180" t="str">
        <f>+'INFO SEAL'!L3537</f>
        <v>POSTE</v>
      </c>
      <c r="I3586" s="180" t="str">
        <f>+'INFO SEAL'!M3537</f>
        <v>CONCRETO</v>
      </c>
      <c r="J3586" s="180" t="str">
        <f>+'INFO SEAL'!N3537&amp;"-"&amp;F3586</f>
        <v>PPC19-MT</v>
      </c>
      <c r="K3586" s="180"/>
      <c r="L3586" s="182" t="str">
        <f>+VLOOKUP('INFO SEAL'!N3537,$J$8:$V$50,3,FALSE)</f>
        <v>POSTE DE CONCRETO ARMADO DE 13/300/150/345</v>
      </c>
      <c r="M3586" s="33">
        <f t="shared" si="126"/>
        <v>0.5</v>
      </c>
    </row>
    <row r="3587" spans="1:13" x14ac:dyDescent="0.25">
      <c r="A3587" s="73">
        <f>+'INFO SEAL'!B3538</f>
        <v>3533</v>
      </c>
      <c r="B3587" s="180" t="str">
        <f t="shared" si="125"/>
        <v>SICODI</v>
      </c>
      <c r="C3587" s="180" t="str">
        <f>+'INFO SEAL'!C3538</f>
        <v>AREQUIPA</v>
      </c>
      <c r="D3587" s="180" t="str">
        <f>+'INFO SEAL'!D3538</f>
        <v>CAMANA</v>
      </c>
      <c r="E3587" s="180" t="str">
        <f>+'INFO SEAL'!E3538</f>
        <v>MARIANO NICOLAS VALCARCEL</v>
      </c>
      <c r="F3587" s="180" t="str">
        <f>+IF('INFO SEAL'!I3538="BAJA TENSION","BT",IF('INFO SEAL'!I3538="MEDIA TENSION","MT","AT"))</f>
        <v>MT</v>
      </c>
      <c r="G3587" s="180">
        <f>+'INFO SEAL'!K3538</f>
        <v>13</v>
      </c>
      <c r="H3587" s="180" t="str">
        <f>+'INFO SEAL'!L3538</f>
        <v>POSTE</v>
      </c>
      <c r="I3587" s="180" t="str">
        <f>+'INFO SEAL'!M3538</f>
        <v>CONCRETO</v>
      </c>
      <c r="J3587" s="180" t="str">
        <f>+'INFO SEAL'!N3538&amp;"-"&amp;F3587</f>
        <v>PPC19-MT</v>
      </c>
      <c r="K3587" s="180"/>
      <c r="L3587" s="182" t="str">
        <f>+VLOOKUP('INFO SEAL'!N3538,$J$8:$V$50,3,FALSE)</f>
        <v>POSTE DE CONCRETO ARMADO DE 13/300/150/345</v>
      </c>
      <c r="M3587" s="33">
        <f t="shared" si="126"/>
        <v>0.5</v>
      </c>
    </row>
    <row r="3588" spans="1:13" x14ac:dyDescent="0.25">
      <c r="A3588" s="73">
        <f>+'INFO SEAL'!B3539</f>
        <v>3534</v>
      </c>
      <c r="B3588" s="180" t="str">
        <f t="shared" si="125"/>
        <v>SICODI</v>
      </c>
      <c r="C3588" s="180" t="str">
        <f>+'INFO SEAL'!C3539</f>
        <v>AREQUIPA</v>
      </c>
      <c r="D3588" s="180" t="str">
        <f>+'INFO SEAL'!D3539</f>
        <v>CAMANA</v>
      </c>
      <c r="E3588" s="180" t="str">
        <f>+'INFO SEAL'!E3539</f>
        <v>MARIANO NICOLAS VALCARCEL</v>
      </c>
      <c r="F3588" s="180" t="str">
        <f>+IF('INFO SEAL'!I3539="BAJA TENSION","BT",IF('INFO SEAL'!I3539="MEDIA TENSION","MT","AT"))</f>
        <v>MT</v>
      </c>
      <c r="G3588" s="180">
        <f>+'INFO SEAL'!K3539</f>
        <v>13</v>
      </c>
      <c r="H3588" s="180" t="str">
        <f>+'INFO SEAL'!L3539</f>
        <v>POSTE</v>
      </c>
      <c r="I3588" s="180" t="str">
        <f>+'INFO SEAL'!M3539</f>
        <v>CONCRETO</v>
      </c>
      <c r="J3588" s="180" t="str">
        <f>+'INFO SEAL'!N3539&amp;"-"&amp;F3588</f>
        <v>PPC19-MT</v>
      </c>
      <c r="K3588" s="180"/>
      <c r="L3588" s="182" t="str">
        <f>+VLOOKUP('INFO SEAL'!N3539,$J$8:$V$50,3,FALSE)</f>
        <v>POSTE DE CONCRETO ARMADO DE 13/300/150/345</v>
      </c>
      <c r="M3588" s="33">
        <f t="shared" si="126"/>
        <v>0.5</v>
      </c>
    </row>
    <row r="3589" spans="1:13" x14ac:dyDescent="0.25">
      <c r="A3589" s="73">
        <f>+'INFO SEAL'!B3540</f>
        <v>3535</v>
      </c>
      <c r="B3589" s="180" t="str">
        <f t="shared" si="125"/>
        <v>SICODI</v>
      </c>
      <c r="C3589" s="180" t="str">
        <f>+'INFO SEAL'!C3540</f>
        <v>AREQUIPA</v>
      </c>
      <c r="D3589" s="180" t="str">
        <f>+'INFO SEAL'!D3540</f>
        <v>CAMANA</v>
      </c>
      <c r="E3589" s="180" t="str">
        <f>+'INFO SEAL'!E3540</f>
        <v>MARIANO NICOLAS VALCARCEL</v>
      </c>
      <c r="F3589" s="180" t="str">
        <f>+IF('INFO SEAL'!I3540="BAJA TENSION","BT",IF('INFO SEAL'!I3540="MEDIA TENSION","MT","AT"))</f>
        <v>MT</v>
      </c>
      <c r="G3589" s="180">
        <f>+'INFO SEAL'!K3540</f>
        <v>13</v>
      </c>
      <c r="H3589" s="180" t="str">
        <f>+'INFO SEAL'!L3540</f>
        <v>POSTE</v>
      </c>
      <c r="I3589" s="180" t="str">
        <f>+'INFO SEAL'!M3540</f>
        <v>CONCRETO</v>
      </c>
      <c r="J3589" s="180" t="str">
        <f>+'INFO SEAL'!N3540&amp;"-"&amp;F3589</f>
        <v>PPC19-MT</v>
      </c>
      <c r="K3589" s="180"/>
      <c r="L3589" s="182" t="str">
        <f>+VLOOKUP('INFO SEAL'!N3540,$J$8:$V$50,3,FALSE)</f>
        <v>POSTE DE CONCRETO ARMADO DE 13/300/150/345</v>
      </c>
      <c r="M3589" s="33">
        <f t="shared" si="126"/>
        <v>0.5</v>
      </c>
    </row>
    <row r="3590" spans="1:13" x14ac:dyDescent="0.25">
      <c r="A3590" s="73">
        <f>+'INFO SEAL'!B3541</f>
        <v>3536</v>
      </c>
      <c r="B3590" s="180" t="str">
        <f t="shared" si="125"/>
        <v>SICODI</v>
      </c>
      <c r="C3590" s="180" t="str">
        <f>+'INFO SEAL'!C3541</f>
        <v>AREQUIPA</v>
      </c>
      <c r="D3590" s="180" t="str">
        <f>+'INFO SEAL'!D3541</f>
        <v>CAMANA</v>
      </c>
      <c r="E3590" s="180" t="str">
        <f>+'INFO SEAL'!E3541</f>
        <v>MARIANO NICOLAS VALCARCEL</v>
      </c>
      <c r="F3590" s="180" t="str">
        <f>+IF('INFO SEAL'!I3541="BAJA TENSION","BT",IF('INFO SEAL'!I3541="MEDIA TENSION","MT","AT"))</f>
        <v>MT</v>
      </c>
      <c r="G3590" s="180">
        <f>+'INFO SEAL'!K3541</f>
        <v>13</v>
      </c>
      <c r="H3590" s="180" t="str">
        <f>+'INFO SEAL'!L3541</f>
        <v>POSTE</v>
      </c>
      <c r="I3590" s="180" t="str">
        <f>+'INFO SEAL'!M3541</f>
        <v>CONCRETO</v>
      </c>
      <c r="J3590" s="180" t="str">
        <f>+'INFO SEAL'!N3541&amp;"-"&amp;F3590</f>
        <v>PPC19-MT</v>
      </c>
      <c r="K3590" s="180"/>
      <c r="L3590" s="182" t="str">
        <f>+VLOOKUP('INFO SEAL'!N3541,$J$8:$V$50,3,FALSE)</f>
        <v>POSTE DE CONCRETO ARMADO DE 13/300/150/345</v>
      </c>
      <c r="M3590" s="33">
        <f t="shared" si="126"/>
        <v>0.5</v>
      </c>
    </row>
    <row r="3591" spans="1:13" x14ac:dyDescent="0.25">
      <c r="A3591" s="73">
        <f>+'INFO SEAL'!B3542</f>
        <v>3537</v>
      </c>
      <c r="B3591" s="180" t="str">
        <f t="shared" si="125"/>
        <v>SICODI</v>
      </c>
      <c r="C3591" s="180" t="str">
        <f>+'INFO SEAL'!C3542</f>
        <v>AREQUIPA</v>
      </c>
      <c r="D3591" s="180" t="str">
        <f>+'INFO SEAL'!D3542</f>
        <v>CONDESUYOS</v>
      </c>
      <c r="E3591" s="180" t="str">
        <f>+'INFO SEAL'!E3542</f>
        <v>YANAQUIHUA</v>
      </c>
      <c r="F3591" s="180" t="str">
        <f>+IF('INFO SEAL'!I3542="BAJA TENSION","BT",IF('INFO SEAL'!I3542="MEDIA TENSION","MT","AT"))</f>
        <v>MT</v>
      </c>
      <c r="G3591" s="180">
        <f>+'INFO SEAL'!K3542</f>
        <v>13</v>
      </c>
      <c r="H3591" s="180" t="str">
        <f>+'INFO SEAL'!L3542</f>
        <v>POSTE</v>
      </c>
      <c r="I3591" s="180" t="str">
        <f>+'INFO SEAL'!M3542</f>
        <v>CONCRETO</v>
      </c>
      <c r="J3591" s="180" t="str">
        <f>+'INFO SEAL'!N3542&amp;"-"&amp;F3591</f>
        <v>PPC19-MT</v>
      </c>
      <c r="K3591" s="180"/>
      <c r="L3591" s="182" t="str">
        <f>+VLOOKUP('INFO SEAL'!N3542,$J$8:$V$50,3,FALSE)</f>
        <v>POSTE DE CONCRETO ARMADO DE 13/300/150/345</v>
      </c>
      <c r="M3591" s="33">
        <f t="shared" si="126"/>
        <v>0.5</v>
      </c>
    </row>
    <row r="3592" spans="1:13" x14ac:dyDescent="0.25">
      <c r="A3592" s="73">
        <f>+'INFO SEAL'!B3543</f>
        <v>3538</v>
      </c>
      <c r="B3592" s="180" t="str">
        <f t="shared" si="125"/>
        <v>SICODI</v>
      </c>
      <c r="C3592" s="180" t="str">
        <f>+'INFO SEAL'!C3543</f>
        <v>AREQUIPA</v>
      </c>
      <c r="D3592" s="180" t="str">
        <f>+'INFO SEAL'!D3543</f>
        <v>CAMANA</v>
      </c>
      <c r="E3592" s="180" t="str">
        <f>+'INFO SEAL'!E3543</f>
        <v>MARIANO NICOLAS VALCARCEL</v>
      </c>
      <c r="F3592" s="180" t="str">
        <f>+IF('INFO SEAL'!I3543="BAJA TENSION","BT",IF('INFO SEAL'!I3543="MEDIA TENSION","MT","AT"))</f>
        <v>MT</v>
      </c>
      <c r="G3592" s="180">
        <f>+'INFO SEAL'!K3543</f>
        <v>13</v>
      </c>
      <c r="H3592" s="180" t="str">
        <f>+'INFO SEAL'!L3543</f>
        <v>POSTE</v>
      </c>
      <c r="I3592" s="180" t="str">
        <f>+'INFO SEAL'!M3543</f>
        <v>CONCRETO</v>
      </c>
      <c r="J3592" s="180" t="str">
        <f>+'INFO SEAL'!N3543&amp;"-"&amp;F3592</f>
        <v>PPC19-MT</v>
      </c>
      <c r="K3592" s="180"/>
      <c r="L3592" s="182" t="str">
        <f>+VLOOKUP('INFO SEAL'!N3543,$J$8:$V$50,3,FALSE)</f>
        <v>POSTE DE CONCRETO ARMADO DE 13/300/150/345</v>
      </c>
      <c r="M3592" s="33">
        <f t="shared" si="126"/>
        <v>0.5</v>
      </c>
    </row>
    <row r="3593" spans="1:13" x14ac:dyDescent="0.25">
      <c r="A3593" s="73">
        <f>+'INFO SEAL'!B3544</f>
        <v>3539</v>
      </c>
      <c r="B3593" s="180" t="str">
        <f t="shared" si="125"/>
        <v>SICODI</v>
      </c>
      <c r="C3593" s="180" t="str">
        <f>+'INFO SEAL'!C3544</f>
        <v>AREQUIPA</v>
      </c>
      <c r="D3593" s="180" t="str">
        <f>+'INFO SEAL'!D3544</f>
        <v>CONDESUYOS</v>
      </c>
      <c r="E3593" s="180" t="str">
        <f>+'INFO SEAL'!E3544</f>
        <v>YANAQUIHUA</v>
      </c>
      <c r="F3593" s="180" t="str">
        <f>+IF('INFO SEAL'!I3544="BAJA TENSION","BT",IF('INFO SEAL'!I3544="MEDIA TENSION","MT","AT"))</f>
        <v>MT</v>
      </c>
      <c r="G3593" s="180">
        <f>+'INFO SEAL'!K3544</f>
        <v>13</v>
      </c>
      <c r="H3593" s="180" t="str">
        <f>+'INFO SEAL'!L3544</f>
        <v>POSTE</v>
      </c>
      <c r="I3593" s="180" t="str">
        <f>+'INFO SEAL'!M3544</f>
        <v>CONCRETO</v>
      </c>
      <c r="J3593" s="180" t="str">
        <f>+'INFO SEAL'!N3544&amp;"-"&amp;F3593</f>
        <v>PPC19-MT</v>
      </c>
      <c r="K3593" s="180"/>
      <c r="L3593" s="182" t="str">
        <f>+VLOOKUP('INFO SEAL'!N3544,$J$8:$V$50,3,FALSE)</f>
        <v>POSTE DE CONCRETO ARMADO DE 13/300/150/345</v>
      </c>
      <c r="M3593" s="33">
        <f t="shared" si="126"/>
        <v>0.5</v>
      </c>
    </row>
    <row r="3594" spans="1:13" x14ac:dyDescent="0.25">
      <c r="A3594" s="73">
        <f>+'INFO SEAL'!B3545</f>
        <v>3540</v>
      </c>
      <c r="B3594" s="180" t="str">
        <f t="shared" si="125"/>
        <v>SICODI</v>
      </c>
      <c r="C3594" s="180" t="str">
        <f>+'INFO SEAL'!C3545</f>
        <v>AREQUIPA</v>
      </c>
      <c r="D3594" s="180" t="str">
        <f>+'INFO SEAL'!D3545</f>
        <v>CAMANA</v>
      </c>
      <c r="E3594" s="180" t="str">
        <f>+'INFO SEAL'!E3545</f>
        <v>MARIANO NICOLAS VALCARCEL</v>
      </c>
      <c r="F3594" s="180" t="str">
        <f>+IF('INFO SEAL'!I3545="BAJA TENSION","BT",IF('INFO SEAL'!I3545="MEDIA TENSION","MT","AT"))</f>
        <v>MT</v>
      </c>
      <c r="G3594" s="180">
        <f>+'INFO SEAL'!K3545</f>
        <v>13</v>
      </c>
      <c r="H3594" s="180" t="str">
        <f>+'INFO SEAL'!L3545</f>
        <v>POSTE</v>
      </c>
      <c r="I3594" s="180" t="str">
        <f>+'INFO SEAL'!M3545</f>
        <v>CONCRETO</v>
      </c>
      <c r="J3594" s="180" t="str">
        <f>+'INFO SEAL'!N3545&amp;"-"&amp;F3594</f>
        <v>PPC19-MT</v>
      </c>
      <c r="K3594" s="180"/>
      <c r="L3594" s="182" t="str">
        <f>+VLOOKUP('INFO SEAL'!N3545,$J$8:$V$50,3,FALSE)</f>
        <v>POSTE DE CONCRETO ARMADO DE 13/300/150/345</v>
      </c>
      <c r="M3594" s="33">
        <f t="shared" si="126"/>
        <v>0.5</v>
      </c>
    </row>
    <row r="3595" spans="1:13" x14ac:dyDescent="0.25">
      <c r="A3595" s="73">
        <f>+'INFO SEAL'!B3546</f>
        <v>3541</v>
      </c>
      <c r="B3595" s="180" t="str">
        <f t="shared" si="125"/>
        <v>SICODI</v>
      </c>
      <c r="C3595" s="180" t="str">
        <f>+'INFO SEAL'!C3546</f>
        <v>AREQUIPA</v>
      </c>
      <c r="D3595" s="180" t="str">
        <f>+'INFO SEAL'!D3546</f>
        <v>CONDESUYOS</v>
      </c>
      <c r="E3595" s="180" t="str">
        <f>+'INFO SEAL'!E3546</f>
        <v>YANAQUIHUA</v>
      </c>
      <c r="F3595" s="180" t="str">
        <f>+IF('INFO SEAL'!I3546="BAJA TENSION","BT",IF('INFO SEAL'!I3546="MEDIA TENSION","MT","AT"))</f>
        <v>MT</v>
      </c>
      <c r="G3595" s="180">
        <f>+'INFO SEAL'!K3546</f>
        <v>13</v>
      </c>
      <c r="H3595" s="180" t="str">
        <f>+'INFO SEAL'!L3546</f>
        <v>POSTE</v>
      </c>
      <c r="I3595" s="180" t="str">
        <f>+'INFO SEAL'!M3546</f>
        <v>CONCRETO</v>
      </c>
      <c r="J3595" s="180" t="str">
        <f>+'INFO SEAL'!N3546&amp;"-"&amp;F3595</f>
        <v>PPC19-MT</v>
      </c>
      <c r="K3595" s="180"/>
      <c r="L3595" s="182" t="str">
        <f>+VLOOKUP('INFO SEAL'!N3546,$J$8:$V$50,3,FALSE)</f>
        <v>POSTE DE CONCRETO ARMADO DE 13/300/150/345</v>
      </c>
      <c r="M3595" s="33">
        <f t="shared" si="126"/>
        <v>0.5</v>
      </c>
    </row>
    <row r="3596" spans="1:13" x14ac:dyDescent="0.25">
      <c r="A3596" s="73">
        <f>+'INFO SEAL'!B3547</f>
        <v>3542</v>
      </c>
      <c r="B3596" s="180" t="str">
        <f t="shared" si="125"/>
        <v>SICODI</v>
      </c>
      <c r="C3596" s="180" t="str">
        <f>+'INFO SEAL'!C3547</f>
        <v>AREQUIPA</v>
      </c>
      <c r="D3596" s="180" t="str">
        <f>+'INFO SEAL'!D3547</f>
        <v>CAMANA</v>
      </c>
      <c r="E3596" s="180" t="str">
        <f>+'INFO SEAL'!E3547</f>
        <v>MARIANO NICOLAS VALCARCEL</v>
      </c>
      <c r="F3596" s="180" t="str">
        <f>+IF('INFO SEAL'!I3547="BAJA TENSION","BT",IF('INFO SEAL'!I3547="MEDIA TENSION","MT","AT"))</f>
        <v>MT</v>
      </c>
      <c r="G3596" s="180">
        <f>+'INFO SEAL'!K3547</f>
        <v>13</v>
      </c>
      <c r="H3596" s="180" t="str">
        <f>+'INFO SEAL'!L3547</f>
        <v>POSTE</v>
      </c>
      <c r="I3596" s="180" t="str">
        <f>+'INFO SEAL'!M3547</f>
        <v>CONCRETO</v>
      </c>
      <c r="J3596" s="180" t="str">
        <f>+'INFO SEAL'!N3547&amp;"-"&amp;F3596</f>
        <v>PPC19-MT</v>
      </c>
      <c r="K3596" s="180"/>
      <c r="L3596" s="182" t="str">
        <f>+VLOOKUP('INFO SEAL'!N3547,$J$8:$V$50,3,FALSE)</f>
        <v>POSTE DE CONCRETO ARMADO DE 13/300/150/345</v>
      </c>
      <c r="M3596" s="33">
        <f t="shared" si="126"/>
        <v>0.5</v>
      </c>
    </row>
    <row r="3597" spans="1:13" x14ac:dyDescent="0.25">
      <c r="A3597" s="73">
        <f>+'INFO SEAL'!B3548</f>
        <v>3543</v>
      </c>
      <c r="B3597" s="180" t="str">
        <f t="shared" si="125"/>
        <v>SICODI</v>
      </c>
      <c r="C3597" s="180" t="str">
        <f>+'INFO SEAL'!C3548</f>
        <v>AREQUIPA</v>
      </c>
      <c r="D3597" s="180" t="str">
        <f>+'INFO SEAL'!D3548</f>
        <v>CAMANA</v>
      </c>
      <c r="E3597" s="180" t="str">
        <f>+'INFO SEAL'!E3548</f>
        <v>MARIANO NICOLAS VALCARCEL</v>
      </c>
      <c r="F3597" s="180" t="str">
        <f>+IF('INFO SEAL'!I3548="BAJA TENSION","BT",IF('INFO SEAL'!I3548="MEDIA TENSION","MT","AT"))</f>
        <v>MT</v>
      </c>
      <c r="G3597" s="180">
        <f>+'INFO SEAL'!K3548</f>
        <v>13</v>
      </c>
      <c r="H3597" s="180" t="str">
        <f>+'INFO SEAL'!L3548</f>
        <v>POSTE</v>
      </c>
      <c r="I3597" s="180" t="str">
        <f>+'INFO SEAL'!M3548</f>
        <v>CONCRETO</v>
      </c>
      <c r="J3597" s="180" t="str">
        <f>+'INFO SEAL'!N3548&amp;"-"&amp;F3597</f>
        <v>PPC19-MT</v>
      </c>
      <c r="K3597" s="180"/>
      <c r="L3597" s="182" t="str">
        <f>+VLOOKUP('INFO SEAL'!N3548,$J$8:$V$50,3,FALSE)</f>
        <v>POSTE DE CONCRETO ARMADO DE 13/300/150/345</v>
      </c>
      <c r="M3597" s="33">
        <f t="shared" si="126"/>
        <v>0.5</v>
      </c>
    </row>
    <row r="3598" spans="1:13" x14ac:dyDescent="0.25">
      <c r="A3598" s="73">
        <f>+'INFO SEAL'!B3549</f>
        <v>3544</v>
      </c>
      <c r="B3598" s="180" t="str">
        <f t="shared" si="125"/>
        <v>SICODI</v>
      </c>
      <c r="C3598" s="180" t="str">
        <f>+'INFO SEAL'!C3549</f>
        <v>AREQUIPA</v>
      </c>
      <c r="D3598" s="180" t="str">
        <f>+'INFO SEAL'!D3549</f>
        <v>CONDESUYOS</v>
      </c>
      <c r="E3598" s="180" t="str">
        <f>+'INFO SEAL'!E3549</f>
        <v>YANAQUIHUA</v>
      </c>
      <c r="F3598" s="180" t="str">
        <f>+IF('INFO SEAL'!I3549="BAJA TENSION","BT",IF('INFO SEAL'!I3549="MEDIA TENSION","MT","AT"))</f>
        <v>MT</v>
      </c>
      <c r="G3598" s="180">
        <f>+'INFO SEAL'!K3549</f>
        <v>13</v>
      </c>
      <c r="H3598" s="180" t="str">
        <f>+'INFO SEAL'!L3549</f>
        <v>POSTE</v>
      </c>
      <c r="I3598" s="180" t="str">
        <f>+'INFO SEAL'!M3549</f>
        <v>CONCRETO</v>
      </c>
      <c r="J3598" s="180" t="str">
        <f>+'INFO SEAL'!N3549&amp;"-"&amp;F3598</f>
        <v>PPC19-MT</v>
      </c>
      <c r="K3598" s="180"/>
      <c r="L3598" s="182" t="str">
        <f>+VLOOKUP('INFO SEAL'!N3549,$J$8:$V$50,3,FALSE)</f>
        <v>POSTE DE CONCRETO ARMADO DE 13/300/150/345</v>
      </c>
      <c r="M3598" s="33">
        <f t="shared" si="126"/>
        <v>0.5</v>
      </c>
    </row>
    <row r="3599" spans="1:13" x14ac:dyDescent="0.25">
      <c r="A3599" s="73">
        <f>+'INFO SEAL'!B3550</f>
        <v>3545</v>
      </c>
      <c r="B3599" s="180" t="str">
        <f t="shared" si="125"/>
        <v>SICODI</v>
      </c>
      <c r="C3599" s="180" t="str">
        <f>+'INFO SEAL'!C3550</f>
        <v>AREQUIPA</v>
      </c>
      <c r="D3599" s="180" t="str">
        <f>+'INFO SEAL'!D3550</f>
        <v>CONDESUYOS</v>
      </c>
      <c r="E3599" s="180" t="str">
        <f>+'INFO SEAL'!E3550</f>
        <v>YANAQUIHUA</v>
      </c>
      <c r="F3599" s="180" t="str">
        <f>+IF('INFO SEAL'!I3550="BAJA TENSION","BT",IF('INFO SEAL'!I3550="MEDIA TENSION","MT","AT"))</f>
        <v>MT</v>
      </c>
      <c r="G3599" s="180">
        <f>+'INFO SEAL'!K3550</f>
        <v>13</v>
      </c>
      <c r="H3599" s="180" t="str">
        <f>+'INFO SEAL'!L3550</f>
        <v>POSTE</v>
      </c>
      <c r="I3599" s="180" t="str">
        <f>+'INFO SEAL'!M3550</f>
        <v>CONCRETO</v>
      </c>
      <c r="J3599" s="180" t="str">
        <f>+'INFO SEAL'!N3550&amp;"-"&amp;F3599</f>
        <v>PPC19-MT</v>
      </c>
      <c r="K3599" s="180"/>
      <c r="L3599" s="182" t="str">
        <f>+VLOOKUP('INFO SEAL'!N3550,$J$8:$V$50,3,FALSE)</f>
        <v>POSTE DE CONCRETO ARMADO DE 13/300/150/345</v>
      </c>
      <c r="M3599" s="33">
        <f t="shared" si="126"/>
        <v>0.5</v>
      </c>
    </row>
    <row r="3600" spans="1:13" x14ac:dyDescent="0.25">
      <c r="A3600" s="73">
        <f>+'INFO SEAL'!B3551</f>
        <v>3546</v>
      </c>
      <c r="B3600" s="180" t="str">
        <f t="shared" si="125"/>
        <v>SICODI</v>
      </c>
      <c r="C3600" s="180" t="str">
        <f>+'INFO SEAL'!C3551</f>
        <v>AREQUIPA</v>
      </c>
      <c r="D3600" s="180" t="str">
        <f>+'INFO SEAL'!D3551</f>
        <v>CAMANA</v>
      </c>
      <c r="E3600" s="180" t="str">
        <f>+'INFO SEAL'!E3551</f>
        <v>MARIANO NICOLAS VALCARCEL</v>
      </c>
      <c r="F3600" s="180" t="str">
        <f>+IF('INFO SEAL'!I3551="BAJA TENSION","BT",IF('INFO SEAL'!I3551="MEDIA TENSION","MT","AT"))</f>
        <v>MT</v>
      </c>
      <c r="G3600" s="180">
        <f>+'INFO SEAL'!K3551</f>
        <v>13</v>
      </c>
      <c r="H3600" s="180" t="str">
        <f>+'INFO SEAL'!L3551</f>
        <v>POSTE</v>
      </c>
      <c r="I3600" s="180" t="str">
        <f>+'INFO SEAL'!M3551</f>
        <v>CONCRETO</v>
      </c>
      <c r="J3600" s="180" t="str">
        <f>+'INFO SEAL'!N3551&amp;"-"&amp;F3600</f>
        <v>PPC19-MT</v>
      </c>
      <c r="K3600" s="180"/>
      <c r="L3600" s="182" t="str">
        <f>+VLOOKUP('INFO SEAL'!N3551,$J$8:$V$50,3,FALSE)</f>
        <v>POSTE DE CONCRETO ARMADO DE 13/300/150/345</v>
      </c>
      <c r="M3600" s="33">
        <f t="shared" si="126"/>
        <v>0.5</v>
      </c>
    </row>
    <row r="3601" spans="1:13" x14ac:dyDescent="0.25">
      <c r="A3601" s="73">
        <f>+'INFO SEAL'!B3552</f>
        <v>3547</v>
      </c>
      <c r="B3601" s="180" t="str">
        <f t="shared" si="125"/>
        <v>SICODI</v>
      </c>
      <c r="C3601" s="180" t="str">
        <f>+'INFO SEAL'!C3552</f>
        <v>AREQUIPA</v>
      </c>
      <c r="D3601" s="180" t="str">
        <f>+'INFO SEAL'!D3552</f>
        <v>CAMANA</v>
      </c>
      <c r="E3601" s="180" t="str">
        <f>+'INFO SEAL'!E3552</f>
        <v>CAMANA</v>
      </c>
      <c r="F3601" s="180" t="str">
        <f>+IF('INFO SEAL'!I3552="BAJA TENSION","BT",IF('INFO SEAL'!I3552="MEDIA TENSION","MT","AT"))</f>
        <v>MT</v>
      </c>
      <c r="G3601" s="180">
        <f>+'INFO SEAL'!K3552</f>
        <v>12</v>
      </c>
      <c r="H3601" s="180" t="str">
        <f>+'INFO SEAL'!L3552</f>
        <v>POSTE</v>
      </c>
      <c r="I3601" s="180" t="str">
        <f>+'INFO SEAL'!M3552</f>
        <v>CONCRETO</v>
      </c>
      <c r="J3601" s="180" t="str">
        <f>+'INFO SEAL'!N3552&amp;"-"&amp;F3601</f>
        <v>PPC15-MT</v>
      </c>
      <c r="K3601" s="180"/>
      <c r="L3601" s="182" t="str">
        <f>+VLOOKUP('INFO SEAL'!N3552,$J$8:$V$50,3,FALSE)</f>
        <v>POSTE DE CONCRETO ARMADO DE 12/200/120/300</v>
      </c>
      <c r="M3601" s="33">
        <f t="shared" si="126"/>
        <v>0.3</v>
      </c>
    </row>
    <row r="3602" spans="1:13" x14ac:dyDescent="0.25">
      <c r="A3602" s="73">
        <f>+'INFO SEAL'!B3553</f>
        <v>3548</v>
      </c>
      <c r="B3602" s="180" t="str">
        <f t="shared" si="125"/>
        <v>SICODI</v>
      </c>
      <c r="C3602" s="180" t="str">
        <f>+'INFO SEAL'!C3553</f>
        <v>AREQUIPA</v>
      </c>
      <c r="D3602" s="180" t="str">
        <f>+'INFO SEAL'!D3553</f>
        <v>CAMANA</v>
      </c>
      <c r="E3602" s="180" t="str">
        <f>+'INFO SEAL'!E3553</f>
        <v>MARIANO NICOLAS VALCARCEL</v>
      </c>
      <c r="F3602" s="180" t="str">
        <f>+IF('INFO SEAL'!I3553="BAJA TENSION","BT",IF('INFO SEAL'!I3553="MEDIA TENSION","MT","AT"))</f>
        <v>MT</v>
      </c>
      <c r="G3602" s="180">
        <f>+'INFO SEAL'!K3553</f>
        <v>13</v>
      </c>
      <c r="H3602" s="180" t="str">
        <f>+'INFO SEAL'!L3553</f>
        <v>POSTE</v>
      </c>
      <c r="I3602" s="180" t="str">
        <f>+'INFO SEAL'!M3553</f>
        <v>CONCRETO</v>
      </c>
      <c r="J3602" s="180" t="str">
        <f>+'INFO SEAL'!N3553&amp;"-"&amp;F3602</f>
        <v>PPC19-MT</v>
      </c>
      <c r="K3602" s="180"/>
      <c r="L3602" s="182" t="str">
        <f>+VLOOKUP('INFO SEAL'!N3553,$J$8:$V$50,3,FALSE)</f>
        <v>POSTE DE CONCRETO ARMADO DE 13/300/150/345</v>
      </c>
      <c r="M3602" s="33">
        <f t="shared" si="126"/>
        <v>0.5</v>
      </c>
    </row>
    <row r="3603" spans="1:13" x14ac:dyDescent="0.25">
      <c r="A3603" s="73">
        <f>+'INFO SEAL'!B3554</f>
        <v>3549</v>
      </c>
      <c r="B3603" s="180" t="str">
        <f t="shared" si="125"/>
        <v>SICODI</v>
      </c>
      <c r="C3603" s="180" t="str">
        <f>+'INFO SEAL'!C3554</f>
        <v>AREQUIPA</v>
      </c>
      <c r="D3603" s="180" t="str">
        <f>+'INFO SEAL'!D3554</f>
        <v>CAMANA</v>
      </c>
      <c r="E3603" s="180" t="str">
        <f>+'INFO SEAL'!E3554</f>
        <v>MARIANO NICOLAS VALCARCEL</v>
      </c>
      <c r="F3603" s="180" t="str">
        <f>+IF('INFO SEAL'!I3554="BAJA TENSION","BT",IF('INFO SEAL'!I3554="MEDIA TENSION","MT","AT"))</f>
        <v>MT</v>
      </c>
      <c r="G3603" s="180">
        <f>+'INFO SEAL'!K3554</f>
        <v>13</v>
      </c>
      <c r="H3603" s="180" t="str">
        <f>+'INFO SEAL'!L3554</f>
        <v>POSTE</v>
      </c>
      <c r="I3603" s="180" t="str">
        <f>+'INFO SEAL'!M3554</f>
        <v>CONCRETO</v>
      </c>
      <c r="J3603" s="180" t="str">
        <f>+'INFO SEAL'!N3554&amp;"-"&amp;F3603</f>
        <v>PPC19-MT</v>
      </c>
      <c r="K3603" s="180"/>
      <c r="L3603" s="182" t="str">
        <f>+VLOOKUP('INFO SEAL'!N3554,$J$8:$V$50,3,FALSE)</f>
        <v>POSTE DE CONCRETO ARMADO DE 13/300/150/345</v>
      </c>
      <c r="M3603" s="33">
        <f t="shared" si="126"/>
        <v>0.5</v>
      </c>
    </row>
    <row r="3604" spans="1:13" x14ac:dyDescent="0.25">
      <c r="A3604" s="73">
        <f>+'INFO SEAL'!B3555</f>
        <v>3550</v>
      </c>
      <c r="B3604" s="180" t="str">
        <f t="shared" si="125"/>
        <v>SICODI</v>
      </c>
      <c r="C3604" s="180" t="str">
        <f>+'INFO SEAL'!C3555</f>
        <v>AREQUIPA</v>
      </c>
      <c r="D3604" s="180" t="str">
        <f>+'INFO SEAL'!D3555</f>
        <v>CAMANA</v>
      </c>
      <c r="E3604" s="180" t="str">
        <f>+'INFO SEAL'!E3555</f>
        <v>MARIANO NICOLAS VALCARCEL</v>
      </c>
      <c r="F3604" s="180" t="str">
        <f>+IF('INFO SEAL'!I3555="BAJA TENSION","BT",IF('INFO SEAL'!I3555="MEDIA TENSION","MT","AT"))</f>
        <v>MT</v>
      </c>
      <c r="G3604" s="180">
        <f>+'INFO SEAL'!K3555</f>
        <v>13</v>
      </c>
      <c r="H3604" s="180" t="str">
        <f>+'INFO SEAL'!L3555</f>
        <v>POSTE</v>
      </c>
      <c r="I3604" s="180" t="str">
        <f>+'INFO SEAL'!M3555</f>
        <v>CONCRETO</v>
      </c>
      <c r="J3604" s="180" t="str">
        <f>+'INFO SEAL'!N3555&amp;"-"&amp;F3604</f>
        <v>PPC19-MT</v>
      </c>
      <c r="K3604" s="180"/>
      <c r="L3604" s="182" t="str">
        <f>+VLOOKUP('INFO SEAL'!N3555,$J$8:$V$50,3,FALSE)</f>
        <v>POSTE DE CONCRETO ARMADO DE 13/300/150/345</v>
      </c>
      <c r="M3604" s="33">
        <f t="shared" si="126"/>
        <v>0.5</v>
      </c>
    </row>
    <row r="3605" spans="1:13" x14ac:dyDescent="0.25">
      <c r="A3605" s="73">
        <f>+'INFO SEAL'!B3556</f>
        <v>3551</v>
      </c>
      <c r="B3605" s="180" t="str">
        <f t="shared" si="125"/>
        <v>SICODI</v>
      </c>
      <c r="C3605" s="180" t="str">
        <f>+'INFO SEAL'!C3556</f>
        <v>AREQUIPA</v>
      </c>
      <c r="D3605" s="180" t="str">
        <f>+'INFO SEAL'!D3556</f>
        <v>CAMANA</v>
      </c>
      <c r="E3605" s="180" t="str">
        <f>+'INFO SEAL'!E3556</f>
        <v>MARIANO NICOLAS VALCARCEL</v>
      </c>
      <c r="F3605" s="180" t="str">
        <f>+IF('INFO SEAL'!I3556="BAJA TENSION","BT",IF('INFO SEAL'!I3556="MEDIA TENSION","MT","AT"))</f>
        <v>MT</v>
      </c>
      <c r="G3605" s="180">
        <f>+'INFO SEAL'!K3556</f>
        <v>13</v>
      </c>
      <c r="H3605" s="180" t="str">
        <f>+'INFO SEAL'!L3556</f>
        <v>POSTE</v>
      </c>
      <c r="I3605" s="180" t="str">
        <f>+'INFO SEAL'!M3556</f>
        <v>CONCRETO</v>
      </c>
      <c r="J3605" s="180" t="str">
        <f>+'INFO SEAL'!N3556&amp;"-"&amp;F3605</f>
        <v>PPC19-MT</v>
      </c>
      <c r="K3605" s="180"/>
      <c r="L3605" s="182" t="str">
        <f>+VLOOKUP('INFO SEAL'!N3556,$J$8:$V$50,3,FALSE)</f>
        <v>POSTE DE CONCRETO ARMADO DE 13/300/150/345</v>
      </c>
      <c r="M3605" s="33">
        <f t="shared" si="126"/>
        <v>0.5</v>
      </c>
    </row>
    <row r="3606" spans="1:13" x14ac:dyDescent="0.25">
      <c r="A3606" s="73">
        <f>+'INFO SEAL'!B3557</f>
        <v>3552</v>
      </c>
      <c r="B3606" s="180" t="str">
        <f t="shared" si="125"/>
        <v>SICODI</v>
      </c>
      <c r="C3606" s="180" t="str">
        <f>+'INFO SEAL'!C3557</f>
        <v>AREQUIPA</v>
      </c>
      <c r="D3606" s="180" t="str">
        <f>+'INFO SEAL'!D3557</f>
        <v>CAMANA</v>
      </c>
      <c r="E3606" s="180" t="str">
        <f>+'INFO SEAL'!E3557</f>
        <v>MARIANO NICOLAS VALCARCEL</v>
      </c>
      <c r="F3606" s="180" t="str">
        <f>+IF('INFO SEAL'!I3557="BAJA TENSION","BT",IF('INFO SEAL'!I3557="MEDIA TENSION","MT","AT"))</f>
        <v>MT</v>
      </c>
      <c r="G3606" s="180">
        <f>+'INFO SEAL'!K3557</f>
        <v>13</v>
      </c>
      <c r="H3606" s="180" t="str">
        <f>+'INFO SEAL'!L3557</f>
        <v>POSTE</v>
      </c>
      <c r="I3606" s="180" t="str">
        <f>+'INFO SEAL'!M3557</f>
        <v>CONCRETO</v>
      </c>
      <c r="J3606" s="180" t="str">
        <f>+'INFO SEAL'!N3557&amp;"-"&amp;F3606</f>
        <v>PPC19-MT</v>
      </c>
      <c r="K3606" s="180"/>
      <c r="L3606" s="182" t="str">
        <f>+VLOOKUP('INFO SEAL'!N3557,$J$8:$V$50,3,FALSE)</f>
        <v>POSTE DE CONCRETO ARMADO DE 13/300/150/345</v>
      </c>
      <c r="M3606" s="33">
        <f t="shared" si="126"/>
        <v>0.5</v>
      </c>
    </row>
    <row r="3607" spans="1:13" x14ac:dyDescent="0.25">
      <c r="A3607" s="73">
        <f>+'INFO SEAL'!B3558</f>
        <v>3553</v>
      </c>
      <c r="B3607" s="180" t="str">
        <f t="shared" si="125"/>
        <v>SICODI</v>
      </c>
      <c r="C3607" s="180" t="str">
        <f>+'INFO SEAL'!C3558</f>
        <v>AREQUIPA</v>
      </c>
      <c r="D3607" s="180" t="str">
        <f>+'INFO SEAL'!D3558</f>
        <v>CAMANA</v>
      </c>
      <c r="E3607" s="180" t="str">
        <f>+'INFO SEAL'!E3558</f>
        <v>MARIANO NICOLAS VALCARCEL</v>
      </c>
      <c r="F3607" s="180" t="str">
        <f>+IF('INFO SEAL'!I3558="BAJA TENSION","BT",IF('INFO SEAL'!I3558="MEDIA TENSION","MT","AT"))</f>
        <v>MT</v>
      </c>
      <c r="G3607" s="180">
        <f>+'INFO SEAL'!K3558</f>
        <v>13</v>
      </c>
      <c r="H3607" s="180" t="str">
        <f>+'INFO SEAL'!L3558</f>
        <v>POSTE</v>
      </c>
      <c r="I3607" s="180" t="str">
        <f>+'INFO SEAL'!M3558</f>
        <v>CONCRETO</v>
      </c>
      <c r="J3607" s="180" t="str">
        <f>+'INFO SEAL'!N3558&amp;"-"&amp;F3607</f>
        <v>PPC19-MT</v>
      </c>
      <c r="K3607" s="180"/>
      <c r="L3607" s="182" t="str">
        <f>+VLOOKUP('INFO SEAL'!N3558,$J$8:$V$50,3,FALSE)</f>
        <v>POSTE DE CONCRETO ARMADO DE 13/300/150/345</v>
      </c>
      <c r="M3607" s="33">
        <f t="shared" si="126"/>
        <v>0.5</v>
      </c>
    </row>
    <row r="3608" spans="1:13" x14ac:dyDescent="0.25">
      <c r="A3608" s="73">
        <f>+'INFO SEAL'!B3559</f>
        <v>3554</v>
      </c>
      <c r="B3608" s="180" t="str">
        <f t="shared" si="125"/>
        <v>SICODI</v>
      </c>
      <c r="C3608" s="180" t="str">
        <f>+'INFO SEAL'!C3559</f>
        <v>AREQUIPA</v>
      </c>
      <c r="D3608" s="180" t="str">
        <f>+'INFO SEAL'!D3559</f>
        <v>CAMANA</v>
      </c>
      <c r="E3608" s="180" t="str">
        <f>+'INFO SEAL'!E3559</f>
        <v>MARIANO NICOLAS VALCARCEL</v>
      </c>
      <c r="F3608" s="180" t="str">
        <f>+IF('INFO SEAL'!I3559="BAJA TENSION","BT",IF('INFO SEAL'!I3559="MEDIA TENSION","MT","AT"))</f>
        <v>MT</v>
      </c>
      <c r="G3608" s="180">
        <f>+'INFO SEAL'!K3559</f>
        <v>13</v>
      </c>
      <c r="H3608" s="180" t="str">
        <f>+'INFO SEAL'!L3559</f>
        <v>POSTE</v>
      </c>
      <c r="I3608" s="180" t="str">
        <f>+'INFO SEAL'!M3559</f>
        <v>CONCRETO</v>
      </c>
      <c r="J3608" s="180" t="str">
        <f>+'INFO SEAL'!N3559&amp;"-"&amp;F3608</f>
        <v>PPC19-MT</v>
      </c>
      <c r="K3608" s="180"/>
      <c r="L3608" s="182" t="str">
        <f>+VLOOKUP('INFO SEAL'!N3559,$J$8:$V$50,3,FALSE)</f>
        <v>POSTE DE CONCRETO ARMADO DE 13/300/150/345</v>
      </c>
      <c r="M3608" s="33">
        <f t="shared" si="126"/>
        <v>0.5</v>
      </c>
    </row>
    <row r="3609" spans="1:13" x14ac:dyDescent="0.25">
      <c r="A3609" s="73">
        <f>+'INFO SEAL'!B3560</f>
        <v>3555</v>
      </c>
      <c r="B3609" s="180" t="str">
        <f t="shared" si="125"/>
        <v>SICODI</v>
      </c>
      <c r="C3609" s="180" t="str">
        <f>+'INFO SEAL'!C3560</f>
        <v>AREQUIPA</v>
      </c>
      <c r="D3609" s="180" t="str">
        <f>+'INFO SEAL'!D3560</f>
        <v>CAMANA</v>
      </c>
      <c r="E3609" s="180" t="str">
        <f>+'INFO SEAL'!E3560</f>
        <v>MARIANO NICOLAS VALCARCEL</v>
      </c>
      <c r="F3609" s="180" t="str">
        <f>+IF('INFO SEAL'!I3560="BAJA TENSION","BT",IF('INFO SEAL'!I3560="MEDIA TENSION","MT","AT"))</f>
        <v>MT</v>
      </c>
      <c r="G3609" s="180">
        <f>+'INFO SEAL'!K3560</f>
        <v>13</v>
      </c>
      <c r="H3609" s="180" t="str">
        <f>+'INFO SEAL'!L3560</f>
        <v>POSTE</v>
      </c>
      <c r="I3609" s="180" t="str">
        <f>+'INFO SEAL'!M3560</f>
        <v>CONCRETO</v>
      </c>
      <c r="J3609" s="180" t="str">
        <f>+'INFO SEAL'!N3560&amp;"-"&amp;F3609</f>
        <v>PPC19-MT</v>
      </c>
      <c r="K3609" s="180"/>
      <c r="L3609" s="182" t="str">
        <f>+VLOOKUP('INFO SEAL'!N3560,$J$8:$V$50,3,FALSE)</f>
        <v>POSTE DE CONCRETO ARMADO DE 13/300/150/345</v>
      </c>
      <c r="M3609" s="33">
        <f t="shared" si="126"/>
        <v>0.5</v>
      </c>
    </row>
    <row r="3610" spans="1:13" x14ac:dyDescent="0.25">
      <c r="A3610" s="73">
        <f>+'INFO SEAL'!B3561</f>
        <v>3556</v>
      </c>
      <c r="B3610" s="180" t="str">
        <f t="shared" si="125"/>
        <v>SICODI</v>
      </c>
      <c r="C3610" s="180" t="str">
        <f>+'INFO SEAL'!C3561</f>
        <v>AREQUIPA</v>
      </c>
      <c r="D3610" s="180" t="str">
        <f>+'INFO SEAL'!D3561</f>
        <v>CAMANA</v>
      </c>
      <c r="E3610" s="180" t="str">
        <f>+'INFO SEAL'!E3561</f>
        <v>MARIANO NICOLAS VALCARCEL</v>
      </c>
      <c r="F3610" s="180" t="str">
        <f>+IF('INFO SEAL'!I3561="BAJA TENSION","BT",IF('INFO SEAL'!I3561="MEDIA TENSION","MT","AT"))</f>
        <v>MT</v>
      </c>
      <c r="G3610" s="180">
        <f>+'INFO SEAL'!K3561</f>
        <v>13</v>
      </c>
      <c r="H3610" s="180" t="str">
        <f>+'INFO SEAL'!L3561</f>
        <v>POSTE</v>
      </c>
      <c r="I3610" s="180" t="str">
        <f>+'INFO SEAL'!M3561</f>
        <v>CONCRETO</v>
      </c>
      <c r="J3610" s="180" t="str">
        <f>+'INFO SEAL'!N3561&amp;"-"&amp;F3610</f>
        <v>PPC19-MT</v>
      </c>
      <c r="K3610" s="180"/>
      <c r="L3610" s="182" t="str">
        <f>+VLOOKUP('INFO SEAL'!N3561,$J$8:$V$50,3,FALSE)</f>
        <v>POSTE DE CONCRETO ARMADO DE 13/300/150/345</v>
      </c>
      <c r="M3610" s="33">
        <f t="shared" si="126"/>
        <v>0.5</v>
      </c>
    </row>
    <row r="3611" spans="1:13" x14ac:dyDescent="0.25">
      <c r="A3611" s="73">
        <f>+'INFO SEAL'!B3562</f>
        <v>3557</v>
      </c>
      <c r="B3611" s="180" t="str">
        <f t="shared" si="125"/>
        <v>SICODI</v>
      </c>
      <c r="C3611" s="180" t="str">
        <f>+'INFO SEAL'!C3562</f>
        <v>AREQUIPA</v>
      </c>
      <c r="D3611" s="180" t="str">
        <f>+'INFO SEAL'!D3562</f>
        <v>CAMANA</v>
      </c>
      <c r="E3611" s="180" t="str">
        <f>+'INFO SEAL'!E3562</f>
        <v>MARIANO NICOLAS VALCARCEL</v>
      </c>
      <c r="F3611" s="180" t="str">
        <f>+IF('INFO SEAL'!I3562="BAJA TENSION","BT",IF('INFO SEAL'!I3562="MEDIA TENSION","MT","AT"))</f>
        <v>MT</v>
      </c>
      <c r="G3611" s="180">
        <f>+'INFO SEAL'!K3562</f>
        <v>13</v>
      </c>
      <c r="H3611" s="180" t="str">
        <f>+'INFO SEAL'!L3562</f>
        <v>POSTE</v>
      </c>
      <c r="I3611" s="180" t="str">
        <f>+'INFO SEAL'!M3562</f>
        <v>CONCRETO</v>
      </c>
      <c r="J3611" s="180" t="str">
        <f>+'INFO SEAL'!N3562&amp;"-"&amp;F3611</f>
        <v>PPC19-MT</v>
      </c>
      <c r="K3611" s="180"/>
      <c r="L3611" s="182" t="str">
        <f>+VLOOKUP('INFO SEAL'!N3562,$J$8:$V$50,3,FALSE)</f>
        <v>POSTE DE CONCRETO ARMADO DE 13/300/150/345</v>
      </c>
      <c r="M3611" s="33">
        <f t="shared" si="126"/>
        <v>0.5</v>
      </c>
    </row>
    <row r="3612" spans="1:13" x14ac:dyDescent="0.25">
      <c r="A3612" s="73">
        <f>+'INFO SEAL'!B3563</f>
        <v>3558</v>
      </c>
      <c r="B3612" s="180" t="str">
        <f t="shared" si="125"/>
        <v>SICODI</v>
      </c>
      <c r="C3612" s="180" t="str">
        <f>+'INFO SEAL'!C3563</f>
        <v>AREQUIPA</v>
      </c>
      <c r="D3612" s="180" t="str">
        <f>+'INFO SEAL'!D3563</f>
        <v>CAMANA</v>
      </c>
      <c r="E3612" s="180" t="str">
        <f>+'INFO SEAL'!E3563</f>
        <v>MARIANO NICOLAS VALCARCEL</v>
      </c>
      <c r="F3612" s="180" t="str">
        <f>+IF('INFO SEAL'!I3563="BAJA TENSION","BT",IF('INFO SEAL'!I3563="MEDIA TENSION","MT","AT"))</f>
        <v>MT</v>
      </c>
      <c r="G3612" s="180">
        <f>+'INFO SEAL'!K3563</f>
        <v>13</v>
      </c>
      <c r="H3612" s="180" t="str">
        <f>+'INFO SEAL'!L3563</f>
        <v>POSTE</v>
      </c>
      <c r="I3612" s="180" t="str">
        <f>+'INFO SEAL'!M3563</f>
        <v>CONCRETO</v>
      </c>
      <c r="J3612" s="180" t="str">
        <f>+'INFO SEAL'!N3563&amp;"-"&amp;F3612</f>
        <v>PPC19-MT</v>
      </c>
      <c r="K3612" s="180"/>
      <c r="L3612" s="182" t="str">
        <f>+VLOOKUP('INFO SEAL'!N3563,$J$8:$V$50,3,FALSE)</f>
        <v>POSTE DE CONCRETO ARMADO DE 13/300/150/345</v>
      </c>
      <c r="M3612" s="33">
        <f t="shared" si="126"/>
        <v>0.5</v>
      </c>
    </row>
    <row r="3613" spans="1:13" x14ac:dyDescent="0.25">
      <c r="A3613" s="73">
        <f>+'INFO SEAL'!B3564</f>
        <v>3559</v>
      </c>
      <c r="B3613" s="180" t="str">
        <f t="shared" si="125"/>
        <v>SICODI</v>
      </c>
      <c r="C3613" s="180" t="str">
        <f>+'INFO SEAL'!C3564</f>
        <v>AREQUIPA</v>
      </c>
      <c r="D3613" s="180" t="str">
        <f>+'INFO SEAL'!D3564</f>
        <v>CAMANA</v>
      </c>
      <c r="E3613" s="180" t="str">
        <f>+'INFO SEAL'!E3564</f>
        <v>MARIANO NICOLAS VALCARCEL</v>
      </c>
      <c r="F3613" s="180" t="str">
        <f>+IF('INFO SEAL'!I3564="BAJA TENSION","BT",IF('INFO SEAL'!I3564="MEDIA TENSION","MT","AT"))</f>
        <v>MT</v>
      </c>
      <c r="G3613" s="180">
        <f>+'INFO SEAL'!K3564</f>
        <v>13</v>
      </c>
      <c r="H3613" s="180" t="str">
        <f>+'INFO SEAL'!L3564</f>
        <v>POSTE</v>
      </c>
      <c r="I3613" s="180" t="str">
        <f>+'INFO SEAL'!M3564</f>
        <v>CONCRETO</v>
      </c>
      <c r="J3613" s="180" t="str">
        <f>+'INFO SEAL'!N3564&amp;"-"&amp;F3613</f>
        <v>PPC19-MT</v>
      </c>
      <c r="K3613" s="180"/>
      <c r="L3613" s="182" t="str">
        <f>+VLOOKUP('INFO SEAL'!N3564,$J$8:$V$50,3,FALSE)</f>
        <v>POSTE DE CONCRETO ARMADO DE 13/300/150/345</v>
      </c>
      <c r="M3613" s="33">
        <f t="shared" si="126"/>
        <v>0.5</v>
      </c>
    </row>
    <row r="3614" spans="1:13" x14ac:dyDescent="0.25">
      <c r="A3614" s="73">
        <f>+'INFO SEAL'!B3565</f>
        <v>3560</v>
      </c>
      <c r="B3614" s="180" t="str">
        <f t="shared" si="125"/>
        <v>SICODI</v>
      </c>
      <c r="C3614" s="180" t="str">
        <f>+'INFO SEAL'!C3565</f>
        <v>AREQUIPA</v>
      </c>
      <c r="D3614" s="180" t="str">
        <f>+'INFO SEAL'!D3565</f>
        <v>CAMANA</v>
      </c>
      <c r="E3614" s="180" t="str">
        <f>+'INFO SEAL'!E3565</f>
        <v>MARIANO NICOLAS VALCARCEL</v>
      </c>
      <c r="F3614" s="180" t="str">
        <f>+IF('INFO SEAL'!I3565="BAJA TENSION","BT",IF('INFO SEAL'!I3565="MEDIA TENSION","MT","AT"))</f>
        <v>MT</v>
      </c>
      <c r="G3614" s="180">
        <f>+'INFO SEAL'!K3565</f>
        <v>13</v>
      </c>
      <c r="H3614" s="180" t="str">
        <f>+'INFO SEAL'!L3565</f>
        <v>POSTE</v>
      </c>
      <c r="I3614" s="180" t="str">
        <f>+'INFO SEAL'!M3565</f>
        <v>CONCRETO</v>
      </c>
      <c r="J3614" s="180" t="str">
        <f>+'INFO SEAL'!N3565&amp;"-"&amp;F3614</f>
        <v>PPC19-MT</v>
      </c>
      <c r="K3614" s="180"/>
      <c r="L3614" s="182" t="str">
        <f>+VLOOKUP('INFO SEAL'!N3565,$J$8:$V$50,3,FALSE)</f>
        <v>POSTE DE CONCRETO ARMADO DE 13/300/150/345</v>
      </c>
      <c r="M3614" s="33">
        <f t="shared" si="126"/>
        <v>0.5</v>
      </c>
    </row>
    <row r="3615" spans="1:13" x14ac:dyDescent="0.25">
      <c r="A3615" s="73">
        <f>+'INFO SEAL'!B3566</f>
        <v>3561</v>
      </c>
      <c r="B3615" s="180" t="str">
        <f t="shared" si="125"/>
        <v>SICODI</v>
      </c>
      <c r="C3615" s="180" t="str">
        <f>+'INFO SEAL'!C3566</f>
        <v>AREQUIPA</v>
      </c>
      <c r="D3615" s="180" t="str">
        <f>+'INFO SEAL'!D3566</f>
        <v>CAMANA</v>
      </c>
      <c r="E3615" s="180" t="str">
        <f>+'INFO SEAL'!E3566</f>
        <v>MARIANO NICOLAS VALCARCEL</v>
      </c>
      <c r="F3615" s="180" t="str">
        <f>+IF('INFO SEAL'!I3566="BAJA TENSION","BT",IF('INFO SEAL'!I3566="MEDIA TENSION","MT","AT"))</f>
        <v>MT</v>
      </c>
      <c r="G3615" s="180">
        <f>+'INFO SEAL'!K3566</f>
        <v>13</v>
      </c>
      <c r="H3615" s="180" t="str">
        <f>+'INFO SEAL'!L3566</f>
        <v>POSTE</v>
      </c>
      <c r="I3615" s="180" t="str">
        <f>+'INFO SEAL'!M3566</f>
        <v>CONCRETO</v>
      </c>
      <c r="J3615" s="180" t="str">
        <f>+'INFO SEAL'!N3566&amp;"-"&amp;F3615</f>
        <v>PPC19-MT</v>
      </c>
      <c r="K3615" s="180"/>
      <c r="L3615" s="182" t="str">
        <f>+VLOOKUP('INFO SEAL'!N3566,$J$8:$V$50,3,FALSE)</f>
        <v>POSTE DE CONCRETO ARMADO DE 13/300/150/345</v>
      </c>
      <c r="M3615" s="33">
        <f t="shared" si="126"/>
        <v>0.5</v>
      </c>
    </row>
    <row r="3616" spans="1:13" x14ac:dyDescent="0.25">
      <c r="A3616" s="73">
        <f>+'INFO SEAL'!B3567</f>
        <v>3562</v>
      </c>
      <c r="B3616" s="180" t="str">
        <f t="shared" si="125"/>
        <v>SICODI</v>
      </c>
      <c r="C3616" s="180" t="str">
        <f>+'INFO SEAL'!C3567</f>
        <v>AREQUIPA</v>
      </c>
      <c r="D3616" s="180" t="str">
        <f>+'INFO SEAL'!D3567</f>
        <v>CAMANA</v>
      </c>
      <c r="E3616" s="180" t="str">
        <f>+'INFO SEAL'!E3567</f>
        <v>MARIANO NICOLAS VALCARCEL</v>
      </c>
      <c r="F3616" s="180" t="str">
        <f>+IF('INFO SEAL'!I3567="BAJA TENSION","BT",IF('INFO SEAL'!I3567="MEDIA TENSION","MT","AT"))</f>
        <v>MT</v>
      </c>
      <c r="G3616" s="180">
        <f>+'INFO SEAL'!K3567</f>
        <v>13</v>
      </c>
      <c r="H3616" s="180" t="str">
        <f>+'INFO SEAL'!L3567</f>
        <v>POSTE</v>
      </c>
      <c r="I3616" s="180" t="str">
        <f>+'INFO SEAL'!M3567</f>
        <v>CONCRETO</v>
      </c>
      <c r="J3616" s="180" t="str">
        <f>+'INFO SEAL'!N3567&amp;"-"&amp;F3616</f>
        <v>PPC19-MT</v>
      </c>
      <c r="K3616" s="180"/>
      <c r="L3616" s="182" t="str">
        <f>+VLOOKUP('INFO SEAL'!N3567,$J$8:$V$50,3,FALSE)</f>
        <v>POSTE DE CONCRETO ARMADO DE 13/300/150/345</v>
      </c>
      <c r="M3616" s="33">
        <f t="shared" si="126"/>
        <v>0.5</v>
      </c>
    </row>
    <row r="3617" spans="1:13" x14ac:dyDescent="0.25">
      <c r="A3617" s="73">
        <f>+'INFO SEAL'!B3568</f>
        <v>3563</v>
      </c>
      <c r="B3617" s="180" t="str">
        <f t="shared" si="125"/>
        <v>SICODI</v>
      </c>
      <c r="C3617" s="180" t="str">
        <f>+'INFO SEAL'!C3568</f>
        <v>AREQUIPA</v>
      </c>
      <c r="D3617" s="180" t="str">
        <f>+'INFO SEAL'!D3568</f>
        <v>CAMANA</v>
      </c>
      <c r="E3617" s="180" t="str">
        <f>+'INFO SEAL'!E3568</f>
        <v>MARIANO NICOLAS VALCARCEL</v>
      </c>
      <c r="F3617" s="180" t="str">
        <f>+IF('INFO SEAL'!I3568="BAJA TENSION","BT",IF('INFO SEAL'!I3568="MEDIA TENSION","MT","AT"))</f>
        <v>MT</v>
      </c>
      <c r="G3617" s="180">
        <f>+'INFO SEAL'!K3568</f>
        <v>13</v>
      </c>
      <c r="H3617" s="180" t="str">
        <f>+'INFO SEAL'!L3568</f>
        <v>POSTE</v>
      </c>
      <c r="I3617" s="180" t="str">
        <f>+'INFO SEAL'!M3568</f>
        <v>CONCRETO</v>
      </c>
      <c r="J3617" s="180" t="str">
        <f>+'INFO SEAL'!N3568&amp;"-"&amp;F3617</f>
        <v>PPC19-MT</v>
      </c>
      <c r="K3617" s="180"/>
      <c r="L3617" s="182" t="str">
        <f>+VLOOKUP('INFO SEAL'!N3568,$J$8:$V$50,3,FALSE)</f>
        <v>POSTE DE CONCRETO ARMADO DE 13/300/150/345</v>
      </c>
      <c r="M3617" s="33">
        <f t="shared" si="126"/>
        <v>0.5</v>
      </c>
    </row>
    <row r="3618" spans="1:13" x14ac:dyDescent="0.25">
      <c r="A3618" s="73">
        <f>+'INFO SEAL'!B3569</f>
        <v>3564</v>
      </c>
      <c r="B3618" s="180" t="str">
        <f t="shared" si="125"/>
        <v>SICODI</v>
      </c>
      <c r="C3618" s="180" t="str">
        <f>+'INFO SEAL'!C3569</f>
        <v>AREQUIPA</v>
      </c>
      <c r="D3618" s="180" t="str">
        <f>+'INFO SEAL'!D3569</f>
        <v>CAMANA</v>
      </c>
      <c r="E3618" s="180" t="str">
        <f>+'INFO SEAL'!E3569</f>
        <v>MARIANO NICOLAS VALCARCEL</v>
      </c>
      <c r="F3618" s="180" t="str">
        <f>+IF('INFO SEAL'!I3569="BAJA TENSION","BT",IF('INFO SEAL'!I3569="MEDIA TENSION","MT","AT"))</f>
        <v>MT</v>
      </c>
      <c r="G3618" s="180">
        <f>+'INFO SEAL'!K3569</f>
        <v>13</v>
      </c>
      <c r="H3618" s="180" t="str">
        <f>+'INFO SEAL'!L3569</f>
        <v>POSTE</v>
      </c>
      <c r="I3618" s="180" t="str">
        <f>+'INFO SEAL'!M3569</f>
        <v>CONCRETO</v>
      </c>
      <c r="J3618" s="180" t="str">
        <f>+'INFO SEAL'!N3569&amp;"-"&amp;F3618</f>
        <v>PPC19-MT</v>
      </c>
      <c r="K3618" s="180"/>
      <c r="L3618" s="182" t="str">
        <f>+VLOOKUP('INFO SEAL'!N3569,$J$8:$V$50,3,FALSE)</f>
        <v>POSTE DE CONCRETO ARMADO DE 13/300/150/345</v>
      </c>
      <c r="M3618" s="33">
        <f t="shared" si="126"/>
        <v>0.5</v>
      </c>
    </row>
    <row r="3619" spans="1:13" x14ac:dyDescent="0.25">
      <c r="A3619" s="73">
        <f>+'INFO SEAL'!B3570</f>
        <v>3565</v>
      </c>
      <c r="B3619" s="180" t="str">
        <f t="shared" si="125"/>
        <v>SICODI</v>
      </c>
      <c r="C3619" s="180" t="str">
        <f>+'INFO SEAL'!C3570</f>
        <v>AREQUIPA</v>
      </c>
      <c r="D3619" s="180" t="str">
        <f>+'INFO SEAL'!D3570</f>
        <v>CAMANA</v>
      </c>
      <c r="E3619" s="180" t="str">
        <f>+'INFO SEAL'!E3570</f>
        <v>MARIANO NICOLAS VALCARCEL</v>
      </c>
      <c r="F3619" s="180" t="str">
        <f>+IF('INFO SEAL'!I3570="BAJA TENSION","BT",IF('INFO SEAL'!I3570="MEDIA TENSION","MT","AT"))</f>
        <v>MT</v>
      </c>
      <c r="G3619" s="180">
        <f>+'INFO SEAL'!K3570</f>
        <v>13</v>
      </c>
      <c r="H3619" s="180" t="str">
        <f>+'INFO SEAL'!L3570</f>
        <v>POSTE</v>
      </c>
      <c r="I3619" s="180" t="str">
        <f>+'INFO SEAL'!M3570</f>
        <v>CONCRETO</v>
      </c>
      <c r="J3619" s="180" t="str">
        <f>+'INFO SEAL'!N3570&amp;"-"&amp;F3619</f>
        <v>PPC19-MT</v>
      </c>
      <c r="K3619" s="180"/>
      <c r="L3619" s="182" t="str">
        <f>+VLOOKUP('INFO SEAL'!N3570,$J$8:$V$50,3,FALSE)</f>
        <v>POSTE DE CONCRETO ARMADO DE 13/300/150/345</v>
      </c>
      <c r="M3619" s="33">
        <f t="shared" si="126"/>
        <v>0.5</v>
      </c>
    </row>
    <row r="3620" spans="1:13" x14ac:dyDescent="0.25">
      <c r="A3620" s="73">
        <f>+'INFO SEAL'!B3571</f>
        <v>3566</v>
      </c>
      <c r="B3620" s="180" t="str">
        <f t="shared" si="125"/>
        <v>SICODI</v>
      </c>
      <c r="C3620" s="180" t="str">
        <f>+'INFO SEAL'!C3571</f>
        <v>AREQUIPA</v>
      </c>
      <c r="D3620" s="180" t="str">
        <f>+'INFO SEAL'!D3571</f>
        <v>CAMANA</v>
      </c>
      <c r="E3620" s="180" t="str">
        <f>+'INFO SEAL'!E3571</f>
        <v>MARIANO NICOLAS VALCARCEL</v>
      </c>
      <c r="F3620" s="180" t="str">
        <f>+IF('INFO SEAL'!I3571="BAJA TENSION","BT",IF('INFO SEAL'!I3571="MEDIA TENSION","MT","AT"))</f>
        <v>MT</v>
      </c>
      <c r="G3620" s="180">
        <f>+'INFO SEAL'!K3571</f>
        <v>13</v>
      </c>
      <c r="H3620" s="180" t="str">
        <f>+'INFO SEAL'!L3571</f>
        <v>POSTE</v>
      </c>
      <c r="I3620" s="180" t="str">
        <f>+'INFO SEAL'!M3571</f>
        <v>CONCRETO</v>
      </c>
      <c r="J3620" s="180" t="str">
        <f>+'INFO SEAL'!N3571&amp;"-"&amp;F3620</f>
        <v>PPC19-MT</v>
      </c>
      <c r="K3620" s="180"/>
      <c r="L3620" s="182" t="str">
        <f>+VLOOKUP('INFO SEAL'!N3571,$J$8:$V$50,3,FALSE)</f>
        <v>POSTE DE CONCRETO ARMADO DE 13/300/150/345</v>
      </c>
      <c r="M3620" s="33">
        <f t="shared" si="126"/>
        <v>0.5</v>
      </c>
    </row>
    <row r="3621" spans="1:13" x14ac:dyDescent="0.25">
      <c r="A3621" s="73">
        <f>+'INFO SEAL'!B3572</f>
        <v>3567</v>
      </c>
      <c r="B3621" s="180" t="str">
        <f t="shared" si="125"/>
        <v>SICODI</v>
      </c>
      <c r="C3621" s="180" t="str">
        <f>+'INFO SEAL'!C3572</f>
        <v>AREQUIPA</v>
      </c>
      <c r="D3621" s="180" t="str">
        <f>+'INFO SEAL'!D3572</f>
        <v>CAMANA</v>
      </c>
      <c r="E3621" s="180" t="str">
        <f>+'INFO SEAL'!E3572</f>
        <v>MARIANO NICOLAS VALCARCEL</v>
      </c>
      <c r="F3621" s="180" t="str">
        <f>+IF('INFO SEAL'!I3572="BAJA TENSION","BT",IF('INFO SEAL'!I3572="MEDIA TENSION","MT","AT"))</f>
        <v>MT</v>
      </c>
      <c r="G3621" s="180">
        <f>+'INFO SEAL'!K3572</f>
        <v>13</v>
      </c>
      <c r="H3621" s="180" t="str">
        <f>+'INFO SEAL'!L3572</f>
        <v>POSTE</v>
      </c>
      <c r="I3621" s="180" t="str">
        <f>+'INFO SEAL'!M3572</f>
        <v>CONCRETO</v>
      </c>
      <c r="J3621" s="180" t="str">
        <f>+'INFO SEAL'!N3572&amp;"-"&amp;F3621</f>
        <v>PPC19-MT</v>
      </c>
      <c r="K3621" s="180"/>
      <c r="L3621" s="182" t="str">
        <f>+VLOOKUP('INFO SEAL'!N3572,$J$8:$V$50,3,FALSE)</f>
        <v>POSTE DE CONCRETO ARMADO DE 13/300/150/345</v>
      </c>
      <c r="M3621" s="33">
        <f t="shared" si="126"/>
        <v>0.5</v>
      </c>
    </row>
    <row r="3622" spans="1:13" x14ac:dyDescent="0.25">
      <c r="A3622" s="73">
        <f>+'INFO SEAL'!B3573</f>
        <v>3568</v>
      </c>
      <c r="B3622" s="180" t="str">
        <f t="shared" si="125"/>
        <v>SICODI</v>
      </c>
      <c r="C3622" s="180" t="str">
        <f>+'INFO SEAL'!C3573</f>
        <v>AREQUIPA</v>
      </c>
      <c r="D3622" s="180" t="str">
        <f>+'INFO SEAL'!D3573</f>
        <v>CAMANA</v>
      </c>
      <c r="E3622" s="180" t="str">
        <f>+'INFO SEAL'!E3573</f>
        <v>MARIANO NICOLAS VALCARCEL</v>
      </c>
      <c r="F3622" s="180" t="str">
        <f>+IF('INFO SEAL'!I3573="BAJA TENSION","BT",IF('INFO SEAL'!I3573="MEDIA TENSION","MT","AT"))</f>
        <v>MT</v>
      </c>
      <c r="G3622" s="180">
        <f>+'INFO SEAL'!K3573</f>
        <v>13</v>
      </c>
      <c r="H3622" s="180" t="str">
        <f>+'INFO SEAL'!L3573</f>
        <v>POSTE</v>
      </c>
      <c r="I3622" s="180" t="str">
        <f>+'INFO SEAL'!M3573</f>
        <v>CONCRETO</v>
      </c>
      <c r="J3622" s="180" t="str">
        <f>+'INFO SEAL'!N3573&amp;"-"&amp;F3622</f>
        <v>PPC19-MT</v>
      </c>
      <c r="K3622" s="180"/>
      <c r="L3622" s="182" t="str">
        <f>+VLOOKUP('INFO SEAL'!N3573,$J$8:$V$50,3,FALSE)</f>
        <v>POSTE DE CONCRETO ARMADO DE 13/300/150/345</v>
      </c>
      <c r="M3622" s="33">
        <f t="shared" si="126"/>
        <v>0.5</v>
      </c>
    </row>
    <row r="3623" spans="1:13" x14ac:dyDescent="0.25">
      <c r="A3623" s="73">
        <f>+'INFO SEAL'!B3574</f>
        <v>3569</v>
      </c>
      <c r="B3623" s="180" t="str">
        <f t="shared" si="125"/>
        <v>SICODI</v>
      </c>
      <c r="C3623" s="180" t="str">
        <f>+'INFO SEAL'!C3574</f>
        <v>AREQUIPA</v>
      </c>
      <c r="D3623" s="180" t="str">
        <f>+'INFO SEAL'!D3574</f>
        <v>CAMANA</v>
      </c>
      <c r="E3623" s="180" t="str">
        <f>+'INFO SEAL'!E3574</f>
        <v>MARIANO NICOLAS VALCARCEL</v>
      </c>
      <c r="F3623" s="180" t="str">
        <f>+IF('INFO SEAL'!I3574="BAJA TENSION","BT",IF('INFO SEAL'!I3574="MEDIA TENSION","MT","AT"))</f>
        <v>MT</v>
      </c>
      <c r="G3623" s="180">
        <f>+'INFO SEAL'!K3574</f>
        <v>13</v>
      </c>
      <c r="H3623" s="180" t="str">
        <f>+'INFO SEAL'!L3574</f>
        <v>POSTE</v>
      </c>
      <c r="I3623" s="180" t="str">
        <f>+'INFO SEAL'!M3574</f>
        <v>CONCRETO</v>
      </c>
      <c r="J3623" s="180" t="str">
        <f>+'INFO SEAL'!N3574&amp;"-"&amp;F3623</f>
        <v>PPC19-MT</v>
      </c>
      <c r="K3623" s="180"/>
      <c r="L3623" s="182" t="str">
        <f>+VLOOKUP('INFO SEAL'!N3574,$J$8:$V$50,3,FALSE)</f>
        <v>POSTE DE CONCRETO ARMADO DE 13/300/150/345</v>
      </c>
      <c r="M3623" s="33">
        <f t="shared" si="126"/>
        <v>0.5</v>
      </c>
    </row>
    <row r="3624" spans="1:13" x14ac:dyDescent="0.25">
      <c r="A3624" s="73">
        <f>+'INFO SEAL'!B3575</f>
        <v>3570</v>
      </c>
      <c r="B3624" s="180" t="str">
        <f t="shared" si="125"/>
        <v>SICODI</v>
      </c>
      <c r="C3624" s="180" t="str">
        <f>+'INFO SEAL'!C3575</f>
        <v>AREQUIPA</v>
      </c>
      <c r="D3624" s="180" t="str">
        <f>+'INFO SEAL'!D3575</f>
        <v>CAMANA</v>
      </c>
      <c r="E3624" s="180" t="str">
        <f>+'INFO SEAL'!E3575</f>
        <v>MARIANO NICOLAS VALCARCEL</v>
      </c>
      <c r="F3624" s="180" t="str">
        <f>+IF('INFO SEAL'!I3575="BAJA TENSION","BT",IF('INFO SEAL'!I3575="MEDIA TENSION","MT","AT"))</f>
        <v>MT</v>
      </c>
      <c r="G3624" s="180">
        <f>+'INFO SEAL'!K3575</f>
        <v>13</v>
      </c>
      <c r="H3624" s="180" t="str">
        <f>+'INFO SEAL'!L3575</f>
        <v>POSTE</v>
      </c>
      <c r="I3624" s="180" t="str">
        <f>+'INFO SEAL'!M3575</f>
        <v>CONCRETO</v>
      </c>
      <c r="J3624" s="180" t="str">
        <f>+'INFO SEAL'!N3575&amp;"-"&amp;F3624</f>
        <v>PPC19-MT</v>
      </c>
      <c r="K3624" s="180"/>
      <c r="L3624" s="182" t="str">
        <f>+VLOOKUP('INFO SEAL'!N3575,$J$8:$V$50,3,FALSE)</f>
        <v>POSTE DE CONCRETO ARMADO DE 13/300/150/345</v>
      </c>
      <c r="M3624" s="33">
        <f t="shared" si="126"/>
        <v>0.5</v>
      </c>
    </row>
    <row r="3625" spans="1:13" x14ac:dyDescent="0.25">
      <c r="A3625" s="73">
        <f>+'INFO SEAL'!B3576</f>
        <v>3571</v>
      </c>
      <c r="B3625" s="180" t="str">
        <f t="shared" si="125"/>
        <v>SICODI</v>
      </c>
      <c r="C3625" s="180" t="str">
        <f>+'INFO SEAL'!C3576</f>
        <v>AREQUIPA</v>
      </c>
      <c r="D3625" s="180" t="str">
        <f>+'INFO SEAL'!D3576</f>
        <v>CAMANA</v>
      </c>
      <c r="E3625" s="180" t="str">
        <f>+'INFO SEAL'!E3576</f>
        <v>MARIANO NICOLAS VALCARCEL</v>
      </c>
      <c r="F3625" s="180" t="str">
        <f>+IF('INFO SEAL'!I3576="BAJA TENSION","BT",IF('INFO SEAL'!I3576="MEDIA TENSION","MT","AT"))</f>
        <v>MT</v>
      </c>
      <c r="G3625" s="180">
        <f>+'INFO SEAL'!K3576</f>
        <v>13</v>
      </c>
      <c r="H3625" s="180" t="str">
        <f>+'INFO SEAL'!L3576</f>
        <v>POSTE</v>
      </c>
      <c r="I3625" s="180" t="str">
        <f>+'INFO SEAL'!M3576</f>
        <v>CONCRETO</v>
      </c>
      <c r="J3625" s="180" t="str">
        <f>+'INFO SEAL'!N3576&amp;"-"&amp;F3625</f>
        <v>PPC19-MT</v>
      </c>
      <c r="K3625" s="180"/>
      <c r="L3625" s="182" t="str">
        <f>+VLOOKUP('INFO SEAL'!N3576,$J$8:$V$50,3,FALSE)</f>
        <v>POSTE DE CONCRETO ARMADO DE 13/300/150/345</v>
      </c>
      <c r="M3625" s="33">
        <f t="shared" si="126"/>
        <v>0.5</v>
      </c>
    </row>
    <row r="3626" spans="1:13" x14ac:dyDescent="0.25">
      <c r="A3626" s="73">
        <f>+'INFO SEAL'!B3577</f>
        <v>3572</v>
      </c>
      <c r="B3626" s="180" t="str">
        <f t="shared" si="125"/>
        <v>SICODI</v>
      </c>
      <c r="C3626" s="180" t="str">
        <f>+'INFO SEAL'!C3577</f>
        <v>AREQUIPA</v>
      </c>
      <c r="D3626" s="180" t="str">
        <f>+'INFO SEAL'!D3577</f>
        <v>CAMANA</v>
      </c>
      <c r="E3626" s="180" t="str">
        <f>+'INFO SEAL'!E3577</f>
        <v>MARIANO NICOLAS VALCARCEL</v>
      </c>
      <c r="F3626" s="180" t="str">
        <f>+IF('INFO SEAL'!I3577="BAJA TENSION","BT",IF('INFO SEAL'!I3577="MEDIA TENSION","MT","AT"))</f>
        <v>MT</v>
      </c>
      <c r="G3626" s="180">
        <f>+'INFO SEAL'!K3577</f>
        <v>13</v>
      </c>
      <c r="H3626" s="180" t="str">
        <f>+'INFO SEAL'!L3577</f>
        <v>POSTE</v>
      </c>
      <c r="I3626" s="180" t="str">
        <f>+'INFO SEAL'!M3577</f>
        <v>CONCRETO</v>
      </c>
      <c r="J3626" s="180" t="str">
        <f>+'INFO SEAL'!N3577&amp;"-"&amp;F3626</f>
        <v>PPC19-MT</v>
      </c>
      <c r="K3626" s="180"/>
      <c r="L3626" s="182" t="str">
        <f>+VLOOKUP('INFO SEAL'!N3577,$J$8:$V$50,3,FALSE)</f>
        <v>POSTE DE CONCRETO ARMADO DE 13/300/150/345</v>
      </c>
      <c r="M3626" s="33">
        <f t="shared" si="126"/>
        <v>0.5</v>
      </c>
    </row>
    <row r="3627" spans="1:13" x14ac:dyDescent="0.25">
      <c r="A3627" s="73">
        <f>+'INFO SEAL'!B3578</f>
        <v>3573</v>
      </c>
      <c r="B3627" s="180" t="str">
        <f t="shared" si="125"/>
        <v>SICODI</v>
      </c>
      <c r="C3627" s="180" t="str">
        <f>+'INFO SEAL'!C3578</f>
        <v>AREQUIPA</v>
      </c>
      <c r="D3627" s="180" t="str">
        <f>+'INFO SEAL'!D3578</f>
        <v>CAMANA</v>
      </c>
      <c r="E3627" s="180" t="str">
        <f>+'INFO SEAL'!E3578</f>
        <v>MARIANO NICOLAS VALCARCEL</v>
      </c>
      <c r="F3627" s="180" t="str">
        <f>+IF('INFO SEAL'!I3578="BAJA TENSION","BT",IF('INFO SEAL'!I3578="MEDIA TENSION","MT","AT"))</f>
        <v>MT</v>
      </c>
      <c r="G3627" s="180">
        <f>+'INFO SEAL'!K3578</f>
        <v>13</v>
      </c>
      <c r="H3627" s="180" t="str">
        <f>+'INFO SEAL'!L3578</f>
        <v>POSTE</v>
      </c>
      <c r="I3627" s="180" t="str">
        <f>+'INFO SEAL'!M3578</f>
        <v>CONCRETO</v>
      </c>
      <c r="J3627" s="180" t="str">
        <f>+'INFO SEAL'!N3578&amp;"-"&amp;F3627</f>
        <v>PPC19-MT</v>
      </c>
      <c r="K3627" s="180"/>
      <c r="L3627" s="182" t="str">
        <f>+VLOOKUP('INFO SEAL'!N3578,$J$8:$V$50,3,FALSE)</f>
        <v>POSTE DE CONCRETO ARMADO DE 13/300/150/345</v>
      </c>
      <c r="M3627" s="33">
        <f t="shared" si="126"/>
        <v>0.5</v>
      </c>
    </row>
    <row r="3628" spans="1:13" x14ac:dyDescent="0.25">
      <c r="A3628" s="73">
        <f>+'INFO SEAL'!B3579</f>
        <v>3574</v>
      </c>
      <c r="B3628" s="180" t="str">
        <f t="shared" si="125"/>
        <v>SICODI</v>
      </c>
      <c r="C3628" s="180" t="str">
        <f>+'INFO SEAL'!C3579</f>
        <v>AREQUIPA</v>
      </c>
      <c r="D3628" s="180" t="str">
        <f>+'INFO SEAL'!D3579</f>
        <v>CONDESUYOS</v>
      </c>
      <c r="E3628" s="180" t="str">
        <f>+'INFO SEAL'!E3579</f>
        <v>RIO GRANDE</v>
      </c>
      <c r="F3628" s="180" t="str">
        <f>+IF('INFO SEAL'!I3579="BAJA TENSION","BT",IF('INFO SEAL'!I3579="MEDIA TENSION","MT","AT"))</f>
        <v>MT</v>
      </c>
      <c r="G3628" s="180">
        <f>+'INFO SEAL'!K3579</f>
        <v>13</v>
      </c>
      <c r="H3628" s="180" t="str">
        <f>+'INFO SEAL'!L3579</f>
        <v>POSTE</v>
      </c>
      <c r="I3628" s="180" t="str">
        <f>+'INFO SEAL'!M3579</f>
        <v>CONCRETO</v>
      </c>
      <c r="J3628" s="180" t="str">
        <f>+'INFO SEAL'!N3579&amp;"-"&amp;F3628</f>
        <v>PPC19-MT</v>
      </c>
      <c r="K3628" s="180"/>
      <c r="L3628" s="182" t="str">
        <f>+VLOOKUP('INFO SEAL'!N3579,$J$8:$V$50,3,FALSE)</f>
        <v>POSTE DE CONCRETO ARMADO DE 13/300/150/345</v>
      </c>
      <c r="M3628" s="33">
        <f t="shared" si="126"/>
        <v>0.5</v>
      </c>
    </row>
    <row r="3629" spans="1:13" x14ac:dyDescent="0.25">
      <c r="A3629" s="73">
        <f>+'INFO SEAL'!B3580</f>
        <v>3575</v>
      </c>
      <c r="B3629" s="180" t="str">
        <f t="shared" si="125"/>
        <v>SICODI</v>
      </c>
      <c r="C3629" s="180" t="str">
        <f>+'INFO SEAL'!C3580</f>
        <v>AREQUIPA</v>
      </c>
      <c r="D3629" s="180" t="str">
        <f>+'INFO SEAL'!D3580</f>
        <v>CAMANA</v>
      </c>
      <c r="E3629" s="180" t="str">
        <f>+'INFO SEAL'!E3580</f>
        <v>MARIANO NICOLAS VALCARCEL</v>
      </c>
      <c r="F3629" s="180" t="str">
        <f>+IF('INFO SEAL'!I3580="BAJA TENSION","BT",IF('INFO SEAL'!I3580="MEDIA TENSION","MT","AT"))</f>
        <v>MT</v>
      </c>
      <c r="G3629" s="180">
        <f>+'INFO SEAL'!K3580</f>
        <v>13</v>
      </c>
      <c r="H3629" s="180" t="str">
        <f>+'INFO SEAL'!L3580</f>
        <v>POSTE</v>
      </c>
      <c r="I3629" s="180" t="str">
        <f>+'INFO SEAL'!M3580</f>
        <v>CONCRETO</v>
      </c>
      <c r="J3629" s="180" t="str">
        <f>+'INFO SEAL'!N3580&amp;"-"&amp;F3629</f>
        <v>PPC19-MT</v>
      </c>
      <c r="K3629" s="180"/>
      <c r="L3629" s="182" t="str">
        <f>+VLOOKUP('INFO SEAL'!N3580,$J$8:$V$50,3,FALSE)</f>
        <v>POSTE DE CONCRETO ARMADO DE 13/300/150/345</v>
      </c>
      <c r="M3629" s="33">
        <f t="shared" si="126"/>
        <v>0.5</v>
      </c>
    </row>
    <row r="3630" spans="1:13" x14ac:dyDescent="0.25">
      <c r="A3630" s="73">
        <f>+'INFO SEAL'!B3581</f>
        <v>3576</v>
      </c>
      <c r="B3630" s="180" t="str">
        <f t="shared" si="125"/>
        <v>SICODI</v>
      </c>
      <c r="C3630" s="180" t="str">
        <f>+'INFO SEAL'!C3581</f>
        <v>AREQUIPA</v>
      </c>
      <c r="D3630" s="180" t="str">
        <f>+'INFO SEAL'!D3581</f>
        <v>CAMANA</v>
      </c>
      <c r="E3630" s="180" t="str">
        <f>+'INFO SEAL'!E3581</f>
        <v>MARIANO NICOLAS VALCARCEL</v>
      </c>
      <c r="F3630" s="180" t="str">
        <f>+IF('INFO SEAL'!I3581="BAJA TENSION","BT",IF('INFO SEAL'!I3581="MEDIA TENSION","MT","AT"))</f>
        <v>MT</v>
      </c>
      <c r="G3630" s="180">
        <f>+'INFO SEAL'!K3581</f>
        <v>13</v>
      </c>
      <c r="H3630" s="180" t="str">
        <f>+'INFO SEAL'!L3581</f>
        <v>POSTE</v>
      </c>
      <c r="I3630" s="180" t="str">
        <f>+'INFO SEAL'!M3581</f>
        <v>CONCRETO</v>
      </c>
      <c r="J3630" s="180" t="str">
        <f>+'INFO SEAL'!N3581&amp;"-"&amp;F3630</f>
        <v>PPC19-MT</v>
      </c>
      <c r="K3630" s="180"/>
      <c r="L3630" s="182" t="str">
        <f>+VLOOKUP('INFO SEAL'!N3581,$J$8:$V$50,3,FALSE)</f>
        <v>POSTE DE CONCRETO ARMADO DE 13/300/150/345</v>
      </c>
      <c r="M3630" s="33">
        <f t="shared" si="126"/>
        <v>0.5</v>
      </c>
    </row>
    <row r="3631" spans="1:13" x14ac:dyDescent="0.25">
      <c r="A3631" s="73">
        <f>+'INFO SEAL'!B3582</f>
        <v>3577</v>
      </c>
      <c r="B3631" s="180" t="str">
        <f t="shared" si="125"/>
        <v>SICODI</v>
      </c>
      <c r="C3631" s="180" t="str">
        <f>+'INFO SEAL'!C3582</f>
        <v>AREQUIPA</v>
      </c>
      <c r="D3631" s="180" t="str">
        <f>+'INFO SEAL'!D3582</f>
        <v>CONDESUYOS</v>
      </c>
      <c r="E3631" s="180" t="str">
        <f>+'INFO SEAL'!E3582</f>
        <v>RIO GRANDE</v>
      </c>
      <c r="F3631" s="180" t="str">
        <f>+IF('INFO SEAL'!I3582="BAJA TENSION","BT",IF('INFO SEAL'!I3582="MEDIA TENSION","MT","AT"))</f>
        <v>MT</v>
      </c>
      <c r="G3631" s="180">
        <f>+'INFO SEAL'!K3582</f>
        <v>13</v>
      </c>
      <c r="H3631" s="180" t="str">
        <f>+'INFO SEAL'!L3582</f>
        <v>POSTE</v>
      </c>
      <c r="I3631" s="180" t="str">
        <f>+'INFO SEAL'!M3582</f>
        <v>CONCRETO</v>
      </c>
      <c r="J3631" s="180" t="str">
        <f>+'INFO SEAL'!N3582&amp;"-"&amp;F3631</f>
        <v>PPC19-MT</v>
      </c>
      <c r="K3631" s="180"/>
      <c r="L3631" s="182" t="str">
        <f>+VLOOKUP('INFO SEAL'!N3582,$J$8:$V$50,3,FALSE)</f>
        <v>POSTE DE CONCRETO ARMADO DE 13/300/150/345</v>
      </c>
      <c r="M3631" s="33">
        <f t="shared" si="126"/>
        <v>0.5</v>
      </c>
    </row>
    <row r="3632" spans="1:13" x14ac:dyDescent="0.25">
      <c r="A3632" s="73">
        <f>+'INFO SEAL'!B3583</f>
        <v>3578</v>
      </c>
      <c r="B3632" s="180" t="str">
        <f t="shared" si="125"/>
        <v>SICODI</v>
      </c>
      <c r="C3632" s="180" t="str">
        <f>+'INFO SEAL'!C3583</f>
        <v>AREQUIPA</v>
      </c>
      <c r="D3632" s="180" t="str">
        <f>+'INFO SEAL'!D3583</f>
        <v>CAMANA</v>
      </c>
      <c r="E3632" s="180" t="str">
        <f>+'INFO SEAL'!E3583</f>
        <v>MARIANO NICOLAS VALCARCEL</v>
      </c>
      <c r="F3632" s="180" t="str">
        <f>+IF('INFO SEAL'!I3583="BAJA TENSION","BT",IF('INFO SEAL'!I3583="MEDIA TENSION","MT","AT"))</f>
        <v>MT</v>
      </c>
      <c r="G3632" s="180">
        <f>+'INFO SEAL'!K3583</f>
        <v>13</v>
      </c>
      <c r="H3632" s="180" t="str">
        <f>+'INFO SEAL'!L3583</f>
        <v>POSTE</v>
      </c>
      <c r="I3632" s="180" t="str">
        <f>+'INFO SEAL'!M3583</f>
        <v>CONCRETO</v>
      </c>
      <c r="J3632" s="180" t="str">
        <f>+'INFO SEAL'!N3583&amp;"-"&amp;F3632</f>
        <v>PPC19-MT</v>
      </c>
      <c r="K3632" s="180"/>
      <c r="L3632" s="182" t="str">
        <f>+VLOOKUP('INFO SEAL'!N3583,$J$8:$V$50,3,FALSE)</f>
        <v>POSTE DE CONCRETO ARMADO DE 13/300/150/345</v>
      </c>
      <c r="M3632" s="33">
        <f t="shared" si="126"/>
        <v>0.5</v>
      </c>
    </row>
    <row r="3633" spans="1:13" x14ac:dyDescent="0.25">
      <c r="A3633" s="73">
        <f>+'INFO SEAL'!B3584</f>
        <v>3579</v>
      </c>
      <c r="B3633" s="180" t="str">
        <f t="shared" si="125"/>
        <v>SICODI</v>
      </c>
      <c r="C3633" s="180" t="str">
        <f>+'INFO SEAL'!C3584</f>
        <v>AREQUIPA</v>
      </c>
      <c r="D3633" s="180" t="str">
        <f>+'INFO SEAL'!D3584</f>
        <v>CAMANA</v>
      </c>
      <c r="E3633" s="180" t="str">
        <f>+'INFO SEAL'!E3584</f>
        <v>MARIANO NICOLAS VALCARCEL</v>
      </c>
      <c r="F3633" s="180" t="str">
        <f>+IF('INFO SEAL'!I3584="BAJA TENSION","BT",IF('INFO SEAL'!I3584="MEDIA TENSION","MT","AT"))</f>
        <v>MT</v>
      </c>
      <c r="G3633" s="180">
        <f>+'INFO SEAL'!K3584</f>
        <v>13</v>
      </c>
      <c r="H3633" s="180" t="str">
        <f>+'INFO SEAL'!L3584</f>
        <v>POSTE</v>
      </c>
      <c r="I3633" s="180" t="str">
        <f>+'INFO SEAL'!M3584</f>
        <v>CONCRETO</v>
      </c>
      <c r="J3633" s="180" t="str">
        <f>+'INFO SEAL'!N3584&amp;"-"&amp;F3633</f>
        <v>PPC19-MT</v>
      </c>
      <c r="K3633" s="180"/>
      <c r="L3633" s="182" t="str">
        <f>+VLOOKUP('INFO SEAL'!N3584,$J$8:$V$50,3,FALSE)</f>
        <v>POSTE DE CONCRETO ARMADO DE 13/300/150/345</v>
      </c>
      <c r="M3633" s="33">
        <f t="shared" si="126"/>
        <v>0.5</v>
      </c>
    </row>
    <row r="3634" spans="1:13" x14ac:dyDescent="0.25">
      <c r="A3634" s="73">
        <f>+'INFO SEAL'!B3585</f>
        <v>3580</v>
      </c>
      <c r="B3634" s="180" t="str">
        <f t="shared" si="125"/>
        <v>SICODI</v>
      </c>
      <c r="C3634" s="180" t="str">
        <f>+'INFO SEAL'!C3585</f>
        <v>AREQUIPA</v>
      </c>
      <c r="D3634" s="180" t="str">
        <f>+'INFO SEAL'!D3585</f>
        <v>CAMANA</v>
      </c>
      <c r="E3634" s="180" t="str">
        <f>+'INFO SEAL'!E3585</f>
        <v>MARIANO NICOLAS VALCARCEL</v>
      </c>
      <c r="F3634" s="180" t="str">
        <f>+IF('INFO SEAL'!I3585="BAJA TENSION","BT",IF('INFO SEAL'!I3585="MEDIA TENSION","MT","AT"))</f>
        <v>MT</v>
      </c>
      <c r="G3634" s="180">
        <f>+'INFO SEAL'!K3585</f>
        <v>13</v>
      </c>
      <c r="H3634" s="180" t="str">
        <f>+'INFO SEAL'!L3585</f>
        <v>POSTE</v>
      </c>
      <c r="I3634" s="180" t="str">
        <f>+'INFO SEAL'!M3585</f>
        <v>CONCRETO</v>
      </c>
      <c r="J3634" s="180" t="str">
        <f>+'INFO SEAL'!N3585&amp;"-"&amp;F3634</f>
        <v>PPC19-MT</v>
      </c>
      <c r="K3634" s="180"/>
      <c r="L3634" s="182" t="str">
        <f>+VLOOKUP('INFO SEAL'!N3585,$J$8:$V$50,3,FALSE)</f>
        <v>POSTE DE CONCRETO ARMADO DE 13/300/150/345</v>
      </c>
      <c r="M3634" s="33">
        <f t="shared" si="126"/>
        <v>0.5</v>
      </c>
    </row>
    <row r="3635" spans="1:13" x14ac:dyDescent="0.25">
      <c r="A3635" s="73">
        <f>+'INFO SEAL'!B3586</f>
        <v>3581</v>
      </c>
      <c r="B3635" s="180" t="str">
        <f t="shared" si="125"/>
        <v>SICODI</v>
      </c>
      <c r="C3635" s="180" t="str">
        <f>+'INFO SEAL'!C3586</f>
        <v>AREQUIPA</v>
      </c>
      <c r="D3635" s="180" t="str">
        <f>+'INFO SEAL'!D3586</f>
        <v>CAMANA</v>
      </c>
      <c r="E3635" s="180" t="str">
        <f>+'INFO SEAL'!E3586</f>
        <v>MARIANO NICOLAS VALCARCEL</v>
      </c>
      <c r="F3635" s="180" t="str">
        <f>+IF('INFO SEAL'!I3586="BAJA TENSION","BT",IF('INFO SEAL'!I3586="MEDIA TENSION","MT","AT"))</f>
        <v>MT</v>
      </c>
      <c r="G3635" s="180">
        <f>+'INFO SEAL'!K3586</f>
        <v>13</v>
      </c>
      <c r="H3635" s="180" t="str">
        <f>+'INFO SEAL'!L3586</f>
        <v>POSTE</v>
      </c>
      <c r="I3635" s="180" t="str">
        <f>+'INFO SEAL'!M3586</f>
        <v>CONCRETO</v>
      </c>
      <c r="J3635" s="180" t="str">
        <f>+'INFO SEAL'!N3586&amp;"-"&amp;F3635</f>
        <v>PPC19-MT</v>
      </c>
      <c r="K3635" s="180"/>
      <c r="L3635" s="182" t="str">
        <f>+VLOOKUP('INFO SEAL'!N3586,$J$8:$V$50,3,FALSE)</f>
        <v>POSTE DE CONCRETO ARMADO DE 13/300/150/345</v>
      </c>
      <c r="M3635" s="33">
        <f t="shared" si="126"/>
        <v>0.5</v>
      </c>
    </row>
    <row r="3636" spans="1:13" x14ac:dyDescent="0.25">
      <c r="A3636" s="73">
        <f>+'INFO SEAL'!B3587</f>
        <v>3582</v>
      </c>
      <c r="B3636" s="180" t="str">
        <f t="shared" si="125"/>
        <v>SICODI</v>
      </c>
      <c r="C3636" s="180" t="str">
        <f>+'INFO SEAL'!C3587</f>
        <v>AREQUIPA</v>
      </c>
      <c r="D3636" s="180" t="str">
        <f>+'INFO SEAL'!D3587</f>
        <v>CAMANA</v>
      </c>
      <c r="E3636" s="180" t="str">
        <f>+'INFO SEAL'!E3587</f>
        <v>MARIANO NICOLAS VALCARCEL</v>
      </c>
      <c r="F3636" s="180" t="str">
        <f>+IF('INFO SEAL'!I3587="BAJA TENSION","BT",IF('INFO SEAL'!I3587="MEDIA TENSION","MT","AT"))</f>
        <v>MT</v>
      </c>
      <c r="G3636" s="180">
        <f>+'INFO SEAL'!K3587</f>
        <v>13</v>
      </c>
      <c r="H3636" s="180" t="str">
        <f>+'INFO SEAL'!L3587</f>
        <v>POSTE</v>
      </c>
      <c r="I3636" s="180" t="str">
        <f>+'INFO SEAL'!M3587</f>
        <v>CONCRETO</v>
      </c>
      <c r="J3636" s="180" t="str">
        <f>+'INFO SEAL'!N3587&amp;"-"&amp;F3636</f>
        <v>PPC19-MT</v>
      </c>
      <c r="K3636" s="180"/>
      <c r="L3636" s="182" t="str">
        <f>+VLOOKUP('INFO SEAL'!N3587,$J$8:$V$50,3,FALSE)</f>
        <v>POSTE DE CONCRETO ARMADO DE 13/300/150/345</v>
      </c>
      <c r="M3636" s="33">
        <f t="shared" si="126"/>
        <v>0.5</v>
      </c>
    </row>
    <row r="3637" spans="1:13" x14ac:dyDescent="0.25">
      <c r="A3637" s="73">
        <f>+'INFO SEAL'!B3588</f>
        <v>3583</v>
      </c>
      <c r="B3637" s="180" t="str">
        <f t="shared" si="125"/>
        <v>SICODI</v>
      </c>
      <c r="C3637" s="180" t="str">
        <f>+'INFO SEAL'!C3588</f>
        <v>AREQUIPA</v>
      </c>
      <c r="D3637" s="180" t="str">
        <f>+'INFO SEAL'!D3588</f>
        <v>CAMANA</v>
      </c>
      <c r="E3637" s="180" t="str">
        <f>+'INFO SEAL'!E3588</f>
        <v>MARIANO NICOLAS VALCARCEL</v>
      </c>
      <c r="F3637" s="180" t="str">
        <f>+IF('INFO SEAL'!I3588="BAJA TENSION","BT",IF('INFO SEAL'!I3588="MEDIA TENSION","MT","AT"))</f>
        <v>MT</v>
      </c>
      <c r="G3637" s="180">
        <f>+'INFO SEAL'!K3588</f>
        <v>13</v>
      </c>
      <c r="H3637" s="180" t="str">
        <f>+'INFO SEAL'!L3588</f>
        <v>POSTE</v>
      </c>
      <c r="I3637" s="180" t="str">
        <f>+'INFO SEAL'!M3588</f>
        <v>CONCRETO</v>
      </c>
      <c r="J3637" s="180" t="str">
        <f>+'INFO SEAL'!N3588&amp;"-"&amp;F3637</f>
        <v>PPC19-MT</v>
      </c>
      <c r="K3637" s="180"/>
      <c r="L3637" s="182" t="str">
        <f>+VLOOKUP('INFO SEAL'!N3588,$J$8:$V$50,3,FALSE)</f>
        <v>POSTE DE CONCRETO ARMADO DE 13/300/150/345</v>
      </c>
      <c r="M3637" s="33">
        <f t="shared" si="126"/>
        <v>0.5</v>
      </c>
    </row>
    <row r="3638" spans="1:13" x14ac:dyDescent="0.25">
      <c r="A3638" s="73">
        <f>+'INFO SEAL'!B3589</f>
        <v>3584</v>
      </c>
      <c r="B3638" s="180" t="str">
        <f t="shared" si="125"/>
        <v>SICODI</v>
      </c>
      <c r="C3638" s="180" t="str">
        <f>+'INFO SEAL'!C3589</f>
        <v>AREQUIPA</v>
      </c>
      <c r="D3638" s="180" t="str">
        <f>+'INFO SEAL'!D3589</f>
        <v>CAMANA</v>
      </c>
      <c r="E3638" s="180" t="str">
        <f>+'INFO SEAL'!E3589</f>
        <v>MARIANO NICOLAS VALCARCEL</v>
      </c>
      <c r="F3638" s="180" t="str">
        <f>+IF('INFO SEAL'!I3589="BAJA TENSION","BT",IF('INFO SEAL'!I3589="MEDIA TENSION","MT","AT"))</f>
        <v>MT</v>
      </c>
      <c r="G3638" s="180">
        <f>+'INFO SEAL'!K3589</f>
        <v>13</v>
      </c>
      <c r="H3638" s="180" t="str">
        <f>+'INFO SEAL'!L3589</f>
        <v>POSTE</v>
      </c>
      <c r="I3638" s="180" t="str">
        <f>+'INFO SEAL'!M3589</f>
        <v>CONCRETO</v>
      </c>
      <c r="J3638" s="180" t="str">
        <f>+'INFO SEAL'!N3589&amp;"-"&amp;F3638</f>
        <v>PPC19-MT</v>
      </c>
      <c r="K3638" s="180"/>
      <c r="L3638" s="182" t="str">
        <f>+VLOOKUP('INFO SEAL'!N3589,$J$8:$V$50,3,FALSE)</f>
        <v>POSTE DE CONCRETO ARMADO DE 13/300/150/345</v>
      </c>
      <c r="M3638" s="33">
        <f t="shared" si="126"/>
        <v>0.5</v>
      </c>
    </row>
    <row r="3639" spans="1:13" x14ac:dyDescent="0.25">
      <c r="A3639" s="73">
        <f>+'INFO SEAL'!B3590</f>
        <v>3585</v>
      </c>
      <c r="B3639" s="180" t="str">
        <f t="shared" si="125"/>
        <v>SICODI</v>
      </c>
      <c r="C3639" s="180" t="str">
        <f>+'INFO SEAL'!C3590</f>
        <v>AREQUIPA</v>
      </c>
      <c r="D3639" s="180" t="str">
        <f>+'INFO SEAL'!D3590</f>
        <v>CAMANA</v>
      </c>
      <c r="E3639" s="180" t="str">
        <f>+'INFO SEAL'!E3590</f>
        <v>MARIANO NICOLAS VALCARCEL</v>
      </c>
      <c r="F3639" s="180" t="str">
        <f>+IF('INFO SEAL'!I3590="BAJA TENSION","BT",IF('INFO SEAL'!I3590="MEDIA TENSION","MT","AT"))</f>
        <v>MT</v>
      </c>
      <c r="G3639" s="180">
        <f>+'INFO SEAL'!K3590</f>
        <v>13</v>
      </c>
      <c r="H3639" s="180" t="str">
        <f>+'INFO SEAL'!L3590</f>
        <v>POSTE</v>
      </c>
      <c r="I3639" s="180" t="str">
        <f>+'INFO SEAL'!M3590</f>
        <v>CONCRETO</v>
      </c>
      <c r="J3639" s="180" t="str">
        <f>+'INFO SEAL'!N3590&amp;"-"&amp;F3639</f>
        <v>PPC19-MT</v>
      </c>
      <c r="K3639" s="180"/>
      <c r="L3639" s="182" t="str">
        <f>+VLOOKUP('INFO SEAL'!N3590,$J$8:$V$50,3,FALSE)</f>
        <v>POSTE DE CONCRETO ARMADO DE 13/300/150/345</v>
      </c>
      <c r="M3639" s="33">
        <f t="shared" si="126"/>
        <v>0.5</v>
      </c>
    </row>
    <row r="3640" spans="1:13" x14ac:dyDescent="0.25">
      <c r="A3640" s="73">
        <f>+'INFO SEAL'!B3591</f>
        <v>3586</v>
      </c>
      <c r="B3640" s="180" t="str">
        <f t="shared" ref="B3640:B3703" si="127">+INDEX($B$8:$B$50,MATCH(L3640,$L$8:$L$50,0))</f>
        <v>SICODI</v>
      </c>
      <c r="C3640" s="180" t="str">
        <f>+'INFO SEAL'!C3591</f>
        <v>AREQUIPA</v>
      </c>
      <c r="D3640" s="180" t="str">
        <f>+'INFO SEAL'!D3591</f>
        <v>CAMANA</v>
      </c>
      <c r="E3640" s="180" t="str">
        <f>+'INFO SEAL'!E3591</f>
        <v>MARIANO NICOLAS VALCARCEL</v>
      </c>
      <c r="F3640" s="180" t="str">
        <f>+IF('INFO SEAL'!I3591="BAJA TENSION","BT",IF('INFO SEAL'!I3591="MEDIA TENSION","MT","AT"))</f>
        <v>MT</v>
      </c>
      <c r="G3640" s="180">
        <f>+'INFO SEAL'!K3591</f>
        <v>13</v>
      </c>
      <c r="H3640" s="180" t="str">
        <f>+'INFO SEAL'!L3591</f>
        <v>POSTE</v>
      </c>
      <c r="I3640" s="180" t="str">
        <f>+'INFO SEAL'!M3591</f>
        <v>CONCRETO</v>
      </c>
      <c r="J3640" s="180" t="str">
        <f>+'INFO SEAL'!N3591&amp;"-"&amp;F3640</f>
        <v>PPC19-MT</v>
      </c>
      <c r="K3640" s="180"/>
      <c r="L3640" s="182" t="str">
        <f>+VLOOKUP('INFO SEAL'!N3591,$J$8:$V$50,3,FALSE)</f>
        <v>POSTE DE CONCRETO ARMADO DE 13/300/150/345</v>
      </c>
      <c r="M3640" s="33">
        <f t="shared" ref="M3640:M3703" si="128">+VLOOKUP(J3640,$K$8:$V$50,12,FALSE)</f>
        <v>0.5</v>
      </c>
    </row>
    <row r="3641" spans="1:13" x14ac:dyDescent="0.25">
      <c r="A3641" s="73">
        <f>+'INFO SEAL'!B3592</f>
        <v>3587</v>
      </c>
      <c r="B3641" s="180" t="str">
        <f t="shared" si="127"/>
        <v>SICODI</v>
      </c>
      <c r="C3641" s="180" t="str">
        <f>+'INFO SEAL'!C3592</f>
        <v>AREQUIPA</v>
      </c>
      <c r="D3641" s="180" t="str">
        <f>+'INFO SEAL'!D3592</f>
        <v>CAMANA</v>
      </c>
      <c r="E3641" s="180" t="str">
        <f>+'INFO SEAL'!E3592</f>
        <v>MARIANO NICOLAS VALCARCEL</v>
      </c>
      <c r="F3641" s="180" t="str">
        <f>+IF('INFO SEAL'!I3592="BAJA TENSION","BT",IF('INFO SEAL'!I3592="MEDIA TENSION","MT","AT"))</f>
        <v>MT</v>
      </c>
      <c r="G3641" s="180">
        <f>+'INFO SEAL'!K3592</f>
        <v>13</v>
      </c>
      <c r="H3641" s="180" t="str">
        <f>+'INFO SEAL'!L3592</f>
        <v>POSTE</v>
      </c>
      <c r="I3641" s="180" t="str">
        <f>+'INFO SEAL'!M3592</f>
        <v>CONCRETO</v>
      </c>
      <c r="J3641" s="180" t="str">
        <f>+'INFO SEAL'!N3592&amp;"-"&amp;F3641</f>
        <v>PPC19-MT</v>
      </c>
      <c r="K3641" s="180"/>
      <c r="L3641" s="182" t="str">
        <f>+VLOOKUP('INFO SEAL'!N3592,$J$8:$V$50,3,FALSE)</f>
        <v>POSTE DE CONCRETO ARMADO DE 13/300/150/345</v>
      </c>
      <c r="M3641" s="33">
        <f t="shared" si="128"/>
        <v>0.5</v>
      </c>
    </row>
    <row r="3642" spans="1:13" x14ac:dyDescent="0.25">
      <c r="A3642" s="73">
        <f>+'INFO SEAL'!B3593</f>
        <v>3588</v>
      </c>
      <c r="B3642" s="180" t="str">
        <f t="shared" si="127"/>
        <v>SICODI</v>
      </c>
      <c r="C3642" s="180" t="str">
        <f>+'INFO SEAL'!C3593</f>
        <v>AREQUIPA</v>
      </c>
      <c r="D3642" s="180" t="str">
        <f>+'INFO SEAL'!D3593</f>
        <v>CAMANA</v>
      </c>
      <c r="E3642" s="180" t="str">
        <f>+'INFO SEAL'!E3593</f>
        <v>MARIANO NICOLAS VALCARCEL</v>
      </c>
      <c r="F3642" s="180" t="str">
        <f>+IF('INFO SEAL'!I3593="BAJA TENSION","BT",IF('INFO SEAL'!I3593="MEDIA TENSION","MT","AT"))</f>
        <v>MT</v>
      </c>
      <c r="G3642" s="180">
        <f>+'INFO SEAL'!K3593</f>
        <v>13</v>
      </c>
      <c r="H3642" s="180" t="str">
        <f>+'INFO SEAL'!L3593</f>
        <v>POSTE</v>
      </c>
      <c r="I3642" s="180" t="str">
        <f>+'INFO SEAL'!M3593</f>
        <v>CONCRETO</v>
      </c>
      <c r="J3642" s="180" t="str">
        <f>+'INFO SEAL'!N3593&amp;"-"&amp;F3642</f>
        <v>PPC19-MT</v>
      </c>
      <c r="K3642" s="180"/>
      <c r="L3642" s="182" t="str">
        <f>+VLOOKUP('INFO SEAL'!N3593,$J$8:$V$50,3,FALSE)</f>
        <v>POSTE DE CONCRETO ARMADO DE 13/300/150/345</v>
      </c>
      <c r="M3642" s="33">
        <f t="shared" si="128"/>
        <v>0.5</v>
      </c>
    </row>
    <row r="3643" spans="1:13" x14ac:dyDescent="0.25">
      <c r="A3643" s="73">
        <f>+'INFO SEAL'!B3594</f>
        <v>3589</v>
      </c>
      <c r="B3643" s="180" t="str">
        <f t="shared" si="127"/>
        <v>SICODI</v>
      </c>
      <c r="C3643" s="180" t="str">
        <f>+'INFO SEAL'!C3594</f>
        <v>AREQUIPA</v>
      </c>
      <c r="D3643" s="180" t="str">
        <f>+'INFO SEAL'!D3594</f>
        <v>CAMANA</v>
      </c>
      <c r="E3643" s="180" t="str">
        <f>+'INFO SEAL'!E3594</f>
        <v>MARIANO NICOLAS VALCARCEL</v>
      </c>
      <c r="F3643" s="180" t="str">
        <f>+IF('INFO SEAL'!I3594="BAJA TENSION","BT",IF('INFO SEAL'!I3594="MEDIA TENSION","MT","AT"))</f>
        <v>MT</v>
      </c>
      <c r="G3643" s="180">
        <f>+'INFO SEAL'!K3594</f>
        <v>13</v>
      </c>
      <c r="H3643" s="180" t="str">
        <f>+'INFO SEAL'!L3594</f>
        <v>POSTE</v>
      </c>
      <c r="I3643" s="180" t="str">
        <f>+'INFO SEAL'!M3594</f>
        <v>CONCRETO</v>
      </c>
      <c r="J3643" s="180" t="str">
        <f>+'INFO SEAL'!N3594&amp;"-"&amp;F3643</f>
        <v>PPC19-MT</v>
      </c>
      <c r="K3643" s="180"/>
      <c r="L3643" s="182" t="str">
        <f>+VLOOKUP('INFO SEAL'!N3594,$J$8:$V$50,3,FALSE)</f>
        <v>POSTE DE CONCRETO ARMADO DE 13/300/150/345</v>
      </c>
      <c r="M3643" s="33">
        <f t="shared" si="128"/>
        <v>0.5</v>
      </c>
    </row>
    <row r="3644" spans="1:13" x14ac:dyDescent="0.25">
      <c r="A3644" s="73">
        <f>+'INFO SEAL'!B3595</f>
        <v>3590</v>
      </c>
      <c r="B3644" s="180" t="str">
        <f t="shared" si="127"/>
        <v>SICODI</v>
      </c>
      <c r="C3644" s="180" t="str">
        <f>+'INFO SEAL'!C3595</f>
        <v>AREQUIPA</v>
      </c>
      <c r="D3644" s="180" t="str">
        <f>+'INFO SEAL'!D3595</f>
        <v>CAMANA</v>
      </c>
      <c r="E3644" s="180" t="str">
        <f>+'INFO SEAL'!E3595</f>
        <v>MARIANO NICOLAS VALCARCEL</v>
      </c>
      <c r="F3644" s="180" t="str">
        <f>+IF('INFO SEAL'!I3595="BAJA TENSION","BT",IF('INFO SEAL'!I3595="MEDIA TENSION","MT","AT"))</f>
        <v>MT</v>
      </c>
      <c r="G3644" s="180">
        <f>+'INFO SEAL'!K3595</f>
        <v>13</v>
      </c>
      <c r="H3644" s="180" t="str">
        <f>+'INFO SEAL'!L3595</f>
        <v>POSTE</v>
      </c>
      <c r="I3644" s="180" t="str">
        <f>+'INFO SEAL'!M3595</f>
        <v>CONCRETO</v>
      </c>
      <c r="J3644" s="180" t="str">
        <f>+'INFO SEAL'!N3595&amp;"-"&amp;F3644</f>
        <v>PPC19-MT</v>
      </c>
      <c r="K3644" s="180"/>
      <c r="L3644" s="182" t="str">
        <f>+VLOOKUP('INFO SEAL'!N3595,$J$8:$V$50,3,FALSE)</f>
        <v>POSTE DE CONCRETO ARMADO DE 13/300/150/345</v>
      </c>
      <c r="M3644" s="33">
        <f t="shared" si="128"/>
        <v>0.5</v>
      </c>
    </row>
    <row r="3645" spans="1:13" x14ac:dyDescent="0.25">
      <c r="A3645" s="73">
        <f>+'INFO SEAL'!B3596</f>
        <v>3591</v>
      </c>
      <c r="B3645" s="180" t="str">
        <f t="shared" si="127"/>
        <v>SICODI</v>
      </c>
      <c r="C3645" s="180" t="str">
        <f>+'INFO SEAL'!C3596</f>
        <v>AREQUIPA</v>
      </c>
      <c r="D3645" s="180" t="str">
        <f>+'INFO SEAL'!D3596</f>
        <v>CAMANA</v>
      </c>
      <c r="E3645" s="180" t="str">
        <f>+'INFO SEAL'!E3596</f>
        <v>MARIANO NICOLAS VALCARCEL</v>
      </c>
      <c r="F3645" s="180" t="str">
        <f>+IF('INFO SEAL'!I3596="BAJA TENSION","BT",IF('INFO SEAL'!I3596="MEDIA TENSION","MT","AT"))</f>
        <v>MT</v>
      </c>
      <c r="G3645" s="180">
        <f>+'INFO SEAL'!K3596</f>
        <v>13</v>
      </c>
      <c r="H3645" s="180" t="str">
        <f>+'INFO SEAL'!L3596</f>
        <v>POSTE</v>
      </c>
      <c r="I3645" s="180" t="str">
        <f>+'INFO SEAL'!M3596</f>
        <v>CONCRETO</v>
      </c>
      <c r="J3645" s="180" t="str">
        <f>+'INFO SEAL'!N3596&amp;"-"&amp;F3645</f>
        <v>PPC19-MT</v>
      </c>
      <c r="K3645" s="180"/>
      <c r="L3645" s="182" t="str">
        <f>+VLOOKUP('INFO SEAL'!N3596,$J$8:$V$50,3,FALSE)</f>
        <v>POSTE DE CONCRETO ARMADO DE 13/300/150/345</v>
      </c>
      <c r="M3645" s="33">
        <f t="shared" si="128"/>
        <v>0.5</v>
      </c>
    </row>
    <row r="3646" spans="1:13" x14ac:dyDescent="0.25">
      <c r="A3646" s="73">
        <f>+'INFO SEAL'!B3597</f>
        <v>3592</v>
      </c>
      <c r="B3646" s="180" t="str">
        <f t="shared" si="127"/>
        <v>SICODI</v>
      </c>
      <c r="C3646" s="180" t="str">
        <f>+'INFO SEAL'!C3597</f>
        <v>AREQUIPA</v>
      </c>
      <c r="D3646" s="180" t="str">
        <f>+'INFO SEAL'!D3597</f>
        <v>CAMANA</v>
      </c>
      <c r="E3646" s="180" t="str">
        <f>+'INFO SEAL'!E3597</f>
        <v>MARIANO NICOLAS VALCARCEL</v>
      </c>
      <c r="F3646" s="180" t="str">
        <f>+IF('INFO SEAL'!I3597="BAJA TENSION","BT",IF('INFO SEAL'!I3597="MEDIA TENSION","MT","AT"))</f>
        <v>MT</v>
      </c>
      <c r="G3646" s="180">
        <f>+'INFO SEAL'!K3597</f>
        <v>13</v>
      </c>
      <c r="H3646" s="180" t="str">
        <f>+'INFO SEAL'!L3597</f>
        <v>POSTE</v>
      </c>
      <c r="I3646" s="180" t="str">
        <f>+'INFO SEAL'!M3597</f>
        <v>CONCRETO</v>
      </c>
      <c r="J3646" s="180" t="str">
        <f>+'INFO SEAL'!N3597&amp;"-"&amp;F3646</f>
        <v>PPC19-MT</v>
      </c>
      <c r="K3646" s="180"/>
      <c r="L3646" s="182" t="str">
        <f>+VLOOKUP('INFO SEAL'!N3597,$J$8:$V$50,3,FALSE)</f>
        <v>POSTE DE CONCRETO ARMADO DE 13/300/150/345</v>
      </c>
      <c r="M3646" s="33">
        <f t="shared" si="128"/>
        <v>0.5</v>
      </c>
    </row>
    <row r="3647" spans="1:13" x14ac:dyDescent="0.25">
      <c r="A3647" s="73">
        <f>+'INFO SEAL'!B3598</f>
        <v>3593</v>
      </c>
      <c r="B3647" s="180" t="str">
        <f t="shared" si="127"/>
        <v>SICODI</v>
      </c>
      <c r="C3647" s="180" t="str">
        <f>+'INFO SEAL'!C3598</f>
        <v>AREQUIPA</v>
      </c>
      <c r="D3647" s="180" t="str">
        <f>+'INFO SEAL'!D3598</f>
        <v>CAMANA</v>
      </c>
      <c r="E3647" s="180" t="str">
        <f>+'INFO SEAL'!E3598</f>
        <v>MARIANO NICOLAS VALCARCEL</v>
      </c>
      <c r="F3647" s="180" t="str">
        <f>+IF('INFO SEAL'!I3598="BAJA TENSION","BT",IF('INFO SEAL'!I3598="MEDIA TENSION","MT","AT"))</f>
        <v>MT</v>
      </c>
      <c r="G3647" s="180">
        <f>+'INFO SEAL'!K3598</f>
        <v>13</v>
      </c>
      <c r="H3647" s="180" t="str">
        <f>+'INFO SEAL'!L3598</f>
        <v>POSTE</v>
      </c>
      <c r="I3647" s="180" t="str">
        <f>+'INFO SEAL'!M3598</f>
        <v>CONCRETO</v>
      </c>
      <c r="J3647" s="180" t="str">
        <f>+'INFO SEAL'!N3598&amp;"-"&amp;F3647</f>
        <v>PPC19-MT</v>
      </c>
      <c r="K3647" s="180"/>
      <c r="L3647" s="182" t="str">
        <f>+VLOOKUP('INFO SEAL'!N3598,$J$8:$V$50,3,FALSE)</f>
        <v>POSTE DE CONCRETO ARMADO DE 13/300/150/345</v>
      </c>
      <c r="M3647" s="33">
        <f t="shared" si="128"/>
        <v>0.5</v>
      </c>
    </row>
    <row r="3648" spans="1:13" x14ac:dyDescent="0.25">
      <c r="A3648" s="73">
        <f>+'INFO SEAL'!B3599</f>
        <v>3594</v>
      </c>
      <c r="B3648" s="180" t="str">
        <f t="shared" si="127"/>
        <v>SICODI</v>
      </c>
      <c r="C3648" s="180" t="str">
        <f>+'INFO SEAL'!C3599</f>
        <v>AREQUIPA</v>
      </c>
      <c r="D3648" s="180" t="str">
        <f>+'INFO SEAL'!D3599</f>
        <v>CAMANA</v>
      </c>
      <c r="E3648" s="180" t="str">
        <f>+'INFO SEAL'!E3599</f>
        <v>MARIANO NICOLAS VALCARCEL</v>
      </c>
      <c r="F3648" s="180" t="str">
        <f>+IF('INFO SEAL'!I3599="BAJA TENSION","BT",IF('INFO SEAL'!I3599="MEDIA TENSION","MT","AT"))</f>
        <v>MT</v>
      </c>
      <c r="G3648" s="180">
        <f>+'INFO SEAL'!K3599</f>
        <v>13</v>
      </c>
      <c r="H3648" s="180" t="str">
        <f>+'INFO SEAL'!L3599</f>
        <v>POSTE</v>
      </c>
      <c r="I3648" s="180" t="str">
        <f>+'INFO SEAL'!M3599</f>
        <v>CONCRETO</v>
      </c>
      <c r="J3648" s="180" t="str">
        <f>+'INFO SEAL'!N3599&amp;"-"&amp;F3648</f>
        <v>PPC19-MT</v>
      </c>
      <c r="K3648" s="180"/>
      <c r="L3648" s="182" t="str">
        <f>+VLOOKUP('INFO SEAL'!N3599,$J$8:$V$50,3,FALSE)</f>
        <v>POSTE DE CONCRETO ARMADO DE 13/300/150/345</v>
      </c>
      <c r="M3648" s="33">
        <f t="shared" si="128"/>
        <v>0.5</v>
      </c>
    </row>
    <row r="3649" spans="1:13" x14ac:dyDescent="0.25">
      <c r="A3649" s="73">
        <f>+'INFO SEAL'!B3600</f>
        <v>3595</v>
      </c>
      <c r="B3649" s="180" t="str">
        <f t="shared" si="127"/>
        <v>SICODI</v>
      </c>
      <c r="C3649" s="180" t="str">
        <f>+'INFO SEAL'!C3600</f>
        <v>AREQUIPA</v>
      </c>
      <c r="D3649" s="180" t="str">
        <f>+'INFO SEAL'!D3600</f>
        <v>CAMANA</v>
      </c>
      <c r="E3649" s="180" t="str">
        <f>+'INFO SEAL'!E3600</f>
        <v>MARIANO NICOLAS VALCARCEL</v>
      </c>
      <c r="F3649" s="180" t="str">
        <f>+IF('INFO SEAL'!I3600="BAJA TENSION","BT",IF('INFO SEAL'!I3600="MEDIA TENSION","MT","AT"))</f>
        <v>MT</v>
      </c>
      <c r="G3649" s="180">
        <f>+'INFO SEAL'!K3600</f>
        <v>13</v>
      </c>
      <c r="H3649" s="180" t="str">
        <f>+'INFO SEAL'!L3600</f>
        <v>POSTE</v>
      </c>
      <c r="I3649" s="180" t="str">
        <f>+'INFO SEAL'!M3600</f>
        <v>CONCRETO</v>
      </c>
      <c r="J3649" s="180" t="str">
        <f>+'INFO SEAL'!N3600&amp;"-"&amp;F3649</f>
        <v>PPC19-MT</v>
      </c>
      <c r="K3649" s="180"/>
      <c r="L3649" s="182" t="str">
        <f>+VLOOKUP('INFO SEAL'!N3600,$J$8:$V$50,3,FALSE)</f>
        <v>POSTE DE CONCRETO ARMADO DE 13/300/150/345</v>
      </c>
      <c r="M3649" s="33">
        <f t="shared" si="128"/>
        <v>0.5</v>
      </c>
    </row>
    <row r="3650" spans="1:13" x14ac:dyDescent="0.25">
      <c r="A3650" s="73">
        <f>+'INFO SEAL'!B3601</f>
        <v>3596</v>
      </c>
      <c r="B3650" s="180" t="str">
        <f t="shared" si="127"/>
        <v>SICODI</v>
      </c>
      <c r="C3650" s="180" t="str">
        <f>+'INFO SEAL'!C3601</f>
        <v>AREQUIPA</v>
      </c>
      <c r="D3650" s="180" t="str">
        <f>+'INFO SEAL'!D3601</f>
        <v>CAMANA</v>
      </c>
      <c r="E3650" s="180" t="str">
        <f>+'INFO SEAL'!E3601</f>
        <v>MARIANO NICOLAS VALCARCEL</v>
      </c>
      <c r="F3650" s="180" t="str">
        <f>+IF('INFO SEAL'!I3601="BAJA TENSION","BT",IF('INFO SEAL'!I3601="MEDIA TENSION","MT","AT"))</f>
        <v>MT</v>
      </c>
      <c r="G3650" s="180">
        <f>+'INFO SEAL'!K3601</f>
        <v>13</v>
      </c>
      <c r="H3650" s="180" t="str">
        <f>+'INFO SEAL'!L3601</f>
        <v>POSTE</v>
      </c>
      <c r="I3650" s="180" t="str">
        <f>+'INFO SEAL'!M3601</f>
        <v>CONCRETO</v>
      </c>
      <c r="J3650" s="180" t="str">
        <f>+'INFO SEAL'!N3601&amp;"-"&amp;F3650</f>
        <v>PPC19-MT</v>
      </c>
      <c r="K3650" s="180"/>
      <c r="L3650" s="182" t="str">
        <f>+VLOOKUP('INFO SEAL'!N3601,$J$8:$V$50,3,FALSE)</f>
        <v>POSTE DE CONCRETO ARMADO DE 13/300/150/345</v>
      </c>
      <c r="M3650" s="33">
        <f t="shared" si="128"/>
        <v>0.5</v>
      </c>
    </row>
    <row r="3651" spans="1:13" x14ac:dyDescent="0.25">
      <c r="A3651" s="73">
        <f>+'INFO SEAL'!B3602</f>
        <v>3597</v>
      </c>
      <c r="B3651" s="180" t="str">
        <f t="shared" si="127"/>
        <v>SICODI</v>
      </c>
      <c r="C3651" s="180" t="str">
        <f>+'INFO SEAL'!C3602</f>
        <v>AREQUIPA</v>
      </c>
      <c r="D3651" s="180" t="str">
        <f>+'INFO SEAL'!D3602</f>
        <v>CAMANA</v>
      </c>
      <c r="E3651" s="180" t="str">
        <f>+'INFO SEAL'!E3602</f>
        <v>MARIANO NICOLAS VALCARCEL</v>
      </c>
      <c r="F3651" s="180" t="str">
        <f>+IF('INFO SEAL'!I3602="BAJA TENSION","BT",IF('INFO SEAL'!I3602="MEDIA TENSION","MT","AT"))</f>
        <v>MT</v>
      </c>
      <c r="G3651" s="180">
        <f>+'INFO SEAL'!K3602</f>
        <v>13</v>
      </c>
      <c r="H3651" s="180" t="str">
        <f>+'INFO SEAL'!L3602</f>
        <v>POSTE</v>
      </c>
      <c r="I3651" s="180" t="str">
        <f>+'INFO SEAL'!M3602</f>
        <v>CONCRETO</v>
      </c>
      <c r="J3651" s="180" t="str">
        <f>+'INFO SEAL'!N3602&amp;"-"&amp;F3651</f>
        <v>PPC19-MT</v>
      </c>
      <c r="K3651" s="180"/>
      <c r="L3651" s="182" t="str">
        <f>+VLOOKUP('INFO SEAL'!N3602,$J$8:$V$50,3,FALSE)</f>
        <v>POSTE DE CONCRETO ARMADO DE 13/300/150/345</v>
      </c>
      <c r="M3651" s="33">
        <f t="shared" si="128"/>
        <v>0.5</v>
      </c>
    </row>
    <row r="3652" spans="1:13" x14ac:dyDescent="0.25">
      <c r="A3652" s="73">
        <f>+'INFO SEAL'!B3603</f>
        <v>3598</v>
      </c>
      <c r="B3652" s="180" t="str">
        <f t="shared" si="127"/>
        <v>SICODI</v>
      </c>
      <c r="C3652" s="180" t="str">
        <f>+'INFO SEAL'!C3603</f>
        <v>AREQUIPA</v>
      </c>
      <c r="D3652" s="180" t="str">
        <f>+'INFO SEAL'!D3603</f>
        <v>CAMANA</v>
      </c>
      <c r="E3652" s="180" t="str">
        <f>+'INFO SEAL'!E3603</f>
        <v>MARIANO NICOLAS VALCARCEL</v>
      </c>
      <c r="F3652" s="180" t="str">
        <f>+IF('INFO SEAL'!I3603="BAJA TENSION","BT",IF('INFO SEAL'!I3603="MEDIA TENSION","MT","AT"))</f>
        <v>MT</v>
      </c>
      <c r="G3652" s="180">
        <f>+'INFO SEAL'!K3603</f>
        <v>13</v>
      </c>
      <c r="H3652" s="180" t="str">
        <f>+'INFO SEAL'!L3603</f>
        <v>POSTE</v>
      </c>
      <c r="I3652" s="180" t="str">
        <f>+'INFO SEAL'!M3603</f>
        <v>CONCRETO</v>
      </c>
      <c r="J3652" s="180" t="str">
        <f>+'INFO SEAL'!N3603&amp;"-"&amp;F3652</f>
        <v>PPC19-MT</v>
      </c>
      <c r="K3652" s="180"/>
      <c r="L3652" s="182" t="str">
        <f>+VLOOKUP('INFO SEAL'!N3603,$J$8:$V$50,3,FALSE)</f>
        <v>POSTE DE CONCRETO ARMADO DE 13/300/150/345</v>
      </c>
      <c r="M3652" s="33">
        <f t="shared" si="128"/>
        <v>0.5</v>
      </c>
    </row>
    <row r="3653" spans="1:13" x14ac:dyDescent="0.25">
      <c r="A3653" s="73">
        <f>+'INFO SEAL'!B3604</f>
        <v>3599</v>
      </c>
      <c r="B3653" s="180" t="str">
        <f t="shared" si="127"/>
        <v>SICODI</v>
      </c>
      <c r="C3653" s="180" t="str">
        <f>+'INFO SEAL'!C3604</f>
        <v>AREQUIPA</v>
      </c>
      <c r="D3653" s="180" t="str">
        <f>+'INFO SEAL'!D3604</f>
        <v>CAMANA</v>
      </c>
      <c r="E3653" s="180" t="str">
        <f>+'INFO SEAL'!E3604</f>
        <v>MARIANO NICOLAS VALCARCEL</v>
      </c>
      <c r="F3653" s="180" t="str">
        <f>+IF('INFO SEAL'!I3604="BAJA TENSION","BT",IF('INFO SEAL'!I3604="MEDIA TENSION","MT","AT"))</f>
        <v>MT</v>
      </c>
      <c r="G3653" s="180">
        <f>+'INFO SEAL'!K3604</f>
        <v>13</v>
      </c>
      <c r="H3653" s="180" t="str">
        <f>+'INFO SEAL'!L3604</f>
        <v>POSTE</v>
      </c>
      <c r="I3653" s="180" t="str">
        <f>+'INFO SEAL'!M3604</f>
        <v>CONCRETO</v>
      </c>
      <c r="J3653" s="180" t="str">
        <f>+'INFO SEAL'!N3604&amp;"-"&amp;F3653</f>
        <v>PPC19-MT</v>
      </c>
      <c r="K3653" s="180"/>
      <c r="L3653" s="182" t="str">
        <f>+VLOOKUP('INFO SEAL'!N3604,$J$8:$V$50,3,FALSE)</f>
        <v>POSTE DE CONCRETO ARMADO DE 13/300/150/345</v>
      </c>
      <c r="M3653" s="33">
        <f t="shared" si="128"/>
        <v>0.5</v>
      </c>
    </row>
    <row r="3654" spans="1:13" x14ac:dyDescent="0.25">
      <c r="A3654" s="73">
        <f>+'INFO SEAL'!B3605</f>
        <v>3600</v>
      </c>
      <c r="B3654" s="180" t="str">
        <f t="shared" si="127"/>
        <v>MOD INV_2018</v>
      </c>
      <c r="C3654" s="180" t="str">
        <f>+'INFO SEAL'!C3605</f>
        <v>AREQUIPA</v>
      </c>
      <c r="D3654" s="180" t="str">
        <f>+'INFO SEAL'!D3605</f>
        <v>CAMANA</v>
      </c>
      <c r="E3654" s="180" t="str">
        <f>+'INFO SEAL'!E3605</f>
        <v>OCOÑA</v>
      </c>
      <c r="F3654" s="180" t="str">
        <f>+IF('INFO SEAL'!I3605="BAJA TENSION","BT",IF('INFO SEAL'!I3605="MEDIA TENSION","MT","AT"))</f>
        <v>AT</v>
      </c>
      <c r="G3654" s="180">
        <f>+'INFO SEAL'!K3605</f>
        <v>13</v>
      </c>
      <c r="H3654" s="180" t="str">
        <f>+'INFO SEAL'!L3605</f>
        <v>POSTE</v>
      </c>
      <c r="I3654" s="180" t="str">
        <f>+'INFO SEAL'!M3605</f>
        <v>MADERA</v>
      </c>
      <c r="J3654" s="180" t="str">
        <f>+'INFO SEAL'!N3605&amp;"-"&amp;F3654</f>
        <v>EMSA1P75C2-AT</v>
      </c>
      <c r="K3654" s="180"/>
      <c r="L3654" s="182" t="str">
        <f>+VLOOKUP('INFO SEAL'!N3605,$J$8:$V$50,3,FALSE)</f>
        <v>Estructura de  Suspensión- Angulo menor  compuesto por 1 postes de madera tratada 75' Clase 2</v>
      </c>
      <c r="M3654" s="33">
        <f t="shared" si="128"/>
        <v>1.6</v>
      </c>
    </row>
    <row r="3655" spans="1:13" x14ac:dyDescent="0.25">
      <c r="A3655" s="73">
        <f>+'INFO SEAL'!B3606</f>
        <v>3601</v>
      </c>
      <c r="B3655" s="180" t="str">
        <f t="shared" si="127"/>
        <v>SICODI</v>
      </c>
      <c r="C3655" s="180" t="str">
        <f>+'INFO SEAL'!C3606</f>
        <v>AREQUIPA</v>
      </c>
      <c r="D3655" s="180" t="str">
        <f>+'INFO SEAL'!D3606</f>
        <v>CARAVELI</v>
      </c>
      <c r="E3655" s="180" t="str">
        <f>+'INFO SEAL'!E3606</f>
        <v>CARAVELI</v>
      </c>
      <c r="F3655" s="180" t="str">
        <f>+IF('INFO SEAL'!I3606="BAJA TENSION","BT",IF('INFO SEAL'!I3606="MEDIA TENSION","MT","AT"))</f>
        <v>MT</v>
      </c>
      <c r="G3655" s="180">
        <f>+'INFO SEAL'!K3606</f>
        <v>13</v>
      </c>
      <c r="H3655" s="180" t="str">
        <f>+'INFO SEAL'!L3606</f>
        <v>POSTE</v>
      </c>
      <c r="I3655" s="180" t="str">
        <f>+'INFO SEAL'!M3606</f>
        <v>CONCRETO</v>
      </c>
      <c r="J3655" s="180" t="str">
        <f>+'INFO SEAL'!N3606&amp;"-"&amp;F3655</f>
        <v>PPC19-MT</v>
      </c>
      <c r="K3655" s="180"/>
      <c r="L3655" s="182" t="str">
        <f>+VLOOKUP('INFO SEAL'!N3606,$J$8:$V$50,3,FALSE)</f>
        <v>POSTE DE CONCRETO ARMADO DE 13/300/150/345</v>
      </c>
      <c r="M3655" s="33">
        <f t="shared" si="128"/>
        <v>0.5</v>
      </c>
    </row>
    <row r="3656" spans="1:13" x14ac:dyDescent="0.25">
      <c r="A3656" s="73">
        <f>+'INFO SEAL'!B3607</f>
        <v>3602</v>
      </c>
      <c r="B3656" s="180" t="str">
        <f t="shared" si="127"/>
        <v>SICODI</v>
      </c>
      <c r="C3656" s="180" t="str">
        <f>+'INFO SEAL'!C3607</f>
        <v>AREQUIPA</v>
      </c>
      <c r="D3656" s="180" t="str">
        <f>+'INFO SEAL'!D3607</f>
        <v>CARAVELI</v>
      </c>
      <c r="E3656" s="180" t="str">
        <f>+'INFO SEAL'!E3607</f>
        <v>CARAVELI</v>
      </c>
      <c r="F3656" s="180" t="str">
        <f>+IF('INFO SEAL'!I3607="BAJA TENSION","BT",IF('INFO SEAL'!I3607="MEDIA TENSION","MT","AT"))</f>
        <v>MT</v>
      </c>
      <c r="G3656" s="180">
        <f>+'INFO SEAL'!K3607</f>
        <v>13</v>
      </c>
      <c r="H3656" s="180" t="str">
        <f>+'INFO SEAL'!L3607</f>
        <v>POSTE</v>
      </c>
      <c r="I3656" s="180" t="str">
        <f>+'INFO SEAL'!M3607</f>
        <v>CONCRETO</v>
      </c>
      <c r="J3656" s="180" t="str">
        <f>+'INFO SEAL'!N3607&amp;"-"&amp;F3656</f>
        <v>PPC19-MT</v>
      </c>
      <c r="K3656" s="180"/>
      <c r="L3656" s="182" t="str">
        <f>+VLOOKUP('INFO SEAL'!N3607,$J$8:$V$50,3,FALSE)</f>
        <v>POSTE DE CONCRETO ARMADO DE 13/300/150/345</v>
      </c>
      <c r="M3656" s="33">
        <f t="shared" si="128"/>
        <v>0.5</v>
      </c>
    </row>
    <row r="3657" spans="1:13" x14ac:dyDescent="0.25">
      <c r="A3657" s="73">
        <f>+'INFO SEAL'!B3608</f>
        <v>3603</v>
      </c>
      <c r="B3657" s="180" t="str">
        <f t="shared" si="127"/>
        <v>SICODI</v>
      </c>
      <c r="C3657" s="180" t="str">
        <f>+'INFO SEAL'!C3608</f>
        <v>AREQUIPA</v>
      </c>
      <c r="D3657" s="180" t="str">
        <f>+'INFO SEAL'!D3608</f>
        <v>CARAVELI</v>
      </c>
      <c r="E3657" s="180" t="str">
        <f>+'INFO SEAL'!E3608</f>
        <v>CARAVELI</v>
      </c>
      <c r="F3657" s="180" t="str">
        <f>+IF('INFO SEAL'!I3608="BAJA TENSION","BT",IF('INFO SEAL'!I3608="MEDIA TENSION","MT","AT"))</f>
        <v>MT</v>
      </c>
      <c r="G3657" s="180">
        <f>+'INFO SEAL'!K3608</f>
        <v>13</v>
      </c>
      <c r="H3657" s="180" t="str">
        <f>+'INFO SEAL'!L3608</f>
        <v>POSTE</v>
      </c>
      <c r="I3657" s="180" t="str">
        <f>+'INFO SEAL'!M3608</f>
        <v>CONCRETO</v>
      </c>
      <c r="J3657" s="180" t="str">
        <f>+'INFO SEAL'!N3608&amp;"-"&amp;F3657</f>
        <v>PPC19-MT</v>
      </c>
      <c r="K3657" s="180"/>
      <c r="L3657" s="182" t="str">
        <f>+VLOOKUP('INFO SEAL'!N3608,$J$8:$V$50,3,FALSE)</f>
        <v>POSTE DE CONCRETO ARMADO DE 13/300/150/345</v>
      </c>
      <c r="M3657" s="33">
        <f t="shared" si="128"/>
        <v>0.5</v>
      </c>
    </row>
    <row r="3658" spans="1:13" x14ac:dyDescent="0.25">
      <c r="A3658" s="73">
        <f>+'INFO SEAL'!B3609</f>
        <v>3604</v>
      </c>
      <c r="B3658" s="180" t="str">
        <f t="shared" si="127"/>
        <v>SICODI</v>
      </c>
      <c r="C3658" s="180" t="str">
        <f>+'INFO SEAL'!C3609</f>
        <v>AREQUIPA</v>
      </c>
      <c r="D3658" s="180" t="str">
        <f>+'INFO SEAL'!D3609</f>
        <v>CARAVELI</v>
      </c>
      <c r="E3658" s="180" t="str">
        <f>+'INFO SEAL'!E3609</f>
        <v>CARAVELI</v>
      </c>
      <c r="F3658" s="180" t="str">
        <f>+IF('INFO SEAL'!I3609="BAJA TENSION","BT",IF('INFO SEAL'!I3609="MEDIA TENSION","MT","AT"))</f>
        <v>MT</v>
      </c>
      <c r="G3658" s="180">
        <f>+'INFO SEAL'!K3609</f>
        <v>13</v>
      </c>
      <c r="H3658" s="180" t="str">
        <f>+'INFO SEAL'!L3609</f>
        <v>POSTE</v>
      </c>
      <c r="I3658" s="180" t="str">
        <f>+'INFO SEAL'!M3609</f>
        <v>CONCRETO</v>
      </c>
      <c r="J3658" s="180" t="str">
        <f>+'INFO SEAL'!N3609&amp;"-"&amp;F3658</f>
        <v>PPC19-MT</v>
      </c>
      <c r="K3658" s="180"/>
      <c r="L3658" s="182" t="str">
        <f>+VLOOKUP('INFO SEAL'!N3609,$J$8:$V$50,3,FALSE)</f>
        <v>POSTE DE CONCRETO ARMADO DE 13/300/150/345</v>
      </c>
      <c r="M3658" s="33">
        <f t="shared" si="128"/>
        <v>0.5</v>
      </c>
    </row>
    <row r="3659" spans="1:13" x14ac:dyDescent="0.25">
      <c r="A3659" s="73">
        <f>+'INFO SEAL'!B3610</f>
        <v>3605</v>
      </c>
      <c r="B3659" s="180" t="str">
        <f t="shared" si="127"/>
        <v>SICODI</v>
      </c>
      <c r="C3659" s="180" t="str">
        <f>+'INFO SEAL'!C3610</f>
        <v>AREQUIPA</v>
      </c>
      <c r="D3659" s="180" t="str">
        <f>+'INFO SEAL'!D3610</f>
        <v>CARAVELI</v>
      </c>
      <c r="E3659" s="180" t="str">
        <f>+'INFO SEAL'!E3610</f>
        <v>CARAVELI</v>
      </c>
      <c r="F3659" s="180" t="str">
        <f>+IF('INFO SEAL'!I3610="BAJA TENSION","BT",IF('INFO SEAL'!I3610="MEDIA TENSION","MT","AT"))</f>
        <v>MT</v>
      </c>
      <c r="G3659" s="180">
        <f>+'INFO SEAL'!K3610</f>
        <v>13</v>
      </c>
      <c r="H3659" s="180" t="str">
        <f>+'INFO SEAL'!L3610</f>
        <v>POSTE</v>
      </c>
      <c r="I3659" s="180" t="str">
        <f>+'INFO SEAL'!M3610</f>
        <v>CONCRETO</v>
      </c>
      <c r="J3659" s="180" t="str">
        <f>+'INFO SEAL'!N3610&amp;"-"&amp;F3659</f>
        <v>PPC19-MT</v>
      </c>
      <c r="K3659" s="180"/>
      <c r="L3659" s="182" t="str">
        <f>+VLOOKUP('INFO SEAL'!N3610,$J$8:$V$50,3,FALSE)</f>
        <v>POSTE DE CONCRETO ARMADO DE 13/300/150/345</v>
      </c>
      <c r="M3659" s="33">
        <f t="shared" si="128"/>
        <v>0.5</v>
      </c>
    </row>
    <row r="3660" spans="1:13" x14ac:dyDescent="0.25">
      <c r="A3660" s="73">
        <f>+'INFO SEAL'!B3611</f>
        <v>3606</v>
      </c>
      <c r="B3660" s="180" t="str">
        <f t="shared" si="127"/>
        <v>SICODI</v>
      </c>
      <c r="C3660" s="180" t="str">
        <f>+'INFO SEAL'!C3611</f>
        <v>AREQUIPA</v>
      </c>
      <c r="D3660" s="180" t="str">
        <f>+'INFO SEAL'!D3611</f>
        <v>CARAVELI</v>
      </c>
      <c r="E3660" s="180" t="str">
        <f>+'INFO SEAL'!E3611</f>
        <v>CARAVELI</v>
      </c>
      <c r="F3660" s="180" t="str">
        <f>+IF('INFO SEAL'!I3611="BAJA TENSION","BT",IF('INFO SEAL'!I3611="MEDIA TENSION","MT","AT"))</f>
        <v>MT</v>
      </c>
      <c r="G3660" s="180">
        <f>+'INFO SEAL'!K3611</f>
        <v>13</v>
      </c>
      <c r="H3660" s="180" t="str">
        <f>+'INFO SEAL'!L3611</f>
        <v>POSTE</v>
      </c>
      <c r="I3660" s="180" t="str">
        <f>+'INFO SEAL'!M3611</f>
        <v>CONCRETO</v>
      </c>
      <c r="J3660" s="180" t="str">
        <f>+'INFO SEAL'!N3611&amp;"-"&amp;F3660</f>
        <v>PPC19-MT</v>
      </c>
      <c r="K3660" s="180"/>
      <c r="L3660" s="182" t="str">
        <f>+VLOOKUP('INFO SEAL'!N3611,$J$8:$V$50,3,FALSE)</f>
        <v>POSTE DE CONCRETO ARMADO DE 13/300/150/345</v>
      </c>
      <c r="M3660" s="33">
        <f t="shared" si="128"/>
        <v>0.5</v>
      </c>
    </row>
    <row r="3661" spans="1:13" x14ac:dyDescent="0.25">
      <c r="A3661" s="73">
        <f>+'INFO SEAL'!B3612</f>
        <v>3607</v>
      </c>
      <c r="B3661" s="180" t="str">
        <f t="shared" si="127"/>
        <v>SICODI</v>
      </c>
      <c r="C3661" s="180" t="str">
        <f>+'INFO SEAL'!C3612</f>
        <v>AREQUIPA</v>
      </c>
      <c r="D3661" s="180" t="str">
        <f>+'INFO SEAL'!D3612</f>
        <v>CARAVELI</v>
      </c>
      <c r="E3661" s="180" t="str">
        <f>+'INFO SEAL'!E3612</f>
        <v>CARAVELI</v>
      </c>
      <c r="F3661" s="180" t="str">
        <f>+IF('INFO SEAL'!I3612="BAJA TENSION","BT",IF('INFO SEAL'!I3612="MEDIA TENSION","MT","AT"))</f>
        <v>MT</v>
      </c>
      <c r="G3661" s="180">
        <f>+'INFO SEAL'!K3612</f>
        <v>13</v>
      </c>
      <c r="H3661" s="180" t="str">
        <f>+'INFO SEAL'!L3612</f>
        <v>POSTE</v>
      </c>
      <c r="I3661" s="180" t="str">
        <f>+'INFO SEAL'!M3612</f>
        <v>CONCRETO</v>
      </c>
      <c r="J3661" s="180" t="str">
        <f>+'INFO SEAL'!N3612&amp;"-"&amp;F3661</f>
        <v>PPC19-MT</v>
      </c>
      <c r="K3661" s="180"/>
      <c r="L3661" s="182" t="str">
        <f>+VLOOKUP('INFO SEAL'!N3612,$J$8:$V$50,3,FALSE)</f>
        <v>POSTE DE CONCRETO ARMADO DE 13/300/150/345</v>
      </c>
      <c r="M3661" s="33">
        <f t="shared" si="128"/>
        <v>0.5</v>
      </c>
    </row>
    <row r="3662" spans="1:13" x14ac:dyDescent="0.25">
      <c r="A3662" s="73">
        <f>+'INFO SEAL'!B3613</f>
        <v>3608</v>
      </c>
      <c r="B3662" s="180" t="str">
        <f t="shared" si="127"/>
        <v>SICODI</v>
      </c>
      <c r="C3662" s="180" t="str">
        <f>+'INFO SEAL'!C3613</f>
        <v>AREQUIPA</v>
      </c>
      <c r="D3662" s="180" t="str">
        <f>+'INFO SEAL'!D3613</f>
        <v>CAMANA</v>
      </c>
      <c r="E3662" s="180" t="str">
        <f>+'INFO SEAL'!E3613</f>
        <v>MARIANO NICOLAS VALCARCEL</v>
      </c>
      <c r="F3662" s="180" t="str">
        <f>+IF('INFO SEAL'!I3613="BAJA TENSION","BT",IF('INFO SEAL'!I3613="MEDIA TENSION","MT","AT"))</f>
        <v>MT</v>
      </c>
      <c r="G3662" s="180">
        <f>+'INFO SEAL'!K3613</f>
        <v>13</v>
      </c>
      <c r="H3662" s="180" t="str">
        <f>+'INFO SEAL'!L3613</f>
        <v>POSTE</v>
      </c>
      <c r="I3662" s="180" t="str">
        <f>+'INFO SEAL'!M3613</f>
        <v>CONCRETO</v>
      </c>
      <c r="J3662" s="180" t="str">
        <f>+'INFO SEAL'!N3613&amp;"-"&amp;F3662</f>
        <v>PPC19-MT</v>
      </c>
      <c r="K3662" s="180"/>
      <c r="L3662" s="182" t="str">
        <f>+VLOOKUP('INFO SEAL'!N3613,$J$8:$V$50,3,FALSE)</f>
        <v>POSTE DE CONCRETO ARMADO DE 13/300/150/345</v>
      </c>
      <c r="M3662" s="33">
        <f t="shared" si="128"/>
        <v>0.5</v>
      </c>
    </row>
    <row r="3663" spans="1:13" x14ac:dyDescent="0.25">
      <c r="A3663" s="73">
        <f>+'INFO SEAL'!B3614</f>
        <v>3609</v>
      </c>
      <c r="B3663" s="180" t="str">
        <f t="shared" si="127"/>
        <v>SICODI</v>
      </c>
      <c r="C3663" s="180" t="str">
        <f>+'INFO SEAL'!C3614</f>
        <v>AREQUIPA</v>
      </c>
      <c r="D3663" s="180" t="str">
        <f>+'INFO SEAL'!D3614</f>
        <v>CAMANA</v>
      </c>
      <c r="E3663" s="180" t="str">
        <f>+'INFO SEAL'!E3614</f>
        <v>CAMANA</v>
      </c>
      <c r="F3663" s="180" t="str">
        <f>+IF('INFO SEAL'!I3614="BAJA TENSION","BT",IF('INFO SEAL'!I3614="MEDIA TENSION","MT","AT"))</f>
        <v>MT</v>
      </c>
      <c r="G3663" s="180">
        <f>+'INFO SEAL'!K3614</f>
        <v>12</v>
      </c>
      <c r="H3663" s="180" t="str">
        <f>+'INFO SEAL'!L3614</f>
        <v>POSTE</v>
      </c>
      <c r="I3663" s="180" t="str">
        <f>+'INFO SEAL'!M3614</f>
        <v>CONCRETO</v>
      </c>
      <c r="J3663" s="180" t="str">
        <f>+'INFO SEAL'!N3614&amp;"-"&amp;F3663</f>
        <v>PPC15-MT</v>
      </c>
      <c r="K3663" s="180"/>
      <c r="L3663" s="182" t="str">
        <f>+VLOOKUP('INFO SEAL'!N3614,$J$8:$V$50,3,FALSE)</f>
        <v>POSTE DE CONCRETO ARMADO DE 12/200/120/300</v>
      </c>
      <c r="M3663" s="33">
        <f t="shared" si="128"/>
        <v>0.3</v>
      </c>
    </row>
    <row r="3664" spans="1:13" x14ac:dyDescent="0.25">
      <c r="A3664" s="73">
        <f>+'INFO SEAL'!B3615</f>
        <v>3610</v>
      </c>
      <c r="B3664" s="180" t="str">
        <f t="shared" si="127"/>
        <v>SICODI</v>
      </c>
      <c r="C3664" s="180" t="str">
        <f>+'INFO SEAL'!C3615</f>
        <v>AREQUIPA</v>
      </c>
      <c r="D3664" s="180" t="str">
        <f>+'INFO SEAL'!D3615</f>
        <v>CARAVELI</v>
      </c>
      <c r="E3664" s="180" t="str">
        <f>+'INFO SEAL'!E3615</f>
        <v>CARAVELI</v>
      </c>
      <c r="F3664" s="180" t="str">
        <f>+IF('INFO SEAL'!I3615="BAJA TENSION","BT",IF('INFO SEAL'!I3615="MEDIA TENSION","MT","AT"))</f>
        <v>MT</v>
      </c>
      <c r="G3664" s="180">
        <f>+'INFO SEAL'!K3615</f>
        <v>13</v>
      </c>
      <c r="H3664" s="180" t="str">
        <f>+'INFO SEAL'!L3615</f>
        <v>POSTE</v>
      </c>
      <c r="I3664" s="180" t="str">
        <f>+'INFO SEAL'!M3615</f>
        <v>CONCRETO</v>
      </c>
      <c r="J3664" s="180" t="str">
        <f>+'INFO SEAL'!N3615&amp;"-"&amp;F3664</f>
        <v>PPC19-MT</v>
      </c>
      <c r="K3664" s="180"/>
      <c r="L3664" s="182" t="str">
        <f>+VLOOKUP('INFO SEAL'!N3615,$J$8:$V$50,3,FALSE)</f>
        <v>POSTE DE CONCRETO ARMADO DE 13/300/150/345</v>
      </c>
      <c r="M3664" s="33">
        <f t="shared" si="128"/>
        <v>0.5</v>
      </c>
    </row>
    <row r="3665" spans="1:13" x14ac:dyDescent="0.25">
      <c r="A3665" s="73">
        <f>+'INFO SEAL'!B3616</f>
        <v>3611</v>
      </c>
      <c r="B3665" s="180" t="str">
        <f t="shared" si="127"/>
        <v>MOD INV_2018</v>
      </c>
      <c r="C3665" s="180" t="str">
        <f>+'INFO SEAL'!C3616</f>
        <v>AREQUIPA</v>
      </c>
      <c r="D3665" s="180" t="str">
        <f>+'INFO SEAL'!D3616</f>
        <v>CAMANA</v>
      </c>
      <c r="E3665" s="180" t="str">
        <f>+'INFO SEAL'!E3616</f>
        <v>OCOÑA</v>
      </c>
      <c r="F3665" s="180" t="str">
        <f>+IF('INFO SEAL'!I3616="BAJA TENSION","BT",IF('INFO SEAL'!I3616="MEDIA TENSION","MT","AT"))</f>
        <v>AT</v>
      </c>
      <c r="G3665" s="180">
        <f>+'INFO SEAL'!K3616</f>
        <v>13</v>
      </c>
      <c r="H3665" s="180" t="str">
        <f>+'INFO SEAL'!L3616</f>
        <v>POSTE</v>
      </c>
      <c r="I3665" s="180" t="str">
        <f>+'INFO SEAL'!M3616</f>
        <v>MADERA</v>
      </c>
      <c r="J3665" s="180" t="str">
        <f>+'INFO SEAL'!N3616&amp;"-"&amp;F3665</f>
        <v>EMSA1P75C2-AT</v>
      </c>
      <c r="K3665" s="180"/>
      <c r="L3665" s="182" t="str">
        <f>+VLOOKUP('INFO SEAL'!N3616,$J$8:$V$50,3,FALSE)</f>
        <v>Estructura de  Suspensión- Angulo menor  compuesto por 1 postes de madera tratada 75' Clase 2</v>
      </c>
      <c r="M3665" s="33">
        <f t="shared" si="128"/>
        <v>1.6</v>
      </c>
    </row>
    <row r="3666" spans="1:13" x14ac:dyDescent="0.25">
      <c r="A3666" s="73">
        <f>+'INFO SEAL'!B3617</f>
        <v>3612</v>
      </c>
      <c r="B3666" s="180" t="str">
        <f t="shared" si="127"/>
        <v>SICODI</v>
      </c>
      <c r="C3666" s="180" t="str">
        <f>+'INFO SEAL'!C3617</f>
        <v>AREQUIPA</v>
      </c>
      <c r="D3666" s="180" t="str">
        <f>+'INFO SEAL'!D3617</f>
        <v>CARAVELI</v>
      </c>
      <c r="E3666" s="180" t="str">
        <f>+'INFO SEAL'!E3617</f>
        <v>CARAVELI</v>
      </c>
      <c r="F3666" s="180" t="str">
        <f>+IF('INFO SEAL'!I3617="BAJA TENSION","BT",IF('INFO SEAL'!I3617="MEDIA TENSION","MT","AT"))</f>
        <v>MT</v>
      </c>
      <c r="G3666" s="180">
        <f>+'INFO SEAL'!K3617</f>
        <v>13</v>
      </c>
      <c r="H3666" s="180" t="str">
        <f>+'INFO SEAL'!L3617</f>
        <v>POSTE</v>
      </c>
      <c r="I3666" s="180" t="str">
        <f>+'INFO SEAL'!M3617</f>
        <v>CONCRETO</v>
      </c>
      <c r="J3666" s="180" t="str">
        <f>+'INFO SEAL'!N3617&amp;"-"&amp;F3666</f>
        <v>PPC19-MT</v>
      </c>
      <c r="K3666" s="180"/>
      <c r="L3666" s="182" t="str">
        <f>+VLOOKUP('INFO SEAL'!N3617,$J$8:$V$50,3,FALSE)</f>
        <v>POSTE DE CONCRETO ARMADO DE 13/300/150/345</v>
      </c>
      <c r="M3666" s="33">
        <f t="shared" si="128"/>
        <v>0.5</v>
      </c>
    </row>
    <row r="3667" spans="1:13" x14ac:dyDescent="0.25">
      <c r="A3667" s="73">
        <f>+'INFO SEAL'!B3618</f>
        <v>3613</v>
      </c>
      <c r="B3667" s="180" t="str">
        <f t="shared" si="127"/>
        <v>SICODI</v>
      </c>
      <c r="C3667" s="180" t="str">
        <f>+'INFO SEAL'!C3618</f>
        <v>AREQUIPA</v>
      </c>
      <c r="D3667" s="180" t="str">
        <f>+'INFO SEAL'!D3618</f>
        <v>CAMANA</v>
      </c>
      <c r="E3667" s="180" t="str">
        <f>+'INFO SEAL'!E3618</f>
        <v>MARISCAL CACERES</v>
      </c>
      <c r="F3667" s="180" t="str">
        <f>+IF('INFO SEAL'!I3618="BAJA TENSION","BT",IF('INFO SEAL'!I3618="MEDIA TENSION","MT","AT"))</f>
        <v>MT</v>
      </c>
      <c r="G3667" s="180">
        <f>+'INFO SEAL'!K3618</f>
        <v>13</v>
      </c>
      <c r="H3667" s="180" t="str">
        <f>+'INFO SEAL'!L3618</f>
        <v>POSTE</v>
      </c>
      <c r="I3667" s="180" t="str">
        <f>+'INFO SEAL'!M3618</f>
        <v>CONCRETO</v>
      </c>
      <c r="J3667" s="180" t="str">
        <f>+'INFO SEAL'!N3618&amp;"-"&amp;F3667</f>
        <v>PPC18-MT</v>
      </c>
      <c r="K3667" s="180"/>
      <c r="L3667" s="182" t="str">
        <f>+VLOOKUP('INFO SEAL'!N3618,$J$8:$V$50,3,FALSE)</f>
        <v>POSTE DE CONCRETO ARMADO DE 13/200/140/335</v>
      </c>
      <c r="M3667" s="33">
        <f t="shared" si="128"/>
        <v>0.4</v>
      </c>
    </row>
    <row r="3668" spans="1:13" x14ac:dyDescent="0.25">
      <c r="A3668" s="73">
        <f>+'INFO SEAL'!B3619</f>
        <v>3614</v>
      </c>
      <c r="B3668" s="180" t="str">
        <f t="shared" si="127"/>
        <v>SICODI</v>
      </c>
      <c r="C3668" s="180" t="str">
        <f>+'INFO SEAL'!C3619</f>
        <v>AREQUIPA</v>
      </c>
      <c r="D3668" s="180" t="str">
        <f>+'INFO SEAL'!D3619</f>
        <v>CAMANA</v>
      </c>
      <c r="E3668" s="180" t="str">
        <f>+'INFO SEAL'!E3619</f>
        <v>MARISCAL CACERES</v>
      </c>
      <c r="F3668" s="180" t="str">
        <f>+IF('INFO SEAL'!I3619="BAJA TENSION","BT",IF('INFO SEAL'!I3619="MEDIA TENSION","MT","AT"))</f>
        <v>MT</v>
      </c>
      <c r="G3668" s="180">
        <f>+'INFO SEAL'!K3619</f>
        <v>13</v>
      </c>
      <c r="H3668" s="180" t="str">
        <f>+'INFO SEAL'!L3619</f>
        <v>POSTE</v>
      </c>
      <c r="I3668" s="180" t="str">
        <f>+'INFO SEAL'!M3619</f>
        <v>CONCRETO</v>
      </c>
      <c r="J3668" s="180" t="str">
        <f>+'INFO SEAL'!N3619&amp;"-"&amp;F3668</f>
        <v>PPC18-MT</v>
      </c>
      <c r="K3668" s="180"/>
      <c r="L3668" s="182" t="str">
        <f>+VLOOKUP('INFO SEAL'!N3619,$J$8:$V$50,3,FALSE)</f>
        <v>POSTE DE CONCRETO ARMADO DE 13/200/140/335</v>
      </c>
      <c r="M3668" s="33">
        <f t="shared" si="128"/>
        <v>0.4</v>
      </c>
    </row>
    <row r="3669" spans="1:13" x14ac:dyDescent="0.25">
      <c r="A3669" s="73">
        <f>+'INFO SEAL'!B3620</f>
        <v>3615</v>
      </c>
      <c r="B3669" s="180" t="str">
        <f t="shared" si="127"/>
        <v>MOD INV_2018</v>
      </c>
      <c r="C3669" s="180" t="str">
        <f>+'INFO SEAL'!C3620</f>
        <v>AREQUIPA</v>
      </c>
      <c r="D3669" s="180" t="str">
        <f>+'INFO SEAL'!D3620</f>
        <v>CAMANA</v>
      </c>
      <c r="E3669" s="180" t="str">
        <f>+'INFO SEAL'!E3620</f>
        <v>OCOÑA</v>
      </c>
      <c r="F3669" s="180" t="str">
        <f>+IF('INFO SEAL'!I3620="BAJA TENSION","BT",IF('INFO SEAL'!I3620="MEDIA TENSION","MT","AT"))</f>
        <v>AT</v>
      </c>
      <c r="G3669" s="180">
        <f>+'INFO SEAL'!K3620</f>
        <v>13</v>
      </c>
      <c r="H3669" s="180" t="str">
        <f>+'INFO SEAL'!L3620</f>
        <v>POSTE</v>
      </c>
      <c r="I3669" s="180" t="str">
        <f>+'INFO SEAL'!M3620</f>
        <v>MADERA</v>
      </c>
      <c r="J3669" s="180" t="str">
        <f>+'INFO SEAL'!N3620&amp;"-"&amp;F3669</f>
        <v>EMSA1P75C2-AT</v>
      </c>
      <c r="K3669" s="180"/>
      <c r="L3669" s="182" t="str">
        <f>+VLOOKUP('INFO SEAL'!N3620,$J$8:$V$50,3,FALSE)</f>
        <v>Estructura de  Suspensión- Angulo menor  compuesto por 1 postes de madera tratada 75' Clase 2</v>
      </c>
      <c r="M3669" s="33">
        <f t="shared" si="128"/>
        <v>1.6</v>
      </c>
    </row>
    <row r="3670" spans="1:13" x14ac:dyDescent="0.25">
      <c r="A3670" s="73">
        <f>+'INFO SEAL'!B3621</f>
        <v>3616</v>
      </c>
      <c r="B3670" s="180" t="str">
        <f t="shared" si="127"/>
        <v>SICODI</v>
      </c>
      <c r="C3670" s="180" t="str">
        <f>+'INFO SEAL'!C3621</f>
        <v>AREQUIPA</v>
      </c>
      <c r="D3670" s="180" t="str">
        <f>+'INFO SEAL'!D3621</f>
        <v>CAMANA</v>
      </c>
      <c r="E3670" s="180" t="str">
        <f>+'INFO SEAL'!E3621</f>
        <v>MARISCAL CACERES</v>
      </c>
      <c r="F3670" s="180" t="str">
        <f>+IF('INFO SEAL'!I3621="BAJA TENSION","BT",IF('INFO SEAL'!I3621="MEDIA TENSION","MT","AT"))</f>
        <v>MT</v>
      </c>
      <c r="G3670" s="180">
        <f>+'INFO SEAL'!K3621</f>
        <v>13</v>
      </c>
      <c r="H3670" s="180" t="str">
        <f>+'INFO SEAL'!L3621</f>
        <v>POSTE</v>
      </c>
      <c r="I3670" s="180" t="str">
        <f>+'INFO SEAL'!M3621</f>
        <v>CONCRETO</v>
      </c>
      <c r="J3670" s="180" t="str">
        <f>+'INFO SEAL'!N3621&amp;"-"&amp;F3670</f>
        <v>PPC18-MT</v>
      </c>
      <c r="K3670" s="180"/>
      <c r="L3670" s="182" t="str">
        <f>+VLOOKUP('INFO SEAL'!N3621,$J$8:$V$50,3,FALSE)</f>
        <v>POSTE DE CONCRETO ARMADO DE 13/200/140/335</v>
      </c>
      <c r="M3670" s="33">
        <f t="shared" si="128"/>
        <v>0.4</v>
      </c>
    </row>
    <row r="3671" spans="1:13" x14ac:dyDescent="0.25">
      <c r="A3671" s="73">
        <f>+'INFO SEAL'!B3622</f>
        <v>3617</v>
      </c>
      <c r="B3671" s="180" t="str">
        <f t="shared" si="127"/>
        <v>SICODI</v>
      </c>
      <c r="C3671" s="180" t="str">
        <f>+'INFO SEAL'!C3622</f>
        <v>AREQUIPA</v>
      </c>
      <c r="D3671" s="180" t="str">
        <f>+'INFO SEAL'!D3622</f>
        <v>CAMANA</v>
      </c>
      <c r="E3671" s="180" t="str">
        <f>+'INFO SEAL'!E3622</f>
        <v>MARISCAL CACERES</v>
      </c>
      <c r="F3671" s="180" t="str">
        <f>+IF('INFO SEAL'!I3622="BAJA TENSION","BT",IF('INFO SEAL'!I3622="MEDIA TENSION","MT","AT"))</f>
        <v>MT</v>
      </c>
      <c r="G3671" s="180">
        <f>+'INFO SEAL'!K3622</f>
        <v>13</v>
      </c>
      <c r="H3671" s="180" t="str">
        <f>+'INFO SEAL'!L3622</f>
        <v>POSTE</v>
      </c>
      <c r="I3671" s="180" t="str">
        <f>+'INFO SEAL'!M3622</f>
        <v>CONCRETO</v>
      </c>
      <c r="J3671" s="180" t="str">
        <f>+'INFO SEAL'!N3622&amp;"-"&amp;F3671</f>
        <v>PPC18-MT</v>
      </c>
      <c r="K3671" s="180"/>
      <c r="L3671" s="182" t="str">
        <f>+VLOOKUP('INFO SEAL'!N3622,$J$8:$V$50,3,FALSE)</f>
        <v>POSTE DE CONCRETO ARMADO DE 13/200/140/335</v>
      </c>
      <c r="M3671" s="33">
        <f t="shared" si="128"/>
        <v>0.4</v>
      </c>
    </row>
    <row r="3672" spans="1:13" x14ac:dyDescent="0.25">
      <c r="A3672" s="73">
        <f>+'INFO SEAL'!B3623</f>
        <v>3618</v>
      </c>
      <c r="B3672" s="180" t="str">
        <f t="shared" si="127"/>
        <v>SICODI</v>
      </c>
      <c r="C3672" s="180" t="str">
        <f>+'INFO SEAL'!C3623</f>
        <v>AREQUIPA</v>
      </c>
      <c r="D3672" s="180" t="str">
        <f>+'INFO SEAL'!D3623</f>
        <v>CAMANA</v>
      </c>
      <c r="E3672" s="180" t="str">
        <f>+'INFO SEAL'!E3623</f>
        <v>OCOÑA</v>
      </c>
      <c r="F3672" s="180" t="str">
        <f>+IF('INFO SEAL'!I3623="BAJA TENSION","BT",IF('INFO SEAL'!I3623="MEDIA TENSION","MT","AT"))</f>
        <v>MT</v>
      </c>
      <c r="G3672" s="180">
        <f>+'INFO SEAL'!K3623</f>
        <v>13</v>
      </c>
      <c r="H3672" s="180" t="str">
        <f>+'INFO SEAL'!L3623</f>
        <v>POSTE</v>
      </c>
      <c r="I3672" s="180" t="str">
        <f>+'INFO SEAL'!M3623</f>
        <v>CONCRETO</v>
      </c>
      <c r="J3672" s="180" t="str">
        <f>+'INFO SEAL'!N3623&amp;"-"&amp;F3672</f>
        <v>PPC19-MT</v>
      </c>
      <c r="K3672" s="180"/>
      <c r="L3672" s="182" t="str">
        <f>+VLOOKUP('INFO SEAL'!N3623,$J$8:$V$50,3,FALSE)</f>
        <v>POSTE DE CONCRETO ARMADO DE 13/300/150/345</v>
      </c>
      <c r="M3672" s="33">
        <f t="shared" si="128"/>
        <v>0.5</v>
      </c>
    </row>
    <row r="3673" spans="1:13" x14ac:dyDescent="0.25">
      <c r="A3673" s="73">
        <f>+'INFO SEAL'!B3624</f>
        <v>3619</v>
      </c>
      <c r="B3673" s="180" t="str">
        <f t="shared" si="127"/>
        <v>SICODI</v>
      </c>
      <c r="C3673" s="180" t="str">
        <f>+'INFO SEAL'!C3624</f>
        <v>AREQUIPA</v>
      </c>
      <c r="D3673" s="180" t="str">
        <f>+'INFO SEAL'!D3624</f>
        <v>CONDESUYOS</v>
      </c>
      <c r="E3673" s="180" t="str">
        <f>+'INFO SEAL'!E3624</f>
        <v>RIO GRANDE</v>
      </c>
      <c r="F3673" s="180" t="str">
        <f>+IF('INFO SEAL'!I3624="BAJA TENSION","BT",IF('INFO SEAL'!I3624="MEDIA TENSION","MT","AT"))</f>
        <v>MT</v>
      </c>
      <c r="G3673" s="180">
        <f>+'INFO SEAL'!K3624</f>
        <v>13</v>
      </c>
      <c r="H3673" s="180" t="str">
        <f>+'INFO SEAL'!L3624</f>
        <v>POSTE</v>
      </c>
      <c r="I3673" s="180" t="str">
        <f>+'INFO SEAL'!M3624</f>
        <v>CONCRETO</v>
      </c>
      <c r="J3673" s="180" t="str">
        <f>+'INFO SEAL'!N3624&amp;"-"&amp;F3673</f>
        <v>PPC19-MT</v>
      </c>
      <c r="K3673" s="180"/>
      <c r="L3673" s="182" t="str">
        <f>+VLOOKUP('INFO SEAL'!N3624,$J$8:$V$50,3,FALSE)</f>
        <v>POSTE DE CONCRETO ARMADO DE 13/300/150/345</v>
      </c>
      <c r="M3673" s="33">
        <f t="shared" si="128"/>
        <v>0.5</v>
      </c>
    </row>
    <row r="3674" spans="1:13" x14ac:dyDescent="0.25">
      <c r="A3674" s="73">
        <f>+'INFO SEAL'!B3625</f>
        <v>3620</v>
      </c>
      <c r="B3674" s="180" t="str">
        <f t="shared" si="127"/>
        <v>SICODI</v>
      </c>
      <c r="C3674" s="180" t="str">
        <f>+'INFO SEAL'!C3625</f>
        <v>AREQUIPA</v>
      </c>
      <c r="D3674" s="180" t="str">
        <f>+'INFO SEAL'!D3625</f>
        <v>CAMANA</v>
      </c>
      <c r="E3674" s="180" t="str">
        <f>+'INFO SEAL'!E3625</f>
        <v>MARISCAL CACERES</v>
      </c>
      <c r="F3674" s="180" t="str">
        <f>+IF('INFO SEAL'!I3625="BAJA TENSION","BT",IF('INFO SEAL'!I3625="MEDIA TENSION","MT","AT"))</f>
        <v>MT</v>
      </c>
      <c r="G3674" s="180">
        <f>+'INFO SEAL'!K3625</f>
        <v>13</v>
      </c>
      <c r="H3674" s="180" t="str">
        <f>+'INFO SEAL'!L3625</f>
        <v>POSTE</v>
      </c>
      <c r="I3674" s="180" t="str">
        <f>+'INFO SEAL'!M3625</f>
        <v>CONCRETO</v>
      </c>
      <c r="J3674" s="180" t="str">
        <f>+'INFO SEAL'!N3625&amp;"-"&amp;F3674</f>
        <v>PPC18-MT</v>
      </c>
      <c r="K3674" s="180"/>
      <c r="L3674" s="182" t="str">
        <f>+VLOOKUP('INFO SEAL'!N3625,$J$8:$V$50,3,FALSE)</f>
        <v>POSTE DE CONCRETO ARMADO DE 13/200/140/335</v>
      </c>
      <c r="M3674" s="33">
        <f t="shared" si="128"/>
        <v>0.4</v>
      </c>
    </row>
    <row r="3675" spans="1:13" x14ac:dyDescent="0.25">
      <c r="A3675" s="73">
        <f>+'INFO SEAL'!B3626</f>
        <v>3621</v>
      </c>
      <c r="B3675" s="180" t="str">
        <f t="shared" si="127"/>
        <v>SICODI</v>
      </c>
      <c r="C3675" s="180" t="str">
        <f>+'INFO SEAL'!C3626</f>
        <v>AREQUIPA</v>
      </c>
      <c r="D3675" s="180" t="str">
        <f>+'INFO SEAL'!D3626</f>
        <v>CAMANA</v>
      </c>
      <c r="E3675" s="180" t="str">
        <f>+'INFO SEAL'!E3626</f>
        <v>MARISCAL CACERES</v>
      </c>
      <c r="F3675" s="180" t="str">
        <f>+IF('INFO SEAL'!I3626="BAJA TENSION","BT",IF('INFO SEAL'!I3626="MEDIA TENSION","MT","AT"))</f>
        <v>MT</v>
      </c>
      <c r="G3675" s="180">
        <f>+'INFO SEAL'!K3626</f>
        <v>13</v>
      </c>
      <c r="H3675" s="180" t="str">
        <f>+'INFO SEAL'!L3626</f>
        <v>POSTE</v>
      </c>
      <c r="I3675" s="180" t="str">
        <f>+'INFO SEAL'!M3626</f>
        <v>CONCRETO</v>
      </c>
      <c r="J3675" s="180" t="str">
        <f>+'INFO SEAL'!N3626&amp;"-"&amp;F3675</f>
        <v>PPC19-MT</v>
      </c>
      <c r="K3675" s="180"/>
      <c r="L3675" s="182" t="str">
        <f>+VLOOKUP('INFO SEAL'!N3626,$J$8:$V$50,3,FALSE)</f>
        <v>POSTE DE CONCRETO ARMADO DE 13/300/150/345</v>
      </c>
      <c r="M3675" s="33">
        <f t="shared" si="128"/>
        <v>0.5</v>
      </c>
    </row>
    <row r="3676" spans="1:13" x14ac:dyDescent="0.25">
      <c r="A3676" s="73">
        <f>+'INFO SEAL'!B3627</f>
        <v>3622</v>
      </c>
      <c r="B3676" s="180" t="str">
        <f t="shared" si="127"/>
        <v>MOD INV_2018</v>
      </c>
      <c r="C3676" s="180" t="str">
        <f>+'INFO SEAL'!C3627</f>
        <v>AREQUIPA</v>
      </c>
      <c r="D3676" s="180" t="str">
        <f>+'INFO SEAL'!D3627</f>
        <v>CAMANA</v>
      </c>
      <c r="E3676" s="180" t="str">
        <f>+'INFO SEAL'!E3627</f>
        <v>OCOÑA</v>
      </c>
      <c r="F3676" s="180" t="str">
        <f>+IF('INFO SEAL'!I3627="BAJA TENSION","BT",IF('INFO SEAL'!I3627="MEDIA TENSION","MT","AT"))</f>
        <v>AT</v>
      </c>
      <c r="G3676" s="180">
        <f>+'INFO SEAL'!K3627</f>
        <v>13</v>
      </c>
      <c r="H3676" s="180" t="str">
        <f>+'INFO SEAL'!L3627</f>
        <v>POSTE</v>
      </c>
      <c r="I3676" s="180" t="str">
        <f>+'INFO SEAL'!M3627</f>
        <v>MADERA</v>
      </c>
      <c r="J3676" s="180" t="str">
        <f>+'INFO SEAL'!N3627&amp;"-"&amp;F3676</f>
        <v>EMSA1P75C2-AT</v>
      </c>
      <c r="K3676" s="180"/>
      <c r="L3676" s="182" t="str">
        <f>+VLOOKUP('INFO SEAL'!N3627,$J$8:$V$50,3,FALSE)</f>
        <v>Estructura de  Suspensión- Angulo menor  compuesto por 1 postes de madera tratada 75' Clase 2</v>
      </c>
      <c r="M3676" s="33">
        <f t="shared" si="128"/>
        <v>1.6</v>
      </c>
    </row>
    <row r="3677" spans="1:13" x14ac:dyDescent="0.25">
      <c r="A3677" s="73">
        <f>+'INFO SEAL'!B3628</f>
        <v>3623</v>
      </c>
      <c r="B3677" s="180" t="str">
        <f t="shared" si="127"/>
        <v>SICODI</v>
      </c>
      <c r="C3677" s="180" t="str">
        <f>+'INFO SEAL'!C3628</f>
        <v>AREQUIPA</v>
      </c>
      <c r="D3677" s="180" t="str">
        <f>+'INFO SEAL'!D3628</f>
        <v>CARAVELI</v>
      </c>
      <c r="E3677" s="180" t="str">
        <f>+'INFO SEAL'!E3628</f>
        <v>CARAVELI</v>
      </c>
      <c r="F3677" s="180" t="str">
        <f>+IF('INFO SEAL'!I3628="BAJA TENSION","BT",IF('INFO SEAL'!I3628="MEDIA TENSION","MT","AT"))</f>
        <v>MT</v>
      </c>
      <c r="G3677" s="180">
        <f>+'INFO SEAL'!K3628</f>
        <v>13</v>
      </c>
      <c r="H3677" s="180" t="str">
        <f>+'INFO SEAL'!L3628</f>
        <v>POSTE</v>
      </c>
      <c r="I3677" s="180" t="str">
        <f>+'INFO SEAL'!M3628</f>
        <v>CONCRETO</v>
      </c>
      <c r="J3677" s="180" t="str">
        <f>+'INFO SEAL'!N3628&amp;"-"&amp;F3677</f>
        <v>PPC19-MT</v>
      </c>
      <c r="K3677" s="180"/>
      <c r="L3677" s="182" t="str">
        <f>+VLOOKUP('INFO SEAL'!N3628,$J$8:$V$50,3,FALSE)</f>
        <v>POSTE DE CONCRETO ARMADO DE 13/300/150/345</v>
      </c>
      <c r="M3677" s="33">
        <f t="shared" si="128"/>
        <v>0.5</v>
      </c>
    </row>
    <row r="3678" spans="1:13" x14ac:dyDescent="0.25">
      <c r="A3678" s="73">
        <f>+'INFO SEAL'!B3629</f>
        <v>3624</v>
      </c>
      <c r="B3678" s="180" t="str">
        <f t="shared" si="127"/>
        <v>SICODI</v>
      </c>
      <c r="C3678" s="180" t="str">
        <f>+'INFO SEAL'!C3629</f>
        <v>AREQUIPA</v>
      </c>
      <c r="D3678" s="180" t="str">
        <f>+'INFO SEAL'!D3629</f>
        <v>CONDESUYOS</v>
      </c>
      <c r="E3678" s="180" t="str">
        <f>+'INFO SEAL'!E3629</f>
        <v>RIO GRANDE</v>
      </c>
      <c r="F3678" s="180" t="str">
        <f>+IF('INFO SEAL'!I3629="BAJA TENSION","BT",IF('INFO SEAL'!I3629="MEDIA TENSION","MT","AT"))</f>
        <v>MT</v>
      </c>
      <c r="G3678" s="180">
        <f>+'INFO SEAL'!K3629</f>
        <v>13</v>
      </c>
      <c r="H3678" s="180" t="str">
        <f>+'INFO SEAL'!L3629</f>
        <v>POSTE</v>
      </c>
      <c r="I3678" s="180" t="str">
        <f>+'INFO SEAL'!M3629</f>
        <v>CONCRETO</v>
      </c>
      <c r="J3678" s="180" t="str">
        <f>+'INFO SEAL'!N3629&amp;"-"&amp;F3678</f>
        <v>PPC19-MT</v>
      </c>
      <c r="K3678" s="180"/>
      <c r="L3678" s="182" t="str">
        <f>+VLOOKUP('INFO SEAL'!N3629,$J$8:$V$50,3,FALSE)</f>
        <v>POSTE DE CONCRETO ARMADO DE 13/300/150/345</v>
      </c>
      <c r="M3678" s="33">
        <f t="shared" si="128"/>
        <v>0.5</v>
      </c>
    </row>
    <row r="3679" spans="1:13" x14ac:dyDescent="0.25">
      <c r="A3679" s="73">
        <f>+'INFO SEAL'!B3630</f>
        <v>3625</v>
      </c>
      <c r="B3679" s="180" t="str">
        <f t="shared" si="127"/>
        <v>SICODI</v>
      </c>
      <c r="C3679" s="180" t="str">
        <f>+'INFO SEAL'!C3630</f>
        <v>AREQUIPA</v>
      </c>
      <c r="D3679" s="180" t="str">
        <f>+'INFO SEAL'!D3630</f>
        <v>CARAVELI</v>
      </c>
      <c r="E3679" s="180" t="str">
        <f>+'INFO SEAL'!E3630</f>
        <v>CARAVELI</v>
      </c>
      <c r="F3679" s="180" t="str">
        <f>+IF('INFO SEAL'!I3630="BAJA TENSION","BT",IF('INFO SEAL'!I3630="MEDIA TENSION","MT","AT"))</f>
        <v>MT</v>
      </c>
      <c r="G3679" s="180">
        <f>+'INFO SEAL'!K3630</f>
        <v>13</v>
      </c>
      <c r="H3679" s="180" t="str">
        <f>+'INFO SEAL'!L3630</f>
        <v>POSTE</v>
      </c>
      <c r="I3679" s="180" t="str">
        <f>+'INFO SEAL'!M3630</f>
        <v>CONCRETO</v>
      </c>
      <c r="J3679" s="180" t="str">
        <f>+'INFO SEAL'!N3630&amp;"-"&amp;F3679</f>
        <v>PPC19-MT</v>
      </c>
      <c r="K3679" s="180"/>
      <c r="L3679" s="182" t="str">
        <f>+VLOOKUP('INFO SEAL'!N3630,$J$8:$V$50,3,FALSE)</f>
        <v>POSTE DE CONCRETO ARMADO DE 13/300/150/345</v>
      </c>
      <c r="M3679" s="33">
        <f t="shared" si="128"/>
        <v>0.5</v>
      </c>
    </row>
    <row r="3680" spans="1:13" x14ac:dyDescent="0.25">
      <c r="A3680" s="73">
        <f>+'INFO SEAL'!B3631</f>
        <v>3626</v>
      </c>
      <c r="B3680" s="180" t="str">
        <f t="shared" si="127"/>
        <v>SICODI</v>
      </c>
      <c r="C3680" s="180" t="str">
        <f>+'INFO SEAL'!C3631</f>
        <v>AREQUIPA</v>
      </c>
      <c r="D3680" s="180" t="str">
        <f>+'INFO SEAL'!D3631</f>
        <v>CARAVELI</v>
      </c>
      <c r="E3680" s="180" t="str">
        <f>+'INFO SEAL'!E3631</f>
        <v>CARAVELI</v>
      </c>
      <c r="F3680" s="180" t="str">
        <f>+IF('INFO SEAL'!I3631="BAJA TENSION","BT",IF('INFO SEAL'!I3631="MEDIA TENSION","MT","AT"))</f>
        <v>MT</v>
      </c>
      <c r="G3680" s="180">
        <f>+'INFO SEAL'!K3631</f>
        <v>13</v>
      </c>
      <c r="H3680" s="180" t="str">
        <f>+'INFO SEAL'!L3631</f>
        <v>POSTE</v>
      </c>
      <c r="I3680" s="180" t="str">
        <f>+'INFO SEAL'!M3631</f>
        <v>CONCRETO</v>
      </c>
      <c r="J3680" s="180" t="str">
        <f>+'INFO SEAL'!N3631&amp;"-"&amp;F3680</f>
        <v>PPC19-MT</v>
      </c>
      <c r="K3680" s="180"/>
      <c r="L3680" s="182" t="str">
        <f>+VLOOKUP('INFO SEAL'!N3631,$J$8:$V$50,3,FALSE)</f>
        <v>POSTE DE CONCRETO ARMADO DE 13/300/150/345</v>
      </c>
      <c r="M3680" s="33">
        <f t="shared" si="128"/>
        <v>0.5</v>
      </c>
    </row>
    <row r="3681" spans="1:13" x14ac:dyDescent="0.25">
      <c r="A3681" s="73">
        <f>+'INFO SEAL'!B3632</f>
        <v>3627</v>
      </c>
      <c r="B3681" s="180" t="str">
        <f t="shared" si="127"/>
        <v>SICODI</v>
      </c>
      <c r="C3681" s="180" t="str">
        <f>+'INFO SEAL'!C3632</f>
        <v>AREQUIPA</v>
      </c>
      <c r="D3681" s="180" t="str">
        <f>+'INFO SEAL'!D3632</f>
        <v>CARAVELI</v>
      </c>
      <c r="E3681" s="180" t="str">
        <f>+'INFO SEAL'!E3632</f>
        <v>CARAVELI</v>
      </c>
      <c r="F3681" s="180" t="str">
        <f>+IF('INFO SEAL'!I3632="BAJA TENSION","BT",IF('INFO SEAL'!I3632="MEDIA TENSION","MT","AT"))</f>
        <v>MT</v>
      </c>
      <c r="G3681" s="180">
        <f>+'INFO SEAL'!K3632</f>
        <v>13</v>
      </c>
      <c r="H3681" s="180" t="str">
        <f>+'INFO SEAL'!L3632</f>
        <v>POSTE</v>
      </c>
      <c r="I3681" s="180" t="str">
        <f>+'INFO SEAL'!M3632</f>
        <v>CONCRETO</v>
      </c>
      <c r="J3681" s="180" t="str">
        <f>+'INFO SEAL'!N3632&amp;"-"&amp;F3681</f>
        <v>PPC19-MT</v>
      </c>
      <c r="K3681" s="180"/>
      <c r="L3681" s="182" t="str">
        <f>+VLOOKUP('INFO SEAL'!N3632,$J$8:$V$50,3,FALSE)</f>
        <v>POSTE DE CONCRETO ARMADO DE 13/300/150/345</v>
      </c>
      <c r="M3681" s="33">
        <f t="shared" si="128"/>
        <v>0.5</v>
      </c>
    </row>
    <row r="3682" spans="1:13" x14ac:dyDescent="0.25">
      <c r="A3682" s="73">
        <f>+'INFO SEAL'!B3633</f>
        <v>3628</v>
      </c>
      <c r="B3682" s="180" t="str">
        <f t="shared" si="127"/>
        <v>SICODI</v>
      </c>
      <c r="C3682" s="180" t="str">
        <f>+'INFO SEAL'!C3633</f>
        <v>AREQUIPA</v>
      </c>
      <c r="D3682" s="180" t="str">
        <f>+'INFO SEAL'!D3633</f>
        <v>CARAVELI</v>
      </c>
      <c r="E3682" s="180" t="str">
        <f>+'INFO SEAL'!E3633</f>
        <v>CARAVELI</v>
      </c>
      <c r="F3682" s="180" t="str">
        <f>+IF('INFO SEAL'!I3633="BAJA TENSION","BT",IF('INFO SEAL'!I3633="MEDIA TENSION","MT","AT"))</f>
        <v>MT</v>
      </c>
      <c r="G3682" s="180">
        <f>+'INFO SEAL'!K3633</f>
        <v>13</v>
      </c>
      <c r="H3682" s="180" t="str">
        <f>+'INFO SEAL'!L3633</f>
        <v>POSTE</v>
      </c>
      <c r="I3682" s="180" t="str">
        <f>+'INFO SEAL'!M3633</f>
        <v>CONCRETO</v>
      </c>
      <c r="J3682" s="180" t="str">
        <f>+'INFO SEAL'!N3633&amp;"-"&amp;F3682</f>
        <v>PPC19-MT</v>
      </c>
      <c r="K3682" s="180"/>
      <c r="L3682" s="182" t="str">
        <f>+VLOOKUP('INFO SEAL'!N3633,$J$8:$V$50,3,FALSE)</f>
        <v>POSTE DE CONCRETO ARMADO DE 13/300/150/345</v>
      </c>
      <c r="M3682" s="33">
        <f t="shared" si="128"/>
        <v>0.5</v>
      </c>
    </row>
    <row r="3683" spans="1:13" x14ac:dyDescent="0.25">
      <c r="A3683" s="73">
        <f>+'INFO SEAL'!B3634</f>
        <v>3629</v>
      </c>
      <c r="B3683" s="180" t="str">
        <f t="shared" si="127"/>
        <v>SICODI</v>
      </c>
      <c r="C3683" s="180" t="str">
        <f>+'INFO SEAL'!C3634</f>
        <v>AREQUIPA</v>
      </c>
      <c r="D3683" s="180" t="str">
        <f>+'INFO SEAL'!D3634</f>
        <v>CARAVELI</v>
      </c>
      <c r="E3683" s="180" t="str">
        <f>+'INFO SEAL'!E3634</f>
        <v>CARAVELI</v>
      </c>
      <c r="F3683" s="180" t="str">
        <f>+IF('INFO SEAL'!I3634="BAJA TENSION","BT",IF('INFO SEAL'!I3634="MEDIA TENSION","MT","AT"))</f>
        <v>MT</v>
      </c>
      <c r="G3683" s="180">
        <f>+'INFO SEAL'!K3634</f>
        <v>13</v>
      </c>
      <c r="H3683" s="180" t="str">
        <f>+'INFO SEAL'!L3634</f>
        <v>POSTE</v>
      </c>
      <c r="I3683" s="180" t="str">
        <f>+'INFO SEAL'!M3634</f>
        <v>CONCRETO</v>
      </c>
      <c r="J3683" s="180" t="str">
        <f>+'INFO SEAL'!N3634&amp;"-"&amp;F3683</f>
        <v>PPC19-MT</v>
      </c>
      <c r="K3683" s="180"/>
      <c r="L3683" s="182" t="str">
        <f>+VLOOKUP('INFO SEAL'!N3634,$J$8:$V$50,3,FALSE)</f>
        <v>POSTE DE CONCRETO ARMADO DE 13/300/150/345</v>
      </c>
      <c r="M3683" s="33">
        <f t="shared" si="128"/>
        <v>0.5</v>
      </c>
    </row>
    <row r="3684" spans="1:13" x14ac:dyDescent="0.25">
      <c r="A3684" s="73">
        <f>+'INFO SEAL'!B3635</f>
        <v>3630</v>
      </c>
      <c r="B3684" s="180" t="str">
        <f t="shared" si="127"/>
        <v>SICODI</v>
      </c>
      <c r="C3684" s="180" t="str">
        <f>+'INFO SEAL'!C3635</f>
        <v>AREQUIPA</v>
      </c>
      <c r="D3684" s="180" t="str">
        <f>+'INFO SEAL'!D3635</f>
        <v>CARAVELI</v>
      </c>
      <c r="E3684" s="180" t="str">
        <f>+'INFO SEAL'!E3635</f>
        <v>CARAVELI</v>
      </c>
      <c r="F3684" s="180" t="str">
        <f>+IF('INFO SEAL'!I3635="BAJA TENSION","BT",IF('INFO SEAL'!I3635="MEDIA TENSION","MT","AT"))</f>
        <v>MT</v>
      </c>
      <c r="G3684" s="180">
        <f>+'INFO SEAL'!K3635</f>
        <v>13</v>
      </c>
      <c r="H3684" s="180" t="str">
        <f>+'INFO SEAL'!L3635</f>
        <v>POSTE</v>
      </c>
      <c r="I3684" s="180" t="str">
        <f>+'INFO SEAL'!M3635</f>
        <v>CONCRETO</v>
      </c>
      <c r="J3684" s="180" t="str">
        <f>+'INFO SEAL'!N3635&amp;"-"&amp;F3684</f>
        <v>PPC19-MT</v>
      </c>
      <c r="K3684" s="180"/>
      <c r="L3684" s="182" t="str">
        <f>+VLOOKUP('INFO SEAL'!N3635,$J$8:$V$50,3,FALSE)</f>
        <v>POSTE DE CONCRETO ARMADO DE 13/300/150/345</v>
      </c>
      <c r="M3684" s="33">
        <f t="shared" si="128"/>
        <v>0.5</v>
      </c>
    </row>
    <row r="3685" spans="1:13" x14ac:dyDescent="0.25">
      <c r="A3685" s="73">
        <f>+'INFO SEAL'!B3636</f>
        <v>3631</v>
      </c>
      <c r="B3685" s="180" t="str">
        <f t="shared" si="127"/>
        <v>SICODI</v>
      </c>
      <c r="C3685" s="180" t="str">
        <f>+'INFO SEAL'!C3636</f>
        <v>AREQUIPA</v>
      </c>
      <c r="D3685" s="180" t="str">
        <f>+'INFO SEAL'!D3636</f>
        <v>CARAVELI</v>
      </c>
      <c r="E3685" s="180" t="str">
        <f>+'INFO SEAL'!E3636</f>
        <v>CARAVELI</v>
      </c>
      <c r="F3685" s="180" t="str">
        <f>+IF('INFO SEAL'!I3636="BAJA TENSION","BT",IF('INFO SEAL'!I3636="MEDIA TENSION","MT","AT"))</f>
        <v>MT</v>
      </c>
      <c r="G3685" s="180">
        <f>+'INFO SEAL'!K3636</f>
        <v>13</v>
      </c>
      <c r="H3685" s="180" t="str">
        <f>+'INFO SEAL'!L3636</f>
        <v>POSTE</v>
      </c>
      <c r="I3685" s="180" t="str">
        <f>+'INFO SEAL'!M3636</f>
        <v>CONCRETO</v>
      </c>
      <c r="J3685" s="180" t="str">
        <f>+'INFO SEAL'!N3636&amp;"-"&amp;F3685</f>
        <v>PPC19-MT</v>
      </c>
      <c r="K3685" s="180"/>
      <c r="L3685" s="182" t="str">
        <f>+VLOOKUP('INFO SEAL'!N3636,$J$8:$V$50,3,FALSE)</f>
        <v>POSTE DE CONCRETO ARMADO DE 13/300/150/345</v>
      </c>
      <c r="M3685" s="33">
        <f t="shared" si="128"/>
        <v>0.5</v>
      </c>
    </row>
    <row r="3686" spans="1:13" x14ac:dyDescent="0.25">
      <c r="A3686" s="73">
        <f>+'INFO SEAL'!B3637</f>
        <v>3632</v>
      </c>
      <c r="B3686" s="180" t="str">
        <f t="shared" si="127"/>
        <v>SICODI</v>
      </c>
      <c r="C3686" s="180" t="str">
        <f>+'INFO SEAL'!C3637</f>
        <v>AREQUIPA</v>
      </c>
      <c r="D3686" s="180" t="str">
        <f>+'INFO SEAL'!D3637</f>
        <v>CARAVELI</v>
      </c>
      <c r="E3686" s="180" t="str">
        <f>+'INFO SEAL'!E3637</f>
        <v>CARAVELI</v>
      </c>
      <c r="F3686" s="180" t="str">
        <f>+IF('INFO SEAL'!I3637="BAJA TENSION","BT",IF('INFO SEAL'!I3637="MEDIA TENSION","MT","AT"))</f>
        <v>MT</v>
      </c>
      <c r="G3686" s="180">
        <f>+'INFO SEAL'!K3637</f>
        <v>13</v>
      </c>
      <c r="H3686" s="180" t="str">
        <f>+'INFO SEAL'!L3637</f>
        <v>POSTE</v>
      </c>
      <c r="I3686" s="180" t="str">
        <f>+'INFO SEAL'!M3637</f>
        <v>CONCRETO</v>
      </c>
      <c r="J3686" s="180" t="str">
        <f>+'INFO SEAL'!N3637&amp;"-"&amp;F3686</f>
        <v>PPC19-MT</v>
      </c>
      <c r="K3686" s="180"/>
      <c r="L3686" s="182" t="str">
        <f>+VLOOKUP('INFO SEAL'!N3637,$J$8:$V$50,3,FALSE)</f>
        <v>POSTE DE CONCRETO ARMADO DE 13/300/150/345</v>
      </c>
      <c r="M3686" s="33">
        <f t="shared" si="128"/>
        <v>0.5</v>
      </c>
    </row>
    <row r="3687" spans="1:13" x14ac:dyDescent="0.25">
      <c r="A3687" s="73">
        <f>+'INFO SEAL'!B3638</f>
        <v>3633</v>
      </c>
      <c r="B3687" s="180" t="str">
        <f t="shared" si="127"/>
        <v>SICODI</v>
      </c>
      <c r="C3687" s="180" t="str">
        <f>+'INFO SEAL'!C3638</f>
        <v>AREQUIPA</v>
      </c>
      <c r="D3687" s="180" t="str">
        <f>+'INFO SEAL'!D3638</f>
        <v>CARAVELI</v>
      </c>
      <c r="E3687" s="180" t="str">
        <f>+'INFO SEAL'!E3638</f>
        <v>CARAVELI</v>
      </c>
      <c r="F3687" s="180" t="str">
        <f>+IF('INFO SEAL'!I3638="BAJA TENSION","BT",IF('INFO SEAL'!I3638="MEDIA TENSION","MT","AT"))</f>
        <v>MT</v>
      </c>
      <c r="G3687" s="180">
        <f>+'INFO SEAL'!K3638</f>
        <v>13</v>
      </c>
      <c r="H3687" s="180" t="str">
        <f>+'INFO SEAL'!L3638</f>
        <v>POSTE</v>
      </c>
      <c r="I3687" s="180" t="str">
        <f>+'INFO SEAL'!M3638</f>
        <v>CONCRETO</v>
      </c>
      <c r="J3687" s="180" t="str">
        <f>+'INFO SEAL'!N3638&amp;"-"&amp;F3687</f>
        <v>PPC19-MT</v>
      </c>
      <c r="K3687" s="180"/>
      <c r="L3687" s="182" t="str">
        <f>+VLOOKUP('INFO SEAL'!N3638,$J$8:$V$50,3,FALSE)</f>
        <v>POSTE DE CONCRETO ARMADO DE 13/300/150/345</v>
      </c>
      <c r="M3687" s="33">
        <f t="shared" si="128"/>
        <v>0.5</v>
      </c>
    </row>
    <row r="3688" spans="1:13" x14ac:dyDescent="0.25">
      <c r="A3688" s="73">
        <f>+'INFO SEAL'!B3639</f>
        <v>3634</v>
      </c>
      <c r="B3688" s="180" t="str">
        <f t="shared" si="127"/>
        <v>SICODI</v>
      </c>
      <c r="C3688" s="180" t="str">
        <f>+'INFO SEAL'!C3639</f>
        <v>AREQUIPA</v>
      </c>
      <c r="D3688" s="180" t="str">
        <f>+'INFO SEAL'!D3639</f>
        <v>CARAVELI</v>
      </c>
      <c r="E3688" s="180" t="str">
        <f>+'INFO SEAL'!E3639</f>
        <v>CARAVELI</v>
      </c>
      <c r="F3688" s="180" t="str">
        <f>+IF('INFO SEAL'!I3639="BAJA TENSION","BT",IF('INFO SEAL'!I3639="MEDIA TENSION","MT","AT"))</f>
        <v>MT</v>
      </c>
      <c r="G3688" s="180">
        <f>+'INFO SEAL'!K3639</f>
        <v>13</v>
      </c>
      <c r="H3688" s="180" t="str">
        <f>+'INFO SEAL'!L3639</f>
        <v>POSTE</v>
      </c>
      <c r="I3688" s="180" t="str">
        <f>+'INFO SEAL'!M3639</f>
        <v>CONCRETO</v>
      </c>
      <c r="J3688" s="180" t="str">
        <f>+'INFO SEAL'!N3639&amp;"-"&amp;F3688</f>
        <v>PPC19-MT</v>
      </c>
      <c r="K3688" s="180"/>
      <c r="L3688" s="182" t="str">
        <f>+VLOOKUP('INFO SEAL'!N3639,$J$8:$V$50,3,FALSE)</f>
        <v>POSTE DE CONCRETO ARMADO DE 13/300/150/345</v>
      </c>
      <c r="M3688" s="33">
        <f t="shared" si="128"/>
        <v>0.5</v>
      </c>
    </row>
    <row r="3689" spans="1:13" x14ac:dyDescent="0.25">
      <c r="A3689" s="73">
        <f>+'INFO SEAL'!B3640</f>
        <v>3635</v>
      </c>
      <c r="B3689" s="180" t="str">
        <f t="shared" si="127"/>
        <v>SICODI</v>
      </c>
      <c r="C3689" s="180" t="str">
        <f>+'INFO SEAL'!C3640</f>
        <v>AREQUIPA</v>
      </c>
      <c r="D3689" s="180" t="str">
        <f>+'INFO SEAL'!D3640</f>
        <v>CAMANA</v>
      </c>
      <c r="E3689" s="180" t="str">
        <f>+'INFO SEAL'!E3640</f>
        <v>MARISCAL CACERES</v>
      </c>
      <c r="F3689" s="180" t="str">
        <f>+IF('INFO SEAL'!I3640="BAJA TENSION","BT",IF('INFO SEAL'!I3640="MEDIA TENSION","MT","AT"))</f>
        <v>MT</v>
      </c>
      <c r="G3689" s="180">
        <f>+'INFO SEAL'!K3640</f>
        <v>13</v>
      </c>
      <c r="H3689" s="180" t="str">
        <f>+'INFO SEAL'!L3640</f>
        <v>POSTE</v>
      </c>
      <c r="I3689" s="180" t="str">
        <f>+'INFO SEAL'!M3640</f>
        <v>CONCRETO</v>
      </c>
      <c r="J3689" s="180" t="str">
        <f>+'INFO SEAL'!N3640&amp;"-"&amp;F3689</f>
        <v>PPC19-MT</v>
      </c>
      <c r="K3689" s="180"/>
      <c r="L3689" s="182" t="str">
        <f>+VLOOKUP('INFO SEAL'!N3640,$J$8:$V$50,3,FALSE)</f>
        <v>POSTE DE CONCRETO ARMADO DE 13/300/150/345</v>
      </c>
      <c r="M3689" s="33">
        <f t="shared" si="128"/>
        <v>0.5</v>
      </c>
    </row>
    <row r="3690" spans="1:13" x14ac:dyDescent="0.25">
      <c r="A3690" s="73">
        <f>+'INFO SEAL'!B3641</f>
        <v>3636</v>
      </c>
      <c r="B3690" s="180" t="str">
        <f t="shared" si="127"/>
        <v>SICODI</v>
      </c>
      <c r="C3690" s="180" t="str">
        <f>+'INFO SEAL'!C3641</f>
        <v>AREQUIPA</v>
      </c>
      <c r="D3690" s="180" t="str">
        <f>+'INFO SEAL'!D3641</f>
        <v>CARAVELI</v>
      </c>
      <c r="E3690" s="180" t="str">
        <f>+'INFO SEAL'!E3641</f>
        <v>CARAVELI</v>
      </c>
      <c r="F3690" s="180" t="str">
        <f>+IF('INFO SEAL'!I3641="BAJA TENSION","BT",IF('INFO SEAL'!I3641="MEDIA TENSION","MT","AT"))</f>
        <v>MT</v>
      </c>
      <c r="G3690" s="180">
        <f>+'INFO SEAL'!K3641</f>
        <v>13</v>
      </c>
      <c r="H3690" s="180" t="str">
        <f>+'INFO SEAL'!L3641</f>
        <v>POSTE</v>
      </c>
      <c r="I3690" s="180" t="str">
        <f>+'INFO SEAL'!M3641</f>
        <v>CONCRETO</v>
      </c>
      <c r="J3690" s="180" t="str">
        <f>+'INFO SEAL'!N3641&amp;"-"&amp;F3690</f>
        <v>PPC19-MT</v>
      </c>
      <c r="K3690" s="180"/>
      <c r="L3690" s="182" t="str">
        <f>+VLOOKUP('INFO SEAL'!N3641,$J$8:$V$50,3,FALSE)</f>
        <v>POSTE DE CONCRETO ARMADO DE 13/300/150/345</v>
      </c>
      <c r="M3690" s="33">
        <f t="shared" si="128"/>
        <v>0.5</v>
      </c>
    </row>
    <row r="3691" spans="1:13" x14ac:dyDescent="0.25">
      <c r="A3691" s="73">
        <f>+'INFO SEAL'!B3642</f>
        <v>3637</v>
      </c>
      <c r="B3691" s="180" t="str">
        <f t="shared" si="127"/>
        <v>SICODI</v>
      </c>
      <c r="C3691" s="180" t="str">
        <f>+'INFO SEAL'!C3642</f>
        <v>AREQUIPA</v>
      </c>
      <c r="D3691" s="180" t="str">
        <f>+'INFO SEAL'!D3642</f>
        <v>CARAVELI</v>
      </c>
      <c r="E3691" s="180" t="str">
        <f>+'INFO SEAL'!E3642</f>
        <v>CARAVELI</v>
      </c>
      <c r="F3691" s="180" t="str">
        <f>+IF('INFO SEAL'!I3642="BAJA TENSION","BT",IF('INFO SEAL'!I3642="MEDIA TENSION","MT","AT"))</f>
        <v>MT</v>
      </c>
      <c r="G3691" s="180">
        <f>+'INFO SEAL'!K3642</f>
        <v>13</v>
      </c>
      <c r="H3691" s="180" t="str">
        <f>+'INFO SEAL'!L3642</f>
        <v>POSTE</v>
      </c>
      <c r="I3691" s="180" t="str">
        <f>+'INFO SEAL'!M3642</f>
        <v>CONCRETO</v>
      </c>
      <c r="J3691" s="180" t="str">
        <f>+'INFO SEAL'!N3642&amp;"-"&amp;F3691</f>
        <v>PPC19-MT</v>
      </c>
      <c r="K3691" s="180"/>
      <c r="L3691" s="182" t="str">
        <f>+VLOOKUP('INFO SEAL'!N3642,$J$8:$V$50,3,FALSE)</f>
        <v>POSTE DE CONCRETO ARMADO DE 13/300/150/345</v>
      </c>
      <c r="M3691" s="33">
        <f t="shared" si="128"/>
        <v>0.5</v>
      </c>
    </row>
    <row r="3692" spans="1:13" x14ac:dyDescent="0.25">
      <c r="A3692" s="73">
        <f>+'INFO SEAL'!B3643</f>
        <v>3638</v>
      </c>
      <c r="B3692" s="180" t="str">
        <f t="shared" si="127"/>
        <v>SICODI</v>
      </c>
      <c r="C3692" s="180" t="str">
        <f>+'INFO SEAL'!C3643</f>
        <v>AREQUIPA</v>
      </c>
      <c r="D3692" s="180" t="str">
        <f>+'INFO SEAL'!D3643</f>
        <v>CARAVELI</v>
      </c>
      <c r="E3692" s="180" t="str">
        <f>+'INFO SEAL'!E3643</f>
        <v>CARAVELI</v>
      </c>
      <c r="F3692" s="180" t="str">
        <f>+IF('INFO SEAL'!I3643="BAJA TENSION","BT",IF('INFO SEAL'!I3643="MEDIA TENSION","MT","AT"))</f>
        <v>MT</v>
      </c>
      <c r="G3692" s="180">
        <f>+'INFO SEAL'!K3643</f>
        <v>13</v>
      </c>
      <c r="H3692" s="180" t="str">
        <f>+'INFO SEAL'!L3643</f>
        <v>POSTE</v>
      </c>
      <c r="I3692" s="180" t="str">
        <f>+'INFO SEAL'!M3643</f>
        <v>CONCRETO</v>
      </c>
      <c r="J3692" s="180" t="str">
        <f>+'INFO SEAL'!N3643&amp;"-"&amp;F3692</f>
        <v>PPC19-MT</v>
      </c>
      <c r="K3692" s="180"/>
      <c r="L3692" s="182" t="str">
        <f>+VLOOKUP('INFO SEAL'!N3643,$J$8:$V$50,3,FALSE)</f>
        <v>POSTE DE CONCRETO ARMADO DE 13/300/150/345</v>
      </c>
      <c r="M3692" s="33">
        <f t="shared" si="128"/>
        <v>0.5</v>
      </c>
    </row>
    <row r="3693" spans="1:13" x14ac:dyDescent="0.25">
      <c r="A3693" s="73">
        <f>+'INFO SEAL'!B3644</f>
        <v>3639</v>
      </c>
      <c r="B3693" s="180" t="str">
        <f t="shared" si="127"/>
        <v>SICODI</v>
      </c>
      <c r="C3693" s="180" t="str">
        <f>+'INFO SEAL'!C3644</f>
        <v>AREQUIPA</v>
      </c>
      <c r="D3693" s="180" t="str">
        <f>+'INFO SEAL'!D3644</f>
        <v>CARAVELI</v>
      </c>
      <c r="E3693" s="180" t="str">
        <f>+'INFO SEAL'!E3644</f>
        <v>CARAVELI</v>
      </c>
      <c r="F3693" s="180" t="str">
        <f>+IF('INFO SEAL'!I3644="BAJA TENSION","BT",IF('INFO SEAL'!I3644="MEDIA TENSION","MT","AT"))</f>
        <v>MT</v>
      </c>
      <c r="G3693" s="180">
        <f>+'INFO SEAL'!K3644</f>
        <v>13</v>
      </c>
      <c r="H3693" s="180" t="str">
        <f>+'INFO SEAL'!L3644</f>
        <v>POSTE</v>
      </c>
      <c r="I3693" s="180" t="str">
        <f>+'INFO SEAL'!M3644</f>
        <v>CONCRETO</v>
      </c>
      <c r="J3693" s="180" t="str">
        <f>+'INFO SEAL'!N3644&amp;"-"&amp;F3693</f>
        <v>PPC19-MT</v>
      </c>
      <c r="K3693" s="180"/>
      <c r="L3693" s="182" t="str">
        <f>+VLOOKUP('INFO SEAL'!N3644,$J$8:$V$50,3,FALSE)</f>
        <v>POSTE DE CONCRETO ARMADO DE 13/300/150/345</v>
      </c>
      <c r="M3693" s="33">
        <f t="shared" si="128"/>
        <v>0.5</v>
      </c>
    </row>
    <row r="3694" spans="1:13" x14ac:dyDescent="0.25">
      <c r="A3694" s="73">
        <f>+'INFO SEAL'!B3645</f>
        <v>3640</v>
      </c>
      <c r="B3694" s="180" t="str">
        <f t="shared" si="127"/>
        <v>SICODI</v>
      </c>
      <c r="C3694" s="180" t="str">
        <f>+'INFO SEAL'!C3645</f>
        <v>AREQUIPA</v>
      </c>
      <c r="D3694" s="180" t="str">
        <f>+'INFO SEAL'!D3645</f>
        <v>CARAVELI</v>
      </c>
      <c r="E3694" s="180" t="str">
        <f>+'INFO SEAL'!E3645</f>
        <v>CARAVELI</v>
      </c>
      <c r="F3694" s="180" t="str">
        <f>+IF('INFO SEAL'!I3645="BAJA TENSION","BT",IF('INFO SEAL'!I3645="MEDIA TENSION","MT","AT"))</f>
        <v>MT</v>
      </c>
      <c r="G3694" s="180">
        <f>+'INFO SEAL'!K3645</f>
        <v>13</v>
      </c>
      <c r="H3694" s="180" t="str">
        <f>+'INFO SEAL'!L3645</f>
        <v>POSTE</v>
      </c>
      <c r="I3694" s="180" t="str">
        <f>+'INFO SEAL'!M3645</f>
        <v>CONCRETO</v>
      </c>
      <c r="J3694" s="180" t="str">
        <f>+'INFO SEAL'!N3645&amp;"-"&amp;F3694</f>
        <v>PPC19-MT</v>
      </c>
      <c r="K3694" s="180"/>
      <c r="L3694" s="182" t="str">
        <f>+VLOOKUP('INFO SEAL'!N3645,$J$8:$V$50,3,FALSE)</f>
        <v>POSTE DE CONCRETO ARMADO DE 13/300/150/345</v>
      </c>
      <c r="M3694" s="33">
        <f t="shared" si="128"/>
        <v>0.5</v>
      </c>
    </row>
    <row r="3695" spans="1:13" x14ac:dyDescent="0.25">
      <c r="A3695" s="73">
        <f>+'INFO SEAL'!B3646</f>
        <v>3641</v>
      </c>
      <c r="B3695" s="180" t="str">
        <f t="shared" si="127"/>
        <v>SICODI</v>
      </c>
      <c r="C3695" s="180" t="str">
        <f>+'INFO SEAL'!C3646</f>
        <v>AREQUIPA</v>
      </c>
      <c r="D3695" s="180" t="str">
        <f>+'INFO SEAL'!D3646</f>
        <v>CARAVELI</v>
      </c>
      <c r="E3695" s="180" t="str">
        <f>+'INFO SEAL'!E3646</f>
        <v>CARAVELI</v>
      </c>
      <c r="F3695" s="180" t="str">
        <f>+IF('INFO SEAL'!I3646="BAJA TENSION","BT",IF('INFO SEAL'!I3646="MEDIA TENSION","MT","AT"))</f>
        <v>MT</v>
      </c>
      <c r="G3695" s="180">
        <f>+'INFO SEAL'!K3646</f>
        <v>13</v>
      </c>
      <c r="H3695" s="180" t="str">
        <f>+'INFO SEAL'!L3646</f>
        <v>POSTE</v>
      </c>
      <c r="I3695" s="180" t="str">
        <f>+'INFO SEAL'!M3646</f>
        <v>CONCRETO</v>
      </c>
      <c r="J3695" s="180" t="str">
        <f>+'INFO SEAL'!N3646&amp;"-"&amp;F3695</f>
        <v>PPC19-MT</v>
      </c>
      <c r="K3695" s="180"/>
      <c r="L3695" s="182" t="str">
        <f>+VLOOKUP('INFO SEAL'!N3646,$J$8:$V$50,3,FALSE)</f>
        <v>POSTE DE CONCRETO ARMADO DE 13/300/150/345</v>
      </c>
      <c r="M3695" s="33">
        <f t="shared" si="128"/>
        <v>0.5</v>
      </c>
    </row>
    <row r="3696" spans="1:13" x14ac:dyDescent="0.25">
      <c r="A3696" s="73">
        <f>+'INFO SEAL'!B3647</f>
        <v>3642</v>
      </c>
      <c r="B3696" s="180" t="str">
        <f t="shared" si="127"/>
        <v>SICODI</v>
      </c>
      <c r="C3696" s="180" t="str">
        <f>+'INFO SEAL'!C3647</f>
        <v>AREQUIPA</v>
      </c>
      <c r="D3696" s="180" t="str">
        <f>+'INFO SEAL'!D3647</f>
        <v>CARAVELI</v>
      </c>
      <c r="E3696" s="180" t="str">
        <f>+'INFO SEAL'!E3647</f>
        <v>CARAVELI</v>
      </c>
      <c r="F3696" s="180" t="str">
        <f>+IF('INFO SEAL'!I3647="BAJA TENSION","BT",IF('INFO SEAL'!I3647="MEDIA TENSION","MT","AT"))</f>
        <v>MT</v>
      </c>
      <c r="G3696" s="180">
        <f>+'INFO SEAL'!K3647</f>
        <v>13</v>
      </c>
      <c r="H3696" s="180" t="str">
        <f>+'INFO SEAL'!L3647</f>
        <v>POSTE</v>
      </c>
      <c r="I3696" s="180" t="str">
        <f>+'INFO SEAL'!M3647</f>
        <v>CONCRETO</v>
      </c>
      <c r="J3696" s="180" t="str">
        <f>+'INFO SEAL'!N3647&amp;"-"&amp;F3696</f>
        <v>PPC19-MT</v>
      </c>
      <c r="K3696" s="180"/>
      <c r="L3696" s="182" t="str">
        <f>+VLOOKUP('INFO SEAL'!N3647,$J$8:$V$50,3,FALSE)</f>
        <v>POSTE DE CONCRETO ARMADO DE 13/300/150/345</v>
      </c>
      <c r="M3696" s="33">
        <f t="shared" si="128"/>
        <v>0.5</v>
      </c>
    </row>
    <row r="3697" spans="1:13" x14ac:dyDescent="0.25">
      <c r="A3697" s="73">
        <f>+'INFO SEAL'!B3648</f>
        <v>3643</v>
      </c>
      <c r="B3697" s="180" t="str">
        <f t="shared" si="127"/>
        <v>SICODI</v>
      </c>
      <c r="C3697" s="180" t="str">
        <f>+'INFO SEAL'!C3648</f>
        <v>AREQUIPA</v>
      </c>
      <c r="D3697" s="180" t="str">
        <f>+'INFO SEAL'!D3648</f>
        <v>CARAVELI</v>
      </c>
      <c r="E3697" s="180" t="str">
        <f>+'INFO SEAL'!E3648</f>
        <v>CARAVELI</v>
      </c>
      <c r="F3697" s="180" t="str">
        <f>+IF('INFO SEAL'!I3648="BAJA TENSION","BT",IF('INFO SEAL'!I3648="MEDIA TENSION","MT","AT"))</f>
        <v>MT</v>
      </c>
      <c r="G3697" s="180">
        <f>+'INFO SEAL'!K3648</f>
        <v>13</v>
      </c>
      <c r="H3697" s="180" t="str">
        <f>+'INFO SEAL'!L3648</f>
        <v>POSTE</v>
      </c>
      <c r="I3697" s="180" t="str">
        <f>+'INFO SEAL'!M3648</f>
        <v>CONCRETO</v>
      </c>
      <c r="J3697" s="180" t="str">
        <f>+'INFO SEAL'!N3648&amp;"-"&amp;F3697</f>
        <v>PPC19-MT</v>
      </c>
      <c r="K3697" s="180"/>
      <c r="L3697" s="182" t="str">
        <f>+VLOOKUP('INFO SEAL'!N3648,$J$8:$V$50,3,FALSE)</f>
        <v>POSTE DE CONCRETO ARMADO DE 13/300/150/345</v>
      </c>
      <c r="M3697" s="33">
        <f t="shared" si="128"/>
        <v>0.5</v>
      </c>
    </row>
    <row r="3698" spans="1:13" x14ac:dyDescent="0.25">
      <c r="A3698" s="73">
        <f>+'INFO SEAL'!B3649</f>
        <v>3644</v>
      </c>
      <c r="B3698" s="180" t="str">
        <f t="shared" si="127"/>
        <v>SICODI</v>
      </c>
      <c r="C3698" s="180" t="str">
        <f>+'INFO SEAL'!C3649</f>
        <v>AREQUIPA</v>
      </c>
      <c r="D3698" s="180" t="str">
        <f>+'INFO SEAL'!D3649</f>
        <v>CARAVELI</v>
      </c>
      <c r="E3698" s="180" t="str">
        <f>+'INFO SEAL'!E3649</f>
        <v>CARAVELI</v>
      </c>
      <c r="F3698" s="180" t="str">
        <f>+IF('INFO SEAL'!I3649="BAJA TENSION","BT",IF('INFO SEAL'!I3649="MEDIA TENSION","MT","AT"))</f>
        <v>MT</v>
      </c>
      <c r="G3698" s="180">
        <f>+'INFO SEAL'!K3649</f>
        <v>13</v>
      </c>
      <c r="H3698" s="180" t="str">
        <f>+'INFO SEAL'!L3649</f>
        <v>POSTE</v>
      </c>
      <c r="I3698" s="180" t="str">
        <f>+'INFO SEAL'!M3649</f>
        <v>CONCRETO</v>
      </c>
      <c r="J3698" s="180" t="str">
        <f>+'INFO SEAL'!N3649&amp;"-"&amp;F3698</f>
        <v>PPC19-MT</v>
      </c>
      <c r="K3698" s="180"/>
      <c r="L3698" s="182" t="str">
        <f>+VLOOKUP('INFO SEAL'!N3649,$J$8:$V$50,3,FALSE)</f>
        <v>POSTE DE CONCRETO ARMADO DE 13/300/150/345</v>
      </c>
      <c r="M3698" s="33">
        <f t="shared" si="128"/>
        <v>0.5</v>
      </c>
    </row>
    <row r="3699" spans="1:13" x14ac:dyDescent="0.25">
      <c r="A3699" s="73">
        <f>+'INFO SEAL'!B3650</f>
        <v>3645</v>
      </c>
      <c r="B3699" s="180" t="str">
        <f t="shared" si="127"/>
        <v>SICODI</v>
      </c>
      <c r="C3699" s="180" t="str">
        <f>+'INFO SEAL'!C3650</f>
        <v>AREQUIPA</v>
      </c>
      <c r="D3699" s="180" t="str">
        <f>+'INFO SEAL'!D3650</f>
        <v>CARAVELI</v>
      </c>
      <c r="E3699" s="180" t="str">
        <f>+'INFO SEAL'!E3650</f>
        <v>CARAVELI</v>
      </c>
      <c r="F3699" s="180" t="str">
        <f>+IF('INFO SEAL'!I3650="BAJA TENSION","BT",IF('INFO SEAL'!I3650="MEDIA TENSION","MT","AT"))</f>
        <v>MT</v>
      </c>
      <c r="G3699" s="180">
        <f>+'INFO SEAL'!K3650</f>
        <v>13</v>
      </c>
      <c r="H3699" s="180" t="str">
        <f>+'INFO SEAL'!L3650</f>
        <v>POSTE</v>
      </c>
      <c r="I3699" s="180" t="str">
        <f>+'INFO SEAL'!M3650</f>
        <v>CONCRETO</v>
      </c>
      <c r="J3699" s="180" t="str">
        <f>+'INFO SEAL'!N3650&amp;"-"&amp;F3699</f>
        <v>PPC19-MT</v>
      </c>
      <c r="K3699" s="180"/>
      <c r="L3699" s="182" t="str">
        <f>+VLOOKUP('INFO SEAL'!N3650,$J$8:$V$50,3,FALSE)</f>
        <v>POSTE DE CONCRETO ARMADO DE 13/300/150/345</v>
      </c>
      <c r="M3699" s="33">
        <f t="shared" si="128"/>
        <v>0.5</v>
      </c>
    </row>
    <row r="3700" spans="1:13" x14ac:dyDescent="0.25">
      <c r="A3700" s="73">
        <f>+'INFO SEAL'!B3651</f>
        <v>3646</v>
      </c>
      <c r="B3700" s="180" t="str">
        <f t="shared" si="127"/>
        <v>SICODI</v>
      </c>
      <c r="C3700" s="180" t="str">
        <f>+'INFO SEAL'!C3651</f>
        <v>AREQUIPA</v>
      </c>
      <c r="D3700" s="180" t="str">
        <f>+'INFO SEAL'!D3651</f>
        <v>CAMANA</v>
      </c>
      <c r="E3700" s="180" t="str">
        <f>+'INFO SEAL'!E3651</f>
        <v>MARISCAL CACERES</v>
      </c>
      <c r="F3700" s="180" t="str">
        <f>+IF('INFO SEAL'!I3651="BAJA TENSION","BT",IF('INFO SEAL'!I3651="MEDIA TENSION","MT","AT"))</f>
        <v>MT</v>
      </c>
      <c r="G3700" s="180">
        <f>+'INFO SEAL'!K3651</f>
        <v>13</v>
      </c>
      <c r="H3700" s="180" t="str">
        <f>+'INFO SEAL'!L3651</f>
        <v>POSTE</v>
      </c>
      <c r="I3700" s="180" t="str">
        <f>+'INFO SEAL'!M3651</f>
        <v>CONCRETO</v>
      </c>
      <c r="J3700" s="180" t="str">
        <f>+'INFO SEAL'!N3651&amp;"-"&amp;F3700</f>
        <v>PPC19-MT</v>
      </c>
      <c r="K3700" s="180"/>
      <c r="L3700" s="182" t="str">
        <f>+VLOOKUP('INFO SEAL'!N3651,$J$8:$V$50,3,FALSE)</f>
        <v>POSTE DE CONCRETO ARMADO DE 13/300/150/345</v>
      </c>
      <c r="M3700" s="33">
        <f t="shared" si="128"/>
        <v>0.5</v>
      </c>
    </row>
    <row r="3701" spans="1:13" x14ac:dyDescent="0.25">
      <c r="A3701" s="73">
        <f>+'INFO SEAL'!B3652</f>
        <v>3647</v>
      </c>
      <c r="B3701" s="180" t="str">
        <f t="shared" si="127"/>
        <v>SICODI</v>
      </c>
      <c r="C3701" s="180" t="str">
        <f>+'INFO SEAL'!C3652</f>
        <v>AREQUIPA</v>
      </c>
      <c r="D3701" s="180" t="str">
        <f>+'INFO SEAL'!D3652</f>
        <v>CAMANA</v>
      </c>
      <c r="E3701" s="180" t="str">
        <f>+'INFO SEAL'!E3652</f>
        <v>MARISCAL CACERES</v>
      </c>
      <c r="F3701" s="180" t="str">
        <f>+IF('INFO SEAL'!I3652="BAJA TENSION","BT",IF('INFO SEAL'!I3652="MEDIA TENSION","MT","AT"))</f>
        <v>MT</v>
      </c>
      <c r="G3701" s="180">
        <f>+'INFO SEAL'!K3652</f>
        <v>13</v>
      </c>
      <c r="H3701" s="180" t="str">
        <f>+'INFO SEAL'!L3652</f>
        <v>POSTE</v>
      </c>
      <c r="I3701" s="180" t="str">
        <f>+'INFO SEAL'!M3652</f>
        <v>CONCRETO</v>
      </c>
      <c r="J3701" s="180" t="str">
        <f>+'INFO SEAL'!N3652&amp;"-"&amp;F3701</f>
        <v>PPC19-MT</v>
      </c>
      <c r="K3701" s="180"/>
      <c r="L3701" s="182" t="str">
        <f>+VLOOKUP('INFO SEAL'!N3652,$J$8:$V$50,3,FALSE)</f>
        <v>POSTE DE CONCRETO ARMADO DE 13/300/150/345</v>
      </c>
      <c r="M3701" s="33">
        <f t="shared" si="128"/>
        <v>0.5</v>
      </c>
    </row>
    <row r="3702" spans="1:13" x14ac:dyDescent="0.25">
      <c r="A3702" s="73">
        <f>+'INFO SEAL'!B3653</f>
        <v>3648</v>
      </c>
      <c r="B3702" s="180" t="str">
        <f t="shared" si="127"/>
        <v>SICODI</v>
      </c>
      <c r="C3702" s="180" t="str">
        <f>+'INFO SEAL'!C3653</f>
        <v>AREQUIPA</v>
      </c>
      <c r="D3702" s="180" t="str">
        <f>+'INFO SEAL'!D3653</f>
        <v>CAMANA</v>
      </c>
      <c r="E3702" s="180" t="str">
        <f>+'INFO SEAL'!E3653</f>
        <v>MARISCAL CACERES</v>
      </c>
      <c r="F3702" s="180" t="str">
        <f>+IF('INFO SEAL'!I3653="BAJA TENSION","BT",IF('INFO SEAL'!I3653="MEDIA TENSION","MT","AT"))</f>
        <v>MT</v>
      </c>
      <c r="G3702" s="180">
        <f>+'INFO SEAL'!K3653</f>
        <v>13</v>
      </c>
      <c r="H3702" s="180" t="str">
        <f>+'INFO SEAL'!L3653</f>
        <v>POSTE</v>
      </c>
      <c r="I3702" s="180" t="str">
        <f>+'INFO SEAL'!M3653</f>
        <v>CONCRETO</v>
      </c>
      <c r="J3702" s="180" t="str">
        <f>+'INFO SEAL'!N3653&amp;"-"&amp;F3702</f>
        <v>PPC18-MT</v>
      </c>
      <c r="K3702" s="180"/>
      <c r="L3702" s="182" t="str">
        <f>+VLOOKUP('INFO SEAL'!N3653,$J$8:$V$50,3,FALSE)</f>
        <v>POSTE DE CONCRETO ARMADO DE 13/200/140/335</v>
      </c>
      <c r="M3702" s="33">
        <f t="shared" si="128"/>
        <v>0.4</v>
      </c>
    </row>
    <row r="3703" spans="1:13" x14ac:dyDescent="0.25">
      <c r="A3703" s="73">
        <f>+'INFO SEAL'!B3654</f>
        <v>3649</v>
      </c>
      <c r="B3703" s="180" t="str">
        <f t="shared" si="127"/>
        <v>SICODI</v>
      </c>
      <c r="C3703" s="180" t="str">
        <f>+'INFO SEAL'!C3654</f>
        <v>AREQUIPA</v>
      </c>
      <c r="D3703" s="180" t="str">
        <f>+'INFO SEAL'!D3654</f>
        <v>CAMANA</v>
      </c>
      <c r="E3703" s="180" t="str">
        <f>+'INFO SEAL'!E3654</f>
        <v>MARISCAL CACERES</v>
      </c>
      <c r="F3703" s="180" t="str">
        <f>+IF('INFO SEAL'!I3654="BAJA TENSION","BT",IF('INFO SEAL'!I3654="MEDIA TENSION","MT","AT"))</f>
        <v>MT</v>
      </c>
      <c r="G3703" s="180">
        <f>+'INFO SEAL'!K3654</f>
        <v>13</v>
      </c>
      <c r="H3703" s="180" t="str">
        <f>+'INFO SEAL'!L3654</f>
        <v>POSTE</v>
      </c>
      <c r="I3703" s="180" t="str">
        <f>+'INFO SEAL'!M3654</f>
        <v>CONCRETO</v>
      </c>
      <c r="J3703" s="180" t="str">
        <f>+'INFO SEAL'!N3654&amp;"-"&amp;F3703</f>
        <v>PPC19-MT</v>
      </c>
      <c r="K3703" s="180"/>
      <c r="L3703" s="182" t="str">
        <f>+VLOOKUP('INFO SEAL'!N3654,$J$8:$V$50,3,FALSE)</f>
        <v>POSTE DE CONCRETO ARMADO DE 13/300/150/345</v>
      </c>
      <c r="M3703" s="33">
        <f t="shared" si="128"/>
        <v>0.5</v>
      </c>
    </row>
    <row r="3704" spans="1:13" x14ac:dyDescent="0.25">
      <c r="A3704" s="73">
        <f>+'INFO SEAL'!B3655</f>
        <v>3650</v>
      </c>
      <c r="B3704" s="180" t="str">
        <f t="shared" ref="B3704:B3767" si="129">+INDEX($B$8:$B$50,MATCH(L3704,$L$8:$L$50,0))</f>
        <v>SICODI</v>
      </c>
      <c r="C3704" s="180" t="str">
        <f>+'INFO SEAL'!C3655</f>
        <v>AREQUIPA</v>
      </c>
      <c r="D3704" s="180" t="str">
        <f>+'INFO SEAL'!D3655</f>
        <v>CAMANA</v>
      </c>
      <c r="E3704" s="180" t="str">
        <f>+'INFO SEAL'!E3655</f>
        <v>MARISCAL CACERES</v>
      </c>
      <c r="F3704" s="180" t="str">
        <f>+IF('INFO SEAL'!I3655="BAJA TENSION","BT",IF('INFO SEAL'!I3655="MEDIA TENSION","MT","AT"))</f>
        <v>MT</v>
      </c>
      <c r="G3704" s="180">
        <f>+'INFO SEAL'!K3655</f>
        <v>13</v>
      </c>
      <c r="H3704" s="180" t="str">
        <f>+'INFO SEAL'!L3655</f>
        <v>POSTE</v>
      </c>
      <c r="I3704" s="180" t="str">
        <f>+'INFO SEAL'!M3655</f>
        <v>CONCRETO</v>
      </c>
      <c r="J3704" s="180" t="str">
        <f>+'INFO SEAL'!N3655&amp;"-"&amp;F3704</f>
        <v>PPC19-MT</v>
      </c>
      <c r="K3704" s="180"/>
      <c r="L3704" s="182" t="str">
        <f>+VLOOKUP('INFO SEAL'!N3655,$J$8:$V$50,3,FALSE)</f>
        <v>POSTE DE CONCRETO ARMADO DE 13/300/150/345</v>
      </c>
      <c r="M3704" s="33">
        <f t="shared" ref="M3704:M3767" si="130">+VLOOKUP(J3704,$K$8:$V$50,12,FALSE)</f>
        <v>0.5</v>
      </c>
    </row>
    <row r="3705" spans="1:13" x14ac:dyDescent="0.25">
      <c r="A3705" s="73">
        <f>+'INFO SEAL'!B3656</f>
        <v>3651</v>
      </c>
      <c r="B3705" s="180" t="str">
        <f t="shared" si="129"/>
        <v>SICODI</v>
      </c>
      <c r="C3705" s="180" t="str">
        <f>+'INFO SEAL'!C3656</f>
        <v>AREQUIPA</v>
      </c>
      <c r="D3705" s="180" t="str">
        <f>+'INFO SEAL'!D3656</f>
        <v>CAMANA</v>
      </c>
      <c r="E3705" s="180" t="str">
        <f>+'INFO SEAL'!E3656</f>
        <v>MARISCAL CACERES</v>
      </c>
      <c r="F3705" s="180" t="str">
        <f>+IF('INFO SEAL'!I3656="BAJA TENSION","BT",IF('INFO SEAL'!I3656="MEDIA TENSION","MT","AT"))</f>
        <v>MT</v>
      </c>
      <c r="G3705" s="180">
        <f>+'INFO SEAL'!K3656</f>
        <v>13</v>
      </c>
      <c r="H3705" s="180" t="str">
        <f>+'INFO SEAL'!L3656</f>
        <v>POSTE</v>
      </c>
      <c r="I3705" s="180" t="str">
        <f>+'INFO SEAL'!M3656</f>
        <v>CONCRETO</v>
      </c>
      <c r="J3705" s="180" t="str">
        <f>+'INFO SEAL'!N3656&amp;"-"&amp;F3705</f>
        <v>PPC18-MT</v>
      </c>
      <c r="K3705" s="180"/>
      <c r="L3705" s="182" t="str">
        <f>+VLOOKUP('INFO SEAL'!N3656,$J$8:$V$50,3,FALSE)</f>
        <v>POSTE DE CONCRETO ARMADO DE 13/200/140/335</v>
      </c>
      <c r="M3705" s="33">
        <f t="shared" si="130"/>
        <v>0.4</v>
      </c>
    </row>
    <row r="3706" spans="1:13" x14ac:dyDescent="0.25">
      <c r="A3706" s="73">
        <f>+'INFO SEAL'!B3657</f>
        <v>3652</v>
      </c>
      <c r="B3706" s="180" t="str">
        <f t="shared" si="129"/>
        <v>SICODI</v>
      </c>
      <c r="C3706" s="180" t="str">
        <f>+'INFO SEAL'!C3657</f>
        <v>AREQUIPA</v>
      </c>
      <c r="D3706" s="180" t="str">
        <f>+'INFO SEAL'!D3657</f>
        <v>CAMANA</v>
      </c>
      <c r="E3706" s="180" t="str">
        <f>+'INFO SEAL'!E3657</f>
        <v>MARISCAL CACERES</v>
      </c>
      <c r="F3706" s="180" t="str">
        <f>+IF('INFO SEAL'!I3657="BAJA TENSION","BT",IF('INFO SEAL'!I3657="MEDIA TENSION","MT","AT"))</f>
        <v>MT</v>
      </c>
      <c r="G3706" s="180">
        <f>+'INFO SEAL'!K3657</f>
        <v>13</v>
      </c>
      <c r="H3706" s="180" t="str">
        <f>+'INFO SEAL'!L3657</f>
        <v>POSTE</v>
      </c>
      <c r="I3706" s="180" t="str">
        <f>+'INFO SEAL'!M3657</f>
        <v>CONCRETO</v>
      </c>
      <c r="J3706" s="180" t="str">
        <f>+'INFO SEAL'!N3657&amp;"-"&amp;F3706</f>
        <v>PPC19-MT</v>
      </c>
      <c r="K3706" s="180"/>
      <c r="L3706" s="182" t="str">
        <f>+VLOOKUP('INFO SEAL'!N3657,$J$8:$V$50,3,FALSE)</f>
        <v>POSTE DE CONCRETO ARMADO DE 13/300/150/345</v>
      </c>
      <c r="M3706" s="33">
        <f t="shared" si="130"/>
        <v>0.5</v>
      </c>
    </row>
    <row r="3707" spans="1:13" x14ac:dyDescent="0.25">
      <c r="A3707" s="73">
        <f>+'INFO SEAL'!B3658</f>
        <v>3653</v>
      </c>
      <c r="B3707" s="180" t="str">
        <f t="shared" si="129"/>
        <v>SICODI</v>
      </c>
      <c r="C3707" s="180" t="str">
        <f>+'INFO SEAL'!C3658</f>
        <v>AREQUIPA</v>
      </c>
      <c r="D3707" s="180" t="str">
        <f>+'INFO SEAL'!D3658</f>
        <v>CAMANA</v>
      </c>
      <c r="E3707" s="180" t="str">
        <f>+'INFO SEAL'!E3658</f>
        <v>MARISCAL CACERES</v>
      </c>
      <c r="F3707" s="180" t="str">
        <f>+IF('INFO SEAL'!I3658="BAJA TENSION","BT",IF('INFO SEAL'!I3658="MEDIA TENSION","MT","AT"))</f>
        <v>MT</v>
      </c>
      <c r="G3707" s="180">
        <f>+'INFO SEAL'!K3658</f>
        <v>13</v>
      </c>
      <c r="H3707" s="180" t="str">
        <f>+'INFO SEAL'!L3658</f>
        <v>POSTE</v>
      </c>
      <c r="I3707" s="180" t="str">
        <f>+'INFO SEAL'!M3658</f>
        <v>CONCRETO</v>
      </c>
      <c r="J3707" s="180" t="str">
        <f>+'INFO SEAL'!N3658&amp;"-"&amp;F3707</f>
        <v>PPC19-MT</v>
      </c>
      <c r="K3707" s="180"/>
      <c r="L3707" s="182" t="str">
        <f>+VLOOKUP('INFO SEAL'!N3658,$J$8:$V$50,3,FALSE)</f>
        <v>POSTE DE CONCRETO ARMADO DE 13/300/150/345</v>
      </c>
      <c r="M3707" s="33">
        <f t="shared" si="130"/>
        <v>0.5</v>
      </c>
    </row>
    <row r="3708" spans="1:13" x14ac:dyDescent="0.25">
      <c r="A3708" s="73">
        <f>+'INFO SEAL'!B3659</f>
        <v>3654</v>
      </c>
      <c r="B3708" s="180" t="str">
        <f t="shared" si="129"/>
        <v>SICODI</v>
      </c>
      <c r="C3708" s="180" t="str">
        <f>+'INFO SEAL'!C3659</f>
        <v>AREQUIPA</v>
      </c>
      <c r="D3708" s="180" t="str">
        <f>+'INFO SEAL'!D3659</f>
        <v>CAMANA</v>
      </c>
      <c r="E3708" s="180" t="str">
        <f>+'INFO SEAL'!E3659</f>
        <v>MARISCAL CACERES</v>
      </c>
      <c r="F3708" s="180" t="str">
        <f>+IF('INFO SEAL'!I3659="BAJA TENSION","BT",IF('INFO SEAL'!I3659="MEDIA TENSION","MT","AT"))</f>
        <v>MT</v>
      </c>
      <c r="G3708" s="180">
        <f>+'INFO SEAL'!K3659</f>
        <v>13</v>
      </c>
      <c r="H3708" s="180" t="str">
        <f>+'INFO SEAL'!L3659</f>
        <v>POSTE</v>
      </c>
      <c r="I3708" s="180" t="str">
        <f>+'INFO SEAL'!M3659</f>
        <v>CONCRETO</v>
      </c>
      <c r="J3708" s="180" t="str">
        <f>+'INFO SEAL'!N3659&amp;"-"&amp;F3708</f>
        <v>PPC19-MT</v>
      </c>
      <c r="K3708" s="180"/>
      <c r="L3708" s="182" t="str">
        <f>+VLOOKUP('INFO SEAL'!N3659,$J$8:$V$50,3,FALSE)</f>
        <v>POSTE DE CONCRETO ARMADO DE 13/300/150/345</v>
      </c>
      <c r="M3708" s="33">
        <f t="shared" si="130"/>
        <v>0.5</v>
      </c>
    </row>
    <row r="3709" spans="1:13" x14ac:dyDescent="0.25">
      <c r="A3709" s="73">
        <f>+'INFO SEAL'!B3660</f>
        <v>3655</v>
      </c>
      <c r="B3709" s="180" t="str">
        <f t="shared" si="129"/>
        <v>SICODI</v>
      </c>
      <c r="C3709" s="180" t="str">
        <f>+'INFO SEAL'!C3660</f>
        <v>AREQUIPA</v>
      </c>
      <c r="D3709" s="180" t="str">
        <f>+'INFO SEAL'!D3660</f>
        <v>CAMANA</v>
      </c>
      <c r="E3709" s="180" t="str">
        <f>+'INFO SEAL'!E3660</f>
        <v>MARISCAL CACERES</v>
      </c>
      <c r="F3709" s="180" t="str">
        <f>+IF('INFO SEAL'!I3660="BAJA TENSION","BT",IF('INFO SEAL'!I3660="MEDIA TENSION","MT","AT"))</f>
        <v>MT</v>
      </c>
      <c r="G3709" s="180">
        <f>+'INFO SEAL'!K3660</f>
        <v>13</v>
      </c>
      <c r="H3709" s="180" t="str">
        <f>+'INFO SEAL'!L3660</f>
        <v>POSTE</v>
      </c>
      <c r="I3709" s="180" t="str">
        <f>+'INFO SEAL'!M3660</f>
        <v>CONCRETO</v>
      </c>
      <c r="J3709" s="180" t="str">
        <f>+'INFO SEAL'!N3660&amp;"-"&amp;F3709</f>
        <v>PPC19-MT</v>
      </c>
      <c r="K3709" s="180"/>
      <c r="L3709" s="182" t="str">
        <f>+VLOOKUP('INFO SEAL'!N3660,$J$8:$V$50,3,FALSE)</f>
        <v>POSTE DE CONCRETO ARMADO DE 13/300/150/345</v>
      </c>
      <c r="M3709" s="33">
        <f t="shared" si="130"/>
        <v>0.5</v>
      </c>
    </row>
    <row r="3710" spans="1:13" x14ac:dyDescent="0.25">
      <c r="A3710" s="73">
        <f>+'INFO SEAL'!B3661</f>
        <v>3656</v>
      </c>
      <c r="B3710" s="180" t="str">
        <f t="shared" si="129"/>
        <v>SICODI</v>
      </c>
      <c r="C3710" s="180" t="str">
        <f>+'INFO SEAL'!C3661</f>
        <v>AREQUIPA</v>
      </c>
      <c r="D3710" s="180" t="str">
        <f>+'INFO SEAL'!D3661</f>
        <v>CAMANA</v>
      </c>
      <c r="E3710" s="180" t="str">
        <f>+'INFO SEAL'!E3661</f>
        <v>MARISCAL CACERES</v>
      </c>
      <c r="F3710" s="180" t="str">
        <f>+IF('INFO SEAL'!I3661="BAJA TENSION","BT",IF('INFO SEAL'!I3661="MEDIA TENSION","MT","AT"))</f>
        <v>MT</v>
      </c>
      <c r="G3710" s="180">
        <f>+'INFO SEAL'!K3661</f>
        <v>13</v>
      </c>
      <c r="H3710" s="180" t="str">
        <f>+'INFO SEAL'!L3661</f>
        <v>POSTE</v>
      </c>
      <c r="I3710" s="180" t="str">
        <f>+'INFO SEAL'!M3661</f>
        <v>CONCRETO</v>
      </c>
      <c r="J3710" s="180" t="str">
        <f>+'INFO SEAL'!N3661&amp;"-"&amp;F3710</f>
        <v>PPC19-MT</v>
      </c>
      <c r="K3710" s="180"/>
      <c r="L3710" s="182" t="str">
        <f>+VLOOKUP('INFO SEAL'!N3661,$J$8:$V$50,3,FALSE)</f>
        <v>POSTE DE CONCRETO ARMADO DE 13/300/150/345</v>
      </c>
      <c r="M3710" s="33">
        <f t="shared" si="130"/>
        <v>0.5</v>
      </c>
    </row>
    <row r="3711" spans="1:13" x14ac:dyDescent="0.25">
      <c r="A3711" s="73">
        <f>+'INFO SEAL'!B3662</f>
        <v>3657</v>
      </c>
      <c r="B3711" s="180" t="str">
        <f t="shared" si="129"/>
        <v>SICODI</v>
      </c>
      <c r="C3711" s="180" t="str">
        <f>+'INFO SEAL'!C3662</f>
        <v>AREQUIPA</v>
      </c>
      <c r="D3711" s="180" t="str">
        <f>+'INFO SEAL'!D3662</f>
        <v>CAMANA</v>
      </c>
      <c r="E3711" s="180" t="str">
        <f>+'INFO SEAL'!E3662</f>
        <v>MARISCAL CACERES</v>
      </c>
      <c r="F3711" s="180" t="str">
        <f>+IF('INFO SEAL'!I3662="BAJA TENSION","BT",IF('INFO SEAL'!I3662="MEDIA TENSION","MT","AT"))</f>
        <v>MT</v>
      </c>
      <c r="G3711" s="180">
        <f>+'INFO SEAL'!K3662</f>
        <v>13</v>
      </c>
      <c r="H3711" s="180" t="str">
        <f>+'INFO SEAL'!L3662</f>
        <v>POSTE</v>
      </c>
      <c r="I3711" s="180" t="str">
        <f>+'INFO SEAL'!M3662</f>
        <v>CONCRETO</v>
      </c>
      <c r="J3711" s="180" t="str">
        <f>+'INFO SEAL'!N3662&amp;"-"&amp;F3711</f>
        <v>PPC19-MT</v>
      </c>
      <c r="K3711" s="180"/>
      <c r="L3711" s="182" t="str">
        <f>+VLOOKUP('INFO SEAL'!N3662,$J$8:$V$50,3,FALSE)</f>
        <v>POSTE DE CONCRETO ARMADO DE 13/300/150/345</v>
      </c>
      <c r="M3711" s="33">
        <f t="shared" si="130"/>
        <v>0.5</v>
      </c>
    </row>
    <row r="3712" spans="1:13" x14ac:dyDescent="0.25">
      <c r="A3712" s="73">
        <f>+'INFO SEAL'!B3663</f>
        <v>3658</v>
      </c>
      <c r="B3712" s="180" t="str">
        <f t="shared" si="129"/>
        <v>SICODI</v>
      </c>
      <c r="C3712" s="180" t="str">
        <f>+'INFO SEAL'!C3663</f>
        <v>AREQUIPA</v>
      </c>
      <c r="D3712" s="180" t="str">
        <f>+'INFO SEAL'!D3663</f>
        <v>CAMANA</v>
      </c>
      <c r="E3712" s="180" t="str">
        <f>+'INFO SEAL'!E3663</f>
        <v>MARISCAL CACERES</v>
      </c>
      <c r="F3712" s="180" t="str">
        <f>+IF('INFO SEAL'!I3663="BAJA TENSION","BT",IF('INFO SEAL'!I3663="MEDIA TENSION","MT","AT"))</f>
        <v>MT</v>
      </c>
      <c r="G3712" s="180">
        <f>+'INFO SEAL'!K3663</f>
        <v>13</v>
      </c>
      <c r="H3712" s="180" t="str">
        <f>+'INFO SEAL'!L3663</f>
        <v>POSTE</v>
      </c>
      <c r="I3712" s="180" t="str">
        <f>+'INFO SEAL'!M3663</f>
        <v>CONCRETO</v>
      </c>
      <c r="J3712" s="180" t="str">
        <f>+'INFO SEAL'!N3663&amp;"-"&amp;F3712</f>
        <v>PPC19-MT</v>
      </c>
      <c r="K3712" s="180"/>
      <c r="L3712" s="182" t="str">
        <f>+VLOOKUP('INFO SEAL'!N3663,$J$8:$V$50,3,FALSE)</f>
        <v>POSTE DE CONCRETO ARMADO DE 13/300/150/345</v>
      </c>
      <c r="M3712" s="33">
        <f t="shared" si="130"/>
        <v>0.5</v>
      </c>
    </row>
    <row r="3713" spans="1:13" x14ac:dyDescent="0.25">
      <c r="A3713" s="73">
        <f>+'INFO SEAL'!B3664</f>
        <v>3659</v>
      </c>
      <c r="B3713" s="180" t="str">
        <f t="shared" si="129"/>
        <v>SICODI</v>
      </c>
      <c r="C3713" s="180" t="str">
        <f>+'INFO SEAL'!C3664</f>
        <v>AREQUIPA</v>
      </c>
      <c r="D3713" s="180" t="str">
        <f>+'INFO SEAL'!D3664</f>
        <v>CAMANA</v>
      </c>
      <c r="E3713" s="180" t="str">
        <f>+'INFO SEAL'!E3664</f>
        <v>MARISCAL CACERES</v>
      </c>
      <c r="F3713" s="180" t="str">
        <f>+IF('INFO SEAL'!I3664="BAJA TENSION","BT",IF('INFO SEAL'!I3664="MEDIA TENSION","MT","AT"))</f>
        <v>MT</v>
      </c>
      <c r="G3713" s="180">
        <f>+'INFO SEAL'!K3664</f>
        <v>13</v>
      </c>
      <c r="H3713" s="180" t="str">
        <f>+'INFO SEAL'!L3664</f>
        <v>POSTE</v>
      </c>
      <c r="I3713" s="180" t="str">
        <f>+'INFO SEAL'!M3664</f>
        <v>CONCRETO</v>
      </c>
      <c r="J3713" s="180" t="str">
        <f>+'INFO SEAL'!N3664&amp;"-"&amp;F3713</f>
        <v>PPC19-MT</v>
      </c>
      <c r="K3713" s="180"/>
      <c r="L3713" s="182" t="str">
        <f>+VLOOKUP('INFO SEAL'!N3664,$J$8:$V$50,3,FALSE)</f>
        <v>POSTE DE CONCRETO ARMADO DE 13/300/150/345</v>
      </c>
      <c r="M3713" s="33">
        <f t="shared" si="130"/>
        <v>0.5</v>
      </c>
    </row>
    <row r="3714" spans="1:13" x14ac:dyDescent="0.25">
      <c r="A3714" s="73">
        <f>+'INFO SEAL'!B3665</f>
        <v>3660</v>
      </c>
      <c r="B3714" s="180" t="str">
        <f t="shared" si="129"/>
        <v>SICODI</v>
      </c>
      <c r="C3714" s="180" t="str">
        <f>+'INFO SEAL'!C3665</f>
        <v>AREQUIPA</v>
      </c>
      <c r="D3714" s="180" t="str">
        <f>+'INFO SEAL'!D3665</f>
        <v>CAMANA</v>
      </c>
      <c r="E3714" s="180" t="str">
        <f>+'INFO SEAL'!E3665</f>
        <v>MARISCAL CACERES</v>
      </c>
      <c r="F3714" s="180" t="str">
        <f>+IF('INFO SEAL'!I3665="BAJA TENSION","BT",IF('INFO SEAL'!I3665="MEDIA TENSION","MT","AT"))</f>
        <v>MT</v>
      </c>
      <c r="G3714" s="180">
        <f>+'INFO SEAL'!K3665</f>
        <v>13</v>
      </c>
      <c r="H3714" s="180" t="str">
        <f>+'INFO SEAL'!L3665</f>
        <v>POSTE</v>
      </c>
      <c r="I3714" s="180" t="str">
        <f>+'INFO SEAL'!M3665</f>
        <v>CONCRETO</v>
      </c>
      <c r="J3714" s="180" t="str">
        <f>+'INFO SEAL'!N3665&amp;"-"&amp;F3714</f>
        <v>PPC19-MT</v>
      </c>
      <c r="K3714" s="180"/>
      <c r="L3714" s="182" t="str">
        <f>+VLOOKUP('INFO SEAL'!N3665,$J$8:$V$50,3,FALSE)</f>
        <v>POSTE DE CONCRETO ARMADO DE 13/300/150/345</v>
      </c>
      <c r="M3714" s="33">
        <f t="shared" si="130"/>
        <v>0.5</v>
      </c>
    </row>
    <row r="3715" spans="1:13" x14ac:dyDescent="0.25">
      <c r="A3715" s="73">
        <f>+'INFO SEAL'!B3666</f>
        <v>3661</v>
      </c>
      <c r="B3715" s="180" t="str">
        <f t="shared" si="129"/>
        <v>SICODI</v>
      </c>
      <c r="C3715" s="180" t="str">
        <f>+'INFO SEAL'!C3666</f>
        <v>AREQUIPA</v>
      </c>
      <c r="D3715" s="180" t="str">
        <f>+'INFO SEAL'!D3666</f>
        <v>CAMANA</v>
      </c>
      <c r="E3715" s="180" t="str">
        <f>+'INFO SEAL'!E3666</f>
        <v>MARISCAL CACERES</v>
      </c>
      <c r="F3715" s="180" t="str">
        <f>+IF('INFO SEAL'!I3666="BAJA TENSION","BT",IF('INFO SEAL'!I3666="MEDIA TENSION","MT","AT"))</f>
        <v>MT</v>
      </c>
      <c r="G3715" s="180">
        <f>+'INFO SEAL'!K3666</f>
        <v>13</v>
      </c>
      <c r="H3715" s="180" t="str">
        <f>+'INFO SEAL'!L3666</f>
        <v>POSTE</v>
      </c>
      <c r="I3715" s="180" t="str">
        <f>+'INFO SEAL'!M3666</f>
        <v>CONCRETO</v>
      </c>
      <c r="J3715" s="180" t="str">
        <f>+'INFO SEAL'!N3666&amp;"-"&amp;F3715</f>
        <v>PPC19-MT</v>
      </c>
      <c r="K3715" s="180"/>
      <c r="L3715" s="182" t="str">
        <f>+VLOOKUP('INFO SEAL'!N3666,$J$8:$V$50,3,FALSE)</f>
        <v>POSTE DE CONCRETO ARMADO DE 13/300/150/345</v>
      </c>
      <c r="M3715" s="33">
        <f t="shared" si="130"/>
        <v>0.5</v>
      </c>
    </row>
    <row r="3716" spans="1:13" x14ac:dyDescent="0.25">
      <c r="A3716" s="73">
        <f>+'INFO SEAL'!B3667</f>
        <v>3662</v>
      </c>
      <c r="B3716" s="180" t="str">
        <f t="shared" si="129"/>
        <v>SICODI</v>
      </c>
      <c r="C3716" s="180" t="str">
        <f>+'INFO SEAL'!C3667</f>
        <v>AREQUIPA</v>
      </c>
      <c r="D3716" s="180" t="str">
        <f>+'INFO SEAL'!D3667</f>
        <v>CAMANA</v>
      </c>
      <c r="E3716" s="180" t="str">
        <f>+'INFO SEAL'!E3667</f>
        <v>MARISCAL CACERES</v>
      </c>
      <c r="F3716" s="180" t="str">
        <f>+IF('INFO SEAL'!I3667="BAJA TENSION","BT",IF('INFO SEAL'!I3667="MEDIA TENSION","MT","AT"))</f>
        <v>MT</v>
      </c>
      <c r="G3716" s="180">
        <f>+'INFO SEAL'!K3667</f>
        <v>13</v>
      </c>
      <c r="H3716" s="180" t="str">
        <f>+'INFO SEAL'!L3667</f>
        <v>POSTE</v>
      </c>
      <c r="I3716" s="180" t="str">
        <f>+'INFO SEAL'!M3667</f>
        <v>CONCRETO</v>
      </c>
      <c r="J3716" s="180" t="str">
        <f>+'INFO SEAL'!N3667&amp;"-"&amp;F3716</f>
        <v>PPC19-MT</v>
      </c>
      <c r="K3716" s="180"/>
      <c r="L3716" s="182" t="str">
        <f>+VLOOKUP('INFO SEAL'!N3667,$J$8:$V$50,3,FALSE)</f>
        <v>POSTE DE CONCRETO ARMADO DE 13/300/150/345</v>
      </c>
      <c r="M3716" s="33">
        <f t="shared" si="130"/>
        <v>0.5</v>
      </c>
    </row>
    <row r="3717" spans="1:13" x14ac:dyDescent="0.25">
      <c r="A3717" s="73">
        <f>+'INFO SEAL'!B3668</f>
        <v>3663</v>
      </c>
      <c r="B3717" s="180" t="str">
        <f t="shared" si="129"/>
        <v>SICODI</v>
      </c>
      <c r="C3717" s="180" t="str">
        <f>+'INFO SEAL'!C3668</f>
        <v>AREQUIPA</v>
      </c>
      <c r="D3717" s="180" t="str">
        <f>+'INFO SEAL'!D3668</f>
        <v>CAMANA</v>
      </c>
      <c r="E3717" s="180" t="str">
        <f>+'INFO SEAL'!E3668</f>
        <v>MARISCAL CACERES</v>
      </c>
      <c r="F3717" s="180" t="str">
        <f>+IF('INFO SEAL'!I3668="BAJA TENSION","BT",IF('INFO SEAL'!I3668="MEDIA TENSION","MT","AT"))</f>
        <v>MT</v>
      </c>
      <c r="G3717" s="180">
        <f>+'INFO SEAL'!K3668</f>
        <v>13</v>
      </c>
      <c r="H3717" s="180" t="str">
        <f>+'INFO SEAL'!L3668</f>
        <v>POSTE</v>
      </c>
      <c r="I3717" s="180" t="str">
        <f>+'INFO SEAL'!M3668</f>
        <v>CONCRETO</v>
      </c>
      <c r="J3717" s="180" t="str">
        <f>+'INFO SEAL'!N3668&amp;"-"&amp;F3717</f>
        <v>PPC19-MT</v>
      </c>
      <c r="K3717" s="180"/>
      <c r="L3717" s="182" t="str">
        <f>+VLOOKUP('INFO SEAL'!N3668,$J$8:$V$50,3,FALSE)</f>
        <v>POSTE DE CONCRETO ARMADO DE 13/300/150/345</v>
      </c>
      <c r="M3717" s="33">
        <f t="shared" si="130"/>
        <v>0.5</v>
      </c>
    </row>
    <row r="3718" spans="1:13" x14ac:dyDescent="0.25">
      <c r="A3718" s="73">
        <f>+'INFO SEAL'!B3669</f>
        <v>3664</v>
      </c>
      <c r="B3718" s="180" t="str">
        <f t="shared" si="129"/>
        <v>SICODI</v>
      </c>
      <c r="C3718" s="180" t="str">
        <f>+'INFO SEAL'!C3669</f>
        <v>AREQUIPA</v>
      </c>
      <c r="D3718" s="180" t="str">
        <f>+'INFO SEAL'!D3669</f>
        <v>CAMANA</v>
      </c>
      <c r="E3718" s="180" t="str">
        <f>+'INFO SEAL'!E3669</f>
        <v>MARISCAL CACERES</v>
      </c>
      <c r="F3718" s="180" t="str">
        <f>+IF('INFO SEAL'!I3669="BAJA TENSION","BT",IF('INFO SEAL'!I3669="MEDIA TENSION","MT","AT"))</f>
        <v>MT</v>
      </c>
      <c r="G3718" s="180">
        <f>+'INFO SEAL'!K3669</f>
        <v>13</v>
      </c>
      <c r="H3718" s="180" t="str">
        <f>+'INFO SEAL'!L3669</f>
        <v>POSTE</v>
      </c>
      <c r="I3718" s="180" t="str">
        <f>+'INFO SEAL'!M3669</f>
        <v>CONCRETO</v>
      </c>
      <c r="J3718" s="180" t="str">
        <f>+'INFO SEAL'!N3669&amp;"-"&amp;F3718</f>
        <v>PPC19-MT</v>
      </c>
      <c r="K3718" s="180"/>
      <c r="L3718" s="182" t="str">
        <f>+VLOOKUP('INFO SEAL'!N3669,$J$8:$V$50,3,FALSE)</f>
        <v>POSTE DE CONCRETO ARMADO DE 13/300/150/345</v>
      </c>
      <c r="M3718" s="33">
        <f t="shared" si="130"/>
        <v>0.5</v>
      </c>
    </row>
    <row r="3719" spans="1:13" x14ac:dyDescent="0.25">
      <c r="A3719" s="73">
        <f>+'INFO SEAL'!B3670</f>
        <v>3665</v>
      </c>
      <c r="B3719" s="180" t="str">
        <f t="shared" si="129"/>
        <v>SICODI</v>
      </c>
      <c r="C3719" s="180" t="str">
        <f>+'INFO SEAL'!C3670</f>
        <v>AREQUIPA</v>
      </c>
      <c r="D3719" s="180" t="str">
        <f>+'INFO SEAL'!D3670</f>
        <v>CAMANA</v>
      </c>
      <c r="E3719" s="180" t="str">
        <f>+'INFO SEAL'!E3670</f>
        <v>MARISCAL CACERES</v>
      </c>
      <c r="F3719" s="180" t="str">
        <f>+IF('INFO SEAL'!I3670="BAJA TENSION","BT",IF('INFO SEAL'!I3670="MEDIA TENSION","MT","AT"))</f>
        <v>MT</v>
      </c>
      <c r="G3719" s="180">
        <f>+'INFO SEAL'!K3670</f>
        <v>13</v>
      </c>
      <c r="H3719" s="180" t="str">
        <f>+'INFO SEAL'!L3670</f>
        <v>POSTE</v>
      </c>
      <c r="I3719" s="180" t="str">
        <f>+'INFO SEAL'!M3670</f>
        <v>CONCRETO</v>
      </c>
      <c r="J3719" s="180" t="str">
        <f>+'INFO SEAL'!N3670&amp;"-"&amp;F3719</f>
        <v>PPC19-MT</v>
      </c>
      <c r="K3719" s="180"/>
      <c r="L3719" s="182" t="str">
        <f>+VLOOKUP('INFO SEAL'!N3670,$J$8:$V$50,3,FALSE)</f>
        <v>POSTE DE CONCRETO ARMADO DE 13/300/150/345</v>
      </c>
      <c r="M3719" s="33">
        <f t="shared" si="130"/>
        <v>0.5</v>
      </c>
    </row>
    <row r="3720" spans="1:13" x14ac:dyDescent="0.25">
      <c r="A3720" s="73">
        <f>+'INFO SEAL'!B3671</f>
        <v>3666</v>
      </c>
      <c r="B3720" s="180" t="str">
        <f t="shared" si="129"/>
        <v>SICODI</v>
      </c>
      <c r="C3720" s="180" t="str">
        <f>+'INFO SEAL'!C3671</f>
        <v>AREQUIPA</v>
      </c>
      <c r="D3720" s="180" t="str">
        <f>+'INFO SEAL'!D3671</f>
        <v>CAMANA</v>
      </c>
      <c r="E3720" s="180" t="str">
        <f>+'INFO SEAL'!E3671</f>
        <v>MARISCAL CACERES</v>
      </c>
      <c r="F3720" s="180" t="str">
        <f>+IF('INFO SEAL'!I3671="BAJA TENSION","BT",IF('INFO SEAL'!I3671="MEDIA TENSION","MT","AT"))</f>
        <v>MT</v>
      </c>
      <c r="G3720" s="180">
        <f>+'INFO SEAL'!K3671</f>
        <v>13</v>
      </c>
      <c r="H3720" s="180" t="str">
        <f>+'INFO SEAL'!L3671</f>
        <v>POSTE</v>
      </c>
      <c r="I3720" s="180" t="str">
        <f>+'INFO SEAL'!M3671</f>
        <v>CONCRETO</v>
      </c>
      <c r="J3720" s="180" t="str">
        <f>+'INFO SEAL'!N3671&amp;"-"&amp;F3720</f>
        <v>PPC19-MT</v>
      </c>
      <c r="K3720" s="180"/>
      <c r="L3720" s="182" t="str">
        <f>+VLOOKUP('INFO SEAL'!N3671,$J$8:$V$50,3,FALSE)</f>
        <v>POSTE DE CONCRETO ARMADO DE 13/300/150/345</v>
      </c>
      <c r="M3720" s="33">
        <f t="shared" si="130"/>
        <v>0.5</v>
      </c>
    </row>
    <row r="3721" spans="1:13" x14ac:dyDescent="0.25">
      <c r="A3721" s="73">
        <f>+'INFO SEAL'!B3672</f>
        <v>3667</v>
      </c>
      <c r="B3721" s="180" t="str">
        <f t="shared" si="129"/>
        <v>SICODI</v>
      </c>
      <c r="C3721" s="180" t="str">
        <f>+'INFO SEAL'!C3672</f>
        <v>AREQUIPA</v>
      </c>
      <c r="D3721" s="180" t="str">
        <f>+'INFO SEAL'!D3672</f>
        <v>CAMANA</v>
      </c>
      <c r="E3721" s="180" t="str">
        <f>+'INFO SEAL'!E3672</f>
        <v>MARISCAL CACERES</v>
      </c>
      <c r="F3721" s="180" t="str">
        <f>+IF('INFO SEAL'!I3672="BAJA TENSION","BT",IF('INFO SEAL'!I3672="MEDIA TENSION","MT","AT"))</f>
        <v>MT</v>
      </c>
      <c r="G3721" s="180">
        <f>+'INFO SEAL'!K3672</f>
        <v>13</v>
      </c>
      <c r="H3721" s="180" t="str">
        <f>+'INFO SEAL'!L3672</f>
        <v>POSTE</v>
      </c>
      <c r="I3721" s="180" t="str">
        <f>+'INFO SEAL'!M3672</f>
        <v>CONCRETO</v>
      </c>
      <c r="J3721" s="180" t="str">
        <f>+'INFO SEAL'!N3672&amp;"-"&amp;F3721</f>
        <v>PPC19-MT</v>
      </c>
      <c r="K3721" s="180"/>
      <c r="L3721" s="182" t="str">
        <f>+VLOOKUP('INFO SEAL'!N3672,$J$8:$V$50,3,FALSE)</f>
        <v>POSTE DE CONCRETO ARMADO DE 13/300/150/345</v>
      </c>
      <c r="M3721" s="33">
        <f t="shared" si="130"/>
        <v>0.5</v>
      </c>
    </row>
    <row r="3722" spans="1:13" x14ac:dyDescent="0.25">
      <c r="A3722" s="73">
        <f>+'INFO SEAL'!B3673</f>
        <v>3668</v>
      </c>
      <c r="B3722" s="180" t="str">
        <f t="shared" si="129"/>
        <v>SICODI</v>
      </c>
      <c r="C3722" s="180" t="str">
        <f>+'INFO SEAL'!C3673</f>
        <v>AREQUIPA</v>
      </c>
      <c r="D3722" s="180" t="str">
        <f>+'INFO SEAL'!D3673</f>
        <v>CAMANA</v>
      </c>
      <c r="E3722" s="180" t="str">
        <f>+'INFO SEAL'!E3673</f>
        <v>MARISCAL CACERES</v>
      </c>
      <c r="F3722" s="180" t="str">
        <f>+IF('INFO SEAL'!I3673="BAJA TENSION","BT",IF('INFO SEAL'!I3673="MEDIA TENSION","MT","AT"))</f>
        <v>MT</v>
      </c>
      <c r="G3722" s="180">
        <f>+'INFO SEAL'!K3673</f>
        <v>13</v>
      </c>
      <c r="H3722" s="180" t="str">
        <f>+'INFO SEAL'!L3673</f>
        <v>POSTE</v>
      </c>
      <c r="I3722" s="180" t="str">
        <f>+'INFO SEAL'!M3673</f>
        <v>CONCRETO</v>
      </c>
      <c r="J3722" s="180" t="str">
        <f>+'INFO SEAL'!N3673&amp;"-"&amp;F3722</f>
        <v>PPC19-MT</v>
      </c>
      <c r="K3722" s="180"/>
      <c r="L3722" s="182" t="str">
        <f>+VLOOKUP('INFO SEAL'!N3673,$J$8:$V$50,3,FALSE)</f>
        <v>POSTE DE CONCRETO ARMADO DE 13/300/150/345</v>
      </c>
      <c r="M3722" s="33">
        <f t="shared" si="130"/>
        <v>0.5</v>
      </c>
    </row>
    <row r="3723" spans="1:13" x14ac:dyDescent="0.25">
      <c r="A3723" s="73">
        <f>+'INFO SEAL'!B3674</f>
        <v>3669</v>
      </c>
      <c r="B3723" s="180" t="str">
        <f t="shared" si="129"/>
        <v>SICODI</v>
      </c>
      <c r="C3723" s="180" t="str">
        <f>+'INFO SEAL'!C3674</f>
        <v>AREQUIPA</v>
      </c>
      <c r="D3723" s="180" t="str">
        <f>+'INFO SEAL'!D3674</f>
        <v>CAMANA</v>
      </c>
      <c r="E3723" s="180" t="str">
        <f>+'INFO SEAL'!E3674</f>
        <v>MARISCAL CACERES</v>
      </c>
      <c r="F3723" s="180" t="str">
        <f>+IF('INFO SEAL'!I3674="BAJA TENSION","BT",IF('INFO SEAL'!I3674="MEDIA TENSION","MT","AT"))</f>
        <v>MT</v>
      </c>
      <c r="G3723" s="180">
        <f>+'INFO SEAL'!K3674</f>
        <v>13</v>
      </c>
      <c r="H3723" s="180" t="str">
        <f>+'INFO SEAL'!L3674</f>
        <v>POSTE</v>
      </c>
      <c r="I3723" s="180" t="str">
        <f>+'INFO SEAL'!M3674</f>
        <v>CONCRETO</v>
      </c>
      <c r="J3723" s="180" t="str">
        <f>+'INFO SEAL'!N3674&amp;"-"&amp;F3723</f>
        <v>PPC19-MT</v>
      </c>
      <c r="K3723" s="180"/>
      <c r="L3723" s="182" t="str">
        <f>+VLOOKUP('INFO SEAL'!N3674,$J$8:$V$50,3,FALSE)</f>
        <v>POSTE DE CONCRETO ARMADO DE 13/300/150/345</v>
      </c>
      <c r="M3723" s="33">
        <f t="shared" si="130"/>
        <v>0.5</v>
      </c>
    </row>
    <row r="3724" spans="1:13" x14ac:dyDescent="0.25">
      <c r="A3724" s="73">
        <f>+'INFO SEAL'!B3675</f>
        <v>3670</v>
      </c>
      <c r="B3724" s="180" t="str">
        <f t="shared" si="129"/>
        <v>SICODI</v>
      </c>
      <c r="C3724" s="180" t="str">
        <f>+'INFO SEAL'!C3675</f>
        <v>AREQUIPA</v>
      </c>
      <c r="D3724" s="180" t="str">
        <f>+'INFO SEAL'!D3675</f>
        <v>CARAVELI</v>
      </c>
      <c r="E3724" s="180" t="str">
        <f>+'INFO SEAL'!E3675</f>
        <v>CARAVELI</v>
      </c>
      <c r="F3724" s="180" t="str">
        <f>+IF('INFO SEAL'!I3675="BAJA TENSION","BT",IF('INFO SEAL'!I3675="MEDIA TENSION","MT","AT"))</f>
        <v>MT</v>
      </c>
      <c r="G3724" s="180">
        <f>+'INFO SEAL'!K3675</f>
        <v>13</v>
      </c>
      <c r="H3724" s="180" t="str">
        <f>+'INFO SEAL'!L3675</f>
        <v>POSTE</v>
      </c>
      <c r="I3724" s="180" t="str">
        <f>+'INFO SEAL'!M3675</f>
        <v>CONCRETO</v>
      </c>
      <c r="J3724" s="180" t="str">
        <f>+'INFO SEAL'!N3675&amp;"-"&amp;F3724</f>
        <v>PPC19-MT</v>
      </c>
      <c r="K3724" s="180"/>
      <c r="L3724" s="182" t="str">
        <f>+VLOOKUP('INFO SEAL'!N3675,$J$8:$V$50,3,FALSE)</f>
        <v>POSTE DE CONCRETO ARMADO DE 13/300/150/345</v>
      </c>
      <c r="M3724" s="33">
        <f t="shared" si="130"/>
        <v>0.5</v>
      </c>
    </row>
    <row r="3725" spans="1:13" x14ac:dyDescent="0.25">
      <c r="A3725" s="73">
        <f>+'INFO SEAL'!B3676</f>
        <v>3671</v>
      </c>
      <c r="B3725" s="180" t="str">
        <f t="shared" si="129"/>
        <v>SICODI</v>
      </c>
      <c r="C3725" s="180" t="str">
        <f>+'INFO SEAL'!C3676</f>
        <v>AREQUIPA</v>
      </c>
      <c r="D3725" s="180" t="str">
        <f>+'INFO SEAL'!D3676</f>
        <v>CAMANA</v>
      </c>
      <c r="E3725" s="180" t="str">
        <f>+'INFO SEAL'!E3676</f>
        <v>MARISCAL CACERES</v>
      </c>
      <c r="F3725" s="180" t="str">
        <f>+IF('INFO SEAL'!I3676="BAJA TENSION","BT",IF('INFO SEAL'!I3676="MEDIA TENSION","MT","AT"))</f>
        <v>MT</v>
      </c>
      <c r="G3725" s="180">
        <f>+'INFO SEAL'!K3676</f>
        <v>13</v>
      </c>
      <c r="H3725" s="180" t="str">
        <f>+'INFO SEAL'!L3676</f>
        <v>POSTE</v>
      </c>
      <c r="I3725" s="180" t="str">
        <f>+'INFO SEAL'!M3676</f>
        <v>CONCRETO</v>
      </c>
      <c r="J3725" s="180" t="str">
        <f>+'INFO SEAL'!N3676&amp;"-"&amp;F3725</f>
        <v>PPC19-MT</v>
      </c>
      <c r="K3725" s="180"/>
      <c r="L3725" s="182" t="str">
        <f>+VLOOKUP('INFO SEAL'!N3676,$J$8:$V$50,3,FALSE)</f>
        <v>POSTE DE CONCRETO ARMADO DE 13/300/150/345</v>
      </c>
      <c r="M3725" s="33">
        <f t="shared" si="130"/>
        <v>0.5</v>
      </c>
    </row>
    <row r="3726" spans="1:13" x14ac:dyDescent="0.25">
      <c r="A3726" s="73">
        <f>+'INFO SEAL'!B3677</f>
        <v>3672</v>
      </c>
      <c r="B3726" s="180" t="str">
        <f t="shared" si="129"/>
        <v>SICODI</v>
      </c>
      <c r="C3726" s="180" t="str">
        <f>+'INFO SEAL'!C3677</f>
        <v>AREQUIPA</v>
      </c>
      <c r="D3726" s="180" t="str">
        <f>+'INFO SEAL'!D3677</f>
        <v>CAMANA</v>
      </c>
      <c r="E3726" s="180" t="str">
        <f>+'INFO SEAL'!E3677</f>
        <v>MARISCAL CACERES</v>
      </c>
      <c r="F3726" s="180" t="str">
        <f>+IF('INFO SEAL'!I3677="BAJA TENSION","BT",IF('INFO SEAL'!I3677="MEDIA TENSION","MT","AT"))</f>
        <v>MT</v>
      </c>
      <c r="G3726" s="180">
        <f>+'INFO SEAL'!K3677</f>
        <v>13</v>
      </c>
      <c r="H3726" s="180" t="str">
        <f>+'INFO SEAL'!L3677</f>
        <v>POSTE</v>
      </c>
      <c r="I3726" s="180" t="str">
        <f>+'INFO SEAL'!M3677</f>
        <v>CONCRETO</v>
      </c>
      <c r="J3726" s="180" t="str">
        <f>+'INFO SEAL'!N3677&amp;"-"&amp;F3726</f>
        <v>PPC19-MT</v>
      </c>
      <c r="K3726" s="180"/>
      <c r="L3726" s="182" t="str">
        <f>+VLOOKUP('INFO SEAL'!N3677,$J$8:$V$50,3,FALSE)</f>
        <v>POSTE DE CONCRETO ARMADO DE 13/300/150/345</v>
      </c>
      <c r="M3726" s="33">
        <f t="shared" si="130"/>
        <v>0.5</v>
      </c>
    </row>
    <row r="3727" spans="1:13" x14ac:dyDescent="0.25">
      <c r="A3727" s="73">
        <f>+'INFO SEAL'!B3678</f>
        <v>3673</v>
      </c>
      <c r="B3727" s="180" t="str">
        <f t="shared" si="129"/>
        <v>SICODI</v>
      </c>
      <c r="C3727" s="180" t="str">
        <f>+'INFO SEAL'!C3678</f>
        <v>AREQUIPA</v>
      </c>
      <c r="D3727" s="180" t="str">
        <f>+'INFO SEAL'!D3678</f>
        <v>CAMANA</v>
      </c>
      <c r="E3727" s="180" t="str">
        <f>+'INFO SEAL'!E3678</f>
        <v>MARISCAL CACERES</v>
      </c>
      <c r="F3727" s="180" t="str">
        <f>+IF('INFO SEAL'!I3678="BAJA TENSION","BT",IF('INFO SEAL'!I3678="MEDIA TENSION","MT","AT"))</f>
        <v>MT</v>
      </c>
      <c r="G3727" s="180">
        <f>+'INFO SEAL'!K3678</f>
        <v>13</v>
      </c>
      <c r="H3727" s="180" t="str">
        <f>+'INFO SEAL'!L3678</f>
        <v>POSTE</v>
      </c>
      <c r="I3727" s="180" t="str">
        <f>+'INFO SEAL'!M3678</f>
        <v>CONCRETO</v>
      </c>
      <c r="J3727" s="180" t="str">
        <f>+'INFO SEAL'!N3678&amp;"-"&amp;F3727</f>
        <v>PPC19-MT</v>
      </c>
      <c r="K3727" s="180"/>
      <c r="L3727" s="182" t="str">
        <f>+VLOOKUP('INFO SEAL'!N3678,$J$8:$V$50,3,FALSE)</f>
        <v>POSTE DE CONCRETO ARMADO DE 13/300/150/345</v>
      </c>
      <c r="M3727" s="33">
        <f t="shared" si="130"/>
        <v>0.5</v>
      </c>
    </row>
    <row r="3728" spans="1:13" x14ac:dyDescent="0.25">
      <c r="A3728" s="73">
        <f>+'INFO SEAL'!B3679</f>
        <v>3674</v>
      </c>
      <c r="B3728" s="180" t="str">
        <f t="shared" si="129"/>
        <v>SICODI</v>
      </c>
      <c r="C3728" s="180" t="str">
        <f>+'INFO SEAL'!C3679</f>
        <v>AREQUIPA</v>
      </c>
      <c r="D3728" s="180" t="str">
        <f>+'INFO SEAL'!D3679</f>
        <v>CAMANA</v>
      </c>
      <c r="E3728" s="180" t="str">
        <f>+'INFO SEAL'!E3679</f>
        <v>MARISCAL CACERES</v>
      </c>
      <c r="F3728" s="180" t="str">
        <f>+IF('INFO SEAL'!I3679="BAJA TENSION","BT",IF('INFO SEAL'!I3679="MEDIA TENSION","MT","AT"))</f>
        <v>MT</v>
      </c>
      <c r="G3728" s="180">
        <f>+'INFO SEAL'!K3679</f>
        <v>13</v>
      </c>
      <c r="H3728" s="180" t="str">
        <f>+'INFO SEAL'!L3679</f>
        <v>POSTE</v>
      </c>
      <c r="I3728" s="180" t="str">
        <f>+'INFO SEAL'!M3679</f>
        <v>CONCRETO</v>
      </c>
      <c r="J3728" s="180" t="str">
        <f>+'INFO SEAL'!N3679&amp;"-"&amp;F3728</f>
        <v>PPC19-MT</v>
      </c>
      <c r="K3728" s="180"/>
      <c r="L3728" s="182" t="str">
        <f>+VLOOKUP('INFO SEAL'!N3679,$J$8:$V$50,3,FALSE)</f>
        <v>POSTE DE CONCRETO ARMADO DE 13/300/150/345</v>
      </c>
      <c r="M3728" s="33">
        <f t="shared" si="130"/>
        <v>0.5</v>
      </c>
    </row>
    <row r="3729" spans="1:13" x14ac:dyDescent="0.25">
      <c r="A3729" s="73">
        <f>+'INFO SEAL'!B3680</f>
        <v>3675</v>
      </c>
      <c r="B3729" s="180" t="str">
        <f t="shared" si="129"/>
        <v>SICODI</v>
      </c>
      <c r="C3729" s="180" t="str">
        <f>+'INFO SEAL'!C3680</f>
        <v>AREQUIPA</v>
      </c>
      <c r="D3729" s="180" t="str">
        <f>+'INFO SEAL'!D3680</f>
        <v>CAMANA</v>
      </c>
      <c r="E3729" s="180" t="str">
        <f>+'INFO SEAL'!E3680</f>
        <v>MARISCAL CACERES</v>
      </c>
      <c r="F3729" s="180" t="str">
        <f>+IF('INFO SEAL'!I3680="BAJA TENSION","BT",IF('INFO SEAL'!I3680="MEDIA TENSION","MT","AT"))</f>
        <v>MT</v>
      </c>
      <c r="G3729" s="180">
        <f>+'INFO SEAL'!K3680</f>
        <v>13</v>
      </c>
      <c r="H3729" s="180" t="str">
        <f>+'INFO SEAL'!L3680</f>
        <v>POSTE</v>
      </c>
      <c r="I3729" s="180" t="str">
        <f>+'INFO SEAL'!M3680</f>
        <v>CONCRETO</v>
      </c>
      <c r="J3729" s="180" t="str">
        <f>+'INFO SEAL'!N3680&amp;"-"&amp;F3729</f>
        <v>PPC19-MT</v>
      </c>
      <c r="K3729" s="180"/>
      <c r="L3729" s="182" t="str">
        <f>+VLOOKUP('INFO SEAL'!N3680,$J$8:$V$50,3,FALSE)</f>
        <v>POSTE DE CONCRETO ARMADO DE 13/300/150/345</v>
      </c>
      <c r="M3729" s="33">
        <f t="shared" si="130"/>
        <v>0.5</v>
      </c>
    </row>
    <row r="3730" spans="1:13" x14ac:dyDescent="0.25">
      <c r="A3730" s="73">
        <f>+'INFO SEAL'!B3681</f>
        <v>3676</v>
      </c>
      <c r="B3730" s="180" t="str">
        <f t="shared" si="129"/>
        <v>SICODI</v>
      </c>
      <c r="C3730" s="180" t="str">
        <f>+'INFO SEAL'!C3681</f>
        <v>AREQUIPA</v>
      </c>
      <c r="D3730" s="180" t="str">
        <f>+'INFO SEAL'!D3681</f>
        <v>CAMANA</v>
      </c>
      <c r="E3730" s="180" t="str">
        <f>+'INFO SEAL'!E3681</f>
        <v>MARISCAL CACERES</v>
      </c>
      <c r="F3730" s="180" t="str">
        <f>+IF('INFO SEAL'!I3681="BAJA TENSION","BT",IF('INFO SEAL'!I3681="MEDIA TENSION","MT","AT"))</f>
        <v>MT</v>
      </c>
      <c r="G3730" s="180">
        <f>+'INFO SEAL'!K3681</f>
        <v>13</v>
      </c>
      <c r="H3730" s="180" t="str">
        <f>+'INFO SEAL'!L3681</f>
        <v>POSTE</v>
      </c>
      <c r="I3730" s="180" t="str">
        <f>+'INFO SEAL'!M3681</f>
        <v>CONCRETO</v>
      </c>
      <c r="J3730" s="180" t="str">
        <f>+'INFO SEAL'!N3681&amp;"-"&amp;F3730</f>
        <v>PPC19-MT</v>
      </c>
      <c r="K3730" s="180"/>
      <c r="L3730" s="182" t="str">
        <f>+VLOOKUP('INFO SEAL'!N3681,$J$8:$V$50,3,FALSE)</f>
        <v>POSTE DE CONCRETO ARMADO DE 13/300/150/345</v>
      </c>
      <c r="M3730" s="33">
        <f t="shared" si="130"/>
        <v>0.5</v>
      </c>
    </row>
    <row r="3731" spans="1:13" x14ac:dyDescent="0.25">
      <c r="A3731" s="73">
        <f>+'INFO SEAL'!B3682</f>
        <v>3677</v>
      </c>
      <c r="B3731" s="180" t="str">
        <f t="shared" si="129"/>
        <v>SICODI</v>
      </c>
      <c r="C3731" s="180" t="str">
        <f>+'INFO SEAL'!C3682</f>
        <v>AREQUIPA</v>
      </c>
      <c r="D3731" s="180" t="str">
        <f>+'INFO SEAL'!D3682</f>
        <v>CAMANA</v>
      </c>
      <c r="E3731" s="180" t="str">
        <f>+'INFO SEAL'!E3682</f>
        <v>MARISCAL CACERES</v>
      </c>
      <c r="F3731" s="180" t="str">
        <f>+IF('INFO SEAL'!I3682="BAJA TENSION","BT",IF('INFO SEAL'!I3682="MEDIA TENSION","MT","AT"))</f>
        <v>MT</v>
      </c>
      <c r="G3731" s="180">
        <f>+'INFO SEAL'!K3682</f>
        <v>13</v>
      </c>
      <c r="H3731" s="180" t="str">
        <f>+'INFO SEAL'!L3682</f>
        <v>POSTE</v>
      </c>
      <c r="I3731" s="180" t="str">
        <f>+'INFO SEAL'!M3682</f>
        <v>CONCRETO</v>
      </c>
      <c r="J3731" s="180" t="str">
        <f>+'INFO SEAL'!N3682&amp;"-"&amp;F3731</f>
        <v>PPC19-MT</v>
      </c>
      <c r="K3731" s="180"/>
      <c r="L3731" s="182" t="str">
        <f>+VLOOKUP('INFO SEAL'!N3682,$J$8:$V$50,3,FALSE)</f>
        <v>POSTE DE CONCRETO ARMADO DE 13/300/150/345</v>
      </c>
      <c r="M3731" s="33">
        <f t="shared" si="130"/>
        <v>0.5</v>
      </c>
    </row>
    <row r="3732" spans="1:13" x14ac:dyDescent="0.25">
      <c r="A3732" s="73">
        <f>+'INFO SEAL'!B3683</f>
        <v>3678</v>
      </c>
      <c r="B3732" s="180" t="str">
        <f t="shared" si="129"/>
        <v>SICODI</v>
      </c>
      <c r="C3732" s="180" t="str">
        <f>+'INFO SEAL'!C3683</f>
        <v>AREQUIPA</v>
      </c>
      <c r="D3732" s="180" t="str">
        <f>+'INFO SEAL'!D3683</f>
        <v>CAMANA</v>
      </c>
      <c r="E3732" s="180" t="str">
        <f>+'INFO SEAL'!E3683</f>
        <v>MARISCAL CACERES</v>
      </c>
      <c r="F3732" s="180" t="str">
        <f>+IF('INFO SEAL'!I3683="BAJA TENSION","BT",IF('INFO SEAL'!I3683="MEDIA TENSION","MT","AT"))</f>
        <v>MT</v>
      </c>
      <c r="G3732" s="180">
        <f>+'INFO SEAL'!K3683</f>
        <v>13</v>
      </c>
      <c r="H3732" s="180" t="str">
        <f>+'INFO SEAL'!L3683</f>
        <v>POSTE</v>
      </c>
      <c r="I3732" s="180" t="str">
        <f>+'INFO SEAL'!M3683</f>
        <v>CONCRETO</v>
      </c>
      <c r="J3732" s="180" t="str">
        <f>+'INFO SEAL'!N3683&amp;"-"&amp;F3732</f>
        <v>PPC19-MT</v>
      </c>
      <c r="K3732" s="180"/>
      <c r="L3732" s="182" t="str">
        <f>+VLOOKUP('INFO SEAL'!N3683,$J$8:$V$50,3,FALSE)</f>
        <v>POSTE DE CONCRETO ARMADO DE 13/300/150/345</v>
      </c>
      <c r="M3732" s="33">
        <f t="shared" si="130"/>
        <v>0.5</v>
      </c>
    </row>
    <row r="3733" spans="1:13" x14ac:dyDescent="0.25">
      <c r="A3733" s="73">
        <f>+'INFO SEAL'!B3684</f>
        <v>3679</v>
      </c>
      <c r="B3733" s="180" t="str">
        <f t="shared" si="129"/>
        <v>SICODI</v>
      </c>
      <c r="C3733" s="180" t="str">
        <f>+'INFO SEAL'!C3684</f>
        <v>AREQUIPA</v>
      </c>
      <c r="D3733" s="180" t="str">
        <f>+'INFO SEAL'!D3684</f>
        <v>CAMANA</v>
      </c>
      <c r="E3733" s="180" t="str">
        <f>+'INFO SEAL'!E3684</f>
        <v>MARISCAL CACERES</v>
      </c>
      <c r="F3733" s="180" t="str">
        <f>+IF('INFO SEAL'!I3684="BAJA TENSION","BT",IF('INFO SEAL'!I3684="MEDIA TENSION","MT","AT"))</f>
        <v>MT</v>
      </c>
      <c r="G3733" s="180">
        <f>+'INFO SEAL'!K3684</f>
        <v>13</v>
      </c>
      <c r="H3733" s="180" t="str">
        <f>+'INFO SEAL'!L3684</f>
        <v>POSTE</v>
      </c>
      <c r="I3733" s="180" t="str">
        <f>+'INFO SEAL'!M3684</f>
        <v>CONCRETO</v>
      </c>
      <c r="J3733" s="180" t="str">
        <f>+'INFO SEAL'!N3684&amp;"-"&amp;F3733</f>
        <v>PPC19-MT</v>
      </c>
      <c r="K3733" s="180"/>
      <c r="L3733" s="182" t="str">
        <f>+VLOOKUP('INFO SEAL'!N3684,$J$8:$V$50,3,FALSE)</f>
        <v>POSTE DE CONCRETO ARMADO DE 13/300/150/345</v>
      </c>
      <c r="M3733" s="33">
        <f t="shared" si="130"/>
        <v>0.5</v>
      </c>
    </row>
    <row r="3734" spans="1:13" x14ac:dyDescent="0.25">
      <c r="A3734" s="73">
        <f>+'INFO SEAL'!B3685</f>
        <v>3680</v>
      </c>
      <c r="B3734" s="180" t="str">
        <f t="shared" si="129"/>
        <v>SICODI</v>
      </c>
      <c r="C3734" s="180" t="str">
        <f>+'INFO SEAL'!C3685</f>
        <v>AREQUIPA</v>
      </c>
      <c r="D3734" s="180" t="str">
        <f>+'INFO SEAL'!D3685</f>
        <v>CAMANA</v>
      </c>
      <c r="E3734" s="180" t="str">
        <f>+'INFO SEAL'!E3685</f>
        <v>MARISCAL CACERES</v>
      </c>
      <c r="F3734" s="180" t="str">
        <f>+IF('INFO SEAL'!I3685="BAJA TENSION","BT",IF('INFO SEAL'!I3685="MEDIA TENSION","MT","AT"))</f>
        <v>MT</v>
      </c>
      <c r="G3734" s="180">
        <f>+'INFO SEAL'!K3685</f>
        <v>13</v>
      </c>
      <c r="H3734" s="180" t="str">
        <f>+'INFO SEAL'!L3685</f>
        <v>POSTE</v>
      </c>
      <c r="I3734" s="180" t="str">
        <f>+'INFO SEAL'!M3685</f>
        <v>CONCRETO</v>
      </c>
      <c r="J3734" s="180" t="str">
        <f>+'INFO SEAL'!N3685&amp;"-"&amp;F3734</f>
        <v>PPC19-MT</v>
      </c>
      <c r="K3734" s="180"/>
      <c r="L3734" s="182" t="str">
        <f>+VLOOKUP('INFO SEAL'!N3685,$J$8:$V$50,3,FALSE)</f>
        <v>POSTE DE CONCRETO ARMADO DE 13/300/150/345</v>
      </c>
      <c r="M3734" s="33">
        <f t="shared" si="130"/>
        <v>0.5</v>
      </c>
    </row>
    <row r="3735" spans="1:13" x14ac:dyDescent="0.25">
      <c r="A3735" s="73">
        <f>+'INFO SEAL'!B3686</f>
        <v>3681</v>
      </c>
      <c r="B3735" s="180" t="str">
        <f t="shared" si="129"/>
        <v>SICODI</v>
      </c>
      <c r="C3735" s="180" t="str">
        <f>+'INFO SEAL'!C3686</f>
        <v>AREQUIPA</v>
      </c>
      <c r="D3735" s="180" t="str">
        <f>+'INFO SEAL'!D3686</f>
        <v>CAMANA</v>
      </c>
      <c r="E3735" s="180" t="str">
        <f>+'INFO SEAL'!E3686</f>
        <v>MARISCAL CACERES</v>
      </c>
      <c r="F3735" s="180" t="str">
        <f>+IF('INFO SEAL'!I3686="BAJA TENSION","BT",IF('INFO SEAL'!I3686="MEDIA TENSION","MT","AT"))</f>
        <v>MT</v>
      </c>
      <c r="G3735" s="180">
        <f>+'INFO SEAL'!K3686</f>
        <v>13</v>
      </c>
      <c r="H3735" s="180" t="str">
        <f>+'INFO SEAL'!L3686</f>
        <v>POSTE</v>
      </c>
      <c r="I3735" s="180" t="str">
        <f>+'INFO SEAL'!M3686</f>
        <v>CONCRETO</v>
      </c>
      <c r="J3735" s="180" t="str">
        <f>+'INFO SEAL'!N3686&amp;"-"&amp;F3735</f>
        <v>PPC19-MT</v>
      </c>
      <c r="K3735" s="180"/>
      <c r="L3735" s="182" t="str">
        <f>+VLOOKUP('INFO SEAL'!N3686,$J$8:$V$50,3,FALSE)</f>
        <v>POSTE DE CONCRETO ARMADO DE 13/300/150/345</v>
      </c>
      <c r="M3735" s="33">
        <f t="shared" si="130"/>
        <v>0.5</v>
      </c>
    </row>
    <row r="3736" spans="1:13" x14ac:dyDescent="0.25">
      <c r="A3736" s="73">
        <f>+'INFO SEAL'!B3687</f>
        <v>3682</v>
      </c>
      <c r="B3736" s="180" t="str">
        <f t="shared" si="129"/>
        <v>SICODI</v>
      </c>
      <c r="C3736" s="180" t="str">
        <f>+'INFO SEAL'!C3687</f>
        <v>AREQUIPA</v>
      </c>
      <c r="D3736" s="180" t="str">
        <f>+'INFO SEAL'!D3687</f>
        <v>CAMANA</v>
      </c>
      <c r="E3736" s="180" t="str">
        <f>+'INFO SEAL'!E3687</f>
        <v>MARISCAL CACERES</v>
      </c>
      <c r="F3736" s="180" t="str">
        <f>+IF('INFO SEAL'!I3687="BAJA TENSION","BT",IF('INFO SEAL'!I3687="MEDIA TENSION","MT","AT"))</f>
        <v>MT</v>
      </c>
      <c r="G3736" s="180">
        <f>+'INFO SEAL'!K3687</f>
        <v>13</v>
      </c>
      <c r="H3736" s="180" t="str">
        <f>+'INFO SEAL'!L3687</f>
        <v>POSTE</v>
      </c>
      <c r="I3736" s="180" t="str">
        <f>+'INFO SEAL'!M3687</f>
        <v>CONCRETO</v>
      </c>
      <c r="J3736" s="180" t="str">
        <f>+'INFO SEAL'!N3687&amp;"-"&amp;F3736</f>
        <v>PPC19-MT</v>
      </c>
      <c r="K3736" s="180"/>
      <c r="L3736" s="182" t="str">
        <f>+VLOOKUP('INFO SEAL'!N3687,$J$8:$V$50,3,FALSE)</f>
        <v>POSTE DE CONCRETO ARMADO DE 13/300/150/345</v>
      </c>
      <c r="M3736" s="33">
        <f t="shared" si="130"/>
        <v>0.5</v>
      </c>
    </row>
    <row r="3737" spans="1:13" x14ac:dyDescent="0.25">
      <c r="A3737" s="73">
        <f>+'INFO SEAL'!B3688</f>
        <v>3683</v>
      </c>
      <c r="B3737" s="180" t="str">
        <f t="shared" si="129"/>
        <v>SICODI</v>
      </c>
      <c r="C3737" s="180" t="str">
        <f>+'INFO SEAL'!C3688</f>
        <v>AREQUIPA</v>
      </c>
      <c r="D3737" s="180" t="str">
        <f>+'INFO SEAL'!D3688</f>
        <v>CAMANA</v>
      </c>
      <c r="E3737" s="180" t="str">
        <f>+'INFO SEAL'!E3688</f>
        <v>MARISCAL CACERES</v>
      </c>
      <c r="F3737" s="180" t="str">
        <f>+IF('INFO SEAL'!I3688="BAJA TENSION","BT",IF('INFO SEAL'!I3688="MEDIA TENSION","MT","AT"))</f>
        <v>MT</v>
      </c>
      <c r="G3737" s="180">
        <f>+'INFO SEAL'!K3688</f>
        <v>13</v>
      </c>
      <c r="H3737" s="180" t="str">
        <f>+'INFO SEAL'!L3688</f>
        <v>POSTE</v>
      </c>
      <c r="I3737" s="180" t="str">
        <f>+'INFO SEAL'!M3688</f>
        <v>CONCRETO</v>
      </c>
      <c r="J3737" s="180" t="str">
        <f>+'INFO SEAL'!N3688&amp;"-"&amp;F3737</f>
        <v>PPC19-MT</v>
      </c>
      <c r="K3737" s="180"/>
      <c r="L3737" s="182" t="str">
        <f>+VLOOKUP('INFO SEAL'!N3688,$J$8:$V$50,3,FALSE)</f>
        <v>POSTE DE CONCRETO ARMADO DE 13/300/150/345</v>
      </c>
      <c r="M3737" s="33">
        <f t="shared" si="130"/>
        <v>0.5</v>
      </c>
    </row>
    <row r="3738" spans="1:13" x14ac:dyDescent="0.25">
      <c r="A3738" s="73">
        <f>+'INFO SEAL'!B3689</f>
        <v>3684</v>
      </c>
      <c r="B3738" s="180" t="str">
        <f t="shared" si="129"/>
        <v>SICODI</v>
      </c>
      <c r="C3738" s="180" t="str">
        <f>+'INFO SEAL'!C3689</f>
        <v>AREQUIPA</v>
      </c>
      <c r="D3738" s="180" t="str">
        <f>+'INFO SEAL'!D3689</f>
        <v>CAMANA</v>
      </c>
      <c r="E3738" s="180" t="str">
        <f>+'INFO SEAL'!E3689</f>
        <v>MARISCAL CACERES</v>
      </c>
      <c r="F3738" s="180" t="str">
        <f>+IF('INFO SEAL'!I3689="BAJA TENSION","BT",IF('INFO SEAL'!I3689="MEDIA TENSION","MT","AT"))</f>
        <v>MT</v>
      </c>
      <c r="G3738" s="180">
        <f>+'INFO SEAL'!K3689</f>
        <v>13</v>
      </c>
      <c r="H3738" s="180" t="str">
        <f>+'INFO SEAL'!L3689</f>
        <v>POSTE</v>
      </c>
      <c r="I3738" s="180" t="str">
        <f>+'INFO SEAL'!M3689</f>
        <v>CONCRETO</v>
      </c>
      <c r="J3738" s="180" t="str">
        <f>+'INFO SEAL'!N3689&amp;"-"&amp;F3738</f>
        <v>PPC19-MT</v>
      </c>
      <c r="K3738" s="180"/>
      <c r="L3738" s="182" t="str">
        <f>+VLOOKUP('INFO SEAL'!N3689,$J$8:$V$50,3,FALSE)</f>
        <v>POSTE DE CONCRETO ARMADO DE 13/300/150/345</v>
      </c>
      <c r="M3738" s="33">
        <f t="shared" si="130"/>
        <v>0.5</v>
      </c>
    </row>
    <row r="3739" spans="1:13" x14ac:dyDescent="0.25">
      <c r="A3739" s="73">
        <f>+'INFO SEAL'!B3690</f>
        <v>3685</v>
      </c>
      <c r="B3739" s="180" t="str">
        <f t="shared" si="129"/>
        <v>SICODI</v>
      </c>
      <c r="C3739" s="180" t="str">
        <f>+'INFO SEAL'!C3690</f>
        <v>AREQUIPA</v>
      </c>
      <c r="D3739" s="180" t="str">
        <f>+'INFO SEAL'!D3690</f>
        <v>CAMANA</v>
      </c>
      <c r="E3739" s="180" t="str">
        <f>+'INFO SEAL'!E3690</f>
        <v>MARISCAL CACERES</v>
      </c>
      <c r="F3739" s="180" t="str">
        <f>+IF('INFO SEAL'!I3690="BAJA TENSION","BT",IF('INFO SEAL'!I3690="MEDIA TENSION","MT","AT"))</f>
        <v>MT</v>
      </c>
      <c r="G3739" s="180">
        <f>+'INFO SEAL'!K3690</f>
        <v>13</v>
      </c>
      <c r="H3739" s="180" t="str">
        <f>+'INFO SEAL'!L3690</f>
        <v>POSTE</v>
      </c>
      <c r="I3739" s="180" t="str">
        <f>+'INFO SEAL'!M3690</f>
        <v>CONCRETO</v>
      </c>
      <c r="J3739" s="180" t="str">
        <f>+'INFO SEAL'!N3690&amp;"-"&amp;F3739</f>
        <v>PPC19-MT</v>
      </c>
      <c r="K3739" s="180"/>
      <c r="L3739" s="182" t="str">
        <f>+VLOOKUP('INFO SEAL'!N3690,$J$8:$V$50,3,FALSE)</f>
        <v>POSTE DE CONCRETO ARMADO DE 13/300/150/345</v>
      </c>
      <c r="M3739" s="33">
        <f t="shared" si="130"/>
        <v>0.5</v>
      </c>
    </row>
    <row r="3740" spans="1:13" x14ac:dyDescent="0.25">
      <c r="A3740" s="73">
        <f>+'INFO SEAL'!B3691</f>
        <v>3686</v>
      </c>
      <c r="B3740" s="180" t="str">
        <f t="shared" si="129"/>
        <v>SICODI</v>
      </c>
      <c r="C3740" s="180" t="str">
        <f>+'INFO SEAL'!C3691</f>
        <v>AREQUIPA</v>
      </c>
      <c r="D3740" s="180" t="str">
        <f>+'INFO SEAL'!D3691</f>
        <v>CAMANA</v>
      </c>
      <c r="E3740" s="180" t="str">
        <f>+'INFO SEAL'!E3691</f>
        <v>MARISCAL CACERES</v>
      </c>
      <c r="F3740" s="180" t="str">
        <f>+IF('INFO SEAL'!I3691="BAJA TENSION","BT",IF('INFO SEAL'!I3691="MEDIA TENSION","MT","AT"))</f>
        <v>MT</v>
      </c>
      <c r="G3740" s="180">
        <f>+'INFO SEAL'!K3691</f>
        <v>13</v>
      </c>
      <c r="H3740" s="180" t="str">
        <f>+'INFO SEAL'!L3691</f>
        <v>POSTE</v>
      </c>
      <c r="I3740" s="180" t="str">
        <f>+'INFO SEAL'!M3691</f>
        <v>CONCRETO</v>
      </c>
      <c r="J3740" s="180" t="str">
        <f>+'INFO SEAL'!N3691&amp;"-"&amp;F3740</f>
        <v>PPC19-MT</v>
      </c>
      <c r="K3740" s="180"/>
      <c r="L3740" s="182" t="str">
        <f>+VLOOKUP('INFO SEAL'!N3691,$J$8:$V$50,3,FALSE)</f>
        <v>POSTE DE CONCRETO ARMADO DE 13/300/150/345</v>
      </c>
      <c r="M3740" s="33">
        <f t="shared" si="130"/>
        <v>0.5</v>
      </c>
    </row>
    <row r="3741" spans="1:13" x14ac:dyDescent="0.25">
      <c r="A3741" s="73">
        <f>+'INFO SEAL'!B3692</f>
        <v>3687</v>
      </c>
      <c r="B3741" s="180" t="str">
        <f t="shared" si="129"/>
        <v>SICODI</v>
      </c>
      <c r="C3741" s="180" t="str">
        <f>+'INFO SEAL'!C3692</f>
        <v>AREQUIPA</v>
      </c>
      <c r="D3741" s="180" t="str">
        <f>+'INFO SEAL'!D3692</f>
        <v>CAMANA</v>
      </c>
      <c r="E3741" s="180" t="str">
        <f>+'INFO SEAL'!E3692</f>
        <v>MARISCAL CACERES</v>
      </c>
      <c r="F3741" s="180" t="str">
        <f>+IF('INFO SEAL'!I3692="BAJA TENSION","BT",IF('INFO SEAL'!I3692="MEDIA TENSION","MT","AT"))</f>
        <v>MT</v>
      </c>
      <c r="G3741" s="180">
        <f>+'INFO SEAL'!K3692</f>
        <v>13</v>
      </c>
      <c r="H3741" s="180" t="str">
        <f>+'INFO SEAL'!L3692</f>
        <v>POSTE</v>
      </c>
      <c r="I3741" s="180" t="str">
        <f>+'INFO SEAL'!M3692</f>
        <v>CONCRETO</v>
      </c>
      <c r="J3741" s="180" t="str">
        <f>+'INFO SEAL'!N3692&amp;"-"&amp;F3741</f>
        <v>PPC19-MT</v>
      </c>
      <c r="K3741" s="180"/>
      <c r="L3741" s="182" t="str">
        <f>+VLOOKUP('INFO SEAL'!N3692,$J$8:$V$50,3,FALSE)</f>
        <v>POSTE DE CONCRETO ARMADO DE 13/300/150/345</v>
      </c>
      <c r="M3741" s="33">
        <f t="shared" si="130"/>
        <v>0.5</v>
      </c>
    </row>
    <row r="3742" spans="1:13" x14ac:dyDescent="0.25">
      <c r="A3742" s="73">
        <f>+'INFO SEAL'!B3693</f>
        <v>3688</v>
      </c>
      <c r="B3742" s="180" t="str">
        <f t="shared" si="129"/>
        <v>SICODI</v>
      </c>
      <c r="C3742" s="180" t="str">
        <f>+'INFO SEAL'!C3693</f>
        <v>AREQUIPA</v>
      </c>
      <c r="D3742" s="180" t="str">
        <f>+'INFO SEAL'!D3693</f>
        <v>CAMANA</v>
      </c>
      <c r="E3742" s="180" t="str">
        <f>+'INFO SEAL'!E3693</f>
        <v>MARISCAL CACERES</v>
      </c>
      <c r="F3742" s="180" t="str">
        <f>+IF('INFO SEAL'!I3693="BAJA TENSION","BT",IF('INFO SEAL'!I3693="MEDIA TENSION","MT","AT"))</f>
        <v>MT</v>
      </c>
      <c r="G3742" s="180">
        <f>+'INFO SEAL'!K3693</f>
        <v>13</v>
      </c>
      <c r="H3742" s="180" t="str">
        <f>+'INFO SEAL'!L3693</f>
        <v>POSTE</v>
      </c>
      <c r="I3742" s="180" t="str">
        <f>+'INFO SEAL'!M3693</f>
        <v>CONCRETO</v>
      </c>
      <c r="J3742" s="180" t="str">
        <f>+'INFO SEAL'!N3693&amp;"-"&amp;F3742</f>
        <v>PPC19-MT</v>
      </c>
      <c r="K3742" s="180"/>
      <c r="L3742" s="182" t="str">
        <f>+VLOOKUP('INFO SEAL'!N3693,$J$8:$V$50,3,FALSE)</f>
        <v>POSTE DE CONCRETO ARMADO DE 13/300/150/345</v>
      </c>
      <c r="M3742" s="33">
        <f t="shared" si="130"/>
        <v>0.5</v>
      </c>
    </row>
    <row r="3743" spans="1:13" x14ac:dyDescent="0.25">
      <c r="A3743" s="73">
        <f>+'INFO SEAL'!B3694</f>
        <v>3689</v>
      </c>
      <c r="B3743" s="180" t="str">
        <f t="shared" si="129"/>
        <v>SICODI</v>
      </c>
      <c r="C3743" s="180" t="str">
        <f>+'INFO SEAL'!C3694</f>
        <v>AREQUIPA</v>
      </c>
      <c r="D3743" s="180" t="str">
        <f>+'INFO SEAL'!D3694</f>
        <v>CAMANA</v>
      </c>
      <c r="E3743" s="180" t="str">
        <f>+'INFO SEAL'!E3694</f>
        <v>MARISCAL CACERES</v>
      </c>
      <c r="F3743" s="180" t="str">
        <f>+IF('INFO SEAL'!I3694="BAJA TENSION","BT",IF('INFO SEAL'!I3694="MEDIA TENSION","MT","AT"))</f>
        <v>MT</v>
      </c>
      <c r="G3743" s="180">
        <f>+'INFO SEAL'!K3694</f>
        <v>13</v>
      </c>
      <c r="H3743" s="180" t="str">
        <f>+'INFO SEAL'!L3694</f>
        <v>POSTE</v>
      </c>
      <c r="I3743" s="180" t="str">
        <f>+'INFO SEAL'!M3694</f>
        <v>CONCRETO</v>
      </c>
      <c r="J3743" s="180" t="str">
        <f>+'INFO SEAL'!N3694&amp;"-"&amp;F3743</f>
        <v>PPC19-MT</v>
      </c>
      <c r="K3743" s="180"/>
      <c r="L3743" s="182" t="str">
        <f>+VLOOKUP('INFO SEAL'!N3694,$J$8:$V$50,3,FALSE)</f>
        <v>POSTE DE CONCRETO ARMADO DE 13/300/150/345</v>
      </c>
      <c r="M3743" s="33">
        <f t="shared" si="130"/>
        <v>0.5</v>
      </c>
    </row>
    <row r="3744" spans="1:13" x14ac:dyDescent="0.25">
      <c r="A3744" s="73">
        <f>+'INFO SEAL'!B3695</f>
        <v>3690</v>
      </c>
      <c r="B3744" s="180" t="str">
        <f t="shared" si="129"/>
        <v>SICODI</v>
      </c>
      <c r="C3744" s="180" t="str">
        <f>+'INFO SEAL'!C3695</f>
        <v>AREQUIPA</v>
      </c>
      <c r="D3744" s="180" t="str">
        <f>+'INFO SEAL'!D3695</f>
        <v>CAMANA</v>
      </c>
      <c r="E3744" s="180" t="str">
        <f>+'INFO SEAL'!E3695</f>
        <v>MARISCAL CACERES</v>
      </c>
      <c r="F3744" s="180" t="str">
        <f>+IF('INFO SEAL'!I3695="BAJA TENSION","BT",IF('INFO SEAL'!I3695="MEDIA TENSION","MT","AT"))</f>
        <v>MT</v>
      </c>
      <c r="G3744" s="180">
        <f>+'INFO SEAL'!K3695</f>
        <v>13</v>
      </c>
      <c r="H3744" s="180" t="str">
        <f>+'INFO SEAL'!L3695</f>
        <v>POSTE</v>
      </c>
      <c r="I3744" s="180" t="str">
        <f>+'INFO SEAL'!M3695</f>
        <v>CONCRETO</v>
      </c>
      <c r="J3744" s="180" t="str">
        <f>+'INFO SEAL'!N3695&amp;"-"&amp;F3744</f>
        <v>PPC19-MT</v>
      </c>
      <c r="K3744" s="180"/>
      <c r="L3744" s="182" t="str">
        <f>+VLOOKUP('INFO SEAL'!N3695,$J$8:$V$50,3,FALSE)</f>
        <v>POSTE DE CONCRETO ARMADO DE 13/300/150/345</v>
      </c>
      <c r="M3744" s="33">
        <f t="shared" si="130"/>
        <v>0.5</v>
      </c>
    </row>
    <row r="3745" spans="1:13" x14ac:dyDescent="0.25">
      <c r="A3745" s="73">
        <f>+'INFO SEAL'!B3696</f>
        <v>3691</v>
      </c>
      <c r="B3745" s="180" t="str">
        <f t="shared" si="129"/>
        <v>SICODI</v>
      </c>
      <c r="C3745" s="180" t="str">
        <f>+'INFO SEAL'!C3696</f>
        <v>AREQUIPA</v>
      </c>
      <c r="D3745" s="180" t="str">
        <f>+'INFO SEAL'!D3696</f>
        <v>CAMANA</v>
      </c>
      <c r="E3745" s="180" t="str">
        <f>+'INFO SEAL'!E3696</f>
        <v>MARISCAL CACERES</v>
      </c>
      <c r="F3745" s="180" t="str">
        <f>+IF('INFO SEAL'!I3696="BAJA TENSION","BT",IF('INFO SEAL'!I3696="MEDIA TENSION","MT","AT"))</f>
        <v>MT</v>
      </c>
      <c r="G3745" s="180">
        <f>+'INFO SEAL'!K3696</f>
        <v>13</v>
      </c>
      <c r="H3745" s="180" t="str">
        <f>+'INFO SEAL'!L3696</f>
        <v>POSTE</v>
      </c>
      <c r="I3745" s="180" t="str">
        <f>+'INFO SEAL'!M3696</f>
        <v>CONCRETO</v>
      </c>
      <c r="J3745" s="180" t="str">
        <f>+'INFO SEAL'!N3696&amp;"-"&amp;F3745</f>
        <v>PPC19-MT</v>
      </c>
      <c r="K3745" s="180"/>
      <c r="L3745" s="182" t="str">
        <f>+VLOOKUP('INFO SEAL'!N3696,$J$8:$V$50,3,FALSE)</f>
        <v>POSTE DE CONCRETO ARMADO DE 13/300/150/345</v>
      </c>
      <c r="M3745" s="33">
        <f t="shared" si="130"/>
        <v>0.5</v>
      </c>
    </row>
    <row r="3746" spans="1:13" x14ac:dyDescent="0.25">
      <c r="A3746" s="73">
        <f>+'INFO SEAL'!B3697</f>
        <v>3692</v>
      </c>
      <c r="B3746" s="180" t="str">
        <f t="shared" si="129"/>
        <v>SICODI</v>
      </c>
      <c r="C3746" s="180" t="str">
        <f>+'INFO SEAL'!C3697</f>
        <v>AREQUIPA</v>
      </c>
      <c r="D3746" s="180" t="str">
        <f>+'INFO SEAL'!D3697</f>
        <v>CAMANA</v>
      </c>
      <c r="E3746" s="180" t="str">
        <f>+'INFO SEAL'!E3697</f>
        <v>MARISCAL CACERES</v>
      </c>
      <c r="F3746" s="180" t="str">
        <f>+IF('INFO SEAL'!I3697="BAJA TENSION","BT",IF('INFO SEAL'!I3697="MEDIA TENSION","MT","AT"))</f>
        <v>MT</v>
      </c>
      <c r="G3746" s="180">
        <f>+'INFO SEAL'!K3697</f>
        <v>13</v>
      </c>
      <c r="H3746" s="180" t="str">
        <f>+'INFO SEAL'!L3697</f>
        <v>POSTE</v>
      </c>
      <c r="I3746" s="180" t="str">
        <f>+'INFO SEAL'!M3697</f>
        <v>CONCRETO</v>
      </c>
      <c r="J3746" s="180" t="str">
        <f>+'INFO SEAL'!N3697&amp;"-"&amp;F3746</f>
        <v>PPC19-MT</v>
      </c>
      <c r="K3746" s="180"/>
      <c r="L3746" s="182" t="str">
        <f>+VLOOKUP('INFO SEAL'!N3697,$J$8:$V$50,3,FALSE)</f>
        <v>POSTE DE CONCRETO ARMADO DE 13/300/150/345</v>
      </c>
      <c r="M3746" s="33">
        <f t="shared" si="130"/>
        <v>0.5</v>
      </c>
    </row>
    <row r="3747" spans="1:13" x14ac:dyDescent="0.25">
      <c r="A3747" s="73">
        <f>+'INFO SEAL'!B3698</f>
        <v>3693</v>
      </c>
      <c r="B3747" s="180" t="str">
        <f t="shared" si="129"/>
        <v>SICODI</v>
      </c>
      <c r="C3747" s="180" t="str">
        <f>+'INFO SEAL'!C3698</f>
        <v>AREQUIPA</v>
      </c>
      <c r="D3747" s="180" t="str">
        <f>+'INFO SEAL'!D3698</f>
        <v>CONDESUYOS</v>
      </c>
      <c r="E3747" s="180" t="str">
        <f>+'INFO SEAL'!E3698</f>
        <v>RIO GRANDE</v>
      </c>
      <c r="F3747" s="180" t="str">
        <f>+IF('INFO SEAL'!I3698="BAJA TENSION","BT",IF('INFO SEAL'!I3698="MEDIA TENSION","MT","AT"))</f>
        <v>MT</v>
      </c>
      <c r="G3747" s="180">
        <f>+'INFO SEAL'!K3698</f>
        <v>13</v>
      </c>
      <c r="H3747" s="180" t="str">
        <f>+'INFO SEAL'!L3698</f>
        <v>POSTE</v>
      </c>
      <c r="I3747" s="180" t="str">
        <f>+'INFO SEAL'!M3698</f>
        <v>CONCRETO</v>
      </c>
      <c r="J3747" s="180" t="str">
        <f>+'INFO SEAL'!N3698&amp;"-"&amp;F3747</f>
        <v>PPC19-MT</v>
      </c>
      <c r="K3747" s="180"/>
      <c r="L3747" s="182" t="str">
        <f>+VLOOKUP('INFO SEAL'!N3698,$J$8:$V$50,3,FALSE)</f>
        <v>POSTE DE CONCRETO ARMADO DE 13/300/150/345</v>
      </c>
      <c r="M3747" s="33">
        <f t="shared" si="130"/>
        <v>0.5</v>
      </c>
    </row>
    <row r="3748" spans="1:13" x14ac:dyDescent="0.25">
      <c r="A3748" s="73">
        <f>+'INFO SEAL'!B3699</f>
        <v>3694</v>
      </c>
      <c r="B3748" s="180" t="str">
        <f t="shared" si="129"/>
        <v>SICODI</v>
      </c>
      <c r="C3748" s="180" t="str">
        <f>+'INFO SEAL'!C3699</f>
        <v>AREQUIPA</v>
      </c>
      <c r="D3748" s="180" t="str">
        <f>+'INFO SEAL'!D3699</f>
        <v>CARAVELI</v>
      </c>
      <c r="E3748" s="180" t="str">
        <f>+'INFO SEAL'!E3699</f>
        <v>CARAVELI</v>
      </c>
      <c r="F3748" s="180" t="str">
        <f>+IF('INFO SEAL'!I3699="BAJA TENSION","BT",IF('INFO SEAL'!I3699="MEDIA TENSION","MT","AT"))</f>
        <v>MT</v>
      </c>
      <c r="G3748" s="180">
        <f>+'INFO SEAL'!K3699</f>
        <v>13</v>
      </c>
      <c r="H3748" s="180" t="str">
        <f>+'INFO SEAL'!L3699</f>
        <v>POSTE</v>
      </c>
      <c r="I3748" s="180" t="str">
        <f>+'INFO SEAL'!M3699</f>
        <v>CONCRETO</v>
      </c>
      <c r="J3748" s="180" t="str">
        <f>+'INFO SEAL'!N3699&amp;"-"&amp;F3748</f>
        <v>PPC19-MT</v>
      </c>
      <c r="K3748" s="180"/>
      <c r="L3748" s="182" t="str">
        <f>+VLOOKUP('INFO SEAL'!N3699,$J$8:$V$50,3,FALSE)</f>
        <v>POSTE DE CONCRETO ARMADO DE 13/300/150/345</v>
      </c>
      <c r="M3748" s="33">
        <f t="shared" si="130"/>
        <v>0.5</v>
      </c>
    </row>
    <row r="3749" spans="1:13" x14ac:dyDescent="0.25">
      <c r="A3749" s="73">
        <f>+'INFO SEAL'!B3700</f>
        <v>3695</v>
      </c>
      <c r="B3749" s="180" t="str">
        <f t="shared" si="129"/>
        <v>SICODI</v>
      </c>
      <c r="C3749" s="180" t="str">
        <f>+'INFO SEAL'!C3700</f>
        <v>AREQUIPA</v>
      </c>
      <c r="D3749" s="180" t="str">
        <f>+'INFO SEAL'!D3700</f>
        <v>CONDESUYOS</v>
      </c>
      <c r="E3749" s="180" t="str">
        <f>+'INFO SEAL'!E3700</f>
        <v>RIO GRANDE</v>
      </c>
      <c r="F3749" s="180" t="str">
        <f>+IF('INFO SEAL'!I3700="BAJA TENSION","BT",IF('INFO SEAL'!I3700="MEDIA TENSION","MT","AT"))</f>
        <v>MT</v>
      </c>
      <c r="G3749" s="180">
        <f>+'INFO SEAL'!K3700</f>
        <v>13</v>
      </c>
      <c r="H3749" s="180" t="str">
        <f>+'INFO SEAL'!L3700</f>
        <v>POSTE</v>
      </c>
      <c r="I3749" s="180" t="str">
        <f>+'INFO SEAL'!M3700</f>
        <v>CONCRETO</v>
      </c>
      <c r="J3749" s="180" t="str">
        <f>+'INFO SEAL'!N3700&amp;"-"&amp;F3749</f>
        <v>PPC19-MT</v>
      </c>
      <c r="K3749" s="180"/>
      <c r="L3749" s="182" t="str">
        <f>+VLOOKUP('INFO SEAL'!N3700,$J$8:$V$50,3,FALSE)</f>
        <v>POSTE DE CONCRETO ARMADO DE 13/300/150/345</v>
      </c>
      <c r="M3749" s="33">
        <f t="shared" si="130"/>
        <v>0.5</v>
      </c>
    </row>
    <row r="3750" spans="1:13" x14ac:dyDescent="0.25">
      <c r="A3750" s="73">
        <f>+'INFO SEAL'!B3701</f>
        <v>3696</v>
      </c>
      <c r="B3750" s="180" t="str">
        <f t="shared" si="129"/>
        <v>SICODI</v>
      </c>
      <c r="C3750" s="180" t="str">
        <f>+'INFO SEAL'!C3701</f>
        <v>AREQUIPA</v>
      </c>
      <c r="D3750" s="180" t="str">
        <f>+'INFO SEAL'!D3701</f>
        <v>CONDESUYOS</v>
      </c>
      <c r="E3750" s="180" t="str">
        <f>+'INFO SEAL'!E3701</f>
        <v>RIO GRANDE</v>
      </c>
      <c r="F3750" s="180" t="str">
        <f>+IF('INFO SEAL'!I3701="BAJA TENSION","BT",IF('INFO SEAL'!I3701="MEDIA TENSION","MT","AT"))</f>
        <v>MT</v>
      </c>
      <c r="G3750" s="180">
        <f>+'INFO SEAL'!K3701</f>
        <v>13</v>
      </c>
      <c r="H3750" s="180" t="str">
        <f>+'INFO SEAL'!L3701</f>
        <v>POSTE</v>
      </c>
      <c r="I3750" s="180" t="str">
        <f>+'INFO SEAL'!M3701</f>
        <v>CONCRETO</v>
      </c>
      <c r="J3750" s="180" t="str">
        <f>+'INFO SEAL'!N3701&amp;"-"&amp;F3750</f>
        <v>PPC19-MT</v>
      </c>
      <c r="K3750" s="180"/>
      <c r="L3750" s="182" t="str">
        <f>+VLOOKUP('INFO SEAL'!N3701,$J$8:$V$50,3,FALSE)</f>
        <v>POSTE DE CONCRETO ARMADO DE 13/300/150/345</v>
      </c>
      <c r="M3750" s="33">
        <f t="shared" si="130"/>
        <v>0.5</v>
      </c>
    </row>
    <row r="3751" spans="1:13" x14ac:dyDescent="0.25">
      <c r="A3751" s="73">
        <f>+'INFO SEAL'!B3702</f>
        <v>3697</v>
      </c>
      <c r="B3751" s="180" t="str">
        <f t="shared" si="129"/>
        <v>SICODI</v>
      </c>
      <c r="C3751" s="180" t="str">
        <f>+'INFO SEAL'!C3702</f>
        <v>AREQUIPA</v>
      </c>
      <c r="D3751" s="180" t="str">
        <f>+'INFO SEAL'!D3702</f>
        <v>CONDESUYOS</v>
      </c>
      <c r="E3751" s="180" t="str">
        <f>+'INFO SEAL'!E3702</f>
        <v>RIO GRANDE</v>
      </c>
      <c r="F3751" s="180" t="str">
        <f>+IF('INFO SEAL'!I3702="BAJA TENSION","BT",IF('INFO SEAL'!I3702="MEDIA TENSION","MT","AT"))</f>
        <v>MT</v>
      </c>
      <c r="G3751" s="180">
        <f>+'INFO SEAL'!K3702</f>
        <v>13</v>
      </c>
      <c r="H3751" s="180" t="str">
        <f>+'INFO SEAL'!L3702</f>
        <v>POSTE</v>
      </c>
      <c r="I3751" s="180" t="str">
        <f>+'INFO SEAL'!M3702</f>
        <v>CONCRETO</v>
      </c>
      <c r="J3751" s="180" t="str">
        <f>+'INFO SEAL'!N3702&amp;"-"&amp;F3751</f>
        <v>PPC19-MT</v>
      </c>
      <c r="K3751" s="180"/>
      <c r="L3751" s="182" t="str">
        <f>+VLOOKUP('INFO SEAL'!N3702,$J$8:$V$50,3,FALSE)</f>
        <v>POSTE DE CONCRETO ARMADO DE 13/300/150/345</v>
      </c>
      <c r="M3751" s="33">
        <f t="shared" si="130"/>
        <v>0.5</v>
      </c>
    </row>
    <row r="3752" spans="1:13" x14ac:dyDescent="0.25">
      <c r="A3752" s="73">
        <f>+'INFO SEAL'!B3703</f>
        <v>3698</v>
      </c>
      <c r="B3752" s="180" t="str">
        <f t="shared" si="129"/>
        <v>SICODI</v>
      </c>
      <c r="C3752" s="180" t="str">
        <f>+'INFO SEAL'!C3703</f>
        <v>AREQUIPA</v>
      </c>
      <c r="D3752" s="180" t="str">
        <f>+'INFO SEAL'!D3703</f>
        <v>CONDESUYOS</v>
      </c>
      <c r="E3752" s="180" t="str">
        <f>+'INFO SEAL'!E3703</f>
        <v>RIO GRANDE</v>
      </c>
      <c r="F3752" s="180" t="str">
        <f>+IF('INFO SEAL'!I3703="BAJA TENSION","BT",IF('INFO SEAL'!I3703="MEDIA TENSION","MT","AT"))</f>
        <v>MT</v>
      </c>
      <c r="G3752" s="180">
        <f>+'INFO SEAL'!K3703</f>
        <v>13</v>
      </c>
      <c r="H3752" s="180" t="str">
        <f>+'INFO SEAL'!L3703</f>
        <v>POSTE</v>
      </c>
      <c r="I3752" s="180" t="str">
        <f>+'INFO SEAL'!M3703</f>
        <v>CONCRETO</v>
      </c>
      <c r="J3752" s="180" t="str">
        <f>+'INFO SEAL'!N3703&amp;"-"&amp;F3752</f>
        <v>PPC19-MT</v>
      </c>
      <c r="K3752" s="180"/>
      <c r="L3752" s="182" t="str">
        <f>+VLOOKUP('INFO SEAL'!N3703,$J$8:$V$50,3,FALSE)</f>
        <v>POSTE DE CONCRETO ARMADO DE 13/300/150/345</v>
      </c>
      <c r="M3752" s="33">
        <f t="shared" si="130"/>
        <v>0.5</v>
      </c>
    </row>
    <row r="3753" spans="1:13" x14ac:dyDescent="0.25">
      <c r="A3753" s="73">
        <f>+'INFO SEAL'!B3704</f>
        <v>3699</v>
      </c>
      <c r="B3753" s="180" t="str">
        <f t="shared" si="129"/>
        <v>SICODI</v>
      </c>
      <c r="C3753" s="180" t="str">
        <f>+'INFO SEAL'!C3704</f>
        <v>AREQUIPA</v>
      </c>
      <c r="D3753" s="180" t="str">
        <f>+'INFO SEAL'!D3704</f>
        <v>CONDESUYOS</v>
      </c>
      <c r="E3753" s="180" t="str">
        <f>+'INFO SEAL'!E3704</f>
        <v>RIO GRANDE</v>
      </c>
      <c r="F3753" s="180" t="str">
        <f>+IF('INFO SEAL'!I3704="BAJA TENSION","BT",IF('INFO SEAL'!I3704="MEDIA TENSION","MT","AT"))</f>
        <v>MT</v>
      </c>
      <c r="G3753" s="180">
        <f>+'INFO SEAL'!K3704</f>
        <v>13</v>
      </c>
      <c r="H3753" s="180" t="str">
        <f>+'INFO SEAL'!L3704</f>
        <v>POSTE</v>
      </c>
      <c r="I3753" s="180" t="str">
        <f>+'INFO SEAL'!M3704</f>
        <v>CONCRETO</v>
      </c>
      <c r="J3753" s="180" t="str">
        <f>+'INFO SEAL'!N3704&amp;"-"&amp;F3753</f>
        <v>PPC19-MT</v>
      </c>
      <c r="K3753" s="180"/>
      <c r="L3753" s="182" t="str">
        <f>+VLOOKUP('INFO SEAL'!N3704,$J$8:$V$50,3,FALSE)</f>
        <v>POSTE DE CONCRETO ARMADO DE 13/300/150/345</v>
      </c>
      <c r="M3753" s="33">
        <f t="shared" si="130"/>
        <v>0.5</v>
      </c>
    </row>
    <row r="3754" spans="1:13" x14ac:dyDescent="0.25">
      <c r="A3754" s="73">
        <f>+'INFO SEAL'!B3705</f>
        <v>3700</v>
      </c>
      <c r="B3754" s="180" t="str">
        <f t="shared" si="129"/>
        <v>SICODI</v>
      </c>
      <c r="C3754" s="180" t="str">
        <f>+'INFO SEAL'!C3705</f>
        <v>AREQUIPA</v>
      </c>
      <c r="D3754" s="180" t="str">
        <f>+'INFO SEAL'!D3705</f>
        <v>CONDESUYOS</v>
      </c>
      <c r="E3754" s="180" t="str">
        <f>+'INFO SEAL'!E3705</f>
        <v>RIO GRANDE</v>
      </c>
      <c r="F3754" s="180" t="str">
        <f>+IF('INFO SEAL'!I3705="BAJA TENSION","BT",IF('INFO SEAL'!I3705="MEDIA TENSION","MT","AT"))</f>
        <v>MT</v>
      </c>
      <c r="G3754" s="180">
        <f>+'INFO SEAL'!K3705</f>
        <v>13</v>
      </c>
      <c r="H3754" s="180" t="str">
        <f>+'INFO SEAL'!L3705</f>
        <v>POSTE</v>
      </c>
      <c r="I3754" s="180" t="str">
        <f>+'INFO SEAL'!M3705</f>
        <v>CONCRETO</v>
      </c>
      <c r="J3754" s="180" t="str">
        <f>+'INFO SEAL'!N3705&amp;"-"&amp;F3754</f>
        <v>PPC19-MT</v>
      </c>
      <c r="K3754" s="180"/>
      <c r="L3754" s="182" t="str">
        <f>+VLOOKUP('INFO SEAL'!N3705,$J$8:$V$50,3,FALSE)</f>
        <v>POSTE DE CONCRETO ARMADO DE 13/300/150/345</v>
      </c>
      <c r="M3754" s="33">
        <f t="shared" si="130"/>
        <v>0.5</v>
      </c>
    </row>
    <row r="3755" spans="1:13" x14ac:dyDescent="0.25">
      <c r="A3755" s="73">
        <f>+'INFO SEAL'!B3706</f>
        <v>3701</v>
      </c>
      <c r="B3755" s="180" t="str">
        <f t="shared" si="129"/>
        <v>SICODI</v>
      </c>
      <c r="C3755" s="180" t="str">
        <f>+'INFO SEAL'!C3706</f>
        <v>AREQUIPA</v>
      </c>
      <c r="D3755" s="180" t="str">
        <f>+'INFO SEAL'!D3706</f>
        <v>CONDESUYOS</v>
      </c>
      <c r="E3755" s="180" t="str">
        <f>+'INFO SEAL'!E3706</f>
        <v>RIO GRANDE</v>
      </c>
      <c r="F3755" s="180" t="str">
        <f>+IF('INFO SEAL'!I3706="BAJA TENSION","BT",IF('INFO SEAL'!I3706="MEDIA TENSION","MT","AT"))</f>
        <v>MT</v>
      </c>
      <c r="G3755" s="180">
        <f>+'INFO SEAL'!K3706</f>
        <v>13</v>
      </c>
      <c r="H3755" s="180" t="str">
        <f>+'INFO SEAL'!L3706</f>
        <v>POSTE</v>
      </c>
      <c r="I3755" s="180" t="str">
        <f>+'INFO SEAL'!M3706</f>
        <v>CONCRETO</v>
      </c>
      <c r="J3755" s="180" t="str">
        <f>+'INFO SEAL'!N3706&amp;"-"&amp;F3755</f>
        <v>PPC19-MT</v>
      </c>
      <c r="K3755" s="180"/>
      <c r="L3755" s="182" t="str">
        <f>+VLOOKUP('INFO SEAL'!N3706,$J$8:$V$50,3,FALSE)</f>
        <v>POSTE DE CONCRETO ARMADO DE 13/300/150/345</v>
      </c>
      <c r="M3755" s="33">
        <f t="shared" si="130"/>
        <v>0.5</v>
      </c>
    </row>
    <row r="3756" spans="1:13" x14ac:dyDescent="0.25">
      <c r="A3756" s="73">
        <f>+'INFO SEAL'!B3707</f>
        <v>3702</v>
      </c>
      <c r="B3756" s="180" t="str">
        <f t="shared" si="129"/>
        <v>SICODI</v>
      </c>
      <c r="C3756" s="180" t="str">
        <f>+'INFO SEAL'!C3707</f>
        <v>AREQUIPA</v>
      </c>
      <c r="D3756" s="180" t="str">
        <f>+'INFO SEAL'!D3707</f>
        <v>CONDESUYOS</v>
      </c>
      <c r="E3756" s="180" t="str">
        <f>+'INFO SEAL'!E3707</f>
        <v>RIO GRANDE</v>
      </c>
      <c r="F3756" s="180" t="str">
        <f>+IF('INFO SEAL'!I3707="BAJA TENSION","BT",IF('INFO SEAL'!I3707="MEDIA TENSION","MT","AT"))</f>
        <v>MT</v>
      </c>
      <c r="G3756" s="180">
        <f>+'INFO SEAL'!K3707</f>
        <v>13</v>
      </c>
      <c r="H3756" s="180" t="str">
        <f>+'INFO SEAL'!L3707</f>
        <v>POSTE</v>
      </c>
      <c r="I3756" s="180" t="str">
        <f>+'INFO SEAL'!M3707</f>
        <v>CONCRETO</v>
      </c>
      <c r="J3756" s="180" t="str">
        <f>+'INFO SEAL'!N3707&amp;"-"&amp;F3756</f>
        <v>PPC19-MT</v>
      </c>
      <c r="K3756" s="180"/>
      <c r="L3756" s="182" t="str">
        <f>+VLOOKUP('INFO SEAL'!N3707,$J$8:$V$50,3,FALSE)</f>
        <v>POSTE DE CONCRETO ARMADO DE 13/300/150/345</v>
      </c>
      <c r="M3756" s="33">
        <f t="shared" si="130"/>
        <v>0.5</v>
      </c>
    </row>
    <row r="3757" spans="1:13" x14ac:dyDescent="0.25">
      <c r="A3757" s="73">
        <f>+'INFO SEAL'!B3708</f>
        <v>3703</v>
      </c>
      <c r="B3757" s="180" t="str">
        <f t="shared" si="129"/>
        <v>SICODI</v>
      </c>
      <c r="C3757" s="180" t="str">
        <f>+'INFO SEAL'!C3708</f>
        <v>AREQUIPA</v>
      </c>
      <c r="D3757" s="180" t="str">
        <f>+'INFO SEAL'!D3708</f>
        <v>CONDESUYOS</v>
      </c>
      <c r="E3757" s="180" t="str">
        <f>+'INFO SEAL'!E3708</f>
        <v>RIO GRANDE</v>
      </c>
      <c r="F3757" s="180" t="str">
        <f>+IF('INFO SEAL'!I3708="BAJA TENSION","BT",IF('INFO SEAL'!I3708="MEDIA TENSION","MT","AT"))</f>
        <v>MT</v>
      </c>
      <c r="G3757" s="180">
        <f>+'INFO SEAL'!K3708</f>
        <v>13</v>
      </c>
      <c r="H3757" s="180" t="str">
        <f>+'INFO SEAL'!L3708</f>
        <v>POSTE</v>
      </c>
      <c r="I3757" s="180" t="str">
        <f>+'INFO SEAL'!M3708</f>
        <v>CONCRETO</v>
      </c>
      <c r="J3757" s="180" t="str">
        <f>+'INFO SEAL'!N3708&amp;"-"&amp;F3757</f>
        <v>PPC19-MT</v>
      </c>
      <c r="K3757" s="180"/>
      <c r="L3757" s="182" t="str">
        <f>+VLOOKUP('INFO SEAL'!N3708,$J$8:$V$50,3,FALSE)</f>
        <v>POSTE DE CONCRETO ARMADO DE 13/300/150/345</v>
      </c>
      <c r="M3757" s="33">
        <f t="shared" si="130"/>
        <v>0.5</v>
      </c>
    </row>
    <row r="3758" spans="1:13" x14ac:dyDescent="0.25">
      <c r="A3758" s="73">
        <f>+'INFO SEAL'!B3709</f>
        <v>3704</v>
      </c>
      <c r="B3758" s="180" t="str">
        <f t="shared" si="129"/>
        <v>SICODI</v>
      </c>
      <c r="C3758" s="180" t="str">
        <f>+'INFO SEAL'!C3709</f>
        <v>AREQUIPA</v>
      </c>
      <c r="D3758" s="180" t="str">
        <f>+'INFO SEAL'!D3709</f>
        <v>CONDESUYOS</v>
      </c>
      <c r="E3758" s="180" t="str">
        <f>+'INFO SEAL'!E3709</f>
        <v>RIO GRANDE</v>
      </c>
      <c r="F3758" s="180" t="str">
        <f>+IF('INFO SEAL'!I3709="BAJA TENSION","BT",IF('INFO SEAL'!I3709="MEDIA TENSION","MT","AT"))</f>
        <v>MT</v>
      </c>
      <c r="G3758" s="180">
        <f>+'INFO SEAL'!K3709</f>
        <v>13</v>
      </c>
      <c r="H3758" s="180" t="str">
        <f>+'INFO SEAL'!L3709</f>
        <v>POSTE</v>
      </c>
      <c r="I3758" s="180" t="str">
        <f>+'INFO SEAL'!M3709</f>
        <v>CONCRETO</v>
      </c>
      <c r="J3758" s="180" t="str">
        <f>+'INFO SEAL'!N3709&amp;"-"&amp;F3758</f>
        <v>PPC19-MT</v>
      </c>
      <c r="K3758" s="180"/>
      <c r="L3758" s="182" t="str">
        <f>+VLOOKUP('INFO SEAL'!N3709,$J$8:$V$50,3,FALSE)</f>
        <v>POSTE DE CONCRETO ARMADO DE 13/300/150/345</v>
      </c>
      <c r="M3758" s="33">
        <f t="shared" si="130"/>
        <v>0.5</v>
      </c>
    </row>
    <row r="3759" spans="1:13" x14ac:dyDescent="0.25">
      <c r="A3759" s="73">
        <f>+'INFO SEAL'!B3710</f>
        <v>3705</v>
      </c>
      <c r="B3759" s="180" t="str">
        <f t="shared" si="129"/>
        <v>SICODI</v>
      </c>
      <c r="C3759" s="180" t="str">
        <f>+'INFO SEAL'!C3710</f>
        <v>AREQUIPA</v>
      </c>
      <c r="D3759" s="180" t="str">
        <f>+'INFO SEAL'!D3710</f>
        <v>CONDESUYOS</v>
      </c>
      <c r="E3759" s="180" t="str">
        <f>+'INFO SEAL'!E3710</f>
        <v>RIO GRANDE</v>
      </c>
      <c r="F3759" s="180" t="str">
        <f>+IF('INFO SEAL'!I3710="BAJA TENSION","BT",IF('INFO SEAL'!I3710="MEDIA TENSION","MT","AT"))</f>
        <v>MT</v>
      </c>
      <c r="G3759" s="180">
        <f>+'INFO SEAL'!K3710</f>
        <v>13</v>
      </c>
      <c r="H3759" s="180" t="str">
        <f>+'INFO SEAL'!L3710</f>
        <v>POSTE</v>
      </c>
      <c r="I3759" s="180" t="str">
        <f>+'INFO SEAL'!M3710</f>
        <v>CONCRETO</v>
      </c>
      <c r="J3759" s="180" t="str">
        <f>+'INFO SEAL'!N3710&amp;"-"&amp;F3759</f>
        <v>PPC19-MT</v>
      </c>
      <c r="K3759" s="180"/>
      <c r="L3759" s="182" t="str">
        <f>+VLOOKUP('INFO SEAL'!N3710,$J$8:$V$50,3,FALSE)</f>
        <v>POSTE DE CONCRETO ARMADO DE 13/300/150/345</v>
      </c>
      <c r="M3759" s="33">
        <f t="shared" si="130"/>
        <v>0.5</v>
      </c>
    </row>
    <row r="3760" spans="1:13" x14ac:dyDescent="0.25">
      <c r="A3760" s="73">
        <f>+'INFO SEAL'!B3711</f>
        <v>3706</v>
      </c>
      <c r="B3760" s="180" t="str">
        <f t="shared" si="129"/>
        <v>SICODI</v>
      </c>
      <c r="C3760" s="180" t="str">
        <f>+'INFO SEAL'!C3711</f>
        <v>AREQUIPA</v>
      </c>
      <c r="D3760" s="180" t="str">
        <f>+'INFO SEAL'!D3711</f>
        <v>CONDESUYOS</v>
      </c>
      <c r="E3760" s="180" t="str">
        <f>+'INFO SEAL'!E3711</f>
        <v>RIO GRANDE</v>
      </c>
      <c r="F3760" s="180" t="str">
        <f>+IF('INFO SEAL'!I3711="BAJA TENSION","BT",IF('INFO SEAL'!I3711="MEDIA TENSION","MT","AT"))</f>
        <v>MT</v>
      </c>
      <c r="G3760" s="180">
        <f>+'INFO SEAL'!K3711</f>
        <v>13</v>
      </c>
      <c r="H3760" s="180" t="str">
        <f>+'INFO SEAL'!L3711</f>
        <v>POSTE</v>
      </c>
      <c r="I3760" s="180" t="str">
        <f>+'INFO SEAL'!M3711</f>
        <v>CONCRETO</v>
      </c>
      <c r="J3760" s="180" t="str">
        <f>+'INFO SEAL'!N3711&amp;"-"&amp;F3760</f>
        <v>PPC19-MT</v>
      </c>
      <c r="K3760" s="180"/>
      <c r="L3760" s="182" t="str">
        <f>+VLOOKUP('INFO SEAL'!N3711,$J$8:$V$50,3,FALSE)</f>
        <v>POSTE DE CONCRETO ARMADO DE 13/300/150/345</v>
      </c>
      <c r="M3760" s="33">
        <f t="shared" si="130"/>
        <v>0.5</v>
      </c>
    </row>
    <row r="3761" spans="1:13" x14ac:dyDescent="0.25">
      <c r="A3761" s="73">
        <f>+'INFO SEAL'!B3712</f>
        <v>3707</v>
      </c>
      <c r="B3761" s="180" t="str">
        <f t="shared" si="129"/>
        <v>SICODI</v>
      </c>
      <c r="C3761" s="180" t="str">
        <f>+'INFO SEAL'!C3712</f>
        <v>AREQUIPA</v>
      </c>
      <c r="D3761" s="180" t="str">
        <f>+'INFO SEAL'!D3712</f>
        <v>CONDESUYOS</v>
      </c>
      <c r="E3761" s="180" t="str">
        <f>+'INFO SEAL'!E3712</f>
        <v>RIO GRANDE</v>
      </c>
      <c r="F3761" s="180" t="str">
        <f>+IF('INFO SEAL'!I3712="BAJA TENSION","BT",IF('INFO SEAL'!I3712="MEDIA TENSION","MT","AT"))</f>
        <v>MT</v>
      </c>
      <c r="G3761" s="180">
        <f>+'INFO SEAL'!K3712</f>
        <v>13</v>
      </c>
      <c r="H3761" s="180" t="str">
        <f>+'INFO SEAL'!L3712</f>
        <v>POSTE</v>
      </c>
      <c r="I3761" s="180" t="str">
        <f>+'INFO SEAL'!M3712</f>
        <v>CONCRETO</v>
      </c>
      <c r="J3761" s="180" t="str">
        <f>+'INFO SEAL'!N3712&amp;"-"&amp;F3761</f>
        <v>PPC19-MT</v>
      </c>
      <c r="K3761" s="180"/>
      <c r="L3761" s="182" t="str">
        <f>+VLOOKUP('INFO SEAL'!N3712,$J$8:$V$50,3,FALSE)</f>
        <v>POSTE DE CONCRETO ARMADO DE 13/300/150/345</v>
      </c>
      <c r="M3761" s="33">
        <f t="shared" si="130"/>
        <v>0.5</v>
      </c>
    </row>
    <row r="3762" spans="1:13" x14ac:dyDescent="0.25">
      <c r="A3762" s="73">
        <f>+'INFO SEAL'!B3713</f>
        <v>3708</v>
      </c>
      <c r="B3762" s="180" t="str">
        <f t="shared" si="129"/>
        <v>SICODI</v>
      </c>
      <c r="C3762" s="180" t="str">
        <f>+'INFO SEAL'!C3713</f>
        <v>AREQUIPA</v>
      </c>
      <c r="D3762" s="180" t="str">
        <f>+'INFO SEAL'!D3713</f>
        <v>CONDESUYOS</v>
      </c>
      <c r="E3762" s="180" t="str">
        <f>+'INFO SEAL'!E3713</f>
        <v>RIO GRANDE</v>
      </c>
      <c r="F3762" s="180" t="str">
        <f>+IF('INFO SEAL'!I3713="BAJA TENSION","BT",IF('INFO SEAL'!I3713="MEDIA TENSION","MT","AT"))</f>
        <v>MT</v>
      </c>
      <c r="G3762" s="180">
        <f>+'INFO SEAL'!K3713</f>
        <v>13</v>
      </c>
      <c r="H3762" s="180" t="str">
        <f>+'INFO SEAL'!L3713</f>
        <v>POSTE</v>
      </c>
      <c r="I3762" s="180" t="str">
        <f>+'INFO SEAL'!M3713</f>
        <v>CONCRETO</v>
      </c>
      <c r="J3762" s="180" t="str">
        <f>+'INFO SEAL'!N3713&amp;"-"&amp;F3762</f>
        <v>PPC19-MT</v>
      </c>
      <c r="K3762" s="180"/>
      <c r="L3762" s="182" t="str">
        <f>+VLOOKUP('INFO SEAL'!N3713,$J$8:$V$50,3,FALSE)</f>
        <v>POSTE DE CONCRETO ARMADO DE 13/300/150/345</v>
      </c>
      <c r="M3762" s="33">
        <f t="shared" si="130"/>
        <v>0.5</v>
      </c>
    </row>
    <row r="3763" spans="1:13" x14ac:dyDescent="0.25">
      <c r="A3763" s="73">
        <f>+'INFO SEAL'!B3714</f>
        <v>3709</v>
      </c>
      <c r="B3763" s="180" t="str">
        <f t="shared" si="129"/>
        <v>SICODI</v>
      </c>
      <c r="C3763" s="180" t="str">
        <f>+'INFO SEAL'!C3714</f>
        <v>AREQUIPA</v>
      </c>
      <c r="D3763" s="180" t="str">
        <f>+'INFO SEAL'!D3714</f>
        <v>CONDESUYOS</v>
      </c>
      <c r="E3763" s="180" t="str">
        <f>+'INFO SEAL'!E3714</f>
        <v>RIO GRANDE</v>
      </c>
      <c r="F3763" s="180" t="str">
        <f>+IF('INFO SEAL'!I3714="BAJA TENSION","BT",IF('INFO SEAL'!I3714="MEDIA TENSION","MT","AT"))</f>
        <v>MT</v>
      </c>
      <c r="G3763" s="180">
        <f>+'INFO SEAL'!K3714</f>
        <v>13</v>
      </c>
      <c r="H3763" s="180" t="str">
        <f>+'INFO SEAL'!L3714</f>
        <v>POSTE</v>
      </c>
      <c r="I3763" s="180" t="str">
        <f>+'INFO SEAL'!M3714</f>
        <v>CONCRETO</v>
      </c>
      <c r="J3763" s="180" t="str">
        <f>+'INFO SEAL'!N3714&amp;"-"&amp;F3763</f>
        <v>PPC19-MT</v>
      </c>
      <c r="K3763" s="180"/>
      <c r="L3763" s="182" t="str">
        <f>+VLOOKUP('INFO SEAL'!N3714,$J$8:$V$50,3,FALSE)</f>
        <v>POSTE DE CONCRETO ARMADO DE 13/300/150/345</v>
      </c>
      <c r="M3763" s="33">
        <f t="shared" si="130"/>
        <v>0.5</v>
      </c>
    </row>
    <row r="3764" spans="1:13" x14ac:dyDescent="0.25">
      <c r="A3764" s="73">
        <f>+'INFO SEAL'!B3715</f>
        <v>3710</v>
      </c>
      <c r="B3764" s="180" t="str">
        <f t="shared" si="129"/>
        <v>SICODI</v>
      </c>
      <c r="C3764" s="180" t="str">
        <f>+'INFO SEAL'!C3715</f>
        <v>AREQUIPA</v>
      </c>
      <c r="D3764" s="180" t="str">
        <f>+'INFO SEAL'!D3715</f>
        <v>CONDESUYOS</v>
      </c>
      <c r="E3764" s="180" t="str">
        <f>+'INFO SEAL'!E3715</f>
        <v>RIO GRANDE</v>
      </c>
      <c r="F3764" s="180" t="str">
        <f>+IF('INFO SEAL'!I3715="BAJA TENSION","BT",IF('INFO SEAL'!I3715="MEDIA TENSION","MT","AT"))</f>
        <v>MT</v>
      </c>
      <c r="G3764" s="180">
        <f>+'INFO SEAL'!K3715</f>
        <v>13</v>
      </c>
      <c r="H3764" s="180" t="str">
        <f>+'INFO SEAL'!L3715</f>
        <v>POSTE</v>
      </c>
      <c r="I3764" s="180" t="str">
        <f>+'INFO SEAL'!M3715</f>
        <v>CONCRETO</v>
      </c>
      <c r="J3764" s="180" t="str">
        <f>+'INFO SEAL'!N3715&amp;"-"&amp;F3764</f>
        <v>PPC19-MT</v>
      </c>
      <c r="K3764" s="180"/>
      <c r="L3764" s="182" t="str">
        <f>+VLOOKUP('INFO SEAL'!N3715,$J$8:$V$50,3,FALSE)</f>
        <v>POSTE DE CONCRETO ARMADO DE 13/300/150/345</v>
      </c>
      <c r="M3764" s="33">
        <f t="shared" si="130"/>
        <v>0.5</v>
      </c>
    </row>
    <row r="3765" spans="1:13" x14ac:dyDescent="0.25">
      <c r="A3765" s="73">
        <f>+'INFO SEAL'!B3716</f>
        <v>3711</v>
      </c>
      <c r="B3765" s="180" t="str">
        <f t="shared" si="129"/>
        <v>SICODI</v>
      </c>
      <c r="C3765" s="180" t="str">
        <f>+'INFO SEAL'!C3716</f>
        <v>AREQUIPA</v>
      </c>
      <c r="D3765" s="180" t="str">
        <f>+'INFO SEAL'!D3716</f>
        <v>CONDESUYOS</v>
      </c>
      <c r="E3765" s="180" t="str">
        <f>+'INFO SEAL'!E3716</f>
        <v>RIO GRANDE</v>
      </c>
      <c r="F3765" s="180" t="str">
        <f>+IF('INFO SEAL'!I3716="BAJA TENSION","BT",IF('INFO SEAL'!I3716="MEDIA TENSION","MT","AT"))</f>
        <v>MT</v>
      </c>
      <c r="G3765" s="180">
        <f>+'INFO SEAL'!K3716</f>
        <v>13</v>
      </c>
      <c r="H3765" s="180" t="str">
        <f>+'INFO SEAL'!L3716</f>
        <v>POSTE</v>
      </c>
      <c r="I3765" s="180" t="str">
        <f>+'INFO SEAL'!M3716</f>
        <v>CONCRETO</v>
      </c>
      <c r="J3765" s="180" t="str">
        <f>+'INFO SEAL'!N3716&amp;"-"&amp;F3765</f>
        <v>PPC19-MT</v>
      </c>
      <c r="K3765" s="180"/>
      <c r="L3765" s="182" t="str">
        <f>+VLOOKUP('INFO SEAL'!N3716,$J$8:$V$50,3,FALSE)</f>
        <v>POSTE DE CONCRETO ARMADO DE 13/300/150/345</v>
      </c>
      <c r="M3765" s="33">
        <f t="shared" si="130"/>
        <v>0.5</v>
      </c>
    </row>
    <row r="3766" spans="1:13" x14ac:dyDescent="0.25">
      <c r="A3766" s="73">
        <f>+'INFO SEAL'!B3717</f>
        <v>3712</v>
      </c>
      <c r="B3766" s="180" t="str">
        <f t="shared" si="129"/>
        <v>SICODI</v>
      </c>
      <c r="C3766" s="180" t="str">
        <f>+'INFO SEAL'!C3717</f>
        <v>AREQUIPA</v>
      </c>
      <c r="D3766" s="180" t="str">
        <f>+'INFO SEAL'!D3717</f>
        <v>CONDESUYOS</v>
      </c>
      <c r="E3766" s="180" t="str">
        <f>+'INFO SEAL'!E3717</f>
        <v>RIO GRANDE</v>
      </c>
      <c r="F3766" s="180" t="str">
        <f>+IF('INFO SEAL'!I3717="BAJA TENSION","BT",IF('INFO SEAL'!I3717="MEDIA TENSION","MT","AT"))</f>
        <v>MT</v>
      </c>
      <c r="G3766" s="180">
        <f>+'INFO SEAL'!K3717</f>
        <v>13</v>
      </c>
      <c r="H3766" s="180" t="str">
        <f>+'INFO SEAL'!L3717</f>
        <v>POSTE</v>
      </c>
      <c r="I3766" s="180" t="str">
        <f>+'INFO SEAL'!M3717</f>
        <v>CONCRETO</v>
      </c>
      <c r="J3766" s="180" t="str">
        <f>+'INFO SEAL'!N3717&amp;"-"&amp;F3766</f>
        <v>PPC19-MT</v>
      </c>
      <c r="K3766" s="180"/>
      <c r="L3766" s="182" t="str">
        <f>+VLOOKUP('INFO SEAL'!N3717,$J$8:$V$50,3,FALSE)</f>
        <v>POSTE DE CONCRETO ARMADO DE 13/300/150/345</v>
      </c>
      <c r="M3766" s="33">
        <f t="shared" si="130"/>
        <v>0.5</v>
      </c>
    </row>
    <row r="3767" spans="1:13" x14ac:dyDescent="0.25">
      <c r="A3767" s="73">
        <f>+'INFO SEAL'!B3718</f>
        <v>3713</v>
      </c>
      <c r="B3767" s="180" t="str">
        <f t="shared" si="129"/>
        <v>SICODI</v>
      </c>
      <c r="C3767" s="180" t="str">
        <f>+'INFO SEAL'!C3718</f>
        <v>AREQUIPA</v>
      </c>
      <c r="D3767" s="180" t="str">
        <f>+'INFO SEAL'!D3718</f>
        <v>CONDESUYOS</v>
      </c>
      <c r="E3767" s="180" t="str">
        <f>+'INFO SEAL'!E3718</f>
        <v>RIO GRANDE</v>
      </c>
      <c r="F3767" s="180" t="str">
        <f>+IF('INFO SEAL'!I3718="BAJA TENSION","BT",IF('INFO SEAL'!I3718="MEDIA TENSION","MT","AT"))</f>
        <v>MT</v>
      </c>
      <c r="G3767" s="180">
        <f>+'INFO SEAL'!K3718</f>
        <v>13</v>
      </c>
      <c r="H3767" s="180" t="str">
        <f>+'INFO SEAL'!L3718</f>
        <v>POSTE</v>
      </c>
      <c r="I3767" s="180" t="str">
        <f>+'INFO SEAL'!M3718</f>
        <v>CONCRETO</v>
      </c>
      <c r="J3767" s="180" t="str">
        <f>+'INFO SEAL'!N3718&amp;"-"&amp;F3767</f>
        <v>PPC19-MT</v>
      </c>
      <c r="K3767" s="180"/>
      <c r="L3767" s="182" t="str">
        <f>+VLOOKUP('INFO SEAL'!N3718,$J$8:$V$50,3,FALSE)</f>
        <v>POSTE DE CONCRETO ARMADO DE 13/300/150/345</v>
      </c>
      <c r="M3767" s="33">
        <f t="shared" si="130"/>
        <v>0.5</v>
      </c>
    </row>
    <row r="3768" spans="1:13" x14ac:dyDescent="0.25">
      <c r="A3768" s="73">
        <f>+'INFO SEAL'!B3719</f>
        <v>3714</v>
      </c>
      <c r="B3768" s="180" t="str">
        <f t="shared" ref="B3768:B3831" si="131">+INDEX($B$8:$B$50,MATCH(L3768,$L$8:$L$50,0))</f>
        <v>SICODI</v>
      </c>
      <c r="C3768" s="180" t="str">
        <f>+'INFO SEAL'!C3719</f>
        <v>AREQUIPA</v>
      </c>
      <c r="D3768" s="180" t="str">
        <f>+'INFO SEAL'!D3719</f>
        <v>CONDESUYOS</v>
      </c>
      <c r="E3768" s="180" t="str">
        <f>+'INFO SEAL'!E3719</f>
        <v>RIO GRANDE</v>
      </c>
      <c r="F3768" s="180" t="str">
        <f>+IF('INFO SEAL'!I3719="BAJA TENSION","BT",IF('INFO SEAL'!I3719="MEDIA TENSION","MT","AT"))</f>
        <v>MT</v>
      </c>
      <c r="G3768" s="180">
        <f>+'INFO SEAL'!K3719</f>
        <v>13</v>
      </c>
      <c r="H3768" s="180" t="str">
        <f>+'INFO SEAL'!L3719</f>
        <v>POSTE</v>
      </c>
      <c r="I3768" s="180" t="str">
        <f>+'INFO SEAL'!M3719</f>
        <v>CONCRETO</v>
      </c>
      <c r="J3768" s="180" t="str">
        <f>+'INFO SEAL'!N3719&amp;"-"&amp;F3768</f>
        <v>PPC19-MT</v>
      </c>
      <c r="K3768" s="180"/>
      <c r="L3768" s="182" t="str">
        <f>+VLOOKUP('INFO SEAL'!N3719,$J$8:$V$50,3,FALSE)</f>
        <v>POSTE DE CONCRETO ARMADO DE 13/300/150/345</v>
      </c>
      <c r="M3768" s="33">
        <f t="shared" ref="M3768:M3831" si="132">+VLOOKUP(J3768,$K$8:$V$50,12,FALSE)</f>
        <v>0.5</v>
      </c>
    </row>
    <row r="3769" spans="1:13" x14ac:dyDescent="0.25">
      <c r="A3769" s="73">
        <f>+'INFO SEAL'!B3720</f>
        <v>3715</v>
      </c>
      <c r="B3769" s="180" t="str">
        <f t="shared" si="131"/>
        <v>SICODI</v>
      </c>
      <c r="C3769" s="180" t="str">
        <f>+'INFO SEAL'!C3720</f>
        <v>AREQUIPA</v>
      </c>
      <c r="D3769" s="180" t="str">
        <f>+'INFO SEAL'!D3720</f>
        <v>CONDESUYOS</v>
      </c>
      <c r="E3769" s="180" t="str">
        <f>+'INFO SEAL'!E3720</f>
        <v>RIO GRANDE</v>
      </c>
      <c r="F3769" s="180" t="str">
        <f>+IF('INFO SEAL'!I3720="BAJA TENSION","BT",IF('INFO SEAL'!I3720="MEDIA TENSION","MT","AT"))</f>
        <v>MT</v>
      </c>
      <c r="G3769" s="180">
        <f>+'INFO SEAL'!K3720</f>
        <v>13</v>
      </c>
      <c r="H3769" s="180" t="str">
        <f>+'INFO SEAL'!L3720</f>
        <v>POSTE</v>
      </c>
      <c r="I3769" s="180" t="str">
        <f>+'INFO SEAL'!M3720</f>
        <v>CONCRETO</v>
      </c>
      <c r="J3769" s="180" t="str">
        <f>+'INFO SEAL'!N3720&amp;"-"&amp;F3769</f>
        <v>PPC19-MT</v>
      </c>
      <c r="K3769" s="180"/>
      <c r="L3769" s="182" t="str">
        <f>+VLOOKUP('INFO SEAL'!N3720,$J$8:$V$50,3,FALSE)</f>
        <v>POSTE DE CONCRETO ARMADO DE 13/300/150/345</v>
      </c>
      <c r="M3769" s="33">
        <f t="shared" si="132"/>
        <v>0.5</v>
      </c>
    </row>
    <row r="3770" spans="1:13" x14ac:dyDescent="0.25">
      <c r="A3770" s="73">
        <f>+'INFO SEAL'!B3721</f>
        <v>3716</v>
      </c>
      <c r="B3770" s="180" t="str">
        <f t="shared" si="131"/>
        <v>SICODI</v>
      </c>
      <c r="C3770" s="180" t="str">
        <f>+'INFO SEAL'!C3721</f>
        <v>AREQUIPA</v>
      </c>
      <c r="D3770" s="180" t="str">
        <f>+'INFO SEAL'!D3721</f>
        <v>CONDESUYOS</v>
      </c>
      <c r="E3770" s="180" t="str">
        <f>+'INFO SEAL'!E3721</f>
        <v>RIO GRANDE</v>
      </c>
      <c r="F3770" s="180" t="str">
        <f>+IF('INFO SEAL'!I3721="BAJA TENSION","BT",IF('INFO SEAL'!I3721="MEDIA TENSION","MT","AT"))</f>
        <v>MT</v>
      </c>
      <c r="G3770" s="180">
        <f>+'INFO SEAL'!K3721</f>
        <v>13</v>
      </c>
      <c r="H3770" s="180" t="str">
        <f>+'INFO SEAL'!L3721</f>
        <v>POSTE</v>
      </c>
      <c r="I3770" s="180" t="str">
        <f>+'INFO SEAL'!M3721</f>
        <v>CONCRETO</v>
      </c>
      <c r="J3770" s="180" t="str">
        <f>+'INFO SEAL'!N3721&amp;"-"&amp;F3770</f>
        <v>PPC19-MT</v>
      </c>
      <c r="K3770" s="180"/>
      <c r="L3770" s="182" t="str">
        <f>+VLOOKUP('INFO SEAL'!N3721,$J$8:$V$50,3,FALSE)</f>
        <v>POSTE DE CONCRETO ARMADO DE 13/300/150/345</v>
      </c>
      <c r="M3770" s="33">
        <f t="shared" si="132"/>
        <v>0.5</v>
      </c>
    </row>
    <row r="3771" spans="1:13" x14ac:dyDescent="0.25">
      <c r="A3771" s="73">
        <f>+'INFO SEAL'!B3722</f>
        <v>3717</v>
      </c>
      <c r="B3771" s="180" t="str">
        <f t="shared" si="131"/>
        <v>SICODI</v>
      </c>
      <c r="C3771" s="180" t="str">
        <f>+'INFO SEAL'!C3722</f>
        <v>AREQUIPA</v>
      </c>
      <c r="D3771" s="180" t="str">
        <f>+'INFO SEAL'!D3722</f>
        <v>CONDESUYOS</v>
      </c>
      <c r="E3771" s="180" t="str">
        <f>+'INFO SEAL'!E3722</f>
        <v>RIO GRANDE</v>
      </c>
      <c r="F3771" s="180" t="str">
        <f>+IF('INFO SEAL'!I3722="BAJA TENSION","BT",IF('INFO SEAL'!I3722="MEDIA TENSION","MT","AT"))</f>
        <v>MT</v>
      </c>
      <c r="G3771" s="180">
        <f>+'INFO SEAL'!K3722</f>
        <v>13</v>
      </c>
      <c r="H3771" s="180" t="str">
        <f>+'INFO SEAL'!L3722</f>
        <v>POSTE</v>
      </c>
      <c r="I3771" s="180" t="str">
        <f>+'INFO SEAL'!M3722</f>
        <v>CONCRETO</v>
      </c>
      <c r="J3771" s="180" t="str">
        <f>+'INFO SEAL'!N3722&amp;"-"&amp;F3771</f>
        <v>PPC19-MT</v>
      </c>
      <c r="K3771" s="180"/>
      <c r="L3771" s="182" t="str">
        <f>+VLOOKUP('INFO SEAL'!N3722,$J$8:$V$50,3,FALSE)</f>
        <v>POSTE DE CONCRETO ARMADO DE 13/300/150/345</v>
      </c>
      <c r="M3771" s="33">
        <f t="shared" si="132"/>
        <v>0.5</v>
      </c>
    </row>
    <row r="3772" spans="1:13" x14ac:dyDescent="0.25">
      <c r="A3772" s="73">
        <f>+'INFO SEAL'!B3723</f>
        <v>3718</v>
      </c>
      <c r="B3772" s="180" t="str">
        <f t="shared" si="131"/>
        <v>SICODI</v>
      </c>
      <c r="C3772" s="180" t="str">
        <f>+'INFO SEAL'!C3723</f>
        <v>AREQUIPA</v>
      </c>
      <c r="D3772" s="180" t="str">
        <f>+'INFO SEAL'!D3723</f>
        <v>CONDESUYOS</v>
      </c>
      <c r="E3772" s="180" t="str">
        <f>+'INFO SEAL'!E3723</f>
        <v>RIO GRANDE</v>
      </c>
      <c r="F3772" s="180" t="str">
        <f>+IF('INFO SEAL'!I3723="BAJA TENSION","BT",IF('INFO SEAL'!I3723="MEDIA TENSION","MT","AT"))</f>
        <v>MT</v>
      </c>
      <c r="G3772" s="180">
        <f>+'INFO SEAL'!K3723</f>
        <v>13</v>
      </c>
      <c r="H3772" s="180" t="str">
        <f>+'INFO SEAL'!L3723</f>
        <v>POSTE</v>
      </c>
      <c r="I3772" s="180" t="str">
        <f>+'INFO SEAL'!M3723</f>
        <v>CONCRETO</v>
      </c>
      <c r="J3772" s="180" t="str">
        <f>+'INFO SEAL'!N3723&amp;"-"&amp;F3772</f>
        <v>PPC19-MT</v>
      </c>
      <c r="K3772" s="180"/>
      <c r="L3772" s="182" t="str">
        <f>+VLOOKUP('INFO SEAL'!N3723,$J$8:$V$50,3,FALSE)</f>
        <v>POSTE DE CONCRETO ARMADO DE 13/300/150/345</v>
      </c>
      <c r="M3772" s="33">
        <f t="shared" si="132"/>
        <v>0.5</v>
      </c>
    </row>
    <row r="3773" spans="1:13" x14ac:dyDescent="0.25">
      <c r="A3773" s="73">
        <f>+'INFO SEAL'!B3724</f>
        <v>3719</v>
      </c>
      <c r="B3773" s="180" t="str">
        <f t="shared" si="131"/>
        <v>SICODI</v>
      </c>
      <c r="C3773" s="180" t="str">
        <f>+'INFO SEAL'!C3724</f>
        <v>AREQUIPA</v>
      </c>
      <c r="D3773" s="180" t="str">
        <f>+'INFO SEAL'!D3724</f>
        <v>CONDESUYOS</v>
      </c>
      <c r="E3773" s="180" t="str">
        <f>+'INFO SEAL'!E3724</f>
        <v>RIO GRANDE</v>
      </c>
      <c r="F3773" s="180" t="str">
        <f>+IF('INFO SEAL'!I3724="BAJA TENSION","BT",IF('INFO SEAL'!I3724="MEDIA TENSION","MT","AT"))</f>
        <v>MT</v>
      </c>
      <c r="G3773" s="180">
        <f>+'INFO SEAL'!K3724</f>
        <v>13</v>
      </c>
      <c r="H3773" s="180" t="str">
        <f>+'INFO SEAL'!L3724</f>
        <v>POSTE</v>
      </c>
      <c r="I3773" s="180" t="str">
        <f>+'INFO SEAL'!M3724</f>
        <v>CONCRETO</v>
      </c>
      <c r="J3773" s="180" t="str">
        <f>+'INFO SEAL'!N3724&amp;"-"&amp;F3773</f>
        <v>PPC19-MT</v>
      </c>
      <c r="K3773" s="180"/>
      <c r="L3773" s="182" t="str">
        <f>+VLOOKUP('INFO SEAL'!N3724,$J$8:$V$50,3,FALSE)</f>
        <v>POSTE DE CONCRETO ARMADO DE 13/300/150/345</v>
      </c>
      <c r="M3773" s="33">
        <f t="shared" si="132"/>
        <v>0.5</v>
      </c>
    </row>
    <row r="3774" spans="1:13" x14ac:dyDescent="0.25">
      <c r="A3774" s="73">
        <f>+'INFO SEAL'!B3725</f>
        <v>3720</v>
      </c>
      <c r="B3774" s="180" t="str">
        <f t="shared" si="131"/>
        <v>SICODI</v>
      </c>
      <c r="C3774" s="180" t="str">
        <f>+'INFO SEAL'!C3725</f>
        <v>AREQUIPA</v>
      </c>
      <c r="D3774" s="180" t="str">
        <f>+'INFO SEAL'!D3725</f>
        <v>CONDESUYOS</v>
      </c>
      <c r="E3774" s="180" t="str">
        <f>+'INFO SEAL'!E3725</f>
        <v>RIO GRANDE</v>
      </c>
      <c r="F3774" s="180" t="str">
        <f>+IF('INFO SEAL'!I3725="BAJA TENSION","BT",IF('INFO SEAL'!I3725="MEDIA TENSION","MT","AT"))</f>
        <v>MT</v>
      </c>
      <c r="G3774" s="180">
        <f>+'INFO SEAL'!K3725</f>
        <v>13</v>
      </c>
      <c r="H3774" s="180" t="str">
        <f>+'INFO SEAL'!L3725</f>
        <v>POSTE</v>
      </c>
      <c r="I3774" s="180" t="str">
        <f>+'INFO SEAL'!M3725</f>
        <v>CONCRETO</v>
      </c>
      <c r="J3774" s="180" t="str">
        <f>+'INFO SEAL'!N3725&amp;"-"&amp;F3774</f>
        <v>PPC19-MT</v>
      </c>
      <c r="K3774" s="180"/>
      <c r="L3774" s="182" t="str">
        <f>+VLOOKUP('INFO SEAL'!N3725,$J$8:$V$50,3,FALSE)</f>
        <v>POSTE DE CONCRETO ARMADO DE 13/300/150/345</v>
      </c>
      <c r="M3774" s="33">
        <f t="shared" si="132"/>
        <v>0.5</v>
      </c>
    </row>
    <row r="3775" spans="1:13" x14ac:dyDescent="0.25">
      <c r="A3775" s="73">
        <f>+'INFO SEAL'!B3726</f>
        <v>3721</v>
      </c>
      <c r="B3775" s="180" t="str">
        <f t="shared" si="131"/>
        <v>SICODI</v>
      </c>
      <c r="C3775" s="180" t="str">
        <f>+'INFO SEAL'!C3726</f>
        <v>AREQUIPA</v>
      </c>
      <c r="D3775" s="180" t="str">
        <f>+'INFO SEAL'!D3726</f>
        <v>CONDESUYOS</v>
      </c>
      <c r="E3775" s="180" t="str">
        <f>+'INFO SEAL'!E3726</f>
        <v>RIO GRANDE</v>
      </c>
      <c r="F3775" s="180" t="str">
        <f>+IF('INFO SEAL'!I3726="BAJA TENSION","BT",IF('INFO SEAL'!I3726="MEDIA TENSION","MT","AT"))</f>
        <v>MT</v>
      </c>
      <c r="G3775" s="180">
        <f>+'INFO SEAL'!K3726</f>
        <v>13</v>
      </c>
      <c r="H3775" s="180" t="str">
        <f>+'INFO SEAL'!L3726</f>
        <v>POSTE</v>
      </c>
      <c r="I3775" s="180" t="str">
        <f>+'INFO SEAL'!M3726</f>
        <v>CONCRETO</v>
      </c>
      <c r="J3775" s="180" t="str">
        <f>+'INFO SEAL'!N3726&amp;"-"&amp;F3775</f>
        <v>PPC19-MT</v>
      </c>
      <c r="K3775" s="180"/>
      <c r="L3775" s="182" t="str">
        <f>+VLOOKUP('INFO SEAL'!N3726,$J$8:$V$50,3,FALSE)</f>
        <v>POSTE DE CONCRETO ARMADO DE 13/300/150/345</v>
      </c>
      <c r="M3775" s="33">
        <f t="shared" si="132"/>
        <v>0.5</v>
      </c>
    </row>
    <row r="3776" spans="1:13" x14ac:dyDescent="0.25">
      <c r="A3776" s="73">
        <f>+'INFO SEAL'!B3727</f>
        <v>3722</v>
      </c>
      <c r="B3776" s="180" t="str">
        <f t="shared" si="131"/>
        <v>SICODI</v>
      </c>
      <c r="C3776" s="180" t="str">
        <f>+'INFO SEAL'!C3727</f>
        <v>AREQUIPA</v>
      </c>
      <c r="D3776" s="180" t="str">
        <f>+'INFO SEAL'!D3727</f>
        <v>CONDESUYOS</v>
      </c>
      <c r="E3776" s="180" t="str">
        <f>+'INFO SEAL'!E3727</f>
        <v>RIO GRANDE</v>
      </c>
      <c r="F3776" s="180" t="str">
        <f>+IF('INFO SEAL'!I3727="BAJA TENSION","BT",IF('INFO SEAL'!I3727="MEDIA TENSION","MT","AT"))</f>
        <v>MT</v>
      </c>
      <c r="G3776" s="180">
        <f>+'INFO SEAL'!K3727</f>
        <v>13</v>
      </c>
      <c r="H3776" s="180" t="str">
        <f>+'INFO SEAL'!L3727</f>
        <v>POSTE</v>
      </c>
      <c r="I3776" s="180" t="str">
        <f>+'INFO SEAL'!M3727</f>
        <v>CONCRETO</v>
      </c>
      <c r="J3776" s="180" t="str">
        <f>+'INFO SEAL'!N3727&amp;"-"&amp;F3776</f>
        <v>PPC19-MT</v>
      </c>
      <c r="K3776" s="180"/>
      <c r="L3776" s="182" t="str">
        <f>+VLOOKUP('INFO SEAL'!N3727,$J$8:$V$50,3,FALSE)</f>
        <v>POSTE DE CONCRETO ARMADO DE 13/300/150/345</v>
      </c>
      <c r="M3776" s="33">
        <f t="shared" si="132"/>
        <v>0.5</v>
      </c>
    </row>
    <row r="3777" spans="1:13" x14ac:dyDescent="0.25">
      <c r="A3777" s="73">
        <f>+'INFO SEAL'!B3728</f>
        <v>3723</v>
      </c>
      <c r="B3777" s="180" t="str">
        <f t="shared" si="131"/>
        <v>SICODI</v>
      </c>
      <c r="C3777" s="180" t="str">
        <f>+'INFO SEAL'!C3728</f>
        <v>AREQUIPA</v>
      </c>
      <c r="D3777" s="180" t="str">
        <f>+'INFO SEAL'!D3728</f>
        <v>CONDESUYOS</v>
      </c>
      <c r="E3777" s="180" t="str">
        <f>+'INFO SEAL'!E3728</f>
        <v>RIO GRANDE</v>
      </c>
      <c r="F3777" s="180" t="str">
        <f>+IF('INFO SEAL'!I3728="BAJA TENSION","BT",IF('INFO SEAL'!I3728="MEDIA TENSION","MT","AT"))</f>
        <v>MT</v>
      </c>
      <c r="G3777" s="180">
        <f>+'INFO SEAL'!K3728</f>
        <v>13</v>
      </c>
      <c r="H3777" s="180" t="str">
        <f>+'INFO SEAL'!L3728</f>
        <v>POSTE</v>
      </c>
      <c r="I3777" s="180" t="str">
        <f>+'INFO SEAL'!M3728</f>
        <v>CONCRETO</v>
      </c>
      <c r="J3777" s="180" t="str">
        <f>+'INFO SEAL'!N3728&amp;"-"&amp;F3777</f>
        <v>PPC19-MT</v>
      </c>
      <c r="K3777" s="180"/>
      <c r="L3777" s="182" t="str">
        <f>+VLOOKUP('INFO SEAL'!N3728,$J$8:$V$50,3,FALSE)</f>
        <v>POSTE DE CONCRETO ARMADO DE 13/300/150/345</v>
      </c>
      <c r="M3777" s="33">
        <f t="shared" si="132"/>
        <v>0.5</v>
      </c>
    </row>
    <row r="3778" spans="1:13" x14ac:dyDescent="0.25">
      <c r="A3778" s="73">
        <f>+'INFO SEAL'!B3729</f>
        <v>3724</v>
      </c>
      <c r="B3778" s="180" t="str">
        <f t="shared" si="131"/>
        <v>SICODI</v>
      </c>
      <c r="C3778" s="180" t="str">
        <f>+'INFO SEAL'!C3729</f>
        <v>AREQUIPA</v>
      </c>
      <c r="D3778" s="180" t="str">
        <f>+'INFO SEAL'!D3729</f>
        <v>CONDESUYOS</v>
      </c>
      <c r="E3778" s="180" t="str">
        <f>+'INFO SEAL'!E3729</f>
        <v>RIO GRANDE</v>
      </c>
      <c r="F3778" s="180" t="str">
        <f>+IF('INFO SEAL'!I3729="BAJA TENSION","BT",IF('INFO SEAL'!I3729="MEDIA TENSION","MT","AT"))</f>
        <v>MT</v>
      </c>
      <c r="G3778" s="180">
        <f>+'INFO SEAL'!K3729</f>
        <v>13</v>
      </c>
      <c r="H3778" s="180" t="str">
        <f>+'INFO SEAL'!L3729</f>
        <v>POSTE</v>
      </c>
      <c r="I3778" s="180" t="str">
        <f>+'INFO SEAL'!M3729</f>
        <v>CONCRETO</v>
      </c>
      <c r="J3778" s="180" t="str">
        <f>+'INFO SEAL'!N3729&amp;"-"&amp;F3778</f>
        <v>PPC19-MT</v>
      </c>
      <c r="K3778" s="180"/>
      <c r="L3778" s="182" t="str">
        <f>+VLOOKUP('INFO SEAL'!N3729,$J$8:$V$50,3,FALSE)</f>
        <v>POSTE DE CONCRETO ARMADO DE 13/300/150/345</v>
      </c>
      <c r="M3778" s="33">
        <f t="shared" si="132"/>
        <v>0.5</v>
      </c>
    </row>
    <row r="3779" spans="1:13" x14ac:dyDescent="0.25">
      <c r="A3779" s="73">
        <f>+'INFO SEAL'!B3730</f>
        <v>3725</v>
      </c>
      <c r="B3779" s="180" t="str">
        <f t="shared" si="131"/>
        <v>SICODI</v>
      </c>
      <c r="C3779" s="180" t="str">
        <f>+'INFO SEAL'!C3730</f>
        <v>AREQUIPA</v>
      </c>
      <c r="D3779" s="180" t="str">
        <f>+'INFO SEAL'!D3730</f>
        <v>CONDESUYOS</v>
      </c>
      <c r="E3779" s="180" t="str">
        <f>+'INFO SEAL'!E3730</f>
        <v>RIO GRANDE</v>
      </c>
      <c r="F3779" s="180" t="str">
        <f>+IF('INFO SEAL'!I3730="BAJA TENSION","BT",IF('INFO SEAL'!I3730="MEDIA TENSION","MT","AT"))</f>
        <v>MT</v>
      </c>
      <c r="G3779" s="180">
        <f>+'INFO SEAL'!K3730</f>
        <v>13</v>
      </c>
      <c r="H3779" s="180" t="str">
        <f>+'INFO SEAL'!L3730</f>
        <v>POSTE</v>
      </c>
      <c r="I3779" s="180" t="str">
        <f>+'INFO SEAL'!M3730</f>
        <v>CONCRETO</v>
      </c>
      <c r="J3779" s="180" t="str">
        <f>+'INFO SEAL'!N3730&amp;"-"&amp;F3779</f>
        <v>PPC19-MT</v>
      </c>
      <c r="K3779" s="180"/>
      <c r="L3779" s="182" t="str">
        <f>+VLOOKUP('INFO SEAL'!N3730,$J$8:$V$50,3,FALSE)</f>
        <v>POSTE DE CONCRETO ARMADO DE 13/300/150/345</v>
      </c>
      <c r="M3779" s="33">
        <f t="shared" si="132"/>
        <v>0.5</v>
      </c>
    </row>
    <row r="3780" spans="1:13" x14ac:dyDescent="0.25">
      <c r="A3780" s="73">
        <f>+'INFO SEAL'!B3731</f>
        <v>3726</v>
      </c>
      <c r="B3780" s="180" t="str">
        <f t="shared" si="131"/>
        <v>SICODI</v>
      </c>
      <c r="C3780" s="180" t="str">
        <f>+'INFO SEAL'!C3731</f>
        <v>AREQUIPA</v>
      </c>
      <c r="D3780" s="180" t="str">
        <f>+'INFO SEAL'!D3731</f>
        <v>CONDESUYOS</v>
      </c>
      <c r="E3780" s="180" t="str">
        <f>+'INFO SEAL'!E3731</f>
        <v>RIO GRANDE</v>
      </c>
      <c r="F3780" s="180" t="str">
        <f>+IF('INFO SEAL'!I3731="BAJA TENSION","BT",IF('INFO SEAL'!I3731="MEDIA TENSION","MT","AT"))</f>
        <v>MT</v>
      </c>
      <c r="G3780" s="180">
        <f>+'INFO SEAL'!K3731</f>
        <v>13</v>
      </c>
      <c r="H3780" s="180" t="str">
        <f>+'INFO SEAL'!L3731</f>
        <v>POSTE</v>
      </c>
      <c r="I3780" s="180" t="str">
        <f>+'INFO SEAL'!M3731</f>
        <v>CONCRETO</v>
      </c>
      <c r="J3780" s="180" t="str">
        <f>+'INFO SEAL'!N3731&amp;"-"&amp;F3780</f>
        <v>PPC19-MT</v>
      </c>
      <c r="K3780" s="180"/>
      <c r="L3780" s="182" t="str">
        <f>+VLOOKUP('INFO SEAL'!N3731,$J$8:$V$50,3,FALSE)</f>
        <v>POSTE DE CONCRETO ARMADO DE 13/300/150/345</v>
      </c>
      <c r="M3780" s="33">
        <f t="shared" si="132"/>
        <v>0.5</v>
      </c>
    </row>
    <row r="3781" spans="1:13" x14ac:dyDescent="0.25">
      <c r="A3781" s="73">
        <f>+'INFO SEAL'!B3732</f>
        <v>3727</v>
      </c>
      <c r="B3781" s="180" t="str">
        <f t="shared" si="131"/>
        <v>SICODI</v>
      </c>
      <c r="C3781" s="180" t="str">
        <f>+'INFO SEAL'!C3732</f>
        <v>AREQUIPA</v>
      </c>
      <c r="D3781" s="180" t="str">
        <f>+'INFO SEAL'!D3732</f>
        <v>CONDESUYOS</v>
      </c>
      <c r="E3781" s="180" t="str">
        <f>+'INFO SEAL'!E3732</f>
        <v>RIO GRANDE</v>
      </c>
      <c r="F3781" s="180" t="str">
        <f>+IF('INFO SEAL'!I3732="BAJA TENSION","BT",IF('INFO SEAL'!I3732="MEDIA TENSION","MT","AT"))</f>
        <v>MT</v>
      </c>
      <c r="G3781" s="180">
        <f>+'INFO SEAL'!K3732</f>
        <v>13</v>
      </c>
      <c r="H3781" s="180" t="str">
        <f>+'INFO SEAL'!L3732</f>
        <v>POSTE</v>
      </c>
      <c r="I3781" s="180" t="str">
        <f>+'INFO SEAL'!M3732</f>
        <v>CONCRETO</v>
      </c>
      <c r="J3781" s="180" t="str">
        <f>+'INFO SEAL'!N3732&amp;"-"&amp;F3781</f>
        <v>PPC19-MT</v>
      </c>
      <c r="K3781" s="180"/>
      <c r="L3781" s="182" t="str">
        <f>+VLOOKUP('INFO SEAL'!N3732,$J$8:$V$50,3,FALSE)</f>
        <v>POSTE DE CONCRETO ARMADO DE 13/300/150/345</v>
      </c>
      <c r="M3781" s="33">
        <f t="shared" si="132"/>
        <v>0.5</v>
      </c>
    </row>
    <row r="3782" spans="1:13" x14ac:dyDescent="0.25">
      <c r="A3782" s="73">
        <f>+'INFO SEAL'!B3733</f>
        <v>3728</v>
      </c>
      <c r="B3782" s="180" t="str">
        <f t="shared" si="131"/>
        <v>SICODI</v>
      </c>
      <c r="C3782" s="180" t="str">
        <f>+'INFO SEAL'!C3733</f>
        <v>AREQUIPA</v>
      </c>
      <c r="D3782" s="180" t="str">
        <f>+'INFO SEAL'!D3733</f>
        <v>CONDESUYOS</v>
      </c>
      <c r="E3782" s="180" t="str">
        <f>+'INFO SEAL'!E3733</f>
        <v>RIO GRANDE</v>
      </c>
      <c r="F3782" s="180" t="str">
        <f>+IF('INFO SEAL'!I3733="BAJA TENSION","BT",IF('INFO SEAL'!I3733="MEDIA TENSION","MT","AT"))</f>
        <v>MT</v>
      </c>
      <c r="G3782" s="180">
        <f>+'INFO SEAL'!K3733</f>
        <v>13</v>
      </c>
      <c r="H3782" s="180" t="str">
        <f>+'INFO SEAL'!L3733</f>
        <v>POSTE</v>
      </c>
      <c r="I3782" s="180" t="str">
        <f>+'INFO SEAL'!M3733</f>
        <v>CONCRETO</v>
      </c>
      <c r="J3782" s="180" t="str">
        <f>+'INFO SEAL'!N3733&amp;"-"&amp;F3782</f>
        <v>PPC19-MT</v>
      </c>
      <c r="K3782" s="180"/>
      <c r="L3782" s="182" t="str">
        <f>+VLOOKUP('INFO SEAL'!N3733,$J$8:$V$50,3,FALSE)</f>
        <v>POSTE DE CONCRETO ARMADO DE 13/300/150/345</v>
      </c>
      <c r="M3782" s="33">
        <f t="shared" si="132"/>
        <v>0.5</v>
      </c>
    </row>
    <row r="3783" spans="1:13" x14ac:dyDescent="0.25">
      <c r="A3783" s="73">
        <f>+'INFO SEAL'!B3734</f>
        <v>3729</v>
      </c>
      <c r="B3783" s="180" t="str">
        <f t="shared" si="131"/>
        <v>SICODI</v>
      </c>
      <c r="C3783" s="180" t="str">
        <f>+'INFO SEAL'!C3734</f>
        <v>AREQUIPA</v>
      </c>
      <c r="D3783" s="180" t="str">
        <f>+'INFO SEAL'!D3734</f>
        <v>CONDESUYOS</v>
      </c>
      <c r="E3783" s="180" t="str">
        <f>+'INFO SEAL'!E3734</f>
        <v>RIO GRANDE</v>
      </c>
      <c r="F3783" s="180" t="str">
        <f>+IF('INFO SEAL'!I3734="BAJA TENSION","BT",IF('INFO SEAL'!I3734="MEDIA TENSION","MT","AT"))</f>
        <v>MT</v>
      </c>
      <c r="G3783" s="180">
        <f>+'INFO SEAL'!K3734</f>
        <v>13</v>
      </c>
      <c r="H3783" s="180" t="str">
        <f>+'INFO SEAL'!L3734</f>
        <v>POSTE</v>
      </c>
      <c r="I3783" s="180" t="str">
        <f>+'INFO SEAL'!M3734</f>
        <v>CONCRETO</v>
      </c>
      <c r="J3783" s="180" t="str">
        <f>+'INFO SEAL'!N3734&amp;"-"&amp;F3783</f>
        <v>PPC19-MT</v>
      </c>
      <c r="K3783" s="180"/>
      <c r="L3783" s="182" t="str">
        <f>+VLOOKUP('INFO SEAL'!N3734,$J$8:$V$50,3,FALSE)</f>
        <v>POSTE DE CONCRETO ARMADO DE 13/300/150/345</v>
      </c>
      <c r="M3783" s="33">
        <f t="shared" si="132"/>
        <v>0.5</v>
      </c>
    </row>
    <row r="3784" spans="1:13" x14ac:dyDescent="0.25">
      <c r="A3784" s="73">
        <f>+'INFO SEAL'!B3735</f>
        <v>3730</v>
      </c>
      <c r="B3784" s="180" t="str">
        <f t="shared" si="131"/>
        <v>SICODI</v>
      </c>
      <c r="C3784" s="180" t="str">
        <f>+'INFO SEAL'!C3735</f>
        <v>AREQUIPA</v>
      </c>
      <c r="D3784" s="180" t="str">
        <f>+'INFO SEAL'!D3735</f>
        <v>CONDESUYOS</v>
      </c>
      <c r="E3784" s="180" t="str">
        <f>+'INFO SEAL'!E3735</f>
        <v>RIO GRANDE</v>
      </c>
      <c r="F3784" s="180" t="str">
        <f>+IF('INFO SEAL'!I3735="BAJA TENSION","BT",IF('INFO SEAL'!I3735="MEDIA TENSION","MT","AT"))</f>
        <v>MT</v>
      </c>
      <c r="G3784" s="180">
        <f>+'INFO SEAL'!K3735</f>
        <v>13</v>
      </c>
      <c r="H3784" s="180" t="str">
        <f>+'INFO SEAL'!L3735</f>
        <v>POSTE</v>
      </c>
      <c r="I3784" s="180" t="str">
        <f>+'INFO SEAL'!M3735</f>
        <v>CONCRETO</v>
      </c>
      <c r="J3784" s="180" t="str">
        <f>+'INFO SEAL'!N3735&amp;"-"&amp;F3784</f>
        <v>PPC19-MT</v>
      </c>
      <c r="K3784" s="180"/>
      <c r="L3784" s="182" t="str">
        <f>+VLOOKUP('INFO SEAL'!N3735,$J$8:$V$50,3,FALSE)</f>
        <v>POSTE DE CONCRETO ARMADO DE 13/300/150/345</v>
      </c>
      <c r="M3784" s="33">
        <f t="shared" si="132"/>
        <v>0.5</v>
      </c>
    </row>
    <row r="3785" spans="1:13" x14ac:dyDescent="0.25">
      <c r="A3785" s="73">
        <f>+'INFO SEAL'!B3736</f>
        <v>3731</v>
      </c>
      <c r="B3785" s="180" t="str">
        <f t="shared" si="131"/>
        <v>SICODI</v>
      </c>
      <c r="C3785" s="180" t="str">
        <f>+'INFO SEAL'!C3736</f>
        <v>AREQUIPA</v>
      </c>
      <c r="D3785" s="180" t="str">
        <f>+'INFO SEAL'!D3736</f>
        <v>CONDESUYOS</v>
      </c>
      <c r="E3785" s="180" t="str">
        <f>+'INFO SEAL'!E3736</f>
        <v>RIO GRANDE</v>
      </c>
      <c r="F3785" s="180" t="str">
        <f>+IF('INFO SEAL'!I3736="BAJA TENSION","BT",IF('INFO SEAL'!I3736="MEDIA TENSION","MT","AT"))</f>
        <v>MT</v>
      </c>
      <c r="G3785" s="180">
        <f>+'INFO SEAL'!K3736</f>
        <v>13</v>
      </c>
      <c r="H3785" s="180" t="str">
        <f>+'INFO SEAL'!L3736</f>
        <v>POSTE</v>
      </c>
      <c r="I3785" s="180" t="str">
        <f>+'INFO SEAL'!M3736</f>
        <v>CONCRETO</v>
      </c>
      <c r="J3785" s="180" t="str">
        <f>+'INFO SEAL'!N3736&amp;"-"&amp;F3785</f>
        <v>PPC19-MT</v>
      </c>
      <c r="K3785" s="180"/>
      <c r="L3785" s="182" t="str">
        <f>+VLOOKUP('INFO SEAL'!N3736,$J$8:$V$50,3,FALSE)</f>
        <v>POSTE DE CONCRETO ARMADO DE 13/300/150/345</v>
      </c>
      <c r="M3785" s="33">
        <f t="shared" si="132"/>
        <v>0.5</v>
      </c>
    </row>
    <row r="3786" spans="1:13" x14ac:dyDescent="0.25">
      <c r="A3786" s="73">
        <f>+'INFO SEAL'!B3737</f>
        <v>3732</v>
      </c>
      <c r="B3786" s="180" t="str">
        <f t="shared" si="131"/>
        <v>SICODI</v>
      </c>
      <c r="C3786" s="180" t="str">
        <f>+'INFO SEAL'!C3737</f>
        <v>AREQUIPA</v>
      </c>
      <c r="D3786" s="180" t="str">
        <f>+'INFO SEAL'!D3737</f>
        <v>CONDESUYOS</v>
      </c>
      <c r="E3786" s="180" t="str">
        <f>+'INFO SEAL'!E3737</f>
        <v>RIO GRANDE</v>
      </c>
      <c r="F3786" s="180" t="str">
        <f>+IF('INFO SEAL'!I3737="BAJA TENSION","BT",IF('INFO SEAL'!I3737="MEDIA TENSION","MT","AT"))</f>
        <v>MT</v>
      </c>
      <c r="G3786" s="180">
        <f>+'INFO SEAL'!K3737</f>
        <v>13</v>
      </c>
      <c r="H3786" s="180" t="str">
        <f>+'INFO SEAL'!L3737</f>
        <v>POSTE</v>
      </c>
      <c r="I3786" s="180" t="str">
        <f>+'INFO SEAL'!M3737</f>
        <v>CONCRETO</v>
      </c>
      <c r="J3786" s="180" t="str">
        <f>+'INFO SEAL'!N3737&amp;"-"&amp;F3786</f>
        <v>PPC19-MT</v>
      </c>
      <c r="K3786" s="180"/>
      <c r="L3786" s="182" t="str">
        <f>+VLOOKUP('INFO SEAL'!N3737,$J$8:$V$50,3,FALSE)</f>
        <v>POSTE DE CONCRETO ARMADO DE 13/300/150/345</v>
      </c>
      <c r="M3786" s="33">
        <f t="shared" si="132"/>
        <v>0.5</v>
      </c>
    </row>
    <row r="3787" spans="1:13" x14ac:dyDescent="0.25">
      <c r="A3787" s="73">
        <f>+'INFO SEAL'!B3738</f>
        <v>3733</v>
      </c>
      <c r="B3787" s="180" t="str">
        <f t="shared" si="131"/>
        <v>SICODI</v>
      </c>
      <c r="C3787" s="180" t="str">
        <f>+'INFO SEAL'!C3738</f>
        <v>AREQUIPA</v>
      </c>
      <c r="D3787" s="180" t="str">
        <f>+'INFO SEAL'!D3738</f>
        <v>CONDESUYOS</v>
      </c>
      <c r="E3787" s="180" t="str">
        <f>+'INFO SEAL'!E3738</f>
        <v>RIO GRANDE</v>
      </c>
      <c r="F3787" s="180" t="str">
        <f>+IF('INFO SEAL'!I3738="BAJA TENSION","BT",IF('INFO SEAL'!I3738="MEDIA TENSION","MT","AT"))</f>
        <v>MT</v>
      </c>
      <c r="G3787" s="180">
        <f>+'INFO SEAL'!K3738</f>
        <v>13</v>
      </c>
      <c r="H3787" s="180" t="str">
        <f>+'INFO SEAL'!L3738</f>
        <v>POSTE</v>
      </c>
      <c r="I3787" s="180" t="str">
        <f>+'INFO SEAL'!M3738</f>
        <v>CONCRETO</v>
      </c>
      <c r="J3787" s="180" t="str">
        <f>+'INFO SEAL'!N3738&amp;"-"&amp;F3787</f>
        <v>PPC19-MT</v>
      </c>
      <c r="K3787" s="180"/>
      <c r="L3787" s="182" t="str">
        <f>+VLOOKUP('INFO SEAL'!N3738,$J$8:$V$50,3,FALSE)</f>
        <v>POSTE DE CONCRETO ARMADO DE 13/300/150/345</v>
      </c>
      <c r="M3787" s="33">
        <f t="shared" si="132"/>
        <v>0.5</v>
      </c>
    </row>
    <row r="3788" spans="1:13" x14ac:dyDescent="0.25">
      <c r="A3788" s="73">
        <f>+'INFO SEAL'!B3739</f>
        <v>3734</v>
      </c>
      <c r="B3788" s="180" t="str">
        <f t="shared" si="131"/>
        <v>SICODI</v>
      </c>
      <c r="C3788" s="180" t="str">
        <f>+'INFO SEAL'!C3739</f>
        <v>AREQUIPA</v>
      </c>
      <c r="D3788" s="180" t="str">
        <f>+'INFO SEAL'!D3739</f>
        <v>CONDESUYOS</v>
      </c>
      <c r="E3788" s="180" t="str">
        <f>+'INFO SEAL'!E3739</f>
        <v>RIO GRANDE</v>
      </c>
      <c r="F3788" s="180" t="str">
        <f>+IF('INFO SEAL'!I3739="BAJA TENSION","BT",IF('INFO SEAL'!I3739="MEDIA TENSION","MT","AT"))</f>
        <v>MT</v>
      </c>
      <c r="G3788" s="180">
        <f>+'INFO SEAL'!K3739</f>
        <v>13</v>
      </c>
      <c r="H3788" s="180" t="str">
        <f>+'INFO SEAL'!L3739</f>
        <v>POSTE</v>
      </c>
      <c r="I3788" s="180" t="str">
        <f>+'INFO SEAL'!M3739</f>
        <v>CONCRETO</v>
      </c>
      <c r="J3788" s="180" t="str">
        <f>+'INFO SEAL'!N3739&amp;"-"&amp;F3788</f>
        <v>PPC19-MT</v>
      </c>
      <c r="K3788" s="180"/>
      <c r="L3788" s="182" t="str">
        <f>+VLOOKUP('INFO SEAL'!N3739,$J$8:$V$50,3,FALSE)</f>
        <v>POSTE DE CONCRETO ARMADO DE 13/300/150/345</v>
      </c>
      <c r="M3788" s="33">
        <f t="shared" si="132"/>
        <v>0.5</v>
      </c>
    </row>
    <row r="3789" spans="1:13" x14ac:dyDescent="0.25">
      <c r="A3789" s="73">
        <f>+'INFO SEAL'!B3740</f>
        <v>3735</v>
      </c>
      <c r="B3789" s="180" t="str">
        <f t="shared" si="131"/>
        <v>SICODI</v>
      </c>
      <c r="C3789" s="180" t="str">
        <f>+'INFO SEAL'!C3740</f>
        <v>AREQUIPA</v>
      </c>
      <c r="D3789" s="180" t="str">
        <f>+'INFO SEAL'!D3740</f>
        <v>CONDESUYOS</v>
      </c>
      <c r="E3789" s="180" t="str">
        <f>+'INFO SEAL'!E3740</f>
        <v>RIO GRANDE</v>
      </c>
      <c r="F3789" s="180" t="str">
        <f>+IF('INFO SEAL'!I3740="BAJA TENSION","BT",IF('INFO SEAL'!I3740="MEDIA TENSION","MT","AT"))</f>
        <v>MT</v>
      </c>
      <c r="G3789" s="180">
        <f>+'INFO SEAL'!K3740</f>
        <v>13</v>
      </c>
      <c r="H3789" s="180" t="str">
        <f>+'INFO SEAL'!L3740</f>
        <v>POSTE</v>
      </c>
      <c r="I3789" s="180" t="str">
        <f>+'INFO SEAL'!M3740</f>
        <v>CONCRETO</v>
      </c>
      <c r="J3789" s="180" t="str">
        <f>+'INFO SEAL'!N3740&amp;"-"&amp;F3789</f>
        <v>PPC19-MT</v>
      </c>
      <c r="K3789" s="180"/>
      <c r="L3789" s="182" t="str">
        <f>+VLOOKUP('INFO SEAL'!N3740,$J$8:$V$50,3,FALSE)</f>
        <v>POSTE DE CONCRETO ARMADO DE 13/300/150/345</v>
      </c>
      <c r="M3789" s="33">
        <f t="shared" si="132"/>
        <v>0.5</v>
      </c>
    </row>
    <row r="3790" spans="1:13" x14ac:dyDescent="0.25">
      <c r="A3790" s="73">
        <f>+'INFO SEAL'!B3741</f>
        <v>3736</v>
      </c>
      <c r="B3790" s="180" t="str">
        <f t="shared" si="131"/>
        <v>SICODI</v>
      </c>
      <c r="C3790" s="180" t="str">
        <f>+'INFO SEAL'!C3741</f>
        <v>AREQUIPA</v>
      </c>
      <c r="D3790" s="180" t="str">
        <f>+'INFO SEAL'!D3741</f>
        <v>CONDESUYOS</v>
      </c>
      <c r="E3790" s="180" t="str">
        <f>+'INFO SEAL'!E3741</f>
        <v>RIO GRANDE</v>
      </c>
      <c r="F3790" s="180" t="str">
        <f>+IF('INFO SEAL'!I3741="BAJA TENSION","BT",IF('INFO SEAL'!I3741="MEDIA TENSION","MT","AT"))</f>
        <v>MT</v>
      </c>
      <c r="G3790" s="180">
        <f>+'INFO SEAL'!K3741</f>
        <v>13</v>
      </c>
      <c r="H3790" s="180" t="str">
        <f>+'INFO SEAL'!L3741</f>
        <v>POSTE</v>
      </c>
      <c r="I3790" s="180" t="str">
        <f>+'INFO SEAL'!M3741</f>
        <v>CONCRETO</v>
      </c>
      <c r="J3790" s="180" t="str">
        <f>+'INFO SEAL'!N3741&amp;"-"&amp;F3790</f>
        <v>PPC19-MT</v>
      </c>
      <c r="K3790" s="180"/>
      <c r="L3790" s="182" t="str">
        <f>+VLOOKUP('INFO SEAL'!N3741,$J$8:$V$50,3,FALSE)</f>
        <v>POSTE DE CONCRETO ARMADO DE 13/300/150/345</v>
      </c>
      <c r="M3790" s="33">
        <f t="shared" si="132"/>
        <v>0.5</v>
      </c>
    </row>
    <row r="3791" spans="1:13" x14ac:dyDescent="0.25">
      <c r="A3791" s="73">
        <f>+'INFO SEAL'!B3742</f>
        <v>3737</v>
      </c>
      <c r="B3791" s="180" t="str">
        <f t="shared" si="131"/>
        <v>SICODI</v>
      </c>
      <c r="C3791" s="180" t="str">
        <f>+'INFO SEAL'!C3742</f>
        <v>AREQUIPA</v>
      </c>
      <c r="D3791" s="180" t="str">
        <f>+'INFO SEAL'!D3742</f>
        <v>CONDESUYOS</v>
      </c>
      <c r="E3791" s="180" t="str">
        <f>+'INFO SEAL'!E3742</f>
        <v>RIO GRANDE</v>
      </c>
      <c r="F3791" s="180" t="str">
        <f>+IF('INFO SEAL'!I3742="BAJA TENSION","BT",IF('INFO SEAL'!I3742="MEDIA TENSION","MT","AT"))</f>
        <v>MT</v>
      </c>
      <c r="G3791" s="180">
        <f>+'INFO SEAL'!K3742</f>
        <v>13</v>
      </c>
      <c r="H3791" s="180" t="str">
        <f>+'INFO SEAL'!L3742</f>
        <v>POSTE</v>
      </c>
      <c r="I3791" s="180" t="str">
        <f>+'INFO SEAL'!M3742</f>
        <v>CONCRETO</v>
      </c>
      <c r="J3791" s="180" t="str">
        <f>+'INFO SEAL'!N3742&amp;"-"&amp;F3791</f>
        <v>PPC19-MT</v>
      </c>
      <c r="K3791" s="180"/>
      <c r="L3791" s="182" t="str">
        <f>+VLOOKUP('INFO SEAL'!N3742,$J$8:$V$50,3,FALSE)</f>
        <v>POSTE DE CONCRETO ARMADO DE 13/300/150/345</v>
      </c>
      <c r="M3791" s="33">
        <f t="shared" si="132"/>
        <v>0.5</v>
      </c>
    </row>
    <row r="3792" spans="1:13" x14ac:dyDescent="0.25">
      <c r="A3792" s="73">
        <f>+'INFO SEAL'!B3743</f>
        <v>3738</v>
      </c>
      <c r="B3792" s="180" t="str">
        <f t="shared" si="131"/>
        <v>SICODI</v>
      </c>
      <c r="C3792" s="180" t="str">
        <f>+'INFO SEAL'!C3743</f>
        <v>AREQUIPA</v>
      </c>
      <c r="D3792" s="180" t="str">
        <f>+'INFO SEAL'!D3743</f>
        <v>CONDESUYOS</v>
      </c>
      <c r="E3792" s="180" t="str">
        <f>+'INFO SEAL'!E3743</f>
        <v>RIO GRANDE</v>
      </c>
      <c r="F3792" s="180" t="str">
        <f>+IF('INFO SEAL'!I3743="BAJA TENSION","BT",IF('INFO SEAL'!I3743="MEDIA TENSION","MT","AT"))</f>
        <v>MT</v>
      </c>
      <c r="G3792" s="180">
        <f>+'INFO SEAL'!K3743</f>
        <v>13</v>
      </c>
      <c r="H3792" s="180" t="str">
        <f>+'INFO SEAL'!L3743</f>
        <v>POSTE</v>
      </c>
      <c r="I3792" s="180" t="str">
        <f>+'INFO SEAL'!M3743</f>
        <v>CONCRETO</v>
      </c>
      <c r="J3792" s="180" t="str">
        <f>+'INFO SEAL'!N3743&amp;"-"&amp;F3792</f>
        <v>PPC19-MT</v>
      </c>
      <c r="K3792" s="180"/>
      <c r="L3792" s="182" t="str">
        <f>+VLOOKUP('INFO SEAL'!N3743,$J$8:$V$50,3,FALSE)</f>
        <v>POSTE DE CONCRETO ARMADO DE 13/300/150/345</v>
      </c>
      <c r="M3792" s="33">
        <f t="shared" si="132"/>
        <v>0.5</v>
      </c>
    </row>
    <row r="3793" spans="1:13" x14ac:dyDescent="0.25">
      <c r="A3793" s="73">
        <f>+'INFO SEAL'!B3744</f>
        <v>3739</v>
      </c>
      <c r="B3793" s="180" t="str">
        <f t="shared" si="131"/>
        <v>SICODI</v>
      </c>
      <c r="C3793" s="180" t="str">
        <f>+'INFO SEAL'!C3744</f>
        <v>AREQUIPA</v>
      </c>
      <c r="D3793" s="180" t="str">
        <f>+'INFO SEAL'!D3744</f>
        <v>CARAVELI</v>
      </c>
      <c r="E3793" s="180" t="str">
        <f>+'INFO SEAL'!E3744</f>
        <v>CARAVELI</v>
      </c>
      <c r="F3793" s="180" t="str">
        <f>+IF('INFO SEAL'!I3744="BAJA TENSION","BT",IF('INFO SEAL'!I3744="MEDIA TENSION","MT","AT"))</f>
        <v>MT</v>
      </c>
      <c r="G3793" s="180">
        <f>+'INFO SEAL'!K3744</f>
        <v>13</v>
      </c>
      <c r="H3793" s="180" t="str">
        <f>+'INFO SEAL'!L3744</f>
        <v>POSTE</v>
      </c>
      <c r="I3793" s="180" t="str">
        <f>+'INFO SEAL'!M3744</f>
        <v>CONCRETO</v>
      </c>
      <c r="J3793" s="180" t="str">
        <f>+'INFO SEAL'!N3744&amp;"-"&amp;F3793</f>
        <v>PPC19-MT</v>
      </c>
      <c r="K3793" s="180"/>
      <c r="L3793" s="182" t="str">
        <f>+VLOOKUP('INFO SEAL'!N3744,$J$8:$V$50,3,FALSE)</f>
        <v>POSTE DE CONCRETO ARMADO DE 13/300/150/345</v>
      </c>
      <c r="M3793" s="33">
        <f t="shared" si="132"/>
        <v>0.5</v>
      </c>
    </row>
    <row r="3794" spans="1:13" x14ac:dyDescent="0.25">
      <c r="A3794" s="73">
        <f>+'INFO SEAL'!B3745</f>
        <v>3740</v>
      </c>
      <c r="B3794" s="180" t="str">
        <f t="shared" si="131"/>
        <v>SICODI</v>
      </c>
      <c r="C3794" s="180" t="str">
        <f>+'INFO SEAL'!C3745</f>
        <v>AREQUIPA</v>
      </c>
      <c r="D3794" s="180" t="str">
        <f>+'INFO SEAL'!D3745</f>
        <v>CARAVELI</v>
      </c>
      <c r="E3794" s="180" t="str">
        <f>+'INFO SEAL'!E3745</f>
        <v>CARAVELI</v>
      </c>
      <c r="F3794" s="180" t="str">
        <f>+IF('INFO SEAL'!I3745="BAJA TENSION","BT",IF('INFO SEAL'!I3745="MEDIA TENSION","MT","AT"))</f>
        <v>MT</v>
      </c>
      <c r="G3794" s="180">
        <f>+'INFO SEAL'!K3745</f>
        <v>13</v>
      </c>
      <c r="H3794" s="180" t="str">
        <f>+'INFO SEAL'!L3745</f>
        <v>POSTE</v>
      </c>
      <c r="I3794" s="180" t="str">
        <f>+'INFO SEAL'!M3745</f>
        <v>CONCRETO</v>
      </c>
      <c r="J3794" s="180" t="str">
        <f>+'INFO SEAL'!N3745&amp;"-"&amp;F3794</f>
        <v>PPC19-MT</v>
      </c>
      <c r="K3794" s="180"/>
      <c r="L3794" s="182" t="str">
        <f>+VLOOKUP('INFO SEAL'!N3745,$J$8:$V$50,3,FALSE)</f>
        <v>POSTE DE CONCRETO ARMADO DE 13/300/150/345</v>
      </c>
      <c r="M3794" s="33">
        <f t="shared" si="132"/>
        <v>0.5</v>
      </c>
    </row>
    <row r="3795" spans="1:13" x14ac:dyDescent="0.25">
      <c r="A3795" s="73">
        <f>+'INFO SEAL'!B3746</f>
        <v>3741</v>
      </c>
      <c r="B3795" s="180" t="str">
        <f t="shared" si="131"/>
        <v>SICODI</v>
      </c>
      <c r="C3795" s="180" t="str">
        <f>+'INFO SEAL'!C3746</f>
        <v>AREQUIPA</v>
      </c>
      <c r="D3795" s="180" t="str">
        <f>+'INFO SEAL'!D3746</f>
        <v>CARAVELI</v>
      </c>
      <c r="E3795" s="180" t="str">
        <f>+'INFO SEAL'!E3746</f>
        <v>CARAVELI</v>
      </c>
      <c r="F3795" s="180" t="str">
        <f>+IF('INFO SEAL'!I3746="BAJA TENSION","BT",IF('INFO SEAL'!I3746="MEDIA TENSION","MT","AT"))</f>
        <v>MT</v>
      </c>
      <c r="G3795" s="180">
        <f>+'INFO SEAL'!K3746</f>
        <v>13</v>
      </c>
      <c r="H3795" s="180" t="str">
        <f>+'INFO SEAL'!L3746</f>
        <v>POSTE</v>
      </c>
      <c r="I3795" s="180" t="str">
        <f>+'INFO SEAL'!M3746</f>
        <v>CONCRETO</v>
      </c>
      <c r="J3795" s="180" t="str">
        <f>+'INFO SEAL'!N3746&amp;"-"&amp;F3795</f>
        <v>PPC19-MT</v>
      </c>
      <c r="K3795" s="180"/>
      <c r="L3795" s="182" t="str">
        <f>+VLOOKUP('INFO SEAL'!N3746,$J$8:$V$50,3,FALSE)</f>
        <v>POSTE DE CONCRETO ARMADO DE 13/300/150/345</v>
      </c>
      <c r="M3795" s="33">
        <f t="shared" si="132"/>
        <v>0.5</v>
      </c>
    </row>
    <row r="3796" spans="1:13" x14ac:dyDescent="0.25">
      <c r="A3796" s="73">
        <f>+'INFO SEAL'!B3747</f>
        <v>3742</v>
      </c>
      <c r="B3796" s="180" t="str">
        <f t="shared" si="131"/>
        <v>SICODI</v>
      </c>
      <c r="C3796" s="180" t="str">
        <f>+'INFO SEAL'!C3747</f>
        <v>AREQUIPA</v>
      </c>
      <c r="D3796" s="180" t="str">
        <f>+'INFO SEAL'!D3747</f>
        <v>CARAVELI</v>
      </c>
      <c r="E3796" s="180" t="str">
        <f>+'INFO SEAL'!E3747</f>
        <v>CARAVELI</v>
      </c>
      <c r="F3796" s="180" t="str">
        <f>+IF('INFO SEAL'!I3747="BAJA TENSION","BT",IF('INFO SEAL'!I3747="MEDIA TENSION","MT","AT"))</f>
        <v>MT</v>
      </c>
      <c r="G3796" s="180">
        <f>+'INFO SEAL'!K3747</f>
        <v>13</v>
      </c>
      <c r="H3796" s="180" t="str">
        <f>+'INFO SEAL'!L3747</f>
        <v>POSTE</v>
      </c>
      <c r="I3796" s="180" t="str">
        <f>+'INFO SEAL'!M3747</f>
        <v>CONCRETO</v>
      </c>
      <c r="J3796" s="180" t="str">
        <f>+'INFO SEAL'!N3747&amp;"-"&amp;F3796</f>
        <v>PPC19-MT</v>
      </c>
      <c r="K3796" s="180"/>
      <c r="L3796" s="182" t="str">
        <f>+VLOOKUP('INFO SEAL'!N3747,$J$8:$V$50,3,FALSE)</f>
        <v>POSTE DE CONCRETO ARMADO DE 13/300/150/345</v>
      </c>
      <c r="M3796" s="33">
        <f t="shared" si="132"/>
        <v>0.5</v>
      </c>
    </row>
    <row r="3797" spans="1:13" x14ac:dyDescent="0.25">
      <c r="A3797" s="73">
        <f>+'INFO SEAL'!B3748</f>
        <v>3743</v>
      </c>
      <c r="B3797" s="180" t="str">
        <f t="shared" si="131"/>
        <v>SICODI</v>
      </c>
      <c r="C3797" s="180" t="str">
        <f>+'INFO SEAL'!C3748</f>
        <v>AREQUIPA</v>
      </c>
      <c r="D3797" s="180" t="str">
        <f>+'INFO SEAL'!D3748</f>
        <v>CARAVELI</v>
      </c>
      <c r="E3797" s="180" t="str">
        <f>+'INFO SEAL'!E3748</f>
        <v>CARAVELI</v>
      </c>
      <c r="F3797" s="180" t="str">
        <f>+IF('INFO SEAL'!I3748="BAJA TENSION","BT",IF('INFO SEAL'!I3748="MEDIA TENSION","MT","AT"))</f>
        <v>MT</v>
      </c>
      <c r="G3797" s="180">
        <f>+'INFO SEAL'!K3748</f>
        <v>13</v>
      </c>
      <c r="H3797" s="180" t="str">
        <f>+'INFO SEAL'!L3748</f>
        <v>POSTE</v>
      </c>
      <c r="I3797" s="180" t="str">
        <f>+'INFO SEAL'!M3748</f>
        <v>CONCRETO</v>
      </c>
      <c r="J3797" s="180" t="str">
        <f>+'INFO SEAL'!N3748&amp;"-"&amp;F3797</f>
        <v>PPC19-MT</v>
      </c>
      <c r="K3797" s="180"/>
      <c r="L3797" s="182" t="str">
        <f>+VLOOKUP('INFO SEAL'!N3748,$J$8:$V$50,3,FALSE)</f>
        <v>POSTE DE CONCRETO ARMADO DE 13/300/150/345</v>
      </c>
      <c r="M3797" s="33">
        <f t="shared" si="132"/>
        <v>0.5</v>
      </c>
    </row>
    <row r="3798" spans="1:13" x14ac:dyDescent="0.25">
      <c r="A3798" s="73">
        <f>+'INFO SEAL'!B3749</f>
        <v>3744</v>
      </c>
      <c r="B3798" s="180" t="str">
        <f t="shared" si="131"/>
        <v>SICODI</v>
      </c>
      <c r="C3798" s="180" t="str">
        <f>+'INFO SEAL'!C3749</f>
        <v>AREQUIPA</v>
      </c>
      <c r="D3798" s="180" t="str">
        <f>+'INFO SEAL'!D3749</f>
        <v>CARAVELI</v>
      </c>
      <c r="E3798" s="180" t="str">
        <f>+'INFO SEAL'!E3749</f>
        <v>CARAVELI</v>
      </c>
      <c r="F3798" s="180" t="str">
        <f>+IF('INFO SEAL'!I3749="BAJA TENSION","BT",IF('INFO SEAL'!I3749="MEDIA TENSION","MT","AT"))</f>
        <v>MT</v>
      </c>
      <c r="G3798" s="180">
        <f>+'INFO SEAL'!K3749</f>
        <v>13</v>
      </c>
      <c r="H3798" s="180" t="str">
        <f>+'INFO SEAL'!L3749</f>
        <v>POSTE</v>
      </c>
      <c r="I3798" s="180" t="str">
        <f>+'INFO SEAL'!M3749</f>
        <v>CONCRETO</v>
      </c>
      <c r="J3798" s="180" t="str">
        <f>+'INFO SEAL'!N3749&amp;"-"&amp;F3798</f>
        <v>PPC19-MT</v>
      </c>
      <c r="K3798" s="180"/>
      <c r="L3798" s="182" t="str">
        <f>+VLOOKUP('INFO SEAL'!N3749,$J$8:$V$50,3,FALSE)</f>
        <v>POSTE DE CONCRETO ARMADO DE 13/300/150/345</v>
      </c>
      <c r="M3798" s="33">
        <f t="shared" si="132"/>
        <v>0.5</v>
      </c>
    </row>
    <row r="3799" spans="1:13" x14ac:dyDescent="0.25">
      <c r="A3799" s="73">
        <f>+'INFO SEAL'!B3750</f>
        <v>3745</v>
      </c>
      <c r="B3799" s="180" t="str">
        <f t="shared" si="131"/>
        <v>SICODI</v>
      </c>
      <c r="C3799" s="180" t="str">
        <f>+'INFO SEAL'!C3750</f>
        <v>AREQUIPA</v>
      </c>
      <c r="D3799" s="180" t="str">
        <f>+'INFO SEAL'!D3750</f>
        <v>CARAVELI</v>
      </c>
      <c r="E3799" s="180" t="str">
        <f>+'INFO SEAL'!E3750</f>
        <v>CARAVELI</v>
      </c>
      <c r="F3799" s="180" t="str">
        <f>+IF('INFO SEAL'!I3750="BAJA TENSION","BT",IF('INFO SEAL'!I3750="MEDIA TENSION","MT","AT"))</f>
        <v>MT</v>
      </c>
      <c r="G3799" s="180">
        <f>+'INFO SEAL'!K3750</f>
        <v>13</v>
      </c>
      <c r="H3799" s="180" t="str">
        <f>+'INFO SEAL'!L3750</f>
        <v>POSTE</v>
      </c>
      <c r="I3799" s="180" t="str">
        <f>+'INFO SEAL'!M3750</f>
        <v>CONCRETO</v>
      </c>
      <c r="J3799" s="180" t="str">
        <f>+'INFO SEAL'!N3750&amp;"-"&amp;F3799</f>
        <v>PPC19-MT</v>
      </c>
      <c r="K3799" s="180"/>
      <c r="L3799" s="182" t="str">
        <f>+VLOOKUP('INFO SEAL'!N3750,$J$8:$V$50,3,FALSE)</f>
        <v>POSTE DE CONCRETO ARMADO DE 13/300/150/345</v>
      </c>
      <c r="M3799" s="33">
        <f t="shared" si="132"/>
        <v>0.5</v>
      </c>
    </row>
    <row r="3800" spans="1:13" x14ac:dyDescent="0.25">
      <c r="A3800" s="73">
        <f>+'INFO SEAL'!B3751</f>
        <v>3746</v>
      </c>
      <c r="B3800" s="180" t="str">
        <f t="shared" si="131"/>
        <v>SICODI</v>
      </c>
      <c r="C3800" s="180" t="str">
        <f>+'INFO SEAL'!C3751</f>
        <v>AREQUIPA</v>
      </c>
      <c r="D3800" s="180" t="str">
        <f>+'INFO SEAL'!D3751</f>
        <v>CARAVELI</v>
      </c>
      <c r="E3800" s="180" t="str">
        <f>+'INFO SEAL'!E3751</f>
        <v>CARAVELI</v>
      </c>
      <c r="F3800" s="180" t="str">
        <f>+IF('INFO SEAL'!I3751="BAJA TENSION","BT",IF('INFO SEAL'!I3751="MEDIA TENSION","MT","AT"))</f>
        <v>MT</v>
      </c>
      <c r="G3800" s="180">
        <f>+'INFO SEAL'!K3751</f>
        <v>13</v>
      </c>
      <c r="H3800" s="180" t="str">
        <f>+'INFO SEAL'!L3751</f>
        <v>POSTE</v>
      </c>
      <c r="I3800" s="180" t="str">
        <f>+'INFO SEAL'!M3751</f>
        <v>CONCRETO</v>
      </c>
      <c r="J3800" s="180" t="str">
        <f>+'INFO SEAL'!N3751&amp;"-"&amp;F3800</f>
        <v>PPC19-MT</v>
      </c>
      <c r="K3800" s="180"/>
      <c r="L3800" s="182" t="str">
        <f>+VLOOKUP('INFO SEAL'!N3751,$J$8:$V$50,3,FALSE)</f>
        <v>POSTE DE CONCRETO ARMADO DE 13/300/150/345</v>
      </c>
      <c r="M3800" s="33">
        <f t="shared" si="132"/>
        <v>0.5</v>
      </c>
    </row>
    <row r="3801" spans="1:13" x14ac:dyDescent="0.25">
      <c r="A3801" s="73">
        <f>+'INFO SEAL'!B3752</f>
        <v>3747</v>
      </c>
      <c r="B3801" s="180" t="str">
        <f t="shared" si="131"/>
        <v>SICODI</v>
      </c>
      <c r="C3801" s="180" t="str">
        <f>+'INFO SEAL'!C3752</f>
        <v>AREQUIPA</v>
      </c>
      <c r="D3801" s="180" t="str">
        <f>+'INFO SEAL'!D3752</f>
        <v>CARAVELI</v>
      </c>
      <c r="E3801" s="180" t="str">
        <f>+'INFO SEAL'!E3752</f>
        <v>CARAVELI</v>
      </c>
      <c r="F3801" s="180" t="str">
        <f>+IF('INFO SEAL'!I3752="BAJA TENSION","BT",IF('INFO SEAL'!I3752="MEDIA TENSION","MT","AT"))</f>
        <v>MT</v>
      </c>
      <c r="G3801" s="180">
        <f>+'INFO SEAL'!K3752</f>
        <v>13</v>
      </c>
      <c r="H3801" s="180" t="str">
        <f>+'INFO SEAL'!L3752</f>
        <v>POSTE</v>
      </c>
      <c r="I3801" s="180" t="str">
        <f>+'INFO SEAL'!M3752</f>
        <v>CONCRETO</v>
      </c>
      <c r="J3801" s="180" t="str">
        <f>+'INFO SEAL'!N3752&amp;"-"&amp;F3801</f>
        <v>PPC19-MT</v>
      </c>
      <c r="K3801" s="180"/>
      <c r="L3801" s="182" t="str">
        <f>+VLOOKUP('INFO SEAL'!N3752,$J$8:$V$50,3,FALSE)</f>
        <v>POSTE DE CONCRETO ARMADO DE 13/300/150/345</v>
      </c>
      <c r="M3801" s="33">
        <f t="shared" si="132"/>
        <v>0.5</v>
      </c>
    </row>
    <row r="3802" spans="1:13" x14ac:dyDescent="0.25">
      <c r="A3802" s="73">
        <f>+'INFO SEAL'!B3753</f>
        <v>3748</v>
      </c>
      <c r="B3802" s="180" t="str">
        <f t="shared" si="131"/>
        <v>SICODI</v>
      </c>
      <c r="C3802" s="180" t="str">
        <f>+'INFO SEAL'!C3753</f>
        <v>AREQUIPA</v>
      </c>
      <c r="D3802" s="180" t="str">
        <f>+'INFO SEAL'!D3753</f>
        <v>CARAVELI</v>
      </c>
      <c r="E3802" s="180" t="str">
        <f>+'INFO SEAL'!E3753</f>
        <v>CARAVELI</v>
      </c>
      <c r="F3802" s="180" t="str">
        <f>+IF('INFO SEAL'!I3753="BAJA TENSION","BT",IF('INFO SEAL'!I3753="MEDIA TENSION","MT","AT"))</f>
        <v>MT</v>
      </c>
      <c r="G3802" s="180">
        <f>+'INFO SEAL'!K3753</f>
        <v>13</v>
      </c>
      <c r="H3802" s="180" t="str">
        <f>+'INFO SEAL'!L3753</f>
        <v>POSTE</v>
      </c>
      <c r="I3802" s="180" t="str">
        <f>+'INFO SEAL'!M3753</f>
        <v>CONCRETO</v>
      </c>
      <c r="J3802" s="180" t="str">
        <f>+'INFO SEAL'!N3753&amp;"-"&amp;F3802</f>
        <v>PPC19-MT</v>
      </c>
      <c r="K3802" s="180"/>
      <c r="L3802" s="182" t="str">
        <f>+VLOOKUP('INFO SEAL'!N3753,$J$8:$V$50,3,FALSE)</f>
        <v>POSTE DE CONCRETO ARMADO DE 13/300/150/345</v>
      </c>
      <c r="M3802" s="33">
        <f t="shared" si="132"/>
        <v>0.5</v>
      </c>
    </row>
    <row r="3803" spans="1:13" x14ac:dyDescent="0.25">
      <c r="A3803" s="73">
        <f>+'INFO SEAL'!B3754</f>
        <v>3749</v>
      </c>
      <c r="B3803" s="180" t="str">
        <f t="shared" si="131"/>
        <v>SICODI</v>
      </c>
      <c r="C3803" s="180" t="str">
        <f>+'INFO SEAL'!C3754</f>
        <v>AREQUIPA</v>
      </c>
      <c r="D3803" s="180" t="str">
        <f>+'INFO SEAL'!D3754</f>
        <v>CONDESUYOS</v>
      </c>
      <c r="E3803" s="180" t="str">
        <f>+'INFO SEAL'!E3754</f>
        <v>RIO GRANDE</v>
      </c>
      <c r="F3803" s="180" t="str">
        <f>+IF('INFO SEAL'!I3754="BAJA TENSION","BT",IF('INFO SEAL'!I3754="MEDIA TENSION","MT","AT"))</f>
        <v>MT</v>
      </c>
      <c r="G3803" s="180">
        <f>+'INFO SEAL'!K3754</f>
        <v>13</v>
      </c>
      <c r="H3803" s="180" t="str">
        <f>+'INFO SEAL'!L3754</f>
        <v>POSTE</v>
      </c>
      <c r="I3803" s="180" t="str">
        <f>+'INFO SEAL'!M3754</f>
        <v>CONCRETO</v>
      </c>
      <c r="J3803" s="180" t="str">
        <f>+'INFO SEAL'!N3754&amp;"-"&amp;F3803</f>
        <v>PPC19-MT</v>
      </c>
      <c r="K3803" s="180"/>
      <c r="L3803" s="182" t="str">
        <f>+VLOOKUP('INFO SEAL'!N3754,$J$8:$V$50,3,FALSE)</f>
        <v>POSTE DE CONCRETO ARMADO DE 13/300/150/345</v>
      </c>
      <c r="M3803" s="33">
        <f t="shared" si="132"/>
        <v>0.5</v>
      </c>
    </row>
    <row r="3804" spans="1:13" x14ac:dyDescent="0.25">
      <c r="A3804" s="73">
        <f>+'INFO SEAL'!B3755</f>
        <v>3750</v>
      </c>
      <c r="B3804" s="180" t="str">
        <f t="shared" si="131"/>
        <v>SICODI</v>
      </c>
      <c r="C3804" s="180" t="str">
        <f>+'INFO SEAL'!C3755</f>
        <v>AREQUIPA</v>
      </c>
      <c r="D3804" s="180" t="str">
        <f>+'INFO SEAL'!D3755</f>
        <v>CARAVELI</v>
      </c>
      <c r="E3804" s="180" t="str">
        <f>+'INFO SEAL'!E3755</f>
        <v>CARAVELI</v>
      </c>
      <c r="F3804" s="180" t="str">
        <f>+IF('INFO SEAL'!I3755="BAJA TENSION","BT",IF('INFO SEAL'!I3755="MEDIA TENSION","MT","AT"))</f>
        <v>MT</v>
      </c>
      <c r="G3804" s="180">
        <f>+'INFO SEAL'!K3755</f>
        <v>13</v>
      </c>
      <c r="H3804" s="180" t="str">
        <f>+'INFO SEAL'!L3755</f>
        <v>POSTE</v>
      </c>
      <c r="I3804" s="180" t="str">
        <f>+'INFO SEAL'!M3755</f>
        <v>CONCRETO</v>
      </c>
      <c r="J3804" s="180" t="str">
        <f>+'INFO SEAL'!N3755&amp;"-"&amp;F3804</f>
        <v>PPC19-MT</v>
      </c>
      <c r="K3804" s="180"/>
      <c r="L3804" s="182" t="str">
        <f>+VLOOKUP('INFO SEAL'!N3755,$J$8:$V$50,3,FALSE)</f>
        <v>POSTE DE CONCRETO ARMADO DE 13/300/150/345</v>
      </c>
      <c r="M3804" s="33">
        <f t="shared" si="132"/>
        <v>0.5</v>
      </c>
    </row>
    <row r="3805" spans="1:13" x14ac:dyDescent="0.25">
      <c r="A3805" s="73">
        <f>+'INFO SEAL'!B3756</f>
        <v>3751</v>
      </c>
      <c r="B3805" s="180" t="str">
        <f t="shared" si="131"/>
        <v>SICODI</v>
      </c>
      <c r="C3805" s="180" t="str">
        <f>+'INFO SEAL'!C3756</f>
        <v>AREQUIPA</v>
      </c>
      <c r="D3805" s="180" t="str">
        <f>+'INFO SEAL'!D3756</f>
        <v>CARAVELI</v>
      </c>
      <c r="E3805" s="180" t="str">
        <f>+'INFO SEAL'!E3756</f>
        <v>CARAVELI</v>
      </c>
      <c r="F3805" s="180" t="str">
        <f>+IF('INFO SEAL'!I3756="BAJA TENSION","BT",IF('INFO SEAL'!I3756="MEDIA TENSION","MT","AT"))</f>
        <v>MT</v>
      </c>
      <c r="G3805" s="180">
        <f>+'INFO SEAL'!K3756</f>
        <v>13</v>
      </c>
      <c r="H3805" s="180" t="str">
        <f>+'INFO SEAL'!L3756</f>
        <v>POSTE</v>
      </c>
      <c r="I3805" s="180" t="str">
        <f>+'INFO SEAL'!M3756</f>
        <v>CONCRETO</v>
      </c>
      <c r="J3805" s="180" t="str">
        <f>+'INFO SEAL'!N3756&amp;"-"&amp;F3805</f>
        <v>PPC19-MT</v>
      </c>
      <c r="K3805" s="180"/>
      <c r="L3805" s="182" t="str">
        <f>+VLOOKUP('INFO SEAL'!N3756,$J$8:$V$50,3,FALSE)</f>
        <v>POSTE DE CONCRETO ARMADO DE 13/300/150/345</v>
      </c>
      <c r="M3805" s="33">
        <f t="shared" si="132"/>
        <v>0.5</v>
      </c>
    </row>
    <row r="3806" spans="1:13" x14ac:dyDescent="0.25">
      <c r="A3806" s="73">
        <f>+'INFO SEAL'!B3757</f>
        <v>3752</v>
      </c>
      <c r="B3806" s="180" t="str">
        <f t="shared" si="131"/>
        <v>SICODI</v>
      </c>
      <c r="C3806" s="180" t="str">
        <f>+'INFO SEAL'!C3757</f>
        <v>AREQUIPA</v>
      </c>
      <c r="D3806" s="180" t="str">
        <f>+'INFO SEAL'!D3757</f>
        <v>CARAVELI</v>
      </c>
      <c r="E3806" s="180" t="str">
        <f>+'INFO SEAL'!E3757</f>
        <v>CARAVELI</v>
      </c>
      <c r="F3806" s="180" t="str">
        <f>+IF('INFO SEAL'!I3757="BAJA TENSION","BT",IF('INFO SEAL'!I3757="MEDIA TENSION","MT","AT"))</f>
        <v>MT</v>
      </c>
      <c r="G3806" s="180">
        <f>+'INFO SEAL'!K3757</f>
        <v>13</v>
      </c>
      <c r="H3806" s="180" t="str">
        <f>+'INFO SEAL'!L3757</f>
        <v>POSTE</v>
      </c>
      <c r="I3806" s="180" t="str">
        <f>+'INFO SEAL'!M3757</f>
        <v>CONCRETO</v>
      </c>
      <c r="J3806" s="180" t="str">
        <f>+'INFO SEAL'!N3757&amp;"-"&amp;F3806</f>
        <v>PPC19-MT</v>
      </c>
      <c r="K3806" s="180"/>
      <c r="L3806" s="182" t="str">
        <f>+VLOOKUP('INFO SEAL'!N3757,$J$8:$V$50,3,FALSE)</f>
        <v>POSTE DE CONCRETO ARMADO DE 13/300/150/345</v>
      </c>
      <c r="M3806" s="33">
        <f t="shared" si="132"/>
        <v>0.5</v>
      </c>
    </row>
    <row r="3807" spans="1:13" x14ac:dyDescent="0.25">
      <c r="A3807" s="73">
        <f>+'INFO SEAL'!B3758</f>
        <v>3753</v>
      </c>
      <c r="B3807" s="180" t="str">
        <f t="shared" si="131"/>
        <v>SICODI</v>
      </c>
      <c r="C3807" s="180" t="str">
        <f>+'INFO SEAL'!C3758</f>
        <v>AREQUIPA</v>
      </c>
      <c r="D3807" s="180" t="str">
        <f>+'INFO SEAL'!D3758</f>
        <v>CARAVELI</v>
      </c>
      <c r="E3807" s="180" t="str">
        <f>+'INFO SEAL'!E3758</f>
        <v>CARAVELI</v>
      </c>
      <c r="F3807" s="180" t="str">
        <f>+IF('INFO SEAL'!I3758="BAJA TENSION","BT",IF('INFO SEAL'!I3758="MEDIA TENSION","MT","AT"))</f>
        <v>MT</v>
      </c>
      <c r="G3807" s="180">
        <f>+'INFO SEAL'!K3758</f>
        <v>13</v>
      </c>
      <c r="H3807" s="180" t="str">
        <f>+'INFO SEAL'!L3758</f>
        <v>POSTE</v>
      </c>
      <c r="I3807" s="180" t="str">
        <f>+'INFO SEAL'!M3758</f>
        <v>CONCRETO</v>
      </c>
      <c r="J3807" s="180" t="str">
        <f>+'INFO SEAL'!N3758&amp;"-"&amp;F3807</f>
        <v>PPC19-MT</v>
      </c>
      <c r="K3807" s="180"/>
      <c r="L3807" s="182" t="str">
        <f>+VLOOKUP('INFO SEAL'!N3758,$J$8:$V$50,3,FALSE)</f>
        <v>POSTE DE CONCRETO ARMADO DE 13/300/150/345</v>
      </c>
      <c r="M3807" s="33">
        <f t="shared" si="132"/>
        <v>0.5</v>
      </c>
    </row>
    <row r="3808" spans="1:13" x14ac:dyDescent="0.25">
      <c r="A3808" s="73">
        <f>+'INFO SEAL'!B3759</f>
        <v>3754</v>
      </c>
      <c r="B3808" s="180" t="str">
        <f t="shared" si="131"/>
        <v>SICODI</v>
      </c>
      <c r="C3808" s="180" t="str">
        <f>+'INFO SEAL'!C3759</f>
        <v>AREQUIPA</v>
      </c>
      <c r="D3808" s="180" t="str">
        <f>+'INFO SEAL'!D3759</f>
        <v>CARAVELI</v>
      </c>
      <c r="E3808" s="180" t="str">
        <f>+'INFO SEAL'!E3759</f>
        <v>CARAVELI</v>
      </c>
      <c r="F3808" s="180" t="str">
        <f>+IF('INFO SEAL'!I3759="BAJA TENSION","BT",IF('INFO SEAL'!I3759="MEDIA TENSION","MT","AT"))</f>
        <v>MT</v>
      </c>
      <c r="G3808" s="180">
        <f>+'INFO SEAL'!K3759</f>
        <v>13</v>
      </c>
      <c r="H3808" s="180" t="str">
        <f>+'INFO SEAL'!L3759</f>
        <v>POSTE</v>
      </c>
      <c r="I3808" s="180" t="str">
        <f>+'INFO SEAL'!M3759</f>
        <v>CONCRETO</v>
      </c>
      <c r="J3808" s="180" t="str">
        <f>+'INFO SEAL'!N3759&amp;"-"&amp;F3808</f>
        <v>PPC19-MT</v>
      </c>
      <c r="K3808" s="180"/>
      <c r="L3808" s="182" t="str">
        <f>+VLOOKUP('INFO SEAL'!N3759,$J$8:$V$50,3,FALSE)</f>
        <v>POSTE DE CONCRETO ARMADO DE 13/300/150/345</v>
      </c>
      <c r="M3808" s="33">
        <f t="shared" si="132"/>
        <v>0.5</v>
      </c>
    </row>
    <row r="3809" spans="1:13" x14ac:dyDescent="0.25">
      <c r="A3809" s="73">
        <f>+'INFO SEAL'!B3760</f>
        <v>3755</v>
      </c>
      <c r="B3809" s="180" t="str">
        <f t="shared" si="131"/>
        <v>SICODI</v>
      </c>
      <c r="C3809" s="180" t="str">
        <f>+'INFO SEAL'!C3760</f>
        <v>AREQUIPA</v>
      </c>
      <c r="D3809" s="180" t="str">
        <f>+'INFO SEAL'!D3760</f>
        <v>CARAVELI</v>
      </c>
      <c r="E3809" s="180" t="str">
        <f>+'INFO SEAL'!E3760</f>
        <v>CARAVELI</v>
      </c>
      <c r="F3809" s="180" t="str">
        <f>+IF('INFO SEAL'!I3760="BAJA TENSION","BT",IF('INFO SEAL'!I3760="MEDIA TENSION","MT","AT"))</f>
        <v>MT</v>
      </c>
      <c r="G3809" s="180">
        <f>+'INFO SEAL'!K3760</f>
        <v>13</v>
      </c>
      <c r="H3809" s="180" t="str">
        <f>+'INFO SEAL'!L3760</f>
        <v>POSTE</v>
      </c>
      <c r="I3809" s="180" t="str">
        <f>+'INFO SEAL'!M3760</f>
        <v>CONCRETO</v>
      </c>
      <c r="J3809" s="180" t="str">
        <f>+'INFO SEAL'!N3760&amp;"-"&amp;F3809</f>
        <v>PPC19-MT</v>
      </c>
      <c r="K3809" s="180"/>
      <c r="L3809" s="182" t="str">
        <f>+VLOOKUP('INFO SEAL'!N3760,$J$8:$V$50,3,FALSE)</f>
        <v>POSTE DE CONCRETO ARMADO DE 13/300/150/345</v>
      </c>
      <c r="M3809" s="33">
        <f t="shared" si="132"/>
        <v>0.5</v>
      </c>
    </row>
    <row r="3810" spans="1:13" x14ac:dyDescent="0.25">
      <c r="A3810" s="73">
        <f>+'INFO SEAL'!B3761</f>
        <v>3756</v>
      </c>
      <c r="B3810" s="180" t="str">
        <f t="shared" si="131"/>
        <v>SICODI</v>
      </c>
      <c r="C3810" s="180" t="str">
        <f>+'INFO SEAL'!C3761</f>
        <v>AREQUIPA</v>
      </c>
      <c r="D3810" s="180" t="str">
        <f>+'INFO SEAL'!D3761</f>
        <v>CARAVELI</v>
      </c>
      <c r="E3810" s="180" t="str">
        <f>+'INFO SEAL'!E3761</f>
        <v>CARAVELI</v>
      </c>
      <c r="F3810" s="180" t="str">
        <f>+IF('INFO SEAL'!I3761="BAJA TENSION","BT",IF('INFO SEAL'!I3761="MEDIA TENSION","MT","AT"))</f>
        <v>MT</v>
      </c>
      <c r="G3810" s="180">
        <f>+'INFO SEAL'!K3761</f>
        <v>13</v>
      </c>
      <c r="H3810" s="180" t="str">
        <f>+'INFO SEAL'!L3761</f>
        <v>POSTE</v>
      </c>
      <c r="I3810" s="180" t="str">
        <f>+'INFO SEAL'!M3761</f>
        <v>CONCRETO</v>
      </c>
      <c r="J3810" s="180" t="str">
        <f>+'INFO SEAL'!N3761&amp;"-"&amp;F3810</f>
        <v>PPC19-MT</v>
      </c>
      <c r="K3810" s="180"/>
      <c r="L3810" s="182" t="str">
        <f>+VLOOKUP('INFO SEAL'!N3761,$J$8:$V$50,3,FALSE)</f>
        <v>POSTE DE CONCRETO ARMADO DE 13/300/150/345</v>
      </c>
      <c r="M3810" s="33">
        <f t="shared" si="132"/>
        <v>0.5</v>
      </c>
    </row>
    <row r="3811" spans="1:13" x14ac:dyDescent="0.25">
      <c r="A3811" s="73">
        <f>+'INFO SEAL'!B3762</f>
        <v>3757</v>
      </c>
      <c r="B3811" s="180" t="str">
        <f t="shared" si="131"/>
        <v>SICODI</v>
      </c>
      <c r="C3811" s="180" t="str">
        <f>+'INFO SEAL'!C3762</f>
        <v>AREQUIPA</v>
      </c>
      <c r="D3811" s="180" t="str">
        <f>+'INFO SEAL'!D3762</f>
        <v>CARAVELI</v>
      </c>
      <c r="E3811" s="180" t="str">
        <f>+'INFO SEAL'!E3762</f>
        <v>CARAVELI</v>
      </c>
      <c r="F3811" s="180" t="str">
        <f>+IF('INFO SEAL'!I3762="BAJA TENSION","BT",IF('INFO SEAL'!I3762="MEDIA TENSION","MT","AT"))</f>
        <v>MT</v>
      </c>
      <c r="G3811" s="180">
        <f>+'INFO SEAL'!K3762</f>
        <v>13</v>
      </c>
      <c r="H3811" s="180" t="str">
        <f>+'INFO SEAL'!L3762</f>
        <v>POSTE</v>
      </c>
      <c r="I3811" s="180" t="str">
        <f>+'INFO SEAL'!M3762</f>
        <v>CONCRETO</v>
      </c>
      <c r="J3811" s="180" t="str">
        <f>+'INFO SEAL'!N3762&amp;"-"&amp;F3811</f>
        <v>PPC19-MT</v>
      </c>
      <c r="K3811" s="180"/>
      <c r="L3811" s="182" t="str">
        <f>+VLOOKUP('INFO SEAL'!N3762,$J$8:$V$50,3,FALSE)</f>
        <v>POSTE DE CONCRETO ARMADO DE 13/300/150/345</v>
      </c>
      <c r="M3811" s="33">
        <f t="shared" si="132"/>
        <v>0.5</v>
      </c>
    </row>
    <row r="3812" spans="1:13" x14ac:dyDescent="0.25">
      <c r="A3812" s="73">
        <f>+'INFO SEAL'!B3763</f>
        <v>3758</v>
      </c>
      <c r="B3812" s="180" t="str">
        <f t="shared" si="131"/>
        <v>SICODI</v>
      </c>
      <c r="C3812" s="180" t="str">
        <f>+'INFO SEAL'!C3763</f>
        <v>AREQUIPA</v>
      </c>
      <c r="D3812" s="180" t="str">
        <f>+'INFO SEAL'!D3763</f>
        <v>CARAVELI</v>
      </c>
      <c r="E3812" s="180" t="str">
        <f>+'INFO SEAL'!E3763</f>
        <v>CARAVELI</v>
      </c>
      <c r="F3812" s="180" t="str">
        <f>+IF('INFO SEAL'!I3763="BAJA TENSION","BT",IF('INFO SEAL'!I3763="MEDIA TENSION","MT","AT"))</f>
        <v>MT</v>
      </c>
      <c r="G3812" s="180">
        <f>+'INFO SEAL'!K3763</f>
        <v>13</v>
      </c>
      <c r="H3812" s="180" t="str">
        <f>+'INFO SEAL'!L3763</f>
        <v>POSTE</v>
      </c>
      <c r="I3812" s="180" t="str">
        <f>+'INFO SEAL'!M3763</f>
        <v>CONCRETO</v>
      </c>
      <c r="J3812" s="180" t="str">
        <f>+'INFO SEAL'!N3763&amp;"-"&amp;F3812</f>
        <v>PPC19-MT</v>
      </c>
      <c r="K3812" s="180"/>
      <c r="L3812" s="182" t="str">
        <f>+VLOOKUP('INFO SEAL'!N3763,$J$8:$V$50,3,FALSE)</f>
        <v>POSTE DE CONCRETO ARMADO DE 13/300/150/345</v>
      </c>
      <c r="M3812" s="33">
        <f t="shared" si="132"/>
        <v>0.5</v>
      </c>
    </row>
    <row r="3813" spans="1:13" x14ac:dyDescent="0.25">
      <c r="A3813" s="73">
        <f>+'INFO SEAL'!B3764</f>
        <v>3759</v>
      </c>
      <c r="B3813" s="180" t="str">
        <f t="shared" si="131"/>
        <v>SICODI</v>
      </c>
      <c r="C3813" s="180" t="str">
        <f>+'INFO SEAL'!C3764</f>
        <v>AREQUIPA</v>
      </c>
      <c r="D3813" s="180" t="str">
        <f>+'INFO SEAL'!D3764</f>
        <v>CARAVELI</v>
      </c>
      <c r="E3813" s="180" t="str">
        <f>+'INFO SEAL'!E3764</f>
        <v>CARAVELI</v>
      </c>
      <c r="F3813" s="180" t="str">
        <f>+IF('INFO SEAL'!I3764="BAJA TENSION","BT",IF('INFO SEAL'!I3764="MEDIA TENSION","MT","AT"))</f>
        <v>MT</v>
      </c>
      <c r="G3813" s="180">
        <f>+'INFO SEAL'!K3764</f>
        <v>13</v>
      </c>
      <c r="H3813" s="180" t="str">
        <f>+'INFO SEAL'!L3764</f>
        <v>POSTE</v>
      </c>
      <c r="I3813" s="180" t="str">
        <f>+'INFO SEAL'!M3764</f>
        <v>CONCRETO</v>
      </c>
      <c r="J3813" s="180" t="str">
        <f>+'INFO SEAL'!N3764&amp;"-"&amp;F3813</f>
        <v>PPC19-MT</v>
      </c>
      <c r="K3813" s="180"/>
      <c r="L3813" s="182" t="str">
        <f>+VLOOKUP('INFO SEAL'!N3764,$J$8:$V$50,3,FALSE)</f>
        <v>POSTE DE CONCRETO ARMADO DE 13/300/150/345</v>
      </c>
      <c r="M3813" s="33">
        <f t="shared" si="132"/>
        <v>0.5</v>
      </c>
    </row>
    <row r="3814" spans="1:13" x14ac:dyDescent="0.25">
      <c r="A3814" s="73">
        <f>+'INFO SEAL'!B3765</f>
        <v>3760</v>
      </c>
      <c r="B3814" s="180" t="str">
        <f t="shared" si="131"/>
        <v>SICODI</v>
      </c>
      <c r="C3814" s="180" t="str">
        <f>+'INFO SEAL'!C3765</f>
        <v>AREQUIPA</v>
      </c>
      <c r="D3814" s="180" t="str">
        <f>+'INFO SEAL'!D3765</f>
        <v>CARAVELI</v>
      </c>
      <c r="E3814" s="180" t="str">
        <f>+'INFO SEAL'!E3765</f>
        <v>CARAVELI</v>
      </c>
      <c r="F3814" s="180" t="str">
        <f>+IF('INFO SEAL'!I3765="BAJA TENSION","BT",IF('INFO SEAL'!I3765="MEDIA TENSION","MT","AT"))</f>
        <v>MT</v>
      </c>
      <c r="G3814" s="180">
        <f>+'INFO SEAL'!K3765</f>
        <v>13</v>
      </c>
      <c r="H3814" s="180" t="str">
        <f>+'INFO SEAL'!L3765</f>
        <v>POSTE</v>
      </c>
      <c r="I3814" s="180" t="str">
        <f>+'INFO SEAL'!M3765</f>
        <v>CONCRETO</v>
      </c>
      <c r="J3814" s="180" t="str">
        <f>+'INFO SEAL'!N3765&amp;"-"&amp;F3814</f>
        <v>PPC19-MT</v>
      </c>
      <c r="K3814" s="180"/>
      <c r="L3814" s="182" t="str">
        <f>+VLOOKUP('INFO SEAL'!N3765,$J$8:$V$50,3,FALSE)</f>
        <v>POSTE DE CONCRETO ARMADO DE 13/300/150/345</v>
      </c>
      <c r="M3814" s="33">
        <f t="shared" si="132"/>
        <v>0.5</v>
      </c>
    </row>
    <row r="3815" spans="1:13" x14ac:dyDescent="0.25">
      <c r="A3815" s="73">
        <f>+'INFO SEAL'!B3766</f>
        <v>3761</v>
      </c>
      <c r="B3815" s="180" t="str">
        <f t="shared" si="131"/>
        <v>SICODI</v>
      </c>
      <c r="C3815" s="180" t="str">
        <f>+'INFO SEAL'!C3766</f>
        <v>AREQUIPA</v>
      </c>
      <c r="D3815" s="180" t="str">
        <f>+'INFO SEAL'!D3766</f>
        <v>CARAVELI</v>
      </c>
      <c r="E3815" s="180" t="str">
        <f>+'INFO SEAL'!E3766</f>
        <v>CARAVELI</v>
      </c>
      <c r="F3815" s="180" t="str">
        <f>+IF('INFO SEAL'!I3766="BAJA TENSION","BT",IF('INFO SEAL'!I3766="MEDIA TENSION","MT","AT"))</f>
        <v>MT</v>
      </c>
      <c r="G3815" s="180">
        <f>+'INFO SEAL'!K3766</f>
        <v>13</v>
      </c>
      <c r="H3815" s="180" t="str">
        <f>+'INFO SEAL'!L3766</f>
        <v>POSTE</v>
      </c>
      <c r="I3815" s="180" t="str">
        <f>+'INFO SEAL'!M3766</f>
        <v>CONCRETO</v>
      </c>
      <c r="J3815" s="180" t="str">
        <f>+'INFO SEAL'!N3766&amp;"-"&amp;F3815</f>
        <v>PPC19-MT</v>
      </c>
      <c r="K3815" s="180"/>
      <c r="L3815" s="182" t="str">
        <f>+VLOOKUP('INFO SEAL'!N3766,$J$8:$V$50,3,FALSE)</f>
        <v>POSTE DE CONCRETO ARMADO DE 13/300/150/345</v>
      </c>
      <c r="M3815" s="33">
        <f t="shared" si="132"/>
        <v>0.5</v>
      </c>
    </row>
    <row r="3816" spans="1:13" x14ac:dyDescent="0.25">
      <c r="A3816" s="73">
        <f>+'INFO SEAL'!B3767</f>
        <v>3762</v>
      </c>
      <c r="B3816" s="180" t="str">
        <f t="shared" si="131"/>
        <v>SICODI</v>
      </c>
      <c r="C3816" s="180" t="str">
        <f>+'INFO SEAL'!C3767</f>
        <v>AREQUIPA</v>
      </c>
      <c r="D3816" s="180" t="str">
        <f>+'INFO SEAL'!D3767</f>
        <v>CARAVELI</v>
      </c>
      <c r="E3816" s="180" t="str">
        <f>+'INFO SEAL'!E3767</f>
        <v>CARAVELI</v>
      </c>
      <c r="F3816" s="180" t="str">
        <f>+IF('INFO SEAL'!I3767="BAJA TENSION","BT",IF('INFO SEAL'!I3767="MEDIA TENSION","MT","AT"))</f>
        <v>MT</v>
      </c>
      <c r="G3816" s="180">
        <f>+'INFO SEAL'!K3767</f>
        <v>13</v>
      </c>
      <c r="H3816" s="180" t="str">
        <f>+'INFO SEAL'!L3767</f>
        <v>POSTE</v>
      </c>
      <c r="I3816" s="180" t="str">
        <f>+'INFO SEAL'!M3767</f>
        <v>CONCRETO</v>
      </c>
      <c r="J3816" s="180" t="str">
        <f>+'INFO SEAL'!N3767&amp;"-"&amp;F3816</f>
        <v>PPC19-MT</v>
      </c>
      <c r="K3816" s="180"/>
      <c r="L3816" s="182" t="str">
        <f>+VLOOKUP('INFO SEAL'!N3767,$J$8:$V$50,3,FALSE)</f>
        <v>POSTE DE CONCRETO ARMADO DE 13/300/150/345</v>
      </c>
      <c r="M3816" s="33">
        <f t="shared" si="132"/>
        <v>0.5</v>
      </c>
    </row>
    <row r="3817" spans="1:13" x14ac:dyDescent="0.25">
      <c r="A3817" s="73">
        <f>+'INFO SEAL'!B3768</f>
        <v>3763</v>
      </c>
      <c r="B3817" s="180" t="str">
        <f t="shared" si="131"/>
        <v>SICODI</v>
      </c>
      <c r="C3817" s="180" t="str">
        <f>+'INFO SEAL'!C3768</f>
        <v>AREQUIPA</v>
      </c>
      <c r="D3817" s="180" t="str">
        <f>+'INFO SEAL'!D3768</f>
        <v>CAMANA</v>
      </c>
      <c r="E3817" s="180" t="str">
        <f>+'INFO SEAL'!E3768</f>
        <v>OCOÑA</v>
      </c>
      <c r="F3817" s="180" t="str">
        <f>+IF('INFO SEAL'!I3768="BAJA TENSION","BT",IF('INFO SEAL'!I3768="MEDIA TENSION","MT","AT"))</f>
        <v>MT</v>
      </c>
      <c r="G3817" s="180">
        <f>+'INFO SEAL'!K3768</f>
        <v>13</v>
      </c>
      <c r="H3817" s="180" t="str">
        <f>+'INFO SEAL'!L3768</f>
        <v>POSTE</v>
      </c>
      <c r="I3817" s="180" t="str">
        <f>+'INFO SEAL'!M3768</f>
        <v>CONCRETO</v>
      </c>
      <c r="J3817" s="180" t="str">
        <f>+'INFO SEAL'!N3768&amp;"-"&amp;F3817</f>
        <v>PPC19-MT</v>
      </c>
      <c r="K3817" s="180"/>
      <c r="L3817" s="182" t="str">
        <f>+VLOOKUP('INFO SEAL'!N3768,$J$8:$V$50,3,FALSE)</f>
        <v>POSTE DE CONCRETO ARMADO DE 13/300/150/345</v>
      </c>
      <c r="M3817" s="33">
        <f t="shared" si="132"/>
        <v>0.5</v>
      </c>
    </row>
    <row r="3818" spans="1:13" x14ac:dyDescent="0.25">
      <c r="A3818" s="73">
        <f>+'INFO SEAL'!B3769</f>
        <v>3764</v>
      </c>
      <c r="B3818" s="180" t="str">
        <f t="shared" si="131"/>
        <v>SICODI</v>
      </c>
      <c r="C3818" s="180" t="str">
        <f>+'INFO SEAL'!C3769</f>
        <v>AREQUIPA</v>
      </c>
      <c r="D3818" s="180" t="str">
        <f>+'INFO SEAL'!D3769</f>
        <v>CONDESUYOS</v>
      </c>
      <c r="E3818" s="180" t="str">
        <f>+'INFO SEAL'!E3769</f>
        <v>RIO GRANDE</v>
      </c>
      <c r="F3818" s="180" t="str">
        <f>+IF('INFO SEAL'!I3769="BAJA TENSION","BT",IF('INFO SEAL'!I3769="MEDIA TENSION","MT","AT"))</f>
        <v>MT</v>
      </c>
      <c r="G3818" s="180">
        <f>+'INFO SEAL'!K3769</f>
        <v>13</v>
      </c>
      <c r="H3818" s="180" t="str">
        <f>+'INFO SEAL'!L3769</f>
        <v>POSTE</v>
      </c>
      <c r="I3818" s="180" t="str">
        <f>+'INFO SEAL'!M3769</f>
        <v>CONCRETO</v>
      </c>
      <c r="J3818" s="180" t="str">
        <f>+'INFO SEAL'!N3769&amp;"-"&amp;F3818</f>
        <v>PPC19-MT</v>
      </c>
      <c r="K3818" s="180"/>
      <c r="L3818" s="182" t="str">
        <f>+VLOOKUP('INFO SEAL'!N3769,$J$8:$V$50,3,FALSE)</f>
        <v>POSTE DE CONCRETO ARMADO DE 13/300/150/345</v>
      </c>
      <c r="M3818" s="33">
        <f t="shared" si="132"/>
        <v>0.5</v>
      </c>
    </row>
    <row r="3819" spans="1:13" x14ac:dyDescent="0.25">
      <c r="A3819" s="73">
        <f>+'INFO SEAL'!B3770</f>
        <v>3765</v>
      </c>
      <c r="B3819" s="180" t="str">
        <f t="shared" si="131"/>
        <v>SICODI</v>
      </c>
      <c r="C3819" s="180" t="str">
        <f>+'INFO SEAL'!C3770</f>
        <v>AREQUIPA</v>
      </c>
      <c r="D3819" s="180" t="str">
        <f>+'INFO SEAL'!D3770</f>
        <v>CONDESUYOS</v>
      </c>
      <c r="E3819" s="180" t="str">
        <f>+'INFO SEAL'!E3770</f>
        <v>RIO GRANDE</v>
      </c>
      <c r="F3819" s="180" t="str">
        <f>+IF('INFO SEAL'!I3770="BAJA TENSION","BT",IF('INFO SEAL'!I3770="MEDIA TENSION","MT","AT"))</f>
        <v>MT</v>
      </c>
      <c r="G3819" s="180">
        <f>+'INFO SEAL'!K3770</f>
        <v>13</v>
      </c>
      <c r="H3819" s="180" t="str">
        <f>+'INFO SEAL'!L3770</f>
        <v>POSTE</v>
      </c>
      <c r="I3819" s="180" t="str">
        <f>+'INFO SEAL'!M3770</f>
        <v>CONCRETO</v>
      </c>
      <c r="J3819" s="180" t="str">
        <f>+'INFO SEAL'!N3770&amp;"-"&amp;F3819</f>
        <v>PPC19-MT</v>
      </c>
      <c r="K3819" s="180"/>
      <c r="L3819" s="182" t="str">
        <f>+VLOOKUP('INFO SEAL'!N3770,$J$8:$V$50,3,FALSE)</f>
        <v>POSTE DE CONCRETO ARMADO DE 13/300/150/345</v>
      </c>
      <c r="M3819" s="33">
        <f t="shared" si="132"/>
        <v>0.5</v>
      </c>
    </row>
    <row r="3820" spans="1:13" x14ac:dyDescent="0.25">
      <c r="A3820" s="73">
        <f>+'INFO SEAL'!B3771</f>
        <v>3766</v>
      </c>
      <c r="B3820" s="180" t="str">
        <f t="shared" si="131"/>
        <v>SICODI</v>
      </c>
      <c r="C3820" s="180" t="str">
        <f>+'INFO SEAL'!C3771</f>
        <v>AREQUIPA</v>
      </c>
      <c r="D3820" s="180" t="str">
        <f>+'INFO SEAL'!D3771</f>
        <v>CONDESUYOS</v>
      </c>
      <c r="E3820" s="180" t="str">
        <f>+'INFO SEAL'!E3771</f>
        <v>RIO GRANDE</v>
      </c>
      <c r="F3820" s="180" t="str">
        <f>+IF('INFO SEAL'!I3771="BAJA TENSION","BT",IF('INFO SEAL'!I3771="MEDIA TENSION","MT","AT"))</f>
        <v>MT</v>
      </c>
      <c r="G3820" s="180">
        <f>+'INFO SEAL'!K3771</f>
        <v>13</v>
      </c>
      <c r="H3820" s="180" t="str">
        <f>+'INFO SEAL'!L3771</f>
        <v>POSTE</v>
      </c>
      <c r="I3820" s="180" t="str">
        <f>+'INFO SEAL'!M3771</f>
        <v>CONCRETO</v>
      </c>
      <c r="J3820" s="180" t="str">
        <f>+'INFO SEAL'!N3771&amp;"-"&amp;F3820</f>
        <v>PPC19-MT</v>
      </c>
      <c r="K3820" s="180"/>
      <c r="L3820" s="182" t="str">
        <f>+VLOOKUP('INFO SEAL'!N3771,$J$8:$V$50,3,FALSE)</f>
        <v>POSTE DE CONCRETO ARMADO DE 13/300/150/345</v>
      </c>
      <c r="M3820" s="33">
        <f t="shared" si="132"/>
        <v>0.5</v>
      </c>
    </row>
    <row r="3821" spans="1:13" x14ac:dyDescent="0.25">
      <c r="A3821" s="73">
        <f>+'INFO SEAL'!B3772</f>
        <v>3767</v>
      </c>
      <c r="B3821" s="180" t="str">
        <f t="shared" si="131"/>
        <v>SICODI</v>
      </c>
      <c r="C3821" s="180" t="str">
        <f>+'INFO SEAL'!C3772</f>
        <v>AREQUIPA</v>
      </c>
      <c r="D3821" s="180" t="str">
        <f>+'INFO SEAL'!D3772</f>
        <v>CONDESUYOS</v>
      </c>
      <c r="E3821" s="180" t="str">
        <f>+'INFO SEAL'!E3772</f>
        <v>RIO GRANDE</v>
      </c>
      <c r="F3821" s="180" t="str">
        <f>+IF('INFO SEAL'!I3772="BAJA TENSION","BT",IF('INFO SEAL'!I3772="MEDIA TENSION","MT","AT"))</f>
        <v>MT</v>
      </c>
      <c r="G3821" s="180">
        <f>+'INFO SEAL'!K3772</f>
        <v>13</v>
      </c>
      <c r="H3821" s="180" t="str">
        <f>+'INFO SEAL'!L3772</f>
        <v>POSTE</v>
      </c>
      <c r="I3821" s="180" t="str">
        <f>+'INFO SEAL'!M3772</f>
        <v>CONCRETO</v>
      </c>
      <c r="J3821" s="180" t="str">
        <f>+'INFO SEAL'!N3772&amp;"-"&amp;F3821</f>
        <v>PPC19-MT</v>
      </c>
      <c r="K3821" s="180"/>
      <c r="L3821" s="182" t="str">
        <f>+VLOOKUP('INFO SEAL'!N3772,$J$8:$V$50,3,FALSE)</f>
        <v>POSTE DE CONCRETO ARMADO DE 13/300/150/345</v>
      </c>
      <c r="M3821" s="33">
        <f t="shared" si="132"/>
        <v>0.5</v>
      </c>
    </row>
    <row r="3822" spans="1:13" x14ac:dyDescent="0.25">
      <c r="A3822" s="73">
        <f>+'INFO SEAL'!B3773</f>
        <v>3768</v>
      </c>
      <c r="B3822" s="180" t="str">
        <f t="shared" si="131"/>
        <v>SICODI</v>
      </c>
      <c r="C3822" s="180" t="str">
        <f>+'INFO SEAL'!C3773</f>
        <v>AREQUIPA</v>
      </c>
      <c r="D3822" s="180" t="str">
        <f>+'INFO SEAL'!D3773</f>
        <v>CARAVELI</v>
      </c>
      <c r="E3822" s="180" t="str">
        <f>+'INFO SEAL'!E3773</f>
        <v>CARAVELI</v>
      </c>
      <c r="F3822" s="180" t="str">
        <f>+IF('INFO SEAL'!I3773="BAJA TENSION","BT",IF('INFO SEAL'!I3773="MEDIA TENSION","MT","AT"))</f>
        <v>MT</v>
      </c>
      <c r="G3822" s="180">
        <f>+'INFO SEAL'!K3773</f>
        <v>13</v>
      </c>
      <c r="H3822" s="180" t="str">
        <f>+'INFO SEAL'!L3773</f>
        <v>POSTE</v>
      </c>
      <c r="I3822" s="180" t="str">
        <f>+'INFO SEAL'!M3773</f>
        <v>CONCRETO</v>
      </c>
      <c r="J3822" s="180" t="str">
        <f>+'INFO SEAL'!N3773&amp;"-"&amp;F3822</f>
        <v>PPC19-MT</v>
      </c>
      <c r="K3822" s="180"/>
      <c r="L3822" s="182" t="str">
        <f>+VLOOKUP('INFO SEAL'!N3773,$J$8:$V$50,3,FALSE)</f>
        <v>POSTE DE CONCRETO ARMADO DE 13/300/150/345</v>
      </c>
      <c r="M3822" s="33">
        <f t="shared" si="132"/>
        <v>0.5</v>
      </c>
    </row>
    <row r="3823" spans="1:13" x14ac:dyDescent="0.25">
      <c r="A3823" s="73">
        <f>+'INFO SEAL'!B3774</f>
        <v>3769</v>
      </c>
      <c r="B3823" s="180" t="str">
        <f t="shared" si="131"/>
        <v>SICODI</v>
      </c>
      <c r="C3823" s="180" t="str">
        <f>+'INFO SEAL'!C3774</f>
        <v>AREQUIPA</v>
      </c>
      <c r="D3823" s="180" t="str">
        <f>+'INFO SEAL'!D3774</f>
        <v>CARAVELI</v>
      </c>
      <c r="E3823" s="180" t="str">
        <f>+'INFO SEAL'!E3774</f>
        <v>CARAVELI</v>
      </c>
      <c r="F3823" s="180" t="str">
        <f>+IF('INFO SEAL'!I3774="BAJA TENSION","BT",IF('INFO SEAL'!I3774="MEDIA TENSION","MT","AT"))</f>
        <v>MT</v>
      </c>
      <c r="G3823" s="180">
        <f>+'INFO SEAL'!K3774</f>
        <v>13</v>
      </c>
      <c r="H3823" s="180" t="str">
        <f>+'INFO SEAL'!L3774</f>
        <v>POSTE</v>
      </c>
      <c r="I3823" s="180" t="str">
        <f>+'INFO SEAL'!M3774</f>
        <v>CONCRETO</v>
      </c>
      <c r="J3823" s="180" t="str">
        <f>+'INFO SEAL'!N3774&amp;"-"&amp;F3823</f>
        <v>PPC19-MT</v>
      </c>
      <c r="K3823" s="180"/>
      <c r="L3823" s="182" t="str">
        <f>+VLOOKUP('INFO SEAL'!N3774,$J$8:$V$50,3,FALSE)</f>
        <v>POSTE DE CONCRETO ARMADO DE 13/300/150/345</v>
      </c>
      <c r="M3823" s="33">
        <f t="shared" si="132"/>
        <v>0.5</v>
      </c>
    </row>
    <row r="3824" spans="1:13" x14ac:dyDescent="0.25">
      <c r="A3824" s="73">
        <f>+'INFO SEAL'!B3775</f>
        <v>3770</v>
      </c>
      <c r="B3824" s="180" t="str">
        <f t="shared" si="131"/>
        <v>SICODI</v>
      </c>
      <c r="C3824" s="180" t="str">
        <f>+'INFO SEAL'!C3775</f>
        <v>AREQUIPA</v>
      </c>
      <c r="D3824" s="180" t="str">
        <f>+'INFO SEAL'!D3775</f>
        <v>CARAVELI</v>
      </c>
      <c r="E3824" s="180" t="str">
        <f>+'INFO SEAL'!E3775</f>
        <v>CARAVELI</v>
      </c>
      <c r="F3824" s="180" t="str">
        <f>+IF('INFO SEAL'!I3775="BAJA TENSION","BT",IF('INFO SEAL'!I3775="MEDIA TENSION","MT","AT"))</f>
        <v>MT</v>
      </c>
      <c r="G3824" s="180">
        <f>+'INFO SEAL'!K3775</f>
        <v>13</v>
      </c>
      <c r="H3824" s="180" t="str">
        <f>+'INFO SEAL'!L3775</f>
        <v>POSTE</v>
      </c>
      <c r="I3824" s="180" t="str">
        <f>+'INFO SEAL'!M3775</f>
        <v>CONCRETO</v>
      </c>
      <c r="J3824" s="180" t="str">
        <f>+'INFO SEAL'!N3775&amp;"-"&amp;F3824</f>
        <v>PPC19-MT</v>
      </c>
      <c r="K3824" s="180"/>
      <c r="L3824" s="182" t="str">
        <f>+VLOOKUP('INFO SEAL'!N3775,$J$8:$V$50,3,FALSE)</f>
        <v>POSTE DE CONCRETO ARMADO DE 13/300/150/345</v>
      </c>
      <c r="M3824" s="33">
        <f t="shared" si="132"/>
        <v>0.5</v>
      </c>
    </row>
    <row r="3825" spans="1:13" x14ac:dyDescent="0.25">
      <c r="A3825" s="73">
        <f>+'INFO SEAL'!B3776</f>
        <v>3771</v>
      </c>
      <c r="B3825" s="180" t="str">
        <f t="shared" si="131"/>
        <v>SICODI</v>
      </c>
      <c r="C3825" s="180" t="str">
        <f>+'INFO SEAL'!C3776</f>
        <v>AREQUIPA</v>
      </c>
      <c r="D3825" s="180" t="str">
        <f>+'INFO SEAL'!D3776</f>
        <v>CARAVELI</v>
      </c>
      <c r="E3825" s="180" t="str">
        <f>+'INFO SEAL'!E3776</f>
        <v>CARAVELI</v>
      </c>
      <c r="F3825" s="180" t="str">
        <f>+IF('INFO SEAL'!I3776="BAJA TENSION","BT",IF('INFO SEAL'!I3776="MEDIA TENSION","MT","AT"))</f>
        <v>MT</v>
      </c>
      <c r="G3825" s="180">
        <f>+'INFO SEAL'!K3776</f>
        <v>13</v>
      </c>
      <c r="H3825" s="180" t="str">
        <f>+'INFO SEAL'!L3776</f>
        <v>POSTE</v>
      </c>
      <c r="I3825" s="180" t="str">
        <f>+'INFO SEAL'!M3776</f>
        <v>CONCRETO</v>
      </c>
      <c r="J3825" s="180" t="str">
        <f>+'INFO SEAL'!N3776&amp;"-"&amp;F3825</f>
        <v>PPC19-MT</v>
      </c>
      <c r="K3825" s="180"/>
      <c r="L3825" s="182" t="str">
        <f>+VLOOKUP('INFO SEAL'!N3776,$J$8:$V$50,3,FALSE)</f>
        <v>POSTE DE CONCRETO ARMADO DE 13/300/150/345</v>
      </c>
      <c r="M3825" s="33">
        <f t="shared" si="132"/>
        <v>0.5</v>
      </c>
    </row>
    <row r="3826" spans="1:13" x14ac:dyDescent="0.25">
      <c r="A3826" s="73">
        <f>+'INFO SEAL'!B3777</f>
        <v>3772</v>
      </c>
      <c r="B3826" s="180" t="str">
        <f t="shared" si="131"/>
        <v>SICODI</v>
      </c>
      <c r="C3826" s="180" t="str">
        <f>+'INFO SEAL'!C3777</f>
        <v>AREQUIPA</v>
      </c>
      <c r="D3826" s="180" t="str">
        <f>+'INFO SEAL'!D3777</f>
        <v>CARAVELI</v>
      </c>
      <c r="E3826" s="180" t="str">
        <f>+'INFO SEAL'!E3777</f>
        <v>CARAVELI</v>
      </c>
      <c r="F3826" s="180" t="str">
        <f>+IF('INFO SEAL'!I3777="BAJA TENSION","BT",IF('INFO SEAL'!I3777="MEDIA TENSION","MT","AT"))</f>
        <v>MT</v>
      </c>
      <c r="G3826" s="180">
        <f>+'INFO SEAL'!K3777</f>
        <v>13</v>
      </c>
      <c r="H3826" s="180" t="str">
        <f>+'INFO SEAL'!L3777</f>
        <v>POSTE</v>
      </c>
      <c r="I3826" s="180" t="str">
        <f>+'INFO SEAL'!M3777</f>
        <v>CONCRETO</v>
      </c>
      <c r="J3826" s="180" t="str">
        <f>+'INFO SEAL'!N3777&amp;"-"&amp;F3826</f>
        <v>PPC19-MT</v>
      </c>
      <c r="K3826" s="180"/>
      <c r="L3826" s="182" t="str">
        <f>+VLOOKUP('INFO SEAL'!N3777,$J$8:$V$50,3,FALSE)</f>
        <v>POSTE DE CONCRETO ARMADO DE 13/300/150/345</v>
      </c>
      <c r="M3826" s="33">
        <f t="shared" si="132"/>
        <v>0.5</v>
      </c>
    </row>
    <row r="3827" spans="1:13" x14ac:dyDescent="0.25">
      <c r="A3827" s="73">
        <f>+'INFO SEAL'!B3778</f>
        <v>3773</v>
      </c>
      <c r="B3827" s="180" t="str">
        <f t="shared" si="131"/>
        <v>SICODI</v>
      </c>
      <c r="C3827" s="180" t="str">
        <f>+'INFO SEAL'!C3778</f>
        <v>AREQUIPA</v>
      </c>
      <c r="D3827" s="180" t="str">
        <f>+'INFO SEAL'!D3778</f>
        <v>CARAVELI</v>
      </c>
      <c r="E3827" s="180" t="str">
        <f>+'INFO SEAL'!E3778</f>
        <v>CARAVELI</v>
      </c>
      <c r="F3827" s="180" t="str">
        <f>+IF('INFO SEAL'!I3778="BAJA TENSION","BT",IF('INFO SEAL'!I3778="MEDIA TENSION","MT","AT"))</f>
        <v>MT</v>
      </c>
      <c r="G3827" s="180">
        <f>+'INFO SEAL'!K3778</f>
        <v>13</v>
      </c>
      <c r="H3827" s="180" t="str">
        <f>+'INFO SEAL'!L3778</f>
        <v>POSTE</v>
      </c>
      <c r="I3827" s="180" t="str">
        <f>+'INFO SEAL'!M3778</f>
        <v>CONCRETO</v>
      </c>
      <c r="J3827" s="180" t="str">
        <f>+'INFO SEAL'!N3778&amp;"-"&amp;F3827</f>
        <v>PPC19-MT</v>
      </c>
      <c r="K3827" s="180"/>
      <c r="L3827" s="182" t="str">
        <f>+VLOOKUP('INFO SEAL'!N3778,$J$8:$V$50,3,FALSE)</f>
        <v>POSTE DE CONCRETO ARMADO DE 13/300/150/345</v>
      </c>
      <c r="M3827" s="33">
        <f t="shared" si="132"/>
        <v>0.5</v>
      </c>
    </row>
    <row r="3828" spans="1:13" x14ac:dyDescent="0.25">
      <c r="A3828" s="73">
        <f>+'INFO SEAL'!B3779</f>
        <v>3774</v>
      </c>
      <c r="B3828" s="180" t="str">
        <f t="shared" si="131"/>
        <v>SICODI</v>
      </c>
      <c r="C3828" s="180" t="str">
        <f>+'INFO SEAL'!C3779</f>
        <v>AREQUIPA</v>
      </c>
      <c r="D3828" s="180" t="str">
        <f>+'INFO SEAL'!D3779</f>
        <v>CARAVELI</v>
      </c>
      <c r="E3828" s="180" t="str">
        <f>+'INFO SEAL'!E3779</f>
        <v>CARAVELI</v>
      </c>
      <c r="F3828" s="180" t="str">
        <f>+IF('INFO SEAL'!I3779="BAJA TENSION","BT",IF('INFO SEAL'!I3779="MEDIA TENSION","MT","AT"))</f>
        <v>MT</v>
      </c>
      <c r="G3828" s="180">
        <f>+'INFO SEAL'!K3779</f>
        <v>13</v>
      </c>
      <c r="H3828" s="180" t="str">
        <f>+'INFO SEAL'!L3779</f>
        <v>POSTE</v>
      </c>
      <c r="I3828" s="180" t="str">
        <f>+'INFO SEAL'!M3779</f>
        <v>CONCRETO</v>
      </c>
      <c r="J3828" s="180" t="str">
        <f>+'INFO SEAL'!N3779&amp;"-"&amp;F3828</f>
        <v>PPC19-MT</v>
      </c>
      <c r="K3828" s="180"/>
      <c r="L3828" s="182" t="str">
        <f>+VLOOKUP('INFO SEAL'!N3779,$J$8:$V$50,3,FALSE)</f>
        <v>POSTE DE CONCRETO ARMADO DE 13/300/150/345</v>
      </c>
      <c r="M3828" s="33">
        <f t="shared" si="132"/>
        <v>0.5</v>
      </c>
    </row>
    <row r="3829" spans="1:13" x14ac:dyDescent="0.25">
      <c r="A3829" s="73">
        <f>+'INFO SEAL'!B3780</f>
        <v>3775</v>
      </c>
      <c r="B3829" s="180" t="str">
        <f t="shared" si="131"/>
        <v>SICODI</v>
      </c>
      <c r="C3829" s="180" t="str">
        <f>+'INFO SEAL'!C3780</f>
        <v>AREQUIPA</v>
      </c>
      <c r="D3829" s="180" t="str">
        <f>+'INFO SEAL'!D3780</f>
        <v>CARAVELI</v>
      </c>
      <c r="E3829" s="180" t="str">
        <f>+'INFO SEAL'!E3780</f>
        <v>CARAVELI</v>
      </c>
      <c r="F3829" s="180" t="str">
        <f>+IF('INFO SEAL'!I3780="BAJA TENSION","BT",IF('INFO SEAL'!I3780="MEDIA TENSION","MT","AT"))</f>
        <v>MT</v>
      </c>
      <c r="G3829" s="180">
        <f>+'INFO SEAL'!K3780</f>
        <v>13</v>
      </c>
      <c r="H3829" s="180" t="str">
        <f>+'INFO SEAL'!L3780</f>
        <v>POSTE</v>
      </c>
      <c r="I3829" s="180" t="str">
        <f>+'INFO SEAL'!M3780</f>
        <v>CONCRETO</v>
      </c>
      <c r="J3829" s="180" t="str">
        <f>+'INFO SEAL'!N3780&amp;"-"&amp;F3829</f>
        <v>PPC19-MT</v>
      </c>
      <c r="K3829" s="180"/>
      <c r="L3829" s="182" t="str">
        <f>+VLOOKUP('INFO SEAL'!N3780,$J$8:$V$50,3,FALSE)</f>
        <v>POSTE DE CONCRETO ARMADO DE 13/300/150/345</v>
      </c>
      <c r="M3829" s="33">
        <f t="shared" si="132"/>
        <v>0.5</v>
      </c>
    </row>
    <row r="3830" spans="1:13" x14ac:dyDescent="0.25">
      <c r="A3830" s="73">
        <f>+'INFO SEAL'!B3781</f>
        <v>3776</v>
      </c>
      <c r="B3830" s="180" t="str">
        <f t="shared" si="131"/>
        <v>SICODI</v>
      </c>
      <c r="C3830" s="180" t="str">
        <f>+'INFO SEAL'!C3781</f>
        <v>AREQUIPA</v>
      </c>
      <c r="D3830" s="180" t="str">
        <f>+'INFO SEAL'!D3781</f>
        <v>CARAVELI</v>
      </c>
      <c r="E3830" s="180" t="str">
        <f>+'INFO SEAL'!E3781</f>
        <v>CARAVELI</v>
      </c>
      <c r="F3830" s="180" t="str">
        <f>+IF('INFO SEAL'!I3781="BAJA TENSION","BT",IF('INFO SEAL'!I3781="MEDIA TENSION","MT","AT"))</f>
        <v>MT</v>
      </c>
      <c r="G3830" s="180">
        <f>+'INFO SEAL'!K3781</f>
        <v>13</v>
      </c>
      <c r="H3830" s="180" t="str">
        <f>+'INFO SEAL'!L3781</f>
        <v>POSTE</v>
      </c>
      <c r="I3830" s="180" t="str">
        <f>+'INFO SEAL'!M3781</f>
        <v>CONCRETO</v>
      </c>
      <c r="J3830" s="180" t="str">
        <f>+'INFO SEAL'!N3781&amp;"-"&amp;F3830</f>
        <v>PPC19-MT</v>
      </c>
      <c r="K3830" s="180"/>
      <c r="L3830" s="182" t="str">
        <f>+VLOOKUP('INFO SEAL'!N3781,$J$8:$V$50,3,FALSE)</f>
        <v>POSTE DE CONCRETO ARMADO DE 13/300/150/345</v>
      </c>
      <c r="M3830" s="33">
        <f t="shared" si="132"/>
        <v>0.5</v>
      </c>
    </row>
    <row r="3831" spans="1:13" x14ac:dyDescent="0.25">
      <c r="A3831" s="73">
        <f>+'INFO SEAL'!B3782</f>
        <v>3777</v>
      </c>
      <c r="B3831" s="180" t="str">
        <f t="shared" si="131"/>
        <v>SICODI</v>
      </c>
      <c r="C3831" s="180" t="str">
        <f>+'INFO SEAL'!C3782</f>
        <v>AREQUIPA</v>
      </c>
      <c r="D3831" s="180" t="str">
        <f>+'INFO SEAL'!D3782</f>
        <v>CARAVELI</v>
      </c>
      <c r="E3831" s="180" t="str">
        <f>+'INFO SEAL'!E3782</f>
        <v>CARAVELI</v>
      </c>
      <c r="F3831" s="180" t="str">
        <f>+IF('INFO SEAL'!I3782="BAJA TENSION","BT",IF('INFO SEAL'!I3782="MEDIA TENSION","MT","AT"))</f>
        <v>MT</v>
      </c>
      <c r="G3831" s="180">
        <f>+'INFO SEAL'!K3782</f>
        <v>13</v>
      </c>
      <c r="H3831" s="180" t="str">
        <f>+'INFO SEAL'!L3782</f>
        <v>POSTE</v>
      </c>
      <c r="I3831" s="180" t="str">
        <f>+'INFO SEAL'!M3782</f>
        <v>CONCRETO</v>
      </c>
      <c r="J3831" s="180" t="str">
        <f>+'INFO SEAL'!N3782&amp;"-"&amp;F3831</f>
        <v>PPC19-MT</v>
      </c>
      <c r="K3831" s="180"/>
      <c r="L3831" s="182" t="str">
        <f>+VLOOKUP('INFO SEAL'!N3782,$J$8:$V$50,3,FALSE)</f>
        <v>POSTE DE CONCRETO ARMADO DE 13/300/150/345</v>
      </c>
      <c r="M3831" s="33">
        <f t="shared" si="132"/>
        <v>0.5</v>
      </c>
    </row>
    <row r="3832" spans="1:13" x14ac:dyDescent="0.25">
      <c r="A3832" s="73">
        <f>+'INFO SEAL'!B3783</f>
        <v>3778</v>
      </c>
      <c r="B3832" s="180" t="str">
        <f t="shared" ref="B3832:B3895" si="133">+INDEX($B$8:$B$50,MATCH(L3832,$L$8:$L$50,0))</f>
        <v>SICODI</v>
      </c>
      <c r="C3832" s="180" t="str">
        <f>+'INFO SEAL'!C3783</f>
        <v>AREQUIPA</v>
      </c>
      <c r="D3832" s="180" t="str">
        <f>+'INFO SEAL'!D3783</f>
        <v>CARAVELI</v>
      </c>
      <c r="E3832" s="180" t="str">
        <f>+'INFO SEAL'!E3783</f>
        <v>CARAVELI</v>
      </c>
      <c r="F3832" s="180" t="str">
        <f>+IF('INFO SEAL'!I3783="BAJA TENSION","BT",IF('INFO SEAL'!I3783="MEDIA TENSION","MT","AT"))</f>
        <v>MT</v>
      </c>
      <c r="G3832" s="180">
        <f>+'INFO SEAL'!K3783</f>
        <v>13</v>
      </c>
      <c r="H3832" s="180" t="str">
        <f>+'INFO SEAL'!L3783</f>
        <v>POSTE</v>
      </c>
      <c r="I3832" s="180" t="str">
        <f>+'INFO SEAL'!M3783</f>
        <v>CONCRETO</v>
      </c>
      <c r="J3832" s="180" t="str">
        <f>+'INFO SEAL'!N3783&amp;"-"&amp;F3832</f>
        <v>PPC19-MT</v>
      </c>
      <c r="K3832" s="180"/>
      <c r="L3832" s="182" t="str">
        <f>+VLOOKUP('INFO SEAL'!N3783,$J$8:$V$50,3,FALSE)</f>
        <v>POSTE DE CONCRETO ARMADO DE 13/300/150/345</v>
      </c>
      <c r="M3832" s="33">
        <f t="shared" ref="M3832:M3895" si="134">+VLOOKUP(J3832,$K$8:$V$50,12,FALSE)</f>
        <v>0.5</v>
      </c>
    </row>
    <row r="3833" spans="1:13" x14ac:dyDescent="0.25">
      <c r="A3833" s="73">
        <f>+'INFO SEAL'!B3784</f>
        <v>3779</v>
      </c>
      <c r="B3833" s="180" t="str">
        <f t="shared" si="133"/>
        <v>SICODI</v>
      </c>
      <c r="C3833" s="180" t="str">
        <f>+'INFO SEAL'!C3784</f>
        <v>AREQUIPA</v>
      </c>
      <c r="D3833" s="180" t="str">
        <f>+'INFO SEAL'!D3784</f>
        <v>CARAVELI</v>
      </c>
      <c r="E3833" s="180" t="str">
        <f>+'INFO SEAL'!E3784</f>
        <v>CARAVELI</v>
      </c>
      <c r="F3833" s="180" t="str">
        <f>+IF('INFO SEAL'!I3784="BAJA TENSION","BT",IF('INFO SEAL'!I3784="MEDIA TENSION","MT","AT"))</f>
        <v>MT</v>
      </c>
      <c r="G3833" s="180">
        <f>+'INFO SEAL'!K3784</f>
        <v>13</v>
      </c>
      <c r="H3833" s="180" t="str">
        <f>+'INFO SEAL'!L3784</f>
        <v>POSTE</v>
      </c>
      <c r="I3833" s="180" t="str">
        <f>+'INFO SEAL'!M3784</f>
        <v>CONCRETO</v>
      </c>
      <c r="J3833" s="180" t="str">
        <f>+'INFO SEAL'!N3784&amp;"-"&amp;F3833</f>
        <v>PPC19-MT</v>
      </c>
      <c r="K3833" s="180"/>
      <c r="L3833" s="182" t="str">
        <f>+VLOOKUP('INFO SEAL'!N3784,$J$8:$V$50,3,FALSE)</f>
        <v>POSTE DE CONCRETO ARMADO DE 13/300/150/345</v>
      </c>
      <c r="M3833" s="33">
        <f t="shared" si="134"/>
        <v>0.5</v>
      </c>
    </row>
    <row r="3834" spans="1:13" x14ac:dyDescent="0.25">
      <c r="A3834" s="73">
        <f>+'INFO SEAL'!B3785</f>
        <v>3780</v>
      </c>
      <c r="B3834" s="180" t="str">
        <f t="shared" si="133"/>
        <v>SICODI</v>
      </c>
      <c r="C3834" s="180" t="str">
        <f>+'INFO SEAL'!C3785</f>
        <v>AREQUIPA</v>
      </c>
      <c r="D3834" s="180" t="str">
        <f>+'INFO SEAL'!D3785</f>
        <v>CARAVELI</v>
      </c>
      <c r="E3834" s="180" t="str">
        <f>+'INFO SEAL'!E3785</f>
        <v>CARAVELI</v>
      </c>
      <c r="F3834" s="180" t="str">
        <f>+IF('INFO SEAL'!I3785="BAJA TENSION","BT",IF('INFO SEAL'!I3785="MEDIA TENSION","MT","AT"))</f>
        <v>MT</v>
      </c>
      <c r="G3834" s="180">
        <f>+'INFO SEAL'!K3785</f>
        <v>13</v>
      </c>
      <c r="H3834" s="180" t="str">
        <f>+'INFO SEAL'!L3785</f>
        <v>POSTE</v>
      </c>
      <c r="I3834" s="180" t="str">
        <f>+'INFO SEAL'!M3785</f>
        <v>CONCRETO</v>
      </c>
      <c r="J3834" s="180" t="str">
        <f>+'INFO SEAL'!N3785&amp;"-"&amp;F3834</f>
        <v>PPC19-MT</v>
      </c>
      <c r="K3834" s="180"/>
      <c r="L3834" s="182" t="str">
        <f>+VLOOKUP('INFO SEAL'!N3785,$J$8:$V$50,3,FALSE)</f>
        <v>POSTE DE CONCRETO ARMADO DE 13/300/150/345</v>
      </c>
      <c r="M3834" s="33">
        <f t="shared" si="134"/>
        <v>0.5</v>
      </c>
    </row>
    <row r="3835" spans="1:13" x14ac:dyDescent="0.25">
      <c r="A3835" s="73">
        <f>+'INFO SEAL'!B3786</f>
        <v>3781</v>
      </c>
      <c r="B3835" s="180" t="str">
        <f t="shared" si="133"/>
        <v>SICODI</v>
      </c>
      <c r="C3835" s="180" t="str">
        <f>+'INFO SEAL'!C3786</f>
        <v>AREQUIPA</v>
      </c>
      <c r="D3835" s="180" t="str">
        <f>+'INFO SEAL'!D3786</f>
        <v>CARAVELI</v>
      </c>
      <c r="E3835" s="180" t="str">
        <f>+'INFO SEAL'!E3786</f>
        <v>CARAVELI</v>
      </c>
      <c r="F3835" s="180" t="str">
        <f>+IF('INFO SEAL'!I3786="BAJA TENSION","BT",IF('INFO SEAL'!I3786="MEDIA TENSION","MT","AT"))</f>
        <v>MT</v>
      </c>
      <c r="G3835" s="180">
        <f>+'INFO SEAL'!K3786</f>
        <v>13</v>
      </c>
      <c r="H3835" s="180" t="str">
        <f>+'INFO SEAL'!L3786</f>
        <v>POSTE</v>
      </c>
      <c r="I3835" s="180" t="str">
        <f>+'INFO SEAL'!M3786</f>
        <v>CONCRETO</v>
      </c>
      <c r="J3835" s="180" t="str">
        <f>+'INFO SEAL'!N3786&amp;"-"&amp;F3835</f>
        <v>PPC19-MT</v>
      </c>
      <c r="K3835" s="180"/>
      <c r="L3835" s="182" t="str">
        <f>+VLOOKUP('INFO SEAL'!N3786,$J$8:$V$50,3,FALSE)</f>
        <v>POSTE DE CONCRETO ARMADO DE 13/300/150/345</v>
      </c>
      <c r="M3835" s="33">
        <f t="shared" si="134"/>
        <v>0.5</v>
      </c>
    </row>
    <row r="3836" spans="1:13" x14ac:dyDescent="0.25">
      <c r="A3836" s="73">
        <f>+'INFO SEAL'!B3787</f>
        <v>3782</v>
      </c>
      <c r="B3836" s="180" t="str">
        <f t="shared" si="133"/>
        <v>SICODI</v>
      </c>
      <c r="C3836" s="180" t="str">
        <f>+'INFO SEAL'!C3787</f>
        <v>AREQUIPA</v>
      </c>
      <c r="D3836" s="180" t="str">
        <f>+'INFO SEAL'!D3787</f>
        <v>CARAVELI</v>
      </c>
      <c r="E3836" s="180" t="str">
        <f>+'INFO SEAL'!E3787</f>
        <v>CARAVELI</v>
      </c>
      <c r="F3836" s="180" t="str">
        <f>+IF('INFO SEAL'!I3787="BAJA TENSION","BT",IF('INFO SEAL'!I3787="MEDIA TENSION","MT","AT"))</f>
        <v>MT</v>
      </c>
      <c r="G3836" s="180">
        <f>+'INFO SEAL'!K3787</f>
        <v>13</v>
      </c>
      <c r="H3836" s="180" t="str">
        <f>+'INFO SEAL'!L3787</f>
        <v>POSTE</v>
      </c>
      <c r="I3836" s="180" t="str">
        <f>+'INFO SEAL'!M3787</f>
        <v>CONCRETO</v>
      </c>
      <c r="J3836" s="180" t="str">
        <f>+'INFO SEAL'!N3787&amp;"-"&amp;F3836</f>
        <v>PPC19-MT</v>
      </c>
      <c r="K3836" s="180"/>
      <c r="L3836" s="182" t="str">
        <f>+VLOOKUP('INFO SEAL'!N3787,$J$8:$V$50,3,FALSE)</f>
        <v>POSTE DE CONCRETO ARMADO DE 13/300/150/345</v>
      </c>
      <c r="M3836" s="33">
        <f t="shared" si="134"/>
        <v>0.5</v>
      </c>
    </row>
    <row r="3837" spans="1:13" x14ac:dyDescent="0.25">
      <c r="A3837" s="73">
        <f>+'INFO SEAL'!B3788</f>
        <v>3783</v>
      </c>
      <c r="B3837" s="180" t="str">
        <f t="shared" si="133"/>
        <v>SICODI</v>
      </c>
      <c r="C3837" s="180" t="str">
        <f>+'INFO SEAL'!C3788</f>
        <v>AREQUIPA</v>
      </c>
      <c r="D3837" s="180" t="str">
        <f>+'INFO SEAL'!D3788</f>
        <v>CARAVELI</v>
      </c>
      <c r="E3837" s="180" t="str">
        <f>+'INFO SEAL'!E3788</f>
        <v>CARAVELI</v>
      </c>
      <c r="F3837" s="180" t="str">
        <f>+IF('INFO SEAL'!I3788="BAJA TENSION","BT",IF('INFO SEAL'!I3788="MEDIA TENSION","MT","AT"))</f>
        <v>MT</v>
      </c>
      <c r="G3837" s="180">
        <f>+'INFO SEAL'!K3788</f>
        <v>13</v>
      </c>
      <c r="H3837" s="180" t="str">
        <f>+'INFO SEAL'!L3788</f>
        <v>POSTE</v>
      </c>
      <c r="I3837" s="180" t="str">
        <f>+'INFO SEAL'!M3788</f>
        <v>CONCRETO</v>
      </c>
      <c r="J3837" s="180" t="str">
        <f>+'INFO SEAL'!N3788&amp;"-"&amp;F3837</f>
        <v>PPC19-MT</v>
      </c>
      <c r="K3837" s="180"/>
      <c r="L3837" s="182" t="str">
        <f>+VLOOKUP('INFO SEAL'!N3788,$J$8:$V$50,3,FALSE)</f>
        <v>POSTE DE CONCRETO ARMADO DE 13/300/150/345</v>
      </c>
      <c r="M3837" s="33">
        <f t="shared" si="134"/>
        <v>0.5</v>
      </c>
    </row>
    <row r="3838" spans="1:13" x14ac:dyDescent="0.25">
      <c r="A3838" s="73">
        <f>+'INFO SEAL'!B3789</f>
        <v>3784</v>
      </c>
      <c r="B3838" s="180" t="str">
        <f t="shared" si="133"/>
        <v>SICODI</v>
      </c>
      <c r="C3838" s="180" t="str">
        <f>+'INFO SEAL'!C3789</f>
        <v>AREQUIPA</v>
      </c>
      <c r="D3838" s="180" t="str">
        <f>+'INFO SEAL'!D3789</f>
        <v>CONDESUYOS</v>
      </c>
      <c r="E3838" s="180" t="str">
        <f>+'INFO SEAL'!E3789</f>
        <v>RIO GRANDE</v>
      </c>
      <c r="F3838" s="180" t="str">
        <f>+IF('INFO SEAL'!I3789="BAJA TENSION","BT",IF('INFO SEAL'!I3789="MEDIA TENSION","MT","AT"))</f>
        <v>MT</v>
      </c>
      <c r="G3838" s="180">
        <f>+'INFO SEAL'!K3789</f>
        <v>13</v>
      </c>
      <c r="H3838" s="180" t="str">
        <f>+'INFO SEAL'!L3789</f>
        <v>POSTE</v>
      </c>
      <c r="I3838" s="180" t="str">
        <f>+'INFO SEAL'!M3789</f>
        <v>CONCRETO</v>
      </c>
      <c r="J3838" s="180" t="str">
        <f>+'INFO SEAL'!N3789&amp;"-"&amp;F3838</f>
        <v>PPC19-MT</v>
      </c>
      <c r="K3838" s="180"/>
      <c r="L3838" s="182" t="str">
        <f>+VLOOKUP('INFO SEAL'!N3789,$J$8:$V$50,3,FALSE)</f>
        <v>POSTE DE CONCRETO ARMADO DE 13/300/150/345</v>
      </c>
      <c r="M3838" s="33">
        <f t="shared" si="134"/>
        <v>0.5</v>
      </c>
    </row>
    <row r="3839" spans="1:13" x14ac:dyDescent="0.25">
      <c r="A3839" s="73">
        <f>+'INFO SEAL'!B3790</f>
        <v>3785</v>
      </c>
      <c r="B3839" s="180" t="str">
        <f t="shared" si="133"/>
        <v>SICODI</v>
      </c>
      <c r="C3839" s="180" t="str">
        <f>+'INFO SEAL'!C3790</f>
        <v>AREQUIPA</v>
      </c>
      <c r="D3839" s="180" t="str">
        <f>+'INFO SEAL'!D3790</f>
        <v>CARAVELI</v>
      </c>
      <c r="E3839" s="180" t="str">
        <f>+'INFO SEAL'!E3790</f>
        <v>CARAVELI</v>
      </c>
      <c r="F3839" s="180" t="str">
        <f>+IF('INFO SEAL'!I3790="BAJA TENSION","BT",IF('INFO SEAL'!I3790="MEDIA TENSION","MT","AT"))</f>
        <v>MT</v>
      </c>
      <c r="G3839" s="180">
        <f>+'INFO SEAL'!K3790</f>
        <v>13</v>
      </c>
      <c r="H3839" s="180" t="str">
        <f>+'INFO SEAL'!L3790</f>
        <v>POSTE</v>
      </c>
      <c r="I3839" s="180" t="str">
        <f>+'INFO SEAL'!M3790</f>
        <v>CONCRETO</v>
      </c>
      <c r="J3839" s="180" t="str">
        <f>+'INFO SEAL'!N3790&amp;"-"&amp;F3839</f>
        <v>PPC19-MT</v>
      </c>
      <c r="K3839" s="180"/>
      <c r="L3839" s="182" t="str">
        <f>+VLOOKUP('INFO SEAL'!N3790,$J$8:$V$50,3,FALSE)</f>
        <v>POSTE DE CONCRETO ARMADO DE 13/300/150/345</v>
      </c>
      <c r="M3839" s="33">
        <f t="shared" si="134"/>
        <v>0.5</v>
      </c>
    </row>
    <row r="3840" spans="1:13" x14ac:dyDescent="0.25">
      <c r="A3840" s="73">
        <f>+'INFO SEAL'!B3791</f>
        <v>3786</v>
      </c>
      <c r="B3840" s="180" t="str">
        <f t="shared" si="133"/>
        <v>MOD INV_2018</v>
      </c>
      <c r="C3840" s="180" t="str">
        <f>+'INFO SEAL'!C3791</f>
        <v>AREQUIPA</v>
      </c>
      <c r="D3840" s="180" t="str">
        <f>+'INFO SEAL'!D3791</f>
        <v>ISLAY</v>
      </c>
      <c r="E3840" s="180" t="str">
        <f>+'INFO SEAL'!E3791</f>
        <v>MOLLENDO</v>
      </c>
      <c r="F3840" s="180" t="str">
        <f>+IF('INFO SEAL'!I3791="BAJA TENSION","BT",IF('INFO SEAL'!I3791="MEDIA TENSION","MT","AT"))</f>
        <v>AT</v>
      </c>
      <c r="G3840" s="180">
        <f>+'INFO SEAL'!K3791</f>
        <v>12</v>
      </c>
      <c r="H3840" s="180" t="str">
        <f>+'INFO SEAL'!L3791</f>
        <v>POSTE</v>
      </c>
      <c r="I3840" s="180" t="str">
        <f>+'INFO SEAL'!M3791</f>
        <v>CONCRETO</v>
      </c>
      <c r="J3840" s="180" t="str">
        <f>+'INFO SEAL'!N3791&amp;"-"&amp;F3840</f>
        <v>EC033COR0S0-120-S3-AT</v>
      </c>
      <c r="K3840" s="180"/>
      <c r="L3840" s="182" t="str">
        <f>+VLOOKUP('INFO SEAL'!N3791,$J$8:$V$50,3,FALSE)</f>
        <v>1 Poste de concreto (15/900) de suspensión (30°) Tipo SU11-15</v>
      </c>
      <c r="M3840" s="33">
        <f t="shared" si="134"/>
        <v>1.3</v>
      </c>
    </row>
    <row r="3841" spans="1:13" x14ac:dyDescent="0.25">
      <c r="A3841" s="73">
        <f>+'INFO SEAL'!B3792</f>
        <v>3787</v>
      </c>
      <c r="B3841" s="180" t="str">
        <f t="shared" si="133"/>
        <v>MOD INV_2018</v>
      </c>
      <c r="C3841" s="180" t="str">
        <f>+'INFO SEAL'!C3792</f>
        <v>AREQUIPA</v>
      </c>
      <c r="D3841" s="180" t="str">
        <f>+'INFO SEAL'!D3792</f>
        <v>ISLAY</v>
      </c>
      <c r="E3841" s="180" t="str">
        <f>+'INFO SEAL'!E3792</f>
        <v>DEAN VALDIVIA</v>
      </c>
      <c r="F3841" s="180" t="str">
        <f>+IF('INFO SEAL'!I3792="BAJA TENSION","BT",IF('INFO SEAL'!I3792="MEDIA TENSION","MT","AT"))</f>
        <v>AT</v>
      </c>
      <c r="G3841" s="180">
        <f>+'INFO SEAL'!K3792</f>
        <v>12</v>
      </c>
      <c r="H3841" s="180" t="str">
        <f>+'INFO SEAL'!L3792</f>
        <v>POSTE</v>
      </c>
      <c r="I3841" s="180" t="str">
        <f>+'INFO SEAL'!M3792</f>
        <v>CONCRETO</v>
      </c>
      <c r="J3841" s="180" t="str">
        <f>+'INFO SEAL'!N3792&amp;"-"&amp;F3841</f>
        <v>EC033COR0S0-120-S3-AT</v>
      </c>
      <c r="K3841" s="180"/>
      <c r="L3841" s="182" t="str">
        <f>+VLOOKUP('INFO SEAL'!N3792,$J$8:$V$50,3,FALSE)</f>
        <v>1 Poste de concreto (15/900) de suspensión (30°) Tipo SU11-15</v>
      </c>
      <c r="M3841" s="33">
        <f t="shared" si="134"/>
        <v>1.3</v>
      </c>
    </row>
    <row r="3842" spans="1:13" x14ac:dyDescent="0.25">
      <c r="A3842" s="73">
        <f>+'INFO SEAL'!B3793</f>
        <v>3788</v>
      </c>
      <c r="B3842" s="180" t="str">
        <f t="shared" si="133"/>
        <v>MOD INV_2018</v>
      </c>
      <c r="C3842" s="180" t="str">
        <f>+'INFO SEAL'!C3793</f>
        <v>AREQUIPA</v>
      </c>
      <c r="D3842" s="180" t="str">
        <f>+'INFO SEAL'!D3793</f>
        <v>ISLAY</v>
      </c>
      <c r="E3842" s="180" t="str">
        <f>+'INFO SEAL'!E3793</f>
        <v>DEAN VALDIVIA</v>
      </c>
      <c r="F3842" s="180" t="str">
        <f>+IF('INFO SEAL'!I3793="BAJA TENSION","BT",IF('INFO SEAL'!I3793="MEDIA TENSION","MT","AT"))</f>
        <v>AT</v>
      </c>
      <c r="G3842" s="180">
        <f>+'INFO SEAL'!K3793</f>
        <v>13</v>
      </c>
      <c r="H3842" s="180" t="str">
        <f>+'INFO SEAL'!L3793</f>
        <v>POSTE</v>
      </c>
      <c r="I3842" s="180" t="str">
        <f>+'INFO SEAL'!M3793</f>
        <v>CONCRETO</v>
      </c>
      <c r="J3842" s="180" t="str">
        <f>+'INFO SEAL'!N3793&amp;"-"&amp;F3842</f>
        <v>EC033COR0S0-120-S3-AT</v>
      </c>
      <c r="K3842" s="180"/>
      <c r="L3842" s="182" t="str">
        <f>+VLOOKUP('INFO SEAL'!N3793,$J$8:$V$50,3,FALSE)</f>
        <v>1 Poste de concreto (15/900) de suspensión (30°) Tipo SU11-15</v>
      </c>
      <c r="M3842" s="33">
        <f t="shared" si="134"/>
        <v>1.3</v>
      </c>
    </row>
    <row r="3843" spans="1:13" x14ac:dyDescent="0.25">
      <c r="A3843" s="73">
        <f>+'INFO SEAL'!B3794</f>
        <v>3789</v>
      </c>
      <c r="B3843" s="180" t="str">
        <f t="shared" si="133"/>
        <v>MOD INV_2018</v>
      </c>
      <c r="C3843" s="180" t="str">
        <f>+'INFO SEAL'!C3794</f>
        <v>AREQUIPA</v>
      </c>
      <c r="D3843" s="180" t="str">
        <f>+'INFO SEAL'!D3794</f>
        <v>ISLAY</v>
      </c>
      <c r="E3843" s="180" t="str">
        <f>+'INFO SEAL'!E3794</f>
        <v>DEAN VALDIVIA</v>
      </c>
      <c r="F3843" s="180" t="str">
        <f>+IF('INFO SEAL'!I3794="BAJA TENSION","BT",IF('INFO SEAL'!I3794="MEDIA TENSION","MT","AT"))</f>
        <v>AT</v>
      </c>
      <c r="G3843" s="180">
        <f>+'INFO SEAL'!K3794</f>
        <v>12</v>
      </c>
      <c r="H3843" s="180" t="str">
        <f>+'INFO SEAL'!L3794</f>
        <v>POSTE</v>
      </c>
      <c r="I3843" s="180" t="str">
        <f>+'INFO SEAL'!M3794</f>
        <v>CONCRETO</v>
      </c>
      <c r="J3843" s="180" t="str">
        <f>+'INFO SEAL'!N3794&amp;"-"&amp;F3843</f>
        <v>EC033COR0S0-120-S3-AT</v>
      </c>
      <c r="K3843" s="180"/>
      <c r="L3843" s="182" t="str">
        <f>+VLOOKUP('INFO SEAL'!N3794,$J$8:$V$50,3,FALSE)</f>
        <v>1 Poste de concreto (15/900) de suspensión (30°) Tipo SU11-15</v>
      </c>
      <c r="M3843" s="33">
        <f t="shared" si="134"/>
        <v>1.3</v>
      </c>
    </row>
    <row r="3844" spans="1:13" x14ac:dyDescent="0.25">
      <c r="A3844" s="73">
        <f>+'INFO SEAL'!B3795</f>
        <v>3790</v>
      </c>
      <c r="B3844" s="180" t="str">
        <f t="shared" si="133"/>
        <v>MOD INV_2018</v>
      </c>
      <c r="C3844" s="180" t="str">
        <f>+'INFO SEAL'!C3795</f>
        <v>AREQUIPA</v>
      </c>
      <c r="D3844" s="180" t="str">
        <f>+'INFO SEAL'!D3795</f>
        <v>ISLAY</v>
      </c>
      <c r="E3844" s="180" t="str">
        <f>+'INFO SEAL'!E3795</f>
        <v>DEAN VALDIVIA</v>
      </c>
      <c r="F3844" s="180" t="str">
        <f>+IF('INFO SEAL'!I3795="BAJA TENSION","BT",IF('INFO SEAL'!I3795="MEDIA TENSION","MT","AT"))</f>
        <v>AT</v>
      </c>
      <c r="G3844" s="180">
        <f>+'INFO SEAL'!K3795</f>
        <v>14</v>
      </c>
      <c r="H3844" s="180" t="str">
        <f>+'INFO SEAL'!L3795</f>
        <v>POSTE</v>
      </c>
      <c r="I3844" s="180" t="str">
        <f>+'INFO SEAL'!M3795</f>
        <v>CONCRETO</v>
      </c>
      <c r="J3844" s="180" t="str">
        <f>+'INFO SEAL'!N3795&amp;"-"&amp;F3844</f>
        <v>EC033COR0S0-070-S3-AT</v>
      </c>
      <c r="K3844" s="180"/>
      <c r="L3844" s="182" t="str">
        <f>+VLOOKUP('INFO SEAL'!N3795,$J$8:$V$50,3,FALSE)</f>
        <v>1 Poste de concreto (15/600) de suspensión (30°) Tipo SU11-15</v>
      </c>
      <c r="M3844" s="33">
        <f t="shared" si="134"/>
        <v>1</v>
      </c>
    </row>
    <row r="3845" spans="1:13" x14ac:dyDescent="0.25">
      <c r="A3845" s="73">
        <f>+'INFO SEAL'!B3796</f>
        <v>3791</v>
      </c>
      <c r="B3845" s="180" t="str">
        <f t="shared" si="133"/>
        <v>MOD INV_2018</v>
      </c>
      <c r="C3845" s="180" t="str">
        <f>+'INFO SEAL'!C3796</f>
        <v>AREQUIPA</v>
      </c>
      <c r="D3845" s="180" t="str">
        <f>+'INFO SEAL'!D3796</f>
        <v>ISLAY</v>
      </c>
      <c r="E3845" s="180" t="str">
        <f>+'INFO SEAL'!E3796</f>
        <v>DEAN VALDIVIA</v>
      </c>
      <c r="F3845" s="180" t="str">
        <f>+IF('INFO SEAL'!I3796="BAJA TENSION","BT",IF('INFO SEAL'!I3796="MEDIA TENSION","MT","AT"))</f>
        <v>AT</v>
      </c>
      <c r="G3845" s="180">
        <f>+'INFO SEAL'!K3796</f>
        <v>12</v>
      </c>
      <c r="H3845" s="180" t="str">
        <f>+'INFO SEAL'!L3796</f>
        <v>POSTE</v>
      </c>
      <c r="I3845" s="180" t="str">
        <f>+'INFO SEAL'!M3796</f>
        <v>CONCRETO</v>
      </c>
      <c r="J3845" s="180" t="str">
        <f>+'INFO SEAL'!N3796&amp;"-"&amp;F3845</f>
        <v>EC033COR0S0-120-S3-AT</v>
      </c>
      <c r="K3845" s="180"/>
      <c r="L3845" s="182" t="str">
        <f>+VLOOKUP('INFO SEAL'!N3796,$J$8:$V$50,3,FALSE)</f>
        <v>1 Poste de concreto (15/900) de suspensión (30°) Tipo SU11-15</v>
      </c>
      <c r="M3845" s="33">
        <f t="shared" si="134"/>
        <v>1.3</v>
      </c>
    </row>
    <row r="3846" spans="1:13" x14ac:dyDescent="0.25">
      <c r="A3846" s="73">
        <f>+'INFO SEAL'!B3797</f>
        <v>3792</v>
      </c>
      <c r="B3846" s="180" t="str">
        <f t="shared" si="133"/>
        <v>MOD INV_2018</v>
      </c>
      <c r="C3846" s="180" t="str">
        <f>+'INFO SEAL'!C3797</f>
        <v>AREQUIPA</v>
      </c>
      <c r="D3846" s="180" t="str">
        <f>+'INFO SEAL'!D3797</f>
        <v>ISLAY</v>
      </c>
      <c r="E3846" s="180" t="str">
        <f>+'INFO SEAL'!E3797</f>
        <v>DEAN VALDIVIA</v>
      </c>
      <c r="F3846" s="180" t="str">
        <f>+IF('INFO SEAL'!I3797="BAJA TENSION","BT",IF('INFO SEAL'!I3797="MEDIA TENSION","MT","AT"))</f>
        <v>AT</v>
      </c>
      <c r="G3846" s="180">
        <f>+'INFO SEAL'!K3797</f>
        <v>12</v>
      </c>
      <c r="H3846" s="180" t="str">
        <f>+'INFO SEAL'!L3797</f>
        <v>POSTE</v>
      </c>
      <c r="I3846" s="180" t="str">
        <f>+'INFO SEAL'!M3797</f>
        <v>CONCRETO</v>
      </c>
      <c r="J3846" s="180" t="str">
        <f>+'INFO SEAL'!N3797&amp;"-"&amp;F3846</f>
        <v>EC033COR0S0-120-S3-AT</v>
      </c>
      <c r="K3846" s="180"/>
      <c r="L3846" s="182" t="str">
        <f>+VLOOKUP('INFO SEAL'!N3797,$J$8:$V$50,3,FALSE)</f>
        <v>1 Poste de concreto (15/900) de suspensión (30°) Tipo SU11-15</v>
      </c>
      <c r="M3846" s="33">
        <f t="shared" si="134"/>
        <v>1.3</v>
      </c>
    </row>
    <row r="3847" spans="1:13" x14ac:dyDescent="0.25">
      <c r="A3847" s="73">
        <f>+'INFO SEAL'!B3798</f>
        <v>3793</v>
      </c>
      <c r="B3847" s="180" t="str">
        <f t="shared" si="133"/>
        <v>MOD INV_2018</v>
      </c>
      <c r="C3847" s="180" t="str">
        <f>+'INFO SEAL'!C3798</f>
        <v>AREQUIPA</v>
      </c>
      <c r="D3847" s="180" t="str">
        <f>+'INFO SEAL'!D3798</f>
        <v>ISLAY</v>
      </c>
      <c r="E3847" s="180" t="str">
        <f>+'INFO SEAL'!E3798</f>
        <v>DEAN VALDIVIA</v>
      </c>
      <c r="F3847" s="180" t="str">
        <f>+IF('INFO SEAL'!I3798="BAJA TENSION","BT",IF('INFO SEAL'!I3798="MEDIA TENSION","MT","AT"))</f>
        <v>AT</v>
      </c>
      <c r="G3847" s="180">
        <f>+'INFO SEAL'!K3798</f>
        <v>12</v>
      </c>
      <c r="H3847" s="180" t="str">
        <f>+'INFO SEAL'!L3798</f>
        <v>POSTE</v>
      </c>
      <c r="I3847" s="180" t="str">
        <f>+'INFO SEAL'!M3798</f>
        <v>CONCRETO</v>
      </c>
      <c r="J3847" s="180" t="str">
        <f>+'INFO SEAL'!N3798&amp;"-"&amp;F3847</f>
        <v>EC033COR0S0-120-S3-AT</v>
      </c>
      <c r="K3847" s="180"/>
      <c r="L3847" s="182" t="str">
        <f>+VLOOKUP('INFO SEAL'!N3798,$J$8:$V$50,3,FALSE)</f>
        <v>1 Poste de concreto (15/900) de suspensión (30°) Tipo SU11-15</v>
      </c>
      <c r="M3847" s="33">
        <f t="shared" si="134"/>
        <v>1.3</v>
      </c>
    </row>
    <row r="3848" spans="1:13" x14ac:dyDescent="0.25">
      <c r="A3848" s="73">
        <f>+'INFO SEAL'!B3799</f>
        <v>3794</v>
      </c>
      <c r="B3848" s="180" t="str">
        <f t="shared" si="133"/>
        <v>MOD INV_2018</v>
      </c>
      <c r="C3848" s="180" t="str">
        <f>+'INFO SEAL'!C3799</f>
        <v>AREQUIPA</v>
      </c>
      <c r="D3848" s="180" t="str">
        <f>+'INFO SEAL'!D3799</f>
        <v>ISLAY</v>
      </c>
      <c r="E3848" s="180" t="str">
        <f>+'INFO SEAL'!E3799</f>
        <v>DEAN VALDIVIA</v>
      </c>
      <c r="F3848" s="180" t="str">
        <f>+IF('INFO SEAL'!I3799="BAJA TENSION","BT",IF('INFO SEAL'!I3799="MEDIA TENSION","MT","AT"))</f>
        <v>AT</v>
      </c>
      <c r="G3848" s="180">
        <f>+'INFO SEAL'!K3799</f>
        <v>13</v>
      </c>
      <c r="H3848" s="180" t="str">
        <f>+'INFO SEAL'!L3799</f>
        <v>POSTE</v>
      </c>
      <c r="I3848" s="180" t="str">
        <f>+'INFO SEAL'!M3799</f>
        <v>CONCRETO</v>
      </c>
      <c r="J3848" s="180" t="str">
        <f>+'INFO SEAL'!N3799&amp;"-"&amp;F3848</f>
        <v>EC033COR0S0-120-S3-AT</v>
      </c>
      <c r="K3848" s="180"/>
      <c r="L3848" s="182" t="str">
        <f>+VLOOKUP('INFO SEAL'!N3799,$J$8:$V$50,3,FALSE)</f>
        <v>1 Poste de concreto (15/900) de suspensión (30°) Tipo SU11-15</v>
      </c>
      <c r="M3848" s="33">
        <f t="shared" si="134"/>
        <v>1.3</v>
      </c>
    </row>
    <row r="3849" spans="1:13" x14ac:dyDescent="0.25">
      <c r="A3849" s="73">
        <f>+'INFO SEAL'!B3800</f>
        <v>3795</v>
      </c>
      <c r="B3849" s="180" t="str">
        <f t="shared" si="133"/>
        <v>MOD INV_2018</v>
      </c>
      <c r="C3849" s="180" t="str">
        <f>+'INFO SEAL'!C3800</f>
        <v>AREQUIPA</v>
      </c>
      <c r="D3849" s="180" t="str">
        <f>+'INFO SEAL'!D3800</f>
        <v>ISLAY</v>
      </c>
      <c r="E3849" s="180" t="str">
        <f>+'INFO SEAL'!E3800</f>
        <v>MOLLENDO</v>
      </c>
      <c r="F3849" s="180" t="str">
        <f>+IF('INFO SEAL'!I3800="BAJA TENSION","BT",IF('INFO SEAL'!I3800="MEDIA TENSION","MT","AT"))</f>
        <v>AT</v>
      </c>
      <c r="G3849" s="180">
        <f>+'INFO SEAL'!K3800</f>
        <v>12</v>
      </c>
      <c r="H3849" s="180" t="str">
        <f>+'INFO SEAL'!L3800</f>
        <v>POSTE</v>
      </c>
      <c r="I3849" s="180" t="str">
        <f>+'INFO SEAL'!M3800</f>
        <v>CONCRETO</v>
      </c>
      <c r="J3849" s="180" t="str">
        <f>+'INFO SEAL'!N3800&amp;"-"&amp;F3849</f>
        <v>EC033COR0S0-120-S3-AT</v>
      </c>
      <c r="K3849" s="180"/>
      <c r="L3849" s="182" t="str">
        <f>+VLOOKUP('INFO SEAL'!N3800,$J$8:$V$50,3,FALSE)</f>
        <v>1 Poste de concreto (15/900) de suspensión (30°) Tipo SU11-15</v>
      </c>
      <c r="M3849" s="33">
        <f t="shared" si="134"/>
        <v>1.3</v>
      </c>
    </row>
    <row r="3850" spans="1:13" x14ac:dyDescent="0.25">
      <c r="A3850" s="73">
        <f>+'INFO SEAL'!B3801</f>
        <v>3796</v>
      </c>
      <c r="B3850" s="180" t="str">
        <f t="shared" si="133"/>
        <v>MOD INV_2018</v>
      </c>
      <c r="C3850" s="180" t="str">
        <f>+'INFO SEAL'!C3801</f>
        <v>AREQUIPA</v>
      </c>
      <c r="D3850" s="180" t="str">
        <f>+'INFO SEAL'!D3801</f>
        <v>ISLAY</v>
      </c>
      <c r="E3850" s="180" t="str">
        <f>+'INFO SEAL'!E3801</f>
        <v>DEAN VALDIVIA</v>
      </c>
      <c r="F3850" s="180" t="str">
        <f>+IF('INFO SEAL'!I3801="BAJA TENSION","BT",IF('INFO SEAL'!I3801="MEDIA TENSION","MT","AT"))</f>
        <v>AT</v>
      </c>
      <c r="G3850" s="180">
        <f>+'INFO SEAL'!K3801</f>
        <v>14</v>
      </c>
      <c r="H3850" s="180" t="str">
        <f>+'INFO SEAL'!L3801</f>
        <v>POSTE</v>
      </c>
      <c r="I3850" s="180" t="str">
        <f>+'INFO SEAL'!M3801</f>
        <v>CONCRETO</v>
      </c>
      <c r="J3850" s="180" t="str">
        <f>+'INFO SEAL'!N3801&amp;"-"&amp;F3850</f>
        <v>EC033COR0S0-120-S3-AT</v>
      </c>
      <c r="K3850" s="180"/>
      <c r="L3850" s="182" t="str">
        <f>+VLOOKUP('INFO SEAL'!N3801,$J$8:$V$50,3,FALSE)</f>
        <v>1 Poste de concreto (15/900) de suspensión (30°) Tipo SU11-15</v>
      </c>
      <c r="M3850" s="33">
        <f t="shared" si="134"/>
        <v>1.3</v>
      </c>
    </row>
    <row r="3851" spans="1:13" x14ac:dyDescent="0.25">
      <c r="A3851" s="73">
        <f>+'INFO SEAL'!B3802</f>
        <v>3797</v>
      </c>
      <c r="B3851" s="180" t="str">
        <f t="shared" si="133"/>
        <v>MOD INV_2018</v>
      </c>
      <c r="C3851" s="180" t="str">
        <f>+'INFO SEAL'!C3802</f>
        <v>AREQUIPA</v>
      </c>
      <c r="D3851" s="180" t="str">
        <f>+'INFO SEAL'!D3802</f>
        <v>AREQUIPA</v>
      </c>
      <c r="E3851" s="180" t="str">
        <f>+'INFO SEAL'!E3802</f>
        <v>LA JOYA</v>
      </c>
      <c r="F3851" s="180" t="str">
        <f>+IF('INFO SEAL'!I3802="BAJA TENSION","BT",IF('INFO SEAL'!I3802="MEDIA TENSION","MT","AT"))</f>
        <v>AT</v>
      </c>
      <c r="G3851" s="180">
        <f>+'INFO SEAL'!K3802</f>
        <v>16</v>
      </c>
      <c r="H3851" s="180" t="str">
        <f>+'INFO SEAL'!L3802</f>
        <v>POSTE</v>
      </c>
      <c r="I3851" s="180" t="str">
        <f>+'INFO SEAL'!M3802</f>
        <v>MADERA</v>
      </c>
      <c r="J3851" s="180" t="str">
        <f>+'INFO SEAL'!N3802&amp;"-"&amp;F3851</f>
        <v>EMSU2P60C4-AT</v>
      </c>
      <c r="K3851" s="180"/>
      <c r="L3851" s="182" t="str">
        <f>+VLOOKUP('INFO SEAL'!N3802,$J$8:$V$50,3,FALSE)</f>
        <v>Estructura de  Suspensión compuesto por 2 postes de madera tratada 60' Clase 4</v>
      </c>
      <c r="M3851" s="33">
        <f t="shared" si="134"/>
        <v>2.9</v>
      </c>
    </row>
    <row r="3852" spans="1:13" x14ac:dyDescent="0.25">
      <c r="A3852" s="73">
        <f>+'INFO SEAL'!B3803</f>
        <v>3798</v>
      </c>
      <c r="B3852" s="180" t="str">
        <f t="shared" si="133"/>
        <v>SICODI</v>
      </c>
      <c r="C3852" s="180" t="str">
        <f>+'INFO SEAL'!C3803</f>
        <v>AREQUIPA</v>
      </c>
      <c r="D3852" s="180" t="str">
        <f>+'INFO SEAL'!D3803</f>
        <v>ISLAY</v>
      </c>
      <c r="E3852" s="180" t="str">
        <f>+'INFO SEAL'!E3803</f>
        <v>MOLLENDO</v>
      </c>
      <c r="F3852" s="180" t="str">
        <f>+IF('INFO SEAL'!I3803="BAJA TENSION","BT",IF('INFO SEAL'!I3803="MEDIA TENSION","MT","AT"))</f>
        <v>MT</v>
      </c>
      <c r="G3852" s="180">
        <f>+'INFO SEAL'!K3803</f>
        <v>12</v>
      </c>
      <c r="H3852" s="180" t="str">
        <f>+'INFO SEAL'!L3803</f>
        <v>POSTE</v>
      </c>
      <c r="I3852" s="180" t="str">
        <f>+'INFO SEAL'!M3803</f>
        <v>CONCRETO</v>
      </c>
      <c r="J3852" s="180" t="str">
        <f>+'INFO SEAL'!N3803&amp;"-"&amp;F3852</f>
        <v>PPC15-MT</v>
      </c>
      <c r="K3852" s="180"/>
      <c r="L3852" s="182" t="str">
        <f>+VLOOKUP('INFO SEAL'!N3803,$J$8:$V$50,3,FALSE)</f>
        <v>POSTE DE CONCRETO ARMADO DE 12/200/120/300</v>
      </c>
      <c r="M3852" s="33">
        <f t="shared" si="134"/>
        <v>0.3</v>
      </c>
    </row>
    <row r="3853" spans="1:13" x14ac:dyDescent="0.25">
      <c r="A3853" s="73">
        <f>+'INFO SEAL'!B3804</f>
        <v>3799</v>
      </c>
      <c r="B3853" s="180" t="str">
        <f t="shared" si="133"/>
        <v>SICODI</v>
      </c>
      <c r="C3853" s="180" t="str">
        <f>+'INFO SEAL'!C3804</f>
        <v>AREQUIPA</v>
      </c>
      <c r="D3853" s="180" t="str">
        <f>+'INFO SEAL'!D3804</f>
        <v>ISLAY</v>
      </c>
      <c r="E3853" s="180" t="str">
        <f>+'INFO SEAL'!E3804</f>
        <v>MEJIA</v>
      </c>
      <c r="F3853" s="180" t="str">
        <f>+IF('INFO SEAL'!I3804="BAJA TENSION","BT",IF('INFO SEAL'!I3804="MEDIA TENSION","MT","AT"))</f>
        <v>MT</v>
      </c>
      <c r="G3853" s="180">
        <f>+'INFO SEAL'!K3804</f>
        <v>12</v>
      </c>
      <c r="H3853" s="180" t="str">
        <f>+'INFO SEAL'!L3804</f>
        <v>POSTE</v>
      </c>
      <c r="I3853" s="180" t="str">
        <f>+'INFO SEAL'!M3804</f>
        <v>CONCRETO</v>
      </c>
      <c r="J3853" s="180" t="str">
        <f>+'INFO SEAL'!N3804&amp;"-"&amp;F3853</f>
        <v>PPC15-MT</v>
      </c>
      <c r="K3853" s="180"/>
      <c r="L3853" s="182" t="str">
        <f>+VLOOKUP('INFO SEAL'!N3804,$J$8:$V$50,3,FALSE)</f>
        <v>POSTE DE CONCRETO ARMADO DE 12/200/120/300</v>
      </c>
      <c r="M3853" s="33">
        <f t="shared" si="134"/>
        <v>0.3</v>
      </c>
    </row>
    <row r="3854" spans="1:13" x14ac:dyDescent="0.25">
      <c r="A3854" s="73">
        <f>+'INFO SEAL'!B3805</f>
        <v>3800</v>
      </c>
      <c r="B3854" s="180" t="str">
        <f t="shared" si="133"/>
        <v>SICODI</v>
      </c>
      <c r="C3854" s="180" t="str">
        <f>+'INFO SEAL'!C3805</f>
        <v>AREQUIPA</v>
      </c>
      <c r="D3854" s="180" t="str">
        <f>+'INFO SEAL'!D3805</f>
        <v>ISLAY</v>
      </c>
      <c r="E3854" s="180" t="str">
        <f>+'INFO SEAL'!E3805</f>
        <v>MOLLENDO</v>
      </c>
      <c r="F3854" s="180" t="str">
        <f>+IF('INFO SEAL'!I3805="BAJA TENSION","BT",IF('INFO SEAL'!I3805="MEDIA TENSION","MT","AT"))</f>
        <v>MT</v>
      </c>
      <c r="G3854" s="180">
        <f>+'INFO SEAL'!K3805</f>
        <v>13</v>
      </c>
      <c r="H3854" s="180" t="str">
        <f>+'INFO SEAL'!L3805</f>
        <v>POSTE</v>
      </c>
      <c r="I3854" s="180" t="str">
        <f>+'INFO SEAL'!M3805</f>
        <v>CONCRETO</v>
      </c>
      <c r="J3854" s="180" t="str">
        <f>+'INFO SEAL'!N3805&amp;"-"&amp;F3854</f>
        <v>PPC18-MT</v>
      </c>
      <c r="K3854" s="180"/>
      <c r="L3854" s="182" t="str">
        <f>+VLOOKUP('INFO SEAL'!N3805,$J$8:$V$50,3,FALSE)</f>
        <v>POSTE DE CONCRETO ARMADO DE 13/200/140/335</v>
      </c>
      <c r="M3854" s="33">
        <f t="shared" si="134"/>
        <v>0.4</v>
      </c>
    </row>
    <row r="3855" spans="1:13" x14ac:dyDescent="0.25">
      <c r="A3855" s="73">
        <f>+'INFO SEAL'!B3806</f>
        <v>3801</v>
      </c>
      <c r="B3855" s="180" t="str">
        <f t="shared" si="133"/>
        <v>SICODI</v>
      </c>
      <c r="C3855" s="180" t="str">
        <f>+'INFO SEAL'!C3806</f>
        <v>AREQUIPA</v>
      </c>
      <c r="D3855" s="180" t="str">
        <f>+'INFO SEAL'!D3806</f>
        <v>ISLAY</v>
      </c>
      <c r="E3855" s="180" t="str">
        <f>+'INFO SEAL'!E3806</f>
        <v>MOLLENDO</v>
      </c>
      <c r="F3855" s="180" t="str">
        <f>+IF('INFO SEAL'!I3806="BAJA TENSION","BT",IF('INFO SEAL'!I3806="MEDIA TENSION","MT","AT"))</f>
        <v>MT</v>
      </c>
      <c r="G3855" s="180">
        <f>+'INFO SEAL'!K3806</f>
        <v>13</v>
      </c>
      <c r="H3855" s="180" t="str">
        <f>+'INFO SEAL'!L3806</f>
        <v>POSTE</v>
      </c>
      <c r="I3855" s="180" t="str">
        <f>+'INFO SEAL'!M3806</f>
        <v>CONCRETO</v>
      </c>
      <c r="J3855" s="180" t="str">
        <f>+'INFO SEAL'!N3806&amp;"-"&amp;F3855</f>
        <v>PPC18-MT</v>
      </c>
      <c r="K3855" s="180"/>
      <c r="L3855" s="182" t="str">
        <f>+VLOOKUP('INFO SEAL'!N3806,$J$8:$V$50,3,FALSE)</f>
        <v>POSTE DE CONCRETO ARMADO DE 13/200/140/335</v>
      </c>
      <c r="M3855" s="33">
        <f t="shared" si="134"/>
        <v>0.4</v>
      </c>
    </row>
    <row r="3856" spans="1:13" x14ac:dyDescent="0.25">
      <c r="A3856" s="73">
        <f>+'INFO SEAL'!B3807</f>
        <v>3802</v>
      </c>
      <c r="B3856" s="180" t="str">
        <f t="shared" si="133"/>
        <v>SICODI</v>
      </c>
      <c r="C3856" s="180" t="str">
        <f>+'INFO SEAL'!C3807</f>
        <v>AREQUIPA</v>
      </c>
      <c r="D3856" s="180" t="str">
        <f>+'INFO SEAL'!D3807</f>
        <v>ISLAY</v>
      </c>
      <c r="E3856" s="180" t="str">
        <f>+'INFO SEAL'!E3807</f>
        <v>MEJIA</v>
      </c>
      <c r="F3856" s="180" t="str">
        <f>+IF('INFO SEAL'!I3807="BAJA TENSION","BT",IF('INFO SEAL'!I3807="MEDIA TENSION","MT","AT"))</f>
        <v>MT</v>
      </c>
      <c r="G3856" s="180">
        <f>+'INFO SEAL'!K3807</f>
        <v>12</v>
      </c>
      <c r="H3856" s="180" t="str">
        <f>+'INFO SEAL'!L3807</f>
        <v>POSTE</v>
      </c>
      <c r="I3856" s="180" t="str">
        <f>+'INFO SEAL'!M3807</f>
        <v>CONCRETO</v>
      </c>
      <c r="J3856" s="180" t="str">
        <f>+'INFO SEAL'!N3807&amp;"-"&amp;F3856</f>
        <v>PPC15-MT</v>
      </c>
      <c r="K3856" s="180"/>
      <c r="L3856" s="182" t="str">
        <f>+VLOOKUP('INFO SEAL'!N3807,$J$8:$V$50,3,FALSE)</f>
        <v>POSTE DE CONCRETO ARMADO DE 12/200/120/300</v>
      </c>
      <c r="M3856" s="33">
        <f t="shared" si="134"/>
        <v>0.3</v>
      </c>
    </row>
    <row r="3857" spans="1:13" x14ac:dyDescent="0.25">
      <c r="A3857" s="73">
        <f>+'INFO SEAL'!B3808</f>
        <v>3803</v>
      </c>
      <c r="B3857" s="180" t="str">
        <f t="shared" si="133"/>
        <v>SICODI</v>
      </c>
      <c r="C3857" s="180" t="str">
        <f>+'INFO SEAL'!C3808</f>
        <v>AREQUIPA</v>
      </c>
      <c r="D3857" s="180" t="str">
        <f>+'INFO SEAL'!D3808</f>
        <v>ISLAY</v>
      </c>
      <c r="E3857" s="180" t="str">
        <f>+'INFO SEAL'!E3808</f>
        <v>MEJIA</v>
      </c>
      <c r="F3857" s="180" t="str">
        <f>+IF('INFO SEAL'!I3808="BAJA TENSION","BT",IF('INFO SEAL'!I3808="MEDIA TENSION","MT","AT"))</f>
        <v>MT</v>
      </c>
      <c r="G3857" s="180">
        <f>+'INFO SEAL'!K3808</f>
        <v>12</v>
      </c>
      <c r="H3857" s="180" t="str">
        <f>+'INFO SEAL'!L3808</f>
        <v>POSTE</v>
      </c>
      <c r="I3857" s="180" t="str">
        <f>+'INFO SEAL'!M3808</f>
        <v>CONCRETO</v>
      </c>
      <c r="J3857" s="180" t="str">
        <f>+'INFO SEAL'!N3808&amp;"-"&amp;F3857</f>
        <v>PPC15-MT</v>
      </c>
      <c r="K3857" s="180"/>
      <c r="L3857" s="182" t="str">
        <f>+VLOOKUP('INFO SEAL'!N3808,$J$8:$V$50,3,FALSE)</f>
        <v>POSTE DE CONCRETO ARMADO DE 12/200/120/300</v>
      </c>
      <c r="M3857" s="33">
        <f t="shared" si="134"/>
        <v>0.3</v>
      </c>
    </row>
    <row r="3858" spans="1:13" x14ac:dyDescent="0.25">
      <c r="A3858" s="73">
        <f>+'INFO SEAL'!B3809</f>
        <v>3804</v>
      </c>
      <c r="B3858" s="180" t="str">
        <f t="shared" si="133"/>
        <v>SICODI</v>
      </c>
      <c r="C3858" s="180" t="str">
        <f>+'INFO SEAL'!C3809</f>
        <v>AREQUIPA</v>
      </c>
      <c r="D3858" s="180" t="str">
        <f>+'INFO SEAL'!D3809</f>
        <v>ISLAY</v>
      </c>
      <c r="E3858" s="180" t="str">
        <f>+'INFO SEAL'!E3809</f>
        <v>MEJIA</v>
      </c>
      <c r="F3858" s="180" t="str">
        <f>+IF('INFO SEAL'!I3809="BAJA TENSION","BT",IF('INFO SEAL'!I3809="MEDIA TENSION","MT","AT"))</f>
        <v>MT</v>
      </c>
      <c r="G3858" s="180">
        <f>+'INFO SEAL'!K3809</f>
        <v>12</v>
      </c>
      <c r="H3858" s="180" t="str">
        <f>+'INFO SEAL'!L3809</f>
        <v>POSTE</v>
      </c>
      <c r="I3858" s="180" t="str">
        <f>+'INFO SEAL'!M3809</f>
        <v>MADERA</v>
      </c>
      <c r="J3858" s="180" t="str">
        <f>+'INFO SEAL'!N3809&amp;"-"&amp;F3858</f>
        <v>PPM19-MT</v>
      </c>
      <c r="K3858" s="180"/>
      <c r="L3858" s="182" t="str">
        <f>+VLOOKUP('INFO SEAL'!N3809,$J$8:$V$50,3,FALSE)</f>
        <v>POSTE DE MADERA TRATADA DE 12 mts. CL.4</v>
      </c>
      <c r="M3858" s="33">
        <f t="shared" si="134"/>
        <v>1</v>
      </c>
    </row>
    <row r="3859" spans="1:13" x14ac:dyDescent="0.25">
      <c r="A3859" s="73">
        <f>+'INFO SEAL'!B3810</f>
        <v>3805</v>
      </c>
      <c r="B3859" s="180" t="str">
        <f t="shared" si="133"/>
        <v>SICODI</v>
      </c>
      <c r="C3859" s="180" t="str">
        <f>+'INFO SEAL'!C3810</f>
        <v>AREQUIPA</v>
      </c>
      <c r="D3859" s="180" t="str">
        <f>+'INFO SEAL'!D3810</f>
        <v>ISLAY</v>
      </c>
      <c r="E3859" s="180" t="str">
        <f>+'INFO SEAL'!E3810</f>
        <v>MOLLENDO</v>
      </c>
      <c r="F3859" s="180" t="str">
        <f>+IF('INFO SEAL'!I3810="BAJA TENSION","BT",IF('INFO SEAL'!I3810="MEDIA TENSION","MT","AT"))</f>
        <v>MT</v>
      </c>
      <c r="G3859" s="180">
        <f>+'INFO SEAL'!K3810</f>
        <v>13</v>
      </c>
      <c r="H3859" s="180" t="str">
        <f>+'INFO SEAL'!L3810</f>
        <v>POSTE</v>
      </c>
      <c r="I3859" s="180" t="str">
        <f>+'INFO SEAL'!M3810</f>
        <v>CONCRETO</v>
      </c>
      <c r="J3859" s="180" t="str">
        <f>+'INFO SEAL'!N3810&amp;"-"&amp;F3859</f>
        <v>PPC18-MT</v>
      </c>
      <c r="K3859" s="180"/>
      <c r="L3859" s="182" t="str">
        <f>+VLOOKUP('INFO SEAL'!N3810,$J$8:$V$50,3,FALSE)</f>
        <v>POSTE DE CONCRETO ARMADO DE 13/200/140/335</v>
      </c>
      <c r="M3859" s="33">
        <f t="shared" si="134"/>
        <v>0.4</v>
      </c>
    </row>
    <row r="3860" spans="1:13" x14ac:dyDescent="0.25">
      <c r="A3860" s="73">
        <f>+'INFO SEAL'!B3811</f>
        <v>3806</v>
      </c>
      <c r="B3860" s="180" t="str">
        <f t="shared" si="133"/>
        <v>SICODI</v>
      </c>
      <c r="C3860" s="180" t="str">
        <f>+'INFO SEAL'!C3811</f>
        <v>AREQUIPA</v>
      </c>
      <c r="D3860" s="180" t="str">
        <f>+'INFO SEAL'!D3811</f>
        <v>ISLAY</v>
      </c>
      <c r="E3860" s="180" t="str">
        <f>+'INFO SEAL'!E3811</f>
        <v>MOLLENDO</v>
      </c>
      <c r="F3860" s="180" t="str">
        <f>+IF('INFO SEAL'!I3811="BAJA TENSION","BT",IF('INFO SEAL'!I3811="MEDIA TENSION","MT","AT"))</f>
        <v>MT</v>
      </c>
      <c r="G3860" s="180">
        <f>+'INFO SEAL'!K3811</f>
        <v>13</v>
      </c>
      <c r="H3860" s="180" t="str">
        <f>+'INFO SEAL'!L3811</f>
        <v>POSTE</v>
      </c>
      <c r="I3860" s="180" t="str">
        <f>+'INFO SEAL'!M3811</f>
        <v>CONCRETO</v>
      </c>
      <c r="J3860" s="180" t="str">
        <f>+'INFO SEAL'!N3811&amp;"-"&amp;F3860</f>
        <v>PPC19-MT</v>
      </c>
      <c r="K3860" s="180"/>
      <c r="L3860" s="182" t="str">
        <f>+VLOOKUP('INFO SEAL'!N3811,$J$8:$V$50,3,FALSE)</f>
        <v>POSTE DE CONCRETO ARMADO DE 13/300/150/345</v>
      </c>
      <c r="M3860" s="33">
        <f t="shared" si="134"/>
        <v>0.5</v>
      </c>
    </row>
    <row r="3861" spans="1:13" x14ac:dyDescent="0.25">
      <c r="A3861" s="73">
        <f>+'INFO SEAL'!B3812</f>
        <v>3807</v>
      </c>
      <c r="B3861" s="180" t="str">
        <f t="shared" si="133"/>
        <v>SICODI</v>
      </c>
      <c r="C3861" s="180" t="str">
        <f>+'INFO SEAL'!C3812</f>
        <v>AREQUIPA</v>
      </c>
      <c r="D3861" s="180" t="str">
        <f>+'INFO SEAL'!D3812</f>
        <v>ISLAY</v>
      </c>
      <c r="E3861" s="180" t="str">
        <f>+'INFO SEAL'!E3812</f>
        <v>COCACHACRA</v>
      </c>
      <c r="F3861" s="180" t="str">
        <f>+IF('INFO SEAL'!I3812="BAJA TENSION","BT",IF('INFO SEAL'!I3812="MEDIA TENSION","MT","AT"))</f>
        <v>MT</v>
      </c>
      <c r="G3861" s="180">
        <f>+'INFO SEAL'!K3812</f>
        <v>13</v>
      </c>
      <c r="H3861" s="180" t="str">
        <f>+'INFO SEAL'!L3812</f>
        <v>POSTE</v>
      </c>
      <c r="I3861" s="180" t="str">
        <f>+'INFO SEAL'!M3812</f>
        <v>CONCRETO</v>
      </c>
      <c r="J3861" s="180" t="str">
        <f>+'INFO SEAL'!N3812&amp;"-"&amp;F3861</f>
        <v>PPC19-MT</v>
      </c>
      <c r="K3861" s="180"/>
      <c r="L3861" s="182" t="str">
        <f>+VLOOKUP('INFO SEAL'!N3812,$J$8:$V$50,3,FALSE)</f>
        <v>POSTE DE CONCRETO ARMADO DE 13/300/150/345</v>
      </c>
      <c r="M3861" s="33">
        <f t="shared" si="134"/>
        <v>0.5</v>
      </c>
    </row>
    <row r="3862" spans="1:13" x14ac:dyDescent="0.25">
      <c r="A3862" s="73">
        <f>+'INFO SEAL'!B3813</f>
        <v>3808</v>
      </c>
      <c r="B3862" s="180" t="str">
        <f t="shared" si="133"/>
        <v>MOD INV_2018</v>
      </c>
      <c r="C3862" s="180" t="str">
        <f>+'INFO SEAL'!C3813</f>
        <v>AREQUIPA</v>
      </c>
      <c r="D3862" s="180" t="str">
        <f>+'INFO SEAL'!D3813</f>
        <v>ISLAY</v>
      </c>
      <c r="E3862" s="180" t="str">
        <f>+'INFO SEAL'!E3813</f>
        <v>DEAN VALDIVIA</v>
      </c>
      <c r="F3862" s="180" t="str">
        <f>+IF('INFO SEAL'!I3813="BAJA TENSION","BT",IF('INFO SEAL'!I3813="MEDIA TENSION","MT","AT"))</f>
        <v>AT</v>
      </c>
      <c r="G3862" s="180">
        <f>+'INFO SEAL'!K3813</f>
        <v>13</v>
      </c>
      <c r="H3862" s="180" t="str">
        <f>+'INFO SEAL'!L3813</f>
        <v>POSTE</v>
      </c>
      <c r="I3862" s="180" t="str">
        <f>+'INFO SEAL'!M3813</f>
        <v>CONCRETO</v>
      </c>
      <c r="J3862" s="180" t="str">
        <f>+'INFO SEAL'!N3813&amp;"-"&amp;F3862</f>
        <v>EC033COR0S0-120-S3-AT</v>
      </c>
      <c r="K3862" s="180"/>
      <c r="L3862" s="182" t="str">
        <f>+VLOOKUP('INFO SEAL'!N3813,$J$8:$V$50,3,FALSE)</f>
        <v>1 Poste de concreto (15/900) de suspensión (30°) Tipo SU11-15</v>
      </c>
      <c r="M3862" s="33">
        <f t="shared" si="134"/>
        <v>1.3</v>
      </c>
    </row>
    <row r="3863" spans="1:13" x14ac:dyDescent="0.25">
      <c r="A3863" s="73">
        <f>+'INFO SEAL'!B3814</f>
        <v>3809</v>
      </c>
      <c r="B3863" s="180" t="str">
        <f t="shared" si="133"/>
        <v>SICODI</v>
      </c>
      <c r="C3863" s="180" t="str">
        <f>+'INFO SEAL'!C3814</f>
        <v>AREQUIPA</v>
      </c>
      <c r="D3863" s="180" t="str">
        <f>+'INFO SEAL'!D3814</f>
        <v>ISLAY</v>
      </c>
      <c r="E3863" s="180" t="str">
        <f>+'INFO SEAL'!E3814</f>
        <v>MEJIA</v>
      </c>
      <c r="F3863" s="180" t="str">
        <f>+IF('INFO SEAL'!I3814="BAJA TENSION","BT",IF('INFO SEAL'!I3814="MEDIA TENSION","MT","AT"))</f>
        <v>MT</v>
      </c>
      <c r="G3863" s="180">
        <f>+'INFO SEAL'!K3814</f>
        <v>13</v>
      </c>
      <c r="H3863" s="180" t="str">
        <f>+'INFO SEAL'!L3814</f>
        <v>POSTE</v>
      </c>
      <c r="I3863" s="180" t="str">
        <f>+'INFO SEAL'!M3814</f>
        <v>CONCRETO</v>
      </c>
      <c r="J3863" s="180" t="str">
        <f>+'INFO SEAL'!N3814&amp;"-"&amp;F3863</f>
        <v>PPC19-MT</v>
      </c>
      <c r="K3863" s="180"/>
      <c r="L3863" s="182" t="str">
        <f>+VLOOKUP('INFO SEAL'!N3814,$J$8:$V$50,3,FALSE)</f>
        <v>POSTE DE CONCRETO ARMADO DE 13/300/150/345</v>
      </c>
      <c r="M3863" s="33">
        <f t="shared" si="134"/>
        <v>0.5</v>
      </c>
    </row>
    <row r="3864" spans="1:13" x14ac:dyDescent="0.25">
      <c r="A3864" s="73">
        <f>+'INFO SEAL'!B3815</f>
        <v>3810</v>
      </c>
      <c r="B3864" s="180" t="str">
        <f t="shared" si="133"/>
        <v>SICODI</v>
      </c>
      <c r="C3864" s="180" t="str">
        <f>+'INFO SEAL'!C3815</f>
        <v>AREQUIPA</v>
      </c>
      <c r="D3864" s="180" t="str">
        <f>+'INFO SEAL'!D3815</f>
        <v>ISLAY</v>
      </c>
      <c r="E3864" s="180" t="str">
        <f>+'INFO SEAL'!E3815</f>
        <v>MOLLENDO</v>
      </c>
      <c r="F3864" s="180" t="str">
        <f>+IF('INFO SEAL'!I3815="BAJA TENSION","BT",IF('INFO SEAL'!I3815="MEDIA TENSION","MT","AT"))</f>
        <v>MT</v>
      </c>
      <c r="G3864" s="180">
        <f>+'INFO SEAL'!K3815</f>
        <v>12</v>
      </c>
      <c r="H3864" s="180" t="str">
        <f>+'INFO SEAL'!L3815</f>
        <v>POSTE</v>
      </c>
      <c r="I3864" s="180" t="str">
        <f>+'INFO SEAL'!M3815</f>
        <v>CONCRETO</v>
      </c>
      <c r="J3864" s="180" t="str">
        <f>+'INFO SEAL'!N3815&amp;"-"&amp;F3864</f>
        <v>PPC15-MT</v>
      </c>
      <c r="K3864" s="180"/>
      <c r="L3864" s="182" t="str">
        <f>+VLOOKUP('INFO SEAL'!N3815,$J$8:$V$50,3,FALSE)</f>
        <v>POSTE DE CONCRETO ARMADO DE 12/200/120/300</v>
      </c>
      <c r="M3864" s="33">
        <f t="shared" si="134"/>
        <v>0.3</v>
      </c>
    </row>
    <row r="3865" spans="1:13" x14ac:dyDescent="0.25">
      <c r="A3865" s="73">
        <f>+'INFO SEAL'!B3816</f>
        <v>3811</v>
      </c>
      <c r="B3865" s="180" t="str">
        <f t="shared" si="133"/>
        <v>SICODI</v>
      </c>
      <c r="C3865" s="180" t="str">
        <f>+'INFO SEAL'!C3816</f>
        <v>AREQUIPA</v>
      </c>
      <c r="D3865" s="180" t="str">
        <f>+'INFO SEAL'!D3816</f>
        <v>ISLAY</v>
      </c>
      <c r="E3865" s="180" t="str">
        <f>+'INFO SEAL'!E3816</f>
        <v>MOLLENDO</v>
      </c>
      <c r="F3865" s="180" t="str">
        <f>+IF('INFO SEAL'!I3816="BAJA TENSION","BT",IF('INFO SEAL'!I3816="MEDIA TENSION","MT","AT"))</f>
        <v>MT</v>
      </c>
      <c r="G3865" s="180">
        <f>+'INFO SEAL'!K3816</f>
        <v>12</v>
      </c>
      <c r="H3865" s="180" t="str">
        <f>+'INFO SEAL'!L3816</f>
        <v>POSTE</v>
      </c>
      <c r="I3865" s="180" t="str">
        <f>+'INFO SEAL'!M3816</f>
        <v>CONCRETO</v>
      </c>
      <c r="J3865" s="180" t="str">
        <f>+'INFO SEAL'!N3816&amp;"-"&amp;F3865</f>
        <v>PPC15-MT</v>
      </c>
      <c r="K3865" s="180"/>
      <c r="L3865" s="182" t="str">
        <f>+VLOOKUP('INFO SEAL'!N3816,$J$8:$V$50,3,FALSE)</f>
        <v>POSTE DE CONCRETO ARMADO DE 12/200/120/300</v>
      </c>
      <c r="M3865" s="33">
        <f t="shared" si="134"/>
        <v>0.3</v>
      </c>
    </row>
    <row r="3866" spans="1:13" x14ac:dyDescent="0.25">
      <c r="A3866" s="73">
        <f>+'INFO SEAL'!B3817</f>
        <v>3812</v>
      </c>
      <c r="B3866" s="180" t="str">
        <f t="shared" si="133"/>
        <v>SICODI</v>
      </c>
      <c r="C3866" s="180" t="str">
        <f>+'INFO SEAL'!C3817</f>
        <v>AREQUIPA</v>
      </c>
      <c r="D3866" s="180" t="str">
        <f>+'INFO SEAL'!D3817</f>
        <v>ISLAY</v>
      </c>
      <c r="E3866" s="180" t="str">
        <f>+'INFO SEAL'!E3817</f>
        <v>MOLLENDO</v>
      </c>
      <c r="F3866" s="180" t="str">
        <f>+IF('INFO SEAL'!I3817="BAJA TENSION","BT",IF('INFO SEAL'!I3817="MEDIA TENSION","MT","AT"))</f>
        <v>MT</v>
      </c>
      <c r="G3866" s="180">
        <f>+'INFO SEAL'!K3817</f>
        <v>12</v>
      </c>
      <c r="H3866" s="180" t="str">
        <f>+'INFO SEAL'!L3817</f>
        <v>POSTE</v>
      </c>
      <c r="I3866" s="180" t="str">
        <f>+'INFO SEAL'!M3817</f>
        <v>CONCRETO</v>
      </c>
      <c r="J3866" s="180" t="str">
        <f>+'INFO SEAL'!N3817&amp;"-"&amp;F3866</f>
        <v>PPC15-MT</v>
      </c>
      <c r="K3866" s="180"/>
      <c r="L3866" s="182" t="str">
        <f>+VLOOKUP('INFO SEAL'!N3817,$J$8:$V$50,3,FALSE)</f>
        <v>POSTE DE CONCRETO ARMADO DE 12/200/120/300</v>
      </c>
      <c r="M3866" s="33">
        <f t="shared" si="134"/>
        <v>0.3</v>
      </c>
    </row>
    <row r="3867" spans="1:13" x14ac:dyDescent="0.25">
      <c r="A3867" s="73">
        <f>+'INFO SEAL'!B3818</f>
        <v>3813</v>
      </c>
      <c r="B3867" s="180" t="str">
        <f t="shared" si="133"/>
        <v>SICODI</v>
      </c>
      <c r="C3867" s="180" t="str">
        <f>+'INFO SEAL'!C3818</f>
        <v>AREQUIPA</v>
      </c>
      <c r="D3867" s="180" t="str">
        <f>+'INFO SEAL'!D3818</f>
        <v>ISLAY</v>
      </c>
      <c r="E3867" s="180" t="str">
        <f>+'INFO SEAL'!E3818</f>
        <v>MEJIA</v>
      </c>
      <c r="F3867" s="180" t="str">
        <f>+IF('INFO SEAL'!I3818="BAJA TENSION","BT",IF('INFO SEAL'!I3818="MEDIA TENSION","MT","AT"))</f>
        <v>MT</v>
      </c>
      <c r="G3867" s="180">
        <f>+'INFO SEAL'!K3818</f>
        <v>13</v>
      </c>
      <c r="H3867" s="180" t="str">
        <f>+'INFO SEAL'!L3818</f>
        <v>POSTE</v>
      </c>
      <c r="I3867" s="180" t="str">
        <f>+'INFO SEAL'!M3818</f>
        <v>CONCRETO</v>
      </c>
      <c r="J3867" s="180" t="str">
        <f>+'INFO SEAL'!N3818&amp;"-"&amp;F3867</f>
        <v>PPC18-MT</v>
      </c>
      <c r="K3867" s="180"/>
      <c r="L3867" s="182" t="str">
        <f>+VLOOKUP('INFO SEAL'!N3818,$J$8:$V$50,3,FALSE)</f>
        <v>POSTE DE CONCRETO ARMADO DE 13/200/140/335</v>
      </c>
      <c r="M3867" s="33">
        <f t="shared" si="134"/>
        <v>0.4</v>
      </c>
    </row>
    <row r="3868" spans="1:13" x14ac:dyDescent="0.25">
      <c r="A3868" s="73">
        <f>+'INFO SEAL'!B3819</f>
        <v>3814</v>
      </c>
      <c r="B3868" s="180" t="str">
        <f t="shared" si="133"/>
        <v>SICODI</v>
      </c>
      <c r="C3868" s="180" t="str">
        <f>+'INFO SEAL'!C3819</f>
        <v>AREQUIPA</v>
      </c>
      <c r="D3868" s="180" t="str">
        <f>+'INFO SEAL'!D3819</f>
        <v>ISLAY</v>
      </c>
      <c r="E3868" s="180" t="str">
        <f>+'INFO SEAL'!E3819</f>
        <v>MEJIA</v>
      </c>
      <c r="F3868" s="180" t="str">
        <f>+IF('INFO SEAL'!I3819="BAJA TENSION","BT",IF('INFO SEAL'!I3819="MEDIA TENSION","MT","AT"))</f>
        <v>MT</v>
      </c>
      <c r="G3868" s="180">
        <f>+'INFO SEAL'!K3819</f>
        <v>12</v>
      </c>
      <c r="H3868" s="180" t="str">
        <f>+'INFO SEAL'!L3819</f>
        <v>POSTE</v>
      </c>
      <c r="I3868" s="180" t="str">
        <f>+'INFO SEAL'!M3819</f>
        <v>MADERA</v>
      </c>
      <c r="J3868" s="180" t="str">
        <f>+'INFO SEAL'!N3819&amp;"-"&amp;F3868</f>
        <v>PPM19-MT</v>
      </c>
      <c r="K3868" s="180"/>
      <c r="L3868" s="182" t="str">
        <f>+VLOOKUP('INFO SEAL'!N3819,$J$8:$V$50,3,FALSE)</f>
        <v>POSTE DE MADERA TRATADA DE 12 mts. CL.4</v>
      </c>
      <c r="M3868" s="33">
        <f t="shared" si="134"/>
        <v>1</v>
      </c>
    </row>
    <row r="3869" spans="1:13" x14ac:dyDescent="0.25">
      <c r="A3869" s="73">
        <f>+'INFO SEAL'!B3820</f>
        <v>3815</v>
      </c>
      <c r="B3869" s="180" t="str">
        <f t="shared" si="133"/>
        <v>SICODI</v>
      </c>
      <c r="C3869" s="180" t="str">
        <f>+'INFO SEAL'!C3820</f>
        <v>AREQUIPA</v>
      </c>
      <c r="D3869" s="180" t="str">
        <f>+'INFO SEAL'!D3820</f>
        <v>ISLAY</v>
      </c>
      <c r="E3869" s="180" t="str">
        <f>+'INFO SEAL'!E3820</f>
        <v>MOLLENDO</v>
      </c>
      <c r="F3869" s="180" t="str">
        <f>+IF('INFO SEAL'!I3820="BAJA TENSION","BT",IF('INFO SEAL'!I3820="MEDIA TENSION","MT","AT"))</f>
        <v>MT</v>
      </c>
      <c r="G3869" s="180">
        <f>+'INFO SEAL'!K3820</f>
        <v>12</v>
      </c>
      <c r="H3869" s="180" t="str">
        <f>+'INFO SEAL'!L3820</f>
        <v>POSTE</v>
      </c>
      <c r="I3869" s="180" t="str">
        <f>+'INFO SEAL'!M3820</f>
        <v>MADERA</v>
      </c>
      <c r="J3869" s="180" t="str">
        <f>+'INFO SEAL'!N3820&amp;"-"&amp;F3869</f>
        <v>PPM19-MT</v>
      </c>
      <c r="K3869" s="180"/>
      <c r="L3869" s="182" t="str">
        <f>+VLOOKUP('INFO SEAL'!N3820,$J$8:$V$50,3,FALSE)</f>
        <v>POSTE DE MADERA TRATADA DE 12 mts. CL.4</v>
      </c>
      <c r="M3869" s="33">
        <f t="shared" si="134"/>
        <v>1</v>
      </c>
    </row>
    <row r="3870" spans="1:13" x14ac:dyDescent="0.25">
      <c r="A3870" s="73">
        <f>+'INFO SEAL'!B3821</f>
        <v>3816</v>
      </c>
      <c r="B3870" s="180" t="str">
        <f t="shared" si="133"/>
        <v>SICODI</v>
      </c>
      <c r="C3870" s="180" t="str">
        <f>+'INFO SEAL'!C3821</f>
        <v>AREQUIPA</v>
      </c>
      <c r="D3870" s="180" t="str">
        <f>+'INFO SEAL'!D3821</f>
        <v>ISLAY</v>
      </c>
      <c r="E3870" s="180" t="str">
        <f>+'INFO SEAL'!E3821</f>
        <v>MOLLENDO</v>
      </c>
      <c r="F3870" s="180" t="str">
        <f>+IF('INFO SEAL'!I3821="BAJA TENSION","BT",IF('INFO SEAL'!I3821="MEDIA TENSION","MT","AT"))</f>
        <v>MT</v>
      </c>
      <c r="G3870" s="180">
        <f>+'INFO SEAL'!K3821</f>
        <v>13</v>
      </c>
      <c r="H3870" s="180" t="str">
        <f>+'INFO SEAL'!L3821</f>
        <v>POSTE</v>
      </c>
      <c r="I3870" s="180" t="str">
        <f>+'INFO SEAL'!M3821</f>
        <v>CONCRETO</v>
      </c>
      <c r="J3870" s="180" t="str">
        <f>+'INFO SEAL'!N3821&amp;"-"&amp;F3870</f>
        <v>PPC19-MT</v>
      </c>
      <c r="K3870" s="180"/>
      <c r="L3870" s="182" t="str">
        <f>+VLOOKUP('INFO SEAL'!N3821,$J$8:$V$50,3,FALSE)</f>
        <v>POSTE DE CONCRETO ARMADO DE 13/300/150/345</v>
      </c>
      <c r="M3870" s="33">
        <f t="shared" si="134"/>
        <v>0.5</v>
      </c>
    </row>
    <row r="3871" spans="1:13" x14ac:dyDescent="0.25">
      <c r="A3871" s="73">
        <f>+'INFO SEAL'!B3822</f>
        <v>3817</v>
      </c>
      <c r="B3871" s="180" t="str">
        <f t="shared" si="133"/>
        <v>MOD INV_2018</v>
      </c>
      <c r="C3871" s="180" t="str">
        <f>+'INFO SEAL'!C3822</f>
        <v>AREQUIPA</v>
      </c>
      <c r="D3871" s="180" t="str">
        <f>+'INFO SEAL'!D3822</f>
        <v>ISLAY</v>
      </c>
      <c r="E3871" s="180" t="str">
        <f>+'INFO SEAL'!E3822</f>
        <v>DEAN VALDIVIA</v>
      </c>
      <c r="F3871" s="180" t="str">
        <f>+IF('INFO SEAL'!I3822="BAJA TENSION","BT",IF('INFO SEAL'!I3822="MEDIA TENSION","MT","AT"))</f>
        <v>AT</v>
      </c>
      <c r="G3871" s="180">
        <f>+'INFO SEAL'!K3822</f>
        <v>13</v>
      </c>
      <c r="H3871" s="180" t="str">
        <f>+'INFO SEAL'!L3822</f>
        <v>POSTE</v>
      </c>
      <c r="I3871" s="180" t="str">
        <f>+'INFO SEAL'!M3822</f>
        <v>CONCRETO</v>
      </c>
      <c r="J3871" s="180" t="str">
        <f>+'INFO SEAL'!N3822&amp;"-"&amp;F3871</f>
        <v>EC033COR0S0-070-RT-AT</v>
      </c>
      <c r="K3871" s="180"/>
      <c r="L3871" s="182" t="str">
        <f>+VLOOKUP('INFO SEAL'!N3822,$J$8:$V$50,3,FALSE)</f>
        <v>1 Poste de concreto (15/1000) de retención y terminal (90°) Tipo RTU1-15</v>
      </c>
      <c r="M3871" s="33">
        <f t="shared" si="134"/>
        <v>1.4</v>
      </c>
    </row>
    <row r="3872" spans="1:13" x14ac:dyDescent="0.25">
      <c r="A3872" s="73">
        <f>+'INFO SEAL'!B3823</f>
        <v>3818</v>
      </c>
      <c r="B3872" s="180" t="str">
        <f t="shared" si="133"/>
        <v>SICODI</v>
      </c>
      <c r="C3872" s="180" t="str">
        <f>+'INFO SEAL'!C3823</f>
        <v>AREQUIPA</v>
      </c>
      <c r="D3872" s="180" t="str">
        <f>+'INFO SEAL'!D3823</f>
        <v>ISLAY</v>
      </c>
      <c r="E3872" s="180" t="str">
        <f>+'INFO SEAL'!E3823</f>
        <v>MEJIA</v>
      </c>
      <c r="F3872" s="180" t="str">
        <f>+IF('INFO SEAL'!I3823="BAJA TENSION","BT",IF('INFO SEAL'!I3823="MEDIA TENSION","MT","AT"))</f>
        <v>MT</v>
      </c>
      <c r="G3872" s="180">
        <f>+'INFO SEAL'!K3823</f>
        <v>13</v>
      </c>
      <c r="H3872" s="180" t="str">
        <f>+'INFO SEAL'!L3823</f>
        <v>POSTE</v>
      </c>
      <c r="I3872" s="180" t="str">
        <f>+'INFO SEAL'!M3823</f>
        <v>CONCRETO</v>
      </c>
      <c r="J3872" s="180" t="str">
        <f>+'INFO SEAL'!N3823&amp;"-"&amp;F3872</f>
        <v>PPC19-MT</v>
      </c>
      <c r="K3872" s="180"/>
      <c r="L3872" s="182" t="str">
        <f>+VLOOKUP('INFO SEAL'!N3823,$J$8:$V$50,3,FALSE)</f>
        <v>POSTE DE CONCRETO ARMADO DE 13/300/150/345</v>
      </c>
      <c r="M3872" s="33">
        <f t="shared" si="134"/>
        <v>0.5</v>
      </c>
    </row>
    <row r="3873" spans="1:13" x14ac:dyDescent="0.25">
      <c r="A3873" s="73">
        <f>+'INFO SEAL'!B3824</f>
        <v>3819</v>
      </c>
      <c r="B3873" s="180" t="str">
        <f t="shared" si="133"/>
        <v>SICODI</v>
      </c>
      <c r="C3873" s="180" t="str">
        <f>+'INFO SEAL'!C3824</f>
        <v>AREQUIPA</v>
      </c>
      <c r="D3873" s="180" t="str">
        <f>+'INFO SEAL'!D3824</f>
        <v>ISLAY</v>
      </c>
      <c r="E3873" s="180" t="str">
        <f>+'INFO SEAL'!E3824</f>
        <v>MOLLENDO</v>
      </c>
      <c r="F3873" s="180" t="str">
        <f>+IF('INFO SEAL'!I3824="BAJA TENSION","BT",IF('INFO SEAL'!I3824="MEDIA TENSION","MT","AT"))</f>
        <v>MT</v>
      </c>
      <c r="G3873" s="180">
        <f>+'INFO SEAL'!K3824</f>
        <v>12</v>
      </c>
      <c r="H3873" s="180" t="str">
        <f>+'INFO SEAL'!L3824</f>
        <v>POSTE</v>
      </c>
      <c r="I3873" s="180" t="str">
        <f>+'INFO SEAL'!M3824</f>
        <v>CONCRETO</v>
      </c>
      <c r="J3873" s="180" t="str">
        <f>+'INFO SEAL'!N3824&amp;"-"&amp;F3873</f>
        <v>PPC15-MT</v>
      </c>
      <c r="K3873" s="180"/>
      <c r="L3873" s="182" t="str">
        <f>+VLOOKUP('INFO SEAL'!N3824,$J$8:$V$50,3,FALSE)</f>
        <v>POSTE DE CONCRETO ARMADO DE 12/200/120/300</v>
      </c>
      <c r="M3873" s="33">
        <f t="shared" si="134"/>
        <v>0.3</v>
      </c>
    </row>
    <row r="3874" spans="1:13" x14ac:dyDescent="0.25">
      <c r="A3874" s="73">
        <f>+'INFO SEAL'!B3825</f>
        <v>3820</v>
      </c>
      <c r="B3874" s="180" t="str">
        <f t="shared" si="133"/>
        <v>MOD INV_2018</v>
      </c>
      <c r="C3874" s="180" t="str">
        <f>+'INFO SEAL'!C3825</f>
        <v>AREQUIPA</v>
      </c>
      <c r="D3874" s="180" t="str">
        <f>+'INFO SEAL'!D3825</f>
        <v>ISLAY</v>
      </c>
      <c r="E3874" s="180" t="str">
        <f>+'INFO SEAL'!E3825</f>
        <v>MOLLENDO</v>
      </c>
      <c r="F3874" s="180" t="str">
        <f>+IF('INFO SEAL'!I3825="BAJA TENSION","BT",IF('INFO SEAL'!I3825="MEDIA TENSION","MT","AT"))</f>
        <v>AT</v>
      </c>
      <c r="G3874" s="180">
        <f>+'INFO SEAL'!K3825</f>
        <v>12</v>
      </c>
      <c r="H3874" s="180" t="str">
        <f>+'INFO SEAL'!L3825</f>
        <v>POSTE</v>
      </c>
      <c r="I3874" s="180" t="str">
        <f>+'INFO SEAL'!M3825</f>
        <v>CONCRETO</v>
      </c>
      <c r="J3874" s="180" t="str">
        <f>+'INFO SEAL'!N3825&amp;"-"&amp;F3874</f>
        <v>EC033COR0S0-120-S3-AT</v>
      </c>
      <c r="K3874" s="180"/>
      <c r="L3874" s="182" t="str">
        <f>+VLOOKUP('INFO SEAL'!N3825,$J$8:$V$50,3,FALSE)</f>
        <v>1 Poste de concreto (15/900) de suspensión (30°) Tipo SU11-15</v>
      </c>
      <c r="M3874" s="33">
        <f t="shared" si="134"/>
        <v>1.3</v>
      </c>
    </row>
    <row r="3875" spans="1:13" x14ac:dyDescent="0.25">
      <c r="A3875" s="73">
        <f>+'INFO SEAL'!B3826</f>
        <v>3821</v>
      </c>
      <c r="B3875" s="180" t="str">
        <f t="shared" si="133"/>
        <v>MOD INV_2018</v>
      </c>
      <c r="C3875" s="180" t="str">
        <f>+'INFO SEAL'!C3826</f>
        <v>AREQUIPA</v>
      </c>
      <c r="D3875" s="180" t="str">
        <f>+'INFO SEAL'!D3826</f>
        <v>ISLAY</v>
      </c>
      <c r="E3875" s="180" t="str">
        <f>+'INFO SEAL'!E3826</f>
        <v>MOLLENDO</v>
      </c>
      <c r="F3875" s="180" t="str">
        <f>+IF('INFO SEAL'!I3826="BAJA TENSION","BT",IF('INFO SEAL'!I3826="MEDIA TENSION","MT","AT"))</f>
        <v>AT</v>
      </c>
      <c r="G3875" s="180">
        <f>+'INFO SEAL'!K3826</f>
        <v>12</v>
      </c>
      <c r="H3875" s="180" t="str">
        <f>+'INFO SEAL'!L3826</f>
        <v>POSTE</v>
      </c>
      <c r="I3875" s="180" t="str">
        <f>+'INFO SEAL'!M3826</f>
        <v>CONCRETO</v>
      </c>
      <c r="J3875" s="180" t="str">
        <f>+'INFO SEAL'!N3826&amp;"-"&amp;F3875</f>
        <v>EC033COR0S0-120-S3-AT</v>
      </c>
      <c r="K3875" s="180"/>
      <c r="L3875" s="182" t="str">
        <f>+VLOOKUP('INFO SEAL'!N3826,$J$8:$V$50,3,FALSE)</f>
        <v>1 Poste de concreto (15/900) de suspensión (30°) Tipo SU11-15</v>
      </c>
      <c r="M3875" s="33">
        <f t="shared" si="134"/>
        <v>1.3</v>
      </c>
    </row>
    <row r="3876" spans="1:13" x14ac:dyDescent="0.25">
      <c r="A3876" s="73">
        <f>+'INFO SEAL'!B3827</f>
        <v>3822</v>
      </c>
      <c r="B3876" s="180" t="str">
        <f t="shared" si="133"/>
        <v>MOD INV_2018</v>
      </c>
      <c r="C3876" s="180" t="str">
        <f>+'INFO SEAL'!C3827</f>
        <v>AREQUIPA</v>
      </c>
      <c r="D3876" s="180" t="str">
        <f>+'INFO SEAL'!D3827</f>
        <v>ISLAY</v>
      </c>
      <c r="E3876" s="180" t="str">
        <f>+'INFO SEAL'!E3827</f>
        <v>DEAN VALDIVIA</v>
      </c>
      <c r="F3876" s="180" t="str">
        <f>+IF('INFO SEAL'!I3827="BAJA TENSION","BT",IF('INFO SEAL'!I3827="MEDIA TENSION","MT","AT"))</f>
        <v>AT</v>
      </c>
      <c r="G3876" s="180">
        <f>+'INFO SEAL'!K3827</f>
        <v>12</v>
      </c>
      <c r="H3876" s="180" t="str">
        <f>+'INFO SEAL'!L3827</f>
        <v>POSTE</v>
      </c>
      <c r="I3876" s="180" t="str">
        <f>+'INFO SEAL'!M3827</f>
        <v>CONCRETO</v>
      </c>
      <c r="J3876" s="180" t="str">
        <f>+'INFO SEAL'!N3827&amp;"-"&amp;F3876</f>
        <v>EC033COR0S0-120-S3-AT</v>
      </c>
      <c r="K3876" s="180"/>
      <c r="L3876" s="182" t="str">
        <f>+VLOOKUP('INFO SEAL'!N3827,$J$8:$V$50,3,FALSE)</f>
        <v>1 Poste de concreto (15/900) de suspensión (30°) Tipo SU11-15</v>
      </c>
      <c r="M3876" s="33">
        <f t="shared" si="134"/>
        <v>1.3</v>
      </c>
    </row>
    <row r="3877" spans="1:13" x14ac:dyDescent="0.25">
      <c r="A3877" s="73">
        <f>+'INFO SEAL'!B3828</f>
        <v>3823</v>
      </c>
      <c r="B3877" s="180" t="str">
        <f t="shared" si="133"/>
        <v>MOD INV_2018</v>
      </c>
      <c r="C3877" s="180" t="str">
        <f>+'INFO SEAL'!C3828</f>
        <v>AREQUIPA</v>
      </c>
      <c r="D3877" s="180" t="str">
        <f>+'INFO SEAL'!D3828</f>
        <v>ISLAY</v>
      </c>
      <c r="E3877" s="180" t="str">
        <f>+'INFO SEAL'!E3828</f>
        <v>MOLLENDO</v>
      </c>
      <c r="F3877" s="180" t="str">
        <f>+IF('INFO SEAL'!I3828="BAJA TENSION","BT",IF('INFO SEAL'!I3828="MEDIA TENSION","MT","AT"))</f>
        <v>AT</v>
      </c>
      <c r="G3877" s="180">
        <f>+'INFO SEAL'!K3828</f>
        <v>12</v>
      </c>
      <c r="H3877" s="180" t="str">
        <f>+'INFO SEAL'!L3828</f>
        <v>POSTE</v>
      </c>
      <c r="I3877" s="180" t="str">
        <f>+'INFO SEAL'!M3828</f>
        <v>CONCRETO</v>
      </c>
      <c r="J3877" s="180" t="str">
        <f>+'INFO SEAL'!N3828&amp;"-"&amp;F3877</f>
        <v>EC033COR0S0-120-S3-AT</v>
      </c>
      <c r="K3877" s="180"/>
      <c r="L3877" s="182" t="str">
        <f>+VLOOKUP('INFO SEAL'!N3828,$J$8:$V$50,3,FALSE)</f>
        <v>1 Poste de concreto (15/900) de suspensión (30°) Tipo SU11-15</v>
      </c>
      <c r="M3877" s="33">
        <f t="shared" si="134"/>
        <v>1.3</v>
      </c>
    </row>
    <row r="3878" spans="1:13" x14ac:dyDescent="0.25">
      <c r="A3878" s="73">
        <f>+'INFO SEAL'!B3829</f>
        <v>3824</v>
      </c>
      <c r="B3878" s="180" t="str">
        <f t="shared" si="133"/>
        <v>SICODI</v>
      </c>
      <c r="C3878" s="180" t="str">
        <f>+'INFO SEAL'!C3829</f>
        <v>AREQUIPA</v>
      </c>
      <c r="D3878" s="180" t="str">
        <f>+'INFO SEAL'!D3829</f>
        <v>ISLAY</v>
      </c>
      <c r="E3878" s="180" t="str">
        <f>+'INFO SEAL'!E3829</f>
        <v>MEJIA</v>
      </c>
      <c r="F3878" s="180" t="str">
        <f>+IF('INFO SEAL'!I3829="BAJA TENSION","BT",IF('INFO SEAL'!I3829="MEDIA TENSION","MT","AT"))</f>
        <v>MT</v>
      </c>
      <c r="G3878" s="180">
        <f>+'INFO SEAL'!K3829</f>
        <v>12</v>
      </c>
      <c r="H3878" s="180" t="str">
        <f>+'INFO SEAL'!L3829</f>
        <v>POSTE</v>
      </c>
      <c r="I3878" s="180" t="str">
        <f>+'INFO SEAL'!M3829</f>
        <v>CONCRETO</v>
      </c>
      <c r="J3878" s="180" t="str">
        <f>+'INFO SEAL'!N3829&amp;"-"&amp;F3878</f>
        <v>PPC15-MT</v>
      </c>
      <c r="K3878" s="180"/>
      <c r="L3878" s="182" t="str">
        <f>+VLOOKUP('INFO SEAL'!N3829,$J$8:$V$50,3,FALSE)</f>
        <v>POSTE DE CONCRETO ARMADO DE 12/200/120/300</v>
      </c>
      <c r="M3878" s="33">
        <f t="shared" si="134"/>
        <v>0.3</v>
      </c>
    </row>
    <row r="3879" spans="1:13" x14ac:dyDescent="0.25">
      <c r="A3879" s="73">
        <f>+'INFO SEAL'!B3830</f>
        <v>3825</v>
      </c>
      <c r="B3879" s="180" t="str">
        <f t="shared" si="133"/>
        <v>SICODI</v>
      </c>
      <c r="C3879" s="180" t="str">
        <f>+'INFO SEAL'!C3830</f>
        <v>AREQUIPA</v>
      </c>
      <c r="D3879" s="180" t="str">
        <f>+'INFO SEAL'!D3830</f>
        <v>ISLAY</v>
      </c>
      <c r="E3879" s="180" t="str">
        <f>+'INFO SEAL'!E3830</f>
        <v>MOLLENDO</v>
      </c>
      <c r="F3879" s="180" t="str">
        <f>+IF('INFO SEAL'!I3830="BAJA TENSION","BT",IF('INFO SEAL'!I3830="MEDIA TENSION","MT","AT"))</f>
        <v>MT</v>
      </c>
      <c r="G3879" s="180">
        <f>+'INFO SEAL'!K3830</f>
        <v>13</v>
      </c>
      <c r="H3879" s="180" t="str">
        <f>+'INFO SEAL'!L3830</f>
        <v>POSTE</v>
      </c>
      <c r="I3879" s="180" t="str">
        <f>+'INFO SEAL'!M3830</f>
        <v>CONCRETO</v>
      </c>
      <c r="J3879" s="180" t="str">
        <f>+'INFO SEAL'!N3830&amp;"-"&amp;F3879</f>
        <v>PPC19-MT</v>
      </c>
      <c r="K3879" s="180"/>
      <c r="L3879" s="182" t="str">
        <f>+VLOOKUP('INFO SEAL'!N3830,$J$8:$V$50,3,FALSE)</f>
        <v>POSTE DE CONCRETO ARMADO DE 13/300/150/345</v>
      </c>
      <c r="M3879" s="33">
        <f t="shared" si="134"/>
        <v>0.5</v>
      </c>
    </row>
    <row r="3880" spans="1:13" x14ac:dyDescent="0.25">
      <c r="A3880" s="73">
        <f>+'INFO SEAL'!B3831</f>
        <v>3826</v>
      </c>
      <c r="B3880" s="180" t="str">
        <f t="shared" si="133"/>
        <v>SICODI</v>
      </c>
      <c r="C3880" s="180" t="str">
        <f>+'INFO SEAL'!C3831</f>
        <v>AREQUIPA</v>
      </c>
      <c r="D3880" s="180" t="str">
        <f>+'INFO SEAL'!D3831</f>
        <v>ISLAY</v>
      </c>
      <c r="E3880" s="180" t="str">
        <f>+'INFO SEAL'!E3831</f>
        <v>MEJIA</v>
      </c>
      <c r="F3880" s="180" t="str">
        <f>+IF('INFO SEAL'!I3831="BAJA TENSION","BT",IF('INFO SEAL'!I3831="MEDIA TENSION","MT","AT"))</f>
        <v>MT</v>
      </c>
      <c r="G3880" s="180">
        <f>+'INFO SEAL'!K3831</f>
        <v>13</v>
      </c>
      <c r="H3880" s="180" t="str">
        <f>+'INFO SEAL'!L3831</f>
        <v>POSTE</v>
      </c>
      <c r="I3880" s="180" t="str">
        <f>+'INFO SEAL'!M3831</f>
        <v>CONCRETO</v>
      </c>
      <c r="J3880" s="180" t="str">
        <f>+'INFO SEAL'!N3831&amp;"-"&amp;F3880</f>
        <v>PPC19-MT</v>
      </c>
      <c r="K3880" s="180"/>
      <c r="L3880" s="182" t="str">
        <f>+VLOOKUP('INFO SEAL'!N3831,$J$8:$V$50,3,FALSE)</f>
        <v>POSTE DE CONCRETO ARMADO DE 13/300/150/345</v>
      </c>
      <c r="M3880" s="33">
        <f t="shared" si="134"/>
        <v>0.5</v>
      </c>
    </row>
    <row r="3881" spans="1:13" x14ac:dyDescent="0.25">
      <c r="A3881" s="73">
        <f>+'INFO SEAL'!B3832</f>
        <v>3827</v>
      </c>
      <c r="B3881" s="180" t="str">
        <f t="shared" si="133"/>
        <v>SICODI</v>
      </c>
      <c r="C3881" s="180" t="str">
        <f>+'INFO SEAL'!C3832</f>
        <v>AREQUIPA</v>
      </c>
      <c r="D3881" s="180" t="str">
        <f>+'INFO SEAL'!D3832</f>
        <v>ISLAY</v>
      </c>
      <c r="E3881" s="180" t="str">
        <f>+'INFO SEAL'!E3832</f>
        <v>MOLLENDO</v>
      </c>
      <c r="F3881" s="180" t="str">
        <f>+IF('INFO SEAL'!I3832="BAJA TENSION","BT",IF('INFO SEAL'!I3832="MEDIA TENSION","MT","AT"))</f>
        <v>MT</v>
      </c>
      <c r="G3881" s="180">
        <f>+'INFO SEAL'!K3832</f>
        <v>14</v>
      </c>
      <c r="H3881" s="180" t="str">
        <f>+'INFO SEAL'!L3832</f>
        <v>POSTE</v>
      </c>
      <c r="I3881" s="180" t="str">
        <f>+'INFO SEAL'!M3832</f>
        <v>CONCRETO</v>
      </c>
      <c r="J3881" s="180" t="str">
        <f>+'INFO SEAL'!N3832&amp;"-"&amp;F3881</f>
        <v>PPC22-MT</v>
      </c>
      <c r="K3881" s="180"/>
      <c r="L3881" s="182" t="str">
        <f>+VLOOKUP('INFO SEAL'!N3832,$J$8:$V$50,3,FALSE)</f>
        <v>POSTE DE CONCRETO ARMADO DE 15/200/135/360</v>
      </c>
      <c r="M3881" s="33">
        <f t="shared" si="134"/>
        <v>0.5</v>
      </c>
    </row>
    <row r="3882" spans="1:13" x14ac:dyDescent="0.25">
      <c r="A3882" s="73">
        <f>+'INFO SEAL'!B3833</f>
        <v>3828</v>
      </c>
      <c r="B3882" s="180" t="str">
        <f t="shared" si="133"/>
        <v>SICODI</v>
      </c>
      <c r="C3882" s="180" t="str">
        <f>+'INFO SEAL'!C3833</f>
        <v>AREQUIPA</v>
      </c>
      <c r="D3882" s="180" t="str">
        <f>+'INFO SEAL'!D3833</f>
        <v>ISLAY</v>
      </c>
      <c r="E3882" s="180" t="str">
        <f>+'INFO SEAL'!E3833</f>
        <v>MOLLENDO</v>
      </c>
      <c r="F3882" s="180" t="str">
        <f>+IF('INFO SEAL'!I3833="BAJA TENSION","BT",IF('INFO SEAL'!I3833="MEDIA TENSION","MT","AT"))</f>
        <v>MT</v>
      </c>
      <c r="G3882" s="180">
        <f>+'INFO SEAL'!K3833</f>
        <v>12</v>
      </c>
      <c r="H3882" s="180" t="str">
        <f>+'INFO SEAL'!L3833</f>
        <v>POSTE</v>
      </c>
      <c r="I3882" s="180" t="str">
        <f>+'INFO SEAL'!M3833</f>
        <v>MADERA</v>
      </c>
      <c r="J3882" s="180" t="str">
        <f>+'INFO SEAL'!N3833&amp;"-"&amp;F3882</f>
        <v>PPM19-MT</v>
      </c>
      <c r="K3882" s="180"/>
      <c r="L3882" s="182" t="str">
        <f>+VLOOKUP('INFO SEAL'!N3833,$J$8:$V$50,3,FALSE)</f>
        <v>POSTE DE MADERA TRATADA DE 12 mts. CL.4</v>
      </c>
      <c r="M3882" s="33">
        <f t="shared" si="134"/>
        <v>1</v>
      </c>
    </row>
    <row r="3883" spans="1:13" x14ac:dyDescent="0.25">
      <c r="A3883" s="73">
        <f>+'INFO SEAL'!B3834</f>
        <v>3829</v>
      </c>
      <c r="B3883" s="180" t="str">
        <f t="shared" si="133"/>
        <v>SICODI</v>
      </c>
      <c r="C3883" s="180" t="str">
        <f>+'INFO SEAL'!C3834</f>
        <v>AREQUIPA</v>
      </c>
      <c r="D3883" s="180" t="str">
        <f>+'INFO SEAL'!D3834</f>
        <v>ISLAY</v>
      </c>
      <c r="E3883" s="180" t="str">
        <f>+'INFO SEAL'!E3834</f>
        <v>MOLLENDO</v>
      </c>
      <c r="F3883" s="180" t="str">
        <f>+IF('INFO SEAL'!I3834="BAJA TENSION","BT",IF('INFO SEAL'!I3834="MEDIA TENSION","MT","AT"))</f>
        <v>MT</v>
      </c>
      <c r="G3883" s="180">
        <f>+'INFO SEAL'!K3834</f>
        <v>12</v>
      </c>
      <c r="H3883" s="180" t="str">
        <f>+'INFO SEAL'!L3834</f>
        <v>POSTE</v>
      </c>
      <c r="I3883" s="180" t="str">
        <f>+'INFO SEAL'!M3834</f>
        <v>CONCRETO</v>
      </c>
      <c r="J3883" s="180" t="str">
        <f>+'INFO SEAL'!N3834&amp;"-"&amp;F3883</f>
        <v>PPC15-MT</v>
      </c>
      <c r="K3883" s="180"/>
      <c r="L3883" s="182" t="str">
        <f>+VLOOKUP('INFO SEAL'!N3834,$J$8:$V$50,3,FALSE)</f>
        <v>POSTE DE CONCRETO ARMADO DE 12/200/120/300</v>
      </c>
      <c r="M3883" s="33">
        <f t="shared" si="134"/>
        <v>0.3</v>
      </c>
    </row>
    <row r="3884" spans="1:13" x14ac:dyDescent="0.25">
      <c r="A3884" s="73">
        <f>+'INFO SEAL'!B3835</f>
        <v>3830</v>
      </c>
      <c r="B3884" s="180" t="str">
        <f t="shared" si="133"/>
        <v>SICODI</v>
      </c>
      <c r="C3884" s="180" t="str">
        <f>+'INFO SEAL'!C3835</f>
        <v>AREQUIPA</v>
      </c>
      <c r="D3884" s="180" t="str">
        <f>+'INFO SEAL'!D3835</f>
        <v>ISLAY</v>
      </c>
      <c r="E3884" s="180" t="str">
        <f>+'INFO SEAL'!E3835</f>
        <v>MOLLENDO</v>
      </c>
      <c r="F3884" s="180" t="str">
        <f>+IF('INFO SEAL'!I3835="BAJA TENSION","BT",IF('INFO SEAL'!I3835="MEDIA TENSION","MT","AT"))</f>
        <v>MT</v>
      </c>
      <c r="G3884" s="180">
        <f>+'INFO SEAL'!K3835</f>
        <v>13</v>
      </c>
      <c r="H3884" s="180" t="str">
        <f>+'INFO SEAL'!L3835</f>
        <v>POSTE</v>
      </c>
      <c r="I3884" s="180" t="str">
        <f>+'INFO SEAL'!M3835</f>
        <v>CONCRETO</v>
      </c>
      <c r="J3884" s="180" t="str">
        <f>+'INFO SEAL'!N3835&amp;"-"&amp;F3884</f>
        <v>PPC18-MT</v>
      </c>
      <c r="K3884" s="180"/>
      <c r="L3884" s="182" t="str">
        <f>+VLOOKUP('INFO SEAL'!N3835,$J$8:$V$50,3,FALSE)</f>
        <v>POSTE DE CONCRETO ARMADO DE 13/200/140/335</v>
      </c>
      <c r="M3884" s="33">
        <f t="shared" si="134"/>
        <v>0.4</v>
      </c>
    </row>
    <row r="3885" spans="1:13" x14ac:dyDescent="0.25">
      <c r="A3885" s="73">
        <f>+'INFO SEAL'!B3836</f>
        <v>3831</v>
      </c>
      <c r="B3885" s="180" t="str">
        <f t="shared" si="133"/>
        <v>SICODI</v>
      </c>
      <c r="C3885" s="180" t="str">
        <f>+'INFO SEAL'!C3836</f>
        <v>AREQUIPA</v>
      </c>
      <c r="D3885" s="180" t="str">
        <f>+'INFO SEAL'!D3836</f>
        <v>ISLAY</v>
      </c>
      <c r="E3885" s="180" t="str">
        <f>+'INFO SEAL'!E3836</f>
        <v>MEJIA</v>
      </c>
      <c r="F3885" s="180" t="str">
        <f>+IF('INFO SEAL'!I3836="BAJA TENSION","BT",IF('INFO SEAL'!I3836="MEDIA TENSION","MT","AT"))</f>
        <v>MT</v>
      </c>
      <c r="G3885" s="180">
        <f>+'INFO SEAL'!K3836</f>
        <v>13</v>
      </c>
      <c r="H3885" s="180" t="str">
        <f>+'INFO SEAL'!L3836</f>
        <v>POSTE</v>
      </c>
      <c r="I3885" s="180" t="str">
        <f>+'INFO SEAL'!M3836</f>
        <v>CONCRETO</v>
      </c>
      <c r="J3885" s="180" t="str">
        <f>+'INFO SEAL'!N3836&amp;"-"&amp;F3885</f>
        <v>PPC19-MT</v>
      </c>
      <c r="K3885" s="180"/>
      <c r="L3885" s="182" t="str">
        <f>+VLOOKUP('INFO SEAL'!N3836,$J$8:$V$50,3,FALSE)</f>
        <v>POSTE DE CONCRETO ARMADO DE 13/300/150/345</v>
      </c>
      <c r="M3885" s="33">
        <f t="shared" si="134"/>
        <v>0.5</v>
      </c>
    </row>
    <row r="3886" spans="1:13" x14ac:dyDescent="0.25">
      <c r="A3886" s="73">
        <f>+'INFO SEAL'!B3837</f>
        <v>3832</v>
      </c>
      <c r="B3886" s="180" t="str">
        <f t="shared" si="133"/>
        <v>SICODI</v>
      </c>
      <c r="C3886" s="180" t="str">
        <f>+'INFO SEAL'!C3837</f>
        <v>AREQUIPA</v>
      </c>
      <c r="D3886" s="180" t="str">
        <f>+'INFO SEAL'!D3837</f>
        <v>ISLAY</v>
      </c>
      <c r="E3886" s="180" t="str">
        <f>+'INFO SEAL'!E3837</f>
        <v>MOLLENDO</v>
      </c>
      <c r="F3886" s="180" t="str">
        <f>+IF('INFO SEAL'!I3837="BAJA TENSION","BT",IF('INFO SEAL'!I3837="MEDIA TENSION","MT","AT"))</f>
        <v>MT</v>
      </c>
      <c r="G3886" s="180">
        <f>+'INFO SEAL'!K3837</f>
        <v>12</v>
      </c>
      <c r="H3886" s="180" t="str">
        <f>+'INFO SEAL'!L3837</f>
        <v>POSTE</v>
      </c>
      <c r="I3886" s="180" t="str">
        <f>+'INFO SEAL'!M3837</f>
        <v>CONCRETO</v>
      </c>
      <c r="J3886" s="180" t="str">
        <f>+'INFO SEAL'!N3837&amp;"-"&amp;F3886</f>
        <v>PPC15-MT</v>
      </c>
      <c r="K3886" s="180"/>
      <c r="L3886" s="182" t="str">
        <f>+VLOOKUP('INFO SEAL'!N3837,$J$8:$V$50,3,FALSE)</f>
        <v>POSTE DE CONCRETO ARMADO DE 12/200/120/300</v>
      </c>
      <c r="M3886" s="33">
        <f t="shared" si="134"/>
        <v>0.3</v>
      </c>
    </row>
    <row r="3887" spans="1:13" x14ac:dyDescent="0.25">
      <c r="A3887" s="73">
        <f>+'INFO SEAL'!B3838</f>
        <v>3833</v>
      </c>
      <c r="B3887" s="180" t="str">
        <f t="shared" si="133"/>
        <v>SICODI</v>
      </c>
      <c r="C3887" s="180" t="str">
        <f>+'INFO SEAL'!C3838</f>
        <v>AREQUIPA</v>
      </c>
      <c r="D3887" s="180" t="str">
        <f>+'INFO SEAL'!D3838</f>
        <v>ISLAY</v>
      </c>
      <c r="E3887" s="180" t="str">
        <f>+'INFO SEAL'!E3838</f>
        <v>MOLLENDO</v>
      </c>
      <c r="F3887" s="180" t="str">
        <f>+IF('INFO SEAL'!I3838="BAJA TENSION","BT",IF('INFO SEAL'!I3838="MEDIA TENSION","MT","AT"))</f>
        <v>MT</v>
      </c>
      <c r="G3887" s="180">
        <f>+'INFO SEAL'!K3838</f>
        <v>13</v>
      </c>
      <c r="H3887" s="180" t="str">
        <f>+'INFO SEAL'!L3838</f>
        <v>POSTE</v>
      </c>
      <c r="I3887" s="180" t="str">
        <f>+'INFO SEAL'!M3838</f>
        <v>CONCRETO</v>
      </c>
      <c r="J3887" s="180" t="str">
        <f>+'INFO SEAL'!N3838&amp;"-"&amp;F3887</f>
        <v>PPC19-MT</v>
      </c>
      <c r="K3887" s="180"/>
      <c r="L3887" s="182" t="str">
        <f>+VLOOKUP('INFO SEAL'!N3838,$J$8:$V$50,3,FALSE)</f>
        <v>POSTE DE CONCRETO ARMADO DE 13/300/150/345</v>
      </c>
      <c r="M3887" s="33">
        <f t="shared" si="134"/>
        <v>0.5</v>
      </c>
    </row>
    <row r="3888" spans="1:13" x14ac:dyDescent="0.25">
      <c r="A3888" s="73">
        <f>+'INFO SEAL'!B3839</f>
        <v>3834</v>
      </c>
      <c r="B3888" s="180" t="str">
        <f t="shared" si="133"/>
        <v>SICODI</v>
      </c>
      <c r="C3888" s="180" t="str">
        <f>+'INFO SEAL'!C3839</f>
        <v>AREQUIPA</v>
      </c>
      <c r="D3888" s="180" t="str">
        <f>+'INFO SEAL'!D3839</f>
        <v>ISLAY</v>
      </c>
      <c r="E3888" s="180" t="str">
        <f>+'INFO SEAL'!E3839</f>
        <v>MOLLENDO</v>
      </c>
      <c r="F3888" s="180" t="str">
        <f>+IF('INFO SEAL'!I3839="BAJA TENSION","BT",IF('INFO SEAL'!I3839="MEDIA TENSION","MT","AT"))</f>
        <v>MT</v>
      </c>
      <c r="G3888" s="180">
        <f>+'INFO SEAL'!K3839</f>
        <v>13</v>
      </c>
      <c r="H3888" s="180" t="str">
        <f>+'INFO SEAL'!L3839</f>
        <v>POSTE</v>
      </c>
      <c r="I3888" s="180" t="str">
        <f>+'INFO SEAL'!M3839</f>
        <v>CONCRETO</v>
      </c>
      <c r="J3888" s="180" t="str">
        <f>+'INFO SEAL'!N3839&amp;"-"&amp;F3888</f>
        <v>PPC19-MT</v>
      </c>
      <c r="K3888" s="180"/>
      <c r="L3888" s="182" t="str">
        <f>+VLOOKUP('INFO SEAL'!N3839,$J$8:$V$50,3,FALSE)</f>
        <v>POSTE DE CONCRETO ARMADO DE 13/300/150/345</v>
      </c>
      <c r="M3888" s="33">
        <f t="shared" si="134"/>
        <v>0.5</v>
      </c>
    </row>
    <row r="3889" spans="1:13" x14ac:dyDescent="0.25">
      <c r="A3889" s="73">
        <f>+'INFO SEAL'!B3840</f>
        <v>3835</v>
      </c>
      <c r="B3889" s="180" t="str">
        <f t="shared" si="133"/>
        <v>SICODI</v>
      </c>
      <c r="C3889" s="180" t="str">
        <f>+'INFO SEAL'!C3840</f>
        <v>AREQUIPA</v>
      </c>
      <c r="D3889" s="180" t="str">
        <f>+'INFO SEAL'!D3840</f>
        <v>ISLAY</v>
      </c>
      <c r="E3889" s="180" t="str">
        <f>+'INFO SEAL'!E3840</f>
        <v>MEJIA</v>
      </c>
      <c r="F3889" s="180" t="str">
        <f>+IF('INFO SEAL'!I3840="BAJA TENSION","BT",IF('INFO SEAL'!I3840="MEDIA TENSION","MT","AT"))</f>
        <v>MT</v>
      </c>
      <c r="G3889" s="180">
        <f>+'INFO SEAL'!K3840</f>
        <v>12</v>
      </c>
      <c r="H3889" s="180" t="str">
        <f>+'INFO SEAL'!L3840</f>
        <v>POSTE</v>
      </c>
      <c r="I3889" s="180" t="str">
        <f>+'INFO SEAL'!M3840</f>
        <v>CONCRETO</v>
      </c>
      <c r="J3889" s="180" t="str">
        <f>+'INFO SEAL'!N3840&amp;"-"&amp;F3889</f>
        <v>PPC15-MT</v>
      </c>
      <c r="K3889" s="180"/>
      <c r="L3889" s="182" t="str">
        <f>+VLOOKUP('INFO SEAL'!N3840,$J$8:$V$50,3,FALSE)</f>
        <v>POSTE DE CONCRETO ARMADO DE 12/200/120/300</v>
      </c>
      <c r="M3889" s="33">
        <f t="shared" si="134"/>
        <v>0.3</v>
      </c>
    </row>
    <row r="3890" spans="1:13" x14ac:dyDescent="0.25">
      <c r="A3890" s="73">
        <f>+'INFO SEAL'!B3841</f>
        <v>3836</v>
      </c>
      <c r="B3890" s="180" t="str">
        <f t="shared" si="133"/>
        <v>SICODI</v>
      </c>
      <c r="C3890" s="180" t="str">
        <f>+'INFO SEAL'!C3841</f>
        <v>AREQUIPA</v>
      </c>
      <c r="D3890" s="180" t="str">
        <f>+'INFO SEAL'!D3841</f>
        <v>ISLAY</v>
      </c>
      <c r="E3890" s="180" t="str">
        <f>+'INFO SEAL'!E3841</f>
        <v>COCACHACRA</v>
      </c>
      <c r="F3890" s="180" t="str">
        <f>+IF('INFO SEAL'!I3841="BAJA TENSION","BT",IF('INFO SEAL'!I3841="MEDIA TENSION","MT","AT"))</f>
        <v>MT</v>
      </c>
      <c r="G3890" s="180">
        <f>+'INFO SEAL'!K3841</f>
        <v>12</v>
      </c>
      <c r="H3890" s="180" t="str">
        <f>+'INFO SEAL'!L3841</f>
        <v>POSTE</v>
      </c>
      <c r="I3890" s="180" t="str">
        <f>+'INFO SEAL'!M3841</f>
        <v>MADERA</v>
      </c>
      <c r="J3890" s="180" t="str">
        <f>+'INFO SEAL'!N3841&amp;"-"&amp;F3890</f>
        <v>PPM19-MT</v>
      </c>
      <c r="K3890" s="180"/>
      <c r="L3890" s="182" t="str">
        <f>+VLOOKUP('INFO SEAL'!N3841,$J$8:$V$50,3,FALSE)</f>
        <v>POSTE DE MADERA TRATADA DE 12 mts. CL.4</v>
      </c>
      <c r="M3890" s="33">
        <f t="shared" si="134"/>
        <v>1</v>
      </c>
    </row>
    <row r="3891" spans="1:13" x14ac:dyDescent="0.25">
      <c r="A3891" s="73">
        <f>+'INFO SEAL'!B3842</f>
        <v>3837</v>
      </c>
      <c r="B3891" s="180" t="str">
        <f t="shared" si="133"/>
        <v>SICODI</v>
      </c>
      <c r="C3891" s="180" t="str">
        <f>+'INFO SEAL'!C3842</f>
        <v>AREQUIPA</v>
      </c>
      <c r="D3891" s="180" t="str">
        <f>+'INFO SEAL'!D3842</f>
        <v>ISLAY</v>
      </c>
      <c r="E3891" s="180" t="str">
        <f>+'INFO SEAL'!E3842</f>
        <v>MEJIA</v>
      </c>
      <c r="F3891" s="180" t="str">
        <f>+IF('INFO SEAL'!I3842="BAJA TENSION","BT",IF('INFO SEAL'!I3842="MEDIA TENSION","MT","AT"))</f>
        <v>MT</v>
      </c>
      <c r="G3891" s="180">
        <f>+'INFO SEAL'!K3842</f>
        <v>13</v>
      </c>
      <c r="H3891" s="180" t="str">
        <f>+'INFO SEAL'!L3842</f>
        <v>POSTE</v>
      </c>
      <c r="I3891" s="180" t="str">
        <f>+'INFO SEAL'!M3842</f>
        <v>CONCRETO</v>
      </c>
      <c r="J3891" s="180" t="str">
        <f>+'INFO SEAL'!N3842&amp;"-"&amp;F3891</f>
        <v>PPC19-MT</v>
      </c>
      <c r="K3891" s="180"/>
      <c r="L3891" s="182" t="str">
        <f>+VLOOKUP('INFO SEAL'!N3842,$J$8:$V$50,3,FALSE)</f>
        <v>POSTE DE CONCRETO ARMADO DE 13/300/150/345</v>
      </c>
      <c r="M3891" s="33">
        <f t="shared" si="134"/>
        <v>0.5</v>
      </c>
    </row>
    <row r="3892" spans="1:13" x14ac:dyDescent="0.25">
      <c r="A3892" s="73">
        <f>+'INFO SEAL'!B3843</f>
        <v>3838</v>
      </c>
      <c r="B3892" s="180" t="str">
        <f t="shared" si="133"/>
        <v>SICODI</v>
      </c>
      <c r="C3892" s="180" t="str">
        <f>+'INFO SEAL'!C3843</f>
        <v>AREQUIPA</v>
      </c>
      <c r="D3892" s="180" t="str">
        <f>+'INFO SEAL'!D3843</f>
        <v>ISLAY</v>
      </c>
      <c r="E3892" s="180" t="str">
        <f>+'INFO SEAL'!E3843</f>
        <v>MOLLENDO</v>
      </c>
      <c r="F3892" s="180" t="str">
        <f>+IF('INFO SEAL'!I3843="BAJA TENSION","BT",IF('INFO SEAL'!I3843="MEDIA TENSION","MT","AT"))</f>
        <v>MT</v>
      </c>
      <c r="G3892" s="180">
        <f>+'INFO SEAL'!K3843</f>
        <v>13</v>
      </c>
      <c r="H3892" s="180" t="str">
        <f>+'INFO SEAL'!L3843</f>
        <v>POSTE</v>
      </c>
      <c r="I3892" s="180" t="str">
        <f>+'INFO SEAL'!M3843</f>
        <v>CONCRETO</v>
      </c>
      <c r="J3892" s="180" t="str">
        <f>+'INFO SEAL'!N3843&amp;"-"&amp;F3892</f>
        <v>PPC18-MT</v>
      </c>
      <c r="K3892" s="180"/>
      <c r="L3892" s="182" t="str">
        <f>+VLOOKUP('INFO SEAL'!N3843,$J$8:$V$50,3,FALSE)</f>
        <v>POSTE DE CONCRETO ARMADO DE 13/200/140/335</v>
      </c>
      <c r="M3892" s="33">
        <f t="shared" si="134"/>
        <v>0.4</v>
      </c>
    </row>
    <row r="3893" spans="1:13" x14ac:dyDescent="0.25">
      <c r="A3893" s="73">
        <f>+'INFO SEAL'!B3844</f>
        <v>3839</v>
      </c>
      <c r="B3893" s="180" t="str">
        <f t="shared" si="133"/>
        <v>SICODI</v>
      </c>
      <c r="C3893" s="180" t="str">
        <f>+'INFO SEAL'!C3844</f>
        <v>AREQUIPA</v>
      </c>
      <c r="D3893" s="180" t="str">
        <f>+'INFO SEAL'!D3844</f>
        <v>ISLAY</v>
      </c>
      <c r="E3893" s="180" t="str">
        <f>+'INFO SEAL'!E3844</f>
        <v>MOLLENDO</v>
      </c>
      <c r="F3893" s="180" t="str">
        <f>+IF('INFO SEAL'!I3844="BAJA TENSION","BT",IF('INFO SEAL'!I3844="MEDIA TENSION","MT","AT"))</f>
        <v>MT</v>
      </c>
      <c r="G3893" s="180">
        <f>+'INFO SEAL'!K3844</f>
        <v>12</v>
      </c>
      <c r="H3893" s="180" t="str">
        <f>+'INFO SEAL'!L3844</f>
        <v>POSTE</v>
      </c>
      <c r="I3893" s="180" t="str">
        <f>+'INFO SEAL'!M3844</f>
        <v>MADERA</v>
      </c>
      <c r="J3893" s="180" t="str">
        <f>+'INFO SEAL'!N3844&amp;"-"&amp;F3893</f>
        <v>PPM19-MT</v>
      </c>
      <c r="K3893" s="180"/>
      <c r="L3893" s="182" t="str">
        <f>+VLOOKUP('INFO SEAL'!N3844,$J$8:$V$50,3,FALSE)</f>
        <v>POSTE DE MADERA TRATADA DE 12 mts. CL.4</v>
      </c>
      <c r="M3893" s="33">
        <f t="shared" si="134"/>
        <v>1</v>
      </c>
    </row>
    <row r="3894" spans="1:13" x14ac:dyDescent="0.25">
      <c r="A3894" s="73">
        <f>+'INFO SEAL'!B3845</f>
        <v>3840</v>
      </c>
      <c r="B3894" s="180" t="str">
        <f t="shared" si="133"/>
        <v>SICODI</v>
      </c>
      <c r="C3894" s="180" t="str">
        <f>+'INFO SEAL'!C3845</f>
        <v>AREQUIPA</v>
      </c>
      <c r="D3894" s="180" t="str">
        <f>+'INFO SEAL'!D3845</f>
        <v>ISLAY</v>
      </c>
      <c r="E3894" s="180" t="str">
        <f>+'INFO SEAL'!E3845</f>
        <v>MEJIA</v>
      </c>
      <c r="F3894" s="180" t="str">
        <f>+IF('INFO SEAL'!I3845="BAJA TENSION","BT",IF('INFO SEAL'!I3845="MEDIA TENSION","MT","AT"))</f>
        <v>MT</v>
      </c>
      <c r="G3894" s="180">
        <f>+'INFO SEAL'!K3845</f>
        <v>13</v>
      </c>
      <c r="H3894" s="180" t="str">
        <f>+'INFO SEAL'!L3845</f>
        <v>POSTE</v>
      </c>
      <c r="I3894" s="180" t="str">
        <f>+'INFO SEAL'!M3845</f>
        <v>CONCRETO</v>
      </c>
      <c r="J3894" s="180" t="str">
        <f>+'INFO SEAL'!N3845&amp;"-"&amp;F3894</f>
        <v>PPC19-MT</v>
      </c>
      <c r="K3894" s="180"/>
      <c r="L3894" s="182" t="str">
        <f>+VLOOKUP('INFO SEAL'!N3845,$J$8:$V$50,3,FALSE)</f>
        <v>POSTE DE CONCRETO ARMADO DE 13/300/150/345</v>
      </c>
      <c r="M3894" s="33">
        <f t="shared" si="134"/>
        <v>0.5</v>
      </c>
    </row>
    <row r="3895" spans="1:13" x14ac:dyDescent="0.25">
      <c r="A3895" s="73">
        <f>+'INFO SEAL'!B3846</f>
        <v>3841</v>
      </c>
      <c r="B3895" s="180" t="str">
        <f t="shared" si="133"/>
        <v>SICODI</v>
      </c>
      <c r="C3895" s="180" t="str">
        <f>+'INFO SEAL'!C3846</f>
        <v>AREQUIPA</v>
      </c>
      <c r="D3895" s="180" t="str">
        <f>+'INFO SEAL'!D3846</f>
        <v>ISLAY</v>
      </c>
      <c r="E3895" s="180" t="str">
        <f>+'INFO SEAL'!E3846</f>
        <v>MOLLENDO</v>
      </c>
      <c r="F3895" s="180" t="str">
        <f>+IF('INFO SEAL'!I3846="BAJA TENSION","BT",IF('INFO SEAL'!I3846="MEDIA TENSION","MT","AT"))</f>
        <v>MT</v>
      </c>
      <c r="G3895" s="180">
        <f>+'INFO SEAL'!K3846</f>
        <v>13</v>
      </c>
      <c r="H3895" s="180" t="str">
        <f>+'INFO SEAL'!L3846</f>
        <v>POSTE</v>
      </c>
      <c r="I3895" s="180" t="str">
        <f>+'INFO SEAL'!M3846</f>
        <v>CONCRETO</v>
      </c>
      <c r="J3895" s="180" t="str">
        <f>+'INFO SEAL'!N3846&amp;"-"&amp;F3895</f>
        <v>PPC18-MT</v>
      </c>
      <c r="K3895" s="180"/>
      <c r="L3895" s="182" t="str">
        <f>+VLOOKUP('INFO SEAL'!N3846,$J$8:$V$50,3,FALSE)</f>
        <v>POSTE DE CONCRETO ARMADO DE 13/200/140/335</v>
      </c>
      <c r="M3895" s="33">
        <f t="shared" si="134"/>
        <v>0.4</v>
      </c>
    </row>
    <row r="3896" spans="1:13" x14ac:dyDescent="0.25">
      <c r="A3896" s="73">
        <f>+'INFO SEAL'!B3847</f>
        <v>3842</v>
      </c>
      <c r="B3896" s="180" t="str">
        <f t="shared" ref="B3896:B3959" si="135">+INDEX($B$8:$B$50,MATCH(L3896,$L$8:$L$50,0))</f>
        <v>SICODI</v>
      </c>
      <c r="C3896" s="180" t="str">
        <f>+'INFO SEAL'!C3847</f>
        <v>AREQUIPA</v>
      </c>
      <c r="D3896" s="180" t="str">
        <f>+'INFO SEAL'!D3847</f>
        <v>ISLAY</v>
      </c>
      <c r="E3896" s="180" t="str">
        <f>+'INFO SEAL'!E3847</f>
        <v>MOLLENDO</v>
      </c>
      <c r="F3896" s="180" t="str">
        <f>+IF('INFO SEAL'!I3847="BAJA TENSION","BT",IF('INFO SEAL'!I3847="MEDIA TENSION","MT","AT"))</f>
        <v>MT</v>
      </c>
      <c r="G3896" s="180">
        <f>+'INFO SEAL'!K3847</f>
        <v>14</v>
      </c>
      <c r="H3896" s="180" t="str">
        <f>+'INFO SEAL'!L3847</f>
        <v>POSTE</v>
      </c>
      <c r="I3896" s="180" t="str">
        <f>+'INFO SEAL'!M3847</f>
        <v>CONCRETO</v>
      </c>
      <c r="J3896" s="180" t="str">
        <f>+'INFO SEAL'!N3847&amp;"-"&amp;F3896</f>
        <v>PPC22-MT</v>
      </c>
      <c r="K3896" s="180"/>
      <c r="L3896" s="182" t="str">
        <f>+VLOOKUP('INFO SEAL'!N3847,$J$8:$V$50,3,FALSE)</f>
        <v>POSTE DE CONCRETO ARMADO DE 15/200/135/360</v>
      </c>
      <c r="M3896" s="33">
        <f t="shared" ref="M3896:M3959" si="136">+VLOOKUP(J3896,$K$8:$V$50,12,FALSE)</f>
        <v>0.5</v>
      </c>
    </row>
    <row r="3897" spans="1:13" x14ac:dyDescent="0.25">
      <c r="A3897" s="73">
        <f>+'INFO SEAL'!B3848</f>
        <v>3843</v>
      </c>
      <c r="B3897" s="180" t="str">
        <f t="shared" si="135"/>
        <v>SICODI</v>
      </c>
      <c r="C3897" s="180" t="str">
        <f>+'INFO SEAL'!C3848</f>
        <v>AREQUIPA</v>
      </c>
      <c r="D3897" s="180" t="str">
        <f>+'INFO SEAL'!D3848</f>
        <v>ISLAY</v>
      </c>
      <c r="E3897" s="180" t="str">
        <f>+'INFO SEAL'!E3848</f>
        <v>MEJIA</v>
      </c>
      <c r="F3897" s="180" t="str">
        <f>+IF('INFO SEAL'!I3848="BAJA TENSION","BT",IF('INFO SEAL'!I3848="MEDIA TENSION","MT","AT"))</f>
        <v>MT</v>
      </c>
      <c r="G3897" s="180">
        <f>+'INFO SEAL'!K3848</f>
        <v>12</v>
      </c>
      <c r="H3897" s="180" t="str">
        <f>+'INFO SEAL'!L3848</f>
        <v>POSTE</v>
      </c>
      <c r="I3897" s="180" t="str">
        <f>+'INFO SEAL'!M3848</f>
        <v>MADERA</v>
      </c>
      <c r="J3897" s="180" t="str">
        <f>+'INFO SEAL'!N3848&amp;"-"&amp;F3897</f>
        <v>PPM19-MT</v>
      </c>
      <c r="K3897" s="180"/>
      <c r="L3897" s="182" t="str">
        <f>+VLOOKUP('INFO SEAL'!N3848,$J$8:$V$50,3,FALSE)</f>
        <v>POSTE DE MADERA TRATADA DE 12 mts. CL.4</v>
      </c>
      <c r="M3897" s="33">
        <f t="shared" si="136"/>
        <v>1</v>
      </c>
    </row>
    <row r="3898" spans="1:13" x14ac:dyDescent="0.25">
      <c r="A3898" s="73">
        <f>+'INFO SEAL'!B3849</f>
        <v>3844</v>
      </c>
      <c r="B3898" s="180" t="str">
        <f t="shared" si="135"/>
        <v>SICODI</v>
      </c>
      <c r="C3898" s="180" t="str">
        <f>+'INFO SEAL'!C3849</f>
        <v>AREQUIPA</v>
      </c>
      <c r="D3898" s="180" t="str">
        <f>+'INFO SEAL'!D3849</f>
        <v>ISLAY</v>
      </c>
      <c r="E3898" s="180" t="str">
        <f>+'INFO SEAL'!E3849</f>
        <v>MEJIA</v>
      </c>
      <c r="F3898" s="180" t="str">
        <f>+IF('INFO SEAL'!I3849="BAJA TENSION","BT",IF('INFO SEAL'!I3849="MEDIA TENSION","MT","AT"))</f>
        <v>MT</v>
      </c>
      <c r="G3898" s="180">
        <f>+'INFO SEAL'!K3849</f>
        <v>12</v>
      </c>
      <c r="H3898" s="180" t="str">
        <f>+'INFO SEAL'!L3849</f>
        <v>POSTE</v>
      </c>
      <c r="I3898" s="180" t="str">
        <f>+'INFO SEAL'!M3849</f>
        <v>MADERA</v>
      </c>
      <c r="J3898" s="180" t="str">
        <f>+'INFO SEAL'!N3849&amp;"-"&amp;F3898</f>
        <v>PPM19-MT</v>
      </c>
      <c r="K3898" s="180"/>
      <c r="L3898" s="182" t="str">
        <f>+VLOOKUP('INFO SEAL'!N3849,$J$8:$V$50,3,FALSE)</f>
        <v>POSTE DE MADERA TRATADA DE 12 mts. CL.4</v>
      </c>
      <c r="M3898" s="33">
        <f t="shared" si="136"/>
        <v>1</v>
      </c>
    </row>
    <row r="3899" spans="1:13" x14ac:dyDescent="0.25">
      <c r="A3899" s="73">
        <f>+'INFO SEAL'!B3850</f>
        <v>3845</v>
      </c>
      <c r="B3899" s="180" t="str">
        <f t="shared" si="135"/>
        <v>SICODI</v>
      </c>
      <c r="C3899" s="180" t="str">
        <f>+'INFO SEAL'!C3850</f>
        <v>AREQUIPA</v>
      </c>
      <c r="D3899" s="180" t="str">
        <f>+'INFO SEAL'!D3850</f>
        <v>ISLAY</v>
      </c>
      <c r="E3899" s="180" t="str">
        <f>+'INFO SEAL'!E3850</f>
        <v>MEJIA</v>
      </c>
      <c r="F3899" s="180" t="str">
        <f>+IF('INFO SEAL'!I3850="BAJA TENSION","BT",IF('INFO SEAL'!I3850="MEDIA TENSION","MT","AT"))</f>
        <v>MT</v>
      </c>
      <c r="G3899" s="180">
        <f>+'INFO SEAL'!K3850</f>
        <v>12</v>
      </c>
      <c r="H3899" s="180" t="str">
        <f>+'INFO SEAL'!L3850</f>
        <v>POSTE</v>
      </c>
      <c r="I3899" s="180" t="str">
        <f>+'INFO SEAL'!M3850</f>
        <v>CONCRETO</v>
      </c>
      <c r="J3899" s="180" t="str">
        <f>+'INFO SEAL'!N3850&amp;"-"&amp;F3899</f>
        <v>PPC15-MT</v>
      </c>
      <c r="K3899" s="180"/>
      <c r="L3899" s="182" t="str">
        <f>+VLOOKUP('INFO SEAL'!N3850,$J$8:$V$50,3,FALSE)</f>
        <v>POSTE DE CONCRETO ARMADO DE 12/200/120/300</v>
      </c>
      <c r="M3899" s="33">
        <f t="shared" si="136"/>
        <v>0.3</v>
      </c>
    </row>
    <row r="3900" spans="1:13" x14ac:dyDescent="0.25">
      <c r="A3900" s="73">
        <f>+'INFO SEAL'!B3851</f>
        <v>3846</v>
      </c>
      <c r="B3900" s="180" t="str">
        <f t="shared" si="135"/>
        <v>SICODI</v>
      </c>
      <c r="C3900" s="180" t="str">
        <f>+'INFO SEAL'!C3851</f>
        <v>AREQUIPA</v>
      </c>
      <c r="D3900" s="180" t="str">
        <f>+'INFO SEAL'!D3851</f>
        <v>ISLAY</v>
      </c>
      <c r="E3900" s="180" t="str">
        <f>+'INFO SEAL'!E3851</f>
        <v>MEJIA</v>
      </c>
      <c r="F3900" s="180" t="str">
        <f>+IF('INFO SEAL'!I3851="BAJA TENSION","BT",IF('INFO SEAL'!I3851="MEDIA TENSION","MT","AT"))</f>
        <v>MT</v>
      </c>
      <c r="G3900" s="180">
        <f>+'INFO SEAL'!K3851</f>
        <v>12</v>
      </c>
      <c r="H3900" s="180" t="str">
        <f>+'INFO SEAL'!L3851</f>
        <v>POSTE</v>
      </c>
      <c r="I3900" s="180" t="str">
        <f>+'INFO SEAL'!M3851</f>
        <v>CONCRETO</v>
      </c>
      <c r="J3900" s="180" t="str">
        <f>+'INFO SEAL'!N3851&amp;"-"&amp;F3900</f>
        <v>PPC15-MT</v>
      </c>
      <c r="K3900" s="180"/>
      <c r="L3900" s="182" t="str">
        <f>+VLOOKUP('INFO SEAL'!N3851,$J$8:$V$50,3,FALSE)</f>
        <v>POSTE DE CONCRETO ARMADO DE 12/200/120/300</v>
      </c>
      <c r="M3900" s="33">
        <f t="shared" si="136"/>
        <v>0.3</v>
      </c>
    </row>
    <row r="3901" spans="1:13" x14ac:dyDescent="0.25">
      <c r="A3901" s="73">
        <f>+'INFO SEAL'!B3852</f>
        <v>3847</v>
      </c>
      <c r="B3901" s="180" t="str">
        <f t="shared" si="135"/>
        <v>SICODI</v>
      </c>
      <c r="C3901" s="180" t="str">
        <f>+'INFO SEAL'!C3852</f>
        <v>AREQUIPA</v>
      </c>
      <c r="D3901" s="180" t="str">
        <f>+'INFO SEAL'!D3852</f>
        <v>ISLAY</v>
      </c>
      <c r="E3901" s="180" t="str">
        <f>+'INFO SEAL'!E3852</f>
        <v>MEJIA</v>
      </c>
      <c r="F3901" s="180" t="str">
        <f>+IF('INFO SEAL'!I3852="BAJA TENSION","BT",IF('INFO SEAL'!I3852="MEDIA TENSION","MT","AT"))</f>
        <v>MT</v>
      </c>
      <c r="G3901" s="180">
        <f>+'INFO SEAL'!K3852</f>
        <v>12</v>
      </c>
      <c r="H3901" s="180" t="str">
        <f>+'INFO SEAL'!L3852</f>
        <v>POSTE</v>
      </c>
      <c r="I3901" s="180" t="str">
        <f>+'INFO SEAL'!M3852</f>
        <v>CONCRETO</v>
      </c>
      <c r="J3901" s="180" t="str">
        <f>+'INFO SEAL'!N3852&amp;"-"&amp;F3901</f>
        <v>PPC15-MT</v>
      </c>
      <c r="K3901" s="180"/>
      <c r="L3901" s="182" t="str">
        <f>+VLOOKUP('INFO SEAL'!N3852,$J$8:$V$50,3,FALSE)</f>
        <v>POSTE DE CONCRETO ARMADO DE 12/200/120/300</v>
      </c>
      <c r="M3901" s="33">
        <f t="shared" si="136"/>
        <v>0.3</v>
      </c>
    </row>
    <row r="3902" spans="1:13" x14ac:dyDescent="0.25">
      <c r="A3902" s="73">
        <f>+'INFO SEAL'!B3853</f>
        <v>3848</v>
      </c>
      <c r="B3902" s="180" t="str">
        <f t="shared" si="135"/>
        <v>SICODI</v>
      </c>
      <c r="C3902" s="180" t="str">
        <f>+'INFO SEAL'!C3853</f>
        <v>AREQUIPA</v>
      </c>
      <c r="D3902" s="180" t="str">
        <f>+'INFO SEAL'!D3853</f>
        <v>ISLAY</v>
      </c>
      <c r="E3902" s="180" t="str">
        <f>+'INFO SEAL'!E3853</f>
        <v>MEJIA</v>
      </c>
      <c r="F3902" s="180" t="str">
        <f>+IF('INFO SEAL'!I3853="BAJA TENSION","BT",IF('INFO SEAL'!I3853="MEDIA TENSION","MT","AT"))</f>
        <v>MT</v>
      </c>
      <c r="G3902" s="180">
        <f>+'INFO SEAL'!K3853</f>
        <v>12</v>
      </c>
      <c r="H3902" s="180" t="str">
        <f>+'INFO SEAL'!L3853</f>
        <v>POSTE</v>
      </c>
      <c r="I3902" s="180" t="str">
        <f>+'INFO SEAL'!M3853</f>
        <v>MADERA</v>
      </c>
      <c r="J3902" s="180" t="str">
        <f>+'INFO SEAL'!N3853&amp;"-"&amp;F3902</f>
        <v>PPM19-MT</v>
      </c>
      <c r="K3902" s="180"/>
      <c r="L3902" s="182" t="str">
        <f>+VLOOKUP('INFO SEAL'!N3853,$J$8:$V$50,3,FALSE)</f>
        <v>POSTE DE MADERA TRATADA DE 12 mts. CL.4</v>
      </c>
      <c r="M3902" s="33">
        <f t="shared" si="136"/>
        <v>1</v>
      </c>
    </row>
    <row r="3903" spans="1:13" x14ac:dyDescent="0.25">
      <c r="A3903" s="73">
        <f>+'INFO SEAL'!B3854</f>
        <v>3849</v>
      </c>
      <c r="B3903" s="180" t="str">
        <f t="shared" si="135"/>
        <v>SICODI</v>
      </c>
      <c r="C3903" s="180" t="str">
        <f>+'INFO SEAL'!C3854</f>
        <v>AREQUIPA</v>
      </c>
      <c r="D3903" s="180" t="str">
        <f>+'INFO SEAL'!D3854</f>
        <v>ISLAY</v>
      </c>
      <c r="E3903" s="180" t="str">
        <f>+'INFO SEAL'!E3854</f>
        <v>MEJIA</v>
      </c>
      <c r="F3903" s="180" t="str">
        <f>+IF('INFO SEAL'!I3854="BAJA TENSION","BT",IF('INFO SEAL'!I3854="MEDIA TENSION","MT","AT"))</f>
        <v>MT</v>
      </c>
      <c r="G3903" s="180">
        <f>+'INFO SEAL'!K3854</f>
        <v>12</v>
      </c>
      <c r="H3903" s="180" t="str">
        <f>+'INFO SEAL'!L3854</f>
        <v>POSTE</v>
      </c>
      <c r="I3903" s="180" t="str">
        <f>+'INFO SEAL'!M3854</f>
        <v>CONCRETO</v>
      </c>
      <c r="J3903" s="180" t="str">
        <f>+'INFO SEAL'!N3854&amp;"-"&amp;F3903</f>
        <v>PPC15-MT</v>
      </c>
      <c r="K3903" s="180"/>
      <c r="L3903" s="182" t="str">
        <f>+VLOOKUP('INFO SEAL'!N3854,$J$8:$V$50,3,FALSE)</f>
        <v>POSTE DE CONCRETO ARMADO DE 12/200/120/300</v>
      </c>
      <c r="M3903" s="33">
        <f t="shared" si="136"/>
        <v>0.3</v>
      </c>
    </row>
    <row r="3904" spans="1:13" x14ac:dyDescent="0.25">
      <c r="A3904" s="73">
        <f>+'INFO SEAL'!B3855</f>
        <v>3850</v>
      </c>
      <c r="B3904" s="180" t="str">
        <f t="shared" si="135"/>
        <v>SICODI</v>
      </c>
      <c r="C3904" s="180" t="str">
        <f>+'INFO SEAL'!C3855</f>
        <v>AREQUIPA</v>
      </c>
      <c r="D3904" s="180" t="str">
        <f>+'INFO SEAL'!D3855</f>
        <v>ISLAY</v>
      </c>
      <c r="E3904" s="180" t="str">
        <f>+'INFO SEAL'!E3855</f>
        <v>MEJIA</v>
      </c>
      <c r="F3904" s="180" t="str">
        <f>+IF('INFO SEAL'!I3855="BAJA TENSION","BT",IF('INFO SEAL'!I3855="MEDIA TENSION","MT","AT"))</f>
        <v>MT</v>
      </c>
      <c r="G3904" s="180">
        <f>+'INFO SEAL'!K3855</f>
        <v>12</v>
      </c>
      <c r="H3904" s="180" t="str">
        <f>+'INFO SEAL'!L3855</f>
        <v>POSTE</v>
      </c>
      <c r="I3904" s="180" t="str">
        <f>+'INFO SEAL'!M3855</f>
        <v>MADERA</v>
      </c>
      <c r="J3904" s="180" t="str">
        <f>+'INFO SEAL'!N3855&amp;"-"&amp;F3904</f>
        <v>PPM19-MT</v>
      </c>
      <c r="K3904" s="180"/>
      <c r="L3904" s="182" t="str">
        <f>+VLOOKUP('INFO SEAL'!N3855,$J$8:$V$50,3,FALSE)</f>
        <v>POSTE DE MADERA TRATADA DE 12 mts. CL.4</v>
      </c>
      <c r="M3904" s="33">
        <f t="shared" si="136"/>
        <v>1</v>
      </c>
    </row>
    <row r="3905" spans="1:13" x14ac:dyDescent="0.25">
      <c r="A3905" s="73">
        <f>+'INFO SEAL'!B3856</f>
        <v>3851</v>
      </c>
      <c r="B3905" s="180" t="str">
        <f t="shared" si="135"/>
        <v>SICODI</v>
      </c>
      <c r="C3905" s="180" t="str">
        <f>+'INFO SEAL'!C3856</f>
        <v>AREQUIPA</v>
      </c>
      <c r="D3905" s="180" t="str">
        <f>+'INFO SEAL'!D3856</f>
        <v>ISLAY</v>
      </c>
      <c r="E3905" s="180" t="str">
        <f>+'INFO SEAL'!E3856</f>
        <v>MOLLENDO</v>
      </c>
      <c r="F3905" s="180" t="str">
        <f>+IF('INFO SEAL'!I3856="BAJA TENSION","BT",IF('INFO SEAL'!I3856="MEDIA TENSION","MT","AT"))</f>
        <v>MT</v>
      </c>
      <c r="G3905" s="180">
        <f>+'INFO SEAL'!K3856</f>
        <v>12</v>
      </c>
      <c r="H3905" s="180" t="str">
        <f>+'INFO SEAL'!L3856</f>
        <v>POSTE</v>
      </c>
      <c r="I3905" s="180" t="str">
        <f>+'INFO SEAL'!M3856</f>
        <v>CONCRETO</v>
      </c>
      <c r="J3905" s="180" t="str">
        <f>+'INFO SEAL'!N3856&amp;"-"&amp;F3905</f>
        <v>PPC15-MT</v>
      </c>
      <c r="K3905" s="180"/>
      <c r="L3905" s="182" t="str">
        <f>+VLOOKUP('INFO SEAL'!N3856,$J$8:$V$50,3,FALSE)</f>
        <v>POSTE DE CONCRETO ARMADO DE 12/200/120/300</v>
      </c>
      <c r="M3905" s="33">
        <f t="shared" si="136"/>
        <v>0.3</v>
      </c>
    </row>
    <row r="3906" spans="1:13" x14ac:dyDescent="0.25">
      <c r="A3906" s="73">
        <f>+'INFO SEAL'!B3857</f>
        <v>3852</v>
      </c>
      <c r="B3906" s="180" t="str">
        <f t="shared" si="135"/>
        <v>SICODI</v>
      </c>
      <c r="C3906" s="180" t="str">
        <f>+'INFO SEAL'!C3857</f>
        <v>AREQUIPA</v>
      </c>
      <c r="D3906" s="180" t="str">
        <f>+'INFO SEAL'!D3857</f>
        <v>ISLAY</v>
      </c>
      <c r="E3906" s="180" t="str">
        <f>+'INFO SEAL'!E3857</f>
        <v>MOLLENDO</v>
      </c>
      <c r="F3906" s="180" t="str">
        <f>+IF('INFO SEAL'!I3857="BAJA TENSION","BT",IF('INFO SEAL'!I3857="MEDIA TENSION","MT","AT"))</f>
        <v>MT</v>
      </c>
      <c r="G3906" s="180">
        <f>+'INFO SEAL'!K3857</f>
        <v>13</v>
      </c>
      <c r="H3906" s="180" t="str">
        <f>+'INFO SEAL'!L3857</f>
        <v>POSTE</v>
      </c>
      <c r="I3906" s="180" t="str">
        <f>+'INFO SEAL'!M3857</f>
        <v>CONCRETO</v>
      </c>
      <c r="J3906" s="180" t="str">
        <f>+'INFO SEAL'!N3857&amp;"-"&amp;F3906</f>
        <v>PPC18-MT</v>
      </c>
      <c r="K3906" s="180"/>
      <c r="L3906" s="182" t="str">
        <f>+VLOOKUP('INFO SEAL'!N3857,$J$8:$V$50,3,FALSE)</f>
        <v>POSTE DE CONCRETO ARMADO DE 13/200/140/335</v>
      </c>
      <c r="M3906" s="33">
        <f t="shared" si="136"/>
        <v>0.4</v>
      </c>
    </row>
    <row r="3907" spans="1:13" x14ac:dyDescent="0.25">
      <c r="A3907" s="73">
        <f>+'INFO SEAL'!B3858</f>
        <v>3853</v>
      </c>
      <c r="B3907" s="180" t="str">
        <f t="shared" si="135"/>
        <v>SICODI</v>
      </c>
      <c r="C3907" s="180" t="str">
        <f>+'INFO SEAL'!C3858</f>
        <v>AREQUIPA</v>
      </c>
      <c r="D3907" s="180" t="str">
        <f>+'INFO SEAL'!D3858</f>
        <v>ISLAY</v>
      </c>
      <c r="E3907" s="180" t="str">
        <f>+'INFO SEAL'!E3858</f>
        <v>MOLLENDO</v>
      </c>
      <c r="F3907" s="180" t="str">
        <f>+IF('INFO SEAL'!I3858="BAJA TENSION","BT",IF('INFO SEAL'!I3858="MEDIA TENSION","MT","AT"))</f>
        <v>MT</v>
      </c>
      <c r="G3907" s="180">
        <f>+'INFO SEAL'!K3858</f>
        <v>13</v>
      </c>
      <c r="H3907" s="180" t="str">
        <f>+'INFO SEAL'!L3858</f>
        <v>POSTE</v>
      </c>
      <c r="I3907" s="180" t="str">
        <f>+'INFO SEAL'!M3858</f>
        <v>CONCRETO</v>
      </c>
      <c r="J3907" s="180" t="str">
        <f>+'INFO SEAL'!N3858&amp;"-"&amp;F3907</f>
        <v>PPC18-MT</v>
      </c>
      <c r="K3907" s="180"/>
      <c r="L3907" s="182" t="str">
        <f>+VLOOKUP('INFO SEAL'!N3858,$J$8:$V$50,3,FALSE)</f>
        <v>POSTE DE CONCRETO ARMADO DE 13/200/140/335</v>
      </c>
      <c r="M3907" s="33">
        <f t="shared" si="136"/>
        <v>0.4</v>
      </c>
    </row>
    <row r="3908" spans="1:13" x14ac:dyDescent="0.25">
      <c r="A3908" s="73">
        <f>+'INFO SEAL'!B3859</f>
        <v>3854</v>
      </c>
      <c r="B3908" s="180" t="str">
        <f t="shared" si="135"/>
        <v>SICODI</v>
      </c>
      <c r="C3908" s="180" t="str">
        <f>+'INFO SEAL'!C3859</f>
        <v>AREQUIPA</v>
      </c>
      <c r="D3908" s="180" t="str">
        <f>+'INFO SEAL'!D3859</f>
        <v>ISLAY</v>
      </c>
      <c r="E3908" s="180" t="str">
        <f>+'INFO SEAL'!E3859</f>
        <v>MOLLENDO</v>
      </c>
      <c r="F3908" s="180" t="str">
        <f>+IF('INFO SEAL'!I3859="BAJA TENSION","BT",IF('INFO SEAL'!I3859="MEDIA TENSION","MT","AT"))</f>
        <v>MT</v>
      </c>
      <c r="G3908" s="180">
        <f>+'INFO SEAL'!K3859</f>
        <v>12</v>
      </c>
      <c r="H3908" s="180" t="str">
        <f>+'INFO SEAL'!L3859</f>
        <v>POSTE</v>
      </c>
      <c r="I3908" s="180" t="str">
        <f>+'INFO SEAL'!M3859</f>
        <v>CONCRETO</v>
      </c>
      <c r="J3908" s="180" t="str">
        <f>+'INFO SEAL'!N3859&amp;"-"&amp;F3908</f>
        <v>PPC15-MT</v>
      </c>
      <c r="K3908" s="180"/>
      <c r="L3908" s="182" t="str">
        <f>+VLOOKUP('INFO SEAL'!N3859,$J$8:$V$50,3,FALSE)</f>
        <v>POSTE DE CONCRETO ARMADO DE 12/200/120/300</v>
      </c>
      <c r="M3908" s="33">
        <f t="shared" si="136"/>
        <v>0.3</v>
      </c>
    </row>
    <row r="3909" spans="1:13" x14ac:dyDescent="0.25">
      <c r="A3909" s="73">
        <f>+'INFO SEAL'!B3860</f>
        <v>3855</v>
      </c>
      <c r="B3909" s="180" t="str">
        <f t="shared" si="135"/>
        <v>SICODI</v>
      </c>
      <c r="C3909" s="180" t="str">
        <f>+'INFO SEAL'!C3860</f>
        <v>AREQUIPA</v>
      </c>
      <c r="D3909" s="180" t="str">
        <f>+'INFO SEAL'!D3860</f>
        <v>ISLAY</v>
      </c>
      <c r="E3909" s="180" t="str">
        <f>+'INFO SEAL'!E3860</f>
        <v>MEJIA</v>
      </c>
      <c r="F3909" s="180" t="str">
        <f>+IF('INFO SEAL'!I3860="BAJA TENSION","BT",IF('INFO SEAL'!I3860="MEDIA TENSION","MT","AT"))</f>
        <v>MT</v>
      </c>
      <c r="G3909" s="180">
        <f>+'INFO SEAL'!K3860</f>
        <v>12</v>
      </c>
      <c r="H3909" s="180" t="str">
        <f>+'INFO SEAL'!L3860</f>
        <v>POSTE</v>
      </c>
      <c r="I3909" s="180" t="str">
        <f>+'INFO SEAL'!M3860</f>
        <v>CONCRETO</v>
      </c>
      <c r="J3909" s="180" t="str">
        <f>+'INFO SEAL'!N3860&amp;"-"&amp;F3909</f>
        <v>PPC15-MT</v>
      </c>
      <c r="K3909" s="180"/>
      <c r="L3909" s="182" t="str">
        <f>+VLOOKUP('INFO SEAL'!N3860,$J$8:$V$50,3,FALSE)</f>
        <v>POSTE DE CONCRETO ARMADO DE 12/200/120/300</v>
      </c>
      <c r="M3909" s="33">
        <f t="shared" si="136"/>
        <v>0.3</v>
      </c>
    </row>
    <row r="3910" spans="1:13" x14ac:dyDescent="0.25">
      <c r="A3910" s="73">
        <f>+'INFO SEAL'!B3861</f>
        <v>3856</v>
      </c>
      <c r="B3910" s="180" t="str">
        <f t="shared" si="135"/>
        <v>SICODI</v>
      </c>
      <c r="C3910" s="180" t="str">
        <f>+'INFO SEAL'!C3861</f>
        <v>AREQUIPA</v>
      </c>
      <c r="D3910" s="180" t="str">
        <f>+'INFO SEAL'!D3861</f>
        <v>ISLAY</v>
      </c>
      <c r="E3910" s="180" t="str">
        <f>+'INFO SEAL'!E3861</f>
        <v>MOLLENDO</v>
      </c>
      <c r="F3910" s="180" t="str">
        <f>+IF('INFO SEAL'!I3861="BAJA TENSION","BT",IF('INFO SEAL'!I3861="MEDIA TENSION","MT","AT"))</f>
        <v>MT</v>
      </c>
      <c r="G3910" s="180">
        <f>+'INFO SEAL'!K3861</f>
        <v>13</v>
      </c>
      <c r="H3910" s="180" t="str">
        <f>+'INFO SEAL'!L3861</f>
        <v>POSTE</v>
      </c>
      <c r="I3910" s="180" t="str">
        <f>+'INFO SEAL'!M3861</f>
        <v>CONCRETO</v>
      </c>
      <c r="J3910" s="180" t="str">
        <f>+'INFO SEAL'!N3861&amp;"-"&amp;F3910</f>
        <v>PPC18-MT</v>
      </c>
      <c r="K3910" s="180"/>
      <c r="L3910" s="182" t="str">
        <f>+VLOOKUP('INFO SEAL'!N3861,$J$8:$V$50,3,FALSE)</f>
        <v>POSTE DE CONCRETO ARMADO DE 13/200/140/335</v>
      </c>
      <c r="M3910" s="33">
        <f t="shared" si="136"/>
        <v>0.4</v>
      </c>
    </row>
    <row r="3911" spans="1:13" x14ac:dyDescent="0.25">
      <c r="A3911" s="73">
        <f>+'INFO SEAL'!B3862</f>
        <v>3857</v>
      </c>
      <c r="B3911" s="180" t="str">
        <f t="shared" si="135"/>
        <v>SICODI</v>
      </c>
      <c r="C3911" s="180" t="str">
        <f>+'INFO SEAL'!C3862</f>
        <v>AREQUIPA</v>
      </c>
      <c r="D3911" s="180" t="str">
        <f>+'INFO SEAL'!D3862</f>
        <v>ISLAY</v>
      </c>
      <c r="E3911" s="180" t="str">
        <f>+'INFO SEAL'!E3862</f>
        <v>MOLLENDO</v>
      </c>
      <c r="F3911" s="180" t="str">
        <f>+IF('INFO SEAL'!I3862="BAJA TENSION","BT",IF('INFO SEAL'!I3862="MEDIA TENSION","MT","AT"))</f>
        <v>MT</v>
      </c>
      <c r="G3911" s="180">
        <f>+'INFO SEAL'!K3862</f>
        <v>13</v>
      </c>
      <c r="H3911" s="180" t="str">
        <f>+'INFO SEAL'!L3862</f>
        <v>POSTE</v>
      </c>
      <c r="I3911" s="180" t="str">
        <f>+'INFO SEAL'!M3862</f>
        <v>CONCRETO</v>
      </c>
      <c r="J3911" s="180" t="str">
        <f>+'INFO SEAL'!N3862&amp;"-"&amp;F3911</f>
        <v>PPC18-MT</v>
      </c>
      <c r="K3911" s="180"/>
      <c r="L3911" s="182" t="str">
        <f>+VLOOKUP('INFO SEAL'!N3862,$J$8:$V$50,3,FALSE)</f>
        <v>POSTE DE CONCRETO ARMADO DE 13/200/140/335</v>
      </c>
      <c r="M3911" s="33">
        <f t="shared" si="136"/>
        <v>0.4</v>
      </c>
    </row>
    <row r="3912" spans="1:13" x14ac:dyDescent="0.25">
      <c r="A3912" s="73">
        <f>+'INFO SEAL'!B3863</f>
        <v>3858</v>
      </c>
      <c r="B3912" s="180" t="str">
        <f t="shared" si="135"/>
        <v>SICODI</v>
      </c>
      <c r="C3912" s="180" t="str">
        <f>+'INFO SEAL'!C3863</f>
        <v>AREQUIPA</v>
      </c>
      <c r="D3912" s="180" t="str">
        <f>+'INFO SEAL'!D3863</f>
        <v>ISLAY</v>
      </c>
      <c r="E3912" s="180" t="str">
        <f>+'INFO SEAL'!E3863</f>
        <v>MEJIA</v>
      </c>
      <c r="F3912" s="180" t="str">
        <f>+IF('INFO SEAL'!I3863="BAJA TENSION","BT",IF('INFO SEAL'!I3863="MEDIA TENSION","MT","AT"))</f>
        <v>MT</v>
      </c>
      <c r="G3912" s="180">
        <f>+'INFO SEAL'!K3863</f>
        <v>12</v>
      </c>
      <c r="H3912" s="180" t="str">
        <f>+'INFO SEAL'!L3863</f>
        <v>POSTE</v>
      </c>
      <c r="I3912" s="180" t="str">
        <f>+'INFO SEAL'!M3863</f>
        <v>CONCRETO</v>
      </c>
      <c r="J3912" s="180" t="str">
        <f>+'INFO SEAL'!N3863&amp;"-"&amp;F3912</f>
        <v>PPC15-MT</v>
      </c>
      <c r="K3912" s="180"/>
      <c r="L3912" s="182" t="str">
        <f>+VLOOKUP('INFO SEAL'!N3863,$J$8:$V$50,3,FALSE)</f>
        <v>POSTE DE CONCRETO ARMADO DE 12/200/120/300</v>
      </c>
      <c r="M3912" s="33">
        <f t="shared" si="136"/>
        <v>0.3</v>
      </c>
    </row>
    <row r="3913" spans="1:13" x14ac:dyDescent="0.25">
      <c r="A3913" s="73">
        <f>+'INFO SEAL'!B3864</f>
        <v>3859</v>
      </c>
      <c r="B3913" s="180" t="str">
        <f t="shared" si="135"/>
        <v>SICODI</v>
      </c>
      <c r="C3913" s="180" t="str">
        <f>+'INFO SEAL'!C3864</f>
        <v>AREQUIPA</v>
      </c>
      <c r="D3913" s="180" t="str">
        <f>+'INFO SEAL'!D3864</f>
        <v>ISLAY</v>
      </c>
      <c r="E3913" s="180" t="str">
        <f>+'INFO SEAL'!E3864</f>
        <v>MEJIA</v>
      </c>
      <c r="F3913" s="180" t="str">
        <f>+IF('INFO SEAL'!I3864="BAJA TENSION","BT",IF('INFO SEAL'!I3864="MEDIA TENSION","MT","AT"))</f>
        <v>MT</v>
      </c>
      <c r="G3913" s="180">
        <f>+'INFO SEAL'!K3864</f>
        <v>12</v>
      </c>
      <c r="H3913" s="180" t="str">
        <f>+'INFO SEAL'!L3864</f>
        <v>POSTE</v>
      </c>
      <c r="I3913" s="180" t="str">
        <f>+'INFO SEAL'!M3864</f>
        <v>CONCRETO</v>
      </c>
      <c r="J3913" s="180" t="str">
        <f>+'INFO SEAL'!N3864&amp;"-"&amp;F3913</f>
        <v>PPC15-MT</v>
      </c>
      <c r="K3913" s="180"/>
      <c r="L3913" s="182" t="str">
        <f>+VLOOKUP('INFO SEAL'!N3864,$J$8:$V$50,3,FALSE)</f>
        <v>POSTE DE CONCRETO ARMADO DE 12/200/120/300</v>
      </c>
      <c r="M3913" s="33">
        <f t="shared" si="136"/>
        <v>0.3</v>
      </c>
    </row>
    <row r="3914" spans="1:13" x14ac:dyDescent="0.25">
      <c r="A3914" s="73">
        <f>+'INFO SEAL'!B3865</f>
        <v>3860</v>
      </c>
      <c r="B3914" s="180" t="str">
        <f t="shared" si="135"/>
        <v>SICODI</v>
      </c>
      <c r="C3914" s="180" t="str">
        <f>+'INFO SEAL'!C3865</f>
        <v>AREQUIPA</v>
      </c>
      <c r="D3914" s="180" t="str">
        <f>+'INFO SEAL'!D3865</f>
        <v>ISLAY</v>
      </c>
      <c r="E3914" s="180" t="str">
        <f>+'INFO SEAL'!E3865</f>
        <v>MEJIA</v>
      </c>
      <c r="F3914" s="180" t="str">
        <f>+IF('INFO SEAL'!I3865="BAJA TENSION","BT",IF('INFO SEAL'!I3865="MEDIA TENSION","MT","AT"))</f>
        <v>MT</v>
      </c>
      <c r="G3914" s="180">
        <f>+'INFO SEAL'!K3865</f>
        <v>12</v>
      </c>
      <c r="H3914" s="180" t="str">
        <f>+'INFO SEAL'!L3865</f>
        <v>POSTE</v>
      </c>
      <c r="I3914" s="180" t="str">
        <f>+'INFO SEAL'!M3865</f>
        <v>CONCRETO</v>
      </c>
      <c r="J3914" s="180" t="str">
        <f>+'INFO SEAL'!N3865&amp;"-"&amp;F3914</f>
        <v>PPC15-MT</v>
      </c>
      <c r="K3914" s="180"/>
      <c r="L3914" s="182" t="str">
        <f>+VLOOKUP('INFO SEAL'!N3865,$J$8:$V$50,3,FALSE)</f>
        <v>POSTE DE CONCRETO ARMADO DE 12/200/120/300</v>
      </c>
      <c r="M3914" s="33">
        <f t="shared" si="136"/>
        <v>0.3</v>
      </c>
    </row>
    <row r="3915" spans="1:13" x14ac:dyDescent="0.25">
      <c r="A3915" s="73">
        <f>+'INFO SEAL'!B3866</f>
        <v>3861</v>
      </c>
      <c r="B3915" s="180" t="str">
        <f t="shared" si="135"/>
        <v>SICODI</v>
      </c>
      <c r="C3915" s="180" t="str">
        <f>+'INFO SEAL'!C3866</f>
        <v>AREQUIPA</v>
      </c>
      <c r="D3915" s="180" t="str">
        <f>+'INFO SEAL'!D3866</f>
        <v>ISLAY</v>
      </c>
      <c r="E3915" s="180" t="str">
        <f>+'INFO SEAL'!E3866</f>
        <v>MEJIA</v>
      </c>
      <c r="F3915" s="180" t="str">
        <f>+IF('INFO SEAL'!I3866="BAJA TENSION","BT",IF('INFO SEAL'!I3866="MEDIA TENSION","MT","AT"))</f>
        <v>MT</v>
      </c>
      <c r="G3915" s="180">
        <f>+'INFO SEAL'!K3866</f>
        <v>12</v>
      </c>
      <c r="H3915" s="180" t="str">
        <f>+'INFO SEAL'!L3866</f>
        <v>POSTE</v>
      </c>
      <c r="I3915" s="180" t="str">
        <f>+'INFO SEAL'!M3866</f>
        <v>CONCRETO</v>
      </c>
      <c r="J3915" s="180" t="str">
        <f>+'INFO SEAL'!N3866&amp;"-"&amp;F3915</f>
        <v>PPC15-MT</v>
      </c>
      <c r="K3915" s="180"/>
      <c r="L3915" s="182" t="str">
        <f>+VLOOKUP('INFO SEAL'!N3866,$J$8:$V$50,3,FALSE)</f>
        <v>POSTE DE CONCRETO ARMADO DE 12/200/120/300</v>
      </c>
      <c r="M3915" s="33">
        <f t="shared" si="136"/>
        <v>0.3</v>
      </c>
    </row>
    <row r="3916" spans="1:13" x14ac:dyDescent="0.25">
      <c r="A3916" s="73">
        <f>+'INFO SEAL'!B3867</f>
        <v>3862</v>
      </c>
      <c r="B3916" s="180" t="str">
        <f t="shared" si="135"/>
        <v>SICODI</v>
      </c>
      <c r="C3916" s="180" t="str">
        <f>+'INFO SEAL'!C3867</f>
        <v>AREQUIPA</v>
      </c>
      <c r="D3916" s="180" t="str">
        <f>+'INFO SEAL'!D3867</f>
        <v>ISLAY</v>
      </c>
      <c r="E3916" s="180" t="str">
        <f>+'INFO SEAL'!E3867</f>
        <v>MOLLENDO</v>
      </c>
      <c r="F3916" s="180" t="str">
        <f>+IF('INFO SEAL'!I3867="BAJA TENSION","BT",IF('INFO SEAL'!I3867="MEDIA TENSION","MT","AT"))</f>
        <v>MT</v>
      </c>
      <c r="G3916" s="180">
        <f>+'INFO SEAL'!K3867</f>
        <v>13</v>
      </c>
      <c r="H3916" s="180" t="str">
        <f>+'INFO SEAL'!L3867</f>
        <v>POSTE</v>
      </c>
      <c r="I3916" s="180" t="str">
        <f>+'INFO SEAL'!M3867</f>
        <v>CONCRETO</v>
      </c>
      <c r="J3916" s="180" t="str">
        <f>+'INFO SEAL'!N3867&amp;"-"&amp;F3916</f>
        <v>PPC18-MT</v>
      </c>
      <c r="K3916" s="180"/>
      <c r="L3916" s="182" t="str">
        <f>+VLOOKUP('INFO SEAL'!N3867,$J$8:$V$50,3,FALSE)</f>
        <v>POSTE DE CONCRETO ARMADO DE 13/200/140/335</v>
      </c>
      <c r="M3916" s="33">
        <f t="shared" si="136"/>
        <v>0.4</v>
      </c>
    </row>
    <row r="3917" spans="1:13" x14ac:dyDescent="0.25">
      <c r="A3917" s="73">
        <f>+'INFO SEAL'!B3868</f>
        <v>3863</v>
      </c>
      <c r="B3917" s="180" t="str">
        <f t="shared" si="135"/>
        <v>SICODI</v>
      </c>
      <c r="C3917" s="180" t="str">
        <f>+'INFO SEAL'!C3868</f>
        <v>AREQUIPA</v>
      </c>
      <c r="D3917" s="180" t="str">
        <f>+'INFO SEAL'!D3868</f>
        <v>ISLAY</v>
      </c>
      <c r="E3917" s="180" t="str">
        <f>+'INFO SEAL'!E3868</f>
        <v>MEJIA</v>
      </c>
      <c r="F3917" s="180" t="str">
        <f>+IF('INFO SEAL'!I3868="BAJA TENSION","BT",IF('INFO SEAL'!I3868="MEDIA TENSION","MT","AT"))</f>
        <v>MT</v>
      </c>
      <c r="G3917" s="180">
        <f>+'INFO SEAL'!K3868</f>
        <v>12</v>
      </c>
      <c r="H3917" s="180" t="str">
        <f>+'INFO SEAL'!L3868</f>
        <v>POSTE</v>
      </c>
      <c r="I3917" s="180" t="str">
        <f>+'INFO SEAL'!M3868</f>
        <v>CONCRETO</v>
      </c>
      <c r="J3917" s="180" t="str">
        <f>+'INFO SEAL'!N3868&amp;"-"&amp;F3917</f>
        <v>PPC15-MT</v>
      </c>
      <c r="K3917" s="180"/>
      <c r="L3917" s="182" t="str">
        <f>+VLOOKUP('INFO SEAL'!N3868,$J$8:$V$50,3,FALSE)</f>
        <v>POSTE DE CONCRETO ARMADO DE 12/200/120/300</v>
      </c>
      <c r="M3917" s="33">
        <f t="shared" si="136"/>
        <v>0.3</v>
      </c>
    </row>
    <row r="3918" spans="1:13" x14ac:dyDescent="0.25">
      <c r="A3918" s="73">
        <f>+'INFO SEAL'!B3869</f>
        <v>3864</v>
      </c>
      <c r="B3918" s="180" t="str">
        <f t="shared" si="135"/>
        <v>SICODI</v>
      </c>
      <c r="C3918" s="180" t="str">
        <f>+'INFO SEAL'!C3869</f>
        <v>AREQUIPA</v>
      </c>
      <c r="D3918" s="180" t="str">
        <f>+'INFO SEAL'!D3869</f>
        <v>ISLAY</v>
      </c>
      <c r="E3918" s="180" t="str">
        <f>+'INFO SEAL'!E3869</f>
        <v>MEJIA</v>
      </c>
      <c r="F3918" s="180" t="str">
        <f>+IF('INFO SEAL'!I3869="BAJA TENSION","BT",IF('INFO SEAL'!I3869="MEDIA TENSION","MT","AT"))</f>
        <v>MT</v>
      </c>
      <c r="G3918" s="180">
        <f>+'INFO SEAL'!K3869</f>
        <v>12</v>
      </c>
      <c r="H3918" s="180" t="str">
        <f>+'INFO SEAL'!L3869</f>
        <v>POSTE</v>
      </c>
      <c r="I3918" s="180" t="str">
        <f>+'INFO SEAL'!M3869</f>
        <v>CONCRETO</v>
      </c>
      <c r="J3918" s="180" t="str">
        <f>+'INFO SEAL'!N3869&amp;"-"&amp;F3918</f>
        <v>PPC15-MT</v>
      </c>
      <c r="K3918" s="180"/>
      <c r="L3918" s="182" t="str">
        <f>+VLOOKUP('INFO SEAL'!N3869,$J$8:$V$50,3,FALSE)</f>
        <v>POSTE DE CONCRETO ARMADO DE 12/200/120/300</v>
      </c>
      <c r="M3918" s="33">
        <f t="shared" si="136"/>
        <v>0.3</v>
      </c>
    </row>
    <row r="3919" spans="1:13" x14ac:dyDescent="0.25">
      <c r="A3919" s="73">
        <f>+'INFO SEAL'!B3870</f>
        <v>3865</v>
      </c>
      <c r="B3919" s="180" t="str">
        <f t="shared" si="135"/>
        <v>SICODI</v>
      </c>
      <c r="C3919" s="180" t="str">
        <f>+'INFO SEAL'!C3870</f>
        <v>AREQUIPA</v>
      </c>
      <c r="D3919" s="180" t="str">
        <f>+'INFO SEAL'!D3870</f>
        <v>ISLAY</v>
      </c>
      <c r="E3919" s="180" t="str">
        <f>+'INFO SEAL'!E3870</f>
        <v>MEJIA</v>
      </c>
      <c r="F3919" s="180" t="str">
        <f>+IF('INFO SEAL'!I3870="BAJA TENSION","BT",IF('INFO SEAL'!I3870="MEDIA TENSION","MT","AT"))</f>
        <v>MT</v>
      </c>
      <c r="G3919" s="180">
        <f>+'INFO SEAL'!K3870</f>
        <v>12</v>
      </c>
      <c r="H3919" s="180" t="str">
        <f>+'INFO SEAL'!L3870</f>
        <v>POSTE</v>
      </c>
      <c r="I3919" s="180" t="str">
        <f>+'INFO SEAL'!M3870</f>
        <v>MADERA</v>
      </c>
      <c r="J3919" s="180" t="str">
        <f>+'INFO SEAL'!N3870&amp;"-"&amp;F3919</f>
        <v>PPM19-MT</v>
      </c>
      <c r="K3919" s="180"/>
      <c r="L3919" s="182" t="str">
        <f>+VLOOKUP('INFO SEAL'!N3870,$J$8:$V$50,3,FALSE)</f>
        <v>POSTE DE MADERA TRATADA DE 12 mts. CL.4</v>
      </c>
      <c r="M3919" s="33">
        <f t="shared" si="136"/>
        <v>1</v>
      </c>
    </row>
    <row r="3920" spans="1:13" x14ac:dyDescent="0.25">
      <c r="A3920" s="73">
        <f>+'INFO SEAL'!B3871</f>
        <v>3866</v>
      </c>
      <c r="B3920" s="180" t="str">
        <f t="shared" si="135"/>
        <v>SICODI</v>
      </c>
      <c r="C3920" s="180" t="str">
        <f>+'INFO SEAL'!C3871</f>
        <v>AREQUIPA</v>
      </c>
      <c r="D3920" s="180" t="str">
        <f>+'INFO SEAL'!D3871</f>
        <v>ISLAY</v>
      </c>
      <c r="E3920" s="180" t="str">
        <f>+'INFO SEAL'!E3871</f>
        <v>MEJIA</v>
      </c>
      <c r="F3920" s="180" t="str">
        <f>+IF('INFO SEAL'!I3871="BAJA TENSION","BT",IF('INFO SEAL'!I3871="MEDIA TENSION","MT","AT"))</f>
        <v>MT</v>
      </c>
      <c r="G3920" s="180">
        <f>+'INFO SEAL'!K3871</f>
        <v>13</v>
      </c>
      <c r="H3920" s="180" t="str">
        <f>+'INFO SEAL'!L3871</f>
        <v>POSTE</v>
      </c>
      <c r="I3920" s="180" t="str">
        <f>+'INFO SEAL'!M3871</f>
        <v>CONCRETO</v>
      </c>
      <c r="J3920" s="180" t="str">
        <f>+'INFO SEAL'!N3871&amp;"-"&amp;F3920</f>
        <v>PPC18-MT</v>
      </c>
      <c r="K3920" s="180"/>
      <c r="L3920" s="182" t="str">
        <f>+VLOOKUP('INFO SEAL'!N3871,$J$8:$V$50,3,FALSE)</f>
        <v>POSTE DE CONCRETO ARMADO DE 13/200/140/335</v>
      </c>
      <c r="M3920" s="33">
        <f t="shared" si="136"/>
        <v>0.4</v>
      </c>
    </row>
    <row r="3921" spans="1:13" x14ac:dyDescent="0.25">
      <c r="A3921" s="73">
        <f>+'INFO SEAL'!B3872</f>
        <v>3867</v>
      </c>
      <c r="B3921" s="180" t="str">
        <f t="shared" si="135"/>
        <v>SICODI</v>
      </c>
      <c r="C3921" s="180" t="str">
        <f>+'INFO SEAL'!C3872</f>
        <v>AREQUIPA</v>
      </c>
      <c r="D3921" s="180" t="str">
        <f>+'INFO SEAL'!D3872</f>
        <v>ISLAY</v>
      </c>
      <c r="E3921" s="180" t="str">
        <f>+'INFO SEAL'!E3872</f>
        <v>MOLLENDO</v>
      </c>
      <c r="F3921" s="180" t="str">
        <f>+IF('INFO SEAL'!I3872="BAJA TENSION","BT",IF('INFO SEAL'!I3872="MEDIA TENSION","MT","AT"))</f>
        <v>MT</v>
      </c>
      <c r="G3921" s="180">
        <f>+'INFO SEAL'!K3872</f>
        <v>12</v>
      </c>
      <c r="H3921" s="180" t="str">
        <f>+'INFO SEAL'!L3872</f>
        <v>POSTE</v>
      </c>
      <c r="I3921" s="180" t="str">
        <f>+'INFO SEAL'!M3872</f>
        <v>MADERA</v>
      </c>
      <c r="J3921" s="180" t="str">
        <f>+'INFO SEAL'!N3872&amp;"-"&amp;F3921</f>
        <v>PPM19-MT</v>
      </c>
      <c r="K3921" s="180"/>
      <c r="L3921" s="182" t="str">
        <f>+VLOOKUP('INFO SEAL'!N3872,$J$8:$V$50,3,FALSE)</f>
        <v>POSTE DE MADERA TRATADA DE 12 mts. CL.4</v>
      </c>
      <c r="M3921" s="33">
        <f t="shared" si="136"/>
        <v>1</v>
      </c>
    </row>
    <row r="3922" spans="1:13" x14ac:dyDescent="0.25">
      <c r="A3922" s="73">
        <f>+'INFO SEAL'!B3873</f>
        <v>3868</v>
      </c>
      <c r="B3922" s="180" t="str">
        <f t="shared" si="135"/>
        <v>SICODI</v>
      </c>
      <c r="C3922" s="180" t="str">
        <f>+'INFO SEAL'!C3873</f>
        <v>AREQUIPA</v>
      </c>
      <c r="D3922" s="180" t="str">
        <f>+'INFO SEAL'!D3873</f>
        <v>ISLAY</v>
      </c>
      <c r="E3922" s="180" t="str">
        <f>+'INFO SEAL'!E3873</f>
        <v>MOLLENDO</v>
      </c>
      <c r="F3922" s="180" t="str">
        <f>+IF('INFO SEAL'!I3873="BAJA TENSION","BT",IF('INFO SEAL'!I3873="MEDIA TENSION","MT","AT"))</f>
        <v>MT</v>
      </c>
      <c r="G3922" s="180">
        <f>+'INFO SEAL'!K3873</f>
        <v>12</v>
      </c>
      <c r="H3922" s="180" t="str">
        <f>+'INFO SEAL'!L3873</f>
        <v>POSTE</v>
      </c>
      <c r="I3922" s="180" t="str">
        <f>+'INFO SEAL'!M3873</f>
        <v>CONCRETO</v>
      </c>
      <c r="J3922" s="180" t="str">
        <f>+'INFO SEAL'!N3873&amp;"-"&amp;F3922</f>
        <v>PPC15-MT</v>
      </c>
      <c r="K3922" s="180"/>
      <c r="L3922" s="182" t="str">
        <f>+VLOOKUP('INFO SEAL'!N3873,$J$8:$V$50,3,FALSE)</f>
        <v>POSTE DE CONCRETO ARMADO DE 12/200/120/300</v>
      </c>
      <c r="M3922" s="33">
        <f t="shared" si="136"/>
        <v>0.3</v>
      </c>
    </row>
    <row r="3923" spans="1:13" x14ac:dyDescent="0.25">
      <c r="A3923" s="73">
        <f>+'INFO SEAL'!B3874</f>
        <v>3869</v>
      </c>
      <c r="B3923" s="180" t="str">
        <f t="shared" si="135"/>
        <v>SICODI</v>
      </c>
      <c r="C3923" s="180" t="str">
        <f>+'INFO SEAL'!C3874</f>
        <v>AREQUIPA</v>
      </c>
      <c r="D3923" s="180" t="str">
        <f>+'INFO SEAL'!D3874</f>
        <v>ISLAY</v>
      </c>
      <c r="E3923" s="180" t="str">
        <f>+'INFO SEAL'!E3874</f>
        <v>MOLLENDO</v>
      </c>
      <c r="F3923" s="180" t="str">
        <f>+IF('INFO SEAL'!I3874="BAJA TENSION","BT",IF('INFO SEAL'!I3874="MEDIA TENSION","MT","AT"))</f>
        <v>MT</v>
      </c>
      <c r="G3923" s="180">
        <f>+'INFO SEAL'!K3874</f>
        <v>12</v>
      </c>
      <c r="H3923" s="180" t="str">
        <f>+'INFO SEAL'!L3874</f>
        <v>POSTE</v>
      </c>
      <c r="I3923" s="180" t="str">
        <f>+'INFO SEAL'!M3874</f>
        <v>CONCRETO</v>
      </c>
      <c r="J3923" s="180" t="str">
        <f>+'INFO SEAL'!N3874&amp;"-"&amp;F3923</f>
        <v>PPC15-MT</v>
      </c>
      <c r="K3923" s="180"/>
      <c r="L3923" s="182" t="str">
        <f>+VLOOKUP('INFO SEAL'!N3874,$J$8:$V$50,3,FALSE)</f>
        <v>POSTE DE CONCRETO ARMADO DE 12/200/120/300</v>
      </c>
      <c r="M3923" s="33">
        <f t="shared" si="136"/>
        <v>0.3</v>
      </c>
    </row>
    <row r="3924" spans="1:13" x14ac:dyDescent="0.25">
      <c r="A3924" s="73">
        <f>+'INFO SEAL'!B3875</f>
        <v>3870</v>
      </c>
      <c r="B3924" s="180" t="str">
        <f t="shared" si="135"/>
        <v>SICODI</v>
      </c>
      <c r="C3924" s="180" t="str">
        <f>+'INFO SEAL'!C3875</f>
        <v>AREQUIPA</v>
      </c>
      <c r="D3924" s="180" t="str">
        <f>+'INFO SEAL'!D3875</f>
        <v>ISLAY</v>
      </c>
      <c r="E3924" s="180" t="str">
        <f>+'INFO SEAL'!E3875</f>
        <v>MEJIA</v>
      </c>
      <c r="F3924" s="180" t="str">
        <f>+IF('INFO SEAL'!I3875="BAJA TENSION","BT",IF('INFO SEAL'!I3875="MEDIA TENSION","MT","AT"))</f>
        <v>MT</v>
      </c>
      <c r="G3924" s="180">
        <f>+'INFO SEAL'!K3875</f>
        <v>12</v>
      </c>
      <c r="H3924" s="180" t="str">
        <f>+'INFO SEAL'!L3875</f>
        <v>POSTE</v>
      </c>
      <c r="I3924" s="180" t="str">
        <f>+'INFO SEAL'!M3875</f>
        <v>CONCRETO</v>
      </c>
      <c r="J3924" s="180" t="str">
        <f>+'INFO SEAL'!N3875&amp;"-"&amp;F3924</f>
        <v>PPC15-MT</v>
      </c>
      <c r="K3924" s="180"/>
      <c r="L3924" s="182" t="str">
        <f>+VLOOKUP('INFO SEAL'!N3875,$J$8:$V$50,3,FALSE)</f>
        <v>POSTE DE CONCRETO ARMADO DE 12/200/120/300</v>
      </c>
      <c r="M3924" s="33">
        <f t="shared" si="136"/>
        <v>0.3</v>
      </c>
    </row>
    <row r="3925" spans="1:13" x14ac:dyDescent="0.25">
      <c r="A3925" s="73">
        <f>+'INFO SEAL'!B3876</f>
        <v>3871</v>
      </c>
      <c r="B3925" s="180" t="str">
        <f t="shared" si="135"/>
        <v>SICODI</v>
      </c>
      <c r="C3925" s="180" t="str">
        <f>+'INFO SEAL'!C3876</f>
        <v>AREQUIPA</v>
      </c>
      <c r="D3925" s="180" t="str">
        <f>+'INFO SEAL'!D3876</f>
        <v>ISLAY</v>
      </c>
      <c r="E3925" s="180" t="str">
        <f>+'INFO SEAL'!E3876</f>
        <v>MOLLENDO</v>
      </c>
      <c r="F3925" s="180" t="str">
        <f>+IF('INFO SEAL'!I3876="BAJA TENSION","BT",IF('INFO SEAL'!I3876="MEDIA TENSION","MT","AT"))</f>
        <v>MT</v>
      </c>
      <c r="G3925" s="180">
        <f>+'INFO SEAL'!K3876</f>
        <v>12</v>
      </c>
      <c r="H3925" s="180" t="str">
        <f>+'INFO SEAL'!L3876</f>
        <v>POSTE</v>
      </c>
      <c r="I3925" s="180" t="str">
        <f>+'INFO SEAL'!M3876</f>
        <v>CONCRETO</v>
      </c>
      <c r="J3925" s="180" t="str">
        <f>+'INFO SEAL'!N3876&amp;"-"&amp;F3925</f>
        <v>PPC15-MT</v>
      </c>
      <c r="K3925" s="180"/>
      <c r="L3925" s="182" t="str">
        <f>+VLOOKUP('INFO SEAL'!N3876,$J$8:$V$50,3,FALSE)</f>
        <v>POSTE DE CONCRETO ARMADO DE 12/200/120/300</v>
      </c>
      <c r="M3925" s="33">
        <f t="shared" si="136"/>
        <v>0.3</v>
      </c>
    </row>
    <row r="3926" spans="1:13" x14ac:dyDescent="0.25">
      <c r="A3926" s="73">
        <f>+'INFO SEAL'!B3877</f>
        <v>3872</v>
      </c>
      <c r="B3926" s="180" t="str">
        <f t="shared" si="135"/>
        <v>SICODI</v>
      </c>
      <c r="C3926" s="180" t="str">
        <f>+'INFO SEAL'!C3877</f>
        <v>AREQUIPA</v>
      </c>
      <c r="D3926" s="180" t="str">
        <f>+'INFO SEAL'!D3877</f>
        <v>ISLAY</v>
      </c>
      <c r="E3926" s="180" t="str">
        <f>+'INFO SEAL'!E3877</f>
        <v>MOLLENDO</v>
      </c>
      <c r="F3926" s="180" t="str">
        <f>+IF('INFO SEAL'!I3877="BAJA TENSION","BT",IF('INFO SEAL'!I3877="MEDIA TENSION","MT","AT"))</f>
        <v>MT</v>
      </c>
      <c r="G3926" s="180">
        <f>+'INFO SEAL'!K3877</f>
        <v>13</v>
      </c>
      <c r="H3926" s="180" t="str">
        <f>+'INFO SEAL'!L3877</f>
        <v>POSTE</v>
      </c>
      <c r="I3926" s="180" t="str">
        <f>+'INFO SEAL'!M3877</f>
        <v>CONCRETO</v>
      </c>
      <c r="J3926" s="180" t="str">
        <f>+'INFO SEAL'!N3877&amp;"-"&amp;F3926</f>
        <v>PPC18-MT</v>
      </c>
      <c r="K3926" s="180"/>
      <c r="L3926" s="182" t="str">
        <f>+VLOOKUP('INFO SEAL'!N3877,$J$8:$V$50,3,FALSE)</f>
        <v>POSTE DE CONCRETO ARMADO DE 13/200/140/335</v>
      </c>
      <c r="M3926" s="33">
        <f t="shared" si="136"/>
        <v>0.4</v>
      </c>
    </row>
    <row r="3927" spans="1:13" x14ac:dyDescent="0.25">
      <c r="A3927" s="73">
        <f>+'INFO SEAL'!B3878</f>
        <v>3873</v>
      </c>
      <c r="B3927" s="180" t="str">
        <f t="shared" si="135"/>
        <v>SICODI</v>
      </c>
      <c r="C3927" s="180" t="str">
        <f>+'INFO SEAL'!C3878</f>
        <v>AREQUIPA</v>
      </c>
      <c r="D3927" s="180" t="str">
        <f>+'INFO SEAL'!D3878</f>
        <v>ISLAY</v>
      </c>
      <c r="E3927" s="180" t="str">
        <f>+'INFO SEAL'!E3878</f>
        <v>MOLLENDO</v>
      </c>
      <c r="F3927" s="180" t="str">
        <f>+IF('INFO SEAL'!I3878="BAJA TENSION","BT",IF('INFO SEAL'!I3878="MEDIA TENSION","MT","AT"))</f>
        <v>MT</v>
      </c>
      <c r="G3927" s="180">
        <f>+'INFO SEAL'!K3878</f>
        <v>13</v>
      </c>
      <c r="H3927" s="180" t="str">
        <f>+'INFO SEAL'!L3878</f>
        <v>POSTE</v>
      </c>
      <c r="I3927" s="180" t="str">
        <f>+'INFO SEAL'!M3878</f>
        <v>CONCRETO</v>
      </c>
      <c r="J3927" s="180" t="str">
        <f>+'INFO SEAL'!N3878&amp;"-"&amp;F3927</f>
        <v>PPC18-MT</v>
      </c>
      <c r="K3927" s="180"/>
      <c r="L3927" s="182" t="str">
        <f>+VLOOKUP('INFO SEAL'!N3878,$J$8:$V$50,3,FALSE)</f>
        <v>POSTE DE CONCRETO ARMADO DE 13/200/140/335</v>
      </c>
      <c r="M3927" s="33">
        <f t="shared" si="136"/>
        <v>0.4</v>
      </c>
    </row>
    <row r="3928" spans="1:13" x14ac:dyDescent="0.25">
      <c r="A3928" s="73">
        <f>+'INFO SEAL'!B3879</f>
        <v>3874</v>
      </c>
      <c r="B3928" s="180" t="str">
        <f t="shared" si="135"/>
        <v>SICODI</v>
      </c>
      <c r="C3928" s="180" t="str">
        <f>+'INFO SEAL'!C3879</f>
        <v>AREQUIPA</v>
      </c>
      <c r="D3928" s="180" t="str">
        <f>+'INFO SEAL'!D3879</f>
        <v>ISLAY</v>
      </c>
      <c r="E3928" s="180" t="str">
        <f>+'INFO SEAL'!E3879</f>
        <v>MOLLENDO</v>
      </c>
      <c r="F3928" s="180" t="str">
        <f>+IF('INFO SEAL'!I3879="BAJA TENSION","BT",IF('INFO SEAL'!I3879="MEDIA TENSION","MT","AT"))</f>
        <v>MT</v>
      </c>
      <c r="G3928" s="180">
        <f>+'INFO SEAL'!K3879</f>
        <v>12</v>
      </c>
      <c r="H3928" s="180" t="str">
        <f>+'INFO SEAL'!L3879</f>
        <v>POSTE</v>
      </c>
      <c r="I3928" s="180" t="str">
        <f>+'INFO SEAL'!M3879</f>
        <v>CONCRETO</v>
      </c>
      <c r="J3928" s="180" t="str">
        <f>+'INFO SEAL'!N3879&amp;"-"&amp;F3928</f>
        <v>PPC15-MT</v>
      </c>
      <c r="K3928" s="180"/>
      <c r="L3928" s="182" t="str">
        <f>+VLOOKUP('INFO SEAL'!N3879,$J$8:$V$50,3,FALSE)</f>
        <v>POSTE DE CONCRETO ARMADO DE 12/200/120/300</v>
      </c>
      <c r="M3928" s="33">
        <f t="shared" si="136"/>
        <v>0.3</v>
      </c>
    </row>
    <row r="3929" spans="1:13" x14ac:dyDescent="0.25">
      <c r="A3929" s="73">
        <f>+'INFO SEAL'!B3880</f>
        <v>3875</v>
      </c>
      <c r="B3929" s="180" t="str">
        <f t="shared" si="135"/>
        <v>SICODI</v>
      </c>
      <c r="C3929" s="180" t="str">
        <f>+'INFO SEAL'!C3880</f>
        <v>AREQUIPA</v>
      </c>
      <c r="D3929" s="180" t="str">
        <f>+'INFO SEAL'!D3880</f>
        <v>ISLAY</v>
      </c>
      <c r="E3929" s="180" t="str">
        <f>+'INFO SEAL'!E3880</f>
        <v>MEJIA</v>
      </c>
      <c r="F3929" s="180" t="str">
        <f>+IF('INFO SEAL'!I3880="BAJA TENSION","BT",IF('INFO SEAL'!I3880="MEDIA TENSION","MT","AT"))</f>
        <v>MT</v>
      </c>
      <c r="G3929" s="180">
        <f>+'INFO SEAL'!K3880</f>
        <v>12</v>
      </c>
      <c r="H3929" s="180" t="str">
        <f>+'INFO SEAL'!L3880</f>
        <v>POSTE</v>
      </c>
      <c r="I3929" s="180" t="str">
        <f>+'INFO SEAL'!M3880</f>
        <v>MADERA</v>
      </c>
      <c r="J3929" s="180" t="str">
        <f>+'INFO SEAL'!N3880&amp;"-"&amp;F3929</f>
        <v>PPM19-MT</v>
      </c>
      <c r="K3929" s="180"/>
      <c r="L3929" s="182" t="str">
        <f>+VLOOKUP('INFO SEAL'!N3880,$J$8:$V$50,3,FALSE)</f>
        <v>POSTE DE MADERA TRATADA DE 12 mts. CL.4</v>
      </c>
      <c r="M3929" s="33">
        <f t="shared" si="136"/>
        <v>1</v>
      </c>
    </row>
    <row r="3930" spans="1:13" x14ac:dyDescent="0.25">
      <c r="A3930" s="73">
        <f>+'INFO SEAL'!B3881</f>
        <v>3876</v>
      </c>
      <c r="B3930" s="180" t="str">
        <f t="shared" si="135"/>
        <v>SICODI</v>
      </c>
      <c r="C3930" s="180" t="str">
        <f>+'INFO SEAL'!C3881</f>
        <v>AREQUIPA</v>
      </c>
      <c r="D3930" s="180" t="str">
        <f>+'INFO SEAL'!D3881</f>
        <v>ISLAY</v>
      </c>
      <c r="E3930" s="180" t="str">
        <f>+'INFO SEAL'!E3881</f>
        <v>MEJIA</v>
      </c>
      <c r="F3930" s="180" t="str">
        <f>+IF('INFO SEAL'!I3881="BAJA TENSION","BT",IF('INFO SEAL'!I3881="MEDIA TENSION","MT","AT"))</f>
        <v>MT</v>
      </c>
      <c r="G3930" s="180">
        <f>+'INFO SEAL'!K3881</f>
        <v>12</v>
      </c>
      <c r="H3930" s="180" t="str">
        <f>+'INFO SEAL'!L3881</f>
        <v>POSTE</v>
      </c>
      <c r="I3930" s="180" t="str">
        <f>+'INFO SEAL'!M3881</f>
        <v>CONCRETO</v>
      </c>
      <c r="J3930" s="180" t="str">
        <f>+'INFO SEAL'!N3881&amp;"-"&amp;F3930</f>
        <v>PPC15-MT</v>
      </c>
      <c r="K3930" s="180"/>
      <c r="L3930" s="182" t="str">
        <f>+VLOOKUP('INFO SEAL'!N3881,$J$8:$V$50,3,FALSE)</f>
        <v>POSTE DE CONCRETO ARMADO DE 12/200/120/300</v>
      </c>
      <c r="M3930" s="33">
        <f t="shared" si="136"/>
        <v>0.3</v>
      </c>
    </row>
    <row r="3931" spans="1:13" x14ac:dyDescent="0.25">
      <c r="A3931" s="73">
        <f>+'INFO SEAL'!B3882</f>
        <v>3877</v>
      </c>
      <c r="B3931" s="180" t="str">
        <f t="shared" si="135"/>
        <v>SICODI</v>
      </c>
      <c r="C3931" s="180" t="str">
        <f>+'INFO SEAL'!C3882</f>
        <v>AREQUIPA</v>
      </c>
      <c r="D3931" s="180" t="str">
        <f>+'INFO SEAL'!D3882</f>
        <v>ISLAY</v>
      </c>
      <c r="E3931" s="180" t="str">
        <f>+'INFO SEAL'!E3882</f>
        <v>MEJIA</v>
      </c>
      <c r="F3931" s="180" t="str">
        <f>+IF('INFO SEAL'!I3882="BAJA TENSION","BT",IF('INFO SEAL'!I3882="MEDIA TENSION","MT","AT"))</f>
        <v>MT</v>
      </c>
      <c r="G3931" s="180">
        <f>+'INFO SEAL'!K3882</f>
        <v>12</v>
      </c>
      <c r="H3931" s="180" t="str">
        <f>+'INFO SEAL'!L3882</f>
        <v>POSTE</v>
      </c>
      <c r="I3931" s="180" t="str">
        <f>+'INFO SEAL'!M3882</f>
        <v>CONCRETO</v>
      </c>
      <c r="J3931" s="180" t="str">
        <f>+'INFO SEAL'!N3882&amp;"-"&amp;F3931</f>
        <v>PPC15-MT</v>
      </c>
      <c r="K3931" s="180"/>
      <c r="L3931" s="182" t="str">
        <f>+VLOOKUP('INFO SEAL'!N3882,$J$8:$V$50,3,FALSE)</f>
        <v>POSTE DE CONCRETO ARMADO DE 12/200/120/300</v>
      </c>
      <c r="M3931" s="33">
        <f t="shared" si="136"/>
        <v>0.3</v>
      </c>
    </row>
    <row r="3932" spans="1:13" x14ac:dyDescent="0.25">
      <c r="A3932" s="73">
        <f>+'INFO SEAL'!B3883</f>
        <v>3878</v>
      </c>
      <c r="B3932" s="180" t="str">
        <f t="shared" si="135"/>
        <v>SICODI</v>
      </c>
      <c r="C3932" s="180" t="str">
        <f>+'INFO SEAL'!C3883</f>
        <v>AREQUIPA</v>
      </c>
      <c r="D3932" s="180" t="str">
        <f>+'INFO SEAL'!D3883</f>
        <v>ISLAY</v>
      </c>
      <c r="E3932" s="180" t="str">
        <f>+'INFO SEAL'!E3883</f>
        <v>MOLLENDO</v>
      </c>
      <c r="F3932" s="180" t="str">
        <f>+IF('INFO SEAL'!I3883="BAJA TENSION","BT",IF('INFO SEAL'!I3883="MEDIA TENSION","MT","AT"))</f>
        <v>MT</v>
      </c>
      <c r="G3932" s="180">
        <f>+'INFO SEAL'!K3883</f>
        <v>12</v>
      </c>
      <c r="H3932" s="180" t="str">
        <f>+'INFO SEAL'!L3883</f>
        <v>POSTE</v>
      </c>
      <c r="I3932" s="180" t="str">
        <f>+'INFO SEAL'!M3883</f>
        <v>CONCRETO</v>
      </c>
      <c r="J3932" s="180" t="str">
        <f>+'INFO SEAL'!N3883&amp;"-"&amp;F3932</f>
        <v>PPC15-MT</v>
      </c>
      <c r="K3932" s="180"/>
      <c r="L3932" s="182" t="str">
        <f>+VLOOKUP('INFO SEAL'!N3883,$J$8:$V$50,3,FALSE)</f>
        <v>POSTE DE CONCRETO ARMADO DE 12/200/120/300</v>
      </c>
      <c r="M3932" s="33">
        <f t="shared" si="136"/>
        <v>0.3</v>
      </c>
    </row>
    <row r="3933" spans="1:13" x14ac:dyDescent="0.25">
      <c r="A3933" s="73">
        <f>+'INFO SEAL'!B3884</f>
        <v>3879</v>
      </c>
      <c r="B3933" s="180" t="str">
        <f t="shared" si="135"/>
        <v>SICODI</v>
      </c>
      <c r="C3933" s="180" t="str">
        <f>+'INFO SEAL'!C3884</f>
        <v>AREQUIPA</v>
      </c>
      <c r="D3933" s="180" t="str">
        <f>+'INFO SEAL'!D3884</f>
        <v>ISLAY</v>
      </c>
      <c r="E3933" s="180" t="str">
        <f>+'INFO SEAL'!E3884</f>
        <v>MOLLENDO</v>
      </c>
      <c r="F3933" s="180" t="str">
        <f>+IF('INFO SEAL'!I3884="BAJA TENSION","BT",IF('INFO SEAL'!I3884="MEDIA TENSION","MT","AT"))</f>
        <v>MT</v>
      </c>
      <c r="G3933" s="180">
        <f>+'INFO SEAL'!K3884</f>
        <v>13</v>
      </c>
      <c r="H3933" s="180" t="str">
        <f>+'INFO SEAL'!L3884</f>
        <v>POSTE</v>
      </c>
      <c r="I3933" s="180" t="str">
        <f>+'INFO SEAL'!M3884</f>
        <v>CONCRETO</v>
      </c>
      <c r="J3933" s="180" t="str">
        <f>+'INFO SEAL'!N3884&amp;"-"&amp;F3933</f>
        <v>PPC18-MT</v>
      </c>
      <c r="K3933" s="180"/>
      <c r="L3933" s="182" t="str">
        <f>+VLOOKUP('INFO SEAL'!N3884,$J$8:$V$50,3,FALSE)</f>
        <v>POSTE DE CONCRETO ARMADO DE 13/200/140/335</v>
      </c>
      <c r="M3933" s="33">
        <f t="shared" si="136"/>
        <v>0.4</v>
      </c>
    </row>
    <row r="3934" spans="1:13" x14ac:dyDescent="0.25">
      <c r="A3934" s="73">
        <f>+'INFO SEAL'!B3885</f>
        <v>3880</v>
      </c>
      <c r="B3934" s="180" t="str">
        <f t="shared" si="135"/>
        <v>SICODI</v>
      </c>
      <c r="C3934" s="180" t="str">
        <f>+'INFO SEAL'!C3885</f>
        <v>AREQUIPA</v>
      </c>
      <c r="D3934" s="180" t="str">
        <f>+'INFO SEAL'!D3885</f>
        <v>ISLAY</v>
      </c>
      <c r="E3934" s="180" t="str">
        <f>+'INFO SEAL'!E3885</f>
        <v>MOLLENDO</v>
      </c>
      <c r="F3934" s="180" t="str">
        <f>+IF('INFO SEAL'!I3885="BAJA TENSION","BT",IF('INFO SEAL'!I3885="MEDIA TENSION","MT","AT"))</f>
        <v>MT</v>
      </c>
      <c r="G3934" s="180">
        <f>+'INFO SEAL'!K3885</f>
        <v>13</v>
      </c>
      <c r="H3934" s="180" t="str">
        <f>+'INFO SEAL'!L3885</f>
        <v>POSTE</v>
      </c>
      <c r="I3934" s="180" t="str">
        <f>+'INFO SEAL'!M3885</f>
        <v>CONCRETO</v>
      </c>
      <c r="J3934" s="180" t="str">
        <f>+'INFO SEAL'!N3885&amp;"-"&amp;F3934</f>
        <v>PPC18-MT</v>
      </c>
      <c r="K3934" s="180"/>
      <c r="L3934" s="182" t="str">
        <f>+VLOOKUP('INFO SEAL'!N3885,$J$8:$V$50,3,FALSE)</f>
        <v>POSTE DE CONCRETO ARMADO DE 13/200/140/335</v>
      </c>
      <c r="M3934" s="33">
        <f t="shared" si="136"/>
        <v>0.4</v>
      </c>
    </row>
    <row r="3935" spans="1:13" x14ac:dyDescent="0.25">
      <c r="A3935" s="73">
        <f>+'INFO SEAL'!B3886</f>
        <v>3881</v>
      </c>
      <c r="B3935" s="180" t="str">
        <f t="shared" si="135"/>
        <v>SICODI</v>
      </c>
      <c r="C3935" s="180" t="str">
        <f>+'INFO SEAL'!C3886</f>
        <v>AREQUIPA</v>
      </c>
      <c r="D3935" s="180" t="str">
        <f>+'INFO SEAL'!D3886</f>
        <v>ISLAY</v>
      </c>
      <c r="E3935" s="180" t="str">
        <f>+'INFO SEAL'!E3886</f>
        <v>MOLLENDO</v>
      </c>
      <c r="F3935" s="180" t="str">
        <f>+IF('INFO SEAL'!I3886="BAJA TENSION","BT",IF('INFO SEAL'!I3886="MEDIA TENSION","MT","AT"))</f>
        <v>MT</v>
      </c>
      <c r="G3935" s="180">
        <f>+'INFO SEAL'!K3886</f>
        <v>12</v>
      </c>
      <c r="H3935" s="180" t="str">
        <f>+'INFO SEAL'!L3886</f>
        <v>POSTE</v>
      </c>
      <c r="I3935" s="180" t="str">
        <f>+'INFO SEAL'!M3886</f>
        <v>CONCRETO</v>
      </c>
      <c r="J3935" s="180" t="str">
        <f>+'INFO SEAL'!N3886&amp;"-"&amp;F3935</f>
        <v>PPC15-MT</v>
      </c>
      <c r="K3935" s="180"/>
      <c r="L3935" s="182" t="str">
        <f>+VLOOKUP('INFO SEAL'!N3886,$J$8:$V$50,3,FALSE)</f>
        <v>POSTE DE CONCRETO ARMADO DE 12/200/120/300</v>
      </c>
      <c r="M3935" s="33">
        <f t="shared" si="136"/>
        <v>0.3</v>
      </c>
    </row>
    <row r="3936" spans="1:13" x14ac:dyDescent="0.25">
      <c r="A3936" s="73">
        <f>+'INFO SEAL'!B3887</f>
        <v>3882</v>
      </c>
      <c r="B3936" s="180" t="str">
        <f t="shared" si="135"/>
        <v>SICODI</v>
      </c>
      <c r="C3936" s="180" t="str">
        <f>+'INFO SEAL'!C3887</f>
        <v>AREQUIPA</v>
      </c>
      <c r="D3936" s="180" t="str">
        <f>+'INFO SEAL'!D3887</f>
        <v>ISLAY</v>
      </c>
      <c r="E3936" s="180" t="str">
        <f>+'INFO SEAL'!E3887</f>
        <v>COCACHACRA</v>
      </c>
      <c r="F3936" s="180" t="str">
        <f>+IF('INFO SEAL'!I3887="BAJA TENSION","BT",IF('INFO SEAL'!I3887="MEDIA TENSION","MT","AT"))</f>
        <v>MT</v>
      </c>
      <c r="G3936" s="180">
        <f>+'INFO SEAL'!K3887</f>
        <v>12</v>
      </c>
      <c r="H3936" s="180" t="str">
        <f>+'INFO SEAL'!L3887</f>
        <v>POSTE</v>
      </c>
      <c r="I3936" s="180" t="str">
        <f>+'INFO SEAL'!M3887</f>
        <v>MADERA</v>
      </c>
      <c r="J3936" s="180" t="str">
        <f>+'INFO SEAL'!N3887&amp;"-"&amp;F3936</f>
        <v>PPM19-MT</v>
      </c>
      <c r="K3936" s="180"/>
      <c r="L3936" s="182" t="str">
        <f>+VLOOKUP('INFO SEAL'!N3887,$J$8:$V$50,3,FALSE)</f>
        <v>POSTE DE MADERA TRATADA DE 12 mts. CL.4</v>
      </c>
      <c r="M3936" s="33">
        <f t="shared" si="136"/>
        <v>1</v>
      </c>
    </row>
    <row r="3937" spans="1:13" x14ac:dyDescent="0.25">
      <c r="A3937" s="73">
        <f>+'INFO SEAL'!B3888</f>
        <v>3883</v>
      </c>
      <c r="B3937" s="180" t="str">
        <f t="shared" si="135"/>
        <v>SICODI</v>
      </c>
      <c r="C3937" s="180" t="str">
        <f>+'INFO SEAL'!C3888</f>
        <v>AREQUIPA</v>
      </c>
      <c r="D3937" s="180" t="str">
        <f>+'INFO SEAL'!D3888</f>
        <v>ISLAY</v>
      </c>
      <c r="E3937" s="180" t="str">
        <f>+'INFO SEAL'!E3888</f>
        <v>MOLLENDO</v>
      </c>
      <c r="F3937" s="180" t="str">
        <f>+IF('INFO SEAL'!I3888="BAJA TENSION","BT",IF('INFO SEAL'!I3888="MEDIA TENSION","MT","AT"))</f>
        <v>MT</v>
      </c>
      <c r="G3937" s="180">
        <f>+'INFO SEAL'!K3888</f>
        <v>12</v>
      </c>
      <c r="H3937" s="180" t="str">
        <f>+'INFO SEAL'!L3888</f>
        <v>POSTE</v>
      </c>
      <c r="I3937" s="180" t="str">
        <f>+'INFO SEAL'!M3888</f>
        <v>CONCRETO</v>
      </c>
      <c r="J3937" s="180" t="str">
        <f>+'INFO SEAL'!N3888&amp;"-"&amp;F3937</f>
        <v>PPC15-MT</v>
      </c>
      <c r="K3937" s="180"/>
      <c r="L3937" s="182" t="str">
        <f>+VLOOKUP('INFO SEAL'!N3888,$J$8:$V$50,3,FALSE)</f>
        <v>POSTE DE CONCRETO ARMADO DE 12/200/120/300</v>
      </c>
      <c r="M3937" s="33">
        <f t="shared" si="136"/>
        <v>0.3</v>
      </c>
    </row>
    <row r="3938" spans="1:13" x14ac:dyDescent="0.25">
      <c r="A3938" s="73">
        <f>+'INFO SEAL'!B3889</f>
        <v>3884</v>
      </c>
      <c r="B3938" s="180" t="str">
        <f t="shared" si="135"/>
        <v>SICODI</v>
      </c>
      <c r="C3938" s="180" t="str">
        <f>+'INFO SEAL'!C3889</f>
        <v>AREQUIPA</v>
      </c>
      <c r="D3938" s="180" t="str">
        <f>+'INFO SEAL'!D3889</f>
        <v>ISLAY</v>
      </c>
      <c r="E3938" s="180" t="str">
        <f>+'INFO SEAL'!E3889</f>
        <v>MOLLENDO</v>
      </c>
      <c r="F3938" s="180" t="str">
        <f>+IF('INFO SEAL'!I3889="BAJA TENSION","BT",IF('INFO SEAL'!I3889="MEDIA TENSION","MT","AT"))</f>
        <v>MT</v>
      </c>
      <c r="G3938" s="180">
        <f>+'INFO SEAL'!K3889</f>
        <v>13</v>
      </c>
      <c r="H3938" s="180" t="str">
        <f>+'INFO SEAL'!L3889</f>
        <v>POSTE</v>
      </c>
      <c r="I3938" s="180" t="str">
        <f>+'INFO SEAL'!M3889</f>
        <v>CONCRETO</v>
      </c>
      <c r="J3938" s="180" t="str">
        <f>+'INFO SEAL'!N3889&amp;"-"&amp;F3938</f>
        <v>PPC18-MT</v>
      </c>
      <c r="K3938" s="180"/>
      <c r="L3938" s="182" t="str">
        <f>+VLOOKUP('INFO SEAL'!N3889,$J$8:$V$50,3,FALSE)</f>
        <v>POSTE DE CONCRETO ARMADO DE 13/200/140/335</v>
      </c>
      <c r="M3938" s="33">
        <f t="shared" si="136"/>
        <v>0.4</v>
      </c>
    </row>
    <row r="3939" spans="1:13" x14ac:dyDescent="0.25">
      <c r="A3939" s="73">
        <f>+'INFO SEAL'!B3890</f>
        <v>3885</v>
      </c>
      <c r="B3939" s="180" t="str">
        <f t="shared" si="135"/>
        <v>SICODI</v>
      </c>
      <c r="C3939" s="180" t="str">
        <f>+'INFO SEAL'!C3890</f>
        <v>AREQUIPA</v>
      </c>
      <c r="D3939" s="180" t="str">
        <f>+'INFO SEAL'!D3890</f>
        <v>ISLAY</v>
      </c>
      <c r="E3939" s="180" t="str">
        <f>+'INFO SEAL'!E3890</f>
        <v>MOLLENDO</v>
      </c>
      <c r="F3939" s="180" t="str">
        <f>+IF('INFO SEAL'!I3890="BAJA TENSION","BT",IF('INFO SEAL'!I3890="MEDIA TENSION","MT","AT"))</f>
        <v>MT</v>
      </c>
      <c r="G3939" s="180">
        <f>+'INFO SEAL'!K3890</f>
        <v>12</v>
      </c>
      <c r="H3939" s="180" t="str">
        <f>+'INFO SEAL'!L3890</f>
        <v>POSTE</v>
      </c>
      <c r="I3939" s="180" t="str">
        <f>+'INFO SEAL'!M3890</f>
        <v>CONCRETO</v>
      </c>
      <c r="J3939" s="180" t="str">
        <f>+'INFO SEAL'!N3890&amp;"-"&amp;F3939</f>
        <v>PPC15-MT</v>
      </c>
      <c r="K3939" s="180"/>
      <c r="L3939" s="182" t="str">
        <f>+VLOOKUP('INFO SEAL'!N3890,$J$8:$V$50,3,FALSE)</f>
        <v>POSTE DE CONCRETO ARMADO DE 12/200/120/300</v>
      </c>
      <c r="M3939" s="33">
        <f t="shared" si="136"/>
        <v>0.3</v>
      </c>
    </row>
    <row r="3940" spans="1:13" x14ac:dyDescent="0.25">
      <c r="A3940" s="73">
        <f>+'INFO SEAL'!B3891</f>
        <v>3886</v>
      </c>
      <c r="B3940" s="180" t="str">
        <f t="shared" si="135"/>
        <v>SICODI</v>
      </c>
      <c r="C3940" s="180" t="str">
        <f>+'INFO SEAL'!C3891</f>
        <v>AREQUIPA</v>
      </c>
      <c r="D3940" s="180" t="str">
        <f>+'INFO SEAL'!D3891</f>
        <v>ISLAY</v>
      </c>
      <c r="E3940" s="180" t="str">
        <f>+'INFO SEAL'!E3891</f>
        <v>MEJIA</v>
      </c>
      <c r="F3940" s="180" t="str">
        <f>+IF('INFO SEAL'!I3891="BAJA TENSION","BT",IF('INFO SEAL'!I3891="MEDIA TENSION","MT","AT"))</f>
        <v>MT</v>
      </c>
      <c r="G3940" s="180">
        <f>+'INFO SEAL'!K3891</f>
        <v>12</v>
      </c>
      <c r="H3940" s="180" t="str">
        <f>+'INFO SEAL'!L3891</f>
        <v>POSTE</v>
      </c>
      <c r="I3940" s="180" t="str">
        <f>+'INFO SEAL'!M3891</f>
        <v>MADERA</v>
      </c>
      <c r="J3940" s="180" t="str">
        <f>+'INFO SEAL'!N3891&amp;"-"&amp;F3940</f>
        <v>PPM19-MT</v>
      </c>
      <c r="K3940" s="180"/>
      <c r="L3940" s="182" t="str">
        <f>+VLOOKUP('INFO SEAL'!N3891,$J$8:$V$50,3,FALSE)</f>
        <v>POSTE DE MADERA TRATADA DE 12 mts. CL.4</v>
      </c>
      <c r="M3940" s="33">
        <f t="shared" si="136"/>
        <v>1</v>
      </c>
    </row>
    <row r="3941" spans="1:13" x14ac:dyDescent="0.25">
      <c r="A3941" s="73">
        <f>+'INFO SEAL'!B3892</f>
        <v>3887</v>
      </c>
      <c r="B3941" s="180" t="str">
        <f t="shared" si="135"/>
        <v>SICODI</v>
      </c>
      <c r="C3941" s="180" t="str">
        <f>+'INFO SEAL'!C3892</f>
        <v>AREQUIPA</v>
      </c>
      <c r="D3941" s="180" t="str">
        <f>+'INFO SEAL'!D3892</f>
        <v>ISLAY</v>
      </c>
      <c r="E3941" s="180" t="str">
        <f>+'INFO SEAL'!E3892</f>
        <v>MOLLENDO</v>
      </c>
      <c r="F3941" s="180" t="str">
        <f>+IF('INFO SEAL'!I3892="BAJA TENSION","BT",IF('INFO SEAL'!I3892="MEDIA TENSION","MT","AT"))</f>
        <v>MT</v>
      </c>
      <c r="G3941" s="180">
        <f>+'INFO SEAL'!K3892</f>
        <v>12</v>
      </c>
      <c r="H3941" s="180" t="str">
        <f>+'INFO SEAL'!L3892</f>
        <v>POSTE</v>
      </c>
      <c r="I3941" s="180" t="str">
        <f>+'INFO SEAL'!M3892</f>
        <v>CONCRETO</v>
      </c>
      <c r="J3941" s="180" t="str">
        <f>+'INFO SEAL'!N3892&amp;"-"&amp;F3941</f>
        <v>PPC15-MT</v>
      </c>
      <c r="K3941" s="180"/>
      <c r="L3941" s="182" t="str">
        <f>+VLOOKUP('INFO SEAL'!N3892,$J$8:$V$50,3,FALSE)</f>
        <v>POSTE DE CONCRETO ARMADO DE 12/200/120/300</v>
      </c>
      <c r="M3941" s="33">
        <f t="shared" si="136"/>
        <v>0.3</v>
      </c>
    </row>
    <row r="3942" spans="1:13" x14ac:dyDescent="0.25">
      <c r="A3942" s="73">
        <f>+'INFO SEAL'!B3893</f>
        <v>3888</v>
      </c>
      <c r="B3942" s="180" t="str">
        <f t="shared" si="135"/>
        <v>SICODI</v>
      </c>
      <c r="C3942" s="180" t="str">
        <f>+'INFO SEAL'!C3893</f>
        <v>AREQUIPA</v>
      </c>
      <c r="D3942" s="180" t="str">
        <f>+'INFO SEAL'!D3893</f>
        <v>ISLAY</v>
      </c>
      <c r="E3942" s="180" t="str">
        <f>+'INFO SEAL'!E3893</f>
        <v>MOLLENDO</v>
      </c>
      <c r="F3942" s="180" t="str">
        <f>+IF('INFO SEAL'!I3893="BAJA TENSION","BT",IF('INFO SEAL'!I3893="MEDIA TENSION","MT","AT"))</f>
        <v>MT</v>
      </c>
      <c r="G3942" s="180">
        <f>+'INFO SEAL'!K3893</f>
        <v>12</v>
      </c>
      <c r="H3942" s="180" t="str">
        <f>+'INFO SEAL'!L3893</f>
        <v>POSTE</v>
      </c>
      <c r="I3942" s="180" t="str">
        <f>+'INFO SEAL'!M3893</f>
        <v>CONCRETO</v>
      </c>
      <c r="J3942" s="180" t="str">
        <f>+'INFO SEAL'!N3893&amp;"-"&amp;F3942</f>
        <v>PPC15-MT</v>
      </c>
      <c r="K3942" s="180"/>
      <c r="L3942" s="182" t="str">
        <f>+VLOOKUP('INFO SEAL'!N3893,$J$8:$V$50,3,FALSE)</f>
        <v>POSTE DE CONCRETO ARMADO DE 12/200/120/300</v>
      </c>
      <c r="M3942" s="33">
        <f t="shared" si="136"/>
        <v>0.3</v>
      </c>
    </row>
    <row r="3943" spans="1:13" x14ac:dyDescent="0.25">
      <c r="A3943" s="73">
        <f>+'INFO SEAL'!B3894</f>
        <v>3889</v>
      </c>
      <c r="B3943" s="180" t="str">
        <f t="shared" si="135"/>
        <v>SICODI</v>
      </c>
      <c r="C3943" s="180" t="str">
        <f>+'INFO SEAL'!C3894</f>
        <v>AREQUIPA</v>
      </c>
      <c r="D3943" s="180" t="str">
        <f>+'INFO SEAL'!D3894</f>
        <v>ISLAY</v>
      </c>
      <c r="E3943" s="180" t="str">
        <f>+'INFO SEAL'!E3894</f>
        <v>MOLLENDO</v>
      </c>
      <c r="F3943" s="180" t="str">
        <f>+IF('INFO SEAL'!I3894="BAJA TENSION","BT",IF('INFO SEAL'!I3894="MEDIA TENSION","MT","AT"))</f>
        <v>MT</v>
      </c>
      <c r="G3943" s="180">
        <f>+'INFO SEAL'!K3894</f>
        <v>13</v>
      </c>
      <c r="H3943" s="180" t="str">
        <f>+'INFO SEAL'!L3894</f>
        <v>POSTE</v>
      </c>
      <c r="I3943" s="180" t="str">
        <f>+'INFO SEAL'!M3894</f>
        <v>CONCRETO</v>
      </c>
      <c r="J3943" s="180" t="str">
        <f>+'INFO SEAL'!N3894&amp;"-"&amp;F3943</f>
        <v>PPC18-MT</v>
      </c>
      <c r="K3943" s="180"/>
      <c r="L3943" s="182" t="str">
        <f>+VLOOKUP('INFO SEAL'!N3894,$J$8:$V$50,3,FALSE)</f>
        <v>POSTE DE CONCRETO ARMADO DE 13/200/140/335</v>
      </c>
      <c r="M3943" s="33">
        <f t="shared" si="136"/>
        <v>0.4</v>
      </c>
    </row>
    <row r="3944" spans="1:13" x14ac:dyDescent="0.25">
      <c r="A3944" s="73">
        <f>+'INFO SEAL'!B3895</f>
        <v>3890</v>
      </c>
      <c r="B3944" s="180" t="str">
        <f t="shared" si="135"/>
        <v>SICODI</v>
      </c>
      <c r="C3944" s="180" t="str">
        <f>+'INFO SEAL'!C3895</f>
        <v>AREQUIPA</v>
      </c>
      <c r="D3944" s="180" t="str">
        <f>+'INFO SEAL'!D3895</f>
        <v>ISLAY</v>
      </c>
      <c r="E3944" s="180" t="str">
        <f>+'INFO SEAL'!E3895</f>
        <v>MOLLENDO</v>
      </c>
      <c r="F3944" s="180" t="str">
        <f>+IF('INFO SEAL'!I3895="BAJA TENSION","BT",IF('INFO SEAL'!I3895="MEDIA TENSION","MT","AT"))</f>
        <v>MT</v>
      </c>
      <c r="G3944" s="180">
        <f>+'INFO SEAL'!K3895</f>
        <v>13</v>
      </c>
      <c r="H3944" s="180" t="str">
        <f>+'INFO SEAL'!L3895</f>
        <v>POSTE</v>
      </c>
      <c r="I3944" s="180" t="str">
        <f>+'INFO SEAL'!M3895</f>
        <v>CONCRETO</v>
      </c>
      <c r="J3944" s="180" t="str">
        <f>+'INFO SEAL'!N3895&amp;"-"&amp;F3944</f>
        <v>PPC18-MT</v>
      </c>
      <c r="K3944" s="180"/>
      <c r="L3944" s="182" t="str">
        <f>+VLOOKUP('INFO SEAL'!N3895,$J$8:$V$50,3,FALSE)</f>
        <v>POSTE DE CONCRETO ARMADO DE 13/200/140/335</v>
      </c>
      <c r="M3944" s="33">
        <f t="shared" si="136"/>
        <v>0.4</v>
      </c>
    </row>
    <row r="3945" spans="1:13" x14ac:dyDescent="0.25">
      <c r="A3945" s="73">
        <f>+'INFO SEAL'!B3896</f>
        <v>3891</v>
      </c>
      <c r="B3945" s="180" t="str">
        <f t="shared" si="135"/>
        <v>MOD INV_2018</v>
      </c>
      <c r="C3945" s="180" t="str">
        <f>+'INFO SEAL'!C3896</f>
        <v>AREQUIPA</v>
      </c>
      <c r="D3945" s="180" t="str">
        <f>+'INFO SEAL'!D3896</f>
        <v>ISLAY</v>
      </c>
      <c r="E3945" s="180" t="str">
        <f>+'INFO SEAL'!E3896</f>
        <v>DEAN VALDIVIA</v>
      </c>
      <c r="F3945" s="180" t="str">
        <f>+IF('INFO SEAL'!I3896="BAJA TENSION","BT",IF('INFO SEAL'!I3896="MEDIA TENSION","MT","AT"))</f>
        <v>AT</v>
      </c>
      <c r="G3945" s="180">
        <f>+'INFO SEAL'!K3896</f>
        <v>14</v>
      </c>
      <c r="H3945" s="180" t="str">
        <f>+'INFO SEAL'!L3896</f>
        <v>POSTE</v>
      </c>
      <c r="I3945" s="180" t="str">
        <f>+'INFO SEAL'!M3896</f>
        <v>CONCRETO</v>
      </c>
      <c r="J3945" s="180" t="str">
        <f>+'INFO SEAL'!N3896&amp;"-"&amp;F3945</f>
        <v>EC033COR0S0-070-S3-AT</v>
      </c>
      <c r="K3945" s="180"/>
      <c r="L3945" s="182" t="str">
        <f>+VLOOKUP('INFO SEAL'!N3896,$J$8:$V$50,3,FALSE)</f>
        <v>1 Poste de concreto (15/600) de suspensión (30°) Tipo SU11-15</v>
      </c>
      <c r="M3945" s="33">
        <f t="shared" si="136"/>
        <v>1</v>
      </c>
    </row>
    <row r="3946" spans="1:13" x14ac:dyDescent="0.25">
      <c r="A3946" s="73">
        <f>+'INFO SEAL'!B3897</f>
        <v>3892</v>
      </c>
      <c r="B3946" s="180" t="str">
        <f t="shared" si="135"/>
        <v>SICODI</v>
      </c>
      <c r="C3946" s="180" t="str">
        <f>+'INFO SEAL'!C3897</f>
        <v>AREQUIPA</v>
      </c>
      <c r="D3946" s="180" t="str">
        <f>+'INFO SEAL'!D3897</f>
        <v>ISLAY</v>
      </c>
      <c r="E3946" s="180" t="str">
        <f>+'INFO SEAL'!E3897</f>
        <v>MOLLENDO</v>
      </c>
      <c r="F3946" s="180" t="str">
        <f>+IF('INFO SEAL'!I3897="BAJA TENSION","BT",IF('INFO SEAL'!I3897="MEDIA TENSION","MT","AT"))</f>
        <v>MT</v>
      </c>
      <c r="G3946" s="180">
        <f>+'INFO SEAL'!K3897</f>
        <v>12</v>
      </c>
      <c r="H3946" s="180" t="str">
        <f>+'INFO SEAL'!L3897</f>
        <v>POSTE</v>
      </c>
      <c r="I3946" s="180" t="str">
        <f>+'INFO SEAL'!M3897</f>
        <v>MADERA</v>
      </c>
      <c r="J3946" s="180" t="str">
        <f>+'INFO SEAL'!N3897&amp;"-"&amp;F3946</f>
        <v>PPM19-MT</v>
      </c>
      <c r="K3946" s="180"/>
      <c r="L3946" s="182" t="str">
        <f>+VLOOKUP('INFO SEAL'!N3897,$J$8:$V$50,3,FALSE)</f>
        <v>POSTE DE MADERA TRATADA DE 12 mts. CL.4</v>
      </c>
      <c r="M3946" s="33">
        <f t="shared" si="136"/>
        <v>1</v>
      </c>
    </row>
    <row r="3947" spans="1:13" x14ac:dyDescent="0.25">
      <c r="A3947" s="73">
        <f>+'INFO SEAL'!B3898</f>
        <v>3893</v>
      </c>
      <c r="B3947" s="180" t="str">
        <f t="shared" si="135"/>
        <v>SICODI</v>
      </c>
      <c r="C3947" s="180" t="str">
        <f>+'INFO SEAL'!C3898</f>
        <v>AREQUIPA</v>
      </c>
      <c r="D3947" s="180" t="str">
        <f>+'INFO SEAL'!D3898</f>
        <v>ISLAY</v>
      </c>
      <c r="E3947" s="180" t="str">
        <f>+'INFO SEAL'!E3898</f>
        <v>MOLLENDO</v>
      </c>
      <c r="F3947" s="180" t="str">
        <f>+IF('INFO SEAL'!I3898="BAJA TENSION","BT",IF('INFO SEAL'!I3898="MEDIA TENSION","MT","AT"))</f>
        <v>MT</v>
      </c>
      <c r="G3947" s="180">
        <f>+'INFO SEAL'!K3898</f>
        <v>12</v>
      </c>
      <c r="H3947" s="180" t="str">
        <f>+'INFO SEAL'!L3898</f>
        <v>POSTE</v>
      </c>
      <c r="I3947" s="180" t="str">
        <f>+'INFO SEAL'!M3898</f>
        <v>CONCRETO</v>
      </c>
      <c r="J3947" s="180" t="str">
        <f>+'INFO SEAL'!N3898&amp;"-"&amp;F3947</f>
        <v>PPC15-MT</v>
      </c>
      <c r="K3947" s="180"/>
      <c r="L3947" s="182" t="str">
        <f>+VLOOKUP('INFO SEAL'!N3898,$J$8:$V$50,3,FALSE)</f>
        <v>POSTE DE CONCRETO ARMADO DE 12/200/120/300</v>
      </c>
      <c r="M3947" s="33">
        <f t="shared" si="136"/>
        <v>0.3</v>
      </c>
    </row>
    <row r="3948" spans="1:13" x14ac:dyDescent="0.25">
      <c r="A3948" s="73">
        <f>+'INFO SEAL'!B3899</f>
        <v>3894</v>
      </c>
      <c r="B3948" s="180" t="str">
        <f t="shared" si="135"/>
        <v>SICODI</v>
      </c>
      <c r="C3948" s="180" t="str">
        <f>+'INFO SEAL'!C3899</f>
        <v>AREQUIPA</v>
      </c>
      <c r="D3948" s="180" t="str">
        <f>+'INFO SEAL'!D3899</f>
        <v>ISLAY</v>
      </c>
      <c r="E3948" s="180" t="str">
        <f>+'INFO SEAL'!E3899</f>
        <v>MOLLENDO</v>
      </c>
      <c r="F3948" s="180" t="str">
        <f>+IF('INFO SEAL'!I3899="BAJA TENSION","BT",IF('INFO SEAL'!I3899="MEDIA TENSION","MT","AT"))</f>
        <v>MT</v>
      </c>
      <c r="G3948" s="180">
        <f>+'INFO SEAL'!K3899</f>
        <v>14</v>
      </c>
      <c r="H3948" s="180" t="str">
        <f>+'INFO SEAL'!L3899</f>
        <v>POSTE</v>
      </c>
      <c r="I3948" s="180" t="str">
        <f>+'INFO SEAL'!M3899</f>
        <v>CONCRETO</v>
      </c>
      <c r="J3948" s="180" t="str">
        <f>+'INFO SEAL'!N3899&amp;"-"&amp;F3948</f>
        <v>PPC22-MT</v>
      </c>
      <c r="K3948" s="180"/>
      <c r="L3948" s="182" t="str">
        <f>+VLOOKUP('INFO SEAL'!N3899,$J$8:$V$50,3,FALSE)</f>
        <v>POSTE DE CONCRETO ARMADO DE 15/200/135/360</v>
      </c>
      <c r="M3948" s="33">
        <f t="shared" si="136"/>
        <v>0.5</v>
      </c>
    </row>
    <row r="3949" spans="1:13" x14ac:dyDescent="0.25">
      <c r="A3949" s="73">
        <f>+'INFO SEAL'!B3900</f>
        <v>3895</v>
      </c>
      <c r="B3949" s="180" t="str">
        <f t="shared" si="135"/>
        <v>SICODI</v>
      </c>
      <c r="C3949" s="180" t="str">
        <f>+'INFO SEAL'!C3900</f>
        <v>AREQUIPA</v>
      </c>
      <c r="D3949" s="180" t="str">
        <f>+'INFO SEAL'!D3900</f>
        <v>ISLAY</v>
      </c>
      <c r="E3949" s="180" t="str">
        <f>+'INFO SEAL'!E3900</f>
        <v>MOLLENDO</v>
      </c>
      <c r="F3949" s="180" t="str">
        <f>+IF('INFO SEAL'!I3900="BAJA TENSION","BT",IF('INFO SEAL'!I3900="MEDIA TENSION","MT","AT"))</f>
        <v>MT</v>
      </c>
      <c r="G3949" s="180">
        <f>+'INFO SEAL'!K3900</f>
        <v>13</v>
      </c>
      <c r="H3949" s="180" t="str">
        <f>+'INFO SEAL'!L3900</f>
        <v>POSTE</v>
      </c>
      <c r="I3949" s="180" t="str">
        <f>+'INFO SEAL'!M3900</f>
        <v>CONCRETO</v>
      </c>
      <c r="J3949" s="180" t="str">
        <f>+'INFO SEAL'!N3900&amp;"-"&amp;F3949</f>
        <v>PPC18-MT</v>
      </c>
      <c r="K3949" s="180"/>
      <c r="L3949" s="182" t="str">
        <f>+VLOOKUP('INFO SEAL'!N3900,$J$8:$V$50,3,FALSE)</f>
        <v>POSTE DE CONCRETO ARMADO DE 13/200/140/335</v>
      </c>
      <c r="M3949" s="33">
        <f t="shared" si="136"/>
        <v>0.4</v>
      </c>
    </row>
    <row r="3950" spans="1:13" x14ac:dyDescent="0.25">
      <c r="A3950" s="73">
        <f>+'INFO SEAL'!B3901</f>
        <v>3896</v>
      </c>
      <c r="B3950" s="180" t="str">
        <f t="shared" si="135"/>
        <v>SICODI</v>
      </c>
      <c r="C3950" s="180" t="str">
        <f>+'INFO SEAL'!C3901</f>
        <v>AREQUIPA</v>
      </c>
      <c r="D3950" s="180" t="str">
        <f>+'INFO SEAL'!D3901</f>
        <v>ISLAY</v>
      </c>
      <c r="E3950" s="180" t="str">
        <f>+'INFO SEAL'!E3901</f>
        <v>MOLLENDO</v>
      </c>
      <c r="F3950" s="180" t="str">
        <f>+IF('INFO SEAL'!I3901="BAJA TENSION","BT",IF('INFO SEAL'!I3901="MEDIA TENSION","MT","AT"))</f>
        <v>MT</v>
      </c>
      <c r="G3950" s="180">
        <f>+'INFO SEAL'!K3901</f>
        <v>13</v>
      </c>
      <c r="H3950" s="180" t="str">
        <f>+'INFO SEAL'!L3901</f>
        <v>POSTE</v>
      </c>
      <c r="I3950" s="180" t="str">
        <f>+'INFO SEAL'!M3901</f>
        <v>CONCRETO</v>
      </c>
      <c r="J3950" s="180" t="str">
        <f>+'INFO SEAL'!N3901&amp;"-"&amp;F3950</f>
        <v>PPC18-MT</v>
      </c>
      <c r="K3950" s="180"/>
      <c r="L3950" s="182" t="str">
        <f>+VLOOKUP('INFO SEAL'!N3901,$J$8:$V$50,3,FALSE)</f>
        <v>POSTE DE CONCRETO ARMADO DE 13/200/140/335</v>
      </c>
      <c r="M3950" s="33">
        <f t="shared" si="136"/>
        <v>0.4</v>
      </c>
    </row>
    <row r="3951" spans="1:13" x14ac:dyDescent="0.25">
      <c r="A3951" s="73">
        <f>+'INFO SEAL'!B3902</f>
        <v>3897</v>
      </c>
      <c r="B3951" s="180" t="str">
        <f t="shared" si="135"/>
        <v>SICODI</v>
      </c>
      <c r="C3951" s="180" t="str">
        <f>+'INFO SEAL'!C3902</f>
        <v>AREQUIPA</v>
      </c>
      <c r="D3951" s="180" t="str">
        <f>+'INFO SEAL'!D3902</f>
        <v>ISLAY</v>
      </c>
      <c r="E3951" s="180" t="str">
        <f>+'INFO SEAL'!E3902</f>
        <v>MOLLENDO</v>
      </c>
      <c r="F3951" s="180" t="str">
        <f>+IF('INFO SEAL'!I3902="BAJA TENSION","BT",IF('INFO SEAL'!I3902="MEDIA TENSION","MT","AT"))</f>
        <v>MT</v>
      </c>
      <c r="G3951" s="180">
        <f>+'INFO SEAL'!K3902</f>
        <v>12</v>
      </c>
      <c r="H3951" s="180" t="str">
        <f>+'INFO SEAL'!L3902</f>
        <v>POSTE</v>
      </c>
      <c r="I3951" s="180" t="str">
        <f>+'INFO SEAL'!M3902</f>
        <v>CONCRETO</v>
      </c>
      <c r="J3951" s="180" t="str">
        <f>+'INFO SEAL'!N3902&amp;"-"&amp;F3951</f>
        <v>PPC15-MT</v>
      </c>
      <c r="K3951" s="180"/>
      <c r="L3951" s="182" t="str">
        <f>+VLOOKUP('INFO SEAL'!N3902,$J$8:$V$50,3,FALSE)</f>
        <v>POSTE DE CONCRETO ARMADO DE 12/200/120/300</v>
      </c>
      <c r="M3951" s="33">
        <f t="shared" si="136"/>
        <v>0.3</v>
      </c>
    </row>
    <row r="3952" spans="1:13" x14ac:dyDescent="0.25">
      <c r="A3952" s="73">
        <f>+'INFO SEAL'!B3903</f>
        <v>3898</v>
      </c>
      <c r="B3952" s="180" t="str">
        <f t="shared" si="135"/>
        <v>SICODI</v>
      </c>
      <c r="C3952" s="180" t="str">
        <f>+'INFO SEAL'!C3903</f>
        <v>AREQUIPA</v>
      </c>
      <c r="D3952" s="180" t="str">
        <f>+'INFO SEAL'!D3903</f>
        <v>ISLAY</v>
      </c>
      <c r="E3952" s="180" t="str">
        <f>+'INFO SEAL'!E3903</f>
        <v>MOLLENDO</v>
      </c>
      <c r="F3952" s="180" t="str">
        <f>+IF('INFO SEAL'!I3903="BAJA TENSION","BT",IF('INFO SEAL'!I3903="MEDIA TENSION","MT","AT"))</f>
        <v>MT</v>
      </c>
      <c r="G3952" s="180">
        <f>+'INFO SEAL'!K3903</f>
        <v>12</v>
      </c>
      <c r="H3952" s="180" t="str">
        <f>+'INFO SEAL'!L3903</f>
        <v>POSTE</v>
      </c>
      <c r="I3952" s="180" t="str">
        <f>+'INFO SEAL'!M3903</f>
        <v>MADERA</v>
      </c>
      <c r="J3952" s="180" t="str">
        <f>+'INFO SEAL'!N3903&amp;"-"&amp;F3952</f>
        <v>PPM19-MT</v>
      </c>
      <c r="K3952" s="180"/>
      <c r="L3952" s="182" t="str">
        <f>+VLOOKUP('INFO SEAL'!N3903,$J$8:$V$50,3,FALSE)</f>
        <v>POSTE DE MADERA TRATADA DE 12 mts. CL.4</v>
      </c>
      <c r="M3952" s="33">
        <f t="shared" si="136"/>
        <v>1</v>
      </c>
    </row>
    <row r="3953" spans="1:13" x14ac:dyDescent="0.25">
      <c r="A3953" s="73">
        <f>+'INFO SEAL'!B3904</f>
        <v>3899</v>
      </c>
      <c r="B3953" s="180" t="str">
        <f t="shared" si="135"/>
        <v>SICODI</v>
      </c>
      <c r="C3953" s="180" t="str">
        <f>+'INFO SEAL'!C3904</f>
        <v>AREQUIPA</v>
      </c>
      <c r="D3953" s="180" t="str">
        <f>+'INFO SEAL'!D3904</f>
        <v>ISLAY</v>
      </c>
      <c r="E3953" s="180" t="str">
        <f>+'INFO SEAL'!E3904</f>
        <v>MOLLENDO</v>
      </c>
      <c r="F3953" s="180" t="str">
        <f>+IF('INFO SEAL'!I3904="BAJA TENSION","BT",IF('INFO SEAL'!I3904="MEDIA TENSION","MT","AT"))</f>
        <v>MT</v>
      </c>
      <c r="G3953" s="180">
        <f>+'INFO SEAL'!K3904</f>
        <v>12</v>
      </c>
      <c r="H3953" s="180" t="str">
        <f>+'INFO SEAL'!L3904</f>
        <v>POSTE</v>
      </c>
      <c r="I3953" s="180" t="str">
        <f>+'INFO SEAL'!M3904</f>
        <v>MADERA</v>
      </c>
      <c r="J3953" s="180" t="str">
        <f>+'INFO SEAL'!N3904&amp;"-"&amp;F3953</f>
        <v>PPM19-MT</v>
      </c>
      <c r="K3953" s="180"/>
      <c r="L3953" s="182" t="str">
        <f>+VLOOKUP('INFO SEAL'!N3904,$J$8:$V$50,3,FALSE)</f>
        <v>POSTE DE MADERA TRATADA DE 12 mts. CL.4</v>
      </c>
      <c r="M3953" s="33">
        <f t="shared" si="136"/>
        <v>1</v>
      </c>
    </row>
    <row r="3954" spans="1:13" x14ac:dyDescent="0.25">
      <c r="A3954" s="73">
        <f>+'INFO SEAL'!B3905</f>
        <v>3900</v>
      </c>
      <c r="B3954" s="180" t="str">
        <f t="shared" si="135"/>
        <v>SICODI</v>
      </c>
      <c r="C3954" s="180" t="str">
        <f>+'INFO SEAL'!C3905</f>
        <v>AREQUIPA</v>
      </c>
      <c r="D3954" s="180" t="str">
        <f>+'INFO SEAL'!D3905</f>
        <v>ISLAY</v>
      </c>
      <c r="E3954" s="180" t="str">
        <f>+'INFO SEAL'!E3905</f>
        <v>MEJIA</v>
      </c>
      <c r="F3954" s="180" t="str">
        <f>+IF('INFO SEAL'!I3905="BAJA TENSION","BT",IF('INFO SEAL'!I3905="MEDIA TENSION","MT","AT"))</f>
        <v>MT</v>
      </c>
      <c r="G3954" s="180">
        <f>+'INFO SEAL'!K3905</f>
        <v>13</v>
      </c>
      <c r="H3954" s="180" t="str">
        <f>+'INFO SEAL'!L3905</f>
        <v>POSTE</v>
      </c>
      <c r="I3954" s="180" t="str">
        <f>+'INFO SEAL'!M3905</f>
        <v>CONCRETO</v>
      </c>
      <c r="J3954" s="180" t="str">
        <f>+'INFO SEAL'!N3905&amp;"-"&amp;F3954</f>
        <v>PPC18-MT</v>
      </c>
      <c r="K3954" s="180"/>
      <c r="L3954" s="182" t="str">
        <f>+VLOOKUP('INFO SEAL'!N3905,$J$8:$V$50,3,FALSE)</f>
        <v>POSTE DE CONCRETO ARMADO DE 13/200/140/335</v>
      </c>
      <c r="M3954" s="33">
        <f t="shared" si="136"/>
        <v>0.4</v>
      </c>
    </row>
    <row r="3955" spans="1:13" x14ac:dyDescent="0.25">
      <c r="A3955" s="73">
        <f>+'INFO SEAL'!B3906</f>
        <v>3901</v>
      </c>
      <c r="B3955" s="180" t="str">
        <f t="shared" si="135"/>
        <v>SICODI</v>
      </c>
      <c r="C3955" s="180" t="str">
        <f>+'INFO SEAL'!C3906</f>
        <v>AREQUIPA</v>
      </c>
      <c r="D3955" s="180" t="str">
        <f>+'INFO SEAL'!D3906</f>
        <v>ISLAY</v>
      </c>
      <c r="E3955" s="180" t="str">
        <f>+'INFO SEAL'!E3906</f>
        <v>MOLLENDO</v>
      </c>
      <c r="F3955" s="180" t="str">
        <f>+IF('INFO SEAL'!I3906="BAJA TENSION","BT",IF('INFO SEAL'!I3906="MEDIA TENSION","MT","AT"))</f>
        <v>MT</v>
      </c>
      <c r="G3955" s="180">
        <f>+'INFO SEAL'!K3906</f>
        <v>13</v>
      </c>
      <c r="H3955" s="180" t="str">
        <f>+'INFO SEAL'!L3906</f>
        <v>POSTE</v>
      </c>
      <c r="I3955" s="180" t="str">
        <f>+'INFO SEAL'!M3906</f>
        <v>CONCRETO</v>
      </c>
      <c r="J3955" s="180" t="str">
        <f>+'INFO SEAL'!N3906&amp;"-"&amp;F3955</f>
        <v>PPC18-MT</v>
      </c>
      <c r="K3955" s="180"/>
      <c r="L3955" s="182" t="str">
        <f>+VLOOKUP('INFO SEAL'!N3906,$J$8:$V$50,3,FALSE)</f>
        <v>POSTE DE CONCRETO ARMADO DE 13/200/140/335</v>
      </c>
      <c r="M3955" s="33">
        <f t="shared" si="136"/>
        <v>0.4</v>
      </c>
    </row>
    <row r="3956" spans="1:13" x14ac:dyDescent="0.25">
      <c r="A3956" s="73">
        <f>+'INFO SEAL'!B3907</f>
        <v>3902</v>
      </c>
      <c r="B3956" s="180" t="str">
        <f t="shared" si="135"/>
        <v>SICODI</v>
      </c>
      <c r="C3956" s="180" t="str">
        <f>+'INFO SEAL'!C3907</f>
        <v>AREQUIPA</v>
      </c>
      <c r="D3956" s="180" t="str">
        <f>+'INFO SEAL'!D3907</f>
        <v>ISLAY</v>
      </c>
      <c r="E3956" s="180" t="str">
        <f>+'INFO SEAL'!E3907</f>
        <v>MEJIA</v>
      </c>
      <c r="F3956" s="180" t="str">
        <f>+IF('INFO SEAL'!I3907="BAJA TENSION","BT",IF('INFO SEAL'!I3907="MEDIA TENSION","MT","AT"))</f>
        <v>MT</v>
      </c>
      <c r="G3956" s="180">
        <f>+'INFO SEAL'!K3907</f>
        <v>13</v>
      </c>
      <c r="H3956" s="180" t="str">
        <f>+'INFO SEAL'!L3907</f>
        <v>POSTE</v>
      </c>
      <c r="I3956" s="180" t="str">
        <f>+'INFO SEAL'!M3907</f>
        <v>CONCRETO</v>
      </c>
      <c r="J3956" s="180" t="str">
        <f>+'INFO SEAL'!N3907&amp;"-"&amp;F3956</f>
        <v>PPC18-MT</v>
      </c>
      <c r="K3956" s="180"/>
      <c r="L3956" s="182" t="str">
        <f>+VLOOKUP('INFO SEAL'!N3907,$J$8:$V$50,3,FALSE)</f>
        <v>POSTE DE CONCRETO ARMADO DE 13/200/140/335</v>
      </c>
      <c r="M3956" s="33">
        <f t="shared" si="136"/>
        <v>0.4</v>
      </c>
    </row>
    <row r="3957" spans="1:13" x14ac:dyDescent="0.25">
      <c r="A3957" s="73">
        <f>+'INFO SEAL'!B3908</f>
        <v>3903</v>
      </c>
      <c r="B3957" s="180" t="str">
        <f t="shared" si="135"/>
        <v>SICODI</v>
      </c>
      <c r="C3957" s="180" t="str">
        <f>+'INFO SEAL'!C3908</f>
        <v>AREQUIPA</v>
      </c>
      <c r="D3957" s="180" t="str">
        <f>+'INFO SEAL'!D3908</f>
        <v>ISLAY</v>
      </c>
      <c r="E3957" s="180" t="str">
        <f>+'INFO SEAL'!E3908</f>
        <v>MEJIA</v>
      </c>
      <c r="F3957" s="180" t="str">
        <f>+IF('INFO SEAL'!I3908="BAJA TENSION","BT",IF('INFO SEAL'!I3908="MEDIA TENSION","MT","AT"))</f>
        <v>MT</v>
      </c>
      <c r="G3957" s="180">
        <f>+'INFO SEAL'!K3908</f>
        <v>12</v>
      </c>
      <c r="H3957" s="180" t="str">
        <f>+'INFO SEAL'!L3908</f>
        <v>POSTE</v>
      </c>
      <c r="I3957" s="180" t="str">
        <f>+'INFO SEAL'!M3908</f>
        <v>CONCRETO</v>
      </c>
      <c r="J3957" s="180" t="str">
        <f>+'INFO SEAL'!N3908&amp;"-"&amp;F3957</f>
        <v>PPC15-MT</v>
      </c>
      <c r="K3957" s="180"/>
      <c r="L3957" s="182" t="str">
        <f>+VLOOKUP('INFO SEAL'!N3908,$J$8:$V$50,3,FALSE)</f>
        <v>POSTE DE CONCRETO ARMADO DE 12/200/120/300</v>
      </c>
      <c r="M3957" s="33">
        <f t="shared" si="136"/>
        <v>0.3</v>
      </c>
    </row>
    <row r="3958" spans="1:13" x14ac:dyDescent="0.25">
      <c r="A3958" s="73">
        <f>+'INFO SEAL'!B3909</f>
        <v>3904</v>
      </c>
      <c r="B3958" s="180" t="str">
        <f t="shared" si="135"/>
        <v>SICODI</v>
      </c>
      <c r="C3958" s="180" t="str">
        <f>+'INFO SEAL'!C3909</f>
        <v>AREQUIPA</v>
      </c>
      <c r="D3958" s="180" t="str">
        <f>+'INFO SEAL'!D3909</f>
        <v>ISLAY</v>
      </c>
      <c r="E3958" s="180" t="str">
        <f>+'INFO SEAL'!E3909</f>
        <v>MOLLENDO</v>
      </c>
      <c r="F3958" s="180" t="str">
        <f>+IF('INFO SEAL'!I3909="BAJA TENSION","BT",IF('INFO SEAL'!I3909="MEDIA TENSION","MT","AT"))</f>
        <v>MT</v>
      </c>
      <c r="G3958" s="180">
        <f>+'INFO SEAL'!K3909</f>
        <v>12</v>
      </c>
      <c r="H3958" s="180" t="str">
        <f>+'INFO SEAL'!L3909</f>
        <v>POSTE</v>
      </c>
      <c r="I3958" s="180" t="str">
        <f>+'INFO SEAL'!M3909</f>
        <v>CONCRETO</v>
      </c>
      <c r="J3958" s="180" t="str">
        <f>+'INFO SEAL'!N3909&amp;"-"&amp;F3958</f>
        <v>PPC15-MT</v>
      </c>
      <c r="K3958" s="180"/>
      <c r="L3958" s="182" t="str">
        <f>+VLOOKUP('INFO SEAL'!N3909,$J$8:$V$50,3,FALSE)</f>
        <v>POSTE DE CONCRETO ARMADO DE 12/200/120/300</v>
      </c>
      <c r="M3958" s="33">
        <f t="shared" si="136"/>
        <v>0.3</v>
      </c>
    </row>
    <row r="3959" spans="1:13" x14ac:dyDescent="0.25">
      <c r="A3959" s="73">
        <f>+'INFO SEAL'!B3910</f>
        <v>3905</v>
      </c>
      <c r="B3959" s="180" t="str">
        <f t="shared" si="135"/>
        <v>SICODI</v>
      </c>
      <c r="C3959" s="180" t="str">
        <f>+'INFO SEAL'!C3910</f>
        <v>AREQUIPA</v>
      </c>
      <c r="D3959" s="180" t="str">
        <f>+'INFO SEAL'!D3910</f>
        <v>ISLAY</v>
      </c>
      <c r="E3959" s="180" t="str">
        <f>+'INFO SEAL'!E3910</f>
        <v>MOLLENDO</v>
      </c>
      <c r="F3959" s="180" t="str">
        <f>+IF('INFO SEAL'!I3910="BAJA TENSION","BT",IF('INFO SEAL'!I3910="MEDIA TENSION","MT","AT"))</f>
        <v>MT</v>
      </c>
      <c r="G3959" s="180">
        <f>+'INFO SEAL'!K3910</f>
        <v>12</v>
      </c>
      <c r="H3959" s="180" t="str">
        <f>+'INFO SEAL'!L3910</f>
        <v>POSTE</v>
      </c>
      <c r="I3959" s="180" t="str">
        <f>+'INFO SEAL'!M3910</f>
        <v>CONCRETO</v>
      </c>
      <c r="J3959" s="180" t="str">
        <f>+'INFO SEAL'!N3910&amp;"-"&amp;F3959</f>
        <v>PPC15-MT</v>
      </c>
      <c r="K3959" s="180"/>
      <c r="L3959" s="182" t="str">
        <f>+VLOOKUP('INFO SEAL'!N3910,$J$8:$V$50,3,FALSE)</f>
        <v>POSTE DE CONCRETO ARMADO DE 12/200/120/300</v>
      </c>
      <c r="M3959" s="33">
        <f t="shared" si="136"/>
        <v>0.3</v>
      </c>
    </row>
    <row r="3960" spans="1:13" x14ac:dyDescent="0.25">
      <c r="A3960" s="73">
        <f>+'INFO SEAL'!B3911</f>
        <v>3906</v>
      </c>
      <c r="B3960" s="180" t="str">
        <f t="shared" ref="B3960:B4023" si="137">+INDEX($B$8:$B$50,MATCH(L3960,$L$8:$L$50,0))</f>
        <v>SICODI</v>
      </c>
      <c r="C3960" s="180" t="str">
        <f>+'INFO SEAL'!C3911</f>
        <v>AREQUIPA</v>
      </c>
      <c r="D3960" s="180" t="str">
        <f>+'INFO SEAL'!D3911</f>
        <v>ISLAY</v>
      </c>
      <c r="E3960" s="180" t="str">
        <f>+'INFO SEAL'!E3911</f>
        <v>MOLLENDO</v>
      </c>
      <c r="F3960" s="180" t="str">
        <f>+IF('INFO SEAL'!I3911="BAJA TENSION","BT",IF('INFO SEAL'!I3911="MEDIA TENSION","MT","AT"))</f>
        <v>MT</v>
      </c>
      <c r="G3960" s="180">
        <f>+'INFO SEAL'!K3911</f>
        <v>12</v>
      </c>
      <c r="H3960" s="180" t="str">
        <f>+'INFO SEAL'!L3911</f>
        <v>POSTE</v>
      </c>
      <c r="I3960" s="180" t="str">
        <f>+'INFO SEAL'!M3911</f>
        <v>CONCRETO</v>
      </c>
      <c r="J3960" s="180" t="str">
        <f>+'INFO SEAL'!N3911&amp;"-"&amp;F3960</f>
        <v>PPC15-MT</v>
      </c>
      <c r="K3960" s="180"/>
      <c r="L3960" s="182" t="str">
        <f>+VLOOKUP('INFO SEAL'!N3911,$J$8:$V$50,3,FALSE)</f>
        <v>POSTE DE CONCRETO ARMADO DE 12/200/120/300</v>
      </c>
      <c r="M3960" s="33">
        <f t="shared" ref="M3960:M4023" si="138">+VLOOKUP(J3960,$K$8:$V$50,12,FALSE)</f>
        <v>0.3</v>
      </c>
    </row>
    <row r="3961" spans="1:13" x14ac:dyDescent="0.25">
      <c r="A3961" s="73">
        <f>+'INFO SEAL'!B3912</f>
        <v>3907</v>
      </c>
      <c r="B3961" s="180" t="str">
        <f t="shared" si="137"/>
        <v>SICODI</v>
      </c>
      <c r="C3961" s="180" t="str">
        <f>+'INFO SEAL'!C3912</f>
        <v>AREQUIPA</v>
      </c>
      <c r="D3961" s="180" t="str">
        <f>+'INFO SEAL'!D3912</f>
        <v>ISLAY</v>
      </c>
      <c r="E3961" s="180" t="str">
        <f>+'INFO SEAL'!E3912</f>
        <v>MEJIA</v>
      </c>
      <c r="F3961" s="180" t="str">
        <f>+IF('INFO SEAL'!I3912="BAJA TENSION","BT",IF('INFO SEAL'!I3912="MEDIA TENSION","MT","AT"))</f>
        <v>MT</v>
      </c>
      <c r="G3961" s="180">
        <f>+'INFO SEAL'!K3912</f>
        <v>12</v>
      </c>
      <c r="H3961" s="180" t="str">
        <f>+'INFO SEAL'!L3912</f>
        <v>POSTE</v>
      </c>
      <c r="I3961" s="180" t="str">
        <f>+'INFO SEAL'!M3912</f>
        <v>CONCRETO</v>
      </c>
      <c r="J3961" s="180" t="str">
        <f>+'INFO SEAL'!N3912&amp;"-"&amp;F3961</f>
        <v>PPC15-MT</v>
      </c>
      <c r="K3961" s="180"/>
      <c r="L3961" s="182" t="str">
        <f>+VLOOKUP('INFO SEAL'!N3912,$J$8:$V$50,3,FALSE)</f>
        <v>POSTE DE CONCRETO ARMADO DE 12/200/120/300</v>
      </c>
      <c r="M3961" s="33">
        <f t="shared" si="138"/>
        <v>0.3</v>
      </c>
    </row>
    <row r="3962" spans="1:13" x14ac:dyDescent="0.25">
      <c r="A3962" s="73">
        <f>+'INFO SEAL'!B3913</f>
        <v>3908</v>
      </c>
      <c r="B3962" s="180" t="str">
        <f t="shared" si="137"/>
        <v>SICODI</v>
      </c>
      <c r="C3962" s="180" t="str">
        <f>+'INFO SEAL'!C3913</f>
        <v>AREQUIPA</v>
      </c>
      <c r="D3962" s="180" t="str">
        <f>+'INFO SEAL'!D3913</f>
        <v>ISLAY</v>
      </c>
      <c r="E3962" s="180" t="str">
        <f>+'INFO SEAL'!E3913</f>
        <v>MOLLENDO</v>
      </c>
      <c r="F3962" s="180" t="str">
        <f>+IF('INFO SEAL'!I3913="BAJA TENSION","BT",IF('INFO SEAL'!I3913="MEDIA TENSION","MT","AT"))</f>
        <v>MT</v>
      </c>
      <c r="G3962" s="180">
        <f>+'INFO SEAL'!K3913</f>
        <v>12</v>
      </c>
      <c r="H3962" s="180" t="str">
        <f>+'INFO SEAL'!L3913</f>
        <v>POSTE</v>
      </c>
      <c r="I3962" s="180" t="str">
        <f>+'INFO SEAL'!M3913</f>
        <v>MADERA</v>
      </c>
      <c r="J3962" s="180" t="str">
        <f>+'INFO SEAL'!N3913&amp;"-"&amp;F3962</f>
        <v>PPM19-MT</v>
      </c>
      <c r="K3962" s="180"/>
      <c r="L3962" s="182" t="str">
        <f>+VLOOKUP('INFO SEAL'!N3913,$J$8:$V$50,3,FALSE)</f>
        <v>POSTE DE MADERA TRATADA DE 12 mts. CL.4</v>
      </c>
      <c r="M3962" s="33">
        <f t="shared" si="138"/>
        <v>1</v>
      </c>
    </row>
    <row r="3963" spans="1:13" x14ac:dyDescent="0.25">
      <c r="A3963" s="73">
        <f>+'INFO SEAL'!B3914</f>
        <v>3909</v>
      </c>
      <c r="B3963" s="180" t="str">
        <f t="shared" si="137"/>
        <v>SICODI</v>
      </c>
      <c r="C3963" s="180" t="str">
        <f>+'INFO SEAL'!C3914</f>
        <v>AREQUIPA</v>
      </c>
      <c r="D3963" s="180" t="str">
        <f>+'INFO SEAL'!D3914</f>
        <v>AREQUIPA</v>
      </c>
      <c r="E3963" s="180" t="str">
        <f>+'INFO SEAL'!E3914</f>
        <v>UCHUMAYO</v>
      </c>
      <c r="F3963" s="180" t="str">
        <f>+IF('INFO SEAL'!I3914="BAJA TENSION","BT",IF('INFO SEAL'!I3914="MEDIA TENSION","MT","AT"))</f>
        <v>BT</v>
      </c>
      <c r="G3963" s="180">
        <f>+'INFO SEAL'!K3914</f>
        <v>7</v>
      </c>
      <c r="H3963" s="180" t="str">
        <f>+'INFO SEAL'!L3914</f>
        <v>POSTE</v>
      </c>
      <c r="I3963" s="180" t="str">
        <f>+'INFO SEAL'!M3914</f>
        <v>CONCRETO</v>
      </c>
      <c r="J3963" s="180" t="str">
        <f>+'INFO SEAL'!N3914&amp;"-"&amp;F3963</f>
        <v>PPC02-BT</v>
      </c>
      <c r="K3963" s="180"/>
      <c r="L3963" s="182" t="str">
        <f>+VLOOKUP('INFO SEAL'!N3914,$J$8:$V$50,3,FALSE)</f>
        <v>POSTE DE CONCRETO ARMADO DE  7/200/120/225</v>
      </c>
      <c r="M3963" s="33">
        <f t="shared" si="138"/>
        <v>0.1</v>
      </c>
    </row>
    <row r="3964" spans="1:13" x14ac:dyDescent="0.25">
      <c r="A3964" s="73">
        <f>+'INFO SEAL'!B3915</f>
        <v>3910</v>
      </c>
      <c r="B3964" s="180" t="str">
        <f t="shared" si="137"/>
        <v>SICODI</v>
      </c>
      <c r="C3964" s="180" t="str">
        <f>+'INFO SEAL'!C3915</f>
        <v>AREQUIPA</v>
      </c>
      <c r="D3964" s="180" t="str">
        <f>+'INFO SEAL'!D3915</f>
        <v>AREQUIPA</v>
      </c>
      <c r="E3964" s="180" t="str">
        <f>+'INFO SEAL'!E3915</f>
        <v>UCHUMAYO</v>
      </c>
      <c r="F3964" s="180" t="str">
        <f>+IF('INFO SEAL'!I3915="BAJA TENSION","BT",IF('INFO SEAL'!I3915="MEDIA TENSION","MT","AT"))</f>
        <v>MT</v>
      </c>
      <c r="G3964" s="180">
        <f>+'INFO SEAL'!K3915</f>
        <v>12</v>
      </c>
      <c r="H3964" s="180" t="str">
        <f>+'INFO SEAL'!L3915</f>
        <v>POSTE</v>
      </c>
      <c r="I3964" s="180" t="str">
        <f>+'INFO SEAL'!M3915</f>
        <v>FIERRO</v>
      </c>
      <c r="J3964" s="180" t="str">
        <f>+'INFO SEAL'!N3915&amp;"-"&amp;F3964</f>
        <v>PPF08-MT</v>
      </c>
      <c r="K3964" s="180"/>
      <c r="L3964" s="182" t="str">
        <f>+VLOOKUP('INFO SEAL'!N3915,$J$8:$V$50,3,FALSE)</f>
        <v>POSTE DE METAL DE  12 mts.</v>
      </c>
      <c r="M3964" s="33">
        <f t="shared" si="138"/>
        <v>1</v>
      </c>
    </row>
    <row r="3965" spans="1:13" x14ac:dyDescent="0.25">
      <c r="A3965" s="73">
        <f>+'INFO SEAL'!B3916</f>
        <v>3911</v>
      </c>
      <c r="B3965" s="180" t="str">
        <f t="shared" si="137"/>
        <v>SICODI</v>
      </c>
      <c r="C3965" s="180" t="str">
        <f>+'INFO SEAL'!C3916</f>
        <v>AREQUIPA</v>
      </c>
      <c r="D3965" s="180" t="str">
        <f>+'INFO SEAL'!D3916</f>
        <v>AREQUIPA</v>
      </c>
      <c r="E3965" s="180" t="str">
        <f>+'INFO SEAL'!E3916</f>
        <v>UCHUMAYO</v>
      </c>
      <c r="F3965" s="180" t="str">
        <f>+IF('INFO SEAL'!I3916="BAJA TENSION","BT",IF('INFO SEAL'!I3916="MEDIA TENSION","MT","AT"))</f>
        <v>MT</v>
      </c>
      <c r="G3965" s="180">
        <f>+'INFO SEAL'!K3916</f>
        <v>12</v>
      </c>
      <c r="H3965" s="180" t="str">
        <f>+'INFO SEAL'!L3916</f>
        <v>POSTE</v>
      </c>
      <c r="I3965" s="180" t="str">
        <f>+'INFO SEAL'!M3916</f>
        <v>FIERRO</v>
      </c>
      <c r="J3965" s="180" t="str">
        <f>+'INFO SEAL'!N3916&amp;"-"&amp;F3965</f>
        <v>PPF08-MT</v>
      </c>
      <c r="K3965" s="180"/>
      <c r="L3965" s="182" t="str">
        <f>+VLOOKUP('INFO SEAL'!N3916,$J$8:$V$50,3,FALSE)</f>
        <v>POSTE DE METAL DE  12 mts.</v>
      </c>
      <c r="M3965" s="33">
        <f t="shared" si="138"/>
        <v>1</v>
      </c>
    </row>
    <row r="3966" spans="1:13" x14ac:dyDescent="0.25">
      <c r="A3966" s="73">
        <f>+'INFO SEAL'!B3917</f>
        <v>3912</v>
      </c>
      <c r="B3966" s="180" t="str">
        <f t="shared" si="137"/>
        <v>SICODI</v>
      </c>
      <c r="C3966" s="180" t="str">
        <f>+'INFO SEAL'!C3917</f>
        <v>AREQUIPA</v>
      </c>
      <c r="D3966" s="180" t="str">
        <f>+'INFO SEAL'!D3917</f>
        <v>AREQUIPA</v>
      </c>
      <c r="E3966" s="180" t="str">
        <f>+'INFO SEAL'!E3917</f>
        <v>CERRO COLORADO</v>
      </c>
      <c r="F3966" s="180" t="str">
        <f>+IF('INFO SEAL'!I3917="BAJA TENSION","BT",IF('INFO SEAL'!I3917="MEDIA TENSION","MT","AT"))</f>
        <v>MT</v>
      </c>
      <c r="G3966" s="180">
        <f>+'INFO SEAL'!K3917</f>
        <v>13</v>
      </c>
      <c r="H3966" s="180" t="str">
        <f>+'INFO SEAL'!L3917</f>
        <v>POSTE</v>
      </c>
      <c r="I3966" s="180" t="str">
        <f>+'INFO SEAL'!M3917</f>
        <v>CONCRETO</v>
      </c>
      <c r="J3966" s="180" t="str">
        <f>+'INFO SEAL'!N3917&amp;"-"&amp;F3966</f>
        <v>PPC19-MT</v>
      </c>
      <c r="K3966" s="180"/>
      <c r="L3966" s="182" t="str">
        <f>+VLOOKUP('INFO SEAL'!N3917,$J$8:$V$50,3,FALSE)</f>
        <v>POSTE DE CONCRETO ARMADO DE 13/300/150/345</v>
      </c>
      <c r="M3966" s="33">
        <f t="shared" si="138"/>
        <v>0.5</v>
      </c>
    </row>
    <row r="3967" spans="1:13" x14ac:dyDescent="0.25">
      <c r="A3967" s="73">
        <f>+'INFO SEAL'!B3918</f>
        <v>3913</v>
      </c>
      <c r="B3967" s="180" t="str">
        <f t="shared" si="137"/>
        <v>SICODI</v>
      </c>
      <c r="C3967" s="180" t="str">
        <f>+'INFO SEAL'!C3918</f>
        <v>AREQUIPA</v>
      </c>
      <c r="D3967" s="180" t="str">
        <f>+'INFO SEAL'!D3918</f>
        <v>AREQUIPA</v>
      </c>
      <c r="E3967" s="180" t="str">
        <f>+'INFO SEAL'!E3918</f>
        <v>CERRO COLORADO</v>
      </c>
      <c r="F3967" s="180" t="str">
        <f>+IF('INFO SEAL'!I3918="BAJA TENSION","BT",IF('INFO SEAL'!I3918="MEDIA TENSION","MT","AT"))</f>
        <v>MT</v>
      </c>
      <c r="G3967" s="180">
        <f>+'INFO SEAL'!K3918</f>
        <v>12</v>
      </c>
      <c r="H3967" s="180" t="str">
        <f>+'INFO SEAL'!L3918</f>
        <v>POSTE</v>
      </c>
      <c r="I3967" s="180" t="str">
        <f>+'INFO SEAL'!M3918</f>
        <v>FIERRO</v>
      </c>
      <c r="J3967" s="180" t="str">
        <f>+'INFO SEAL'!N3918&amp;"-"&amp;F3967</f>
        <v>PPF08-MT</v>
      </c>
      <c r="K3967" s="180"/>
      <c r="L3967" s="182" t="str">
        <f>+VLOOKUP('INFO SEAL'!N3918,$J$8:$V$50,3,FALSE)</f>
        <v>POSTE DE METAL DE  12 mts.</v>
      </c>
      <c r="M3967" s="33">
        <f t="shared" si="138"/>
        <v>1</v>
      </c>
    </row>
    <row r="3968" spans="1:13" x14ac:dyDescent="0.25">
      <c r="A3968" s="73">
        <f>+'INFO SEAL'!B3919</f>
        <v>3914</v>
      </c>
      <c r="B3968" s="180" t="str">
        <f t="shared" si="137"/>
        <v>SICODI</v>
      </c>
      <c r="C3968" s="180" t="str">
        <f>+'INFO SEAL'!C3919</f>
        <v>AREQUIPA</v>
      </c>
      <c r="D3968" s="180" t="str">
        <f>+'INFO SEAL'!D3919</f>
        <v>AREQUIPA</v>
      </c>
      <c r="E3968" s="180" t="str">
        <f>+'INFO SEAL'!E3919</f>
        <v>UCHUMAYO</v>
      </c>
      <c r="F3968" s="180" t="str">
        <f>+IF('INFO SEAL'!I3919="BAJA TENSION","BT",IF('INFO SEAL'!I3919="MEDIA TENSION","MT","AT"))</f>
        <v>MT</v>
      </c>
      <c r="G3968" s="180">
        <f>+'INFO SEAL'!K3919</f>
        <v>12</v>
      </c>
      <c r="H3968" s="180" t="str">
        <f>+'INFO SEAL'!L3919</f>
        <v>POSTE</v>
      </c>
      <c r="I3968" s="180" t="str">
        <f>+'INFO SEAL'!M3919</f>
        <v>FIERRO</v>
      </c>
      <c r="J3968" s="180" t="str">
        <f>+'INFO SEAL'!N3919&amp;"-"&amp;F3968</f>
        <v>PPF08-MT</v>
      </c>
      <c r="K3968" s="180"/>
      <c r="L3968" s="182" t="str">
        <f>+VLOOKUP('INFO SEAL'!N3919,$J$8:$V$50,3,FALSE)</f>
        <v>POSTE DE METAL DE  12 mts.</v>
      </c>
      <c r="M3968" s="33">
        <f t="shared" si="138"/>
        <v>1</v>
      </c>
    </row>
    <row r="3969" spans="1:13" x14ac:dyDescent="0.25">
      <c r="A3969" s="73">
        <f>+'INFO SEAL'!B3920</f>
        <v>3915</v>
      </c>
      <c r="B3969" s="180" t="str">
        <f t="shared" si="137"/>
        <v>SICODI</v>
      </c>
      <c r="C3969" s="180" t="str">
        <f>+'INFO SEAL'!C3920</f>
        <v>AREQUIPA</v>
      </c>
      <c r="D3969" s="180" t="str">
        <f>+'INFO SEAL'!D3920</f>
        <v>AREQUIPA</v>
      </c>
      <c r="E3969" s="180" t="str">
        <f>+'INFO SEAL'!E3920</f>
        <v>CERRO COLORADO</v>
      </c>
      <c r="F3969" s="180" t="str">
        <f>+IF('INFO SEAL'!I3920="BAJA TENSION","BT",IF('INFO SEAL'!I3920="MEDIA TENSION","MT","AT"))</f>
        <v>MT</v>
      </c>
      <c r="G3969" s="180">
        <f>+'INFO SEAL'!K3920</f>
        <v>12</v>
      </c>
      <c r="H3969" s="180" t="str">
        <f>+'INFO SEAL'!L3920</f>
        <v>POSTE</v>
      </c>
      <c r="I3969" s="180" t="str">
        <f>+'INFO SEAL'!M3920</f>
        <v>FIERRO</v>
      </c>
      <c r="J3969" s="180" t="str">
        <f>+'INFO SEAL'!N3920&amp;"-"&amp;F3969</f>
        <v>PPF08-MT</v>
      </c>
      <c r="K3969" s="180"/>
      <c r="L3969" s="182" t="str">
        <f>+VLOOKUP('INFO SEAL'!N3920,$J$8:$V$50,3,FALSE)</f>
        <v>POSTE DE METAL DE  12 mts.</v>
      </c>
      <c r="M3969" s="33">
        <f t="shared" si="138"/>
        <v>1</v>
      </c>
    </row>
    <row r="3970" spans="1:13" x14ac:dyDescent="0.25">
      <c r="A3970" s="73">
        <f>+'INFO SEAL'!B3921</f>
        <v>3916</v>
      </c>
      <c r="B3970" s="180" t="str">
        <f t="shared" si="137"/>
        <v>SICODI</v>
      </c>
      <c r="C3970" s="180" t="str">
        <f>+'INFO SEAL'!C3921</f>
        <v>AREQUIPA</v>
      </c>
      <c r="D3970" s="180" t="str">
        <f>+'INFO SEAL'!D3921</f>
        <v>AREQUIPA</v>
      </c>
      <c r="E3970" s="180" t="str">
        <f>+'INFO SEAL'!E3921</f>
        <v>CERRO COLORADO</v>
      </c>
      <c r="F3970" s="180" t="str">
        <f>+IF('INFO SEAL'!I3921="BAJA TENSION","BT",IF('INFO SEAL'!I3921="MEDIA TENSION","MT","AT"))</f>
        <v>MT</v>
      </c>
      <c r="G3970" s="180">
        <f>+'INFO SEAL'!K3921</f>
        <v>12</v>
      </c>
      <c r="H3970" s="180" t="str">
        <f>+'INFO SEAL'!L3921</f>
        <v>POSTE</v>
      </c>
      <c r="I3970" s="180" t="str">
        <f>+'INFO SEAL'!M3921</f>
        <v>FIERRO</v>
      </c>
      <c r="J3970" s="180" t="str">
        <f>+'INFO SEAL'!N3921&amp;"-"&amp;F3970</f>
        <v>PPF08-MT</v>
      </c>
      <c r="K3970" s="180"/>
      <c r="L3970" s="182" t="str">
        <f>+VLOOKUP('INFO SEAL'!N3921,$J$8:$V$50,3,FALSE)</f>
        <v>POSTE DE METAL DE  12 mts.</v>
      </c>
      <c r="M3970" s="33">
        <f t="shared" si="138"/>
        <v>1</v>
      </c>
    </row>
    <row r="3971" spans="1:13" x14ac:dyDescent="0.25">
      <c r="A3971" s="73">
        <f>+'INFO SEAL'!B3922</f>
        <v>3917</v>
      </c>
      <c r="B3971" s="180" t="str">
        <f t="shared" si="137"/>
        <v>SICODI</v>
      </c>
      <c r="C3971" s="180" t="str">
        <f>+'INFO SEAL'!C3922</f>
        <v>AREQUIPA</v>
      </c>
      <c r="D3971" s="180" t="str">
        <f>+'INFO SEAL'!D3922</f>
        <v>AREQUIPA</v>
      </c>
      <c r="E3971" s="180" t="str">
        <f>+'INFO SEAL'!E3922</f>
        <v>CERRO COLORADO</v>
      </c>
      <c r="F3971" s="180" t="str">
        <f>+IF('INFO SEAL'!I3922="BAJA TENSION","BT",IF('INFO SEAL'!I3922="MEDIA TENSION","MT","AT"))</f>
        <v>MT</v>
      </c>
      <c r="G3971" s="180">
        <f>+'INFO SEAL'!K3922</f>
        <v>14</v>
      </c>
      <c r="H3971" s="180" t="str">
        <f>+'INFO SEAL'!L3922</f>
        <v>POSTE</v>
      </c>
      <c r="I3971" s="180" t="str">
        <f>+'INFO SEAL'!M3922</f>
        <v>CONCRETO</v>
      </c>
      <c r="J3971" s="180" t="str">
        <f>+'INFO SEAL'!N3922&amp;"-"&amp;F3971</f>
        <v>PPC22-MT</v>
      </c>
      <c r="K3971" s="180"/>
      <c r="L3971" s="182" t="str">
        <f>+VLOOKUP('INFO SEAL'!N3922,$J$8:$V$50,3,FALSE)</f>
        <v>POSTE DE CONCRETO ARMADO DE 15/200/135/360</v>
      </c>
      <c r="M3971" s="33">
        <f t="shared" si="138"/>
        <v>0.5</v>
      </c>
    </row>
    <row r="3972" spans="1:13" x14ac:dyDescent="0.25">
      <c r="A3972" s="73">
        <f>+'INFO SEAL'!B3923</f>
        <v>3918</v>
      </c>
      <c r="B3972" s="180" t="str">
        <f t="shared" si="137"/>
        <v>SICODI</v>
      </c>
      <c r="C3972" s="180" t="str">
        <f>+'INFO SEAL'!C3923</f>
        <v>AREQUIPA</v>
      </c>
      <c r="D3972" s="180" t="str">
        <f>+'INFO SEAL'!D3923</f>
        <v>AREQUIPA</v>
      </c>
      <c r="E3972" s="180" t="str">
        <f>+'INFO SEAL'!E3923</f>
        <v>CERRO COLORADO</v>
      </c>
      <c r="F3972" s="180" t="str">
        <f>+IF('INFO SEAL'!I3923="BAJA TENSION","BT",IF('INFO SEAL'!I3923="MEDIA TENSION","MT","AT"))</f>
        <v>MT</v>
      </c>
      <c r="G3972" s="180">
        <f>+'INFO SEAL'!K3923</f>
        <v>12</v>
      </c>
      <c r="H3972" s="180" t="str">
        <f>+'INFO SEAL'!L3923</f>
        <v>POSTE</v>
      </c>
      <c r="I3972" s="180" t="str">
        <f>+'INFO SEAL'!M3923</f>
        <v>CONCRETO</v>
      </c>
      <c r="J3972" s="180" t="str">
        <f>+'INFO SEAL'!N3923&amp;"-"&amp;F3972</f>
        <v>PPC15-MT</v>
      </c>
      <c r="K3972" s="180"/>
      <c r="L3972" s="182" t="str">
        <f>+VLOOKUP('INFO SEAL'!N3923,$J$8:$V$50,3,FALSE)</f>
        <v>POSTE DE CONCRETO ARMADO DE 12/200/120/300</v>
      </c>
      <c r="M3972" s="33">
        <f t="shared" si="138"/>
        <v>0.3</v>
      </c>
    </row>
    <row r="3973" spans="1:13" x14ac:dyDescent="0.25">
      <c r="A3973" s="73">
        <f>+'INFO SEAL'!B3924</f>
        <v>3919</v>
      </c>
      <c r="B3973" s="180" t="str">
        <f t="shared" si="137"/>
        <v>SICODI</v>
      </c>
      <c r="C3973" s="180" t="str">
        <f>+'INFO SEAL'!C3924</f>
        <v>AREQUIPA</v>
      </c>
      <c r="D3973" s="180" t="str">
        <f>+'INFO SEAL'!D3924</f>
        <v>AREQUIPA</v>
      </c>
      <c r="E3973" s="180" t="str">
        <f>+'INFO SEAL'!E3924</f>
        <v>CERRO COLORADO</v>
      </c>
      <c r="F3973" s="180" t="str">
        <f>+IF('INFO SEAL'!I3924="BAJA TENSION","BT",IF('INFO SEAL'!I3924="MEDIA TENSION","MT","AT"))</f>
        <v>MT</v>
      </c>
      <c r="G3973" s="180">
        <f>+'INFO SEAL'!K3924</f>
        <v>14</v>
      </c>
      <c r="H3973" s="180" t="str">
        <f>+'INFO SEAL'!L3924</f>
        <v>POSTE</v>
      </c>
      <c r="I3973" s="180" t="str">
        <f>+'INFO SEAL'!M3924</f>
        <v>CONCRETO</v>
      </c>
      <c r="J3973" s="180" t="str">
        <f>+'INFO SEAL'!N3924&amp;"-"&amp;F3973</f>
        <v>PPC22-MT</v>
      </c>
      <c r="K3973" s="180"/>
      <c r="L3973" s="182" t="str">
        <f>+VLOOKUP('INFO SEAL'!N3924,$J$8:$V$50,3,FALSE)</f>
        <v>POSTE DE CONCRETO ARMADO DE 15/200/135/360</v>
      </c>
      <c r="M3973" s="33">
        <f t="shared" si="138"/>
        <v>0.5</v>
      </c>
    </row>
    <row r="3974" spans="1:13" x14ac:dyDescent="0.25">
      <c r="A3974" s="73">
        <f>+'INFO SEAL'!B3925</f>
        <v>3920</v>
      </c>
      <c r="B3974" s="180" t="str">
        <f t="shared" si="137"/>
        <v>SICODI</v>
      </c>
      <c r="C3974" s="180" t="str">
        <f>+'INFO SEAL'!C3925</f>
        <v>AREQUIPA</v>
      </c>
      <c r="D3974" s="180" t="str">
        <f>+'INFO SEAL'!D3925</f>
        <v>AREQUIPA</v>
      </c>
      <c r="E3974" s="180" t="str">
        <f>+'INFO SEAL'!E3925</f>
        <v>CERRO COLORADO</v>
      </c>
      <c r="F3974" s="180" t="str">
        <f>+IF('INFO SEAL'!I3925="BAJA TENSION","BT",IF('INFO SEAL'!I3925="MEDIA TENSION","MT","AT"))</f>
        <v>MT</v>
      </c>
      <c r="G3974" s="180">
        <f>+'INFO SEAL'!K3925</f>
        <v>14</v>
      </c>
      <c r="H3974" s="180" t="str">
        <f>+'INFO SEAL'!L3925</f>
        <v>POSTE</v>
      </c>
      <c r="I3974" s="180" t="str">
        <f>+'INFO SEAL'!M3925</f>
        <v>CONCRETO</v>
      </c>
      <c r="J3974" s="180" t="str">
        <f>+'INFO SEAL'!N3925&amp;"-"&amp;F3974</f>
        <v>PPC22-MT</v>
      </c>
      <c r="K3974" s="180"/>
      <c r="L3974" s="182" t="str">
        <f>+VLOOKUP('INFO SEAL'!N3925,$J$8:$V$50,3,FALSE)</f>
        <v>POSTE DE CONCRETO ARMADO DE 15/200/135/360</v>
      </c>
      <c r="M3974" s="33">
        <f t="shared" si="138"/>
        <v>0.5</v>
      </c>
    </row>
    <row r="3975" spans="1:13" x14ac:dyDescent="0.25">
      <c r="A3975" s="73">
        <f>+'INFO SEAL'!B3926</f>
        <v>3921</v>
      </c>
      <c r="B3975" s="180" t="str">
        <f t="shared" si="137"/>
        <v>SICODI</v>
      </c>
      <c r="C3975" s="180" t="str">
        <f>+'INFO SEAL'!C3926</f>
        <v>AREQUIPA</v>
      </c>
      <c r="D3975" s="180" t="str">
        <f>+'INFO SEAL'!D3926</f>
        <v>AREQUIPA</v>
      </c>
      <c r="E3975" s="180" t="str">
        <f>+'INFO SEAL'!E3926</f>
        <v>UCHUMAYO</v>
      </c>
      <c r="F3975" s="180" t="str">
        <f>+IF('INFO SEAL'!I3926="BAJA TENSION","BT",IF('INFO SEAL'!I3926="MEDIA TENSION","MT","AT"))</f>
        <v>MT</v>
      </c>
      <c r="G3975" s="180">
        <f>+'INFO SEAL'!K3926</f>
        <v>12</v>
      </c>
      <c r="H3975" s="180" t="str">
        <f>+'INFO SEAL'!L3926</f>
        <v>POSTE</v>
      </c>
      <c r="I3975" s="180" t="str">
        <f>+'INFO SEAL'!M3926</f>
        <v>CONCRETO</v>
      </c>
      <c r="J3975" s="180" t="str">
        <f>+'INFO SEAL'!N3926&amp;"-"&amp;F3975</f>
        <v>PPC15-MT</v>
      </c>
      <c r="K3975" s="180"/>
      <c r="L3975" s="182" t="str">
        <f>+VLOOKUP('INFO SEAL'!N3926,$J$8:$V$50,3,FALSE)</f>
        <v>POSTE DE CONCRETO ARMADO DE 12/200/120/300</v>
      </c>
      <c r="M3975" s="33">
        <f t="shared" si="138"/>
        <v>0.3</v>
      </c>
    </row>
    <row r="3976" spans="1:13" x14ac:dyDescent="0.25">
      <c r="A3976" s="73">
        <f>+'INFO SEAL'!B3927</f>
        <v>3922</v>
      </c>
      <c r="B3976" s="180" t="str">
        <f t="shared" si="137"/>
        <v>SICODI</v>
      </c>
      <c r="C3976" s="180" t="str">
        <f>+'INFO SEAL'!C3927</f>
        <v>AREQUIPA</v>
      </c>
      <c r="D3976" s="180" t="str">
        <f>+'INFO SEAL'!D3927</f>
        <v>AREQUIPA</v>
      </c>
      <c r="E3976" s="180" t="str">
        <f>+'INFO SEAL'!E3927</f>
        <v>CERRO COLORADO</v>
      </c>
      <c r="F3976" s="180" t="str">
        <f>+IF('INFO SEAL'!I3927="BAJA TENSION","BT",IF('INFO SEAL'!I3927="MEDIA TENSION","MT","AT"))</f>
        <v>MT</v>
      </c>
      <c r="G3976" s="180">
        <f>+'INFO SEAL'!K3927</f>
        <v>12</v>
      </c>
      <c r="H3976" s="180" t="str">
        <f>+'INFO SEAL'!L3927</f>
        <v>POSTE</v>
      </c>
      <c r="I3976" s="180" t="str">
        <f>+'INFO SEAL'!M3927</f>
        <v>CONCRETO</v>
      </c>
      <c r="J3976" s="180" t="str">
        <f>+'INFO SEAL'!N3927&amp;"-"&amp;F3976</f>
        <v>PPC15-MT</v>
      </c>
      <c r="K3976" s="180"/>
      <c r="L3976" s="182" t="str">
        <f>+VLOOKUP('INFO SEAL'!N3927,$J$8:$V$50,3,FALSE)</f>
        <v>POSTE DE CONCRETO ARMADO DE 12/200/120/300</v>
      </c>
      <c r="M3976" s="33">
        <f t="shared" si="138"/>
        <v>0.3</v>
      </c>
    </row>
    <row r="3977" spans="1:13" x14ac:dyDescent="0.25">
      <c r="A3977" s="73">
        <f>+'INFO SEAL'!B3928</f>
        <v>3923</v>
      </c>
      <c r="B3977" s="180" t="str">
        <f t="shared" si="137"/>
        <v>SICODI</v>
      </c>
      <c r="C3977" s="180" t="str">
        <f>+'INFO SEAL'!C3928</f>
        <v>AREQUIPA</v>
      </c>
      <c r="D3977" s="180" t="str">
        <f>+'INFO SEAL'!D3928</f>
        <v>AREQUIPA</v>
      </c>
      <c r="E3977" s="180" t="str">
        <f>+'INFO SEAL'!E3928</f>
        <v>CERRO COLORADO</v>
      </c>
      <c r="F3977" s="180" t="str">
        <f>+IF('INFO SEAL'!I3928="BAJA TENSION","BT",IF('INFO SEAL'!I3928="MEDIA TENSION","MT","AT"))</f>
        <v>MT</v>
      </c>
      <c r="G3977" s="180">
        <f>+'INFO SEAL'!K3928</f>
        <v>14</v>
      </c>
      <c r="H3977" s="180" t="str">
        <f>+'INFO SEAL'!L3928</f>
        <v>POSTE</v>
      </c>
      <c r="I3977" s="180" t="str">
        <f>+'INFO SEAL'!M3928</f>
        <v>FIERRO</v>
      </c>
      <c r="J3977" s="180" t="str">
        <f>+'INFO SEAL'!N3928&amp;"-"&amp;F3977</f>
        <v>PPF08-MT</v>
      </c>
      <c r="K3977" s="180"/>
      <c r="L3977" s="182" t="str">
        <f>+VLOOKUP('INFO SEAL'!N3928,$J$8:$V$50,3,FALSE)</f>
        <v>POSTE DE METAL DE  12 mts.</v>
      </c>
      <c r="M3977" s="33">
        <f t="shared" si="138"/>
        <v>1</v>
      </c>
    </row>
    <row r="3978" spans="1:13" x14ac:dyDescent="0.25">
      <c r="A3978" s="73">
        <f>+'INFO SEAL'!B3929</f>
        <v>3924</v>
      </c>
      <c r="B3978" s="180" t="str">
        <f t="shared" si="137"/>
        <v>SICODI</v>
      </c>
      <c r="C3978" s="180" t="str">
        <f>+'INFO SEAL'!C3929</f>
        <v>AREQUIPA</v>
      </c>
      <c r="D3978" s="180" t="str">
        <f>+'INFO SEAL'!D3929</f>
        <v>AREQUIPA</v>
      </c>
      <c r="E3978" s="180" t="str">
        <f>+'INFO SEAL'!E3929</f>
        <v>CERRO COLORADO</v>
      </c>
      <c r="F3978" s="180" t="str">
        <f>+IF('INFO SEAL'!I3929="BAJA TENSION","BT",IF('INFO SEAL'!I3929="MEDIA TENSION","MT","AT"))</f>
        <v>MT</v>
      </c>
      <c r="G3978" s="180">
        <f>+'INFO SEAL'!K3929</f>
        <v>13</v>
      </c>
      <c r="H3978" s="180" t="str">
        <f>+'INFO SEAL'!L3929</f>
        <v>POSTE</v>
      </c>
      <c r="I3978" s="180" t="str">
        <f>+'INFO SEAL'!M3929</f>
        <v>CONCRETO</v>
      </c>
      <c r="J3978" s="180" t="str">
        <f>+'INFO SEAL'!N3929&amp;"-"&amp;F3978</f>
        <v>PPC19-MT</v>
      </c>
      <c r="K3978" s="180"/>
      <c r="L3978" s="182" t="str">
        <f>+VLOOKUP('INFO SEAL'!N3929,$J$8:$V$50,3,FALSE)</f>
        <v>POSTE DE CONCRETO ARMADO DE 13/300/150/345</v>
      </c>
      <c r="M3978" s="33">
        <f t="shared" si="138"/>
        <v>0.5</v>
      </c>
    </row>
    <row r="3979" spans="1:13" x14ac:dyDescent="0.25">
      <c r="A3979" s="73">
        <f>+'INFO SEAL'!B3930</f>
        <v>3925</v>
      </c>
      <c r="B3979" s="180" t="str">
        <f t="shared" si="137"/>
        <v>SICODI</v>
      </c>
      <c r="C3979" s="180" t="str">
        <f>+'INFO SEAL'!C3930</f>
        <v>AREQUIPA</v>
      </c>
      <c r="D3979" s="180" t="str">
        <f>+'INFO SEAL'!D3930</f>
        <v>AREQUIPA</v>
      </c>
      <c r="E3979" s="180" t="str">
        <f>+'INFO SEAL'!E3930</f>
        <v>CERRO COLORADO</v>
      </c>
      <c r="F3979" s="180" t="str">
        <f>+IF('INFO SEAL'!I3930="BAJA TENSION","BT",IF('INFO SEAL'!I3930="MEDIA TENSION","MT","AT"))</f>
        <v>MT</v>
      </c>
      <c r="G3979" s="180">
        <f>+'INFO SEAL'!K3930</f>
        <v>13</v>
      </c>
      <c r="H3979" s="180" t="str">
        <f>+'INFO SEAL'!L3930</f>
        <v>POSTE</v>
      </c>
      <c r="I3979" s="180" t="str">
        <f>+'INFO SEAL'!M3930</f>
        <v>CONCRETO</v>
      </c>
      <c r="J3979" s="180" t="str">
        <f>+'INFO SEAL'!N3930&amp;"-"&amp;F3979</f>
        <v>PPC19-MT</v>
      </c>
      <c r="K3979" s="180"/>
      <c r="L3979" s="182" t="str">
        <f>+VLOOKUP('INFO SEAL'!N3930,$J$8:$V$50,3,FALSE)</f>
        <v>POSTE DE CONCRETO ARMADO DE 13/300/150/345</v>
      </c>
      <c r="M3979" s="33">
        <f t="shared" si="138"/>
        <v>0.5</v>
      </c>
    </row>
    <row r="3980" spans="1:13" x14ac:dyDescent="0.25">
      <c r="A3980" s="73">
        <f>+'INFO SEAL'!B3931</f>
        <v>3926</v>
      </c>
      <c r="B3980" s="180" t="str">
        <f t="shared" si="137"/>
        <v>SICODI</v>
      </c>
      <c r="C3980" s="180" t="str">
        <f>+'INFO SEAL'!C3931</f>
        <v>AREQUIPA</v>
      </c>
      <c r="D3980" s="180" t="str">
        <f>+'INFO SEAL'!D3931</f>
        <v>AREQUIPA</v>
      </c>
      <c r="E3980" s="180" t="str">
        <f>+'INFO SEAL'!E3931</f>
        <v>CERRO COLORADO</v>
      </c>
      <c r="F3980" s="180" t="str">
        <f>+IF('INFO SEAL'!I3931="BAJA TENSION","BT",IF('INFO SEAL'!I3931="MEDIA TENSION","MT","AT"))</f>
        <v>MT</v>
      </c>
      <c r="G3980" s="180">
        <f>+'INFO SEAL'!K3931</f>
        <v>13</v>
      </c>
      <c r="H3980" s="180" t="str">
        <f>+'INFO SEAL'!L3931</f>
        <v>POSTE</v>
      </c>
      <c r="I3980" s="180" t="str">
        <f>+'INFO SEAL'!M3931</f>
        <v>CONCRETO</v>
      </c>
      <c r="J3980" s="180" t="str">
        <f>+'INFO SEAL'!N3931&amp;"-"&amp;F3980</f>
        <v>PPC19-MT</v>
      </c>
      <c r="K3980" s="180"/>
      <c r="L3980" s="182" t="str">
        <f>+VLOOKUP('INFO SEAL'!N3931,$J$8:$V$50,3,FALSE)</f>
        <v>POSTE DE CONCRETO ARMADO DE 13/300/150/345</v>
      </c>
      <c r="M3980" s="33">
        <f t="shared" si="138"/>
        <v>0.5</v>
      </c>
    </row>
    <row r="3981" spans="1:13" x14ac:dyDescent="0.25">
      <c r="A3981" s="73">
        <f>+'INFO SEAL'!B3932</f>
        <v>3927</v>
      </c>
      <c r="B3981" s="180" t="str">
        <f t="shared" si="137"/>
        <v>SICODI</v>
      </c>
      <c r="C3981" s="180" t="str">
        <f>+'INFO SEAL'!C3932</f>
        <v>AREQUIPA</v>
      </c>
      <c r="D3981" s="180" t="str">
        <f>+'INFO SEAL'!D3932</f>
        <v>AREQUIPA</v>
      </c>
      <c r="E3981" s="180" t="str">
        <f>+'INFO SEAL'!E3932</f>
        <v>CERRO COLORADO</v>
      </c>
      <c r="F3981" s="180" t="str">
        <f>+IF('INFO SEAL'!I3932="BAJA TENSION","BT",IF('INFO SEAL'!I3932="MEDIA TENSION","MT","AT"))</f>
        <v>MT</v>
      </c>
      <c r="G3981" s="180">
        <f>+'INFO SEAL'!K3932</f>
        <v>12</v>
      </c>
      <c r="H3981" s="180" t="str">
        <f>+'INFO SEAL'!L3932</f>
        <v>POSTE</v>
      </c>
      <c r="I3981" s="180" t="str">
        <f>+'INFO SEAL'!M3932</f>
        <v>FIERRO</v>
      </c>
      <c r="J3981" s="180" t="str">
        <f>+'INFO SEAL'!N3932&amp;"-"&amp;F3981</f>
        <v>PPF08-MT</v>
      </c>
      <c r="K3981" s="180"/>
      <c r="L3981" s="182" t="str">
        <f>+VLOOKUP('INFO SEAL'!N3932,$J$8:$V$50,3,FALSE)</f>
        <v>POSTE DE METAL DE  12 mts.</v>
      </c>
      <c r="M3981" s="33">
        <f t="shared" si="138"/>
        <v>1</v>
      </c>
    </row>
    <row r="3982" spans="1:13" x14ac:dyDescent="0.25">
      <c r="A3982" s="73">
        <f>+'INFO SEAL'!B3933</f>
        <v>3928</v>
      </c>
      <c r="B3982" s="180" t="str">
        <f t="shared" si="137"/>
        <v>SICODI</v>
      </c>
      <c r="C3982" s="180" t="str">
        <f>+'INFO SEAL'!C3933</f>
        <v>AREQUIPA</v>
      </c>
      <c r="D3982" s="180" t="str">
        <f>+'INFO SEAL'!D3933</f>
        <v>AREQUIPA</v>
      </c>
      <c r="E3982" s="180" t="str">
        <f>+'INFO SEAL'!E3933</f>
        <v>CERRO COLORADO</v>
      </c>
      <c r="F3982" s="180" t="str">
        <f>+IF('INFO SEAL'!I3933="BAJA TENSION","BT",IF('INFO SEAL'!I3933="MEDIA TENSION","MT","AT"))</f>
        <v>MT</v>
      </c>
      <c r="G3982" s="180">
        <f>+'INFO SEAL'!K3933</f>
        <v>12</v>
      </c>
      <c r="H3982" s="180" t="str">
        <f>+'INFO SEAL'!L3933</f>
        <v>POSTE</v>
      </c>
      <c r="I3982" s="180" t="str">
        <f>+'INFO SEAL'!M3933</f>
        <v>FIERRO</v>
      </c>
      <c r="J3982" s="180" t="str">
        <f>+'INFO SEAL'!N3933&amp;"-"&amp;F3982</f>
        <v>PPF08-MT</v>
      </c>
      <c r="K3982" s="180"/>
      <c r="L3982" s="182" t="str">
        <f>+VLOOKUP('INFO SEAL'!N3933,$J$8:$V$50,3,FALSE)</f>
        <v>POSTE DE METAL DE  12 mts.</v>
      </c>
      <c r="M3982" s="33">
        <f t="shared" si="138"/>
        <v>1</v>
      </c>
    </row>
    <row r="3983" spans="1:13" x14ac:dyDescent="0.25">
      <c r="A3983" s="73">
        <f>+'INFO SEAL'!B3934</f>
        <v>3929</v>
      </c>
      <c r="B3983" s="180" t="str">
        <f t="shared" si="137"/>
        <v>SICODI</v>
      </c>
      <c r="C3983" s="180" t="str">
        <f>+'INFO SEAL'!C3934</f>
        <v>AREQUIPA</v>
      </c>
      <c r="D3983" s="180" t="str">
        <f>+'INFO SEAL'!D3934</f>
        <v>AREQUIPA</v>
      </c>
      <c r="E3983" s="180" t="str">
        <f>+'INFO SEAL'!E3934</f>
        <v>YANAHUARA</v>
      </c>
      <c r="F3983" s="180" t="str">
        <f>+IF('INFO SEAL'!I3934="BAJA TENSION","BT",IF('INFO SEAL'!I3934="MEDIA TENSION","MT","AT"))</f>
        <v>MT</v>
      </c>
      <c r="G3983" s="180">
        <f>+'INFO SEAL'!K3934</f>
        <v>13</v>
      </c>
      <c r="H3983" s="180" t="str">
        <f>+'INFO SEAL'!L3934</f>
        <v>POSTE</v>
      </c>
      <c r="I3983" s="180" t="str">
        <f>+'INFO SEAL'!M3934</f>
        <v>CONCRETO</v>
      </c>
      <c r="J3983" s="180" t="str">
        <f>+'INFO SEAL'!N3934&amp;"-"&amp;F3983</f>
        <v>PPC19-MT</v>
      </c>
      <c r="K3983" s="180"/>
      <c r="L3983" s="182" t="str">
        <f>+VLOOKUP('INFO SEAL'!N3934,$J$8:$V$50,3,FALSE)</f>
        <v>POSTE DE CONCRETO ARMADO DE 13/300/150/345</v>
      </c>
      <c r="M3983" s="33">
        <f t="shared" si="138"/>
        <v>0.5</v>
      </c>
    </row>
    <row r="3984" spans="1:13" x14ac:dyDescent="0.25">
      <c r="A3984" s="73">
        <f>+'INFO SEAL'!B3935</f>
        <v>3930</v>
      </c>
      <c r="B3984" s="180" t="str">
        <f t="shared" si="137"/>
        <v>SICODI</v>
      </c>
      <c r="C3984" s="180" t="str">
        <f>+'INFO SEAL'!C3935</f>
        <v>AREQUIPA</v>
      </c>
      <c r="D3984" s="180" t="str">
        <f>+'INFO SEAL'!D3935</f>
        <v>AREQUIPA</v>
      </c>
      <c r="E3984" s="180" t="str">
        <f>+'INFO SEAL'!E3935</f>
        <v>CERRO COLORADO</v>
      </c>
      <c r="F3984" s="180" t="str">
        <f>+IF('INFO SEAL'!I3935="BAJA TENSION","BT",IF('INFO SEAL'!I3935="MEDIA TENSION","MT","AT"))</f>
        <v>MT</v>
      </c>
      <c r="G3984" s="180">
        <f>+'INFO SEAL'!K3935</f>
        <v>12</v>
      </c>
      <c r="H3984" s="180" t="str">
        <f>+'INFO SEAL'!L3935</f>
        <v>POSTE</v>
      </c>
      <c r="I3984" s="180" t="str">
        <f>+'INFO SEAL'!M3935</f>
        <v>CONCRETO</v>
      </c>
      <c r="J3984" s="180" t="str">
        <f>+'INFO SEAL'!N3935&amp;"-"&amp;F3984</f>
        <v>PPC15-MT</v>
      </c>
      <c r="K3984" s="180"/>
      <c r="L3984" s="182" t="str">
        <f>+VLOOKUP('INFO SEAL'!N3935,$J$8:$V$50,3,FALSE)</f>
        <v>POSTE DE CONCRETO ARMADO DE 12/200/120/300</v>
      </c>
      <c r="M3984" s="33">
        <f t="shared" si="138"/>
        <v>0.3</v>
      </c>
    </row>
    <row r="3985" spans="1:13" x14ac:dyDescent="0.25">
      <c r="A3985" s="73">
        <f>+'INFO SEAL'!B3936</f>
        <v>3931</v>
      </c>
      <c r="B3985" s="180" t="str">
        <f t="shared" si="137"/>
        <v>SICODI</v>
      </c>
      <c r="C3985" s="180" t="str">
        <f>+'INFO SEAL'!C3936</f>
        <v>AREQUIPA</v>
      </c>
      <c r="D3985" s="180" t="str">
        <f>+'INFO SEAL'!D3936</f>
        <v>AREQUIPA</v>
      </c>
      <c r="E3985" s="180" t="str">
        <f>+'INFO SEAL'!E3936</f>
        <v>CERRO COLORADO</v>
      </c>
      <c r="F3985" s="180" t="str">
        <f>+IF('INFO SEAL'!I3936="BAJA TENSION","BT",IF('INFO SEAL'!I3936="MEDIA TENSION","MT","AT"))</f>
        <v>MT</v>
      </c>
      <c r="G3985" s="180">
        <f>+'INFO SEAL'!K3936</f>
        <v>12</v>
      </c>
      <c r="H3985" s="180" t="str">
        <f>+'INFO SEAL'!L3936</f>
        <v>POSTE</v>
      </c>
      <c r="I3985" s="180" t="str">
        <f>+'INFO SEAL'!M3936</f>
        <v>FIERRO</v>
      </c>
      <c r="J3985" s="180" t="str">
        <f>+'INFO SEAL'!N3936&amp;"-"&amp;F3985</f>
        <v>PPF08-MT</v>
      </c>
      <c r="K3985" s="180"/>
      <c r="L3985" s="182" t="str">
        <f>+VLOOKUP('INFO SEAL'!N3936,$J$8:$V$50,3,FALSE)</f>
        <v>POSTE DE METAL DE  12 mts.</v>
      </c>
      <c r="M3985" s="33">
        <f t="shared" si="138"/>
        <v>1</v>
      </c>
    </row>
    <row r="3986" spans="1:13" x14ac:dyDescent="0.25">
      <c r="A3986" s="73">
        <f>+'INFO SEAL'!B3937</f>
        <v>3932</v>
      </c>
      <c r="B3986" s="180" t="str">
        <f t="shared" si="137"/>
        <v>SICODI</v>
      </c>
      <c r="C3986" s="180" t="str">
        <f>+'INFO SEAL'!C3937</f>
        <v>AREQUIPA</v>
      </c>
      <c r="D3986" s="180" t="str">
        <f>+'INFO SEAL'!D3937</f>
        <v>AREQUIPA</v>
      </c>
      <c r="E3986" s="180" t="str">
        <f>+'INFO SEAL'!E3937</f>
        <v>CERRO COLORADO</v>
      </c>
      <c r="F3986" s="180" t="str">
        <f>+IF('INFO SEAL'!I3937="BAJA TENSION","BT",IF('INFO SEAL'!I3937="MEDIA TENSION","MT","AT"))</f>
        <v>MT</v>
      </c>
      <c r="G3986" s="180">
        <f>+'INFO SEAL'!K3937</f>
        <v>12</v>
      </c>
      <c r="H3986" s="180" t="str">
        <f>+'INFO SEAL'!L3937</f>
        <v>POSTE</v>
      </c>
      <c r="I3986" s="180" t="str">
        <f>+'INFO SEAL'!M3937</f>
        <v>FIERRO</v>
      </c>
      <c r="J3986" s="180" t="str">
        <f>+'INFO SEAL'!N3937&amp;"-"&amp;F3986</f>
        <v>PPF08-MT</v>
      </c>
      <c r="K3986" s="180"/>
      <c r="L3986" s="182" t="str">
        <f>+VLOOKUP('INFO SEAL'!N3937,$J$8:$V$50,3,FALSE)</f>
        <v>POSTE DE METAL DE  12 mts.</v>
      </c>
      <c r="M3986" s="33">
        <f t="shared" si="138"/>
        <v>1</v>
      </c>
    </row>
    <row r="3987" spans="1:13" x14ac:dyDescent="0.25">
      <c r="A3987" s="73">
        <f>+'INFO SEAL'!B3938</f>
        <v>3933</v>
      </c>
      <c r="B3987" s="180" t="str">
        <f t="shared" si="137"/>
        <v>SICODI</v>
      </c>
      <c r="C3987" s="180" t="str">
        <f>+'INFO SEAL'!C3938</f>
        <v>AREQUIPA</v>
      </c>
      <c r="D3987" s="180" t="str">
        <f>+'INFO SEAL'!D3938</f>
        <v>AREQUIPA</v>
      </c>
      <c r="E3987" s="180" t="str">
        <f>+'INFO SEAL'!E3938</f>
        <v>CERRO COLORADO</v>
      </c>
      <c r="F3987" s="180" t="str">
        <f>+IF('INFO SEAL'!I3938="BAJA TENSION","BT",IF('INFO SEAL'!I3938="MEDIA TENSION","MT","AT"))</f>
        <v>MT</v>
      </c>
      <c r="G3987" s="180">
        <f>+'INFO SEAL'!K3938</f>
        <v>12</v>
      </c>
      <c r="H3987" s="180" t="str">
        <f>+'INFO SEAL'!L3938</f>
        <v>POSTE</v>
      </c>
      <c r="I3987" s="180" t="str">
        <f>+'INFO SEAL'!M3938</f>
        <v>FIERRO</v>
      </c>
      <c r="J3987" s="180" t="str">
        <f>+'INFO SEAL'!N3938&amp;"-"&amp;F3987</f>
        <v>PPF08-MT</v>
      </c>
      <c r="K3987" s="180"/>
      <c r="L3987" s="182" t="str">
        <f>+VLOOKUP('INFO SEAL'!N3938,$J$8:$V$50,3,FALSE)</f>
        <v>POSTE DE METAL DE  12 mts.</v>
      </c>
      <c r="M3987" s="33">
        <f t="shared" si="138"/>
        <v>1</v>
      </c>
    </row>
    <row r="3988" spans="1:13" x14ac:dyDescent="0.25">
      <c r="A3988" s="73">
        <f>+'INFO SEAL'!B3939</f>
        <v>3934</v>
      </c>
      <c r="B3988" s="180" t="str">
        <f t="shared" si="137"/>
        <v>SICODI</v>
      </c>
      <c r="C3988" s="180" t="str">
        <f>+'INFO SEAL'!C3939</f>
        <v>AREQUIPA</v>
      </c>
      <c r="D3988" s="180" t="str">
        <f>+'INFO SEAL'!D3939</f>
        <v>AREQUIPA</v>
      </c>
      <c r="E3988" s="180" t="str">
        <f>+'INFO SEAL'!E3939</f>
        <v>CERRO COLORADO</v>
      </c>
      <c r="F3988" s="180" t="str">
        <f>+IF('INFO SEAL'!I3939="BAJA TENSION","BT",IF('INFO SEAL'!I3939="MEDIA TENSION","MT","AT"))</f>
        <v>MT</v>
      </c>
      <c r="G3988" s="180">
        <f>+'INFO SEAL'!K3939</f>
        <v>13</v>
      </c>
      <c r="H3988" s="180" t="str">
        <f>+'INFO SEAL'!L3939</f>
        <v>POSTE</v>
      </c>
      <c r="I3988" s="180" t="str">
        <f>+'INFO SEAL'!M3939</f>
        <v>CONCRETO</v>
      </c>
      <c r="J3988" s="180" t="str">
        <f>+'INFO SEAL'!N3939&amp;"-"&amp;F3988</f>
        <v>PPC19-MT</v>
      </c>
      <c r="K3988" s="180"/>
      <c r="L3988" s="182" t="str">
        <f>+VLOOKUP('INFO SEAL'!N3939,$J$8:$V$50,3,FALSE)</f>
        <v>POSTE DE CONCRETO ARMADO DE 13/300/150/345</v>
      </c>
      <c r="M3988" s="33">
        <f t="shared" si="138"/>
        <v>0.5</v>
      </c>
    </row>
    <row r="3989" spans="1:13" x14ac:dyDescent="0.25">
      <c r="A3989" s="73">
        <f>+'INFO SEAL'!B3940</f>
        <v>3935</v>
      </c>
      <c r="B3989" s="180" t="str">
        <f t="shared" si="137"/>
        <v>SICODI</v>
      </c>
      <c r="C3989" s="180" t="str">
        <f>+'INFO SEAL'!C3940</f>
        <v>AREQUIPA</v>
      </c>
      <c r="D3989" s="180" t="str">
        <f>+'INFO SEAL'!D3940</f>
        <v>AREQUIPA</v>
      </c>
      <c r="E3989" s="180" t="str">
        <f>+'INFO SEAL'!E3940</f>
        <v>CERRO COLORADO</v>
      </c>
      <c r="F3989" s="180" t="str">
        <f>+IF('INFO SEAL'!I3940="BAJA TENSION","BT",IF('INFO SEAL'!I3940="MEDIA TENSION","MT","AT"))</f>
        <v>MT</v>
      </c>
      <c r="G3989" s="180">
        <f>+'INFO SEAL'!K3940</f>
        <v>12</v>
      </c>
      <c r="H3989" s="180" t="str">
        <f>+'INFO SEAL'!L3940</f>
        <v>POSTE</v>
      </c>
      <c r="I3989" s="180" t="str">
        <f>+'INFO SEAL'!M3940</f>
        <v>CONCRETO</v>
      </c>
      <c r="J3989" s="180" t="str">
        <f>+'INFO SEAL'!N3940&amp;"-"&amp;F3989</f>
        <v>PPC15-MT</v>
      </c>
      <c r="K3989" s="180"/>
      <c r="L3989" s="182" t="str">
        <f>+VLOOKUP('INFO SEAL'!N3940,$J$8:$V$50,3,FALSE)</f>
        <v>POSTE DE CONCRETO ARMADO DE 12/200/120/300</v>
      </c>
      <c r="M3989" s="33">
        <f t="shared" si="138"/>
        <v>0.3</v>
      </c>
    </row>
    <row r="3990" spans="1:13" x14ac:dyDescent="0.25">
      <c r="A3990" s="73">
        <f>+'INFO SEAL'!B3941</f>
        <v>3936</v>
      </c>
      <c r="B3990" s="180" t="str">
        <f t="shared" si="137"/>
        <v>SICODI</v>
      </c>
      <c r="C3990" s="180" t="str">
        <f>+'INFO SEAL'!C3941</f>
        <v>AREQUIPA</v>
      </c>
      <c r="D3990" s="180" t="str">
        <f>+'INFO SEAL'!D3941</f>
        <v>AREQUIPA</v>
      </c>
      <c r="E3990" s="180" t="str">
        <f>+'INFO SEAL'!E3941</f>
        <v>CERRO COLORADO</v>
      </c>
      <c r="F3990" s="180" t="str">
        <f>+IF('INFO SEAL'!I3941="BAJA TENSION","BT",IF('INFO SEAL'!I3941="MEDIA TENSION","MT","AT"))</f>
        <v>MT</v>
      </c>
      <c r="G3990" s="180">
        <f>+'INFO SEAL'!K3941</f>
        <v>12</v>
      </c>
      <c r="H3990" s="180" t="str">
        <f>+'INFO SEAL'!L3941</f>
        <v>POSTE</v>
      </c>
      <c r="I3990" s="180" t="str">
        <f>+'INFO SEAL'!M3941</f>
        <v>CONCRETO</v>
      </c>
      <c r="J3990" s="180" t="str">
        <f>+'INFO SEAL'!N3941&amp;"-"&amp;F3990</f>
        <v>PPC15-MT</v>
      </c>
      <c r="K3990" s="180"/>
      <c r="L3990" s="182" t="str">
        <f>+VLOOKUP('INFO SEAL'!N3941,$J$8:$V$50,3,FALSE)</f>
        <v>POSTE DE CONCRETO ARMADO DE 12/200/120/300</v>
      </c>
      <c r="M3990" s="33">
        <f t="shared" si="138"/>
        <v>0.3</v>
      </c>
    </row>
    <row r="3991" spans="1:13" x14ac:dyDescent="0.25">
      <c r="A3991" s="73">
        <f>+'INFO SEAL'!B3942</f>
        <v>3937</v>
      </c>
      <c r="B3991" s="180" t="str">
        <f t="shared" si="137"/>
        <v>SICODI</v>
      </c>
      <c r="C3991" s="180" t="str">
        <f>+'INFO SEAL'!C3942</f>
        <v>AREQUIPA</v>
      </c>
      <c r="D3991" s="180" t="str">
        <f>+'INFO SEAL'!D3942</f>
        <v>AREQUIPA</v>
      </c>
      <c r="E3991" s="180" t="str">
        <f>+'INFO SEAL'!E3942</f>
        <v>YANAHUARA</v>
      </c>
      <c r="F3991" s="180" t="str">
        <f>+IF('INFO SEAL'!I3942="BAJA TENSION","BT",IF('INFO SEAL'!I3942="MEDIA TENSION","MT","AT"))</f>
        <v>MT</v>
      </c>
      <c r="G3991" s="180">
        <f>+'INFO SEAL'!K3942</f>
        <v>12</v>
      </c>
      <c r="H3991" s="180" t="str">
        <f>+'INFO SEAL'!L3942</f>
        <v>POSTE</v>
      </c>
      <c r="I3991" s="180" t="str">
        <f>+'INFO SEAL'!M3942</f>
        <v>CONCRETO</v>
      </c>
      <c r="J3991" s="180" t="str">
        <f>+'INFO SEAL'!N3942&amp;"-"&amp;F3991</f>
        <v>PPC15-MT</v>
      </c>
      <c r="K3991" s="180"/>
      <c r="L3991" s="182" t="str">
        <f>+VLOOKUP('INFO SEAL'!N3942,$J$8:$V$50,3,FALSE)</f>
        <v>POSTE DE CONCRETO ARMADO DE 12/200/120/300</v>
      </c>
      <c r="M3991" s="33">
        <f t="shared" si="138"/>
        <v>0.3</v>
      </c>
    </row>
    <row r="3992" spans="1:13" x14ac:dyDescent="0.25">
      <c r="A3992" s="73">
        <f>+'INFO SEAL'!B3943</f>
        <v>3938</v>
      </c>
      <c r="B3992" s="180" t="str">
        <f t="shared" si="137"/>
        <v>SICODI</v>
      </c>
      <c r="C3992" s="180" t="str">
        <f>+'INFO SEAL'!C3943</f>
        <v>AREQUIPA</v>
      </c>
      <c r="D3992" s="180" t="str">
        <f>+'INFO SEAL'!D3943</f>
        <v>AREQUIPA</v>
      </c>
      <c r="E3992" s="180" t="str">
        <f>+'INFO SEAL'!E3943</f>
        <v>CERRO COLORADO</v>
      </c>
      <c r="F3992" s="180" t="str">
        <f>+IF('INFO SEAL'!I3943="BAJA TENSION","BT",IF('INFO SEAL'!I3943="MEDIA TENSION","MT","AT"))</f>
        <v>MT</v>
      </c>
      <c r="G3992" s="180">
        <f>+'INFO SEAL'!K3943</f>
        <v>14</v>
      </c>
      <c r="H3992" s="180" t="str">
        <f>+'INFO SEAL'!L3943</f>
        <v>POSTE</v>
      </c>
      <c r="I3992" s="180" t="str">
        <f>+'INFO SEAL'!M3943</f>
        <v>CONCRETO</v>
      </c>
      <c r="J3992" s="180" t="str">
        <f>+'INFO SEAL'!N3943&amp;"-"&amp;F3992</f>
        <v>PPC22-MT</v>
      </c>
      <c r="K3992" s="180"/>
      <c r="L3992" s="182" t="str">
        <f>+VLOOKUP('INFO SEAL'!N3943,$J$8:$V$50,3,FALSE)</f>
        <v>POSTE DE CONCRETO ARMADO DE 15/200/135/360</v>
      </c>
      <c r="M3992" s="33">
        <f t="shared" si="138"/>
        <v>0.5</v>
      </c>
    </row>
    <row r="3993" spans="1:13" x14ac:dyDescent="0.25">
      <c r="A3993" s="73">
        <f>+'INFO SEAL'!B3944</f>
        <v>3939</v>
      </c>
      <c r="B3993" s="180" t="str">
        <f t="shared" si="137"/>
        <v>SICODI</v>
      </c>
      <c r="C3993" s="180" t="str">
        <f>+'INFO SEAL'!C3944</f>
        <v>AREQUIPA</v>
      </c>
      <c r="D3993" s="180" t="str">
        <f>+'INFO SEAL'!D3944</f>
        <v>AREQUIPA</v>
      </c>
      <c r="E3993" s="180" t="str">
        <f>+'INFO SEAL'!E3944</f>
        <v>CERRO COLORADO</v>
      </c>
      <c r="F3993" s="180" t="str">
        <f>+IF('INFO SEAL'!I3944="BAJA TENSION","BT",IF('INFO SEAL'!I3944="MEDIA TENSION","MT","AT"))</f>
        <v>MT</v>
      </c>
      <c r="G3993" s="180">
        <f>+'INFO SEAL'!K3944</f>
        <v>12</v>
      </c>
      <c r="H3993" s="180" t="str">
        <f>+'INFO SEAL'!L3944</f>
        <v>POSTE</v>
      </c>
      <c r="I3993" s="180" t="str">
        <f>+'INFO SEAL'!M3944</f>
        <v>FIERRO</v>
      </c>
      <c r="J3993" s="180" t="str">
        <f>+'INFO SEAL'!N3944&amp;"-"&amp;F3993</f>
        <v>PPF08-MT</v>
      </c>
      <c r="K3993" s="180"/>
      <c r="L3993" s="182" t="str">
        <f>+VLOOKUP('INFO SEAL'!N3944,$J$8:$V$50,3,FALSE)</f>
        <v>POSTE DE METAL DE  12 mts.</v>
      </c>
      <c r="M3993" s="33">
        <f t="shared" si="138"/>
        <v>1</v>
      </c>
    </row>
    <row r="3994" spans="1:13" x14ac:dyDescent="0.25">
      <c r="A3994" s="73">
        <f>+'INFO SEAL'!B3945</f>
        <v>3940</v>
      </c>
      <c r="B3994" s="180" t="str">
        <f t="shared" si="137"/>
        <v>SICODI</v>
      </c>
      <c r="C3994" s="180" t="str">
        <f>+'INFO SEAL'!C3945</f>
        <v>AREQUIPA</v>
      </c>
      <c r="D3994" s="180" t="str">
        <f>+'INFO SEAL'!D3945</f>
        <v>AREQUIPA</v>
      </c>
      <c r="E3994" s="180" t="str">
        <f>+'INFO SEAL'!E3945</f>
        <v>UCHUMAYO</v>
      </c>
      <c r="F3994" s="180" t="str">
        <f>+IF('INFO SEAL'!I3945="BAJA TENSION","BT",IF('INFO SEAL'!I3945="MEDIA TENSION","MT","AT"))</f>
        <v>MT</v>
      </c>
      <c r="G3994" s="180">
        <f>+'INFO SEAL'!K3945</f>
        <v>13</v>
      </c>
      <c r="H3994" s="180" t="str">
        <f>+'INFO SEAL'!L3945</f>
        <v>POSTE</v>
      </c>
      <c r="I3994" s="180" t="str">
        <f>+'INFO SEAL'!M3945</f>
        <v>CONCRETO</v>
      </c>
      <c r="J3994" s="180" t="str">
        <f>+'INFO SEAL'!N3945&amp;"-"&amp;F3994</f>
        <v>PPC19-MT</v>
      </c>
      <c r="K3994" s="180"/>
      <c r="L3994" s="182" t="str">
        <f>+VLOOKUP('INFO SEAL'!N3945,$J$8:$V$50,3,FALSE)</f>
        <v>POSTE DE CONCRETO ARMADO DE 13/300/150/345</v>
      </c>
      <c r="M3994" s="33">
        <f t="shared" si="138"/>
        <v>0.5</v>
      </c>
    </row>
    <row r="3995" spans="1:13" x14ac:dyDescent="0.25">
      <c r="A3995" s="73">
        <f>+'INFO SEAL'!B3946</f>
        <v>3941</v>
      </c>
      <c r="B3995" s="180" t="str">
        <f t="shared" si="137"/>
        <v>SICODI</v>
      </c>
      <c r="C3995" s="180" t="str">
        <f>+'INFO SEAL'!C3946</f>
        <v>AREQUIPA</v>
      </c>
      <c r="D3995" s="180" t="str">
        <f>+'INFO SEAL'!D3946</f>
        <v>AREQUIPA</v>
      </c>
      <c r="E3995" s="180" t="str">
        <f>+'INFO SEAL'!E3946</f>
        <v>CERRO COLORADO</v>
      </c>
      <c r="F3995" s="180" t="str">
        <f>+IF('INFO SEAL'!I3946="BAJA TENSION","BT",IF('INFO SEAL'!I3946="MEDIA TENSION","MT","AT"))</f>
        <v>MT</v>
      </c>
      <c r="G3995" s="180">
        <f>+'INFO SEAL'!K3946</f>
        <v>12</v>
      </c>
      <c r="H3995" s="180" t="str">
        <f>+'INFO SEAL'!L3946</f>
        <v>POSTE</v>
      </c>
      <c r="I3995" s="180" t="str">
        <f>+'INFO SEAL'!M3946</f>
        <v>CONCRETO</v>
      </c>
      <c r="J3995" s="180" t="str">
        <f>+'INFO SEAL'!N3946&amp;"-"&amp;F3995</f>
        <v>PPC15-MT</v>
      </c>
      <c r="K3995" s="180"/>
      <c r="L3995" s="182" t="str">
        <f>+VLOOKUP('INFO SEAL'!N3946,$J$8:$V$50,3,FALSE)</f>
        <v>POSTE DE CONCRETO ARMADO DE 12/200/120/300</v>
      </c>
      <c r="M3995" s="33">
        <f t="shared" si="138"/>
        <v>0.3</v>
      </c>
    </row>
    <row r="3996" spans="1:13" x14ac:dyDescent="0.25">
      <c r="A3996" s="73">
        <f>+'INFO SEAL'!B3947</f>
        <v>3942</v>
      </c>
      <c r="B3996" s="180" t="str">
        <f t="shared" si="137"/>
        <v>SICODI</v>
      </c>
      <c r="C3996" s="180" t="str">
        <f>+'INFO SEAL'!C3947</f>
        <v>AREQUIPA</v>
      </c>
      <c r="D3996" s="180" t="str">
        <f>+'INFO SEAL'!D3947</f>
        <v>AREQUIPA</v>
      </c>
      <c r="E3996" s="180" t="str">
        <f>+'INFO SEAL'!E3947</f>
        <v>AREQUIPA</v>
      </c>
      <c r="F3996" s="180" t="str">
        <f>+IF('INFO SEAL'!I3947="BAJA TENSION","BT",IF('INFO SEAL'!I3947="MEDIA TENSION","MT","AT"))</f>
        <v>MT</v>
      </c>
      <c r="G3996" s="180">
        <f>+'INFO SEAL'!K3947</f>
        <v>12</v>
      </c>
      <c r="H3996" s="180" t="str">
        <f>+'INFO SEAL'!L3947</f>
        <v>POSTE</v>
      </c>
      <c r="I3996" s="180" t="str">
        <f>+'INFO SEAL'!M3947</f>
        <v>MADERA</v>
      </c>
      <c r="J3996" s="180" t="str">
        <f>+'INFO SEAL'!N3947&amp;"-"&amp;F3996</f>
        <v>PPM19-MT</v>
      </c>
      <c r="K3996" s="180"/>
      <c r="L3996" s="182" t="str">
        <f>+VLOOKUP('INFO SEAL'!N3947,$J$8:$V$50,3,FALSE)</f>
        <v>POSTE DE MADERA TRATADA DE 12 mts. CL.4</v>
      </c>
      <c r="M3996" s="33">
        <f t="shared" si="138"/>
        <v>1</v>
      </c>
    </row>
    <row r="3997" spans="1:13" x14ac:dyDescent="0.25">
      <c r="A3997" s="73">
        <f>+'INFO SEAL'!B3948</f>
        <v>3943</v>
      </c>
      <c r="B3997" s="180" t="str">
        <f t="shared" si="137"/>
        <v>SICODI</v>
      </c>
      <c r="C3997" s="180" t="str">
        <f>+'INFO SEAL'!C3948</f>
        <v>AREQUIPA</v>
      </c>
      <c r="D3997" s="180" t="str">
        <f>+'INFO SEAL'!D3948</f>
        <v>AREQUIPA</v>
      </c>
      <c r="E3997" s="180" t="str">
        <f>+'INFO SEAL'!E3948</f>
        <v>CERRO COLORADO</v>
      </c>
      <c r="F3997" s="180" t="str">
        <f>+IF('INFO SEAL'!I3948="BAJA TENSION","BT",IF('INFO SEAL'!I3948="MEDIA TENSION","MT","AT"))</f>
        <v>MT</v>
      </c>
      <c r="G3997" s="180">
        <f>+'INFO SEAL'!K3948</f>
        <v>12</v>
      </c>
      <c r="H3997" s="180" t="str">
        <f>+'INFO SEAL'!L3948</f>
        <v>POSTE</v>
      </c>
      <c r="I3997" s="180" t="str">
        <f>+'INFO SEAL'!M3948</f>
        <v>FIERRO</v>
      </c>
      <c r="J3997" s="180" t="str">
        <f>+'INFO SEAL'!N3948&amp;"-"&amp;F3997</f>
        <v>PPF08-MT</v>
      </c>
      <c r="K3997" s="180"/>
      <c r="L3997" s="182" t="str">
        <f>+VLOOKUP('INFO SEAL'!N3948,$J$8:$V$50,3,FALSE)</f>
        <v>POSTE DE METAL DE  12 mts.</v>
      </c>
      <c r="M3997" s="33">
        <f t="shared" si="138"/>
        <v>1</v>
      </c>
    </row>
    <row r="3998" spans="1:13" x14ac:dyDescent="0.25">
      <c r="A3998" s="73">
        <f>+'INFO SEAL'!B3949</f>
        <v>3944</v>
      </c>
      <c r="B3998" s="180" t="str">
        <f t="shared" si="137"/>
        <v>SICODI</v>
      </c>
      <c r="C3998" s="180" t="str">
        <f>+'INFO SEAL'!C3949</f>
        <v>AREQUIPA</v>
      </c>
      <c r="D3998" s="180" t="str">
        <f>+'INFO SEAL'!D3949</f>
        <v>AREQUIPA</v>
      </c>
      <c r="E3998" s="180" t="str">
        <f>+'INFO SEAL'!E3949</f>
        <v>CERRO COLORADO</v>
      </c>
      <c r="F3998" s="180" t="str">
        <f>+IF('INFO SEAL'!I3949="BAJA TENSION","BT",IF('INFO SEAL'!I3949="MEDIA TENSION","MT","AT"))</f>
        <v>MT</v>
      </c>
      <c r="G3998" s="180">
        <f>+'INFO SEAL'!K3949</f>
        <v>12</v>
      </c>
      <c r="H3998" s="180" t="str">
        <f>+'INFO SEAL'!L3949</f>
        <v>POSTE</v>
      </c>
      <c r="I3998" s="180" t="str">
        <f>+'INFO SEAL'!M3949</f>
        <v>FIERRO</v>
      </c>
      <c r="J3998" s="180" t="str">
        <f>+'INFO SEAL'!N3949&amp;"-"&amp;F3998</f>
        <v>PPF08-MT</v>
      </c>
      <c r="K3998" s="180"/>
      <c r="L3998" s="182" t="str">
        <f>+VLOOKUP('INFO SEAL'!N3949,$J$8:$V$50,3,FALSE)</f>
        <v>POSTE DE METAL DE  12 mts.</v>
      </c>
      <c r="M3998" s="33">
        <f t="shared" si="138"/>
        <v>1</v>
      </c>
    </row>
    <row r="3999" spans="1:13" x14ac:dyDescent="0.25">
      <c r="A3999" s="73">
        <f>+'INFO SEAL'!B3950</f>
        <v>3945</v>
      </c>
      <c r="B3999" s="180" t="str">
        <f t="shared" si="137"/>
        <v>SICODI</v>
      </c>
      <c r="C3999" s="180" t="str">
        <f>+'INFO SEAL'!C3950</f>
        <v>AREQUIPA</v>
      </c>
      <c r="D3999" s="180" t="str">
        <f>+'INFO SEAL'!D3950</f>
        <v>AREQUIPA</v>
      </c>
      <c r="E3999" s="180" t="str">
        <f>+'INFO SEAL'!E3950</f>
        <v>CERRO COLORADO</v>
      </c>
      <c r="F3999" s="180" t="str">
        <f>+IF('INFO SEAL'!I3950="BAJA TENSION","BT",IF('INFO SEAL'!I3950="MEDIA TENSION","MT","AT"))</f>
        <v>MT</v>
      </c>
      <c r="G3999" s="180">
        <f>+'INFO SEAL'!K3950</f>
        <v>12</v>
      </c>
      <c r="H3999" s="180" t="str">
        <f>+'INFO SEAL'!L3950</f>
        <v>POSTE</v>
      </c>
      <c r="I3999" s="180" t="str">
        <f>+'INFO SEAL'!M3950</f>
        <v>FIERRO</v>
      </c>
      <c r="J3999" s="180" t="str">
        <f>+'INFO SEAL'!N3950&amp;"-"&amp;F3999</f>
        <v>PPF08-MT</v>
      </c>
      <c r="K3999" s="180"/>
      <c r="L3999" s="182" t="str">
        <f>+VLOOKUP('INFO SEAL'!N3950,$J$8:$V$50,3,FALSE)</f>
        <v>POSTE DE METAL DE  12 mts.</v>
      </c>
      <c r="M3999" s="33">
        <f t="shared" si="138"/>
        <v>1</v>
      </c>
    </row>
    <row r="4000" spans="1:13" x14ac:dyDescent="0.25">
      <c r="A4000" s="73">
        <f>+'INFO SEAL'!B3951</f>
        <v>3946</v>
      </c>
      <c r="B4000" s="180" t="str">
        <f t="shared" si="137"/>
        <v>SICODI</v>
      </c>
      <c r="C4000" s="180" t="str">
        <f>+'INFO SEAL'!C3951</f>
        <v>AREQUIPA</v>
      </c>
      <c r="D4000" s="180" t="str">
        <f>+'INFO SEAL'!D3951</f>
        <v>AREQUIPA</v>
      </c>
      <c r="E4000" s="180" t="str">
        <f>+'INFO SEAL'!E3951</f>
        <v>YANAHUARA</v>
      </c>
      <c r="F4000" s="180" t="str">
        <f>+IF('INFO SEAL'!I3951="BAJA TENSION","BT",IF('INFO SEAL'!I3951="MEDIA TENSION","MT","AT"))</f>
        <v>BT</v>
      </c>
      <c r="G4000" s="180">
        <f>+'INFO SEAL'!K3951</f>
        <v>8</v>
      </c>
      <c r="H4000" s="180" t="str">
        <f>+'INFO SEAL'!L3951</f>
        <v>POSTE</v>
      </c>
      <c r="I4000" s="180" t="str">
        <f>+'INFO SEAL'!M3951</f>
        <v>CONCRETO</v>
      </c>
      <c r="J4000" s="180" t="str">
        <f>+'INFO SEAL'!N3951&amp;"-"&amp;F4000</f>
        <v>PPC05-BT</v>
      </c>
      <c r="K4000" s="180"/>
      <c r="L4000" s="182" t="str">
        <f>+VLOOKUP('INFO SEAL'!N3951,$J$8:$V$50,3,FALSE)</f>
        <v>POSTE DE CONCRETO ARMADO DE  8/200/120/240</v>
      </c>
      <c r="M4000" s="33">
        <f t="shared" si="138"/>
        <v>0.1</v>
      </c>
    </row>
    <row r="4001" spans="1:13" x14ac:dyDescent="0.25">
      <c r="A4001" s="73">
        <f>+'INFO SEAL'!B3952</f>
        <v>3947</v>
      </c>
      <c r="B4001" s="180" t="str">
        <f t="shared" si="137"/>
        <v>SICODI</v>
      </c>
      <c r="C4001" s="180" t="str">
        <f>+'INFO SEAL'!C3952</f>
        <v>AREQUIPA</v>
      </c>
      <c r="D4001" s="180" t="str">
        <f>+'INFO SEAL'!D3952</f>
        <v>AREQUIPA</v>
      </c>
      <c r="E4001" s="180" t="str">
        <f>+'INFO SEAL'!E3952</f>
        <v>UCHUMAYO</v>
      </c>
      <c r="F4001" s="180" t="str">
        <f>+IF('INFO SEAL'!I3952="BAJA TENSION","BT",IF('INFO SEAL'!I3952="MEDIA TENSION","MT","AT"))</f>
        <v>MT</v>
      </c>
      <c r="G4001" s="180">
        <f>+'INFO SEAL'!K3952</f>
        <v>12</v>
      </c>
      <c r="H4001" s="180" t="str">
        <f>+'INFO SEAL'!L3952</f>
        <v>POSTE</v>
      </c>
      <c r="I4001" s="180" t="str">
        <f>+'INFO SEAL'!M3952</f>
        <v>CONCRETO</v>
      </c>
      <c r="J4001" s="180" t="str">
        <f>+'INFO SEAL'!N3952&amp;"-"&amp;F4001</f>
        <v>PPC15-MT</v>
      </c>
      <c r="K4001" s="180"/>
      <c r="L4001" s="182" t="str">
        <f>+VLOOKUP('INFO SEAL'!N3952,$J$8:$V$50,3,FALSE)</f>
        <v>POSTE DE CONCRETO ARMADO DE 12/200/120/300</v>
      </c>
      <c r="M4001" s="33">
        <f t="shared" si="138"/>
        <v>0.3</v>
      </c>
    </row>
    <row r="4002" spans="1:13" x14ac:dyDescent="0.25">
      <c r="A4002" s="73">
        <f>+'INFO SEAL'!B3953</f>
        <v>3948</v>
      </c>
      <c r="B4002" s="180" t="str">
        <f t="shared" si="137"/>
        <v>SICODI</v>
      </c>
      <c r="C4002" s="180" t="str">
        <f>+'INFO SEAL'!C3953</f>
        <v>AREQUIPA</v>
      </c>
      <c r="D4002" s="180" t="str">
        <f>+'INFO SEAL'!D3953</f>
        <v>AREQUIPA</v>
      </c>
      <c r="E4002" s="180" t="str">
        <f>+'INFO SEAL'!E3953</f>
        <v>UCHUMAYO</v>
      </c>
      <c r="F4002" s="180" t="str">
        <f>+IF('INFO SEAL'!I3953="BAJA TENSION","BT",IF('INFO SEAL'!I3953="MEDIA TENSION","MT","AT"))</f>
        <v>MT</v>
      </c>
      <c r="G4002" s="180">
        <f>+'INFO SEAL'!K3953</f>
        <v>12</v>
      </c>
      <c r="H4002" s="180" t="str">
        <f>+'INFO SEAL'!L3953</f>
        <v>POSTE</v>
      </c>
      <c r="I4002" s="180" t="str">
        <f>+'INFO SEAL'!M3953</f>
        <v>CONCRETO</v>
      </c>
      <c r="J4002" s="180" t="str">
        <f>+'INFO SEAL'!N3953&amp;"-"&amp;F4002</f>
        <v>PPC15-MT</v>
      </c>
      <c r="K4002" s="180"/>
      <c r="L4002" s="182" t="str">
        <f>+VLOOKUP('INFO SEAL'!N3953,$J$8:$V$50,3,FALSE)</f>
        <v>POSTE DE CONCRETO ARMADO DE 12/200/120/300</v>
      </c>
      <c r="M4002" s="33">
        <f t="shared" si="138"/>
        <v>0.3</v>
      </c>
    </row>
    <row r="4003" spans="1:13" x14ac:dyDescent="0.25">
      <c r="A4003" s="73">
        <f>+'INFO SEAL'!B3954</f>
        <v>3949</v>
      </c>
      <c r="B4003" s="180" t="str">
        <f t="shared" si="137"/>
        <v>SICODI</v>
      </c>
      <c r="C4003" s="180" t="str">
        <f>+'INFO SEAL'!C3954</f>
        <v>AREQUIPA</v>
      </c>
      <c r="D4003" s="180" t="str">
        <f>+'INFO SEAL'!D3954</f>
        <v>AREQUIPA</v>
      </c>
      <c r="E4003" s="180" t="str">
        <f>+'INFO SEAL'!E3954</f>
        <v>UCHUMAYO</v>
      </c>
      <c r="F4003" s="180" t="str">
        <f>+IF('INFO SEAL'!I3954="BAJA TENSION","BT",IF('INFO SEAL'!I3954="MEDIA TENSION","MT","AT"))</f>
        <v>MT</v>
      </c>
      <c r="G4003" s="180">
        <f>+'INFO SEAL'!K3954</f>
        <v>13</v>
      </c>
      <c r="H4003" s="180" t="str">
        <f>+'INFO SEAL'!L3954</f>
        <v>POSTE</v>
      </c>
      <c r="I4003" s="180" t="str">
        <f>+'INFO SEAL'!M3954</f>
        <v>CONCRETO</v>
      </c>
      <c r="J4003" s="180" t="str">
        <f>+'INFO SEAL'!N3954&amp;"-"&amp;F4003</f>
        <v>PPC18-MT</v>
      </c>
      <c r="K4003" s="180"/>
      <c r="L4003" s="182" t="str">
        <f>+VLOOKUP('INFO SEAL'!N3954,$J$8:$V$50,3,FALSE)</f>
        <v>POSTE DE CONCRETO ARMADO DE 13/200/140/335</v>
      </c>
      <c r="M4003" s="33">
        <f t="shared" si="138"/>
        <v>0.4</v>
      </c>
    </row>
    <row r="4004" spans="1:13" x14ac:dyDescent="0.25">
      <c r="A4004" s="73">
        <f>+'INFO SEAL'!B3955</f>
        <v>3950</v>
      </c>
      <c r="B4004" s="180" t="str">
        <f t="shared" si="137"/>
        <v>SICODI</v>
      </c>
      <c r="C4004" s="180" t="str">
        <f>+'INFO SEAL'!C3955</f>
        <v>AREQUIPA</v>
      </c>
      <c r="D4004" s="180" t="str">
        <f>+'INFO SEAL'!D3955</f>
        <v>AREQUIPA</v>
      </c>
      <c r="E4004" s="180" t="str">
        <f>+'INFO SEAL'!E3955</f>
        <v>UCHUMAYO</v>
      </c>
      <c r="F4004" s="180" t="str">
        <f>+IF('INFO SEAL'!I3955="BAJA TENSION","BT",IF('INFO SEAL'!I3955="MEDIA TENSION","MT","AT"))</f>
        <v>MT</v>
      </c>
      <c r="G4004" s="180">
        <f>+'INFO SEAL'!K3955</f>
        <v>12</v>
      </c>
      <c r="H4004" s="180" t="str">
        <f>+'INFO SEAL'!L3955</f>
        <v>POSTE</v>
      </c>
      <c r="I4004" s="180" t="str">
        <f>+'INFO SEAL'!M3955</f>
        <v>CONCRETO</v>
      </c>
      <c r="J4004" s="180" t="str">
        <f>+'INFO SEAL'!N3955&amp;"-"&amp;F4004</f>
        <v>PPC15-MT</v>
      </c>
      <c r="K4004" s="180"/>
      <c r="L4004" s="182" t="str">
        <f>+VLOOKUP('INFO SEAL'!N3955,$J$8:$V$50,3,FALSE)</f>
        <v>POSTE DE CONCRETO ARMADO DE 12/200/120/300</v>
      </c>
      <c r="M4004" s="33">
        <f t="shared" si="138"/>
        <v>0.3</v>
      </c>
    </row>
    <row r="4005" spans="1:13" x14ac:dyDescent="0.25">
      <c r="A4005" s="73">
        <f>+'INFO SEAL'!B3956</f>
        <v>3951</v>
      </c>
      <c r="B4005" s="180" t="str">
        <f t="shared" si="137"/>
        <v>SICODI</v>
      </c>
      <c r="C4005" s="180" t="str">
        <f>+'INFO SEAL'!C3956</f>
        <v>AREQUIPA</v>
      </c>
      <c r="D4005" s="180" t="str">
        <f>+'INFO SEAL'!D3956</f>
        <v>AREQUIPA</v>
      </c>
      <c r="E4005" s="180" t="str">
        <f>+'INFO SEAL'!E3956</f>
        <v>UCHUMAYO</v>
      </c>
      <c r="F4005" s="180" t="str">
        <f>+IF('INFO SEAL'!I3956="BAJA TENSION","BT",IF('INFO SEAL'!I3956="MEDIA TENSION","MT","AT"))</f>
        <v>MT</v>
      </c>
      <c r="G4005" s="180">
        <f>+'INFO SEAL'!K3956</f>
        <v>12</v>
      </c>
      <c r="H4005" s="180" t="str">
        <f>+'INFO SEAL'!L3956</f>
        <v>POSTE</v>
      </c>
      <c r="I4005" s="180" t="str">
        <f>+'INFO SEAL'!M3956</f>
        <v>CONCRETO</v>
      </c>
      <c r="J4005" s="180" t="str">
        <f>+'INFO SEAL'!N3956&amp;"-"&amp;F4005</f>
        <v>PPC15-MT</v>
      </c>
      <c r="K4005" s="180"/>
      <c r="L4005" s="182" t="str">
        <f>+VLOOKUP('INFO SEAL'!N3956,$J$8:$V$50,3,FALSE)</f>
        <v>POSTE DE CONCRETO ARMADO DE 12/200/120/300</v>
      </c>
      <c r="M4005" s="33">
        <f t="shared" si="138"/>
        <v>0.3</v>
      </c>
    </row>
    <row r="4006" spans="1:13" x14ac:dyDescent="0.25">
      <c r="A4006" s="73">
        <f>+'INFO SEAL'!B3957</f>
        <v>3952</v>
      </c>
      <c r="B4006" s="180" t="str">
        <f t="shared" si="137"/>
        <v>SICODI</v>
      </c>
      <c r="C4006" s="180" t="str">
        <f>+'INFO SEAL'!C3957</f>
        <v>AREQUIPA</v>
      </c>
      <c r="D4006" s="180" t="str">
        <f>+'INFO SEAL'!D3957</f>
        <v>AREQUIPA</v>
      </c>
      <c r="E4006" s="180" t="str">
        <f>+'INFO SEAL'!E3957</f>
        <v>UCHUMAYO</v>
      </c>
      <c r="F4006" s="180" t="str">
        <f>+IF('INFO SEAL'!I3957="BAJA TENSION","BT",IF('INFO SEAL'!I3957="MEDIA TENSION","MT","AT"))</f>
        <v>MT</v>
      </c>
      <c r="G4006" s="180">
        <f>+'INFO SEAL'!K3957</f>
        <v>12</v>
      </c>
      <c r="H4006" s="180" t="str">
        <f>+'INFO SEAL'!L3957</f>
        <v>POSTE</v>
      </c>
      <c r="I4006" s="180" t="str">
        <f>+'INFO SEAL'!M3957</f>
        <v>FIERRO</v>
      </c>
      <c r="J4006" s="180" t="str">
        <f>+'INFO SEAL'!N3957&amp;"-"&amp;F4006</f>
        <v>PPF08-MT</v>
      </c>
      <c r="K4006" s="180"/>
      <c r="L4006" s="182" t="str">
        <f>+VLOOKUP('INFO SEAL'!N3957,$J$8:$V$50,3,FALSE)</f>
        <v>POSTE DE METAL DE  12 mts.</v>
      </c>
      <c r="M4006" s="33">
        <f t="shared" si="138"/>
        <v>1</v>
      </c>
    </row>
    <row r="4007" spans="1:13" x14ac:dyDescent="0.25">
      <c r="A4007" s="73">
        <f>+'INFO SEAL'!B3958</f>
        <v>3953</v>
      </c>
      <c r="B4007" s="180" t="str">
        <f t="shared" si="137"/>
        <v>SICODI</v>
      </c>
      <c r="C4007" s="180" t="str">
        <f>+'INFO SEAL'!C3958</f>
        <v>AREQUIPA</v>
      </c>
      <c r="D4007" s="180" t="str">
        <f>+'INFO SEAL'!D3958</f>
        <v>AREQUIPA</v>
      </c>
      <c r="E4007" s="180" t="str">
        <f>+'INFO SEAL'!E3958</f>
        <v>UCHUMAYO</v>
      </c>
      <c r="F4007" s="180" t="str">
        <f>+IF('INFO SEAL'!I3958="BAJA TENSION","BT",IF('INFO SEAL'!I3958="MEDIA TENSION","MT","AT"))</f>
        <v>MT</v>
      </c>
      <c r="G4007" s="180">
        <f>+'INFO SEAL'!K3958</f>
        <v>12</v>
      </c>
      <c r="H4007" s="180" t="str">
        <f>+'INFO SEAL'!L3958</f>
        <v>POSTE</v>
      </c>
      <c r="I4007" s="180" t="str">
        <f>+'INFO SEAL'!M3958</f>
        <v>FIERRO</v>
      </c>
      <c r="J4007" s="180" t="str">
        <f>+'INFO SEAL'!N3958&amp;"-"&amp;F4007</f>
        <v>PPF08-MT</v>
      </c>
      <c r="K4007" s="180"/>
      <c r="L4007" s="182" t="str">
        <f>+VLOOKUP('INFO SEAL'!N3958,$J$8:$V$50,3,FALSE)</f>
        <v>POSTE DE METAL DE  12 mts.</v>
      </c>
      <c r="M4007" s="33">
        <f t="shared" si="138"/>
        <v>1</v>
      </c>
    </row>
    <row r="4008" spans="1:13" x14ac:dyDescent="0.25">
      <c r="A4008" s="73">
        <f>+'INFO SEAL'!B3959</f>
        <v>3954</v>
      </c>
      <c r="B4008" s="180" t="str">
        <f t="shared" si="137"/>
        <v>SICODI</v>
      </c>
      <c r="C4008" s="180" t="str">
        <f>+'INFO SEAL'!C3959</f>
        <v>AREQUIPA</v>
      </c>
      <c r="D4008" s="180" t="str">
        <f>+'INFO SEAL'!D3959</f>
        <v>AREQUIPA</v>
      </c>
      <c r="E4008" s="180" t="str">
        <f>+'INFO SEAL'!E3959</f>
        <v>UCHUMAYO</v>
      </c>
      <c r="F4008" s="180" t="str">
        <f>+IF('INFO SEAL'!I3959="BAJA TENSION","BT",IF('INFO SEAL'!I3959="MEDIA TENSION","MT","AT"))</f>
        <v>MT</v>
      </c>
      <c r="G4008" s="180">
        <f>+'INFO SEAL'!K3959</f>
        <v>12</v>
      </c>
      <c r="H4008" s="180" t="str">
        <f>+'INFO SEAL'!L3959</f>
        <v>POSTE</v>
      </c>
      <c r="I4008" s="180" t="str">
        <f>+'INFO SEAL'!M3959</f>
        <v>FIERRO</v>
      </c>
      <c r="J4008" s="180" t="str">
        <f>+'INFO SEAL'!N3959&amp;"-"&amp;F4008</f>
        <v>PPF08-MT</v>
      </c>
      <c r="K4008" s="180"/>
      <c r="L4008" s="182" t="str">
        <f>+VLOOKUP('INFO SEAL'!N3959,$J$8:$V$50,3,FALSE)</f>
        <v>POSTE DE METAL DE  12 mts.</v>
      </c>
      <c r="M4008" s="33">
        <f t="shared" si="138"/>
        <v>1</v>
      </c>
    </row>
    <row r="4009" spans="1:13" x14ac:dyDescent="0.25">
      <c r="A4009" s="73">
        <f>+'INFO SEAL'!B3960</f>
        <v>3955</v>
      </c>
      <c r="B4009" s="180" t="str">
        <f t="shared" si="137"/>
        <v>SICODI</v>
      </c>
      <c r="C4009" s="180" t="str">
        <f>+'INFO SEAL'!C3960</f>
        <v>AREQUIPA</v>
      </c>
      <c r="D4009" s="180" t="str">
        <f>+'INFO SEAL'!D3960</f>
        <v>AREQUIPA</v>
      </c>
      <c r="E4009" s="180" t="str">
        <f>+'INFO SEAL'!E3960</f>
        <v>UCHUMAYO</v>
      </c>
      <c r="F4009" s="180" t="str">
        <f>+IF('INFO SEAL'!I3960="BAJA TENSION","BT",IF('INFO SEAL'!I3960="MEDIA TENSION","MT","AT"))</f>
        <v>MT</v>
      </c>
      <c r="G4009" s="180">
        <f>+'INFO SEAL'!K3960</f>
        <v>12</v>
      </c>
      <c r="H4009" s="180" t="str">
        <f>+'INFO SEAL'!L3960</f>
        <v>POSTE</v>
      </c>
      <c r="I4009" s="180" t="str">
        <f>+'INFO SEAL'!M3960</f>
        <v>FIERRO</v>
      </c>
      <c r="J4009" s="180" t="str">
        <f>+'INFO SEAL'!N3960&amp;"-"&amp;F4009</f>
        <v>PPF08-MT</v>
      </c>
      <c r="K4009" s="180"/>
      <c r="L4009" s="182" t="str">
        <f>+VLOOKUP('INFO SEAL'!N3960,$J$8:$V$50,3,FALSE)</f>
        <v>POSTE DE METAL DE  12 mts.</v>
      </c>
      <c r="M4009" s="33">
        <f t="shared" si="138"/>
        <v>1</v>
      </c>
    </row>
    <row r="4010" spans="1:13" x14ac:dyDescent="0.25">
      <c r="A4010" s="73">
        <f>+'INFO SEAL'!B3961</f>
        <v>3956</v>
      </c>
      <c r="B4010" s="180" t="str">
        <f t="shared" si="137"/>
        <v>SICODI</v>
      </c>
      <c r="C4010" s="180" t="str">
        <f>+'INFO SEAL'!C3961</f>
        <v>AREQUIPA</v>
      </c>
      <c r="D4010" s="180" t="str">
        <f>+'INFO SEAL'!D3961</f>
        <v>AREQUIPA</v>
      </c>
      <c r="E4010" s="180" t="str">
        <f>+'INFO SEAL'!E3961</f>
        <v>CERRO COLORADO</v>
      </c>
      <c r="F4010" s="180" t="str">
        <f>+IF('INFO SEAL'!I3961="BAJA TENSION","BT",IF('INFO SEAL'!I3961="MEDIA TENSION","MT","AT"))</f>
        <v>BT</v>
      </c>
      <c r="G4010" s="180">
        <f>+'INFO SEAL'!K3961</f>
        <v>8</v>
      </c>
      <c r="H4010" s="180" t="str">
        <f>+'INFO SEAL'!L3961</f>
        <v>POSTE</v>
      </c>
      <c r="I4010" s="180" t="str">
        <f>+'INFO SEAL'!M3961</f>
        <v>CONCRETO</v>
      </c>
      <c r="J4010" s="180" t="str">
        <f>+'INFO SEAL'!N3961&amp;"-"&amp;F4010</f>
        <v>PPC06-BT</v>
      </c>
      <c r="K4010" s="180"/>
      <c r="L4010" s="182" t="str">
        <f>+VLOOKUP('INFO SEAL'!N3961,$J$8:$V$50,3,FALSE)</f>
        <v>POSTE DE CONCRETO ARMADO DE  8/300/120/240</v>
      </c>
      <c r="M4010" s="33">
        <f t="shared" si="138"/>
        <v>0.1</v>
      </c>
    </row>
    <row r="4011" spans="1:13" x14ac:dyDescent="0.25">
      <c r="A4011" s="73">
        <f>+'INFO SEAL'!B3962</f>
        <v>3957</v>
      </c>
      <c r="B4011" s="180" t="str">
        <f t="shared" si="137"/>
        <v>SICODI</v>
      </c>
      <c r="C4011" s="180" t="str">
        <f>+'INFO SEAL'!C3962</f>
        <v>AREQUIPA</v>
      </c>
      <c r="D4011" s="180" t="str">
        <f>+'INFO SEAL'!D3962</f>
        <v>AREQUIPA</v>
      </c>
      <c r="E4011" s="180" t="str">
        <f>+'INFO SEAL'!E3962</f>
        <v>UCHUMAYO</v>
      </c>
      <c r="F4011" s="180" t="str">
        <f>+IF('INFO SEAL'!I3962="BAJA TENSION","BT",IF('INFO SEAL'!I3962="MEDIA TENSION","MT","AT"))</f>
        <v>MT</v>
      </c>
      <c r="G4011" s="180">
        <f>+'INFO SEAL'!K3962</f>
        <v>12</v>
      </c>
      <c r="H4011" s="180" t="str">
        <f>+'INFO SEAL'!L3962</f>
        <v>POSTE</v>
      </c>
      <c r="I4011" s="180" t="str">
        <f>+'INFO SEAL'!M3962</f>
        <v>CONCRETO</v>
      </c>
      <c r="J4011" s="180" t="str">
        <f>+'INFO SEAL'!N3962&amp;"-"&amp;F4011</f>
        <v>PPC15-MT</v>
      </c>
      <c r="K4011" s="180"/>
      <c r="L4011" s="182" t="str">
        <f>+VLOOKUP('INFO SEAL'!N3962,$J$8:$V$50,3,FALSE)</f>
        <v>POSTE DE CONCRETO ARMADO DE 12/200/120/300</v>
      </c>
      <c r="M4011" s="33">
        <f t="shared" si="138"/>
        <v>0.3</v>
      </c>
    </row>
    <row r="4012" spans="1:13" x14ac:dyDescent="0.25">
      <c r="A4012" s="73">
        <f>+'INFO SEAL'!B3963</f>
        <v>3958</v>
      </c>
      <c r="B4012" s="180" t="str">
        <f t="shared" si="137"/>
        <v>SICODI</v>
      </c>
      <c r="C4012" s="180" t="str">
        <f>+'INFO SEAL'!C3963</f>
        <v>AREQUIPA</v>
      </c>
      <c r="D4012" s="180" t="str">
        <f>+'INFO SEAL'!D3963</f>
        <v>AREQUIPA</v>
      </c>
      <c r="E4012" s="180" t="str">
        <f>+'INFO SEAL'!E3963</f>
        <v>CERRO COLORADO</v>
      </c>
      <c r="F4012" s="180" t="str">
        <f>+IF('INFO SEAL'!I3963="BAJA TENSION","BT",IF('INFO SEAL'!I3963="MEDIA TENSION","MT","AT"))</f>
        <v>BT</v>
      </c>
      <c r="G4012" s="180">
        <f>+'INFO SEAL'!K3963</f>
        <v>8</v>
      </c>
      <c r="H4012" s="180" t="str">
        <f>+'INFO SEAL'!L3963</f>
        <v>POSTE</v>
      </c>
      <c r="I4012" s="180" t="str">
        <f>+'INFO SEAL'!M3963</f>
        <v>CONCRETO</v>
      </c>
      <c r="J4012" s="180" t="str">
        <f>+'INFO SEAL'!N3963&amp;"-"&amp;F4012</f>
        <v>PPC05-BT</v>
      </c>
      <c r="K4012" s="180"/>
      <c r="L4012" s="182" t="str">
        <f>+VLOOKUP('INFO SEAL'!N3963,$J$8:$V$50,3,FALSE)</f>
        <v>POSTE DE CONCRETO ARMADO DE  8/200/120/240</v>
      </c>
      <c r="M4012" s="33">
        <f t="shared" si="138"/>
        <v>0.1</v>
      </c>
    </row>
    <row r="4013" spans="1:13" x14ac:dyDescent="0.25">
      <c r="A4013" s="73">
        <f>+'INFO SEAL'!B3964</f>
        <v>3959</v>
      </c>
      <c r="B4013" s="180" t="str">
        <f t="shared" si="137"/>
        <v>SICODI</v>
      </c>
      <c r="C4013" s="180" t="str">
        <f>+'INFO SEAL'!C3964</f>
        <v>AREQUIPA</v>
      </c>
      <c r="D4013" s="180" t="str">
        <f>+'INFO SEAL'!D3964</f>
        <v>AREQUIPA</v>
      </c>
      <c r="E4013" s="180" t="str">
        <f>+'INFO SEAL'!E3964</f>
        <v>YANAHUARA</v>
      </c>
      <c r="F4013" s="180" t="str">
        <f>+IF('INFO SEAL'!I3964="BAJA TENSION","BT",IF('INFO SEAL'!I3964="MEDIA TENSION","MT","AT"))</f>
        <v>BT</v>
      </c>
      <c r="G4013" s="180">
        <f>+'INFO SEAL'!K3964</f>
        <v>7</v>
      </c>
      <c r="H4013" s="180" t="str">
        <f>+'INFO SEAL'!L3964</f>
        <v>POSTE</v>
      </c>
      <c r="I4013" s="180" t="str">
        <f>+'INFO SEAL'!M3964</f>
        <v>FIERRO</v>
      </c>
      <c r="J4013" s="180" t="str">
        <f>+'INFO SEAL'!N3964&amp;"-"&amp;F4013</f>
        <v>PPF10-BT</v>
      </c>
      <c r="K4013" s="180"/>
      <c r="L4013" s="182" t="str">
        <f>+VLOOKUP('INFO SEAL'!N3964,$J$8:$V$50,3,FALSE)</f>
        <v>POSTE DE METAL DE 7.0 mts.</v>
      </c>
      <c r="M4013" s="33">
        <f t="shared" si="138"/>
        <v>0.3</v>
      </c>
    </row>
    <row r="4014" spans="1:13" x14ac:dyDescent="0.25">
      <c r="A4014" s="73">
        <f>+'INFO SEAL'!B3965</f>
        <v>3960</v>
      </c>
      <c r="B4014" s="180" t="str">
        <f t="shared" si="137"/>
        <v>SICODI</v>
      </c>
      <c r="C4014" s="180" t="str">
        <f>+'INFO SEAL'!C3965</f>
        <v>AREQUIPA</v>
      </c>
      <c r="D4014" s="180" t="str">
        <f>+'INFO SEAL'!D3965</f>
        <v>AREQUIPA</v>
      </c>
      <c r="E4014" s="180" t="str">
        <f>+'INFO SEAL'!E3965</f>
        <v>YANAHUARA</v>
      </c>
      <c r="F4014" s="180" t="str">
        <f>+IF('INFO SEAL'!I3965="BAJA TENSION","BT",IF('INFO SEAL'!I3965="MEDIA TENSION","MT","AT"))</f>
        <v>BT</v>
      </c>
      <c r="G4014" s="180">
        <f>+'INFO SEAL'!K3965</f>
        <v>8</v>
      </c>
      <c r="H4014" s="180" t="str">
        <f>+'INFO SEAL'!L3965</f>
        <v>POSTE</v>
      </c>
      <c r="I4014" s="180" t="str">
        <f>+'INFO SEAL'!M3965</f>
        <v>CONCRETO</v>
      </c>
      <c r="J4014" s="180" t="str">
        <f>+'INFO SEAL'!N3965&amp;"-"&amp;F4014</f>
        <v>PPC06-BT</v>
      </c>
      <c r="K4014" s="180"/>
      <c r="L4014" s="182" t="str">
        <f>+VLOOKUP('INFO SEAL'!N3965,$J$8:$V$50,3,FALSE)</f>
        <v>POSTE DE CONCRETO ARMADO DE  8/300/120/240</v>
      </c>
      <c r="M4014" s="33">
        <f t="shared" si="138"/>
        <v>0.1</v>
      </c>
    </row>
    <row r="4015" spans="1:13" x14ac:dyDescent="0.25">
      <c r="A4015" s="73">
        <f>+'INFO SEAL'!B3966</f>
        <v>3961</v>
      </c>
      <c r="B4015" s="180" t="str">
        <f t="shared" si="137"/>
        <v>SICODI</v>
      </c>
      <c r="C4015" s="180" t="str">
        <f>+'INFO SEAL'!C3966</f>
        <v>AREQUIPA</v>
      </c>
      <c r="D4015" s="180" t="str">
        <f>+'INFO SEAL'!D3966</f>
        <v>AREQUIPA</v>
      </c>
      <c r="E4015" s="180" t="str">
        <f>+'INFO SEAL'!E3966</f>
        <v>YANAHUARA</v>
      </c>
      <c r="F4015" s="180" t="str">
        <f>+IF('INFO SEAL'!I3966="BAJA TENSION","BT",IF('INFO SEAL'!I3966="MEDIA TENSION","MT","AT"))</f>
        <v>BT</v>
      </c>
      <c r="G4015" s="180">
        <f>+'INFO SEAL'!K3966</f>
        <v>7</v>
      </c>
      <c r="H4015" s="180" t="str">
        <f>+'INFO SEAL'!L3966</f>
        <v>POSTE</v>
      </c>
      <c r="I4015" s="180" t="str">
        <f>+'INFO SEAL'!M3966</f>
        <v>FIERRO</v>
      </c>
      <c r="J4015" s="180" t="str">
        <f>+'INFO SEAL'!N3966&amp;"-"&amp;F4015</f>
        <v>PPF10-BT</v>
      </c>
      <c r="K4015" s="180"/>
      <c r="L4015" s="182" t="str">
        <f>+VLOOKUP('INFO SEAL'!N3966,$J$8:$V$50,3,FALSE)</f>
        <v>POSTE DE METAL DE 7.0 mts.</v>
      </c>
      <c r="M4015" s="33">
        <f t="shared" si="138"/>
        <v>0.3</v>
      </c>
    </row>
    <row r="4016" spans="1:13" x14ac:dyDescent="0.25">
      <c r="A4016" s="73">
        <f>+'INFO SEAL'!B3967</f>
        <v>3962</v>
      </c>
      <c r="B4016" s="180" t="str">
        <f t="shared" si="137"/>
        <v>SICODI</v>
      </c>
      <c r="C4016" s="180" t="str">
        <f>+'INFO SEAL'!C3967</f>
        <v>AREQUIPA</v>
      </c>
      <c r="D4016" s="180" t="str">
        <f>+'INFO SEAL'!D3967</f>
        <v>AREQUIPA</v>
      </c>
      <c r="E4016" s="180" t="str">
        <f>+'INFO SEAL'!E3967</f>
        <v>AREQUIPA</v>
      </c>
      <c r="F4016" s="180" t="str">
        <f>+IF('INFO SEAL'!I3967="BAJA TENSION","BT",IF('INFO SEAL'!I3967="MEDIA TENSION","MT","AT"))</f>
        <v>MT</v>
      </c>
      <c r="G4016" s="180">
        <f>+'INFO SEAL'!K3967</f>
        <v>13</v>
      </c>
      <c r="H4016" s="180" t="str">
        <f>+'INFO SEAL'!L3967</f>
        <v>POSTE</v>
      </c>
      <c r="I4016" s="180" t="str">
        <f>+'INFO SEAL'!M3967</f>
        <v>CONCRETO</v>
      </c>
      <c r="J4016" s="180" t="str">
        <f>+'INFO SEAL'!N3967&amp;"-"&amp;F4016</f>
        <v>PPC19-MT</v>
      </c>
      <c r="K4016" s="180"/>
      <c r="L4016" s="182" t="str">
        <f>+VLOOKUP('INFO SEAL'!N3967,$J$8:$V$50,3,FALSE)</f>
        <v>POSTE DE CONCRETO ARMADO DE 13/300/150/345</v>
      </c>
      <c r="M4016" s="33">
        <f t="shared" si="138"/>
        <v>0.5</v>
      </c>
    </row>
    <row r="4017" spans="1:13" x14ac:dyDescent="0.25">
      <c r="A4017" s="73">
        <f>+'INFO SEAL'!B3968</f>
        <v>3963</v>
      </c>
      <c r="B4017" s="180" t="str">
        <f t="shared" si="137"/>
        <v>SICODI</v>
      </c>
      <c r="C4017" s="180" t="str">
        <f>+'INFO SEAL'!C3968</f>
        <v>AREQUIPA</v>
      </c>
      <c r="D4017" s="180" t="str">
        <f>+'INFO SEAL'!D3968</f>
        <v>AREQUIPA</v>
      </c>
      <c r="E4017" s="180" t="str">
        <f>+'INFO SEAL'!E3968</f>
        <v>AREQUIPA</v>
      </c>
      <c r="F4017" s="180" t="str">
        <f>+IF('INFO SEAL'!I3968="BAJA TENSION","BT",IF('INFO SEAL'!I3968="MEDIA TENSION","MT","AT"))</f>
        <v>MT</v>
      </c>
      <c r="G4017" s="180">
        <f>+'INFO SEAL'!K3968</f>
        <v>13</v>
      </c>
      <c r="H4017" s="180" t="str">
        <f>+'INFO SEAL'!L3968</f>
        <v>POSTE</v>
      </c>
      <c r="I4017" s="180" t="str">
        <f>+'INFO SEAL'!M3968</f>
        <v>CONCRETO</v>
      </c>
      <c r="J4017" s="180" t="str">
        <f>+'INFO SEAL'!N3968&amp;"-"&amp;F4017</f>
        <v>PPC18-MT</v>
      </c>
      <c r="K4017" s="180"/>
      <c r="L4017" s="182" t="str">
        <f>+VLOOKUP('INFO SEAL'!N3968,$J$8:$V$50,3,FALSE)</f>
        <v>POSTE DE CONCRETO ARMADO DE 13/200/140/335</v>
      </c>
      <c r="M4017" s="33">
        <f t="shared" si="138"/>
        <v>0.4</v>
      </c>
    </row>
    <row r="4018" spans="1:13" x14ac:dyDescent="0.25">
      <c r="A4018" s="73">
        <f>+'INFO SEAL'!B3969</f>
        <v>3964</v>
      </c>
      <c r="B4018" s="180" t="str">
        <f t="shared" si="137"/>
        <v>SICODI</v>
      </c>
      <c r="C4018" s="180" t="str">
        <f>+'INFO SEAL'!C3969</f>
        <v>AREQUIPA</v>
      </c>
      <c r="D4018" s="180" t="str">
        <f>+'INFO SEAL'!D3969</f>
        <v>AREQUIPA</v>
      </c>
      <c r="E4018" s="180" t="str">
        <f>+'INFO SEAL'!E3969</f>
        <v>AREQUIPA</v>
      </c>
      <c r="F4018" s="180" t="str">
        <f>+IF('INFO SEAL'!I3969="BAJA TENSION","BT",IF('INFO SEAL'!I3969="MEDIA TENSION","MT","AT"))</f>
        <v>MT</v>
      </c>
      <c r="G4018" s="180">
        <f>+'INFO SEAL'!K3969</f>
        <v>12</v>
      </c>
      <c r="H4018" s="180" t="str">
        <f>+'INFO SEAL'!L3969</f>
        <v>POSTE</v>
      </c>
      <c r="I4018" s="180" t="str">
        <f>+'INFO SEAL'!M3969</f>
        <v>MADERA</v>
      </c>
      <c r="J4018" s="180" t="str">
        <f>+'INFO SEAL'!N3969&amp;"-"&amp;F4018</f>
        <v>PPM19-MT</v>
      </c>
      <c r="K4018" s="180"/>
      <c r="L4018" s="182" t="str">
        <f>+VLOOKUP('INFO SEAL'!N3969,$J$8:$V$50,3,FALSE)</f>
        <v>POSTE DE MADERA TRATADA DE 12 mts. CL.4</v>
      </c>
      <c r="M4018" s="33">
        <f t="shared" si="138"/>
        <v>1</v>
      </c>
    </row>
    <row r="4019" spans="1:13" x14ac:dyDescent="0.25">
      <c r="A4019" s="73">
        <f>+'INFO SEAL'!B3970</f>
        <v>3965</v>
      </c>
      <c r="B4019" s="180" t="str">
        <f t="shared" si="137"/>
        <v>SICODI</v>
      </c>
      <c r="C4019" s="180" t="str">
        <f>+'INFO SEAL'!C3970</f>
        <v>AREQUIPA</v>
      </c>
      <c r="D4019" s="180" t="str">
        <f>+'INFO SEAL'!D3970</f>
        <v>AREQUIPA</v>
      </c>
      <c r="E4019" s="180" t="str">
        <f>+'INFO SEAL'!E3970</f>
        <v>AREQUIPA</v>
      </c>
      <c r="F4019" s="180" t="str">
        <f>+IF('INFO SEAL'!I3970="BAJA TENSION","BT",IF('INFO SEAL'!I3970="MEDIA TENSION","MT","AT"))</f>
        <v>MT</v>
      </c>
      <c r="G4019" s="180">
        <f>+'INFO SEAL'!K3970</f>
        <v>12</v>
      </c>
      <c r="H4019" s="180" t="str">
        <f>+'INFO SEAL'!L3970</f>
        <v>POSTE</v>
      </c>
      <c r="I4019" s="180" t="str">
        <f>+'INFO SEAL'!M3970</f>
        <v>CONCRETO</v>
      </c>
      <c r="J4019" s="180" t="str">
        <f>+'INFO SEAL'!N3970&amp;"-"&amp;F4019</f>
        <v>PPC15-MT</v>
      </c>
      <c r="K4019" s="180"/>
      <c r="L4019" s="182" t="str">
        <f>+VLOOKUP('INFO SEAL'!N3970,$J$8:$V$50,3,FALSE)</f>
        <v>POSTE DE CONCRETO ARMADO DE 12/200/120/300</v>
      </c>
      <c r="M4019" s="33">
        <f t="shared" si="138"/>
        <v>0.3</v>
      </c>
    </row>
    <row r="4020" spans="1:13" x14ac:dyDescent="0.25">
      <c r="A4020" s="73">
        <f>+'INFO SEAL'!B3971</f>
        <v>3966</v>
      </c>
      <c r="B4020" s="180" t="str">
        <f t="shared" si="137"/>
        <v>SICODI</v>
      </c>
      <c r="C4020" s="180" t="str">
        <f>+'INFO SEAL'!C3971</f>
        <v>AREQUIPA</v>
      </c>
      <c r="D4020" s="180" t="str">
        <f>+'INFO SEAL'!D3971</f>
        <v>AREQUIPA</v>
      </c>
      <c r="E4020" s="180" t="str">
        <f>+'INFO SEAL'!E3971</f>
        <v>YANAHUARA</v>
      </c>
      <c r="F4020" s="180" t="str">
        <f>+IF('INFO SEAL'!I3971="BAJA TENSION","BT",IF('INFO SEAL'!I3971="MEDIA TENSION","MT","AT"))</f>
        <v>MT</v>
      </c>
      <c r="G4020" s="180">
        <f>+'INFO SEAL'!K3971</f>
        <v>12</v>
      </c>
      <c r="H4020" s="180" t="str">
        <f>+'INFO SEAL'!L3971</f>
        <v>POSTE</v>
      </c>
      <c r="I4020" s="180" t="str">
        <f>+'INFO SEAL'!M3971</f>
        <v>CONCRETO</v>
      </c>
      <c r="J4020" s="180" t="str">
        <f>+'INFO SEAL'!N3971&amp;"-"&amp;F4020</f>
        <v>PPC15-MT</v>
      </c>
      <c r="K4020" s="180"/>
      <c r="L4020" s="182" t="str">
        <f>+VLOOKUP('INFO SEAL'!N3971,$J$8:$V$50,3,FALSE)</f>
        <v>POSTE DE CONCRETO ARMADO DE 12/200/120/300</v>
      </c>
      <c r="M4020" s="33">
        <f t="shared" si="138"/>
        <v>0.3</v>
      </c>
    </row>
    <row r="4021" spans="1:13" x14ac:dyDescent="0.25">
      <c r="A4021" s="73">
        <f>+'INFO SEAL'!B3972</f>
        <v>3967</v>
      </c>
      <c r="B4021" s="180" t="str">
        <f t="shared" si="137"/>
        <v>SICODI</v>
      </c>
      <c r="C4021" s="180" t="str">
        <f>+'INFO SEAL'!C3972</f>
        <v>AREQUIPA</v>
      </c>
      <c r="D4021" s="180" t="str">
        <f>+'INFO SEAL'!D3972</f>
        <v>AREQUIPA</v>
      </c>
      <c r="E4021" s="180" t="str">
        <f>+'INFO SEAL'!E3972</f>
        <v>AREQUIPA</v>
      </c>
      <c r="F4021" s="180" t="str">
        <f>+IF('INFO SEAL'!I3972="BAJA TENSION","BT",IF('INFO SEAL'!I3972="MEDIA TENSION","MT","AT"))</f>
        <v>MT</v>
      </c>
      <c r="G4021" s="180">
        <f>+'INFO SEAL'!K3972</f>
        <v>12</v>
      </c>
      <c r="H4021" s="180" t="str">
        <f>+'INFO SEAL'!L3972</f>
        <v>POSTE</v>
      </c>
      <c r="I4021" s="180" t="str">
        <f>+'INFO SEAL'!M3972</f>
        <v>CONCRETO</v>
      </c>
      <c r="J4021" s="180" t="str">
        <f>+'INFO SEAL'!N3972&amp;"-"&amp;F4021</f>
        <v>PPC15-MT</v>
      </c>
      <c r="K4021" s="180"/>
      <c r="L4021" s="182" t="str">
        <f>+VLOOKUP('INFO SEAL'!N3972,$J$8:$V$50,3,FALSE)</f>
        <v>POSTE DE CONCRETO ARMADO DE 12/200/120/300</v>
      </c>
      <c r="M4021" s="33">
        <f t="shared" si="138"/>
        <v>0.3</v>
      </c>
    </row>
    <row r="4022" spans="1:13" x14ac:dyDescent="0.25">
      <c r="A4022" s="73">
        <f>+'INFO SEAL'!B3973</f>
        <v>3968</v>
      </c>
      <c r="B4022" s="180" t="str">
        <f t="shared" si="137"/>
        <v>SICODI</v>
      </c>
      <c r="C4022" s="180" t="str">
        <f>+'INFO SEAL'!C3973</f>
        <v>AREQUIPA</v>
      </c>
      <c r="D4022" s="180" t="str">
        <f>+'INFO SEAL'!D3973</f>
        <v>AREQUIPA</v>
      </c>
      <c r="E4022" s="180" t="str">
        <f>+'INFO SEAL'!E3973</f>
        <v>CERRO COLORADO</v>
      </c>
      <c r="F4022" s="180" t="str">
        <f>+IF('INFO SEAL'!I3973="BAJA TENSION","BT",IF('INFO SEAL'!I3973="MEDIA TENSION","MT","AT"))</f>
        <v>MT</v>
      </c>
      <c r="G4022" s="180">
        <f>+'INFO SEAL'!K3973</f>
        <v>12</v>
      </c>
      <c r="H4022" s="180" t="str">
        <f>+'INFO SEAL'!L3973</f>
        <v>POSTE</v>
      </c>
      <c r="I4022" s="180" t="str">
        <f>+'INFO SEAL'!M3973</f>
        <v>FIERRO</v>
      </c>
      <c r="J4022" s="180" t="str">
        <f>+'INFO SEAL'!N3973&amp;"-"&amp;F4022</f>
        <v>PPF08-MT</v>
      </c>
      <c r="K4022" s="180"/>
      <c r="L4022" s="182" t="str">
        <f>+VLOOKUP('INFO SEAL'!N3973,$J$8:$V$50,3,FALSE)</f>
        <v>POSTE DE METAL DE  12 mts.</v>
      </c>
      <c r="M4022" s="33">
        <f t="shared" si="138"/>
        <v>1</v>
      </c>
    </row>
    <row r="4023" spans="1:13" x14ac:dyDescent="0.25">
      <c r="A4023" s="73">
        <f>+'INFO SEAL'!B3974</f>
        <v>3969</v>
      </c>
      <c r="B4023" s="180" t="str">
        <f t="shared" si="137"/>
        <v>SICODI</v>
      </c>
      <c r="C4023" s="180" t="str">
        <f>+'INFO SEAL'!C3974</f>
        <v>AREQUIPA</v>
      </c>
      <c r="D4023" s="180" t="str">
        <f>+'INFO SEAL'!D3974</f>
        <v>AREQUIPA</v>
      </c>
      <c r="E4023" s="180" t="str">
        <f>+'INFO SEAL'!E3974</f>
        <v>AREQUIPA</v>
      </c>
      <c r="F4023" s="180" t="str">
        <f>+IF('INFO SEAL'!I3974="BAJA TENSION","BT",IF('INFO SEAL'!I3974="MEDIA TENSION","MT","AT"))</f>
        <v>MT</v>
      </c>
      <c r="G4023" s="180">
        <f>+'INFO SEAL'!K3974</f>
        <v>13</v>
      </c>
      <c r="H4023" s="180" t="str">
        <f>+'INFO SEAL'!L3974</f>
        <v>POSTE</v>
      </c>
      <c r="I4023" s="180" t="str">
        <f>+'INFO SEAL'!M3974</f>
        <v>CONCRETO</v>
      </c>
      <c r="J4023" s="180" t="str">
        <f>+'INFO SEAL'!N3974&amp;"-"&amp;F4023</f>
        <v>PPC19-MT</v>
      </c>
      <c r="K4023" s="180"/>
      <c r="L4023" s="182" t="str">
        <f>+VLOOKUP('INFO SEAL'!N3974,$J$8:$V$50,3,FALSE)</f>
        <v>POSTE DE CONCRETO ARMADO DE 13/300/150/345</v>
      </c>
      <c r="M4023" s="33">
        <f t="shared" si="138"/>
        <v>0.5</v>
      </c>
    </row>
    <row r="4024" spans="1:13" x14ac:dyDescent="0.25">
      <c r="A4024" s="73">
        <f>+'INFO SEAL'!B3975</f>
        <v>3970</v>
      </c>
      <c r="B4024" s="180" t="str">
        <f t="shared" ref="B4024:B4087" si="139">+INDEX($B$8:$B$50,MATCH(L4024,$L$8:$L$50,0))</f>
        <v>SICODI</v>
      </c>
      <c r="C4024" s="180" t="str">
        <f>+'INFO SEAL'!C3975</f>
        <v>AREQUIPA</v>
      </c>
      <c r="D4024" s="180" t="str">
        <f>+'INFO SEAL'!D3975</f>
        <v>AREQUIPA</v>
      </c>
      <c r="E4024" s="180" t="str">
        <f>+'INFO SEAL'!E3975</f>
        <v>CERRO COLORADO</v>
      </c>
      <c r="F4024" s="180" t="str">
        <f>+IF('INFO SEAL'!I3975="BAJA TENSION","BT",IF('INFO SEAL'!I3975="MEDIA TENSION","MT","AT"))</f>
        <v>BT</v>
      </c>
      <c r="G4024" s="180">
        <f>+'INFO SEAL'!K3975</f>
        <v>8</v>
      </c>
      <c r="H4024" s="180" t="str">
        <f>+'INFO SEAL'!L3975</f>
        <v>POSTE</v>
      </c>
      <c r="I4024" s="180" t="str">
        <f>+'INFO SEAL'!M3975</f>
        <v>CONCRETO</v>
      </c>
      <c r="J4024" s="180" t="str">
        <f>+'INFO SEAL'!N3975&amp;"-"&amp;F4024</f>
        <v>PPC06-BT</v>
      </c>
      <c r="K4024" s="180"/>
      <c r="L4024" s="182" t="str">
        <f>+VLOOKUP('INFO SEAL'!N3975,$J$8:$V$50,3,FALSE)</f>
        <v>POSTE DE CONCRETO ARMADO DE  8/300/120/240</v>
      </c>
      <c r="M4024" s="33">
        <f t="shared" ref="M4024:M4087" si="140">+VLOOKUP(J4024,$K$8:$V$50,12,FALSE)</f>
        <v>0.1</v>
      </c>
    </row>
    <row r="4025" spans="1:13" x14ac:dyDescent="0.25">
      <c r="A4025" s="73">
        <f>+'INFO SEAL'!B3976</f>
        <v>3971</v>
      </c>
      <c r="B4025" s="180" t="str">
        <f t="shared" si="139"/>
        <v>SICODI</v>
      </c>
      <c r="C4025" s="180" t="str">
        <f>+'INFO SEAL'!C3976</f>
        <v>AREQUIPA</v>
      </c>
      <c r="D4025" s="180" t="str">
        <f>+'INFO SEAL'!D3976</f>
        <v>AREQUIPA</v>
      </c>
      <c r="E4025" s="180" t="str">
        <f>+'INFO SEAL'!E3976</f>
        <v>CERRO COLORADO</v>
      </c>
      <c r="F4025" s="180" t="str">
        <f>+IF('INFO SEAL'!I3976="BAJA TENSION","BT",IF('INFO SEAL'!I3976="MEDIA TENSION","MT","AT"))</f>
        <v>MT</v>
      </c>
      <c r="G4025" s="180">
        <f>+'INFO SEAL'!K3976</f>
        <v>12</v>
      </c>
      <c r="H4025" s="180" t="str">
        <f>+'INFO SEAL'!L3976</f>
        <v>POSTE</v>
      </c>
      <c r="I4025" s="180" t="str">
        <f>+'INFO SEAL'!M3976</f>
        <v>FIERRO</v>
      </c>
      <c r="J4025" s="180" t="str">
        <f>+'INFO SEAL'!N3976&amp;"-"&amp;F4025</f>
        <v>PPF08-MT</v>
      </c>
      <c r="K4025" s="180"/>
      <c r="L4025" s="182" t="str">
        <f>+VLOOKUP('INFO SEAL'!N3976,$J$8:$V$50,3,FALSE)</f>
        <v>POSTE DE METAL DE  12 mts.</v>
      </c>
      <c r="M4025" s="33">
        <f t="shared" si="140"/>
        <v>1</v>
      </c>
    </row>
    <row r="4026" spans="1:13" x14ac:dyDescent="0.25">
      <c r="A4026" s="73">
        <f>+'INFO SEAL'!B3977</f>
        <v>3972</v>
      </c>
      <c r="B4026" s="180" t="str">
        <f t="shared" si="139"/>
        <v>SICODI</v>
      </c>
      <c r="C4026" s="180" t="str">
        <f>+'INFO SEAL'!C3977</f>
        <v>AREQUIPA</v>
      </c>
      <c r="D4026" s="180" t="str">
        <f>+'INFO SEAL'!D3977</f>
        <v>AREQUIPA</v>
      </c>
      <c r="E4026" s="180" t="str">
        <f>+'INFO SEAL'!E3977</f>
        <v>YANAHUARA</v>
      </c>
      <c r="F4026" s="180" t="str">
        <f>+IF('INFO SEAL'!I3977="BAJA TENSION","BT",IF('INFO SEAL'!I3977="MEDIA TENSION","MT","AT"))</f>
        <v>BT</v>
      </c>
      <c r="G4026" s="180">
        <f>+'INFO SEAL'!K3977</f>
        <v>7</v>
      </c>
      <c r="H4026" s="180" t="str">
        <f>+'INFO SEAL'!L3977</f>
        <v>POSTE</v>
      </c>
      <c r="I4026" s="180" t="str">
        <f>+'INFO SEAL'!M3977</f>
        <v>FIERRO</v>
      </c>
      <c r="J4026" s="180" t="str">
        <f>+'INFO SEAL'!N3977&amp;"-"&amp;F4026</f>
        <v>PPF10-BT</v>
      </c>
      <c r="K4026" s="180"/>
      <c r="L4026" s="182" t="str">
        <f>+VLOOKUP('INFO SEAL'!N3977,$J$8:$V$50,3,FALSE)</f>
        <v>POSTE DE METAL DE 7.0 mts.</v>
      </c>
      <c r="M4026" s="33">
        <f t="shared" si="140"/>
        <v>0.3</v>
      </c>
    </row>
    <row r="4027" spans="1:13" x14ac:dyDescent="0.25">
      <c r="A4027" s="73">
        <f>+'INFO SEAL'!B3978</f>
        <v>3973</v>
      </c>
      <c r="B4027" s="180" t="str">
        <f t="shared" si="139"/>
        <v>SICODI</v>
      </c>
      <c r="C4027" s="180" t="str">
        <f>+'INFO SEAL'!C3978</f>
        <v>AREQUIPA</v>
      </c>
      <c r="D4027" s="180" t="str">
        <f>+'INFO SEAL'!D3978</f>
        <v>AREQUIPA</v>
      </c>
      <c r="E4027" s="180" t="str">
        <f>+'INFO SEAL'!E3978</f>
        <v>UCHUMAYO</v>
      </c>
      <c r="F4027" s="180" t="str">
        <f>+IF('INFO SEAL'!I3978="BAJA TENSION","BT",IF('INFO SEAL'!I3978="MEDIA TENSION","MT","AT"))</f>
        <v>MT</v>
      </c>
      <c r="G4027" s="180">
        <f>+'INFO SEAL'!K3978</f>
        <v>12</v>
      </c>
      <c r="H4027" s="180" t="str">
        <f>+'INFO SEAL'!L3978</f>
        <v>POSTE</v>
      </c>
      <c r="I4027" s="180" t="str">
        <f>+'INFO SEAL'!M3978</f>
        <v>CONCRETO</v>
      </c>
      <c r="J4027" s="180" t="str">
        <f>+'INFO SEAL'!N3978&amp;"-"&amp;F4027</f>
        <v>PPC15-MT</v>
      </c>
      <c r="K4027" s="180"/>
      <c r="L4027" s="182" t="str">
        <f>+VLOOKUP('INFO SEAL'!N3978,$J$8:$V$50,3,FALSE)</f>
        <v>POSTE DE CONCRETO ARMADO DE 12/200/120/300</v>
      </c>
      <c r="M4027" s="33">
        <f t="shared" si="140"/>
        <v>0.3</v>
      </c>
    </row>
    <row r="4028" spans="1:13" x14ac:dyDescent="0.25">
      <c r="A4028" s="73">
        <f>+'INFO SEAL'!B3979</f>
        <v>3974</v>
      </c>
      <c r="B4028" s="180" t="str">
        <f t="shared" si="139"/>
        <v>SICODI</v>
      </c>
      <c r="C4028" s="180" t="str">
        <f>+'INFO SEAL'!C3979</f>
        <v>AREQUIPA</v>
      </c>
      <c r="D4028" s="180" t="str">
        <f>+'INFO SEAL'!D3979</f>
        <v>AREQUIPA</v>
      </c>
      <c r="E4028" s="180" t="str">
        <f>+'INFO SEAL'!E3979</f>
        <v>CERRO COLORADO</v>
      </c>
      <c r="F4028" s="180" t="str">
        <f>+IF('INFO SEAL'!I3979="BAJA TENSION","BT",IF('INFO SEAL'!I3979="MEDIA TENSION","MT","AT"))</f>
        <v>MT</v>
      </c>
      <c r="G4028" s="180">
        <f>+'INFO SEAL'!K3979</f>
        <v>12</v>
      </c>
      <c r="H4028" s="180" t="str">
        <f>+'INFO SEAL'!L3979</f>
        <v>POSTE</v>
      </c>
      <c r="I4028" s="180" t="str">
        <f>+'INFO SEAL'!M3979</f>
        <v>FIERRO</v>
      </c>
      <c r="J4028" s="180" t="str">
        <f>+'INFO SEAL'!N3979&amp;"-"&amp;F4028</f>
        <v>PPF08-MT</v>
      </c>
      <c r="K4028" s="180"/>
      <c r="L4028" s="182" t="str">
        <f>+VLOOKUP('INFO SEAL'!N3979,$J$8:$V$50,3,FALSE)</f>
        <v>POSTE DE METAL DE  12 mts.</v>
      </c>
      <c r="M4028" s="33">
        <f t="shared" si="140"/>
        <v>1</v>
      </c>
    </row>
    <row r="4029" spans="1:13" x14ac:dyDescent="0.25">
      <c r="A4029" s="73">
        <f>+'INFO SEAL'!B3980</f>
        <v>3975</v>
      </c>
      <c r="B4029" s="180" t="str">
        <f t="shared" si="139"/>
        <v>SICODI</v>
      </c>
      <c r="C4029" s="180" t="str">
        <f>+'INFO SEAL'!C3980</f>
        <v>AREQUIPA</v>
      </c>
      <c r="D4029" s="180" t="str">
        <f>+'INFO SEAL'!D3980</f>
        <v>AREQUIPA</v>
      </c>
      <c r="E4029" s="180" t="str">
        <f>+'INFO SEAL'!E3980</f>
        <v>CERRO COLORADO</v>
      </c>
      <c r="F4029" s="180" t="str">
        <f>+IF('INFO SEAL'!I3980="BAJA TENSION","BT",IF('INFO SEAL'!I3980="MEDIA TENSION","MT","AT"))</f>
        <v>MT</v>
      </c>
      <c r="G4029" s="180">
        <f>+'INFO SEAL'!K3980</f>
        <v>12</v>
      </c>
      <c r="H4029" s="180" t="str">
        <f>+'INFO SEAL'!L3980</f>
        <v>POSTE</v>
      </c>
      <c r="I4029" s="180" t="str">
        <f>+'INFO SEAL'!M3980</f>
        <v>CONCRETO</v>
      </c>
      <c r="J4029" s="180" t="str">
        <f>+'INFO SEAL'!N3980&amp;"-"&amp;F4029</f>
        <v>PPC15-MT</v>
      </c>
      <c r="K4029" s="180"/>
      <c r="L4029" s="182" t="str">
        <f>+VLOOKUP('INFO SEAL'!N3980,$J$8:$V$50,3,FALSE)</f>
        <v>POSTE DE CONCRETO ARMADO DE 12/200/120/300</v>
      </c>
      <c r="M4029" s="33">
        <f t="shared" si="140"/>
        <v>0.3</v>
      </c>
    </row>
    <row r="4030" spans="1:13" x14ac:dyDescent="0.25">
      <c r="A4030" s="73">
        <f>+'INFO SEAL'!B3981</f>
        <v>3976</v>
      </c>
      <c r="B4030" s="180" t="str">
        <f t="shared" si="139"/>
        <v>SICODI</v>
      </c>
      <c r="C4030" s="180" t="str">
        <f>+'INFO SEAL'!C3981</f>
        <v>AREQUIPA</v>
      </c>
      <c r="D4030" s="180" t="str">
        <f>+'INFO SEAL'!D3981</f>
        <v>AREQUIPA</v>
      </c>
      <c r="E4030" s="180" t="str">
        <f>+'INFO SEAL'!E3981</f>
        <v>CERRO COLORADO</v>
      </c>
      <c r="F4030" s="180" t="str">
        <f>+IF('INFO SEAL'!I3981="BAJA TENSION","BT",IF('INFO SEAL'!I3981="MEDIA TENSION","MT","AT"))</f>
        <v>MT</v>
      </c>
      <c r="G4030" s="180">
        <f>+'INFO SEAL'!K3981</f>
        <v>12</v>
      </c>
      <c r="H4030" s="180" t="str">
        <f>+'INFO SEAL'!L3981</f>
        <v>POSTE</v>
      </c>
      <c r="I4030" s="180" t="str">
        <f>+'INFO SEAL'!M3981</f>
        <v>FIERRO</v>
      </c>
      <c r="J4030" s="180" t="str">
        <f>+'INFO SEAL'!N3981&amp;"-"&amp;F4030</f>
        <v>PPF08-MT</v>
      </c>
      <c r="K4030" s="180"/>
      <c r="L4030" s="182" t="str">
        <f>+VLOOKUP('INFO SEAL'!N3981,$J$8:$V$50,3,FALSE)</f>
        <v>POSTE DE METAL DE  12 mts.</v>
      </c>
      <c r="M4030" s="33">
        <f t="shared" si="140"/>
        <v>1</v>
      </c>
    </row>
    <row r="4031" spans="1:13" x14ac:dyDescent="0.25">
      <c r="A4031" s="73">
        <f>+'INFO SEAL'!B3982</f>
        <v>3977</v>
      </c>
      <c r="B4031" s="180" t="str">
        <f t="shared" si="139"/>
        <v>SICODI</v>
      </c>
      <c r="C4031" s="180" t="str">
        <f>+'INFO SEAL'!C3982</f>
        <v>AREQUIPA</v>
      </c>
      <c r="D4031" s="180" t="str">
        <f>+'INFO SEAL'!D3982</f>
        <v>AREQUIPA</v>
      </c>
      <c r="E4031" s="180" t="str">
        <f>+'INFO SEAL'!E3982</f>
        <v>CERRO COLORADO</v>
      </c>
      <c r="F4031" s="180" t="str">
        <f>+IF('INFO SEAL'!I3982="BAJA TENSION","BT",IF('INFO SEAL'!I3982="MEDIA TENSION","MT","AT"))</f>
        <v>MT</v>
      </c>
      <c r="G4031" s="180">
        <f>+'INFO SEAL'!K3982</f>
        <v>14</v>
      </c>
      <c r="H4031" s="180" t="str">
        <f>+'INFO SEAL'!L3982</f>
        <v>POSTE</v>
      </c>
      <c r="I4031" s="180" t="str">
        <f>+'INFO SEAL'!M3982</f>
        <v>CONCRETO</v>
      </c>
      <c r="J4031" s="180" t="str">
        <f>+'INFO SEAL'!N3982&amp;"-"&amp;F4031</f>
        <v>PPC22-MT</v>
      </c>
      <c r="K4031" s="180"/>
      <c r="L4031" s="182" t="str">
        <f>+VLOOKUP('INFO SEAL'!N3982,$J$8:$V$50,3,FALSE)</f>
        <v>POSTE DE CONCRETO ARMADO DE 15/200/135/360</v>
      </c>
      <c r="M4031" s="33">
        <f t="shared" si="140"/>
        <v>0.5</v>
      </c>
    </row>
    <row r="4032" spans="1:13" x14ac:dyDescent="0.25">
      <c r="A4032" s="73">
        <f>+'INFO SEAL'!B3983</f>
        <v>3978</v>
      </c>
      <c r="B4032" s="180" t="str">
        <f t="shared" si="139"/>
        <v>SICODI</v>
      </c>
      <c r="C4032" s="180" t="str">
        <f>+'INFO SEAL'!C3983</f>
        <v>AREQUIPA</v>
      </c>
      <c r="D4032" s="180" t="str">
        <f>+'INFO SEAL'!D3983</f>
        <v>AREQUIPA</v>
      </c>
      <c r="E4032" s="180" t="str">
        <f>+'INFO SEAL'!E3983</f>
        <v>CERRO COLORADO</v>
      </c>
      <c r="F4032" s="180" t="str">
        <f>+IF('INFO SEAL'!I3983="BAJA TENSION","BT",IF('INFO SEAL'!I3983="MEDIA TENSION","MT","AT"))</f>
        <v>MT</v>
      </c>
      <c r="G4032" s="180">
        <f>+'INFO SEAL'!K3983</f>
        <v>12</v>
      </c>
      <c r="H4032" s="180" t="str">
        <f>+'INFO SEAL'!L3983</f>
        <v>POSTE</v>
      </c>
      <c r="I4032" s="180" t="str">
        <f>+'INFO SEAL'!M3983</f>
        <v>CONCRETO</v>
      </c>
      <c r="J4032" s="180" t="str">
        <f>+'INFO SEAL'!N3983&amp;"-"&amp;F4032</f>
        <v>PPC15-MT</v>
      </c>
      <c r="K4032" s="180"/>
      <c r="L4032" s="182" t="str">
        <f>+VLOOKUP('INFO SEAL'!N3983,$J$8:$V$50,3,FALSE)</f>
        <v>POSTE DE CONCRETO ARMADO DE 12/200/120/300</v>
      </c>
      <c r="M4032" s="33">
        <f t="shared" si="140"/>
        <v>0.3</v>
      </c>
    </row>
    <row r="4033" spans="1:13" x14ac:dyDescent="0.25">
      <c r="A4033" s="73">
        <f>+'INFO SEAL'!B3984</f>
        <v>3979</v>
      </c>
      <c r="B4033" s="180" t="str">
        <f t="shared" si="139"/>
        <v>SICODI</v>
      </c>
      <c r="C4033" s="180" t="str">
        <f>+'INFO SEAL'!C3984</f>
        <v>AREQUIPA</v>
      </c>
      <c r="D4033" s="180" t="str">
        <f>+'INFO SEAL'!D3984</f>
        <v>AREQUIPA</v>
      </c>
      <c r="E4033" s="180" t="str">
        <f>+'INFO SEAL'!E3984</f>
        <v>CERRO COLORADO</v>
      </c>
      <c r="F4033" s="180" t="str">
        <f>+IF('INFO SEAL'!I3984="BAJA TENSION","BT",IF('INFO SEAL'!I3984="MEDIA TENSION","MT","AT"))</f>
        <v>MT</v>
      </c>
      <c r="G4033" s="180">
        <f>+'INFO SEAL'!K3984</f>
        <v>12</v>
      </c>
      <c r="H4033" s="180" t="str">
        <f>+'INFO SEAL'!L3984</f>
        <v>POSTE</v>
      </c>
      <c r="I4033" s="180" t="str">
        <f>+'INFO SEAL'!M3984</f>
        <v>FIERRO</v>
      </c>
      <c r="J4033" s="180" t="str">
        <f>+'INFO SEAL'!N3984&amp;"-"&amp;F4033</f>
        <v>PPF08-MT</v>
      </c>
      <c r="K4033" s="180"/>
      <c r="L4033" s="182" t="str">
        <f>+VLOOKUP('INFO SEAL'!N3984,$J$8:$V$50,3,FALSE)</f>
        <v>POSTE DE METAL DE  12 mts.</v>
      </c>
      <c r="M4033" s="33">
        <f t="shared" si="140"/>
        <v>1</v>
      </c>
    </row>
    <row r="4034" spans="1:13" x14ac:dyDescent="0.25">
      <c r="A4034" s="73">
        <f>+'INFO SEAL'!B3985</f>
        <v>3980</v>
      </c>
      <c r="B4034" s="180" t="str">
        <f t="shared" si="139"/>
        <v>SICODI</v>
      </c>
      <c r="C4034" s="180" t="str">
        <f>+'INFO SEAL'!C3985</f>
        <v>AREQUIPA</v>
      </c>
      <c r="D4034" s="180" t="str">
        <f>+'INFO SEAL'!D3985</f>
        <v>AREQUIPA</v>
      </c>
      <c r="E4034" s="180" t="str">
        <f>+'INFO SEAL'!E3985</f>
        <v>CERRO COLORADO</v>
      </c>
      <c r="F4034" s="180" t="str">
        <f>+IF('INFO SEAL'!I3985="BAJA TENSION","BT",IF('INFO SEAL'!I3985="MEDIA TENSION","MT","AT"))</f>
        <v>MT</v>
      </c>
      <c r="G4034" s="180">
        <f>+'INFO SEAL'!K3985</f>
        <v>13</v>
      </c>
      <c r="H4034" s="180" t="str">
        <f>+'INFO SEAL'!L3985</f>
        <v>POSTE</v>
      </c>
      <c r="I4034" s="180" t="str">
        <f>+'INFO SEAL'!M3985</f>
        <v>CONCRETO</v>
      </c>
      <c r="J4034" s="180" t="str">
        <f>+'INFO SEAL'!N3985&amp;"-"&amp;F4034</f>
        <v>PPC18-MT</v>
      </c>
      <c r="K4034" s="180"/>
      <c r="L4034" s="182" t="str">
        <f>+VLOOKUP('INFO SEAL'!N3985,$J$8:$V$50,3,FALSE)</f>
        <v>POSTE DE CONCRETO ARMADO DE 13/200/140/335</v>
      </c>
      <c r="M4034" s="33">
        <f t="shared" si="140"/>
        <v>0.4</v>
      </c>
    </row>
    <row r="4035" spans="1:13" x14ac:dyDescent="0.25">
      <c r="A4035" s="73">
        <f>+'INFO SEAL'!B3986</f>
        <v>3981</v>
      </c>
      <c r="B4035" s="180" t="str">
        <f t="shared" si="139"/>
        <v>SICODI</v>
      </c>
      <c r="C4035" s="180" t="str">
        <f>+'INFO SEAL'!C3986</f>
        <v>AREQUIPA</v>
      </c>
      <c r="D4035" s="180" t="str">
        <f>+'INFO SEAL'!D3986</f>
        <v>AREQUIPA</v>
      </c>
      <c r="E4035" s="180" t="str">
        <f>+'INFO SEAL'!E3986</f>
        <v>YANAHUARA</v>
      </c>
      <c r="F4035" s="180" t="str">
        <f>+IF('INFO SEAL'!I3986="BAJA TENSION","BT",IF('INFO SEAL'!I3986="MEDIA TENSION","MT","AT"))</f>
        <v>MT</v>
      </c>
      <c r="G4035" s="180">
        <f>+'INFO SEAL'!K3986</f>
        <v>12</v>
      </c>
      <c r="H4035" s="180" t="str">
        <f>+'INFO SEAL'!L3986</f>
        <v>POSTE</v>
      </c>
      <c r="I4035" s="180" t="str">
        <f>+'INFO SEAL'!M3986</f>
        <v>CONCRETO</v>
      </c>
      <c r="J4035" s="180" t="str">
        <f>+'INFO SEAL'!N3986&amp;"-"&amp;F4035</f>
        <v>PPC15-MT</v>
      </c>
      <c r="K4035" s="180"/>
      <c r="L4035" s="182" t="str">
        <f>+VLOOKUP('INFO SEAL'!N3986,$J$8:$V$50,3,FALSE)</f>
        <v>POSTE DE CONCRETO ARMADO DE 12/200/120/300</v>
      </c>
      <c r="M4035" s="33">
        <f t="shared" si="140"/>
        <v>0.3</v>
      </c>
    </row>
    <row r="4036" spans="1:13" x14ac:dyDescent="0.25">
      <c r="A4036" s="73">
        <f>+'INFO SEAL'!B3987</f>
        <v>3982</v>
      </c>
      <c r="B4036" s="180" t="str">
        <f t="shared" si="139"/>
        <v>SICODI</v>
      </c>
      <c r="C4036" s="180" t="str">
        <f>+'INFO SEAL'!C3987</f>
        <v>AREQUIPA</v>
      </c>
      <c r="D4036" s="180" t="str">
        <f>+'INFO SEAL'!D3987</f>
        <v>AREQUIPA</v>
      </c>
      <c r="E4036" s="180" t="str">
        <f>+'INFO SEAL'!E3987</f>
        <v>CERRO COLORADO</v>
      </c>
      <c r="F4036" s="180" t="str">
        <f>+IF('INFO SEAL'!I3987="BAJA TENSION","BT",IF('INFO SEAL'!I3987="MEDIA TENSION","MT","AT"))</f>
        <v>MT</v>
      </c>
      <c r="G4036" s="180">
        <f>+'INFO SEAL'!K3987</f>
        <v>14</v>
      </c>
      <c r="H4036" s="180" t="str">
        <f>+'INFO SEAL'!L3987</f>
        <v>POSTE</v>
      </c>
      <c r="I4036" s="180" t="str">
        <f>+'INFO SEAL'!M3987</f>
        <v>CONCRETO</v>
      </c>
      <c r="J4036" s="180" t="str">
        <f>+'INFO SEAL'!N3987&amp;"-"&amp;F4036</f>
        <v>PPC22-MT</v>
      </c>
      <c r="K4036" s="180"/>
      <c r="L4036" s="182" t="str">
        <f>+VLOOKUP('INFO SEAL'!N3987,$J$8:$V$50,3,FALSE)</f>
        <v>POSTE DE CONCRETO ARMADO DE 15/200/135/360</v>
      </c>
      <c r="M4036" s="33">
        <f t="shared" si="140"/>
        <v>0.5</v>
      </c>
    </row>
    <row r="4037" spans="1:13" x14ac:dyDescent="0.25">
      <c r="A4037" s="73">
        <f>+'INFO SEAL'!B3988</f>
        <v>3983</v>
      </c>
      <c r="B4037" s="180" t="str">
        <f t="shared" si="139"/>
        <v>SICODI</v>
      </c>
      <c r="C4037" s="180" t="str">
        <f>+'INFO SEAL'!C3988</f>
        <v>AREQUIPA</v>
      </c>
      <c r="D4037" s="180" t="str">
        <f>+'INFO SEAL'!D3988</f>
        <v>AREQUIPA</v>
      </c>
      <c r="E4037" s="180" t="str">
        <f>+'INFO SEAL'!E3988</f>
        <v>CERRO COLORADO</v>
      </c>
      <c r="F4037" s="180" t="str">
        <f>+IF('INFO SEAL'!I3988="BAJA TENSION","BT",IF('INFO SEAL'!I3988="MEDIA TENSION","MT","AT"))</f>
        <v>MT</v>
      </c>
      <c r="G4037" s="180">
        <f>+'INFO SEAL'!K3988</f>
        <v>12</v>
      </c>
      <c r="H4037" s="180" t="str">
        <f>+'INFO SEAL'!L3988</f>
        <v>POSTE</v>
      </c>
      <c r="I4037" s="180" t="str">
        <f>+'INFO SEAL'!M3988</f>
        <v>FIERRO</v>
      </c>
      <c r="J4037" s="180" t="str">
        <f>+'INFO SEAL'!N3988&amp;"-"&amp;F4037</f>
        <v>PPF08-MT</v>
      </c>
      <c r="K4037" s="180"/>
      <c r="L4037" s="182" t="str">
        <f>+VLOOKUP('INFO SEAL'!N3988,$J$8:$V$50,3,FALSE)</f>
        <v>POSTE DE METAL DE  12 mts.</v>
      </c>
      <c r="M4037" s="33">
        <f t="shared" si="140"/>
        <v>1</v>
      </c>
    </row>
    <row r="4038" spans="1:13" x14ac:dyDescent="0.25">
      <c r="A4038" s="73">
        <f>+'INFO SEAL'!B3989</f>
        <v>3984</v>
      </c>
      <c r="B4038" s="180" t="str">
        <f t="shared" si="139"/>
        <v>SICODI</v>
      </c>
      <c r="C4038" s="180" t="str">
        <f>+'INFO SEAL'!C3989</f>
        <v>AREQUIPA</v>
      </c>
      <c r="D4038" s="180" t="str">
        <f>+'INFO SEAL'!D3989</f>
        <v>AREQUIPA</v>
      </c>
      <c r="E4038" s="180" t="str">
        <f>+'INFO SEAL'!E3989</f>
        <v>CERRO COLORADO</v>
      </c>
      <c r="F4038" s="180" t="str">
        <f>+IF('INFO SEAL'!I3989="BAJA TENSION","BT",IF('INFO SEAL'!I3989="MEDIA TENSION","MT","AT"))</f>
        <v>MT</v>
      </c>
      <c r="G4038" s="180">
        <f>+'INFO SEAL'!K3989</f>
        <v>12</v>
      </c>
      <c r="H4038" s="180" t="str">
        <f>+'INFO SEAL'!L3989</f>
        <v>POSTE</v>
      </c>
      <c r="I4038" s="180" t="str">
        <f>+'INFO SEAL'!M3989</f>
        <v>FIERRO</v>
      </c>
      <c r="J4038" s="180" t="str">
        <f>+'INFO SEAL'!N3989&amp;"-"&amp;F4038</f>
        <v>PPF08-MT</v>
      </c>
      <c r="K4038" s="180"/>
      <c r="L4038" s="182" t="str">
        <f>+VLOOKUP('INFO SEAL'!N3989,$J$8:$V$50,3,FALSE)</f>
        <v>POSTE DE METAL DE  12 mts.</v>
      </c>
      <c r="M4038" s="33">
        <f t="shared" si="140"/>
        <v>1</v>
      </c>
    </row>
    <row r="4039" spans="1:13" x14ac:dyDescent="0.25">
      <c r="A4039" s="73">
        <f>+'INFO SEAL'!B3990</f>
        <v>3985</v>
      </c>
      <c r="B4039" s="180" t="str">
        <f t="shared" si="139"/>
        <v>SICODI</v>
      </c>
      <c r="C4039" s="180" t="str">
        <f>+'INFO SEAL'!C3990</f>
        <v>AREQUIPA</v>
      </c>
      <c r="D4039" s="180" t="str">
        <f>+'INFO SEAL'!D3990</f>
        <v>AREQUIPA</v>
      </c>
      <c r="E4039" s="180" t="str">
        <f>+'INFO SEAL'!E3990</f>
        <v>UCHUMAYO</v>
      </c>
      <c r="F4039" s="180" t="str">
        <f>+IF('INFO SEAL'!I3990="BAJA TENSION","BT",IF('INFO SEAL'!I3990="MEDIA TENSION","MT","AT"))</f>
        <v>MT</v>
      </c>
      <c r="G4039" s="180">
        <f>+'INFO SEAL'!K3990</f>
        <v>12</v>
      </c>
      <c r="H4039" s="180" t="str">
        <f>+'INFO SEAL'!L3990</f>
        <v>POSTE</v>
      </c>
      <c r="I4039" s="180" t="str">
        <f>+'INFO SEAL'!M3990</f>
        <v>CONCRETO</v>
      </c>
      <c r="J4039" s="180" t="str">
        <f>+'INFO SEAL'!N3990&amp;"-"&amp;F4039</f>
        <v>PPC15-MT</v>
      </c>
      <c r="K4039" s="180"/>
      <c r="L4039" s="182" t="str">
        <f>+VLOOKUP('INFO SEAL'!N3990,$J$8:$V$50,3,FALSE)</f>
        <v>POSTE DE CONCRETO ARMADO DE 12/200/120/300</v>
      </c>
      <c r="M4039" s="33">
        <f t="shared" si="140"/>
        <v>0.3</v>
      </c>
    </row>
    <row r="4040" spans="1:13" x14ac:dyDescent="0.25">
      <c r="A4040" s="73">
        <f>+'INFO SEAL'!B3991</f>
        <v>3986</v>
      </c>
      <c r="B4040" s="180" t="str">
        <f t="shared" si="139"/>
        <v>SICODI</v>
      </c>
      <c r="C4040" s="180" t="str">
        <f>+'INFO SEAL'!C3991</f>
        <v>AREQUIPA</v>
      </c>
      <c r="D4040" s="180" t="str">
        <f>+'INFO SEAL'!D3991</f>
        <v>AREQUIPA</v>
      </c>
      <c r="E4040" s="180" t="str">
        <f>+'INFO SEAL'!E3991</f>
        <v>CERRO COLORADO</v>
      </c>
      <c r="F4040" s="180" t="str">
        <f>+IF('INFO SEAL'!I3991="BAJA TENSION","BT",IF('INFO SEAL'!I3991="MEDIA TENSION","MT","AT"))</f>
        <v>MT</v>
      </c>
      <c r="G4040" s="180">
        <f>+'INFO SEAL'!K3991</f>
        <v>12</v>
      </c>
      <c r="H4040" s="180" t="str">
        <f>+'INFO SEAL'!L3991</f>
        <v>POSTE</v>
      </c>
      <c r="I4040" s="180" t="str">
        <f>+'INFO SEAL'!M3991</f>
        <v>FIERRO</v>
      </c>
      <c r="J4040" s="180" t="str">
        <f>+'INFO SEAL'!N3991&amp;"-"&amp;F4040</f>
        <v>PPF08-MT</v>
      </c>
      <c r="K4040" s="180"/>
      <c r="L4040" s="182" t="str">
        <f>+VLOOKUP('INFO SEAL'!N3991,$J$8:$V$50,3,FALSE)</f>
        <v>POSTE DE METAL DE  12 mts.</v>
      </c>
      <c r="M4040" s="33">
        <f t="shared" si="140"/>
        <v>1</v>
      </c>
    </row>
    <row r="4041" spans="1:13" x14ac:dyDescent="0.25">
      <c r="A4041" s="73">
        <f>+'INFO SEAL'!B3992</f>
        <v>3987</v>
      </c>
      <c r="B4041" s="180" t="str">
        <f t="shared" si="139"/>
        <v>SICODI</v>
      </c>
      <c r="C4041" s="180" t="str">
        <f>+'INFO SEAL'!C3992</f>
        <v>AREQUIPA</v>
      </c>
      <c r="D4041" s="180" t="str">
        <f>+'INFO SEAL'!D3992</f>
        <v>CASTILLA</v>
      </c>
      <c r="E4041" s="180" t="str">
        <f>+'INFO SEAL'!E3992</f>
        <v>APLAO</v>
      </c>
      <c r="F4041" s="180" t="str">
        <f>+IF('INFO SEAL'!I3992="BAJA TENSION","BT",IF('INFO SEAL'!I3992="MEDIA TENSION","MT","AT"))</f>
        <v>MT</v>
      </c>
      <c r="G4041" s="180">
        <f>+'INFO SEAL'!K3992</f>
        <v>13</v>
      </c>
      <c r="H4041" s="180" t="str">
        <f>+'INFO SEAL'!L3992</f>
        <v>POSTE</v>
      </c>
      <c r="I4041" s="180" t="str">
        <f>+'INFO SEAL'!M3992</f>
        <v>CONCRETO</v>
      </c>
      <c r="J4041" s="180" t="str">
        <f>+'INFO SEAL'!N3992&amp;"-"&amp;F4041</f>
        <v>PPC19-MT</v>
      </c>
      <c r="K4041" s="180"/>
      <c r="L4041" s="182" t="str">
        <f>+VLOOKUP('INFO SEAL'!N3992,$J$8:$V$50,3,FALSE)</f>
        <v>POSTE DE CONCRETO ARMADO DE 13/300/150/345</v>
      </c>
      <c r="M4041" s="33">
        <f t="shared" si="140"/>
        <v>0.5</v>
      </c>
    </row>
    <row r="4042" spans="1:13" x14ac:dyDescent="0.25">
      <c r="A4042" s="73">
        <f>+'INFO SEAL'!B3993</f>
        <v>3988</v>
      </c>
      <c r="B4042" s="180" t="str">
        <f t="shared" si="139"/>
        <v>SICODI</v>
      </c>
      <c r="C4042" s="180" t="str">
        <f>+'INFO SEAL'!C3993</f>
        <v>AREQUIPA</v>
      </c>
      <c r="D4042" s="180" t="str">
        <f>+'INFO SEAL'!D3993</f>
        <v>CASTILLA</v>
      </c>
      <c r="E4042" s="180" t="str">
        <f>+'INFO SEAL'!E3993</f>
        <v>APLAO</v>
      </c>
      <c r="F4042" s="180" t="str">
        <f>+IF('INFO SEAL'!I3993="BAJA TENSION","BT",IF('INFO SEAL'!I3993="MEDIA TENSION","MT","AT"))</f>
        <v>MT</v>
      </c>
      <c r="G4042" s="180">
        <f>+'INFO SEAL'!K3993</f>
        <v>13</v>
      </c>
      <c r="H4042" s="180" t="str">
        <f>+'INFO SEAL'!L3993</f>
        <v>POSTE</v>
      </c>
      <c r="I4042" s="180" t="str">
        <f>+'INFO SEAL'!M3993</f>
        <v>CONCRETO</v>
      </c>
      <c r="J4042" s="180" t="str">
        <f>+'INFO SEAL'!N3993&amp;"-"&amp;F4042</f>
        <v>PPC18-MT</v>
      </c>
      <c r="K4042" s="180"/>
      <c r="L4042" s="182" t="str">
        <f>+VLOOKUP('INFO SEAL'!N3993,$J$8:$V$50,3,FALSE)</f>
        <v>POSTE DE CONCRETO ARMADO DE 13/200/140/335</v>
      </c>
      <c r="M4042" s="33">
        <f t="shared" si="140"/>
        <v>0.4</v>
      </c>
    </row>
    <row r="4043" spans="1:13" x14ac:dyDescent="0.25">
      <c r="A4043" s="73">
        <f>+'INFO SEAL'!B3994</f>
        <v>3989</v>
      </c>
      <c r="B4043" s="180" t="str">
        <f t="shared" si="139"/>
        <v>SICODI</v>
      </c>
      <c r="C4043" s="180" t="str">
        <f>+'INFO SEAL'!C3994</f>
        <v>AREQUIPA</v>
      </c>
      <c r="D4043" s="180" t="str">
        <f>+'INFO SEAL'!D3994</f>
        <v>CASTILLA</v>
      </c>
      <c r="E4043" s="180" t="str">
        <f>+'INFO SEAL'!E3994</f>
        <v>APLAO</v>
      </c>
      <c r="F4043" s="180" t="str">
        <f>+IF('INFO SEAL'!I3994="BAJA TENSION","BT",IF('INFO SEAL'!I3994="MEDIA TENSION","MT","AT"))</f>
        <v>MT</v>
      </c>
      <c r="G4043" s="180">
        <f>+'INFO SEAL'!K3994</f>
        <v>12</v>
      </c>
      <c r="H4043" s="180" t="str">
        <f>+'INFO SEAL'!L3994</f>
        <v>POSTE</v>
      </c>
      <c r="I4043" s="180" t="str">
        <f>+'INFO SEAL'!M3994</f>
        <v>CONCRETO</v>
      </c>
      <c r="J4043" s="180" t="str">
        <f>+'INFO SEAL'!N3994&amp;"-"&amp;F4043</f>
        <v>PPC15-MT</v>
      </c>
      <c r="K4043" s="180"/>
      <c r="L4043" s="182" t="str">
        <f>+VLOOKUP('INFO SEAL'!N3994,$J$8:$V$50,3,FALSE)</f>
        <v>POSTE DE CONCRETO ARMADO DE 12/200/120/300</v>
      </c>
      <c r="M4043" s="33">
        <f t="shared" si="140"/>
        <v>0.3</v>
      </c>
    </row>
    <row r="4044" spans="1:13" x14ac:dyDescent="0.25">
      <c r="A4044" s="73">
        <f>+'INFO SEAL'!B3995</f>
        <v>3990</v>
      </c>
      <c r="B4044" s="180" t="str">
        <f t="shared" si="139"/>
        <v>SICODI</v>
      </c>
      <c r="C4044" s="180" t="str">
        <f>+'INFO SEAL'!C3995</f>
        <v>AREQUIPA</v>
      </c>
      <c r="D4044" s="180" t="str">
        <f>+'INFO SEAL'!D3995</f>
        <v>CASTILLA</v>
      </c>
      <c r="E4044" s="180" t="str">
        <f>+'INFO SEAL'!E3995</f>
        <v>APLAO</v>
      </c>
      <c r="F4044" s="180" t="str">
        <f>+IF('INFO SEAL'!I3995="BAJA TENSION","BT",IF('INFO SEAL'!I3995="MEDIA TENSION","MT","AT"))</f>
        <v>MT</v>
      </c>
      <c r="G4044" s="180">
        <f>+'INFO SEAL'!K3995</f>
        <v>11</v>
      </c>
      <c r="H4044" s="180" t="str">
        <f>+'INFO SEAL'!L3995</f>
        <v>POSTE</v>
      </c>
      <c r="I4044" s="180" t="str">
        <f>+'INFO SEAL'!M3995</f>
        <v>CONCRETO</v>
      </c>
      <c r="J4044" s="180" t="str">
        <f>+'INFO SEAL'!N3995&amp;"-"&amp;F4044</f>
        <v>PPC11-MT</v>
      </c>
      <c r="K4044" s="180"/>
      <c r="L4044" s="182" t="str">
        <f>+VLOOKUP('INFO SEAL'!N3995,$J$8:$V$50,3,FALSE)</f>
        <v>POSTE DE CONCRETO ARMADO DE 11/200/120/285</v>
      </c>
      <c r="M4044" s="33">
        <f t="shared" si="140"/>
        <v>0.3</v>
      </c>
    </row>
    <row r="4045" spans="1:13" x14ac:dyDescent="0.25">
      <c r="A4045" s="73">
        <f>+'INFO SEAL'!B3996</f>
        <v>3991</v>
      </c>
      <c r="B4045" s="180" t="str">
        <f t="shared" si="139"/>
        <v>SICODI</v>
      </c>
      <c r="C4045" s="180" t="str">
        <f>+'INFO SEAL'!C3996</f>
        <v>AREQUIPA</v>
      </c>
      <c r="D4045" s="180" t="str">
        <f>+'INFO SEAL'!D3996</f>
        <v>CASTILLA</v>
      </c>
      <c r="E4045" s="180" t="str">
        <f>+'INFO SEAL'!E3996</f>
        <v>APLAO</v>
      </c>
      <c r="F4045" s="180" t="str">
        <f>+IF('INFO SEAL'!I3996="BAJA TENSION","BT",IF('INFO SEAL'!I3996="MEDIA TENSION","MT","AT"))</f>
        <v>MT</v>
      </c>
      <c r="G4045" s="180">
        <f>+'INFO SEAL'!K3996</f>
        <v>12</v>
      </c>
      <c r="H4045" s="180" t="str">
        <f>+'INFO SEAL'!L3996</f>
        <v>POSTE</v>
      </c>
      <c r="I4045" s="180" t="str">
        <f>+'INFO SEAL'!M3996</f>
        <v>CONCRETO</v>
      </c>
      <c r="J4045" s="180" t="str">
        <f>+'INFO SEAL'!N3996&amp;"-"&amp;F4045</f>
        <v>PPC15-MT</v>
      </c>
      <c r="K4045" s="180"/>
      <c r="L4045" s="182" t="str">
        <f>+VLOOKUP('INFO SEAL'!N3996,$J$8:$V$50,3,FALSE)</f>
        <v>POSTE DE CONCRETO ARMADO DE 12/200/120/300</v>
      </c>
      <c r="M4045" s="33">
        <f t="shared" si="140"/>
        <v>0.3</v>
      </c>
    </row>
    <row r="4046" spans="1:13" x14ac:dyDescent="0.25">
      <c r="A4046" s="73">
        <f>+'INFO SEAL'!B3997</f>
        <v>3992</v>
      </c>
      <c r="B4046" s="180" t="str">
        <f t="shared" si="139"/>
        <v>SICODI</v>
      </c>
      <c r="C4046" s="180" t="str">
        <f>+'INFO SEAL'!C3997</f>
        <v>AREQUIPA</v>
      </c>
      <c r="D4046" s="180" t="str">
        <f>+'INFO SEAL'!D3997</f>
        <v>CASTILLA</v>
      </c>
      <c r="E4046" s="180" t="str">
        <f>+'INFO SEAL'!E3997</f>
        <v>APLAO</v>
      </c>
      <c r="F4046" s="180" t="str">
        <f>+IF('INFO SEAL'!I3997="BAJA TENSION","BT",IF('INFO SEAL'!I3997="MEDIA TENSION","MT","AT"))</f>
        <v>MT</v>
      </c>
      <c r="G4046" s="180">
        <f>+'INFO SEAL'!K3997</f>
        <v>12</v>
      </c>
      <c r="H4046" s="180" t="str">
        <f>+'INFO SEAL'!L3997</f>
        <v>POSTE</v>
      </c>
      <c r="I4046" s="180" t="str">
        <f>+'INFO SEAL'!M3997</f>
        <v>CONCRETO</v>
      </c>
      <c r="J4046" s="180" t="str">
        <f>+'INFO SEAL'!N3997&amp;"-"&amp;F4046</f>
        <v>PPC15-MT</v>
      </c>
      <c r="K4046" s="180"/>
      <c r="L4046" s="182" t="str">
        <f>+VLOOKUP('INFO SEAL'!N3997,$J$8:$V$50,3,FALSE)</f>
        <v>POSTE DE CONCRETO ARMADO DE 12/200/120/300</v>
      </c>
      <c r="M4046" s="33">
        <f t="shared" si="140"/>
        <v>0.3</v>
      </c>
    </row>
    <row r="4047" spans="1:13" x14ac:dyDescent="0.25">
      <c r="A4047" s="73">
        <f>+'INFO SEAL'!B3998</f>
        <v>3993</v>
      </c>
      <c r="B4047" s="180" t="str">
        <f t="shared" si="139"/>
        <v>SICODI</v>
      </c>
      <c r="C4047" s="180" t="str">
        <f>+'INFO SEAL'!C3998</f>
        <v>AREQUIPA</v>
      </c>
      <c r="D4047" s="180" t="str">
        <f>+'INFO SEAL'!D3998</f>
        <v>CASTILLA</v>
      </c>
      <c r="E4047" s="180" t="str">
        <f>+'INFO SEAL'!E3998</f>
        <v>APLAO</v>
      </c>
      <c r="F4047" s="180" t="str">
        <f>+IF('INFO SEAL'!I3998="BAJA TENSION","BT",IF('INFO SEAL'!I3998="MEDIA TENSION","MT","AT"))</f>
        <v>MT</v>
      </c>
      <c r="G4047" s="180">
        <f>+'INFO SEAL'!K3998</f>
        <v>12</v>
      </c>
      <c r="H4047" s="180" t="str">
        <f>+'INFO SEAL'!L3998</f>
        <v>POSTE</v>
      </c>
      <c r="I4047" s="180" t="str">
        <f>+'INFO SEAL'!M3998</f>
        <v>CONCRETO</v>
      </c>
      <c r="J4047" s="180" t="str">
        <f>+'INFO SEAL'!N3998&amp;"-"&amp;F4047</f>
        <v>PPC15-MT</v>
      </c>
      <c r="K4047" s="180"/>
      <c r="L4047" s="182" t="str">
        <f>+VLOOKUP('INFO SEAL'!N3998,$J$8:$V$50,3,FALSE)</f>
        <v>POSTE DE CONCRETO ARMADO DE 12/200/120/300</v>
      </c>
      <c r="M4047" s="33">
        <f t="shared" si="140"/>
        <v>0.3</v>
      </c>
    </row>
    <row r="4048" spans="1:13" x14ac:dyDescent="0.25">
      <c r="A4048" s="73">
        <f>+'INFO SEAL'!B3999</f>
        <v>3994</v>
      </c>
      <c r="B4048" s="180" t="str">
        <f t="shared" si="139"/>
        <v>SICODI</v>
      </c>
      <c r="C4048" s="180" t="str">
        <f>+'INFO SEAL'!C3999</f>
        <v>AREQUIPA</v>
      </c>
      <c r="D4048" s="180" t="str">
        <f>+'INFO SEAL'!D3999</f>
        <v>CASTILLA</v>
      </c>
      <c r="E4048" s="180" t="str">
        <f>+'INFO SEAL'!E3999</f>
        <v>APLAO</v>
      </c>
      <c r="F4048" s="180" t="str">
        <f>+IF('INFO SEAL'!I3999="BAJA TENSION","BT",IF('INFO SEAL'!I3999="MEDIA TENSION","MT","AT"))</f>
        <v>MT</v>
      </c>
      <c r="G4048" s="180">
        <f>+'INFO SEAL'!K3999</f>
        <v>12</v>
      </c>
      <c r="H4048" s="180" t="str">
        <f>+'INFO SEAL'!L3999</f>
        <v>POSTE</v>
      </c>
      <c r="I4048" s="180" t="str">
        <f>+'INFO SEAL'!M3999</f>
        <v>CONCRETO</v>
      </c>
      <c r="J4048" s="180" t="str">
        <f>+'INFO SEAL'!N3999&amp;"-"&amp;F4048</f>
        <v>PPC15-MT</v>
      </c>
      <c r="K4048" s="180"/>
      <c r="L4048" s="182" t="str">
        <f>+VLOOKUP('INFO SEAL'!N3999,$J$8:$V$50,3,FALSE)</f>
        <v>POSTE DE CONCRETO ARMADO DE 12/200/120/300</v>
      </c>
      <c r="M4048" s="33">
        <f t="shared" si="140"/>
        <v>0.3</v>
      </c>
    </row>
    <row r="4049" spans="1:13" x14ac:dyDescent="0.25">
      <c r="A4049" s="73">
        <f>+'INFO SEAL'!B4000</f>
        <v>3995</v>
      </c>
      <c r="B4049" s="180" t="str">
        <f t="shared" si="139"/>
        <v>SICODI</v>
      </c>
      <c r="C4049" s="180" t="str">
        <f>+'INFO SEAL'!C4000</f>
        <v>AREQUIPA</v>
      </c>
      <c r="D4049" s="180" t="str">
        <f>+'INFO SEAL'!D4000</f>
        <v>CASTILLA</v>
      </c>
      <c r="E4049" s="180" t="str">
        <f>+'INFO SEAL'!E4000</f>
        <v>APLAO</v>
      </c>
      <c r="F4049" s="180" t="str">
        <f>+IF('INFO SEAL'!I4000="BAJA TENSION","BT",IF('INFO SEAL'!I4000="MEDIA TENSION","MT","AT"))</f>
        <v>MT</v>
      </c>
      <c r="G4049" s="180">
        <f>+'INFO SEAL'!K4000</f>
        <v>12</v>
      </c>
      <c r="H4049" s="180" t="str">
        <f>+'INFO SEAL'!L4000</f>
        <v>POSTE</v>
      </c>
      <c r="I4049" s="180" t="str">
        <f>+'INFO SEAL'!M4000</f>
        <v>CONCRETO</v>
      </c>
      <c r="J4049" s="180" t="str">
        <f>+'INFO SEAL'!N4000&amp;"-"&amp;F4049</f>
        <v>PPC15-MT</v>
      </c>
      <c r="K4049" s="180"/>
      <c r="L4049" s="182" t="str">
        <f>+VLOOKUP('INFO SEAL'!N4000,$J$8:$V$50,3,FALSE)</f>
        <v>POSTE DE CONCRETO ARMADO DE 12/200/120/300</v>
      </c>
      <c r="M4049" s="33">
        <f t="shared" si="140"/>
        <v>0.3</v>
      </c>
    </row>
    <row r="4050" spans="1:13" x14ac:dyDescent="0.25">
      <c r="A4050" s="73">
        <f>+'INFO SEAL'!B4001</f>
        <v>3996</v>
      </c>
      <c r="B4050" s="180" t="str">
        <f t="shared" si="139"/>
        <v>SICODI</v>
      </c>
      <c r="C4050" s="180" t="str">
        <f>+'INFO SEAL'!C4001</f>
        <v>AREQUIPA</v>
      </c>
      <c r="D4050" s="180" t="str">
        <f>+'INFO SEAL'!D4001</f>
        <v>CASTILLA</v>
      </c>
      <c r="E4050" s="180" t="str">
        <f>+'INFO SEAL'!E4001</f>
        <v>APLAO</v>
      </c>
      <c r="F4050" s="180" t="str">
        <f>+IF('INFO SEAL'!I4001="BAJA TENSION","BT",IF('INFO SEAL'!I4001="MEDIA TENSION","MT","AT"))</f>
        <v>MT</v>
      </c>
      <c r="G4050" s="180">
        <f>+'INFO SEAL'!K4001</f>
        <v>12</v>
      </c>
      <c r="H4050" s="180" t="str">
        <f>+'INFO SEAL'!L4001</f>
        <v>POSTE</v>
      </c>
      <c r="I4050" s="180" t="str">
        <f>+'INFO SEAL'!M4001</f>
        <v>CONCRETO</v>
      </c>
      <c r="J4050" s="180" t="str">
        <f>+'INFO SEAL'!N4001&amp;"-"&amp;F4050</f>
        <v>PPC15-MT</v>
      </c>
      <c r="K4050" s="180"/>
      <c r="L4050" s="182" t="str">
        <f>+VLOOKUP('INFO SEAL'!N4001,$J$8:$V$50,3,FALSE)</f>
        <v>POSTE DE CONCRETO ARMADO DE 12/200/120/300</v>
      </c>
      <c r="M4050" s="33">
        <f t="shared" si="140"/>
        <v>0.3</v>
      </c>
    </row>
    <row r="4051" spans="1:13" x14ac:dyDescent="0.25">
      <c r="A4051" s="73">
        <f>+'INFO SEAL'!B4002</f>
        <v>3997</v>
      </c>
      <c r="B4051" s="180" t="str">
        <f t="shared" si="139"/>
        <v>SICODI</v>
      </c>
      <c r="C4051" s="180" t="str">
        <f>+'INFO SEAL'!C4002</f>
        <v>AREQUIPA</v>
      </c>
      <c r="D4051" s="180" t="str">
        <f>+'INFO SEAL'!D4002</f>
        <v>CASTILLA</v>
      </c>
      <c r="E4051" s="180" t="str">
        <f>+'INFO SEAL'!E4002</f>
        <v>APLAO</v>
      </c>
      <c r="F4051" s="180" t="str">
        <f>+IF('INFO SEAL'!I4002="BAJA TENSION","BT",IF('INFO SEAL'!I4002="MEDIA TENSION","MT","AT"))</f>
        <v>MT</v>
      </c>
      <c r="G4051" s="180">
        <f>+'INFO SEAL'!K4002</f>
        <v>13</v>
      </c>
      <c r="H4051" s="180" t="str">
        <f>+'INFO SEAL'!L4002</f>
        <v>POSTE</v>
      </c>
      <c r="I4051" s="180" t="str">
        <f>+'INFO SEAL'!M4002</f>
        <v>CONCRETO</v>
      </c>
      <c r="J4051" s="180" t="str">
        <f>+'INFO SEAL'!N4002&amp;"-"&amp;F4051</f>
        <v>PPC18-MT</v>
      </c>
      <c r="K4051" s="180"/>
      <c r="L4051" s="182" t="str">
        <f>+VLOOKUP('INFO SEAL'!N4002,$J$8:$V$50,3,FALSE)</f>
        <v>POSTE DE CONCRETO ARMADO DE 13/200/140/335</v>
      </c>
      <c r="M4051" s="33">
        <f t="shared" si="140"/>
        <v>0.4</v>
      </c>
    </row>
    <row r="4052" spans="1:13" x14ac:dyDescent="0.25">
      <c r="A4052" s="73">
        <f>+'INFO SEAL'!B4003</f>
        <v>3998</v>
      </c>
      <c r="B4052" s="180" t="str">
        <f t="shared" si="139"/>
        <v>SICODI</v>
      </c>
      <c r="C4052" s="180" t="str">
        <f>+'INFO SEAL'!C4003</f>
        <v>AREQUIPA</v>
      </c>
      <c r="D4052" s="180" t="str">
        <f>+'INFO SEAL'!D4003</f>
        <v>CASTILLA</v>
      </c>
      <c r="E4052" s="180" t="str">
        <f>+'INFO SEAL'!E4003</f>
        <v>APLAO</v>
      </c>
      <c r="F4052" s="180" t="str">
        <f>+IF('INFO SEAL'!I4003="BAJA TENSION","BT",IF('INFO SEAL'!I4003="MEDIA TENSION","MT","AT"))</f>
        <v>MT</v>
      </c>
      <c r="G4052" s="180">
        <f>+'INFO SEAL'!K4003</f>
        <v>12</v>
      </c>
      <c r="H4052" s="180" t="str">
        <f>+'INFO SEAL'!L4003</f>
        <v>POSTE</v>
      </c>
      <c r="I4052" s="180" t="str">
        <f>+'INFO SEAL'!M4003</f>
        <v>CONCRETO</v>
      </c>
      <c r="J4052" s="180" t="str">
        <f>+'INFO SEAL'!N4003&amp;"-"&amp;F4052</f>
        <v>PPC15-MT</v>
      </c>
      <c r="K4052" s="180"/>
      <c r="L4052" s="182" t="str">
        <f>+VLOOKUP('INFO SEAL'!N4003,$J$8:$V$50,3,FALSE)</f>
        <v>POSTE DE CONCRETO ARMADO DE 12/200/120/300</v>
      </c>
      <c r="M4052" s="33">
        <f t="shared" si="140"/>
        <v>0.3</v>
      </c>
    </row>
    <row r="4053" spans="1:13" x14ac:dyDescent="0.25">
      <c r="A4053" s="73">
        <f>+'INFO SEAL'!B4004</f>
        <v>3999</v>
      </c>
      <c r="B4053" s="180" t="str">
        <f t="shared" si="139"/>
        <v>SICODI</v>
      </c>
      <c r="C4053" s="180" t="str">
        <f>+'INFO SEAL'!C4004</f>
        <v>AREQUIPA</v>
      </c>
      <c r="D4053" s="180" t="str">
        <f>+'INFO SEAL'!D4004</f>
        <v>CASTILLA</v>
      </c>
      <c r="E4053" s="180" t="str">
        <f>+'INFO SEAL'!E4004</f>
        <v>APLAO</v>
      </c>
      <c r="F4053" s="180" t="str">
        <f>+IF('INFO SEAL'!I4004="BAJA TENSION","BT",IF('INFO SEAL'!I4004="MEDIA TENSION","MT","AT"))</f>
        <v>MT</v>
      </c>
      <c r="G4053" s="180">
        <f>+'INFO SEAL'!K4004</f>
        <v>12</v>
      </c>
      <c r="H4053" s="180" t="str">
        <f>+'INFO SEAL'!L4004</f>
        <v>POSTE</v>
      </c>
      <c r="I4053" s="180" t="str">
        <f>+'INFO SEAL'!M4004</f>
        <v>CONCRETO</v>
      </c>
      <c r="J4053" s="180" t="str">
        <f>+'INFO SEAL'!N4004&amp;"-"&amp;F4053</f>
        <v>PPC15-MT</v>
      </c>
      <c r="K4053" s="180"/>
      <c r="L4053" s="182" t="str">
        <f>+VLOOKUP('INFO SEAL'!N4004,$J$8:$V$50,3,FALSE)</f>
        <v>POSTE DE CONCRETO ARMADO DE 12/200/120/300</v>
      </c>
      <c r="M4053" s="33">
        <f t="shared" si="140"/>
        <v>0.3</v>
      </c>
    </row>
    <row r="4054" spans="1:13" x14ac:dyDescent="0.25">
      <c r="A4054" s="73">
        <f>+'INFO SEAL'!B4005</f>
        <v>4000</v>
      </c>
      <c r="B4054" s="180" t="str">
        <f t="shared" si="139"/>
        <v>SICODI</v>
      </c>
      <c r="C4054" s="180" t="str">
        <f>+'INFO SEAL'!C4005</f>
        <v>AREQUIPA</v>
      </c>
      <c r="D4054" s="180" t="str">
        <f>+'INFO SEAL'!D4005</f>
        <v>CASTILLA</v>
      </c>
      <c r="E4054" s="180" t="str">
        <f>+'INFO SEAL'!E4005</f>
        <v>APLAO</v>
      </c>
      <c r="F4054" s="180" t="str">
        <f>+IF('INFO SEAL'!I4005="BAJA TENSION","BT",IF('INFO SEAL'!I4005="MEDIA TENSION","MT","AT"))</f>
        <v>MT</v>
      </c>
      <c r="G4054" s="180">
        <f>+'INFO SEAL'!K4005</f>
        <v>13</v>
      </c>
      <c r="H4054" s="180" t="str">
        <f>+'INFO SEAL'!L4005</f>
        <v>POSTE</v>
      </c>
      <c r="I4054" s="180" t="str">
        <f>+'INFO SEAL'!M4005</f>
        <v>CONCRETO</v>
      </c>
      <c r="J4054" s="180" t="str">
        <f>+'INFO SEAL'!N4005&amp;"-"&amp;F4054</f>
        <v>PPC19-MT</v>
      </c>
      <c r="K4054" s="180"/>
      <c r="L4054" s="182" t="str">
        <f>+VLOOKUP('INFO SEAL'!N4005,$J$8:$V$50,3,FALSE)</f>
        <v>POSTE DE CONCRETO ARMADO DE 13/300/150/345</v>
      </c>
      <c r="M4054" s="33">
        <f t="shared" si="140"/>
        <v>0.5</v>
      </c>
    </row>
    <row r="4055" spans="1:13" x14ac:dyDescent="0.25">
      <c r="A4055" s="73">
        <f>+'INFO SEAL'!B4006</f>
        <v>4001</v>
      </c>
      <c r="B4055" s="180" t="str">
        <f t="shared" si="139"/>
        <v>SICODI</v>
      </c>
      <c r="C4055" s="180" t="str">
        <f>+'INFO SEAL'!C4006</f>
        <v>AREQUIPA</v>
      </c>
      <c r="D4055" s="180" t="str">
        <f>+'INFO SEAL'!D4006</f>
        <v>CASTILLA</v>
      </c>
      <c r="E4055" s="180" t="str">
        <f>+'INFO SEAL'!E4006</f>
        <v>APLAO</v>
      </c>
      <c r="F4055" s="180" t="str">
        <f>+IF('INFO SEAL'!I4006="BAJA TENSION","BT",IF('INFO SEAL'!I4006="MEDIA TENSION","MT","AT"))</f>
        <v>MT</v>
      </c>
      <c r="G4055" s="180">
        <f>+'INFO SEAL'!K4006</f>
        <v>12</v>
      </c>
      <c r="H4055" s="180" t="str">
        <f>+'INFO SEAL'!L4006</f>
        <v>POSTE</v>
      </c>
      <c r="I4055" s="180" t="str">
        <f>+'INFO SEAL'!M4006</f>
        <v>CONCRETO</v>
      </c>
      <c r="J4055" s="180" t="str">
        <f>+'INFO SEAL'!N4006&amp;"-"&amp;F4055</f>
        <v>PPC15-MT</v>
      </c>
      <c r="K4055" s="180"/>
      <c r="L4055" s="182" t="str">
        <f>+VLOOKUP('INFO SEAL'!N4006,$J$8:$V$50,3,FALSE)</f>
        <v>POSTE DE CONCRETO ARMADO DE 12/200/120/300</v>
      </c>
      <c r="M4055" s="33">
        <f t="shared" si="140"/>
        <v>0.3</v>
      </c>
    </row>
    <row r="4056" spans="1:13" x14ac:dyDescent="0.25">
      <c r="A4056" s="73">
        <f>+'INFO SEAL'!B4007</f>
        <v>4002</v>
      </c>
      <c r="B4056" s="180" t="str">
        <f t="shared" si="139"/>
        <v>SICODI</v>
      </c>
      <c r="C4056" s="180" t="str">
        <f>+'INFO SEAL'!C4007</f>
        <v>AREQUIPA</v>
      </c>
      <c r="D4056" s="180" t="str">
        <f>+'INFO SEAL'!D4007</f>
        <v>CASTILLA</v>
      </c>
      <c r="E4056" s="180" t="str">
        <f>+'INFO SEAL'!E4007</f>
        <v>APLAO</v>
      </c>
      <c r="F4056" s="180" t="str">
        <f>+IF('INFO SEAL'!I4007="BAJA TENSION","BT",IF('INFO SEAL'!I4007="MEDIA TENSION","MT","AT"))</f>
        <v>MT</v>
      </c>
      <c r="G4056" s="180">
        <f>+'INFO SEAL'!K4007</f>
        <v>12</v>
      </c>
      <c r="H4056" s="180" t="str">
        <f>+'INFO SEAL'!L4007</f>
        <v>POSTE</v>
      </c>
      <c r="I4056" s="180" t="str">
        <f>+'INFO SEAL'!M4007</f>
        <v>CONCRETO</v>
      </c>
      <c r="J4056" s="180" t="str">
        <f>+'INFO SEAL'!N4007&amp;"-"&amp;F4056</f>
        <v>PPC15-MT</v>
      </c>
      <c r="K4056" s="180"/>
      <c r="L4056" s="182" t="str">
        <f>+VLOOKUP('INFO SEAL'!N4007,$J$8:$V$50,3,FALSE)</f>
        <v>POSTE DE CONCRETO ARMADO DE 12/200/120/300</v>
      </c>
      <c r="M4056" s="33">
        <f t="shared" si="140"/>
        <v>0.3</v>
      </c>
    </row>
    <row r="4057" spans="1:13" x14ac:dyDescent="0.25">
      <c r="A4057" s="73">
        <f>+'INFO SEAL'!B4008</f>
        <v>4003</v>
      </c>
      <c r="B4057" s="180" t="str">
        <f t="shared" si="139"/>
        <v>SICODI</v>
      </c>
      <c r="C4057" s="180" t="str">
        <f>+'INFO SEAL'!C4008</f>
        <v>AREQUIPA</v>
      </c>
      <c r="D4057" s="180" t="str">
        <f>+'INFO SEAL'!D4008</f>
        <v>CASTILLA</v>
      </c>
      <c r="E4057" s="180" t="str">
        <f>+'INFO SEAL'!E4008</f>
        <v>APLAO</v>
      </c>
      <c r="F4057" s="180" t="str">
        <f>+IF('INFO SEAL'!I4008="BAJA TENSION","BT",IF('INFO SEAL'!I4008="MEDIA TENSION","MT","AT"))</f>
        <v>MT</v>
      </c>
      <c r="G4057" s="180">
        <f>+'INFO SEAL'!K4008</f>
        <v>12</v>
      </c>
      <c r="H4057" s="180" t="str">
        <f>+'INFO SEAL'!L4008</f>
        <v>POSTE</v>
      </c>
      <c r="I4057" s="180" t="str">
        <f>+'INFO SEAL'!M4008</f>
        <v>CONCRETO</v>
      </c>
      <c r="J4057" s="180" t="str">
        <f>+'INFO SEAL'!N4008&amp;"-"&amp;F4057</f>
        <v>PPC15-MT</v>
      </c>
      <c r="K4057" s="180"/>
      <c r="L4057" s="182" t="str">
        <f>+VLOOKUP('INFO SEAL'!N4008,$J$8:$V$50,3,FALSE)</f>
        <v>POSTE DE CONCRETO ARMADO DE 12/200/120/300</v>
      </c>
      <c r="M4057" s="33">
        <f t="shared" si="140"/>
        <v>0.3</v>
      </c>
    </row>
    <row r="4058" spans="1:13" x14ac:dyDescent="0.25">
      <c r="A4058" s="73">
        <f>+'INFO SEAL'!B4009</f>
        <v>4004</v>
      </c>
      <c r="B4058" s="180" t="str">
        <f t="shared" si="139"/>
        <v>SICODI</v>
      </c>
      <c r="C4058" s="180" t="str">
        <f>+'INFO SEAL'!C4009</f>
        <v>AREQUIPA</v>
      </c>
      <c r="D4058" s="180" t="str">
        <f>+'INFO SEAL'!D4009</f>
        <v>CASTILLA</v>
      </c>
      <c r="E4058" s="180" t="str">
        <f>+'INFO SEAL'!E4009</f>
        <v>APLAO</v>
      </c>
      <c r="F4058" s="180" t="str">
        <f>+IF('INFO SEAL'!I4009="BAJA TENSION","BT",IF('INFO SEAL'!I4009="MEDIA TENSION","MT","AT"))</f>
        <v>MT</v>
      </c>
      <c r="G4058" s="180">
        <f>+'INFO SEAL'!K4009</f>
        <v>12</v>
      </c>
      <c r="H4058" s="180" t="str">
        <f>+'INFO SEAL'!L4009</f>
        <v>POSTE</v>
      </c>
      <c r="I4058" s="180" t="str">
        <f>+'INFO SEAL'!M4009</f>
        <v>CONCRETO</v>
      </c>
      <c r="J4058" s="180" t="str">
        <f>+'INFO SEAL'!N4009&amp;"-"&amp;F4058</f>
        <v>PPC15-MT</v>
      </c>
      <c r="K4058" s="180"/>
      <c r="L4058" s="182" t="str">
        <f>+VLOOKUP('INFO SEAL'!N4009,$J$8:$V$50,3,FALSE)</f>
        <v>POSTE DE CONCRETO ARMADO DE 12/200/120/300</v>
      </c>
      <c r="M4058" s="33">
        <f t="shared" si="140"/>
        <v>0.3</v>
      </c>
    </row>
    <row r="4059" spans="1:13" x14ac:dyDescent="0.25">
      <c r="A4059" s="73">
        <f>+'INFO SEAL'!B4010</f>
        <v>4005</v>
      </c>
      <c r="B4059" s="180" t="str">
        <f t="shared" si="139"/>
        <v>SICODI</v>
      </c>
      <c r="C4059" s="180" t="str">
        <f>+'INFO SEAL'!C4010</f>
        <v>AREQUIPA</v>
      </c>
      <c r="D4059" s="180" t="str">
        <f>+'INFO SEAL'!D4010</f>
        <v>CASTILLA</v>
      </c>
      <c r="E4059" s="180" t="str">
        <f>+'INFO SEAL'!E4010</f>
        <v>APLAO</v>
      </c>
      <c r="F4059" s="180" t="str">
        <f>+IF('INFO SEAL'!I4010="BAJA TENSION","BT",IF('INFO SEAL'!I4010="MEDIA TENSION","MT","AT"))</f>
        <v>BT</v>
      </c>
      <c r="G4059" s="180">
        <f>+'INFO SEAL'!K4010</f>
        <v>8</v>
      </c>
      <c r="H4059" s="180" t="str">
        <f>+'INFO SEAL'!L4010</f>
        <v>POSTE</v>
      </c>
      <c r="I4059" s="180" t="str">
        <f>+'INFO SEAL'!M4010</f>
        <v>CONCRETO</v>
      </c>
      <c r="J4059" s="180" t="str">
        <f>+'INFO SEAL'!N4010&amp;"-"&amp;F4059</f>
        <v>PPC05-BT</v>
      </c>
      <c r="K4059" s="180"/>
      <c r="L4059" s="182" t="str">
        <f>+VLOOKUP('INFO SEAL'!N4010,$J$8:$V$50,3,FALSE)</f>
        <v>POSTE DE CONCRETO ARMADO DE  8/200/120/240</v>
      </c>
      <c r="M4059" s="33">
        <f t="shared" si="140"/>
        <v>0.1</v>
      </c>
    </row>
    <row r="4060" spans="1:13" x14ac:dyDescent="0.25">
      <c r="A4060" s="73">
        <f>+'INFO SEAL'!B4011</f>
        <v>4006</v>
      </c>
      <c r="B4060" s="180" t="str">
        <f t="shared" si="139"/>
        <v>SICODI</v>
      </c>
      <c r="C4060" s="180" t="str">
        <f>+'INFO SEAL'!C4011</f>
        <v>AREQUIPA</v>
      </c>
      <c r="D4060" s="180" t="str">
        <f>+'INFO SEAL'!D4011</f>
        <v>CASTILLA</v>
      </c>
      <c r="E4060" s="180" t="str">
        <f>+'INFO SEAL'!E4011</f>
        <v>APLAO</v>
      </c>
      <c r="F4060" s="180" t="str">
        <f>+IF('INFO SEAL'!I4011="BAJA TENSION","BT",IF('INFO SEAL'!I4011="MEDIA TENSION","MT","AT"))</f>
        <v>BT</v>
      </c>
      <c r="G4060" s="180">
        <f>+'INFO SEAL'!K4011</f>
        <v>7</v>
      </c>
      <c r="H4060" s="180" t="str">
        <f>+'INFO SEAL'!L4011</f>
        <v>POSTE</v>
      </c>
      <c r="I4060" s="180" t="str">
        <f>+'INFO SEAL'!M4011</f>
        <v>CONCRETO</v>
      </c>
      <c r="J4060" s="180" t="str">
        <f>+'INFO SEAL'!N4011&amp;"-"&amp;F4060</f>
        <v>PPC02-BT</v>
      </c>
      <c r="K4060" s="180"/>
      <c r="L4060" s="182" t="str">
        <f>+VLOOKUP('INFO SEAL'!N4011,$J$8:$V$50,3,FALSE)</f>
        <v>POSTE DE CONCRETO ARMADO DE  7/200/120/225</v>
      </c>
      <c r="M4060" s="33">
        <f t="shared" si="140"/>
        <v>0.1</v>
      </c>
    </row>
    <row r="4061" spans="1:13" x14ac:dyDescent="0.25">
      <c r="A4061" s="73">
        <f>+'INFO SEAL'!B4012</f>
        <v>4007</v>
      </c>
      <c r="B4061" s="180" t="str">
        <f t="shared" si="139"/>
        <v>SICODI</v>
      </c>
      <c r="C4061" s="180" t="str">
        <f>+'INFO SEAL'!C4012</f>
        <v>AREQUIPA</v>
      </c>
      <c r="D4061" s="180" t="str">
        <f>+'INFO SEAL'!D4012</f>
        <v>CASTILLA</v>
      </c>
      <c r="E4061" s="180" t="str">
        <f>+'INFO SEAL'!E4012</f>
        <v>APLAO</v>
      </c>
      <c r="F4061" s="180" t="str">
        <f>+IF('INFO SEAL'!I4012="BAJA TENSION","BT",IF('INFO SEAL'!I4012="MEDIA TENSION","MT","AT"))</f>
        <v>MT</v>
      </c>
      <c r="G4061" s="180">
        <f>+'INFO SEAL'!K4012</f>
        <v>12</v>
      </c>
      <c r="H4061" s="180" t="str">
        <f>+'INFO SEAL'!L4012</f>
        <v>POSTE</v>
      </c>
      <c r="I4061" s="180" t="str">
        <f>+'INFO SEAL'!M4012</f>
        <v>CONCRETO</v>
      </c>
      <c r="J4061" s="180" t="str">
        <f>+'INFO SEAL'!N4012&amp;"-"&amp;F4061</f>
        <v>PPC15-MT</v>
      </c>
      <c r="K4061" s="180"/>
      <c r="L4061" s="182" t="str">
        <f>+VLOOKUP('INFO SEAL'!N4012,$J$8:$V$50,3,FALSE)</f>
        <v>POSTE DE CONCRETO ARMADO DE 12/200/120/300</v>
      </c>
      <c r="M4061" s="33">
        <f t="shared" si="140"/>
        <v>0.3</v>
      </c>
    </row>
    <row r="4062" spans="1:13" x14ac:dyDescent="0.25">
      <c r="A4062" s="73">
        <f>+'INFO SEAL'!B4013</f>
        <v>4008</v>
      </c>
      <c r="B4062" s="180" t="str">
        <f t="shared" si="139"/>
        <v>SICODI</v>
      </c>
      <c r="C4062" s="180" t="str">
        <f>+'INFO SEAL'!C4013</f>
        <v>AREQUIPA</v>
      </c>
      <c r="D4062" s="180" t="str">
        <f>+'INFO SEAL'!D4013</f>
        <v>CASTILLA</v>
      </c>
      <c r="E4062" s="180" t="str">
        <f>+'INFO SEAL'!E4013</f>
        <v>APLAO</v>
      </c>
      <c r="F4062" s="180" t="str">
        <f>+IF('INFO SEAL'!I4013="BAJA TENSION","BT",IF('INFO SEAL'!I4013="MEDIA TENSION","MT","AT"))</f>
        <v>BT</v>
      </c>
      <c r="G4062" s="180">
        <f>+'INFO SEAL'!K4013</f>
        <v>7</v>
      </c>
      <c r="H4062" s="180" t="str">
        <f>+'INFO SEAL'!L4013</f>
        <v>POSTE</v>
      </c>
      <c r="I4062" s="180" t="str">
        <f>+'INFO SEAL'!M4013</f>
        <v>CONCRETO</v>
      </c>
      <c r="J4062" s="180" t="str">
        <f>+'INFO SEAL'!N4013&amp;"-"&amp;F4062</f>
        <v>PPC02-BT</v>
      </c>
      <c r="K4062" s="180"/>
      <c r="L4062" s="182" t="str">
        <f>+VLOOKUP('INFO SEAL'!N4013,$J$8:$V$50,3,FALSE)</f>
        <v>POSTE DE CONCRETO ARMADO DE  7/200/120/225</v>
      </c>
      <c r="M4062" s="33">
        <f t="shared" si="140"/>
        <v>0.1</v>
      </c>
    </row>
    <row r="4063" spans="1:13" x14ac:dyDescent="0.25">
      <c r="A4063" s="73">
        <f>+'INFO SEAL'!B4014</f>
        <v>4009</v>
      </c>
      <c r="B4063" s="180" t="str">
        <f t="shared" si="139"/>
        <v>SICODI</v>
      </c>
      <c r="C4063" s="180" t="str">
        <f>+'INFO SEAL'!C4014</f>
        <v>AREQUIPA</v>
      </c>
      <c r="D4063" s="180" t="str">
        <f>+'INFO SEAL'!D4014</f>
        <v>CASTILLA</v>
      </c>
      <c r="E4063" s="180" t="str">
        <f>+'INFO SEAL'!E4014</f>
        <v>APLAO</v>
      </c>
      <c r="F4063" s="180" t="str">
        <f>+IF('INFO SEAL'!I4014="BAJA TENSION","BT",IF('INFO SEAL'!I4014="MEDIA TENSION","MT","AT"))</f>
        <v>MT</v>
      </c>
      <c r="G4063" s="180">
        <f>+'INFO SEAL'!K4014</f>
        <v>12</v>
      </c>
      <c r="H4063" s="180" t="str">
        <f>+'INFO SEAL'!L4014</f>
        <v>POSTE</v>
      </c>
      <c r="I4063" s="180" t="str">
        <f>+'INFO SEAL'!M4014</f>
        <v>CONCRETO</v>
      </c>
      <c r="J4063" s="180" t="str">
        <f>+'INFO SEAL'!N4014&amp;"-"&amp;F4063</f>
        <v>PPC15-MT</v>
      </c>
      <c r="K4063" s="180"/>
      <c r="L4063" s="182" t="str">
        <f>+VLOOKUP('INFO SEAL'!N4014,$J$8:$V$50,3,FALSE)</f>
        <v>POSTE DE CONCRETO ARMADO DE 12/200/120/300</v>
      </c>
      <c r="M4063" s="33">
        <f t="shared" si="140"/>
        <v>0.3</v>
      </c>
    </row>
    <row r="4064" spans="1:13" x14ac:dyDescent="0.25">
      <c r="A4064" s="73">
        <f>+'INFO SEAL'!B4015</f>
        <v>4010</v>
      </c>
      <c r="B4064" s="180" t="str">
        <f t="shared" si="139"/>
        <v>SICODI</v>
      </c>
      <c r="C4064" s="180" t="str">
        <f>+'INFO SEAL'!C4015</f>
        <v>AREQUIPA</v>
      </c>
      <c r="D4064" s="180" t="str">
        <f>+'INFO SEAL'!D4015</f>
        <v>CASTILLA</v>
      </c>
      <c r="E4064" s="180" t="str">
        <f>+'INFO SEAL'!E4015</f>
        <v>APLAO</v>
      </c>
      <c r="F4064" s="180" t="str">
        <f>+IF('INFO SEAL'!I4015="BAJA TENSION","BT",IF('INFO SEAL'!I4015="MEDIA TENSION","MT","AT"))</f>
        <v>BT</v>
      </c>
      <c r="G4064" s="180">
        <f>+'INFO SEAL'!K4015</f>
        <v>7</v>
      </c>
      <c r="H4064" s="180" t="str">
        <f>+'INFO SEAL'!L4015</f>
        <v>POSTE</v>
      </c>
      <c r="I4064" s="180" t="str">
        <f>+'INFO SEAL'!M4015</f>
        <v>CONCRETO</v>
      </c>
      <c r="J4064" s="180" t="str">
        <f>+'INFO SEAL'!N4015&amp;"-"&amp;F4064</f>
        <v>PPC02-BT</v>
      </c>
      <c r="K4064" s="180"/>
      <c r="L4064" s="182" t="str">
        <f>+VLOOKUP('INFO SEAL'!N4015,$J$8:$V$50,3,FALSE)</f>
        <v>POSTE DE CONCRETO ARMADO DE  7/200/120/225</v>
      </c>
      <c r="M4064" s="33">
        <f t="shared" si="140"/>
        <v>0.1</v>
      </c>
    </row>
    <row r="4065" spans="1:13" x14ac:dyDescent="0.25">
      <c r="A4065" s="73">
        <f>+'INFO SEAL'!B4016</f>
        <v>4011</v>
      </c>
      <c r="B4065" s="180" t="str">
        <f t="shared" si="139"/>
        <v>SICODI</v>
      </c>
      <c r="C4065" s="180" t="str">
        <f>+'INFO SEAL'!C4016</f>
        <v>AREQUIPA</v>
      </c>
      <c r="D4065" s="180" t="str">
        <f>+'INFO SEAL'!D4016</f>
        <v>CASTILLA</v>
      </c>
      <c r="E4065" s="180" t="str">
        <f>+'INFO SEAL'!E4016</f>
        <v>APLAO</v>
      </c>
      <c r="F4065" s="180" t="str">
        <f>+IF('INFO SEAL'!I4016="BAJA TENSION","BT",IF('INFO SEAL'!I4016="MEDIA TENSION","MT","AT"))</f>
        <v>BT</v>
      </c>
      <c r="G4065" s="180">
        <f>+'INFO SEAL'!K4016</f>
        <v>7</v>
      </c>
      <c r="H4065" s="180" t="str">
        <f>+'INFO SEAL'!L4016</f>
        <v>POSTE</v>
      </c>
      <c r="I4065" s="180" t="str">
        <f>+'INFO SEAL'!M4016</f>
        <v>CONCRETO</v>
      </c>
      <c r="J4065" s="180" t="str">
        <f>+'INFO SEAL'!N4016&amp;"-"&amp;F4065</f>
        <v>PPC02-BT</v>
      </c>
      <c r="K4065" s="180"/>
      <c r="L4065" s="182" t="str">
        <f>+VLOOKUP('INFO SEAL'!N4016,$J$8:$V$50,3,FALSE)</f>
        <v>POSTE DE CONCRETO ARMADO DE  7/200/120/225</v>
      </c>
      <c r="M4065" s="33">
        <f t="shared" si="140"/>
        <v>0.1</v>
      </c>
    </row>
    <row r="4066" spans="1:13" x14ac:dyDescent="0.25">
      <c r="A4066" s="73">
        <f>+'INFO SEAL'!B4017</f>
        <v>4012</v>
      </c>
      <c r="B4066" s="180" t="str">
        <f t="shared" si="139"/>
        <v>SICODI</v>
      </c>
      <c r="C4066" s="180" t="str">
        <f>+'INFO SEAL'!C4017</f>
        <v>AREQUIPA</v>
      </c>
      <c r="D4066" s="180" t="str">
        <f>+'INFO SEAL'!D4017</f>
        <v>CASTILLA</v>
      </c>
      <c r="E4066" s="180" t="str">
        <f>+'INFO SEAL'!E4017</f>
        <v>APLAO</v>
      </c>
      <c r="F4066" s="180" t="str">
        <f>+IF('INFO SEAL'!I4017="BAJA TENSION","BT",IF('INFO SEAL'!I4017="MEDIA TENSION","MT","AT"))</f>
        <v>BT</v>
      </c>
      <c r="G4066" s="180">
        <f>+'INFO SEAL'!K4017</f>
        <v>7</v>
      </c>
      <c r="H4066" s="180" t="str">
        <f>+'INFO SEAL'!L4017</f>
        <v>POSTE</v>
      </c>
      <c r="I4066" s="180" t="str">
        <f>+'INFO SEAL'!M4017</f>
        <v>CONCRETO</v>
      </c>
      <c r="J4066" s="180" t="str">
        <f>+'INFO SEAL'!N4017&amp;"-"&amp;F4066</f>
        <v>PPC02-BT</v>
      </c>
      <c r="K4066" s="180"/>
      <c r="L4066" s="182" t="str">
        <f>+VLOOKUP('INFO SEAL'!N4017,$J$8:$V$50,3,FALSE)</f>
        <v>POSTE DE CONCRETO ARMADO DE  7/200/120/225</v>
      </c>
      <c r="M4066" s="33">
        <f t="shared" si="140"/>
        <v>0.1</v>
      </c>
    </row>
    <row r="4067" spans="1:13" x14ac:dyDescent="0.25">
      <c r="A4067" s="73">
        <f>+'INFO SEAL'!B4018</f>
        <v>4013</v>
      </c>
      <c r="B4067" s="180" t="str">
        <f t="shared" si="139"/>
        <v>SICODI</v>
      </c>
      <c r="C4067" s="180" t="str">
        <f>+'INFO SEAL'!C4018</f>
        <v>AREQUIPA</v>
      </c>
      <c r="D4067" s="180" t="str">
        <f>+'INFO SEAL'!D4018</f>
        <v>CASTILLA</v>
      </c>
      <c r="E4067" s="180" t="str">
        <f>+'INFO SEAL'!E4018</f>
        <v>APLAO</v>
      </c>
      <c r="F4067" s="180" t="str">
        <f>+IF('INFO SEAL'!I4018="BAJA TENSION","BT",IF('INFO SEAL'!I4018="MEDIA TENSION","MT","AT"))</f>
        <v>MT</v>
      </c>
      <c r="G4067" s="180">
        <f>+'INFO SEAL'!K4018</f>
        <v>12</v>
      </c>
      <c r="H4067" s="180" t="str">
        <f>+'INFO SEAL'!L4018</f>
        <v>POSTE</v>
      </c>
      <c r="I4067" s="180" t="str">
        <f>+'INFO SEAL'!M4018</f>
        <v>CONCRETO</v>
      </c>
      <c r="J4067" s="180" t="str">
        <f>+'INFO SEAL'!N4018&amp;"-"&amp;F4067</f>
        <v>PPC15-MT</v>
      </c>
      <c r="K4067" s="180"/>
      <c r="L4067" s="182" t="str">
        <f>+VLOOKUP('INFO SEAL'!N4018,$J$8:$V$50,3,FALSE)</f>
        <v>POSTE DE CONCRETO ARMADO DE 12/200/120/300</v>
      </c>
      <c r="M4067" s="33">
        <f t="shared" si="140"/>
        <v>0.3</v>
      </c>
    </row>
    <row r="4068" spans="1:13" x14ac:dyDescent="0.25">
      <c r="A4068" s="73">
        <f>+'INFO SEAL'!B4019</f>
        <v>4014</v>
      </c>
      <c r="B4068" s="180" t="str">
        <f t="shared" si="139"/>
        <v>SICODI</v>
      </c>
      <c r="C4068" s="180" t="str">
        <f>+'INFO SEAL'!C4019</f>
        <v>AREQUIPA</v>
      </c>
      <c r="D4068" s="180" t="str">
        <f>+'INFO SEAL'!D4019</f>
        <v>CASTILLA</v>
      </c>
      <c r="E4068" s="180" t="str">
        <f>+'INFO SEAL'!E4019</f>
        <v>APLAO</v>
      </c>
      <c r="F4068" s="180" t="str">
        <f>+IF('INFO SEAL'!I4019="BAJA TENSION","BT",IF('INFO SEAL'!I4019="MEDIA TENSION","MT","AT"))</f>
        <v>MT</v>
      </c>
      <c r="G4068" s="180">
        <f>+'INFO SEAL'!K4019</f>
        <v>12</v>
      </c>
      <c r="H4068" s="180" t="str">
        <f>+'INFO SEAL'!L4019</f>
        <v>POSTE</v>
      </c>
      <c r="I4068" s="180" t="str">
        <f>+'INFO SEAL'!M4019</f>
        <v>CONCRETO</v>
      </c>
      <c r="J4068" s="180" t="str">
        <f>+'INFO SEAL'!N4019&amp;"-"&amp;F4068</f>
        <v>PPC15-MT</v>
      </c>
      <c r="K4068" s="180"/>
      <c r="L4068" s="182" t="str">
        <f>+VLOOKUP('INFO SEAL'!N4019,$J$8:$V$50,3,FALSE)</f>
        <v>POSTE DE CONCRETO ARMADO DE 12/200/120/300</v>
      </c>
      <c r="M4068" s="33">
        <f t="shared" si="140"/>
        <v>0.3</v>
      </c>
    </row>
    <row r="4069" spans="1:13" x14ac:dyDescent="0.25">
      <c r="A4069" s="73">
        <f>+'INFO SEAL'!B4020</f>
        <v>4015</v>
      </c>
      <c r="B4069" s="180" t="str">
        <f t="shared" si="139"/>
        <v>SICODI</v>
      </c>
      <c r="C4069" s="180" t="str">
        <f>+'INFO SEAL'!C4020</f>
        <v>AREQUIPA</v>
      </c>
      <c r="D4069" s="180" t="str">
        <f>+'INFO SEAL'!D4020</f>
        <v>CASTILLA</v>
      </c>
      <c r="E4069" s="180" t="str">
        <f>+'INFO SEAL'!E4020</f>
        <v>APLAO</v>
      </c>
      <c r="F4069" s="180" t="str">
        <f>+IF('INFO SEAL'!I4020="BAJA TENSION","BT",IF('INFO SEAL'!I4020="MEDIA TENSION","MT","AT"))</f>
        <v>MT</v>
      </c>
      <c r="G4069" s="180">
        <f>+'INFO SEAL'!K4020</f>
        <v>12</v>
      </c>
      <c r="H4069" s="180" t="str">
        <f>+'INFO SEAL'!L4020</f>
        <v>POSTE</v>
      </c>
      <c r="I4069" s="180" t="str">
        <f>+'INFO SEAL'!M4020</f>
        <v>CONCRETO</v>
      </c>
      <c r="J4069" s="180" t="str">
        <f>+'INFO SEAL'!N4020&amp;"-"&amp;F4069</f>
        <v>PPC15-MT</v>
      </c>
      <c r="K4069" s="180"/>
      <c r="L4069" s="182" t="str">
        <f>+VLOOKUP('INFO SEAL'!N4020,$J$8:$V$50,3,FALSE)</f>
        <v>POSTE DE CONCRETO ARMADO DE 12/200/120/300</v>
      </c>
      <c r="M4069" s="33">
        <f t="shared" si="140"/>
        <v>0.3</v>
      </c>
    </row>
    <row r="4070" spans="1:13" x14ac:dyDescent="0.25">
      <c r="A4070" s="73">
        <f>+'INFO SEAL'!B4021</f>
        <v>4016</v>
      </c>
      <c r="B4070" s="180" t="str">
        <f t="shared" si="139"/>
        <v>SICODI</v>
      </c>
      <c r="C4070" s="180" t="str">
        <f>+'INFO SEAL'!C4021</f>
        <v>AREQUIPA</v>
      </c>
      <c r="D4070" s="180" t="str">
        <f>+'INFO SEAL'!D4021</f>
        <v>CASTILLA</v>
      </c>
      <c r="E4070" s="180" t="str">
        <f>+'INFO SEAL'!E4021</f>
        <v>APLAO</v>
      </c>
      <c r="F4070" s="180" t="str">
        <f>+IF('INFO SEAL'!I4021="BAJA TENSION","BT",IF('INFO SEAL'!I4021="MEDIA TENSION","MT","AT"))</f>
        <v>MT</v>
      </c>
      <c r="G4070" s="180">
        <f>+'INFO SEAL'!K4021</f>
        <v>12</v>
      </c>
      <c r="H4070" s="180" t="str">
        <f>+'INFO SEAL'!L4021</f>
        <v>POSTE</v>
      </c>
      <c r="I4070" s="180" t="str">
        <f>+'INFO SEAL'!M4021</f>
        <v>CONCRETO</v>
      </c>
      <c r="J4070" s="180" t="str">
        <f>+'INFO SEAL'!N4021&amp;"-"&amp;F4070</f>
        <v>PPC15-MT</v>
      </c>
      <c r="K4070" s="180"/>
      <c r="L4070" s="182" t="str">
        <f>+VLOOKUP('INFO SEAL'!N4021,$J$8:$V$50,3,FALSE)</f>
        <v>POSTE DE CONCRETO ARMADO DE 12/200/120/300</v>
      </c>
      <c r="M4070" s="33">
        <f t="shared" si="140"/>
        <v>0.3</v>
      </c>
    </row>
    <row r="4071" spans="1:13" x14ac:dyDescent="0.25">
      <c r="A4071" s="73">
        <f>+'INFO SEAL'!B4022</f>
        <v>4017</v>
      </c>
      <c r="B4071" s="180" t="str">
        <f t="shared" si="139"/>
        <v>SICODI</v>
      </c>
      <c r="C4071" s="180" t="str">
        <f>+'INFO SEAL'!C4022</f>
        <v>AREQUIPA</v>
      </c>
      <c r="D4071" s="180" t="str">
        <f>+'INFO SEAL'!D4022</f>
        <v>CASTILLA</v>
      </c>
      <c r="E4071" s="180" t="str">
        <f>+'INFO SEAL'!E4022</f>
        <v>APLAO</v>
      </c>
      <c r="F4071" s="180" t="str">
        <f>+IF('INFO SEAL'!I4022="BAJA TENSION","BT",IF('INFO SEAL'!I4022="MEDIA TENSION","MT","AT"))</f>
        <v>MT</v>
      </c>
      <c r="G4071" s="180">
        <f>+'INFO SEAL'!K4022</f>
        <v>12</v>
      </c>
      <c r="H4071" s="180" t="str">
        <f>+'INFO SEAL'!L4022</f>
        <v>POSTE</v>
      </c>
      <c r="I4071" s="180" t="str">
        <f>+'INFO SEAL'!M4022</f>
        <v>CONCRETO</v>
      </c>
      <c r="J4071" s="180" t="str">
        <f>+'INFO SEAL'!N4022&amp;"-"&amp;F4071</f>
        <v>PPC15-MT</v>
      </c>
      <c r="K4071" s="180"/>
      <c r="L4071" s="182" t="str">
        <f>+VLOOKUP('INFO SEAL'!N4022,$J$8:$V$50,3,FALSE)</f>
        <v>POSTE DE CONCRETO ARMADO DE 12/200/120/300</v>
      </c>
      <c r="M4071" s="33">
        <f t="shared" si="140"/>
        <v>0.3</v>
      </c>
    </row>
    <row r="4072" spans="1:13" x14ac:dyDescent="0.25">
      <c r="A4072" s="73">
        <f>+'INFO SEAL'!B4023</f>
        <v>4018</v>
      </c>
      <c r="B4072" s="180" t="str">
        <f t="shared" si="139"/>
        <v>SICODI</v>
      </c>
      <c r="C4072" s="180" t="str">
        <f>+'INFO SEAL'!C4023</f>
        <v>AREQUIPA</v>
      </c>
      <c r="D4072" s="180" t="str">
        <f>+'INFO SEAL'!D4023</f>
        <v>CASTILLA</v>
      </c>
      <c r="E4072" s="180" t="str">
        <f>+'INFO SEAL'!E4023</f>
        <v>APLAO</v>
      </c>
      <c r="F4072" s="180" t="str">
        <f>+IF('INFO SEAL'!I4023="BAJA TENSION","BT",IF('INFO SEAL'!I4023="MEDIA TENSION","MT","AT"))</f>
        <v>MT</v>
      </c>
      <c r="G4072" s="180">
        <f>+'INFO SEAL'!K4023</f>
        <v>12</v>
      </c>
      <c r="H4072" s="180" t="str">
        <f>+'INFO SEAL'!L4023</f>
        <v>POSTE</v>
      </c>
      <c r="I4072" s="180" t="str">
        <f>+'INFO SEAL'!M4023</f>
        <v>CONCRETO</v>
      </c>
      <c r="J4072" s="180" t="str">
        <f>+'INFO SEAL'!N4023&amp;"-"&amp;F4072</f>
        <v>PPC15-MT</v>
      </c>
      <c r="K4072" s="180"/>
      <c r="L4072" s="182" t="str">
        <f>+VLOOKUP('INFO SEAL'!N4023,$J$8:$V$50,3,FALSE)</f>
        <v>POSTE DE CONCRETO ARMADO DE 12/200/120/300</v>
      </c>
      <c r="M4072" s="33">
        <f t="shared" si="140"/>
        <v>0.3</v>
      </c>
    </row>
    <row r="4073" spans="1:13" x14ac:dyDescent="0.25">
      <c r="A4073" s="73">
        <f>+'INFO SEAL'!B4024</f>
        <v>4019</v>
      </c>
      <c r="B4073" s="180" t="str">
        <f t="shared" si="139"/>
        <v>SICODI</v>
      </c>
      <c r="C4073" s="180" t="str">
        <f>+'INFO SEAL'!C4024</f>
        <v>AREQUIPA</v>
      </c>
      <c r="D4073" s="180" t="str">
        <f>+'INFO SEAL'!D4024</f>
        <v>CASTILLA</v>
      </c>
      <c r="E4073" s="180" t="str">
        <f>+'INFO SEAL'!E4024</f>
        <v>APLAO</v>
      </c>
      <c r="F4073" s="180" t="str">
        <f>+IF('INFO SEAL'!I4024="BAJA TENSION","BT",IF('INFO SEAL'!I4024="MEDIA TENSION","MT","AT"))</f>
        <v>MT</v>
      </c>
      <c r="G4073" s="180">
        <f>+'INFO SEAL'!K4024</f>
        <v>12</v>
      </c>
      <c r="H4073" s="180" t="str">
        <f>+'INFO SEAL'!L4024</f>
        <v>POSTE</v>
      </c>
      <c r="I4073" s="180" t="str">
        <f>+'INFO SEAL'!M4024</f>
        <v>CONCRETO</v>
      </c>
      <c r="J4073" s="180" t="str">
        <f>+'INFO SEAL'!N4024&amp;"-"&amp;F4073</f>
        <v>PPC15-MT</v>
      </c>
      <c r="K4073" s="180"/>
      <c r="L4073" s="182" t="str">
        <f>+VLOOKUP('INFO SEAL'!N4024,$J$8:$V$50,3,FALSE)</f>
        <v>POSTE DE CONCRETO ARMADO DE 12/200/120/300</v>
      </c>
      <c r="M4073" s="33">
        <f t="shared" si="140"/>
        <v>0.3</v>
      </c>
    </row>
    <row r="4074" spans="1:13" x14ac:dyDescent="0.25">
      <c r="A4074" s="73">
        <f>+'INFO SEAL'!B4025</f>
        <v>4020</v>
      </c>
      <c r="B4074" s="180" t="str">
        <f t="shared" si="139"/>
        <v>SICODI</v>
      </c>
      <c r="C4074" s="180" t="str">
        <f>+'INFO SEAL'!C4025</f>
        <v>AREQUIPA</v>
      </c>
      <c r="D4074" s="180" t="str">
        <f>+'INFO SEAL'!D4025</f>
        <v>CASTILLA</v>
      </c>
      <c r="E4074" s="180" t="str">
        <f>+'INFO SEAL'!E4025</f>
        <v>APLAO</v>
      </c>
      <c r="F4074" s="180" t="str">
        <f>+IF('INFO SEAL'!I4025="BAJA TENSION","BT",IF('INFO SEAL'!I4025="MEDIA TENSION","MT","AT"))</f>
        <v>MT</v>
      </c>
      <c r="G4074" s="180">
        <f>+'INFO SEAL'!K4025</f>
        <v>12</v>
      </c>
      <c r="H4074" s="180" t="str">
        <f>+'INFO SEAL'!L4025</f>
        <v>POSTE</v>
      </c>
      <c r="I4074" s="180" t="str">
        <f>+'INFO SEAL'!M4025</f>
        <v>CONCRETO</v>
      </c>
      <c r="J4074" s="180" t="str">
        <f>+'INFO SEAL'!N4025&amp;"-"&amp;F4074</f>
        <v>PPC15-MT</v>
      </c>
      <c r="K4074" s="180"/>
      <c r="L4074" s="182" t="str">
        <f>+VLOOKUP('INFO SEAL'!N4025,$J$8:$V$50,3,FALSE)</f>
        <v>POSTE DE CONCRETO ARMADO DE 12/200/120/300</v>
      </c>
      <c r="M4074" s="33">
        <f t="shared" si="140"/>
        <v>0.3</v>
      </c>
    </row>
    <row r="4075" spans="1:13" x14ac:dyDescent="0.25">
      <c r="A4075" s="73">
        <f>+'INFO SEAL'!B4026</f>
        <v>4021</v>
      </c>
      <c r="B4075" s="180" t="str">
        <f t="shared" si="139"/>
        <v>SICODI</v>
      </c>
      <c r="C4075" s="180" t="str">
        <f>+'INFO SEAL'!C4026</f>
        <v>AREQUIPA</v>
      </c>
      <c r="D4075" s="180" t="str">
        <f>+'INFO SEAL'!D4026</f>
        <v>CASTILLA</v>
      </c>
      <c r="E4075" s="180" t="str">
        <f>+'INFO SEAL'!E4026</f>
        <v>APLAO</v>
      </c>
      <c r="F4075" s="180" t="str">
        <f>+IF('INFO SEAL'!I4026="BAJA TENSION","BT",IF('INFO SEAL'!I4026="MEDIA TENSION","MT","AT"))</f>
        <v>MT</v>
      </c>
      <c r="G4075" s="180">
        <f>+'INFO SEAL'!K4026</f>
        <v>12</v>
      </c>
      <c r="H4075" s="180" t="str">
        <f>+'INFO SEAL'!L4026</f>
        <v>POSTE</v>
      </c>
      <c r="I4075" s="180" t="str">
        <f>+'INFO SEAL'!M4026</f>
        <v>CONCRETO</v>
      </c>
      <c r="J4075" s="180" t="str">
        <f>+'INFO SEAL'!N4026&amp;"-"&amp;F4075</f>
        <v>PPC15-MT</v>
      </c>
      <c r="K4075" s="180"/>
      <c r="L4075" s="182" t="str">
        <f>+VLOOKUP('INFO SEAL'!N4026,$J$8:$V$50,3,FALSE)</f>
        <v>POSTE DE CONCRETO ARMADO DE 12/200/120/300</v>
      </c>
      <c r="M4075" s="33">
        <f t="shared" si="140"/>
        <v>0.3</v>
      </c>
    </row>
    <row r="4076" spans="1:13" x14ac:dyDescent="0.25">
      <c r="A4076" s="73">
        <f>+'INFO SEAL'!B4027</f>
        <v>4022</v>
      </c>
      <c r="B4076" s="180" t="str">
        <f t="shared" si="139"/>
        <v>SICODI</v>
      </c>
      <c r="C4076" s="180" t="str">
        <f>+'INFO SEAL'!C4027</f>
        <v>AREQUIPA</v>
      </c>
      <c r="D4076" s="180" t="str">
        <f>+'INFO SEAL'!D4027</f>
        <v>CASTILLA</v>
      </c>
      <c r="E4076" s="180" t="str">
        <f>+'INFO SEAL'!E4027</f>
        <v>APLAO</v>
      </c>
      <c r="F4076" s="180" t="str">
        <f>+IF('INFO SEAL'!I4027="BAJA TENSION","BT",IF('INFO SEAL'!I4027="MEDIA TENSION","MT","AT"))</f>
        <v>MT</v>
      </c>
      <c r="G4076" s="180">
        <f>+'INFO SEAL'!K4027</f>
        <v>12</v>
      </c>
      <c r="H4076" s="180" t="str">
        <f>+'INFO SEAL'!L4027</f>
        <v>POSTE</v>
      </c>
      <c r="I4076" s="180" t="str">
        <f>+'INFO SEAL'!M4027</f>
        <v>CONCRETO</v>
      </c>
      <c r="J4076" s="180" t="str">
        <f>+'INFO SEAL'!N4027&amp;"-"&amp;F4076</f>
        <v>PPC15-MT</v>
      </c>
      <c r="K4076" s="180"/>
      <c r="L4076" s="182" t="str">
        <f>+VLOOKUP('INFO SEAL'!N4027,$J$8:$V$50,3,FALSE)</f>
        <v>POSTE DE CONCRETO ARMADO DE 12/200/120/300</v>
      </c>
      <c r="M4076" s="33">
        <f t="shared" si="140"/>
        <v>0.3</v>
      </c>
    </row>
    <row r="4077" spans="1:13" x14ac:dyDescent="0.25">
      <c r="A4077" s="73">
        <f>+'INFO SEAL'!B4028</f>
        <v>4023</v>
      </c>
      <c r="B4077" s="180" t="str">
        <f t="shared" si="139"/>
        <v>SICODI</v>
      </c>
      <c r="C4077" s="180" t="str">
        <f>+'INFO SEAL'!C4028</f>
        <v>AREQUIPA</v>
      </c>
      <c r="D4077" s="180" t="str">
        <f>+'INFO SEAL'!D4028</f>
        <v>CASTILLA</v>
      </c>
      <c r="E4077" s="180" t="str">
        <f>+'INFO SEAL'!E4028</f>
        <v>APLAO</v>
      </c>
      <c r="F4077" s="180" t="str">
        <f>+IF('INFO SEAL'!I4028="BAJA TENSION","BT",IF('INFO SEAL'!I4028="MEDIA TENSION","MT","AT"))</f>
        <v>MT</v>
      </c>
      <c r="G4077" s="180">
        <f>+'INFO SEAL'!K4028</f>
        <v>12</v>
      </c>
      <c r="H4077" s="180" t="str">
        <f>+'INFO SEAL'!L4028</f>
        <v>POSTE</v>
      </c>
      <c r="I4077" s="180" t="str">
        <f>+'INFO SEAL'!M4028</f>
        <v>CONCRETO</v>
      </c>
      <c r="J4077" s="180" t="str">
        <f>+'INFO SEAL'!N4028&amp;"-"&amp;F4077</f>
        <v>PPC15-MT</v>
      </c>
      <c r="K4077" s="180"/>
      <c r="L4077" s="182" t="str">
        <f>+VLOOKUP('INFO SEAL'!N4028,$J$8:$V$50,3,FALSE)</f>
        <v>POSTE DE CONCRETO ARMADO DE 12/200/120/300</v>
      </c>
      <c r="M4077" s="33">
        <f t="shared" si="140"/>
        <v>0.3</v>
      </c>
    </row>
    <row r="4078" spans="1:13" x14ac:dyDescent="0.25">
      <c r="A4078" s="73">
        <f>+'INFO SEAL'!B4029</f>
        <v>4024</v>
      </c>
      <c r="B4078" s="180" t="str">
        <f t="shared" si="139"/>
        <v>SICODI</v>
      </c>
      <c r="C4078" s="180" t="str">
        <f>+'INFO SEAL'!C4029</f>
        <v>AREQUIPA</v>
      </c>
      <c r="D4078" s="180" t="str">
        <f>+'INFO SEAL'!D4029</f>
        <v>CASTILLA</v>
      </c>
      <c r="E4078" s="180" t="str">
        <f>+'INFO SEAL'!E4029</f>
        <v>APLAO</v>
      </c>
      <c r="F4078" s="180" t="str">
        <f>+IF('INFO SEAL'!I4029="BAJA TENSION","BT",IF('INFO SEAL'!I4029="MEDIA TENSION","MT","AT"))</f>
        <v>MT</v>
      </c>
      <c r="G4078" s="180">
        <f>+'INFO SEAL'!K4029</f>
        <v>12</v>
      </c>
      <c r="H4078" s="180" t="str">
        <f>+'INFO SEAL'!L4029</f>
        <v>POSTE</v>
      </c>
      <c r="I4078" s="180" t="str">
        <f>+'INFO SEAL'!M4029</f>
        <v>CONCRETO</v>
      </c>
      <c r="J4078" s="180" t="str">
        <f>+'INFO SEAL'!N4029&amp;"-"&amp;F4078</f>
        <v>PPC15-MT</v>
      </c>
      <c r="K4078" s="180"/>
      <c r="L4078" s="182" t="str">
        <f>+VLOOKUP('INFO SEAL'!N4029,$J$8:$V$50,3,FALSE)</f>
        <v>POSTE DE CONCRETO ARMADO DE 12/200/120/300</v>
      </c>
      <c r="M4078" s="33">
        <f t="shared" si="140"/>
        <v>0.3</v>
      </c>
    </row>
    <row r="4079" spans="1:13" x14ac:dyDescent="0.25">
      <c r="A4079" s="73">
        <f>+'INFO SEAL'!B4030</f>
        <v>4025</v>
      </c>
      <c r="B4079" s="180" t="str">
        <f t="shared" si="139"/>
        <v>SICODI</v>
      </c>
      <c r="C4079" s="180" t="str">
        <f>+'INFO SEAL'!C4030</f>
        <v>AREQUIPA</v>
      </c>
      <c r="D4079" s="180" t="str">
        <f>+'INFO SEAL'!D4030</f>
        <v>CASTILLA</v>
      </c>
      <c r="E4079" s="180" t="str">
        <f>+'INFO SEAL'!E4030</f>
        <v>APLAO</v>
      </c>
      <c r="F4079" s="180" t="str">
        <f>+IF('INFO SEAL'!I4030="BAJA TENSION","BT",IF('INFO SEAL'!I4030="MEDIA TENSION","MT","AT"))</f>
        <v>MT</v>
      </c>
      <c r="G4079" s="180">
        <f>+'INFO SEAL'!K4030</f>
        <v>12</v>
      </c>
      <c r="H4079" s="180" t="str">
        <f>+'INFO SEAL'!L4030</f>
        <v>POSTE</v>
      </c>
      <c r="I4079" s="180" t="str">
        <f>+'INFO SEAL'!M4030</f>
        <v>CONCRETO</v>
      </c>
      <c r="J4079" s="180" t="str">
        <f>+'INFO SEAL'!N4030&amp;"-"&amp;F4079</f>
        <v>PPC15-MT</v>
      </c>
      <c r="K4079" s="180"/>
      <c r="L4079" s="182" t="str">
        <f>+VLOOKUP('INFO SEAL'!N4030,$J$8:$V$50,3,FALSE)</f>
        <v>POSTE DE CONCRETO ARMADO DE 12/200/120/300</v>
      </c>
      <c r="M4079" s="33">
        <f t="shared" si="140"/>
        <v>0.3</v>
      </c>
    </row>
    <row r="4080" spans="1:13" x14ac:dyDescent="0.25">
      <c r="A4080" s="73">
        <f>+'INFO SEAL'!B4031</f>
        <v>4026</v>
      </c>
      <c r="B4080" s="180" t="str">
        <f t="shared" si="139"/>
        <v>SICODI</v>
      </c>
      <c r="C4080" s="180" t="str">
        <f>+'INFO SEAL'!C4031</f>
        <v>AREQUIPA</v>
      </c>
      <c r="D4080" s="180" t="str">
        <f>+'INFO SEAL'!D4031</f>
        <v>CASTILLA</v>
      </c>
      <c r="E4080" s="180" t="str">
        <f>+'INFO SEAL'!E4031</f>
        <v>APLAO</v>
      </c>
      <c r="F4080" s="180" t="str">
        <f>+IF('INFO SEAL'!I4031="BAJA TENSION","BT",IF('INFO SEAL'!I4031="MEDIA TENSION","MT","AT"))</f>
        <v>MT</v>
      </c>
      <c r="G4080" s="180">
        <f>+'INFO SEAL'!K4031</f>
        <v>12</v>
      </c>
      <c r="H4080" s="180" t="str">
        <f>+'INFO SEAL'!L4031</f>
        <v>POSTE</v>
      </c>
      <c r="I4080" s="180" t="str">
        <f>+'INFO SEAL'!M4031</f>
        <v>CONCRETO</v>
      </c>
      <c r="J4080" s="180" t="str">
        <f>+'INFO SEAL'!N4031&amp;"-"&amp;F4080</f>
        <v>PPC15-MT</v>
      </c>
      <c r="K4080" s="180"/>
      <c r="L4080" s="182" t="str">
        <f>+VLOOKUP('INFO SEAL'!N4031,$J$8:$V$50,3,FALSE)</f>
        <v>POSTE DE CONCRETO ARMADO DE 12/200/120/300</v>
      </c>
      <c r="M4080" s="33">
        <f t="shared" si="140"/>
        <v>0.3</v>
      </c>
    </row>
    <row r="4081" spans="1:13" x14ac:dyDescent="0.25">
      <c r="A4081" s="73">
        <f>+'INFO SEAL'!B4032</f>
        <v>4027</v>
      </c>
      <c r="B4081" s="180" t="str">
        <f t="shared" si="139"/>
        <v>SICODI</v>
      </c>
      <c r="C4081" s="180" t="str">
        <f>+'INFO SEAL'!C4032</f>
        <v>AREQUIPA</v>
      </c>
      <c r="D4081" s="180" t="str">
        <f>+'INFO SEAL'!D4032</f>
        <v>CASTILLA</v>
      </c>
      <c r="E4081" s="180" t="str">
        <f>+'INFO SEAL'!E4032</f>
        <v>APLAO</v>
      </c>
      <c r="F4081" s="180" t="str">
        <f>+IF('INFO SEAL'!I4032="BAJA TENSION","BT",IF('INFO SEAL'!I4032="MEDIA TENSION","MT","AT"))</f>
        <v>MT</v>
      </c>
      <c r="G4081" s="180">
        <f>+'INFO SEAL'!K4032</f>
        <v>12</v>
      </c>
      <c r="H4081" s="180" t="str">
        <f>+'INFO SEAL'!L4032</f>
        <v>POSTE</v>
      </c>
      <c r="I4081" s="180" t="str">
        <f>+'INFO SEAL'!M4032</f>
        <v>CONCRETO</v>
      </c>
      <c r="J4081" s="180" t="str">
        <f>+'INFO SEAL'!N4032&amp;"-"&amp;F4081</f>
        <v>PPC15-MT</v>
      </c>
      <c r="K4081" s="180"/>
      <c r="L4081" s="182" t="str">
        <f>+VLOOKUP('INFO SEAL'!N4032,$J$8:$V$50,3,FALSE)</f>
        <v>POSTE DE CONCRETO ARMADO DE 12/200/120/300</v>
      </c>
      <c r="M4081" s="33">
        <f t="shared" si="140"/>
        <v>0.3</v>
      </c>
    </row>
    <row r="4082" spans="1:13" x14ac:dyDescent="0.25">
      <c r="A4082" s="73">
        <f>+'INFO SEAL'!B4033</f>
        <v>4028</v>
      </c>
      <c r="B4082" s="180" t="str">
        <f t="shared" si="139"/>
        <v>SICODI</v>
      </c>
      <c r="C4082" s="180" t="str">
        <f>+'INFO SEAL'!C4033</f>
        <v>AREQUIPA</v>
      </c>
      <c r="D4082" s="180" t="str">
        <f>+'INFO SEAL'!D4033</f>
        <v>CASTILLA</v>
      </c>
      <c r="E4082" s="180" t="str">
        <f>+'INFO SEAL'!E4033</f>
        <v>APLAO</v>
      </c>
      <c r="F4082" s="180" t="str">
        <f>+IF('INFO SEAL'!I4033="BAJA TENSION","BT",IF('INFO SEAL'!I4033="MEDIA TENSION","MT","AT"))</f>
        <v>MT</v>
      </c>
      <c r="G4082" s="180">
        <f>+'INFO SEAL'!K4033</f>
        <v>12</v>
      </c>
      <c r="H4082" s="180" t="str">
        <f>+'INFO SEAL'!L4033</f>
        <v>POSTE</v>
      </c>
      <c r="I4082" s="180" t="str">
        <f>+'INFO SEAL'!M4033</f>
        <v>CONCRETO</v>
      </c>
      <c r="J4082" s="180" t="str">
        <f>+'INFO SEAL'!N4033&amp;"-"&amp;F4082</f>
        <v>PPC15-MT</v>
      </c>
      <c r="K4082" s="180"/>
      <c r="L4082" s="182" t="str">
        <f>+VLOOKUP('INFO SEAL'!N4033,$J$8:$V$50,3,FALSE)</f>
        <v>POSTE DE CONCRETO ARMADO DE 12/200/120/300</v>
      </c>
      <c r="M4082" s="33">
        <f t="shared" si="140"/>
        <v>0.3</v>
      </c>
    </row>
    <row r="4083" spans="1:13" x14ac:dyDescent="0.25">
      <c r="A4083" s="73">
        <f>+'INFO SEAL'!B4034</f>
        <v>4029</v>
      </c>
      <c r="B4083" s="180" t="str">
        <f t="shared" si="139"/>
        <v>SICODI</v>
      </c>
      <c r="C4083" s="180" t="str">
        <f>+'INFO SEAL'!C4034</f>
        <v>AREQUIPA</v>
      </c>
      <c r="D4083" s="180" t="str">
        <f>+'INFO SEAL'!D4034</f>
        <v>CASTILLA</v>
      </c>
      <c r="E4083" s="180" t="str">
        <f>+'INFO SEAL'!E4034</f>
        <v>APLAO</v>
      </c>
      <c r="F4083" s="180" t="str">
        <f>+IF('INFO SEAL'!I4034="BAJA TENSION","BT",IF('INFO SEAL'!I4034="MEDIA TENSION","MT","AT"))</f>
        <v>MT</v>
      </c>
      <c r="G4083" s="180">
        <f>+'INFO SEAL'!K4034</f>
        <v>12</v>
      </c>
      <c r="H4083" s="180" t="str">
        <f>+'INFO SEAL'!L4034</f>
        <v>POSTE</v>
      </c>
      <c r="I4083" s="180" t="str">
        <f>+'INFO SEAL'!M4034</f>
        <v>CONCRETO</v>
      </c>
      <c r="J4083" s="180" t="str">
        <f>+'INFO SEAL'!N4034&amp;"-"&amp;F4083</f>
        <v>PPC15-MT</v>
      </c>
      <c r="K4083" s="180"/>
      <c r="L4083" s="182" t="str">
        <f>+VLOOKUP('INFO SEAL'!N4034,$J$8:$V$50,3,FALSE)</f>
        <v>POSTE DE CONCRETO ARMADO DE 12/200/120/300</v>
      </c>
      <c r="M4083" s="33">
        <f t="shared" si="140"/>
        <v>0.3</v>
      </c>
    </row>
    <row r="4084" spans="1:13" x14ac:dyDescent="0.25">
      <c r="A4084" s="73">
        <f>+'INFO SEAL'!B4035</f>
        <v>4030</v>
      </c>
      <c r="B4084" s="180" t="str">
        <f t="shared" si="139"/>
        <v>SICODI</v>
      </c>
      <c r="C4084" s="180" t="str">
        <f>+'INFO SEAL'!C4035</f>
        <v>AREQUIPA</v>
      </c>
      <c r="D4084" s="180" t="str">
        <f>+'INFO SEAL'!D4035</f>
        <v>CASTILLA</v>
      </c>
      <c r="E4084" s="180" t="str">
        <f>+'INFO SEAL'!E4035</f>
        <v>APLAO</v>
      </c>
      <c r="F4084" s="180" t="str">
        <f>+IF('INFO SEAL'!I4035="BAJA TENSION","BT",IF('INFO SEAL'!I4035="MEDIA TENSION","MT","AT"))</f>
        <v>MT</v>
      </c>
      <c r="G4084" s="180">
        <f>+'INFO SEAL'!K4035</f>
        <v>12</v>
      </c>
      <c r="H4084" s="180" t="str">
        <f>+'INFO SEAL'!L4035</f>
        <v>POSTE</v>
      </c>
      <c r="I4084" s="180" t="str">
        <f>+'INFO SEAL'!M4035</f>
        <v>CONCRETO</v>
      </c>
      <c r="J4084" s="180" t="str">
        <f>+'INFO SEAL'!N4035&amp;"-"&amp;F4084</f>
        <v>PPC15-MT</v>
      </c>
      <c r="K4084" s="180"/>
      <c r="L4084" s="182" t="str">
        <f>+VLOOKUP('INFO SEAL'!N4035,$J$8:$V$50,3,FALSE)</f>
        <v>POSTE DE CONCRETO ARMADO DE 12/200/120/300</v>
      </c>
      <c r="M4084" s="33">
        <f t="shared" si="140"/>
        <v>0.3</v>
      </c>
    </row>
    <row r="4085" spans="1:13" x14ac:dyDescent="0.25">
      <c r="A4085" s="73">
        <f>+'INFO SEAL'!B4036</f>
        <v>4031</v>
      </c>
      <c r="B4085" s="180" t="str">
        <f t="shared" si="139"/>
        <v>SICODI</v>
      </c>
      <c r="C4085" s="180" t="str">
        <f>+'INFO SEAL'!C4036</f>
        <v>AREQUIPA</v>
      </c>
      <c r="D4085" s="180" t="str">
        <f>+'INFO SEAL'!D4036</f>
        <v>CASTILLA</v>
      </c>
      <c r="E4085" s="180" t="str">
        <f>+'INFO SEAL'!E4036</f>
        <v>APLAO</v>
      </c>
      <c r="F4085" s="180" t="str">
        <f>+IF('INFO SEAL'!I4036="BAJA TENSION","BT",IF('INFO SEAL'!I4036="MEDIA TENSION","MT","AT"))</f>
        <v>MT</v>
      </c>
      <c r="G4085" s="180">
        <f>+'INFO SEAL'!K4036</f>
        <v>12</v>
      </c>
      <c r="H4085" s="180" t="str">
        <f>+'INFO SEAL'!L4036</f>
        <v>POSTE</v>
      </c>
      <c r="I4085" s="180" t="str">
        <f>+'INFO SEAL'!M4036</f>
        <v>CONCRETO</v>
      </c>
      <c r="J4085" s="180" t="str">
        <f>+'INFO SEAL'!N4036&amp;"-"&amp;F4085</f>
        <v>PPC15-MT</v>
      </c>
      <c r="K4085" s="180"/>
      <c r="L4085" s="182" t="str">
        <f>+VLOOKUP('INFO SEAL'!N4036,$J$8:$V$50,3,FALSE)</f>
        <v>POSTE DE CONCRETO ARMADO DE 12/200/120/300</v>
      </c>
      <c r="M4085" s="33">
        <f t="shared" si="140"/>
        <v>0.3</v>
      </c>
    </row>
    <row r="4086" spans="1:13" x14ac:dyDescent="0.25">
      <c r="A4086" s="73">
        <f>+'INFO SEAL'!B4037</f>
        <v>4032</v>
      </c>
      <c r="B4086" s="180" t="str">
        <f t="shared" si="139"/>
        <v>SICODI</v>
      </c>
      <c r="C4086" s="180" t="str">
        <f>+'INFO SEAL'!C4037</f>
        <v>AREQUIPA</v>
      </c>
      <c r="D4086" s="180" t="str">
        <f>+'INFO SEAL'!D4037</f>
        <v>CASTILLA</v>
      </c>
      <c r="E4086" s="180" t="str">
        <f>+'INFO SEAL'!E4037</f>
        <v>APLAO</v>
      </c>
      <c r="F4086" s="180" t="str">
        <f>+IF('INFO SEAL'!I4037="BAJA TENSION","BT",IF('INFO SEAL'!I4037="MEDIA TENSION","MT","AT"))</f>
        <v>MT</v>
      </c>
      <c r="G4086" s="180">
        <f>+'INFO SEAL'!K4037</f>
        <v>12</v>
      </c>
      <c r="H4086" s="180" t="str">
        <f>+'INFO SEAL'!L4037</f>
        <v>POSTE</v>
      </c>
      <c r="I4086" s="180" t="str">
        <f>+'INFO SEAL'!M4037</f>
        <v>CONCRETO</v>
      </c>
      <c r="J4086" s="180" t="str">
        <f>+'INFO SEAL'!N4037&amp;"-"&amp;F4086</f>
        <v>PPC15-MT</v>
      </c>
      <c r="K4086" s="180"/>
      <c r="L4086" s="182" t="str">
        <f>+VLOOKUP('INFO SEAL'!N4037,$J$8:$V$50,3,FALSE)</f>
        <v>POSTE DE CONCRETO ARMADO DE 12/200/120/300</v>
      </c>
      <c r="M4086" s="33">
        <f t="shared" si="140"/>
        <v>0.3</v>
      </c>
    </row>
    <row r="4087" spans="1:13" x14ac:dyDescent="0.25">
      <c r="A4087" s="73">
        <f>+'INFO SEAL'!B4038</f>
        <v>4033</v>
      </c>
      <c r="B4087" s="180" t="str">
        <f t="shared" si="139"/>
        <v>SICODI</v>
      </c>
      <c r="C4087" s="180" t="str">
        <f>+'INFO SEAL'!C4038</f>
        <v>AREQUIPA</v>
      </c>
      <c r="D4087" s="180" t="str">
        <f>+'INFO SEAL'!D4038</f>
        <v>CASTILLA</v>
      </c>
      <c r="E4087" s="180" t="str">
        <f>+'INFO SEAL'!E4038</f>
        <v>APLAO</v>
      </c>
      <c r="F4087" s="180" t="str">
        <f>+IF('INFO SEAL'!I4038="BAJA TENSION","BT",IF('INFO SEAL'!I4038="MEDIA TENSION","MT","AT"))</f>
        <v>MT</v>
      </c>
      <c r="G4087" s="180">
        <f>+'INFO SEAL'!K4038</f>
        <v>12</v>
      </c>
      <c r="H4087" s="180" t="str">
        <f>+'INFO SEAL'!L4038</f>
        <v>POSTE</v>
      </c>
      <c r="I4087" s="180" t="str">
        <f>+'INFO SEAL'!M4038</f>
        <v>CONCRETO</v>
      </c>
      <c r="J4087" s="180" t="str">
        <f>+'INFO SEAL'!N4038&amp;"-"&amp;F4087</f>
        <v>PPC15-MT</v>
      </c>
      <c r="K4087" s="180"/>
      <c r="L4087" s="182" t="str">
        <f>+VLOOKUP('INFO SEAL'!N4038,$J$8:$V$50,3,FALSE)</f>
        <v>POSTE DE CONCRETO ARMADO DE 12/200/120/300</v>
      </c>
      <c r="M4087" s="33">
        <f t="shared" si="140"/>
        <v>0.3</v>
      </c>
    </row>
    <row r="4088" spans="1:13" x14ac:dyDescent="0.25">
      <c r="A4088" s="73">
        <f>+'INFO SEAL'!B4039</f>
        <v>4034</v>
      </c>
      <c r="B4088" s="180" t="str">
        <f t="shared" ref="B4088:B4151" si="141">+INDEX($B$8:$B$50,MATCH(L4088,$L$8:$L$50,0))</f>
        <v>SICODI</v>
      </c>
      <c r="C4088" s="180" t="str">
        <f>+'INFO SEAL'!C4039</f>
        <v>AREQUIPA</v>
      </c>
      <c r="D4088" s="180" t="str">
        <f>+'INFO SEAL'!D4039</f>
        <v>CASTILLA</v>
      </c>
      <c r="E4088" s="180" t="str">
        <f>+'INFO SEAL'!E4039</f>
        <v>APLAO</v>
      </c>
      <c r="F4088" s="180" t="str">
        <f>+IF('INFO SEAL'!I4039="BAJA TENSION","BT",IF('INFO SEAL'!I4039="MEDIA TENSION","MT","AT"))</f>
        <v>MT</v>
      </c>
      <c r="G4088" s="180">
        <f>+'INFO SEAL'!K4039</f>
        <v>12</v>
      </c>
      <c r="H4088" s="180" t="str">
        <f>+'INFO SEAL'!L4039</f>
        <v>POSTE</v>
      </c>
      <c r="I4088" s="180" t="str">
        <f>+'INFO SEAL'!M4039</f>
        <v>CONCRETO</v>
      </c>
      <c r="J4088" s="180" t="str">
        <f>+'INFO SEAL'!N4039&amp;"-"&amp;F4088</f>
        <v>PPC15-MT</v>
      </c>
      <c r="K4088" s="180"/>
      <c r="L4088" s="182" t="str">
        <f>+VLOOKUP('INFO SEAL'!N4039,$J$8:$V$50,3,FALSE)</f>
        <v>POSTE DE CONCRETO ARMADO DE 12/200/120/300</v>
      </c>
      <c r="M4088" s="33">
        <f t="shared" ref="M4088:M4151" si="142">+VLOOKUP(J4088,$K$8:$V$50,12,FALSE)</f>
        <v>0.3</v>
      </c>
    </row>
    <row r="4089" spans="1:13" x14ac:dyDescent="0.25">
      <c r="A4089" s="73">
        <f>+'INFO SEAL'!B4040</f>
        <v>4035</v>
      </c>
      <c r="B4089" s="180" t="str">
        <f t="shared" si="141"/>
        <v>SICODI</v>
      </c>
      <c r="C4089" s="180" t="str">
        <f>+'INFO SEAL'!C4040</f>
        <v>AREQUIPA</v>
      </c>
      <c r="D4089" s="180" t="str">
        <f>+'INFO SEAL'!D4040</f>
        <v>CASTILLA</v>
      </c>
      <c r="E4089" s="180" t="str">
        <f>+'INFO SEAL'!E4040</f>
        <v>APLAO</v>
      </c>
      <c r="F4089" s="180" t="str">
        <f>+IF('INFO SEAL'!I4040="BAJA TENSION","BT",IF('INFO SEAL'!I4040="MEDIA TENSION","MT","AT"))</f>
        <v>MT</v>
      </c>
      <c r="G4089" s="180">
        <f>+'INFO SEAL'!K4040</f>
        <v>12</v>
      </c>
      <c r="H4089" s="180" t="str">
        <f>+'INFO SEAL'!L4040</f>
        <v>POSTE</v>
      </c>
      <c r="I4089" s="180" t="str">
        <f>+'INFO SEAL'!M4040</f>
        <v>CONCRETO</v>
      </c>
      <c r="J4089" s="180" t="str">
        <f>+'INFO SEAL'!N4040&amp;"-"&amp;F4089</f>
        <v>PPC15-MT</v>
      </c>
      <c r="K4089" s="180"/>
      <c r="L4089" s="182" t="str">
        <f>+VLOOKUP('INFO SEAL'!N4040,$J$8:$V$50,3,FALSE)</f>
        <v>POSTE DE CONCRETO ARMADO DE 12/200/120/300</v>
      </c>
      <c r="M4089" s="33">
        <f t="shared" si="142"/>
        <v>0.3</v>
      </c>
    </row>
    <row r="4090" spans="1:13" x14ac:dyDescent="0.25">
      <c r="A4090" s="73">
        <f>+'INFO SEAL'!B4041</f>
        <v>4036</v>
      </c>
      <c r="B4090" s="180" t="str">
        <f t="shared" si="141"/>
        <v>SICODI</v>
      </c>
      <c r="C4090" s="180" t="str">
        <f>+'INFO SEAL'!C4041</f>
        <v>AREQUIPA</v>
      </c>
      <c r="D4090" s="180" t="str">
        <f>+'INFO SEAL'!D4041</f>
        <v>CASTILLA</v>
      </c>
      <c r="E4090" s="180" t="str">
        <f>+'INFO SEAL'!E4041</f>
        <v>APLAO</v>
      </c>
      <c r="F4090" s="180" t="str">
        <f>+IF('INFO SEAL'!I4041="BAJA TENSION","BT",IF('INFO SEAL'!I4041="MEDIA TENSION","MT","AT"))</f>
        <v>MT</v>
      </c>
      <c r="G4090" s="180">
        <f>+'INFO SEAL'!K4041</f>
        <v>12</v>
      </c>
      <c r="H4090" s="180" t="str">
        <f>+'INFO SEAL'!L4041</f>
        <v>POSTE</v>
      </c>
      <c r="I4090" s="180" t="str">
        <f>+'INFO SEAL'!M4041</f>
        <v>CONCRETO</v>
      </c>
      <c r="J4090" s="180" t="str">
        <f>+'INFO SEAL'!N4041&amp;"-"&amp;F4090</f>
        <v>PPC15-MT</v>
      </c>
      <c r="K4090" s="180"/>
      <c r="L4090" s="182" t="str">
        <f>+VLOOKUP('INFO SEAL'!N4041,$J$8:$V$50,3,FALSE)</f>
        <v>POSTE DE CONCRETO ARMADO DE 12/200/120/300</v>
      </c>
      <c r="M4090" s="33">
        <f t="shared" si="142"/>
        <v>0.3</v>
      </c>
    </row>
    <row r="4091" spans="1:13" x14ac:dyDescent="0.25">
      <c r="A4091" s="73">
        <f>+'INFO SEAL'!B4042</f>
        <v>4037</v>
      </c>
      <c r="B4091" s="180" t="str">
        <f t="shared" si="141"/>
        <v>SICODI</v>
      </c>
      <c r="C4091" s="180" t="str">
        <f>+'INFO SEAL'!C4042</f>
        <v>AREQUIPA</v>
      </c>
      <c r="D4091" s="180" t="str">
        <f>+'INFO SEAL'!D4042</f>
        <v>CASTILLA</v>
      </c>
      <c r="E4091" s="180" t="str">
        <f>+'INFO SEAL'!E4042</f>
        <v>APLAO</v>
      </c>
      <c r="F4091" s="180" t="str">
        <f>+IF('INFO SEAL'!I4042="BAJA TENSION","BT",IF('INFO SEAL'!I4042="MEDIA TENSION","MT","AT"))</f>
        <v>MT</v>
      </c>
      <c r="G4091" s="180">
        <f>+'INFO SEAL'!K4042</f>
        <v>12</v>
      </c>
      <c r="H4091" s="180" t="str">
        <f>+'INFO SEAL'!L4042</f>
        <v>POSTE</v>
      </c>
      <c r="I4091" s="180" t="str">
        <f>+'INFO SEAL'!M4042</f>
        <v>CONCRETO</v>
      </c>
      <c r="J4091" s="180" t="str">
        <f>+'INFO SEAL'!N4042&amp;"-"&amp;F4091</f>
        <v>PPC15-MT</v>
      </c>
      <c r="K4091" s="180"/>
      <c r="L4091" s="182" t="str">
        <f>+VLOOKUP('INFO SEAL'!N4042,$J$8:$V$50,3,FALSE)</f>
        <v>POSTE DE CONCRETO ARMADO DE 12/200/120/300</v>
      </c>
      <c r="M4091" s="33">
        <f t="shared" si="142"/>
        <v>0.3</v>
      </c>
    </row>
    <row r="4092" spans="1:13" x14ac:dyDescent="0.25">
      <c r="A4092" s="73">
        <f>+'INFO SEAL'!B4043</f>
        <v>4038</v>
      </c>
      <c r="B4092" s="180" t="str">
        <f t="shared" si="141"/>
        <v>SICODI</v>
      </c>
      <c r="C4092" s="180" t="str">
        <f>+'INFO SEAL'!C4043</f>
        <v>AREQUIPA</v>
      </c>
      <c r="D4092" s="180" t="str">
        <f>+'INFO SEAL'!D4043</f>
        <v>CASTILLA</v>
      </c>
      <c r="E4092" s="180" t="str">
        <f>+'INFO SEAL'!E4043</f>
        <v>APLAO</v>
      </c>
      <c r="F4092" s="180" t="str">
        <f>+IF('INFO SEAL'!I4043="BAJA TENSION","BT",IF('INFO SEAL'!I4043="MEDIA TENSION","MT","AT"))</f>
        <v>MT</v>
      </c>
      <c r="G4092" s="180">
        <f>+'INFO SEAL'!K4043</f>
        <v>12</v>
      </c>
      <c r="H4092" s="180" t="str">
        <f>+'INFO SEAL'!L4043</f>
        <v>POSTE</v>
      </c>
      <c r="I4092" s="180" t="str">
        <f>+'INFO SEAL'!M4043</f>
        <v>CONCRETO</v>
      </c>
      <c r="J4092" s="180" t="str">
        <f>+'INFO SEAL'!N4043&amp;"-"&amp;F4092</f>
        <v>PPC15-MT</v>
      </c>
      <c r="K4092" s="180"/>
      <c r="L4092" s="182" t="str">
        <f>+VLOOKUP('INFO SEAL'!N4043,$J$8:$V$50,3,FALSE)</f>
        <v>POSTE DE CONCRETO ARMADO DE 12/200/120/300</v>
      </c>
      <c r="M4092" s="33">
        <f t="shared" si="142"/>
        <v>0.3</v>
      </c>
    </row>
    <row r="4093" spans="1:13" x14ac:dyDescent="0.25">
      <c r="A4093" s="73">
        <f>+'INFO SEAL'!B4044</f>
        <v>4039</v>
      </c>
      <c r="B4093" s="180" t="str">
        <f t="shared" si="141"/>
        <v>SICODI</v>
      </c>
      <c r="C4093" s="180" t="str">
        <f>+'INFO SEAL'!C4044</f>
        <v>AREQUIPA</v>
      </c>
      <c r="D4093" s="180" t="str">
        <f>+'INFO SEAL'!D4044</f>
        <v>CASTILLA</v>
      </c>
      <c r="E4093" s="180" t="str">
        <f>+'INFO SEAL'!E4044</f>
        <v>APLAO</v>
      </c>
      <c r="F4093" s="180" t="str">
        <f>+IF('INFO SEAL'!I4044="BAJA TENSION","BT",IF('INFO SEAL'!I4044="MEDIA TENSION","MT","AT"))</f>
        <v>MT</v>
      </c>
      <c r="G4093" s="180">
        <f>+'INFO SEAL'!K4044</f>
        <v>12</v>
      </c>
      <c r="H4093" s="180" t="str">
        <f>+'INFO SEAL'!L4044</f>
        <v>POSTE</v>
      </c>
      <c r="I4093" s="180" t="str">
        <f>+'INFO SEAL'!M4044</f>
        <v>CONCRETO</v>
      </c>
      <c r="J4093" s="180" t="str">
        <f>+'INFO SEAL'!N4044&amp;"-"&amp;F4093</f>
        <v>PPC15-MT</v>
      </c>
      <c r="K4093" s="180"/>
      <c r="L4093" s="182" t="str">
        <f>+VLOOKUP('INFO SEAL'!N4044,$J$8:$V$50,3,FALSE)</f>
        <v>POSTE DE CONCRETO ARMADO DE 12/200/120/300</v>
      </c>
      <c r="M4093" s="33">
        <f t="shared" si="142"/>
        <v>0.3</v>
      </c>
    </row>
    <row r="4094" spans="1:13" x14ac:dyDescent="0.25">
      <c r="A4094" s="73">
        <f>+'INFO SEAL'!B4045</f>
        <v>4040</v>
      </c>
      <c r="B4094" s="180" t="str">
        <f t="shared" si="141"/>
        <v>SICODI</v>
      </c>
      <c r="C4094" s="180" t="str">
        <f>+'INFO SEAL'!C4045</f>
        <v>AREQUIPA</v>
      </c>
      <c r="D4094" s="180" t="str">
        <f>+'INFO SEAL'!D4045</f>
        <v>CASTILLA</v>
      </c>
      <c r="E4094" s="180" t="str">
        <f>+'INFO SEAL'!E4045</f>
        <v>APLAO</v>
      </c>
      <c r="F4094" s="180" t="str">
        <f>+IF('INFO SEAL'!I4045="BAJA TENSION","BT",IF('INFO SEAL'!I4045="MEDIA TENSION","MT","AT"))</f>
        <v>MT</v>
      </c>
      <c r="G4094" s="180">
        <f>+'INFO SEAL'!K4045</f>
        <v>12</v>
      </c>
      <c r="H4094" s="180" t="str">
        <f>+'INFO SEAL'!L4045</f>
        <v>POSTE</v>
      </c>
      <c r="I4094" s="180" t="str">
        <f>+'INFO SEAL'!M4045</f>
        <v>CONCRETO</v>
      </c>
      <c r="J4094" s="180" t="str">
        <f>+'INFO SEAL'!N4045&amp;"-"&amp;F4094</f>
        <v>PPC15-MT</v>
      </c>
      <c r="K4094" s="180"/>
      <c r="L4094" s="182" t="str">
        <f>+VLOOKUP('INFO SEAL'!N4045,$J$8:$V$50,3,FALSE)</f>
        <v>POSTE DE CONCRETO ARMADO DE 12/200/120/300</v>
      </c>
      <c r="M4094" s="33">
        <f t="shared" si="142"/>
        <v>0.3</v>
      </c>
    </row>
    <row r="4095" spans="1:13" x14ac:dyDescent="0.25">
      <c r="A4095" s="73">
        <f>+'INFO SEAL'!B4046</f>
        <v>4041</v>
      </c>
      <c r="B4095" s="180" t="str">
        <f t="shared" si="141"/>
        <v>SICODI</v>
      </c>
      <c r="C4095" s="180" t="str">
        <f>+'INFO SEAL'!C4046</f>
        <v>AREQUIPA</v>
      </c>
      <c r="D4095" s="180" t="str">
        <f>+'INFO SEAL'!D4046</f>
        <v>CASTILLA</v>
      </c>
      <c r="E4095" s="180" t="str">
        <f>+'INFO SEAL'!E4046</f>
        <v>APLAO</v>
      </c>
      <c r="F4095" s="180" t="str">
        <f>+IF('INFO SEAL'!I4046="BAJA TENSION","BT",IF('INFO SEAL'!I4046="MEDIA TENSION","MT","AT"))</f>
        <v>MT</v>
      </c>
      <c r="G4095" s="180">
        <f>+'INFO SEAL'!K4046</f>
        <v>12</v>
      </c>
      <c r="H4095" s="180" t="str">
        <f>+'INFO SEAL'!L4046</f>
        <v>POSTE</v>
      </c>
      <c r="I4095" s="180" t="str">
        <f>+'INFO SEAL'!M4046</f>
        <v>CONCRETO</v>
      </c>
      <c r="J4095" s="180" t="str">
        <f>+'INFO SEAL'!N4046&amp;"-"&amp;F4095</f>
        <v>PPC15-MT</v>
      </c>
      <c r="K4095" s="180"/>
      <c r="L4095" s="182" t="str">
        <f>+VLOOKUP('INFO SEAL'!N4046,$J$8:$V$50,3,FALSE)</f>
        <v>POSTE DE CONCRETO ARMADO DE 12/200/120/300</v>
      </c>
      <c r="M4095" s="33">
        <f t="shared" si="142"/>
        <v>0.3</v>
      </c>
    </row>
    <row r="4096" spans="1:13" x14ac:dyDescent="0.25">
      <c r="A4096" s="73">
        <f>+'INFO SEAL'!B4047</f>
        <v>4042</v>
      </c>
      <c r="B4096" s="180" t="str">
        <f t="shared" si="141"/>
        <v>SICODI</v>
      </c>
      <c r="C4096" s="180" t="str">
        <f>+'INFO SEAL'!C4047</f>
        <v>AREQUIPA</v>
      </c>
      <c r="D4096" s="180" t="str">
        <f>+'INFO SEAL'!D4047</f>
        <v>CASTILLA</v>
      </c>
      <c r="E4096" s="180" t="str">
        <f>+'INFO SEAL'!E4047</f>
        <v>APLAO</v>
      </c>
      <c r="F4096" s="180" t="str">
        <f>+IF('INFO SEAL'!I4047="BAJA TENSION","BT",IF('INFO SEAL'!I4047="MEDIA TENSION","MT","AT"))</f>
        <v>MT</v>
      </c>
      <c r="G4096" s="180">
        <f>+'INFO SEAL'!K4047</f>
        <v>12</v>
      </c>
      <c r="H4096" s="180" t="str">
        <f>+'INFO SEAL'!L4047</f>
        <v>POSTE</v>
      </c>
      <c r="I4096" s="180" t="str">
        <f>+'INFO SEAL'!M4047</f>
        <v>CONCRETO</v>
      </c>
      <c r="J4096" s="180" t="str">
        <f>+'INFO SEAL'!N4047&amp;"-"&amp;F4096</f>
        <v>PPC15-MT</v>
      </c>
      <c r="K4096" s="180"/>
      <c r="L4096" s="182" t="str">
        <f>+VLOOKUP('INFO SEAL'!N4047,$J$8:$V$50,3,FALSE)</f>
        <v>POSTE DE CONCRETO ARMADO DE 12/200/120/300</v>
      </c>
      <c r="M4096" s="33">
        <f t="shared" si="142"/>
        <v>0.3</v>
      </c>
    </row>
    <row r="4097" spans="1:13" x14ac:dyDescent="0.25">
      <c r="A4097" s="73">
        <f>+'INFO SEAL'!B4048</f>
        <v>4043</v>
      </c>
      <c r="B4097" s="180" t="str">
        <f t="shared" si="141"/>
        <v>SICODI</v>
      </c>
      <c r="C4097" s="180" t="str">
        <f>+'INFO SEAL'!C4048</f>
        <v>AREQUIPA</v>
      </c>
      <c r="D4097" s="180" t="str">
        <f>+'INFO SEAL'!D4048</f>
        <v>CASTILLA</v>
      </c>
      <c r="E4097" s="180" t="str">
        <f>+'INFO SEAL'!E4048</f>
        <v>APLAO</v>
      </c>
      <c r="F4097" s="180" t="str">
        <f>+IF('INFO SEAL'!I4048="BAJA TENSION","BT",IF('INFO SEAL'!I4048="MEDIA TENSION","MT","AT"))</f>
        <v>MT</v>
      </c>
      <c r="G4097" s="180">
        <f>+'INFO SEAL'!K4048</f>
        <v>12</v>
      </c>
      <c r="H4097" s="180" t="str">
        <f>+'INFO SEAL'!L4048</f>
        <v>POSTE</v>
      </c>
      <c r="I4097" s="180" t="str">
        <f>+'INFO SEAL'!M4048</f>
        <v>CONCRETO</v>
      </c>
      <c r="J4097" s="180" t="str">
        <f>+'INFO SEAL'!N4048&amp;"-"&amp;F4097</f>
        <v>PPC15-MT</v>
      </c>
      <c r="K4097" s="180"/>
      <c r="L4097" s="182" t="str">
        <f>+VLOOKUP('INFO SEAL'!N4048,$J$8:$V$50,3,FALSE)</f>
        <v>POSTE DE CONCRETO ARMADO DE 12/200/120/300</v>
      </c>
      <c r="M4097" s="33">
        <f t="shared" si="142"/>
        <v>0.3</v>
      </c>
    </row>
    <row r="4098" spans="1:13" x14ac:dyDescent="0.25">
      <c r="A4098" s="73">
        <f>+'INFO SEAL'!B4049</f>
        <v>4044</v>
      </c>
      <c r="B4098" s="180" t="str">
        <f t="shared" si="141"/>
        <v>SICODI</v>
      </c>
      <c r="C4098" s="180" t="str">
        <f>+'INFO SEAL'!C4049</f>
        <v>AREQUIPA</v>
      </c>
      <c r="D4098" s="180" t="str">
        <f>+'INFO SEAL'!D4049</f>
        <v>CASTILLA</v>
      </c>
      <c r="E4098" s="180" t="str">
        <f>+'INFO SEAL'!E4049</f>
        <v>APLAO</v>
      </c>
      <c r="F4098" s="180" t="str">
        <f>+IF('INFO SEAL'!I4049="BAJA TENSION","BT",IF('INFO SEAL'!I4049="MEDIA TENSION","MT","AT"))</f>
        <v>MT</v>
      </c>
      <c r="G4098" s="180">
        <f>+'INFO SEAL'!K4049</f>
        <v>12</v>
      </c>
      <c r="H4098" s="180" t="str">
        <f>+'INFO SEAL'!L4049</f>
        <v>POSTE</v>
      </c>
      <c r="I4098" s="180" t="str">
        <f>+'INFO SEAL'!M4049</f>
        <v>CONCRETO</v>
      </c>
      <c r="J4098" s="180" t="str">
        <f>+'INFO SEAL'!N4049&amp;"-"&amp;F4098</f>
        <v>PPC15-MT</v>
      </c>
      <c r="K4098" s="180"/>
      <c r="L4098" s="182" t="str">
        <f>+VLOOKUP('INFO SEAL'!N4049,$J$8:$V$50,3,FALSE)</f>
        <v>POSTE DE CONCRETO ARMADO DE 12/200/120/300</v>
      </c>
      <c r="M4098" s="33">
        <f t="shared" si="142"/>
        <v>0.3</v>
      </c>
    </row>
    <row r="4099" spans="1:13" x14ac:dyDescent="0.25">
      <c r="A4099" s="73">
        <f>+'INFO SEAL'!B4050</f>
        <v>4045</v>
      </c>
      <c r="B4099" s="180" t="str">
        <f t="shared" si="141"/>
        <v>SICODI</v>
      </c>
      <c r="C4099" s="180" t="str">
        <f>+'INFO SEAL'!C4050</f>
        <v>AREQUIPA</v>
      </c>
      <c r="D4099" s="180" t="str">
        <f>+'INFO SEAL'!D4050</f>
        <v>CASTILLA</v>
      </c>
      <c r="E4099" s="180" t="str">
        <f>+'INFO SEAL'!E4050</f>
        <v>APLAO</v>
      </c>
      <c r="F4099" s="180" t="str">
        <f>+IF('INFO SEAL'!I4050="BAJA TENSION","BT",IF('INFO SEAL'!I4050="MEDIA TENSION","MT","AT"))</f>
        <v>MT</v>
      </c>
      <c r="G4099" s="180">
        <f>+'INFO SEAL'!K4050</f>
        <v>12</v>
      </c>
      <c r="H4099" s="180" t="str">
        <f>+'INFO SEAL'!L4050</f>
        <v>POSTE</v>
      </c>
      <c r="I4099" s="180" t="str">
        <f>+'INFO SEAL'!M4050</f>
        <v>CONCRETO</v>
      </c>
      <c r="J4099" s="180" t="str">
        <f>+'INFO SEAL'!N4050&amp;"-"&amp;F4099</f>
        <v>PPC15-MT</v>
      </c>
      <c r="K4099" s="180"/>
      <c r="L4099" s="182" t="str">
        <f>+VLOOKUP('INFO SEAL'!N4050,$J$8:$V$50,3,FALSE)</f>
        <v>POSTE DE CONCRETO ARMADO DE 12/200/120/300</v>
      </c>
      <c r="M4099" s="33">
        <f t="shared" si="142"/>
        <v>0.3</v>
      </c>
    </row>
    <row r="4100" spans="1:13" x14ac:dyDescent="0.25">
      <c r="A4100" s="73">
        <f>+'INFO SEAL'!B4051</f>
        <v>4046</v>
      </c>
      <c r="B4100" s="180" t="str">
        <f t="shared" si="141"/>
        <v>SICODI</v>
      </c>
      <c r="C4100" s="180" t="str">
        <f>+'INFO SEAL'!C4051</f>
        <v>AREQUIPA</v>
      </c>
      <c r="D4100" s="180" t="str">
        <f>+'INFO SEAL'!D4051</f>
        <v>CASTILLA</v>
      </c>
      <c r="E4100" s="180" t="str">
        <f>+'INFO SEAL'!E4051</f>
        <v>APLAO</v>
      </c>
      <c r="F4100" s="180" t="str">
        <f>+IF('INFO SEAL'!I4051="BAJA TENSION","BT",IF('INFO SEAL'!I4051="MEDIA TENSION","MT","AT"))</f>
        <v>MT</v>
      </c>
      <c r="G4100" s="180">
        <f>+'INFO SEAL'!K4051</f>
        <v>12</v>
      </c>
      <c r="H4100" s="180" t="str">
        <f>+'INFO SEAL'!L4051</f>
        <v>POSTE</v>
      </c>
      <c r="I4100" s="180" t="str">
        <f>+'INFO SEAL'!M4051</f>
        <v>CONCRETO</v>
      </c>
      <c r="J4100" s="180" t="str">
        <f>+'INFO SEAL'!N4051&amp;"-"&amp;F4100</f>
        <v>PPC15-MT</v>
      </c>
      <c r="K4100" s="180"/>
      <c r="L4100" s="182" t="str">
        <f>+VLOOKUP('INFO SEAL'!N4051,$J$8:$V$50,3,FALSE)</f>
        <v>POSTE DE CONCRETO ARMADO DE 12/200/120/300</v>
      </c>
      <c r="M4100" s="33">
        <f t="shared" si="142"/>
        <v>0.3</v>
      </c>
    </row>
    <row r="4101" spans="1:13" x14ac:dyDescent="0.25">
      <c r="A4101" s="73">
        <f>+'INFO SEAL'!B4052</f>
        <v>4047</v>
      </c>
      <c r="B4101" s="180" t="str">
        <f t="shared" si="141"/>
        <v>SICODI</v>
      </c>
      <c r="C4101" s="180" t="str">
        <f>+'INFO SEAL'!C4052</f>
        <v>AREQUIPA</v>
      </c>
      <c r="D4101" s="180" t="str">
        <f>+'INFO SEAL'!D4052</f>
        <v>CASTILLA</v>
      </c>
      <c r="E4101" s="180" t="str">
        <f>+'INFO SEAL'!E4052</f>
        <v>APLAO</v>
      </c>
      <c r="F4101" s="180" t="str">
        <f>+IF('INFO SEAL'!I4052="BAJA TENSION","BT",IF('INFO SEAL'!I4052="MEDIA TENSION","MT","AT"))</f>
        <v>MT</v>
      </c>
      <c r="G4101" s="180">
        <f>+'INFO SEAL'!K4052</f>
        <v>12</v>
      </c>
      <c r="H4101" s="180" t="str">
        <f>+'INFO SEAL'!L4052</f>
        <v>POSTE</v>
      </c>
      <c r="I4101" s="180" t="str">
        <f>+'INFO SEAL'!M4052</f>
        <v>CONCRETO</v>
      </c>
      <c r="J4101" s="180" t="str">
        <f>+'INFO SEAL'!N4052&amp;"-"&amp;F4101</f>
        <v>PPC15-MT</v>
      </c>
      <c r="K4101" s="180"/>
      <c r="L4101" s="182" t="str">
        <f>+VLOOKUP('INFO SEAL'!N4052,$J$8:$V$50,3,FALSE)</f>
        <v>POSTE DE CONCRETO ARMADO DE 12/200/120/300</v>
      </c>
      <c r="M4101" s="33">
        <f t="shared" si="142"/>
        <v>0.3</v>
      </c>
    </row>
    <row r="4102" spans="1:13" x14ac:dyDescent="0.25">
      <c r="A4102" s="73">
        <f>+'INFO SEAL'!B4053</f>
        <v>4048</v>
      </c>
      <c r="B4102" s="180" t="str">
        <f t="shared" si="141"/>
        <v>SICODI</v>
      </c>
      <c r="C4102" s="180" t="str">
        <f>+'INFO SEAL'!C4053</f>
        <v>AREQUIPA</v>
      </c>
      <c r="D4102" s="180" t="str">
        <f>+'INFO SEAL'!D4053</f>
        <v>CASTILLA</v>
      </c>
      <c r="E4102" s="180" t="str">
        <f>+'INFO SEAL'!E4053</f>
        <v>APLAO</v>
      </c>
      <c r="F4102" s="180" t="str">
        <f>+IF('INFO SEAL'!I4053="BAJA TENSION","BT",IF('INFO SEAL'!I4053="MEDIA TENSION","MT","AT"))</f>
        <v>MT</v>
      </c>
      <c r="G4102" s="180">
        <f>+'INFO SEAL'!K4053</f>
        <v>12</v>
      </c>
      <c r="H4102" s="180" t="str">
        <f>+'INFO SEAL'!L4053</f>
        <v>POSTE</v>
      </c>
      <c r="I4102" s="180" t="str">
        <f>+'INFO SEAL'!M4053</f>
        <v>CONCRETO</v>
      </c>
      <c r="J4102" s="180" t="str">
        <f>+'INFO SEAL'!N4053&amp;"-"&amp;F4102</f>
        <v>PPC15-MT</v>
      </c>
      <c r="K4102" s="180"/>
      <c r="L4102" s="182" t="str">
        <f>+VLOOKUP('INFO SEAL'!N4053,$J$8:$V$50,3,FALSE)</f>
        <v>POSTE DE CONCRETO ARMADO DE 12/200/120/300</v>
      </c>
      <c r="M4102" s="33">
        <f t="shared" si="142"/>
        <v>0.3</v>
      </c>
    </row>
    <row r="4103" spans="1:13" x14ac:dyDescent="0.25">
      <c r="A4103" s="73">
        <f>+'INFO SEAL'!B4054</f>
        <v>4049</v>
      </c>
      <c r="B4103" s="180" t="str">
        <f t="shared" si="141"/>
        <v>SICODI</v>
      </c>
      <c r="C4103" s="180" t="str">
        <f>+'INFO SEAL'!C4054</f>
        <v>AREQUIPA</v>
      </c>
      <c r="D4103" s="180" t="str">
        <f>+'INFO SEAL'!D4054</f>
        <v>CASTILLA</v>
      </c>
      <c r="E4103" s="180" t="str">
        <f>+'INFO SEAL'!E4054</f>
        <v>APLAO</v>
      </c>
      <c r="F4103" s="180" t="str">
        <f>+IF('INFO SEAL'!I4054="BAJA TENSION","BT",IF('INFO SEAL'!I4054="MEDIA TENSION","MT","AT"))</f>
        <v>MT</v>
      </c>
      <c r="G4103" s="180">
        <f>+'INFO SEAL'!K4054</f>
        <v>12</v>
      </c>
      <c r="H4103" s="180" t="str">
        <f>+'INFO SEAL'!L4054</f>
        <v>POSTE</v>
      </c>
      <c r="I4103" s="180" t="str">
        <f>+'INFO SEAL'!M4054</f>
        <v>CONCRETO</v>
      </c>
      <c r="J4103" s="180" t="str">
        <f>+'INFO SEAL'!N4054&amp;"-"&amp;F4103</f>
        <v>PPC15-MT</v>
      </c>
      <c r="K4103" s="180"/>
      <c r="L4103" s="182" t="str">
        <f>+VLOOKUP('INFO SEAL'!N4054,$J$8:$V$50,3,FALSE)</f>
        <v>POSTE DE CONCRETO ARMADO DE 12/200/120/300</v>
      </c>
      <c r="M4103" s="33">
        <f t="shared" si="142"/>
        <v>0.3</v>
      </c>
    </row>
    <row r="4104" spans="1:13" x14ac:dyDescent="0.25">
      <c r="A4104" s="73">
        <f>+'INFO SEAL'!B4055</f>
        <v>4050</v>
      </c>
      <c r="B4104" s="180" t="str">
        <f t="shared" si="141"/>
        <v>SICODI</v>
      </c>
      <c r="C4104" s="180" t="str">
        <f>+'INFO SEAL'!C4055</f>
        <v>AREQUIPA</v>
      </c>
      <c r="D4104" s="180" t="str">
        <f>+'INFO SEAL'!D4055</f>
        <v>CASTILLA</v>
      </c>
      <c r="E4104" s="180" t="str">
        <f>+'INFO SEAL'!E4055</f>
        <v>APLAO</v>
      </c>
      <c r="F4104" s="180" t="str">
        <f>+IF('INFO SEAL'!I4055="BAJA TENSION","BT",IF('INFO SEAL'!I4055="MEDIA TENSION","MT","AT"))</f>
        <v>MT</v>
      </c>
      <c r="G4104" s="180">
        <f>+'INFO SEAL'!K4055</f>
        <v>12</v>
      </c>
      <c r="H4104" s="180" t="str">
        <f>+'INFO SEAL'!L4055</f>
        <v>POSTE</v>
      </c>
      <c r="I4104" s="180" t="str">
        <f>+'INFO SEAL'!M4055</f>
        <v>CONCRETO</v>
      </c>
      <c r="J4104" s="180" t="str">
        <f>+'INFO SEAL'!N4055&amp;"-"&amp;F4104</f>
        <v>PPC15-MT</v>
      </c>
      <c r="K4104" s="180"/>
      <c r="L4104" s="182" t="str">
        <f>+VLOOKUP('INFO SEAL'!N4055,$J$8:$V$50,3,FALSE)</f>
        <v>POSTE DE CONCRETO ARMADO DE 12/200/120/300</v>
      </c>
      <c r="M4104" s="33">
        <f t="shared" si="142"/>
        <v>0.3</v>
      </c>
    </row>
    <row r="4105" spans="1:13" x14ac:dyDescent="0.25">
      <c r="A4105" s="73">
        <f>+'INFO SEAL'!B4056</f>
        <v>4051</v>
      </c>
      <c r="B4105" s="180" t="str">
        <f t="shared" si="141"/>
        <v>SICODI</v>
      </c>
      <c r="C4105" s="180" t="str">
        <f>+'INFO SEAL'!C4056</f>
        <v>AREQUIPA</v>
      </c>
      <c r="D4105" s="180" t="str">
        <f>+'INFO SEAL'!D4056</f>
        <v>CASTILLA</v>
      </c>
      <c r="E4105" s="180" t="str">
        <f>+'INFO SEAL'!E4056</f>
        <v>APLAO</v>
      </c>
      <c r="F4105" s="180" t="str">
        <f>+IF('INFO SEAL'!I4056="BAJA TENSION","BT",IF('INFO SEAL'!I4056="MEDIA TENSION","MT","AT"))</f>
        <v>MT</v>
      </c>
      <c r="G4105" s="180">
        <f>+'INFO SEAL'!K4056</f>
        <v>12</v>
      </c>
      <c r="H4105" s="180" t="str">
        <f>+'INFO SEAL'!L4056</f>
        <v>POSTE</v>
      </c>
      <c r="I4105" s="180" t="str">
        <f>+'INFO SEAL'!M4056</f>
        <v>CONCRETO</v>
      </c>
      <c r="J4105" s="180" t="str">
        <f>+'INFO SEAL'!N4056&amp;"-"&amp;F4105</f>
        <v>PPC15-MT</v>
      </c>
      <c r="K4105" s="180"/>
      <c r="L4105" s="182" t="str">
        <f>+VLOOKUP('INFO SEAL'!N4056,$J$8:$V$50,3,FALSE)</f>
        <v>POSTE DE CONCRETO ARMADO DE 12/200/120/300</v>
      </c>
      <c r="M4105" s="33">
        <f t="shared" si="142"/>
        <v>0.3</v>
      </c>
    </row>
    <row r="4106" spans="1:13" x14ac:dyDescent="0.25">
      <c r="A4106" s="73">
        <f>+'INFO SEAL'!B4057</f>
        <v>4052</v>
      </c>
      <c r="B4106" s="180" t="str">
        <f t="shared" si="141"/>
        <v>SICODI</v>
      </c>
      <c r="C4106" s="180" t="str">
        <f>+'INFO SEAL'!C4057</f>
        <v>AREQUIPA</v>
      </c>
      <c r="D4106" s="180" t="str">
        <f>+'INFO SEAL'!D4057</f>
        <v>CASTILLA</v>
      </c>
      <c r="E4106" s="180" t="str">
        <f>+'INFO SEAL'!E4057</f>
        <v>APLAO</v>
      </c>
      <c r="F4106" s="180" t="str">
        <f>+IF('INFO SEAL'!I4057="BAJA TENSION","BT",IF('INFO SEAL'!I4057="MEDIA TENSION","MT","AT"))</f>
        <v>MT</v>
      </c>
      <c r="G4106" s="180">
        <f>+'INFO SEAL'!K4057</f>
        <v>12</v>
      </c>
      <c r="H4106" s="180" t="str">
        <f>+'INFO SEAL'!L4057</f>
        <v>POSTE</v>
      </c>
      <c r="I4106" s="180" t="str">
        <f>+'INFO SEAL'!M4057</f>
        <v>CONCRETO</v>
      </c>
      <c r="J4106" s="180" t="str">
        <f>+'INFO SEAL'!N4057&amp;"-"&amp;F4106</f>
        <v>PPC15-MT</v>
      </c>
      <c r="K4106" s="180"/>
      <c r="L4106" s="182" t="str">
        <f>+VLOOKUP('INFO SEAL'!N4057,$J$8:$V$50,3,FALSE)</f>
        <v>POSTE DE CONCRETO ARMADO DE 12/200/120/300</v>
      </c>
      <c r="M4106" s="33">
        <f t="shared" si="142"/>
        <v>0.3</v>
      </c>
    </row>
    <row r="4107" spans="1:13" x14ac:dyDescent="0.25">
      <c r="A4107" s="73">
        <f>+'INFO SEAL'!B4058</f>
        <v>4053</v>
      </c>
      <c r="B4107" s="180" t="str">
        <f t="shared" si="141"/>
        <v>SICODI</v>
      </c>
      <c r="C4107" s="180" t="str">
        <f>+'INFO SEAL'!C4058</f>
        <v>AREQUIPA</v>
      </c>
      <c r="D4107" s="180" t="str">
        <f>+'INFO SEAL'!D4058</f>
        <v>ISLAY</v>
      </c>
      <c r="E4107" s="180" t="str">
        <f>+'INFO SEAL'!E4058</f>
        <v>DEAN VALDIVIA</v>
      </c>
      <c r="F4107" s="180" t="str">
        <f>+IF('INFO SEAL'!I4058="BAJA TENSION","BT",IF('INFO SEAL'!I4058="MEDIA TENSION","MT","AT"))</f>
        <v>MT</v>
      </c>
      <c r="G4107" s="180">
        <f>+'INFO SEAL'!K4058</f>
        <v>13</v>
      </c>
      <c r="H4107" s="180" t="str">
        <f>+'INFO SEAL'!L4058</f>
        <v>POSTE</v>
      </c>
      <c r="I4107" s="180" t="str">
        <f>+'INFO SEAL'!M4058</f>
        <v>CONCRETO</v>
      </c>
      <c r="J4107" s="180" t="str">
        <f>+'INFO SEAL'!N4058&amp;"-"&amp;F4107</f>
        <v>PPC19-MT</v>
      </c>
      <c r="K4107" s="180"/>
      <c r="L4107" s="182" t="str">
        <f>+VLOOKUP('INFO SEAL'!N4058,$J$8:$V$50,3,FALSE)</f>
        <v>POSTE DE CONCRETO ARMADO DE 13/300/150/345</v>
      </c>
      <c r="M4107" s="33">
        <f t="shared" si="142"/>
        <v>0.5</v>
      </c>
    </row>
    <row r="4108" spans="1:13" x14ac:dyDescent="0.25">
      <c r="A4108" s="73">
        <f>+'INFO SEAL'!B4059</f>
        <v>4054</v>
      </c>
      <c r="B4108" s="180" t="str">
        <f t="shared" si="141"/>
        <v>SICODI</v>
      </c>
      <c r="C4108" s="180" t="str">
        <f>+'INFO SEAL'!C4059</f>
        <v>AREQUIPA</v>
      </c>
      <c r="D4108" s="180" t="str">
        <f>+'INFO SEAL'!D4059</f>
        <v>ISLAY</v>
      </c>
      <c r="E4108" s="180" t="str">
        <f>+'INFO SEAL'!E4059</f>
        <v>DEAN VALDIVIA</v>
      </c>
      <c r="F4108" s="180" t="str">
        <f>+IF('INFO SEAL'!I4059="BAJA TENSION","BT",IF('INFO SEAL'!I4059="MEDIA TENSION","MT","AT"))</f>
        <v>MT</v>
      </c>
      <c r="G4108" s="180">
        <f>+'INFO SEAL'!K4059</f>
        <v>13</v>
      </c>
      <c r="H4108" s="180" t="str">
        <f>+'INFO SEAL'!L4059</f>
        <v>POSTE</v>
      </c>
      <c r="I4108" s="180" t="str">
        <f>+'INFO SEAL'!M4059</f>
        <v>CONCRETO</v>
      </c>
      <c r="J4108" s="180" t="str">
        <f>+'INFO SEAL'!N4059&amp;"-"&amp;F4108</f>
        <v>PPC19-MT</v>
      </c>
      <c r="K4108" s="180"/>
      <c r="L4108" s="182" t="str">
        <f>+VLOOKUP('INFO SEAL'!N4059,$J$8:$V$50,3,FALSE)</f>
        <v>POSTE DE CONCRETO ARMADO DE 13/300/150/345</v>
      </c>
      <c r="M4108" s="33">
        <f t="shared" si="142"/>
        <v>0.5</v>
      </c>
    </row>
    <row r="4109" spans="1:13" x14ac:dyDescent="0.25">
      <c r="A4109" s="73">
        <f>+'INFO SEAL'!B4060</f>
        <v>4055</v>
      </c>
      <c r="B4109" s="180" t="str">
        <f t="shared" si="141"/>
        <v>SICODI</v>
      </c>
      <c r="C4109" s="180" t="str">
        <f>+'INFO SEAL'!C4060</f>
        <v>AREQUIPA</v>
      </c>
      <c r="D4109" s="180" t="str">
        <f>+'INFO SEAL'!D4060</f>
        <v>ISLAY</v>
      </c>
      <c r="E4109" s="180" t="str">
        <f>+'INFO SEAL'!E4060</f>
        <v>DEAN VALDIVIA</v>
      </c>
      <c r="F4109" s="180" t="str">
        <f>+IF('INFO SEAL'!I4060="BAJA TENSION","BT",IF('INFO SEAL'!I4060="MEDIA TENSION","MT","AT"))</f>
        <v>MT</v>
      </c>
      <c r="G4109" s="180">
        <f>+'INFO SEAL'!K4060</f>
        <v>13</v>
      </c>
      <c r="H4109" s="180" t="str">
        <f>+'INFO SEAL'!L4060</f>
        <v>POSTE</v>
      </c>
      <c r="I4109" s="180" t="str">
        <f>+'INFO SEAL'!M4060</f>
        <v>CONCRETO</v>
      </c>
      <c r="J4109" s="180" t="str">
        <f>+'INFO SEAL'!N4060&amp;"-"&amp;F4109</f>
        <v>PPC19-MT</v>
      </c>
      <c r="K4109" s="180"/>
      <c r="L4109" s="182" t="str">
        <f>+VLOOKUP('INFO SEAL'!N4060,$J$8:$V$50,3,FALSE)</f>
        <v>POSTE DE CONCRETO ARMADO DE 13/300/150/345</v>
      </c>
      <c r="M4109" s="33">
        <f t="shared" si="142"/>
        <v>0.5</v>
      </c>
    </row>
    <row r="4110" spans="1:13" x14ac:dyDescent="0.25">
      <c r="A4110" s="73">
        <f>+'INFO SEAL'!B4061</f>
        <v>4056</v>
      </c>
      <c r="B4110" s="180" t="str">
        <f t="shared" si="141"/>
        <v>SICODI</v>
      </c>
      <c r="C4110" s="180" t="str">
        <f>+'INFO SEAL'!C4061</f>
        <v>AREQUIPA</v>
      </c>
      <c r="D4110" s="180" t="str">
        <f>+'INFO SEAL'!D4061</f>
        <v>ISLAY</v>
      </c>
      <c r="E4110" s="180" t="str">
        <f>+'INFO SEAL'!E4061</f>
        <v>DEAN VALDIVIA</v>
      </c>
      <c r="F4110" s="180" t="str">
        <f>+IF('INFO SEAL'!I4061="BAJA TENSION","BT",IF('INFO SEAL'!I4061="MEDIA TENSION","MT","AT"))</f>
        <v>MT</v>
      </c>
      <c r="G4110" s="180">
        <f>+'INFO SEAL'!K4061</f>
        <v>13</v>
      </c>
      <c r="H4110" s="180" t="str">
        <f>+'INFO SEAL'!L4061</f>
        <v>POSTE</v>
      </c>
      <c r="I4110" s="180" t="str">
        <f>+'INFO SEAL'!M4061</f>
        <v>CONCRETO</v>
      </c>
      <c r="J4110" s="180" t="str">
        <f>+'INFO SEAL'!N4061&amp;"-"&amp;F4110</f>
        <v>PPC19-MT</v>
      </c>
      <c r="K4110" s="180"/>
      <c r="L4110" s="182" t="str">
        <f>+VLOOKUP('INFO SEAL'!N4061,$J$8:$V$50,3,FALSE)</f>
        <v>POSTE DE CONCRETO ARMADO DE 13/300/150/345</v>
      </c>
      <c r="M4110" s="33">
        <f t="shared" si="142"/>
        <v>0.5</v>
      </c>
    </row>
    <row r="4111" spans="1:13" x14ac:dyDescent="0.25">
      <c r="A4111" s="73">
        <f>+'INFO SEAL'!B4062</f>
        <v>4057</v>
      </c>
      <c r="B4111" s="180" t="str">
        <f t="shared" si="141"/>
        <v>SICODI</v>
      </c>
      <c r="C4111" s="180" t="str">
        <f>+'INFO SEAL'!C4062</f>
        <v>AREQUIPA</v>
      </c>
      <c r="D4111" s="180" t="str">
        <f>+'INFO SEAL'!D4062</f>
        <v>ISLAY</v>
      </c>
      <c r="E4111" s="180" t="str">
        <f>+'INFO SEAL'!E4062</f>
        <v>DEAN VALDIVIA</v>
      </c>
      <c r="F4111" s="180" t="str">
        <f>+IF('INFO SEAL'!I4062="BAJA TENSION","BT",IF('INFO SEAL'!I4062="MEDIA TENSION","MT","AT"))</f>
        <v>MT</v>
      </c>
      <c r="G4111" s="180">
        <f>+'INFO SEAL'!K4062</f>
        <v>13</v>
      </c>
      <c r="H4111" s="180" t="str">
        <f>+'INFO SEAL'!L4062</f>
        <v>POSTE</v>
      </c>
      <c r="I4111" s="180" t="str">
        <f>+'INFO SEAL'!M4062</f>
        <v>CONCRETO</v>
      </c>
      <c r="J4111" s="180" t="str">
        <f>+'INFO SEAL'!N4062&amp;"-"&amp;F4111</f>
        <v>PPC19-MT</v>
      </c>
      <c r="K4111" s="180"/>
      <c r="L4111" s="182" t="str">
        <f>+VLOOKUP('INFO SEAL'!N4062,$J$8:$V$50,3,FALSE)</f>
        <v>POSTE DE CONCRETO ARMADO DE 13/300/150/345</v>
      </c>
      <c r="M4111" s="33">
        <f t="shared" si="142"/>
        <v>0.5</v>
      </c>
    </row>
    <row r="4112" spans="1:13" x14ac:dyDescent="0.25">
      <c r="A4112" s="73">
        <f>+'INFO SEAL'!B4063</f>
        <v>4058</v>
      </c>
      <c r="B4112" s="180" t="str">
        <f t="shared" si="141"/>
        <v>SICODI</v>
      </c>
      <c r="C4112" s="180" t="str">
        <f>+'INFO SEAL'!C4063</f>
        <v>AREQUIPA</v>
      </c>
      <c r="D4112" s="180" t="str">
        <f>+'INFO SEAL'!D4063</f>
        <v>ISLAY</v>
      </c>
      <c r="E4112" s="180" t="str">
        <f>+'INFO SEAL'!E4063</f>
        <v>DEAN VALDIVIA</v>
      </c>
      <c r="F4112" s="180" t="str">
        <f>+IF('INFO SEAL'!I4063="BAJA TENSION","BT",IF('INFO SEAL'!I4063="MEDIA TENSION","MT","AT"))</f>
        <v>MT</v>
      </c>
      <c r="G4112" s="180">
        <f>+'INFO SEAL'!K4063</f>
        <v>13</v>
      </c>
      <c r="H4112" s="180" t="str">
        <f>+'INFO SEAL'!L4063</f>
        <v>POSTE</v>
      </c>
      <c r="I4112" s="180" t="str">
        <f>+'INFO SEAL'!M4063</f>
        <v>CONCRETO</v>
      </c>
      <c r="J4112" s="180" t="str">
        <f>+'INFO SEAL'!N4063&amp;"-"&amp;F4112</f>
        <v>PPC19-MT</v>
      </c>
      <c r="K4112" s="180"/>
      <c r="L4112" s="182" t="str">
        <f>+VLOOKUP('INFO SEAL'!N4063,$J$8:$V$50,3,FALSE)</f>
        <v>POSTE DE CONCRETO ARMADO DE 13/300/150/345</v>
      </c>
      <c r="M4112" s="33">
        <f t="shared" si="142"/>
        <v>0.5</v>
      </c>
    </row>
    <row r="4113" spans="1:13" x14ac:dyDescent="0.25">
      <c r="A4113" s="73">
        <f>+'INFO SEAL'!B4064</f>
        <v>4059</v>
      </c>
      <c r="B4113" s="180" t="str">
        <f t="shared" si="141"/>
        <v>SICODI</v>
      </c>
      <c r="C4113" s="180" t="str">
        <f>+'INFO SEAL'!C4064</f>
        <v>AREQUIPA</v>
      </c>
      <c r="D4113" s="180" t="str">
        <f>+'INFO SEAL'!D4064</f>
        <v>ISLAY</v>
      </c>
      <c r="E4113" s="180" t="str">
        <f>+'INFO SEAL'!E4064</f>
        <v>DEAN VALDIVIA</v>
      </c>
      <c r="F4113" s="180" t="str">
        <f>+IF('INFO SEAL'!I4064="BAJA TENSION","BT",IF('INFO SEAL'!I4064="MEDIA TENSION","MT","AT"))</f>
        <v>MT</v>
      </c>
      <c r="G4113" s="180">
        <f>+'INFO SEAL'!K4064</f>
        <v>13</v>
      </c>
      <c r="H4113" s="180" t="str">
        <f>+'INFO SEAL'!L4064</f>
        <v>POSTE</v>
      </c>
      <c r="I4113" s="180" t="str">
        <f>+'INFO SEAL'!M4064</f>
        <v>CONCRETO</v>
      </c>
      <c r="J4113" s="180" t="str">
        <f>+'INFO SEAL'!N4064&amp;"-"&amp;F4113</f>
        <v>PPC19-MT</v>
      </c>
      <c r="K4113" s="180"/>
      <c r="L4113" s="182" t="str">
        <f>+VLOOKUP('INFO SEAL'!N4064,$J$8:$V$50,3,FALSE)</f>
        <v>POSTE DE CONCRETO ARMADO DE 13/300/150/345</v>
      </c>
      <c r="M4113" s="33">
        <f t="shared" si="142"/>
        <v>0.5</v>
      </c>
    </row>
    <row r="4114" spans="1:13" x14ac:dyDescent="0.25">
      <c r="A4114" s="73">
        <f>+'INFO SEAL'!B4065</f>
        <v>4060</v>
      </c>
      <c r="B4114" s="180" t="str">
        <f t="shared" si="141"/>
        <v>SICODI</v>
      </c>
      <c r="C4114" s="180" t="str">
        <f>+'INFO SEAL'!C4065</f>
        <v>AREQUIPA</v>
      </c>
      <c r="D4114" s="180" t="str">
        <f>+'INFO SEAL'!D4065</f>
        <v>ISLAY</v>
      </c>
      <c r="E4114" s="180" t="str">
        <f>+'INFO SEAL'!E4065</f>
        <v>DEAN VALDIVIA</v>
      </c>
      <c r="F4114" s="180" t="str">
        <f>+IF('INFO SEAL'!I4065="BAJA TENSION","BT",IF('INFO SEAL'!I4065="MEDIA TENSION","MT","AT"))</f>
        <v>MT</v>
      </c>
      <c r="G4114" s="180">
        <f>+'INFO SEAL'!K4065</f>
        <v>13</v>
      </c>
      <c r="H4114" s="180" t="str">
        <f>+'INFO SEAL'!L4065</f>
        <v>POSTE</v>
      </c>
      <c r="I4114" s="180" t="str">
        <f>+'INFO SEAL'!M4065</f>
        <v>CONCRETO</v>
      </c>
      <c r="J4114" s="180" t="str">
        <f>+'INFO SEAL'!N4065&amp;"-"&amp;F4114</f>
        <v>PPC19-MT</v>
      </c>
      <c r="K4114" s="180"/>
      <c r="L4114" s="182" t="str">
        <f>+VLOOKUP('INFO SEAL'!N4065,$J$8:$V$50,3,FALSE)</f>
        <v>POSTE DE CONCRETO ARMADO DE 13/300/150/345</v>
      </c>
      <c r="M4114" s="33">
        <f t="shared" si="142"/>
        <v>0.5</v>
      </c>
    </row>
    <row r="4115" spans="1:13" x14ac:dyDescent="0.25">
      <c r="A4115" s="73">
        <f>+'INFO SEAL'!B4066</f>
        <v>4061</v>
      </c>
      <c r="B4115" s="180" t="str">
        <f t="shared" si="141"/>
        <v>SICODI</v>
      </c>
      <c r="C4115" s="180" t="str">
        <f>+'INFO SEAL'!C4066</f>
        <v>AREQUIPA</v>
      </c>
      <c r="D4115" s="180" t="str">
        <f>+'INFO SEAL'!D4066</f>
        <v>ISLAY</v>
      </c>
      <c r="E4115" s="180" t="str">
        <f>+'INFO SEAL'!E4066</f>
        <v>DEAN VALDIVIA</v>
      </c>
      <c r="F4115" s="180" t="str">
        <f>+IF('INFO SEAL'!I4066="BAJA TENSION","BT",IF('INFO SEAL'!I4066="MEDIA TENSION","MT","AT"))</f>
        <v>MT</v>
      </c>
      <c r="G4115" s="180">
        <f>+'INFO SEAL'!K4066</f>
        <v>13</v>
      </c>
      <c r="H4115" s="180" t="str">
        <f>+'INFO SEAL'!L4066</f>
        <v>POSTE</v>
      </c>
      <c r="I4115" s="180" t="str">
        <f>+'INFO SEAL'!M4066</f>
        <v>CONCRETO</v>
      </c>
      <c r="J4115" s="180" t="str">
        <f>+'INFO SEAL'!N4066&amp;"-"&amp;F4115</f>
        <v>PPC19-MT</v>
      </c>
      <c r="K4115" s="180"/>
      <c r="L4115" s="182" t="str">
        <f>+VLOOKUP('INFO SEAL'!N4066,$J$8:$V$50,3,FALSE)</f>
        <v>POSTE DE CONCRETO ARMADO DE 13/300/150/345</v>
      </c>
      <c r="M4115" s="33">
        <f t="shared" si="142"/>
        <v>0.5</v>
      </c>
    </row>
    <row r="4116" spans="1:13" x14ac:dyDescent="0.25">
      <c r="A4116" s="73">
        <f>+'INFO SEAL'!B4067</f>
        <v>4062</v>
      </c>
      <c r="B4116" s="180" t="str">
        <f t="shared" si="141"/>
        <v>SICODI</v>
      </c>
      <c r="C4116" s="180" t="str">
        <f>+'INFO SEAL'!C4067</f>
        <v>AREQUIPA</v>
      </c>
      <c r="D4116" s="180" t="str">
        <f>+'INFO SEAL'!D4067</f>
        <v>ISLAY</v>
      </c>
      <c r="E4116" s="180" t="str">
        <f>+'INFO SEAL'!E4067</f>
        <v>DEAN VALDIVIA</v>
      </c>
      <c r="F4116" s="180" t="str">
        <f>+IF('INFO SEAL'!I4067="BAJA TENSION","BT",IF('INFO SEAL'!I4067="MEDIA TENSION","MT","AT"))</f>
        <v>MT</v>
      </c>
      <c r="G4116" s="180">
        <f>+'INFO SEAL'!K4067</f>
        <v>13</v>
      </c>
      <c r="H4116" s="180" t="str">
        <f>+'INFO SEAL'!L4067</f>
        <v>POSTE</v>
      </c>
      <c r="I4116" s="180" t="str">
        <f>+'INFO SEAL'!M4067</f>
        <v>CONCRETO</v>
      </c>
      <c r="J4116" s="180" t="str">
        <f>+'INFO SEAL'!N4067&amp;"-"&amp;F4116</f>
        <v>PPC19-MT</v>
      </c>
      <c r="K4116" s="180"/>
      <c r="L4116" s="182" t="str">
        <f>+VLOOKUP('INFO SEAL'!N4067,$J$8:$V$50,3,FALSE)</f>
        <v>POSTE DE CONCRETO ARMADO DE 13/300/150/345</v>
      </c>
      <c r="M4116" s="33">
        <f t="shared" si="142"/>
        <v>0.5</v>
      </c>
    </row>
    <row r="4117" spans="1:13" x14ac:dyDescent="0.25">
      <c r="A4117" s="73">
        <f>+'INFO SEAL'!B4068</f>
        <v>4063</v>
      </c>
      <c r="B4117" s="180" t="str">
        <f t="shared" si="141"/>
        <v>SICODI</v>
      </c>
      <c r="C4117" s="180" t="str">
        <f>+'INFO SEAL'!C4068</f>
        <v>AREQUIPA</v>
      </c>
      <c r="D4117" s="180" t="str">
        <f>+'INFO SEAL'!D4068</f>
        <v>ISLAY</v>
      </c>
      <c r="E4117" s="180" t="str">
        <f>+'INFO SEAL'!E4068</f>
        <v>DEAN VALDIVIA</v>
      </c>
      <c r="F4117" s="180" t="str">
        <f>+IF('INFO SEAL'!I4068="BAJA TENSION","BT",IF('INFO SEAL'!I4068="MEDIA TENSION","MT","AT"))</f>
        <v>MT</v>
      </c>
      <c r="G4117" s="180">
        <f>+'INFO SEAL'!K4068</f>
        <v>12</v>
      </c>
      <c r="H4117" s="180" t="str">
        <f>+'INFO SEAL'!L4068</f>
        <v>POSTE</v>
      </c>
      <c r="I4117" s="180" t="str">
        <f>+'INFO SEAL'!M4068</f>
        <v>MADERA</v>
      </c>
      <c r="J4117" s="180" t="str">
        <f>+'INFO SEAL'!N4068&amp;"-"&amp;F4117</f>
        <v>PPM19-MT</v>
      </c>
      <c r="K4117" s="180"/>
      <c r="L4117" s="182" t="str">
        <f>+VLOOKUP('INFO SEAL'!N4068,$J$8:$V$50,3,FALSE)</f>
        <v>POSTE DE MADERA TRATADA DE 12 mts. CL.4</v>
      </c>
      <c r="M4117" s="33">
        <f t="shared" si="142"/>
        <v>1</v>
      </c>
    </row>
    <row r="4118" spans="1:13" x14ac:dyDescent="0.25">
      <c r="A4118" s="73">
        <f>+'INFO SEAL'!B4069</f>
        <v>4064</v>
      </c>
      <c r="B4118" s="180" t="str">
        <f t="shared" si="141"/>
        <v>SICODI</v>
      </c>
      <c r="C4118" s="180" t="str">
        <f>+'INFO SEAL'!C4069</f>
        <v>AREQUIPA</v>
      </c>
      <c r="D4118" s="180" t="str">
        <f>+'INFO SEAL'!D4069</f>
        <v>ISLAY</v>
      </c>
      <c r="E4118" s="180" t="str">
        <f>+'INFO SEAL'!E4069</f>
        <v>DEAN VALDIVIA</v>
      </c>
      <c r="F4118" s="180" t="str">
        <f>+IF('INFO SEAL'!I4069="BAJA TENSION","BT",IF('INFO SEAL'!I4069="MEDIA TENSION","MT","AT"))</f>
        <v>MT</v>
      </c>
      <c r="G4118" s="180">
        <f>+'INFO SEAL'!K4069</f>
        <v>12</v>
      </c>
      <c r="H4118" s="180" t="str">
        <f>+'INFO SEAL'!L4069</f>
        <v>POSTE</v>
      </c>
      <c r="I4118" s="180" t="str">
        <f>+'INFO SEAL'!M4069</f>
        <v>MADERA</v>
      </c>
      <c r="J4118" s="180" t="str">
        <f>+'INFO SEAL'!N4069&amp;"-"&amp;F4118</f>
        <v>PPM19-MT</v>
      </c>
      <c r="K4118" s="180"/>
      <c r="L4118" s="182" t="str">
        <f>+VLOOKUP('INFO SEAL'!N4069,$J$8:$V$50,3,FALSE)</f>
        <v>POSTE DE MADERA TRATADA DE 12 mts. CL.4</v>
      </c>
      <c r="M4118" s="33">
        <f t="shared" si="142"/>
        <v>1</v>
      </c>
    </row>
    <row r="4119" spans="1:13" x14ac:dyDescent="0.25">
      <c r="A4119" s="73">
        <f>+'INFO SEAL'!B4070</f>
        <v>4065</v>
      </c>
      <c r="B4119" s="180" t="str">
        <f t="shared" si="141"/>
        <v>SICODI</v>
      </c>
      <c r="C4119" s="180" t="str">
        <f>+'INFO SEAL'!C4070</f>
        <v>AREQUIPA</v>
      </c>
      <c r="D4119" s="180" t="str">
        <f>+'INFO SEAL'!D4070</f>
        <v>ISLAY</v>
      </c>
      <c r="E4119" s="180" t="str">
        <f>+'INFO SEAL'!E4070</f>
        <v>DEAN VALDIVIA</v>
      </c>
      <c r="F4119" s="180" t="str">
        <f>+IF('INFO SEAL'!I4070="BAJA TENSION","BT",IF('INFO SEAL'!I4070="MEDIA TENSION","MT","AT"))</f>
        <v>MT</v>
      </c>
      <c r="G4119" s="180">
        <f>+'INFO SEAL'!K4070</f>
        <v>12</v>
      </c>
      <c r="H4119" s="180" t="str">
        <f>+'INFO SEAL'!L4070</f>
        <v>POSTE</v>
      </c>
      <c r="I4119" s="180" t="str">
        <f>+'INFO SEAL'!M4070</f>
        <v>MADERA</v>
      </c>
      <c r="J4119" s="180" t="str">
        <f>+'INFO SEAL'!N4070&amp;"-"&amp;F4119</f>
        <v>PPM19-MT</v>
      </c>
      <c r="K4119" s="180"/>
      <c r="L4119" s="182" t="str">
        <f>+VLOOKUP('INFO SEAL'!N4070,$J$8:$V$50,3,FALSE)</f>
        <v>POSTE DE MADERA TRATADA DE 12 mts. CL.4</v>
      </c>
      <c r="M4119" s="33">
        <f t="shared" si="142"/>
        <v>1</v>
      </c>
    </row>
    <row r="4120" spans="1:13" x14ac:dyDescent="0.25">
      <c r="A4120" s="73">
        <f>+'INFO SEAL'!B4071</f>
        <v>4066</v>
      </c>
      <c r="B4120" s="180" t="str">
        <f t="shared" si="141"/>
        <v>SICODI</v>
      </c>
      <c r="C4120" s="180" t="str">
        <f>+'INFO SEAL'!C4071</f>
        <v>AREQUIPA</v>
      </c>
      <c r="D4120" s="180" t="str">
        <f>+'INFO SEAL'!D4071</f>
        <v>ISLAY</v>
      </c>
      <c r="E4120" s="180" t="str">
        <f>+'INFO SEAL'!E4071</f>
        <v>DEAN VALDIVIA</v>
      </c>
      <c r="F4120" s="180" t="str">
        <f>+IF('INFO SEAL'!I4071="BAJA TENSION","BT",IF('INFO SEAL'!I4071="MEDIA TENSION","MT","AT"))</f>
        <v>MT</v>
      </c>
      <c r="G4120" s="180">
        <f>+'INFO SEAL'!K4071</f>
        <v>12</v>
      </c>
      <c r="H4120" s="180" t="str">
        <f>+'INFO SEAL'!L4071</f>
        <v>POSTE</v>
      </c>
      <c r="I4120" s="180" t="str">
        <f>+'INFO SEAL'!M4071</f>
        <v>MADERA</v>
      </c>
      <c r="J4120" s="180" t="str">
        <f>+'INFO SEAL'!N4071&amp;"-"&amp;F4120</f>
        <v>PPM19-MT</v>
      </c>
      <c r="K4120" s="180"/>
      <c r="L4120" s="182" t="str">
        <f>+VLOOKUP('INFO SEAL'!N4071,$J$8:$V$50,3,FALSE)</f>
        <v>POSTE DE MADERA TRATADA DE 12 mts. CL.4</v>
      </c>
      <c r="M4120" s="33">
        <f t="shared" si="142"/>
        <v>1</v>
      </c>
    </row>
    <row r="4121" spans="1:13" x14ac:dyDescent="0.25">
      <c r="A4121" s="73">
        <f>+'INFO SEAL'!B4072</f>
        <v>4067</v>
      </c>
      <c r="B4121" s="180" t="str">
        <f t="shared" si="141"/>
        <v>SICODI</v>
      </c>
      <c r="C4121" s="180" t="str">
        <f>+'INFO SEAL'!C4072</f>
        <v>AREQUIPA</v>
      </c>
      <c r="D4121" s="180" t="str">
        <f>+'INFO SEAL'!D4072</f>
        <v>ISLAY</v>
      </c>
      <c r="E4121" s="180" t="str">
        <f>+'INFO SEAL'!E4072</f>
        <v>DEAN VALDIVIA</v>
      </c>
      <c r="F4121" s="180" t="str">
        <f>+IF('INFO SEAL'!I4072="BAJA TENSION","BT",IF('INFO SEAL'!I4072="MEDIA TENSION","MT","AT"))</f>
        <v>MT</v>
      </c>
      <c r="G4121" s="180">
        <f>+'INFO SEAL'!K4072</f>
        <v>12</v>
      </c>
      <c r="H4121" s="180" t="str">
        <f>+'INFO SEAL'!L4072</f>
        <v>POSTE</v>
      </c>
      <c r="I4121" s="180" t="str">
        <f>+'INFO SEAL'!M4072</f>
        <v>MADERA</v>
      </c>
      <c r="J4121" s="180" t="str">
        <f>+'INFO SEAL'!N4072&amp;"-"&amp;F4121</f>
        <v>PPM19-MT</v>
      </c>
      <c r="K4121" s="180"/>
      <c r="L4121" s="182" t="str">
        <f>+VLOOKUP('INFO SEAL'!N4072,$J$8:$V$50,3,FALSE)</f>
        <v>POSTE DE MADERA TRATADA DE 12 mts. CL.4</v>
      </c>
      <c r="M4121" s="33">
        <f t="shared" si="142"/>
        <v>1</v>
      </c>
    </row>
    <row r="4122" spans="1:13" x14ac:dyDescent="0.25">
      <c r="A4122" s="73">
        <f>+'INFO SEAL'!B4073</f>
        <v>4068</v>
      </c>
      <c r="B4122" s="180" t="str">
        <f t="shared" si="141"/>
        <v>SICODI</v>
      </c>
      <c r="C4122" s="180" t="str">
        <f>+'INFO SEAL'!C4073</f>
        <v>AREQUIPA</v>
      </c>
      <c r="D4122" s="180" t="str">
        <f>+'INFO SEAL'!D4073</f>
        <v>ISLAY</v>
      </c>
      <c r="E4122" s="180" t="str">
        <f>+'INFO SEAL'!E4073</f>
        <v>DEAN VALDIVIA</v>
      </c>
      <c r="F4122" s="180" t="str">
        <f>+IF('INFO SEAL'!I4073="BAJA TENSION","BT",IF('INFO SEAL'!I4073="MEDIA TENSION","MT","AT"))</f>
        <v>MT</v>
      </c>
      <c r="G4122" s="180">
        <f>+'INFO SEAL'!K4073</f>
        <v>12</v>
      </c>
      <c r="H4122" s="180" t="str">
        <f>+'INFO SEAL'!L4073</f>
        <v>POSTE</v>
      </c>
      <c r="I4122" s="180" t="str">
        <f>+'INFO SEAL'!M4073</f>
        <v>MADERA</v>
      </c>
      <c r="J4122" s="180" t="str">
        <f>+'INFO SEAL'!N4073&amp;"-"&amp;F4122</f>
        <v>PPM19-MT</v>
      </c>
      <c r="K4122" s="180"/>
      <c r="L4122" s="182" t="str">
        <f>+VLOOKUP('INFO SEAL'!N4073,$J$8:$V$50,3,FALSE)</f>
        <v>POSTE DE MADERA TRATADA DE 12 mts. CL.4</v>
      </c>
      <c r="M4122" s="33">
        <f t="shared" si="142"/>
        <v>1</v>
      </c>
    </row>
    <row r="4123" spans="1:13" x14ac:dyDescent="0.25">
      <c r="A4123" s="73">
        <f>+'INFO SEAL'!B4074</f>
        <v>4069</v>
      </c>
      <c r="B4123" s="180" t="str">
        <f t="shared" si="141"/>
        <v>SICODI</v>
      </c>
      <c r="C4123" s="180" t="str">
        <f>+'INFO SEAL'!C4074</f>
        <v>AREQUIPA</v>
      </c>
      <c r="D4123" s="180" t="str">
        <f>+'INFO SEAL'!D4074</f>
        <v>ISLAY</v>
      </c>
      <c r="E4123" s="180" t="str">
        <f>+'INFO SEAL'!E4074</f>
        <v>DEAN VALDIVIA</v>
      </c>
      <c r="F4123" s="180" t="str">
        <f>+IF('INFO SEAL'!I4074="BAJA TENSION","BT",IF('INFO SEAL'!I4074="MEDIA TENSION","MT","AT"))</f>
        <v>MT</v>
      </c>
      <c r="G4123" s="180">
        <f>+'INFO SEAL'!K4074</f>
        <v>12</v>
      </c>
      <c r="H4123" s="180" t="str">
        <f>+'INFO SEAL'!L4074</f>
        <v>POSTE</v>
      </c>
      <c r="I4123" s="180" t="str">
        <f>+'INFO SEAL'!M4074</f>
        <v>CONCRETO</v>
      </c>
      <c r="J4123" s="180" t="str">
        <f>+'INFO SEAL'!N4074&amp;"-"&amp;F4123</f>
        <v>PPC15-MT</v>
      </c>
      <c r="K4123" s="180"/>
      <c r="L4123" s="182" t="str">
        <f>+VLOOKUP('INFO SEAL'!N4074,$J$8:$V$50,3,FALSE)</f>
        <v>POSTE DE CONCRETO ARMADO DE 12/200/120/300</v>
      </c>
      <c r="M4123" s="33">
        <f t="shared" si="142"/>
        <v>0.3</v>
      </c>
    </row>
    <row r="4124" spans="1:13" x14ac:dyDescent="0.25">
      <c r="A4124" s="73">
        <f>+'INFO SEAL'!B4075</f>
        <v>4070</v>
      </c>
      <c r="B4124" s="180" t="str">
        <f t="shared" si="141"/>
        <v>SICODI</v>
      </c>
      <c r="C4124" s="180" t="str">
        <f>+'INFO SEAL'!C4075</f>
        <v>AREQUIPA</v>
      </c>
      <c r="D4124" s="180" t="str">
        <f>+'INFO SEAL'!D4075</f>
        <v>ISLAY</v>
      </c>
      <c r="E4124" s="180" t="str">
        <f>+'INFO SEAL'!E4075</f>
        <v>DEAN VALDIVIA</v>
      </c>
      <c r="F4124" s="180" t="str">
        <f>+IF('INFO SEAL'!I4075="BAJA TENSION","BT",IF('INFO SEAL'!I4075="MEDIA TENSION","MT","AT"))</f>
        <v>MT</v>
      </c>
      <c r="G4124" s="180">
        <f>+'INFO SEAL'!K4075</f>
        <v>12</v>
      </c>
      <c r="H4124" s="180" t="str">
        <f>+'INFO SEAL'!L4075</f>
        <v>POSTE</v>
      </c>
      <c r="I4124" s="180" t="str">
        <f>+'INFO SEAL'!M4075</f>
        <v>MADERA</v>
      </c>
      <c r="J4124" s="180" t="str">
        <f>+'INFO SEAL'!N4075&amp;"-"&amp;F4124</f>
        <v>PPM19-MT</v>
      </c>
      <c r="K4124" s="180"/>
      <c r="L4124" s="182" t="str">
        <f>+VLOOKUP('INFO SEAL'!N4075,$J$8:$V$50,3,FALSE)</f>
        <v>POSTE DE MADERA TRATADA DE 12 mts. CL.4</v>
      </c>
      <c r="M4124" s="33">
        <f t="shared" si="142"/>
        <v>1</v>
      </c>
    </row>
    <row r="4125" spans="1:13" x14ac:dyDescent="0.25">
      <c r="A4125" s="73">
        <f>+'INFO SEAL'!B4076</f>
        <v>4071</v>
      </c>
      <c r="B4125" s="180" t="str">
        <f t="shared" si="141"/>
        <v>SICODI</v>
      </c>
      <c r="C4125" s="180" t="str">
        <f>+'INFO SEAL'!C4076</f>
        <v>AREQUIPA</v>
      </c>
      <c r="D4125" s="180" t="str">
        <f>+'INFO SEAL'!D4076</f>
        <v>ISLAY</v>
      </c>
      <c r="E4125" s="180" t="str">
        <f>+'INFO SEAL'!E4076</f>
        <v>DEAN VALDIVIA</v>
      </c>
      <c r="F4125" s="180" t="str">
        <f>+IF('INFO SEAL'!I4076="BAJA TENSION","BT",IF('INFO SEAL'!I4076="MEDIA TENSION","MT","AT"))</f>
        <v>MT</v>
      </c>
      <c r="G4125" s="180">
        <f>+'INFO SEAL'!K4076</f>
        <v>12</v>
      </c>
      <c r="H4125" s="180" t="str">
        <f>+'INFO SEAL'!L4076</f>
        <v>POSTE</v>
      </c>
      <c r="I4125" s="180" t="str">
        <f>+'INFO SEAL'!M4076</f>
        <v>MADERA</v>
      </c>
      <c r="J4125" s="180" t="str">
        <f>+'INFO SEAL'!N4076&amp;"-"&amp;F4125</f>
        <v>PPM19-MT</v>
      </c>
      <c r="K4125" s="180"/>
      <c r="L4125" s="182" t="str">
        <f>+VLOOKUP('INFO SEAL'!N4076,$J$8:$V$50,3,FALSE)</f>
        <v>POSTE DE MADERA TRATADA DE 12 mts. CL.4</v>
      </c>
      <c r="M4125" s="33">
        <f t="shared" si="142"/>
        <v>1</v>
      </c>
    </row>
    <row r="4126" spans="1:13" x14ac:dyDescent="0.25">
      <c r="A4126" s="73">
        <f>+'INFO SEAL'!B4077</f>
        <v>4072</v>
      </c>
      <c r="B4126" s="180" t="str">
        <f t="shared" si="141"/>
        <v>SICODI</v>
      </c>
      <c r="C4126" s="180" t="str">
        <f>+'INFO SEAL'!C4077</f>
        <v>AREQUIPA</v>
      </c>
      <c r="D4126" s="180" t="str">
        <f>+'INFO SEAL'!D4077</f>
        <v>ISLAY</v>
      </c>
      <c r="E4126" s="180" t="str">
        <f>+'INFO SEAL'!E4077</f>
        <v>DEAN VALDIVIA</v>
      </c>
      <c r="F4126" s="180" t="str">
        <f>+IF('INFO SEAL'!I4077="BAJA TENSION","BT",IF('INFO SEAL'!I4077="MEDIA TENSION","MT","AT"))</f>
        <v>MT</v>
      </c>
      <c r="G4126" s="180">
        <f>+'INFO SEAL'!K4077</f>
        <v>12</v>
      </c>
      <c r="H4126" s="180" t="str">
        <f>+'INFO SEAL'!L4077</f>
        <v>POSTE</v>
      </c>
      <c r="I4126" s="180" t="str">
        <f>+'INFO SEAL'!M4077</f>
        <v>CONCRETO</v>
      </c>
      <c r="J4126" s="180" t="str">
        <f>+'INFO SEAL'!N4077&amp;"-"&amp;F4126</f>
        <v>PPC15-MT</v>
      </c>
      <c r="K4126" s="180"/>
      <c r="L4126" s="182" t="str">
        <f>+VLOOKUP('INFO SEAL'!N4077,$J$8:$V$50,3,FALSE)</f>
        <v>POSTE DE CONCRETO ARMADO DE 12/200/120/300</v>
      </c>
      <c r="M4126" s="33">
        <f t="shared" si="142"/>
        <v>0.3</v>
      </c>
    </row>
    <row r="4127" spans="1:13" x14ac:dyDescent="0.25">
      <c r="A4127" s="73">
        <f>+'INFO SEAL'!B4078</f>
        <v>4073</v>
      </c>
      <c r="B4127" s="180" t="str">
        <f t="shared" si="141"/>
        <v>SICODI</v>
      </c>
      <c r="C4127" s="180" t="str">
        <f>+'INFO SEAL'!C4078</f>
        <v>AREQUIPA</v>
      </c>
      <c r="D4127" s="180" t="str">
        <f>+'INFO SEAL'!D4078</f>
        <v>ISLAY</v>
      </c>
      <c r="E4127" s="180" t="str">
        <f>+'INFO SEAL'!E4078</f>
        <v>DEAN VALDIVIA</v>
      </c>
      <c r="F4127" s="180" t="str">
        <f>+IF('INFO SEAL'!I4078="BAJA TENSION","BT",IF('INFO SEAL'!I4078="MEDIA TENSION","MT","AT"))</f>
        <v>MT</v>
      </c>
      <c r="G4127" s="180">
        <f>+'INFO SEAL'!K4078</f>
        <v>12</v>
      </c>
      <c r="H4127" s="180" t="str">
        <f>+'INFO SEAL'!L4078</f>
        <v>POSTE</v>
      </c>
      <c r="I4127" s="180" t="str">
        <f>+'INFO SEAL'!M4078</f>
        <v>CONCRETO</v>
      </c>
      <c r="J4127" s="180" t="str">
        <f>+'INFO SEAL'!N4078&amp;"-"&amp;F4127</f>
        <v>PPC15-MT</v>
      </c>
      <c r="K4127" s="180"/>
      <c r="L4127" s="182" t="str">
        <f>+VLOOKUP('INFO SEAL'!N4078,$J$8:$V$50,3,FALSE)</f>
        <v>POSTE DE CONCRETO ARMADO DE 12/200/120/300</v>
      </c>
      <c r="M4127" s="33">
        <f t="shared" si="142"/>
        <v>0.3</v>
      </c>
    </row>
    <row r="4128" spans="1:13" x14ac:dyDescent="0.25">
      <c r="A4128" s="73">
        <f>+'INFO SEAL'!B4079</f>
        <v>4074</v>
      </c>
      <c r="B4128" s="180" t="str">
        <f t="shared" si="141"/>
        <v>SICODI</v>
      </c>
      <c r="C4128" s="180" t="str">
        <f>+'INFO SEAL'!C4079</f>
        <v>AREQUIPA</v>
      </c>
      <c r="D4128" s="180" t="str">
        <f>+'INFO SEAL'!D4079</f>
        <v>ISLAY</v>
      </c>
      <c r="E4128" s="180" t="str">
        <f>+'INFO SEAL'!E4079</f>
        <v>DEAN VALDIVIA</v>
      </c>
      <c r="F4128" s="180" t="str">
        <f>+IF('INFO SEAL'!I4079="BAJA TENSION","BT",IF('INFO SEAL'!I4079="MEDIA TENSION","MT","AT"))</f>
        <v>MT</v>
      </c>
      <c r="G4128" s="180">
        <f>+'INFO SEAL'!K4079</f>
        <v>12</v>
      </c>
      <c r="H4128" s="180" t="str">
        <f>+'INFO SEAL'!L4079</f>
        <v>POSTE</v>
      </c>
      <c r="I4128" s="180" t="str">
        <f>+'INFO SEAL'!M4079</f>
        <v>CONCRETO</v>
      </c>
      <c r="J4128" s="180" t="str">
        <f>+'INFO SEAL'!N4079&amp;"-"&amp;F4128</f>
        <v>PPC15-MT</v>
      </c>
      <c r="K4128" s="180"/>
      <c r="L4128" s="182" t="str">
        <f>+VLOOKUP('INFO SEAL'!N4079,$J$8:$V$50,3,FALSE)</f>
        <v>POSTE DE CONCRETO ARMADO DE 12/200/120/300</v>
      </c>
      <c r="M4128" s="33">
        <f t="shared" si="142"/>
        <v>0.3</v>
      </c>
    </row>
    <row r="4129" spans="1:13" x14ac:dyDescent="0.25">
      <c r="A4129" s="73">
        <f>+'INFO SEAL'!B4080</f>
        <v>4075</v>
      </c>
      <c r="B4129" s="180" t="str">
        <f t="shared" si="141"/>
        <v>SICODI</v>
      </c>
      <c r="C4129" s="180" t="str">
        <f>+'INFO SEAL'!C4080</f>
        <v>AREQUIPA</v>
      </c>
      <c r="D4129" s="180" t="str">
        <f>+'INFO SEAL'!D4080</f>
        <v>ISLAY</v>
      </c>
      <c r="E4129" s="180" t="str">
        <f>+'INFO SEAL'!E4080</f>
        <v>DEAN VALDIVIA</v>
      </c>
      <c r="F4129" s="180" t="str">
        <f>+IF('INFO SEAL'!I4080="BAJA TENSION","BT",IF('INFO SEAL'!I4080="MEDIA TENSION","MT","AT"))</f>
        <v>MT</v>
      </c>
      <c r="G4129" s="180">
        <f>+'INFO SEAL'!K4080</f>
        <v>12</v>
      </c>
      <c r="H4129" s="180" t="str">
        <f>+'INFO SEAL'!L4080</f>
        <v>POSTE</v>
      </c>
      <c r="I4129" s="180" t="str">
        <f>+'INFO SEAL'!M4080</f>
        <v>MADERA</v>
      </c>
      <c r="J4129" s="180" t="str">
        <f>+'INFO SEAL'!N4080&amp;"-"&amp;F4129</f>
        <v>PPM19-MT</v>
      </c>
      <c r="K4129" s="180"/>
      <c r="L4129" s="182" t="str">
        <f>+VLOOKUP('INFO SEAL'!N4080,$J$8:$V$50,3,FALSE)</f>
        <v>POSTE DE MADERA TRATADA DE 12 mts. CL.4</v>
      </c>
      <c r="M4129" s="33">
        <f t="shared" si="142"/>
        <v>1</v>
      </c>
    </row>
    <row r="4130" spans="1:13" x14ac:dyDescent="0.25">
      <c r="A4130" s="73">
        <f>+'INFO SEAL'!B4081</f>
        <v>4076</v>
      </c>
      <c r="B4130" s="180" t="str">
        <f t="shared" si="141"/>
        <v>SICODI</v>
      </c>
      <c r="C4130" s="180" t="str">
        <f>+'INFO SEAL'!C4081</f>
        <v>AREQUIPA</v>
      </c>
      <c r="D4130" s="180" t="str">
        <f>+'INFO SEAL'!D4081</f>
        <v>ISLAY</v>
      </c>
      <c r="E4130" s="180" t="str">
        <f>+'INFO SEAL'!E4081</f>
        <v>DEAN VALDIVIA</v>
      </c>
      <c r="F4130" s="180" t="str">
        <f>+IF('INFO SEAL'!I4081="BAJA TENSION","BT",IF('INFO SEAL'!I4081="MEDIA TENSION","MT","AT"))</f>
        <v>MT</v>
      </c>
      <c r="G4130" s="180">
        <f>+'INFO SEAL'!K4081</f>
        <v>13</v>
      </c>
      <c r="H4130" s="180" t="str">
        <f>+'INFO SEAL'!L4081</f>
        <v>POSTE</v>
      </c>
      <c r="I4130" s="180" t="str">
        <f>+'INFO SEAL'!M4081</f>
        <v>CONCRETO</v>
      </c>
      <c r="J4130" s="180" t="str">
        <f>+'INFO SEAL'!N4081&amp;"-"&amp;F4130</f>
        <v>PPC18-MT</v>
      </c>
      <c r="K4130" s="180"/>
      <c r="L4130" s="182" t="str">
        <f>+VLOOKUP('INFO SEAL'!N4081,$J$8:$V$50,3,FALSE)</f>
        <v>POSTE DE CONCRETO ARMADO DE 13/200/140/335</v>
      </c>
      <c r="M4130" s="33">
        <f t="shared" si="142"/>
        <v>0.4</v>
      </c>
    </row>
    <row r="4131" spans="1:13" x14ac:dyDescent="0.25">
      <c r="A4131" s="73">
        <f>+'INFO SEAL'!B4082</f>
        <v>4077</v>
      </c>
      <c r="B4131" s="180" t="str">
        <f t="shared" si="141"/>
        <v>SICODI</v>
      </c>
      <c r="C4131" s="180" t="str">
        <f>+'INFO SEAL'!C4082</f>
        <v>AREQUIPA</v>
      </c>
      <c r="D4131" s="180" t="str">
        <f>+'INFO SEAL'!D4082</f>
        <v>ISLAY</v>
      </c>
      <c r="E4131" s="180" t="str">
        <f>+'INFO SEAL'!E4082</f>
        <v>DEAN VALDIVIA</v>
      </c>
      <c r="F4131" s="180" t="str">
        <f>+IF('INFO SEAL'!I4082="BAJA TENSION","BT",IF('INFO SEAL'!I4082="MEDIA TENSION","MT","AT"))</f>
        <v>MT</v>
      </c>
      <c r="G4131" s="180">
        <f>+'INFO SEAL'!K4082</f>
        <v>12</v>
      </c>
      <c r="H4131" s="180" t="str">
        <f>+'INFO SEAL'!L4082</f>
        <v>POSTE</v>
      </c>
      <c r="I4131" s="180" t="str">
        <f>+'INFO SEAL'!M4082</f>
        <v>MADERA</v>
      </c>
      <c r="J4131" s="180" t="str">
        <f>+'INFO SEAL'!N4082&amp;"-"&amp;F4131</f>
        <v>PPM19-MT</v>
      </c>
      <c r="K4131" s="180"/>
      <c r="L4131" s="182" t="str">
        <f>+VLOOKUP('INFO SEAL'!N4082,$J$8:$V$50,3,FALSE)</f>
        <v>POSTE DE MADERA TRATADA DE 12 mts. CL.4</v>
      </c>
      <c r="M4131" s="33">
        <f t="shared" si="142"/>
        <v>1</v>
      </c>
    </row>
    <row r="4132" spans="1:13" x14ac:dyDescent="0.25">
      <c r="A4132" s="73">
        <f>+'INFO SEAL'!B4083</f>
        <v>4078</v>
      </c>
      <c r="B4132" s="180" t="str">
        <f t="shared" si="141"/>
        <v>SICODI</v>
      </c>
      <c r="C4132" s="180" t="str">
        <f>+'INFO SEAL'!C4083</f>
        <v>AREQUIPA</v>
      </c>
      <c r="D4132" s="180" t="str">
        <f>+'INFO SEAL'!D4083</f>
        <v>ISLAY</v>
      </c>
      <c r="E4132" s="180" t="str">
        <f>+'INFO SEAL'!E4083</f>
        <v>DEAN VALDIVIA</v>
      </c>
      <c r="F4132" s="180" t="str">
        <f>+IF('INFO SEAL'!I4083="BAJA TENSION","BT",IF('INFO SEAL'!I4083="MEDIA TENSION","MT","AT"))</f>
        <v>MT</v>
      </c>
      <c r="G4132" s="180">
        <f>+'INFO SEAL'!K4083</f>
        <v>12</v>
      </c>
      <c r="H4132" s="180" t="str">
        <f>+'INFO SEAL'!L4083</f>
        <v>POSTE</v>
      </c>
      <c r="I4132" s="180" t="str">
        <f>+'INFO SEAL'!M4083</f>
        <v>MADERA</v>
      </c>
      <c r="J4132" s="180" t="str">
        <f>+'INFO SEAL'!N4083&amp;"-"&amp;F4132</f>
        <v>PPM19-MT</v>
      </c>
      <c r="K4132" s="180"/>
      <c r="L4132" s="182" t="str">
        <f>+VLOOKUP('INFO SEAL'!N4083,$J$8:$V$50,3,FALSE)</f>
        <v>POSTE DE MADERA TRATADA DE 12 mts. CL.4</v>
      </c>
      <c r="M4132" s="33">
        <f t="shared" si="142"/>
        <v>1</v>
      </c>
    </row>
    <row r="4133" spans="1:13" x14ac:dyDescent="0.25">
      <c r="A4133" s="73">
        <f>+'INFO SEAL'!B4084</f>
        <v>4079</v>
      </c>
      <c r="B4133" s="180" t="str">
        <f t="shared" si="141"/>
        <v>SICODI</v>
      </c>
      <c r="C4133" s="180" t="str">
        <f>+'INFO SEAL'!C4084</f>
        <v>AREQUIPA</v>
      </c>
      <c r="D4133" s="180" t="str">
        <f>+'INFO SEAL'!D4084</f>
        <v>ISLAY</v>
      </c>
      <c r="E4133" s="180" t="str">
        <f>+'INFO SEAL'!E4084</f>
        <v>DEAN VALDIVIA</v>
      </c>
      <c r="F4133" s="180" t="str">
        <f>+IF('INFO SEAL'!I4084="BAJA TENSION","BT",IF('INFO SEAL'!I4084="MEDIA TENSION","MT","AT"))</f>
        <v>MT</v>
      </c>
      <c r="G4133" s="180">
        <f>+'INFO SEAL'!K4084</f>
        <v>12</v>
      </c>
      <c r="H4133" s="180" t="str">
        <f>+'INFO SEAL'!L4084</f>
        <v>POSTE</v>
      </c>
      <c r="I4133" s="180" t="str">
        <f>+'INFO SEAL'!M4084</f>
        <v>MADERA</v>
      </c>
      <c r="J4133" s="180" t="str">
        <f>+'INFO SEAL'!N4084&amp;"-"&amp;F4133</f>
        <v>PPM19-MT</v>
      </c>
      <c r="K4133" s="180"/>
      <c r="L4133" s="182" t="str">
        <f>+VLOOKUP('INFO SEAL'!N4084,$J$8:$V$50,3,FALSE)</f>
        <v>POSTE DE MADERA TRATADA DE 12 mts. CL.4</v>
      </c>
      <c r="M4133" s="33">
        <f t="shared" si="142"/>
        <v>1</v>
      </c>
    </row>
    <row r="4134" spans="1:13" x14ac:dyDescent="0.25">
      <c r="A4134" s="73">
        <f>+'INFO SEAL'!B4085</f>
        <v>4080</v>
      </c>
      <c r="B4134" s="180" t="str">
        <f t="shared" si="141"/>
        <v>SICODI</v>
      </c>
      <c r="C4134" s="180" t="str">
        <f>+'INFO SEAL'!C4085</f>
        <v>AREQUIPA</v>
      </c>
      <c r="D4134" s="180" t="str">
        <f>+'INFO SEAL'!D4085</f>
        <v>ISLAY</v>
      </c>
      <c r="E4134" s="180" t="str">
        <f>+'INFO SEAL'!E4085</f>
        <v>DEAN VALDIVIA</v>
      </c>
      <c r="F4134" s="180" t="str">
        <f>+IF('INFO SEAL'!I4085="BAJA TENSION","BT",IF('INFO SEAL'!I4085="MEDIA TENSION","MT","AT"))</f>
        <v>MT</v>
      </c>
      <c r="G4134" s="180">
        <f>+'INFO SEAL'!K4085</f>
        <v>12</v>
      </c>
      <c r="H4134" s="180" t="str">
        <f>+'INFO SEAL'!L4085</f>
        <v>POSTE</v>
      </c>
      <c r="I4134" s="180" t="str">
        <f>+'INFO SEAL'!M4085</f>
        <v>MADERA</v>
      </c>
      <c r="J4134" s="180" t="str">
        <f>+'INFO SEAL'!N4085&amp;"-"&amp;F4134</f>
        <v>PPM19-MT</v>
      </c>
      <c r="K4134" s="180"/>
      <c r="L4134" s="182" t="str">
        <f>+VLOOKUP('INFO SEAL'!N4085,$J$8:$V$50,3,FALSE)</f>
        <v>POSTE DE MADERA TRATADA DE 12 mts. CL.4</v>
      </c>
      <c r="M4134" s="33">
        <f t="shared" si="142"/>
        <v>1</v>
      </c>
    </row>
    <row r="4135" spans="1:13" x14ac:dyDescent="0.25">
      <c r="A4135" s="73">
        <f>+'INFO SEAL'!B4086</f>
        <v>4081</v>
      </c>
      <c r="B4135" s="180" t="str">
        <f t="shared" si="141"/>
        <v>SICODI</v>
      </c>
      <c r="C4135" s="180" t="str">
        <f>+'INFO SEAL'!C4086</f>
        <v>AREQUIPA</v>
      </c>
      <c r="D4135" s="180" t="str">
        <f>+'INFO SEAL'!D4086</f>
        <v>ISLAY</v>
      </c>
      <c r="E4135" s="180" t="str">
        <f>+'INFO SEAL'!E4086</f>
        <v>DEAN VALDIVIA</v>
      </c>
      <c r="F4135" s="180" t="str">
        <f>+IF('INFO SEAL'!I4086="BAJA TENSION","BT",IF('INFO SEAL'!I4086="MEDIA TENSION","MT","AT"))</f>
        <v>MT</v>
      </c>
      <c r="G4135" s="180">
        <f>+'INFO SEAL'!K4086</f>
        <v>12</v>
      </c>
      <c r="H4135" s="180" t="str">
        <f>+'INFO SEAL'!L4086</f>
        <v>POSTE</v>
      </c>
      <c r="I4135" s="180" t="str">
        <f>+'INFO SEAL'!M4086</f>
        <v>MADERA</v>
      </c>
      <c r="J4135" s="180" t="str">
        <f>+'INFO SEAL'!N4086&amp;"-"&amp;F4135</f>
        <v>PPM19-MT</v>
      </c>
      <c r="K4135" s="180"/>
      <c r="L4135" s="182" t="str">
        <f>+VLOOKUP('INFO SEAL'!N4086,$J$8:$V$50,3,FALSE)</f>
        <v>POSTE DE MADERA TRATADA DE 12 mts. CL.4</v>
      </c>
      <c r="M4135" s="33">
        <f t="shared" si="142"/>
        <v>1</v>
      </c>
    </row>
    <row r="4136" spans="1:13" x14ac:dyDescent="0.25">
      <c r="A4136" s="73">
        <f>+'INFO SEAL'!B4087</f>
        <v>4082</v>
      </c>
      <c r="B4136" s="180" t="str">
        <f t="shared" si="141"/>
        <v>SICODI</v>
      </c>
      <c r="C4136" s="180" t="str">
        <f>+'INFO SEAL'!C4087</f>
        <v>AREQUIPA</v>
      </c>
      <c r="D4136" s="180" t="str">
        <f>+'INFO SEAL'!D4087</f>
        <v>ISLAY</v>
      </c>
      <c r="E4136" s="180" t="str">
        <f>+'INFO SEAL'!E4087</f>
        <v>DEAN VALDIVIA</v>
      </c>
      <c r="F4136" s="180" t="str">
        <f>+IF('INFO SEAL'!I4087="BAJA TENSION","BT",IF('INFO SEAL'!I4087="MEDIA TENSION","MT","AT"))</f>
        <v>MT</v>
      </c>
      <c r="G4136" s="180">
        <f>+'INFO SEAL'!K4087</f>
        <v>12</v>
      </c>
      <c r="H4136" s="180" t="str">
        <f>+'INFO SEAL'!L4087</f>
        <v>POSTE</v>
      </c>
      <c r="I4136" s="180" t="str">
        <f>+'INFO SEAL'!M4087</f>
        <v>MADERA</v>
      </c>
      <c r="J4136" s="180" t="str">
        <f>+'INFO SEAL'!N4087&amp;"-"&amp;F4136</f>
        <v>PPM19-MT</v>
      </c>
      <c r="K4136" s="180"/>
      <c r="L4136" s="182" t="str">
        <f>+VLOOKUP('INFO SEAL'!N4087,$J$8:$V$50,3,FALSE)</f>
        <v>POSTE DE MADERA TRATADA DE 12 mts. CL.4</v>
      </c>
      <c r="M4136" s="33">
        <f t="shared" si="142"/>
        <v>1</v>
      </c>
    </row>
    <row r="4137" spans="1:13" x14ac:dyDescent="0.25">
      <c r="A4137" s="73">
        <f>+'INFO SEAL'!B4088</f>
        <v>4083</v>
      </c>
      <c r="B4137" s="180" t="str">
        <f t="shared" si="141"/>
        <v>SICODI</v>
      </c>
      <c r="C4137" s="180" t="str">
        <f>+'INFO SEAL'!C4088</f>
        <v>AREQUIPA</v>
      </c>
      <c r="D4137" s="180" t="str">
        <f>+'INFO SEAL'!D4088</f>
        <v>ISLAY</v>
      </c>
      <c r="E4137" s="180" t="str">
        <f>+'INFO SEAL'!E4088</f>
        <v>DEAN VALDIVIA</v>
      </c>
      <c r="F4137" s="180" t="str">
        <f>+IF('INFO SEAL'!I4088="BAJA TENSION","BT",IF('INFO SEAL'!I4088="MEDIA TENSION","MT","AT"))</f>
        <v>MT</v>
      </c>
      <c r="G4137" s="180">
        <f>+'INFO SEAL'!K4088</f>
        <v>12</v>
      </c>
      <c r="H4137" s="180" t="str">
        <f>+'INFO SEAL'!L4088</f>
        <v>POSTE</v>
      </c>
      <c r="I4137" s="180" t="str">
        <f>+'INFO SEAL'!M4088</f>
        <v>MADERA</v>
      </c>
      <c r="J4137" s="180" t="str">
        <f>+'INFO SEAL'!N4088&amp;"-"&amp;F4137</f>
        <v>PPM19-MT</v>
      </c>
      <c r="K4137" s="180"/>
      <c r="L4137" s="182" t="str">
        <f>+VLOOKUP('INFO SEAL'!N4088,$J$8:$V$50,3,FALSE)</f>
        <v>POSTE DE MADERA TRATADA DE 12 mts. CL.4</v>
      </c>
      <c r="M4137" s="33">
        <f t="shared" si="142"/>
        <v>1</v>
      </c>
    </row>
    <row r="4138" spans="1:13" x14ac:dyDescent="0.25">
      <c r="A4138" s="73">
        <f>+'INFO SEAL'!B4089</f>
        <v>4084</v>
      </c>
      <c r="B4138" s="180" t="str">
        <f t="shared" si="141"/>
        <v>SICODI</v>
      </c>
      <c r="C4138" s="180" t="str">
        <f>+'INFO SEAL'!C4089</f>
        <v>AREQUIPA</v>
      </c>
      <c r="D4138" s="180" t="str">
        <f>+'INFO SEAL'!D4089</f>
        <v>ISLAY</v>
      </c>
      <c r="E4138" s="180" t="str">
        <f>+'INFO SEAL'!E4089</f>
        <v>DEAN VALDIVIA</v>
      </c>
      <c r="F4138" s="180" t="str">
        <f>+IF('INFO SEAL'!I4089="BAJA TENSION","BT",IF('INFO SEAL'!I4089="MEDIA TENSION","MT","AT"))</f>
        <v>MT</v>
      </c>
      <c r="G4138" s="180">
        <f>+'INFO SEAL'!K4089</f>
        <v>12</v>
      </c>
      <c r="H4138" s="180" t="str">
        <f>+'INFO SEAL'!L4089</f>
        <v>POSTE</v>
      </c>
      <c r="I4138" s="180" t="str">
        <f>+'INFO SEAL'!M4089</f>
        <v>MADERA</v>
      </c>
      <c r="J4138" s="180" t="str">
        <f>+'INFO SEAL'!N4089&amp;"-"&amp;F4138</f>
        <v>PPM19-MT</v>
      </c>
      <c r="K4138" s="180"/>
      <c r="L4138" s="182" t="str">
        <f>+VLOOKUP('INFO SEAL'!N4089,$J$8:$V$50,3,FALSE)</f>
        <v>POSTE DE MADERA TRATADA DE 12 mts. CL.4</v>
      </c>
      <c r="M4138" s="33">
        <f t="shared" si="142"/>
        <v>1</v>
      </c>
    </row>
    <row r="4139" spans="1:13" x14ac:dyDescent="0.25">
      <c r="A4139" s="73">
        <f>+'INFO SEAL'!B4090</f>
        <v>4085</v>
      </c>
      <c r="B4139" s="180" t="str">
        <f t="shared" si="141"/>
        <v>SICODI</v>
      </c>
      <c r="C4139" s="180" t="str">
        <f>+'INFO SEAL'!C4090</f>
        <v>AREQUIPA</v>
      </c>
      <c r="D4139" s="180" t="str">
        <f>+'INFO SEAL'!D4090</f>
        <v>ISLAY</v>
      </c>
      <c r="E4139" s="180" t="str">
        <f>+'INFO SEAL'!E4090</f>
        <v>DEAN VALDIVIA</v>
      </c>
      <c r="F4139" s="180" t="str">
        <f>+IF('INFO SEAL'!I4090="BAJA TENSION","BT",IF('INFO SEAL'!I4090="MEDIA TENSION","MT","AT"))</f>
        <v>MT</v>
      </c>
      <c r="G4139" s="180">
        <f>+'INFO SEAL'!K4090</f>
        <v>12</v>
      </c>
      <c r="H4139" s="180" t="str">
        <f>+'INFO SEAL'!L4090</f>
        <v>POSTE</v>
      </c>
      <c r="I4139" s="180" t="str">
        <f>+'INFO SEAL'!M4090</f>
        <v>MADERA</v>
      </c>
      <c r="J4139" s="180" t="str">
        <f>+'INFO SEAL'!N4090&amp;"-"&amp;F4139</f>
        <v>PPM19-MT</v>
      </c>
      <c r="K4139" s="180"/>
      <c r="L4139" s="182" t="str">
        <f>+VLOOKUP('INFO SEAL'!N4090,$J$8:$V$50,3,FALSE)</f>
        <v>POSTE DE MADERA TRATADA DE 12 mts. CL.4</v>
      </c>
      <c r="M4139" s="33">
        <f t="shared" si="142"/>
        <v>1</v>
      </c>
    </row>
    <row r="4140" spans="1:13" x14ac:dyDescent="0.25">
      <c r="A4140" s="73">
        <f>+'INFO SEAL'!B4091</f>
        <v>4086</v>
      </c>
      <c r="B4140" s="180" t="str">
        <f t="shared" si="141"/>
        <v>SICODI</v>
      </c>
      <c r="C4140" s="180" t="str">
        <f>+'INFO SEAL'!C4091</f>
        <v>AREQUIPA</v>
      </c>
      <c r="D4140" s="180" t="str">
        <f>+'INFO SEAL'!D4091</f>
        <v>ISLAY</v>
      </c>
      <c r="E4140" s="180" t="str">
        <f>+'INFO SEAL'!E4091</f>
        <v>DEAN VALDIVIA</v>
      </c>
      <c r="F4140" s="180" t="str">
        <f>+IF('INFO SEAL'!I4091="BAJA TENSION","BT",IF('INFO SEAL'!I4091="MEDIA TENSION","MT","AT"))</f>
        <v>MT</v>
      </c>
      <c r="G4140" s="180">
        <f>+'INFO SEAL'!K4091</f>
        <v>12</v>
      </c>
      <c r="H4140" s="180" t="str">
        <f>+'INFO SEAL'!L4091</f>
        <v>POSTE</v>
      </c>
      <c r="I4140" s="180" t="str">
        <f>+'INFO SEAL'!M4091</f>
        <v>MADERA</v>
      </c>
      <c r="J4140" s="180" t="str">
        <f>+'INFO SEAL'!N4091&amp;"-"&amp;F4140</f>
        <v>PPM19-MT</v>
      </c>
      <c r="K4140" s="180"/>
      <c r="L4140" s="182" t="str">
        <f>+VLOOKUP('INFO SEAL'!N4091,$J$8:$V$50,3,FALSE)</f>
        <v>POSTE DE MADERA TRATADA DE 12 mts. CL.4</v>
      </c>
      <c r="M4140" s="33">
        <f t="shared" si="142"/>
        <v>1</v>
      </c>
    </row>
    <row r="4141" spans="1:13" x14ac:dyDescent="0.25">
      <c r="A4141" s="73">
        <f>+'INFO SEAL'!B4092</f>
        <v>4087</v>
      </c>
      <c r="B4141" s="180" t="str">
        <f t="shared" si="141"/>
        <v>SICODI</v>
      </c>
      <c r="C4141" s="180" t="str">
        <f>+'INFO SEAL'!C4092</f>
        <v>AREQUIPA</v>
      </c>
      <c r="D4141" s="180" t="str">
        <f>+'INFO SEAL'!D4092</f>
        <v>ISLAY</v>
      </c>
      <c r="E4141" s="180" t="str">
        <f>+'INFO SEAL'!E4092</f>
        <v>DEAN VALDIVIA</v>
      </c>
      <c r="F4141" s="180" t="str">
        <f>+IF('INFO SEAL'!I4092="BAJA TENSION","BT",IF('INFO SEAL'!I4092="MEDIA TENSION","MT","AT"))</f>
        <v>MT</v>
      </c>
      <c r="G4141" s="180">
        <f>+'INFO SEAL'!K4092</f>
        <v>12</v>
      </c>
      <c r="H4141" s="180" t="str">
        <f>+'INFO SEAL'!L4092</f>
        <v>POSTE</v>
      </c>
      <c r="I4141" s="180" t="str">
        <f>+'INFO SEAL'!M4092</f>
        <v>CONCRETO</v>
      </c>
      <c r="J4141" s="180" t="str">
        <f>+'INFO SEAL'!N4092&amp;"-"&amp;F4141</f>
        <v>PPC15-MT</v>
      </c>
      <c r="K4141" s="180"/>
      <c r="L4141" s="182" t="str">
        <f>+VLOOKUP('INFO SEAL'!N4092,$J$8:$V$50,3,FALSE)</f>
        <v>POSTE DE CONCRETO ARMADO DE 12/200/120/300</v>
      </c>
      <c r="M4141" s="33">
        <f t="shared" si="142"/>
        <v>0.3</v>
      </c>
    </row>
    <row r="4142" spans="1:13" x14ac:dyDescent="0.25">
      <c r="A4142" s="73">
        <f>+'INFO SEAL'!B4093</f>
        <v>4088</v>
      </c>
      <c r="B4142" s="180" t="str">
        <f t="shared" si="141"/>
        <v>SICODI</v>
      </c>
      <c r="C4142" s="180" t="str">
        <f>+'INFO SEAL'!C4093</f>
        <v>AREQUIPA</v>
      </c>
      <c r="D4142" s="180" t="str">
        <f>+'INFO SEAL'!D4093</f>
        <v>ISLAY</v>
      </c>
      <c r="E4142" s="180" t="str">
        <f>+'INFO SEAL'!E4093</f>
        <v>DEAN VALDIVIA</v>
      </c>
      <c r="F4142" s="180" t="str">
        <f>+IF('INFO SEAL'!I4093="BAJA TENSION","BT",IF('INFO SEAL'!I4093="MEDIA TENSION","MT","AT"))</f>
        <v>MT</v>
      </c>
      <c r="G4142" s="180">
        <f>+'INFO SEAL'!K4093</f>
        <v>12</v>
      </c>
      <c r="H4142" s="180" t="str">
        <f>+'INFO SEAL'!L4093</f>
        <v>POSTE</v>
      </c>
      <c r="I4142" s="180" t="str">
        <f>+'INFO SEAL'!M4093</f>
        <v>MADERA</v>
      </c>
      <c r="J4142" s="180" t="str">
        <f>+'INFO SEAL'!N4093&amp;"-"&amp;F4142</f>
        <v>PPM19-MT</v>
      </c>
      <c r="K4142" s="180"/>
      <c r="L4142" s="182" t="str">
        <f>+VLOOKUP('INFO SEAL'!N4093,$J$8:$V$50,3,FALSE)</f>
        <v>POSTE DE MADERA TRATADA DE 12 mts. CL.4</v>
      </c>
      <c r="M4142" s="33">
        <f t="shared" si="142"/>
        <v>1</v>
      </c>
    </row>
    <row r="4143" spans="1:13" x14ac:dyDescent="0.25">
      <c r="A4143" s="73">
        <f>+'INFO SEAL'!B4094</f>
        <v>4089</v>
      </c>
      <c r="B4143" s="180" t="str">
        <f t="shared" si="141"/>
        <v>SICODI</v>
      </c>
      <c r="C4143" s="180" t="str">
        <f>+'INFO SEAL'!C4094</f>
        <v>AREQUIPA</v>
      </c>
      <c r="D4143" s="180" t="str">
        <f>+'INFO SEAL'!D4094</f>
        <v>ISLAY</v>
      </c>
      <c r="E4143" s="180" t="str">
        <f>+'INFO SEAL'!E4094</f>
        <v>DEAN VALDIVIA</v>
      </c>
      <c r="F4143" s="180" t="str">
        <f>+IF('INFO SEAL'!I4094="BAJA TENSION","BT",IF('INFO SEAL'!I4094="MEDIA TENSION","MT","AT"))</f>
        <v>MT</v>
      </c>
      <c r="G4143" s="180">
        <f>+'INFO SEAL'!K4094</f>
        <v>12</v>
      </c>
      <c r="H4143" s="180" t="str">
        <f>+'INFO SEAL'!L4094</f>
        <v>POSTE</v>
      </c>
      <c r="I4143" s="180" t="str">
        <f>+'INFO SEAL'!M4094</f>
        <v>MADERA</v>
      </c>
      <c r="J4143" s="180" t="str">
        <f>+'INFO SEAL'!N4094&amp;"-"&amp;F4143</f>
        <v>PPM19-MT</v>
      </c>
      <c r="K4143" s="180"/>
      <c r="L4143" s="182" t="str">
        <f>+VLOOKUP('INFO SEAL'!N4094,$J$8:$V$50,3,FALSE)</f>
        <v>POSTE DE MADERA TRATADA DE 12 mts. CL.4</v>
      </c>
      <c r="M4143" s="33">
        <f t="shared" si="142"/>
        <v>1</v>
      </c>
    </row>
    <row r="4144" spans="1:13" x14ac:dyDescent="0.25">
      <c r="A4144" s="73">
        <f>+'INFO SEAL'!B4095</f>
        <v>4090</v>
      </c>
      <c r="B4144" s="180" t="str">
        <f t="shared" si="141"/>
        <v>SICODI</v>
      </c>
      <c r="C4144" s="180" t="str">
        <f>+'INFO SEAL'!C4095</f>
        <v>AREQUIPA</v>
      </c>
      <c r="D4144" s="180" t="str">
        <f>+'INFO SEAL'!D4095</f>
        <v>ISLAY</v>
      </c>
      <c r="E4144" s="180" t="str">
        <f>+'INFO SEAL'!E4095</f>
        <v>DEAN VALDIVIA</v>
      </c>
      <c r="F4144" s="180" t="str">
        <f>+IF('INFO SEAL'!I4095="BAJA TENSION","BT",IF('INFO SEAL'!I4095="MEDIA TENSION","MT","AT"))</f>
        <v>MT</v>
      </c>
      <c r="G4144" s="180">
        <f>+'INFO SEAL'!K4095</f>
        <v>12</v>
      </c>
      <c r="H4144" s="180" t="str">
        <f>+'INFO SEAL'!L4095</f>
        <v>POSTE</v>
      </c>
      <c r="I4144" s="180" t="str">
        <f>+'INFO SEAL'!M4095</f>
        <v>MADERA</v>
      </c>
      <c r="J4144" s="180" t="str">
        <f>+'INFO SEAL'!N4095&amp;"-"&amp;F4144</f>
        <v>PPM19-MT</v>
      </c>
      <c r="K4144" s="180"/>
      <c r="L4144" s="182" t="str">
        <f>+VLOOKUP('INFO SEAL'!N4095,$J$8:$V$50,3,FALSE)</f>
        <v>POSTE DE MADERA TRATADA DE 12 mts. CL.4</v>
      </c>
      <c r="M4144" s="33">
        <f t="shared" si="142"/>
        <v>1</v>
      </c>
    </row>
    <row r="4145" spans="1:13" x14ac:dyDescent="0.25">
      <c r="A4145" s="73">
        <f>+'INFO SEAL'!B4096</f>
        <v>4091</v>
      </c>
      <c r="B4145" s="180" t="str">
        <f t="shared" si="141"/>
        <v>SICODI</v>
      </c>
      <c r="C4145" s="180" t="str">
        <f>+'INFO SEAL'!C4096</f>
        <v>AREQUIPA</v>
      </c>
      <c r="D4145" s="180" t="str">
        <f>+'INFO SEAL'!D4096</f>
        <v>ISLAY</v>
      </c>
      <c r="E4145" s="180" t="str">
        <f>+'INFO SEAL'!E4096</f>
        <v>DEAN VALDIVIA</v>
      </c>
      <c r="F4145" s="180" t="str">
        <f>+IF('INFO SEAL'!I4096="BAJA TENSION","BT",IF('INFO SEAL'!I4096="MEDIA TENSION","MT","AT"))</f>
        <v>MT</v>
      </c>
      <c r="G4145" s="180">
        <f>+'INFO SEAL'!K4096</f>
        <v>12</v>
      </c>
      <c r="H4145" s="180" t="str">
        <f>+'INFO SEAL'!L4096</f>
        <v>POSTE</v>
      </c>
      <c r="I4145" s="180" t="str">
        <f>+'INFO SEAL'!M4096</f>
        <v>MADERA</v>
      </c>
      <c r="J4145" s="180" t="str">
        <f>+'INFO SEAL'!N4096&amp;"-"&amp;F4145</f>
        <v>PPM19-MT</v>
      </c>
      <c r="K4145" s="180"/>
      <c r="L4145" s="182" t="str">
        <f>+VLOOKUP('INFO SEAL'!N4096,$J$8:$V$50,3,FALSE)</f>
        <v>POSTE DE MADERA TRATADA DE 12 mts. CL.4</v>
      </c>
      <c r="M4145" s="33">
        <f t="shared" si="142"/>
        <v>1</v>
      </c>
    </row>
    <row r="4146" spans="1:13" x14ac:dyDescent="0.25">
      <c r="A4146" s="73">
        <f>+'INFO SEAL'!B4097</f>
        <v>4092</v>
      </c>
      <c r="B4146" s="180" t="str">
        <f t="shared" si="141"/>
        <v>SICODI</v>
      </c>
      <c r="C4146" s="180" t="str">
        <f>+'INFO SEAL'!C4097</f>
        <v>AREQUIPA</v>
      </c>
      <c r="D4146" s="180" t="str">
        <f>+'INFO SEAL'!D4097</f>
        <v>ISLAY</v>
      </c>
      <c r="E4146" s="180" t="str">
        <f>+'INFO SEAL'!E4097</f>
        <v>DEAN VALDIVIA</v>
      </c>
      <c r="F4146" s="180" t="str">
        <f>+IF('INFO SEAL'!I4097="BAJA TENSION","BT",IF('INFO SEAL'!I4097="MEDIA TENSION","MT","AT"))</f>
        <v>MT</v>
      </c>
      <c r="G4146" s="180">
        <f>+'INFO SEAL'!K4097</f>
        <v>12</v>
      </c>
      <c r="H4146" s="180" t="str">
        <f>+'INFO SEAL'!L4097</f>
        <v>POSTE</v>
      </c>
      <c r="I4146" s="180" t="str">
        <f>+'INFO SEAL'!M4097</f>
        <v>MADERA</v>
      </c>
      <c r="J4146" s="180" t="str">
        <f>+'INFO SEAL'!N4097&amp;"-"&amp;F4146</f>
        <v>PPM19-MT</v>
      </c>
      <c r="K4146" s="180"/>
      <c r="L4146" s="182" t="str">
        <f>+VLOOKUP('INFO SEAL'!N4097,$J$8:$V$50,3,FALSE)</f>
        <v>POSTE DE MADERA TRATADA DE 12 mts. CL.4</v>
      </c>
      <c r="M4146" s="33">
        <f t="shared" si="142"/>
        <v>1</v>
      </c>
    </row>
    <row r="4147" spans="1:13" x14ac:dyDescent="0.25">
      <c r="A4147" s="73">
        <f>+'INFO SEAL'!B4098</f>
        <v>4093</v>
      </c>
      <c r="B4147" s="180" t="str">
        <f t="shared" si="141"/>
        <v>SICODI</v>
      </c>
      <c r="C4147" s="180" t="str">
        <f>+'INFO SEAL'!C4098</f>
        <v>AREQUIPA</v>
      </c>
      <c r="D4147" s="180" t="str">
        <f>+'INFO SEAL'!D4098</f>
        <v>ISLAY</v>
      </c>
      <c r="E4147" s="180" t="str">
        <f>+'INFO SEAL'!E4098</f>
        <v>DEAN VALDIVIA</v>
      </c>
      <c r="F4147" s="180" t="str">
        <f>+IF('INFO SEAL'!I4098="BAJA TENSION","BT",IF('INFO SEAL'!I4098="MEDIA TENSION","MT","AT"))</f>
        <v>MT</v>
      </c>
      <c r="G4147" s="180">
        <f>+'INFO SEAL'!K4098</f>
        <v>12</v>
      </c>
      <c r="H4147" s="180" t="str">
        <f>+'INFO SEAL'!L4098</f>
        <v>POSTE</v>
      </c>
      <c r="I4147" s="180" t="str">
        <f>+'INFO SEAL'!M4098</f>
        <v>MADERA</v>
      </c>
      <c r="J4147" s="180" t="str">
        <f>+'INFO SEAL'!N4098&amp;"-"&amp;F4147</f>
        <v>PPM19-MT</v>
      </c>
      <c r="K4147" s="180"/>
      <c r="L4147" s="182" t="str">
        <f>+VLOOKUP('INFO SEAL'!N4098,$J$8:$V$50,3,FALSE)</f>
        <v>POSTE DE MADERA TRATADA DE 12 mts. CL.4</v>
      </c>
      <c r="M4147" s="33">
        <f t="shared" si="142"/>
        <v>1</v>
      </c>
    </row>
    <row r="4148" spans="1:13" x14ac:dyDescent="0.25">
      <c r="A4148" s="73">
        <f>+'INFO SEAL'!B4099</f>
        <v>4094</v>
      </c>
      <c r="B4148" s="180" t="str">
        <f t="shared" si="141"/>
        <v>SICODI</v>
      </c>
      <c r="C4148" s="180" t="str">
        <f>+'INFO SEAL'!C4099</f>
        <v>AREQUIPA</v>
      </c>
      <c r="D4148" s="180" t="str">
        <f>+'INFO SEAL'!D4099</f>
        <v>ISLAY</v>
      </c>
      <c r="E4148" s="180" t="str">
        <f>+'INFO SEAL'!E4099</f>
        <v>DEAN VALDIVIA</v>
      </c>
      <c r="F4148" s="180" t="str">
        <f>+IF('INFO SEAL'!I4099="BAJA TENSION","BT",IF('INFO SEAL'!I4099="MEDIA TENSION","MT","AT"))</f>
        <v>MT</v>
      </c>
      <c r="G4148" s="180">
        <f>+'INFO SEAL'!K4099</f>
        <v>12</v>
      </c>
      <c r="H4148" s="180" t="str">
        <f>+'INFO SEAL'!L4099</f>
        <v>POSTE</v>
      </c>
      <c r="I4148" s="180" t="str">
        <f>+'INFO SEAL'!M4099</f>
        <v>CONCRETO</v>
      </c>
      <c r="J4148" s="180" t="str">
        <f>+'INFO SEAL'!N4099&amp;"-"&amp;F4148</f>
        <v>PPC15-MT</v>
      </c>
      <c r="K4148" s="180"/>
      <c r="L4148" s="182" t="str">
        <f>+VLOOKUP('INFO SEAL'!N4099,$J$8:$V$50,3,FALSE)</f>
        <v>POSTE DE CONCRETO ARMADO DE 12/200/120/300</v>
      </c>
      <c r="M4148" s="33">
        <f t="shared" si="142"/>
        <v>0.3</v>
      </c>
    </row>
    <row r="4149" spans="1:13" x14ac:dyDescent="0.25">
      <c r="A4149" s="73">
        <f>+'INFO SEAL'!B4100</f>
        <v>4095</v>
      </c>
      <c r="B4149" s="180" t="str">
        <f t="shared" si="141"/>
        <v>SICODI</v>
      </c>
      <c r="C4149" s="180" t="str">
        <f>+'INFO SEAL'!C4100</f>
        <v>AREQUIPA</v>
      </c>
      <c r="D4149" s="180" t="str">
        <f>+'INFO SEAL'!D4100</f>
        <v>ISLAY</v>
      </c>
      <c r="E4149" s="180" t="str">
        <f>+'INFO SEAL'!E4100</f>
        <v>DEAN VALDIVIA</v>
      </c>
      <c r="F4149" s="180" t="str">
        <f>+IF('INFO SEAL'!I4100="BAJA TENSION","BT",IF('INFO SEAL'!I4100="MEDIA TENSION","MT","AT"))</f>
        <v>MT</v>
      </c>
      <c r="G4149" s="180">
        <f>+'INFO SEAL'!K4100</f>
        <v>12</v>
      </c>
      <c r="H4149" s="180" t="str">
        <f>+'INFO SEAL'!L4100</f>
        <v>POSTE</v>
      </c>
      <c r="I4149" s="180" t="str">
        <f>+'INFO SEAL'!M4100</f>
        <v>MADERA</v>
      </c>
      <c r="J4149" s="180" t="str">
        <f>+'INFO SEAL'!N4100&amp;"-"&amp;F4149</f>
        <v>PPM19-MT</v>
      </c>
      <c r="K4149" s="180"/>
      <c r="L4149" s="182" t="str">
        <f>+VLOOKUP('INFO SEAL'!N4100,$J$8:$V$50,3,FALSE)</f>
        <v>POSTE DE MADERA TRATADA DE 12 mts. CL.4</v>
      </c>
      <c r="M4149" s="33">
        <f t="shared" si="142"/>
        <v>1</v>
      </c>
    </row>
    <row r="4150" spans="1:13" x14ac:dyDescent="0.25">
      <c r="A4150" s="73">
        <f>+'INFO SEAL'!B4101</f>
        <v>4096</v>
      </c>
      <c r="B4150" s="180" t="str">
        <f t="shared" si="141"/>
        <v>SICODI</v>
      </c>
      <c r="C4150" s="180" t="str">
        <f>+'INFO SEAL'!C4101</f>
        <v>AREQUIPA</v>
      </c>
      <c r="D4150" s="180" t="str">
        <f>+'INFO SEAL'!D4101</f>
        <v>ISLAY</v>
      </c>
      <c r="E4150" s="180" t="str">
        <f>+'INFO SEAL'!E4101</f>
        <v>DEAN VALDIVIA</v>
      </c>
      <c r="F4150" s="180" t="str">
        <f>+IF('INFO SEAL'!I4101="BAJA TENSION","BT",IF('INFO SEAL'!I4101="MEDIA TENSION","MT","AT"))</f>
        <v>MT</v>
      </c>
      <c r="G4150" s="180">
        <f>+'INFO SEAL'!K4101</f>
        <v>12</v>
      </c>
      <c r="H4150" s="180" t="str">
        <f>+'INFO SEAL'!L4101</f>
        <v>POSTE</v>
      </c>
      <c r="I4150" s="180" t="str">
        <f>+'INFO SEAL'!M4101</f>
        <v>MADERA</v>
      </c>
      <c r="J4150" s="180" t="str">
        <f>+'INFO SEAL'!N4101&amp;"-"&amp;F4150</f>
        <v>PPM19-MT</v>
      </c>
      <c r="K4150" s="180"/>
      <c r="L4150" s="182" t="str">
        <f>+VLOOKUP('INFO SEAL'!N4101,$J$8:$V$50,3,FALSE)</f>
        <v>POSTE DE MADERA TRATADA DE 12 mts. CL.4</v>
      </c>
      <c r="M4150" s="33">
        <f t="shared" si="142"/>
        <v>1</v>
      </c>
    </row>
    <row r="4151" spans="1:13" x14ac:dyDescent="0.25">
      <c r="A4151" s="73">
        <f>+'INFO SEAL'!B4102</f>
        <v>4097</v>
      </c>
      <c r="B4151" s="180" t="str">
        <f t="shared" si="141"/>
        <v>SICODI</v>
      </c>
      <c r="C4151" s="180" t="str">
        <f>+'INFO SEAL'!C4102</f>
        <v>AREQUIPA</v>
      </c>
      <c r="D4151" s="180" t="str">
        <f>+'INFO SEAL'!D4102</f>
        <v>ISLAY</v>
      </c>
      <c r="E4151" s="180" t="str">
        <f>+'INFO SEAL'!E4102</f>
        <v>DEAN VALDIVIA</v>
      </c>
      <c r="F4151" s="180" t="str">
        <f>+IF('INFO SEAL'!I4102="BAJA TENSION","BT",IF('INFO SEAL'!I4102="MEDIA TENSION","MT","AT"))</f>
        <v>MT</v>
      </c>
      <c r="G4151" s="180">
        <f>+'INFO SEAL'!K4102</f>
        <v>12</v>
      </c>
      <c r="H4151" s="180" t="str">
        <f>+'INFO SEAL'!L4102</f>
        <v>POSTE</v>
      </c>
      <c r="I4151" s="180" t="str">
        <f>+'INFO SEAL'!M4102</f>
        <v>MADERA</v>
      </c>
      <c r="J4151" s="180" t="str">
        <f>+'INFO SEAL'!N4102&amp;"-"&amp;F4151</f>
        <v>PPM19-MT</v>
      </c>
      <c r="K4151" s="180"/>
      <c r="L4151" s="182" t="str">
        <f>+VLOOKUP('INFO SEAL'!N4102,$J$8:$V$50,3,FALSE)</f>
        <v>POSTE DE MADERA TRATADA DE 12 mts. CL.4</v>
      </c>
      <c r="M4151" s="33">
        <f t="shared" si="142"/>
        <v>1</v>
      </c>
    </row>
    <row r="4152" spans="1:13" x14ac:dyDescent="0.25">
      <c r="A4152" s="73">
        <f>+'INFO SEAL'!B4103</f>
        <v>4098</v>
      </c>
      <c r="B4152" s="180" t="str">
        <f t="shared" ref="B4152:B4215" si="143">+INDEX($B$8:$B$50,MATCH(L4152,$L$8:$L$50,0))</f>
        <v>SICODI</v>
      </c>
      <c r="C4152" s="180" t="str">
        <f>+'INFO SEAL'!C4103</f>
        <v>AREQUIPA</v>
      </c>
      <c r="D4152" s="180" t="str">
        <f>+'INFO SEAL'!D4103</f>
        <v>ISLAY</v>
      </c>
      <c r="E4152" s="180" t="str">
        <f>+'INFO SEAL'!E4103</f>
        <v>DEAN VALDIVIA</v>
      </c>
      <c r="F4152" s="180" t="str">
        <f>+IF('INFO SEAL'!I4103="BAJA TENSION","BT",IF('INFO SEAL'!I4103="MEDIA TENSION","MT","AT"))</f>
        <v>MT</v>
      </c>
      <c r="G4152" s="180">
        <f>+'INFO SEAL'!K4103</f>
        <v>12</v>
      </c>
      <c r="H4152" s="180" t="str">
        <f>+'INFO SEAL'!L4103</f>
        <v>POSTE</v>
      </c>
      <c r="I4152" s="180" t="str">
        <f>+'INFO SEAL'!M4103</f>
        <v>MADERA</v>
      </c>
      <c r="J4152" s="180" t="str">
        <f>+'INFO SEAL'!N4103&amp;"-"&amp;F4152</f>
        <v>PPM19-MT</v>
      </c>
      <c r="K4152" s="180"/>
      <c r="L4152" s="182" t="str">
        <f>+VLOOKUP('INFO SEAL'!N4103,$J$8:$V$50,3,FALSE)</f>
        <v>POSTE DE MADERA TRATADA DE 12 mts. CL.4</v>
      </c>
      <c r="M4152" s="33">
        <f t="shared" ref="M4152:M4215" si="144">+VLOOKUP(J4152,$K$8:$V$50,12,FALSE)</f>
        <v>1</v>
      </c>
    </row>
    <row r="4153" spans="1:13" x14ac:dyDescent="0.25">
      <c r="A4153" s="73">
        <f>+'INFO SEAL'!B4104</f>
        <v>4099</v>
      </c>
      <c r="B4153" s="180" t="str">
        <f t="shared" si="143"/>
        <v>SICODI</v>
      </c>
      <c r="C4153" s="180" t="str">
        <f>+'INFO SEAL'!C4104</f>
        <v>AREQUIPA</v>
      </c>
      <c r="D4153" s="180" t="str">
        <f>+'INFO SEAL'!D4104</f>
        <v>ISLAY</v>
      </c>
      <c r="E4153" s="180" t="str">
        <f>+'INFO SEAL'!E4104</f>
        <v>DEAN VALDIVIA</v>
      </c>
      <c r="F4153" s="180" t="str">
        <f>+IF('INFO SEAL'!I4104="BAJA TENSION","BT",IF('INFO SEAL'!I4104="MEDIA TENSION","MT","AT"))</f>
        <v>MT</v>
      </c>
      <c r="G4153" s="180">
        <f>+'INFO SEAL'!K4104</f>
        <v>12</v>
      </c>
      <c r="H4153" s="180" t="str">
        <f>+'INFO SEAL'!L4104</f>
        <v>POSTE</v>
      </c>
      <c r="I4153" s="180" t="str">
        <f>+'INFO SEAL'!M4104</f>
        <v>CONCRETO</v>
      </c>
      <c r="J4153" s="180" t="str">
        <f>+'INFO SEAL'!N4104&amp;"-"&amp;F4153</f>
        <v>PPC15-MT</v>
      </c>
      <c r="K4153" s="180"/>
      <c r="L4153" s="182" t="str">
        <f>+VLOOKUP('INFO SEAL'!N4104,$J$8:$V$50,3,FALSE)</f>
        <v>POSTE DE CONCRETO ARMADO DE 12/200/120/300</v>
      </c>
      <c r="M4153" s="33">
        <f t="shared" si="144"/>
        <v>0.3</v>
      </c>
    </row>
    <row r="4154" spans="1:13" x14ac:dyDescent="0.25">
      <c r="A4154" s="73">
        <f>+'INFO SEAL'!B4105</f>
        <v>4100</v>
      </c>
      <c r="B4154" s="180" t="str">
        <f t="shared" si="143"/>
        <v>SICODI</v>
      </c>
      <c r="C4154" s="180" t="str">
        <f>+'INFO SEAL'!C4105</f>
        <v>AREQUIPA</v>
      </c>
      <c r="D4154" s="180" t="str">
        <f>+'INFO SEAL'!D4105</f>
        <v>ISLAY</v>
      </c>
      <c r="E4154" s="180" t="str">
        <f>+'INFO SEAL'!E4105</f>
        <v>DEAN VALDIVIA</v>
      </c>
      <c r="F4154" s="180" t="str">
        <f>+IF('INFO SEAL'!I4105="BAJA TENSION","BT",IF('INFO SEAL'!I4105="MEDIA TENSION","MT","AT"))</f>
        <v>MT</v>
      </c>
      <c r="G4154" s="180">
        <f>+'INFO SEAL'!K4105</f>
        <v>12</v>
      </c>
      <c r="H4154" s="180" t="str">
        <f>+'INFO SEAL'!L4105</f>
        <v>POSTE</v>
      </c>
      <c r="I4154" s="180" t="str">
        <f>+'INFO SEAL'!M4105</f>
        <v>CONCRETO</v>
      </c>
      <c r="J4154" s="180" t="str">
        <f>+'INFO SEAL'!N4105&amp;"-"&amp;F4154</f>
        <v>PPC15-MT</v>
      </c>
      <c r="K4154" s="180"/>
      <c r="L4154" s="182" t="str">
        <f>+VLOOKUP('INFO SEAL'!N4105,$J$8:$V$50,3,FALSE)</f>
        <v>POSTE DE CONCRETO ARMADO DE 12/200/120/300</v>
      </c>
      <c r="M4154" s="33">
        <f t="shared" si="144"/>
        <v>0.3</v>
      </c>
    </row>
    <row r="4155" spans="1:13" x14ac:dyDescent="0.25">
      <c r="A4155" s="73">
        <f>+'INFO SEAL'!B4106</f>
        <v>4101</v>
      </c>
      <c r="B4155" s="180" t="str">
        <f t="shared" si="143"/>
        <v>SICODI</v>
      </c>
      <c r="C4155" s="180" t="str">
        <f>+'INFO SEAL'!C4106</f>
        <v>AREQUIPA</v>
      </c>
      <c r="D4155" s="180" t="str">
        <f>+'INFO SEAL'!D4106</f>
        <v>CAMANA</v>
      </c>
      <c r="E4155" s="180" t="str">
        <f>+'INFO SEAL'!E4106</f>
        <v>MARISCAL CACERES</v>
      </c>
      <c r="F4155" s="180" t="str">
        <f>+IF('INFO SEAL'!I4106="BAJA TENSION","BT",IF('INFO SEAL'!I4106="MEDIA TENSION","MT","AT"))</f>
        <v>MT</v>
      </c>
      <c r="G4155" s="180">
        <f>+'INFO SEAL'!K4106</f>
        <v>12</v>
      </c>
      <c r="H4155" s="180" t="str">
        <f>+'INFO SEAL'!L4106</f>
        <v>POSTE</v>
      </c>
      <c r="I4155" s="180" t="str">
        <f>+'INFO SEAL'!M4106</f>
        <v>CONCRETO</v>
      </c>
      <c r="J4155" s="180" t="str">
        <f>+'INFO SEAL'!N4106&amp;"-"&amp;F4155</f>
        <v>PPC15-MT</v>
      </c>
      <c r="K4155" s="180"/>
      <c r="L4155" s="182" t="str">
        <f>+VLOOKUP('INFO SEAL'!N4106,$J$8:$V$50,3,FALSE)</f>
        <v>POSTE DE CONCRETO ARMADO DE 12/200/120/300</v>
      </c>
      <c r="M4155" s="33">
        <f t="shared" si="144"/>
        <v>0.3</v>
      </c>
    </row>
    <row r="4156" spans="1:13" x14ac:dyDescent="0.25">
      <c r="A4156" s="73">
        <f>+'INFO SEAL'!B4107</f>
        <v>4102</v>
      </c>
      <c r="B4156" s="180" t="str">
        <f t="shared" si="143"/>
        <v>SICODI</v>
      </c>
      <c r="C4156" s="180" t="str">
        <f>+'INFO SEAL'!C4107</f>
        <v>AREQUIPA</v>
      </c>
      <c r="D4156" s="180" t="str">
        <f>+'INFO SEAL'!D4107</f>
        <v>CAMANA</v>
      </c>
      <c r="E4156" s="180" t="str">
        <f>+'INFO SEAL'!E4107</f>
        <v>SAMUEL PASTOR</v>
      </c>
      <c r="F4156" s="180" t="str">
        <f>+IF('INFO SEAL'!I4107="BAJA TENSION","BT",IF('INFO SEAL'!I4107="MEDIA TENSION","MT","AT"))</f>
        <v>MT</v>
      </c>
      <c r="G4156" s="180">
        <f>+'INFO SEAL'!K4107</f>
        <v>12</v>
      </c>
      <c r="H4156" s="180" t="str">
        <f>+'INFO SEAL'!L4107</f>
        <v>POSTE</v>
      </c>
      <c r="I4156" s="180" t="str">
        <f>+'INFO SEAL'!M4107</f>
        <v>CONCRETO</v>
      </c>
      <c r="J4156" s="180" t="str">
        <f>+'INFO SEAL'!N4107&amp;"-"&amp;F4156</f>
        <v>PPC15-MT</v>
      </c>
      <c r="K4156" s="180"/>
      <c r="L4156" s="182" t="str">
        <f>+VLOOKUP('INFO SEAL'!N4107,$J$8:$V$50,3,FALSE)</f>
        <v>POSTE DE CONCRETO ARMADO DE 12/200/120/300</v>
      </c>
      <c r="M4156" s="33">
        <f t="shared" si="144"/>
        <v>0.3</v>
      </c>
    </row>
    <row r="4157" spans="1:13" x14ac:dyDescent="0.25">
      <c r="A4157" s="73">
        <f>+'INFO SEAL'!B4108</f>
        <v>4103</v>
      </c>
      <c r="B4157" s="180" t="str">
        <f t="shared" si="143"/>
        <v>SICODI</v>
      </c>
      <c r="C4157" s="180" t="str">
        <f>+'INFO SEAL'!C4108</f>
        <v>AREQUIPA</v>
      </c>
      <c r="D4157" s="180" t="str">
        <f>+'INFO SEAL'!D4108</f>
        <v>CAMANA</v>
      </c>
      <c r="E4157" s="180" t="str">
        <f>+'INFO SEAL'!E4108</f>
        <v>MARISCAL CACERES</v>
      </c>
      <c r="F4157" s="180" t="str">
        <f>+IF('INFO SEAL'!I4108="BAJA TENSION","BT",IF('INFO SEAL'!I4108="MEDIA TENSION","MT","AT"))</f>
        <v>MT</v>
      </c>
      <c r="G4157" s="180">
        <f>+'INFO SEAL'!K4108</f>
        <v>12</v>
      </c>
      <c r="H4157" s="180" t="str">
        <f>+'INFO SEAL'!L4108</f>
        <v>POSTE</v>
      </c>
      <c r="I4157" s="180" t="str">
        <f>+'INFO SEAL'!M4108</f>
        <v>CONCRETO</v>
      </c>
      <c r="J4157" s="180" t="str">
        <f>+'INFO SEAL'!N4108&amp;"-"&amp;F4157</f>
        <v>PPC15-MT</v>
      </c>
      <c r="K4157" s="180"/>
      <c r="L4157" s="182" t="str">
        <f>+VLOOKUP('INFO SEAL'!N4108,$J$8:$V$50,3,FALSE)</f>
        <v>POSTE DE CONCRETO ARMADO DE 12/200/120/300</v>
      </c>
      <c r="M4157" s="33">
        <f t="shared" si="144"/>
        <v>0.3</v>
      </c>
    </row>
    <row r="4158" spans="1:13" x14ac:dyDescent="0.25">
      <c r="A4158" s="73">
        <f>+'INFO SEAL'!B4109</f>
        <v>4104</v>
      </c>
      <c r="B4158" s="180" t="str">
        <f t="shared" si="143"/>
        <v>SICODI</v>
      </c>
      <c r="C4158" s="180" t="str">
        <f>+'INFO SEAL'!C4109</f>
        <v>AREQUIPA</v>
      </c>
      <c r="D4158" s="180" t="str">
        <f>+'INFO SEAL'!D4109</f>
        <v>CAMANA</v>
      </c>
      <c r="E4158" s="180" t="str">
        <f>+'INFO SEAL'!E4109</f>
        <v>MARISCAL CACERES</v>
      </c>
      <c r="F4158" s="180" t="str">
        <f>+IF('INFO SEAL'!I4109="BAJA TENSION","BT",IF('INFO SEAL'!I4109="MEDIA TENSION","MT","AT"))</f>
        <v>MT</v>
      </c>
      <c r="G4158" s="180">
        <f>+'INFO SEAL'!K4109</f>
        <v>12</v>
      </c>
      <c r="H4158" s="180" t="str">
        <f>+'INFO SEAL'!L4109</f>
        <v>POSTE</v>
      </c>
      <c r="I4158" s="180" t="str">
        <f>+'INFO SEAL'!M4109</f>
        <v>CONCRETO</v>
      </c>
      <c r="J4158" s="180" t="str">
        <f>+'INFO SEAL'!N4109&amp;"-"&amp;F4158</f>
        <v>PPC15-MT</v>
      </c>
      <c r="K4158" s="180"/>
      <c r="L4158" s="182" t="str">
        <f>+VLOOKUP('INFO SEAL'!N4109,$J$8:$V$50,3,FALSE)</f>
        <v>POSTE DE CONCRETO ARMADO DE 12/200/120/300</v>
      </c>
      <c r="M4158" s="33">
        <f t="shared" si="144"/>
        <v>0.3</v>
      </c>
    </row>
    <row r="4159" spans="1:13" x14ac:dyDescent="0.25">
      <c r="A4159" s="73">
        <f>+'INFO SEAL'!B4110</f>
        <v>4105</v>
      </c>
      <c r="B4159" s="180" t="str">
        <f t="shared" si="143"/>
        <v>SICODI</v>
      </c>
      <c r="C4159" s="180" t="str">
        <f>+'INFO SEAL'!C4110</f>
        <v>AREQUIPA</v>
      </c>
      <c r="D4159" s="180" t="str">
        <f>+'INFO SEAL'!D4110</f>
        <v>CAMANA</v>
      </c>
      <c r="E4159" s="180" t="str">
        <f>+'INFO SEAL'!E4110</f>
        <v>MARISCAL CACERES</v>
      </c>
      <c r="F4159" s="180" t="str">
        <f>+IF('INFO SEAL'!I4110="BAJA TENSION","BT",IF('INFO SEAL'!I4110="MEDIA TENSION","MT","AT"))</f>
        <v>MT</v>
      </c>
      <c r="G4159" s="180">
        <f>+'INFO SEAL'!K4110</f>
        <v>12</v>
      </c>
      <c r="H4159" s="180" t="str">
        <f>+'INFO SEAL'!L4110</f>
        <v>POSTE</v>
      </c>
      <c r="I4159" s="180" t="str">
        <f>+'INFO SEAL'!M4110</f>
        <v>CONCRETO</v>
      </c>
      <c r="J4159" s="180" t="str">
        <f>+'INFO SEAL'!N4110&amp;"-"&amp;F4159</f>
        <v>PPC15-MT</v>
      </c>
      <c r="K4159" s="180"/>
      <c r="L4159" s="182" t="str">
        <f>+VLOOKUP('INFO SEAL'!N4110,$J$8:$V$50,3,FALSE)</f>
        <v>POSTE DE CONCRETO ARMADO DE 12/200/120/300</v>
      </c>
      <c r="M4159" s="33">
        <f t="shared" si="144"/>
        <v>0.3</v>
      </c>
    </row>
    <row r="4160" spans="1:13" x14ac:dyDescent="0.25">
      <c r="A4160" s="73">
        <f>+'INFO SEAL'!B4111</f>
        <v>4106</v>
      </c>
      <c r="B4160" s="180" t="str">
        <f t="shared" si="143"/>
        <v>SICODI</v>
      </c>
      <c r="C4160" s="180" t="str">
        <f>+'INFO SEAL'!C4111</f>
        <v>AREQUIPA</v>
      </c>
      <c r="D4160" s="180" t="str">
        <f>+'INFO SEAL'!D4111</f>
        <v>CAMANA</v>
      </c>
      <c r="E4160" s="180" t="str">
        <f>+'INFO SEAL'!E4111</f>
        <v>MARISCAL CACERES</v>
      </c>
      <c r="F4160" s="180" t="str">
        <f>+IF('INFO SEAL'!I4111="BAJA TENSION","BT",IF('INFO SEAL'!I4111="MEDIA TENSION","MT","AT"))</f>
        <v>MT</v>
      </c>
      <c r="G4160" s="180">
        <f>+'INFO SEAL'!K4111</f>
        <v>12</v>
      </c>
      <c r="H4160" s="180" t="str">
        <f>+'INFO SEAL'!L4111</f>
        <v>POSTE</v>
      </c>
      <c r="I4160" s="180" t="str">
        <f>+'INFO SEAL'!M4111</f>
        <v>CONCRETO</v>
      </c>
      <c r="J4160" s="180" t="str">
        <f>+'INFO SEAL'!N4111&amp;"-"&amp;F4160</f>
        <v>PPC15-MT</v>
      </c>
      <c r="K4160" s="180"/>
      <c r="L4160" s="182" t="str">
        <f>+VLOOKUP('INFO SEAL'!N4111,$J$8:$V$50,3,FALSE)</f>
        <v>POSTE DE CONCRETO ARMADO DE 12/200/120/300</v>
      </c>
      <c r="M4160" s="33">
        <f t="shared" si="144"/>
        <v>0.3</v>
      </c>
    </row>
    <row r="4161" spans="1:13" x14ac:dyDescent="0.25">
      <c r="A4161" s="73">
        <f>+'INFO SEAL'!B4112</f>
        <v>4107</v>
      </c>
      <c r="B4161" s="180" t="str">
        <f t="shared" si="143"/>
        <v>SICODI</v>
      </c>
      <c r="C4161" s="180" t="str">
        <f>+'INFO SEAL'!C4112</f>
        <v>AREQUIPA</v>
      </c>
      <c r="D4161" s="180" t="str">
        <f>+'INFO SEAL'!D4112</f>
        <v>CAMANA</v>
      </c>
      <c r="E4161" s="180" t="str">
        <f>+'INFO SEAL'!E4112</f>
        <v>SAMUEL PASTOR</v>
      </c>
      <c r="F4161" s="180" t="str">
        <f>+IF('INFO SEAL'!I4112="BAJA TENSION","BT",IF('INFO SEAL'!I4112="MEDIA TENSION","MT","AT"))</f>
        <v>MT</v>
      </c>
      <c r="G4161" s="180">
        <f>+'INFO SEAL'!K4112</f>
        <v>12</v>
      </c>
      <c r="H4161" s="180" t="str">
        <f>+'INFO SEAL'!L4112</f>
        <v>POSTE</v>
      </c>
      <c r="I4161" s="180" t="str">
        <f>+'INFO SEAL'!M4112</f>
        <v>CONCRETO</v>
      </c>
      <c r="J4161" s="180" t="str">
        <f>+'INFO SEAL'!N4112&amp;"-"&amp;F4161</f>
        <v>PPC15-MT</v>
      </c>
      <c r="K4161" s="180"/>
      <c r="L4161" s="182" t="str">
        <f>+VLOOKUP('INFO SEAL'!N4112,$J$8:$V$50,3,FALSE)</f>
        <v>POSTE DE CONCRETO ARMADO DE 12/200/120/300</v>
      </c>
      <c r="M4161" s="33">
        <f t="shared" si="144"/>
        <v>0.3</v>
      </c>
    </row>
    <row r="4162" spans="1:13" x14ac:dyDescent="0.25">
      <c r="A4162" s="73">
        <f>+'INFO SEAL'!B4113</f>
        <v>4108</v>
      </c>
      <c r="B4162" s="180" t="str">
        <f t="shared" si="143"/>
        <v>SICODI</v>
      </c>
      <c r="C4162" s="180" t="str">
        <f>+'INFO SEAL'!C4113</f>
        <v>AREQUIPA</v>
      </c>
      <c r="D4162" s="180" t="str">
        <f>+'INFO SEAL'!D4113</f>
        <v>CAMANA</v>
      </c>
      <c r="E4162" s="180" t="str">
        <f>+'INFO SEAL'!E4113</f>
        <v>MARISCAL CACERES</v>
      </c>
      <c r="F4162" s="180" t="str">
        <f>+IF('INFO SEAL'!I4113="BAJA TENSION","BT",IF('INFO SEAL'!I4113="MEDIA TENSION","MT","AT"))</f>
        <v>MT</v>
      </c>
      <c r="G4162" s="180">
        <f>+'INFO SEAL'!K4113</f>
        <v>12</v>
      </c>
      <c r="H4162" s="180" t="str">
        <f>+'INFO SEAL'!L4113</f>
        <v>POSTE</v>
      </c>
      <c r="I4162" s="180" t="str">
        <f>+'INFO SEAL'!M4113</f>
        <v>CONCRETO</v>
      </c>
      <c r="J4162" s="180" t="str">
        <f>+'INFO SEAL'!N4113&amp;"-"&amp;F4162</f>
        <v>PPC15-MT</v>
      </c>
      <c r="K4162" s="180"/>
      <c r="L4162" s="182" t="str">
        <f>+VLOOKUP('INFO SEAL'!N4113,$J$8:$V$50,3,FALSE)</f>
        <v>POSTE DE CONCRETO ARMADO DE 12/200/120/300</v>
      </c>
      <c r="M4162" s="33">
        <f t="shared" si="144"/>
        <v>0.3</v>
      </c>
    </row>
    <row r="4163" spans="1:13" x14ac:dyDescent="0.25">
      <c r="A4163" s="73">
        <f>+'INFO SEAL'!B4114</f>
        <v>4109</v>
      </c>
      <c r="B4163" s="180" t="str">
        <f t="shared" si="143"/>
        <v>SICODI</v>
      </c>
      <c r="C4163" s="180" t="str">
        <f>+'INFO SEAL'!C4114</f>
        <v>AREQUIPA</v>
      </c>
      <c r="D4163" s="180" t="str">
        <f>+'INFO SEAL'!D4114</f>
        <v>CAMANA</v>
      </c>
      <c r="E4163" s="180" t="str">
        <f>+'INFO SEAL'!E4114</f>
        <v>SAMUEL PASTOR</v>
      </c>
      <c r="F4163" s="180" t="str">
        <f>+IF('INFO SEAL'!I4114="BAJA TENSION","BT",IF('INFO SEAL'!I4114="MEDIA TENSION","MT","AT"))</f>
        <v>MT</v>
      </c>
      <c r="G4163" s="180">
        <f>+'INFO SEAL'!K4114</f>
        <v>12</v>
      </c>
      <c r="H4163" s="180" t="str">
        <f>+'INFO SEAL'!L4114</f>
        <v>POSTE</v>
      </c>
      <c r="I4163" s="180" t="str">
        <f>+'INFO SEAL'!M4114</f>
        <v>CONCRETO</v>
      </c>
      <c r="J4163" s="180" t="str">
        <f>+'INFO SEAL'!N4114&amp;"-"&amp;F4163</f>
        <v>PPC15-MT</v>
      </c>
      <c r="K4163" s="180"/>
      <c r="L4163" s="182" t="str">
        <f>+VLOOKUP('INFO SEAL'!N4114,$J$8:$V$50,3,FALSE)</f>
        <v>POSTE DE CONCRETO ARMADO DE 12/200/120/300</v>
      </c>
      <c r="M4163" s="33">
        <f t="shared" si="144"/>
        <v>0.3</v>
      </c>
    </row>
    <row r="4164" spans="1:13" x14ac:dyDescent="0.25">
      <c r="A4164" s="73">
        <f>+'INFO SEAL'!B4115</f>
        <v>4110</v>
      </c>
      <c r="B4164" s="180" t="str">
        <f t="shared" si="143"/>
        <v>SICODI</v>
      </c>
      <c r="C4164" s="180" t="str">
        <f>+'INFO SEAL'!C4115</f>
        <v>AREQUIPA</v>
      </c>
      <c r="D4164" s="180" t="str">
        <f>+'INFO SEAL'!D4115</f>
        <v>CAMANA</v>
      </c>
      <c r="E4164" s="180" t="str">
        <f>+'INFO SEAL'!E4115</f>
        <v>MARISCAL CACERES</v>
      </c>
      <c r="F4164" s="180" t="str">
        <f>+IF('INFO SEAL'!I4115="BAJA TENSION","BT",IF('INFO SEAL'!I4115="MEDIA TENSION","MT","AT"))</f>
        <v>MT</v>
      </c>
      <c r="G4164" s="180">
        <f>+'INFO SEAL'!K4115</f>
        <v>12</v>
      </c>
      <c r="H4164" s="180" t="str">
        <f>+'INFO SEAL'!L4115</f>
        <v>POSTE</v>
      </c>
      <c r="I4164" s="180" t="str">
        <f>+'INFO SEAL'!M4115</f>
        <v>CONCRETO</v>
      </c>
      <c r="J4164" s="180" t="str">
        <f>+'INFO SEAL'!N4115&amp;"-"&amp;F4164</f>
        <v>PPC15-MT</v>
      </c>
      <c r="K4164" s="180"/>
      <c r="L4164" s="182" t="str">
        <f>+VLOOKUP('INFO SEAL'!N4115,$J$8:$V$50,3,FALSE)</f>
        <v>POSTE DE CONCRETO ARMADO DE 12/200/120/300</v>
      </c>
      <c r="M4164" s="33">
        <f t="shared" si="144"/>
        <v>0.3</v>
      </c>
    </row>
    <row r="4165" spans="1:13" x14ac:dyDescent="0.25">
      <c r="A4165" s="73">
        <f>+'INFO SEAL'!B4116</f>
        <v>4111</v>
      </c>
      <c r="B4165" s="180" t="str">
        <f t="shared" si="143"/>
        <v>SICODI</v>
      </c>
      <c r="C4165" s="180" t="str">
        <f>+'INFO SEAL'!C4116</f>
        <v>AREQUIPA</v>
      </c>
      <c r="D4165" s="180" t="str">
        <f>+'INFO SEAL'!D4116</f>
        <v>CAMANA</v>
      </c>
      <c r="E4165" s="180" t="str">
        <f>+'INFO SEAL'!E4116</f>
        <v>MARISCAL CACERES</v>
      </c>
      <c r="F4165" s="180" t="str">
        <f>+IF('INFO SEAL'!I4116="BAJA TENSION","BT",IF('INFO SEAL'!I4116="MEDIA TENSION","MT","AT"))</f>
        <v>MT</v>
      </c>
      <c r="G4165" s="180">
        <f>+'INFO SEAL'!K4116</f>
        <v>12</v>
      </c>
      <c r="H4165" s="180" t="str">
        <f>+'INFO SEAL'!L4116</f>
        <v>POSTE</v>
      </c>
      <c r="I4165" s="180" t="str">
        <f>+'INFO SEAL'!M4116</f>
        <v>CONCRETO</v>
      </c>
      <c r="J4165" s="180" t="str">
        <f>+'INFO SEAL'!N4116&amp;"-"&amp;F4165</f>
        <v>PPC15-MT</v>
      </c>
      <c r="K4165" s="180"/>
      <c r="L4165" s="182" t="str">
        <f>+VLOOKUP('INFO SEAL'!N4116,$J$8:$V$50,3,FALSE)</f>
        <v>POSTE DE CONCRETO ARMADO DE 12/200/120/300</v>
      </c>
      <c r="M4165" s="33">
        <f t="shared" si="144"/>
        <v>0.3</v>
      </c>
    </row>
    <row r="4166" spans="1:13" x14ac:dyDescent="0.25">
      <c r="A4166" s="73">
        <f>+'INFO SEAL'!B4117</f>
        <v>4112</v>
      </c>
      <c r="B4166" s="180" t="str">
        <f t="shared" si="143"/>
        <v>SICODI</v>
      </c>
      <c r="C4166" s="180" t="str">
        <f>+'INFO SEAL'!C4117</f>
        <v>AREQUIPA</v>
      </c>
      <c r="D4166" s="180" t="str">
        <f>+'INFO SEAL'!D4117</f>
        <v>CAMANA</v>
      </c>
      <c r="E4166" s="180" t="str">
        <f>+'INFO SEAL'!E4117</f>
        <v>MARISCAL CACERES</v>
      </c>
      <c r="F4166" s="180" t="str">
        <f>+IF('INFO SEAL'!I4117="BAJA TENSION","BT",IF('INFO SEAL'!I4117="MEDIA TENSION","MT","AT"))</f>
        <v>MT</v>
      </c>
      <c r="G4166" s="180">
        <f>+'INFO SEAL'!K4117</f>
        <v>12</v>
      </c>
      <c r="H4166" s="180" t="str">
        <f>+'INFO SEAL'!L4117</f>
        <v>POSTE</v>
      </c>
      <c r="I4166" s="180" t="str">
        <f>+'INFO SEAL'!M4117</f>
        <v>CONCRETO</v>
      </c>
      <c r="J4166" s="180" t="str">
        <f>+'INFO SEAL'!N4117&amp;"-"&amp;F4166</f>
        <v>PPC15-MT</v>
      </c>
      <c r="K4166" s="180"/>
      <c r="L4166" s="182" t="str">
        <f>+VLOOKUP('INFO SEAL'!N4117,$J$8:$V$50,3,FALSE)</f>
        <v>POSTE DE CONCRETO ARMADO DE 12/200/120/300</v>
      </c>
      <c r="M4166" s="33">
        <f t="shared" si="144"/>
        <v>0.3</v>
      </c>
    </row>
    <row r="4167" spans="1:13" x14ac:dyDescent="0.25">
      <c r="A4167" s="73">
        <f>+'INFO SEAL'!B4118</f>
        <v>4113</v>
      </c>
      <c r="B4167" s="180" t="str">
        <f t="shared" si="143"/>
        <v>SICODI</v>
      </c>
      <c r="C4167" s="180" t="str">
        <f>+'INFO SEAL'!C4118</f>
        <v>AREQUIPA</v>
      </c>
      <c r="D4167" s="180" t="str">
        <f>+'INFO SEAL'!D4118</f>
        <v>CAMANA</v>
      </c>
      <c r="E4167" s="180" t="str">
        <f>+'INFO SEAL'!E4118</f>
        <v>SAMUEL PASTOR</v>
      </c>
      <c r="F4167" s="180" t="str">
        <f>+IF('INFO SEAL'!I4118="BAJA TENSION","BT",IF('INFO SEAL'!I4118="MEDIA TENSION","MT","AT"))</f>
        <v>MT</v>
      </c>
      <c r="G4167" s="180">
        <f>+'INFO SEAL'!K4118</f>
        <v>12</v>
      </c>
      <c r="H4167" s="180" t="str">
        <f>+'INFO SEAL'!L4118</f>
        <v>POSTE</v>
      </c>
      <c r="I4167" s="180" t="str">
        <f>+'INFO SEAL'!M4118</f>
        <v>CONCRETO</v>
      </c>
      <c r="J4167" s="180" t="str">
        <f>+'INFO SEAL'!N4118&amp;"-"&amp;F4167</f>
        <v>PPC15-MT</v>
      </c>
      <c r="K4167" s="180"/>
      <c r="L4167" s="182" t="str">
        <f>+VLOOKUP('INFO SEAL'!N4118,$J$8:$V$50,3,FALSE)</f>
        <v>POSTE DE CONCRETO ARMADO DE 12/200/120/300</v>
      </c>
      <c r="M4167" s="33">
        <f t="shared" si="144"/>
        <v>0.3</v>
      </c>
    </row>
    <row r="4168" spans="1:13" x14ac:dyDescent="0.25">
      <c r="A4168" s="73">
        <f>+'INFO SEAL'!B4119</f>
        <v>4114</v>
      </c>
      <c r="B4168" s="180" t="str">
        <f t="shared" si="143"/>
        <v>SICODI</v>
      </c>
      <c r="C4168" s="180" t="str">
        <f>+'INFO SEAL'!C4119</f>
        <v>AREQUIPA</v>
      </c>
      <c r="D4168" s="180" t="str">
        <f>+'INFO SEAL'!D4119</f>
        <v>CAMANA</v>
      </c>
      <c r="E4168" s="180" t="str">
        <f>+'INFO SEAL'!E4119</f>
        <v>SAMUEL PASTOR</v>
      </c>
      <c r="F4168" s="180" t="str">
        <f>+IF('INFO SEAL'!I4119="BAJA TENSION","BT",IF('INFO SEAL'!I4119="MEDIA TENSION","MT","AT"))</f>
        <v>MT</v>
      </c>
      <c r="G4168" s="180">
        <f>+'INFO SEAL'!K4119</f>
        <v>12</v>
      </c>
      <c r="H4168" s="180" t="str">
        <f>+'INFO SEAL'!L4119</f>
        <v>POSTE</v>
      </c>
      <c r="I4168" s="180" t="str">
        <f>+'INFO SEAL'!M4119</f>
        <v>MADERA</v>
      </c>
      <c r="J4168" s="180" t="str">
        <f>+'INFO SEAL'!N4119&amp;"-"&amp;F4168</f>
        <v>PPM19-MT</v>
      </c>
      <c r="K4168" s="180"/>
      <c r="L4168" s="182" t="str">
        <f>+VLOOKUP('INFO SEAL'!N4119,$J$8:$V$50,3,FALSE)</f>
        <v>POSTE DE MADERA TRATADA DE 12 mts. CL.4</v>
      </c>
      <c r="M4168" s="33">
        <f t="shared" si="144"/>
        <v>1</v>
      </c>
    </row>
    <row r="4169" spans="1:13" x14ac:dyDescent="0.25">
      <c r="A4169" s="73">
        <f>+'INFO SEAL'!B4120</f>
        <v>4115</v>
      </c>
      <c r="B4169" s="180" t="str">
        <f t="shared" si="143"/>
        <v>SICODI</v>
      </c>
      <c r="C4169" s="180" t="str">
        <f>+'INFO SEAL'!C4120</f>
        <v>AREQUIPA</v>
      </c>
      <c r="D4169" s="180" t="str">
        <f>+'INFO SEAL'!D4120</f>
        <v>CAMANA</v>
      </c>
      <c r="E4169" s="180" t="str">
        <f>+'INFO SEAL'!E4120</f>
        <v>JOSE MARIA QUIMPER</v>
      </c>
      <c r="F4169" s="180" t="str">
        <f>+IF('INFO SEAL'!I4120="BAJA TENSION","BT",IF('INFO SEAL'!I4120="MEDIA TENSION","MT","AT"))</f>
        <v>MT</v>
      </c>
      <c r="G4169" s="180">
        <f>+'INFO SEAL'!K4120</f>
        <v>12</v>
      </c>
      <c r="H4169" s="180" t="str">
        <f>+'INFO SEAL'!L4120</f>
        <v>POSTE</v>
      </c>
      <c r="I4169" s="180" t="str">
        <f>+'INFO SEAL'!M4120</f>
        <v>CONCRETO</v>
      </c>
      <c r="J4169" s="180" t="str">
        <f>+'INFO SEAL'!N4120&amp;"-"&amp;F4169</f>
        <v>PPC15-MT</v>
      </c>
      <c r="K4169" s="180"/>
      <c r="L4169" s="182" t="str">
        <f>+VLOOKUP('INFO SEAL'!N4120,$J$8:$V$50,3,FALSE)</f>
        <v>POSTE DE CONCRETO ARMADO DE 12/200/120/300</v>
      </c>
      <c r="M4169" s="33">
        <f t="shared" si="144"/>
        <v>0.3</v>
      </c>
    </row>
    <row r="4170" spans="1:13" x14ac:dyDescent="0.25">
      <c r="A4170" s="73">
        <f>+'INFO SEAL'!B4121</f>
        <v>4116</v>
      </c>
      <c r="B4170" s="180" t="str">
        <f t="shared" si="143"/>
        <v>SICODI</v>
      </c>
      <c r="C4170" s="180" t="str">
        <f>+'INFO SEAL'!C4121</f>
        <v>AREQUIPA</v>
      </c>
      <c r="D4170" s="180" t="str">
        <f>+'INFO SEAL'!D4121</f>
        <v>CAMANA</v>
      </c>
      <c r="E4170" s="180" t="str">
        <f>+'INFO SEAL'!E4121</f>
        <v>MARISCAL CACERES</v>
      </c>
      <c r="F4170" s="180" t="str">
        <f>+IF('INFO SEAL'!I4121="BAJA TENSION","BT",IF('INFO SEAL'!I4121="MEDIA TENSION","MT","AT"))</f>
        <v>MT</v>
      </c>
      <c r="G4170" s="180">
        <f>+'INFO SEAL'!K4121</f>
        <v>12</v>
      </c>
      <c r="H4170" s="180" t="str">
        <f>+'INFO SEAL'!L4121</f>
        <v>POSTE</v>
      </c>
      <c r="I4170" s="180" t="str">
        <f>+'INFO SEAL'!M4121</f>
        <v>CONCRETO</v>
      </c>
      <c r="J4170" s="180" t="str">
        <f>+'INFO SEAL'!N4121&amp;"-"&amp;F4170</f>
        <v>PPC15-MT</v>
      </c>
      <c r="K4170" s="180"/>
      <c r="L4170" s="182" t="str">
        <f>+VLOOKUP('INFO SEAL'!N4121,$J$8:$V$50,3,FALSE)</f>
        <v>POSTE DE CONCRETO ARMADO DE 12/200/120/300</v>
      </c>
      <c r="M4170" s="33">
        <f t="shared" si="144"/>
        <v>0.3</v>
      </c>
    </row>
    <row r="4171" spans="1:13" x14ac:dyDescent="0.25">
      <c r="A4171" s="73">
        <f>+'INFO SEAL'!B4122</f>
        <v>4117</v>
      </c>
      <c r="B4171" s="180" t="str">
        <f t="shared" si="143"/>
        <v>SICODI</v>
      </c>
      <c r="C4171" s="180" t="str">
        <f>+'INFO SEAL'!C4122</f>
        <v>AREQUIPA</v>
      </c>
      <c r="D4171" s="180" t="str">
        <f>+'INFO SEAL'!D4122</f>
        <v>CAMANA</v>
      </c>
      <c r="E4171" s="180" t="str">
        <f>+'INFO SEAL'!E4122</f>
        <v>SAMUEL PASTOR</v>
      </c>
      <c r="F4171" s="180" t="str">
        <f>+IF('INFO SEAL'!I4122="BAJA TENSION","BT",IF('INFO SEAL'!I4122="MEDIA TENSION","MT","AT"))</f>
        <v>MT</v>
      </c>
      <c r="G4171" s="180">
        <f>+'INFO SEAL'!K4122</f>
        <v>12</v>
      </c>
      <c r="H4171" s="180" t="str">
        <f>+'INFO SEAL'!L4122</f>
        <v>POSTE</v>
      </c>
      <c r="I4171" s="180" t="str">
        <f>+'INFO SEAL'!M4122</f>
        <v>FIERRO</v>
      </c>
      <c r="J4171" s="180" t="str">
        <f>+'INFO SEAL'!N4122&amp;"-"&amp;F4171</f>
        <v>PPF08-MT</v>
      </c>
      <c r="K4171" s="180"/>
      <c r="L4171" s="182" t="str">
        <f>+VLOOKUP('INFO SEAL'!N4122,$J$8:$V$50,3,FALSE)</f>
        <v>POSTE DE METAL DE  12 mts.</v>
      </c>
      <c r="M4171" s="33">
        <f t="shared" si="144"/>
        <v>1</v>
      </c>
    </row>
    <row r="4172" spans="1:13" x14ac:dyDescent="0.25">
      <c r="A4172" s="73">
        <f>+'INFO SEAL'!B4123</f>
        <v>4118</v>
      </c>
      <c r="B4172" s="180" t="str">
        <f t="shared" si="143"/>
        <v>SICODI</v>
      </c>
      <c r="C4172" s="180" t="str">
        <f>+'INFO SEAL'!C4123</f>
        <v>AREQUIPA</v>
      </c>
      <c r="D4172" s="180" t="str">
        <f>+'INFO SEAL'!D4123</f>
        <v>CAMANA</v>
      </c>
      <c r="E4172" s="180" t="str">
        <f>+'INFO SEAL'!E4123</f>
        <v>CAMANA</v>
      </c>
      <c r="F4172" s="180" t="str">
        <f>+IF('INFO SEAL'!I4123="BAJA TENSION","BT",IF('INFO SEAL'!I4123="MEDIA TENSION","MT","AT"))</f>
        <v>MT</v>
      </c>
      <c r="G4172" s="180">
        <f>+'INFO SEAL'!K4123</f>
        <v>12</v>
      </c>
      <c r="H4172" s="180" t="str">
        <f>+'INFO SEAL'!L4123</f>
        <v>POSTE</v>
      </c>
      <c r="I4172" s="180" t="str">
        <f>+'INFO SEAL'!M4123</f>
        <v>CONCRETO</v>
      </c>
      <c r="J4172" s="180" t="str">
        <f>+'INFO SEAL'!N4123&amp;"-"&amp;F4172</f>
        <v>PPC15-MT</v>
      </c>
      <c r="K4172" s="180"/>
      <c r="L4172" s="182" t="str">
        <f>+VLOOKUP('INFO SEAL'!N4123,$J$8:$V$50,3,FALSE)</f>
        <v>POSTE DE CONCRETO ARMADO DE 12/200/120/300</v>
      </c>
      <c r="M4172" s="33">
        <f t="shared" si="144"/>
        <v>0.3</v>
      </c>
    </row>
    <row r="4173" spans="1:13" x14ac:dyDescent="0.25">
      <c r="A4173" s="73">
        <f>+'INFO SEAL'!B4124</f>
        <v>4119</v>
      </c>
      <c r="B4173" s="180" t="str">
        <f t="shared" si="143"/>
        <v>SICODI</v>
      </c>
      <c r="C4173" s="180" t="str">
        <f>+'INFO SEAL'!C4124</f>
        <v>AREQUIPA</v>
      </c>
      <c r="D4173" s="180" t="str">
        <f>+'INFO SEAL'!D4124</f>
        <v>CAMANA</v>
      </c>
      <c r="E4173" s="180" t="str">
        <f>+'INFO SEAL'!E4124</f>
        <v>SAMUEL PASTOR</v>
      </c>
      <c r="F4173" s="180" t="str">
        <f>+IF('INFO SEAL'!I4124="BAJA TENSION","BT",IF('INFO SEAL'!I4124="MEDIA TENSION","MT","AT"))</f>
        <v>MT</v>
      </c>
      <c r="G4173" s="180">
        <f>+'INFO SEAL'!K4124</f>
        <v>12</v>
      </c>
      <c r="H4173" s="180" t="str">
        <f>+'INFO SEAL'!L4124</f>
        <v>POSTE</v>
      </c>
      <c r="I4173" s="180" t="str">
        <f>+'INFO SEAL'!M4124</f>
        <v>CONCRETO</v>
      </c>
      <c r="J4173" s="180" t="str">
        <f>+'INFO SEAL'!N4124&amp;"-"&amp;F4173</f>
        <v>PPC15-MT</v>
      </c>
      <c r="K4173" s="180"/>
      <c r="L4173" s="182" t="str">
        <f>+VLOOKUP('INFO SEAL'!N4124,$J$8:$V$50,3,FALSE)</f>
        <v>POSTE DE CONCRETO ARMADO DE 12/200/120/300</v>
      </c>
      <c r="M4173" s="33">
        <f t="shared" si="144"/>
        <v>0.3</v>
      </c>
    </row>
    <row r="4174" spans="1:13" x14ac:dyDescent="0.25">
      <c r="A4174" s="73">
        <f>+'INFO SEAL'!B4125</f>
        <v>4120</v>
      </c>
      <c r="B4174" s="180" t="str">
        <f t="shared" si="143"/>
        <v>SICODI</v>
      </c>
      <c r="C4174" s="180" t="str">
        <f>+'INFO SEAL'!C4125</f>
        <v>AREQUIPA</v>
      </c>
      <c r="D4174" s="180" t="str">
        <f>+'INFO SEAL'!D4125</f>
        <v>CAMANA</v>
      </c>
      <c r="E4174" s="180" t="str">
        <f>+'INFO SEAL'!E4125</f>
        <v>SAMUEL PASTOR</v>
      </c>
      <c r="F4174" s="180" t="str">
        <f>+IF('INFO SEAL'!I4125="BAJA TENSION","BT",IF('INFO SEAL'!I4125="MEDIA TENSION","MT","AT"))</f>
        <v>MT</v>
      </c>
      <c r="G4174" s="180">
        <f>+'INFO SEAL'!K4125</f>
        <v>12</v>
      </c>
      <c r="H4174" s="180" t="str">
        <f>+'INFO SEAL'!L4125</f>
        <v>POSTE</v>
      </c>
      <c r="I4174" s="180" t="str">
        <f>+'INFO SEAL'!M4125</f>
        <v>CONCRETO</v>
      </c>
      <c r="J4174" s="180" t="str">
        <f>+'INFO SEAL'!N4125&amp;"-"&amp;F4174</f>
        <v>PPC15-MT</v>
      </c>
      <c r="K4174" s="180"/>
      <c r="L4174" s="182" t="str">
        <f>+VLOOKUP('INFO SEAL'!N4125,$J$8:$V$50,3,FALSE)</f>
        <v>POSTE DE CONCRETO ARMADO DE 12/200/120/300</v>
      </c>
      <c r="M4174" s="33">
        <f t="shared" si="144"/>
        <v>0.3</v>
      </c>
    </row>
    <row r="4175" spans="1:13" x14ac:dyDescent="0.25">
      <c r="A4175" s="73">
        <f>+'INFO SEAL'!B4126</f>
        <v>4121</v>
      </c>
      <c r="B4175" s="180" t="str">
        <f t="shared" si="143"/>
        <v>SICODI</v>
      </c>
      <c r="C4175" s="180" t="str">
        <f>+'INFO SEAL'!C4126</f>
        <v>AREQUIPA</v>
      </c>
      <c r="D4175" s="180" t="str">
        <f>+'INFO SEAL'!D4126</f>
        <v>CAMANA</v>
      </c>
      <c r="E4175" s="180" t="str">
        <f>+'INFO SEAL'!E4126</f>
        <v>SAMUEL PASTOR</v>
      </c>
      <c r="F4175" s="180" t="str">
        <f>+IF('INFO SEAL'!I4126="BAJA TENSION","BT",IF('INFO SEAL'!I4126="MEDIA TENSION","MT","AT"))</f>
        <v>MT</v>
      </c>
      <c r="G4175" s="180">
        <f>+'INFO SEAL'!K4126</f>
        <v>12</v>
      </c>
      <c r="H4175" s="180" t="str">
        <f>+'INFO SEAL'!L4126</f>
        <v>POSTE</v>
      </c>
      <c r="I4175" s="180" t="str">
        <f>+'INFO SEAL'!M4126</f>
        <v>CONCRETO</v>
      </c>
      <c r="J4175" s="180" t="str">
        <f>+'INFO SEAL'!N4126&amp;"-"&amp;F4175</f>
        <v>PPC15-MT</v>
      </c>
      <c r="K4175" s="180"/>
      <c r="L4175" s="182" t="str">
        <f>+VLOOKUP('INFO SEAL'!N4126,$J$8:$V$50,3,FALSE)</f>
        <v>POSTE DE CONCRETO ARMADO DE 12/200/120/300</v>
      </c>
      <c r="M4175" s="33">
        <f t="shared" si="144"/>
        <v>0.3</v>
      </c>
    </row>
    <row r="4176" spans="1:13" x14ac:dyDescent="0.25">
      <c r="A4176" s="73">
        <f>+'INFO SEAL'!B4127</f>
        <v>4122</v>
      </c>
      <c r="B4176" s="180" t="str">
        <f t="shared" si="143"/>
        <v>SICODI</v>
      </c>
      <c r="C4176" s="180" t="str">
        <f>+'INFO SEAL'!C4127</f>
        <v>AREQUIPA</v>
      </c>
      <c r="D4176" s="180" t="str">
        <f>+'INFO SEAL'!D4127</f>
        <v>CAMANA</v>
      </c>
      <c r="E4176" s="180" t="str">
        <f>+'INFO SEAL'!E4127</f>
        <v>SAMUEL PASTOR</v>
      </c>
      <c r="F4176" s="180" t="str">
        <f>+IF('INFO SEAL'!I4127="BAJA TENSION","BT",IF('INFO SEAL'!I4127="MEDIA TENSION","MT","AT"))</f>
        <v>MT</v>
      </c>
      <c r="G4176" s="180">
        <f>+'INFO SEAL'!K4127</f>
        <v>13</v>
      </c>
      <c r="H4176" s="180" t="str">
        <f>+'INFO SEAL'!L4127</f>
        <v>POSTE</v>
      </c>
      <c r="I4176" s="180" t="str">
        <f>+'INFO SEAL'!M4127</f>
        <v>CONCRETO</v>
      </c>
      <c r="J4176" s="180" t="str">
        <f>+'INFO SEAL'!N4127&amp;"-"&amp;F4176</f>
        <v>PPC18-MT</v>
      </c>
      <c r="K4176" s="180"/>
      <c r="L4176" s="182" t="str">
        <f>+VLOOKUP('INFO SEAL'!N4127,$J$8:$V$50,3,FALSE)</f>
        <v>POSTE DE CONCRETO ARMADO DE 13/200/140/335</v>
      </c>
      <c r="M4176" s="33">
        <f t="shared" si="144"/>
        <v>0.4</v>
      </c>
    </row>
    <row r="4177" spans="1:13" x14ac:dyDescent="0.25">
      <c r="A4177" s="73">
        <f>+'INFO SEAL'!B4128</f>
        <v>4123</v>
      </c>
      <c r="B4177" s="180" t="str">
        <f t="shared" si="143"/>
        <v>SICODI</v>
      </c>
      <c r="C4177" s="180" t="str">
        <f>+'INFO SEAL'!C4128</f>
        <v>AREQUIPA</v>
      </c>
      <c r="D4177" s="180" t="str">
        <f>+'INFO SEAL'!D4128</f>
        <v>CAMANA</v>
      </c>
      <c r="E4177" s="180" t="str">
        <f>+'INFO SEAL'!E4128</f>
        <v>SAMUEL PASTOR</v>
      </c>
      <c r="F4177" s="180" t="str">
        <f>+IF('INFO SEAL'!I4128="BAJA TENSION","BT",IF('INFO SEAL'!I4128="MEDIA TENSION","MT","AT"))</f>
        <v>MT</v>
      </c>
      <c r="G4177" s="180">
        <f>+'INFO SEAL'!K4128</f>
        <v>15</v>
      </c>
      <c r="H4177" s="180" t="str">
        <f>+'INFO SEAL'!L4128</f>
        <v>POSTE</v>
      </c>
      <c r="I4177" s="180" t="str">
        <f>+'INFO SEAL'!M4128</f>
        <v>CONCRETO</v>
      </c>
      <c r="J4177" s="180" t="str">
        <f>+'INFO SEAL'!N4128&amp;"-"&amp;F4177</f>
        <v>PPC22-MT</v>
      </c>
      <c r="K4177" s="180"/>
      <c r="L4177" s="182" t="str">
        <f>+VLOOKUP('INFO SEAL'!N4128,$J$8:$V$50,3,FALSE)</f>
        <v>POSTE DE CONCRETO ARMADO DE 15/200/135/360</v>
      </c>
      <c r="M4177" s="33">
        <f t="shared" si="144"/>
        <v>0.5</v>
      </c>
    </row>
    <row r="4178" spans="1:13" x14ac:dyDescent="0.25">
      <c r="A4178" s="73">
        <f>+'INFO SEAL'!B4129</f>
        <v>4124</v>
      </c>
      <c r="B4178" s="180" t="str">
        <f t="shared" si="143"/>
        <v>SICODI</v>
      </c>
      <c r="C4178" s="180" t="str">
        <f>+'INFO SEAL'!C4129</f>
        <v>AREQUIPA</v>
      </c>
      <c r="D4178" s="180" t="str">
        <f>+'INFO SEAL'!D4129</f>
        <v>CAMANA</v>
      </c>
      <c r="E4178" s="180" t="str">
        <f>+'INFO SEAL'!E4129</f>
        <v>SAMUEL PASTOR</v>
      </c>
      <c r="F4178" s="180" t="str">
        <f>+IF('INFO SEAL'!I4129="BAJA TENSION","BT",IF('INFO SEAL'!I4129="MEDIA TENSION","MT","AT"))</f>
        <v>MT</v>
      </c>
      <c r="G4178" s="180">
        <f>+'INFO SEAL'!K4129</f>
        <v>13</v>
      </c>
      <c r="H4178" s="180" t="str">
        <f>+'INFO SEAL'!L4129</f>
        <v>POSTE</v>
      </c>
      <c r="I4178" s="180" t="str">
        <f>+'INFO SEAL'!M4129</f>
        <v>CONCRETO</v>
      </c>
      <c r="J4178" s="180" t="str">
        <f>+'INFO SEAL'!N4129&amp;"-"&amp;F4178</f>
        <v>PPC18-MT</v>
      </c>
      <c r="K4178" s="180"/>
      <c r="L4178" s="182" t="str">
        <f>+VLOOKUP('INFO SEAL'!N4129,$J$8:$V$50,3,FALSE)</f>
        <v>POSTE DE CONCRETO ARMADO DE 13/200/140/335</v>
      </c>
      <c r="M4178" s="33">
        <f t="shared" si="144"/>
        <v>0.4</v>
      </c>
    </row>
    <row r="4179" spans="1:13" x14ac:dyDescent="0.25">
      <c r="A4179" s="73">
        <f>+'INFO SEAL'!B4130</f>
        <v>4125</v>
      </c>
      <c r="B4179" s="180" t="str">
        <f t="shared" si="143"/>
        <v>SICODI</v>
      </c>
      <c r="C4179" s="180" t="str">
        <f>+'INFO SEAL'!C4130</f>
        <v>AREQUIPA</v>
      </c>
      <c r="D4179" s="180" t="str">
        <f>+'INFO SEAL'!D4130</f>
        <v>CAMANA</v>
      </c>
      <c r="E4179" s="180" t="str">
        <f>+'INFO SEAL'!E4130</f>
        <v>SAMUEL PASTOR</v>
      </c>
      <c r="F4179" s="180" t="str">
        <f>+IF('INFO SEAL'!I4130="BAJA TENSION","BT",IF('INFO SEAL'!I4130="MEDIA TENSION","MT","AT"))</f>
        <v>MT</v>
      </c>
      <c r="G4179" s="180">
        <f>+'INFO SEAL'!K4130</f>
        <v>15</v>
      </c>
      <c r="H4179" s="180" t="str">
        <f>+'INFO SEAL'!L4130</f>
        <v>POSTE</v>
      </c>
      <c r="I4179" s="180" t="str">
        <f>+'INFO SEAL'!M4130</f>
        <v>CONCRETO</v>
      </c>
      <c r="J4179" s="180" t="str">
        <f>+'INFO SEAL'!N4130&amp;"-"&amp;F4179</f>
        <v>PPC22-MT</v>
      </c>
      <c r="K4179" s="180"/>
      <c r="L4179" s="182" t="str">
        <f>+VLOOKUP('INFO SEAL'!N4130,$J$8:$V$50,3,FALSE)</f>
        <v>POSTE DE CONCRETO ARMADO DE 15/200/135/360</v>
      </c>
      <c r="M4179" s="33">
        <f t="shared" si="144"/>
        <v>0.5</v>
      </c>
    </row>
    <row r="4180" spans="1:13" x14ac:dyDescent="0.25">
      <c r="A4180" s="73">
        <f>+'INFO SEAL'!B4131</f>
        <v>4126</v>
      </c>
      <c r="B4180" s="180" t="str">
        <f t="shared" si="143"/>
        <v>SICODI</v>
      </c>
      <c r="C4180" s="180" t="str">
        <f>+'INFO SEAL'!C4131</f>
        <v>AREQUIPA</v>
      </c>
      <c r="D4180" s="180" t="str">
        <f>+'INFO SEAL'!D4131</f>
        <v>CAMANA</v>
      </c>
      <c r="E4180" s="180" t="str">
        <f>+'INFO SEAL'!E4131</f>
        <v>SAMUEL PASTOR</v>
      </c>
      <c r="F4180" s="180" t="str">
        <f>+IF('INFO SEAL'!I4131="BAJA TENSION","BT",IF('INFO SEAL'!I4131="MEDIA TENSION","MT","AT"))</f>
        <v>MT</v>
      </c>
      <c r="G4180" s="180">
        <f>+'INFO SEAL'!K4131</f>
        <v>15</v>
      </c>
      <c r="H4180" s="180" t="str">
        <f>+'INFO SEAL'!L4131</f>
        <v>POSTE</v>
      </c>
      <c r="I4180" s="180" t="str">
        <f>+'INFO SEAL'!M4131</f>
        <v>CONCRETO</v>
      </c>
      <c r="J4180" s="180" t="str">
        <f>+'INFO SEAL'!N4131&amp;"-"&amp;F4180</f>
        <v>PPC22-MT</v>
      </c>
      <c r="K4180" s="180"/>
      <c r="L4180" s="182" t="str">
        <f>+VLOOKUP('INFO SEAL'!N4131,$J$8:$V$50,3,FALSE)</f>
        <v>POSTE DE CONCRETO ARMADO DE 15/200/135/360</v>
      </c>
      <c r="M4180" s="33">
        <f t="shared" si="144"/>
        <v>0.5</v>
      </c>
    </row>
    <row r="4181" spans="1:13" x14ac:dyDescent="0.25">
      <c r="A4181" s="73">
        <f>+'INFO SEAL'!B4132</f>
        <v>4127</v>
      </c>
      <c r="B4181" s="180" t="str">
        <f t="shared" si="143"/>
        <v>SICODI</v>
      </c>
      <c r="C4181" s="180" t="str">
        <f>+'INFO SEAL'!C4132</f>
        <v>AREQUIPA</v>
      </c>
      <c r="D4181" s="180" t="str">
        <f>+'INFO SEAL'!D4132</f>
        <v>CAMANA</v>
      </c>
      <c r="E4181" s="180" t="str">
        <f>+'INFO SEAL'!E4132</f>
        <v>SAMUEL PASTOR</v>
      </c>
      <c r="F4181" s="180" t="str">
        <f>+IF('INFO SEAL'!I4132="BAJA TENSION","BT",IF('INFO SEAL'!I4132="MEDIA TENSION","MT","AT"))</f>
        <v>MT</v>
      </c>
      <c r="G4181" s="180">
        <f>+'INFO SEAL'!K4132</f>
        <v>12</v>
      </c>
      <c r="H4181" s="180" t="str">
        <f>+'INFO SEAL'!L4132</f>
        <v>POSTE</v>
      </c>
      <c r="I4181" s="180" t="str">
        <f>+'INFO SEAL'!M4132</f>
        <v>CONCRETO</v>
      </c>
      <c r="J4181" s="180" t="str">
        <f>+'INFO SEAL'!N4132&amp;"-"&amp;F4181</f>
        <v>PPC15-MT</v>
      </c>
      <c r="K4181" s="180"/>
      <c r="L4181" s="182" t="str">
        <f>+VLOOKUP('INFO SEAL'!N4132,$J$8:$V$50,3,FALSE)</f>
        <v>POSTE DE CONCRETO ARMADO DE 12/200/120/300</v>
      </c>
      <c r="M4181" s="33">
        <f t="shared" si="144"/>
        <v>0.3</v>
      </c>
    </row>
    <row r="4182" spans="1:13" x14ac:dyDescent="0.25">
      <c r="A4182" s="73">
        <f>+'INFO SEAL'!B4133</f>
        <v>4128</v>
      </c>
      <c r="B4182" s="180" t="str">
        <f t="shared" si="143"/>
        <v>SICODI</v>
      </c>
      <c r="C4182" s="180" t="str">
        <f>+'INFO SEAL'!C4133</f>
        <v>AREQUIPA</v>
      </c>
      <c r="D4182" s="180" t="str">
        <f>+'INFO SEAL'!D4133</f>
        <v>CAMANA</v>
      </c>
      <c r="E4182" s="180" t="str">
        <f>+'INFO SEAL'!E4133</f>
        <v>SAMUEL PASTOR</v>
      </c>
      <c r="F4182" s="180" t="str">
        <f>+IF('INFO SEAL'!I4133="BAJA TENSION","BT",IF('INFO SEAL'!I4133="MEDIA TENSION","MT","AT"))</f>
        <v>MT</v>
      </c>
      <c r="G4182" s="180">
        <f>+'INFO SEAL'!K4133</f>
        <v>12</v>
      </c>
      <c r="H4182" s="180" t="str">
        <f>+'INFO SEAL'!L4133</f>
        <v>POSTE</v>
      </c>
      <c r="I4182" s="180" t="str">
        <f>+'INFO SEAL'!M4133</f>
        <v>CONCRETO</v>
      </c>
      <c r="J4182" s="180" t="str">
        <f>+'INFO SEAL'!N4133&amp;"-"&amp;F4182</f>
        <v>PPC15-MT</v>
      </c>
      <c r="K4182" s="180"/>
      <c r="L4182" s="182" t="str">
        <f>+VLOOKUP('INFO SEAL'!N4133,$J$8:$V$50,3,FALSE)</f>
        <v>POSTE DE CONCRETO ARMADO DE 12/200/120/300</v>
      </c>
      <c r="M4182" s="33">
        <f t="shared" si="144"/>
        <v>0.3</v>
      </c>
    </row>
    <row r="4183" spans="1:13" x14ac:dyDescent="0.25">
      <c r="A4183" s="73">
        <f>+'INFO SEAL'!B4134</f>
        <v>4129</v>
      </c>
      <c r="B4183" s="180" t="str">
        <f t="shared" si="143"/>
        <v>SICODI</v>
      </c>
      <c r="C4183" s="180" t="str">
        <f>+'INFO SEAL'!C4134</f>
        <v>AREQUIPA</v>
      </c>
      <c r="D4183" s="180" t="str">
        <f>+'INFO SEAL'!D4134</f>
        <v>CAMANA</v>
      </c>
      <c r="E4183" s="180" t="str">
        <f>+'INFO SEAL'!E4134</f>
        <v>SAMUEL PASTOR</v>
      </c>
      <c r="F4183" s="180" t="str">
        <f>+IF('INFO SEAL'!I4134="BAJA TENSION","BT",IF('INFO SEAL'!I4134="MEDIA TENSION","MT","AT"))</f>
        <v>MT</v>
      </c>
      <c r="G4183" s="180">
        <f>+'INFO SEAL'!K4134</f>
        <v>12</v>
      </c>
      <c r="H4183" s="180" t="str">
        <f>+'INFO SEAL'!L4134</f>
        <v>POSTE</v>
      </c>
      <c r="I4183" s="180" t="str">
        <f>+'INFO SEAL'!M4134</f>
        <v>CONCRETO</v>
      </c>
      <c r="J4183" s="180" t="str">
        <f>+'INFO SEAL'!N4134&amp;"-"&amp;F4183</f>
        <v>PPC15-MT</v>
      </c>
      <c r="K4183" s="180"/>
      <c r="L4183" s="182" t="str">
        <f>+VLOOKUP('INFO SEAL'!N4134,$J$8:$V$50,3,FALSE)</f>
        <v>POSTE DE CONCRETO ARMADO DE 12/200/120/300</v>
      </c>
      <c r="M4183" s="33">
        <f t="shared" si="144"/>
        <v>0.3</v>
      </c>
    </row>
    <row r="4184" spans="1:13" x14ac:dyDescent="0.25">
      <c r="A4184" s="73">
        <f>+'INFO SEAL'!B4135</f>
        <v>4130</v>
      </c>
      <c r="B4184" s="180" t="str">
        <f t="shared" si="143"/>
        <v>SICODI</v>
      </c>
      <c r="C4184" s="180" t="str">
        <f>+'INFO SEAL'!C4135</f>
        <v>AREQUIPA</v>
      </c>
      <c r="D4184" s="180" t="str">
        <f>+'INFO SEAL'!D4135</f>
        <v>CAMANA</v>
      </c>
      <c r="E4184" s="180" t="str">
        <f>+'INFO SEAL'!E4135</f>
        <v>SAMUEL PASTOR</v>
      </c>
      <c r="F4184" s="180" t="str">
        <f>+IF('INFO SEAL'!I4135="BAJA TENSION","BT",IF('INFO SEAL'!I4135="MEDIA TENSION","MT","AT"))</f>
        <v>MT</v>
      </c>
      <c r="G4184" s="180">
        <f>+'INFO SEAL'!K4135</f>
        <v>12</v>
      </c>
      <c r="H4184" s="180" t="str">
        <f>+'INFO SEAL'!L4135</f>
        <v>POSTE</v>
      </c>
      <c r="I4184" s="180" t="str">
        <f>+'INFO SEAL'!M4135</f>
        <v>CONCRETO</v>
      </c>
      <c r="J4184" s="180" t="str">
        <f>+'INFO SEAL'!N4135&amp;"-"&amp;F4184</f>
        <v>PPC15-MT</v>
      </c>
      <c r="K4184" s="180"/>
      <c r="L4184" s="182" t="str">
        <f>+VLOOKUP('INFO SEAL'!N4135,$J$8:$V$50,3,FALSE)</f>
        <v>POSTE DE CONCRETO ARMADO DE 12/200/120/300</v>
      </c>
      <c r="M4184" s="33">
        <f t="shared" si="144"/>
        <v>0.3</v>
      </c>
    </row>
    <row r="4185" spans="1:13" x14ac:dyDescent="0.25">
      <c r="A4185" s="73">
        <f>+'INFO SEAL'!B4136</f>
        <v>4131</v>
      </c>
      <c r="B4185" s="180" t="str">
        <f t="shared" si="143"/>
        <v>SICODI</v>
      </c>
      <c r="C4185" s="180" t="str">
        <f>+'INFO SEAL'!C4136</f>
        <v>AREQUIPA</v>
      </c>
      <c r="D4185" s="180" t="str">
        <f>+'INFO SEAL'!D4136</f>
        <v>CAMANA</v>
      </c>
      <c r="E4185" s="180" t="str">
        <f>+'INFO SEAL'!E4136</f>
        <v>SAMUEL PASTOR</v>
      </c>
      <c r="F4185" s="180" t="str">
        <f>+IF('INFO SEAL'!I4136="BAJA TENSION","BT",IF('INFO SEAL'!I4136="MEDIA TENSION","MT","AT"))</f>
        <v>MT</v>
      </c>
      <c r="G4185" s="180">
        <f>+'INFO SEAL'!K4136</f>
        <v>12</v>
      </c>
      <c r="H4185" s="180" t="str">
        <f>+'INFO SEAL'!L4136</f>
        <v>POSTE</v>
      </c>
      <c r="I4185" s="180" t="str">
        <f>+'INFO SEAL'!M4136</f>
        <v>CONCRETO</v>
      </c>
      <c r="J4185" s="180" t="str">
        <f>+'INFO SEAL'!N4136&amp;"-"&amp;F4185</f>
        <v>PPC15-MT</v>
      </c>
      <c r="K4185" s="180"/>
      <c r="L4185" s="182" t="str">
        <f>+VLOOKUP('INFO SEAL'!N4136,$J$8:$V$50,3,FALSE)</f>
        <v>POSTE DE CONCRETO ARMADO DE 12/200/120/300</v>
      </c>
      <c r="M4185" s="33">
        <f t="shared" si="144"/>
        <v>0.3</v>
      </c>
    </row>
    <row r="4186" spans="1:13" x14ac:dyDescent="0.25">
      <c r="A4186" s="73">
        <f>+'INFO SEAL'!B4137</f>
        <v>4132</v>
      </c>
      <c r="B4186" s="180" t="str">
        <f t="shared" si="143"/>
        <v>SICODI</v>
      </c>
      <c r="C4186" s="180" t="str">
        <f>+'INFO SEAL'!C4137</f>
        <v>AREQUIPA</v>
      </c>
      <c r="D4186" s="180" t="str">
        <f>+'INFO SEAL'!D4137</f>
        <v>CAMANA</v>
      </c>
      <c r="E4186" s="180" t="str">
        <f>+'INFO SEAL'!E4137</f>
        <v>SAMUEL PASTOR</v>
      </c>
      <c r="F4186" s="180" t="str">
        <f>+IF('INFO SEAL'!I4137="BAJA TENSION","BT",IF('INFO SEAL'!I4137="MEDIA TENSION","MT","AT"))</f>
        <v>MT</v>
      </c>
      <c r="G4186" s="180">
        <f>+'INFO SEAL'!K4137</f>
        <v>12</v>
      </c>
      <c r="H4186" s="180" t="str">
        <f>+'INFO SEAL'!L4137</f>
        <v>POSTE</v>
      </c>
      <c r="I4186" s="180" t="str">
        <f>+'INFO SEAL'!M4137</f>
        <v>CONCRETO</v>
      </c>
      <c r="J4186" s="180" t="str">
        <f>+'INFO SEAL'!N4137&amp;"-"&amp;F4186</f>
        <v>PPC15-MT</v>
      </c>
      <c r="K4186" s="180"/>
      <c r="L4186" s="182" t="str">
        <f>+VLOOKUP('INFO SEAL'!N4137,$J$8:$V$50,3,FALSE)</f>
        <v>POSTE DE CONCRETO ARMADO DE 12/200/120/300</v>
      </c>
      <c r="M4186" s="33">
        <f t="shared" si="144"/>
        <v>0.3</v>
      </c>
    </row>
    <row r="4187" spans="1:13" x14ac:dyDescent="0.25">
      <c r="A4187" s="73">
        <f>+'INFO SEAL'!B4138</f>
        <v>4133</v>
      </c>
      <c r="B4187" s="180" t="str">
        <f t="shared" si="143"/>
        <v>SICODI</v>
      </c>
      <c r="C4187" s="180" t="str">
        <f>+'INFO SEAL'!C4138</f>
        <v>AREQUIPA</v>
      </c>
      <c r="D4187" s="180" t="str">
        <f>+'INFO SEAL'!D4138</f>
        <v>CAMANA</v>
      </c>
      <c r="E4187" s="180" t="str">
        <f>+'INFO SEAL'!E4138</f>
        <v>SAMUEL PASTOR</v>
      </c>
      <c r="F4187" s="180" t="str">
        <f>+IF('INFO SEAL'!I4138="BAJA TENSION","BT",IF('INFO SEAL'!I4138="MEDIA TENSION","MT","AT"))</f>
        <v>MT</v>
      </c>
      <c r="G4187" s="180">
        <f>+'INFO SEAL'!K4138</f>
        <v>13</v>
      </c>
      <c r="H4187" s="180" t="str">
        <f>+'INFO SEAL'!L4138</f>
        <v>POSTE</v>
      </c>
      <c r="I4187" s="180" t="str">
        <f>+'INFO SEAL'!M4138</f>
        <v>CONCRETO</v>
      </c>
      <c r="J4187" s="180" t="str">
        <f>+'INFO SEAL'!N4138&amp;"-"&amp;F4187</f>
        <v>PPC18-MT</v>
      </c>
      <c r="K4187" s="180"/>
      <c r="L4187" s="182" t="str">
        <f>+VLOOKUP('INFO SEAL'!N4138,$J$8:$V$50,3,FALSE)</f>
        <v>POSTE DE CONCRETO ARMADO DE 13/200/140/335</v>
      </c>
      <c r="M4187" s="33">
        <f t="shared" si="144"/>
        <v>0.4</v>
      </c>
    </row>
    <row r="4188" spans="1:13" x14ac:dyDescent="0.25">
      <c r="A4188" s="73">
        <f>+'INFO SEAL'!B4139</f>
        <v>4134</v>
      </c>
      <c r="B4188" s="180" t="str">
        <f t="shared" si="143"/>
        <v>SICODI</v>
      </c>
      <c r="C4188" s="180" t="str">
        <f>+'INFO SEAL'!C4139</f>
        <v>AREQUIPA</v>
      </c>
      <c r="D4188" s="180" t="str">
        <f>+'INFO SEAL'!D4139</f>
        <v>CAMANA</v>
      </c>
      <c r="E4188" s="180" t="str">
        <f>+'INFO SEAL'!E4139</f>
        <v>SAMUEL PASTOR</v>
      </c>
      <c r="F4188" s="180" t="str">
        <f>+IF('INFO SEAL'!I4139="BAJA TENSION","BT",IF('INFO SEAL'!I4139="MEDIA TENSION","MT","AT"))</f>
        <v>MT</v>
      </c>
      <c r="G4188" s="180">
        <f>+'INFO SEAL'!K4139</f>
        <v>13</v>
      </c>
      <c r="H4188" s="180" t="str">
        <f>+'INFO SEAL'!L4139</f>
        <v>POSTE</v>
      </c>
      <c r="I4188" s="180" t="str">
        <f>+'INFO SEAL'!M4139</f>
        <v>CONCRETO</v>
      </c>
      <c r="J4188" s="180" t="str">
        <f>+'INFO SEAL'!N4139&amp;"-"&amp;F4188</f>
        <v>PPC19-MT</v>
      </c>
      <c r="K4188" s="180"/>
      <c r="L4188" s="182" t="str">
        <f>+VLOOKUP('INFO SEAL'!N4139,$J$8:$V$50,3,FALSE)</f>
        <v>POSTE DE CONCRETO ARMADO DE 13/300/150/345</v>
      </c>
      <c r="M4188" s="33">
        <f t="shared" si="144"/>
        <v>0.5</v>
      </c>
    </row>
    <row r="4189" spans="1:13" x14ac:dyDescent="0.25">
      <c r="A4189" s="73">
        <f>+'INFO SEAL'!B4140</f>
        <v>4135</v>
      </c>
      <c r="B4189" s="180" t="str">
        <f t="shared" si="143"/>
        <v>SICODI</v>
      </c>
      <c r="C4189" s="180" t="str">
        <f>+'INFO SEAL'!C4140</f>
        <v>AREQUIPA</v>
      </c>
      <c r="D4189" s="180" t="str">
        <f>+'INFO SEAL'!D4140</f>
        <v>CAMANA</v>
      </c>
      <c r="E4189" s="180" t="str">
        <f>+'INFO SEAL'!E4140</f>
        <v>MARISCAL CACERES</v>
      </c>
      <c r="F4189" s="180" t="str">
        <f>+IF('INFO SEAL'!I4140="BAJA TENSION","BT",IF('INFO SEAL'!I4140="MEDIA TENSION","MT","AT"))</f>
        <v>MT</v>
      </c>
      <c r="G4189" s="180">
        <f>+'INFO SEAL'!K4140</f>
        <v>13</v>
      </c>
      <c r="H4189" s="180" t="str">
        <f>+'INFO SEAL'!L4140</f>
        <v>POSTE</v>
      </c>
      <c r="I4189" s="180" t="str">
        <f>+'INFO SEAL'!M4140</f>
        <v>CONCRETO</v>
      </c>
      <c r="J4189" s="180" t="str">
        <f>+'INFO SEAL'!N4140&amp;"-"&amp;F4189</f>
        <v>PPC19-MT</v>
      </c>
      <c r="K4189" s="180"/>
      <c r="L4189" s="182" t="str">
        <f>+VLOOKUP('INFO SEAL'!N4140,$J$8:$V$50,3,FALSE)</f>
        <v>POSTE DE CONCRETO ARMADO DE 13/300/150/345</v>
      </c>
      <c r="M4189" s="33">
        <f t="shared" si="144"/>
        <v>0.5</v>
      </c>
    </row>
    <row r="4190" spans="1:13" x14ac:dyDescent="0.25">
      <c r="A4190" s="73">
        <f>+'INFO SEAL'!B4141</f>
        <v>4136</v>
      </c>
      <c r="B4190" s="180" t="str">
        <f t="shared" si="143"/>
        <v>SICODI</v>
      </c>
      <c r="C4190" s="180" t="str">
        <f>+'INFO SEAL'!C4141</f>
        <v>AREQUIPA</v>
      </c>
      <c r="D4190" s="180" t="str">
        <f>+'INFO SEAL'!D4141</f>
        <v>CAMANA</v>
      </c>
      <c r="E4190" s="180" t="str">
        <f>+'INFO SEAL'!E4141</f>
        <v>NICOLAS DE PIEROLA</v>
      </c>
      <c r="F4190" s="180" t="str">
        <f>+IF('INFO SEAL'!I4141="BAJA TENSION","BT",IF('INFO SEAL'!I4141="MEDIA TENSION","MT","AT"))</f>
        <v>MT</v>
      </c>
      <c r="G4190" s="180">
        <f>+'INFO SEAL'!K4141</f>
        <v>13</v>
      </c>
      <c r="H4190" s="180" t="str">
        <f>+'INFO SEAL'!L4141</f>
        <v>POSTE</v>
      </c>
      <c r="I4190" s="180" t="str">
        <f>+'INFO SEAL'!M4141</f>
        <v>CONCRETO</v>
      </c>
      <c r="J4190" s="180" t="str">
        <f>+'INFO SEAL'!N4141&amp;"-"&amp;F4190</f>
        <v>PPC19-MT</v>
      </c>
      <c r="K4190" s="180"/>
      <c r="L4190" s="182" t="str">
        <f>+VLOOKUP('INFO SEAL'!N4141,$J$8:$V$50,3,FALSE)</f>
        <v>POSTE DE CONCRETO ARMADO DE 13/300/150/345</v>
      </c>
      <c r="M4190" s="33">
        <f t="shared" si="144"/>
        <v>0.5</v>
      </c>
    </row>
    <row r="4191" spans="1:13" x14ac:dyDescent="0.25">
      <c r="A4191" s="73">
        <f>+'INFO SEAL'!B4142</f>
        <v>4137</v>
      </c>
      <c r="B4191" s="180" t="str">
        <f t="shared" si="143"/>
        <v>SICODI</v>
      </c>
      <c r="C4191" s="180" t="str">
        <f>+'INFO SEAL'!C4142</f>
        <v>AREQUIPA</v>
      </c>
      <c r="D4191" s="180" t="str">
        <f>+'INFO SEAL'!D4142</f>
        <v>CAMANA</v>
      </c>
      <c r="E4191" s="180" t="str">
        <f>+'INFO SEAL'!E4142</f>
        <v>MARISCAL CACERES</v>
      </c>
      <c r="F4191" s="180" t="str">
        <f>+IF('INFO SEAL'!I4142="BAJA TENSION","BT",IF('INFO SEAL'!I4142="MEDIA TENSION","MT","AT"))</f>
        <v>MT</v>
      </c>
      <c r="G4191" s="180">
        <f>+'INFO SEAL'!K4142</f>
        <v>12</v>
      </c>
      <c r="H4191" s="180" t="str">
        <f>+'INFO SEAL'!L4142</f>
        <v>POSTE</v>
      </c>
      <c r="I4191" s="180" t="str">
        <f>+'INFO SEAL'!M4142</f>
        <v>CONCRETO</v>
      </c>
      <c r="J4191" s="180" t="str">
        <f>+'INFO SEAL'!N4142&amp;"-"&amp;F4191</f>
        <v>PPC15-MT</v>
      </c>
      <c r="K4191" s="180"/>
      <c r="L4191" s="182" t="str">
        <f>+VLOOKUP('INFO SEAL'!N4142,$J$8:$V$50,3,FALSE)</f>
        <v>POSTE DE CONCRETO ARMADO DE 12/200/120/300</v>
      </c>
      <c r="M4191" s="33">
        <f t="shared" si="144"/>
        <v>0.3</v>
      </c>
    </row>
    <row r="4192" spans="1:13" x14ac:dyDescent="0.25">
      <c r="A4192" s="73">
        <f>+'INFO SEAL'!B4143</f>
        <v>4138</v>
      </c>
      <c r="B4192" s="180" t="str">
        <f t="shared" si="143"/>
        <v>SICODI</v>
      </c>
      <c r="C4192" s="180" t="str">
        <f>+'INFO SEAL'!C4143</f>
        <v>AREQUIPA</v>
      </c>
      <c r="D4192" s="180" t="str">
        <f>+'INFO SEAL'!D4143</f>
        <v>CAMANA</v>
      </c>
      <c r="E4192" s="180" t="str">
        <f>+'INFO SEAL'!E4143</f>
        <v>JOSE MARIA QUIMPER</v>
      </c>
      <c r="F4192" s="180" t="str">
        <f>+IF('INFO SEAL'!I4143="BAJA TENSION","BT",IF('INFO SEAL'!I4143="MEDIA TENSION","MT","AT"))</f>
        <v>MT</v>
      </c>
      <c r="G4192" s="180">
        <f>+'INFO SEAL'!K4143</f>
        <v>13</v>
      </c>
      <c r="H4192" s="180" t="str">
        <f>+'INFO SEAL'!L4143</f>
        <v>POSTE</v>
      </c>
      <c r="I4192" s="180" t="str">
        <f>+'INFO SEAL'!M4143</f>
        <v>CONCRETO</v>
      </c>
      <c r="J4192" s="180" t="str">
        <f>+'INFO SEAL'!N4143&amp;"-"&amp;F4192</f>
        <v>PPC19-MT</v>
      </c>
      <c r="K4192" s="180"/>
      <c r="L4192" s="182" t="str">
        <f>+VLOOKUP('INFO SEAL'!N4143,$J$8:$V$50,3,FALSE)</f>
        <v>POSTE DE CONCRETO ARMADO DE 13/300/150/345</v>
      </c>
      <c r="M4192" s="33">
        <f t="shared" si="144"/>
        <v>0.5</v>
      </c>
    </row>
    <row r="4193" spans="1:13" x14ac:dyDescent="0.25">
      <c r="A4193" s="73">
        <f>+'INFO SEAL'!B4144</f>
        <v>4139</v>
      </c>
      <c r="B4193" s="180" t="str">
        <f t="shared" si="143"/>
        <v>SICODI</v>
      </c>
      <c r="C4193" s="180" t="str">
        <f>+'INFO SEAL'!C4144</f>
        <v>AREQUIPA</v>
      </c>
      <c r="D4193" s="180" t="str">
        <f>+'INFO SEAL'!D4144</f>
        <v>CAMANA</v>
      </c>
      <c r="E4193" s="180" t="str">
        <f>+'INFO SEAL'!E4144</f>
        <v>SAMUEL PASTOR</v>
      </c>
      <c r="F4193" s="180" t="str">
        <f>+IF('INFO SEAL'!I4144="BAJA TENSION","BT",IF('INFO SEAL'!I4144="MEDIA TENSION","MT","AT"))</f>
        <v>MT</v>
      </c>
      <c r="G4193" s="180">
        <f>+'INFO SEAL'!K4144</f>
        <v>13</v>
      </c>
      <c r="H4193" s="180" t="str">
        <f>+'INFO SEAL'!L4144</f>
        <v>POSTE</v>
      </c>
      <c r="I4193" s="180" t="str">
        <f>+'INFO SEAL'!M4144</f>
        <v>CONCRETO</v>
      </c>
      <c r="J4193" s="180" t="str">
        <f>+'INFO SEAL'!N4144&amp;"-"&amp;F4193</f>
        <v>PPC19-MT</v>
      </c>
      <c r="K4193" s="180"/>
      <c r="L4193" s="182" t="str">
        <f>+VLOOKUP('INFO SEAL'!N4144,$J$8:$V$50,3,FALSE)</f>
        <v>POSTE DE CONCRETO ARMADO DE 13/300/150/345</v>
      </c>
      <c r="M4193" s="33">
        <f t="shared" si="144"/>
        <v>0.5</v>
      </c>
    </row>
    <row r="4194" spans="1:13" x14ac:dyDescent="0.25">
      <c r="A4194" s="73">
        <f>+'INFO SEAL'!B4145</f>
        <v>4140</v>
      </c>
      <c r="B4194" s="180" t="str">
        <f t="shared" si="143"/>
        <v>SICODI</v>
      </c>
      <c r="C4194" s="180" t="str">
        <f>+'INFO SEAL'!C4145</f>
        <v>AREQUIPA</v>
      </c>
      <c r="D4194" s="180" t="str">
        <f>+'INFO SEAL'!D4145</f>
        <v>CAMANA</v>
      </c>
      <c r="E4194" s="180" t="str">
        <f>+'INFO SEAL'!E4145</f>
        <v>SAMUEL PASTOR</v>
      </c>
      <c r="F4194" s="180" t="str">
        <f>+IF('INFO SEAL'!I4145="BAJA TENSION","BT",IF('INFO SEAL'!I4145="MEDIA TENSION","MT","AT"))</f>
        <v>MT</v>
      </c>
      <c r="G4194" s="180">
        <f>+'INFO SEAL'!K4145</f>
        <v>12</v>
      </c>
      <c r="H4194" s="180" t="str">
        <f>+'INFO SEAL'!L4145</f>
        <v>POSTE</v>
      </c>
      <c r="I4194" s="180" t="str">
        <f>+'INFO SEAL'!M4145</f>
        <v>CONCRETO</v>
      </c>
      <c r="J4194" s="180" t="str">
        <f>+'INFO SEAL'!N4145&amp;"-"&amp;F4194</f>
        <v>PPC15-MT</v>
      </c>
      <c r="K4194" s="180"/>
      <c r="L4194" s="182" t="str">
        <f>+VLOOKUP('INFO SEAL'!N4145,$J$8:$V$50,3,FALSE)</f>
        <v>POSTE DE CONCRETO ARMADO DE 12/200/120/300</v>
      </c>
      <c r="M4194" s="33">
        <f t="shared" si="144"/>
        <v>0.3</v>
      </c>
    </row>
    <row r="4195" spans="1:13" x14ac:dyDescent="0.25">
      <c r="A4195" s="73">
        <f>+'INFO SEAL'!B4146</f>
        <v>4141</v>
      </c>
      <c r="B4195" s="180" t="str">
        <f t="shared" si="143"/>
        <v>SICODI</v>
      </c>
      <c r="C4195" s="180" t="str">
        <f>+'INFO SEAL'!C4146</f>
        <v>AREQUIPA</v>
      </c>
      <c r="D4195" s="180" t="str">
        <f>+'INFO SEAL'!D4146</f>
        <v>CAMANA</v>
      </c>
      <c r="E4195" s="180" t="str">
        <f>+'INFO SEAL'!E4146</f>
        <v>SAMUEL PASTOR</v>
      </c>
      <c r="F4195" s="180" t="str">
        <f>+IF('INFO SEAL'!I4146="BAJA TENSION","BT",IF('INFO SEAL'!I4146="MEDIA TENSION","MT","AT"))</f>
        <v>MT</v>
      </c>
      <c r="G4195" s="180">
        <f>+'INFO SEAL'!K4146</f>
        <v>13</v>
      </c>
      <c r="H4195" s="180" t="str">
        <f>+'INFO SEAL'!L4146</f>
        <v>POSTE</v>
      </c>
      <c r="I4195" s="180" t="str">
        <f>+'INFO SEAL'!M4146</f>
        <v>CONCRETO</v>
      </c>
      <c r="J4195" s="180" t="str">
        <f>+'INFO SEAL'!N4146&amp;"-"&amp;F4195</f>
        <v>PPC19-MT</v>
      </c>
      <c r="K4195" s="180"/>
      <c r="L4195" s="182" t="str">
        <f>+VLOOKUP('INFO SEAL'!N4146,$J$8:$V$50,3,FALSE)</f>
        <v>POSTE DE CONCRETO ARMADO DE 13/300/150/345</v>
      </c>
      <c r="M4195" s="33">
        <f t="shared" si="144"/>
        <v>0.5</v>
      </c>
    </row>
    <row r="4196" spans="1:13" x14ac:dyDescent="0.25">
      <c r="A4196" s="73">
        <f>+'INFO SEAL'!B4147</f>
        <v>4142</v>
      </c>
      <c r="B4196" s="180" t="str">
        <f t="shared" si="143"/>
        <v>SICODI</v>
      </c>
      <c r="C4196" s="180" t="str">
        <f>+'INFO SEAL'!C4147</f>
        <v>AREQUIPA</v>
      </c>
      <c r="D4196" s="180" t="str">
        <f>+'INFO SEAL'!D4147</f>
        <v>CAMANA</v>
      </c>
      <c r="E4196" s="180" t="str">
        <f>+'INFO SEAL'!E4147</f>
        <v>SAMUEL PASTOR</v>
      </c>
      <c r="F4196" s="180" t="str">
        <f>+IF('INFO SEAL'!I4147="BAJA TENSION","BT",IF('INFO SEAL'!I4147="MEDIA TENSION","MT","AT"))</f>
        <v>MT</v>
      </c>
      <c r="G4196" s="180">
        <f>+'INFO SEAL'!K4147</f>
        <v>13</v>
      </c>
      <c r="H4196" s="180" t="str">
        <f>+'INFO SEAL'!L4147</f>
        <v>POSTE</v>
      </c>
      <c r="I4196" s="180" t="str">
        <f>+'INFO SEAL'!M4147</f>
        <v>CONCRETO</v>
      </c>
      <c r="J4196" s="180" t="str">
        <f>+'INFO SEAL'!N4147&amp;"-"&amp;F4196</f>
        <v>PPC19-MT</v>
      </c>
      <c r="K4196" s="180"/>
      <c r="L4196" s="182" t="str">
        <f>+VLOOKUP('INFO SEAL'!N4147,$J$8:$V$50,3,FALSE)</f>
        <v>POSTE DE CONCRETO ARMADO DE 13/300/150/345</v>
      </c>
      <c r="M4196" s="33">
        <f t="shared" si="144"/>
        <v>0.5</v>
      </c>
    </row>
    <row r="4197" spans="1:13" x14ac:dyDescent="0.25">
      <c r="A4197" s="73">
        <f>+'INFO SEAL'!B4148</f>
        <v>4143</v>
      </c>
      <c r="B4197" s="180" t="str">
        <f t="shared" si="143"/>
        <v>SICODI</v>
      </c>
      <c r="C4197" s="180" t="str">
        <f>+'INFO SEAL'!C4148</f>
        <v>AREQUIPA</v>
      </c>
      <c r="D4197" s="180" t="str">
        <f>+'INFO SEAL'!D4148</f>
        <v>CAMANA</v>
      </c>
      <c r="E4197" s="180" t="str">
        <f>+'INFO SEAL'!E4148</f>
        <v>CAMANA</v>
      </c>
      <c r="F4197" s="180" t="str">
        <f>+IF('INFO SEAL'!I4148="BAJA TENSION","BT",IF('INFO SEAL'!I4148="MEDIA TENSION","MT","AT"))</f>
        <v>MT</v>
      </c>
      <c r="G4197" s="180">
        <f>+'INFO SEAL'!K4148</f>
        <v>13</v>
      </c>
      <c r="H4197" s="180" t="str">
        <f>+'INFO SEAL'!L4148</f>
        <v>POSTE</v>
      </c>
      <c r="I4197" s="180" t="str">
        <f>+'INFO SEAL'!M4148</f>
        <v>CONCRETO</v>
      </c>
      <c r="J4197" s="180" t="str">
        <f>+'INFO SEAL'!N4148&amp;"-"&amp;F4197</f>
        <v>PPC19-MT</v>
      </c>
      <c r="K4197" s="180"/>
      <c r="L4197" s="182" t="str">
        <f>+VLOOKUP('INFO SEAL'!N4148,$J$8:$V$50,3,FALSE)</f>
        <v>POSTE DE CONCRETO ARMADO DE 13/300/150/345</v>
      </c>
      <c r="M4197" s="33">
        <f t="shared" si="144"/>
        <v>0.5</v>
      </c>
    </row>
    <row r="4198" spans="1:13" x14ac:dyDescent="0.25">
      <c r="A4198" s="73">
        <f>+'INFO SEAL'!B4149</f>
        <v>4144</v>
      </c>
      <c r="B4198" s="180" t="str">
        <f t="shared" si="143"/>
        <v>SICODI</v>
      </c>
      <c r="C4198" s="180" t="str">
        <f>+'INFO SEAL'!C4149</f>
        <v>AREQUIPA</v>
      </c>
      <c r="D4198" s="180" t="str">
        <f>+'INFO SEAL'!D4149</f>
        <v>CAMANA</v>
      </c>
      <c r="E4198" s="180" t="str">
        <f>+'INFO SEAL'!E4149</f>
        <v>CAMANA</v>
      </c>
      <c r="F4198" s="180" t="str">
        <f>+IF('INFO SEAL'!I4149="BAJA TENSION","BT",IF('INFO SEAL'!I4149="MEDIA TENSION","MT","AT"))</f>
        <v>MT</v>
      </c>
      <c r="G4198" s="180">
        <f>+'INFO SEAL'!K4149</f>
        <v>13</v>
      </c>
      <c r="H4198" s="180" t="str">
        <f>+'INFO SEAL'!L4149</f>
        <v>POSTE</v>
      </c>
      <c r="I4198" s="180" t="str">
        <f>+'INFO SEAL'!M4149</f>
        <v>CONCRETO</v>
      </c>
      <c r="J4198" s="180" t="str">
        <f>+'INFO SEAL'!N4149&amp;"-"&amp;F4198</f>
        <v>PPC19-MT</v>
      </c>
      <c r="K4198" s="180"/>
      <c r="L4198" s="182" t="str">
        <f>+VLOOKUP('INFO SEAL'!N4149,$J$8:$V$50,3,FALSE)</f>
        <v>POSTE DE CONCRETO ARMADO DE 13/300/150/345</v>
      </c>
      <c r="M4198" s="33">
        <f t="shared" si="144"/>
        <v>0.5</v>
      </c>
    </row>
    <row r="4199" spans="1:13" x14ac:dyDescent="0.25">
      <c r="A4199" s="73">
        <f>+'INFO SEAL'!B4150</f>
        <v>4145</v>
      </c>
      <c r="B4199" s="180" t="str">
        <f t="shared" si="143"/>
        <v>SICODI</v>
      </c>
      <c r="C4199" s="180" t="str">
        <f>+'INFO SEAL'!C4150</f>
        <v>AREQUIPA</v>
      </c>
      <c r="D4199" s="180" t="str">
        <f>+'INFO SEAL'!D4150</f>
        <v>CAMANA</v>
      </c>
      <c r="E4199" s="180" t="str">
        <f>+'INFO SEAL'!E4150</f>
        <v>MARISCAL CACERES</v>
      </c>
      <c r="F4199" s="180" t="str">
        <f>+IF('INFO SEAL'!I4150="BAJA TENSION","BT",IF('INFO SEAL'!I4150="MEDIA TENSION","MT","AT"))</f>
        <v>MT</v>
      </c>
      <c r="G4199" s="180">
        <f>+'INFO SEAL'!K4150</f>
        <v>12</v>
      </c>
      <c r="H4199" s="180" t="str">
        <f>+'INFO SEAL'!L4150</f>
        <v>POSTE</v>
      </c>
      <c r="I4199" s="180" t="str">
        <f>+'INFO SEAL'!M4150</f>
        <v>CONCRETO</v>
      </c>
      <c r="J4199" s="180" t="str">
        <f>+'INFO SEAL'!N4150&amp;"-"&amp;F4199</f>
        <v>PPC15-MT</v>
      </c>
      <c r="K4199" s="180"/>
      <c r="L4199" s="182" t="str">
        <f>+VLOOKUP('INFO SEAL'!N4150,$J$8:$V$50,3,FALSE)</f>
        <v>POSTE DE CONCRETO ARMADO DE 12/200/120/300</v>
      </c>
      <c r="M4199" s="33">
        <f t="shared" si="144"/>
        <v>0.3</v>
      </c>
    </row>
    <row r="4200" spans="1:13" x14ac:dyDescent="0.25">
      <c r="A4200" s="73">
        <f>+'INFO SEAL'!B4151</f>
        <v>4146</v>
      </c>
      <c r="B4200" s="180" t="str">
        <f t="shared" si="143"/>
        <v>SICODI</v>
      </c>
      <c r="C4200" s="180" t="str">
        <f>+'INFO SEAL'!C4151</f>
        <v>AREQUIPA</v>
      </c>
      <c r="D4200" s="180" t="str">
        <f>+'INFO SEAL'!D4151</f>
        <v>CAMANA</v>
      </c>
      <c r="E4200" s="180" t="str">
        <f>+'INFO SEAL'!E4151</f>
        <v>MARISCAL CACERES</v>
      </c>
      <c r="F4200" s="180" t="str">
        <f>+IF('INFO SEAL'!I4151="BAJA TENSION","BT",IF('INFO SEAL'!I4151="MEDIA TENSION","MT","AT"))</f>
        <v>MT</v>
      </c>
      <c r="G4200" s="180">
        <f>+'INFO SEAL'!K4151</f>
        <v>12</v>
      </c>
      <c r="H4200" s="180" t="str">
        <f>+'INFO SEAL'!L4151</f>
        <v>POSTE</v>
      </c>
      <c r="I4200" s="180" t="str">
        <f>+'INFO SEAL'!M4151</f>
        <v>CONCRETO</v>
      </c>
      <c r="J4200" s="180" t="str">
        <f>+'INFO SEAL'!N4151&amp;"-"&amp;F4200</f>
        <v>PPC15-MT</v>
      </c>
      <c r="K4200" s="180"/>
      <c r="L4200" s="182" t="str">
        <f>+VLOOKUP('INFO SEAL'!N4151,$J$8:$V$50,3,FALSE)</f>
        <v>POSTE DE CONCRETO ARMADO DE 12/200/120/300</v>
      </c>
      <c r="M4200" s="33">
        <f t="shared" si="144"/>
        <v>0.3</v>
      </c>
    </row>
    <row r="4201" spans="1:13" x14ac:dyDescent="0.25">
      <c r="A4201" s="73">
        <f>+'INFO SEAL'!B4152</f>
        <v>4147</v>
      </c>
      <c r="B4201" s="180" t="str">
        <f t="shared" si="143"/>
        <v>SICODI</v>
      </c>
      <c r="C4201" s="180" t="str">
        <f>+'INFO SEAL'!C4152</f>
        <v>AREQUIPA</v>
      </c>
      <c r="D4201" s="180" t="str">
        <f>+'INFO SEAL'!D4152</f>
        <v>CAMANA</v>
      </c>
      <c r="E4201" s="180" t="str">
        <f>+'INFO SEAL'!E4152</f>
        <v>MARISCAL CACERES</v>
      </c>
      <c r="F4201" s="180" t="str">
        <f>+IF('INFO SEAL'!I4152="BAJA TENSION","BT",IF('INFO SEAL'!I4152="MEDIA TENSION","MT","AT"))</f>
        <v>MT</v>
      </c>
      <c r="G4201" s="180">
        <f>+'INFO SEAL'!K4152</f>
        <v>12</v>
      </c>
      <c r="H4201" s="180" t="str">
        <f>+'INFO SEAL'!L4152</f>
        <v>POSTE</v>
      </c>
      <c r="I4201" s="180" t="str">
        <f>+'INFO SEAL'!M4152</f>
        <v>CONCRETO</v>
      </c>
      <c r="J4201" s="180" t="str">
        <f>+'INFO SEAL'!N4152&amp;"-"&amp;F4201</f>
        <v>PPC15-MT</v>
      </c>
      <c r="K4201" s="180"/>
      <c r="L4201" s="182" t="str">
        <f>+VLOOKUP('INFO SEAL'!N4152,$J$8:$V$50,3,FALSE)</f>
        <v>POSTE DE CONCRETO ARMADO DE 12/200/120/300</v>
      </c>
      <c r="M4201" s="33">
        <f t="shared" si="144"/>
        <v>0.3</v>
      </c>
    </row>
    <row r="4202" spans="1:13" x14ac:dyDescent="0.25">
      <c r="A4202" s="73">
        <f>+'INFO SEAL'!B4153</f>
        <v>4148</v>
      </c>
      <c r="B4202" s="180" t="str">
        <f t="shared" si="143"/>
        <v>SICODI</v>
      </c>
      <c r="C4202" s="180" t="str">
        <f>+'INFO SEAL'!C4153</f>
        <v>AREQUIPA</v>
      </c>
      <c r="D4202" s="180" t="str">
        <f>+'INFO SEAL'!D4153</f>
        <v>CAMANA</v>
      </c>
      <c r="E4202" s="180" t="str">
        <f>+'INFO SEAL'!E4153</f>
        <v>JOSE MARIA QUIMPER</v>
      </c>
      <c r="F4202" s="180" t="str">
        <f>+IF('INFO SEAL'!I4153="BAJA TENSION","BT",IF('INFO SEAL'!I4153="MEDIA TENSION","MT","AT"))</f>
        <v>MT</v>
      </c>
      <c r="G4202" s="180">
        <f>+'INFO SEAL'!K4153</f>
        <v>12</v>
      </c>
      <c r="H4202" s="180" t="str">
        <f>+'INFO SEAL'!L4153</f>
        <v>POSTE</v>
      </c>
      <c r="I4202" s="180" t="str">
        <f>+'INFO SEAL'!M4153</f>
        <v>CONCRETO</v>
      </c>
      <c r="J4202" s="180" t="str">
        <f>+'INFO SEAL'!N4153&amp;"-"&amp;F4202</f>
        <v>PPC15-MT</v>
      </c>
      <c r="K4202" s="180"/>
      <c r="L4202" s="182" t="str">
        <f>+VLOOKUP('INFO SEAL'!N4153,$J$8:$V$50,3,FALSE)</f>
        <v>POSTE DE CONCRETO ARMADO DE 12/200/120/300</v>
      </c>
      <c r="M4202" s="33">
        <f t="shared" si="144"/>
        <v>0.3</v>
      </c>
    </row>
    <row r="4203" spans="1:13" x14ac:dyDescent="0.25">
      <c r="A4203" s="73">
        <f>+'INFO SEAL'!B4154</f>
        <v>4149</v>
      </c>
      <c r="B4203" s="180" t="str">
        <f t="shared" si="143"/>
        <v>SICODI</v>
      </c>
      <c r="C4203" s="180" t="str">
        <f>+'INFO SEAL'!C4154</f>
        <v>AREQUIPA</v>
      </c>
      <c r="D4203" s="180" t="str">
        <f>+'INFO SEAL'!D4154</f>
        <v>CAMANA</v>
      </c>
      <c r="E4203" s="180" t="str">
        <f>+'INFO SEAL'!E4154</f>
        <v>SAMUEL PASTOR</v>
      </c>
      <c r="F4203" s="180" t="str">
        <f>+IF('INFO SEAL'!I4154="BAJA TENSION","BT",IF('INFO SEAL'!I4154="MEDIA TENSION","MT","AT"))</f>
        <v>MT</v>
      </c>
      <c r="G4203" s="180">
        <f>+'INFO SEAL'!K4154</f>
        <v>13</v>
      </c>
      <c r="H4203" s="180" t="str">
        <f>+'INFO SEAL'!L4154</f>
        <v>POSTE</v>
      </c>
      <c r="I4203" s="180" t="str">
        <f>+'INFO SEAL'!M4154</f>
        <v>CONCRETO</v>
      </c>
      <c r="J4203" s="180" t="str">
        <f>+'INFO SEAL'!N4154&amp;"-"&amp;F4203</f>
        <v>PPC19-MT</v>
      </c>
      <c r="K4203" s="180"/>
      <c r="L4203" s="182" t="str">
        <f>+VLOOKUP('INFO SEAL'!N4154,$J$8:$V$50,3,FALSE)</f>
        <v>POSTE DE CONCRETO ARMADO DE 13/300/150/345</v>
      </c>
      <c r="M4203" s="33">
        <f t="shared" si="144"/>
        <v>0.5</v>
      </c>
    </row>
    <row r="4204" spans="1:13" x14ac:dyDescent="0.25">
      <c r="A4204" s="73">
        <f>+'INFO SEAL'!B4155</f>
        <v>4150</v>
      </c>
      <c r="B4204" s="180" t="str">
        <f t="shared" si="143"/>
        <v>SICODI</v>
      </c>
      <c r="C4204" s="180" t="str">
        <f>+'INFO SEAL'!C4155</f>
        <v>AREQUIPA</v>
      </c>
      <c r="D4204" s="180" t="str">
        <f>+'INFO SEAL'!D4155</f>
        <v>CAMANA</v>
      </c>
      <c r="E4204" s="180" t="str">
        <f>+'INFO SEAL'!E4155</f>
        <v>SAMUEL PASTOR</v>
      </c>
      <c r="F4204" s="180" t="str">
        <f>+IF('INFO SEAL'!I4155="BAJA TENSION","BT",IF('INFO SEAL'!I4155="MEDIA TENSION","MT","AT"))</f>
        <v>MT</v>
      </c>
      <c r="G4204" s="180">
        <f>+'INFO SEAL'!K4155</f>
        <v>12</v>
      </c>
      <c r="H4204" s="180" t="str">
        <f>+'INFO SEAL'!L4155</f>
        <v>POSTE</v>
      </c>
      <c r="I4204" s="180" t="str">
        <f>+'INFO SEAL'!M4155</f>
        <v>CONCRETO</v>
      </c>
      <c r="J4204" s="180" t="str">
        <f>+'INFO SEAL'!N4155&amp;"-"&amp;F4204</f>
        <v>PPC15-MT</v>
      </c>
      <c r="K4204" s="180"/>
      <c r="L4204" s="182" t="str">
        <f>+VLOOKUP('INFO SEAL'!N4155,$J$8:$V$50,3,FALSE)</f>
        <v>POSTE DE CONCRETO ARMADO DE 12/200/120/300</v>
      </c>
      <c r="M4204" s="33">
        <f t="shared" si="144"/>
        <v>0.3</v>
      </c>
    </row>
    <row r="4205" spans="1:13" x14ac:dyDescent="0.25">
      <c r="A4205" s="73">
        <f>+'INFO SEAL'!B4156</f>
        <v>4151</v>
      </c>
      <c r="B4205" s="180" t="str">
        <f t="shared" si="143"/>
        <v>SICODI</v>
      </c>
      <c r="C4205" s="180" t="str">
        <f>+'INFO SEAL'!C4156</f>
        <v>AREQUIPA</v>
      </c>
      <c r="D4205" s="180" t="str">
        <f>+'INFO SEAL'!D4156</f>
        <v>CAMANA</v>
      </c>
      <c r="E4205" s="180" t="str">
        <f>+'INFO SEAL'!E4156</f>
        <v>SAMUEL PASTOR</v>
      </c>
      <c r="F4205" s="180" t="str">
        <f>+IF('INFO SEAL'!I4156="BAJA TENSION","BT",IF('INFO SEAL'!I4156="MEDIA TENSION","MT","AT"))</f>
        <v>MT</v>
      </c>
      <c r="G4205" s="180">
        <f>+'INFO SEAL'!K4156</f>
        <v>12</v>
      </c>
      <c r="H4205" s="180" t="str">
        <f>+'INFO SEAL'!L4156</f>
        <v>POSTE</v>
      </c>
      <c r="I4205" s="180" t="str">
        <f>+'INFO SEAL'!M4156</f>
        <v>MADERA</v>
      </c>
      <c r="J4205" s="180" t="str">
        <f>+'INFO SEAL'!N4156&amp;"-"&amp;F4205</f>
        <v>PPM19-MT</v>
      </c>
      <c r="K4205" s="180"/>
      <c r="L4205" s="182" t="str">
        <f>+VLOOKUP('INFO SEAL'!N4156,$J$8:$V$50,3,FALSE)</f>
        <v>POSTE DE MADERA TRATADA DE 12 mts. CL.4</v>
      </c>
      <c r="M4205" s="33">
        <f t="shared" si="144"/>
        <v>1</v>
      </c>
    </row>
    <row r="4206" spans="1:13" x14ac:dyDescent="0.25">
      <c r="A4206" s="73">
        <f>+'INFO SEAL'!B4157</f>
        <v>4152</v>
      </c>
      <c r="B4206" s="180" t="str">
        <f t="shared" si="143"/>
        <v>SICODI</v>
      </c>
      <c r="C4206" s="180" t="str">
        <f>+'INFO SEAL'!C4157</f>
        <v>AREQUIPA</v>
      </c>
      <c r="D4206" s="180" t="str">
        <f>+'INFO SEAL'!D4157</f>
        <v>CAMANA</v>
      </c>
      <c r="E4206" s="180" t="str">
        <f>+'INFO SEAL'!E4157</f>
        <v>SAMUEL PASTOR</v>
      </c>
      <c r="F4206" s="180" t="str">
        <f>+IF('INFO SEAL'!I4157="BAJA TENSION","BT",IF('INFO SEAL'!I4157="MEDIA TENSION","MT","AT"))</f>
        <v>MT</v>
      </c>
      <c r="G4206" s="180">
        <f>+'INFO SEAL'!K4157</f>
        <v>12</v>
      </c>
      <c r="H4206" s="180" t="str">
        <f>+'INFO SEAL'!L4157</f>
        <v>POSTE</v>
      </c>
      <c r="I4206" s="180" t="str">
        <f>+'INFO SEAL'!M4157</f>
        <v>CONCRETO</v>
      </c>
      <c r="J4206" s="180" t="str">
        <f>+'INFO SEAL'!N4157&amp;"-"&amp;F4206</f>
        <v>PPC15-MT</v>
      </c>
      <c r="K4206" s="180"/>
      <c r="L4206" s="182" t="str">
        <f>+VLOOKUP('INFO SEAL'!N4157,$J$8:$V$50,3,FALSE)</f>
        <v>POSTE DE CONCRETO ARMADO DE 12/200/120/300</v>
      </c>
      <c r="M4206" s="33">
        <f t="shared" si="144"/>
        <v>0.3</v>
      </c>
    </row>
    <row r="4207" spans="1:13" x14ac:dyDescent="0.25">
      <c r="A4207" s="73">
        <f>+'INFO SEAL'!B4158</f>
        <v>4153</v>
      </c>
      <c r="B4207" s="180" t="str">
        <f t="shared" si="143"/>
        <v>SICODI</v>
      </c>
      <c r="C4207" s="180" t="str">
        <f>+'INFO SEAL'!C4158</f>
        <v>AREQUIPA</v>
      </c>
      <c r="D4207" s="180" t="str">
        <f>+'INFO SEAL'!D4158</f>
        <v>CAMANA</v>
      </c>
      <c r="E4207" s="180" t="str">
        <f>+'INFO SEAL'!E4158</f>
        <v>SAMUEL PASTOR</v>
      </c>
      <c r="F4207" s="180" t="str">
        <f>+IF('INFO SEAL'!I4158="BAJA TENSION","BT",IF('INFO SEAL'!I4158="MEDIA TENSION","MT","AT"))</f>
        <v>MT</v>
      </c>
      <c r="G4207" s="180">
        <f>+'INFO SEAL'!K4158</f>
        <v>12</v>
      </c>
      <c r="H4207" s="180" t="str">
        <f>+'INFO SEAL'!L4158</f>
        <v>POSTE</v>
      </c>
      <c r="I4207" s="180" t="str">
        <f>+'INFO SEAL'!M4158</f>
        <v>CONCRETO</v>
      </c>
      <c r="J4207" s="180" t="str">
        <f>+'INFO SEAL'!N4158&amp;"-"&amp;F4207</f>
        <v>PPC15-MT</v>
      </c>
      <c r="K4207" s="180"/>
      <c r="L4207" s="182" t="str">
        <f>+VLOOKUP('INFO SEAL'!N4158,$J$8:$V$50,3,FALSE)</f>
        <v>POSTE DE CONCRETO ARMADO DE 12/200/120/300</v>
      </c>
      <c r="M4207" s="33">
        <f t="shared" si="144"/>
        <v>0.3</v>
      </c>
    </row>
    <row r="4208" spans="1:13" x14ac:dyDescent="0.25">
      <c r="A4208" s="73">
        <f>+'INFO SEAL'!B4159</f>
        <v>4154</v>
      </c>
      <c r="B4208" s="180" t="str">
        <f t="shared" si="143"/>
        <v>SICODI</v>
      </c>
      <c r="C4208" s="180" t="str">
        <f>+'INFO SEAL'!C4159</f>
        <v>AREQUIPA</v>
      </c>
      <c r="D4208" s="180" t="str">
        <f>+'INFO SEAL'!D4159</f>
        <v>CAMANA</v>
      </c>
      <c r="E4208" s="180" t="str">
        <f>+'INFO SEAL'!E4159</f>
        <v>SAMUEL PASTOR</v>
      </c>
      <c r="F4208" s="180" t="str">
        <f>+IF('INFO SEAL'!I4159="BAJA TENSION","BT",IF('INFO SEAL'!I4159="MEDIA TENSION","MT","AT"))</f>
        <v>MT</v>
      </c>
      <c r="G4208" s="180">
        <f>+'INFO SEAL'!K4159</f>
        <v>13</v>
      </c>
      <c r="H4208" s="180" t="str">
        <f>+'INFO SEAL'!L4159</f>
        <v>POSTE</v>
      </c>
      <c r="I4208" s="180" t="str">
        <f>+'INFO SEAL'!M4159</f>
        <v>CONCRETO</v>
      </c>
      <c r="J4208" s="180" t="str">
        <f>+'INFO SEAL'!N4159&amp;"-"&amp;F4208</f>
        <v>PPC19-MT</v>
      </c>
      <c r="K4208" s="180"/>
      <c r="L4208" s="182" t="str">
        <f>+VLOOKUP('INFO SEAL'!N4159,$J$8:$V$50,3,FALSE)</f>
        <v>POSTE DE CONCRETO ARMADO DE 13/300/150/345</v>
      </c>
      <c r="M4208" s="33">
        <f t="shared" si="144"/>
        <v>0.5</v>
      </c>
    </row>
    <row r="4209" spans="1:13" x14ac:dyDescent="0.25">
      <c r="A4209" s="73">
        <f>+'INFO SEAL'!B4160</f>
        <v>4155</v>
      </c>
      <c r="B4209" s="180" t="str">
        <f t="shared" si="143"/>
        <v>SICODI</v>
      </c>
      <c r="C4209" s="180" t="str">
        <f>+'INFO SEAL'!C4160</f>
        <v>AREQUIPA</v>
      </c>
      <c r="D4209" s="180" t="str">
        <f>+'INFO SEAL'!D4160</f>
        <v>CAMANA</v>
      </c>
      <c r="E4209" s="180" t="str">
        <f>+'INFO SEAL'!E4160</f>
        <v>SAMUEL PASTOR</v>
      </c>
      <c r="F4209" s="180" t="str">
        <f>+IF('INFO SEAL'!I4160="BAJA TENSION","BT",IF('INFO SEAL'!I4160="MEDIA TENSION","MT","AT"))</f>
        <v>MT</v>
      </c>
      <c r="G4209" s="180">
        <f>+'INFO SEAL'!K4160</f>
        <v>15</v>
      </c>
      <c r="H4209" s="180" t="str">
        <f>+'INFO SEAL'!L4160</f>
        <v>POSTE</v>
      </c>
      <c r="I4209" s="180" t="str">
        <f>+'INFO SEAL'!M4160</f>
        <v>CONCRETO</v>
      </c>
      <c r="J4209" s="180" t="str">
        <f>+'INFO SEAL'!N4160&amp;"-"&amp;F4209</f>
        <v>PPC22-MT</v>
      </c>
      <c r="K4209" s="180"/>
      <c r="L4209" s="182" t="str">
        <f>+VLOOKUP('INFO SEAL'!N4160,$J$8:$V$50,3,FALSE)</f>
        <v>POSTE DE CONCRETO ARMADO DE 15/200/135/360</v>
      </c>
      <c r="M4209" s="33">
        <f t="shared" si="144"/>
        <v>0.5</v>
      </c>
    </row>
    <row r="4210" spans="1:13" x14ac:dyDescent="0.25">
      <c r="A4210" s="73">
        <f>+'INFO SEAL'!B4161</f>
        <v>4156</v>
      </c>
      <c r="B4210" s="180" t="str">
        <f t="shared" si="143"/>
        <v>SICODI</v>
      </c>
      <c r="C4210" s="180" t="str">
        <f>+'INFO SEAL'!C4161</f>
        <v>AREQUIPA</v>
      </c>
      <c r="D4210" s="180" t="str">
        <f>+'INFO SEAL'!D4161</f>
        <v>CAMANA</v>
      </c>
      <c r="E4210" s="180" t="str">
        <f>+'INFO SEAL'!E4161</f>
        <v>SAMUEL PASTOR</v>
      </c>
      <c r="F4210" s="180" t="str">
        <f>+IF('INFO SEAL'!I4161="BAJA TENSION","BT",IF('INFO SEAL'!I4161="MEDIA TENSION","MT","AT"))</f>
        <v>MT</v>
      </c>
      <c r="G4210" s="180">
        <f>+'INFO SEAL'!K4161</f>
        <v>12</v>
      </c>
      <c r="H4210" s="180" t="str">
        <f>+'INFO SEAL'!L4161</f>
        <v>POSTE</v>
      </c>
      <c r="I4210" s="180" t="str">
        <f>+'INFO SEAL'!M4161</f>
        <v>CONCRETO</v>
      </c>
      <c r="J4210" s="180" t="str">
        <f>+'INFO SEAL'!N4161&amp;"-"&amp;F4210</f>
        <v>PPC15-MT</v>
      </c>
      <c r="K4210" s="180"/>
      <c r="L4210" s="182" t="str">
        <f>+VLOOKUP('INFO SEAL'!N4161,$J$8:$V$50,3,FALSE)</f>
        <v>POSTE DE CONCRETO ARMADO DE 12/200/120/300</v>
      </c>
      <c r="M4210" s="33">
        <f t="shared" si="144"/>
        <v>0.3</v>
      </c>
    </row>
    <row r="4211" spans="1:13" x14ac:dyDescent="0.25">
      <c r="A4211" s="73">
        <f>+'INFO SEAL'!B4162</f>
        <v>4157</v>
      </c>
      <c r="B4211" s="180" t="str">
        <f t="shared" si="143"/>
        <v>SICODI</v>
      </c>
      <c r="C4211" s="180" t="str">
        <f>+'INFO SEAL'!C4162</f>
        <v>AREQUIPA</v>
      </c>
      <c r="D4211" s="180" t="str">
        <f>+'INFO SEAL'!D4162</f>
        <v>CAMANA</v>
      </c>
      <c r="E4211" s="180" t="str">
        <f>+'INFO SEAL'!E4162</f>
        <v>NICOLAS DE PIEROLA</v>
      </c>
      <c r="F4211" s="180" t="str">
        <f>+IF('INFO SEAL'!I4162="BAJA TENSION","BT",IF('INFO SEAL'!I4162="MEDIA TENSION","MT","AT"))</f>
        <v>MT</v>
      </c>
      <c r="G4211" s="180">
        <f>+'INFO SEAL'!K4162</f>
        <v>13</v>
      </c>
      <c r="H4211" s="180" t="str">
        <f>+'INFO SEAL'!L4162</f>
        <v>POSTE</v>
      </c>
      <c r="I4211" s="180" t="str">
        <f>+'INFO SEAL'!M4162</f>
        <v>CONCRETO</v>
      </c>
      <c r="J4211" s="180" t="str">
        <f>+'INFO SEAL'!N4162&amp;"-"&amp;F4211</f>
        <v>PPC19-MT</v>
      </c>
      <c r="K4211" s="180"/>
      <c r="L4211" s="182" t="str">
        <f>+VLOOKUP('INFO SEAL'!N4162,$J$8:$V$50,3,FALSE)</f>
        <v>POSTE DE CONCRETO ARMADO DE 13/300/150/345</v>
      </c>
      <c r="M4211" s="33">
        <f t="shared" si="144"/>
        <v>0.5</v>
      </c>
    </row>
    <row r="4212" spans="1:13" x14ac:dyDescent="0.25">
      <c r="A4212" s="73">
        <f>+'INFO SEAL'!B4163</f>
        <v>4158</v>
      </c>
      <c r="B4212" s="180" t="str">
        <f t="shared" si="143"/>
        <v>SICODI</v>
      </c>
      <c r="C4212" s="180" t="str">
        <f>+'INFO SEAL'!C4163</f>
        <v>AREQUIPA</v>
      </c>
      <c r="D4212" s="180" t="str">
        <f>+'INFO SEAL'!D4163</f>
        <v>CAMANA</v>
      </c>
      <c r="E4212" s="180" t="str">
        <f>+'INFO SEAL'!E4163</f>
        <v>SAMUEL PASTOR</v>
      </c>
      <c r="F4212" s="180" t="str">
        <f>+IF('INFO SEAL'!I4163="BAJA TENSION","BT",IF('INFO SEAL'!I4163="MEDIA TENSION","MT","AT"))</f>
        <v>MT</v>
      </c>
      <c r="G4212" s="180">
        <f>+'INFO SEAL'!K4163</f>
        <v>12</v>
      </c>
      <c r="H4212" s="180" t="str">
        <f>+'INFO SEAL'!L4163</f>
        <v>POSTE</v>
      </c>
      <c r="I4212" s="180" t="str">
        <f>+'INFO SEAL'!M4163</f>
        <v>CONCRETO</v>
      </c>
      <c r="J4212" s="180" t="str">
        <f>+'INFO SEAL'!N4163&amp;"-"&amp;F4212</f>
        <v>PPC15-MT</v>
      </c>
      <c r="K4212" s="180"/>
      <c r="L4212" s="182" t="str">
        <f>+VLOOKUP('INFO SEAL'!N4163,$J$8:$V$50,3,FALSE)</f>
        <v>POSTE DE CONCRETO ARMADO DE 12/200/120/300</v>
      </c>
      <c r="M4212" s="33">
        <f t="shared" si="144"/>
        <v>0.3</v>
      </c>
    </row>
    <row r="4213" spans="1:13" x14ac:dyDescent="0.25">
      <c r="A4213" s="73">
        <f>+'INFO SEAL'!B4164</f>
        <v>4159</v>
      </c>
      <c r="B4213" s="180" t="str">
        <f t="shared" si="143"/>
        <v>SICODI</v>
      </c>
      <c r="C4213" s="180" t="str">
        <f>+'INFO SEAL'!C4164</f>
        <v>AREQUIPA</v>
      </c>
      <c r="D4213" s="180" t="str">
        <f>+'INFO SEAL'!D4164</f>
        <v>CAMANA</v>
      </c>
      <c r="E4213" s="180" t="str">
        <f>+'INFO SEAL'!E4164</f>
        <v>CAMANA</v>
      </c>
      <c r="F4213" s="180" t="str">
        <f>+IF('INFO SEAL'!I4164="BAJA TENSION","BT",IF('INFO SEAL'!I4164="MEDIA TENSION","MT","AT"))</f>
        <v>MT</v>
      </c>
      <c r="G4213" s="180">
        <f>+'INFO SEAL'!K4164</f>
        <v>13</v>
      </c>
      <c r="H4213" s="180" t="str">
        <f>+'INFO SEAL'!L4164</f>
        <v>POSTE</v>
      </c>
      <c r="I4213" s="180" t="str">
        <f>+'INFO SEAL'!M4164</f>
        <v>CONCRETO</v>
      </c>
      <c r="J4213" s="180" t="str">
        <f>+'INFO SEAL'!N4164&amp;"-"&amp;F4213</f>
        <v>PPC19-MT</v>
      </c>
      <c r="K4213" s="180"/>
      <c r="L4213" s="182" t="str">
        <f>+VLOOKUP('INFO SEAL'!N4164,$J$8:$V$50,3,FALSE)</f>
        <v>POSTE DE CONCRETO ARMADO DE 13/300/150/345</v>
      </c>
      <c r="M4213" s="33">
        <f t="shared" si="144"/>
        <v>0.5</v>
      </c>
    </row>
    <row r="4214" spans="1:13" x14ac:dyDescent="0.25">
      <c r="A4214" s="73">
        <f>+'INFO SEAL'!B4165</f>
        <v>4160</v>
      </c>
      <c r="B4214" s="180" t="str">
        <f t="shared" si="143"/>
        <v>SICODI</v>
      </c>
      <c r="C4214" s="180" t="str">
        <f>+'INFO SEAL'!C4165</f>
        <v>AREQUIPA</v>
      </c>
      <c r="D4214" s="180" t="str">
        <f>+'INFO SEAL'!D4165</f>
        <v>CAMANA</v>
      </c>
      <c r="E4214" s="180" t="str">
        <f>+'INFO SEAL'!E4165</f>
        <v>SAMUEL PASTOR</v>
      </c>
      <c r="F4214" s="180" t="str">
        <f>+IF('INFO SEAL'!I4165="BAJA TENSION","BT",IF('INFO SEAL'!I4165="MEDIA TENSION","MT","AT"))</f>
        <v>MT</v>
      </c>
      <c r="G4214" s="180">
        <f>+'INFO SEAL'!K4165</f>
        <v>12</v>
      </c>
      <c r="H4214" s="180" t="str">
        <f>+'INFO SEAL'!L4165</f>
        <v>POSTE</v>
      </c>
      <c r="I4214" s="180" t="str">
        <f>+'INFO SEAL'!M4165</f>
        <v>CONCRETO</v>
      </c>
      <c r="J4214" s="180" t="str">
        <f>+'INFO SEAL'!N4165&amp;"-"&amp;F4214</f>
        <v>PPC15-MT</v>
      </c>
      <c r="K4214" s="180"/>
      <c r="L4214" s="182" t="str">
        <f>+VLOOKUP('INFO SEAL'!N4165,$J$8:$V$50,3,FALSE)</f>
        <v>POSTE DE CONCRETO ARMADO DE 12/200/120/300</v>
      </c>
      <c r="M4214" s="33">
        <f t="shared" si="144"/>
        <v>0.3</v>
      </c>
    </row>
    <row r="4215" spans="1:13" x14ac:dyDescent="0.25">
      <c r="A4215" s="73">
        <f>+'INFO SEAL'!B4166</f>
        <v>4161</v>
      </c>
      <c r="B4215" s="180" t="str">
        <f t="shared" si="143"/>
        <v>SICODI</v>
      </c>
      <c r="C4215" s="180" t="str">
        <f>+'INFO SEAL'!C4166</f>
        <v>AREQUIPA</v>
      </c>
      <c r="D4215" s="180" t="str">
        <f>+'INFO SEAL'!D4166</f>
        <v>CAMANA</v>
      </c>
      <c r="E4215" s="180" t="str">
        <f>+'INFO SEAL'!E4166</f>
        <v>SAMUEL PASTOR</v>
      </c>
      <c r="F4215" s="180" t="str">
        <f>+IF('INFO SEAL'!I4166="BAJA TENSION","BT",IF('INFO SEAL'!I4166="MEDIA TENSION","MT","AT"))</f>
        <v>MT</v>
      </c>
      <c r="G4215" s="180">
        <f>+'INFO SEAL'!K4166</f>
        <v>12</v>
      </c>
      <c r="H4215" s="180" t="str">
        <f>+'INFO SEAL'!L4166</f>
        <v>POSTE</v>
      </c>
      <c r="I4215" s="180" t="str">
        <f>+'INFO SEAL'!M4166</f>
        <v>CONCRETO</v>
      </c>
      <c r="J4215" s="180" t="str">
        <f>+'INFO SEAL'!N4166&amp;"-"&amp;F4215</f>
        <v>PPC15-MT</v>
      </c>
      <c r="K4215" s="180"/>
      <c r="L4215" s="182" t="str">
        <f>+VLOOKUP('INFO SEAL'!N4166,$J$8:$V$50,3,FALSE)</f>
        <v>POSTE DE CONCRETO ARMADO DE 12/200/120/300</v>
      </c>
      <c r="M4215" s="33">
        <f t="shared" si="144"/>
        <v>0.3</v>
      </c>
    </row>
    <row r="4216" spans="1:13" x14ac:dyDescent="0.25">
      <c r="A4216" s="73">
        <f>+'INFO SEAL'!B4167</f>
        <v>4162</v>
      </c>
      <c r="B4216" s="180" t="str">
        <f t="shared" ref="B4216:B4279" si="145">+INDEX($B$8:$B$50,MATCH(L4216,$L$8:$L$50,0))</f>
        <v>SICODI</v>
      </c>
      <c r="C4216" s="180" t="str">
        <f>+'INFO SEAL'!C4167</f>
        <v>AREQUIPA</v>
      </c>
      <c r="D4216" s="180" t="str">
        <f>+'INFO SEAL'!D4167</f>
        <v>CAMANA</v>
      </c>
      <c r="E4216" s="180" t="str">
        <f>+'INFO SEAL'!E4167</f>
        <v>SAMUEL PASTOR</v>
      </c>
      <c r="F4216" s="180" t="str">
        <f>+IF('INFO SEAL'!I4167="BAJA TENSION","BT",IF('INFO SEAL'!I4167="MEDIA TENSION","MT","AT"))</f>
        <v>MT</v>
      </c>
      <c r="G4216" s="180">
        <f>+'INFO SEAL'!K4167</f>
        <v>13</v>
      </c>
      <c r="H4216" s="180" t="str">
        <f>+'INFO SEAL'!L4167</f>
        <v>POSTE</v>
      </c>
      <c r="I4216" s="180" t="str">
        <f>+'INFO SEAL'!M4167</f>
        <v>CONCRETO</v>
      </c>
      <c r="J4216" s="180" t="str">
        <f>+'INFO SEAL'!N4167&amp;"-"&amp;F4216</f>
        <v>PPC19-MT</v>
      </c>
      <c r="K4216" s="180"/>
      <c r="L4216" s="182" t="str">
        <f>+VLOOKUP('INFO SEAL'!N4167,$J$8:$V$50,3,FALSE)</f>
        <v>POSTE DE CONCRETO ARMADO DE 13/300/150/345</v>
      </c>
      <c r="M4216" s="33">
        <f t="shared" ref="M4216:M4279" si="146">+VLOOKUP(J4216,$K$8:$V$50,12,FALSE)</f>
        <v>0.5</v>
      </c>
    </row>
    <row r="4217" spans="1:13" x14ac:dyDescent="0.25">
      <c r="A4217" s="73">
        <f>+'INFO SEAL'!B4168</f>
        <v>4163</v>
      </c>
      <c r="B4217" s="180" t="str">
        <f t="shared" si="145"/>
        <v>SICODI</v>
      </c>
      <c r="C4217" s="180" t="str">
        <f>+'INFO SEAL'!C4168</f>
        <v>AREQUIPA</v>
      </c>
      <c r="D4217" s="180" t="str">
        <f>+'INFO SEAL'!D4168</f>
        <v>CAMANA</v>
      </c>
      <c r="E4217" s="180" t="str">
        <f>+'INFO SEAL'!E4168</f>
        <v>NICOLAS DE PIEROLA</v>
      </c>
      <c r="F4217" s="180" t="str">
        <f>+IF('INFO SEAL'!I4168="BAJA TENSION","BT",IF('INFO SEAL'!I4168="MEDIA TENSION","MT","AT"))</f>
        <v>MT</v>
      </c>
      <c r="G4217" s="180">
        <f>+'INFO SEAL'!K4168</f>
        <v>13</v>
      </c>
      <c r="H4217" s="180" t="str">
        <f>+'INFO SEAL'!L4168</f>
        <v>POSTE</v>
      </c>
      <c r="I4217" s="180" t="str">
        <f>+'INFO SEAL'!M4168</f>
        <v>CONCRETO</v>
      </c>
      <c r="J4217" s="180" t="str">
        <f>+'INFO SEAL'!N4168&amp;"-"&amp;F4217</f>
        <v>PPC19-MT</v>
      </c>
      <c r="K4217" s="180"/>
      <c r="L4217" s="182" t="str">
        <f>+VLOOKUP('INFO SEAL'!N4168,$J$8:$V$50,3,FALSE)</f>
        <v>POSTE DE CONCRETO ARMADO DE 13/300/150/345</v>
      </c>
      <c r="M4217" s="33">
        <f t="shared" si="146"/>
        <v>0.5</v>
      </c>
    </row>
    <row r="4218" spans="1:13" x14ac:dyDescent="0.25">
      <c r="A4218" s="73">
        <f>+'INFO SEAL'!B4169</f>
        <v>4164</v>
      </c>
      <c r="B4218" s="180" t="str">
        <f t="shared" si="145"/>
        <v>SICODI</v>
      </c>
      <c r="C4218" s="180" t="str">
        <f>+'INFO SEAL'!C4169</f>
        <v>AREQUIPA</v>
      </c>
      <c r="D4218" s="180" t="str">
        <f>+'INFO SEAL'!D4169</f>
        <v>CAMANA</v>
      </c>
      <c r="E4218" s="180" t="str">
        <f>+'INFO SEAL'!E4169</f>
        <v>SAMUEL PASTOR</v>
      </c>
      <c r="F4218" s="180" t="str">
        <f>+IF('INFO SEAL'!I4169="BAJA TENSION","BT",IF('INFO SEAL'!I4169="MEDIA TENSION","MT","AT"))</f>
        <v>MT</v>
      </c>
      <c r="G4218" s="180">
        <f>+'INFO SEAL'!K4169</f>
        <v>13</v>
      </c>
      <c r="H4218" s="180" t="str">
        <f>+'INFO SEAL'!L4169</f>
        <v>POSTE</v>
      </c>
      <c r="I4218" s="180" t="str">
        <f>+'INFO SEAL'!M4169</f>
        <v>CONCRETO</v>
      </c>
      <c r="J4218" s="180" t="str">
        <f>+'INFO SEAL'!N4169&amp;"-"&amp;F4218</f>
        <v>PPC19-MT</v>
      </c>
      <c r="K4218" s="180"/>
      <c r="L4218" s="182" t="str">
        <f>+VLOOKUP('INFO SEAL'!N4169,$J$8:$V$50,3,FALSE)</f>
        <v>POSTE DE CONCRETO ARMADO DE 13/300/150/345</v>
      </c>
      <c r="M4218" s="33">
        <f t="shared" si="146"/>
        <v>0.5</v>
      </c>
    </row>
    <row r="4219" spans="1:13" x14ac:dyDescent="0.25">
      <c r="A4219" s="73">
        <f>+'INFO SEAL'!B4170</f>
        <v>4165</v>
      </c>
      <c r="B4219" s="180" t="str">
        <f t="shared" si="145"/>
        <v>SICODI</v>
      </c>
      <c r="C4219" s="180" t="str">
        <f>+'INFO SEAL'!C4170</f>
        <v>AREQUIPA</v>
      </c>
      <c r="D4219" s="180" t="str">
        <f>+'INFO SEAL'!D4170</f>
        <v>CAMANA</v>
      </c>
      <c r="E4219" s="180" t="str">
        <f>+'INFO SEAL'!E4170</f>
        <v>CAMANA</v>
      </c>
      <c r="F4219" s="180" t="str">
        <f>+IF('INFO SEAL'!I4170="BAJA TENSION","BT",IF('INFO SEAL'!I4170="MEDIA TENSION","MT","AT"))</f>
        <v>MT</v>
      </c>
      <c r="G4219" s="180">
        <f>+'INFO SEAL'!K4170</f>
        <v>13</v>
      </c>
      <c r="H4219" s="180" t="str">
        <f>+'INFO SEAL'!L4170</f>
        <v>POSTE</v>
      </c>
      <c r="I4219" s="180" t="str">
        <f>+'INFO SEAL'!M4170</f>
        <v>CONCRETO</v>
      </c>
      <c r="J4219" s="180" t="str">
        <f>+'INFO SEAL'!N4170&amp;"-"&amp;F4219</f>
        <v>PPC18-MT</v>
      </c>
      <c r="K4219" s="180"/>
      <c r="L4219" s="182" t="str">
        <f>+VLOOKUP('INFO SEAL'!N4170,$J$8:$V$50,3,FALSE)</f>
        <v>POSTE DE CONCRETO ARMADO DE 13/200/140/335</v>
      </c>
      <c r="M4219" s="33">
        <f t="shared" si="146"/>
        <v>0.4</v>
      </c>
    </row>
    <row r="4220" spans="1:13" x14ac:dyDescent="0.25">
      <c r="A4220" s="73">
        <f>+'INFO SEAL'!B4171</f>
        <v>4166</v>
      </c>
      <c r="B4220" s="180" t="str">
        <f t="shared" si="145"/>
        <v>SICODI</v>
      </c>
      <c r="C4220" s="180" t="str">
        <f>+'INFO SEAL'!C4171</f>
        <v>AREQUIPA</v>
      </c>
      <c r="D4220" s="180" t="str">
        <f>+'INFO SEAL'!D4171</f>
        <v>CAMANA</v>
      </c>
      <c r="E4220" s="180" t="str">
        <f>+'INFO SEAL'!E4171</f>
        <v>SAMUEL PASTOR</v>
      </c>
      <c r="F4220" s="180" t="str">
        <f>+IF('INFO SEAL'!I4171="BAJA TENSION","BT",IF('INFO SEAL'!I4171="MEDIA TENSION","MT","AT"))</f>
        <v>MT</v>
      </c>
      <c r="G4220" s="180">
        <f>+'INFO SEAL'!K4171</f>
        <v>15</v>
      </c>
      <c r="H4220" s="180" t="str">
        <f>+'INFO SEAL'!L4171</f>
        <v>POSTE</v>
      </c>
      <c r="I4220" s="180" t="str">
        <f>+'INFO SEAL'!M4171</f>
        <v>CONCRETO</v>
      </c>
      <c r="J4220" s="180" t="str">
        <f>+'INFO SEAL'!N4171&amp;"-"&amp;F4220</f>
        <v>PPC22-MT</v>
      </c>
      <c r="K4220" s="180"/>
      <c r="L4220" s="182" t="str">
        <f>+VLOOKUP('INFO SEAL'!N4171,$J$8:$V$50,3,FALSE)</f>
        <v>POSTE DE CONCRETO ARMADO DE 15/200/135/360</v>
      </c>
      <c r="M4220" s="33">
        <f t="shared" si="146"/>
        <v>0.5</v>
      </c>
    </row>
    <row r="4221" spans="1:13" x14ac:dyDescent="0.25">
      <c r="A4221" s="73">
        <f>+'INFO SEAL'!B4172</f>
        <v>4167</v>
      </c>
      <c r="B4221" s="180" t="str">
        <f t="shared" si="145"/>
        <v>SICODI</v>
      </c>
      <c r="C4221" s="180" t="str">
        <f>+'INFO SEAL'!C4172</f>
        <v>AREQUIPA</v>
      </c>
      <c r="D4221" s="180" t="str">
        <f>+'INFO SEAL'!D4172</f>
        <v>CAMANA</v>
      </c>
      <c r="E4221" s="180" t="str">
        <f>+'INFO SEAL'!E4172</f>
        <v>NICOLAS DE PIEROLA</v>
      </c>
      <c r="F4221" s="180" t="str">
        <f>+IF('INFO SEAL'!I4172="BAJA TENSION","BT",IF('INFO SEAL'!I4172="MEDIA TENSION","MT","AT"))</f>
        <v>MT</v>
      </c>
      <c r="G4221" s="180">
        <f>+'INFO SEAL'!K4172</f>
        <v>12</v>
      </c>
      <c r="H4221" s="180" t="str">
        <f>+'INFO SEAL'!L4172</f>
        <v>POSTE</v>
      </c>
      <c r="I4221" s="180" t="str">
        <f>+'INFO SEAL'!M4172</f>
        <v>CONCRETO</v>
      </c>
      <c r="J4221" s="180" t="str">
        <f>+'INFO SEAL'!N4172&amp;"-"&amp;F4221</f>
        <v>PPC15-MT</v>
      </c>
      <c r="K4221" s="180"/>
      <c r="L4221" s="182" t="str">
        <f>+VLOOKUP('INFO SEAL'!N4172,$J$8:$V$50,3,FALSE)</f>
        <v>POSTE DE CONCRETO ARMADO DE 12/200/120/300</v>
      </c>
      <c r="M4221" s="33">
        <f t="shared" si="146"/>
        <v>0.3</v>
      </c>
    </row>
    <row r="4222" spans="1:13" x14ac:dyDescent="0.25">
      <c r="A4222" s="73">
        <f>+'INFO SEAL'!B4173</f>
        <v>4168</v>
      </c>
      <c r="B4222" s="180" t="str">
        <f t="shared" si="145"/>
        <v>SICODI</v>
      </c>
      <c r="C4222" s="180" t="str">
        <f>+'INFO SEAL'!C4173</f>
        <v>AREQUIPA</v>
      </c>
      <c r="D4222" s="180" t="str">
        <f>+'INFO SEAL'!D4173</f>
        <v>CAMANA</v>
      </c>
      <c r="E4222" s="180" t="str">
        <f>+'INFO SEAL'!E4173</f>
        <v>JOSE MARIA QUIMPER</v>
      </c>
      <c r="F4222" s="180" t="str">
        <f>+IF('INFO SEAL'!I4173="BAJA TENSION","BT",IF('INFO SEAL'!I4173="MEDIA TENSION","MT","AT"))</f>
        <v>MT</v>
      </c>
      <c r="G4222" s="180">
        <f>+'INFO SEAL'!K4173</f>
        <v>12</v>
      </c>
      <c r="H4222" s="180" t="str">
        <f>+'INFO SEAL'!L4173</f>
        <v>POSTE</v>
      </c>
      <c r="I4222" s="180" t="str">
        <f>+'INFO SEAL'!M4173</f>
        <v>CONCRETO</v>
      </c>
      <c r="J4222" s="180" t="str">
        <f>+'INFO SEAL'!N4173&amp;"-"&amp;F4222</f>
        <v>PPC15-MT</v>
      </c>
      <c r="K4222" s="180"/>
      <c r="L4222" s="182" t="str">
        <f>+VLOOKUP('INFO SEAL'!N4173,$J$8:$V$50,3,FALSE)</f>
        <v>POSTE DE CONCRETO ARMADO DE 12/200/120/300</v>
      </c>
      <c r="M4222" s="33">
        <f t="shared" si="146"/>
        <v>0.3</v>
      </c>
    </row>
    <row r="4223" spans="1:13" x14ac:dyDescent="0.25">
      <c r="A4223" s="73">
        <f>+'INFO SEAL'!B4174</f>
        <v>4169</v>
      </c>
      <c r="B4223" s="180" t="str">
        <f t="shared" si="145"/>
        <v>SICODI</v>
      </c>
      <c r="C4223" s="180" t="str">
        <f>+'INFO SEAL'!C4174</f>
        <v>AREQUIPA</v>
      </c>
      <c r="D4223" s="180" t="str">
        <f>+'INFO SEAL'!D4174</f>
        <v>CAMANA</v>
      </c>
      <c r="E4223" s="180" t="str">
        <f>+'INFO SEAL'!E4174</f>
        <v>JOSE MARIA QUIMPER</v>
      </c>
      <c r="F4223" s="180" t="str">
        <f>+IF('INFO SEAL'!I4174="BAJA TENSION","BT",IF('INFO SEAL'!I4174="MEDIA TENSION","MT","AT"))</f>
        <v>MT</v>
      </c>
      <c r="G4223" s="180">
        <f>+'INFO SEAL'!K4174</f>
        <v>13</v>
      </c>
      <c r="H4223" s="180" t="str">
        <f>+'INFO SEAL'!L4174</f>
        <v>POSTE</v>
      </c>
      <c r="I4223" s="180" t="str">
        <f>+'INFO SEAL'!M4174</f>
        <v>CONCRETO</v>
      </c>
      <c r="J4223" s="180" t="str">
        <f>+'INFO SEAL'!N4174&amp;"-"&amp;F4223</f>
        <v>PPC19-MT</v>
      </c>
      <c r="K4223" s="180"/>
      <c r="L4223" s="182" t="str">
        <f>+VLOOKUP('INFO SEAL'!N4174,$J$8:$V$50,3,FALSE)</f>
        <v>POSTE DE CONCRETO ARMADO DE 13/300/150/345</v>
      </c>
      <c r="M4223" s="33">
        <f t="shared" si="146"/>
        <v>0.5</v>
      </c>
    </row>
    <row r="4224" spans="1:13" x14ac:dyDescent="0.25">
      <c r="A4224" s="73">
        <f>+'INFO SEAL'!B4175</f>
        <v>4170</v>
      </c>
      <c r="B4224" s="180" t="str">
        <f t="shared" si="145"/>
        <v>SICODI</v>
      </c>
      <c r="C4224" s="180" t="str">
        <f>+'INFO SEAL'!C4175</f>
        <v>AREQUIPA</v>
      </c>
      <c r="D4224" s="180" t="str">
        <f>+'INFO SEAL'!D4175</f>
        <v>CAMANA</v>
      </c>
      <c r="E4224" s="180" t="str">
        <f>+'INFO SEAL'!E4175</f>
        <v>JOSE MARIA QUIMPER</v>
      </c>
      <c r="F4224" s="180" t="str">
        <f>+IF('INFO SEAL'!I4175="BAJA TENSION","BT",IF('INFO SEAL'!I4175="MEDIA TENSION","MT","AT"))</f>
        <v>MT</v>
      </c>
      <c r="G4224" s="180">
        <f>+'INFO SEAL'!K4175</f>
        <v>13</v>
      </c>
      <c r="H4224" s="180" t="str">
        <f>+'INFO SEAL'!L4175</f>
        <v>POSTE</v>
      </c>
      <c r="I4224" s="180" t="str">
        <f>+'INFO SEAL'!M4175</f>
        <v>CONCRETO</v>
      </c>
      <c r="J4224" s="180" t="str">
        <f>+'INFO SEAL'!N4175&amp;"-"&amp;F4224</f>
        <v>PPC19-MT</v>
      </c>
      <c r="K4224" s="180"/>
      <c r="L4224" s="182" t="str">
        <f>+VLOOKUP('INFO SEAL'!N4175,$J$8:$V$50,3,FALSE)</f>
        <v>POSTE DE CONCRETO ARMADO DE 13/300/150/345</v>
      </c>
      <c r="M4224" s="33">
        <f t="shared" si="146"/>
        <v>0.5</v>
      </c>
    </row>
    <row r="4225" spans="1:13" x14ac:dyDescent="0.25">
      <c r="A4225" s="73">
        <f>+'INFO SEAL'!B4176</f>
        <v>4171</v>
      </c>
      <c r="B4225" s="180" t="str">
        <f t="shared" si="145"/>
        <v>SICODI</v>
      </c>
      <c r="C4225" s="180" t="str">
        <f>+'INFO SEAL'!C4176</f>
        <v>AREQUIPA</v>
      </c>
      <c r="D4225" s="180" t="str">
        <f>+'INFO SEAL'!D4176</f>
        <v>CAMANA</v>
      </c>
      <c r="E4225" s="180" t="str">
        <f>+'INFO SEAL'!E4176</f>
        <v>JOSE MARIA QUIMPER</v>
      </c>
      <c r="F4225" s="180" t="str">
        <f>+IF('INFO SEAL'!I4176="BAJA TENSION","BT",IF('INFO SEAL'!I4176="MEDIA TENSION","MT","AT"))</f>
        <v>MT</v>
      </c>
      <c r="G4225" s="180">
        <f>+'INFO SEAL'!K4176</f>
        <v>12</v>
      </c>
      <c r="H4225" s="180" t="str">
        <f>+'INFO SEAL'!L4176</f>
        <v>POSTE</v>
      </c>
      <c r="I4225" s="180" t="str">
        <f>+'INFO SEAL'!M4176</f>
        <v>CONCRETO</v>
      </c>
      <c r="J4225" s="180" t="str">
        <f>+'INFO SEAL'!N4176&amp;"-"&amp;F4225</f>
        <v>PPC15-MT</v>
      </c>
      <c r="K4225" s="180"/>
      <c r="L4225" s="182" t="str">
        <f>+VLOOKUP('INFO SEAL'!N4176,$J$8:$V$50,3,FALSE)</f>
        <v>POSTE DE CONCRETO ARMADO DE 12/200/120/300</v>
      </c>
      <c r="M4225" s="33">
        <f t="shared" si="146"/>
        <v>0.3</v>
      </c>
    </row>
    <row r="4226" spans="1:13" x14ac:dyDescent="0.25">
      <c r="A4226" s="73">
        <f>+'INFO SEAL'!B4177</f>
        <v>4172</v>
      </c>
      <c r="B4226" s="180" t="str">
        <f t="shared" si="145"/>
        <v>SICODI</v>
      </c>
      <c r="C4226" s="180" t="str">
        <f>+'INFO SEAL'!C4177</f>
        <v>AREQUIPA</v>
      </c>
      <c r="D4226" s="180" t="str">
        <f>+'INFO SEAL'!D4177</f>
        <v>CAMANA</v>
      </c>
      <c r="E4226" s="180" t="str">
        <f>+'INFO SEAL'!E4177</f>
        <v>NICOLAS DE PIEROLA</v>
      </c>
      <c r="F4226" s="180" t="str">
        <f>+IF('INFO SEAL'!I4177="BAJA TENSION","BT",IF('INFO SEAL'!I4177="MEDIA TENSION","MT","AT"))</f>
        <v>MT</v>
      </c>
      <c r="G4226" s="180">
        <f>+'INFO SEAL'!K4177</f>
        <v>12</v>
      </c>
      <c r="H4226" s="180" t="str">
        <f>+'INFO SEAL'!L4177</f>
        <v>POSTE</v>
      </c>
      <c r="I4226" s="180" t="str">
        <f>+'INFO SEAL'!M4177</f>
        <v>CONCRETO</v>
      </c>
      <c r="J4226" s="180" t="str">
        <f>+'INFO SEAL'!N4177&amp;"-"&amp;F4226</f>
        <v>PPC15-MT</v>
      </c>
      <c r="K4226" s="180"/>
      <c r="L4226" s="182" t="str">
        <f>+VLOOKUP('INFO SEAL'!N4177,$J$8:$V$50,3,FALSE)</f>
        <v>POSTE DE CONCRETO ARMADO DE 12/200/120/300</v>
      </c>
      <c r="M4226" s="33">
        <f t="shared" si="146"/>
        <v>0.3</v>
      </c>
    </row>
    <row r="4227" spans="1:13" x14ac:dyDescent="0.25">
      <c r="A4227" s="73">
        <f>+'INFO SEAL'!B4178</f>
        <v>4173</v>
      </c>
      <c r="B4227" s="180" t="str">
        <f t="shared" si="145"/>
        <v>SICODI</v>
      </c>
      <c r="C4227" s="180" t="str">
        <f>+'INFO SEAL'!C4178</f>
        <v>AREQUIPA</v>
      </c>
      <c r="D4227" s="180" t="str">
        <f>+'INFO SEAL'!D4178</f>
        <v>CAMANA</v>
      </c>
      <c r="E4227" s="180" t="str">
        <f>+'INFO SEAL'!E4178</f>
        <v>CAMANA</v>
      </c>
      <c r="F4227" s="180" t="str">
        <f>+IF('INFO SEAL'!I4178="BAJA TENSION","BT",IF('INFO SEAL'!I4178="MEDIA TENSION","MT","AT"))</f>
        <v>MT</v>
      </c>
      <c r="G4227" s="180">
        <f>+'INFO SEAL'!K4178</f>
        <v>12</v>
      </c>
      <c r="H4227" s="180" t="str">
        <f>+'INFO SEAL'!L4178</f>
        <v>POSTE</v>
      </c>
      <c r="I4227" s="180" t="str">
        <f>+'INFO SEAL'!M4178</f>
        <v>CONCRETO</v>
      </c>
      <c r="J4227" s="180" t="str">
        <f>+'INFO SEAL'!N4178&amp;"-"&amp;F4227</f>
        <v>PPC15-MT</v>
      </c>
      <c r="K4227" s="180"/>
      <c r="L4227" s="182" t="str">
        <f>+VLOOKUP('INFO SEAL'!N4178,$J$8:$V$50,3,FALSE)</f>
        <v>POSTE DE CONCRETO ARMADO DE 12/200/120/300</v>
      </c>
      <c r="M4227" s="33">
        <f t="shared" si="146"/>
        <v>0.3</v>
      </c>
    </row>
    <row r="4228" spans="1:13" x14ac:dyDescent="0.25">
      <c r="A4228" s="73">
        <f>+'INFO SEAL'!B4179</f>
        <v>4174</v>
      </c>
      <c r="B4228" s="180" t="str">
        <f t="shared" si="145"/>
        <v>SICODI</v>
      </c>
      <c r="C4228" s="180" t="str">
        <f>+'INFO SEAL'!C4179</f>
        <v>AREQUIPA</v>
      </c>
      <c r="D4228" s="180" t="str">
        <f>+'INFO SEAL'!D4179</f>
        <v>CAMANA</v>
      </c>
      <c r="E4228" s="180" t="str">
        <f>+'INFO SEAL'!E4179</f>
        <v>NICOLAS DE PIEROLA</v>
      </c>
      <c r="F4228" s="180" t="str">
        <f>+IF('INFO SEAL'!I4179="BAJA TENSION","BT",IF('INFO SEAL'!I4179="MEDIA TENSION","MT","AT"))</f>
        <v>MT</v>
      </c>
      <c r="G4228" s="180">
        <f>+'INFO SEAL'!K4179</f>
        <v>12</v>
      </c>
      <c r="H4228" s="180" t="str">
        <f>+'INFO SEAL'!L4179</f>
        <v>POSTE</v>
      </c>
      <c r="I4228" s="180" t="str">
        <f>+'INFO SEAL'!M4179</f>
        <v>CONCRETO</v>
      </c>
      <c r="J4228" s="180" t="str">
        <f>+'INFO SEAL'!N4179&amp;"-"&amp;F4228</f>
        <v>PPC15-MT</v>
      </c>
      <c r="K4228" s="180"/>
      <c r="L4228" s="182" t="str">
        <f>+VLOOKUP('INFO SEAL'!N4179,$J$8:$V$50,3,FALSE)</f>
        <v>POSTE DE CONCRETO ARMADO DE 12/200/120/300</v>
      </c>
      <c r="M4228" s="33">
        <f t="shared" si="146"/>
        <v>0.3</v>
      </c>
    </row>
    <row r="4229" spans="1:13" x14ac:dyDescent="0.25">
      <c r="A4229" s="73">
        <f>+'INFO SEAL'!B4180</f>
        <v>4175</v>
      </c>
      <c r="B4229" s="180" t="str">
        <f t="shared" si="145"/>
        <v>SICODI</v>
      </c>
      <c r="C4229" s="180" t="str">
        <f>+'INFO SEAL'!C4180</f>
        <v>AREQUIPA</v>
      </c>
      <c r="D4229" s="180" t="str">
        <f>+'INFO SEAL'!D4180</f>
        <v>CAMANA</v>
      </c>
      <c r="E4229" s="180" t="str">
        <f>+'INFO SEAL'!E4180</f>
        <v>JOSE MARIA QUIMPER</v>
      </c>
      <c r="F4229" s="180" t="str">
        <f>+IF('INFO SEAL'!I4180="BAJA TENSION","BT",IF('INFO SEAL'!I4180="MEDIA TENSION","MT","AT"))</f>
        <v>MT</v>
      </c>
      <c r="G4229" s="180">
        <f>+'INFO SEAL'!K4180</f>
        <v>13</v>
      </c>
      <c r="H4229" s="180" t="str">
        <f>+'INFO SEAL'!L4180</f>
        <v>POSTE</v>
      </c>
      <c r="I4229" s="180" t="str">
        <f>+'INFO SEAL'!M4180</f>
        <v>CONCRETO</v>
      </c>
      <c r="J4229" s="180" t="str">
        <f>+'INFO SEAL'!N4180&amp;"-"&amp;F4229</f>
        <v>PPC19-MT</v>
      </c>
      <c r="K4229" s="180"/>
      <c r="L4229" s="182" t="str">
        <f>+VLOOKUP('INFO SEAL'!N4180,$J$8:$V$50,3,FALSE)</f>
        <v>POSTE DE CONCRETO ARMADO DE 13/300/150/345</v>
      </c>
      <c r="M4229" s="33">
        <f t="shared" si="146"/>
        <v>0.5</v>
      </c>
    </row>
    <row r="4230" spans="1:13" x14ac:dyDescent="0.25">
      <c r="A4230" s="73">
        <f>+'INFO SEAL'!B4181</f>
        <v>4176</v>
      </c>
      <c r="B4230" s="180" t="str">
        <f t="shared" si="145"/>
        <v>SICODI</v>
      </c>
      <c r="C4230" s="180" t="str">
        <f>+'INFO SEAL'!C4181</f>
        <v>AREQUIPA</v>
      </c>
      <c r="D4230" s="180" t="str">
        <f>+'INFO SEAL'!D4181</f>
        <v>CAMANA</v>
      </c>
      <c r="E4230" s="180" t="str">
        <f>+'INFO SEAL'!E4181</f>
        <v>NICOLAS DE PIEROLA</v>
      </c>
      <c r="F4230" s="180" t="str">
        <f>+IF('INFO SEAL'!I4181="BAJA TENSION","BT",IF('INFO SEAL'!I4181="MEDIA TENSION","MT","AT"))</f>
        <v>MT</v>
      </c>
      <c r="G4230" s="180">
        <f>+'INFO SEAL'!K4181</f>
        <v>12</v>
      </c>
      <c r="H4230" s="180" t="str">
        <f>+'INFO SEAL'!L4181</f>
        <v>POSTE</v>
      </c>
      <c r="I4230" s="180" t="str">
        <f>+'INFO SEAL'!M4181</f>
        <v>CONCRETO</v>
      </c>
      <c r="J4230" s="180" t="str">
        <f>+'INFO SEAL'!N4181&amp;"-"&amp;F4230</f>
        <v>PPC15-MT</v>
      </c>
      <c r="K4230" s="180"/>
      <c r="L4230" s="182" t="str">
        <f>+VLOOKUP('INFO SEAL'!N4181,$J$8:$V$50,3,FALSE)</f>
        <v>POSTE DE CONCRETO ARMADO DE 12/200/120/300</v>
      </c>
      <c r="M4230" s="33">
        <f t="shared" si="146"/>
        <v>0.3</v>
      </c>
    </row>
    <row r="4231" spans="1:13" x14ac:dyDescent="0.25">
      <c r="A4231" s="73">
        <f>+'INFO SEAL'!B4182</f>
        <v>4177</v>
      </c>
      <c r="B4231" s="180" t="str">
        <f t="shared" si="145"/>
        <v>SICODI</v>
      </c>
      <c r="C4231" s="180" t="str">
        <f>+'INFO SEAL'!C4182</f>
        <v>AREQUIPA</v>
      </c>
      <c r="D4231" s="180" t="str">
        <f>+'INFO SEAL'!D4182</f>
        <v>CAMANA</v>
      </c>
      <c r="E4231" s="180" t="str">
        <f>+'INFO SEAL'!E4182</f>
        <v>NICOLAS DE PIEROLA</v>
      </c>
      <c r="F4231" s="180" t="str">
        <f>+IF('INFO SEAL'!I4182="BAJA TENSION","BT",IF('INFO SEAL'!I4182="MEDIA TENSION","MT","AT"))</f>
        <v>MT</v>
      </c>
      <c r="G4231" s="180">
        <f>+'INFO SEAL'!K4182</f>
        <v>12</v>
      </c>
      <c r="H4231" s="180" t="str">
        <f>+'INFO SEAL'!L4182</f>
        <v>POSTE</v>
      </c>
      <c r="I4231" s="180" t="str">
        <f>+'INFO SEAL'!M4182</f>
        <v>CONCRETO</v>
      </c>
      <c r="J4231" s="180" t="str">
        <f>+'INFO SEAL'!N4182&amp;"-"&amp;F4231</f>
        <v>PPC15-MT</v>
      </c>
      <c r="K4231" s="180"/>
      <c r="L4231" s="182" t="str">
        <f>+VLOOKUP('INFO SEAL'!N4182,$J$8:$V$50,3,FALSE)</f>
        <v>POSTE DE CONCRETO ARMADO DE 12/200/120/300</v>
      </c>
      <c r="M4231" s="33">
        <f t="shared" si="146"/>
        <v>0.3</v>
      </c>
    </row>
    <row r="4232" spans="1:13" x14ac:dyDescent="0.25">
      <c r="A4232" s="73">
        <f>+'INFO SEAL'!B4183</f>
        <v>4178</v>
      </c>
      <c r="B4232" s="180" t="str">
        <f t="shared" si="145"/>
        <v>SICODI</v>
      </c>
      <c r="C4232" s="180" t="str">
        <f>+'INFO SEAL'!C4183</f>
        <v>AREQUIPA</v>
      </c>
      <c r="D4232" s="180" t="str">
        <f>+'INFO SEAL'!D4183</f>
        <v>CAMANA</v>
      </c>
      <c r="E4232" s="180" t="str">
        <f>+'INFO SEAL'!E4183</f>
        <v>NICOLAS DE PIEROLA</v>
      </c>
      <c r="F4232" s="180" t="str">
        <f>+IF('INFO SEAL'!I4183="BAJA TENSION","BT",IF('INFO SEAL'!I4183="MEDIA TENSION","MT","AT"))</f>
        <v>MT</v>
      </c>
      <c r="G4232" s="180">
        <f>+'INFO SEAL'!K4183</f>
        <v>12</v>
      </c>
      <c r="H4232" s="180" t="str">
        <f>+'INFO SEAL'!L4183</f>
        <v>POSTE</v>
      </c>
      <c r="I4232" s="180" t="str">
        <f>+'INFO SEAL'!M4183</f>
        <v>CONCRETO</v>
      </c>
      <c r="J4232" s="180" t="str">
        <f>+'INFO SEAL'!N4183&amp;"-"&amp;F4232</f>
        <v>PPC15-MT</v>
      </c>
      <c r="K4232" s="180"/>
      <c r="L4232" s="182" t="str">
        <f>+VLOOKUP('INFO SEAL'!N4183,$J$8:$V$50,3,FALSE)</f>
        <v>POSTE DE CONCRETO ARMADO DE 12/200/120/300</v>
      </c>
      <c r="M4232" s="33">
        <f t="shared" si="146"/>
        <v>0.3</v>
      </c>
    </row>
    <row r="4233" spans="1:13" x14ac:dyDescent="0.25">
      <c r="A4233" s="73">
        <f>+'INFO SEAL'!B4184</f>
        <v>4179</v>
      </c>
      <c r="B4233" s="180" t="str">
        <f t="shared" si="145"/>
        <v>SICODI</v>
      </c>
      <c r="C4233" s="180" t="str">
        <f>+'INFO SEAL'!C4184</f>
        <v>AREQUIPA</v>
      </c>
      <c r="D4233" s="180" t="str">
        <f>+'INFO SEAL'!D4184</f>
        <v>CAMANA</v>
      </c>
      <c r="E4233" s="180" t="str">
        <f>+'INFO SEAL'!E4184</f>
        <v>NICOLAS DE PIEROLA</v>
      </c>
      <c r="F4233" s="180" t="str">
        <f>+IF('INFO SEAL'!I4184="BAJA TENSION","BT",IF('INFO SEAL'!I4184="MEDIA TENSION","MT","AT"))</f>
        <v>MT</v>
      </c>
      <c r="G4233" s="180">
        <f>+'INFO SEAL'!K4184</f>
        <v>12</v>
      </c>
      <c r="H4233" s="180" t="str">
        <f>+'INFO SEAL'!L4184</f>
        <v>POSTE</v>
      </c>
      <c r="I4233" s="180" t="str">
        <f>+'INFO SEAL'!M4184</f>
        <v>CONCRETO</v>
      </c>
      <c r="J4233" s="180" t="str">
        <f>+'INFO SEAL'!N4184&amp;"-"&amp;F4233</f>
        <v>PPC15-MT</v>
      </c>
      <c r="K4233" s="180"/>
      <c r="L4233" s="182" t="str">
        <f>+VLOOKUP('INFO SEAL'!N4184,$J$8:$V$50,3,FALSE)</f>
        <v>POSTE DE CONCRETO ARMADO DE 12/200/120/300</v>
      </c>
      <c r="M4233" s="33">
        <f t="shared" si="146"/>
        <v>0.3</v>
      </c>
    </row>
    <row r="4234" spans="1:13" x14ac:dyDescent="0.25">
      <c r="A4234" s="73">
        <f>+'INFO SEAL'!B4185</f>
        <v>4180</v>
      </c>
      <c r="B4234" s="180" t="str">
        <f t="shared" si="145"/>
        <v>SICODI</v>
      </c>
      <c r="C4234" s="180" t="str">
        <f>+'INFO SEAL'!C4185</f>
        <v>AREQUIPA</v>
      </c>
      <c r="D4234" s="180" t="str">
        <f>+'INFO SEAL'!D4185</f>
        <v>CAMANA</v>
      </c>
      <c r="E4234" s="180" t="str">
        <f>+'INFO SEAL'!E4185</f>
        <v>NICOLAS DE PIEROLA</v>
      </c>
      <c r="F4234" s="180" t="str">
        <f>+IF('INFO SEAL'!I4185="BAJA TENSION","BT",IF('INFO SEAL'!I4185="MEDIA TENSION","MT","AT"))</f>
        <v>MT</v>
      </c>
      <c r="G4234" s="180">
        <f>+'INFO SEAL'!K4185</f>
        <v>12</v>
      </c>
      <c r="H4234" s="180" t="str">
        <f>+'INFO SEAL'!L4185</f>
        <v>POSTE</v>
      </c>
      <c r="I4234" s="180" t="str">
        <f>+'INFO SEAL'!M4185</f>
        <v>CONCRETO</v>
      </c>
      <c r="J4234" s="180" t="str">
        <f>+'INFO SEAL'!N4185&amp;"-"&amp;F4234</f>
        <v>PPC15-MT</v>
      </c>
      <c r="K4234" s="180"/>
      <c r="L4234" s="182" t="str">
        <f>+VLOOKUP('INFO SEAL'!N4185,$J$8:$V$50,3,FALSE)</f>
        <v>POSTE DE CONCRETO ARMADO DE 12/200/120/300</v>
      </c>
      <c r="M4234" s="33">
        <f t="shared" si="146"/>
        <v>0.3</v>
      </c>
    </row>
    <row r="4235" spans="1:13" x14ac:dyDescent="0.25">
      <c r="A4235" s="73">
        <f>+'INFO SEAL'!B4186</f>
        <v>4181</v>
      </c>
      <c r="B4235" s="180" t="str">
        <f t="shared" si="145"/>
        <v>SICODI</v>
      </c>
      <c r="C4235" s="180" t="str">
        <f>+'INFO SEAL'!C4186</f>
        <v>AREQUIPA</v>
      </c>
      <c r="D4235" s="180" t="str">
        <f>+'INFO SEAL'!D4186</f>
        <v>CAMANA</v>
      </c>
      <c r="E4235" s="180" t="str">
        <f>+'INFO SEAL'!E4186</f>
        <v>NICOLAS DE PIEROLA</v>
      </c>
      <c r="F4235" s="180" t="str">
        <f>+IF('INFO SEAL'!I4186="BAJA TENSION","BT",IF('INFO SEAL'!I4186="MEDIA TENSION","MT","AT"))</f>
        <v>MT</v>
      </c>
      <c r="G4235" s="180">
        <f>+'INFO SEAL'!K4186</f>
        <v>12</v>
      </c>
      <c r="H4235" s="180" t="str">
        <f>+'INFO SEAL'!L4186</f>
        <v>POSTE</v>
      </c>
      <c r="I4235" s="180" t="str">
        <f>+'INFO SEAL'!M4186</f>
        <v>CONCRETO</v>
      </c>
      <c r="J4235" s="180" t="str">
        <f>+'INFO SEAL'!N4186&amp;"-"&amp;F4235</f>
        <v>PPC15-MT</v>
      </c>
      <c r="K4235" s="180"/>
      <c r="L4235" s="182" t="str">
        <f>+VLOOKUP('INFO SEAL'!N4186,$J$8:$V$50,3,FALSE)</f>
        <v>POSTE DE CONCRETO ARMADO DE 12/200/120/300</v>
      </c>
      <c r="M4235" s="33">
        <f t="shared" si="146"/>
        <v>0.3</v>
      </c>
    </row>
    <row r="4236" spans="1:13" x14ac:dyDescent="0.25">
      <c r="A4236" s="73">
        <f>+'INFO SEAL'!B4187</f>
        <v>4182</v>
      </c>
      <c r="B4236" s="180" t="str">
        <f t="shared" si="145"/>
        <v>SICODI</v>
      </c>
      <c r="C4236" s="180" t="str">
        <f>+'INFO SEAL'!C4187</f>
        <v>AREQUIPA</v>
      </c>
      <c r="D4236" s="180" t="str">
        <f>+'INFO SEAL'!D4187</f>
        <v>CAMANA</v>
      </c>
      <c r="E4236" s="180" t="str">
        <f>+'INFO SEAL'!E4187</f>
        <v>NICOLAS DE PIEROLA</v>
      </c>
      <c r="F4236" s="180" t="str">
        <f>+IF('INFO SEAL'!I4187="BAJA TENSION","BT",IF('INFO SEAL'!I4187="MEDIA TENSION","MT","AT"))</f>
        <v>MT</v>
      </c>
      <c r="G4236" s="180">
        <f>+'INFO SEAL'!K4187</f>
        <v>12</v>
      </c>
      <c r="H4236" s="180" t="str">
        <f>+'INFO SEAL'!L4187</f>
        <v>POSTE</v>
      </c>
      <c r="I4236" s="180" t="str">
        <f>+'INFO SEAL'!M4187</f>
        <v>CONCRETO</v>
      </c>
      <c r="J4236" s="180" t="str">
        <f>+'INFO SEAL'!N4187&amp;"-"&amp;F4236</f>
        <v>PPC15-MT</v>
      </c>
      <c r="K4236" s="180"/>
      <c r="L4236" s="182" t="str">
        <f>+VLOOKUP('INFO SEAL'!N4187,$J$8:$V$50,3,FALSE)</f>
        <v>POSTE DE CONCRETO ARMADO DE 12/200/120/300</v>
      </c>
      <c r="M4236" s="33">
        <f t="shared" si="146"/>
        <v>0.3</v>
      </c>
    </row>
    <row r="4237" spans="1:13" x14ac:dyDescent="0.25">
      <c r="A4237" s="73">
        <f>+'INFO SEAL'!B4188</f>
        <v>4183</v>
      </c>
      <c r="B4237" s="180" t="str">
        <f t="shared" si="145"/>
        <v>SICODI</v>
      </c>
      <c r="C4237" s="180" t="str">
        <f>+'INFO SEAL'!C4188</f>
        <v>AREQUIPA</v>
      </c>
      <c r="D4237" s="180" t="str">
        <f>+'INFO SEAL'!D4188</f>
        <v>CAMANA</v>
      </c>
      <c r="E4237" s="180" t="str">
        <f>+'INFO SEAL'!E4188</f>
        <v>SAMUEL PASTOR</v>
      </c>
      <c r="F4237" s="180" t="str">
        <f>+IF('INFO SEAL'!I4188="BAJA TENSION","BT",IF('INFO SEAL'!I4188="MEDIA TENSION","MT","AT"))</f>
        <v>MT</v>
      </c>
      <c r="G4237" s="180">
        <f>+'INFO SEAL'!K4188</f>
        <v>13</v>
      </c>
      <c r="H4237" s="180" t="str">
        <f>+'INFO SEAL'!L4188</f>
        <v>POSTE</v>
      </c>
      <c r="I4237" s="180" t="str">
        <f>+'INFO SEAL'!M4188</f>
        <v>CONCRETO</v>
      </c>
      <c r="J4237" s="180" t="str">
        <f>+'INFO SEAL'!N4188&amp;"-"&amp;F4237</f>
        <v>PPC19-MT</v>
      </c>
      <c r="K4237" s="180"/>
      <c r="L4237" s="182" t="str">
        <f>+VLOOKUP('INFO SEAL'!N4188,$J$8:$V$50,3,FALSE)</f>
        <v>POSTE DE CONCRETO ARMADO DE 13/300/150/345</v>
      </c>
      <c r="M4237" s="33">
        <f t="shared" si="146"/>
        <v>0.5</v>
      </c>
    </row>
    <row r="4238" spans="1:13" x14ac:dyDescent="0.25">
      <c r="A4238" s="73">
        <f>+'INFO SEAL'!B4189</f>
        <v>4184</v>
      </c>
      <c r="B4238" s="180" t="str">
        <f t="shared" si="145"/>
        <v>SICODI</v>
      </c>
      <c r="C4238" s="180" t="str">
        <f>+'INFO SEAL'!C4189</f>
        <v>AREQUIPA</v>
      </c>
      <c r="D4238" s="180" t="str">
        <f>+'INFO SEAL'!D4189</f>
        <v>CAMANA</v>
      </c>
      <c r="E4238" s="180" t="str">
        <f>+'INFO SEAL'!E4189</f>
        <v>SAMUEL PASTOR</v>
      </c>
      <c r="F4238" s="180" t="str">
        <f>+IF('INFO SEAL'!I4189="BAJA TENSION","BT",IF('INFO SEAL'!I4189="MEDIA TENSION","MT","AT"))</f>
        <v>MT</v>
      </c>
      <c r="G4238" s="180">
        <f>+'INFO SEAL'!K4189</f>
        <v>13</v>
      </c>
      <c r="H4238" s="180" t="str">
        <f>+'INFO SEAL'!L4189</f>
        <v>POSTE</v>
      </c>
      <c r="I4238" s="180" t="str">
        <f>+'INFO SEAL'!M4189</f>
        <v>CONCRETO</v>
      </c>
      <c r="J4238" s="180" t="str">
        <f>+'INFO SEAL'!N4189&amp;"-"&amp;F4238</f>
        <v>PPC19-MT</v>
      </c>
      <c r="K4238" s="180"/>
      <c r="L4238" s="182" t="str">
        <f>+VLOOKUP('INFO SEAL'!N4189,$J$8:$V$50,3,FALSE)</f>
        <v>POSTE DE CONCRETO ARMADO DE 13/300/150/345</v>
      </c>
      <c r="M4238" s="33">
        <f t="shared" si="146"/>
        <v>0.5</v>
      </c>
    </row>
    <row r="4239" spans="1:13" x14ac:dyDescent="0.25">
      <c r="A4239" s="73">
        <f>+'INFO SEAL'!B4190</f>
        <v>4185</v>
      </c>
      <c r="B4239" s="180" t="str">
        <f t="shared" si="145"/>
        <v>SICODI</v>
      </c>
      <c r="C4239" s="180" t="str">
        <f>+'INFO SEAL'!C4190</f>
        <v>AREQUIPA</v>
      </c>
      <c r="D4239" s="180" t="str">
        <f>+'INFO SEAL'!D4190</f>
        <v>CAMANA</v>
      </c>
      <c r="E4239" s="180" t="str">
        <f>+'INFO SEAL'!E4190</f>
        <v>SAMUEL PASTOR</v>
      </c>
      <c r="F4239" s="180" t="str">
        <f>+IF('INFO SEAL'!I4190="BAJA TENSION","BT",IF('INFO SEAL'!I4190="MEDIA TENSION","MT","AT"))</f>
        <v>MT</v>
      </c>
      <c r="G4239" s="180">
        <f>+'INFO SEAL'!K4190</f>
        <v>13</v>
      </c>
      <c r="H4239" s="180" t="str">
        <f>+'INFO SEAL'!L4190</f>
        <v>POSTE</v>
      </c>
      <c r="I4239" s="180" t="str">
        <f>+'INFO SEAL'!M4190</f>
        <v>CONCRETO</v>
      </c>
      <c r="J4239" s="180" t="str">
        <f>+'INFO SEAL'!N4190&amp;"-"&amp;F4239</f>
        <v>PPC19-MT</v>
      </c>
      <c r="K4239" s="180"/>
      <c r="L4239" s="182" t="str">
        <f>+VLOOKUP('INFO SEAL'!N4190,$J$8:$V$50,3,FALSE)</f>
        <v>POSTE DE CONCRETO ARMADO DE 13/300/150/345</v>
      </c>
      <c r="M4239" s="33">
        <f t="shared" si="146"/>
        <v>0.5</v>
      </c>
    </row>
    <row r="4240" spans="1:13" x14ac:dyDescent="0.25">
      <c r="A4240" s="73">
        <f>+'INFO SEAL'!B4191</f>
        <v>4186</v>
      </c>
      <c r="B4240" s="180" t="str">
        <f t="shared" si="145"/>
        <v>SICODI</v>
      </c>
      <c r="C4240" s="180" t="str">
        <f>+'INFO SEAL'!C4191</f>
        <v>AREQUIPA</v>
      </c>
      <c r="D4240" s="180" t="str">
        <f>+'INFO SEAL'!D4191</f>
        <v>CAMANA</v>
      </c>
      <c r="E4240" s="180" t="str">
        <f>+'INFO SEAL'!E4191</f>
        <v>SAMUEL PASTOR</v>
      </c>
      <c r="F4240" s="180" t="str">
        <f>+IF('INFO SEAL'!I4191="BAJA TENSION","BT",IF('INFO SEAL'!I4191="MEDIA TENSION","MT","AT"))</f>
        <v>MT</v>
      </c>
      <c r="G4240" s="180">
        <f>+'INFO SEAL'!K4191</f>
        <v>13</v>
      </c>
      <c r="H4240" s="180" t="str">
        <f>+'INFO SEAL'!L4191</f>
        <v>POSTE</v>
      </c>
      <c r="I4240" s="180" t="str">
        <f>+'INFO SEAL'!M4191</f>
        <v>CONCRETO</v>
      </c>
      <c r="J4240" s="180" t="str">
        <f>+'INFO SEAL'!N4191&amp;"-"&amp;F4240</f>
        <v>PPC19-MT</v>
      </c>
      <c r="K4240" s="180"/>
      <c r="L4240" s="182" t="str">
        <f>+VLOOKUP('INFO SEAL'!N4191,$J$8:$V$50,3,FALSE)</f>
        <v>POSTE DE CONCRETO ARMADO DE 13/300/150/345</v>
      </c>
      <c r="M4240" s="33">
        <f t="shared" si="146"/>
        <v>0.5</v>
      </c>
    </row>
    <row r="4241" spans="1:13" x14ac:dyDescent="0.25">
      <c r="A4241" s="73">
        <f>+'INFO SEAL'!B4192</f>
        <v>4187</v>
      </c>
      <c r="B4241" s="180" t="str">
        <f t="shared" si="145"/>
        <v>SICODI</v>
      </c>
      <c r="C4241" s="180" t="str">
        <f>+'INFO SEAL'!C4192</f>
        <v>AREQUIPA</v>
      </c>
      <c r="D4241" s="180" t="str">
        <f>+'INFO SEAL'!D4192</f>
        <v>CAMANA</v>
      </c>
      <c r="E4241" s="180" t="str">
        <f>+'INFO SEAL'!E4192</f>
        <v>JOSE MARIA QUIMPER</v>
      </c>
      <c r="F4241" s="180" t="str">
        <f>+IF('INFO SEAL'!I4192="BAJA TENSION","BT",IF('INFO SEAL'!I4192="MEDIA TENSION","MT","AT"))</f>
        <v>MT</v>
      </c>
      <c r="G4241" s="180">
        <f>+'INFO SEAL'!K4192</f>
        <v>12</v>
      </c>
      <c r="H4241" s="180" t="str">
        <f>+'INFO SEAL'!L4192</f>
        <v>POSTE</v>
      </c>
      <c r="I4241" s="180" t="str">
        <f>+'INFO SEAL'!M4192</f>
        <v>CONCRETO</v>
      </c>
      <c r="J4241" s="180" t="str">
        <f>+'INFO SEAL'!N4192&amp;"-"&amp;F4241</f>
        <v>PPC15-MT</v>
      </c>
      <c r="K4241" s="180"/>
      <c r="L4241" s="182" t="str">
        <f>+VLOOKUP('INFO SEAL'!N4192,$J$8:$V$50,3,FALSE)</f>
        <v>POSTE DE CONCRETO ARMADO DE 12/200/120/300</v>
      </c>
      <c r="M4241" s="33">
        <f t="shared" si="146"/>
        <v>0.3</v>
      </c>
    </row>
    <row r="4242" spans="1:13" x14ac:dyDescent="0.25">
      <c r="A4242" s="73">
        <f>+'INFO SEAL'!B4193</f>
        <v>4188</v>
      </c>
      <c r="B4242" s="180" t="str">
        <f t="shared" si="145"/>
        <v>SICODI</v>
      </c>
      <c r="C4242" s="180" t="str">
        <f>+'INFO SEAL'!C4193</f>
        <v>AREQUIPA</v>
      </c>
      <c r="D4242" s="180" t="str">
        <f>+'INFO SEAL'!D4193</f>
        <v>CAMANA</v>
      </c>
      <c r="E4242" s="180" t="str">
        <f>+'INFO SEAL'!E4193</f>
        <v>SAMUEL PASTOR</v>
      </c>
      <c r="F4242" s="180" t="str">
        <f>+IF('INFO SEAL'!I4193="BAJA TENSION","BT",IF('INFO SEAL'!I4193="MEDIA TENSION","MT","AT"))</f>
        <v>MT</v>
      </c>
      <c r="G4242" s="180">
        <f>+'INFO SEAL'!K4193</f>
        <v>13</v>
      </c>
      <c r="H4242" s="180" t="str">
        <f>+'INFO SEAL'!L4193</f>
        <v>POSTE</v>
      </c>
      <c r="I4242" s="180" t="str">
        <f>+'INFO SEAL'!M4193</f>
        <v>CONCRETO</v>
      </c>
      <c r="J4242" s="180" t="str">
        <f>+'INFO SEAL'!N4193&amp;"-"&amp;F4242</f>
        <v>PPC18-MT</v>
      </c>
      <c r="K4242" s="180"/>
      <c r="L4242" s="182" t="str">
        <f>+VLOOKUP('INFO SEAL'!N4193,$J$8:$V$50,3,FALSE)</f>
        <v>POSTE DE CONCRETO ARMADO DE 13/200/140/335</v>
      </c>
      <c r="M4242" s="33">
        <f t="shared" si="146"/>
        <v>0.4</v>
      </c>
    </row>
    <row r="4243" spans="1:13" x14ac:dyDescent="0.25">
      <c r="A4243" s="73">
        <f>+'INFO SEAL'!B4194</f>
        <v>4189</v>
      </c>
      <c r="B4243" s="180" t="str">
        <f t="shared" si="145"/>
        <v>SICODI</v>
      </c>
      <c r="C4243" s="180" t="str">
        <f>+'INFO SEAL'!C4194</f>
        <v>AREQUIPA</v>
      </c>
      <c r="D4243" s="180" t="str">
        <f>+'INFO SEAL'!D4194</f>
        <v>CAMANA</v>
      </c>
      <c r="E4243" s="180" t="str">
        <f>+'INFO SEAL'!E4194</f>
        <v>SAMUEL PASTOR</v>
      </c>
      <c r="F4243" s="180" t="str">
        <f>+IF('INFO SEAL'!I4194="BAJA TENSION","BT",IF('INFO SEAL'!I4194="MEDIA TENSION","MT","AT"))</f>
        <v>MT</v>
      </c>
      <c r="G4243" s="180">
        <f>+'INFO SEAL'!K4194</f>
        <v>13</v>
      </c>
      <c r="H4243" s="180" t="str">
        <f>+'INFO SEAL'!L4194</f>
        <v>POSTE</v>
      </c>
      <c r="I4243" s="180" t="str">
        <f>+'INFO SEAL'!M4194</f>
        <v>CONCRETO</v>
      </c>
      <c r="J4243" s="180" t="str">
        <f>+'INFO SEAL'!N4194&amp;"-"&amp;F4243</f>
        <v>PPC18-MT</v>
      </c>
      <c r="K4243" s="180"/>
      <c r="L4243" s="182" t="str">
        <f>+VLOOKUP('INFO SEAL'!N4194,$J$8:$V$50,3,FALSE)</f>
        <v>POSTE DE CONCRETO ARMADO DE 13/200/140/335</v>
      </c>
      <c r="M4243" s="33">
        <f t="shared" si="146"/>
        <v>0.4</v>
      </c>
    </row>
    <row r="4244" spans="1:13" x14ac:dyDescent="0.25">
      <c r="A4244" s="73">
        <f>+'INFO SEAL'!B4195</f>
        <v>4190</v>
      </c>
      <c r="B4244" s="180" t="str">
        <f t="shared" si="145"/>
        <v>SICODI</v>
      </c>
      <c r="C4244" s="180" t="str">
        <f>+'INFO SEAL'!C4195</f>
        <v>AREQUIPA</v>
      </c>
      <c r="D4244" s="180" t="str">
        <f>+'INFO SEAL'!D4195</f>
        <v>CAMANA</v>
      </c>
      <c r="E4244" s="180" t="str">
        <f>+'INFO SEAL'!E4195</f>
        <v>JOSE MARIA QUIMPER</v>
      </c>
      <c r="F4244" s="180" t="str">
        <f>+IF('INFO SEAL'!I4195="BAJA TENSION","BT",IF('INFO SEAL'!I4195="MEDIA TENSION","MT","AT"))</f>
        <v>MT</v>
      </c>
      <c r="G4244" s="180">
        <f>+'INFO SEAL'!K4195</f>
        <v>12</v>
      </c>
      <c r="H4244" s="180" t="str">
        <f>+'INFO SEAL'!L4195</f>
        <v>POSTE</v>
      </c>
      <c r="I4244" s="180" t="str">
        <f>+'INFO SEAL'!M4195</f>
        <v>CONCRETO</v>
      </c>
      <c r="J4244" s="180" t="str">
        <f>+'INFO SEAL'!N4195&amp;"-"&amp;F4244</f>
        <v>PPC15-MT</v>
      </c>
      <c r="K4244" s="180"/>
      <c r="L4244" s="182" t="str">
        <f>+VLOOKUP('INFO SEAL'!N4195,$J$8:$V$50,3,FALSE)</f>
        <v>POSTE DE CONCRETO ARMADO DE 12/200/120/300</v>
      </c>
      <c r="M4244" s="33">
        <f t="shared" si="146"/>
        <v>0.3</v>
      </c>
    </row>
    <row r="4245" spans="1:13" x14ac:dyDescent="0.25">
      <c r="A4245" s="73">
        <f>+'INFO SEAL'!B4196</f>
        <v>4191</v>
      </c>
      <c r="B4245" s="180" t="str">
        <f t="shared" si="145"/>
        <v>SICODI</v>
      </c>
      <c r="C4245" s="180" t="str">
        <f>+'INFO SEAL'!C4196</f>
        <v>AREQUIPA</v>
      </c>
      <c r="D4245" s="180" t="str">
        <f>+'INFO SEAL'!D4196</f>
        <v>CAMANA</v>
      </c>
      <c r="E4245" s="180" t="str">
        <f>+'INFO SEAL'!E4196</f>
        <v>SAMUEL PASTOR</v>
      </c>
      <c r="F4245" s="180" t="str">
        <f>+IF('INFO SEAL'!I4196="BAJA TENSION","BT",IF('INFO SEAL'!I4196="MEDIA TENSION","MT","AT"))</f>
        <v>MT</v>
      </c>
      <c r="G4245" s="180">
        <f>+'INFO SEAL'!K4196</f>
        <v>13</v>
      </c>
      <c r="H4245" s="180" t="str">
        <f>+'INFO SEAL'!L4196</f>
        <v>POSTE</v>
      </c>
      <c r="I4245" s="180" t="str">
        <f>+'INFO SEAL'!M4196</f>
        <v>CONCRETO</v>
      </c>
      <c r="J4245" s="180" t="str">
        <f>+'INFO SEAL'!N4196&amp;"-"&amp;F4245</f>
        <v>PPC19-MT</v>
      </c>
      <c r="K4245" s="180"/>
      <c r="L4245" s="182" t="str">
        <f>+VLOOKUP('INFO SEAL'!N4196,$J$8:$V$50,3,FALSE)</f>
        <v>POSTE DE CONCRETO ARMADO DE 13/300/150/345</v>
      </c>
      <c r="M4245" s="33">
        <f t="shared" si="146"/>
        <v>0.5</v>
      </c>
    </row>
    <row r="4246" spans="1:13" x14ac:dyDescent="0.25">
      <c r="A4246" s="73">
        <f>+'INFO SEAL'!B4197</f>
        <v>4192</v>
      </c>
      <c r="B4246" s="180" t="str">
        <f t="shared" si="145"/>
        <v>SICODI</v>
      </c>
      <c r="C4246" s="180" t="str">
        <f>+'INFO SEAL'!C4197</f>
        <v>AREQUIPA</v>
      </c>
      <c r="D4246" s="180" t="str">
        <f>+'INFO SEAL'!D4197</f>
        <v>CAMANA</v>
      </c>
      <c r="E4246" s="180" t="str">
        <f>+'INFO SEAL'!E4197</f>
        <v>JOSE MARIA QUIMPER</v>
      </c>
      <c r="F4246" s="180" t="str">
        <f>+IF('INFO SEAL'!I4197="BAJA TENSION","BT",IF('INFO SEAL'!I4197="MEDIA TENSION","MT","AT"))</f>
        <v>MT</v>
      </c>
      <c r="G4246" s="180">
        <f>+'INFO SEAL'!K4197</f>
        <v>12</v>
      </c>
      <c r="H4246" s="180" t="str">
        <f>+'INFO SEAL'!L4197</f>
        <v>POSTE</v>
      </c>
      <c r="I4246" s="180" t="str">
        <f>+'INFO SEAL'!M4197</f>
        <v>CONCRETO</v>
      </c>
      <c r="J4246" s="180" t="str">
        <f>+'INFO SEAL'!N4197&amp;"-"&amp;F4246</f>
        <v>PPC15-MT</v>
      </c>
      <c r="K4246" s="180"/>
      <c r="L4246" s="182" t="str">
        <f>+VLOOKUP('INFO SEAL'!N4197,$J$8:$V$50,3,FALSE)</f>
        <v>POSTE DE CONCRETO ARMADO DE 12/200/120/300</v>
      </c>
      <c r="M4246" s="33">
        <f t="shared" si="146"/>
        <v>0.3</v>
      </c>
    </row>
    <row r="4247" spans="1:13" x14ac:dyDescent="0.25">
      <c r="A4247" s="73">
        <f>+'INFO SEAL'!B4198</f>
        <v>4193</v>
      </c>
      <c r="B4247" s="180" t="str">
        <f t="shared" si="145"/>
        <v>SICODI</v>
      </c>
      <c r="C4247" s="180" t="str">
        <f>+'INFO SEAL'!C4198</f>
        <v>AREQUIPA</v>
      </c>
      <c r="D4247" s="180" t="str">
        <f>+'INFO SEAL'!D4198</f>
        <v>CAMANA</v>
      </c>
      <c r="E4247" s="180" t="str">
        <f>+'INFO SEAL'!E4198</f>
        <v>SAMUEL PASTOR</v>
      </c>
      <c r="F4247" s="180" t="str">
        <f>+IF('INFO SEAL'!I4198="BAJA TENSION","BT",IF('INFO SEAL'!I4198="MEDIA TENSION","MT","AT"))</f>
        <v>MT</v>
      </c>
      <c r="G4247" s="180">
        <f>+'INFO SEAL'!K4198</f>
        <v>12</v>
      </c>
      <c r="H4247" s="180" t="str">
        <f>+'INFO SEAL'!L4198</f>
        <v>POSTE</v>
      </c>
      <c r="I4247" s="180" t="str">
        <f>+'INFO SEAL'!M4198</f>
        <v>CONCRETO</v>
      </c>
      <c r="J4247" s="180" t="str">
        <f>+'INFO SEAL'!N4198&amp;"-"&amp;F4247</f>
        <v>PPC15-MT</v>
      </c>
      <c r="K4247" s="180"/>
      <c r="L4247" s="182" t="str">
        <f>+VLOOKUP('INFO SEAL'!N4198,$J$8:$V$50,3,FALSE)</f>
        <v>POSTE DE CONCRETO ARMADO DE 12/200/120/300</v>
      </c>
      <c r="M4247" s="33">
        <f t="shared" si="146"/>
        <v>0.3</v>
      </c>
    </row>
    <row r="4248" spans="1:13" x14ac:dyDescent="0.25">
      <c r="A4248" s="73">
        <f>+'INFO SEAL'!B4199</f>
        <v>4194</v>
      </c>
      <c r="B4248" s="180" t="str">
        <f t="shared" si="145"/>
        <v>SICODI</v>
      </c>
      <c r="C4248" s="180" t="str">
        <f>+'INFO SEAL'!C4199</f>
        <v>AREQUIPA</v>
      </c>
      <c r="D4248" s="180" t="str">
        <f>+'INFO SEAL'!D4199</f>
        <v>CAMANA</v>
      </c>
      <c r="E4248" s="180" t="str">
        <f>+'INFO SEAL'!E4199</f>
        <v>SAMUEL PASTOR</v>
      </c>
      <c r="F4248" s="180" t="str">
        <f>+IF('INFO SEAL'!I4199="BAJA TENSION","BT",IF('INFO SEAL'!I4199="MEDIA TENSION","MT","AT"))</f>
        <v>MT</v>
      </c>
      <c r="G4248" s="180">
        <f>+'INFO SEAL'!K4199</f>
        <v>13</v>
      </c>
      <c r="H4248" s="180" t="str">
        <f>+'INFO SEAL'!L4199</f>
        <v>POSTE</v>
      </c>
      <c r="I4248" s="180" t="str">
        <f>+'INFO SEAL'!M4199</f>
        <v>CONCRETO</v>
      </c>
      <c r="J4248" s="180" t="str">
        <f>+'INFO SEAL'!N4199&amp;"-"&amp;F4248</f>
        <v>PPC18-MT</v>
      </c>
      <c r="K4248" s="180"/>
      <c r="L4248" s="182" t="str">
        <f>+VLOOKUP('INFO SEAL'!N4199,$J$8:$V$50,3,FALSE)</f>
        <v>POSTE DE CONCRETO ARMADO DE 13/200/140/335</v>
      </c>
      <c r="M4248" s="33">
        <f t="shared" si="146"/>
        <v>0.4</v>
      </c>
    </row>
    <row r="4249" spans="1:13" x14ac:dyDescent="0.25">
      <c r="A4249" s="73">
        <f>+'INFO SEAL'!B4200</f>
        <v>4195</v>
      </c>
      <c r="B4249" s="180" t="str">
        <f t="shared" si="145"/>
        <v>SICODI</v>
      </c>
      <c r="C4249" s="180" t="str">
        <f>+'INFO SEAL'!C4200</f>
        <v>AREQUIPA</v>
      </c>
      <c r="D4249" s="180" t="str">
        <f>+'INFO SEAL'!D4200</f>
        <v>CAMANA</v>
      </c>
      <c r="E4249" s="180" t="str">
        <f>+'INFO SEAL'!E4200</f>
        <v>SAMUEL PASTOR</v>
      </c>
      <c r="F4249" s="180" t="str">
        <f>+IF('INFO SEAL'!I4200="BAJA TENSION","BT",IF('INFO SEAL'!I4200="MEDIA TENSION","MT","AT"))</f>
        <v>MT</v>
      </c>
      <c r="G4249" s="180">
        <f>+'INFO SEAL'!K4200</f>
        <v>12</v>
      </c>
      <c r="H4249" s="180" t="str">
        <f>+'INFO SEAL'!L4200</f>
        <v>POSTE</v>
      </c>
      <c r="I4249" s="180" t="str">
        <f>+'INFO SEAL'!M4200</f>
        <v>CONCRETO</v>
      </c>
      <c r="J4249" s="180" t="str">
        <f>+'INFO SEAL'!N4200&amp;"-"&amp;F4249</f>
        <v>PPC15-MT</v>
      </c>
      <c r="K4249" s="180"/>
      <c r="L4249" s="182" t="str">
        <f>+VLOOKUP('INFO SEAL'!N4200,$J$8:$V$50,3,FALSE)</f>
        <v>POSTE DE CONCRETO ARMADO DE 12/200/120/300</v>
      </c>
      <c r="M4249" s="33">
        <f t="shared" si="146"/>
        <v>0.3</v>
      </c>
    </row>
    <row r="4250" spans="1:13" x14ac:dyDescent="0.25">
      <c r="A4250" s="73">
        <f>+'INFO SEAL'!B4201</f>
        <v>4196</v>
      </c>
      <c r="B4250" s="180" t="str">
        <f t="shared" si="145"/>
        <v>SICODI</v>
      </c>
      <c r="C4250" s="180" t="str">
        <f>+'INFO SEAL'!C4201</f>
        <v>AREQUIPA</v>
      </c>
      <c r="D4250" s="180" t="str">
        <f>+'INFO SEAL'!D4201</f>
        <v>CAMANA</v>
      </c>
      <c r="E4250" s="180" t="str">
        <f>+'INFO SEAL'!E4201</f>
        <v>JOSE MARIA QUIMPER</v>
      </c>
      <c r="F4250" s="180" t="str">
        <f>+IF('INFO SEAL'!I4201="BAJA TENSION","BT",IF('INFO SEAL'!I4201="MEDIA TENSION","MT","AT"))</f>
        <v>MT</v>
      </c>
      <c r="G4250" s="180">
        <f>+'INFO SEAL'!K4201</f>
        <v>13</v>
      </c>
      <c r="H4250" s="180" t="str">
        <f>+'INFO SEAL'!L4201</f>
        <v>POSTE</v>
      </c>
      <c r="I4250" s="180" t="str">
        <f>+'INFO SEAL'!M4201</f>
        <v>CONCRETO</v>
      </c>
      <c r="J4250" s="180" t="str">
        <f>+'INFO SEAL'!N4201&amp;"-"&amp;F4250</f>
        <v>PPC19-MT</v>
      </c>
      <c r="K4250" s="180"/>
      <c r="L4250" s="182" t="str">
        <f>+VLOOKUP('INFO SEAL'!N4201,$J$8:$V$50,3,FALSE)</f>
        <v>POSTE DE CONCRETO ARMADO DE 13/300/150/345</v>
      </c>
      <c r="M4250" s="33">
        <f t="shared" si="146"/>
        <v>0.5</v>
      </c>
    </row>
    <row r="4251" spans="1:13" x14ac:dyDescent="0.25">
      <c r="A4251" s="73">
        <f>+'INFO SEAL'!B4202</f>
        <v>4197</v>
      </c>
      <c r="B4251" s="180" t="str">
        <f t="shared" si="145"/>
        <v>SICODI</v>
      </c>
      <c r="C4251" s="180" t="str">
        <f>+'INFO SEAL'!C4202</f>
        <v>AREQUIPA</v>
      </c>
      <c r="D4251" s="180" t="str">
        <f>+'INFO SEAL'!D4202</f>
        <v>CAMANA</v>
      </c>
      <c r="E4251" s="180" t="str">
        <f>+'INFO SEAL'!E4202</f>
        <v>JOSE MARIA QUIMPER</v>
      </c>
      <c r="F4251" s="180" t="str">
        <f>+IF('INFO SEAL'!I4202="BAJA TENSION","BT",IF('INFO SEAL'!I4202="MEDIA TENSION","MT","AT"))</f>
        <v>MT</v>
      </c>
      <c r="G4251" s="180">
        <f>+'INFO SEAL'!K4202</f>
        <v>12</v>
      </c>
      <c r="H4251" s="180" t="str">
        <f>+'INFO SEAL'!L4202</f>
        <v>POSTE</v>
      </c>
      <c r="I4251" s="180" t="str">
        <f>+'INFO SEAL'!M4202</f>
        <v>CONCRETO</v>
      </c>
      <c r="J4251" s="180" t="str">
        <f>+'INFO SEAL'!N4202&amp;"-"&amp;F4251</f>
        <v>PPC15-MT</v>
      </c>
      <c r="K4251" s="180"/>
      <c r="L4251" s="182" t="str">
        <f>+VLOOKUP('INFO SEAL'!N4202,$J$8:$V$50,3,FALSE)</f>
        <v>POSTE DE CONCRETO ARMADO DE 12/200/120/300</v>
      </c>
      <c r="M4251" s="33">
        <f t="shared" si="146"/>
        <v>0.3</v>
      </c>
    </row>
    <row r="4252" spans="1:13" x14ac:dyDescent="0.25">
      <c r="A4252" s="73">
        <f>+'INFO SEAL'!B4203</f>
        <v>4198</v>
      </c>
      <c r="B4252" s="180" t="str">
        <f t="shared" si="145"/>
        <v>SICODI</v>
      </c>
      <c r="C4252" s="180" t="str">
        <f>+'INFO SEAL'!C4203</f>
        <v>AREQUIPA</v>
      </c>
      <c r="D4252" s="180" t="str">
        <f>+'INFO SEAL'!D4203</f>
        <v>CAMANA</v>
      </c>
      <c r="E4252" s="180" t="str">
        <f>+'INFO SEAL'!E4203</f>
        <v>NICOLAS DE PIEROLA</v>
      </c>
      <c r="F4252" s="180" t="str">
        <f>+IF('INFO SEAL'!I4203="BAJA TENSION","BT",IF('INFO SEAL'!I4203="MEDIA TENSION","MT","AT"))</f>
        <v>MT</v>
      </c>
      <c r="G4252" s="180">
        <f>+'INFO SEAL'!K4203</f>
        <v>13</v>
      </c>
      <c r="H4252" s="180" t="str">
        <f>+'INFO SEAL'!L4203</f>
        <v>POSTE</v>
      </c>
      <c r="I4252" s="180" t="str">
        <f>+'INFO SEAL'!M4203</f>
        <v>CONCRETO</v>
      </c>
      <c r="J4252" s="180" t="str">
        <f>+'INFO SEAL'!N4203&amp;"-"&amp;F4252</f>
        <v>PPC19-MT</v>
      </c>
      <c r="K4252" s="180"/>
      <c r="L4252" s="182" t="str">
        <f>+VLOOKUP('INFO SEAL'!N4203,$J$8:$V$50,3,FALSE)</f>
        <v>POSTE DE CONCRETO ARMADO DE 13/300/150/345</v>
      </c>
      <c r="M4252" s="33">
        <f t="shared" si="146"/>
        <v>0.5</v>
      </c>
    </row>
    <row r="4253" spans="1:13" x14ac:dyDescent="0.25">
      <c r="A4253" s="73">
        <f>+'INFO SEAL'!B4204</f>
        <v>4199</v>
      </c>
      <c r="B4253" s="180" t="str">
        <f t="shared" si="145"/>
        <v>SICODI</v>
      </c>
      <c r="C4253" s="180" t="str">
        <f>+'INFO SEAL'!C4204</f>
        <v>AREQUIPA</v>
      </c>
      <c r="D4253" s="180" t="str">
        <f>+'INFO SEAL'!D4204</f>
        <v>CAMANA</v>
      </c>
      <c r="E4253" s="180" t="str">
        <f>+'INFO SEAL'!E4204</f>
        <v>SAMUEL PASTOR</v>
      </c>
      <c r="F4253" s="180" t="str">
        <f>+IF('INFO SEAL'!I4204="BAJA TENSION","BT",IF('INFO SEAL'!I4204="MEDIA TENSION","MT","AT"))</f>
        <v>MT</v>
      </c>
      <c r="G4253" s="180">
        <f>+'INFO SEAL'!K4204</f>
        <v>12</v>
      </c>
      <c r="H4253" s="180" t="str">
        <f>+'INFO SEAL'!L4204</f>
        <v>POSTE</v>
      </c>
      <c r="I4253" s="180" t="str">
        <f>+'INFO SEAL'!M4204</f>
        <v>CONCRETO</v>
      </c>
      <c r="J4253" s="180" t="str">
        <f>+'INFO SEAL'!N4204&amp;"-"&amp;F4253</f>
        <v>PPC15-MT</v>
      </c>
      <c r="K4253" s="180"/>
      <c r="L4253" s="182" t="str">
        <f>+VLOOKUP('INFO SEAL'!N4204,$J$8:$V$50,3,FALSE)</f>
        <v>POSTE DE CONCRETO ARMADO DE 12/200/120/300</v>
      </c>
      <c r="M4253" s="33">
        <f t="shared" si="146"/>
        <v>0.3</v>
      </c>
    </row>
    <row r="4254" spans="1:13" x14ac:dyDescent="0.25">
      <c r="A4254" s="73">
        <f>+'INFO SEAL'!B4205</f>
        <v>4200</v>
      </c>
      <c r="B4254" s="180" t="str">
        <f t="shared" si="145"/>
        <v>SICODI</v>
      </c>
      <c r="C4254" s="180" t="str">
        <f>+'INFO SEAL'!C4205</f>
        <v>AREQUIPA</v>
      </c>
      <c r="D4254" s="180" t="str">
        <f>+'INFO SEAL'!D4205</f>
        <v>CAMANA</v>
      </c>
      <c r="E4254" s="180" t="str">
        <f>+'INFO SEAL'!E4205</f>
        <v>CAMANA</v>
      </c>
      <c r="F4254" s="180" t="str">
        <f>+IF('INFO SEAL'!I4205="BAJA TENSION","BT",IF('INFO SEAL'!I4205="MEDIA TENSION","MT","AT"))</f>
        <v>MT</v>
      </c>
      <c r="G4254" s="180">
        <f>+'INFO SEAL'!K4205</f>
        <v>13</v>
      </c>
      <c r="H4254" s="180" t="str">
        <f>+'INFO SEAL'!L4205</f>
        <v>POSTE</v>
      </c>
      <c r="I4254" s="180" t="str">
        <f>+'INFO SEAL'!M4205</f>
        <v>CONCRETO</v>
      </c>
      <c r="J4254" s="180" t="str">
        <f>+'INFO SEAL'!N4205&amp;"-"&amp;F4254</f>
        <v>PPC18-MT</v>
      </c>
      <c r="K4254" s="180"/>
      <c r="L4254" s="182" t="str">
        <f>+VLOOKUP('INFO SEAL'!N4205,$J$8:$V$50,3,FALSE)</f>
        <v>POSTE DE CONCRETO ARMADO DE 13/200/140/335</v>
      </c>
      <c r="M4254" s="33">
        <f t="shared" si="146"/>
        <v>0.4</v>
      </c>
    </row>
    <row r="4255" spans="1:13" x14ac:dyDescent="0.25">
      <c r="A4255" s="73">
        <f>+'INFO SEAL'!B4206</f>
        <v>4201</v>
      </c>
      <c r="B4255" s="180" t="str">
        <f t="shared" si="145"/>
        <v>SICODI</v>
      </c>
      <c r="C4255" s="180" t="str">
        <f>+'INFO SEAL'!C4206</f>
        <v>AREQUIPA</v>
      </c>
      <c r="D4255" s="180" t="str">
        <f>+'INFO SEAL'!D4206</f>
        <v>CAMANA</v>
      </c>
      <c r="E4255" s="180" t="str">
        <f>+'INFO SEAL'!E4206</f>
        <v>NICOLAS DE PIEROLA</v>
      </c>
      <c r="F4255" s="180" t="str">
        <f>+IF('INFO SEAL'!I4206="BAJA TENSION","BT",IF('INFO SEAL'!I4206="MEDIA TENSION","MT","AT"))</f>
        <v>MT</v>
      </c>
      <c r="G4255" s="180">
        <f>+'INFO SEAL'!K4206</f>
        <v>12</v>
      </c>
      <c r="H4255" s="180" t="str">
        <f>+'INFO SEAL'!L4206</f>
        <v>POSTE</v>
      </c>
      <c r="I4255" s="180" t="str">
        <f>+'INFO SEAL'!M4206</f>
        <v>CONCRETO</v>
      </c>
      <c r="J4255" s="180" t="str">
        <f>+'INFO SEAL'!N4206&amp;"-"&amp;F4255</f>
        <v>PPC15-MT</v>
      </c>
      <c r="K4255" s="180"/>
      <c r="L4255" s="182" t="str">
        <f>+VLOOKUP('INFO SEAL'!N4206,$J$8:$V$50,3,FALSE)</f>
        <v>POSTE DE CONCRETO ARMADO DE 12/200/120/300</v>
      </c>
      <c r="M4255" s="33">
        <f t="shared" si="146"/>
        <v>0.3</v>
      </c>
    </row>
    <row r="4256" spans="1:13" x14ac:dyDescent="0.25">
      <c r="A4256" s="73">
        <f>+'INFO SEAL'!B4207</f>
        <v>4202</v>
      </c>
      <c r="B4256" s="180" t="str">
        <f t="shared" si="145"/>
        <v>SICODI</v>
      </c>
      <c r="C4256" s="180" t="str">
        <f>+'INFO SEAL'!C4207</f>
        <v>AREQUIPA</v>
      </c>
      <c r="D4256" s="180" t="str">
        <f>+'INFO SEAL'!D4207</f>
        <v>CAMANA</v>
      </c>
      <c r="E4256" s="180" t="str">
        <f>+'INFO SEAL'!E4207</f>
        <v>SAMUEL PASTOR</v>
      </c>
      <c r="F4256" s="180" t="str">
        <f>+IF('INFO SEAL'!I4207="BAJA TENSION","BT",IF('INFO SEAL'!I4207="MEDIA TENSION","MT","AT"))</f>
        <v>MT</v>
      </c>
      <c r="G4256" s="180">
        <f>+'INFO SEAL'!K4207</f>
        <v>12</v>
      </c>
      <c r="H4256" s="180" t="str">
        <f>+'INFO SEAL'!L4207</f>
        <v>POSTE</v>
      </c>
      <c r="I4256" s="180" t="str">
        <f>+'INFO SEAL'!M4207</f>
        <v>CONCRETO</v>
      </c>
      <c r="J4256" s="180" t="str">
        <f>+'INFO SEAL'!N4207&amp;"-"&amp;F4256</f>
        <v>PPC15-MT</v>
      </c>
      <c r="K4256" s="180"/>
      <c r="L4256" s="182" t="str">
        <f>+VLOOKUP('INFO SEAL'!N4207,$J$8:$V$50,3,FALSE)</f>
        <v>POSTE DE CONCRETO ARMADO DE 12/200/120/300</v>
      </c>
      <c r="M4256" s="33">
        <f t="shared" si="146"/>
        <v>0.3</v>
      </c>
    </row>
    <row r="4257" spans="1:13" x14ac:dyDescent="0.25">
      <c r="A4257" s="73">
        <f>+'INFO SEAL'!B4208</f>
        <v>4203</v>
      </c>
      <c r="B4257" s="180" t="str">
        <f t="shared" si="145"/>
        <v>SICODI</v>
      </c>
      <c r="C4257" s="180" t="str">
        <f>+'INFO SEAL'!C4208</f>
        <v>AREQUIPA</v>
      </c>
      <c r="D4257" s="180" t="str">
        <f>+'INFO SEAL'!D4208</f>
        <v>CAMANA</v>
      </c>
      <c r="E4257" s="180" t="str">
        <f>+'INFO SEAL'!E4208</f>
        <v>MARISCAL CACERES</v>
      </c>
      <c r="F4257" s="180" t="str">
        <f>+IF('INFO SEAL'!I4208="BAJA TENSION","BT",IF('INFO SEAL'!I4208="MEDIA TENSION","MT","AT"))</f>
        <v>MT</v>
      </c>
      <c r="G4257" s="180">
        <f>+'INFO SEAL'!K4208</f>
        <v>12</v>
      </c>
      <c r="H4257" s="180" t="str">
        <f>+'INFO SEAL'!L4208</f>
        <v>POSTE</v>
      </c>
      <c r="I4257" s="180" t="str">
        <f>+'INFO SEAL'!M4208</f>
        <v>CONCRETO</v>
      </c>
      <c r="J4257" s="180" t="str">
        <f>+'INFO SEAL'!N4208&amp;"-"&amp;F4257</f>
        <v>PPC15-MT</v>
      </c>
      <c r="K4257" s="180"/>
      <c r="L4257" s="182" t="str">
        <f>+VLOOKUP('INFO SEAL'!N4208,$J$8:$V$50,3,FALSE)</f>
        <v>POSTE DE CONCRETO ARMADO DE 12/200/120/300</v>
      </c>
      <c r="M4257" s="33">
        <f t="shared" si="146"/>
        <v>0.3</v>
      </c>
    </row>
    <row r="4258" spans="1:13" x14ac:dyDescent="0.25">
      <c r="A4258" s="73">
        <f>+'INFO SEAL'!B4209</f>
        <v>4204</v>
      </c>
      <c r="B4258" s="180" t="str">
        <f t="shared" si="145"/>
        <v>SICODI</v>
      </c>
      <c r="C4258" s="180" t="str">
        <f>+'INFO SEAL'!C4209</f>
        <v>AREQUIPA</v>
      </c>
      <c r="D4258" s="180" t="str">
        <f>+'INFO SEAL'!D4209</f>
        <v>CAMANA</v>
      </c>
      <c r="E4258" s="180" t="str">
        <f>+'INFO SEAL'!E4209</f>
        <v>SAMUEL PASTOR</v>
      </c>
      <c r="F4258" s="180" t="str">
        <f>+IF('INFO SEAL'!I4209="BAJA TENSION","BT",IF('INFO SEAL'!I4209="MEDIA TENSION","MT","AT"))</f>
        <v>MT</v>
      </c>
      <c r="G4258" s="180">
        <f>+'INFO SEAL'!K4209</f>
        <v>12</v>
      </c>
      <c r="H4258" s="180" t="str">
        <f>+'INFO SEAL'!L4209</f>
        <v>POSTE</v>
      </c>
      <c r="I4258" s="180" t="str">
        <f>+'INFO SEAL'!M4209</f>
        <v>CONCRETO</v>
      </c>
      <c r="J4258" s="180" t="str">
        <f>+'INFO SEAL'!N4209&amp;"-"&amp;F4258</f>
        <v>PPC15-MT</v>
      </c>
      <c r="K4258" s="180"/>
      <c r="L4258" s="182" t="str">
        <f>+VLOOKUP('INFO SEAL'!N4209,$J$8:$V$50,3,FALSE)</f>
        <v>POSTE DE CONCRETO ARMADO DE 12/200/120/300</v>
      </c>
      <c r="M4258" s="33">
        <f t="shared" si="146"/>
        <v>0.3</v>
      </c>
    </row>
    <row r="4259" spans="1:13" x14ac:dyDescent="0.25">
      <c r="A4259" s="73">
        <f>+'INFO SEAL'!B4210</f>
        <v>4205</v>
      </c>
      <c r="B4259" s="180" t="str">
        <f t="shared" si="145"/>
        <v>SICODI</v>
      </c>
      <c r="C4259" s="180" t="str">
        <f>+'INFO SEAL'!C4210</f>
        <v>AREQUIPA</v>
      </c>
      <c r="D4259" s="180" t="str">
        <f>+'INFO SEAL'!D4210</f>
        <v>CAMANA</v>
      </c>
      <c r="E4259" s="180" t="str">
        <f>+'INFO SEAL'!E4210</f>
        <v>CAMANA</v>
      </c>
      <c r="F4259" s="180" t="str">
        <f>+IF('INFO SEAL'!I4210="BAJA TENSION","BT",IF('INFO SEAL'!I4210="MEDIA TENSION","MT","AT"))</f>
        <v>MT</v>
      </c>
      <c r="G4259" s="180">
        <f>+'INFO SEAL'!K4210</f>
        <v>13</v>
      </c>
      <c r="H4259" s="180" t="str">
        <f>+'INFO SEAL'!L4210</f>
        <v>POSTE</v>
      </c>
      <c r="I4259" s="180" t="str">
        <f>+'INFO SEAL'!M4210</f>
        <v>CONCRETO</v>
      </c>
      <c r="J4259" s="180" t="str">
        <f>+'INFO SEAL'!N4210&amp;"-"&amp;F4259</f>
        <v>PPC18-MT</v>
      </c>
      <c r="K4259" s="180"/>
      <c r="L4259" s="182" t="str">
        <f>+VLOOKUP('INFO SEAL'!N4210,$J$8:$V$50,3,FALSE)</f>
        <v>POSTE DE CONCRETO ARMADO DE 13/200/140/335</v>
      </c>
      <c r="M4259" s="33">
        <f t="shared" si="146"/>
        <v>0.4</v>
      </c>
    </row>
    <row r="4260" spans="1:13" x14ac:dyDescent="0.25">
      <c r="A4260" s="73">
        <f>+'INFO SEAL'!B4211</f>
        <v>4206</v>
      </c>
      <c r="B4260" s="180" t="str">
        <f t="shared" si="145"/>
        <v>SICODI</v>
      </c>
      <c r="C4260" s="180" t="str">
        <f>+'INFO SEAL'!C4211</f>
        <v>AREQUIPA</v>
      </c>
      <c r="D4260" s="180" t="str">
        <f>+'INFO SEAL'!D4211</f>
        <v>CAMANA</v>
      </c>
      <c r="E4260" s="180" t="str">
        <f>+'INFO SEAL'!E4211</f>
        <v>CAMANA</v>
      </c>
      <c r="F4260" s="180" t="str">
        <f>+IF('INFO SEAL'!I4211="BAJA TENSION","BT",IF('INFO SEAL'!I4211="MEDIA TENSION","MT","AT"))</f>
        <v>MT</v>
      </c>
      <c r="G4260" s="180">
        <f>+'INFO SEAL'!K4211</f>
        <v>13</v>
      </c>
      <c r="H4260" s="180" t="str">
        <f>+'INFO SEAL'!L4211</f>
        <v>POSTE</v>
      </c>
      <c r="I4260" s="180" t="str">
        <f>+'INFO SEAL'!M4211</f>
        <v>CONCRETO</v>
      </c>
      <c r="J4260" s="180" t="str">
        <f>+'INFO SEAL'!N4211&amp;"-"&amp;F4260</f>
        <v>PPC18-MT</v>
      </c>
      <c r="K4260" s="180"/>
      <c r="L4260" s="182" t="str">
        <f>+VLOOKUP('INFO SEAL'!N4211,$J$8:$V$50,3,FALSE)</f>
        <v>POSTE DE CONCRETO ARMADO DE 13/200/140/335</v>
      </c>
      <c r="M4260" s="33">
        <f t="shared" si="146"/>
        <v>0.4</v>
      </c>
    </row>
    <row r="4261" spans="1:13" x14ac:dyDescent="0.25">
      <c r="A4261" s="73">
        <f>+'INFO SEAL'!B4212</f>
        <v>4207</v>
      </c>
      <c r="B4261" s="180" t="str">
        <f t="shared" si="145"/>
        <v>SICODI</v>
      </c>
      <c r="C4261" s="180" t="str">
        <f>+'INFO SEAL'!C4212</f>
        <v>AREQUIPA</v>
      </c>
      <c r="D4261" s="180" t="str">
        <f>+'INFO SEAL'!D4212</f>
        <v>CAMANA</v>
      </c>
      <c r="E4261" s="180" t="str">
        <f>+'INFO SEAL'!E4212</f>
        <v>NICOLAS DE PIEROLA</v>
      </c>
      <c r="F4261" s="180" t="str">
        <f>+IF('INFO SEAL'!I4212="BAJA TENSION","BT",IF('INFO SEAL'!I4212="MEDIA TENSION","MT","AT"))</f>
        <v>MT</v>
      </c>
      <c r="G4261" s="180">
        <f>+'INFO SEAL'!K4212</f>
        <v>12</v>
      </c>
      <c r="H4261" s="180" t="str">
        <f>+'INFO SEAL'!L4212</f>
        <v>POSTE</v>
      </c>
      <c r="I4261" s="180" t="str">
        <f>+'INFO SEAL'!M4212</f>
        <v>CONCRETO</v>
      </c>
      <c r="J4261" s="180" t="str">
        <f>+'INFO SEAL'!N4212&amp;"-"&amp;F4261</f>
        <v>PPC15-MT</v>
      </c>
      <c r="K4261" s="180"/>
      <c r="L4261" s="182" t="str">
        <f>+VLOOKUP('INFO SEAL'!N4212,$J$8:$V$50,3,FALSE)</f>
        <v>POSTE DE CONCRETO ARMADO DE 12/200/120/300</v>
      </c>
      <c r="M4261" s="33">
        <f t="shared" si="146"/>
        <v>0.3</v>
      </c>
    </row>
    <row r="4262" spans="1:13" x14ac:dyDescent="0.25">
      <c r="A4262" s="73">
        <f>+'INFO SEAL'!B4213</f>
        <v>4208</v>
      </c>
      <c r="B4262" s="180" t="str">
        <f t="shared" si="145"/>
        <v>SICODI</v>
      </c>
      <c r="C4262" s="180" t="str">
        <f>+'INFO SEAL'!C4213</f>
        <v>AREQUIPA</v>
      </c>
      <c r="D4262" s="180" t="str">
        <f>+'INFO SEAL'!D4213</f>
        <v>CAMANA</v>
      </c>
      <c r="E4262" s="180" t="str">
        <f>+'INFO SEAL'!E4213</f>
        <v>CAMANA</v>
      </c>
      <c r="F4262" s="180" t="str">
        <f>+IF('INFO SEAL'!I4213="BAJA TENSION","BT",IF('INFO SEAL'!I4213="MEDIA TENSION","MT","AT"))</f>
        <v>MT</v>
      </c>
      <c r="G4262" s="180">
        <f>+'INFO SEAL'!K4213</f>
        <v>13</v>
      </c>
      <c r="H4262" s="180" t="str">
        <f>+'INFO SEAL'!L4213</f>
        <v>POSTE</v>
      </c>
      <c r="I4262" s="180" t="str">
        <f>+'INFO SEAL'!M4213</f>
        <v>CONCRETO</v>
      </c>
      <c r="J4262" s="180" t="str">
        <f>+'INFO SEAL'!N4213&amp;"-"&amp;F4262</f>
        <v>PPC18-MT</v>
      </c>
      <c r="K4262" s="180"/>
      <c r="L4262" s="182" t="str">
        <f>+VLOOKUP('INFO SEAL'!N4213,$J$8:$V$50,3,FALSE)</f>
        <v>POSTE DE CONCRETO ARMADO DE 13/200/140/335</v>
      </c>
      <c r="M4262" s="33">
        <f t="shared" si="146"/>
        <v>0.4</v>
      </c>
    </row>
    <row r="4263" spans="1:13" x14ac:dyDescent="0.25">
      <c r="A4263" s="73">
        <f>+'INFO SEAL'!B4214</f>
        <v>4209</v>
      </c>
      <c r="B4263" s="180" t="str">
        <f t="shared" si="145"/>
        <v>SICODI</v>
      </c>
      <c r="C4263" s="180" t="str">
        <f>+'INFO SEAL'!C4214</f>
        <v>AREQUIPA</v>
      </c>
      <c r="D4263" s="180" t="str">
        <f>+'INFO SEAL'!D4214</f>
        <v>CAMANA</v>
      </c>
      <c r="E4263" s="180" t="str">
        <f>+'INFO SEAL'!E4214</f>
        <v>NICOLAS DE PIEROLA</v>
      </c>
      <c r="F4263" s="180" t="str">
        <f>+IF('INFO SEAL'!I4214="BAJA TENSION","BT",IF('INFO SEAL'!I4214="MEDIA TENSION","MT","AT"))</f>
        <v>MT</v>
      </c>
      <c r="G4263" s="180">
        <f>+'INFO SEAL'!K4214</f>
        <v>13</v>
      </c>
      <c r="H4263" s="180" t="str">
        <f>+'INFO SEAL'!L4214</f>
        <v>POSTE</v>
      </c>
      <c r="I4263" s="180" t="str">
        <f>+'INFO SEAL'!M4214</f>
        <v>CONCRETO</v>
      </c>
      <c r="J4263" s="180" t="str">
        <f>+'INFO SEAL'!N4214&amp;"-"&amp;F4263</f>
        <v>PPC19-MT</v>
      </c>
      <c r="K4263" s="180"/>
      <c r="L4263" s="182" t="str">
        <f>+VLOOKUP('INFO SEAL'!N4214,$J$8:$V$50,3,FALSE)</f>
        <v>POSTE DE CONCRETO ARMADO DE 13/300/150/345</v>
      </c>
      <c r="M4263" s="33">
        <f t="shared" si="146"/>
        <v>0.5</v>
      </c>
    </row>
    <row r="4264" spans="1:13" x14ac:dyDescent="0.25">
      <c r="A4264" s="73">
        <f>+'INFO SEAL'!B4215</f>
        <v>4210</v>
      </c>
      <c r="B4264" s="180" t="str">
        <f t="shared" si="145"/>
        <v>SICODI</v>
      </c>
      <c r="C4264" s="180" t="str">
        <f>+'INFO SEAL'!C4215</f>
        <v>AREQUIPA</v>
      </c>
      <c r="D4264" s="180" t="str">
        <f>+'INFO SEAL'!D4215</f>
        <v>CAMANA</v>
      </c>
      <c r="E4264" s="180" t="str">
        <f>+'INFO SEAL'!E4215</f>
        <v>CAMANA</v>
      </c>
      <c r="F4264" s="180" t="str">
        <f>+IF('INFO SEAL'!I4215="BAJA TENSION","BT",IF('INFO SEAL'!I4215="MEDIA TENSION","MT","AT"))</f>
        <v>MT</v>
      </c>
      <c r="G4264" s="180">
        <f>+'INFO SEAL'!K4215</f>
        <v>12</v>
      </c>
      <c r="H4264" s="180" t="str">
        <f>+'INFO SEAL'!L4215</f>
        <v>POSTE</v>
      </c>
      <c r="I4264" s="180" t="str">
        <f>+'INFO SEAL'!M4215</f>
        <v>CONCRETO</v>
      </c>
      <c r="J4264" s="180" t="str">
        <f>+'INFO SEAL'!N4215&amp;"-"&amp;F4264</f>
        <v>PPC15-MT</v>
      </c>
      <c r="K4264" s="180"/>
      <c r="L4264" s="182" t="str">
        <f>+VLOOKUP('INFO SEAL'!N4215,$J$8:$V$50,3,FALSE)</f>
        <v>POSTE DE CONCRETO ARMADO DE 12/200/120/300</v>
      </c>
      <c r="M4264" s="33">
        <f t="shared" si="146"/>
        <v>0.3</v>
      </c>
    </row>
    <row r="4265" spans="1:13" x14ac:dyDescent="0.25">
      <c r="A4265" s="73">
        <f>+'INFO SEAL'!B4216</f>
        <v>4211</v>
      </c>
      <c r="B4265" s="180" t="str">
        <f t="shared" si="145"/>
        <v>SICODI</v>
      </c>
      <c r="C4265" s="180" t="str">
        <f>+'INFO SEAL'!C4216</f>
        <v>AREQUIPA</v>
      </c>
      <c r="D4265" s="180" t="str">
        <f>+'INFO SEAL'!D4216</f>
        <v>CAMANA</v>
      </c>
      <c r="E4265" s="180" t="str">
        <f>+'INFO SEAL'!E4216</f>
        <v>CAMANA</v>
      </c>
      <c r="F4265" s="180" t="str">
        <f>+IF('INFO SEAL'!I4216="BAJA TENSION","BT",IF('INFO SEAL'!I4216="MEDIA TENSION","MT","AT"))</f>
        <v>MT</v>
      </c>
      <c r="G4265" s="180">
        <f>+'INFO SEAL'!K4216</f>
        <v>13</v>
      </c>
      <c r="H4265" s="180" t="str">
        <f>+'INFO SEAL'!L4216</f>
        <v>POSTE</v>
      </c>
      <c r="I4265" s="180" t="str">
        <f>+'INFO SEAL'!M4216</f>
        <v>CONCRETO</v>
      </c>
      <c r="J4265" s="180" t="str">
        <f>+'INFO SEAL'!N4216&amp;"-"&amp;F4265</f>
        <v>PPC18-MT</v>
      </c>
      <c r="K4265" s="180"/>
      <c r="L4265" s="182" t="str">
        <f>+VLOOKUP('INFO SEAL'!N4216,$J$8:$V$50,3,FALSE)</f>
        <v>POSTE DE CONCRETO ARMADO DE 13/200/140/335</v>
      </c>
      <c r="M4265" s="33">
        <f t="shared" si="146"/>
        <v>0.4</v>
      </c>
    </row>
    <row r="4266" spans="1:13" x14ac:dyDescent="0.25">
      <c r="A4266" s="73">
        <f>+'INFO SEAL'!B4217</f>
        <v>4212</v>
      </c>
      <c r="B4266" s="180" t="str">
        <f t="shared" si="145"/>
        <v>SICODI</v>
      </c>
      <c r="C4266" s="180" t="str">
        <f>+'INFO SEAL'!C4217</f>
        <v>AREQUIPA</v>
      </c>
      <c r="D4266" s="180" t="str">
        <f>+'INFO SEAL'!D4217</f>
        <v>CAMANA</v>
      </c>
      <c r="E4266" s="180" t="str">
        <f>+'INFO SEAL'!E4217</f>
        <v>CAMANA</v>
      </c>
      <c r="F4266" s="180" t="str">
        <f>+IF('INFO SEAL'!I4217="BAJA TENSION","BT",IF('INFO SEAL'!I4217="MEDIA TENSION","MT","AT"))</f>
        <v>MT</v>
      </c>
      <c r="G4266" s="180">
        <f>+'INFO SEAL'!K4217</f>
        <v>12</v>
      </c>
      <c r="H4266" s="180" t="str">
        <f>+'INFO SEAL'!L4217</f>
        <v>POSTE</v>
      </c>
      <c r="I4266" s="180" t="str">
        <f>+'INFO SEAL'!M4217</f>
        <v>CONCRETO</v>
      </c>
      <c r="J4266" s="180" t="str">
        <f>+'INFO SEAL'!N4217&amp;"-"&amp;F4266</f>
        <v>PPC15-MT</v>
      </c>
      <c r="K4266" s="180"/>
      <c r="L4266" s="182" t="str">
        <f>+VLOOKUP('INFO SEAL'!N4217,$J$8:$V$50,3,FALSE)</f>
        <v>POSTE DE CONCRETO ARMADO DE 12/200/120/300</v>
      </c>
      <c r="M4266" s="33">
        <f t="shared" si="146"/>
        <v>0.3</v>
      </c>
    </row>
    <row r="4267" spans="1:13" x14ac:dyDescent="0.25">
      <c r="A4267" s="73">
        <f>+'INFO SEAL'!B4218</f>
        <v>4213</v>
      </c>
      <c r="B4267" s="180" t="str">
        <f t="shared" si="145"/>
        <v>SICODI</v>
      </c>
      <c r="C4267" s="180" t="str">
        <f>+'INFO SEAL'!C4218</f>
        <v>AREQUIPA</v>
      </c>
      <c r="D4267" s="180" t="str">
        <f>+'INFO SEAL'!D4218</f>
        <v>CAMANA</v>
      </c>
      <c r="E4267" s="180" t="str">
        <f>+'INFO SEAL'!E4218</f>
        <v>SAMUEL PASTOR</v>
      </c>
      <c r="F4267" s="180" t="str">
        <f>+IF('INFO SEAL'!I4218="BAJA TENSION","BT",IF('INFO SEAL'!I4218="MEDIA TENSION","MT","AT"))</f>
        <v>MT</v>
      </c>
      <c r="G4267" s="180">
        <f>+'INFO SEAL'!K4218</f>
        <v>12</v>
      </c>
      <c r="H4267" s="180" t="str">
        <f>+'INFO SEAL'!L4218</f>
        <v>POSTE</v>
      </c>
      <c r="I4267" s="180" t="str">
        <f>+'INFO SEAL'!M4218</f>
        <v>CONCRETO</v>
      </c>
      <c r="J4267" s="180" t="str">
        <f>+'INFO SEAL'!N4218&amp;"-"&amp;F4267</f>
        <v>PPC15-MT</v>
      </c>
      <c r="K4267" s="180"/>
      <c r="L4267" s="182" t="str">
        <f>+VLOOKUP('INFO SEAL'!N4218,$J$8:$V$50,3,FALSE)</f>
        <v>POSTE DE CONCRETO ARMADO DE 12/200/120/300</v>
      </c>
      <c r="M4267" s="33">
        <f t="shared" si="146"/>
        <v>0.3</v>
      </c>
    </row>
    <row r="4268" spans="1:13" x14ac:dyDescent="0.25">
      <c r="A4268" s="73">
        <f>+'INFO SEAL'!B4219</f>
        <v>4214</v>
      </c>
      <c r="B4268" s="180" t="str">
        <f t="shared" si="145"/>
        <v>SICODI</v>
      </c>
      <c r="C4268" s="180" t="str">
        <f>+'INFO SEAL'!C4219</f>
        <v>AREQUIPA</v>
      </c>
      <c r="D4268" s="180" t="str">
        <f>+'INFO SEAL'!D4219</f>
        <v>CAMANA</v>
      </c>
      <c r="E4268" s="180" t="str">
        <f>+'INFO SEAL'!E4219</f>
        <v>CAMANA</v>
      </c>
      <c r="F4268" s="180" t="str">
        <f>+IF('INFO SEAL'!I4219="BAJA TENSION","BT",IF('INFO SEAL'!I4219="MEDIA TENSION","MT","AT"))</f>
        <v>MT</v>
      </c>
      <c r="G4268" s="180">
        <f>+'INFO SEAL'!K4219</f>
        <v>13</v>
      </c>
      <c r="H4268" s="180" t="str">
        <f>+'INFO SEAL'!L4219</f>
        <v>POSTE</v>
      </c>
      <c r="I4268" s="180" t="str">
        <f>+'INFO SEAL'!M4219</f>
        <v>CONCRETO</v>
      </c>
      <c r="J4268" s="180" t="str">
        <f>+'INFO SEAL'!N4219&amp;"-"&amp;F4268</f>
        <v>PPC18-MT</v>
      </c>
      <c r="K4268" s="180"/>
      <c r="L4268" s="182" t="str">
        <f>+VLOOKUP('INFO SEAL'!N4219,$J$8:$V$50,3,FALSE)</f>
        <v>POSTE DE CONCRETO ARMADO DE 13/200/140/335</v>
      </c>
      <c r="M4268" s="33">
        <f t="shared" si="146"/>
        <v>0.4</v>
      </c>
    </row>
    <row r="4269" spans="1:13" x14ac:dyDescent="0.25">
      <c r="A4269" s="73">
        <f>+'INFO SEAL'!B4220</f>
        <v>4215</v>
      </c>
      <c r="B4269" s="180" t="str">
        <f t="shared" si="145"/>
        <v>SICODI</v>
      </c>
      <c r="C4269" s="180" t="str">
        <f>+'INFO SEAL'!C4220</f>
        <v>AREQUIPA</v>
      </c>
      <c r="D4269" s="180" t="str">
        <f>+'INFO SEAL'!D4220</f>
        <v>CAMANA</v>
      </c>
      <c r="E4269" s="180" t="str">
        <f>+'INFO SEAL'!E4220</f>
        <v>JOSE MARIA QUIMPER</v>
      </c>
      <c r="F4269" s="180" t="str">
        <f>+IF('INFO SEAL'!I4220="BAJA TENSION","BT",IF('INFO SEAL'!I4220="MEDIA TENSION","MT","AT"))</f>
        <v>MT</v>
      </c>
      <c r="G4269" s="180">
        <f>+'INFO SEAL'!K4220</f>
        <v>13</v>
      </c>
      <c r="H4269" s="180" t="str">
        <f>+'INFO SEAL'!L4220</f>
        <v>POSTE</v>
      </c>
      <c r="I4269" s="180" t="str">
        <f>+'INFO SEAL'!M4220</f>
        <v>CONCRETO</v>
      </c>
      <c r="J4269" s="180" t="str">
        <f>+'INFO SEAL'!N4220&amp;"-"&amp;F4269</f>
        <v>PPC19-MT</v>
      </c>
      <c r="K4269" s="180"/>
      <c r="L4269" s="182" t="str">
        <f>+VLOOKUP('INFO SEAL'!N4220,$J$8:$V$50,3,FALSE)</f>
        <v>POSTE DE CONCRETO ARMADO DE 13/300/150/345</v>
      </c>
      <c r="M4269" s="33">
        <f t="shared" si="146"/>
        <v>0.5</v>
      </c>
    </row>
    <row r="4270" spans="1:13" x14ac:dyDescent="0.25">
      <c r="A4270" s="73">
        <f>+'INFO SEAL'!B4221</f>
        <v>4216</v>
      </c>
      <c r="B4270" s="180" t="str">
        <f t="shared" si="145"/>
        <v>SICODI</v>
      </c>
      <c r="C4270" s="180" t="str">
        <f>+'INFO SEAL'!C4221</f>
        <v>AREQUIPA</v>
      </c>
      <c r="D4270" s="180" t="str">
        <f>+'INFO SEAL'!D4221</f>
        <v>CAMANA</v>
      </c>
      <c r="E4270" s="180" t="str">
        <f>+'INFO SEAL'!E4221</f>
        <v>CAMANA</v>
      </c>
      <c r="F4270" s="180" t="str">
        <f>+IF('INFO SEAL'!I4221="BAJA TENSION","BT",IF('INFO SEAL'!I4221="MEDIA TENSION","MT","AT"))</f>
        <v>MT</v>
      </c>
      <c r="G4270" s="180">
        <f>+'INFO SEAL'!K4221</f>
        <v>13</v>
      </c>
      <c r="H4270" s="180" t="str">
        <f>+'INFO SEAL'!L4221</f>
        <v>POSTE</v>
      </c>
      <c r="I4270" s="180" t="str">
        <f>+'INFO SEAL'!M4221</f>
        <v>CONCRETO</v>
      </c>
      <c r="J4270" s="180" t="str">
        <f>+'INFO SEAL'!N4221&amp;"-"&amp;F4270</f>
        <v>PPC18-MT</v>
      </c>
      <c r="K4270" s="180"/>
      <c r="L4270" s="182" t="str">
        <f>+VLOOKUP('INFO SEAL'!N4221,$J$8:$V$50,3,FALSE)</f>
        <v>POSTE DE CONCRETO ARMADO DE 13/200/140/335</v>
      </c>
      <c r="M4270" s="33">
        <f t="shared" si="146"/>
        <v>0.4</v>
      </c>
    </row>
    <row r="4271" spans="1:13" x14ac:dyDescent="0.25">
      <c r="A4271" s="73">
        <f>+'INFO SEAL'!B4222</f>
        <v>4217</v>
      </c>
      <c r="B4271" s="180" t="str">
        <f t="shared" si="145"/>
        <v>SICODI</v>
      </c>
      <c r="C4271" s="180" t="str">
        <f>+'INFO SEAL'!C4222</f>
        <v>AREQUIPA</v>
      </c>
      <c r="D4271" s="180" t="str">
        <f>+'INFO SEAL'!D4222</f>
        <v>CAMANA</v>
      </c>
      <c r="E4271" s="180" t="str">
        <f>+'INFO SEAL'!E4222</f>
        <v>NICOLAS DE PIEROLA</v>
      </c>
      <c r="F4271" s="180" t="str">
        <f>+IF('INFO SEAL'!I4222="BAJA TENSION","BT",IF('INFO SEAL'!I4222="MEDIA TENSION","MT","AT"))</f>
        <v>MT</v>
      </c>
      <c r="G4271" s="180">
        <f>+'INFO SEAL'!K4222</f>
        <v>12</v>
      </c>
      <c r="H4271" s="180" t="str">
        <f>+'INFO SEAL'!L4222</f>
        <v>POSTE</v>
      </c>
      <c r="I4271" s="180" t="str">
        <f>+'INFO SEAL'!M4222</f>
        <v>CONCRETO</v>
      </c>
      <c r="J4271" s="180" t="str">
        <f>+'INFO SEAL'!N4222&amp;"-"&amp;F4271</f>
        <v>PPC15-MT</v>
      </c>
      <c r="K4271" s="180"/>
      <c r="L4271" s="182" t="str">
        <f>+VLOOKUP('INFO SEAL'!N4222,$J$8:$V$50,3,FALSE)</f>
        <v>POSTE DE CONCRETO ARMADO DE 12/200/120/300</v>
      </c>
      <c r="M4271" s="33">
        <f t="shared" si="146"/>
        <v>0.3</v>
      </c>
    </row>
    <row r="4272" spans="1:13" x14ac:dyDescent="0.25">
      <c r="A4272" s="73">
        <f>+'INFO SEAL'!B4223</f>
        <v>4218</v>
      </c>
      <c r="B4272" s="180" t="str">
        <f t="shared" si="145"/>
        <v>SICODI</v>
      </c>
      <c r="C4272" s="180" t="str">
        <f>+'INFO SEAL'!C4223</f>
        <v>AREQUIPA</v>
      </c>
      <c r="D4272" s="180" t="str">
        <f>+'INFO SEAL'!D4223</f>
        <v>CAMANA</v>
      </c>
      <c r="E4272" s="180" t="str">
        <f>+'INFO SEAL'!E4223</f>
        <v>CAMANA</v>
      </c>
      <c r="F4272" s="180" t="str">
        <f>+IF('INFO SEAL'!I4223="BAJA TENSION","BT",IF('INFO SEAL'!I4223="MEDIA TENSION","MT","AT"))</f>
        <v>MT</v>
      </c>
      <c r="G4272" s="180">
        <f>+'INFO SEAL'!K4223</f>
        <v>12</v>
      </c>
      <c r="H4272" s="180" t="str">
        <f>+'INFO SEAL'!L4223</f>
        <v>POSTE</v>
      </c>
      <c r="I4272" s="180" t="str">
        <f>+'INFO SEAL'!M4223</f>
        <v>CONCRETO</v>
      </c>
      <c r="J4272" s="180" t="str">
        <f>+'INFO SEAL'!N4223&amp;"-"&amp;F4272</f>
        <v>PPC15-MT</v>
      </c>
      <c r="K4272" s="180"/>
      <c r="L4272" s="182" t="str">
        <f>+VLOOKUP('INFO SEAL'!N4223,$J$8:$V$50,3,FALSE)</f>
        <v>POSTE DE CONCRETO ARMADO DE 12/200/120/300</v>
      </c>
      <c r="M4272" s="33">
        <f t="shared" si="146"/>
        <v>0.3</v>
      </c>
    </row>
    <row r="4273" spans="1:13" x14ac:dyDescent="0.25">
      <c r="A4273" s="73">
        <f>+'INFO SEAL'!B4224</f>
        <v>4219</v>
      </c>
      <c r="B4273" s="180" t="str">
        <f t="shared" si="145"/>
        <v>SICODI</v>
      </c>
      <c r="C4273" s="180" t="str">
        <f>+'INFO SEAL'!C4224</f>
        <v>AREQUIPA</v>
      </c>
      <c r="D4273" s="180" t="str">
        <f>+'INFO SEAL'!D4224</f>
        <v>CAMANA</v>
      </c>
      <c r="E4273" s="180" t="str">
        <f>+'INFO SEAL'!E4224</f>
        <v>NICOLAS DE PIEROLA</v>
      </c>
      <c r="F4273" s="180" t="str">
        <f>+IF('INFO SEAL'!I4224="BAJA TENSION","BT",IF('INFO SEAL'!I4224="MEDIA TENSION","MT","AT"))</f>
        <v>MT</v>
      </c>
      <c r="G4273" s="180">
        <f>+'INFO SEAL'!K4224</f>
        <v>12</v>
      </c>
      <c r="H4273" s="180" t="str">
        <f>+'INFO SEAL'!L4224</f>
        <v>POSTE</v>
      </c>
      <c r="I4273" s="180" t="str">
        <f>+'INFO SEAL'!M4224</f>
        <v>CONCRETO</v>
      </c>
      <c r="J4273" s="180" t="str">
        <f>+'INFO SEAL'!N4224&amp;"-"&amp;F4273</f>
        <v>PPC15-MT</v>
      </c>
      <c r="K4273" s="180"/>
      <c r="L4273" s="182" t="str">
        <f>+VLOOKUP('INFO SEAL'!N4224,$J$8:$V$50,3,FALSE)</f>
        <v>POSTE DE CONCRETO ARMADO DE 12/200/120/300</v>
      </c>
      <c r="M4273" s="33">
        <f t="shared" si="146"/>
        <v>0.3</v>
      </c>
    </row>
    <row r="4274" spans="1:13" x14ac:dyDescent="0.25">
      <c r="A4274" s="73">
        <f>+'INFO SEAL'!B4225</f>
        <v>4220</v>
      </c>
      <c r="B4274" s="180" t="str">
        <f t="shared" si="145"/>
        <v>SICODI</v>
      </c>
      <c r="C4274" s="180" t="str">
        <f>+'INFO SEAL'!C4225</f>
        <v>AREQUIPA</v>
      </c>
      <c r="D4274" s="180" t="str">
        <f>+'INFO SEAL'!D4225</f>
        <v>CAMANA</v>
      </c>
      <c r="E4274" s="180" t="str">
        <f>+'INFO SEAL'!E4225</f>
        <v>NICOLAS DE PIEROLA</v>
      </c>
      <c r="F4274" s="180" t="str">
        <f>+IF('INFO SEAL'!I4225="BAJA TENSION","BT",IF('INFO SEAL'!I4225="MEDIA TENSION","MT","AT"))</f>
        <v>MT</v>
      </c>
      <c r="G4274" s="180">
        <f>+'INFO SEAL'!K4225</f>
        <v>13</v>
      </c>
      <c r="H4274" s="180" t="str">
        <f>+'INFO SEAL'!L4225</f>
        <v>POSTE</v>
      </c>
      <c r="I4274" s="180" t="str">
        <f>+'INFO SEAL'!M4225</f>
        <v>CONCRETO</v>
      </c>
      <c r="J4274" s="180" t="str">
        <f>+'INFO SEAL'!N4225&amp;"-"&amp;F4274</f>
        <v>PPC19-MT</v>
      </c>
      <c r="K4274" s="180"/>
      <c r="L4274" s="182" t="str">
        <f>+VLOOKUP('INFO SEAL'!N4225,$J$8:$V$50,3,FALSE)</f>
        <v>POSTE DE CONCRETO ARMADO DE 13/300/150/345</v>
      </c>
      <c r="M4274" s="33">
        <f t="shared" si="146"/>
        <v>0.5</v>
      </c>
    </row>
    <row r="4275" spans="1:13" x14ac:dyDescent="0.25">
      <c r="A4275" s="73">
        <f>+'INFO SEAL'!B4226</f>
        <v>4221</v>
      </c>
      <c r="B4275" s="180" t="str">
        <f t="shared" si="145"/>
        <v>SICODI</v>
      </c>
      <c r="C4275" s="180" t="str">
        <f>+'INFO SEAL'!C4226</f>
        <v>AREQUIPA</v>
      </c>
      <c r="D4275" s="180" t="str">
        <f>+'INFO SEAL'!D4226</f>
        <v>CAMANA</v>
      </c>
      <c r="E4275" s="180" t="str">
        <f>+'INFO SEAL'!E4226</f>
        <v>NICOLAS DE PIEROLA</v>
      </c>
      <c r="F4275" s="180" t="str">
        <f>+IF('INFO SEAL'!I4226="BAJA TENSION","BT",IF('INFO SEAL'!I4226="MEDIA TENSION","MT","AT"))</f>
        <v>MT</v>
      </c>
      <c r="G4275" s="180">
        <f>+'INFO SEAL'!K4226</f>
        <v>12</v>
      </c>
      <c r="H4275" s="180" t="str">
        <f>+'INFO SEAL'!L4226</f>
        <v>POSTE</v>
      </c>
      <c r="I4275" s="180" t="str">
        <f>+'INFO SEAL'!M4226</f>
        <v>CONCRETO</v>
      </c>
      <c r="J4275" s="180" t="str">
        <f>+'INFO SEAL'!N4226&amp;"-"&amp;F4275</f>
        <v>PPC15-MT</v>
      </c>
      <c r="K4275" s="180"/>
      <c r="L4275" s="182" t="str">
        <f>+VLOOKUP('INFO SEAL'!N4226,$J$8:$V$50,3,FALSE)</f>
        <v>POSTE DE CONCRETO ARMADO DE 12/200/120/300</v>
      </c>
      <c r="M4275" s="33">
        <f t="shared" si="146"/>
        <v>0.3</v>
      </c>
    </row>
    <row r="4276" spans="1:13" x14ac:dyDescent="0.25">
      <c r="A4276" s="73">
        <f>+'INFO SEAL'!B4227</f>
        <v>4222</v>
      </c>
      <c r="B4276" s="180" t="str">
        <f t="shared" si="145"/>
        <v>SICODI</v>
      </c>
      <c r="C4276" s="180" t="str">
        <f>+'INFO SEAL'!C4227</f>
        <v>AREQUIPA</v>
      </c>
      <c r="D4276" s="180" t="str">
        <f>+'INFO SEAL'!D4227</f>
        <v>CAMANA</v>
      </c>
      <c r="E4276" s="180" t="str">
        <f>+'INFO SEAL'!E4227</f>
        <v>NICOLAS DE PIEROLA</v>
      </c>
      <c r="F4276" s="180" t="str">
        <f>+IF('INFO SEAL'!I4227="BAJA TENSION","BT",IF('INFO SEAL'!I4227="MEDIA TENSION","MT","AT"))</f>
        <v>MT</v>
      </c>
      <c r="G4276" s="180">
        <f>+'INFO SEAL'!K4227</f>
        <v>12</v>
      </c>
      <c r="H4276" s="180" t="str">
        <f>+'INFO SEAL'!L4227</f>
        <v>POSTE</v>
      </c>
      <c r="I4276" s="180" t="str">
        <f>+'INFO SEAL'!M4227</f>
        <v>CONCRETO</v>
      </c>
      <c r="J4276" s="180" t="str">
        <f>+'INFO SEAL'!N4227&amp;"-"&amp;F4276</f>
        <v>PPC15-MT</v>
      </c>
      <c r="K4276" s="180"/>
      <c r="L4276" s="182" t="str">
        <f>+VLOOKUP('INFO SEAL'!N4227,$J$8:$V$50,3,FALSE)</f>
        <v>POSTE DE CONCRETO ARMADO DE 12/200/120/300</v>
      </c>
      <c r="M4276" s="33">
        <f t="shared" si="146"/>
        <v>0.3</v>
      </c>
    </row>
    <row r="4277" spans="1:13" x14ac:dyDescent="0.25">
      <c r="A4277" s="73">
        <f>+'INFO SEAL'!B4228</f>
        <v>4223</v>
      </c>
      <c r="B4277" s="180" t="str">
        <f t="shared" si="145"/>
        <v>SICODI</v>
      </c>
      <c r="C4277" s="180" t="str">
        <f>+'INFO SEAL'!C4228</f>
        <v>AREQUIPA</v>
      </c>
      <c r="D4277" s="180" t="str">
        <f>+'INFO SEAL'!D4228</f>
        <v>CAMANA</v>
      </c>
      <c r="E4277" s="180" t="str">
        <f>+'INFO SEAL'!E4228</f>
        <v>NICOLAS DE PIEROLA</v>
      </c>
      <c r="F4277" s="180" t="str">
        <f>+IF('INFO SEAL'!I4228="BAJA TENSION","BT",IF('INFO SEAL'!I4228="MEDIA TENSION","MT","AT"))</f>
        <v>MT</v>
      </c>
      <c r="G4277" s="180">
        <f>+'INFO SEAL'!K4228</f>
        <v>12</v>
      </c>
      <c r="H4277" s="180" t="str">
        <f>+'INFO SEAL'!L4228</f>
        <v>POSTE</v>
      </c>
      <c r="I4277" s="180" t="str">
        <f>+'INFO SEAL'!M4228</f>
        <v>CONCRETO</v>
      </c>
      <c r="J4277" s="180" t="str">
        <f>+'INFO SEAL'!N4228&amp;"-"&amp;F4277</f>
        <v>PPC15-MT</v>
      </c>
      <c r="K4277" s="180"/>
      <c r="L4277" s="182" t="str">
        <f>+VLOOKUP('INFO SEAL'!N4228,$J$8:$V$50,3,FALSE)</f>
        <v>POSTE DE CONCRETO ARMADO DE 12/200/120/300</v>
      </c>
      <c r="M4277" s="33">
        <f t="shared" si="146"/>
        <v>0.3</v>
      </c>
    </row>
    <row r="4278" spans="1:13" x14ac:dyDescent="0.25">
      <c r="A4278" s="73">
        <f>+'INFO SEAL'!B4229</f>
        <v>4224</v>
      </c>
      <c r="B4278" s="180" t="str">
        <f t="shared" si="145"/>
        <v>SICODI</v>
      </c>
      <c r="C4278" s="180" t="str">
        <f>+'INFO SEAL'!C4229</f>
        <v>AREQUIPA</v>
      </c>
      <c r="D4278" s="180" t="str">
        <f>+'INFO SEAL'!D4229</f>
        <v>CAMANA</v>
      </c>
      <c r="E4278" s="180" t="str">
        <f>+'INFO SEAL'!E4229</f>
        <v>SAMUEL PASTOR</v>
      </c>
      <c r="F4278" s="180" t="str">
        <f>+IF('INFO SEAL'!I4229="BAJA TENSION","BT",IF('INFO SEAL'!I4229="MEDIA TENSION","MT","AT"))</f>
        <v>MT</v>
      </c>
      <c r="G4278" s="180">
        <f>+'INFO SEAL'!K4229</f>
        <v>13</v>
      </c>
      <c r="H4278" s="180" t="str">
        <f>+'INFO SEAL'!L4229</f>
        <v>POSTE</v>
      </c>
      <c r="I4278" s="180" t="str">
        <f>+'INFO SEAL'!M4229</f>
        <v>CONCRETO</v>
      </c>
      <c r="J4278" s="180" t="str">
        <f>+'INFO SEAL'!N4229&amp;"-"&amp;F4278</f>
        <v>PPC19-MT</v>
      </c>
      <c r="K4278" s="180"/>
      <c r="L4278" s="182" t="str">
        <f>+VLOOKUP('INFO SEAL'!N4229,$J$8:$V$50,3,FALSE)</f>
        <v>POSTE DE CONCRETO ARMADO DE 13/300/150/345</v>
      </c>
      <c r="M4278" s="33">
        <f t="shared" si="146"/>
        <v>0.5</v>
      </c>
    </row>
    <row r="4279" spans="1:13" x14ac:dyDescent="0.25">
      <c r="A4279" s="73">
        <f>+'INFO SEAL'!B4230</f>
        <v>4225</v>
      </c>
      <c r="B4279" s="180" t="str">
        <f t="shared" si="145"/>
        <v>SICODI</v>
      </c>
      <c r="C4279" s="180" t="str">
        <f>+'INFO SEAL'!C4230</f>
        <v>AREQUIPA</v>
      </c>
      <c r="D4279" s="180" t="str">
        <f>+'INFO SEAL'!D4230</f>
        <v>CAMANA</v>
      </c>
      <c r="E4279" s="180" t="str">
        <f>+'INFO SEAL'!E4230</f>
        <v>NICOLAS DE PIEROLA</v>
      </c>
      <c r="F4279" s="180" t="str">
        <f>+IF('INFO SEAL'!I4230="BAJA TENSION","BT",IF('INFO SEAL'!I4230="MEDIA TENSION","MT","AT"))</f>
        <v>MT</v>
      </c>
      <c r="G4279" s="180">
        <f>+'INFO SEAL'!K4230</f>
        <v>12</v>
      </c>
      <c r="H4279" s="180" t="str">
        <f>+'INFO SEAL'!L4230</f>
        <v>POSTE</v>
      </c>
      <c r="I4279" s="180" t="str">
        <f>+'INFO SEAL'!M4230</f>
        <v>CONCRETO</v>
      </c>
      <c r="J4279" s="180" t="str">
        <f>+'INFO SEAL'!N4230&amp;"-"&amp;F4279</f>
        <v>PPC15-MT</v>
      </c>
      <c r="K4279" s="180"/>
      <c r="L4279" s="182" t="str">
        <f>+VLOOKUP('INFO SEAL'!N4230,$J$8:$V$50,3,FALSE)</f>
        <v>POSTE DE CONCRETO ARMADO DE 12/200/120/300</v>
      </c>
      <c r="M4279" s="33">
        <f t="shared" si="146"/>
        <v>0.3</v>
      </c>
    </row>
    <row r="4280" spans="1:13" x14ac:dyDescent="0.25">
      <c r="A4280" s="73">
        <f>+'INFO SEAL'!B4231</f>
        <v>4226</v>
      </c>
      <c r="B4280" s="180" t="str">
        <f t="shared" ref="B4280:B4343" si="147">+INDEX($B$8:$B$50,MATCH(L4280,$L$8:$L$50,0))</f>
        <v>SICODI</v>
      </c>
      <c r="C4280" s="180" t="str">
        <f>+'INFO SEAL'!C4231</f>
        <v>AREQUIPA</v>
      </c>
      <c r="D4280" s="180" t="str">
        <f>+'INFO SEAL'!D4231</f>
        <v>CAMANA</v>
      </c>
      <c r="E4280" s="180" t="str">
        <f>+'INFO SEAL'!E4231</f>
        <v>NICOLAS DE PIEROLA</v>
      </c>
      <c r="F4280" s="180" t="str">
        <f>+IF('INFO SEAL'!I4231="BAJA TENSION","BT",IF('INFO SEAL'!I4231="MEDIA TENSION","MT","AT"))</f>
        <v>MT</v>
      </c>
      <c r="G4280" s="180">
        <f>+'INFO SEAL'!K4231</f>
        <v>13</v>
      </c>
      <c r="H4280" s="180" t="str">
        <f>+'INFO SEAL'!L4231</f>
        <v>POSTE</v>
      </c>
      <c r="I4280" s="180" t="str">
        <f>+'INFO SEAL'!M4231</f>
        <v>CONCRETO</v>
      </c>
      <c r="J4280" s="180" t="str">
        <f>+'INFO SEAL'!N4231&amp;"-"&amp;F4280</f>
        <v>PPC19-MT</v>
      </c>
      <c r="K4280" s="180"/>
      <c r="L4280" s="182" t="str">
        <f>+VLOOKUP('INFO SEAL'!N4231,$J$8:$V$50,3,FALSE)</f>
        <v>POSTE DE CONCRETO ARMADO DE 13/300/150/345</v>
      </c>
      <c r="M4280" s="33">
        <f t="shared" ref="M4280:M4343" si="148">+VLOOKUP(J4280,$K$8:$V$50,12,FALSE)</f>
        <v>0.5</v>
      </c>
    </row>
    <row r="4281" spans="1:13" x14ac:dyDescent="0.25">
      <c r="A4281" s="73">
        <f>+'INFO SEAL'!B4232</f>
        <v>4227</v>
      </c>
      <c r="B4281" s="180" t="str">
        <f t="shared" si="147"/>
        <v>SICODI</v>
      </c>
      <c r="C4281" s="180" t="str">
        <f>+'INFO SEAL'!C4232</f>
        <v>AREQUIPA</v>
      </c>
      <c r="D4281" s="180" t="str">
        <f>+'INFO SEAL'!D4232</f>
        <v>CAMANA</v>
      </c>
      <c r="E4281" s="180" t="str">
        <f>+'INFO SEAL'!E4232</f>
        <v>NICOLAS DE PIEROLA</v>
      </c>
      <c r="F4281" s="180" t="str">
        <f>+IF('INFO SEAL'!I4232="BAJA TENSION","BT",IF('INFO SEAL'!I4232="MEDIA TENSION","MT","AT"))</f>
        <v>MT</v>
      </c>
      <c r="G4281" s="180">
        <f>+'INFO SEAL'!K4232</f>
        <v>12</v>
      </c>
      <c r="H4281" s="180" t="str">
        <f>+'INFO SEAL'!L4232</f>
        <v>POSTE</v>
      </c>
      <c r="I4281" s="180" t="str">
        <f>+'INFO SEAL'!M4232</f>
        <v>CONCRETO</v>
      </c>
      <c r="J4281" s="180" t="str">
        <f>+'INFO SEAL'!N4232&amp;"-"&amp;F4281</f>
        <v>PPC15-MT</v>
      </c>
      <c r="K4281" s="180"/>
      <c r="L4281" s="182" t="str">
        <f>+VLOOKUP('INFO SEAL'!N4232,$J$8:$V$50,3,FALSE)</f>
        <v>POSTE DE CONCRETO ARMADO DE 12/200/120/300</v>
      </c>
      <c r="M4281" s="33">
        <f t="shared" si="148"/>
        <v>0.3</v>
      </c>
    </row>
    <row r="4282" spans="1:13" x14ac:dyDescent="0.25">
      <c r="A4282" s="73">
        <f>+'INFO SEAL'!B4233</f>
        <v>4228</v>
      </c>
      <c r="B4282" s="180" t="str">
        <f t="shared" si="147"/>
        <v>SICODI</v>
      </c>
      <c r="C4282" s="180" t="str">
        <f>+'INFO SEAL'!C4233</f>
        <v>AREQUIPA</v>
      </c>
      <c r="D4282" s="180" t="str">
        <f>+'INFO SEAL'!D4233</f>
        <v>CAMANA</v>
      </c>
      <c r="E4282" s="180" t="str">
        <f>+'INFO SEAL'!E4233</f>
        <v>NICOLAS DE PIEROLA</v>
      </c>
      <c r="F4282" s="180" t="str">
        <f>+IF('INFO SEAL'!I4233="BAJA TENSION","BT",IF('INFO SEAL'!I4233="MEDIA TENSION","MT","AT"))</f>
        <v>MT</v>
      </c>
      <c r="G4282" s="180">
        <f>+'INFO SEAL'!K4233</f>
        <v>12</v>
      </c>
      <c r="H4282" s="180" t="str">
        <f>+'INFO SEAL'!L4233</f>
        <v>POSTE</v>
      </c>
      <c r="I4282" s="180" t="str">
        <f>+'INFO SEAL'!M4233</f>
        <v>CONCRETO</v>
      </c>
      <c r="J4282" s="180" t="str">
        <f>+'INFO SEAL'!N4233&amp;"-"&amp;F4282</f>
        <v>PPC15-MT</v>
      </c>
      <c r="K4282" s="180"/>
      <c r="L4282" s="182" t="str">
        <f>+VLOOKUP('INFO SEAL'!N4233,$J$8:$V$50,3,FALSE)</f>
        <v>POSTE DE CONCRETO ARMADO DE 12/200/120/300</v>
      </c>
      <c r="M4282" s="33">
        <f t="shared" si="148"/>
        <v>0.3</v>
      </c>
    </row>
    <row r="4283" spans="1:13" x14ac:dyDescent="0.25">
      <c r="A4283" s="73">
        <f>+'INFO SEAL'!B4234</f>
        <v>4229</v>
      </c>
      <c r="B4283" s="180" t="str">
        <f t="shared" si="147"/>
        <v>SICODI</v>
      </c>
      <c r="C4283" s="180" t="str">
        <f>+'INFO SEAL'!C4234</f>
        <v>AREQUIPA</v>
      </c>
      <c r="D4283" s="180" t="str">
        <f>+'INFO SEAL'!D4234</f>
        <v>CAMANA</v>
      </c>
      <c r="E4283" s="180" t="str">
        <f>+'INFO SEAL'!E4234</f>
        <v>NICOLAS DE PIEROLA</v>
      </c>
      <c r="F4283" s="180" t="str">
        <f>+IF('INFO SEAL'!I4234="BAJA TENSION","BT",IF('INFO SEAL'!I4234="MEDIA TENSION","MT","AT"))</f>
        <v>MT</v>
      </c>
      <c r="G4283" s="180">
        <f>+'INFO SEAL'!K4234</f>
        <v>12</v>
      </c>
      <c r="H4283" s="180" t="str">
        <f>+'INFO SEAL'!L4234</f>
        <v>POSTE</v>
      </c>
      <c r="I4283" s="180" t="str">
        <f>+'INFO SEAL'!M4234</f>
        <v>CONCRETO</v>
      </c>
      <c r="J4283" s="180" t="str">
        <f>+'INFO SEAL'!N4234&amp;"-"&amp;F4283</f>
        <v>PPC15-MT</v>
      </c>
      <c r="K4283" s="180"/>
      <c r="L4283" s="182" t="str">
        <f>+VLOOKUP('INFO SEAL'!N4234,$J$8:$V$50,3,FALSE)</f>
        <v>POSTE DE CONCRETO ARMADO DE 12/200/120/300</v>
      </c>
      <c r="M4283" s="33">
        <f t="shared" si="148"/>
        <v>0.3</v>
      </c>
    </row>
    <row r="4284" spans="1:13" x14ac:dyDescent="0.25">
      <c r="A4284" s="73">
        <f>+'INFO SEAL'!B4235</f>
        <v>4230</v>
      </c>
      <c r="B4284" s="180" t="str">
        <f t="shared" si="147"/>
        <v>SICODI</v>
      </c>
      <c r="C4284" s="180" t="str">
        <f>+'INFO SEAL'!C4235</f>
        <v>AREQUIPA</v>
      </c>
      <c r="D4284" s="180" t="str">
        <f>+'INFO SEAL'!D4235</f>
        <v>CAMANA</v>
      </c>
      <c r="E4284" s="180" t="str">
        <f>+'INFO SEAL'!E4235</f>
        <v>NICOLAS DE PIEROLA</v>
      </c>
      <c r="F4284" s="180" t="str">
        <f>+IF('INFO SEAL'!I4235="BAJA TENSION","BT",IF('INFO SEAL'!I4235="MEDIA TENSION","MT","AT"))</f>
        <v>MT</v>
      </c>
      <c r="G4284" s="180">
        <f>+'INFO SEAL'!K4235</f>
        <v>12</v>
      </c>
      <c r="H4284" s="180" t="str">
        <f>+'INFO SEAL'!L4235</f>
        <v>POSTE</v>
      </c>
      <c r="I4284" s="180" t="str">
        <f>+'INFO SEAL'!M4235</f>
        <v>CONCRETO</v>
      </c>
      <c r="J4284" s="180" t="str">
        <f>+'INFO SEAL'!N4235&amp;"-"&amp;F4284</f>
        <v>PPC15-MT</v>
      </c>
      <c r="K4284" s="180"/>
      <c r="L4284" s="182" t="str">
        <f>+VLOOKUP('INFO SEAL'!N4235,$J$8:$V$50,3,FALSE)</f>
        <v>POSTE DE CONCRETO ARMADO DE 12/200/120/300</v>
      </c>
      <c r="M4284" s="33">
        <f t="shared" si="148"/>
        <v>0.3</v>
      </c>
    </row>
    <row r="4285" spans="1:13" x14ac:dyDescent="0.25">
      <c r="A4285" s="73">
        <f>+'INFO SEAL'!B4236</f>
        <v>4231</v>
      </c>
      <c r="B4285" s="180" t="str">
        <f t="shared" si="147"/>
        <v>SICODI</v>
      </c>
      <c r="C4285" s="180" t="str">
        <f>+'INFO SEAL'!C4236</f>
        <v>AREQUIPA</v>
      </c>
      <c r="D4285" s="180" t="str">
        <f>+'INFO SEAL'!D4236</f>
        <v>CAMANA</v>
      </c>
      <c r="E4285" s="180" t="str">
        <f>+'INFO SEAL'!E4236</f>
        <v>NICOLAS DE PIEROLA</v>
      </c>
      <c r="F4285" s="180" t="str">
        <f>+IF('INFO SEAL'!I4236="BAJA TENSION","BT",IF('INFO SEAL'!I4236="MEDIA TENSION","MT","AT"))</f>
        <v>MT</v>
      </c>
      <c r="G4285" s="180">
        <f>+'INFO SEAL'!K4236</f>
        <v>12</v>
      </c>
      <c r="H4285" s="180" t="str">
        <f>+'INFO SEAL'!L4236</f>
        <v>POSTE</v>
      </c>
      <c r="I4285" s="180" t="str">
        <f>+'INFO SEAL'!M4236</f>
        <v>CONCRETO</v>
      </c>
      <c r="J4285" s="180" t="str">
        <f>+'INFO SEAL'!N4236&amp;"-"&amp;F4285</f>
        <v>PPC15-MT</v>
      </c>
      <c r="K4285" s="180"/>
      <c r="L4285" s="182" t="str">
        <f>+VLOOKUP('INFO SEAL'!N4236,$J$8:$V$50,3,FALSE)</f>
        <v>POSTE DE CONCRETO ARMADO DE 12/200/120/300</v>
      </c>
      <c r="M4285" s="33">
        <f t="shared" si="148"/>
        <v>0.3</v>
      </c>
    </row>
    <row r="4286" spans="1:13" x14ac:dyDescent="0.25">
      <c r="A4286" s="73">
        <f>+'INFO SEAL'!B4237</f>
        <v>4232</v>
      </c>
      <c r="B4286" s="180" t="str">
        <f t="shared" si="147"/>
        <v>SICODI</v>
      </c>
      <c r="C4286" s="180" t="str">
        <f>+'INFO SEAL'!C4237</f>
        <v>AREQUIPA</v>
      </c>
      <c r="D4286" s="180" t="str">
        <f>+'INFO SEAL'!D4237</f>
        <v>CAMANA</v>
      </c>
      <c r="E4286" s="180" t="str">
        <f>+'INFO SEAL'!E4237</f>
        <v>NICOLAS DE PIEROLA</v>
      </c>
      <c r="F4286" s="180" t="str">
        <f>+IF('INFO SEAL'!I4237="BAJA TENSION","BT",IF('INFO SEAL'!I4237="MEDIA TENSION","MT","AT"))</f>
        <v>MT</v>
      </c>
      <c r="G4286" s="180">
        <f>+'INFO SEAL'!K4237</f>
        <v>12</v>
      </c>
      <c r="H4286" s="180" t="str">
        <f>+'INFO SEAL'!L4237</f>
        <v>POSTE</v>
      </c>
      <c r="I4286" s="180" t="str">
        <f>+'INFO SEAL'!M4237</f>
        <v>CONCRETO</v>
      </c>
      <c r="J4286" s="180" t="str">
        <f>+'INFO SEAL'!N4237&amp;"-"&amp;F4286</f>
        <v>PPC15-MT</v>
      </c>
      <c r="K4286" s="180"/>
      <c r="L4286" s="182" t="str">
        <f>+VLOOKUP('INFO SEAL'!N4237,$J$8:$V$50,3,FALSE)</f>
        <v>POSTE DE CONCRETO ARMADO DE 12/200/120/300</v>
      </c>
      <c r="M4286" s="33">
        <f t="shared" si="148"/>
        <v>0.3</v>
      </c>
    </row>
    <row r="4287" spans="1:13" x14ac:dyDescent="0.25">
      <c r="A4287" s="73">
        <f>+'INFO SEAL'!B4238</f>
        <v>4233</v>
      </c>
      <c r="B4287" s="180" t="str">
        <f t="shared" si="147"/>
        <v>SICODI</v>
      </c>
      <c r="C4287" s="180" t="str">
        <f>+'INFO SEAL'!C4238</f>
        <v>AREQUIPA</v>
      </c>
      <c r="D4287" s="180" t="str">
        <f>+'INFO SEAL'!D4238</f>
        <v>CAMANA</v>
      </c>
      <c r="E4287" s="180" t="str">
        <f>+'INFO SEAL'!E4238</f>
        <v>NICOLAS DE PIEROLA</v>
      </c>
      <c r="F4287" s="180" t="str">
        <f>+IF('INFO SEAL'!I4238="BAJA TENSION","BT",IF('INFO SEAL'!I4238="MEDIA TENSION","MT","AT"))</f>
        <v>MT</v>
      </c>
      <c r="G4287" s="180">
        <f>+'INFO SEAL'!K4238</f>
        <v>12</v>
      </c>
      <c r="H4287" s="180" t="str">
        <f>+'INFO SEAL'!L4238</f>
        <v>POSTE</v>
      </c>
      <c r="I4287" s="180" t="str">
        <f>+'INFO SEAL'!M4238</f>
        <v>CONCRETO</v>
      </c>
      <c r="J4287" s="180" t="str">
        <f>+'INFO SEAL'!N4238&amp;"-"&amp;F4287</f>
        <v>PPC15-MT</v>
      </c>
      <c r="K4287" s="180"/>
      <c r="L4287" s="182" t="str">
        <f>+VLOOKUP('INFO SEAL'!N4238,$J$8:$V$50,3,FALSE)</f>
        <v>POSTE DE CONCRETO ARMADO DE 12/200/120/300</v>
      </c>
      <c r="M4287" s="33">
        <f t="shared" si="148"/>
        <v>0.3</v>
      </c>
    </row>
    <row r="4288" spans="1:13" x14ac:dyDescent="0.25">
      <c r="A4288" s="73">
        <f>+'INFO SEAL'!B4239</f>
        <v>4234</v>
      </c>
      <c r="B4288" s="180" t="str">
        <f t="shared" si="147"/>
        <v>SICODI</v>
      </c>
      <c r="C4288" s="180" t="str">
        <f>+'INFO SEAL'!C4239</f>
        <v>AREQUIPA</v>
      </c>
      <c r="D4288" s="180" t="str">
        <f>+'INFO SEAL'!D4239</f>
        <v>CAMANA</v>
      </c>
      <c r="E4288" s="180" t="str">
        <f>+'INFO SEAL'!E4239</f>
        <v>SAMUEL PASTOR</v>
      </c>
      <c r="F4288" s="180" t="str">
        <f>+IF('INFO SEAL'!I4239="BAJA TENSION","BT",IF('INFO SEAL'!I4239="MEDIA TENSION","MT","AT"))</f>
        <v>BT</v>
      </c>
      <c r="G4288" s="180">
        <f>+'INFO SEAL'!K4239</f>
        <v>9</v>
      </c>
      <c r="H4288" s="180" t="str">
        <f>+'INFO SEAL'!L4239</f>
        <v>POSTE</v>
      </c>
      <c r="I4288" s="180" t="str">
        <f>+'INFO SEAL'!M4239</f>
        <v>CONCRETO</v>
      </c>
      <c r="J4288" s="180" t="str">
        <f>+'INFO SEAL'!N4239&amp;"-"&amp;F4288</f>
        <v>PPC09-BT</v>
      </c>
      <c r="K4288" s="180"/>
      <c r="L4288" s="182" t="str">
        <f>+VLOOKUP('INFO SEAL'!N4239,$J$8:$V$50,3,FALSE)</f>
        <v>POSTE DE CONCRETO ARMADO DE  9/300/120/255</v>
      </c>
      <c r="M4288" s="33">
        <f t="shared" si="148"/>
        <v>0.2</v>
      </c>
    </row>
    <row r="4289" spans="1:13" x14ac:dyDescent="0.25">
      <c r="A4289" s="73">
        <f>+'INFO SEAL'!B4240</f>
        <v>4235</v>
      </c>
      <c r="B4289" s="180" t="str">
        <f t="shared" si="147"/>
        <v>SICODI</v>
      </c>
      <c r="C4289" s="180" t="str">
        <f>+'INFO SEAL'!C4240</f>
        <v>AREQUIPA</v>
      </c>
      <c r="D4289" s="180" t="str">
        <f>+'INFO SEAL'!D4240</f>
        <v>CAMANA</v>
      </c>
      <c r="E4289" s="180" t="str">
        <f>+'INFO SEAL'!E4240</f>
        <v>JOSE MARIA QUIMPER</v>
      </c>
      <c r="F4289" s="180" t="str">
        <f>+IF('INFO SEAL'!I4240="BAJA TENSION","BT",IF('INFO SEAL'!I4240="MEDIA TENSION","MT","AT"))</f>
        <v>BT</v>
      </c>
      <c r="G4289" s="180">
        <f>+'INFO SEAL'!K4240</f>
        <v>7</v>
      </c>
      <c r="H4289" s="180" t="str">
        <f>+'INFO SEAL'!L4240</f>
        <v>POSTE</v>
      </c>
      <c r="I4289" s="180" t="str">
        <f>+'INFO SEAL'!M4240</f>
        <v>CONCRETO</v>
      </c>
      <c r="J4289" s="180" t="str">
        <f>+'INFO SEAL'!N4240&amp;"-"&amp;F4289</f>
        <v>PPC03-BT</v>
      </c>
      <c r="K4289" s="180"/>
      <c r="L4289" s="182" t="str">
        <f>+VLOOKUP('INFO SEAL'!N4240,$J$8:$V$50,3,FALSE)</f>
        <v>POSTE DE CONCRETO ARMADO DE  7/300/120/225</v>
      </c>
      <c r="M4289" s="33">
        <f t="shared" si="148"/>
        <v>0.1</v>
      </c>
    </row>
    <row r="4290" spans="1:13" x14ac:dyDescent="0.25">
      <c r="A4290" s="73">
        <f>+'INFO SEAL'!B4241</f>
        <v>4236</v>
      </c>
      <c r="B4290" s="180" t="str">
        <f t="shared" si="147"/>
        <v>SICODI</v>
      </c>
      <c r="C4290" s="180" t="str">
        <f>+'INFO SEAL'!C4241</f>
        <v>AREQUIPA</v>
      </c>
      <c r="D4290" s="180" t="str">
        <f>+'INFO SEAL'!D4241</f>
        <v>CAMANA</v>
      </c>
      <c r="E4290" s="180" t="str">
        <f>+'INFO SEAL'!E4241</f>
        <v>JOSE MARIA QUIMPER</v>
      </c>
      <c r="F4290" s="180" t="str">
        <f>+IF('INFO SEAL'!I4241="BAJA TENSION","BT",IF('INFO SEAL'!I4241="MEDIA TENSION","MT","AT"))</f>
        <v>BT</v>
      </c>
      <c r="G4290" s="180">
        <f>+'INFO SEAL'!K4241</f>
        <v>7</v>
      </c>
      <c r="H4290" s="180" t="str">
        <f>+'INFO SEAL'!L4241</f>
        <v>POSTE</v>
      </c>
      <c r="I4290" s="180" t="str">
        <f>+'INFO SEAL'!M4241</f>
        <v>CONCRETO</v>
      </c>
      <c r="J4290" s="180" t="str">
        <f>+'INFO SEAL'!N4241&amp;"-"&amp;F4290</f>
        <v>PPC02-BT</v>
      </c>
      <c r="K4290" s="180"/>
      <c r="L4290" s="182" t="str">
        <f>+VLOOKUP('INFO SEAL'!N4241,$J$8:$V$50,3,FALSE)</f>
        <v>POSTE DE CONCRETO ARMADO DE  7/200/120/225</v>
      </c>
      <c r="M4290" s="33">
        <f t="shared" si="148"/>
        <v>0.1</v>
      </c>
    </row>
    <row r="4291" spans="1:13" x14ac:dyDescent="0.25">
      <c r="A4291" s="73">
        <f>+'INFO SEAL'!B4242</f>
        <v>4237</v>
      </c>
      <c r="B4291" s="180" t="str">
        <f t="shared" si="147"/>
        <v>SICODI</v>
      </c>
      <c r="C4291" s="180" t="str">
        <f>+'INFO SEAL'!C4242</f>
        <v>AREQUIPA</v>
      </c>
      <c r="D4291" s="180" t="str">
        <f>+'INFO SEAL'!D4242</f>
        <v>CAMANA</v>
      </c>
      <c r="E4291" s="180" t="str">
        <f>+'INFO SEAL'!E4242</f>
        <v>JOSE MARIA QUIMPER</v>
      </c>
      <c r="F4291" s="180" t="str">
        <f>+IF('INFO SEAL'!I4242="BAJA TENSION","BT",IF('INFO SEAL'!I4242="MEDIA TENSION","MT","AT"))</f>
        <v>BT</v>
      </c>
      <c r="G4291" s="180">
        <f>+'INFO SEAL'!K4242</f>
        <v>7</v>
      </c>
      <c r="H4291" s="180" t="str">
        <f>+'INFO SEAL'!L4242</f>
        <v>POSTE</v>
      </c>
      <c r="I4291" s="180" t="str">
        <f>+'INFO SEAL'!M4242</f>
        <v>CONCRETO</v>
      </c>
      <c r="J4291" s="180" t="str">
        <f>+'INFO SEAL'!N4242&amp;"-"&amp;F4291</f>
        <v>PPC03-BT</v>
      </c>
      <c r="K4291" s="180"/>
      <c r="L4291" s="182" t="str">
        <f>+VLOOKUP('INFO SEAL'!N4242,$J$8:$V$50,3,FALSE)</f>
        <v>POSTE DE CONCRETO ARMADO DE  7/300/120/225</v>
      </c>
      <c r="M4291" s="33">
        <f t="shared" si="148"/>
        <v>0.1</v>
      </c>
    </row>
    <row r="4292" spans="1:13" x14ac:dyDescent="0.25">
      <c r="A4292" s="73">
        <f>+'INFO SEAL'!B4243</f>
        <v>4238</v>
      </c>
      <c r="B4292" s="180" t="str">
        <f t="shared" si="147"/>
        <v>SICODI</v>
      </c>
      <c r="C4292" s="180" t="str">
        <f>+'INFO SEAL'!C4243</f>
        <v>AREQUIPA</v>
      </c>
      <c r="D4292" s="180" t="str">
        <f>+'INFO SEAL'!D4243</f>
        <v>CAMANA</v>
      </c>
      <c r="E4292" s="180" t="str">
        <f>+'INFO SEAL'!E4243</f>
        <v>NICOLAS DE PIEROLA</v>
      </c>
      <c r="F4292" s="180" t="str">
        <f>+IF('INFO SEAL'!I4243="BAJA TENSION","BT",IF('INFO SEAL'!I4243="MEDIA TENSION","MT","AT"))</f>
        <v>BT</v>
      </c>
      <c r="G4292" s="180">
        <f>+'INFO SEAL'!K4243</f>
        <v>7</v>
      </c>
      <c r="H4292" s="180" t="str">
        <f>+'INFO SEAL'!L4243</f>
        <v>POSTE</v>
      </c>
      <c r="I4292" s="180" t="str">
        <f>+'INFO SEAL'!M4243</f>
        <v>CONCRETO</v>
      </c>
      <c r="J4292" s="180" t="str">
        <f>+'INFO SEAL'!N4243&amp;"-"&amp;F4292</f>
        <v>PPC02-BT</v>
      </c>
      <c r="K4292" s="180"/>
      <c r="L4292" s="182" t="str">
        <f>+VLOOKUP('INFO SEAL'!N4243,$J$8:$V$50,3,FALSE)</f>
        <v>POSTE DE CONCRETO ARMADO DE  7/200/120/225</v>
      </c>
      <c r="M4292" s="33">
        <f t="shared" si="148"/>
        <v>0.1</v>
      </c>
    </row>
    <row r="4293" spans="1:13" x14ac:dyDescent="0.25">
      <c r="A4293" s="73">
        <f>+'INFO SEAL'!B4244</f>
        <v>4239</v>
      </c>
      <c r="B4293" s="180" t="str">
        <f t="shared" si="147"/>
        <v>SICODI</v>
      </c>
      <c r="C4293" s="180" t="str">
        <f>+'INFO SEAL'!C4244</f>
        <v>AREQUIPA</v>
      </c>
      <c r="D4293" s="180" t="str">
        <f>+'INFO SEAL'!D4244</f>
        <v>CAMANA</v>
      </c>
      <c r="E4293" s="180" t="str">
        <f>+'INFO SEAL'!E4244</f>
        <v>CAMANA</v>
      </c>
      <c r="F4293" s="180" t="str">
        <f>+IF('INFO SEAL'!I4244="BAJA TENSION","BT",IF('INFO SEAL'!I4244="MEDIA TENSION","MT","AT"))</f>
        <v>BT</v>
      </c>
      <c r="G4293" s="180">
        <f>+'INFO SEAL'!K4244</f>
        <v>7</v>
      </c>
      <c r="H4293" s="180" t="str">
        <f>+'INFO SEAL'!L4244</f>
        <v>POSTE</v>
      </c>
      <c r="I4293" s="180" t="str">
        <f>+'INFO SEAL'!M4244</f>
        <v>CONCRETO</v>
      </c>
      <c r="J4293" s="180" t="str">
        <f>+'INFO SEAL'!N4244&amp;"-"&amp;F4293</f>
        <v>PPC02-BT</v>
      </c>
      <c r="K4293" s="180"/>
      <c r="L4293" s="182" t="str">
        <f>+VLOOKUP('INFO SEAL'!N4244,$J$8:$V$50,3,FALSE)</f>
        <v>POSTE DE CONCRETO ARMADO DE  7/200/120/225</v>
      </c>
      <c r="M4293" s="33">
        <f t="shared" si="148"/>
        <v>0.1</v>
      </c>
    </row>
    <row r="4294" spans="1:13" x14ac:dyDescent="0.25">
      <c r="A4294" s="73">
        <f>+'INFO SEAL'!B4245</f>
        <v>4240</v>
      </c>
      <c r="B4294" s="180" t="str">
        <f t="shared" si="147"/>
        <v>SICODI</v>
      </c>
      <c r="C4294" s="180" t="str">
        <f>+'INFO SEAL'!C4245</f>
        <v>AREQUIPA</v>
      </c>
      <c r="D4294" s="180" t="str">
        <f>+'INFO SEAL'!D4245</f>
        <v>CAMANA</v>
      </c>
      <c r="E4294" s="180" t="str">
        <f>+'INFO SEAL'!E4245</f>
        <v>NICOLAS DE PIEROLA</v>
      </c>
      <c r="F4294" s="180" t="str">
        <f>+IF('INFO SEAL'!I4245="BAJA TENSION","BT",IF('INFO SEAL'!I4245="MEDIA TENSION","MT","AT"))</f>
        <v>BT</v>
      </c>
      <c r="G4294" s="180">
        <f>+'INFO SEAL'!K4245</f>
        <v>7</v>
      </c>
      <c r="H4294" s="180" t="str">
        <f>+'INFO SEAL'!L4245</f>
        <v>POSTE</v>
      </c>
      <c r="I4294" s="180" t="str">
        <f>+'INFO SEAL'!M4245</f>
        <v>CONCRETO</v>
      </c>
      <c r="J4294" s="180" t="str">
        <f>+'INFO SEAL'!N4245&amp;"-"&amp;F4294</f>
        <v>PPC02-BT</v>
      </c>
      <c r="K4294" s="180"/>
      <c r="L4294" s="182" t="str">
        <f>+VLOOKUP('INFO SEAL'!N4245,$J$8:$V$50,3,FALSE)</f>
        <v>POSTE DE CONCRETO ARMADO DE  7/200/120/225</v>
      </c>
      <c r="M4294" s="33">
        <f t="shared" si="148"/>
        <v>0.1</v>
      </c>
    </row>
    <row r="4295" spans="1:13" x14ac:dyDescent="0.25">
      <c r="A4295" s="73">
        <f>+'INFO SEAL'!B4246</f>
        <v>4241</v>
      </c>
      <c r="B4295" s="180" t="str">
        <f t="shared" si="147"/>
        <v>SICODI</v>
      </c>
      <c r="C4295" s="180" t="str">
        <f>+'INFO SEAL'!C4246</f>
        <v>AREQUIPA</v>
      </c>
      <c r="D4295" s="180" t="str">
        <f>+'INFO SEAL'!D4246</f>
        <v>CAMANA</v>
      </c>
      <c r="E4295" s="180" t="str">
        <f>+'INFO SEAL'!E4246</f>
        <v>NICOLAS DE PIEROLA</v>
      </c>
      <c r="F4295" s="180" t="str">
        <f>+IF('INFO SEAL'!I4246="BAJA TENSION","BT",IF('INFO SEAL'!I4246="MEDIA TENSION","MT","AT"))</f>
        <v>BT</v>
      </c>
      <c r="G4295" s="180">
        <f>+'INFO SEAL'!K4246</f>
        <v>7</v>
      </c>
      <c r="H4295" s="180" t="str">
        <f>+'INFO SEAL'!L4246</f>
        <v>POSTE</v>
      </c>
      <c r="I4295" s="180" t="str">
        <f>+'INFO SEAL'!M4246</f>
        <v>CONCRETO</v>
      </c>
      <c r="J4295" s="180" t="str">
        <f>+'INFO SEAL'!N4246&amp;"-"&amp;F4295</f>
        <v>PPC02-BT</v>
      </c>
      <c r="K4295" s="180"/>
      <c r="L4295" s="182" t="str">
        <f>+VLOOKUP('INFO SEAL'!N4246,$J$8:$V$50,3,FALSE)</f>
        <v>POSTE DE CONCRETO ARMADO DE  7/200/120/225</v>
      </c>
      <c r="M4295" s="33">
        <f t="shared" si="148"/>
        <v>0.1</v>
      </c>
    </row>
    <row r="4296" spans="1:13" x14ac:dyDescent="0.25">
      <c r="A4296" s="73">
        <f>+'INFO SEAL'!B4247</f>
        <v>4242</v>
      </c>
      <c r="B4296" s="180" t="str">
        <f t="shared" si="147"/>
        <v>SICODI</v>
      </c>
      <c r="C4296" s="180" t="str">
        <f>+'INFO SEAL'!C4247</f>
        <v>AREQUIPA</v>
      </c>
      <c r="D4296" s="180" t="str">
        <f>+'INFO SEAL'!D4247</f>
        <v>CAMANA</v>
      </c>
      <c r="E4296" s="180" t="str">
        <f>+'INFO SEAL'!E4247</f>
        <v>MARISCAL CACERES</v>
      </c>
      <c r="F4296" s="180" t="str">
        <f>+IF('INFO SEAL'!I4247="BAJA TENSION","BT",IF('INFO SEAL'!I4247="MEDIA TENSION","MT","AT"))</f>
        <v>BT</v>
      </c>
      <c r="G4296" s="180">
        <f>+'INFO SEAL'!K4247</f>
        <v>7</v>
      </c>
      <c r="H4296" s="180" t="str">
        <f>+'INFO SEAL'!L4247</f>
        <v>POSTE</v>
      </c>
      <c r="I4296" s="180" t="str">
        <f>+'INFO SEAL'!M4247</f>
        <v>CONCRETO</v>
      </c>
      <c r="J4296" s="180" t="str">
        <f>+'INFO SEAL'!N4247&amp;"-"&amp;F4296</f>
        <v>PPC02-BT</v>
      </c>
      <c r="K4296" s="180"/>
      <c r="L4296" s="182" t="str">
        <f>+VLOOKUP('INFO SEAL'!N4247,$J$8:$V$50,3,FALSE)</f>
        <v>POSTE DE CONCRETO ARMADO DE  7/200/120/225</v>
      </c>
      <c r="M4296" s="33">
        <f t="shared" si="148"/>
        <v>0.1</v>
      </c>
    </row>
    <row r="4297" spans="1:13" x14ac:dyDescent="0.25">
      <c r="A4297" s="73">
        <f>+'INFO SEAL'!B4248</f>
        <v>4243</v>
      </c>
      <c r="B4297" s="180" t="str">
        <f t="shared" si="147"/>
        <v>SICODI</v>
      </c>
      <c r="C4297" s="180" t="str">
        <f>+'INFO SEAL'!C4248</f>
        <v>AREQUIPA</v>
      </c>
      <c r="D4297" s="180" t="str">
        <f>+'INFO SEAL'!D4248</f>
        <v>CAMANA</v>
      </c>
      <c r="E4297" s="180" t="str">
        <f>+'INFO SEAL'!E4248</f>
        <v>SAMUEL PASTOR</v>
      </c>
      <c r="F4297" s="180" t="str">
        <f>+IF('INFO SEAL'!I4248="BAJA TENSION","BT",IF('INFO SEAL'!I4248="MEDIA TENSION","MT","AT"))</f>
        <v>BT</v>
      </c>
      <c r="G4297" s="180">
        <f>+'INFO SEAL'!K4248</f>
        <v>7</v>
      </c>
      <c r="H4297" s="180" t="str">
        <f>+'INFO SEAL'!L4248</f>
        <v>POSTE</v>
      </c>
      <c r="I4297" s="180" t="str">
        <f>+'INFO SEAL'!M4248</f>
        <v>CONCRETO</v>
      </c>
      <c r="J4297" s="180" t="str">
        <f>+'INFO SEAL'!N4248&amp;"-"&amp;F4297</f>
        <v>PPC02-BT</v>
      </c>
      <c r="K4297" s="180"/>
      <c r="L4297" s="182" t="str">
        <f>+VLOOKUP('INFO SEAL'!N4248,$J$8:$V$50,3,FALSE)</f>
        <v>POSTE DE CONCRETO ARMADO DE  7/200/120/225</v>
      </c>
      <c r="M4297" s="33">
        <f t="shared" si="148"/>
        <v>0.1</v>
      </c>
    </row>
    <row r="4298" spans="1:13" x14ac:dyDescent="0.25">
      <c r="A4298" s="73">
        <f>+'INFO SEAL'!B4249</f>
        <v>4244</v>
      </c>
      <c r="B4298" s="180" t="str">
        <f t="shared" si="147"/>
        <v>SICODI</v>
      </c>
      <c r="C4298" s="180" t="str">
        <f>+'INFO SEAL'!C4249</f>
        <v>AREQUIPA</v>
      </c>
      <c r="D4298" s="180" t="str">
        <f>+'INFO SEAL'!D4249</f>
        <v>CAMANA</v>
      </c>
      <c r="E4298" s="180" t="str">
        <f>+'INFO SEAL'!E4249</f>
        <v>NICOLAS DE PIEROLA</v>
      </c>
      <c r="F4298" s="180" t="str">
        <f>+IF('INFO SEAL'!I4249="BAJA TENSION","BT",IF('INFO SEAL'!I4249="MEDIA TENSION","MT","AT"))</f>
        <v>BT</v>
      </c>
      <c r="G4298" s="180">
        <f>+'INFO SEAL'!K4249</f>
        <v>7</v>
      </c>
      <c r="H4298" s="180" t="str">
        <f>+'INFO SEAL'!L4249</f>
        <v>POSTE</v>
      </c>
      <c r="I4298" s="180" t="str">
        <f>+'INFO SEAL'!M4249</f>
        <v>CONCRETO</v>
      </c>
      <c r="J4298" s="180" t="str">
        <f>+'INFO SEAL'!N4249&amp;"-"&amp;F4298</f>
        <v>PPC02-BT</v>
      </c>
      <c r="K4298" s="180"/>
      <c r="L4298" s="182" t="str">
        <f>+VLOOKUP('INFO SEAL'!N4249,$J$8:$V$50,3,FALSE)</f>
        <v>POSTE DE CONCRETO ARMADO DE  7/200/120/225</v>
      </c>
      <c r="M4298" s="33">
        <f t="shared" si="148"/>
        <v>0.1</v>
      </c>
    </row>
    <row r="4299" spans="1:13" x14ac:dyDescent="0.25">
      <c r="A4299" s="73">
        <f>+'INFO SEAL'!B4250</f>
        <v>4245</v>
      </c>
      <c r="B4299" s="180" t="str">
        <f t="shared" si="147"/>
        <v>SICODI</v>
      </c>
      <c r="C4299" s="180" t="str">
        <f>+'INFO SEAL'!C4250</f>
        <v>AREQUIPA</v>
      </c>
      <c r="D4299" s="180" t="str">
        <f>+'INFO SEAL'!D4250</f>
        <v>CAMANA</v>
      </c>
      <c r="E4299" s="180" t="str">
        <f>+'INFO SEAL'!E4250</f>
        <v>SAMUEL PASTOR</v>
      </c>
      <c r="F4299" s="180" t="str">
        <f>+IF('INFO SEAL'!I4250="BAJA TENSION","BT",IF('INFO SEAL'!I4250="MEDIA TENSION","MT","AT"))</f>
        <v>BT</v>
      </c>
      <c r="G4299" s="180">
        <f>+'INFO SEAL'!K4250</f>
        <v>7</v>
      </c>
      <c r="H4299" s="180" t="str">
        <f>+'INFO SEAL'!L4250</f>
        <v>POSTE</v>
      </c>
      <c r="I4299" s="180" t="str">
        <f>+'INFO SEAL'!M4250</f>
        <v>CONCRETO</v>
      </c>
      <c r="J4299" s="180" t="str">
        <f>+'INFO SEAL'!N4250&amp;"-"&amp;F4299</f>
        <v>PPC02-BT</v>
      </c>
      <c r="K4299" s="180"/>
      <c r="L4299" s="182" t="str">
        <f>+VLOOKUP('INFO SEAL'!N4250,$J$8:$V$50,3,FALSE)</f>
        <v>POSTE DE CONCRETO ARMADO DE  7/200/120/225</v>
      </c>
      <c r="M4299" s="33">
        <f t="shared" si="148"/>
        <v>0.1</v>
      </c>
    </row>
    <row r="4300" spans="1:13" x14ac:dyDescent="0.25">
      <c r="A4300" s="73">
        <f>+'INFO SEAL'!B4251</f>
        <v>4246</v>
      </c>
      <c r="B4300" s="180" t="str">
        <f t="shared" si="147"/>
        <v>SICODI</v>
      </c>
      <c r="C4300" s="180" t="str">
        <f>+'INFO SEAL'!C4251</f>
        <v>AREQUIPA</v>
      </c>
      <c r="D4300" s="180" t="str">
        <f>+'INFO SEAL'!D4251</f>
        <v>CAMANA</v>
      </c>
      <c r="E4300" s="180" t="str">
        <f>+'INFO SEAL'!E4251</f>
        <v>JOSE MARIA QUIMPER</v>
      </c>
      <c r="F4300" s="180" t="str">
        <f>+IF('INFO SEAL'!I4251="BAJA TENSION","BT",IF('INFO SEAL'!I4251="MEDIA TENSION","MT","AT"))</f>
        <v>BT</v>
      </c>
      <c r="G4300" s="180">
        <f>+'INFO SEAL'!K4251</f>
        <v>7</v>
      </c>
      <c r="H4300" s="180" t="str">
        <f>+'INFO SEAL'!L4251</f>
        <v>POSTE</v>
      </c>
      <c r="I4300" s="180" t="str">
        <f>+'INFO SEAL'!M4251</f>
        <v>CONCRETO</v>
      </c>
      <c r="J4300" s="180" t="str">
        <f>+'INFO SEAL'!N4251&amp;"-"&amp;F4300</f>
        <v>PPC02-BT</v>
      </c>
      <c r="K4300" s="180"/>
      <c r="L4300" s="182" t="str">
        <f>+VLOOKUP('INFO SEAL'!N4251,$J$8:$V$50,3,FALSE)</f>
        <v>POSTE DE CONCRETO ARMADO DE  7/200/120/225</v>
      </c>
      <c r="M4300" s="33">
        <f t="shared" si="148"/>
        <v>0.1</v>
      </c>
    </row>
    <row r="4301" spans="1:13" x14ac:dyDescent="0.25">
      <c r="A4301" s="73">
        <f>+'INFO SEAL'!B4252</f>
        <v>4247</v>
      </c>
      <c r="B4301" s="180" t="str">
        <f t="shared" si="147"/>
        <v>SICODI</v>
      </c>
      <c r="C4301" s="180" t="str">
        <f>+'INFO SEAL'!C4252</f>
        <v>AREQUIPA</v>
      </c>
      <c r="D4301" s="180" t="str">
        <f>+'INFO SEAL'!D4252</f>
        <v>CAMANA</v>
      </c>
      <c r="E4301" s="180" t="str">
        <f>+'INFO SEAL'!E4252</f>
        <v>SAMUEL PASTOR</v>
      </c>
      <c r="F4301" s="180" t="str">
        <f>+IF('INFO SEAL'!I4252="BAJA TENSION","BT",IF('INFO SEAL'!I4252="MEDIA TENSION","MT","AT"))</f>
        <v>BT</v>
      </c>
      <c r="G4301" s="180">
        <f>+'INFO SEAL'!K4252</f>
        <v>7</v>
      </c>
      <c r="H4301" s="180" t="str">
        <f>+'INFO SEAL'!L4252</f>
        <v>POSTE</v>
      </c>
      <c r="I4301" s="180" t="str">
        <f>+'INFO SEAL'!M4252</f>
        <v>CONCRETO</v>
      </c>
      <c r="J4301" s="180" t="str">
        <f>+'INFO SEAL'!N4252&amp;"-"&amp;F4301</f>
        <v>PPC02-BT</v>
      </c>
      <c r="K4301" s="180"/>
      <c r="L4301" s="182" t="str">
        <f>+VLOOKUP('INFO SEAL'!N4252,$J$8:$V$50,3,FALSE)</f>
        <v>POSTE DE CONCRETO ARMADO DE  7/200/120/225</v>
      </c>
      <c r="M4301" s="33">
        <f t="shared" si="148"/>
        <v>0.1</v>
      </c>
    </row>
    <row r="4302" spans="1:13" x14ac:dyDescent="0.25">
      <c r="A4302" s="73">
        <f>+'INFO SEAL'!B4253</f>
        <v>4248</v>
      </c>
      <c r="B4302" s="180" t="str">
        <f t="shared" si="147"/>
        <v>SICODI</v>
      </c>
      <c r="C4302" s="180" t="str">
        <f>+'INFO SEAL'!C4253</f>
        <v>AREQUIPA</v>
      </c>
      <c r="D4302" s="180" t="str">
        <f>+'INFO SEAL'!D4253</f>
        <v>CAMANA</v>
      </c>
      <c r="E4302" s="180" t="str">
        <f>+'INFO SEAL'!E4253</f>
        <v>SAMUEL PASTOR</v>
      </c>
      <c r="F4302" s="180" t="str">
        <f>+IF('INFO SEAL'!I4253="BAJA TENSION","BT",IF('INFO SEAL'!I4253="MEDIA TENSION","MT","AT"))</f>
        <v>BT</v>
      </c>
      <c r="G4302" s="180">
        <f>+'INFO SEAL'!K4253</f>
        <v>7</v>
      </c>
      <c r="H4302" s="180" t="str">
        <f>+'INFO SEAL'!L4253</f>
        <v>POSTE</v>
      </c>
      <c r="I4302" s="180" t="str">
        <f>+'INFO SEAL'!M4253</f>
        <v>CONCRETO</v>
      </c>
      <c r="J4302" s="180" t="str">
        <f>+'INFO SEAL'!N4253&amp;"-"&amp;F4302</f>
        <v>PPC02-BT</v>
      </c>
      <c r="K4302" s="180"/>
      <c r="L4302" s="182" t="str">
        <f>+VLOOKUP('INFO SEAL'!N4253,$J$8:$V$50,3,FALSE)</f>
        <v>POSTE DE CONCRETO ARMADO DE  7/200/120/225</v>
      </c>
      <c r="M4302" s="33">
        <f t="shared" si="148"/>
        <v>0.1</v>
      </c>
    </row>
    <row r="4303" spans="1:13" x14ac:dyDescent="0.25">
      <c r="A4303" s="73">
        <f>+'INFO SEAL'!B4254</f>
        <v>4249</v>
      </c>
      <c r="B4303" s="180" t="str">
        <f t="shared" si="147"/>
        <v>SICODI</v>
      </c>
      <c r="C4303" s="180" t="str">
        <f>+'INFO SEAL'!C4254</f>
        <v>AREQUIPA</v>
      </c>
      <c r="D4303" s="180" t="str">
        <f>+'INFO SEAL'!D4254</f>
        <v>CAMANA</v>
      </c>
      <c r="E4303" s="180" t="str">
        <f>+'INFO SEAL'!E4254</f>
        <v>SAMUEL PASTOR</v>
      </c>
      <c r="F4303" s="180" t="str">
        <f>+IF('INFO SEAL'!I4254="BAJA TENSION","BT",IF('INFO SEAL'!I4254="MEDIA TENSION","MT","AT"))</f>
        <v>BT</v>
      </c>
      <c r="G4303" s="180">
        <f>+'INFO SEAL'!K4254</f>
        <v>8</v>
      </c>
      <c r="H4303" s="180" t="str">
        <f>+'INFO SEAL'!L4254</f>
        <v>POSTE</v>
      </c>
      <c r="I4303" s="180" t="str">
        <f>+'INFO SEAL'!M4254</f>
        <v>CONCRETO</v>
      </c>
      <c r="J4303" s="180" t="str">
        <f>+'INFO SEAL'!N4254&amp;"-"&amp;F4303</f>
        <v>PPC06-BT</v>
      </c>
      <c r="K4303" s="180"/>
      <c r="L4303" s="182" t="str">
        <f>+VLOOKUP('INFO SEAL'!N4254,$J$8:$V$50,3,FALSE)</f>
        <v>POSTE DE CONCRETO ARMADO DE  8/300/120/240</v>
      </c>
      <c r="M4303" s="33">
        <f t="shared" si="148"/>
        <v>0.1</v>
      </c>
    </row>
    <row r="4304" spans="1:13" x14ac:dyDescent="0.25">
      <c r="A4304" s="73">
        <f>+'INFO SEAL'!B4255</f>
        <v>4250</v>
      </c>
      <c r="B4304" s="180" t="str">
        <f t="shared" si="147"/>
        <v>SICODI</v>
      </c>
      <c r="C4304" s="180" t="str">
        <f>+'INFO SEAL'!C4255</f>
        <v>AREQUIPA</v>
      </c>
      <c r="D4304" s="180" t="str">
        <f>+'INFO SEAL'!D4255</f>
        <v>CAMANA</v>
      </c>
      <c r="E4304" s="180" t="str">
        <f>+'INFO SEAL'!E4255</f>
        <v>NICOLAS DE PIEROLA</v>
      </c>
      <c r="F4304" s="180" t="str">
        <f>+IF('INFO SEAL'!I4255="BAJA TENSION","BT",IF('INFO SEAL'!I4255="MEDIA TENSION","MT","AT"))</f>
        <v>BT</v>
      </c>
      <c r="G4304" s="180">
        <f>+'INFO SEAL'!K4255</f>
        <v>7</v>
      </c>
      <c r="H4304" s="180" t="str">
        <f>+'INFO SEAL'!L4255</f>
        <v>POSTE</v>
      </c>
      <c r="I4304" s="180" t="str">
        <f>+'INFO SEAL'!M4255</f>
        <v>CONCRETO</v>
      </c>
      <c r="J4304" s="180" t="str">
        <f>+'INFO SEAL'!N4255&amp;"-"&amp;F4304</f>
        <v>PPC02-BT</v>
      </c>
      <c r="K4304" s="180"/>
      <c r="L4304" s="182" t="str">
        <f>+VLOOKUP('INFO SEAL'!N4255,$J$8:$V$50,3,FALSE)</f>
        <v>POSTE DE CONCRETO ARMADO DE  7/200/120/225</v>
      </c>
      <c r="M4304" s="33">
        <f t="shared" si="148"/>
        <v>0.1</v>
      </c>
    </row>
    <row r="4305" spans="1:13" x14ac:dyDescent="0.25">
      <c r="A4305" s="73">
        <f>+'INFO SEAL'!B4256</f>
        <v>4251</v>
      </c>
      <c r="B4305" s="180" t="str">
        <f t="shared" si="147"/>
        <v>SICODI</v>
      </c>
      <c r="C4305" s="180" t="str">
        <f>+'INFO SEAL'!C4256</f>
        <v>AREQUIPA</v>
      </c>
      <c r="D4305" s="180" t="str">
        <f>+'INFO SEAL'!D4256</f>
        <v>CAMANA</v>
      </c>
      <c r="E4305" s="180" t="str">
        <f>+'INFO SEAL'!E4256</f>
        <v>NICOLAS DE PIEROLA</v>
      </c>
      <c r="F4305" s="180" t="str">
        <f>+IF('INFO SEAL'!I4256="BAJA TENSION","BT",IF('INFO SEAL'!I4256="MEDIA TENSION","MT","AT"))</f>
        <v>BT</v>
      </c>
      <c r="G4305" s="180">
        <f>+'INFO SEAL'!K4256</f>
        <v>7</v>
      </c>
      <c r="H4305" s="180" t="str">
        <f>+'INFO SEAL'!L4256</f>
        <v>POSTE</v>
      </c>
      <c r="I4305" s="180" t="str">
        <f>+'INFO SEAL'!M4256</f>
        <v>CONCRETO</v>
      </c>
      <c r="J4305" s="180" t="str">
        <f>+'INFO SEAL'!N4256&amp;"-"&amp;F4305</f>
        <v>PPC02-BT</v>
      </c>
      <c r="K4305" s="180"/>
      <c r="L4305" s="182" t="str">
        <f>+VLOOKUP('INFO SEAL'!N4256,$J$8:$V$50,3,FALSE)</f>
        <v>POSTE DE CONCRETO ARMADO DE  7/200/120/225</v>
      </c>
      <c r="M4305" s="33">
        <f t="shared" si="148"/>
        <v>0.1</v>
      </c>
    </row>
    <row r="4306" spans="1:13" x14ac:dyDescent="0.25">
      <c r="A4306" s="73">
        <f>+'INFO SEAL'!B4257</f>
        <v>4252</v>
      </c>
      <c r="B4306" s="180" t="str">
        <f t="shared" si="147"/>
        <v>SICODI</v>
      </c>
      <c r="C4306" s="180" t="str">
        <f>+'INFO SEAL'!C4257</f>
        <v>AREQUIPA</v>
      </c>
      <c r="D4306" s="180" t="str">
        <f>+'INFO SEAL'!D4257</f>
        <v>CAMANA</v>
      </c>
      <c r="E4306" s="180" t="str">
        <f>+'INFO SEAL'!E4257</f>
        <v>NICOLAS DE PIEROLA</v>
      </c>
      <c r="F4306" s="180" t="str">
        <f>+IF('INFO SEAL'!I4257="BAJA TENSION","BT",IF('INFO SEAL'!I4257="MEDIA TENSION","MT","AT"))</f>
        <v>BT</v>
      </c>
      <c r="G4306" s="180">
        <f>+'INFO SEAL'!K4257</f>
        <v>7</v>
      </c>
      <c r="H4306" s="180" t="str">
        <f>+'INFO SEAL'!L4257</f>
        <v>POSTE</v>
      </c>
      <c r="I4306" s="180" t="str">
        <f>+'INFO SEAL'!M4257</f>
        <v>CONCRETO</v>
      </c>
      <c r="J4306" s="180" t="str">
        <f>+'INFO SEAL'!N4257&amp;"-"&amp;F4306</f>
        <v>PPC02-BT</v>
      </c>
      <c r="K4306" s="180"/>
      <c r="L4306" s="182" t="str">
        <f>+VLOOKUP('INFO SEAL'!N4257,$J$8:$V$50,3,FALSE)</f>
        <v>POSTE DE CONCRETO ARMADO DE  7/200/120/225</v>
      </c>
      <c r="M4306" s="33">
        <f t="shared" si="148"/>
        <v>0.1</v>
      </c>
    </row>
    <row r="4307" spans="1:13" x14ac:dyDescent="0.25">
      <c r="A4307" s="73">
        <f>+'INFO SEAL'!B4258</f>
        <v>4253</v>
      </c>
      <c r="B4307" s="180" t="str">
        <f t="shared" si="147"/>
        <v>SICODI</v>
      </c>
      <c r="C4307" s="180" t="str">
        <f>+'INFO SEAL'!C4258</f>
        <v>AREQUIPA</v>
      </c>
      <c r="D4307" s="180" t="str">
        <f>+'INFO SEAL'!D4258</f>
        <v>CAMANA</v>
      </c>
      <c r="E4307" s="180" t="str">
        <f>+'INFO SEAL'!E4258</f>
        <v>JOSE MARIA QUIMPER</v>
      </c>
      <c r="F4307" s="180" t="str">
        <f>+IF('INFO SEAL'!I4258="BAJA TENSION","BT",IF('INFO SEAL'!I4258="MEDIA TENSION","MT","AT"))</f>
        <v>BT</v>
      </c>
      <c r="G4307" s="180">
        <f>+'INFO SEAL'!K4258</f>
        <v>7</v>
      </c>
      <c r="H4307" s="180" t="str">
        <f>+'INFO SEAL'!L4258</f>
        <v>POSTE</v>
      </c>
      <c r="I4307" s="180" t="str">
        <f>+'INFO SEAL'!M4258</f>
        <v>CONCRETO</v>
      </c>
      <c r="J4307" s="180" t="str">
        <f>+'INFO SEAL'!N4258&amp;"-"&amp;F4307</f>
        <v>PPC02-BT</v>
      </c>
      <c r="K4307" s="180"/>
      <c r="L4307" s="182" t="str">
        <f>+VLOOKUP('INFO SEAL'!N4258,$J$8:$V$50,3,FALSE)</f>
        <v>POSTE DE CONCRETO ARMADO DE  7/200/120/225</v>
      </c>
      <c r="M4307" s="33">
        <f t="shared" si="148"/>
        <v>0.1</v>
      </c>
    </row>
    <row r="4308" spans="1:13" x14ac:dyDescent="0.25">
      <c r="A4308" s="73">
        <f>+'INFO SEAL'!B4259</f>
        <v>4254</v>
      </c>
      <c r="B4308" s="180" t="str">
        <f t="shared" si="147"/>
        <v>SICODI</v>
      </c>
      <c r="C4308" s="180" t="str">
        <f>+'INFO SEAL'!C4259</f>
        <v>AREQUIPA</v>
      </c>
      <c r="D4308" s="180" t="str">
        <f>+'INFO SEAL'!D4259</f>
        <v>CAMANA</v>
      </c>
      <c r="E4308" s="180" t="str">
        <f>+'INFO SEAL'!E4259</f>
        <v>JOSE MARIA QUIMPER</v>
      </c>
      <c r="F4308" s="180" t="str">
        <f>+IF('INFO SEAL'!I4259="BAJA TENSION","BT",IF('INFO SEAL'!I4259="MEDIA TENSION","MT","AT"))</f>
        <v>BT</v>
      </c>
      <c r="G4308" s="180">
        <f>+'INFO SEAL'!K4259</f>
        <v>7</v>
      </c>
      <c r="H4308" s="180" t="str">
        <f>+'INFO SEAL'!L4259</f>
        <v>POSTE</v>
      </c>
      <c r="I4308" s="180" t="str">
        <f>+'INFO SEAL'!M4259</f>
        <v>CONCRETO</v>
      </c>
      <c r="J4308" s="180" t="str">
        <f>+'INFO SEAL'!N4259&amp;"-"&amp;F4308</f>
        <v>PPC02-BT</v>
      </c>
      <c r="K4308" s="180"/>
      <c r="L4308" s="182" t="str">
        <f>+VLOOKUP('INFO SEAL'!N4259,$J$8:$V$50,3,FALSE)</f>
        <v>POSTE DE CONCRETO ARMADO DE  7/200/120/225</v>
      </c>
      <c r="M4308" s="33">
        <f t="shared" si="148"/>
        <v>0.1</v>
      </c>
    </row>
    <row r="4309" spans="1:13" x14ac:dyDescent="0.25">
      <c r="A4309" s="73">
        <f>+'INFO SEAL'!B4260</f>
        <v>4255</v>
      </c>
      <c r="B4309" s="180" t="str">
        <f t="shared" si="147"/>
        <v>SICODI</v>
      </c>
      <c r="C4309" s="180" t="str">
        <f>+'INFO SEAL'!C4260</f>
        <v>AREQUIPA</v>
      </c>
      <c r="D4309" s="180" t="str">
        <f>+'INFO SEAL'!D4260</f>
        <v>CAMANA</v>
      </c>
      <c r="E4309" s="180" t="str">
        <f>+'INFO SEAL'!E4260</f>
        <v>JOSE MARIA QUIMPER</v>
      </c>
      <c r="F4309" s="180" t="str">
        <f>+IF('INFO SEAL'!I4260="BAJA TENSION","BT",IF('INFO SEAL'!I4260="MEDIA TENSION","MT","AT"))</f>
        <v>BT</v>
      </c>
      <c r="G4309" s="180">
        <f>+'INFO SEAL'!K4260</f>
        <v>7</v>
      </c>
      <c r="H4309" s="180" t="str">
        <f>+'INFO SEAL'!L4260</f>
        <v>POSTE</v>
      </c>
      <c r="I4309" s="180" t="str">
        <f>+'INFO SEAL'!M4260</f>
        <v>CONCRETO</v>
      </c>
      <c r="J4309" s="180" t="str">
        <f>+'INFO SEAL'!N4260&amp;"-"&amp;F4309</f>
        <v>PPC02-BT</v>
      </c>
      <c r="K4309" s="180"/>
      <c r="L4309" s="182" t="str">
        <f>+VLOOKUP('INFO SEAL'!N4260,$J$8:$V$50,3,FALSE)</f>
        <v>POSTE DE CONCRETO ARMADO DE  7/200/120/225</v>
      </c>
      <c r="M4309" s="33">
        <f t="shared" si="148"/>
        <v>0.1</v>
      </c>
    </row>
    <row r="4310" spans="1:13" x14ac:dyDescent="0.25">
      <c r="A4310" s="73">
        <f>+'INFO SEAL'!B4261</f>
        <v>4256</v>
      </c>
      <c r="B4310" s="180" t="str">
        <f t="shared" si="147"/>
        <v>SICODI</v>
      </c>
      <c r="C4310" s="180" t="str">
        <f>+'INFO SEAL'!C4261</f>
        <v>AREQUIPA</v>
      </c>
      <c r="D4310" s="180" t="str">
        <f>+'INFO SEAL'!D4261</f>
        <v>CAMANA</v>
      </c>
      <c r="E4310" s="180" t="str">
        <f>+'INFO SEAL'!E4261</f>
        <v>NICOLAS DE PIEROLA</v>
      </c>
      <c r="F4310" s="180" t="str">
        <f>+IF('INFO SEAL'!I4261="BAJA TENSION","BT",IF('INFO SEAL'!I4261="MEDIA TENSION","MT","AT"))</f>
        <v>BT</v>
      </c>
      <c r="G4310" s="180">
        <f>+'INFO SEAL'!K4261</f>
        <v>7</v>
      </c>
      <c r="H4310" s="180" t="str">
        <f>+'INFO SEAL'!L4261</f>
        <v>POSTE</v>
      </c>
      <c r="I4310" s="180" t="str">
        <f>+'INFO SEAL'!M4261</f>
        <v>CONCRETO</v>
      </c>
      <c r="J4310" s="180" t="str">
        <f>+'INFO SEAL'!N4261&amp;"-"&amp;F4310</f>
        <v>PPC02-BT</v>
      </c>
      <c r="K4310" s="180"/>
      <c r="L4310" s="182" t="str">
        <f>+VLOOKUP('INFO SEAL'!N4261,$J$8:$V$50,3,FALSE)</f>
        <v>POSTE DE CONCRETO ARMADO DE  7/200/120/225</v>
      </c>
      <c r="M4310" s="33">
        <f t="shared" si="148"/>
        <v>0.1</v>
      </c>
    </row>
    <row r="4311" spans="1:13" x14ac:dyDescent="0.25">
      <c r="A4311" s="73">
        <f>+'INFO SEAL'!B4262</f>
        <v>4257</v>
      </c>
      <c r="B4311" s="180" t="str">
        <f t="shared" si="147"/>
        <v>SICODI</v>
      </c>
      <c r="C4311" s="180" t="str">
        <f>+'INFO SEAL'!C4262</f>
        <v>AREQUIPA</v>
      </c>
      <c r="D4311" s="180" t="str">
        <f>+'INFO SEAL'!D4262</f>
        <v>CAMANA</v>
      </c>
      <c r="E4311" s="180" t="str">
        <f>+'INFO SEAL'!E4262</f>
        <v>NICOLAS DE PIEROLA</v>
      </c>
      <c r="F4311" s="180" t="str">
        <f>+IF('INFO SEAL'!I4262="BAJA TENSION","BT",IF('INFO SEAL'!I4262="MEDIA TENSION","MT","AT"))</f>
        <v>BT</v>
      </c>
      <c r="G4311" s="180">
        <f>+'INFO SEAL'!K4262</f>
        <v>7</v>
      </c>
      <c r="H4311" s="180" t="str">
        <f>+'INFO SEAL'!L4262</f>
        <v>POSTE</v>
      </c>
      <c r="I4311" s="180" t="str">
        <f>+'INFO SEAL'!M4262</f>
        <v>CONCRETO</v>
      </c>
      <c r="J4311" s="180" t="str">
        <f>+'INFO SEAL'!N4262&amp;"-"&amp;F4311</f>
        <v>PPC02-BT</v>
      </c>
      <c r="K4311" s="180"/>
      <c r="L4311" s="182" t="str">
        <f>+VLOOKUP('INFO SEAL'!N4262,$J$8:$V$50,3,FALSE)</f>
        <v>POSTE DE CONCRETO ARMADO DE  7/200/120/225</v>
      </c>
      <c r="M4311" s="33">
        <f t="shared" si="148"/>
        <v>0.1</v>
      </c>
    </row>
    <row r="4312" spans="1:13" x14ac:dyDescent="0.25">
      <c r="A4312" s="73">
        <f>+'INFO SEAL'!B4263</f>
        <v>4258</v>
      </c>
      <c r="B4312" s="180" t="str">
        <f t="shared" si="147"/>
        <v>SICODI</v>
      </c>
      <c r="C4312" s="180" t="str">
        <f>+'INFO SEAL'!C4263</f>
        <v>AREQUIPA</v>
      </c>
      <c r="D4312" s="180" t="str">
        <f>+'INFO SEAL'!D4263</f>
        <v>CAMANA</v>
      </c>
      <c r="E4312" s="180" t="str">
        <f>+'INFO SEAL'!E4263</f>
        <v>CAMANA</v>
      </c>
      <c r="F4312" s="180" t="str">
        <f>+IF('INFO SEAL'!I4263="BAJA TENSION","BT",IF('INFO SEAL'!I4263="MEDIA TENSION","MT","AT"))</f>
        <v>BT</v>
      </c>
      <c r="G4312" s="180">
        <f>+'INFO SEAL'!K4263</f>
        <v>8</v>
      </c>
      <c r="H4312" s="180" t="str">
        <f>+'INFO SEAL'!L4263</f>
        <v>POSTE</v>
      </c>
      <c r="I4312" s="180" t="str">
        <f>+'INFO SEAL'!M4263</f>
        <v>CONCRETO</v>
      </c>
      <c r="J4312" s="180" t="str">
        <f>+'INFO SEAL'!N4263&amp;"-"&amp;F4312</f>
        <v>PPC05-BT</v>
      </c>
      <c r="K4312" s="180"/>
      <c r="L4312" s="182" t="str">
        <f>+VLOOKUP('INFO SEAL'!N4263,$J$8:$V$50,3,FALSE)</f>
        <v>POSTE DE CONCRETO ARMADO DE  8/200/120/240</v>
      </c>
      <c r="M4312" s="33">
        <f t="shared" si="148"/>
        <v>0.1</v>
      </c>
    </row>
    <row r="4313" spans="1:13" x14ac:dyDescent="0.25">
      <c r="A4313" s="73">
        <f>+'INFO SEAL'!B4264</f>
        <v>4259</v>
      </c>
      <c r="B4313" s="180" t="str">
        <f t="shared" si="147"/>
        <v>SICODI</v>
      </c>
      <c r="C4313" s="180" t="str">
        <f>+'INFO SEAL'!C4264</f>
        <v>AREQUIPA</v>
      </c>
      <c r="D4313" s="180" t="str">
        <f>+'INFO SEAL'!D4264</f>
        <v>CAMANA</v>
      </c>
      <c r="E4313" s="180" t="str">
        <f>+'INFO SEAL'!E4264</f>
        <v>SAMUEL PASTOR</v>
      </c>
      <c r="F4313" s="180" t="str">
        <f>+IF('INFO SEAL'!I4264="BAJA TENSION","BT",IF('INFO SEAL'!I4264="MEDIA TENSION","MT","AT"))</f>
        <v>BT</v>
      </c>
      <c r="G4313" s="180">
        <f>+'INFO SEAL'!K4264</f>
        <v>7</v>
      </c>
      <c r="H4313" s="180" t="str">
        <f>+'INFO SEAL'!L4264</f>
        <v>POSTE</v>
      </c>
      <c r="I4313" s="180" t="str">
        <f>+'INFO SEAL'!M4264</f>
        <v>CONCRETO</v>
      </c>
      <c r="J4313" s="180" t="str">
        <f>+'INFO SEAL'!N4264&amp;"-"&amp;F4313</f>
        <v>PPC02-BT</v>
      </c>
      <c r="K4313" s="180"/>
      <c r="L4313" s="182" t="str">
        <f>+VLOOKUP('INFO SEAL'!N4264,$J$8:$V$50,3,FALSE)</f>
        <v>POSTE DE CONCRETO ARMADO DE  7/200/120/225</v>
      </c>
      <c r="M4313" s="33">
        <f t="shared" si="148"/>
        <v>0.1</v>
      </c>
    </row>
    <row r="4314" spans="1:13" x14ac:dyDescent="0.25">
      <c r="A4314" s="73">
        <f>+'INFO SEAL'!B4265</f>
        <v>4260</v>
      </c>
      <c r="B4314" s="180" t="str">
        <f t="shared" si="147"/>
        <v>SICODI</v>
      </c>
      <c r="C4314" s="180" t="str">
        <f>+'INFO SEAL'!C4265</f>
        <v>AREQUIPA</v>
      </c>
      <c r="D4314" s="180" t="str">
        <f>+'INFO SEAL'!D4265</f>
        <v>CAMANA</v>
      </c>
      <c r="E4314" s="180" t="str">
        <f>+'INFO SEAL'!E4265</f>
        <v>CAMANA</v>
      </c>
      <c r="F4314" s="180" t="str">
        <f>+IF('INFO SEAL'!I4265="BAJA TENSION","BT",IF('INFO SEAL'!I4265="MEDIA TENSION","MT","AT"))</f>
        <v>BT</v>
      </c>
      <c r="G4314" s="180">
        <f>+'INFO SEAL'!K4265</f>
        <v>8</v>
      </c>
      <c r="H4314" s="180" t="str">
        <f>+'INFO SEAL'!L4265</f>
        <v>POSTE</v>
      </c>
      <c r="I4314" s="180" t="str">
        <f>+'INFO SEAL'!M4265</f>
        <v>CONCRETO</v>
      </c>
      <c r="J4314" s="180" t="str">
        <f>+'INFO SEAL'!N4265&amp;"-"&amp;F4314</f>
        <v>PPC05-BT</v>
      </c>
      <c r="K4314" s="180"/>
      <c r="L4314" s="182" t="str">
        <f>+VLOOKUP('INFO SEAL'!N4265,$J$8:$V$50,3,FALSE)</f>
        <v>POSTE DE CONCRETO ARMADO DE  8/200/120/240</v>
      </c>
      <c r="M4314" s="33">
        <f t="shared" si="148"/>
        <v>0.1</v>
      </c>
    </row>
    <row r="4315" spans="1:13" x14ac:dyDescent="0.25">
      <c r="A4315" s="73">
        <f>+'INFO SEAL'!B4266</f>
        <v>4261</v>
      </c>
      <c r="B4315" s="180" t="str">
        <f t="shared" si="147"/>
        <v>SICODI</v>
      </c>
      <c r="C4315" s="180" t="str">
        <f>+'INFO SEAL'!C4266</f>
        <v>AREQUIPA</v>
      </c>
      <c r="D4315" s="180" t="str">
        <f>+'INFO SEAL'!D4266</f>
        <v>CAMANA</v>
      </c>
      <c r="E4315" s="180" t="str">
        <f>+'INFO SEAL'!E4266</f>
        <v>SAMUEL PASTOR</v>
      </c>
      <c r="F4315" s="180" t="str">
        <f>+IF('INFO SEAL'!I4266="BAJA TENSION","BT",IF('INFO SEAL'!I4266="MEDIA TENSION","MT","AT"))</f>
        <v>BT</v>
      </c>
      <c r="G4315" s="180">
        <f>+'INFO SEAL'!K4266</f>
        <v>7</v>
      </c>
      <c r="H4315" s="180" t="str">
        <f>+'INFO SEAL'!L4266</f>
        <v>POSTE</v>
      </c>
      <c r="I4315" s="180" t="str">
        <f>+'INFO SEAL'!M4266</f>
        <v>CONCRETO</v>
      </c>
      <c r="J4315" s="180" t="str">
        <f>+'INFO SEAL'!N4266&amp;"-"&amp;F4315</f>
        <v>PPC02-BT</v>
      </c>
      <c r="K4315" s="180"/>
      <c r="L4315" s="182" t="str">
        <f>+VLOOKUP('INFO SEAL'!N4266,$J$8:$V$50,3,FALSE)</f>
        <v>POSTE DE CONCRETO ARMADO DE  7/200/120/225</v>
      </c>
      <c r="M4315" s="33">
        <f t="shared" si="148"/>
        <v>0.1</v>
      </c>
    </row>
    <row r="4316" spans="1:13" x14ac:dyDescent="0.25">
      <c r="A4316" s="73">
        <f>+'INFO SEAL'!B4267</f>
        <v>4262</v>
      </c>
      <c r="B4316" s="180" t="str">
        <f t="shared" si="147"/>
        <v>SICODI</v>
      </c>
      <c r="C4316" s="180" t="str">
        <f>+'INFO SEAL'!C4267</f>
        <v>AREQUIPA</v>
      </c>
      <c r="D4316" s="180" t="str">
        <f>+'INFO SEAL'!D4267</f>
        <v>CAMANA</v>
      </c>
      <c r="E4316" s="180" t="str">
        <f>+'INFO SEAL'!E4267</f>
        <v>SAMUEL PASTOR</v>
      </c>
      <c r="F4316" s="180" t="str">
        <f>+IF('INFO SEAL'!I4267="BAJA TENSION","BT",IF('INFO SEAL'!I4267="MEDIA TENSION","MT","AT"))</f>
        <v>BT</v>
      </c>
      <c r="G4316" s="180">
        <f>+'INFO SEAL'!K4267</f>
        <v>7</v>
      </c>
      <c r="H4316" s="180" t="str">
        <f>+'INFO SEAL'!L4267</f>
        <v>POSTE</v>
      </c>
      <c r="I4316" s="180" t="str">
        <f>+'INFO SEAL'!M4267</f>
        <v>CONCRETO</v>
      </c>
      <c r="J4316" s="180" t="str">
        <f>+'INFO SEAL'!N4267&amp;"-"&amp;F4316</f>
        <v>PPC02-BT</v>
      </c>
      <c r="K4316" s="180"/>
      <c r="L4316" s="182" t="str">
        <f>+VLOOKUP('INFO SEAL'!N4267,$J$8:$V$50,3,FALSE)</f>
        <v>POSTE DE CONCRETO ARMADO DE  7/200/120/225</v>
      </c>
      <c r="M4316" s="33">
        <f t="shared" si="148"/>
        <v>0.1</v>
      </c>
    </row>
    <row r="4317" spans="1:13" x14ac:dyDescent="0.25">
      <c r="A4317" s="73">
        <f>+'INFO SEAL'!B4268</f>
        <v>4263</v>
      </c>
      <c r="B4317" s="180" t="str">
        <f t="shared" si="147"/>
        <v>SICODI</v>
      </c>
      <c r="C4317" s="180" t="str">
        <f>+'INFO SEAL'!C4268</f>
        <v>AREQUIPA</v>
      </c>
      <c r="D4317" s="180" t="str">
        <f>+'INFO SEAL'!D4268</f>
        <v>CAMANA</v>
      </c>
      <c r="E4317" s="180" t="str">
        <f>+'INFO SEAL'!E4268</f>
        <v>SAMUEL PASTOR</v>
      </c>
      <c r="F4317" s="180" t="str">
        <f>+IF('INFO SEAL'!I4268="BAJA TENSION","BT",IF('INFO SEAL'!I4268="MEDIA TENSION","MT","AT"))</f>
        <v>BT</v>
      </c>
      <c r="G4317" s="180">
        <f>+'INFO SEAL'!K4268</f>
        <v>7</v>
      </c>
      <c r="H4317" s="180" t="str">
        <f>+'INFO SEAL'!L4268</f>
        <v>POSTE</v>
      </c>
      <c r="I4317" s="180" t="str">
        <f>+'INFO SEAL'!M4268</f>
        <v>CONCRETO</v>
      </c>
      <c r="J4317" s="180" t="str">
        <f>+'INFO SEAL'!N4268&amp;"-"&amp;F4317</f>
        <v>PPC02-BT</v>
      </c>
      <c r="K4317" s="180"/>
      <c r="L4317" s="182" t="str">
        <f>+VLOOKUP('INFO SEAL'!N4268,$J$8:$V$50,3,FALSE)</f>
        <v>POSTE DE CONCRETO ARMADO DE  7/200/120/225</v>
      </c>
      <c r="M4317" s="33">
        <f t="shared" si="148"/>
        <v>0.1</v>
      </c>
    </row>
    <row r="4318" spans="1:13" x14ac:dyDescent="0.25">
      <c r="A4318" s="73">
        <f>+'INFO SEAL'!B4269</f>
        <v>4264</v>
      </c>
      <c r="B4318" s="180" t="str">
        <f t="shared" si="147"/>
        <v>SICODI</v>
      </c>
      <c r="C4318" s="180" t="str">
        <f>+'INFO SEAL'!C4269</f>
        <v>AREQUIPA</v>
      </c>
      <c r="D4318" s="180" t="str">
        <f>+'INFO SEAL'!D4269</f>
        <v>CAMANA</v>
      </c>
      <c r="E4318" s="180" t="str">
        <f>+'INFO SEAL'!E4269</f>
        <v>SAMUEL PASTOR</v>
      </c>
      <c r="F4318" s="180" t="str">
        <f>+IF('INFO SEAL'!I4269="BAJA TENSION","BT",IF('INFO SEAL'!I4269="MEDIA TENSION","MT","AT"))</f>
        <v>BT</v>
      </c>
      <c r="G4318" s="180">
        <f>+'INFO SEAL'!K4269</f>
        <v>7</v>
      </c>
      <c r="H4318" s="180" t="str">
        <f>+'INFO SEAL'!L4269</f>
        <v>POSTE</v>
      </c>
      <c r="I4318" s="180" t="str">
        <f>+'INFO SEAL'!M4269</f>
        <v>CONCRETO</v>
      </c>
      <c r="J4318" s="180" t="str">
        <f>+'INFO SEAL'!N4269&amp;"-"&amp;F4318</f>
        <v>PPC02-BT</v>
      </c>
      <c r="K4318" s="180"/>
      <c r="L4318" s="182" t="str">
        <f>+VLOOKUP('INFO SEAL'!N4269,$J$8:$V$50,3,FALSE)</f>
        <v>POSTE DE CONCRETO ARMADO DE  7/200/120/225</v>
      </c>
      <c r="M4318" s="33">
        <f t="shared" si="148"/>
        <v>0.1</v>
      </c>
    </row>
    <row r="4319" spans="1:13" x14ac:dyDescent="0.25">
      <c r="A4319" s="73">
        <f>+'INFO SEAL'!B4270</f>
        <v>4265</v>
      </c>
      <c r="B4319" s="180" t="str">
        <f t="shared" si="147"/>
        <v>SICODI</v>
      </c>
      <c r="C4319" s="180" t="str">
        <f>+'INFO SEAL'!C4270</f>
        <v>AREQUIPA</v>
      </c>
      <c r="D4319" s="180" t="str">
        <f>+'INFO SEAL'!D4270</f>
        <v>CAMANA</v>
      </c>
      <c r="E4319" s="180" t="str">
        <f>+'INFO SEAL'!E4270</f>
        <v>CAMANA</v>
      </c>
      <c r="F4319" s="180" t="str">
        <f>+IF('INFO SEAL'!I4270="BAJA TENSION","BT",IF('INFO SEAL'!I4270="MEDIA TENSION","MT","AT"))</f>
        <v>BT</v>
      </c>
      <c r="G4319" s="180">
        <f>+'INFO SEAL'!K4270</f>
        <v>7</v>
      </c>
      <c r="H4319" s="180" t="str">
        <f>+'INFO SEAL'!L4270</f>
        <v>POSTE</v>
      </c>
      <c r="I4319" s="180" t="str">
        <f>+'INFO SEAL'!M4270</f>
        <v>CONCRETO</v>
      </c>
      <c r="J4319" s="180" t="str">
        <f>+'INFO SEAL'!N4270&amp;"-"&amp;F4319</f>
        <v>PPC02-BT</v>
      </c>
      <c r="K4319" s="180"/>
      <c r="L4319" s="182" t="str">
        <f>+VLOOKUP('INFO SEAL'!N4270,$J$8:$V$50,3,FALSE)</f>
        <v>POSTE DE CONCRETO ARMADO DE  7/200/120/225</v>
      </c>
      <c r="M4319" s="33">
        <f t="shared" si="148"/>
        <v>0.1</v>
      </c>
    </row>
    <row r="4320" spans="1:13" x14ac:dyDescent="0.25">
      <c r="A4320" s="73">
        <f>+'INFO SEAL'!B4271</f>
        <v>4266</v>
      </c>
      <c r="B4320" s="180" t="str">
        <f t="shared" si="147"/>
        <v>SICODI</v>
      </c>
      <c r="C4320" s="180" t="str">
        <f>+'INFO SEAL'!C4271</f>
        <v>AREQUIPA</v>
      </c>
      <c r="D4320" s="180" t="str">
        <f>+'INFO SEAL'!D4271</f>
        <v>CAMANA</v>
      </c>
      <c r="E4320" s="180" t="str">
        <f>+'INFO SEAL'!E4271</f>
        <v>CAMANA</v>
      </c>
      <c r="F4320" s="180" t="str">
        <f>+IF('INFO SEAL'!I4271="BAJA TENSION","BT",IF('INFO SEAL'!I4271="MEDIA TENSION","MT","AT"))</f>
        <v>BT</v>
      </c>
      <c r="G4320" s="180">
        <f>+'INFO SEAL'!K4271</f>
        <v>8</v>
      </c>
      <c r="H4320" s="180" t="str">
        <f>+'INFO SEAL'!L4271</f>
        <v>POSTE</v>
      </c>
      <c r="I4320" s="180" t="str">
        <f>+'INFO SEAL'!M4271</f>
        <v>CONCRETO</v>
      </c>
      <c r="J4320" s="180" t="str">
        <f>+'INFO SEAL'!N4271&amp;"-"&amp;F4320</f>
        <v>PPC05-BT</v>
      </c>
      <c r="K4320" s="180"/>
      <c r="L4320" s="182" t="str">
        <f>+VLOOKUP('INFO SEAL'!N4271,$J$8:$V$50,3,FALSE)</f>
        <v>POSTE DE CONCRETO ARMADO DE  8/200/120/240</v>
      </c>
      <c r="M4320" s="33">
        <f t="shared" si="148"/>
        <v>0.1</v>
      </c>
    </row>
    <row r="4321" spans="1:13" x14ac:dyDescent="0.25">
      <c r="A4321" s="73">
        <f>+'INFO SEAL'!B4272</f>
        <v>4267</v>
      </c>
      <c r="B4321" s="180" t="str">
        <f t="shared" si="147"/>
        <v>SICODI</v>
      </c>
      <c r="C4321" s="180" t="str">
        <f>+'INFO SEAL'!C4272</f>
        <v>AREQUIPA</v>
      </c>
      <c r="D4321" s="180" t="str">
        <f>+'INFO SEAL'!D4272</f>
        <v>CAMANA</v>
      </c>
      <c r="E4321" s="180" t="str">
        <f>+'INFO SEAL'!E4272</f>
        <v>MARISCAL CACERES</v>
      </c>
      <c r="F4321" s="180" t="str">
        <f>+IF('INFO SEAL'!I4272="BAJA TENSION","BT",IF('INFO SEAL'!I4272="MEDIA TENSION","MT","AT"))</f>
        <v>BT</v>
      </c>
      <c r="G4321" s="180">
        <f>+'INFO SEAL'!K4272</f>
        <v>7</v>
      </c>
      <c r="H4321" s="180" t="str">
        <f>+'INFO SEAL'!L4272</f>
        <v>POSTE</v>
      </c>
      <c r="I4321" s="180" t="str">
        <f>+'INFO SEAL'!M4272</f>
        <v>CONCRETO</v>
      </c>
      <c r="J4321" s="180" t="str">
        <f>+'INFO SEAL'!N4272&amp;"-"&amp;F4321</f>
        <v>PPC02-BT</v>
      </c>
      <c r="K4321" s="180"/>
      <c r="L4321" s="182" t="str">
        <f>+VLOOKUP('INFO SEAL'!N4272,$J$8:$V$50,3,FALSE)</f>
        <v>POSTE DE CONCRETO ARMADO DE  7/200/120/225</v>
      </c>
      <c r="M4321" s="33">
        <f t="shared" si="148"/>
        <v>0.1</v>
      </c>
    </row>
    <row r="4322" spans="1:13" x14ac:dyDescent="0.25">
      <c r="A4322" s="73">
        <f>+'INFO SEAL'!B4273</f>
        <v>4268</v>
      </c>
      <c r="B4322" s="180" t="str">
        <f t="shared" si="147"/>
        <v>SICODI</v>
      </c>
      <c r="C4322" s="180" t="str">
        <f>+'INFO SEAL'!C4273</f>
        <v>AREQUIPA</v>
      </c>
      <c r="D4322" s="180" t="str">
        <f>+'INFO SEAL'!D4273</f>
        <v>CAMANA</v>
      </c>
      <c r="E4322" s="180" t="str">
        <f>+'INFO SEAL'!E4273</f>
        <v>CAMANA</v>
      </c>
      <c r="F4322" s="180" t="str">
        <f>+IF('INFO SEAL'!I4273="BAJA TENSION","BT",IF('INFO SEAL'!I4273="MEDIA TENSION","MT","AT"))</f>
        <v>BT</v>
      </c>
      <c r="G4322" s="180">
        <f>+'INFO SEAL'!K4273</f>
        <v>8</v>
      </c>
      <c r="H4322" s="180" t="str">
        <f>+'INFO SEAL'!L4273</f>
        <v>POSTE</v>
      </c>
      <c r="I4322" s="180" t="str">
        <f>+'INFO SEAL'!M4273</f>
        <v>CONCRETO</v>
      </c>
      <c r="J4322" s="180" t="str">
        <f>+'INFO SEAL'!N4273&amp;"-"&amp;F4322</f>
        <v>PPC05-BT</v>
      </c>
      <c r="K4322" s="180"/>
      <c r="L4322" s="182" t="str">
        <f>+VLOOKUP('INFO SEAL'!N4273,$J$8:$V$50,3,FALSE)</f>
        <v>POSTE DE CONCRETO ARMADO DE  8/200/120/240</v>
      </c>
      <c r="M4322" s="33">
        <f t="shared" si="148"/>
        <v>0.1</v>
      </c>
    </row>
    <row r="4323" spans="1:13" x14ac:dyDescent="0.25">
      <c r="A4323" s="73">
        <f>+'INFO SEAL'!B4274</f>
        <v>4269</v>
      </c>
      <c r="B4323" s="180" t="str">
        <f t="shared" si="147"/>
        <v>SICODI</v>
      </c>
      <c r="C4323" s="180" t="str">
        <f>+'INFO SEAL'!C4274</f>
        <v>AREQUIPA</v>
      </c>
      <c r="D4323" s="180" t="str">
        <f>+'INFO SEAL'!D4274</f>
        <v>CAMANA</v>
      </c>
      <c r="E4323" s="180" t="str">
        <f>+'INFO SEAL'!E4274</f>
        <v>JOSE MARIA QUIMPER</v>
      </c>
      <c r="F4323" s="180" t="str">
        <f>+IF('INFO SEAL'!I4274="BAJA TENSION","BT",IF('INFO SEAL'!I4274="MEDIA TENSION","MT","AT"))</f>
        <v>BT</v>
      </c>
      <c r="G4323" s="180">
        <f>+'INFO SEAL'!K4274</f>
        <v>7</v>
      </c>
      <c r="H4323" s="180" t="str">
        <f>+'INFO SEAL'!L4274</f>
        <v>POSTE</v>
      </c>
      <c r="I4323" s="180" t="str">
        <f>+'INFO SEAL'!M4274</f>
        <v>CONCRETO</v>
      </c>
      <c r="J4323" s="180" t="str">
        <f>+'INFO SEAL'!N4274&amp;"-"&amp;F4323</f>
        <v>PPC02-BT</v>
      </c>
      <c r="K4323" s="180"/>
      <c r="L4323" s="182" t="str">
        <f>+VLOOKUP('INFO SEAL'!N4274,$J$8:$V$50,3,FALSE)</f>
        <v>POSTE DE CONCRETO ARMADO DE  7/200/120/225</v>
      </c>
      <c r="M4323" s="33">
        <f t="shared" si="148"/>
        <v>0.1</v>
      </c>
    </row>
    <row r="4324" spans="1:13" x14ac:dyDescent="0.25">
      <c r="A4324" s="73">
        <f>+'INFO SEAL'!B4275</f>
        <v>4270</v>
      </c>
      <c r="B4324" s="180" t="str">
        <f t="shared" si="147"/>
        <v>SICODI</v>
      </c>
      <c r="C4324" s="180" t="str">
        <f>+'INFO SEAL'!C4275</f>
        <v>AREQUIPA</v>
      </c>
      <c r="D4324" s="180" t="str">
        <f>+'INFO SEAL'!D4275</f>
        <v>CAMANA</v>
      </c>
      <c r="E4324" s="180" t="str">
        <f>+'INFO SEAL'!E4275</f>
        <v>CAMANA</v>
      </c>
      <c r="F4324" s="180" t="str">
        <f>+IF('INFO SEAL'!I4275="BAJA TENSION","BT",IF('INFO SEAL'!I4275="MEDIA TENSION","MT","AT"))</f>
        <v>BT</v>
      </c>
      <c r="G4324" s="180">
        <f>+'INFO SEAL'!K4275</f>
        <v>8</v>
      </c>
      <c r="H4324" s="180" t="str">
        <f>+'INFO SEAL'!L4275</f>
        <v>POSTE</v>
      </c>
      <c r="I4324" s="180" t="str">
        <f>+'INFO SEAL'!M4275</f>
        <v>CONCRETO</v>
      </c>
      <c r="J4324" s="180" t="str">
        <f>+'INFO SEAL'!N4275&amp;"-"&amp;F4324</f>
        <v>PPC05-BT</v>
      </c>
      <c r="K4324" s="180"/>
      <c r="L4324" s="182" t="str">
        <f>+VLOOKUP('INFO SEAL'!N4275,$J$8:$V$50,3,FALSE)</f>
        <v>POSTE DE CONCRETO ARMADO DE  8/200/120/240</v>
      </c>
      <c r="M4324" s="33">
        <f t="shared" si="148"/>
        <v>0.1</v>
      </c>
    </row>
    <row r="4325" spans="1:13" x14ac:dyDescent="0.25">
      <c r="A4325" s="73">
        <f>+'INFO SEAL'!B4276</f>
        <v>4271</v>
      </c>
      <c r="B4325" s="180" t="str">
        <f t="shared" si="147"/>
        <v>SICODI</v>
      </c>
      <c r="C4325" s="180" t="str">
        <f>+'INFO SEAL'!C4276</f>
        <v>AREQUIPA</v>
      </c>
      <c r="D4325" s="180" t="str">
        <f>+'INFO SEAL'!D4276</f>
        <v>CAMANA</v>
      </c>
      <c r="E4325" s="180" t="str">
        <f>+'INFO SEAL'!E4276</f>
        <v>JOSE MARIA QUIMPER</v>
      </c>
      <c r="F4325" s="180" t="str">
        <f>+IF('INFO SEAL'!I4276="BAJA TENSION","BT",IF('INFO SEAL'!I4276="MEDIA TENSION","MT","AT"))</f>
        <v>BT</v>
      </c>
      <c r="G4325" s="180">
        <f>+'INFO SEAL'!K4276</f>
        <v>7</v>
      </c>
      <c r="H4325" s="180" t="str">
        <f>+'INFO SEAL'!L4276</f>
        <v>POSTE</v>
      </c>
      <c r="I4325" s="180" t="str">
        <f>+'INFO SEAL'!M4276</f>
        <v>CONCRETO</v>
      </c>
      <c r="J4325" s="180" t="str">
        <f>+'INFO SEAL'!N4276&amp;"-"&amp;F4325</f>
        <v>PPC02-BT</v>
      </c>
      <c r="K4325" s="180"/>
      <c r="L4325" s="182" t="str">
        <f>+VLOOKUP('INFO SEAL'!N4276,$J$8:$V$50,3,FALSE)</f>
        <v>POSTE DE CONCRETO ARMADO DE  7/200/120/225</v>
      </c>
      <c r="M4325" s="33">
        <f t="shared" si="148"/>
        <v>0.1</v>
      </c>
    </row>
    <row r="4326" spans="1:13" x14ac:dyDescent="0.25">
      <c r="A4326" s="73">
        <f>+'INFO SEAL'!B4277</f>
        <v>4272</v>
      </c>
      <c r="B4326" s="180" t="str">
        <f t="shared" si="147"/>
        <v>SICODI</v>
      </c>
      <c r="C4326" s="180" t="str">
        <f>+'INFO SEAL'!C4277</f>
        <v>AREQUIPA</v>
      </c>
      <c r="D4326" s="180" t="str">
        <f>+'INFO SEAL'!D4277</f>
        <v>CAMANA</v>
      </c>
      <c r="E4326" s="180" t="str">
        <f>+'INFO SEAL'!E4277</f>
        <v>CAMANA</v>
      </c>
      <c r="F4326" s="180" t="str">
        <f>+IF('INFO SEAL'!I4277="BAJA TENSION","BT",IF('INFO SEAL'!I4277="MEDIA TENSION","MT","AT"))</f>
        <v>BT</v>
      </c>
      <c r="G4326" s="180">
        <f>+'INFO SEAL'!K4277</f>
        <v>7</v>
      </c>
      <c r="H4326" s="180" t="str">
        <f>+'INFO SEAL'!L4277</f>
        <v>POSTE</v>
      </c>
      <c r="I4326" s="180" t="str">
        <f>+'INFO SEAL'!M4277</f>
        <v>CONCRETO</v>
      </c>
      <c r="J4326" s="180" t="str">
        <f>+'INFO SEAL'!N4277&amp;"-"&amp;F4326</f>
        <v>PPC02-BT</v>
      </c>
      <c r="K4326" s="180"/>
      <c r="L4326" s="182" t="str">
        <f>+VLOOKUP('INFO SEAL'!N4277,$J$8:$V$50,3,FALSE)</f>
        <v>POSTE DE CONCRETO ARMADO DE  7/200/120/225</v>
      </c>
      <c r="M4326" s="33">
        <f t="shared" si="148"/>
        <v>0.1</v>
      </c>
    </row>
    <row r="4327" spans="1:13" x14ac:dyDescent="0.25">
      <c r="A4327" s="73">
        <f>+'INFO SEAL'!B4278</f>
        <v>4273</v>
      </c>
      <c r="B4327" s="180" t="str">
        <f t="shared" si="147"/>
        <v>SICODI</v>
      </c>
      <c r="C4327" s="180" t="str">
        <f>+'INFO SEAL'!C4278</f>
        <v>AREQUIPA</v>
      </c>
      <c r="D4327" s="180" t="str">
        <f>+'INFO SEAL'!D4278</f>
        <v>CAMANA</v>
      </c>
      <c r="E4327" s="180" t="str">
        <f>+'INFO SEAL'!E4278</f>
        <v>SAMUEL PASTOR</v>
      </c>
      <c r="F4327" s="180" t="str">
        <f>+IF('INFO SEAL'!I4278="BAJA TENSION","BT",IF('INFO SEAL'!I4278="MEDIA TENSION","MT","AT"))</f>
        <v>BT</v>
      </c>
      <c r="G4327" s="180">
        <f>+'INFO SEAL'!K4278</f>
        <v>8</v>
      </c>
      <c r="H4327" s="180" t="str">
        <f>+'INFO SEAL'!L4278</f>
        <v>POSTE</v>
      </c>
      <c r="I4327" s="180" t="str">
        <f>+'INFO SEAL'!M4278</f>
        <v>CONCRETO</v>
      </c>
      <c r="J4327" s="180" t="str">
        <f>+'INFO SEAL'!N4278&amp;"-"&amp;F4327</f>
        <v>PPC06-BT</v>
      </c>
      <c r="K4327" s="180"/>
      <c r="L4327" s="182" t="str">
        <f>+VLOOKUP('INFO SEAL'!N4278,$J$8:$V$50,3,FALSE)</f>
        <v>POSTE DE CONCRETO ARMADO DE  8/300/120/240</v>
      </c>
      <c r="M4327" s="33">
        <f t="shared" si="148"/>
        <v>0.1</v>
      </c>
    </row>
    <row r="4328" spans="1:13" x14ac:dyDescent="0.25">
      <c r="A4328" s="73">
        <f>+'INFO SEAL'!B4279</f>
        <v>4274</v>
      </c>
      <c r="B4328" s="180" t="str">
        <f t="shared" si="147"/>
        <v>SICODI</v>
      </c>
      <c r="C4328" s="180" t="str">
        <f>+'INFO SEAL'!C4279</f>
        <v>AREQUIPA</v>
      </c>
      <c r="D4328" s="180" t="str">
        <f>+'INFO SEAL'!D4279</f>
        <v>CAMANA</v>
      </c>
      <c r="E4328" s="180" t="str">
        <f>+'INFO SEAL'!E4279</f>
        <v>MARISCAL CACERES</v>
      </c>
      <c r="F4328" s="180" t="str">
        <f>+IF('INFO SEAL'!I4279="BAJA TENSION","BT",IF('INFO SEAL'!I4279="MEDIA TENSION","MT","AT"))</f>
        <v>BT</v>
      </c>
      <c r="G4328" s="180">
        <f>+'INFO SEAL'!K4279</f>
        <v>7</v>
      </c>
      <c r="H4328" s="180" t="str">
        <f>+'INFO SEAL'!L4279</f>
        <v>POSTE</v>
      </c>
      <c r="I4328" s="180" t="str">
        <f>+'INFO SEAL'!M4279</f>
        <v>CONCRETO</v>
      </c>
      <c r="J4328" s="180" t="str">
        <f>+'INFO SEAL'!N4279&amp;"-"&amp;F4328</f>
        <v>PPC02-BT</v>
      </c>
      <c r="K4328" s="180"/>
      <c r="L4328" s="182" t="str">
        <f>+VLOOKUP('INFO SEAL'!N4279,$J$8:$V$50,3,FALSE)</f>
        <v>POSTE DE CONCRETO ARMADO DE  7/200/120/225</v>
      </c>
      <c r="M4328" s="33">
        <f t="shared" si="148"/>
        <v>0.1</v>
      </c>
    </row>
    <row r="4329" spans="1:13" x14ac:dyDescent="0.25">
      <c r="A4329" s="73">
        <f>+'INFO SEAL'!B4280</f>
        <v>4275</v>
      </c>
      <c r="B4329" s="180" t="str">
        <f t="shared" si="147"/>
        <v>SICODI</v>
      </c>
      <c r="C4329" s="180" t="str">
        <f>+'INFO SEAL'!C4280</f>
        <v>AREQUIPA</v>
      </c>
      <c r="D4329" s="180" t="str">
        <f>+'INFO SEAL'!D4280</f>
        <v>CAMANA</v>
      </c>
      <c r="E4329" s="180" t="str">
        <f>+'INFO SEAL'!E4280</f>
        <v>CAMANA</v>
      </c>
      <c r="F4329" s="180" t="str">
        <f>+IF('INFO SEAL'!I4280="BAJA TENSION","BT",IF('INFO SEAL'!I4280="MEDIA TENSION","MT","AT"))</f>
        <v>BT</v>
      </c>
      <c r="G4329" s="180">
        <f>+'INFO SEAL'!K4280</f>
        <v>7</v>
      </c>
      <c r="H4329" s="180" t="str">
        <f>+'INFO SEAL'!L4280</f>
        <v>POSTE</v>
      </c>
      <c r="I4329" s="180" t="str">
        <f>+'INFO SEAL'!M4280</f>
        <v>CONCRETO</v>
      </c>
      <c r="J4329" s="180" t="str">
        <f>+'INFO SEAL'!N4280&amp;"-"&amp;F4329</f>
        <v>PPC02-BT</v>
      </c>
      <c r="K4329" s="180"/>
      <c r="L4329" s="182" t="str">
        <f>+VLOOKUP('INFO SEAL'!N4280,$J$8:$V$50,3,FALSE)</f>
        <v>POSTE DE CONCRETO ARMADO DE  7/200/120/225</v>
      </c>
      <c r="M4329" s="33">
        <f t="shared" si="148"/>
        <v>0.1</v>
      </c>
    </row>
    <row r="4330" spans="1:13" x14ac:dyDescent="0.25">
      <c r="A4330" s="73">
        <f>+'INFO SEAL'!B4281</f>
        <v>4276</v>
      </c>
      <c r="B4330" s="180" t="str">
        <f t="shared" si="147"/>
        <v>SICODI</v>
      </c>
      <c r="C4330" s="180" t="str">
        <f>+'INFO SEAL'!C4281</f>
        <v>AREQUIPA</v>
      </c>
      <c r="D4330" s="180" t="str">
        <f>+'INFO SEAL'!D4281</f>
        <v>AREQUIPA</v>
      </c>
      <c r="E4330" s="180" t="str">
        <f>+'INFO SEAL'!E4281</f>
        <v>SABANDIA</v>
      </c>
      <c r="F4330" s="180" t="str">
        <f>+IF('INFO SEAL'!I4281="BAJA TENSION","BT",IF('INFO SEAL'!I4281="MEDIA TENSION","MT","AT"))</f>
        <v>MT</v>
      </c>
      <c r="G4330" s="180">
        <f>+'INFO SEAL'!K4281</f>
        <v>13</v>
      </c>
      <c r="H4330" s="180" t="str">
        <f>+'INFO SEAL'!L4281</f>
        <v>POSTE</v>
      </c>
      <c r="I4330" s="180" t="str">
        <f>+'INFO SEAL'!M4281</f>
        <v>CONCRETO</v>
      </c>
      <c r="J4330" s="180" t="str">
        <f>+'INFO SEAL'!N4281&amp;"-"&amp;F4330</f>
        <v>PPC19-MT</v>
      </c>
      <c r="K4330" s="180"/>
      <c r="L4330" s="182" t="str">
        <f>+VLOOKUP('INFO SEAL'!N4281,$J$8:$V$50,3,FALSE)</f>
        <v>POSTE DE CONCRETO ARMADO DE 13/300/150/345</v>
      </c>
      <c r="M4330" s="33">
        <f t="shared" si="148"/>
        <v>0.5</v>
      </c>
    </row>
    <row r="4331" spans="1:13" x14ac:dyDescent="0.25">
      <c r="A4331" s="73">
        <f>+'INFO SEAL'!B4282</f>
        <v>4277</v>
      </c>
      <c r="B4331" s="180" t="str">
        <f t="shared" si="147"/>
        <v>SICODI</v>
      </c>
      <c r="C4331" s="180" t="str">
        <f>+'INFO SEAL'!C4282</f>
        <v>AREQUIPA</v>
      </c>
      <c r="D4331" s="180" t="str">
        <f>+'INFO SEAL'!D4282</f>
        <v>AREQUIPA</v>
      </c>
      <c r="E4331" s="180" t="str">
        <f>+'INFO SEAL'!E4282</f>
        <v>SABANDIA</v>
      </c>
      <c r="F4331" s="180" t="str">
        <f>+IF('INFO SEAL'!I4282="BAJA TENSION","BT",IF('INFO SEAL'!I4282="MEDIA TENSION","MT","AT"))</f>
        <v>MT</v>
      </c>
      <c r="G4331" s="180">
        <f>+'INFO SEAL'!K4282</f>
        <v>13</v>
      </c>
      <c r="H4331" s="180" t="str">
        <f>+'INFO SEAL'!L4282</f>
        <v>POSTE</v>
      </c>
      <c r="I4331" s="180" t="str">
        <f>+'INFO SEAL'!M4282</f>
        <v>CONCRETO</v>
      </c>
      <c r="J4331" s="180" t="str">
        <f>+'INFO SEAL'!N4282&amp;"-"&amp;F4331</f>
        <v>PPC19-MT</v>
      </c>
      <c r="K4331" s="180"/>
      <c r="L4331" s="182" t="str">
        <f>+VLOOKUP('INFO SEAL'!N4282,$J$8:$V$50,3,FALSE)</f>
        <v>POSTE DE CONCRETO ARMADO DE 13/300/150/345</v>
      </c>
      <c r="M4331" s="33">
        <f t="shared" si="148"/>
        <v>0.5</v>
      </c>
    </row>
    <row r="4332" spans="1:13" x14ac:dyDescent="0.25">
      <c r="A4332" s="73">
        <f>+'INFO SEAL'!B4283</f>
        <v>4278</v>
      </c>
      <c r="B4332" s="180" t="str">
        <f t="shared" si="147"/>
        <v>SICODI</v>
      </c>
      <c r="C4332" s="180" t="str">
        <f>+'INFO SEAL'!C4283</f>
        <v>AREQUIPA</v>
      </c>
      <c r="D4332" s="180" t="str">
        <f>+'INFO SEAL'!D4283</f>
        <v>AREQUIPA</v>
      </c>
      <c r="E4332" s="180" t="str">
        <f>+'INFO SEAL'!E4283</f>
        <v>SABANDIA</v>
      </c>
      <c r="F4332" s="180" t="str">
        <f>+IF('INFO SEAL'!I4283="BAJA TENSION","BT",IF('INFO SEAL'!I4283="MEDIA TENSION","MT","AT"))</f>
        <v>MT</v>
      </c>
      <c r="G4332" s="180">
        <f>+'INFO SEAL'!K4283</f>
        <v>12</v>
      </c>
      <c r="H4332" s="180" t="str">
        <f>+'INFO SEAL'!L4283</f>
        <v>POSTE</v>
      </c>
      <c r="I4332" s="180" t="str">
        <f>+'INFO SEAL'!M4283</f>
        <v>CONCRETO</v>
      </c>
      <c r="J4332" s="180" t="str">
        <f>+'INFO SEAL'!N4283&amp;"-"&amp;F4332</f>
        <v>PPC15-MT</v>
      </c>
      <c r="K4332" s="180"/>
      <c r="L4332" s="182" t="str">
        <f>+VLOOKUP('INFO SEAL'!N4283,$J$8:$V$50,3,FALSE)</f>
        <v>POSTE DE CONCRETO ARMADO DE 12/200/120/300</v>
      </c>
      <c r="M4332" s="33">
        <f t="shared" si="148"/>
        <v>0.3</v>
      </c>
    </row>
    <row r="4333" spans="1:13" x14ac:dyDescent="0.25">
      <c r="A4333" s="73">
        <f>+'INFO SEAL'!B4284</f>
        <v>4279</v>
      </c>
      <c r="B4333" s="180" t="str">
        <f t="shared" si="147"/>
        <v>SICODI</v>
      </c>
      <c r="C4333" s="180" t="str">
        <f>+'INFO SEAL'!C4284</f>
        <v>AREQUIPA</v>
      </c>
      <c r="D4333" s="180" t="str">
        <f>+'INFO SEAL'!D4284</f>
        <v>AREQUIPA</v>
      </c>
      <c r="E4333" s="180" t="str">
        <f>+'INFO SEAL'!E4284</f>
        <v>SABANDIA</v>
      </c>
      <c r="F4333" s="180" t="str">
        <f>+IF('INFO SEAL'!I4284="BAJA TENSION","BT",IF('INFO SEAL'!I4284="MEDIA TENSION","MT","AT"))</f>
        <v>MT</v>
      </c>
      <c r="G4333" s="180">
        <f>+'INFO SEAL'!K4284</f>
        <v>13</v>
      </c>
      <c r="H4333" s="180" t="str">
        <f>+'INFO SEAL'!L4284</f>
        <v>POSTE</v>
      </c>
      <c r="I4333" s="180" t="str">
        <f>+'INFO SEAL'!M4284</f>
        <v>CONCRETO</v>
      </c>
      <c r="J4333" s="180" t="str">
        <f>+'INFO SEAL'!N4284&amp;"-"&amp;F4333</f>
        <v>PPC19-MT</v>
      </c>
      <c r="K4333" s="180"/>
      <c r="L4333" s="182" t="str">
        <f>+VLOOKUP('INFO SEAL'!N4284,$J$8:$V$50,3,FALSE)</f>
        <v>POSTE DE CONCRETO ARMADO DE 13/300/150/345</v>
      </c>
      <c r="M4333" s="33">
        <f t="shared" si="148"/>
        <v>0.5</v>
      </c>
    </row>
    <row r="4334" spans="1:13" x14ac:dyDescent="0.25">
      <c r="A4334" s="73">
        <f>+'INFO SEAL'!B4285</f>
        <v>4280</v>
      </c>
      <c r="B4334" s="180" t="str">
        <f t="shared" si="147"/>
        <v>SICODI</v>
      </c>
      <c r="C4334" s="180" t="str">
        <f>+'INFO SEAL'!C4285</f>
        <v>AREQUIPA</v>
      </c>
      <c r="D4334" s="180" t="str">
        <f>+'INFO SEAL'!D4285</f>
        <v>AREQUIPA</v>
      </c>
      <c r="E4334" s="180" t="str">
        <f>+'INFO SEAL'!E4285</f>
        <v>SABANDIA</v>
      </c>
      <c r="F4334" s="180" t="str">
        <f>+IF('INFO SEAL'!I4285="BAJA TENSION","BT",IF('INFO SEAL'!I4285="MEDIA TENSION","MT","AT"))</f>
        <v>MT</v>
      </c>
      <c r="G4334" s="180">
        <f>+'INFO SEAL'!K4285</f>
        <v>13</v>
      </c>
      <c r="H4334" s="180" t="str">
        <f>+'INFO SEAL'!L4285</f>
        <v>POSTE</v>
      </c>
      <c r="I4334" s="180" t="str">
        <f>+'INFO SEAL'!M4285</f>
        <v>CONCRETO</v>
      </c>
      <c r="J4334" s="180" t="str">
        <f>+'INFO SEAL'!N4285&amp;"-"&amp;F4334</f>
        <v>PPC19-MT</v>
      </c>
      <c r="K4334" s="180"/>
      <c r="L4334" s="182" t="str">
        <f>+VLOOKUP('INFO SEAL'!N4285,$J$8:$V$50,3,FALSE)</f>
        <v>POSTE DE CONCRETO ARMADO DE 13/300/150/345</v>
      </c>
      <c r="M4334" s="33">
        <f t="shared" si="148"/>
        <v>0.5</v>
      </c>
    </row>
    <row r="4335" spans="1:13" x14ac:dyDescent="0.25">
      <c r="A4335" s="73">
        <f>+'INFO SEAL'!B4286</f>
        <v>4281</v>
      </c>
      <c r="B4335" s="180" t="str">
        <f t="shared" si="147"/>
        <v>SICODI</v>
      </c>
      <c r="C4335" s="180" t="str">
        <f>+'INFO SEAL'!C4286</f>
        <v>AREQUIPA</v>
      </c>
      <c r="D4335" s="180" t="str">
        <f>+'INFO SEAL'!D4286</f>
        <v>AREQUIPA</v>
      </c>
      <c r="E4335" s="180" t="str">
        <f>+'INFO SEAL'!E4286</f>
        <v>SABANDIA</v>
      </c>
      <c r="F4335" s="180" t="str">
        <f>+IF('INFO SEAL'!I4286="BAJA TENSION","BT",IF('INFO SEAL'!I4286="MEDIA TENSION","MT","AT"))</f>
        <v>MT</v>
      </c>
      <c r="G4335" s="180">
        <f>+'INFO SEAL'!K4286</f>
        <v>13</v>
      </c>
      <c r="H4335" s="180" t="str">
        <f>+'INFO SEAL'!L4286</f>
        <v>POSTE</v>
      </c>
      <c r="I4335" s="180" t="str">
        <f>+'INFO SEAL'!M4286</f>
        <v>CONCRETO</v>
      </c>
      <c r="J4335" s="180" t="str">
        <f>+'INFO SEAL'!N4286&amp;"-"&amp;F4335</f>
        <v>PPC19-MT</v>
      </c>
      <c r="K4335" s="180"/>
      <c r="L4335" s="182" t="str">
        <f>+VLOOKUP('INFO SEAL'!N4286,$J$8:$V$50,3,FALSE)</f>
        <v>POSTE DE CONCRETO ARMADO DE 13/300/150/345</v>
      </c>
      <c r="M4335" s="33">
        <f t="shared" si="148"/>
        <v>0.5</v>
      </c>
    </row>
    <row r="4336" spans="1:13" x14ac:dyDescent="0.25">
      <c r="A4336" s="73">
        <f>+'INFO SEAL'!B4287</f>
        <v>4282</v>
      </c>
      <c r="B4336" s="180" t="str">
        <f t="shared" si="147"/>
        <v>SICODI</v>
      </c>
      <c r="C4336" s="180" t="str">
        <f>+'INFO SEAL'!C4287</f>
        <v>AREQUIPA</v>
      </c>
      <c r="D4336" s="180" t="str">
        <f>+'INFO SEAL'!D4287</f>
        <v>AREQUIPA</v>
      </c>
      <c r="E4336" s="180" t="str">
        <f>+'INFO SEAL'!E4287</f>
        <v>SABANDIA</v>
      </c>
      <c r="F4336" s="180" t="str">
        <f>+IF('INFO SEAL'!I4287="BAJA TENSION","BT",IF('INFO SEAL'!I4287="MEDIA TENSION","MT","AT"))</f>
        <v>MT</v>
      </c>
      <c r="G4336" s="180">
        <f>+'INFO SEAL'!K4287</f>
        <v>13</v>
      </c>
      <c r="H4336" s="180" t="str">
        <f>+'INFO SEAL'!L4287</f>
        <v>POSTE</v>
      </c>
      <c r="I4336" s="180" t="str">
        <f>+'INFO SEAL'!M4287</f>
        <v>CONCRETO</v>
      </c>
      <c r="J4336" s="180" t="str">
        <f>+'INFO SEAL'!N4287&amp;"-"&amp;F4336</f>
        <v>PPC19-MT</v>
      </c>
      <c r="K4336" s="180"/>
      <c r="L4336" s="182" t="str">
        <f>+VLOOKUP('INFO SEAL'!N4287,$J$8:$V$50,3,FALSE)</f>
        <v>POSTE DE CONCRETO ARMADO DE 13/300/150/345</v>
      </c>
      <c r="M4336" s="33">
        <f t="shared" si="148"/>
        <v>0.5</v>
      </c>
    </row>
    <row r="4337" spans="1:13" x14ac:dyDescent="0.25">
      <c r="A4337" s="73">
        <f>+'INFO SEAL'!B4288</f>
        <v>4283</v>
      </c>
      <c r="B4337" s="180" t="str">
        <f t="shared" si="147"/>
        <v>SICODI</v>
      </c>
      <c r="C4337" s="180" t="str">
        <f>+'INFO SEAL'!C4288</f>
        <v>AREQUIPA</v>
      </c>
      <c r="D4337" s="180" t="str">
        <f>+'INFO SEAL'!D4288</f>
        <v>AREQUIPA</v>
      </c>
      <c r="E4337" s="180" t="str">
        <f>+'INFO SEAL'!E4288</f>
        <v>SABANDIA</v>
      </c>
      <c r="F4337" s="180" t="str">
        <f>+IF('INFO SEAL'!I4288="BAJA TENSION","BT",IF('INFO SEAL'!I4288="MEDIA TENSION","MT","AT"))</f>
        <v>MT</v>
      </c>
      <c r="G4337" s="180">
        <f>+'INFO SEAL'!K4288</f>
        <v>12</v>
      </c>
      <c r="H4337" s="180" t="str">
        <f>+'INFO SEAL'!L4288</f>
        <v>POSTE</v>
      </c>
      <c r="I4337" s="180" t="str">
        <f>+'INFO SEAL'!M4288</f>
        <v>CONCRETO</v>
      </c>
      <c r="J4337" s="180" t="str">
        <f>+'INFO SEAL'!N4288&amp;"-"&amp;F4337</f>
        <v>PPC15-MT</v>
      </c>
      <c r="K4337" s="180"/>
      <c r="L4337" s="182" t="str">
        <f>+VLOOKUP('INFO SEAL'!N4288,$J$8:$V$50,3,FALSE)</f>
        <v>POSTE DE CONCRETO ARMADO DE 12/200/120/300</v>
      </c>
      <c r="M4337" s="33">
        <f t="shared" si="148"/>
        <v>0.3</v>
      </c>
    </row>
    <row r="4338" spans="1:13" x14ac:dyDescent="0.25">
      <c r="A4338" s="73">
        <f>+'INFO SEAL'!B4289</f>
        <v>4284</v>
      </c>
      <c r="B4338" s="180" t="str">
        <f t="shared" si="147"/>
        <v>SICODI</v>
      </c>
      <c r="C4338" s="180" t="str">
        <f>+'INFO SEAL'!C4289</f>
        <v>AREQUIPA</v>
      </c>
      <c r="D4338" s="180" t="str">
        <f>+'INFO SEAL'!D4289</f>
        <v>AREQUIPA</v>
      </c>
      <c r="E4338" s="180" t="str">
        <f>+'INFO SEAL'!E4289</f>
        <v>SABANDIA</v>
      </c>
      <c r="F4338" s="180" t="str">
        <f>+IF('INFO SEAL'!I4289="BAJA TENSION","BT",IF('INFO SEAL'!I4289="MEDIA TENSION","MT","AT"))</f>
        <v>MT</v>
      </c>
      <c r="G4338" s="180">
        <f>+'INFO SEAL'!K4289</f>
        <v>13</v>
      </c>
      <c r="H4338" s="180" t="str">
        <f>+'INFO SEAL'!L4289</f>
        <v>POSTE</v>
      </c>
      <c r="I4338" s="180" t="str">
        <f>+'INFO SEAL'!M4289</f>
        <v>CONCRETO</v>
      </c>
      <c r="J4338" s="180" t="str">
        <f>+'INFO SEAL'!N4289&amp;"-"&amp;F4338</f>
        <v>PPC19-MT</v>
      </c>
      <c r="K4338" s="180"/>
      <c r="L4338" s="182" t="str">
        <f>+VLOOKUP('INFO SEAL'!N4289,$J$8:$V$50,3,FALSE)</f>
        <v>POSTE DE CONCRETO ARMADO DE 13/300/150/345</v>
      </c>
      <c r="M4338" s="33">
        <f t="shared" si="148"/>
        <v>0.5</v>
      </c>
    </row>
    <row r="4339" spans="1:13" x14ac:dyDescent="0.25">
      <c r="A4339" s="73">
        <f>+'INFO SEAL'!B4290</f>
        <v>4285</v>
      </c>
      <c r="B4339" s="180" t="str">
        <f t="shared" si="147"/>
        <v>SICODI</v>
      </c>
      <c r="C4339" s="180" t="str">
        <f>+'INFO SEAL'!C4290</f>
        <v>AREQUIPA</v>
      </c>
      <c r="D4339" s="180" t="str">
        <f>+'INFO SEAL'!D4290</f>
        <v>AREQUIPA</v>
      </c>
      <c r="E4339" s="180" t="str">
        <f>+'INFO SEAL'!E4290</f>
        <v>SABANDIA</v>
      </c>
      <c r="F4339" s="180" t="str">
        <f>+IF('INFO SEAL'!I4290="BAJA TENSION","BT",IF('INFO SEAL'!I4290="MEDIA TENSION","MT","AT"))</f>
        <v>MT</v>
      </c>
      <c r="G4339" s="180">
        <f>+'INFO SEAL'!K4290</f>
        <v>13</v>
      </c>
      <c r="H4339" s="180" t="str">
        <f>+'INFO SEAL'!L4290</f>
        <v>POSTE</v>
      </c>
      <c r="I4339" s="180" t="str">
        <f>+'INFO SEAL'!M4290</f>
        <v>CONCRETO</v>
      </c>
      <c r="J4339" s="180" t="str">
        <f>+'INFO SEAL'!N4290&amp;"-"&amp;F4339</f>
        <v>PPC19-MT</v>
      </c>
      <c r="K4339" s="180"/>
      <c r="L4339" s="182" t="str">
        <f>+VLOOKUP('INFO SEAL'!N4290,$J$8:$V$50,3,FALSE)</f>
        <v>POSTE DE CONCRETO ARMADO DE 13/300/150/345</v>
      </c>
      <c r="M4339" s="33">
        <f t="shared" si="148"/>
        <v>0.5</v>
      </c>
    </row>
    <row r="4340" spans="1:13" x14ac:dyDescent="0.25">
      <c r="A4340" s="73">
        <f>+'INFO SEAL'!B4291</f>
        <v>4286</v>
      </c>
      <c r="B4340" s="180" t="str">
        <f t="shared" si="147"/>
        <v>SICODI</v>
      </c>
      <c r="C4340" s="180" t="str">
        <f>+'INFO SEAL'!C4291</f>
        <v>AREQUIPA</v>
      </c>
      <c r="D4340" s="180" t="str">
        <f>+'INFO SEAL'!D4291</f>
        <v>AREQUIPA</v>
      </c>
      <c r="E4340" s="180" t="str">
        <f>+'INFO SEAL'!E4291</f>
        <v>SABANDIA</v>
      </c>
      <c r="F4340" s="180" t="str">
        <f>+IF('INFO SEAL'!I4291="BAJA TENSION","BT",IF('INFO SEAL'!I4291="MEDIA TENSION","MT","AT"))</f>
        <v>MT</v>
      </c>
      <c r="G4340" s="180">
        <f>+'INFO SEAL'!K4291</f>
        <v>13</v>
      </c>
      <c r="H4340" s="180" t="str">
        <f>+'INFO SEAL'!L4291</f>
        <v>POSTE</v>
      </c>
      <c r="I4340" s="180" t="str">
        <f>+'INFO SEAL'!M4291</f>
        <v>CONCRETO</v>
      </c>
      <c r="J4340" s="180" t="str">
        <f>+'INFO SEAL'!N4291&amp;"-"&amp;F4340</f>
        <v>PPC19-MT</v>
      </c>
      <c r="K4340" s="180"/>
      <c r="L4340" s="182" t="str">
        <f>+VLOOKUP('INFO SEAL'!N4291,$J$8:$V$50,3,FALSE)</f>
        <v>POSTE DE CONCRETO ARMADO DE 13/300/150/345</v>
      </c>
      <c r="M4340" s="33">
        <f t="shared" si="148"/>
        <v>0.5</v>
      </c>
    </row>
    <row r="4341" spans="1:13" x14ac:dyDescent="0.25">
      <c r="A4341" s="73">
        <f>+'INFO SEAL'!B4292</f>
        <v>4287</v>
      </c>
      <c r="B4341" s="180" t="str">
        <f t="shared" si="147"/>
        <v>SICODI</v>
      </c>
      <c r="C4341" s="180" t="str">
        <f>+'INFO SEAL'!C4292</f>
        <v>AREQUIPA</v>
      </c>
      <c r="D4341" s="180" t="str">
        <f>+'INFO SEAL'!D4292</f>
        <v>AREQUIPA</v>
      </c>
      <c r="E4341" s="180" t="str">
        <f>+'INFO SEAL'!E4292</f>
        <v>SABANDIA</v>
      </c>
      <c r="F4341" s="180" t="str">
        <f>+IF('INFO SEAL'!I4292="BAJA TENSION","BT",IF('INFO SEAL'!I4292="MEDIA TENSION","MT","AT"))</f>
        <v>MT</v>
      </c>
      <c r="G4341" s="180">
        <f>+'INFO SEAL'!K4292</f>
        <v>13</v>
      </c>
      <c r="H4341" s="180" t="str">
        <f>+'INFO SEAL'!L4292</f>
        <v>POSTE</v>
      </c>
      <c r="I4341" s="180" t="str">
        <f>+'INFO SEAL'!M4292</f>
        <v>CONCRETO</v>
      </c>
      <c r="J4341" s="180" t="str">
        <f>+'INFO SEAL'!N4292&amp;"-"&amp;F4341</f>
        <v>PPC19-MT</v>
      </c>
      <c r="K4341" s="180"/>
      <c r="L4341" s="182" t="str">
        <f>+VLOOKUP('INFO SEAL'!N4292,$J$8:$V$50,3,FALSE)</f>
        <v>POSTE DE CONCRETO ARMADO DE 13/300/150/345</v>
      </c>
      <c r="M4341" s="33">
        <f t="shared" si="148"/>
        <v>0.5</v>
      </c>
    </row>
    <row r="4342" spans="1:13" x14ac:dyDescent="0.25">
      <c r="A4342" s="73">
        <f>+'INFO SEAL'!B4293</f>
        <v>4288</v>
      </c>
      <c r="B4342" s="180" t="str">
        <f t="shared" si="147"/>
        <v>SICODI</v>
      </c>
      <c r="C4342" s="180" t="str">
        <f>+'INFO SEAL'!C4293</f>
        <v>AREQUIPA</v>
      </c>
      <c r="D4342" s="180" t="str">
        <f>+'INFO SEAL'!D4293</f>
        <v>AREQUIPA</v>
      </c>
      <c r="E4342" s="180" t="str">
        <f>+'INFO SEAL'!E4293</f>
        <v>SABANDIA</v>
      </c>
      <c r="F4342" s="180" t="str">
        <f>+IF('INFO SEAL'!I4293="BAJA TENSION","BT",IF('INFO SEAL'!I4293="MEDIA TENSION","MT","AT"))</f>
        <v>MT</v>
      </c>
      <c r="G4342" s="180">
        <f>+'INFO SEAL'!K4293</f>
        <v>13</v>
      </c>
      <c r="H4342" s="180" t="str">
        <f>+'INFO SEAL'!L4293</f>
        <v>POSTE</v>
      </c>
      <c r="I4342" s="180" t="str">
        <f>+'INFO SEAL'!M4293</f>
        <v>CONCRETO</v>
      </c>
      <c r="J4342" s="180" t="str">
        <f>+'INFO SEAL'!N4293&amp;"-"&amp;F4342</f>
        <v>PPC19-MT</v>
      </c>
      <c r="K4342" s="180"/>
      <c r="L4342" s="182" t="str">
        <f>+VLOOKUP('INFO SEAL'!N4293,$J$8:$V$50,3,FALSE)</f>
        <v>POSTE DE CONCRETO ARMADO DE 13/300/150/345</v>
      </c>
      <c r="M4342" s="33">
        <f t="shared" si="148"/>
        <v>0.5</v>
      </c>
    </row>
    <row r="4343" spans="1:13" x14ac:dyDescent="0.25">
      <c r="A4343" s="73">
        <f>+'INFO SEAL'!B4294</f>
        <v>4289</v>
      </c>
      <c r="B4343" s="180" t="str">
        <f t="shared" si="147"/>
        <v>SICODI</v>
      </c>
      <c r="C4343" s="180" t="str">
        <f>+'INFO SEAL'!C4294</f>
        <v>AREQUIPA</v>
      </c>
      <c r="D4343" s="180" t="str">
        <f>+'INFO SEAL'!D4294</f>
        <v>AREQUIPA</v>
      </c>
      <c r="E4343" s="180" t="str">
        <f>+'INFO SEAL'!E4294</f>
        <v>SABANDIA</v>
      </c>
      <c r="F4343" s="180" t="str">
        <f>+IF('INFO SEAL'!I4294="BAJA TENSION","BT",IF('INFO SEAL'!I4294="MEDIA TENSION","MT","AT"))</f>
        <v>MT</v>
      </c>
      <c r="G4343" s="180">
        <f>+'INFO SEAL'!K4294</f>
        <v>13</v>
      </c>
      <c r="H4343" s="180" t="str">
        <f>+'INFO SEAL'!L4294</f>
        <v>POSTE</v>
      </c>
      <c r="I4343" s="180" t="str">
        <f>+'INFO SEAL'!M4294</f>
        <v>CONCRETO</v>
      </c>
      <c r="J4343" s="180" t="str">
        <f>+'INFO SEAL'!N4294&amp;"-"&amp;F4343</f>
        <v>PPC19-MT</v>
      </c>
      <c r="K4343" s="180"/>
      <c r="L4343" s="182" t="str">
        <f>+VLOOKUP('INFO SEAL'!N4294,$J$8:$V$50,3,FALSE)</f>
        <v>POSTE DE CONCRETO ARMADO DE 13/300/150/345</v>
      </c>
      <c r="M4343" s="33">
        <f t="shared" si="148"/>
        <v>0.5</v>
      </c>
    </row>
    <row r="4344" spans="1:13" x14ac:dyDescent="0.25">
      <c r="A4344" s="73">
        <f>+'INFO SEAL'!B4295</f>
        <v>4290</v>
      </c>
      <c r="B4344" s="180" t="str">
        <f t="shared" ref="B4344:B4407" si="149">+INDEX($B$8:$B$50,MATCH(L4344,$L$8:$L$50,0))</f>
        <v>SICODI</v>
      </c>
      <c r="C4344" s="180" t="str">
        <f>+'INFO SEAL'!C4295</f>
        <v>AREQUIPA</v>
      </c>
      <c r="D4344" s="180" t="str">
        <f>+'INFO SEAL'!D4295</f>
        <v>AREQUIPA</v>
      </c>
      <c r="E4344" s="180" t="str">
        <f>+'INFO SEAL'!E4295</f>
        <v>SABANDIA</v>
      </c>
      <c r="F4344" s="180" t="str">
        <f>+IF('INFO SEAL'!I4295="BAJA TENSION","BT",IF('INFO SEAL'!I4295="MEDIA TENSION","MT","AT"))</f>
        <v>MT</v>
      </c>
      <c r="G4344" s="180">
        <f>+'INFO SEAL'!K4295</f>
        <v>13</v>
      </c>
      <c r="H4344" s="180" t="str">
        <f>+'INFO SEAL'!L4295</f>
        <v>POSTE</v>
      </c>
      <c r="I4344" s="180" t="str">
        <f>+'INFO SEAL'!M4295</f>
        <v>CONCRETO</v>
      </c>
      <c r="J4344" s="180" t="str">
        <f>+'INFO SEAL'!N4295&amp;"-"&amp;F4344</f>
        <v>PPC19-MT</v>
      </c>
      <c r="K4344" s="180"/>
      <c r="L4344" s="182" t="str">
        <f>+VLOOKUP('INFO SEAL'!N4295,$J$8:$V$50,3,FALSE)</f>
        <v>POSTE DE CONCRETO ARMADO DE 13/300/150/345</v>
      </c>
      <c r="M4344" s="33">
        <f t="shared" ref="M4344:M4407" si="150">+VLOOKUP(J4344,$K$8:$V$50,12,FALSE)</f>
        <v>0.5</v>
      </c>
    </row>
    <row r="4345" spans="1:13" x14ac:dyDescent="0.25">
      <c r="A4345" s="73">
        <f>+'INFO SEAL'!B4296</f>
        <v>4291</v>
      </c>
      <c r="B4345" s="180" t="str">
        <f t="shared" si="149"/>
        <v>SICODI</v>
      </c>
      <c r="C4345" s="180" t="str">
        <f>+'INFO SEAL'!C4296</f>
        <v>AREQUIPA</v>
      </c>
      <c r="D4345" s="180" t="str">
        <f>+'INFO SEAL'!D4296</f>
        <v>AREQUIPA</v>
      </c>
      <c r="E4345" s="180" t="str">
        <f>+'INFO SEAL'!E4296</f>
        <v>SABANDIA</v>
      </c>
      <c r="F4345" s="180" t="str">
        <f>+IF('INFO SEAL'!I4296="BAJA TENSION","BT",IF('INFO SEAL'!I4296="MEDIA TENSION","MT","AT"))</f>
        <v>MT</v>
      </c>
      <c r="G4345" s="180">
        <f>+'INFO SEAL'!K4296</f>
        <v>13</v>
      </c>
      <c r="H4345" s="180" t="str">
        <f>+'INFO SEAL'!L4296</f>
        <v>POSTE</v>
      </c>
      <c r="I4345" s="180" t="str">
        <f>+'INFO SEAL'!M4296</f>
        <v>CONCRETO</v>
      </c>
      <c r="J4345" s="180" t="str">
        <f>+'INFO SEAL'!N4296&amp;"-"&amp;F4345</f>
        <v>PPC19-MT</v>
      </c>
      <c r="K4345" s="180"/>
      <c r="L4345" s="182" t="str">
        <f>+VLOOKUP('INFO SEAL'!N4296,$J$8:$V$50,3,FALSE)</f>
        <v>POSTE DE CONCRETO ARMADO DE 13/300/150/345</v>
      </c>
      <c r="M4345" s="33">
        <f t="shared" si="150"/>
        <v>0.5</v>
      </c>
    </row>
    <row r="4346" spans="1:13" x14ac:dyDescent="0.25">
      <c r="A4346" s="73">
        <f>+'INFO SEAL'!B4297</f>
        <v>4292</v>
      </c>
      <c r="B4346" s="180" t="str">
        <f t="shared" si="149"/>
        <v>SICODI</v>
      </c>
      <c r="C4346" s="180" t="str">
        <f>+'INFO SEAL'!C4297</f>
        <v>AREQUIPA</v>
      </c>
      <c r="D4346" s="180" t="str">
        <f>+'INFO SEAL'!D4297</f>
        <v>AREQUIPA</v>
      </c>
      <c r="E4346" s="180" t="str">
        <f>+'INFO SEAL'!E4297</f>
        <v>SABANDIA</v>
      </c>
      <c r="F4346" s="180" t="str">
        <f>+IF('INFO SEAL'!I4297="BAJA TENSION","BT",IF('INFO SEAL'!I4297="MEDIA TENSION","MT","AT"))</f>
        <v>MT</v>
      </c>
      <c r="G4346" s="180">
        <f>+'INFO SEAL'!K4297</f>
        <v>13</v>
      </c>
      <c r="H4346" s="180" t="str">
        <f>+'INFO SEAL'!L4297</f>
        <v>POSTE</v>
      </c>
      <c r="I4346" s="180" t="str">
        <f>+'INFO SEAL'!M4297</f>
        <v>CONCRETO</v>
      </c>
      <c r="J4346" s="180" t="str">
        <f>+'INFO SEAL'!N4297&amp;"-"&amp;F4346</f>
        <v>PPC19-MT</v>
      </c>
      <c r="K4346" s="180"/>
      <c r="L4346" s="182" t="str">
        <f>+VLOOKUP('INFO SEAL'!N4297,$J$8:$V$50,3,FALSE)</f>
        <v>POSTE DE CONCRETO ARMADO DE 13/300/150/345</v>
      </c>
      <c r="M4346" s="33">
        <f t="shared" si="150"/>
        <v>0.5</v>
      </c>
    </row>
    <row r="4347" spans="1:13" x14ac:dyDescent="0.25">
      <c r="A4347" s="73">
        <f>+'INFO SEAL'!B4298</f>
        <v>4293</v>
      </c>
      <c r="B4347" s="180" t="str">
        <f t="shared" si="149"/>
        <v>SICODI</v>
      </c>
      <c r="C4347" s="180" t="str">
        <f>+'INFO SEAL'!C4298</f>
        <v>AREQUIPA</v>
      </c>
      <c r="D4347" s="180" t="str">
        <f>+'INFO SEAL'!D4298</f>
        <v>CAYLLOMA</v>
      </c>
      <c r="E4347" s="180" t="str">
        <f>+'INFO SEAL'!E4298</f>
        <v>CHIVAY</v>
      </c>
      <c r="F4347" s="180" t="str">
        <f>+IF('INFO SEAL'!I4298="BAJA TENSION","BT",IF('INFO SEAL'!I4298="MEDIA TENSION","MT","AT"))</f>
        <v>MT</v>
      </c>
      <c r="G4347" s="180">
        <f>+'INFO SEAL'!K4298</f>
        <v>12</v>
      </c>
      <c r="H4347" s="180" t="str">
        <f>+'INFO SEAL'!L4298</f>
        <v>POSTE</v>
      </c>
      <c r="I4347" s="180" t="str">
        <f>+'INFO SEAL'!M4298</f>
        <v>MADERA</v>
      </c>
      <c r="J4347" s="180" t="str">
        <f>+'INFO SEAL'!N4298&amp;"-"&amp;F4347</f>
        <v>PPM19-MT</v>
      </c>
      <c r="K4347" s="180"/>
      <c r="L4347" s="182" t="str">
        <f>+VLOOKUP('INFO SEAL'!N4298,$J$8:$V$50,3,FALSE)</f>
        <v>POSTE DE MADERA TRATADA DE 12 mts. CL.4</v>
      </c>
      <c r="M4347" s="33">
        <f t="shared" si="150"/>
        <v>1</v>
      </c>
    </row>
    <row r="4348" spans="1:13" x14ac:dyDescent="0.25">
      <c r="A4348" s="73">
        <f>+'INFO SEAL'!B4299</f>
        <v>4294</v>
      </c>
      <c r="B4348" s="180" t="str">
        <f t="shared" si="149"/>
        <v>SICODI</v>
      </c>
      <c r="C4348" s="180" t="str">
        <f>+'INFO SEAL'!C4299</f>
        <v>AREQUIPA</v>
      </c>
      <c r="D4348" s="180" t="str">
        <f>+'INFO SEAL'!D4299</f>
        <v>CAYLLOMA</v>
      </c>
      <c r="E4348" s="180" t="str">
        <f>+'INFO SEAL'!E4299</f>
        <v>CHIVAY</v>
      </c>
      <c r="F4348" s="180" t="str">
        <f>+IF('INFO SEAL'!I4299="BAJA TENSION","BT",IF('INFO SEAL'!I4299="MEDIA TENSION","MT","AT"))</f>
        <v>MT</v>
      </c>
      <c r="G4348" s="180">
        <f>+'INFO SEAL'!K4299</f>
        <v>13</v>
      </c>
      <c r="H4348" s="180" t="str">
        <f>+'INFO SEAL'!L4299</f>
        <v>POSTE</v>
      </c>
      <c r="I4348" s="180" t="str">
        <f>+'INFO SEAL'!M4299</f>
        <v>CONCRETO</v>
      </c>
      <c r="J4348" s="180" t="str">
        <f>+'INFO SEAL'!N4299&amp;"-"&amp;F4348</f>
        <v>PPC18-MT</v>
      </c>
      <c r="K4348" s="180"/>
      <c r="L4348" s="182" t="str">
        <f>+VLOOKUP('INFO SEAL'!N4299,$J$8:$V$50,3,FALSE)</f>
        <v>POSTE DE CONCRETO ARMADO DE 13/200/140/335</v>
      </c>
      <c r="M4348" s="33">
        <f t="shared" si="150"/>
        <v>0.4</v>
      </c>
    </row>
    <row r="4349" spans="1:13" x14ac:dyDescent="0.25">
      <c r="A4349" s="73">
        <f>+'INFO SEAL'!B4300</f>
        <v>4295</v>
      </c>
      <c r="B4349" s="180" t="str">
        <f t="shared" si="149"/>
        <v>SICODI</v>
      </c>
      <c r="C4349" s="180" t="str">
        <f>+'INFO SEAL'!C4300</f>
        <v>AREQUIPA</v>
      </c>
      <c r="D4349" s="180" t="str">
        <f>+'INFO SEAL'!D4300</f>
        <v>CAYLLOMA</v>
      </c>
      <c r="E4349" s="180" t="str">
        <f>+'INFO SEAL'!E4300</f>
        <v>CHIVAY</v>
      </c>
      <c r="F4349" s="180" t="str">
        <f>+IF('INFO SEAL'!I4300="BAJA TENSION","BT",IF('INFO SEAL'!I4300="MEDIA TENSION","MT","AT"))</f>
        <v>MT</v>
      </c>
      <c r="G4349" s="180">
        <f>+'INFO SEAL'!K4300</f>
        <v>13</v>
      </c>
      <c r="H4349" s="180" t="str">
        <f>+'INFO SEAL'!L4300</f>
        <v>POSTE</v>
      </c>
      <c r="I4349" s="180" t="str">
        <f>+'INFO SEAL'!M4300</f>
        <v>CONCRETO</v>
      </c>
      <c r="J4349" s="180" t="str">
        <f>+'INFO SEAL'!N4300&amp;"-"&amp;F4349</f>
        <v>PPC18-MT</v>
      </c>
      <c r="K4349" s="180"/>
      <c r="L4349" s="182" t="str">
        <f>+VLOOKUP('INFO SEAL'!N4300,$J$8:$V$50,3,FALSE)</f>
        <v>POSTE DE CONCRETO ARMADO DE 13/200/140/335</v>
      </c>
      <c r="M4349" s="33">
        <f t="shared" si="150"/>
        <v>0.4</v>
      </c>
    </row>
    <row r="4350" spans="1:13" x14ac:dyDescent="0.25">
      <c r="A4350" s="73">
        <f>+'INFO SEAL'!B4301</f>
        <v>4296</v>
      </c>
      <c r="B4350" s="180" t="str">
        <f t="shared" si="149"/>
        <v>SICODI</v>
      </c>
      <c r="C4350" s="180" t="str">
        <f>+'INFO SEAL'!C4301</f>
        <v>AREQUIPA</v>
      </c>
      <c r="D4350" s="180" t="str">
        <f>+'INFO SEAL'!D4301</f>
        <v>CAYLLOMA</v>
      </c>
      <c r="E4350" s="180" t="str">
        <f>+'INFO SEAL'!E4301</f>
        <v>CHIVAY</v>
      </c>
      <c r="F4350" s="180" t="str">
        <f>+IF('INFO SEAL'!I4301="BAJA TENSION","BT",IF('INFO SEAL'!I4301="MEDIA TENSION","MT","AT"))</f>
        <v>MT</v>
      </c>
      <c r="G4350" s="180">
        <f>+'INFO SEAL'!K4301</f>
        <v>13</v>
      </c>
      <c r="H4350" s="180" t="str">
        <f>+'INFO SEAL'!L4301</f>
        <v>POSTE</v>
      </c>
      <c r="I4350" s="180" t="str">
        <f>+'INFO SEAL'!M4301</f>
        <v>CONCRETO</v>
      </c>
      <c r="J4350" s="180" t="str">
        <f>+'INFO SEAL'!N4301&amp;"-"&amp;F4350</f>
        <v>PPC18-MT</v>
      </c>
      <c r="K4350" s="180"/>
      <c r="L4350" s="182" t="str">
        <f>+VLOOKUP('INFO SEAL'!N4301,$J$8:$V$50,3,FALSE)</f>
        <v>POSTE DE CONCRETO ARMADO DE 13/200/140/335</v>
      </c>
      <c r="M4350" s="33">
        <f t="shared" si="150"/>
        <v>0.4</v>
      </c>
    </row>
    <row r="4351" spans="1:13" x14ac:dyDescent="0.25">
      <c r="A4351" s="73">
        <f>+'INFO SEAL'!B4302</f>
        <v>4297</v>
      </c>
      <c r="B4351" s="180" t="str">
        <f t="shared" si="149"/>
        <v>SICODI</v>
      </c>
      <c r="C4351" s="180" t="str">
        <f>+'INFO SEAL'!C4302</f>
        <v>AREQUIPA</v>
      </c>
      <c r="D4351" s="180" t="str">
        <f>+'INFO SEAL'!D4302</f>
        <v>CAYLLOMA</v>
      </c>
      <c r="E4351" s="180" t="str">
        <f>+'INFO SEAL'!E4302</f>
        <v>CHIVAY</v>
      </c>
      <c r="F4351" s="180" t="str">
        <f>+IF('INFO SEAL'!I4302="BAJA TENSION","BT",IF('INFO SEAL'!I4302="MEDIA TENSION","MT","AT"))</f>
        <v>MT</v>
      </c>
      <c r="G4351" s="180">
        <f>+'INFO SEAL'!K4302</f>
        <v>13</v>
      </c>
      <c r="H4351" s="180" t="str">
        <f>+'INFO SEAL'!L4302</f>
        <v>POSTE</v>
      </c>
      <c r="I4351" s="180" t="str">
        <f>+'INFO SEAL'!M4302</f>
        <v>CONCRETO</v>
      </c>
      <c r="J4351" s="180" t="str">
        <f>+'INFO SEAL'!N4302&amp;"-"&amp;F4351</f>
        <v>PPC19-MT</v>
      </c>
      <c r="K4351" s="180"/>
      <c r="L4351" s="182" t="str">
        <f>+VLOOKUP('INFO SEAL'!N4302,$J$8:$V$50,3,FALSE)</f>
        <v>POSTE DE CONCRETO ARMADO DE 13/300/150/345</v>
      </c>
      <c r="M4351" s="33">
        <f t="shared" si="150"/>
        <v>0.5</v>
      </c>
    </row>
    <row r="4352" spans="1:13" x14ac:dyDescent="0.25">
      <c r="A4352" s="73">
        <f>+'INFO SEAL'!B4303</f>
        <v>4298</v>
      </c>
      <c r="B4352" s="180" t="str">
        <f t="shared" si="149"/>
        <v>SICODI</v>
      </c>
      <c r="C4352" s="180" t="str">
        <f>+'INFO SEAL'!C4303</f>
        <v>AREQUIPA</v>
      </c>
      <c r="D4352" s="180" t="str">
        <f>+'INFO SEAL'!D4303</f>
        <v>CAYLLOMA</v>
      </c>
      <c r="E4352" s="180" t="str">
        <f>+'INFO SEAL'!E4303</f>
        <v>CHIVAY</v>
      </c>
      <c r="F4352" s="180" t="str">
        <f>+IF('INFO SEAL'!I4303="BAJA TENSION","BT",IF('INFO SEAL'!I4303="MEDIA TENSION","MT","AT"))</f>
        <v>MT</v>
      </c>
      <c r="G4352" s="180">
        <f>+'INFO SEAL'!K4303</f>
        <v>13</v>
      </c>
      <c r="H4352" s="180" t="str">
        <f>+'INFO SEAL'!L4303</f>
        <v>POSTE</v>
      </c>
      <c r="I4352" s="180" t="str">
        <f>+'INFO SEAL'!M4303</f>
        <v>CONCRETO</v>
      </c>
      <c r="J4352" s="180" t="str">
        <f>+'INFO SEAL'!N4303&amp;"-"&amp;F4352</f>
        <v>PPC19-MT</v>
      </c>
      <c r="K4352" s="180"/>
      <c r="L4352" s="182" t="str">
        <f>+VLOOKUP('INFO SEAL'!N4303,$J$8:$V$50,3,FALSE)</f>
        <v>POSTE DE CONCRETO ARMADO DE 13/300/150/345</v>
      </c>
      <c r="M4352" s="33">
        <f t="shared" si="150"/>
        <v>0.5</v>
      </c>
    </row>
    <row r="4353" spans="1:13" x14ac:dyDescent="0.25">
      <c r="A4353" s="73">
        <f>+'INFO SEAL'!B4304</f>
        <v>4299</v>
      </c>
      <c r="B4353" s="180" t="str">
        <f t="shared" si="149"/>
        <v>SICODI</v>
      </c>
      <c r="C4353" s="180" t="str">
        <f>+'INFO SEAL'!C4304</f>
        <v>AREQUIPA</v>
      </c>
      <c r="D4353" s="180" t="str">
        <f>+'INFO SEAL'!D4304</f>
        <v>CAYLLOMA</v>
      </c>
      <c r="E4353" s="180" t="str">
        <f>+'INFO SEAL'!E4304</f>
        <v>CHIVAY</v>
      </c>
      <c r="F4353" s="180" t="str">
        <f>+IF('INFO SEAL'!I4304="BAJA TENSION","BT",IF('INFO SEAL'!I4304="MEDIA TENSION","MT","AT"))</f>
        <v>MT</v>
      </c>
      <c r="G4353" s="180">
        <f>+'INFO SEAL'!K4304</f>
        <v>13</v>
      </c>
      <c r="H4353" s="180" t="str">
        <f>+'INFO SEAL'!L4304</f>
        <v>POSTE</v>
      </c>
      <c r="I4353" s="180" t="str">
        <f>+'INFO SEAL'!M4304</f>
        <v>CONCRETO</v>
      </c>
      <c r="J4353" s="180" t="str">
        <f>+'INFO SEAL'!N4304&amp;"-"&amp;F4353</f>
        <v>PPC18-MT</v>
      </c>
      <c r="K4353" s="180"/>
      <c r="L4353" s="182" t="str">
        <f>+VLOOKUP('INFO SEAL'!N4304,$J$8:$V$50,3,FALSE)</f>
        <v>POSTE DE CONCRETO ARMADO DE 13/200/140/335</v>
      </c>
      <c r="M4353" s="33">
        <f t="shared" si="150"/>
        <v>0.4</v>
      </c>
    </row>
    <row r="4354" spans="1:13" x14ac:dyDescent="0.25">
      <c r="A4354" s="73">
        <f>+'INFO SEAL'!B4305</f>
        <v>4300</v>
      </c>
      <c r="B4354" s="180" t="str">
        <f t="shared" si="149"/>
        <v>SICODI</v>
      </c>
      <c r="C4354" s="180" t="str">
        <f>+'INFO SEAL'!C4305</f>
        <v>AREQUIPA</v>
      </c>
      <c r="D4354" s="180" t="str">
        <f>+'INFO SEAL'!D4305</f>
        <v>AREQUIPA</v>
      </c>
      <c r="E4354" s="180" t="str">
        <f>+'INFO SEAL'!E4305</f>
        <v>AREQUIPA</v>
      </c>
      <c r="F4354" s="180" t="str">
        <f>+IF('INFO SEAL'!I4305="BAJA TENSION","BT",IF('INFO SEAL'!I4305="MEDIA TENSION","MT","AT"))</f>
        <v>MT</v>
      </c>
      <c r="G4354" s="180">
        <f>+'INFO SEAL'!K4305</f>
        <v>13</v>
      </c>
      <c r="H4354" s="180" t="str">
        <f>+'INFO SEAL'!L4305</f>
        <v>POSTE</v>
      </c>
      <c r="I4354" s="180" t="str">
        <f>+'INFO SEAL'!M4305</f>
        <v>CONCRETO</v>
      </c>
      <c r="J4354" s="180" t="str">
        <f>+'INFO SEAL'!N4305&amp;"-"&amp;F4354</f>
        <v>PPC18-MT</v>
      </c>
      <c r="K4354" s="180"/>
      <c r="L4354" s="182" t="str">
        <f>+VLOOKUP('INFO SEAL'!N4305,$J$8:$V$50,3,FALSE)</f>
        <v>POSTE DE CONCRETO ARMADO DE 13/200/140/335</v>
      </c>
      <c r="M4354" s="33">
        <f t="shared" si="150"/>
        <v>0.4</v>
      </c>
    </row>
    <row r="4355" spans="1:13" x14ac:dyDescent="0.25">
      <c r="A4355" s="73">
        <f>+'INFO SEAL'!B4306</f>
        <v>4301</v>
      </c>
      <c r="B4355" s="180" t="str">
        <f t="shared" si="149"/>
        <v>SICODI</v>
      </c>
      <c r="C4355" s="180" t="str">
        <f>+'INFO SEAL'!C4306</f>
        <v>AREQUIPA</v>
      </c>
      <c r="D4355" s="180" t="str">
        <f>+'INFO SEAL'!D4306</f>
        <v>AREQUIPA</v>
      </c>
      <c r="E4355" s="180" t="str">
        <f>+'INFO SEAL'!E4306</f>
        <v>AREQUIPA</v>
      </c>
      <c r="F4355" s="180" t="str">
        <f>+IF('INFO SEAL'!I4306="BAJA TENSION","BT",IF('INFO SEAL'!I4306="MEDIA TENSION","MT","AT"))</f>
        <v>MT</v>
      </c>
      <c r="G4355" s="180">
        <f>+'INFO SEAL'!K4306</f>
        <v>12</v>
      </c>
      <c r="H4355" s="180" t="str">
        <f>+'INFO SEAL'!L4306</f>
        <v>POSTE</v>
      </c>
      <c r="I4355" s="180" t="str">
        <f>+'INFO SEAL'!M4306</f>
        <v>CONCRETO</v>
      </c>
      <c r="J4355" s="180" t="str">
        <f>+'INFO SEAL'!N4306&amp;"-"&amp;F4355</f>
        <v>PPC15-MT</v>
      </c>
      <c r="K4355" s="180"/>
      <c r="L4355" s="182" t="str">
        <f>+VLOOKUP('INFO SEAL'!N4306,$J$8:$V$50,3,FALSE)</f>
        <v>POSTE DE CONCRETO ARMADO DE 12/200/120/300</v>
      </c>
      <c r="M4355" s="33">
        <f t="shared" si="150"/>
        <v>0.3</v>
      </c>
    </row>
    <row r="4356" spans="1:13" x14ac:dyDescent="0.25">
      <c r="A4356" s="73">
        <f>+'INFO SEAL'!B4307</f>
        <v>4302</v>
      </c>
      <c r="B4356" s="180" t="str">
        <f t="shared" si="149"/>
        <v>SICODI</v>
      </c>
      <c r="C4356" s="180" t="str">
        <f>+'INFO SEAL'!C4307</f>
        <v>AREQUIPA</v>
      </c>
      <c r="D4356" s="180" t="str">
        <f>+'INFO SEAL'!D4307</f>
        <v>CAYLLOMA</v>
      </c>
      <c r="E4356" s="180" t="str">
        <f>+'INFO SEAL'!E4307</f>
        <v>CHIVAY</v>
      </c>
      <c r="F4356" s="180" t="str">
        <f>+IF('INFO SEAL'!I4307="BAJA TENSION","BT",IF('INFO SEAL'!I4307="MEDIA TENSION","MT","AT"))</f>
        <v>MT</v>
      </c>
      <c r="G4356" s="180">
        <f>+'INFO SEAL'!K4307</f>
        <v>13</v>
      </c>
      <c r="H4356" s="180" t="str">
        <f>+'INFO SEAL'!L4307</f>
        <v>POSTE</v>
      </c>
      <c r="I4356" s="180" t="str">
        <f>+'INFO SEAL'!M4307</f>
        <v>CONCRETO</v>
      </c>
      <c r="J4356" s="180" t="str">
        <f>+'INFO SEAL'!N4307&amp;"-"&amp;F4356</f>
        <v>PPC18-MT</v>
      </c>
      <c r="K4356" s="180"/>
      <c r="L4356" s="182" t="str">
        <f>+VLOOKUP('INFO SEAL'!N4307,$J$8:$V$50,3,FALSE)</f>
        <v>POSTE DE CONCRETO ARMADO DE 13/200/140/335</v>
      </c>
      <c r="M4356" s="33">
        <f t="shared" si="150"/>
        <v>0.4</v>
      </c>
    </row>
    <row r="4357" spans="1:13" x14ac:dyDescent="0.25">
      <c r="A4357" s="73">
        <f>+'INFO SEAL'!B4308</f>
        <v>4303</v>
      </c>
      <c r="B4357" s="180" t="str">
        <f t="shared" si="149"/>
        <v>SICODI</v>
      </c>
      <c r="C4357" s="180" t="str">
        <f>+'INFO SEAL'!C4308</f>
        <v>AREQUIPA</v>
      </c>
      <c r="D4357" s="180" t="str">
        <f>+'INFO SEAL'!D4308</f>
        <v>CAYLLOMA</v>
      </c>
      <c r="E4357" s="180" t="str">
        <f>+'INFO SEAL'!E4308</f>
        <v>CHIVAY</v>
      </c>
      <c r="F4357" s="180" t="str">
        <f>+IF('INFO SEAL'!I4308="BAJA TENSION","BT",IF('INFO SEAL'!I4308="MEDIA TENSION","MT","AT"))</f>
        <v>MT</v>
      </c>
      <c r="G4357" s="180">
        <f>+'INFO SEAL'!K4308</f>
        <v>13</v>
      </c>
      <c r="H4357" s="180" t="str">
        <f>+'INFO SEAL'!L4308</f>
        <v>POSTE</v>
      </c>
      <c r="I4357" s="180" t="str">
        <f>+'INFO SEAL'!M4308</f>
        <v>CONCRETO</v>
      </c>
      <c r="J4357" s="180" t="str">
        <f>+'INFO SEAL'!N4308&amp;"-"&amp;F4357</f>
        <v>PPC18-MT</v>
      </c>
      <c r="K4357" s="180"/>
      <c r="L4357" s="182" t="str">
        <f>+VLOOKUP('INFO SEAL'!N4308,$J$8:$V$50,3,FALSE)</f>
        <v>POSTE DE CONCRETO ARMADO DE 13/200/140/335</v>
      </c>
      <c r="M4357" s="33">
        <f t="shared" si="150"/>
        <v>0.4</v>
      </c>
    </row>
    <row r="4358" spans="1:13" x14ac:dyDescent="0.25">
      <c r="A4358" s="73">
        <f>+'INFO SEAL'!B4309</f>
        <v>4304</v>
      </c>
      <c r="B4358" s="180" t="str">
        <f t="shared" si="149"/>
        <v>SICODI</v>
      </c>
      <c r="C4358" s="180" t="str">
        <f>+'INFO SEAL'!C4309</f>
        <v>AREQUIPA</v>
      </c>
      <c r="D4358" s="180" t="str">
        <f>+'INFO SEAL'!D4309</f>
        <v>AREQUIPA</v>
      </c>
      <c r="E4358" s="180" t="str">
        <f>+'INFO SEAL'!E4309</f>
        <v>AREQUIPA</v>
      </c>
      <c r="F4358" s="180" t="str">
        <f>+IF('INFO SEAL'!I4309="BAJA TENSION","BT",IF('INFO SEAL'!I4309="MEDIA TENSION","MT","AT"))</f>
        <v>MT</v>
      </c>
      <c r="G4358" s="180">
        <f>+'INFO SEAL'!K4309</f>
        <v>12</v>
      </c>
      <c r="H4358" s="180" t="str">
        <f>+'INFO SEAL'!L4309</f>
        <v>POSTE</v>
      </c>
      <c r="I4358" s="180" t="str">
        <f>+'INFO SEAL'!M4309</f>
        <v>MADERA</v>
      </c>
      <c r="J4358" s="180" t="str">
        <f>+'INFO SEAL'!N4309&amp;"-"&amp;F4358</f>
        <v>PPM19-MT</v>
      </c>
      <c r="K4358" s="180"/>
      <c r="L4358" s="182" t="str">
        <f>+VLOOKUP('INFO SEAL'!N4309,$J$8:$V$50,3,FALSE)</f>
        <v>POSTE DE MADERA TRATADA DE 12 mts. CL.4</v>
      </c>
      <c r="M4358" s="33">
        <f t="shared" si="150"/>
        <v>1</v>
      </c>
    </row>
    <row r="4359" spans="1:13" x14ac:dyDescent="0.25">
      <c r="A4359" s="73">
        <f>+'INFO SEAL'!B4310</f>
        <v>4305</v>
      </c>
      <c r="B4359" s="180" t="str">
        <f t="shared" si="149"/>
        <v>SICODI</v>
      </c>
      <c r="C4359" s="180" t="str">
        <f>+'INFO SEAL'!C4310</f>
        <v>AREQUIPA</v>
      </c>
      <c r="D4359" s="180" t="str">
        <f>+'INFO SEAL'!D4310</f>
        <v>AREQUIPA</v>
      </c>
      <c r="E4359" s="180" t="str">
        <f>+'INFO SEAL'!E4310</f>
        <v>AREQUIPA</v>
      </c>
      <c r="F4359" s="180" t="str">
        <f>+IF('INFO SEAL'!I4310="BAJA TENSION","BT",IF('INFO SEAL'!I4310="MEDIA TENSION","MT","AT"))</f>
        <v>MT</v>
      </c>
      <c r="G4359" s="180">
        <f>+'INFO SEAL'!K4310</f>
        <v>12</v>
      </c>
      <c r="H4359" s="180" t="str">
        <f>+'INFO SEAL'!L4310</f>
        <v>POSTE</v>
      </c>
      <c r="I4359" s="180" t="str">
        <f>+'INFO SEAL'!M4310</f>
        <v>CONCRETO</v>
      </c>
      <c r="J4359" s="180" t="str">
        <f>+'INFO SEAL'!N4310&amp;"-"&amp;F4359</f>
        <v>PPC15-MT</v>
      </c>
      <c r="K4359" s="180"/>
      <c r="L4359" s="182" t="str">
        <f>+VLOOKUP('INFO SEAL'!N4310,$J$8:$V$50,3,FALSE)</f>
        <v>POSTE DE CONCRETO ARMADO DE 12/200/120/300</v>
      </c>
      <c r="M4359" s="33">
        <f t="shared" si="150"/>
        <v>0.3</v>
      </c>
    </row>
    <row r="4360" spans="1:13" x14ac:dyDescent="0.25">
      <c r="A4360" s="73">
        <f>+'INFO SEAL'!B4311</f>
        <v>4306</v>
      </c>
      <c r="B4360" s="180" t="str">
        <f t="shared" si="149"/>
        <v>SICODI</v>
      </c>
      <c r="C4360" s="180" t="str">
        <f>+'INFO SEAL'!C4311</f>
        <v>AREQUIPA</v>
      </c>
      <c r="D4360" s="180" t="str">
        <f>+'INFO SEAL'!D4311</f>
        <v>AREQUIPA</v>
      </c>
      <c r="E4360" s="180" t="str">
        <f>+'INFO SEAL'!E4311</f>
        <v>AREQUIPA</v>
      </c>
      <c r="F4360" s="180" t="str">
        <f>+IF('INFO SEAL'!I4311="BAJA TENSION","BT",IF('INFO SEAL'!I4311="MEDIA TENSION","MT","AT"))</f>
        <v>MT</v>
      </c>
      <c r="G4360" s="180">
        <f>+'INFO SEAL'!K4311</f>
        <v>12</v>
      </c>
      <c r="H4360" s="180" t="str">
        <f>+'INFO SEAL'!L4311</f>
        <v>POSTE</v>
      </c>
      <c r="I4360" s="180" t="str">
        <f>+'INFO SEAL'!M4311</f>
        <v>MADERA</v>
      </c>
      <c r="J4360" s="180" t="str">
        <f>+'INFO SEAL'!N4311&amp;"-"&amp;F4360</f>
        <v>PPM19-MT</v>
      </c>
      <c r="K4360" s="180"/>
      <c r="L4360" s="182" t="str">
        <f>+VLOOKUP('INFO SEAL'!N4311,$J$8:$V$50,3,FALSE)</f>
        <v>POSTE DE MADERA TRATADA DE 12 mts. CL.4</v>
      </c>
      <c r="M4360" s="33">
        <f t="shared" si="150"/>
        <v>1</v>
      </c>
    </row>
    <row r="4361" spans="1:13" x14ac:dyDescent="0.25">
      <c r="A4361" s="73">
        <f>+'INFO SEAL'!B4312</f>
        <v>4307</v>
      </c>
      <c r="B4361" s="180" t="str">
        <f t="shared" si="149"/>
        <v>SICODI</v>
      </c>
      <c r="C4361" s="180" t="str">
        <f>+'INFO SEAL'!C4312</f>
        <v>AREQUIPA</v>
      </c>
      <c r="D4361" s="180" t="str">
        <f>+'INFO SEAL'!D4312</f>
        <v>AREQUIPA</v>
      </c>
      <c r="E4361" s="180" t="str">
        <f>+'INFO SEAL'!E4312</f>
        <v>AREQUIPA</v>
      </c>
      <c r="F4361" s="180" t="str">
        <f>+IF('INFO SEAL'!I4312="BAJA TENSION","BT",IF('INFO SEAL'!I4312="MEDIA TENSION","MT","AT"))</f>
        <v>MT</v>
      </c>
      <c r="G4361" s="180">
        <f>+'INFO SEAL'!K4312</f>
        <v>12</v>
      </c>
      <c r="H4361" s="180" t="str">
        <f>+'INFO SEAL'!L4312</f>
        <v>POSTE</v>
      </c>
      <c r="I4361" s="180" t="str">
        <f>+'INFO SEAL'!M4312</f>
        <v>CONCRETO</v>
      </c>
      <c r="J4361" s="180" t="str">
        <f>+'INFO SEAL'!N4312&amp;"-"&amp;F4361</f>
        <v>PPC15-MT</v>
      </c>
      <c r="K4361" s="180"/>
      <c r="L4361" s="182" t="str">
        <f>+VLOOKUP('INFO SEAL'!N4312,$J$8:$V$50,3,FALSE)</f>
        <v>POSTE DE CONCRETO ARMADO DE 12/200/120/300</v>
      </c>
      <c r="M4361" s="33">
        <f t="shared" si="150"/>
        <v>0.3</v>
      </c>
    </row>
    <row r="4362" spans="1:13" x14ac:dyDescent="0.25">
      <c r="A4362" s="73">
        <f>+'INFO SEAL'!B4313</f>
        <v>4308</v>
      </c>
      <c r="B4362" s="180" t="str">
        <f t="shared" si="149"/>
        <v>SICODI</v>
      </c>
      <c r="C4362" s="180" t="str">
        <f>+'INFO SEAL'!C4313</f>
        <v>AREQUIPA</v>
      </c>
      <c r="D4362" s="180" t="str">
        <f>+'INFO SEAL'!D4313</f>
        <v>AREQUIPA</v>
      </c>
      <c r="E4362" s="180" t="str">
        <f>+'INFO SEAL'!E4313</f>
        <v>AREQUIPA</v>
      </c>
      <c r="F4362" s="180" t="str">
        <f>+IF('INFO SEAL'!I4313="BAJA TENSION","BT",IF('INFO SEAL'!I4313="MEDIA TENSION","MT","AT"))</f>
        <v>MT</v>
      </c>
      <c r="G4362" s="180">
        <f>+'INFO SEAL'!K4313</f>
        <v>12</v>
      </c>
      <c r="H4362" s="180" t="str">
        <f>+'INFO SEAL'!L4313</f>
        <v>POSTE</v>
      </c>
      <c r="I4362" s="180" t="str">
        <f>+'INFO SEAL'!M4313</f>
        <v>CONCRETO</v>
      </c>
      <c r="J4362" s="180" t="str">
        <f>+'INFO SEAL'!N4313&amp;"-"&amp;F4362</f>
        <v>PPC15-MT</v>
      </c>
      <c r="K4362" s="180"/>
      <c r="L4362" s="182" t="str">
        <f>+VLOOKUP('INFO SEAL'!N4313,$J$8:$V$50,3,FALSE)</f>
        <v>POSTE DE CONCRETO ARMADO DE 12/200/120/300</v>
      </c>
      <c r="M4362" s="33">
        <f t="shared" si="150"/>
        <v>0.3</v>
      </c>
    </row>
    <row r="4363" spans="1:13" x14ac:dyDescent="0.25">
      <c r="A4363" s="73">
        <f>+'INFO SEAL'!B4314</f>
        <v>4309</v>
      </c>
      <c r="B4363" s="180" t="str">
        <f t="shared" si="149"/>
        <v>SICODI</v>
      </c>
      <c r="C4363" s="180" t="str">
        <f>+'INFO SEAL'!C4314</f>
        <v>AREQUIPA</v>
      </c>
      <c r="D4363" s="180" t="str">
        <f>+'INFO SEAL'!D4314</f>
        <v>AREQUIPA</v>
      </c>
      <c r="E4363" s="180" t="str">
        <f>+'INFO SEAL'!E4314</f>
        <v>AREQUIPA</v>
      </c>
      <c r="F4363" s="180" t="str">
        <f>+IF('INFO SEAL'!I4314="BAJA TENSION","BT",IF('INFO SEAL'!I4314="MEDIA TENSION","MT","AT"))</f>
        <v>MT</v>
      </c>
      <c r="G4363" s="180">
        <f>+'INFO SEAL'!K4314</f>
        <v>14</v>
      </c>
      <c r="H4363" s="180" t="str">
        <f>+'INFO SEAL'!L4314</f>
        <v>POSTE</v>
      </c>
      <c r="I4363" s="180" t="str">
        <f>+'INFO SEAL'!M4314</f>
        <v>CONCRETO</v>
      </c>
      <c r="J4363" s="180" t="str">
        <f>+'INFO SEAL'!N4314&amp;"-"&amp;F4363</f>
        <v>PPC22-MT</v>
      </c>
      <c r="K4363" s="180"/>
      <c r="L4363" s="182" t="str">
        <f>+VLOOKUP('INFO SEAL'!N4314,$J$8:$V$50,3,FALSE)</f>
        <v>POSTE DE CONCRETO ARMADO DE 15/200/135/360</v>
      </c>
      <c r="M4363" s="33">
        <f t="shared" si="150"/>
        <v>0.5</v>
      </c>
    </row>
    <row r="4364" spans="1:13" x14ac:dyDescent="0.25">
      <c r="A4364" s="73">
        <f>+'INFO SEAL'!B4315</f>
        <v>4310</v>
      </c>
      <c r="B4364" s="180" t="str">
        <f t="shared" si="149"/>
        <v>SICODI</v>
      </c>
      <c r="C4364" s="180" t="str">
        <f>+'INFO SEAL'!C4315</f>
        <v>AREQUIPA</v>
      </c>
      <c r="D4364" s="180" t="str">
        <f>+'INFO SEAL'!D4315</f>
        <v>AREQUIPA</v>
      </c>
      <c r="E4364" s="180" t="str">
        <f>+'INFO SEAL'!E4315</f>
        <v>AREQUIPA</v>
      </c>
      <c r="F4364" s="180" t="str">
        <f>+IF('INFO SEAL'!I4315="BAJA TENSION","BT",IF('INFO SEAL'!I4315="MEDIA TENSION","MT","AT"))</f>
        <v>MT</v>
      </c>
      <c r="G4364" s="180">
        <f>+'INFO SEAL'!K4315</f>
        <v>12</v>
      </c>
      <c r="H4364" s="180" t="str">
        <f>+'INFO SEAL'!L4315</f>
        <v>POSTE</v>
      </c>
      <c r="I4364" s="180" t="str">
        <f>+'INFO SEAL'!M4315</f>
        <v>CONCRETO</v>
      </c>
      <c r="J4364" s="180" t="str">
        <f>+'INFO SEAL'!N4315&amp;"-"&amp;F4364</f>
        <v>PPC15-MT</v>
      </c>
      <c r="K4364" s="180"/>
      <c r="L4364" s="182" t="str">
        <f>+VLOOKUP('INFO SEAL'!N4315,$J$8:$V$50,3,FALSE)</f>
        <v>POSTE DE CONCRETO ARMADO DE 12/200/120/300</v>
      </c>
      <c r="M4364" s="33">
        <f t="shared" si="150"/>
        <v>0.3</v>
      </c>
    </row>
    <row r="4365" spans="1:13" x14ac:dyDescent="0.25">
      <c r="A4365" s="73">
        <f>+'INFO SEAL'!B4316</f>
        <v>4311</v>
      </c>
      <c r="B4365" s="180" t="str">
        <f t="shared" si="149"/>
        <v>SICODI</v>
      </c>
      <c r="C4365" s="180" t="str">
        <f>+'INFO SEAL'!C4316</f>
        <v>AREQUIPA</v>
      </c>
      <c r="D4365" s="180" t="str">
        <f>+'INFO SEAL'!D4316</f>
        <v>AREQUIPA</v>
      </c>
      <c r="E4365" s="180" t="str">
        <f>+'INFO SEAL'!E4316</f>
        <v>YANAHUARA</v>
      </c>
      <c r="F4365" s="180" t="str">
        <f>+IF('INFO SEAL'!I4316="BAJA TENSION","BT",IF('INFO SEAL'!I4316="MEDIA TENSION","MT","AT"))</f>
        <v>MT</v>
      </c>
      <c r="G4365" s="180">
        <f>+'INFO SEAL'!K4316</f>
        <v>13</v>
      </c>
      <c r="H4365" s="180" t="str">
        <f>+'INFO SEAL'!L4316</f>
        <v>POSTE</v>
      </c>
      <c r="I4365" s="180" t="str">
        <f>+'INFO SEAL'!M4316</f>
        <v>CONCRETO</v>
      </c>
      <c r="J4365" s="180" t="str">
        <f>+'INFO SEAL'!N4316&amp;"-"&amp;F4365</f>
        <v>PPC18-MT</v>
      </c>
      <c r="K4365" s="180"/>
      <c r="L4365" s="182" t="str">
        <f>+VLOOKUP('INFO SEAL'!N4316,$J$8:$V$50,3,FALSE)</f>
        <v>POSTE DE CONCRETO ARMADO DE 13/200/140/335</v>
      </c>
      <c r="M4365" s="33">
        <f t="shared" si="150"/>
        <v>0.4</v>
      </c>
    </row>
    <row r="4366" spans="1:13" x14ac:dyDescent="0.25">
      <c r="A4366" s="73">
        <f>+'INFO SEAL'!B4317</f>
        <v>4312</v>
      </c>
      <c r="B4366" s="180" t="str">
        <f t="shared" si="149"/>
        <v>SICODI</v>
      </c>
      <c r="C4366" s="180" t="str">
        <f>+'INFO SEAL'!C4317</f>
        <v>AREQUIPA</v>
      </c>
      <c r="D4366" s="180" t="str">
        <f>+'INFO SEAL'!D4317</f>
        <v>AREQUIPA</v>
      </c>
      <c r="E4366" s="180" t="str">
        <f>+'INFO SEAL'!E4317</f>
        <v>YANAHUARA</v>
      </c>
      <c r="F4366" s="180" t="str">
        <f>+IF('INFO SEAL'!I4317="BAJA TENSION","BT",IF('INFO SEAL'!I4317="MEDIA TENSION","MT","AT"))</f>
        <v>MT</v>
      </c>
      <c r="G4366" s="180">
        <f>+'INFO SEAL'!K4317</f>
        <v>12</v>
      </c>
      <c r="H4366" s="180" t="str">
        <f>+'INFO SEAL'!L4317</f>
        <v>POSTE</v>
      </c>
      <c r="I4366" s="180" t="str">
        <f>+'INFO SEAL'!M4317</f>
        <v>CONCRETO</v>
      </c>
      <c r="J4366" s="180" t="str">
        <f>+'INFO SEAL'!N4317&amp;"-"&amp;F4366</f>
        <v>PPC15-MT</v>
      </c>
      <c r="K4366" s="180"/>
      <c r="L4366" s="182" t="str">
        <f>+VLOOKUP('INFO SEAL'!N4317,$J$8:$V$50,3,FALSE)</f>
        <v>POSTE DE CONCRETO ARMADO DE 12/200/120/300</v>
      </c>
      <c r="M4366" s="33">
        <f t="shared" si="150"/>
        <v>0.3</v>
      </c>
    </row>
    <row r="4367" spans="1:13" x14ac:dyDescent="0.25">
      <c r="A4367" s="73">
        <f>+'INFO SEAL'!B4318</f>
        <v>4313</v>
      </c>
      <c r="B4367" s="180" t="str">
        <f t="shared" si="149"/>
        <v>SICODI</v>
      </c>
      <c r="C4367" s="180" t="str">
        <f>+'INFO SEAL'!C4318</f>
        <v>AREQUIPA</v>
      </c>
      <c r="D4367" s="180" t="str">
        <f>+'INFO SEAL'!D4318</f>
        <v>AREQUIPA</v>
      </c>
      <c r="E4367" s="180" t="str">
        <f>+'INFO SEAL'!E4318</f>
        <v>YANAHUARA</v>
      </c>
      <c r="F4367" s="180" t="str">
        <f>+IF('INFO SEAL'!I4318="BAJA TENSION","BT",IF('INFO SEAL'!I4318="MEDIA TENSION","MT","AT"))</f>
        <v>MT</v>
      </c>
      <c r="G4367" s="180">
        <f>+'INFO SEAL'!K4318</f>
        <v>12</v>
      </c>
      <c r="H4367" s="180" t="str">
        <f>+'INFO SEAL'!L4318</f>
        <v>POSTE</v>
      </c>
      <c r="I4367" s="180" t="str">
        <f>+'INFO SEAL'!M4318</f>
        <v>CONCRETO</v>
      </c>
      <c r="J4367" s="180" t="str">
        <f>+'INFO SEAL'!N4318&amp;"-"&amp;F4367</f>
        <v>PPC15-MT</v>
      </c>
      <c r="K4367" s="180"/>
      <c r="L4367" s="182" t="str">
        <f>+VLOOKUP('INFO SEAL'!N4318,$J$8:$V$50,3,FALSE)</f>
        <v>POSTE DE CONCRETO ARMADO DE 12/200/120/300</v>
      </c>
      <c r="M4367" s="33">
        <f t="shared" si="150"/>
        <v>0.3</v>
      </c>
    </row>
    <row r="4368" spans="1:13" x14ac:dyDescent="0.25">
      <c r="A4368" s="73">
        <f>+'INFO SEAL'!B4319</f>
        <v>4314</v>
      </c>
      <c r="B4368" s="180" t="str">
        <f t="shared" si="149"/>
        <v>SICODI</v>
      </c>
      <c r="C4368" s="180" t="str">
        <f>+'INFO SEAL'!C4319</f>
        <v>AREQUIPA</v>
      </c>
      <c r="D4368" s="180" t="str">
        <f>+'INFO SEAL'!D4319</f>
        <v>AREQUIPA</v>
      </c>
      <c r="E4368" s="180" t="str">
        <f>+'INFO SEAL'!E4319</f>
        <v>YANAHUARA</v>
      </c>
      <c r="F4368" s="180" t="str">
        <f>+IF('INFO SEAL'!I4319="BAJA TENSION","BT",IF('INFO SEAL'!I4319="MEDIA TENSION","MT","AT"))</f>
        <v>MT</v>
      </c>
      <c r="G4368" s="180">
        <f>+'INFO SEAL'!K4319</f>
        <v>13</v>
      </c>
      <c r="H4368" s="180" t="str">
        <f>+'INFO SEAL'!L4319</f>
        <v>POSTE</v>
      </c>
      <c r="I4368" s="180" t="str">
        <f>+'INFO SEAL'!M4319</f>
        <v>CONCRETO</v>
      </c>
      <c r="J4368" s="180" t="str">
        <f>+'INFO SEAL'!N4319&amp;"-"&amp;F4368</f>
        <v>PPC18-MT</v>
      </c>
      <c r="K4368" s="180"/>
      <c r="L4368" s="182" t="str">
        <f>+VLOOKUP('INFO SEAL'!N4319,$J$8:$V$50,3,FALSE)</f>
        <v>POSTE DE CONCRETO ARMADO DE 13/200/140/335</v>
      </c>
      <c r="M4368" s="33">
        <f t="shared" si="150"/>
        <v>0.4</v>
      </c>
    </row>
    <row r="4369" spans="1:13" x14ac:dyDescent="0.25">
      <c r="A4369" s="73">
        <f>+'INFO SEAL'!B4320</f>
        <v>4315</v>
      </c>
      <c r="B4369" s="180" t="str">
        <f t="shared" si="149"/>
        <v>SICODI</v>
      </c>
      <c r="C4369" s="180" t="str">
        <f>+'INFO SEAL'!C4320</f>
        <v>AREQUIPA</v>
      </c>
      <c r="D4369" s="180" t="str">
        <f>+'INFO SEAL'!D4320</f>
        <v>AREQUIPA</v>
      </c>
      <c r="E4369" s="180" t="str">
        <f>+'INFO SEAL'!E4320</f>
        <v>YANAHUARA</v>
      </c>
      <c r="F4369" s="180" t="str">
        <f>+IF('INFO SEAL'!I4320="BAJA TENSION","BT",IF('INFO SEAL'!I4320="MEDIA TENSION","MT","AT"))</f>
        <v>MT</v>
      </c>
      <c r="G4369" s="180">
        <f>+'INFO SEAL'!K4320</f>
        <v>13</v>
      </c>
      <c r="H4369" s="180" t="str">
        <f>+'INFO SEAL'!L4320</f>
        <v>POSTE</v>
      </c>
      <c r="I4369" s="180" t="str">
        <f>+'INFO SEAL'!M4320</f>
        <v>CONCRETO</v>
      </c>
      <c r="J4369" s="180" t="str">
        <f>+'INFO SEAL'!N4320&amp;"-"&amp;F4369</f>
        <v>PPC18-MT</v>
      </c>
      <c r="K4369" s="180"/>
      <c r="L4369" s="182" t="str">
        <f>+VLOOKUP('INFO SEAL'!N4320,$J$8:$V$50,3,FALSE)</f>
        <v>POSTE DE CONCRETO ARMADO DE 13/200/140/335</v>
      </c>
      <c r="M4369" s="33">
        <f t="shared" si="150"/>
        <v>0.4</v>
      </c>
    </row>
    <row r="4370" spans="1:13" x14ac:dyDescent="0.25">
      <c r="A4370" s="73">
        <f>+'INFO SEAL'!B4321</f>
        <v>4316</v>
      </c>
      <c r="B4370" s="180" t="str">
        <f t="shared" si="149"/>
        <v>SICODI</v>
      </c>
      <c r="C4370" s="180" t="str">
        <f>+'INFO SEAL'!C4321</f>
        <v>AREQUIPA</v>
      </c>
      <c r="D4370" s="180" t="str">
        <f>+'INFO SEAL'!D4321</f>
        <v>AREQUIPA</v>
      </c>
      <c r="E4370" s="180" t="str">
        <f>+'INFO SEAL'!E4321</f>
        <v>YANAHUARA</v>
      </c>
      <c r="F4370" s="180" t="str">
        <f>+IF('INFO SEAL'!I4321="BAJA TENSION","BT",IF('INFO SEAL'!I4321="MEDIA TENSION","MT","AT"))</f>
        <v>MT</v>
      </c>
      <c r="G4370" s="180">
        <f>+'INFO SEAL'!K4321</f>
        <v>14</v>
      </c>
      <c r="H4370" s="180" t="str">
        <f>+'INFO SEAL'!L4321</f>
        <v>POSTE</v>
      </c>
      <c r="I4370" s="180" t="str">
        <f>+'INFO SEAL'!M4321</f>
        <v>CONCRETO</v>
      </c>
      <c r="J4370" s="180" t="str">
        <f>+'INFO SEAL'!N4321&amp;"-"&amp;F4370</f>
        <v>PPC22-MT</v>
      </c>
      <c r="K4370" s="180"/>
      <c r="L4370" s="182" t="str">
        <f>+VLOOKUP('INFO SEAL'!N4321,$J$8:$V$50,3,FALSE)</f>
        <v>POSTE DE CONCRETO ARMADO DE 15/200/135/360</v>
      </c>
      <c r="M4370" s="33">
        <f t="shared" si="150"/>
        <v>0.5</v>
      </c>
    </row>
    <row r="4371" spans="1:13" x14ac:dyDescent="0.25">
      <c r="A4371" s="73">
        <f>+'INFO SEAL'!B4322</f>
        <v>4317</v>
      </c>
      <c r="B4371" s="180" t="str">
        <f t="shared" si="149"/>
        <v>SICODI</v>
      </c>
      <c r="C4371" s="180" t="str">
        <f>+'INFO SEAL'!C4322</f>
        <v>AREQUIPA</v>
      </c>
      <c r="D4371" s="180" t="str">
        <f>+'INFO SEAL'!D4322</f>
        <v>AREQUIPA</v>
      </c>
      <c r="E4371" s="180" t="str">
        <f>+'INFO SEAL'!E4322</f>
        <v>AREQUIPA</v>
      </c>
      <c r="F4371" s="180" t="str">
        <f>+IF('INFO SEAL'!I4322="BAJA TENSION","BT",IF('INFO SEAL'!I4322="MEDIA TENSION","MT","AT"))</f>
        <v>MT</v>
      </c>
      <c r="G4371" s="180">
        <f>+'INFO SEAL'!K4322</f>
        <v>12</v>
      </c>
      <c r="H4371" s="180" t="str">
        <f>+'INFO SEAL'!L4322</f>
        <v>POSTE</v>
      </c>
      <c r="I4371" s="180" t="str">
        <f>+'INFO SEAL'!M4322</f>
        <v>MADERA</v>
      </c>
      <c r="J4371" s="180" t="str">
        <f>+'INFO SEAL'!N4322&amp;"-"&amp;F4371</f>
        <v>PPM19-MT</v>
      </c>
      <c r="K4371" s="180"/>
      <c r="L4371" s="182" t="str">
        <f>+VLOOKUP('INFO SEAL'!N4322,$J$8:$V$50,3,FALSE)</f>
        <v>POSTE DE MADERA TRATADA DE 12 mts. CL.4</v>
      </c>
      <c r="M4371" s="33">
        <f t="shared" si="150"/>
        <v>1</v>
      </c>
    </row>
    <row r="4372" spans="1:13" x14ac:dyDescent="0.25">
      <c r="A4372" s="73">
        <f>+'INFO SEAL'!B4323</f>
        <v>4318</v>
      </c>
      <c r="B4372" s="180" t="str">
        <f t="shared" si="149"/>
        <v>SICODI</v>
      </c>
      <c r="C4372" s="180" t="str">
        <f>+'INFO SEAL'!C4323</f>
        <v>AREQUIPA</v>
      </c>
      <c r="D4372" s="180" t="str">
        <f>+'INFO SEAL'!D4323</f>
        <v>AREQUIPA</v>
      </c>
      <c r="E4372" s="180" t="str">
        <f>+'INFO SEAL'!E4323</f>
        <v>AREQUIPA</v>
      </c>
      <c r="F4372" s="180" t="str">
        <f>+IF('INFO SEAL'!I4323="BAJA TENSION","BT",IF('INFO SEAL'!I4323="MEDIA TENSION","MT","AT"))</f>
        <v>MT</v>
      </c>
      <c r="G4372" s="180">
        <f>+'INFO SEAL'!K4323</f>
        <v>13</v>
      </c>
      <c r="H4372" s="180" t="str">
        <f>+'INFO SEAL'!L4323</f>
        <v>POSTE</v>
      </c>
      <c r="I4372" s="180" t="str">
        <f>+'INFO SEAL'!M4323</f>
        <v>CONCRETO</v>
      </c>
      <c r="J4372" s="180" t="str">
        <f>+'INFO SEAL'!N4323&amp;"-"&amp;F4372</f>
        <v>PPC19-MT</v>
      </c>
      <c r="K4372" s="180"/>
      <c r="L4372" s="182" t="str">
        <f>+VLOOKUP('INFO SEAL'!N4323,$J$8:$V$50,3,FALSE)</f>
        <v>POSTE DE CONCRETO ARMADO DE 13/300/150/345</v>
      </c>
      <c r="M4372" s="33">
        <f t="shared" si="150"/>
        <v>0.5</v>
      </c>
    </row>
    <row r="4373" spans="1:13" x14ac:dyDescent="0.25">
      <c r="A4373" s="73">
        <f>+'INFO SEAL'!B4324</f>
        <v>4319</v>
      </c>
      <c r="B4373" s="180" t="str">
        <f t="shared" si="149"/>
        <v>SICODI</v>
      </c>
      <c r="C4373" s="180" t="str">
        <f>+'INFO SEAL'!C4324</f>
        <v>AREQUIPA</v>
      </c>
      <c r="D4373" s="180" t="str">
        <f>+'INFO SEAL'!D4324</f>
        <v>AREQUIPA</v>
      </c>
      <c r="E4373" s="180" t="str">
        <f>+'INFO SEAL'!E4324</f>
        <v>AREQUIPA</v>
      </c>
      <c r="F4373" s="180" t="str">
        <f>+IF('INFO SEAL'!I4324="BAJA TENSION","BT",IF('INFO SEAL'!I4324="MEDIA TENSION","MT","AT"))</f>
        <v>MT</v>
      </c>
      <c r="G4373" s="180">
        <f>+'INFO SEAL'!K4324</f>
        <v>13</v>
      </c>
      <c r="H4373" s="180" t="str">
        <f>+'INFO SEAL'!L4324</f>
        <v>POSTE</v>
      </c>
      <c r="I4373" s="180" t="str">
        <f>+'INFO SEAL'!M4324</f>
        <v>CONCRETO</v>
      </c>
      <c r="J4373" s="180" t="str">
        <f>+'INFO SEAL'!N4324&amp;"-"&amp;F4373</f>
        <v>PPC19-MT</v>
      </c>
      <c r="K4373" s="180"/>
      <c r="L4373" s="182" t="str">
        <f>+VLOOKUP('INFO SEAL'!N4324,$J$8:$V$50,3,FALSE)</f>
        <v>POSTE DE CONCRETO ARMADO DE 13/300/150/345</v>
      </c>
      <c r="M4373" s="33">
        <f t="shared" si="150"/>
        <v>0.5</v>
      </c>
    </row>
    <row r="4374" spans="1:13" x14ac:dyDescent="0.25">
      <c r="A4374" s="73">
        <f>+'INFO SEAL'!B4325</f>
        <v>4320</v>
      </c>
      <c r="B4374" s="180" t="str">
        <f t="shared" si="149"/>
        <v>SICODI</v>
      </c>
      <c r="C4374" s="180" t="str">
        <f>+'INFO SEAL'!C4325</f>
        <v>AREQUIPA</v>
      </c>
      <c r="D4374" s="180" t="str">
        <f>+'INFO SEAL'!D4325</f>
        <v>AREQUIPA</v>
      </c>
      <c r="E4374" s="180" t="str">
        <f>+'INFO SEAL'!E4325</f>
        <v>YANAHUARA</v>
      </c>
      <c r="F4374" s="180" t="str">
        <f>+IF('INFO SEAL'!I4325="BAJA TENSION","BT",IF('INFO SEAL'!I4325="MEDIA TENSION","MT","AT"))</f>
        <v>MT</v>
      </c>
      <c r="G4374" s="180">
        <f>+'INFO SEAL'!K4325</f>
        <v>14</v>
      </c>
      <c r="H4374" s="180" t="str">
        <f>+'INFO SEAL'!L4325</f>
        <v>POSTE</v>
      </c>
      <c r="I4374" s="180" t="str">
        <f>+'INFO SEAL'!M4325</f>
        <v>CONCRETO</v>
      </c>
      <c r="J4374" s="180" t="str">
        <f>+'INFO SEAL'!N4325&amp;"-"&amp;F4374</f>
        <v>PPC22-MT</v>
      </c>
      <c r="K4374" s="180"/>
      <c r="L4374" s="182" t="str">
        <f>+VLOOKUP('INFO SEAL'!N4325,$J$8:$V$50,3,FALSE)</f>
        <v>POSTE DE CONCRETO ARMADO DE 15/200/135/360</v>
      </c>
      <c r="M4374" s="33">
        <f t="shared" si="150"/>
        <v>0.5</v>
      </c>
    </row>
    <row r="4375" spans="1:13" x14ac:dyDescent="0.25">
      <c r="A4375" s="73">
        <f>+'INFO SEAL'!B4326</f>
        <v>4321</v>
      </c>
      <c r="B4375" s="180" t="str">
        <f t="shared" si="149"/>
        <v>SICODI</v>
      </c>
      <c r="C4375" s="180" t="str">
        <f>+'INFO SEAL'!C4326</f>
        <v>AREQUIPA</v>
      </c>
      <c r="D4375" s="180" t="str">
        <f>+'INFO SEAL'!D4326</f>
        <v>AREQUIPA</v>
      </c>
      <c r="E4375" s="180" t="str">
        <f>+'INFO SEAL'!E4326</f>
        <v>CAYMA</v>
      </c>
      <c r="F4375" s="180" t="str">
        <f>+IF('INFO SEAL'!I4326="BAJA TENSION","BT",IF('INFO SEAL'!I4326="MEDIA TENSION","MT","AT"))</f>
        <v>MT</v>
      </c>
      <c r="G4375" s="180">
        <f>+'INFO SEAL'!K4326</f>
        <v>14</v>
      </c>
      <c r="H4375" s="180" t="str">
        <f>+'INFO SEAL'!L4326</f>
        <v>POSTE</v>
      </c>
      <c r="I4375" s="180" t="str">
        <f>+'INFO SEAL'!M4326</f>
        <v>CONCRETO</v>
      </c>
      <c r="J4375" s="180" t="str">
        <f>+'INFO SEAL'!N4326&amp;"-"&amp;F4375</f>
        <v>PPC22-MT</v>
      </c>
      <c r="K4375" s="180"/>
      <c r="L4375" s="182" t="str">
        <f>+VLOOKUP('INFO SEAL'!N4326,$J$8:$V$50,3,FALSE)</f>
        <v>POSTE DE CONCRETO ARMADO DE 15/200/135/360</v>
      </c>
      <c r="M4375" s="33">
        <f t="shared" si="150"/>
        <v>0.5</v>
      </c>
    </row>
    <row r="4376" spans="1:13" x14ac:dyDescent="0.25">
      <c r="A4376" s="73">
        <f>+'INFO SEAL'!B4327</f>
        <v>4322</v>
      </c>
      <c r="B4376" s="180" t="str">
        <f t="shared" si="149"/>
        <v>SICODI</v>
      </c>
      <c r="C4376" s="180" t="str">
        <f>+'INFO SEAL'!C4327</f>
        <v>AREQUIPA</v>
      </c>
      <c r="D4376" s="180" t="str">
        <f>+'INFO SEAL'!D4327</f>
        <v>AREQUIPA</v>
      </c>
      <c r="E4376" s="180" t="str">
        <f>+'INFO SEAL'!E4327</f>
        <v>CAYMA</v>
      </c>
      <c r="F4376" s="180" t="str">
        <f>+IF('INFO SEAL'!I4327="BAJA TENSION","BT",IF('INFO SEAL'!I4327="MEDIA TENSION","MT","AT"))</f>
        <v>MT</v>
      </c>
      <c r="G4376" s="180">
        <f>+'INFO SEAL'!K4327</f>
        <v>13</v>
      </c>
      <c r="H4376" s="180" t="str">
        <f>+'INFO SEAL'!L4327</f>
        <v>POSTE</v>
      </c>
      <c r="I4376" s="180" t="str">
        <f>+'INFO SEAL'!M4327</f>
        <v>CONCRETO</v>
      </c>
      <c r="J4376" s="180" t="str">
        <f>+'INFO SEAL'!N4327&amp;"-"&amp;F4376</f>
        <v>PPC19-MT</v>
      </c>
      <c r="K4376" s="180"/>
      <c r="L4376" s="182" t="str">
        <f>+VLOOKUP('INFO SEAL'!N4327,$J$8:$V$50,3,FALSE)</f>
        <v>POSTE DE CONCRETO ARMADO DE 13/300/150/345</v>
      </c>
      <c r="M4376" s="33">
        <f t="shared" si="150"/>
        <v>0.5</v>
      </c>
    </row>
    <row r="4377" spans="1:13" x14ac:dyDescent="0.25">
      <c r="A4377" s="73">
        <f>+'INFO SEAL'!B4328</f>
        <v>4323</v>
      </c>
      <c r="B4377" s="180" t="str">
        <f t="shared" si="149"/>
        <v>SICODI</v>
      </c>
      <c r="C4377" s="180" t="str">
        <f>+'INFO SEAL'!C4328</f>
        <v>AREQUIPA</v>
      </c>
      <c r="D4377" s="180" t="str">
        <f>+'INFO SEAL'!D4328</f>
        <v>AREQUIPA</v>
      </c>
      <c r="E4377" s="180" t="str">
        <f>+'INFO SEAL'!E4328</f>
        <v>CAYMA</v>
      </c>
      <c r="F4377" s="180" t="str">
        <f>+IF('INFO SEAL'!I4328="BAJA TENSION","BT",IF('INFO SEAL'!I4328="MEDIA TENSION","MT","AT"))</f>
        <v>MT</v>
      </c>
      <c r="G4377" s="180">
        <f>+'INFO SEAL'!K4328</f>
        <v>13</v>
      </c>
      <c r="H4377" s="180" t="str">
        <f>+'INFO SEAL'!L4328</f>
        <v>POSTE</v>
      </c>
      <c r="I4377" s="180" t="str">
        <f>+'INFO SEAL'!M4328</f>
        <v>CONCRETO</v>
      </c>
      <c r="J4377" s="180" t="str">
        <f>+'INFO SEAL'!N4328&amp;"-"&amp;F4377</f>
        <v>PPC18-MT</v>
      </c>
      <c r="K4377" s="180"/>
      <c r="L4377" s="182" t="str">
        <f>+VLOOKUP('INFO SEAL'!N4328,$J$8:$V$50,3,FALSE)</f>
        <v>POSTE DE CONCRETO ARMADO DE 13/200/140/335</v>
      </c>
      <c r="M4377" s="33">
        <f t="shared" si="150"/>
        <v>0.4</v>
      </c>
    </row>
    <row r="4378" spans="1:13" x14ac:dyDescent="0.25">
      <c r="A4378" s="73">
        <f>+'INFO SEAL'!B4329</f>
        <v>4324</v>
      </c>
      <c r="B4378" s="180" t="str">
        <f t="shared" si="149"/>
        <v>SICODI</v>
      </c>
      <c r="C4378" s="180" t="str">
        <f>+'INFO SEAL'!C4329</f>
        <v>AREQUIPA</v>
      </c>
      <c r="D4378" s="180" t="str">
        <f>+'INFO SEAL'!D4329</f>
        <v>AREQUIPA</v>
      </c>
      <c r="E4378" s="180" t="str">
        <f>+'INFO SEAL'!E4329</f>
        <v>CAYMA</v>
      </c>
      <c r="F4378" s="180" t="str">
        <f>+IF('INFO SEAL'!I4329="BAJA TENSION","BT",IF('INFO SEAL'!I4329="MEDIA TENSION","MT","AT"))</f>
        <v>MT</v>
      </c>
      <c r="G4378" s="180">
        <f>+'INFO SEAL'!K4329</f>
        <v>12</v>
      </c>
      <c r="H4378" s="180" t="str">
        <f>+'INFO SEAL'!L4329</f>
        <v>POSTE</v>
      </c>
      <c r="I4378" s="180" t="str">
        <f>+'INFO SEAL'!M4329</f>
        <v>CONCRETO</v>
      </c>
      <c r="J4378" s="180" t="str">
        <f>+'INFO SEAL'!N4329&amp;"-"&amp;F4378</f>
        <v>PPC15-MT</v>
      </c>
      <c r="K4378" s="180"/>
      <c r="L4378" s="182" t="str">
        <f>+VLOOKUP('INFO SEAL'!N4329,$J$8:$V$50,3,FALSE)</f>
        <v>POSTE DE CONCRETO ARMADO DE 12/200/120/300</v>
      </c>
      <c r="M4378" s="33">
        <f t="shared" si="150"/>
        <v>0.3</v>
      </c>
    </row>
    <row r="4379" spans="1:13" x14ac:dyDescent="0.25">
      <c r="A4379" s="73">
        <f>+'INFO SEAL'!B4330</f>
        <v>4325</v>
      </c>
      <c r="B4379" s="180" t="str">
        <f t="shared" si="149"/>
        <v>SICODI</v>
      </c>
      <c r="C4379" s="180" t="str">
        <f>+'INFO SEAL'!C4330</f>
        <v>AREQUIPA</v>
      </c>
      <c r="D4379" s="180" t="str">
        <f>+'INFO SEAL'!D4330</f>
        <v>AREQUIPA</v>
      </c>
      <c r="E4379" s="180" t="str">
        <f>+'INFO SEAL'!E4330</f>
        <v>CAYMA</v>
      </c>
      <c r="F4379" s="180" t="str">
        <f>+IF('INFO SEAL'!I4330="BAJA TENSION","BT",IF('INFO SEAL'!I4330="MEDIA TENSION","MT","AT"))</f>
        <v>MT</v>
      </c>
      <c r="G4379" s="180">
        <f>+'INFO SEAL'!K4330</f>
        <v>12</v>
      </c>
      <c r="H4379" s="180" t="str">
        <f>+'INFO SEAL'!L4330</f>
        <v>POSTE</v>
      </c>
      <c r="I4379" s="180" t="str">
        <f>+'INFO SEAL'!M4330</f>
        <v>CONCRETO</v>
      </c>
      <c r="J4379" s="180" t="str">
        <f>+'INFO SEAL'!N4330&amp;"-"&amp;F4379</f>
        <v>PPC15-MT</v>
      </c>
      <c r="K4379" s="180"/>
      <c r="L4379" s="182" t="str">
        <f>+VLOOKUP('INFO SEAL'!N4330,$J$8:$V$50,3,FALSE)</f>
        <v>POSTE DE CONCRETO ARMADO DE 12/200/120/300</v>
      </c>
      <c r="M4379" s="33">
        <f t="shared" si="150"/>
        <v>0.3</v>
      </c>
    </row>
    <row r="4380" spans="1:13" x14ac:dyDescent="0.25">
      <c r="A4380" s="73">
        <f>+'INFO SEAL'!B4331</f>
        <v>4326</v>
      </c>
      <c r="B4380" s="180" t="str">
        <f t="shared" si="149"/>
        <v>SICODI</v>
      </c>
      <c r="C4380" s="180" t="str">
        <f>+'INFO SEAL'!C4331</f>
        <v>AREQUIPA</v>
      </c>
      <c r="D4380" s="180" t="str">
        <f>+'INFO SEAL'!D4331</f>
        <v>AREQUIPA</v>
      </c>
      <c r="E4380" s="180" t="str">
        <f>+'INFO SEAL'!E4331</f>
        <v>CAYMA</v>
      </c>
      <c r="F4380" s="180" t="str">
        <f>+IF('INFO SEAL'!I4331="BAJA TENSION","BT",IF('INFO SEAL'!I4331="MEDIA TENSION","MT","AT"))</f>
        <v>MT</v>
      </c>
      <c r="G4380" s="180">
        <f>+'INFO SEAL'!K4331</f>
        <v>12</v>
      </c>
      <c r="H4380" s="180" t="str">
        <f>+'INFO SEAL'!L4331</f>
        <v>POSTE</v>
      </c>
      <c r="I4380" s="180" t="str">
        <f>+'INFO SEAL'!M4331</f>
        <v>CONCRETO</v>
      </c>
      <c r="J4380" s="180" t="str">
        <f>+'INFO SEAL'!N4331&amp;"-"&amp;F4380</f>
        <v>PPC15-MT</v>
      </c>
      <c r="K4380" s="180"/>
      <c r="L4380" s="182" t="str">
        <f>+VLOOKUP('INFO SEAL'!N4331,$J$8:$V$50,3,FALSE)</f>
        <v>POSTE DE CONCRETO ARMADO DE 12/200/120/300</v>
      </c>
      <c r="M4380" s="33">
        <f t="shared" si="150"/>
        <v>0.3</v>
      </c>
    </row>
    <row r="4381" spans="1:13" x14ac:dyDescent="0.25">
      <c r="A4381" s="73">
        <f>+'INFO SEAL'!B4332</f>
        <v>4327</v>
      </c>
      <c r="B4381" s="180" t="str">
        <f t="shared" si="149"/>
        <v>SICODI</v>
      </c>
      <c r="C4381" s="180" t="str">
        <f>+'INFO SEAL'!C4332</f>
        <v>AREQUIPA</v>
      </c>
      <c r="D4381" s="180" t="str">
        <f>+'INFO SEAL'!D4332</f>
        <v>AREQUIPA</v>
      </c>
      <c r="E4381" s="180" t="str">
        <f>+'INFO SEAL'!E4332</f>
        <v>CAYMA</v>
      </c>
      <c r="F4381" s="180" t="str">
        <f>+IF('INFO SEAL'!I4332="BAJA TENSION","BT",IF('INFO SEAL'!I4332="MEDIA TENSION","MT","AT"))</f>
        <v>MT</v>
      </c>
      <c r="G4381" s="180">
        <f>+'INFO SEAL'!K4332</f>
        <v>12</v>
      </c>
      <c r="H4381" s="180" t="str">
        <f>+'INFO SEAL'!L4332</f>
        <v>POSTE</v>
      </c>
      <c r="I4381" s="180" t="str">
        <f>+'INFO SEAL'!M4332</f>
        <v>CONCRETO</v>
      </c>
      <c r="J4381" s="180" t="str">
        <f>+'INFO SEAL'!N4332&amp;"-"&amp;F4381</f>
        <v>PPC15-MT</v>
      </c>
      <c r="K4381" s="180"/>
      <c r="L4381" s="182" t="str">
        <f>+VLOOKUP('INFO SEAL'!N4332,$J$8:$V$50,3,FALSE)</f>
        <v>POSTE DE CONCRETO ARMADO DE 12/200/120/300</v>
      </c>
      <c r="M4381" s="33">
        <f t="shared" si="150"/>
        <v>0.3</v>
      </c>
    </row>
    <row r="4382" spans="1:13" x14ac:dyDescent="0.25">
      <c r="A4382" s="73">
        <f>+'INFO SEAL'!B4333</f>
        <v>4328</v>
      </c>
      <c r="B4382" s="180" t="str">
        <f t="shared" si="149"/>
        <v>SICODI</v>
      </c>
      <c r="C4382" s="180" t="str">
        <f>+'INFO SEAL'!C4333</f>
        <v>AREQUIPA</v>
      </c>
      <c r="D4382" s="180" t="str">
        <f>+'INFO SEAL'!D4333</f>
        <v>AREQUIPA</v>
      </c>
      <c r="E4382" s="180" t="str">
        <f>+'INFO SEAL'!E4333</f>
        <v>CAYMA</v>
      </c>
      <c r="F4382" s="180" t="str">
        <f>+IF('INFO SEAL'!I4333="BAJA TENSION","BT",IF('INFO SEAL'!I4333="MEDIA TENSION","MT","AT"))</f>
        <v>MT</v>
      </c>
      <c r="G4382" s="180">
        <f>+'INFO SEAL'!K4333</f>
        <v>13</v>
      </c>
      <c r="H4382" s="180" t="str">
        <f>+'INFO SEAL'!L4333</f>
        <v>POSTE</v>
      </c>
      <c r="I4382" s="180" t="str">
        <f>+'INFO SEAL'!M4333</f>
        <v>CONCRETO</v>
      </c>
      <c r="J4382" s="180" t="str">
        <f>+'INFO SEAL'!N4333&amp;"-"&amp;F4382</f>
        <v>PPC18-MT</v>
      </c>
      <c r="K4382" s="180"/>
      <c r="L4382" s="182" t="str">
        <f>+VLOOKUP('INFO SEAL'!N4333,$J$8:$V$50,3,FALSE)</f>
        <v>POSTE DE CONCRETO ARMADO DE 13/200/140/335</v>
      </c>
      <c r="M4382" s="33">
        <f t="shared" si="150"/>
        <v>0.4</v>
      </c>
    </row>
    <row r="4383" spans="1:13" x14ac:dyDescent="0.25">
      <c r="A4383" s="73">
        <f>+'INFO SEAL'!B4334</f>
        <v>4329</v>
      </c>
      <c r="B4383" s="180" t="str">
        <f t="shared" si="149"/>
        <v>SICODI</v>
      </c>
      <c r="C4383" s="180" t="str">
        <f>+'INFO SEAL'!C4334</f>
        <v>AREQUIPA</v>
      </c>
      <c r="D4383" s="180" t="str">
        <f>+'INFO SEAL'!D4334</f>
        <v>AREQUIPA</v>
      </c>
      <c r="E4383" s="180" t="str">
        <f>+'INFO SEAL'!E4334</f>
        <v>CAYMA</v>
      </c>
      <c r="F4383" s="180" t="str">
        <f>+IF('INFO SEAL'!I4334="BAJA TENSION","BT",IF('INFO SEAL'!I4334="MEDIA TENSION","MT","AT"))</f>
        <v>MT</v>
      </c>
      <c r="G4383" s="180">
        <f>+'INFO SEAL'!K4334</f>
        <v>12</v>
      </c>
      <c r="H4383" s="180" t="str">
        <f>+'INFO SEAL'!L4334</f>
        <v>POSTE</v>
      </c>
      <c r="I4383" s="180" t="str">
        <f>+'INFO SEAL'!M4334</f>
        <v>CONCRETO</v>
      </c>
      <c r="J4383" s="180" t="str">
        <f>+'INFO SEAL'!N4334&amp;"-"&amp;F4383</f>
        <v>PPC15-MT</v>
      </c>
      <c r="K4383" s="180"/>
      <c r="L4383" s="182" t="str">
        <f>+VLOOKUP('INFO SEAL'!N4334,$J$8:$V$50,3,FALSE)</f>
        <v>POSTE DE CONCRETO ARMADO DE 12/200/120/300</v>
      </c>
      <c r="M4383" s="33">
        <f t="shared" si="150"/>
        <v>0.3</v>
      </c>
    </row>
    <row r="4384" spans="1:13" x14ac:dyDescent="0.25">
      <c r="A4384" s="73">
        <f>+'INFO SEAL'!B4335</f>
        <v>4330</v>
      </c>
      <c r="B4384" s="180" t="str">
        <f t="shared" si="149"/>
        <v>SICODI</v>
      </c>
      <c r="C4384" s="180" t="str">
        <f>+'INFO SEAL'!C4335</f>
        <v>AREQUIPA</v>
      </c>
      <c r="D4384" s="180" t="str">
        <f>+'INFO SEAL'!D4335</f>
        <v>AREQUIPA</v>
      </c>
      <c r="E4384" s="180" t="str">
        <f>+'INFO SEAL'!E4335</f>
        <v>CAYMA</v>
      </c>
      <c r="F4384" s="180" t="str">
        <f>+IF('INFO SEAL'!I4335="BAJA TENSION","BT",IF('INFO SEAL'!I4335="MEDIA TENSION","MT","AT"))</f>
        <v>MT</v>
      </c>
      <c r="G4384" s="180">
        <f>+'INFO SEAL'!K4335</f>
        <v>12</v>
      </c>
      <c r="H4384" s="180" t="str">
        <f>+'INFO SEAL'!L4335</f>
        <v>POSTE</v>
      </c>
      <c r="I4384" s="180" t="str">
        <f>+'INFO SEAL'!M4335</f>
        <v>CONCRETO</v>
      </c>
      <c r="J4384" s="180" t="str">
        <f>+'INFO SEAL'!N4335&amp;"-"&amp;F4384</f>
        <v>PPC15-MT</v>
      </c>
      <c r="K4384" s="180"/>
      <c r="L4384" s="182" t="str">
        <f>+VLOOKUP('INFO SEAL'!N4335,$J$8:$V$50,3,FALSE)</f>
        <v>POSTE DE CONCRETO ARMADO DE 12/200/120/300</v>
      </c>
      <c r="M4384" s="33">
        <f t="shared" si="150"/>
        <v>0.3</v>
      </c>
    </row>
    <row r="4385" spans="1:13" x14ac:dyDescent="0.25">
      <c r="A4385" s="73">
        <f>+'INFO SEAL'!B4336</f>
        <v>4331</v>
      </c>
      <c r="B4385" s="180" t="str">
        <f t="shared" si="149"/>
        <v>SICODI</v>
      </c>
      <c r="C4385" s="180" t="str">
        <f>+'INFO SEAL'!C4336</f>
        <v>AREQUIPA</v>
      </c>
      <c r="D4385" s="180" t="str">
        <f>+'INFO SEAL'!D4336</f>
        <v>AREQUIPA</v>
      </c>
      <c r="E4385" s="180" t="str">
        <f>+'INFO SEAL'!E4336</f>
        <v>CAYMA</v>
      </c>
      <c r="F4385" s="180" t="str">
        <f>+IF('INFO SEAL'!I4336="BAJA TENSION","BT",IF('INFO SEAL'!I4336="MEDIA TENSION","MT","AT"))</f>
        <v>MT</v>
      </c>
      <c r="G4385" s="180">
        <f>+'INFO SEAL'!K4336</f>
        <v>12</v>
      </c>
      <c r="H4385" s="180" t="str">
        <f>+'INFO SEAL'!L4336</f>
        <v>POSTE</v>
      </c>
      <c r="I4385" s="180" t="str">
        <f>+'INFO SEAL'!M4336</f>
        <v>CONCRETO</v>
      </c>
      <c r="J4385" s="180" t="str">
        <f>+'INFO SEAL'!N4336&amp;"-"&amp;F4385</f>
        <v>PPC15-MT</v>
      </c>
      <c r="K4385" s="180"/>
      <c r="L4385" s="182" t="str">
        <f>+VLOOKUP('INFO SEAL'!N4336,$J$8:$V$50,3,FALSE)</f>
        <v>POSTE DE CONCRETO ARMADO DE 12/200/120/300</v>
      </c>
      <c r="M4385" s="33">
        <f t="shared" si="150"/>
        <v>0.3</v>
      </c>
    </row>
    <row r="4386" spans="1:13" x14ac:dyDescent="0.25">
      <c r="A4386" s="73">
        <f>+'INFO SEAL'!B4337</f>
        <v>4332</v>
      </c>
      <c r="B4386" s="180" t="str">
        <f t="shared" si="149"/>
        <v>SICODI</v>
      </c>
      <c r="C4386" s="180" t="str">
        <f>+'INFO SEAL'!C4337</f>
        <v>AREQUIPA</v>
      </c>
      <c r="D4386" s="180" t="str">
        <f>+'INFO SEAL'!D4337</f>
        <v>AREQUIPA</v>
      </c>
      <c r="E4386" s="180" t="str">
        <f>+'INFO SEAL'!E4337</f>
        <v>CAYMA</v>
      </c>
      <c r="F4386" s="180" t="str">
        <f>+IF('INFO SEAL'!I4337="BAJA TENSION","BT",IF('INFO SEAL'!I4337="MEDIA TENSION","MT","AT"))</f>
        <v>MT</v>
      </c>
      <c r="G4386" s="180">
        <f>+'INFO SEAL'!K4337</f>
        <v>12</v>
      </c>
      <c r="H4386" s="180" t="str">
        <f>+'INFO SEAL'!L4337</f>
        <v>POSTE</v>
      </c>
      <c r="I4386" s="180" t="str">
        <f>+'INFO SEAL'!M4337</f>
        <v>CONCRETO</v>
      </c>
      <c r="J4386" s="180" t="str">
        <f>+'INFO SEAL'!N4337&amp;"-"&amp;F4386</f>
        <v>PPC15-MT</v>
      </c>
      <c r="K4386" s="180"/>
      <c r="L4386" s="182" t="str">
        <f>+VLOOKUP('INFO SEAL'!N4337,$J$8:$V$50,3,FALSE)</f>
        <v>POSTE DE CONCRETO ARMADO DE 12/200/120/300</v>
      </c>
      <c r="M4386" s="33">
        <f t="shared" si="150"/>
        <v>0.3</v>
      </c>
    </row>
    <row r="4387" spans="1:13" x14ac:dyDescent="0.25">
      <c r="A4387" s="73">
        <f>+'INFO SEAL'!B4338</f>
        <v>4333</v>
      </c>
      <c r="B4387" s="180" t="str">
        <f t="shared" si="149"/>
        <v>SICODI</v>
      </c>
      <c r="C4387" s="180" t="str">
        <f>+'INFO SEAL'!C4338</f>
        <v>AREQUIPA</v>
      </c>
      <c r="D4387" s="180" t="str">
        <f>+'INFO SEAL'!D4338</f>
        <v>AREQUIPA</v>
      </c>
      <c r="E4387" s="180" t="str">
        <f>+'INFO SEAL'!E4338</f>
        <v>CAYMA</v>
      </c>
      <c r="F4387" s="180" t="str">
        <f>+IF('INFO SEAL'!I4338="BAJA TENSION","BT",IF('INFO SEAL'!I4338="MEDIA TENSION","MT","AT"))</f>
        <v>MT</v>
      </c>
      <c r="G4387" s="180">
        <f>+'INFO SEAL'!K4338</f>
        <v>13</v>
      </c>
      <c r="H4387" s="180" t="str">
        <f>+'INFO SEAL'!L4338</f>
        <v>POSTE</v>
      </c>
      <c r="I4387" s="180" t="str">
        <f>+'INFO SEAL'!M4338</f>
        <v>CONCRETO</v>
      </c>
      <c r="J4387" s="180" t="str">
        <f>+'INFO SEAL'!N4338&amp;"-"&amp;F4387</f>
        <v>PPC18-MT</v>
      </c>
      <c r="K4387" s="180"/>
      <c r="L4387" s="182" t="str">
        <f>+VLOOKUP('INFO SEAL'!N4338,$J$8:$V$50,3,FALSE)</f>
        <v>POSTE DE CONCRETO ARMADO DE 13/200/140/335</v>
      </c>
      <c r="M4387" s="33">
        <f t="shared" si="150"/>
        <v>0.4</v>
      </c>
    </row>
    <row r="4388" spans="1:13" x14ac:dyDescent="0.25">
      <c r="A4388" s="73">
        <f>+'INFO SEAL'!B4339</f>
        <v>4334</v>
      </c>
      <c r="B4388" s="180" t="str">
        <f t="shared" si="149"/>
        <v>SICODI</v>
      </c>
      <c r="C4388" s="180" t="str">
        <f>+'INFO SEAL'!C4339</f>
        <v>AREQUIPA</v>
      </c>
      <c r="D4388" s="180" t="str">
        <f>+'INFO SEAL'!D4339</f>
        <v>AREQUIPA</v>
      </c>
      <c r="E4388" s="180" t="str">
        <f>+'INFO SEAL'!E4339</f>
        <v>CAYMA</v>
      </c>
      <c r="F4388" s="180" t="str">
        <f>+IF('INFO SEAL'!I4339="BAJA TENSION","BT",IF('INFO SEAL'!I4339="MEDIA TENSION","MT","AT"))</f>
        <v>MT</v>
      </c>
      <c r="G4388" s="180">
        <f>+'INFO SEAL'!K4339</f>
        <v>12</v>
      </c>
      <c r="H4388" s="180" t="str">
        <f>+'INFO SEAL'!L4339</f>
        <v>POSTE</v>
      </c>
      <c r="I4388" s="180" t="str">
        <f>+'INFO SEAL'!M4339</f>
        <v>CONCRETO</v>
      </c>
      <c r="J4388" s="180" t="str">
        <f>+'INFO SEAL'!N4339&amp;"-"&amp;F4388</f>
        <v>PPC15-MT</v>
      </c>
      <c r="K4388" s="180"/>
      <c r="L4388" s="182" t="str">
        <f>+VLOOKUP('INFO SEAL'!N4339,$J$8:$V$50,3,FALSE)</f>
        <v>POSTE DE CONCRETO ARMADO DE 12/200/120/300</v>
      </c>
      <c r="M4388" s="33">
        <f t="shared" si="150"/>
        <v>0.3</v>
      </c>
    </row>
    <row r="4389" spans="1:13" x14ac:dyDescent="0.25">
      <c r="A4389" s="73">
        <f>+'INFO SEAL'!B4340</f>
        <v>4335</v>
      </c>
      <c r="B4389" s="180" t="str">
        <f t="shared" si="149"/>
        <v>SICODI</v>
      </c>
      <c r="C4389" s="180" t="str">
        <f>+'INFO SEAL'!C4340</f>
        <v>AREQUIPA</v>
      </c>
      <c r="D4389" s="180" t="str">
        <f>+'INFO SEAL'!D4340</f>
        <v>AREQUIPA</v>
      </c>
      <c r="E4389" s="180" t="str">
        <f>+'INFO SEAL'!E4340</f>
        <v>CAYMA</v>
      </c>
      <c r="F4389" s="180" t="str">
        <f>+IF('INFO SEAL'!I4340="BAJA TENSION","BT",IF('INFO SEAL'!I4340="MEDIA TENSION","MT","AT"))</f>
        <v>MT</v>
      </c>
      <c r="G4389" s="180">
        <f>+'INFO SEAL'!K4340</f>
        <v>12</v>
      </c>
      <c r="H4389" s="180" t="str">
        <f>+'INFO SEAL'!L4340</f>
        <v>POSTE</v>
      </c>
      <c r="I4389" s="180" t="str">
        <f>+'INFO SEAL'!M4340</f>
        <v>CONCRETO</v>
      </c>
      <c r="J4389" s="180" t="str">
        <f>+'INFO SEAL'!N4340&amp;"-"&amp;F4389</f>
        <v>PPC15-MT</v>
      </c>
      <c r="K4389" s="180"/>
      <c r="L4389" s="182" t="str">
        <f>+VLOOKUP('INFO SEAL'!N4340,$J$8:$V$50,3,FALSE)</f>
        <v>POSTE DE CONCRETO ARMADO DE 12/200/120/300</v>
      </c>
      <c r="M4389" s="33">
        <f t="shared" si="150"/>
        <v>0.3</v>
      </c>
    </row>
    <row r="4390" spans="1:13" x14ac:dyDescent="0.25">
      <c r="A4390" s="73">
        <f>+'INFO SEAL'!B4341</f>
        <v>4336</v>
      </c>
      <c r="B4390" s="180" t="str">
        <f t="shared" si="149"/>
        <v>SICODI</v>
      </c>
      <c r="C4390" s="180" t="str">
        <f>+'INFO SEAL'!C4341</f>
        <v>AREQUIPA</v>
      </c>
      <c r="D4390" s="180" t="str">
        <f>+'INFO SEAL'!D4341</f>
        <v>AREQUIPA</v>
      </c>
      <c r="E4390" s="180" t="str">
        <f>+'INFO SEAL'!E4341</f>
        <v>YANAHUARA</v>
      </c>
      <c r="F4390" s="180" t="str">
        <f>+IF('INFO SEAL'!I4341="BAJA TENSION","BT",IF('INFO SEAL'!I4341="MEDIA TENSION","MT","AT"))</f>
        <v>MT</v>
      </c>
      <c r="G4390" s="180">
        <f>+'INFO SEAL'!K4341</f>
        <v>13</v>
      </c>
      <c r="H4390" s="180" t="str">
        <f>+'INFO SEAL'!L4341</f>
        <v>POSTE</v>
      </c>
      <c r="I4390" s="180" t="str">
        <f>+'INFO SEAL'!M4341</f>
        <v>CONCRETO</v>
      </c>
      <c r="J4390" s="180" t="str">
        <f>+'INFO SEAL'!N4341&amp;"-"&amp;F4390</f>
        <v>PPC18-MT</v>
      </c>
      <c r="K4390" s="180"/>
      <c r="L4390" s="182" t="str">
        <f>+VLOOKUP('INFO SEAL'!N4341,$J$8:$V$50,3,FALSE)</f>
        <v>POSTE DE CONCRETO ARMADO DE 13/200/140/335</v>
      </c>
      <c r="M4390" s="33">
        <f t="shared" si="150"/>
        <v>0.4</v>
      </c>
    </row>
    <row r="4391" spans="1:13" x14ac:dyDescent="0.25">
      <c r="A4391" s="73">
        <f>+'INFO SEAL'!B4342</f>
        <v>4337</v>
      </c>
      <c r="B4391" s="180" t="str">
        <f t="shared" si="149"/>
        <v>SICODI</v>
      </c>
      <c r="C4391" s="180" t="str">
        <f>+'INFO SEAL'!C4342</f>
        <v>AREQUIPA</v>
      </c>
      <c r="D4391" s="180" t="str">
        <f>+'INFO SEAL'!D4342</f>
        <v>AREQUIPA</v>
      </c>
      <c r="E4391" s="180" t="str">
        <f>+'INFO SEAL'!E4342</f>
        <v>YANAHUARA</v>
      </c>
      <c r="F4391" s="180" t="str">
        <f>+IF('INFO SEAL'!I4342="BAJA TENSION","BT",IF('INFO SEAL'!I4342="MEDIA TENSION","MT","AT"))</f>
        <v>MT</v>
      </c>
      <c r="G4391" s="180">
        <f>+'INFO SEAL'!K4342</f>
        <v>14</v>
      </c>
      <c r="H4391" s="180" t="str">
        <f>+'INFO SEAL'!L4342</f>
        <v>POSTE</v>
      </c>
      <c r="I4391" s="180" t="str">
        <f>+'INFO SEAL'!M4342</f>
        <v>CONCRETO</v>
      </c>
      <c r="J4391" s="180" t="str">
        <f>+'INFO SEAL'!N4342&amp;"-"&amp;F4391</f>
        <v>PPC22-MT</v>
      </c>
      <c r="K4391" s="180"/>
      <c r="L4391" s="182" t="str">
        <f>+VLOOKUP('INFO SEAL'!N4342,$J$8:$V$50,3,FALSE)</f>
        <v>POSTE DE CONCRETO ARMADO DE 15/200/135/360</v>
      </c>
      <c r="M4391" s="33">
        <f t="shared" si="150"/>
        <v>0.5</v>
      </c>
    </row>
    <row r="4392" spans="1:13" x14ac:dyDescent="0.25">
      <c r="A4392" s="73">
        <f>+'INFO SEAL'!B4343</f>
        <v>4338</v>
      </c>
      <c r="B4392" s="180" t="str">
        <f t="shared" si="149"/>
        <v>SICODI</v>
      </c>
      <c r="C4392" s="180" t="str">
        <f>+'INFO SEAL'!C4343</f>
        <v>AREQUIPA</v>
      </c>
      <c r="D4392" s="180" t="str">
        <f>+'INFO SEAL'!D4343</f>
        <v>AREQUIPA</v>
      </c>
      <c r="E4392" s="180" t="str">
        <f>+'INFO SEAL'!E4343</f>
        <v>CAYMA</v>
      </c>
      <c r="F4392" s="180" t="str">
        <f>+IF('INFO SEAL'!I4343="BAJA TENSION","BT",IF('INFO SEAL'!I4343="MEDIA TENSION","MT","AT"))</f>
        <v>MT</v>
      </c>
      <c r="G4392" s="180">
        <f>+'INFO SEAL'!K4343</f>
        <v>14</v>
      </c>
      <c r="H4392" s="180" t="str">
        <f>+'INFO SEAL'!L4343</f>
        <v>POSTE</v>
      </c>
      <c r="I4392" s="180" t="str">
        <f>+'INFO SEAL'!M4343</f>
        <v>CONCRETO</v>
      </c>
      <c r="J4392" s="180" t="str">
        <f>+'INFO SEAL'!N4343&amp;"-"&amp;F4392</f>
        <v>PPC22-MT</v>
      </c>
      <c r="K4392" s="180"/>
      <c r="L4392" s="182" t="str">
        <f>+VLOOKUP('INFO SEAL'!N4343,$J$8:$V$50,3,FALSE)</f>
        <v>POSTE DE CONCRETO ARMADO DE 15/200/135/360</v>
      </c>
      <c r="M4392" s="33">
        <f t="shared" si="150"/>
        <v>0.5</v>
      </c>
    </row>
    <row r="4393" spans="1:13" x14ac:dyDescent="0.25">
      <c r="A4393" s="73">
        <f>+'INFO SEAL'!B4344</f>
        <v>4339</v>
      </c>
      <c r="B4393" s="180" t="str">
        <f t="shared" si="149"/>
        <v>SICODI</v>
      </c>
      <c r="C4393" s="180" t="str">
        <f>+'INFO SEAL'!C4344</f>
        <v>AREQUIPA</v>
      </c>
      <c r="D4393" s="180" t="str">
        <f>+'INFO SEAL'!D4344</f>
        <v>AREQUIPA</v>
      </c>
      <c r="E4393" s="180" t="str">
        <f>+'INFO SEAL'!E4344</f>
        <v>CAYMA</v>
      </c>
      <c r="F4393" s="180" t="str">
        <f>+IF('INFO SEAL'!I4344="BAJA TENSION","BT",IF('INFO SEAL'!I4344="MEDIA TENSION","MT","AT"))</f>
        <v>MT</v>
      </c>
      <c r="G4393" s="180">
        <f>+'INFO SEAL'!K4344</f>
        <v>12</v>
      </c>
      <c r="H4393" s="180" t="str">
        <f>+'INFO SEAL'!L4344</f>
        <v>POSTE</v>
      </c>
      <c r="I4393" s="180" t="str">
        <f>+'INFO SEAL'!M4344</f>
        <v>CONCRETO</v>
      </c>
      <c r="J4393" s="180" t="str">
        <f>+'INFO SEAL'!N4344&amp;"-"&amp;F4393</f>
        <v>PPC15-MT</v>
      </c>
      <c r="K4393" s="180"/>
      <c r="L4393" s="182" t="str">
        <f>+VLOOKUP('INFO SEAL'!N4344,$J$8:$V$50,3,FALSE)</f>
        <v>POSTE DE CONCRETO ARMADO DE 12/200/120/300</v>
      </c>
      <c r="M4393" s="33">
        <f t="shared" si="150"/>
        <v>0.3</v>
      </c>
    </row>
    <row r="4394" spans="1:13" x14ac:dyDescent="0.25">
      <c r="A4394" s="73">
        <f>+'INFO SEAL'!B4345</f>
        <v>4340</v>
      </c>
      <c r="B4394" s="180" t="str">
        <f t="shared" si="149"/>
        <v>SICODI</v>
      </c>
      <c r="C4394" s="180" t="str">
        <f>+'INFO SEAL'!C4345</f>
        <v>AREQUIPA</v>
      </c>
      <c r="D4394" s="180" t="str">
        <f>+'INFO SEAL'!D4345</f>
        <v>AREQUIPA</v>
      </c>
      <c r="E4394" s="180" t="str">
        <f>+'INFO SEAL'!E4345</f>
        <v>CAYMA</v>
      </c>
      <c r="F4394" s="180" t="str">
        <f>+IF('INFO SEAL'!I4345="BAJA TENSION","BT",IF('INFO SEAL'!I4345="MEDIA TENSION","MT","AT"))</f>
        <v>MT</v>
      </c>
      <c r="G4394" s="180">
        <f>+'INFO SEAL'!K4345</f>
        <v>12</v>
      </c>
      <c r="H4394" s="180" t="str">
        <f>+'INFO SEAL'!L4345</f>
        <v>POSTE</v>
      </c>
      <c r="I4394" s="180" t="str">
        <f>+'INFO SEAL'!M4345</f>
        <v>CONCRETO</v>
      </c>
      <c r="J4394" s="180" t="str">
        <f>+'INFO SEAL'!N4345&amp;"-"&amp;F4394</f>
        <v>PPC15-MT</v>
      </c>
      <c r="K4394" s="180"/>
      <c r="L4394" s="182" t="str">
        <f>+VLOOKUP('INFO SEAL'!N4345,$J$8:$V$50,3,FALSE)</f>
        <v>POSTE DE CONCRETO ARMADO DE 12/200/120/300</v>
      </c>
      <c r="M4394" s="33">
        <f t="shared" si="150"/>
        <v>0.3</v>
      </c>
    </row>
    <row r="4395" spans="1:13" x14ac:dyDescent="0.25">
      <c r="A4395" s="73">
        <f>+'INFO SEAL'!B4346</f>
        <v>4341</v>
      </c>
      <c r="B4395" s="180" t="str">
        <f t="shared" si="149"/>
        <v>SICODI</v>
      </c>
      <c r="C4395" s="180" t="str">
        <f>+'INFO SEAL'!C4346</f>
        <v>AREQUIPA</v>
      </c>
      <c r="D4395" s="180" t="str">
        <f>+'INFO SEAL'!D4346</f>
        <v>AREQUIPA</v>
      </c>
      <c r="E4395" s="180" t="str">
        <f>+'INFO SEAL'!E4346</f>
        <v>YANAHUARA</v>
      </c>
      <c r="F4395" s="180" t="str">
        <f>+IF('INFO SEAL'!I4346="BAJA TENSION","BT",IF('INFO SEAL'!I4346="MEDIA TENSION","MT","AT"))</f>
        <v>MT</v>
      </c>
      <c r="G4395" s="180">
        <f>+'INFO SEAL'!K4346</f>
        <v>12</v>
      </c>
      <c r="H4395" s="180" t="str">
        <f>+'INFO SEAL'!L4346</f>
        <v>POSTE</v>
      </c>
      <c r="I4395" s="180" t="str">
        <f>+'INFO SEAL'!M4346</f>
        <v>CONCRETO</v>
      </c>
      <c r="J4395" s="180" t="str">
        <f>+'INFO SEAL'!N4346&amp;"-"&amp;F4395</f>
        <v>PPC15-MT</v>
      </c>
      <c r="K4395" s="180"/>
      <c r="L4395" s="182" t="str">
        <f>+VLOOKUP('INFO SEAL'!N4346,$J$8:$V$50,3,FALSE)</f>
        <v>POSTE DE CONCRETO ARMADO DE 12/200/120/300</v>
      </c>
      <c r="M4395" s="33">
        <f t="shared" si="150"/>
        <v>0.3</v>
      </c>
    </row>
    <row r="4396" spans="1:13" x14ac:dyDescent="0.25">
      <c r="A4396" s="73">
        <f>+'INFO SEAL'!B4347</f>
        <v>4342</v>
      </c>
      <c r="B4396" s="180" t="str">
        <f t="shared" si="149"/>
        <v>SICODI</v>
      </c>
      <c r="C4396" s="180" t="str">
        <f>+'INFO SEAL'!C4347</f>
        <v>AREQUIPA</v>
      </c>
      <c r="D4396" s="180" t="str">
        <f>+'INFO SEAL'!D4347</f>
        <v>AREQUIPA</v>
      </c>
      <c r="E4396" s="180" t="str">
        <f>+'INFO SEAL'!E4347</f>
        <v>YANAHUARA</v>
      </c>
      <c r="F4396" s="180" t="str">
        <f>+IF('INFO SEAL'!I4347="BAJA TENSION","BT",IF('INFO SEAL'!I4347="MEDIA TENSION","MT","AT"))</f>
        <v>MT</v>
      </c>
      <c r="G4396" s="180">
        <f>+'INFO SEAL'!K4347</f>
        <v>12</v>
      </c>
      <c r="H4396" s="180" t="str">
        <f>+'INFO SEAL'!L4347</f>
        <v>POSTE</v>
      </c>
      <c r="I4396" s="180" t="str">
        <f>+'INFO SEAL'!M4347</f>
        <v>MADERA</v>
      </c>
      <c r="J4396" s="180" t="str">
        <f>+'INFO SEAL'!N4347&amp;"-"&amp;F4396</f>
        <v>PPM19-MT</v>
      </c>
      <c r="K4396" s="180"/>
      <c r="L4396" s="182" t="str">
        <f>+VLOOKUP('INFO SEAL'!N4347,$J$8:$V$50,3,FALSE)</f>
        <v>POSTE DE MADERA TRATADA DE 12 mts. CL.4</v>
      </c>
      <c r="M4396" s="33">
        <f t="shared" si="150"/>
        <v>1</v>
      </c>
    </row>
    <row r="4397" spans="1:13" x14ac:dyDescent="0.25">
      <c r="A4397" s="73">
        <f>+'INFO SEAL'!B4348</f>
        <v>4343</v>
      </c>
      <c r="B4397" s="180" t="str">
        <f t="shared" si="149"/>
        <v>SICODI</v>
      </c>
      <c r="C4397" s="180" t="str">
        <f>+'INFO SEAL'!C4348</f>
        <v>AREQUIPA</v>
      </c>
      <c r="D4397" s="180" t="str">
        <f>+'INFO SEAL'!D4348</f>
        <v>AREQUIPA</v>
      </c>
      <c r="E4397" s="180" t="str">
        <f>+'INFO SEAL'!E4348</f>
        <v>YANAHUARA</v>
      </c>
      <c r="F4397" s="180" t="str">
        <f>+IF('INFO SEAL'!I4348="BAJA TENSION","BT",IF('INFO SEAL'!I4348="MEDIA TENSION","MT","AT"))</f>
        <v>MT</v>
      </c>
      <c r="G4397" s="180">
        <f>+'INFO SEAL'!K4348</f>
        <v>13</v>
      </c>
      <c r="H4397" s="180" t="str">
        <f>+'INFO SEAL'!L4348</f>
        <v>POSTE</v>
      </c>
      <c r="I4397" s="180" t="str">
        <f>+'INFO SEAL'!M4348</f>
        <v>CONCRETO</v>
      </c>
      <c r="J4397" s="180" t="str">
        <f>+'INFO SEAL'!N4348&amp;"-"&amp;F4397</f>
        <v>PPC18-MT</v>
      </c>
      <c r="K4397" s="180"/>
      <c r="L4397" s="182" t="str">
        <f>+VLOOKUP('INFO SEAL'!N4348,$J$8:$V$50,3,FALSE)</f>
        <v>POSTE DE CONCRETO ARMADO DE 13/200/140/335</v>
      </c>
      <c r="M4397" s="33">
        <f t="shared" si="150"/>
        <v>0.4</v>
      </c>
    </row>
    <row r="4398" spans="1:13" x14ac:dyDescent="0.25">
      <c r="A4398" s="73">
        <f>+'INFO SEAL'!B4349</f>
        <v>4344</v>
      </c>
      <c r="B4398" s="180" t="str">
        <f t="shared" si="149"/>
        <v>SICODI</v>
      </c>
      <c r="C4398" s="180" t="str">
        <f>+'INFO SEAL'!C4349</f>
        <v>AREQUIPA</v>
      </c>
      <c r="D4398" s="180" t="str">
        <f>+'INFO SEAL'!D4349</f>
        <v>AREQUIPA</v>
      </c>
      <c r="E4398" s="180" t="str">
        <f>+'INFO SEAL'!E4349</f>
        <v>CAYMA</v>
      </c>
      <c r="F4398" s="180" t="str">
        <f>+IF('INFO SEAL'!I4349="BAJA TENSION","BT",IF('INFO SEAL'!I4349="MEDIA TENSION","MT","AT"))</f>
        <v>MT</v>
      </c>
      <c r="G4398" s="180">
        <f>+'INFO SEAL'!K4349</f>
        <v>13</v>
      </c>
      <c r="H4398" s="180" t="str">
        <f>+'INFO SEAL'!L4349</f>
        <v>POSTE</v>
      </c>
      <c r="I4398" s="180" t="str">
        <f>+'INFO SEAL'!M4349</f>
        <v>CONCRETO</v>
      </c>
      <c r="J4398" s="180" t="str">
        <f>+'INFO SEAL'!N4349&amp;"-"&amp;F4398</f>
        <v>PPC19-MT</v>
      </c>
      <c r="K4398" s="180"/>
      <c r="L4398" s="182" t="str">
        <f>+VLOOKUP('INFO SEAL'!N4349,$J$8:$V$50,3,FALSE)</f>
        <v>POSTE DE CONCRETO ARMADO DE 13/300/150/345</v>
      </c>
      <c r="M4398" s="33">
        <f t="shared" si="150"/>
        <v>0.5</v>
      </c>
    </row>
    <row r="4399" spans="1:13" x14ac:dyDescent="0.25">
      <c r="A4399" s="73">
        <f>+'INFO SEAL'!B4350</f>
        <v>4345</v>
      </c>
      <c r="B4399" s="180" t="str">
        <f t="shared" si="149"/>
        <v>SICODI</v>
      </c>
      <c r="C4399" s="180" t="str">
        <f>+'INFO SEAL'!C4350</f>
        <v>AREQUIPA</v>
      </c>
      <c r="D4399" s="180" t="str">
        <f>+'INFO SEAL'!D4350</f>
        <v>AREQUIPA</v>
      </c>
      <c r="E4399" s="180" t="str">
        <f>+'INFO SEAL'!E4350</f>
        <v>CAYMA</v>
      </c>
      <c r="F4399" s="180" t="str">
        <f>+IF('INFO SEAL'!I4350="BAJA TENSION","BT",IF('INFO SEAL'!I4350="MEDIA TENSION","MT","AT"))</f>
        <v>BT</v>
      </c>
      <c r="G4399" s="180">
        <f>+'INFO SEAL'!K4350</f>
        <v>8</v>
      </c>
      <c r="H4399" s="180" t="str">
        <f>+'INFO SEAL'!L4350</f>
        <v>POSTE</v>
      </c>
      <c r="I4399" s="180" t="str">
        <f>+'INFO SEAL'!M4350</f>
        <v>CONCRETO</v>
      </c>
      <c r="J4399" s="180" t="str">
        <f>+'INFO SEAL'!N4350&amp;"-"&amp;F4399</f>
        <v>PPC05-BT</v>
      </c>
      <c r="K4399" s="180"/>
      <c r="L4399" s="182" t="str">
        <f>+VLOOKUP('INFO SEAL'!N4350,$J$8:$V$50,3,FALSE)</f>
        <v>POSTE DE CONCRETO ARMADO DE  8/200/120/240</v>
      </c>
      <c r="M4399" s="33">
        <f t="shared" si="150"/>
        <v>0.1</v>
      </c>
    </row>
    <row r="4400" spans="1:13" x14ac:dyDescent="0.25">
      <c r="A4400" s="73">
        <f>+'INFO SEAL'!B4351</f>
        <v>4346</v>
      </c>
      <c r="B4400" s="180" t="str">
        <f t="shared" si="149"/>
        <v>SICODI</v>
      </c>
      <c r="C4400" s="180" t="str">
        <f>+'INFO SEAL'!C4351</f>
        <v>AREQUIPA</v>
      </c>
      <c r="D4400" s="180" t="str">
        <f>+'INFO SEAL'!D4351</f>
        <v>AREQUIPA</v>
      </c>
      <c r="E4400" s="180" t="str">
        <f>+'INFO SEAL'!E4351</f>
        <v>CAYMA</v>
      </c>
      <c r="F4400" s="180" t="str">
        <f>+IF('INFO SEAL'!I4351="BAJA TENSION","BT",IF('INFO SEAL'!I4351="MEDIA TENSION","MT","AT"))</f>
        <v>MT</v>
      </c>
      <c r="G4400" s="180">
        <f>+'INFO SEAL'!K4351</f>
        <v>12</v>
      </c>
      <c r="H4400" s="180" t="str">
        <f>+'INFO SEAL'!L4351</f>
        <v>POSTE</v>
      </c>
      <c r="I4400" s="180" t="str">
        <f>+'INFO SEAL'!M4351</f>
        <v>MADERA</v>
      </c>
      <c r="J4400" s="180" t="str">
        <f>+'INFO SEAL'!N4351&amp;"-"&amp;F4400</f>
        <v>PPM19-MT</v>
      </c>
      <c r="K4400" s="180"/>
      <c r="L4400" s="182" t="str">
        <f>+VLOOKUP('INFO SEAL'!N4351,$J$8:$V$50,3,FALSE)</f>
        <v>POSTE DE MADERA TRATADA DE 12 mts. CL.4</v>
      </c>
      <c r="M4400" s="33">
        <f t="shared" si="150"/>
        <v>1</v>
      </c>
    </row>
    <row r="4401" spans="1:13" x14ac:dyDescent="0.25">
      <c r="A4401" s="73">
        <f>+'INFO SEAL'!B4352</f>
        <v>4347</v>
      </c>
      <c r="B4401" s="180" t="str">
        <f t="shared" si="149"/>
        <v>SICODI</v>
      </c>
      <c r="C4401" s="180" t="str">
        <f>+'INFO SEAL'!C4352</f>
        <v>AREQUIPA</v>
      </c>
      <c r="D4401" s="180" t="str">
        <f>+'INFO SEAL'!D4352</f>
        <v>AREQUIPA</v>
      </c>
      <c r="E4401" s="180" t="str">
        <f>+'INFO SEAL'!E4352</f>
        <v>CAYMA</v>
      </c>
      <c r="F4401" s="180" t="str">
        <f>+IF('INFO SEAL'!I4352="BAJA TENSION","BT",IF('INFO SEAL'!I4352="MEDIA TENSION","MT","AT"))</f>
        <v>MT</v>
      </c>
      <c r="G4401" s="180">
        <f>+'INFO SEAL'!K4352</f>
        <v>12</v>
      </c>
      <c r="H4401" s="180" t="str">
        <f>+'INFO SEAL'!L4352</f>
        <v>POSTE</v>
      </c>
      <c r="I4401" s="180" t="str">
        <f>+'INFO SEAL'!M4352</f>
        <v>CONCRETO</v>
      </c>
      <c r="J4401" s="180" t="str">
        <f>+'INFO SEAL'!N4352&amp;"-"&amp;F4401</f>
        <v>PPC15-MT</v>
      </c>
      <c r="K4401" s="180"/>
      <c r="L4401" s="182" t="str">
        <f>+VLOOKUP('INFO SEAL'!N4352,$J$8:$V$50,3,FALSE)</f>
        <v>POSTE DE CONCRETO ARMADO DE 12/200/120/300</v>
      </c>
      <c r="M4401" s="33">
        <f t="shared" si="150"/>
        <v>0.3</v>
      </c>
    </row>
    <row r="4402" spans="1:13" x14ac:dyDescent="0.25">
      <c r="A4402" s="73">
        <f>+'INFO SEAL'!B4353</f>
        <v>4348</v>
      </c>
      <c r="B4402" s="180" t="str">
        <f t="shared" si="149"/>
        <v>SICODI</v>
      </c>
      <c r="C4402" s="180" t="str">
        <f>+'INFO SEAL'!C4353</f>
        <v>AREQUIPA</v>
      </c>
      <c r="D4402" s="180" t="str">
        <f>+'INFO SEAL'!D4353</f>
        <v>AREQUIPA</v>
      </c>
      <c r="E4402" s="180" t="str">
        <f>+'INFO SEAL'!E4353</f>
        <v>CAYMA</v>
      </c>
      <c r="F4402" s="180" t="str">
        <f>+IF('INFO SEAL'!I4353="BAJA TENSION","BT",IF('INFO SEAL'!I4353="MEDIA TENSION","MT","AT"))</f>
        <v>MT</v>
      </c>
      <c r="G4402" s="180">
        <f>+'INFO SEAL'!K4353</f>
        <v>12</v>
      </c>
      <c r="H4402" s="180" t="str">
        <f>+'INFO SEAL'!L4353</f>
        <v>POSTE</v>
      </c>
      <c r="I4402" s="180" t="str">
        <f>+'INFO SEAL'!M4353</f>
        <v>MADERA</v>
      </c>
      <c r="J4402" s="180" t="str">
        <f>+'INFO SEAL'!N4353&amp;"-"&amp;F4402</f>
        <v>PPM19-MT</v>
      </c>
      <c r="K4402" s="180"/>
      <c r="L4402" s="182" t="str">
        <f>+VLOOKUP('INFO SEAL'!N4353,$J$8:$V$50,3,FALSE)</f>
        <v>POSTE DE MADERA TRATADA DE 12 mts. CL.4</v>
      </c>
      <c r="M4402" s="33">
        <f t="shared" si="150"/>
        <v>1</v>
      </c>
    </row>
    <row r="4403" spans="1:13" x14ac:dyDescent="0.25">
      <c r="A4403" s="73">
        <f>+'INFO SEAL'!B4354</f>
        <v>4349</v>
      </c>
      <c r="B4403" s="180" t="str">
        <f t="shared" si="149"/>
        <v>SICODI</v>
      </c>
      <c r="C4403" s="180" t="str">
        <f>+'INFO SEAL'!C4354</f>
        <v>AREQUIPA</v>
      </c>
      <c r="D4403" s="180" t="str">
        <f>+'INFO SEAL'!D4354</f>
        <v>AREQUIPA</v>
      </c>
      <c r="E4403" s="180" t="str">
        <f>+'INFO SEAL'!E4354</f>
        <v>CAYMA</v>
      </c>
      <c r="F4403" s="180" t="str">
        <f>+IF('INFO SEAL'!I4354="BAJA TENSION","BT",IF('INFO SEAL'!I4354="MEDIA TENSION","MT","AT"))</f>
        <v>MT</v>
      </c>
      <c r="G4403" s="180">
        <f>+'INFO SEAL'!K4354</f>
        <v>13</v>
      </c>
      <c r="H4403" s="180" t="str">
        <f>+'INFO SEAL'!L4354</f>
        <v>POSTE</v>
      </c>
      <c r="I4403" s="180" t="str">
        <f>+'INFO SEAL'!M4354</f>
        <v>CONCRETO</v>
      </c>
      <c r="J4403" s="180" t="str">
        <f>+'INFO SEAL'!N4354&amp;"-"&amp;F4403</f>
        <v>PPC18-MT</v>
      </c>
      <c r="K4403" s="180"/>
      <c r="L4403" s="182" t="str">
        <f>+VLOOKUP('INFO SEAL'!N4354,$J$8:$V$50,3,FALSE)</f>
        <v>POSTE DE CONCRETO ARMADO DE 13/200/140/335</v>
      </c>
      <c r="M4403" s="33">
        <f t="shared" si="150"/>
        <v>0.4</v>
      </c>
    </row>
    <row r="4404" spans="1:13" x14ac:dyDescent="0.25">
      <c r="A4404" s="73">
        <f>+'INFO SEAL'!B4355</f>
        <v>4350</v>
      </c>
      <c r="B4404" s="180" t="str">
        <f t="shared" si="149"/>
        <v>SICODI</v>
      </c>
      <c r="C4404" s="180" t="str">
        <f>+'INFO SEAL'!C4355</f>
        <v>AREQUIPA</v>
      </c>
      <c r="D4404" s="180" t="str">
        <f>+'INFO SEAL'!D4355</f>
        <v>AREQUIPA</v>
      </c>
      <c r="E4404" s="180" t="str">
        <f>+'INFO SEAL'!E4355</f>
        <v>CAYMA</v>
      </c>
      <c r="F4404" s="180" t="str">
        <f>+IF('INFO SEAL'!I4355="BAJA TENSION","BT",IF('INFO SEAL'!I4355="MEDIA TENSION","MT","AT"))</f>
        <v>MT</v>
      </c>
      <c r="G4404" s="180">
        <f>+'INFO SEAL'!K4355</f>
        <v>13</v>
      </c>
      <c r="H4404" s="180" t="str">
        <f>+'INFO SEAL'!L4355</f>
        <v>POSTE</v>
      </c>
      <c r="I4404" s="180" t="str">
        <f>+'INFO SEAL'!M4355</f>
        <v>CONCRETO</v>
      </c>
      <c r="J4404" s="180" t="str">
        <f>+'INFO SEAL'!N4355&amp;"-"&amp;F4404</f>
        <v>PPC18-MT</v>
      </c>
      <c r="K4404" s="180"/>
      <c r="L4404" s="182" t="str">
        <f>+VLOOKUP('INFO SEAL'!N4355,$J$8:$V$50,3,FALSE)</f>
        <v>POSTE DE CONCRETO ARMADO DE 13/200/140/335</v>
      </c>
      <c r="M4404" s="33">
        <f t="shared" si="150"/>
        <v>0.4</v>
      </c>
    </row>
    <row r="4405" spans="1:13" x14ac:dyDescent="0.25">
      <c r="A4405" s="73">
        <f>+'INFO SEAL'!B4356</f>
        <v>4351</v>
      </c>
      <c r="B4405" s="180" t="str">
        <f t="shared" si="149"/>
        <v>SICODI</v>
      </c>
      <c r="C4405" s="180" t="str">
        <f>+'INFO SEAL'!C4356</f>
        <v>AREQUIPA</v>
      </c>
      <c r="D4405" s="180" t="str">
        <f>+'INFO SEAL'!D4356</f>
        <v>AREQUIPA</v>
      </c>
      <c r="E4405" s="180" t="str">
        <f>+'INFO SEAL'!E4356</f>
        <v>YANAHUARA</v>
      </c>
      <c r="F4405" s="180" t="str">
        <f>+IF('INFO SEAL'!I4356="BAJA TENSION","BT",IF('INFO SEAL'!I4356="MEDIA TENSION","MT","AT"))</f>
        <v>MT</v>
      </c>
      <c r="G4405" s="180">
        <f>+'INFO SEAL'!K4356</f>
        <v>12</v>
      </c>
      <c r="H4405" s="180" t="str">
        <f>+'INFO SEAL'!L4356</f>
        <v>POSTE</v>
      </c>
      <c r="I4405" s="180" t="str">
        <f>+'INFO SEAL'!M4356</f>
        <v>MADERA</v>
      </c>
      <c r="J4405" s="180" t="str">
        <f>+'INFO SEAL'!N4356&amp;"-"&amp;F4405</f>
        <v>PPM19-MT</v>
      </c>
      <c r="K4405" s="180"/>
      <c r="L4405" s="182" t="str">
        <f>+VLOOKUP('INFO SEAL'!N4356,$J$8:$V$50,3,FALSE)</f>
        <v>POSTE DE MADERA TRATADA DE 12 mts. CL.4</v>
      </c>
      <c r="M4405" s="33">
        <f t="shared" si="150"/>
        <v>1</v>
      </c>
    </row>
    <row r="4406" spans="1:13" x14ac:dyDescent="0.25">
      <c r="A4406" s="73">
        <f>+'INFO SEAL'!B4357</f>
        <v>4352</v>
      </c>
      <c r="B4406" s="180" t="str">
        <f t="shared" si="149"/>
        <v>SICODI</v>
      </c>
      <c r="C4406" s="180" t="str">
        <f>+'INFO SEAL'!C4357</f>
        <v>AREQUIPA</v>
      </c>
      <c r="D4406" s="180" t="str">
        <f>+'INFO SEAL'!D4357</f>
        <v>AREQUIPA</v>
      </c>
      <c r="E4406" s="180" t="str">
        <f>+'INFO SEAL'!E4357</f>
        <v>YANAHUARA</v>
      </c>
      <c r="F4406" s="180" t="str">
        <f>+IF('INFO SEAL'!I4357="BAJA TENSION","BT",IF('INFO SEAL'!I4357="MEDIA TENSION","MT","AT"))</f>
        <v>MT</v>
      </c>
      <c r="G4406" s="180">
        <f>+'INFO SEAL'!K4357</f>
        <v>13</v>
      </c>
      <c r="H4406" s="180" t="str">
        <f>+'INFO SEAL'!L4357</f>
        <v>POSTE</v>
      </c>
      <c r="I4406" s="180" t="str">
        <f>+'INFO SEAL'!M4357</f>
        <v>CONCRETO</v>
      </c>
      <c r="J4406" s="180" t="str">
        <f>+'INFO SEAL'!N4357&amp;"-"&amp;F4406</f>
        <v>PPC18-MT</v>
      </c>
      <c r="K4406" s="180"/>
      <c r="L4406" s="182" t="str">
        <f>+VLOOKUP('INFO SEAL'!N4357,$J$8:$V$50,3,FALSE)</f>
        <v>POSTE DE CONCRETO ARMADO DE 13/200/140/335</v>
      </c>
      <c r="M4406" s="33">
        <f t="shared" si="150"/>
        <v>0.4</v>
      </c>
    </row>
    <row r="4407" spans="1:13" x14ac:dyDescent="0.25">
      <c r="A4407" s="73">
        <f>+'INFO SEAL'!B4358</f>
        <v>4353</v>
      </c>
      <c r="B4407" s="180" t="str">
        <f t="shared" si="149"/>
        <v>SICODI</v>
      </c>
      <c r="C4407" s="180" t="str">
        <f>+'INFO SEAL'!C4358</f>
        <v>AREQUIPA</v>
      </c>
      <c r="D4407" s="180" t="str">
        <f>+'INFO SEAL'!D4358</f>
        <v>AREQUIPA</v>
      </c>
      <c r="E4407" s="180" t="str">
        <f>+'INFO SEAL'!E4358</f>
        <v>YANAHUARA</v>
      </c>
      <c r="F4407" s="180" t="str">
        <f>+IF('INFO SEAL'!I4358="BAJA TENSION","BT",IF('INFO SEAL'!I4358="MEDIA TENSION","MT","AT"))</f>
        <v>MT</v>
      </c>
      <c r="G4407" s="180">
        <f>+'INFO SEAL'!K4358</f>
        <v>12</v>
      </c>
      <c r="H4407" s="180" t="str">
        <f>+'INFO SEAL'!L4358</f>
        <v>POSTE</v>
      </c>
      <c r="I4407" s="180" t="str">
        <f>+'INFO SEAL'!M4358</f>
        <v>CONCRETO</v>
      </c>
      <c r="J4407" s="180" t="str">
        <f>+'INFO SEAL'!N4358&amp;"-"&amp;F4407</f>
        <v>PPC15-MT</v>
      </c>
      <c r="K4407" s="180"/>
      <c r="L4407" s="182" t="str">
        <f>+VLOOKUP('INFO SEAL'!N4358,$J$8:$V$50,3,FALSE)</f>
        <v>POSTE DE CONCRETO ARMADO DE 12/200/120/300</v>
      </c>
      <c r="M4407" s="33">
        <f t="shared" si="150"/>
        <v>0.3</v>
      </c>
    </row>
    <row r="4408" spans="1:13" x14ac:dyDescent="0.25">
      <c r="A4408" s="73">
        <f>+'INFO SEAL'!B4359</f>
        <v>4354</v>
      </c>
      <c r="B4408" s="180" t="str">
        <f t="shared" ref="B4408:B4471" si="151">+INDEX($B$8:$B$50,MATCH(L4408,$L$8:$L$50,0))</f>
        <v>SICODI</v>
      </c>
      <c r="C4408" s="180" t="str">
        <f>+'INFO SEAL'!C4359</f>
        <v>AREQUIPA</v>
      </c>
      <c r="D4408" s="180" t="str">
        <f>+'INFO SEAL'!D4359</f>
        <v>AREQUIPA</v>
      </c>
      <c r="E4408" s="180" t="str">
        <f>+'INFO SEAL'!E4359</f>
        <v>CAYMA</v>
      </c>
      <c r="F4408" s="180" t="str">
        <f>+IF('INFO SEAL'!I4359="BAJA TENSION","BT",IF('INFO SEAL'!I4359="MEDIA TENSION","MT","AT"))</f>
        <v>MT</v>
      </c>
      <c r="G4408" s="180">
        <f>+'INFO SEAL'!K4359</f>
        <v>14</v>
      </c>
      <c r="H4408" s="180" t="str">
        <f>+'INFO SEAL'!L4359</f>
        <v>POSTE</v>
      </c>
      <c r="I4408" s="180" t="str">
        <f>+'INFO SEAL'!M4359</f>
        <v>CONCRETO</v>
      </c>
      <c r="J4408" s="180" t="str">
        <f>+'INFO SEAL'!N4359&amp;"-"&amp;F4408</f>
        <v>PPC22-MT</v>
      </c>
      <c r="K4408" s="180"/>
      <c r="L4408" s="182" t="str">
        <f>+VLOOKUP('INFO SEAL'!N4359,$J$8:$V$50,3,FALSE)</f>
        <v>POSTE DE CONCRETO ARMADO DE 15/200/135/360</v>
      </c>
      <c r="M4408" s="33">
        <f t="shared" ref="M4408:M4471" si="152">+VLOOKUP(J4408,$K$8:$V$50,12,FALSE)</f>
        <v>0.5</v>
      </c>
    </row>
    <row r="4409" spans="1:13" x14ac:dyDescent="0.25">
      <c r="A4409" s="73">
        <f>+'INFO SEAL'!B4360</f>
        <v>4355</v>
      </c>
      <c r="B4409" s="180" t="str">
        <f t="shared" si="151"/>
        <v>SICODI</v>
      </c>
      <c r="C4409" s="180" t="str">
        <f>+'INFO SEAL'!C4360</f>
        <v>AREQUIPA</v>
      </c>
      <c r="D4409" s="180" t="str">
        <f>+'INFO SEAL'!D4360</f>
        <v>AREQUIPA</v>
      </c>
      <c r="E4409" s="180" t="str">
        <f>+'INFO SEAL'!E4360</f>
        <v>CAYMA</v>
      </c>
      <c r="F4409" s="180" t="str">
        <f>+IF('INFO SEAL'!I4360="BAJA TENSION","BT",IF('INFO SEAL'!I4360="MEDIA TENSION","MT","AT"))</f>
        <v>MT</v>
      </c>
      <c r="G4409" s="180">
        <f>+'INFO SEAL'!K4360</f>
        <v>14</v>
      </c>
      <c r="H4409" s="180" t="str">
        <f>+'INFO SEAL'!L4360</f>
        <v>POSTE</v>
      </c>
      <c r="I4409" s="180" t="str">
        <f>+'INFO SEAL'!M4360</f>
        <v>CONCRETO</v>
      </c>
      <c r="J4409" s="180" t="str">
        <f>+'INFO SEAL'!N4360&amp;"-"&amp;F4409</f>
        <v>PPC22-MT</v>
      </c>
      <c r="K4409" s="180"/>
      <c r="L4409" s="182" t="str">
        <f>+VLOOKUP('INFO SEAL'!N4360,$J$8:$V$50,3,FALSE)</f>
        <v>POSTE DE CONCRETO ARMADO DE 15/200/135/360</v>
      </c>
      <c r="M4409" s="33">
        <f t="shared" si="152"/>
        <v>0.5</v>
      </c>
    </row>
    <row r="4410" spans="1:13" x14ac:dyDescent="0.25">
      <c r="A4410" s="73">
        <f>+'INFO SEAL'!B4361</f>
        <v>4356</v>
      </c>
      <c r="B4410" s="180" t="str">
        <f t="shared" si="151"/>
        <v>SICODI</v>
      </c>
      <c r="C4410" s="180" t="str">
        <f>+'INFO SEAL'!C4361</f>
        <v>AREQUIPA</v>
      </c>
      <c r="D4410" s="180" t="str">
        <f>+'INFO SEAL'!D4361</f>
        <v>AREQUIPA</v>
      </c>
      <c r="E4410" s="180" t="str">
        <f>+'INFO SEAL'!E4361</f>
        <v>CAYMA</v>
      </c>
      <c r="F4410" s="180" t="str">
        <f>+IF('INFO SEAL'!I4361="BAJA TENSION","BT",IF('INFO SEAL'!I4361="MEDIA TENSION","MT","AT"))</f>
        <v>MT</v>
      </c>
      <c r="G4410" s="180">
        <f>+'INFO SEAL'!K4361</f>
        <v>14</v>
      </c>
      <c r="H4410" s="180" t="str">
        <f>+'INFO SEAL'!L4361</f>
        <v>POSTE</v>
      </c>
      <c r="I4410" s="180" t="str">
        <f>+'INFO SEAL'!M4361</f>
        <v>CONCRETO</v>
      </c>
      <c r="J4410" s="180" t="str">
        <f>+'INFO SEAL'!N4361&amp;"-"&amp;F4410</f>
        <v>PPC22-MT</v>
      </c>
      <c r="K4410" s="180"/>
      <c r="L4410" s="182" t="str">
        <f>+VLOOKUP('INFO SEAL'!N4361,$J$8:$V$50,3,FALSE)</f>
        <v>POSTE DE CONCRETO ARMADO DE 15/200/135/360</v>
      </c>
      <c r="M4410" s="33">
        <f t="shared" si="152"/>
        <v>0.5</v>
      </c>
    </row>
    <row r="4411" spans="1:13" x14ac:dyDescent="0.25">
      <c r="A4411" s="73">
        <f>+'INFO SEAL'!B4362</f>
        <v>4357</v>
      </c>
      <c r="B4411" s="180" t="str">
        <f t="shared" si="151"/>
        <v>SICODI</v>
      </c>
      <c r="C4411" s="180" t="str">
        <f>+'INFO SEAL'!C4362</f>
        <v>AREQUIPA</v>
      </c>
      <c r="D4411" s="180" t="str">
        <f>+'INFO SEAL'!D4362</f>
        <v>AREQUIPA</v>
      </c>
      <c r="E4411" s="180" t="str">
        <f>+'INFO SEAL'!E4362</f>
        <v>CAYMA</v>
      </c>
      <c r="F4411" s="180" t="str">
        <f>+IF('INFO SEAL'!I4362="BAJA TENSION","BT",IF('INFO SEAL'!I4362="MEDIA TENSION","MT","AT"))</f>
        <v>MT</v>
      </c>
      <c r="G4411" s="180">
        <f>+'INFO SEAL'!K4362</f>
        <v>12</v>
      </c>
      <c r="H4411" s="180" t="str">
        <f>+'INFO SEAL'!L4362</f>
        <v>POSTE</v>
      </c>
      <c r="I4411" s="180" t="str">
        <f>+'INFO SEAL'!M4362</f>
        <v>CONCRETO</v>
      </c>
      <c r="J4411" s="180" t="str">
        <f>+'INFO SEAL'!N4362&amp;"-"&amp;F4411</f>
        <v>PPC15-MT</v>
      </c>
      <c r="K4411" s="180"/>
      <c r="L4411" s="182" t="str">
        <f>+VLOOKUP('INFO SEAL'!N4362,$J$8:$V$50,3,FALSE)</f>
        <v>POSTE DE CONCRETO ARMADO DE 12/200/120/300</v>
      </c>
      <c r="M4411" s="33">
        <f t="shared" si="152"/>
        <v>0.3</v>
      </c>
    </row>
    <row r="4412" spans="1:13" x14ac:dyDescent="0.25">
      <c r="A4412" s="73">
        <f>+'INFO SEAL'!B4363</f>
        <v>4358</v>
      </c>
      <c r="B4412" s="180" t="str">
        <f t="shared" si="151"/>
        <v>SICODI</v>
      </c>
      <c r="C4412" s="180" t="str">
        <f>+'INFO SEAL'!C4363</f>
        <v>AREQUIPA</v>
      </c>
      <c r="D4412" s="180" t="str">
        <f>+'INFO SEAL'!D4363</f>
        <v>AREQUIPA</v>
      </c>
      <c r="E4412" s="180" t="str">
        <f>+'INFO SEAL'!E4363</f>
        <v>CAYMA</v>
      </c>
      <c r="F4412" s="180" t="str">
        <f>+IF('INFO SEAL'!I4363="BAJA TENSION","BT",IF('INFO SEAL'!I4363="MEDIA TENSION","MT","AT"))</f>
        <v>MT</v>
      </c>
      <c r="G4412" s="180">
        <f>+'INFO SEAL'!K4363</f>
        <v>12</v>
      </c>
      <c r="H4412" s="180" t="str">
        <f>+'INFO SEAL'!L4363</f>
        <v>POSTE</v>
      </c>
      <c r="I4412" s="180" t="str">
        <f>+'INFO SEAL'!M4363</f>
        <v>CONCRETO</v>
      </c>
      <c r="J4412" s="180" t="str">
        <f>+'INFO SEAL'!N4363&amp;"-"&amp;F4412</f>
        <v>PPC15-MT</v>
      </c>
      <c r="K4412" s="180"/>
      <c r="L4412" s="182" t="str">
        <f>+VLOOKUP('INFO SEAL'!N4363,$J$8:$V$50,3,FALSE)</f>
        <v>POSTE DE CONCRETO ARMADO DE 12/200/120/300</v>
      </c>
      <c r="M4412" s="33">
        <f t="shared" si="152"/>
        <v>0.3</v>
      </c>
    </row>
    <row r="4413" spans="1:13" x14ac:dyDescent="0.25">
      <c r="A4413" s="73">
        <f>+'INFO SEAL'!B4364</f>
        <v>4359</v>
      </c>
      <c r="B4413" s="180" t="str">
        <f t="shared" si="151"/>
        <v>SICODI</v>
      </c>
      <c r="C4413" s="180" t="str">
        <f>+'INFO SEAL'!C4364</f>
        <v>AREQUIPA</v>
      </c>
      <c r="D4413" s="180" t="str">
        <f>+'INFO SEAL'!D4364</f>
        <v>AREQUIPA</v>
      </c>
      <c r="E4413" s="180" t="str">
        <f>+'INFO SEAL'!E4364</f>
        <v>CAYMA</v>
      </c>
      <c r="F4413" s="180" t="str">
        <f>+IF('INFO SEAL'!I4364="BAJA TENSION","BT",IF('INFO SEAL'!I4364="MEDIA TENSION","MT","AT"))</f>
        <v>MT</v>
      </c>
      <c r="G4413" s="180">
        <f>+'INFO SEAL'!K4364</f>
        <v>12</v>
      </c>
      <c r="H4413" s="180" t="str">
        <f>+'INFO SEAL'!L4364</f>
        <v>POSTE</v>
      </c>
      <c r="I4413" s="180" t="str">
        <f>+'INFO SEAL'!M4364</f>
        <v>CONCRETO</v>
      </c>
      <c r="J4413" s="180" t="str">
        <f>+'INFO SEAL'!N4364&amp;"-"&amp;F4413</f>
        <v>PPC15-MT</v>
      </c>
      <c r="K4413" s="180"/>
      <c r="L4413" s="182" t="str">
        <f>+VLOOKUP('INFO SEAL'!N4364,$J$8:$V$50,3,FALSE)</f>
        <v>POSTE DE CONCRETO ARMADO DE 12/200/120/300</v>
      </c>
      <c r="M4413" s="33">
        <f t="shared" si="152"/>
        <v>0.3</v>
      </c>
    </row>
    <row r="4414" spans="1:13" x14ac:dyDescent="0.25">
      <c r="A4414" s="73">
        <f>+'INFO SEAL'!B4365</f>
        <v>4360</v>
      </c>
      <c r="B4414" s="180" t="str">
        <f t="shared" si="151"/>
        <v>SICODI</v>
      </c>
      <c r="C4414" s="180" t="str">
        <f>+'INFO SEAL'!C4365</f>
        <v>AREQUIPA</v>
      </c>
      <c r="D4414" s="180" t="str">
        <f>+'INFO SEAL'!D4365</f>
        <v>AREQUIPA</v>
      </c>
      <c r="E4414" s="180" t="str">
        <f>+'INFO SEAL'!E4365</f>
        <v>CAYMA</v>
      </c>
      <c r="F4414" s="180" t="str">
        <f>+IF('INFO SEAL'!I4365="BAJA TENSION","BT",IF('INFO SEAL'!I4365="MEDIA TENSION","MT","AT"))</f>
        <v>MT</v>
      </c>
      <c r="G4414" s="180">
        <f>+'INFO SEAL'!K4365</f>
        <v>14</v>
      </c>
      <c r="H4414" s="180" t="str">
        <f>+'INFO SEAL'!L4365</f>
        <v>POSTE</v>
      </c>
      <c r="I4414" s="180" t="str">
        <f>+'INFO SEAL'!M4365</f>
        <v>CONCRETO</v>
      </c>
      <c r="J4414" s="180" t="str">
        <f>+'INFO SEAL'!N4365&amp;"-"&amp;F4414</f>
        <v>PPC22-MT</v>
      </c>
      <c r="K4414" s="180"/>
      <c r="L4414" s="182" t="str">
        <f>+VLOOKUP('INFO SEAL'!N4365,$J$8:$V$50,3,FALSE)</f>
        <v>POSTE DE CONCRETO ARMADO DE 15/200/135/360</v>
      </c>
      <c r="M4414" s="33">
        <f t="shared" si="152"/>
        <v>0.5</v>
      </c>
    </row>
    <row r="4415" spans="1:13" x14ac:dyDescent="0.25">
      <c r="A4415" s="73">
        <f>+'INFO SEAL'!B4366</f>
        <v>4361</v>
      </c>
      <c r="B4415" s="180" t="str">
        <f t="shared" si="151"/>
        <v>SICODI</v>
      </c>
      <c r="C4415" s="180" t="str">
        <f>+'INFO SEAL'!C4366</f>
        <v>AREQUIPA</v>
      </c>
      <c r="D4415" s="180" t="str">
        <f>+'INFO SEAL'!D4366</f>
        <v>AREQUIPA</v>
      </c>
      <c r="E4415" s="180" t="str">
        <f>+'INFO SEAL'!E4366</f>
        <v>CAYMA</v>
      </c>
      <c r="F4415" s="180" t="str">
        <f>+IF('INFO SEAL'!I4366="BAJA TENSION","BT",IF('INFO SEAL'!I4366="MEDIA TENSION","MT","AT"))</f>
        <v>MT</v>
      </c>
      <c r="G4415" s="180">
        <f>+'INFO SEAL'!K4366</f>
        <v>12</v>
      </c>
      <c r="H4415" s="180" t="str">
        <f>+'INFO SEAL'!L4366</f>
        <v>POSTE</v>
      </c>
      <c r="I4415" s="180" t="str">
        <f>+'INFO SEAL'!M4366</f>
        <v>CONCRETO</v>
      </c>
      <c r="J4415" s="180" t="str">
        <f>+'INFO SEAL'!N4366&amp;"-"&amp;F4415</f>
        <v>PPC15-MT</v>
      </c>
      <c r="K4415" s="180"/>
      <c r="L4415" s="182" t="str">
        <f>+VLOOKUP('INFO SEAL'!N4366,$J$8:$V$50,3,FALSE)</f>
        <v>POSTE DE CONCRETO ARMADO DE 12/200/120/300</v>
      </c>
      <c r="M4415" s="33">
        <f t="shared" si="152"/>
        <v>0.3</v>
      </c>
    </row>
    <row r="4416" spans="1:13" x14ac:dyDescent="0.25">
      <c r="A4416" s="73">
        <f>+'INFO SEAL'!B4367</f>
        <v>4362</v>
      </c>
      <c r="B4416" s="180" t="str">
        <f t="shared" si="151"/>
        <v>SICODI</v>
      </c>
      <c r="C4416" s="180" t="str">
        <f>+'INFO SEAL'!C4367</f>
        <v>AREQUIPA</v>
      </c>
      <c r="D4416" s="180" t="str">
        <f>+'INFO SEAL'!D4367</f>
        <v>AREQUIPA</v>
      </c>
      <c r="E4416" s="180" t="str">
        <f>+'INFO SEAL'!E4367</f>
        <v>CAYMA</v>
      </c>
      <c r="F4416" s="180" t="str">
        <f>+IF('INFO SEAL'!I4367="BAJA TENSION","BT",IF('INFO SEAL'!I4367="MEDIA TENSION","MT","AT"))</f>
        <v>MT</v>
      </c>
      <c r="G4416" s="180">
        <f>+'INFO SEAL'!K4367</f>
        <v>13</v>
      </c>
      <c r="H4416" s="180" t="str">
        <f>+'INFO SEAL'!L4367</f>
        <v>POSTE</v>
      </c>
      <c r="I4416" s="180" t="str">
        <f>+'INFO SEAL'!M4367</f>
        <v>CONCRETO</v>
      </c>
      <c r="J4416" s="180" t="str">
        <f>+'INFO SEAL'!N4367&amp;"-"&amp;F4416</f>
        <v>PPC18-MT</v>
      </c>
      <c r="K4416" s="180"/>
      <c r="L4416" s="182" t="str">
        <f>+VLOOKUP('INFO SEAL'!N4367,$J$8:$V$50,3,FALSE)</f>
        <v>POSTE DE CONCRETO ARMADO DE 13/200/140/335</v>
      </c>
      <c r="M4416" s="33">
        <f t="shared" si="152"/>
        <v>0.4</v>
      </c>
    </row>
    <row r="4417" spans="1:13" x14ac:dyDescent="0.25">
      <c r="A4417" s="73">
        <f>+'INFO SEAL'!B4368</f>
        <v>4363</v>
      </c>
      <c r="B4417" s="180" t="str">
        <f t="shared" si="151"/>
        <v>SICODI</v>
      </c>
      <c r="C4417" s="180" t="str">
        <f>+'INFO SEAL'!C4368</f>
        <v>AREQUIPA</v>
      </c>
      <c r="D4417" s="180" t="str">
        <f>+'INFO SEAL'!D4368</f>
        <v>AREQUIPA</v>
      </c>
      <c r="E4417" s="180" t="str">
        <f>+'INFO SEAL'!E4368</f>
        <v>CAYMA</v>
      </c>
      <c r="F4417" s="180" t="str">
        <f>+IF('INFO SEAL'!I4368="BAJA TENSION","BT",IF('INFO SEAL'!I4368="MEDIA TENSION","MT","AT"))</f>
        <v>MT</v>
      </c>
      <c r="G4417" s="180">
        <f>+'INFO SEAL'!K4368</f>
        <v>12</v>
      </c>
      <c r="H4417" s="180" t="str">
        <f>+'INFO SEAL'!L4368</f>
        <v>POSTE</v>
      </c>
      <c r="I4417" s="180" t="str">
        <f>+'INFO SEAL'!M4368</f>
        <v>CONCRETO</v>
      </c>
      <c r="J4417" s="180" t="str">
        <f>+'INFO SEAL'!N4368&amp;"-"&amp;F4417</f>
        <v>PPC15-MT</v>
      </c>
      <c r="K4417" s="180"/>
      <c r="L4417" s="182" t="str">
        <f>+VLOOKUP('INFO SEAL'!N4368,$J$8:$V$50,3,FALSE)</f>
        <v>POSTE DE CONCRETO ARMADO DE 12/200/120/300</v>
      </c>
      <c r="M4417" s="33">
        <f t="shared" si="152"/>
        <v>0.3</v>
      </c>
    </row>
    <row r="4418" spans="1:13" x14ac:dyDescent="0.25">
      <c r="A4418" s="73">
        <f>+'INFO SEAL'!B4369</f>
        <v>4364</v>
      </c>
      <c r="B4418" s="180" t="str">
        <f t="shared" si="151"/>
        <v>SICODI</v>
      </c>
      <c r="C4418" s="180" t="str">
        <f>+'INFO SEAL'!C4369</f>
        <v>AREQUIPA</v>
      </c>
      <c r="D4418" s="180" t="str">
        <f>+'INFO SEAL'!D4369</f>
        <v>AREQUIPA</v>
      </c>
      <c r="E4418" s="180" t="str">
        <f>+'INFO SEAL'!E4369</f>
        <v>CAYMA</v>
      </c>
      <c r="F4418" s="180" t="str">
        <f>+IF('INFO SEAL'!I4369="BAJA TENSION","BT",IF('INFO SEAL'!I4369="MEDIA TENSION","MT","AT"))</f>
        <v>MT</v>
      </c>
      <c r="G4418" s="180">
        <f>+'INFO SEAL'!K4369</f>
        <v>12</v>
      </c>
      <c r="H4418" s="180" t="str">
        <f>+'INFO SEAL'!L4369</f>
        <v>POSTE</v>
      </c>
      <c r="I4418" s="180" t="str">
        <f>+'INFO SEAL'!M4369</f>
        <v>CONCRETO</v>
      </c>
      <c r="J4418" s="180" t="str">
        <f>+'INFO SEAL'!N4369&amp;"-"&amp;F4418</f>
        <v>PPC15-MT</v>
      </c>
      <c r="K4418" s="180"/>
      <c r="L4418" s="182" t="str">
        <f>+VLOOKUP('INFO SEAL'!N4369,$J$8:$V$50,3,FALSE)</f>
        <v>POSTE DE CONCRETO ARMADO DE 12/200/120/300</v>
      </c>
      <c r="M4418" s="33">
        <f t="shared" si="152"/>
        <v>0.3</v>
      </c>
    </row>
    <row r="4419" spans="1:13" x14ac:dyDescent="0.25">
      <c r="A4419" s="73">
        <f>+'INFO SEAL'!B4370</f>
        <v>4365</v>
      </c>
      <c r="B4419" s="180" t="str">
        <f t="shared" si="151"/>
        <v>SICODI</v>
      </c>
      <c r="C4419" s="180" t="str">
        <f>+'INFO SEAL'!C4370</f>
        <v>AREQUIPA</v>
      </c>
      <c r="D4419" s="180" t="str">
        <f>+'INFO SEAL'!D4370</f>
        <v>AREQUIPA</v>
      </c>
      <c r="E4419" s="180" t="str">
        <f>+'INFO SEAL'!E4370</f>
        <v>YANAHUARA</v>
      </c>
      <c r="F4419" s="180" t="str">
        <f>+IF('INFO SEAL'!I4370="BAJA TENSION","BT",IF('INFO SEAL'!I4370="MEDIA TENSION","MT","AT"))</f>
        <v>MT</v>
      </c>
      <c r="G4419" s="180">
        <f>+'INFO SEAL'!K4370</f>
        <v>12</v>
      </c>
      <c r="H4419" s="180" t="str">
        <f>+'INFO SEAL'!L4370</f>
        <v>POSTE</v>
      </c>
      <c r="I4419" s="180" t="str">
        <f>+'INFO SEAL'!M4370</f>
        <v>CONCRETO</v>
      </c>
      <c r="J4419" s="180" t="str">
        <f>+'INFO SEAL'!N4370&amp;"-"&amp;F4419</f>
        <v>PPC15-MT</v>
      </c>
      <c r="K4419" s="180"/>
      <c r="L4419" s="182" t="str">
        <f>+VLOOKUP('INFO SEAL'!N4370,$J$8:$V$50,3,FALSE)</f>
        <v>POSTE DE CONCRETO ARMADO DE 12/200/120/300</v>
      </c>
      <c r="M4419" s="33">
        <f t="shared" si="152"/>
        <v>0.3</v>
      </c>
    </row>
    <row r="4420" spans="1:13" x14ac:dyDescent="0.25">
      <c r="A4420" s="73">
        <f>+'INFO SEAL'!B4371</f>
        <v>4366</v>
      </c>
      <c r="B4420" s="180" t="str">
        <f t="shared" si="151"/>
        <v>SICODI</v>
      </c>
      <c r="C4420" s="180" t="str">
        <f>+'INFO SEAL'!C4371</f>
        <v>AREQUIPA</v>
      </c>
      <c r="D4420" s="180" t="str">
        <f>+'INFO SEAL'!D4371</f>
        <v>AREQUIPA</v>
      </c>
      <c r="E4420" s="180" t="str">
        <f>+'INFO SEAL'!E4371</f>
        <v>YANAHUARA</v>
      </c>
      <c r="F4420" s="180" t="str">
        <f>+IF('INFO SEAL'!I4371="BAJA TENSION","BT",IF('INFO SEAL'!I4371="MEDIA TENSION","MT","AT"))</f>
        <v>MT</v>
      </c>
      <c r="G4420" s="180">
        <f>+'INFO SEAL'!K4371</f>
        <v>12</v>
      </c>
      <c r="H4420" s="180" t="str">
        <f>+'INFO SEAL'!L4371</f>
        <v>POSTE</v>
      </c>
      <c r="I4420" s="180" t="str">
        <f>+'INFO SEAL'!M4371</f>
        <v>MADERA</v>
      </c>
      <c r="J4420" s="180" t="str">
        <f>+'INFO SEAL'!N4371&amp;"-"&amp;F4420</f>
        <v>PPM19-MT</v>
      </c>
      <c r="K4420" s="180"/>
      <c r="L4420" s="182" t="str">
        <f>+VLOOKUP('INFO SEAL'!N4371,$J$8:$V$50,3,FALSE)</f>
        <v>POSTE DE MADERA TRATADA DE 12 mts. CL.4</v>
      </c>
      <c r="M4420" s="33">
        <f t="shared" si="152"/>
        <v>1</v>
      </c>
    </row>
    <row r="4421" spans="1:13" x14ac:dyDescent="0.25">
      <c r="A4421" s="73">
        <f>+'INFO SEAL'!B4372</f>
        <v>4367</v>
      </c>
      <c r="B4421" s="180" t="str">
        <f t="shared" si="151"/>
        <v>SICODI</v>
      </c>
      <c r="C4421" s="180" t="str">
        <f>+'INFO SEAL'!C4372</f>
        <v>AREQUIPA</v>
      </c>
      <c r="D4421" s="180" t="str">
        <f>+'INFO SEAL'!D4372</f>
        <v>AREQUIPA</v>
      </c>
      <c r="E4421" s="180" t="str">
        <f>+'INFO SEAL'!E4372</f>
        <v>YANAHUARA</v>
      </c>
      <c r="F4421" s="180" t="str">
        <f>+IF('INFO SEAL'!I4372="BAJA TENSION","BT",IF('INFO SEAL'!I4372="MEDIA TENSION","MT","AT"))</f>
        <v>MT</v>
      </c>
      <c r="G4421" s="180">
        <f>+'INFO SEAL'!K4372</f>
        <v>12</v>
      </c>
      <c r="H4421" s="180" t="str">
        <f>+'INFO SEAL'!L4372</f>
        <v>POSTE</v>
      </c>
      <c r="I4421" s="180" t="str">
        <f>+'INFO SEAL'!M4372</f>
        <v>CONCRETO</v>
      </c>
      <c r="J4421" s="180" t="str">
        <f>+'INFO SEAL'!N4372&amp;"-"&amp;F4421</f>
        <v>PPC15-MT</v>
      </c>
      <c r="K4421" s="180"/>
      <c r="L4421" s="182" t="str">
        <f>+VLOOKUP('INFO SEAL'!N4372,$J$8:$V$50,3,FALSE)</f>
        <v>POSTE DE CONCRETO ARMADO DE 12/200/120/300</v>
      </c>
      <c r="M4421" s="33">
        <f t="shared" si="152"/>
        <v>0.3</v>
      </c>
    </row>
    <row r="4422" spans="1:13" x14ac:dyDescent="0.25">
      <c r="A4422" s="73">
        <f>+'INFO SEAL'!B4373</f>
        <v>4368</v>
      </c>
      <c r="B4422" s="180" t="str">
        <f t="shared" si="151"/>
        <v>SICODI</v>
      </c>
      <c r="C4422" s="180" t="str">
        <f>+'INFO SEAL'!C4373</f>
        <v>AREQUIPA</v>
      </c>
      <c r="D4422" s="180" t="str">
        <f>+'INFO SEAL'!D4373</f>
        <v>AREQUIPA</v>
      </c>
      <c r="E4422" s="180" t="str">
        <f>+'INFO SEAL'!E4373</f>
        <v>CAYMA</v>
      </c>
      <c r="F4422" s="180" t="str">
        <f>+IF('INFO SEAL'!I4373="BAJA TENSION","BT",IF('INFO SEAL'!I4373="MEDIA TENSION","MT","AT"))</f>
        <v>MT</v>
      </c>
      <c r="G4422" s="180">
        <f>+'INFO SEAL'!K4373</f>
        <v>12</v>
      </c>
      <c r="H4422" s="180" t="str">
        <f>+'INFO SEAL'!L4373</f>
        <v>POSTE</v>
      </c>
      <c r="I4422" s="180" t="str">
        <f>+'INFO SEAL'!M4373</f>
        <v>CONCRETO</v>
      </c>
      <c r="J4422" s="180" t="str">
        <f>+'INFO SEAL'!N4373&amp;"-"&amp;F4422</f>
        <v>PPC15-MT</v>
      </c>
      <c r="K4422" s="180"/>
      <c r="L4422" s="182" t="str">
        <f>+VLOOKUP('INFO SEAL'!N4373,$J$8:$V$50,3,FALSE)</f>
        <v>POSTE DE CONCRETO ARMADO DE 12/200/120/300</v>
      </c>
      <c r="M4422" s="33">
        <f t="shared" si="152"/>
        <v>0.3</v>
      </c>
    </row>
    <row r="4423" spans="1:13" x14ac:dyDescent="0.25">
      <c r="A4423" s="73">
        <f>+'INFO SEAL'!B4374</f>
        <v>4369</v>
      </c>
      <c r="B4423" s="180" t="str">
        <f t="shared" si="151"/>
        <v>SICODI</v>
      </c>
      <c r="C4423" s="180" t="str">
        <f>+'INFO SEAL'!C4374</f>
        <v>AREQUIPA</v>
      </c>
      <c r="D4423" s="180" t="str">
        <f>+'INFO SEAL'!D4374</f>
        <v>AREQUIPA</v>
      </c>
      <c r="E4423" s="180" t="str">
        <f>+'INFO SEAL'!E4374</f>
        <v>CAYMA</v>
      </c>
      <c r="F4423" s="180" t="str">
        <f>+IF('INFO SEAL'!I4374="BAJA TENSION","BT",IF('INFO SEAL'!I4374="MEDIA TENSION","MT","AT"))</f>
        <v>MT</v>
      </c>
      <c r="G4423" s="180">
        <f>+'INFO SEAL'!K4374</f>
        <v>12</v>
      </c>
      <c r="H4423" s="180" t="str">
        <f>+'INFO SEAL'!L4374</f>
        <v>POSTE</v>
      </c>
      <c r="I4423" s="180" t="str">
        <f>+'INFO SEAL'!M4374</f>
        <v>CONCRETO</v>
      </c>
      <c r="J4423" s="180" t="str">
        <f>+'INFO SEAL'!N4374&amp;"-"&amp;F4423</f>
        <v>PPC15-MT</v>
      </c>
      <c r="K4423" s="180"/>
      <c r="L4423" s="182" t="str">
        <f>+VLOOKUP('INFO SEAL'!N4374,$J$8:$V$50,3,FALSE)</f>
        <v>POSTE DE CONCRETO ARMADO DE 12/200/120/300</v>
      </c>
      <c r="M4423" s="33">
        <f t="shared" si="152"/>
        <v>0.3</v>
      </c>
    </row>
    <row r="4424" spans="1:13" x14ac:dyDescent="0.25">
      <c r="A4424" s="73">
        <f>+'INFO SEAL'!B4375</f>
        <v>4370</v>
      </c>
      <c r="B4424" s="180" t="str">
        <f t="shared" si="151"/>
        <v>SICODI</v>
      </c>
      <c r="C4424" s="180" t="str">
        <f>+'INFO SEAL'!C4375</f>
        <v>AREQUIPA</v>
      </c>
      <c r="D4424" s="180" t="str">
        <f>+'INFO SEAL'!D4375</f>
        <v>AREQUIPA</v>
      </c>
      <c r="E4424" s="180" t="str">
        <f>+'INFO SEAL'!E4375</f>
        <v>CAYMA</v>
      </c>
      <c r="F4424" s="180" t="str">
        <f>+IF('INFO SEAL'!I4375="BAJA TENSION","BT",IF('INFO SEAL'!I4375="MEDIA TENSION","MT","AT"))</f>
        <v>MT</v>
      </c>
      <c r="G4424" s="180">
        <f>+'INFO SEAL'!K4375</f>
        <v>12</v>
      </c>
      <c r="H4424" s="180" t="str">
        <f>+'INFO SEAL'!L4375</f>
        <v>POSTE</v>
      </c>
      <c r="I4424" s="180" t="str">
        <f>+'INFO SEAL'!M4375</f>
        <v>CONCRETO</v>
      </c>
      <c r="J4424" s="180" t="str">
        <f>+'INFO SEAL'!N4375&amp;"-"&amp;F4424</f>
        <v>PPC15-MT</v>
      </c>
      <c r="K4424" s="180"/>
      <c r="L4424" s="182" t="str">
        <f>+VLOOKUP('INFO SEAL'!N4375,$J$8:$V$50,3,FALSE)</f>
        <v>POSTE DE CONCRETO ARMADO DE 12/200/120/300</v>
      </c>
      <c r="M4424" s="33">
        <f t="shared" si="152"/>
        <v>0.3</v>
      </c>
    </row>
    <row r="4425" spans="1:13" x14ac:dyDescent="0.25">
      <c r="A4425" s="73">
        <f>+'INFO SEAL'!B4376</f>
        <v>4371</v>
      </c>
      <c r="B4425" s="180" t="str">
        <f t="shared" si="151"/>
        <v>SICODI</v>
      </c>
      <c r="C4425" s="180" t="str">
        <f>+'INFO SEAL'!C4376</f>
        <v>AREQUIPA</v>
      </c>
      <c r="D4425" s="180" t="str">
        <f>+'INFO SEAL'!D4376</f>
        <v>AREQUIPA</v>
      </c>
      <c r="E4425" s="180" t="str">
        <f>+'INFO SEAL'!E4376</f>
        <v>CAYMA</v>
      </c>
      <c r="F4425" s="180" t="str">
        <f>+IF('INFO SEAL'!I4376="BAJA TENSION","BT",IF('INFO SEAL'!I4376="MEDIA TENSION","MT","AT"))</f>
        <v>MT</v>
      </c>
      <c r="G4425" s="180">
        <f>+'INFO SEAL'!K4376</f>
        <v>12</v>
      </c>
      <c r="H4425" s="180" t="str">
        <f>+'INFO SEAL'!L4376</f>
        <v>POSTE</v>
      </c>
      <c r="I4425" s="180" t="str">
        <f>+'INFO SEAL'!M4376</f>
        <v>CONCRETO</v>
      </c>
      <c r="J4425" s="180" t="str">
        <f>+'INFO SEAL'!N4376&amp;"-"&amp;F4425</f>
        <v>PPC15-MT</v>
      </c>
      <c r="K4425" s="180"/>
      <c r="L4425" s="182" t="str">
        <f>+VLOOKUP('INFO SEAL'!N4376,$J$8:$V$50,3,FALSE)</f>
        <v>POSTE DE CONCRETO ARMADO DE 12/200/120/300</v>
      </c>
      <c r="M4425" s="33">
        <f t="shared" si="152"/>
        <v>0.3</v>
      </c>
    </row>
    <row r="4426" spans="1:13" x14ac:dyDescent="0.25">
      <c r="A4426" s="73">
        <f>+'INFO SEAL'!B4377</f>
        <v>4372</v>
      </c>
      <c r="B4426" s="180" t="str">
        <f t="shared" si="151"/>
        <v>SICODI</v>
      </c>
      <c r="C4426" s="180" t="str">
        <f>+'INFO SEAL'!C4377</f>
        <v>AREQUIPA</v>
      </c>
      <c r="D4426" s="180" t="str">
        <f>+'INFO SEAL'!D4377</f>
        <v>AREQUIPA</v>
      </c>
      <c r="E4426" s="180" t="str">
        <f>+'INFO SEAL'!E4377</f>
        <v>CAYMA</v>
      </c>
      <c r="F4426" s="180" t="str">
        <f>+IF('INFO SEAL'!I4377="BAJA TENSION","BT",IF('INFO SEAL'!I4377="MEDIA TENSION","MT","AT"))</f>
        <v>MT</v>
      </c>
      <c r="G4426" s="180">
        <f>+'INFO SEAL'!K4377</f>
        <v>12</v>
      </c>
      <c r="H4426" s="180" t="str">
        <f>+'INFO SEAL'!L4377</f>
        <v>POSTE</v>
      </c>
      <c r="I4426" s="180" t="str">
        <f>+'INFO SEAL'!M4377</f>
        <v>CONCRETO</v>
      </c>
      <c r="J4426" s="180" t="str">
        <f>+'INFO SEAL'!N4377&amp;"-"&amp;F4426</f>
        <v>PPC15-MT</v>
      </c>
      <c r="K4426" s="180"/>
      <c r="L4426" s="182" t="str">
        <f>+VLOOKUP('INFO SEAL'!N4377,$J$8:$V$50,3,FALSE)</f>
        <v>POSTE DE CONCRETO ARMADO DE 12/200/120/300</v>
      </c>
      <c r="M4426" s="33">
        <f t="shared" si="152"/>
        <v>0.3</v>
      </c>
    </row>
    <row r="4427" spans="1:13" x14ac:dyDescent="0.25">
      <c r="A4427" s="73">
        <f>+'INFO SEAL'!B4378</f>
        <v>4373</v>
      </c>
      <c r="B4427" s="180" t="str">
        <f t="shared" si="151"/>
        <v>SICODI</v>
      </c>
      <c r="C4427" s="180" t="str">
        <f>+'INFO SEAL'!C4378</f>
        <v>AREQUIPA</v>
      </c>
      <c r="D4427" s="180" t="str">
        <f>+'INFO SEAL'!D4378</f>
        <v>AREQUIPA</v>
      </c>
      <c r="E4427" s="180" t="str">
        <f>+'INFO SEAL'!E4378</f>
        <v>YANAHUARA</v>
      </c>
      <c r="F4427" s="180" t="str">
        <f>+IF('INFO SEAL'!I4378="BAJA TENSION","BT",IF('INFO SEAL'!I4378="MEDIA TENSION","MT","AT"))</f>
        <v>MT</v>
      </c>
      <c r="G4427" s="180">
        <f>+'INFO SEAL'!K4378</f>
        <v>12</v>
      </c>
      <c r="H4427" s="180" t="str">
        <f>+'INFO SEAL'!L4378</f>
        <v>POSTE</v>
      </c>
      <c r="I4427" s="180" t="str">
        <f>+'INFO SEAL'!M4378</f>
        <v>MADERA</v>
      </c>
      <c r="J4427" s="180" t="str">
        <f>+'INFO SEAL'!N4378&amp;"-"&amp;F4427</f>
        <v>PPM19-MT</v>
      </c>
      <c r="K4427" s="180"/>
      <c r="L4427" s="182" t="str">
        <f>+VLOOKUP('INFO SEAL'!N4378,$J$8:$V$50,3,FALSE)</f>
        <v>POSTE DE MADERA TRATADA DE 12 mts. CL.4</v>
      </c>
      <c r="M4427" s="33">
        <f t="shared" si="152"/>
        <v>1</v>
      </c>
    </row>
    <row r="4428" spans="1:13" x14ac:dyDescent="0.25">
      <c r="A4428" s="73">
        <f>+'INFO SEAL'!B4379</f>
        <v>4374</v>
      </c>
      <c r="B4428" s="180" t="str">
        <f t="shared" si="151"/>
        <v>SICODI</v>
      </c>
      <c r="C4428" s="180" t="str">
        <f>+'INFO SEAL'!C4379</f>
        <v>AREQUIPA</v>
      </c>
      <c r="D4428" s="180" t="str">
        <f>+'INFO SEAL'!D4379</f>
        <v>AREQUIPA</v>
      </c>
      <c r="E4428" s="180" t="str">
        <f>+'INFO SEAL'!E4379</f>
        <v>CAYMA</v>
      </c>
      <c r="F4428" s="180" t="str">
        <f>+IF('INFO SEAL'!I4379="BAJA TENSION","BT",IF('INFO SEAL'!I4379="MEDIA TENSION","MT","AT"))</f>
        <v>BT</v>
      </c>
      <c r="G4428" s="180">
        <f>+'INFO SEAL'!K4379</f>
        <v>8</v>
      </c>
      <c r="H4428" s="180" t="str">
        <f>+'INFO SEAL'!L4379</f>
        <v>POSTE</v>
      </c>
      <c r="I4428" s="180" t="str">
        <f>+'INFO SEAL'!M4379</f>
        <v>CONCRETO</v>
      </c>
      <c r="J4428" s="180" t="str">
        <f>+'INFO SEAL'!N4379&amp;"-"&amp;F4428</f>
        <v>PPC05-BT</v>
      </c>
      <c r="K4428" s="180"/>
      <c r="L4428" s="182" t="str">
        <f>+VLOOKUP('INFO SEAL'!N4379,$J$8:$V$50,3,FALSE)</f>
        <v>POSTE DE CONCRETO ARMADO DE  8/200/120/240</v>
      </c>
      <c r="M4428" s="33">
        <f t="shared" si="152"/>
        <v>0.1</v>
      </c>
    </row>
    <row r="4429" spans="1:13" x14ac:dyDescent="0.25">
      <c r="A4429" s="73">
        <f>+'INFO SEAL'!B4380</f>
        <v>4375</v>
      </c>
      <c r="B4429" s="180" t="str">
        <f t="shared" si="151"/>
        <v>SICODI</v>
      </c>
      <c r="C4429" s="180" t="str">
        <f>+'INFO SEAL'!C4380</f>
        <v>AREQUIPA</v>
      </c>
      <c r="D4429" s="180" t="str">
        <f>+'INFO SEAL'!D4380</f>
        <v>AREQUIPA</v>
      </c>
      <c r="E4429" s="180" t="str">
        <f>+'INFO SEAL'!E4380</f>
        <v>CERRO COLORADO</v>
      </c>
      <c r="F4429" s="180" t="str">
        <f>+IF('INFO SEAL'!I4380="BAJA TENSION","BT",IF('INFO SEAL'!I4380="MEDIA TENSION","MT","AT"))</f>
        <v>BT</v>
      </c>
      <c r="G4429" s="180">
        <f>+'INFO SEAL'!K4380</f>
        <v>9</v>
      </c>
      <c r="H4429" s="180" t="str">
        <f>+'INFO SEAL'!L4380</f>
        <v>POSTE</v>
      </c>
      <c r="I4429" s="180" t="str">
        <f>+'INFO SEAL'!M4380</f>
        <v>CONCRETO</v>
      </c>
      <c r="J4429" s="180" t="str">
        <f>+'INFO SEAL'!N4380&amp;"-"&amp;F4429</f>
        <v>PPC08-BT</v>
      </c>
      <c r="K4429" s="180"/>
      <c r="L4429" s="182" t="str">
        <f>+VLOOKUP('INFO SEAL'!N4380,$J$8:$V$50,3,FALSE)</f>
        <v>POSTE DE CONCRETO ARMADO DE  9/200/120/255</v>
      </c>
      <c r="M4429" s="33">
        <f t="shared" si="152"/>
        <v>0.1</v>
      </c>
    </row>
    <row r="4430" spans="1:13" x14ac:dyDescent="0.25">
      <c r="A4430" s="73">
        <f>+'INFO SEAL'!B4381</f>
        <v>4376</v>
      </c>
      <c r="B4430" s="180" t="str">
        <f t="shared" si="151"/>
        <v>SICODI</v>
      </c>
      <c r="C4430" s="180" t="str">
        <f>+'INFO SEAL'!C4381</f>
        <v>AREQUIPA</v>
      </c>
      <c r="D4430" s="180" t="str">
        <f>+'INFO SEAL'!D4381</f>
        <v>AREQUIPA</v>
      </c>
      <c r="E4430" s="180" t="str">
        <f>+'INFO SEAL'!E4381</f>
        <v>CERRO COLORADO</v>
      </c>
      <c r="F4430" s="180" t="str">
        <f>+IF('INFO SEAL'!I4381="BAJA TENSION","BT",IF('INFO SEAL'!I4381="MEDIA TENSION","MT","AT"))</f>
        <v>BT</v>
      </c>
      <c r="G4430" s="180">
        <f>+'INFO SEAL'!K4381</f>
        <v>8</v>
      </c>
      <c r="H4430" s="180" t="str">
        <f>+'INFO SEAL'!L4381</f>
        <v>POSTE</v>
      </c>
      <c r="I4430" s="180" t="str">
        <f>+'INFO SEAL'!M4381</f>
        <v>CONCRETO</v>
      </c>
      <c r="J4430" s="180" t="str">
        <f>+'INFO SEAL'!N4381&amp;"-"&amp;F4430</f>
        <v>PPC05-BT</v>
      </c>
      <c r="K4430" s="180"/>
      <c r="L4430" s="182" t="str">
        <f>+VLOOKUP('INFO SEAL'!N4381,$J$8:$V$50,3,FALSE)</f>
        <v>POSTE DE CONCRETO ARMADO DE  8/200/120/240</v>
      </c>
      <c r="M4430" s="33">
        <f t="shared" si="152"/>
        <v>0.1</v>
      </c>
    </row>
    <row r="4431" spans="1:13" x14ac:dyDescent="0.25">
      <c r="A4431" s="73">
        <f>+'INFO SEAL'!B4382</f>
        <v>4377</v>
      </c>
      <c r="B4431" s="180" t="str">
        <f t="shared" si="151"/>
        <v>SICODI</v>
      </c>
      <c r="C4431" s="180" t="str">
        <f>+'INFO SEAL'!C4382</f>
        <v>AREQUIPA</v>
      </c>
      <c r="D4431" s="180" t="str">
        <f>+'INFO SEAL'!D4382</f>
        <v>AREQUIPA</v>
      </c>
      <c r="E4431" s="180" t="str">
        <f>+'INFO SEAL'!E4382</f>
        <v>YANAHUARA</v>
      </c>
      <c r="F4431" s="180" t="str">
        <f>+IF('INFO SEAL'!I4382="BAJA TENSION","BT",IF('INFO SEAL'!I4382="MEDIA TENSION","MT","AT"))</f>
        <v>BT</v>
      </c>
      <c r="G4431" s="180">
        <f>+'INFO SEAL'!K4382</f>
        <v>7</v>
      </c>
      <c r="H4431" s="180" t="str">
        <f>+'INFO SEAL'!L4382</f>
        <v>POSTE</v>
      </c>
      <c r="I4431" s="180" t="str">
        <f>+'INFO SEAL'!M4382</f>
        <v>FIERRO</v>
      </c>
      <c r="J4431" s="180" t="str">
        <f>+'INFO SEAL'!N4382&amp;"-"&amp;F4431</f>
        <v>PPF10-BT</v>
      </c>
      <c r="K4431" s="180"/>
      <c r="L4431" s="182" t="str">
        <f>+VLOOKUP('INFO SEAL'!N4382,$J$8:$V$50,3,FALSE)</f>
        <v>POSTE DE METAL DE 7.0 mts.</v>
      </c>
      <c r="M4431" s="33">
        <f t="shared" si="152"/>
        <v>0.3</v>
      </c>
    </row>
    <row r="4432" spans="1:13" x14ac:dyDescent="0.25">
      <c r="A4432" s="73">
        <f>+'INFO SEAL'!B4383</f>
        <v>4378</v>
      </c>
      <c r="B4432" s="180" t="str">
        <f t="shared" si="151"/>
        <v>SICODI</v>
      </c>
      <c r="C4432" s="180" t="str">
        <f>+'INFO SEAL'!C4383</f>
        <v>AREQUIPA</v>
      </c>
      <c r="D4432" s="180" t="str">
        <f>+'INFO SEAL'!D4383</f>
        <v>AREQUIPA</v>
      </c>
      <c r="E4432" s="180" t="str">
        <f>+'INFO SEAL'!E4383</f>
        <v>YANAHUARA</v>
      </c>
      <c r="F4432" s="180" t="str">
        <f>+IF('INFO SEAL'!I4383="BAJA TENSION","BT",IF('INFO SEAL'!I4383="MEDIA TENSION","MT","AT"))</f>
        <v>BT</v>
      </c>
      <c r="G4432" s="180">
        <f>+'INFO SEAL'!K4383</f>
        <v>8</v>
      </c>
      <c r="H4432" s="180" t="str">
        <f>+'INFO SEAL'!L4383</f>
        <v>POSTE</v>
      </c>
      <c r="I4432" s="180" t="str">
        <f>+'INFO SEAL'!M4383</f>
        <v>CONCRETO</v>
      </c>
      <c r="J4432" s="180" t="str">
        <f>+'INFO SEAL'!N4383&amp;"-"&amp;F4432</f>
        <v>PPC05-BT</v>
      </c>
      <c r="K4432" s="180"/>
      <c r="L4432" s="182" t="str">
        <f>+VLOOKUP('INFO SEAL'!N4383,$J$8:$V$50,3,FALSE)</f>
        <v>POSTE DE CONCRETO ARMADO DE  8/200/120/240</v>
      </c>
      <c r="M4432" s="33">
        <f t="shared" si="152"/>
        <v>0.1</v>
      </c>
    </row>
    <row r="4433" spans="1:13" x14ac:dyDescent="0.25">
      <c r="A4433" s="73">
        <f>+'INFO SEAL'!B4384</f>
        <v>4379</v>
      </c>
      <c r="B4433" s="180" t="str">
        <f t="shared" si="151"/>
        <v>SICODI</v>
      </c>
      <c r="C4433" s="180" t="str">
        <f>+'INFO SEAL'!C4384</f>
        <v>AREQUIPA</v>
      </c>
      <c r="D4433" s="180" t="str">
        <f>+'INFO SEAL'!D4384</f>
        <v>AREQUIPA</v>
      </c>
      <c r="E4433" s="180" t="str">
        <f>+'INFO SEAL'!E4384</f>
        <v>YANAHUARA</v>
      </c>
      <c r="F4433" s="180" t="str">
        <f>+IF('INFO SEAL'!I4384="BAJA TENSION","BT",IF('INFO SEAL'!I4384="MEDIA TENSION","MT","AT"))</f>
        <v>MT</v>
      </c>
      <c r="G4433" s="180">
        <f>+'INFO SEAL'!K4384</f>
        <v>12</v>
      </c>
      <c r="H4433" s="180" t="str">
        <f>+'INFO SEAL'!L4384</f>
        <v>POSTE</v>
      </c>
      <c r="I4433" s="180" t="str">
        <f>+'INFO SEAL'!M4384</f>
        <v>CONCRETO</v>
      </c>
      <c r="J4433" s="180" t="str">
        <f>+'INFO SEAL'!N4384&amp;"-"&amp;F4433</f>
        <v>PPC15-MT</v>
      </c>
      <c r="K4433" s="180"/>
      <c r="L4433" s="182" t="str">
        <f>+VLOOKUP('INFO SEAL'!N4384,$J$8:$V$50,3,FALSE)</f>
        <v>POSTE DE CONCRETO ARMADO DE 12/200/120/300</v>
      </c>
      <c r="M4433" s="33">
        <f t="shared" si="152"/>
        <v>0.3</v>
      </c>
    </row>
    <row r="4434" spans="1:13" x14ac:dyDescent="0.25">
      <c r="A4434" s="73">
        <f>+'INFO SEAL'!B4385</f>
        <v>4380</v>
      </c>
      <c r="B4434" s="180" t="str">
        <f t="shared" si="151"/>
        <v>SICODI</v>
      </c>
      <c r="C4434" s="180" t="str">
        <f>+'INFO SEAL'!C4385</f>
        <v>AREQUIPA</v>
      </c>
      <c r="D4434" s="180" t="str">
        <f>+'INFO SEAL'!D4385</f>
        <v>AREQUIPA</v>
      </c>
      <c r="E4434" s="180" t="str">
        <f>+'INFO SEAL'!E4385</f>
        <v>CAYMA</v>
      </c>
      <c r="F4434" s="180" t="str">
        <f>+IF('INFO SEAL'!I4385="BAJA TENSION","BT",IF('INFO SEAL'!I4385="MEDIA TENSION","MT","AT"))</f>
        <v>MT</v>
      </c>
      <c r="G4434" s="180">
        <f>+'INFO SEAL'!K4385</f>
        <v>13</v>
      </c>
      <c r="H4434" s="180" t="str">
        <f>+'INFO SEAL'!L4385</f>
        <v>POSTE</v>
      </c>
      <c r="I4434" s="180" t="str">
        <f>+'INFO SEAL'!M4385</f>
        <v>CONCRETO</v>
      </c>
      <c r="J4434" s="180" t="str">
        <f>+'INFO SEAL'!N4385&amp;"-"&amp;F4434</f>
        <v>PPC19-MT</v>
      </c>
      <c r="K4434" s="180"/>
      <c r="L4434" s="182" t="str">
        <f>+VLOOKUP('INFO SEAL'!N4385,$J$8:$V$50,3,FALSE)</f>
        <v>POSTE DE CONCRETO ARMADO DE 13/300/150/345</v>
      </c>
      <c r="M4434" s="33">
        <f t="shared" si="152"/>
        <v>0.5</v>
      </c>
    </row>
    <row r="4435" spans="1:13" x14ac:dyDescent="0.25">
      <c r="A4435" s="73">
        <f>+'INFO SEAL'!B4386</f>
        <v>4381</v>
      </c>
      <c r="B4435" s="180" t="str">
        <f t="shared" si="151"/>
        <v>SICODI</v>
      </c>
      <c r="C4435" s="180" t="str">
        <f>+'INFO SEAL'!C4386</f>
        <v>AREQUIPA</v>
      </c>
      <c r="D4435" s="180" t="str">
        <f>+'INFO SEAL'!D4386</f>
        <v>AREQUIPA</v>
      </c>
      <c r="E4435" s="180" t="str">
        <f>+'INFO SEAL'!E4386</f>
        <v>YANAHUARA</v>
      </c>
      <c r="F4435" s="180" t="str">
        <f>+IF('INFO SEAL'!I4386="BAJA TENSION","BT",IF('INFO SEAL'!I4386="MEDIA TENSION","MT","AT"))</f>
        <v>BT</v>
      </c>
      <c r="G4435" s="180">
        <f>+'INFO SEAL'!K4386</f>
        <v>8</v>
      </c>
      <c r="H4435" s="180" t="str">
        <f>+'INFO SEAL'!L4386</f>
        <v>POSTE</v>
      </c>
      <c r="I4435" s="180" t="str">
        <f>+'INFO SEAL'!M4386</f>
        <v>CONCRETO</v>
      </c>
      <c r="J4435" s="180" t="str">
        <f>+'INFO SEAL'!N4386&amp;"-"&amp;F4435</f>
        <v>PPC06-BT</v>
      </c>
      <c r="K4435" s="180"/>
      <c r="L4435" s="182" t="str">
        <f>+VLOOKUP('INFO SEAL'!N4386,$J$8:$V$50,3,FALSE)</f>
        <v>POSTE DE CONCRETO ARMADO DE  8/300/120/240</v>
      </c>
      <c r="M4435" s="33">
        <f t="shared" si="152"/>
        <v>0.1</v>
      </c>
    </row>
    <row r="4436" spans="1:13" x14ac:dyDescent="0.25">
      <c r="A4436" s="73">
        <f>+'INFO SEAL'!B4387</f>
        <v>4382</v>
      </c>
      <c r="B4436" s="180" t="str">
        <f t="shared" si="151"/>
        <v>SICODI</v>
      </c>
      <c r="C4436" s="180" t="str">
        <f>+'INFO SEAL'!C4387</f>
        <v>AREQUIPA</v>
      </c>
      <c r="D4436" s="180" t="str">
        <f>+'INFO SEAL'!D4387</f>
        <v>AREQUIPA</v>
      </c>
      <c r="E4436" s="180" t="str">
        <f>+'INFO SEAL'!E4387</f>
        <v>YANAHUARA</v>
      </c>
      <c r="F4436" s="180" t="str">
        <f>+IF('INFO SEAL'!I4387="BAJA TENSION","BT",IF('INFO SEAL'!I4387="MEDIA TENSION","MT","AT"))</f>
        <v>BT</v>
      </c>
      <c r="G4436" s="180">
        <f>+'INFO SEAL'!K4387</f>
        <v>7</v>
      </c>
      <c r="H4436" s="180" t="str">
        <f>+'INFO SEAL'!L4387</f>
        <v>POSTE</v>
      </c>
      <c r="I4436" s="180" t="str">
        <f>+'INFO SEAL'!M4387</f>
        <v>FIERRO</v>
      </c>
      <c r="J4436" s="180" t="str">
        <f>+'INFO SEAL'!N4387&amp;"-"&amp;F4436</f>
        <v>PPF10-BT</v>
      </c>
      <c r="K4436" s="180"/>
      <c r="L4436" s="182" t="str">
        <f>+VLOOKUP('INFO SEAL'!N4387,$J$8:$V$50,3,FALSE)</f>
        <v>POSTE DE METAL DE 7.0 mts.</v>
      </c>
      <c r="M4436" s="33">
        <f t="shared" si="152"/>
        <v>0.3</v>
      </c>
    </row>
    <row r="4437" spans="1:13" x14ac:dyDescent="0.25">
      <c r="A4437" s="73">
        <f>+'INFO SEAL'!B4388</f>
        <v>4383</v>
      </c>
      <c r="B4437" s="180" t="str">
        <f t="shared" si="151"/>
        <v>SICODI</v>
      </c>
      <c r="C4437" s="180" t="str">
        <f>+'INFO SEAL'!C4388</f>
        <v>AREQUIPA</v>
      </c>
      <c r="D4437" s="180" t="str">
        <f>+'INFO SEAL'!D4388</f>
        <v>AREQUIPA</v>
      </c>
      <c r="E4437" s="180" t="str">
        <f>+'INFO SEAL'!E4388</f>
        <v>YANAHUARA</v>
      </c>
      <c r="F4437" s="180" t="str">
        <f>+IF('INFO SEAL'!I4388="BAJA TENSION","BT",IF('INFO SEAL'!I4388="MEDIA TENSION","MT","AT"))</f>
        <v>BT</v>
      </c>
      <c r="G4437" s="180">
        <f>+'INFO SEAL'!K4388</f>
        <v>7</v>
      </c>
      <c r="H4437" s="180" t="str">
        <f>+'INFO SEAL'!L4388</f>
        <v>POSTE</v>
      </c>
      <c r="I4437" s="180" t="str">
        <f>+'INFO SEAL'!M4388</f>
        <v>CONCRETO</v>
      </c>
      <c r="J4437" s="180" t="str">
        <f>+'INFO SEAL'!N4388&amp;"-"&amp;F4437</f>
        <v>PPC02-BT</v>
      </c>
      <c r="K4437" s="180"/>
      <c r="L4437" s="182" t="str">
        <f>+VLOOKUP('INFO SEAL'!N4388,$J$8:$V$50,3,FALSE)</f>
        <v>POSTE DE CONCRETO ARMADO DE  7/200/120/225</v>
      </c>
      <c r="M4437" s="33">
        <f t="shared" si="152"/>
        <v>0.1</v>
      </c>
    </row>
    <row r="4438" spans="1:13" x14ac:dyDescent="0.25">
      <c r="A4438" s="73">
        <f>+'INFO SEAL'!B4389</f>
        <v>4384</v>
      </c>
      <c r="B4438" s="180" t="str">
        <f t="shared" si="151"/>
        <v>SICODI</v>
      </c>
      <c r="C4438" s="180" t="str">
        <f>+'INFO SEAL'!C4389</f>
        <v>AREQUIPA</v>
      </c>
      <c r="D4438" s="180" t="str">
        <f>+'INFO SEAL'!D4389</f>
        <v>AREQUIPA</v>
      </c>
      <c r="E4438" s="180" t="str">
        <f>+'INFO SEAL'!E4389</f>
        <v>YANAHUARA</v>
      </c>
      <c r="F4438" s="180" t="str">
        <f>+IF('INFO SEAL'!I4389="BAJA TENSION","BT",IF('INFO SEAL'!I4389="MEDIA TENSION","MT","AT"))</f>
        <v>MT</v>
      </c>
      <c r="G4438" s="180">
        <f>+'INFO SEAL'!K4389</f>
        <v>12</v>
      </c>
      <c r="H4438" s="180" t="str">
        <f>+'INFO SEAL'!L4389</f>
        <v>POSTE</v>
      </c>
      <c r="I4438" s="180" t="str">
        <f>+'INFO SEAL'!M4389</f>
        <v>CONCRETO</v>
      </c>
      <c r="J4438" s="180" t="str">
        <f>+'INFO SEAL'!N4389&amp;"-"&amp;F4438</f>
        <v>PPC15-MT</v>
      </c>
      <c r="K4438" s="180"/>
      <c r="L4438" s="182" t="str">
        <f>+VLOOKUP('INFO SEAL'!N4389,$J$8:$V$50,3,FALSE)</f>
        <v>POSTE DE CONCRETO ARMADO DE 12/200/120/300</v>
      </c>
      <c r="M4438" s="33">
        <f t="shared" si="152"/>
        <v>0.3</v>
      </c>
    </row>
    <row r="4439" spans="1:13" x14ac:dyDescent="0.25">
      <c r="A4439" s="73">
        <f>+'INFO SEAL'!B4390</f>
        <v>4385</v>
      </c>
      <c r="B4439" s="180" t="str">
        <f t="shared" si="151"/>
        <v>SICODI</v>
      </c>
      <c r="C4439" s="180" t="str">
        <f>+'INFO SEAL'!C4390</f>
        <v>AREQUIPA</v>
      </c>
      <c r="D4439" s="180" t="str">
        <f>+'INFO SEAL'!D4390</f>
        <v>AREQUIPA</v>
      </c>
      <c r="E4439" s="180" t="str">
        <f>+'INFO SEAL'!E4390</f>
        <v>CAYMA</v>
      </c>
      <c r="F4439" s="180" t="str">
        <f>+IF('INFO SEAL'!I4390="BAJA TENSION","BT",IF('INFO SEAL'!I4390="MEDIA TENSION","MT","AT"))</f>
        <v>MT</v>
      </c>
      <c r="G4439" s="180">
        <f>+'INFO SEAL'!K4390</f>
        <v>12</v>
      </c>
      <c r="H4439" s="180" t="str">
        <f>+'INFO SEAL'!L4390</f>
        <v>POSTE</v>
      </c>
      <c r="I4439" s="180" t="str">
        <f>+'INFO SEAL'!M4390</f>
        <v>CONCRETO</v>
      </c>
      <c r="J4439" s="180" t="str">
        <f>+'INFO SEAL'!N4390&amp;"-"&amp;F4439</f>
        <v>PPC15-MT</v>
      </c>
      <c r="K4439" s="180"/>
      <c r="L4439" s="182" t="str">
        <f>+VLOOKUP('INFO SEAL'!N4390,$J$8:$V$50,3,FALSE)</f>
        <v>POSTE DE CONCRETO ARMADO DE 12/200/120/300</v>
      </c>
      <c r="M4439" s="33">
        <f t="shared" si="152"/>
        <v>0.3</v>
      </c>
    </row>
    <row r="4440" spans="1:13" x14ac:dyDescent="0.25">
      <c r="A4440" s="73">
        <f>+'INFO SEAL'!B4391</f>
        <v>4386</v>
      </c>
      <c r="B4440" s="180" t="str">
        <f t="shared" si="151"/>
        <v>SICODI</v>
      </c>
      <c r="C4440" s="180" t="str">
        <f>+'INFO SEAL'!C4391</f>
        <v>AREQUIPA</v>
      </c>
      <c r="D4440" s="180" t="str">
        <f>+'INFO SEAL'!D4391</f>
        <v>AREQUIPA</v>
      </c>
      <c r="E4440" s="180" t="str">
        <f>+'INFO SEAL'!E4391</f>
        <v>CAYMA</v>
      </c>
      <c r="F4440" s="180" t="str">
        <f>+IF('INFO SEAL'!I4391="BAJA TENSION","BT",IF('INFO SEAL'!I4391="MEDIA TENSION","MT","AT"))</f>
        <v>MT</v>
      </c>
      <c r="G4440" s="180">
        <f>+'INFO SEAL'!K4391</f>
        <v>12</v>
      </c>
      <c r="H4440" s="180" t="str">
        <f>+'INFO SEAL'!L4391</f>
        <v>POSTE</v>
      </c>
      <c r="I4440" s="180" t="str">
        <f>+'INFO SEAL'!M4391</f>
        <v>CONCRETO</v>
      </c>
      <c r="J4440" s="180" t="str">
        <f>+'INFO SEAL'!N4391&amp;"-"&amp;F4440</f>
        <v>PPC15-MT</v>
      </c>
      <c r="K4440" s="180"/>
      <c r="L4440" s="182" t="str">
        <f>+VLOOKUP('INFO SEAL'!N4391,$J$8:$V$50,3,FALSE)</f>
        <v>POSTE DE CONCRETO ARMADO DE 12/200/120/300</v>
      </c>
      <c r="M4440" s="33">
        <f t="shared" si="152"/>
        <v>0.3</v>
      </c>
    </row>
    <row r="4441" spans="1:13" x14ac:dyDescent="0.25">
      <c r="A4441" s="73">
        <f>+'INFO SEAL'!B4392</f>
        <v>4387</v>
      </c>
      <c r="B4441" s="180" t="str">
        <f t="shared" si="151"/>
        <v>SICODI</v>
      </c>
      <c r="C4441" s="180" t="str">
        <f>+'INFO SEAL'!C4392</f>
        <v>AREQUIPA</v>
      </c>
      <c r="D4441" s="180" t="str">
        <f>+'INFO SEAL'!D4392</f>
        <v>AREQUIPA</v>
      </c>
      <c r="E4441" s="180" t="str">
        <f>+'INFO SEAL'!E4392</f>
        <v>YANAHUARA</v>
      </c>
      <c r="F4441" s="180" t="str">
        <f>+IF('INFO SEAL'!I4392="BAJA TENSION","BT",IF('INFO SEAL'!I4392="MEDIA TENSION","MT","AT"))</f>
        <v>MT</v>
      </c>
      <c r="G4441" s="180">
        <f>+'INFO SEAL'!K4392</f>
        <v>13</v>
      </c>
      <c r="H4441" s="180" t="str">
        <f>+'INFO SEAL'!L4392</f>
        <v>POSTE</v>
      </c>
      <c r="I4441" s="180" t="str">
        <f>+'INFO SEAL'!M4392</f>
        <v>CONCRETO</v>
      </c>
      <c r="J4441" s="180" t="str">
        <f>+'INFO SEAL'!N4392&amp;"-"&amp;F4441</f>
        <v>PPC18-MT</v>
      </c>
      <c r="K4441" s="180"/>
      <c r="L4441" s="182" t="str">
        <f>+VLOOKUP('INFO SEAL'!N4392,$J$8:$V$50,3,FALSE)</f>
        <v>POSTE DE CONCRETO ARMADO DE 13/200/140/335</v>
      </c>
      <c r="M4441" s="33">
        <f t="shared" si="152"/>
        <v>0.4</v>
      </c>
    </row>
    <row r="4442" spans="1:13" x14ac:dyDescent="0.25">
      <c r="A4442" s="73">
        <f>+'INFO SEAL'!B4393</f>
        <v>4388</v>
      </c>
      <c r="B4442" s="180" t="str">
        <f t="shared" si="151"/>
        <v>SICODI</v>
      </c>
      <c r="C4442" s="180" t="str">
        <f>+'INFO SEAL'!C4393</f>
        <v>AREQUIPA</v>
      </c>
      <c r="D4442" s="180" t="str">
        <f>+'INFO SEAL'!D4393</f>
        <v>AREQUIPA</v>
      </c>
      <c r="E4442" s="180" t="str">
        <f>+'INFO SEAL'!E4393</f>
        <v>YANAHUARA</v>
      </c>
      <c r="F4442" s="180" t="str">
        <f>+IF('INFO SEAL'!I4393="BAJA TENSION","BT",IF('INFO SEAL'!I4393="MEDIA TENSION","MT","AT"))</f>
        <v>MT</v>
      </c>
      <c r="G4442" s="180">
        <f>+'INFO SEAL'!K4393</f>
        <v>13</v>
      </c>
      <c r="H4442" s="180" t="str">
        <f>+'INFO SEAL'!L4393</f>
        <v>POSTE</v>
      </c>
      <c r="I4442" s="180" t="str">
        <f>+'INFO SEAL'!M4393</f>
        <v>CONCRETO</v>
      </c>
      <c r="J4442" s="180" t="str">
        <f>+'INFO SEAL'!N4393&amp;"-"&amp;F4442</f>
        <v>PPC18-MT</v>
      </c>
      <c r="K4442" s="180"/>
      <c r="L4442" s="182" t="str">
        <f>+VLOOKUP('INFO SEAL'!N4393,$J$8:$V$50,3,FALSE)</f>
        <v>POSTE DE CONCRETO ARMADO DE 13/200/140/335</v>
      </c>
      <c r="M4442" s="33">
        <f t="shared" si="152"/>
        <v>0.4</v>
      </c>
    </row>
    <row r="4443" spans="1:13" x14ac:dyDescent="0.25">
      <c r="A4443" s="73">
        <f>+'INFO SEAL'!B4394</f>
        <v>4389</v>
      </c>
      <c r="B4443" s="180" t="str">
        <f t="shared" si="151"/>
        <v>SICODI</v>
      </c>
      <c r="C4443" s="180" t="str">
        <f>+'INFO SEAL'!C4394</f>
        <v>AREQUIPA</v>
      </c>
      <c r="D4443" s="180" t="str">
        <f>+'INFO SEAL'!D4394</f>
        <v>AREQUIPA</v>
      </c>
      <c r="E4443" s="180" t="str">
        <f>+'INFO SEAL'!E4394</f>
        <v>CAYMA</v>
      </c>
      <c r="F4443" s="180" t="str">
        <f>+IF('INFO SEAL'!I4394="BAJA TENSION","BT",IF('INFO SEAL'!I4394="MEDIA TENSION","MT","AT"))</f>
        <v>MT</v>
      </c>
      <c r="G4443" s="180">
        <f>+'INFO SEAL'!K4394</f>
        <v>13</v>
      </c>
      <c r="H4443" s="180" t="str">
        <f>+'INFO SEAL'!L4394</f>
        <v>POSTE</v>
      </c>
      <c r="I4443" s="180" t="str">
        <f>+'INFO SEAL'!M4394</f>
        <v>CONCRETO</v>
      </c>
      <c r="J4443" s="180" t="str">
        <f>+'INFO SEAL'!N4394&amp;"-"&amp;F4443</f>
        <v>PPC19-MT</v>
      </c>
      <c r="K4443" s="180"/>
      <c r="L4443" s="182" t="str">
        <f>+VLOOKUP('INFO SEAL'!N4394,$J$8:$V$50,3,FALSE)</f>
        <v>POSTE DE CONCRETO ARMADO DE 13/300/150/345</v>
      </c>
      <c r="M4443" s="33">
        <f t="shared" si="152"/>
        <v>0.5</v>
      </c>
    </row>
    <row r="4444" spans="1:13" x14ac:dyDescent="0.25">
      <c r="A4444" s="73">
        <f>+'INFO SEAL'!B4395</f>
        <v>4390</v>
      </c>
      <c r="B4444" s="180" t="str">
        <f t="shared" si="151"/>
        <v>SICODI</v>
      </c>
      <c r="C4444" s="180" t="str">
        <f>+'INFO SEAL'!C4395</f>
        <v>AREQUIPA</v>
      </c>
      <c r="D4444" s="180" t="str">
        <f>+'INFO SEAL'!D4395</f>
        <v>AREQUIPA</v>
      </c>
      <c r="E4444" s="180" t="str">
        <f>+'INFO SEAL'!E4395</f>
        <v>YANAHUARA</v>
      </c>
      <c r="F4444" s="180" t="str">
        <f>+IF('INFO SEAL'!I4395="BAJA TENSION","BT",IF('INFO SEAL'!I4395="MEDIA TENSION","MT","AT"))</f>
        <v>MT</v>
      </c>
      <c r="G4444" s="180">
        <f>+'INFO SEAL'!K4395</f>
        <v>12</v>
      </c>
      <c r="H4444" s="180" t="str">
        <f>+'INFO SEAL'!L4395</f>
        <v>POSTE</v>
      </c>
      <c r="I4444" s="180" t="str">
        <f>+'INFO SEAL'!M4395</f>
        <v>MADERA</v>
      </c>
      <c r="J4444" s="180" t="str">
        <f>+'INFO SEAL'!N4395&amp;"-"&amp;F4444</f>
        <v>PPM19-MT</v>
      </c>
      <c r="K4444" s="180"/>
      <c r="L4444" s="182" t="str">
        <f>+VLOOKUP('INFO SEAL'!N4395,$J$8:$V$50,3,FALSE)</f>
        <v>POSTE DE MADERA TRATADA DE 12 mts. CL.4</v>
      </c>
      <c r="M4444" s="33">
        <f t="shared" si="152"/>
        <v>1</v>
      </c>
    </row>
    <row r="4445" spans="1:13" x14ac:dyDescent="0.25">
      <c r="A4445" s="73">
        <f>+'INFO SEAL'!B4396</f>
        <v>4391</v>
      </c>
      <c r="B4445" s="180" t="str">
        <f t="shared" si="151"/>
        <v>SICODI</v>
      </c>
      <c r="C4445" s="180" t="str">
        <f>+'INFO SEAL'!C4396</f>
        <v>AREQUIPA</v>
      </c>
      <c r="D4445" s="180" t="str">
        <f>+'INFO SEAL'!D4396</f>
        <v>AREQUIPA</v>
      </c>
      <c r="E4445" s="180" t="str">
        <f>+'INFO SEAL'!E4396</f>
        <v>YANAHUARA</v>
      </c>
      <c r="F4445" s="180" t="str">
        <f>+IF('INFO SEAL'!I4396="BAJA TENSION","BT",IF('INFO SEAL'!I4396="MEDIA TENSION","MT","AT"))</f>
        <v>MT</v>
      </c>
      <c r="G4445" s="180">
        <f>+'INFO SEAL'!K4396</f>
        <v>13</v>
      </c>
      <c r="H4445" s="180" t="str">
        <f>+'INFO SEAL'!L4396</f>
        <v>POSTE</v>
      </c>
      <c r="I4445" s="180" t="str">
        <f>+'INFO SEAL'!M4396</f>
        <v>CONCRETO</v>
      </c>
      <c r="J4445" s="180" t="str">
        <f>+'INFO SEAL'!N4396&amp;"-"&amp;F4445</f>
        <v>PPC18-MT</v>
      </c>
      <c r="K4445" s="180"/>
      <c r="L4445" s="182" t="str">
        <f>+VLOOKUP('INFO SEAL'!N4396,$J$8:$V$50,3,FALSE)</f>
        <v>POSTE DE CONCRETO ARMADO DE 13/200/140/335</v>
      </c>
      <c r="M4445" s="33">
        <f t="shared" si="152"/>
        <v>0.4</v>
      </c>
    </row>
    <row r="4446" spans="1:13" x14ac:dyDescent="0.25">
      <c r="A4446" s="73">
        <f>+'INFO SEAL'!B4397</f>
        <v>4392</v>
      </c>
      <c r="B4446" s="180" t="str">
        <f t="shared" si="151"/>
        <v>SICODI</v>
      </c>
      <c r="C4446" s="180" t="str">
        <f>+'INFO SEAL'!C4397</f>
        <v>AREQUIPA</v>
      </c>
      <c r="D4446" s="180" t="str">
        <f>+'INFO SEAL'!D4397</f>
        <v>AREQUIPA</v>
      </c>
      <c r="E4446" s="180" t="str">
        <f>+'INFO SEAL'!E4397</f>
        <v>CAYMA</v>
      </c>
      <c r="F4446" s="180" t="str">
        <f>+IF('INFO SEAL'!I4397="BAJA TENSION","BT",IF('INFO SEAL'!I4397="MEDIA TENSION","MT","AT"))</f>
        <v>MT</v>
      </c>
      <c r="G4446" s="180">
        <f>+'INFO SEAL'!K4397</f>
        <v>13</v>
      </c>
      <c r="H4446" s="180" t="str">
        <f>+'INFO SEAL'!L4397</f>
        <v>POSTE</v>
      </c>
      <c r="I4446" s="180" t="str">
        <f>+'INFO SEAL'!M4397</f>
        <v>CONCRETO</v>
      </c>
      <c r="J4446" s="180" t="str">
        <f>+'INFO SEAL'!N4397&amp;"-"&amp;F4446</f>
        <v>PPC19-MT</v>
      </c>
      <c r="K4446" s="180"/>
      <c r="L4446" s="182" t="str">
        <f>+VLOOKUP('INFO SEAL'!N4397,$J$8:$V$50,3,FALSE)</f>
        <v>POSTE DE CONCRETO ARMADO DE 13/300/150/345</v>
      </c>
      <c r="M4446" s="33">
        <f t="shared" si="152"/>
        <v>0.5</v>
      </c>
    </row>
    <row r="4447" spans="1:13" x14ac:dyDescent="0.25">
      <c r="A4447" s="73">
        <f>+'INFO SEAL'!B4398</f>
        <v>4393</v>
      </c>
      <c r="B4447" s="180" t="str">
        <f t="shared" si="151"/>
        <v>SICODI</v>
      </c>
      <c r="C4447" s="180" t="str">
        <f>+'INFO SEAL'!C4398</f>
        <v>AREQUIPA</v>
      </c>
      <c r="D4447" s="180" t="str">
        <f>+'INFO SEAL'!D4398</f>
        <v>AREQUIPA</v>
      </c>
      <c r="E4447" s="180" t="str">
        <f>+'INFO SEAL'!E4398</f>
        <v>CAYMA</v>
      </c>
      <c r="F4447" s="180" t="str">
        <f>+IF('INFO SEAL'!I4398="BAJA TENSION","BT",IF('INFO SEAL'!I4398="MEDIA TENSION","MT","AT"))</f>
        <v>MT</v>
      </c>
      <c r="G4447" s="180">
        <f>+'INFO SEAL'!K4398</f>
        <v>13</v>
      </c>
      <c r="H4447" s="180" t="str">
        <f>+'INFO SEAL'!L4398</f>
        <v>POSTE</v>
      </c>
      <c r="I4447" s="180" t="str">
        <f>+'INFO SEAL'!M4398</f>
        <v>CONCRETO</v>
      </c>
      <c r="J4447" s="180" t="str">
        <f>+'INFO SEAL'!N4398&amp;"-"&amp;F4447</f>
        <v>PPC19-MT</v>
      </c>
      <c r="K4447" s="180"/>
      <c r="L4447" s="182" t="str">
        <f>+VLOOKUP('INFO SEAL'!N4398,$J$8:$V$50,3,FALSE)</f>
        <v>POSTE DE CONCRETO ARMADO DE 13/300/150/345</v>
      </c>
      <c r="M4447" s="33">
        <f t="shared" si="152"/>
        <v>0.5</v>
      </c>
    </row>
    <row r="4448" spans="1:13" x14ac:dyDescent="0.25">
      <c r="A4448" s="73">
        <f>+'INFO SEAL'!B4399</f>
        <v>4394</v>
      </c>
      <c r="B4448" s="180" t="str">
        <f t="shared" si="151"/>
        <v>SICODI</v>
      </c>
      <c r="C4448" s="180" t="str">
        <f>+'INFO SEAL'!C4399</f>
        <v>AREQUIPA</v>
      </c>
      <c r="D4448" s="180" t="str">
        <f>+'INFO SEAL'!D4399</f>
        <v>AREQUIPA</v>
      </c>
      <c r="E4448" s="180" t="str">
        <f>+'INFO SEAL'!E4399</f>
        <v>CAYMA</v>
      </c>
      <c r="F4448" s="180" t="str">
        <f>+IF('INFO SEAL'!I4399="BAJA TENSION","BT",IF('INFO SEAL'!I4399="MEDIA TENSION","MT","AT"))</f>
        <v>BT</v>
      </c>
      <c r="G4448" s="180">
        <f>+'INFO SEAL'!K4399</f>
        <v>8</v>
      </c>
      <c r="H4448" s="180" t="str">
        <f>+'INFO SEAL'!L4399</f>
        <v>POSTE</v>
      </c>
      <c r="I4448" s="180" t="str">
        <f>+'INFO SEAL'!M4399</f>
        <v>CONCRETO</v>
      </c>
      <c r="J4448" s="180" t="str">
        <f>+'INFO SEAL'!N4399&amp;"-"&amp;F4448</f>
        <v>PPC05-BT</v>
      </c>
      <c r="K4448" s="180"/>
      <c r="L4448" s="182" t="str">
        <f>+VLOOKUP('INFO SEAL'!N4399,$J$8:$V$50,3,FALSE)</f>
        <v>POSTE DE CONCRETO ARMADO DE  8/200/120/240</v>
      </c>
      <c r="M4448" s="33">
        <f t="shared" si="152"/>
        <v>0.1</v>
      </c>
    </row>
    <row r="4449" spans="1:13" x14ac:dyDescent="0.25">
      <c r="A4449" s="73">
        <f>+'INFO SEAL'!B4400</f>
        <v>4395</v>
      </c>
      <c r="B4449" s="180" t="str">
        <f t="shared" si="151"/>
        <v>SICODI</v>
      </c>
      <c r="C4449" s="180" t="str">
        <f>+'INFO SEAL'!C4400</f>
        <v>AREQUIPA</v>
      </c>
      <c r="D4449" s="180" t="str">
        <f>+'INFO SEAL'!D4400</f>
        <v>AREQUIPA</v>
      </c>
      <c r="E4449" s="180" t="str">
        <f>+'INFO SEAL'!E4400</f>
        <v>CAYMA</v>
      </c>
      <c r="F4449" s="180" t="str">
        <f>+IF('INFO SEAL'!I4400="BAJA TENSION","BT",IF('INFO SEAL'!I4400="MEDIA TENSION","MT","AT"))</f>
        <v>BT</v>
      </c>
      <c r="G4449" s="180">
        <f>+'INFO SEAL'!K4400</f>
        <v>8</v>
      </c>
      <c r="H4449" s="180" t="str">
        <f>+'INFO SEAL'!L4400</f>
        <v>POSTE</v>
      </c>
      <c r="I4449" s="180" t="str">
        <f>+'INFO SEAL'!M4400</f>
        <v>CONCRETO</v>
      </c>
      <c r="J4449" s="180" t="str">
        <f>+'INFO SEAL'!N4400&amp;"-"&amp;F4449</f>
        <v>PPC05-BT</v>
      </c>
      <c r="K4449" s="180"/>
      <c r="L4449" s="182" t="str">
        <f>+VLOOKUP('INFO SEAL'!N4400,$J$8:$V$50,3,FALSE)</f>
        <v>POSTE DE CONCRETO ARMADO DE  8/200/120/240</v>
      </c>
      <c r="M4449" s="33">
        <f t="shared" si="152"/>
        <v>0.1</v>
      </c>
    </row>
    <row r="4450" spans="1:13" x14ac:dyDescent="0.25">
      <c r="A4450" s="73">
        <f>+'INFO SEAL'!B4401</f>
        <v>4396</v>
      </c>
      <c r="B4450" s="180" t="str">
        <f t="shared" si="151"/>
        <v>SICODI</v>
      </c>
      <c r="C4450" s="180" t="str">
        <f>+'INFO SEAL'!C4401</f>
        <v>AREQUIPA</v>
      </c>
      <c r="D4450" s="180" t="str">
        <f>+'INFO SEAL'!D4401</f>
        <v>AREQUIPA</v>
      </c>
      <c r="E4450" s="180" t="str">
        <f>+'INFO SEAL'!E4401</f>
        <v>YANAHUARA</v>
      </c>
      <c r="F4450" s="180" t="str">
        <f>+IF('INFO SEAL'!I4401="BAJA TENSION","BT",IF('INFO SEAL'!I4401="MEDIA TENSION","MT","AT"))</f>
        <v>BT</v>
      </c>
      <c r="G4450" s="180">
        <f>+'INFO SEAL'!K4401</f>
        <v>8</v>
      </c>
      <c r="H4450" s="180" t="str">
        <f>+'INFO SEAL'!L4401</f>
        <v>POSTE</v>
      </c>
      <c r="I4450" s="180" t="str">
        <f>+'INFO SEAL'!M4401</f>
        <v>CONCRETO</v>
      </c>
      <c r="J4450" s="180" t="str">
        <f>+'INFO SEAL'!N4401&amp;"-"&amp;F4450</f>
        <v>PPC05-BT</v>
      </c>
      <c r="K4450" s="180"/>
      <c r="L4450" s="182" t="str">
        <f>+VLOOKUP('INFO SEAL'!N4401,$J$8:$V$50,3,FALSE)</f>
        <v>POSTE DE CONCRETO ARMADO DE  8/200/120/240</v>
      </c>
      <c r="M4450" s="33">
        <f t="shared" si="152"/>
        <v>0.1</v>
      </c>
    </row>
    <row r="4451" spans="1:13" x14ac:dyDescent="0.25">
      <c r="A4451" s="73">
        <f>+'INFO SEAL'!B4402</f>
        <v>4397</v>
      </c>
      <c r="B4451" s="180" t="str">
        <f t="shared" si="151"/>
        <v>SICODI</v>
      </c>
      <c r="C4451" s="180" t="str">
        <f>+'INFO SEAL'!C4402</f>
        <v>AREQUIPA</v>
      </c>
      <c r="D4451" s="180" t="str">
        <f>+'INFO SEAL'!D4402</f>
        <v>AREQUIPA</v>
      </c>
      <c r="E4451" s="180" t="str">
        <f>+'INFO SEAL'!E4402</f>
        <v>YANAHUARA</v>
      </c>
      <c r="F4451" s="180" t="str">
        <f>+IF('INFO SEAL'!I4402="BAJA TENSION","BT",IF('INFO SEAL'!I4402="MEDIA TENSION","MT","AT"))</f>
        <v>BT</v>
      </c>
      <c r="G4451" s="180">
        <f>+'INFO SEAL'!K4402</f>
        <v>9</v>
      </c>
      <c r="H4451" s="180" t="str">
        <f>+'INFO SEAL'!L4402</f>
        <v>POSTE</v>
      </c>
      <c r="I4451" s="180" t="str">
        <f>+'INFO SEAL'!M4402</f>
        <v>CONCRETO</v>
      </c>
      <c r="J4451" s="180" t="str">
        <f>+'INFO SEAL'!N4402&amp;"-"&amp;F4451</f>
        <v>PPC08-BT</v>
      </c>
      <c r="K4451" s="180"/>
      <c r="L4451" s="182" t="str">
        <f>+VLOOKUP('INFO SEAL'!N4402,$J$8:$V$50,3,FALSE)</f>
        <v>POSTE DE CONCRETO ARMADO DE  9/200/120/255</v>
      </c>
      <c r="M4451" s="33">
        <f t="shared" si="152"/>
        <v>0.1</v>
      </c>
    </row>
    <row r="4452" spans="1:13" x14ac:dyDescent="0.25">
      <c r="A4452" s="73">
        <f>+'INFO SEAL'!B4403</f>
        <v>4398</v>
      </c>
      <c r="B4452" s="180" t="str">
        <f t="shared" si="151"/>
        <v>SICODI</v>
      </c>
      <c r="C4452" s="180" t="str">
        <f>+'INFO SEAL'!C4403</f>
        <v>AREQUIPA</v>
      </c>
      <c r="D4452" s="180" t="str">
        <f>+'INFO SEAL'!D4403</f>
        <v>AREQUIPA</v>
      </c>
      <c r="E4452" s="180" t="str">
        <f>+'INFO SEAL'!E4403</f>
        <v>CAYMA</v>
      </c>
      <c r="F4452" s="180" t="str">
        <f>+IF('INFO SEAL'!I4403="BAJA TENSION","BT",IF('INFO SEAL'!I4403="MEDIA TENSION","MT","AT"))</f>
        <v>BT</v>
      </c>
      <c r="G4452" s="180">
        <f>+'INFO SEAL'!K4403</f>
        <v>7</v>
      </c>
      <c r="H4452" s="180" t="str">
        <f>+'INFO SEAL'!L4403</f>
        <v>POSTE</v>
      </c>
      <c r="I4452" s="180" t="str">
        <f>+'INFO SEAL'!M4403</f>
        <v>CONCRETO</v>
      </c>
      <c r="J4452" s="180" t="str">
        <f>+'INFO SEAL'!N4403&amp;"-"&amp;F4452</f>
        <v>PPC02-BT</v>
      </c>
      <c r="K4452" s="180"/>
      <c r="L4452" s="182" t="str">
        <f>+VLOOKUP('INFO SEAL'!N4403,$J$8:$V$50,3,FALSE)</f>
        <v>POSTE DE CONCRETO ARMADO DE  7/200/120/225</v>
      </c>
      <c r="M4452" s="33">
        <f t="shared" si="152"/>
        <v>0.1</v>
      </c>
    </row>
    <row r="4453" spans="1:13" x14ac:dyDescent="0.25">
      <c r="A4453" s="73">
        <f>+'INFO SEAL'!B4404</f>
        <v>4399</v>
      </c>
      <c r="B4453" s="180" t="str">
        <f t="shared" si="151"/>
        <v>SICODI</v>
      </c>
      <c r="C4453" s="180" t="str">
        <f>+'INFO SEAL'!C4404</f>
        <v>AREQUIPA</v>
      </c>
      <c r="D4453" s="180" t="str">
        <f>+'INFO SEAL'!D4404</f>
        <v>AREQUIPA</v>
      </c>
      <c r="E4453" s="180" t="str">
        <f>+'INFO SEAL'!E4404</f>
        <v>YANAHUARA</v>
      </c>
      <c r="F4453" s="180" t="str">
        <f>+IF('INFO SEAL'!I4404="BAJA TENSION","BT",IF('INFO SEAL'!I4404="MEDIA TENSION","MT","AT"))</f>
        <v>BT</v>
      </c>
      <c r="G4453" s="180">
        <f>+'INFO SEAL'!K4404</f>
        <v>7</v>
      </c>
      <c r="H4453" s="180" t="str">
        <f>+'INFO SEAL'!L4404</f>
        <v>POSTE</v>
      </c>
      <c r="I4453" s="180" t="str">
        <f>+'INFO SEAL'!M4404</f>
        <v>FIERRO</v>
      </c>
      <c r="J4453" s="180" t="str">
        <f>+'INFO SEAL'!N4404&amp;"-"&amp;F4453</f>
        <v>PPF10-BT</v>
      </c>
      <c r="K4453" s="180"/>
      <c r="L4453" s="182" t="str">
        <f>+VLOOKUP('INFO SEAL'!N4404,$J$8:$V$50,3,FALSE)</f>
        <v>POSTE DE METAL DE 7.0 mts.</v>
      </c>
      <c r="M4453" s="33">
        <f t="shared" si="152"/>
        <v>0.3</v>
      </c>
    </row>
    <row r="4454" spans="1:13" x14ac:dyDescent="0.25">
      <c r="A4454" s="73">
        <f>+'INFO SEAL'!B4405</f>
        <v>4400</v>
      </c>
      <c r="B4454" s="180" t="str">
        <f t="shared" si="151"/>
        <v>SICODI</v>
      </c>
      <c r="C4454" s="180" t="str">
        <f>+'INFO SEAL'!C4405</f>
        <v>AREQUIPA</v>
      </c>
      <c r="D4454" s="180" t="str">
        <f>+'INFO SEAL'!D4405</f>
        <v>AREQUIPA</v>
      </c>
      <c r="E4454" s="180" t="str">
        <f>+'INFO SEAL'!E4405</f>
        <v>CAYMA</v>
      </c>
      <c r="F4454" s="180" t="str">
        <f>+IF('INFO SEAL'!I4405="BAJA TENSION","BT",IF('INFO SEAL'!I4405="MEDIA TENSION","MT","AT"))</f>
        <v>BT</v>
      </c>
      <c r="G4454" s="180">
        <f>+'INFO SEAL'!K4405</f>
        <v>8</v>
      </c>
      <c r="H4454" s="180" t="str">
        <f>+'INFO SEAL'!L4405</f>
        <v>POSTE</v>
      </c>
      <c r="I4454" s="180" t="str">
        <f>+'INFO SEAL'!M4405</f>
        <v>CONCRETO</v>
      </c>
      <c r="J4454" s="180" t="str">
        <f>+'INFO SEAL'!N4405&amp;"-"&amp;F4454</f>
        <v>PPC05-BT</v>
      </c>
      <c r="K4454" s="180"/>
      <c r="L4454" s="182" t="str">
        <f>+VLOOKUP('INFO SEAL'!N4405,$J$8:$V$50,3,FALSE)</f>
        <v>POSTE DE CONCRETO ARMADO DE  8/200/120/240</v>
      </c>
      <c r="M4454" s="33">
        <f t="shared" si="152"/>
        <v>0.1</v>
      </c>
    </row>
    <row r="4455" spans="1:13" x14ac:dyDescent="0.25">
      <c r="A4455" s="73">
        <f>+'INFO SEAL'!B4406</f>
        <v>4401</v>
      </c>
      <c r="B4455" s="180" t="str">
        <f t="shared" si="151"/>
        <v>SICODI</v>
      </c>
      <c r="C4455" s="180" t="str">
        <f>+'INFO SEAL'!C4406</f>
        <v>AREQUIPA</v>
      </c>
      <c r="D4455" s="180" t="str">
        <f>+'INFO SEAL'!D4406</f>
        <v>AREQUIPA</v>
      </c>
      <c r="E4455" s="180" t="str">
        <f>+'INFO SEAL'!E4406</f>
        <v>YANAHUARA</v>
      </c>
      <c r="F4455" s="180" t="str">
        <f>+IF('INFO SEAL'!I4406="BAJA TENSION","BT",IF('INFO SEAL'!I4406="MEDIA TENSION","MT","AT"))</f>
        <v>BT</v>
      </c>
      <c r="G4455" s="180">
        <f>+'INFO SEAL'!K4406</f>
        <v>8</v>
      </c>
      <c r="H4455" s="180" t="str">
        <f>+'INFO SEAL'!L4406</f>
        <v>POSTE</v>
      </c>
      <c r="I4455" s="180" t="str">
        <f>+'INFO SEAL'!M4406</f>
        <v>CONCRETO</v>
      </c>
      <c r="J4455" s="180" t="str">
        <f>+'INFO SEAL'!N4406&amp;"-"&amp;F4455</f>
        <v>PPC05-BT</v>
      </c>
      <c r="K4455" s="180"/>
      <c r="L4455" s="182" t="str">
        <f>+VLOOKUP('INFO SEAL'!N4406,$J$8:$V$50,3,FALSE)</f>
        <v>POSTE DE CONCRETO ARMADO DE  8/200/120/240</v>
      </c>
      <c r="M4455" s="33">
        <f t="shared" si="152"/>
        <v>0.1</v>
      </c>
    </row>
    <row r="4456" spans="1:13" x14ac:dyDescent="0.25">
      <c r="A4456" s="73">
        <f>+'INFO SEAL'!B4407</f>
        <v>4402</v>
      </c>
      <c r="B4456" s="180" t="str">
        <f t="shared" si="151"/>
        <v>SICODI</v>
      </c>
      <c r="C4456" s="180" t="str">
        <f>+'INFO SEAL'!C4407</f>
        <v>AREQUIPA</v>
      </c>
      <c r="D4456" s="180" t="str">
        <f>+'INFO SEAL'!D4407</f>
        <v>AREQUIPA</v>
      </c>
      <c r="E4456" s="180" t="str">
        <f>+'INFO SEAL'!E4407</f>
        <v>YANAHUARA</v>
      </c>
      <c r="F4456" s="180" t="str">
        <f>+IF('INFO SEAL'!I4407="BAJA TENSION","BT",IF('INFO SEAL'!I4407="MEDIA TENSION","MT","AT"))</f>
        <v>MT</v>
      </c>
      <c r="G4456" s="180">
        <f>+'INFO SEAL'!K4407</f>
        <v>13</v>
      </c>
      <c r="H4456" s="180" t="str">
        <f>+'INFO SEAL'!L4407</f>
        <v>POSTE</v>
      </c>
      <c r="I4456" s="180" t="str">
        <f>+'INFO SEAL'!M4407</f>
        <v>CONCRETO</v>
      </c>
      <c r="J4456" s="180" t="str">
        <f>+'INFO SEAL'!N4407&amp;"-"&amp;F4456</f>
        <v>PPC19-MT</v>
      </c>
      <c r="K4456" s="180"/>
      <c r="L4456" s="182" t="str">
        <f>+VLOOKUP('INFO SEAL'!N4407,$J$8:$V$50,3,FALSE)</f>
        <v>POSTE DE CONCRETO ARMADO DE 13/300/150/345</v>
      </c>
      <c r="M4456" s="33">
        <f t="shared" si="152"/>
        <v>0.5</v>
      </c>
    </row>
    <row r="4457" spans="1:13" x14ac:dyDescent="0.25">
      <c r="A4457" s="73">
        <f>+'INFO SEAL'!B4408</f>
        <v>4403</v>
      </c>
      <c r="B4457" s="180" t="str">
        <f t="shared" si="151"/>
        <v>SICODI</v>
      </c>
      <c r="C4457" s="180" t="str">
        <f>+'INFO SEAL'!C4408</f>
        <v>AREQUIPA</v>
      </c>
      <c r="D4457" s="180" t="str">
        <f>+'INFO SEAL'!D4408</f>
        <v>AREQUIPA</v>
      </c>
      <c r="E4457" s="180" t="str">
        <f>+'INFO SEAL'!E4408</f>
        <v>YANAHUARA</v>
      </c>
      <c r="F4457" s="180" t="str">
        <f>+IF('INFO SEAL'!I4408="BAJA TENSION","BT",IF('INFO SEAL'!I4408="MEDIA TENSION","MT","AT"))</f>
        <v>MT</v>
      </c>
      <c r="G4457" s="180">
        <f>+'INFO SEAL'!K4408</f>
        <v>13</v>
      </c>
      <c r="H4457" s="180" t="str">
        <f>+'INFO SEAL'!L4408</f>
        <v>POSTE</v>
      </c>
      <c r="I4457" s="180" t="str">
        <f>+'INFO SEAL'!M4408</f>
        <v>CONCRETO</v>
      </c>
      <c r="J4457" s="180" t="str">
        <f>+'INFO SEAL'!N4408&amp;"-"&amp;F4457</f>
        <v>PPC19-MT</v>
      </c>
      <c r="K4457" s="180"/>
      <c r="L4457" s="182" t="str">
        <f>+VLOOKUP('INFO SEAL'!N4408,$J$8:$V$50,3,FALSE)</f>
        <v>POSTE DE CONCRETO ARMADO DE 13/300/150/345</v>
      </c>
      <c r="M4457" s="33">
        <f t="shared" si="152"/>
        <v>0.5</v>
      </c>
    </row>
    <row r="4458" spans="1:13" x14ac:dyDescent="0.25">
      <c r="A4458" s="73">
        <f>+'INFO SEAL'!B4409</f>
        <v>4404</v>
      </c>
      <c r="B4458" s="180" t="str">
        <f t="shared" si="151"/>
        <v>SICODI</v>
      </c>
      <c r="C4458" s="180" t="str">
        <f>+'INFO SEAL'!C4409</f>
        <v>AREQUIPA</v>
      </c>
      <c r="D4458" s="180" t="str">
        <f>+'INFO SEAL'!D4409</f>
        <v>CASTILLA</v>
      </c>
      <c r="E4458" s="180" t="str">
        <f>+'INFO SEAL'!E4409</f>
        <v>APLAO</v>
      </c>
      <c r="F4458" s="180" t="str">
        <f>+IF('INFO SEAL'!I4409="BAJA TENSION","BT",IF('INFO SEAL'!I4409="MEDIA TENSION","MT","AT"))</f>
        <v>MT</v>
      </c>
      <c r="G4458" s="180">
        <f>+'INFO SEAL'!K4409</f>
        <v>12</v>
      </c>
      <c r="H4458" s="180" t="str">
        <f>+'INFO SEAL'!L4409</f>
        <v>POSTE</v>
      </c>
      <c r="I4458" s="180" t="str">
        <f>+'INFO SEAL'!M4409</f>
        <v>CONCRETO</v>
      </c>
      <c r="J4458" s="180" t="str">
        <f>+'INFO SEAL'!N4409&amp;"-"&amp;F4458</f>
        <v>PPC15-MT</v>
      </c>
      <c r="K4458" s="180"/>
      <c r="L4458" s="182" t="str">
        <f>+VLOOKUP('INFO SEAL'!N4409,$J$8:$V$50,3,FALSE)</f>
        <v>POSTE DE CONCRETO ARMADO DE 12/200/120/300</v>
      </c>
      <c r="M4458" s="33">
        <f t="shared" si="152"/>
        <v>0.3</v>
      </c>
    </row>
    <row r="4459" spans="1:13" x14ac:dyDescent="0.25">
      <c r="A4459" s="73">
        <f>+'INFO SEAL'!B4410</f>
        <v>4405</v>
      </c>
      <c r="B4459" s="180" t="str">
        <f t="shared" si="151"/>
        <v>SICODI</v>
      </c>
      <c r="C4459" s="180" t="str">
        <f>+'INFO SEAL'!C4410</f>
        <v>AREQUIPA</v>
      </c>
      <c r="D4459" s="180" t="str">
        <f>+'INFO SEAL'!D4410</f>
        <v>AREQUIPA</v>
      </c>
      <c r="E4459" s="180" t="str">
        <f>+'INFO SEAL'!E4410</f>
        <v>CAYMA</v>
      </c>
      <c r="F4459" s="180" t="str">
        <f>+IF('INFO SEAL'!I4410="BAJA TENSION","BT",IF('INFO SEAL'!I4410="MEDIA TENSION","MT","AT"))</f>
        <v>MT</v>
      </c>
      <c r="G4459" s="180">
        <f>+'INFO SEAL'!K4410</f>
        <v>12</v>
      </c>
      <c r="H4459" s="180" t="str">
        <f>+'INFO SEAL'!L4410</f>
        <v>POSTE</v>
      </c>
      <c r="I4459" s="180" t="str">
        <f>+'INFO SEAL'!M4410</f>
        <v>CONCRETO</v>
      </c>
      <c r="J4459" s="180" t="str">
        <f>+'INFO SEAL'!N4410&amp;"-"&amp;F4459</f>
        <v>PPC15-MT</v>
      </c>
      <c r="K4459" s="180"/>
      <c r="L4459" s="182" t="str">
        <f>+VLOOKUP('INFO SEAL'!N4410,$J$8:$V$50,3,FALSE)</f>
        <v>POSTE DE CONCRETO ARMADO DE 12/200/120/300</v>
      </c>
      <c r="M4459" s="33">
        <f t="shared" si="152"/>
        <v>0.3</v>
      </c>
    </row>
    <row r="4460" spans="1:13" x14ac:dyDescent="0.25">
      <c r="A4460" s="73">
        <f>+'INFO SEAL'!B4411</f>
        <v>4406</v>
      </c>
      <c r="B4460" s="180" t="str">
        <f t="shared" si="151"/>
        <v>SICODI</v>
      </c>
      <c r="C4460" s="180" t="str">
        <f>+'INFO SEAL'!C4411</f>
        <v>AREQUIPA</v>
      </c>
      <c r="D4460" s="180" t="str">
        <f>+'INFO SEAL'!D4411</f>
        <v>AREQUIPA</v>
      </c>
      <c r="E4460" s="180" t="str">
        <f>+'INFO SEAL'!E4411</f>
        <v>CAYMA</v>
      </c>
      <c r="F4460" s="180" t="str">
        <f>+IF('INFO SEAL'!I4411="BAJA TENSION","BT",IF('INFO SEAL'!I4411="MEDIA TENSION","MT","AT"))</f>
        <v>MT</v>
      </c>
      <c r="G4460" s="180">
        <f>+'INFO SEAL'!K4411</f>
        <v>14</v>
      </c>
      <c r="H4460" s="180" t="str">
        <f>+'INFO SEAL'!L4411</f>
        <v>POSTE</v>
      </c>
      <c r="I4460" s="180" t="str">
        <f>+'INFO SEAL'!M4411</f>
        <v>CONCRETO</v>
      </c>
      <c r="J4460" s="180" t="str">
        <f>+'INFO SEAL'!N4411&amp;"-"&amp;F4460</f>
        <v>PPC22-MT</v>
      </c>
      <c r="K4460" s="180"/>
      <c r="L4460" s="182" t="str">
        <f>+VLOOKUP('INFO SEAL'!N4411,$J$8:$V$50,3,FALSE)</f>
        <v>POSTE DE CONCRETO ARMADO DE 15/200/135/360</v>
      </c>
      <c r="M4460" s="33">
        <f t="shared" si="152"/>
        <v>0.5</v>
      </c>
    </row>
    <row r="4461" spans="1:13" x14ac:dyDescent="0.25">
      <c r="A4461" s="73">
        <f>+'INFO SEAL'!B4412</f>
        <v>4407</v>
      </c>
      <c r="B4461" s="180" t="str">
        <f t="shared" si="151"/>
        <v>SICODI</v>
      </c>
      <c r="C4461" s="180" t="str">
        <f>+'INFO SEAL'!C4412</f>
        <v>AREQUIPA</v>
      </c>
      <c r="D4461" s="180" t="str">
        <f>+'INFO SEAL'!D4412</f>
        <v>AREQUIPA</v>
      </c>
      <c r="E4461" s="180" t="str">
        <f>+'INFO SEAL'!E4412</f>
        <v>CAYMA</v>
      </c>
      <c r="F4461" s="180" t="str">
        <f>+IF('INFO SEAL'!I4412="BAJA TENSION","BT",IF('INFO SEAL'!I4412="MEDIA TENSION","MT","AT"))</f>
        <v>MT</v>
      </c>
      <c r="G4461" s="180">
        <f>+'INFO SEAL'!K4412</f>
        <v>12</v>
      </c>
      <c r="H4461" s="180" t="str">
        <f>+'INFO SEAL'!L4412</f>
        <v>POSTE</v>
      </c>
      <c r="I4461" s="180" t="str">
        <f>+'INFO SEAL'!M4412</f>
        <v>CONCRETO</v>
      </c>
      <c r="J4461" s="180" t="str">
        <f>+'INFO SEAL'!N4412&amp;"-"&amp;F4461</f>
        <v>PPC15-MT</v>
      </c>
      <c r="K4461" s="180"/>
      <c r="L4461" s="182" t="str">
        <f>+VLOOKUP('INFO SEAL'!N4412,$J$8:$V$50,3,FALSE)</f>
        <v>POSTE DE CONCRETO ARMADO DE 12/200/120/300</v>
      </c>
      <c r="M4461" s="33">
        <f t="shared" si="152"/>
        <v>0.3</v>
      </c>
    </row>
    <row r="4462" spans="1:13" x14ac:dyDescent="0.25">
      <c r="A4462" s="73">
        <f>+'INFO SEAL'!B4413</f>
        <v>4408</v>
      </c>
      <c r="B4462" s="180" t="str">
        <f t="shared" si="151"/>
        <v>SICODI</v>
      </c>
      <c r="C4462" s="180" t="str">
        <f>+'INFO SEAL'!C4413</f>
        <v>AREQUIPA</v>
      </c>
      <c r="D4462" s="180" t="str">
        <f>+'INFO SEAL'!D4413</f>
        <v>AREQUIPA</v>
      </c>
      <c r="E4462" s="180" t="str">
        <f>+'INFO SEAL'!E4413</f>
        <v>CAYMA</v>
      </c>
      <c r="F4462" s="180" t="str">
        <f>+IF('INFO SEAL'!I4413="BAJA TENSION","BT",IF('INFO SEAL'!I4413="MEDIA TENSION","MT","AT"))</f>
        <v>MT</v>
      </c>
      <c r="G4462" s="180">
        <f>+'INFO SEAL'!K4413</f>
        <v>12</v>
      </c>
      <c r="H4462" s="180" t="str">
        <f>+'INFO SEAL'!L4413</f>
        <v>POSTE</v>
      </c>
      <c r="I4462" s="180" t="str">
        <f>+'INFO SEAL'!M4413</f>
        <v>CONCRETO</v>
      </c>
      <c r="J4462" s="180" t="str">
        <f>+'INFO SEAL'!N4413&amp;"-"&amp;F4462</f>
        <v>PPC15-MT</v>
      </c>
      <c r="K4462" s="180"/>
      <c r="L4462" s="182" t="str">
        <f>+VLOOKUP('INFO SEAL'!N4413,$J$8:$V$50,3,FALSE)</f>
        <v>POSTE DE CONCRETO ARMADO DE 12/200/120/300</v>
      </c>
      <c r="M4462" s="33">
        <f t="shared" si="152"/>
        <v>0.3</v>
      </c>
    </row>
    <row r="4463" spans="1:13" x14ac:dyDescent="0.25">
      <c r="A4463" s="73">
        <f>+'INFO SEAL'!B4414</f>
        <v>4409</v>
      </c>
      <c r="B4463" s="180" t="str">
        <f t="shared" si="151"/>
        <v>SICODI</v>
      </c>
      <c r="C4463" s="180" t="str">
        <f>+'INFO SEAL'!C4414</f>
        <v>AREQUIPA</v>
      </c>
      <c r="D4463" s="180" t="str">
        <f>+'INFO SEAL'!D4414</f>
        <v>CASTILLA</v>
      </c>
      <c r="E4463" s="180" t="str">
        <f>+'INFO SEAL'!E4414</f>
        <v>APLAO</v>
      </c>
      <c r="F4463" s="180" t="str">
        <f>+IF('INFO SEAL'!I4414="BAJA TENSION","BT",IF('INFO SEAL'!I4414="MEDIA TENSION","MT","AT"))</f>
        <v>MT</v>
      </c>
      <c r="G4463" s="180">
        <f>+'INFO SEAL'!K4414</f>
        <v>12</v>
      </c>
      <c r="H4463" s="180" t="str">
        <f>+'INFO SEAL'!L4414</f>
        <v>POSTE</v>
      </c>
      <c r="I4463" s="180" t="str">
        <f>+'INFO SEAL'!M4414</f>
        <v>CONCRETO</v>
      </c>
      <c r="J4463" s="180" t="str">
        <f>+'INFO SEAL'!N4414&amp;"-"&amp;F4463</f>
        <v>PPC15-MT</v>
      </c>
      <c r="K4463" s="180"/>
      <c r="L4463" s="182" t="str">
        <f>+VLOOKUP('INFO SEAL'!N4414,$J$8:$V$50,3,FALSE)</f>
        <v>POSTE DE CONCRETO ARMADO DE 12/200/120/300</v>
      </c>
      <c r="M4463" s="33">
        <f t="shared" si="152"/>
        <v>0.3</v>
      </c>
    </row>
    <row r="4464" spans="1:13" x14ac:dyDescent="0.25">
      <c r="A4464" s="73">
        <f>+'INFO SEAL'!B4415</f>
        <v>4410</v>
      </c>
      <c r="B4464" s="180" t="str">
        <f t="shared" si="151"/>
        <v>SICODI</v>
      </c>
      <c r="C4464" s="180" t="str">
        <f>+'INFO SEAL'!C4415</f>
        <v>AREQUIPA</v>
      </c>
      <c r="D4464" s="180" t="str">
        <f>+'INFO SEAL'!D4415</f>
        <v>AREQUIPA</v>
      </c>
      <c r="E4464" s="180" t="str">
        <f>+'INFO SEAL'!E4415</f>
        <v>AREQUIPA</v>
      </c>
      <c r="F4464" s="180" t="str">
        <f>+IF('INFO SEAL'!I4415="BAJA TENSION","BT",IF('INFO SEAL'!I4415="MEDIA TENSION","MT","AT"))</f>
        <v>MT</v>
      </c>
      <c r="G4464" s="180">
        <f>+'INFO SEAL'!K4415</f>
        <v>13</v>
      </c>
      <c r="H4464" s="180" t="str">
        <f>+'INFO SEAL'!L4415</f>
        <v>POSTE</v>
      </c>
      <c r="I4464" s="180" t="str">
        <f>+'INFO SEAL'!M4415</f>
        <v>CONCRETO</v>
      </c>
      <c r="J4464" s="180" t="str">
        <f>+'INFO SEAL'!N4415&amp;"-"&amp;F4464</f>
        <v>PPC19-MT</v>
      </c>
      <c r="K4464" s="180"/>
      <c r="L4464" s="182" t="str">
        <f>+VLOOKUP('INFO SEAL'!N4415,$J$8:$V$50,3,FALSE)</f>
        <v>POSTE DE CONCRETO ARMADO DE 13/300/150/345</v>
      </c>
      <c r="M4464" s="33">
        <f t="shared" si="152"/>
        <v>0.5</v>
      </c>
    </row>
    <row r="4465" spans="1:13" x14ac:dyDescent="0.25">
      <c r="A4465" s="73">
        <f>+'INFO SEAL'!B4416</f>
        <v>4411</v>
      </c>
      <c r="B4465" s="180" t="str">
        <f t="shared" si="151"/>
        <v>SICODI</v>
      </c>
      <c r="C4465" s="180" t="str">
        <f>+'INFO SEAL'!C4416</f>
        <v>AREQUIPA</v>
      </c>
      <c r="D4465" s="180" t="str">
        <f>+'INFO SEAL'!D4416</f>
        <v>AREQUIPA</v>
      </c>
      <c r="E4465" s="180" t="str">
        <f>+'INFO SEAL'!E4416</f>
        <v>CAYMA</v>
      </c>
      <c r="F4465" s="180" t="str">
        <f>+IF('INFO SEAL'!I4416="BAJA TENSION","BT",IF('INFO SEAL'!I4416="MEDIA TENSION","MT","AT"))</f>
        <v>MT</v>
      </c>
      <c r="G4465" s="180">
        <f>+'INFO SEAL'!K4416</f>
        <v>12</v>
      </c>
      <c r="H4465" s="180" t="str">
        <f>+'INFO SEAL'!L4416</f>
        <v>POSTE</v>
      </c>
      <c r="I4465" s="180" t="str">
        <f>+'INFO SEAL'!M4416</f>
        <v>CONCRETO</v>
      </c>
      <c r="J4465" s="180" t="str">
        <f>+'INFO SEAL'!N4416&amp;"-"&amp;F4465</f>
        <v>PPC15-MT</v>
      </c>
      <c r="K4465" s="180"/>
      <c r="L4465" s="182" t="str">
        <f>+VLOOKUP('INFO SEAL'!N4416,$J$8:$V$50,3,FALSE)</f>
        <v>POSTE DE CONCRETO ARMADO DE 12/200/120/300</v>
      </c>
      <c r="M4465" s="33">
        <f t="shared" si="152"/>
        <v>0.3</v>
      </c>
    </row>
    <row r="4466" spans="1:13" x14ac:dyDescent="0.25">
      <c r="A4466" s="73">
        <f>+'INFO SEAL'!B4417</f>
        <v>4412</v>
      </c>
      <c r="B4466" s="180" t="str">
        <f t="shared" si="151"/>
        <v>SICODI</v>
      </c>
      <c r="C4466" s="180" t="str">
        <f>+'INFO SEAL'!C4417</f>
        <v>AREQUIPA</v>
      </c>
      <c r="D4466" s="180" t="str">
        <f>+'INFO SEAL'!D4417</f>
        <v>CASTILLA</v>
      </c>
      <c r="E4466" s="180" t="str">
        <f>+'INFO SEAL'!E4417</f>
        <v>APLAO</v>
      </c>
      <c r="F4466" s="180" t="str">
        <f>+IF('INFO SEAL'!I4417="BAJA TENSION","BT",IF('INFO SEAL'!I4417="MEDIA TENSION","MT","AT"))</f>
        <v>MT</v>
      </c>
      <c r="G4466" s="180">
        <f>+'INFO SEAL'!K4417</f>
        <v>12</v>
      </c>
      <c r="H4466" s="180" t="str">
        <f>+'INFO SEAL'!L4417</f>
        <v>POSTE</v>
      </c>
      <c r="I4466" s="180" t="str">
        <f>+'INFO SEAL'!M4417</f>
        <v>CONCRETO</v>
      </c>
      <c r="J4466" s="180" t="str">
        <f>+'INFO SEAL'!N4417&amp;"-"&amp;F4466</f>
        <v>PPC15-MT</v>
      </c>
      <c r="K4466" s="180"/>
      <c r="L4466" s="182" t="str">
        <f>+VLOOKUP('INFO SEAL'!N4417,$J$8:$V$50,3,FALSE)</f>
        <v>POSTE DE CONCRETO ARMADO DE 12/200/120/300</v>
      </c>
      <c r="M4466" s="33">
        <f t="shared" si="152"/>
        <v>0.3</v>
      </c>
    </row>
    <row r="4467" spans="1:13" x14ac:dyDescent="0.25">
      <c r="A4467" s="73">
        <f>+'INFO SEAL'!B4418</f>
        <v>4413</v>
      </c>
      <c r="B4467" s="180" t="str">
        <f t="shared" si="151"/>
        <v>SICODI</v>
      </c>
      <c r="C4467" s="180" t="str">
        <f>+'INFO SEAL'!C4418</f>
        <v>AREQUIPA</v>
      </c>
      <c r="D4467" s="180" t="str">
        <f>+'INFO SEAL'!D4418</f>
        <v>AREQUIPA</v>
      </c>
      <c r="E4467" s="180" t="str">
        <f>+'INFO SEAL'!E4418</f>
        <v>CAYMA</v>
      </c>
      <c r="F4467" s="180" t="str">
        <f>+IF('INFO SEAL'!I4418="BAJA TENSION","BT",IF('INFO SEAL'!I4418="MEDIA TENSION","MT","AT"))</f>
        <v>MT</v>
      </c>
      <c r="G4467" s="180">
        <f>+'INFO SEAL'!K4418</f>
        <v>12</v>
      </c>
      <c r="H4467" s="180" t="str">
        <f>+'INFO SEAL'!L4418</f>
        <v>POSTE</v>
      </c>
      <c r="I4467" s="180" t="str">
        <f>+'INFO SEAL'!M4418</f>
        <v>CONCRETO</v>
      </c>
      <c r="J4467" s="180" t="str">
        <f>+'INFO SEAL'!N4418&amp;"-"&amp;F4467</f>
        <v>PPC15-MT</v>
      </c>
      <c r="K4467" s="180"/>
      <c r="L4467" s="182" t="str">
        <f>+VLOOKUP('INFO SEAL'!N4418,$J$8:$V$50,3,FALSE)</f>
        <v>POSTE DE CONCRETO ARMADO DE 12/200/120/300</v>
      </c>
      <c r="M4467" s="33">
        <f t="shared" si="152"/>
        <v>0.3</v>
      </c>
    </row>
    <row r="4468" spans="1:13" x14ac:dyDescent="0.25">
      <c r="A4468" s="73">
        <f>+'INFO SEAL'!B4419</f>
        <v>4414</v>
      </c>
      <c r="B4468" s="180" t="str">
        <f t="shared" si="151"/>
        <v>SICODI</v>
      </c>
      <c r="C4468" s="180" t="str">
        <f>+'INFO SEAL'!C4419</f>
        <v>AREQUIPA</v>
      </c>
      <c r="D4468" s="180" t="str">
        <f>+'INFO SEAL'!D4419</f>
        <v>CASTILLA</v>
      </c>
      <c r="E4468" s="180" t="str">
        <f>+'INFO SEAL'!E4419</f>
        <v>APLAO</v>
      </c>
      <c r="F4468" s="180" t="str">
        <f>+IF('INFO SEAL'!I4419="BAJA TENSION","BT",IF('INFO SEAL'!I4419="MEDIA TENSION","MT","AT"))</f>
        <v>MT</v>
      </c>
      <c r="G4468" s="180">
        <f>+'INFO SEAL'!K4419</f>
        <v>12</v>
      </c>
      <c r="H4468" s="180" t="str">
        <f>+'INFO SEAL'!L4419</f>
        <v>POSTE</v>
      </c>
      <c r="I4468" s="180" t="str">
        <f>+'INFO SEAL'!M4419</f>
        <v>CONCRETO</v>
      </c>
      <c r="J4468" s="180" t="str">
        <f>+'INFO SEAL'!N4419&amp;"-"&amp;F4468</f>
        <v>PPC15-MT</v>
      </c>
      <c r="K4468" s="180"/>
      <c r="L4468" s="182" t="str">
        <f>+VLOOKUP('INFO SEAL'!N4419,$J$8:$V$50,3,FALSE)</f>
        <v>POSTE DE CONCRETO ARMADO DE 12/200/120/300</v>
      </c>
      <c r="M4468" s="33">
        <f t="shared" si="152"/>
        <v>0.3</v>
      </c>
    </row>
    <row r="4469" spans="1:13" x14ac:dyDescent="0.25">
      <c r="A4469" s="73">
        <f>+'INFO SEAL'!B4420</f>
        <v>4415</v>
      </c>
      <c r="B4469" s="180" t="str">
        <f t="shared" si="151"/>
        <v>SICODI</v>
      </c>
      <c r="C4469" s="180" t="str">
        <f>+'INFO SEAL'!C4420</f>
        <v>AREQUIPA</v>
      </c>
      <c r="D4469" s="180" t="str">
        <f>+'INFO SEAL'!D4420</f>
        <v>CASTILLA</v>
      </c>
      <c r="E4469" s="180" t="str">
        <f>+'INFO SEAL'!E4420</f>
        <v>APLAO</v>
      </c>
      <c r="F4469" s="180" t="str">
        <f>+IF('INFO SEAL'!I4420="BAJA TENSION","BT",IF('INFO SEAL'!I4420="MEDIA TENSION","MT","AT"))</f>
        <v>MT</v>
      </c>
      <c r="G4469" s="180">
        <f>+'INFO SEAL'!K4420</f>
        <v>12</v>
      </c>
      <c r="H4469" s="180" t="str">
        <f>+'INFO SEAL'!L4420</f>
        <v>POSTE</v>
      </c>
      <c r="I4469" s="180" t="str">
        <f>+'INFO SEAL'!M4420</f>
        <v>CONCRETO</v>
      </c>
      <c r="J4469" s="180" t="str">
        <f>+'INFO SEAL'!N4420&amp;"-"&amp;F4469</f>
        <v>PPC15-MT</v>
      </c>
      <c r="K4469" s="180"/>
      <c r="L4469" s="182" t="str">
        <f>+VLOOKUP('INFO SEAL'!N4420,$J$8:$V$50,3,FALSE)</f>
        <v>POSTE DE CONCRETO ARMADO DE 12/200/120/300</v>
      </c>
      <c r="M4469" s="33">
        <f t="shared" si="152"/>
        <v>0.3</v>
      </c>
    </row>
    <row r="4470" spans="1:13" x14ac:dyDescent="0.25">
      <c r="A4470" s="73">
        <f>+'INFO SEAL'!B4421</f>
        <v>4416</v>
      </c>
      <c r="B4470" s="180" t="str">
        <f t="shared" si="151"/>
        <v>SICODI</v>
      </c>
      <c r="C4470" s="180" t="str">
        <f>+'INFO SEAL'!C4421</f>
        <v>AREQUIPA</v>
      </c>
      <c r="D4470" s="180" t="str">
        <f>+'INFO SEAL'!D4421</f>
        <v>CASTILLA</v>
      </c>
      <c r="E4470" s="180" t="str">
        <f>+'INFO SEAL'!E4421</f>
        <v>APLAO</v>
      </c>
      <c r="F4470" s="180" t="str">
        <f>+IF('INFO SEAL'!I4421="BAJA TENSION","BT",IF('INFO SEAL'!I4421="MEDIA TENSION","MT","AT"))</f>
        <v>MT</v>
      </c>
      <c r="G4470" s="180">
        <f>+'INFO SEAL'!K4421</f>
        <v>12</v>
      </c>
      <c r="H4470" s="180" t="str">
        <f>+'INFO SEAL'!L4421</f>
        <v>POSTE</v>
      </c>
      <c r="I4470" s="180" t="str">
        <f>+'INFO SEAL'!M4421</f>
        <v>CONCRETO</v>
      </c>
      <c r="J4470" s="180" t="str">
        <f>+'INFO SEAL'!N4421&amp;"-"&amp;F4470</f>
        <v>PPC15-MT</v>
      </c>
      <c r="K4470" s="180"/>
      <c r="L4470" s="182" t="str">
        <f>+VLOOKUP('INFO SEAL'!N4421,$J$8:$V$50,3,FALSE)</f>
        <v>POSTE DE CONCRETO ARMADO DE 12/200/120/300</v>
      </c>
      <c r="M4470" s="33">
        <f t="shared" si="152"/>
        <v>0.3</v>
      </c>
    </row>
    <row r="4471" spans="1:13" x14ac:dyDescent="0.25">
      <c r="A4471" s="73">
        <f>+'INFO SEAL'!B4422</f>
        <v>4417</v>
      </c>
      <c r="B4471" s="180" t="str">
        <f t="shared" si="151"/>
        <v>SICODI</v>
      </c>
      <c r="C4471" s="180" t="str">
        <f>+'INFO SEAL'!C4422</f>
        <v>AREQUIPA</v>
      </c>
      <c r="D4471" s="180" t="str">
        <f>+'INFO SEAL'!D4422</f>
        <v>CASTILLA</v>
      </c>
      <c r="E4471" s="180" t="str">
        <f>+'INFO SEAL'!E4422</f>
        <v>APLAO</v>
      </c>
      <c r="F4471" s="180" t="str">
        <f>+IF('INFO SEAL'!I4422="BAJA TENSION","BT",IF('INFO SEAL'!I4422="MEDIA TENSION","MT","AT"))</f>
        <v>MT</v>
      </c>
      <c r="G4471" s="180">
        <f>+'INFO SEAL'!K4422</f>
        <v>12</v>
      </c>
      <c r="H4471" s="180" t="str">
        <f>+'INFO SEAL'!L4422</f>
        <v>POSTE</v>
      </c>
      <c r="I4471" s="180" t="str">
        <f>+'INFO SEAL'!M4422</f>
        <v>CONCRETO</v>
      </c>
      <c r="J4471" s="180" t="str">
        <f>+'INFO SEAL'!N4422&amp;"-"&amp;F4471</f>
        <v>PPC15-MT</v>
      </c>
      <c r="K4471" s="180"/>
      <c r="L4471" s="182" t="str">
        <f>+VLOOKUP('INFO SEAL'!N4422,$J$8:$V$50,3,FALSE)</f>
        <v>POSTE DE CONCRETO ARMADO DE 12/200/120/300</v>
      </c>
      <c r="M4471" s="33">
        <f t="shared" si="152"/>
        <v>0.3</v>
      </c>
    </row>
    <row r="4472" spans="1:13" x14ac:dyDescent="0.25">
      <c r="A4472" s="73">
        <f>+'INFO SEAL'!B4423</f>
        <v>4418</v>
      </c>
      <c r="B4472" s="180" t="str">
        <f t="shared" ref="B4472:B4535" si="153">+INDEX($B$8:$B$50,MATCH(L4472,$L$8:$L$50,0))</f>
        <v>SICODI</v>
      </c>
      <c r="C4472" s="180" t="str">
        <f>+'INFO SEAL'!C4423</f>
        <v>AREQUIPA</v>
      </c>
      <c r="D4472" s="180" t="str">
        <f>+'INFO SEAL'!D4423</f>
        <v>AREQUIPA</v>
      </c>
      <c r="E4472" s="180" t="str">
        <f>+'INFO SEAL'!E4423</f>
        <v>AREQUIPA</v>
      </c>
      <c r="F4472" s="180" t="str">
        <f>+IF('INFO SEAL'!I4423="BAJA TENSION","BT",IF('INFO SEAL'!I4423="MEDIA TENSION","MT","AT"))</f>
        <v>MT</v>
      </c>
      <c r="G4472" s="180">
        <f>+'INFO SEAL'!K4423</f>
        <v>13</v>
      </c>
      <c r="H4472" s="180" t="str">
        <f>+'INFO SEAL'!L4423</f>
        <v>POSTE</v>
      </c>
      <c r="I4472" s="180" t="str">
        <f>+'INFO SEAL'!M4423</f>
        <v>CONCRETO</v>
      </c>
      <c r="J4472" s="180" t="str">
        <f>+'INFO SEAL'!N4423&amp;"-"&amp;F4472</f>
        <v>PPC19-MT</v>
      </c>
      <c r="K4472" s="180"/>
      <c r="L4472" s="182" t="str">
        <f>+VLOOKUP('INFO SEAL'!N4423,$J$8:$V$50,3,FALSE)</f>
        <v>POSTE DE CONCRETO ARMADO DE 13/300/150/345</v>
      </c>
      <c r="M4472" s="33">
        <f t="shared" ref="M4472:M4535" si="154">+VLOOKUP(J4472,$K$8:$V$50,12,FALSE)</f>
        <v>0.5</v>
      </c>
    </row>
    <row r="4473" spans="1:13" x14ac:dyDescent="0.25">
      <c r="A4473" s="73">
        <f>+'INFO SEAL'!B4424</f>
        <v>4419</v>
      </c>
      <c r="B4473" s="180" t="str">
        <f t="shared" si="153"/>
        <v>SICODI</v>
      </c>
      <c r="C4473" s="180" t="str">
        <f>+'INFO SEAL'!C4424</f>
        <v>AREQUIPA</v>
      </c>
      <c r="D4473" s="180" t="str">
        <f>+'INFO SEAL'!D4424</f>
        <v>AREQUIPA</v>
      </c>
      <c r="E4473" s="180" t="str">
        <f>+'INFO SEAL'!E4424</f>
        <v>AREQUIPA</v>
      </c>
      <c r="F4473" s="180" t="str">
        <f>+IF('INFO SEAL'!I4424="BAJA TENSION","BT",IF('INFO SEAL'!I4424="MEDIA TENSION","MT","AT"))</f>
        <v>MT</v>
      </c>
      <c r="G4473" s="180">
        <f>+'INFO SEAL'!K4424</f>
        <v>13</v>
      </c>
      <c r="H4473" s="180" t="str">
        <f>+'INFO SEAL'!L4424</f>
        <v>POSTE</v>
      </c>
      <c r="I4473" s="180" t="str">
        <f>+'INFO SEAL'!M4424</f>
        <v>CONCRETO</v>
      </c>
      <c r="J4473" s="180" t="str">
        <f>+'INFO SEAL'!N4424&amp;"-"&amp;F4473</f>
        <v>PPC19-MT</v>
      </c>
      <c r="K4473" s="180"/>
      <c r="L4473" s="182" t="str">
        <f>+VLOOKUP('INFO SEAL'!N4424,$J$8:$V$50,3,FALSE)</f>
        <v>POSTE DE CONCRETO ARMADO DE 13/300/150/345</v>
      </c>
      <c r="M4473" s="33">
        <f t="shared" si="154"/>
        <v>0.5</v>
      </c>
    </row>
    <row r="4474" spans="1:13" x14ac:dyDescent="0.25">
      <c r="A4474" s="73">
        <f>+'INFO SEAL'!B4425</f>
        <v>4420</v>
      </c>
      <c r="B4474" s="180" t="str">
        <f t="shared" si="153"/>
        <v>SICODI</v>
      </c>
      <c r="C4474" s="180" t="str">
        <f>+'INFO SEAL'!C4425</f>
        <v>AREQUIPA</v>
      </c>
      <c r="D4474" s="180" t="str">
        <f>+'INFO SEAL'!D4425</f>
        <v>CASTILLA</v>
      </c>
      <c r="E4474" s="180" t="str">
        <f>+'INFO SEAL'!E4425</f>
        <v>APLAO</v>
      </c>
      <c r="F4474" s="180" t="str">
        <f>+IF('INFO SEAL'!I4425="BAJA TENSION","BT",IF('INFO SEAL'!I4425="MEDIA TENSION","MT","AT"))</f>
        <v>MT</v>
      </c>
      <c r="G4474" s="180">
        <f>+'INFO SEAL'!K4425</f>
        <v>12</v>
      </c>
      <c r="H4474" s="180" t="str">
        <f>+'INFO SEAL'!L4425</f>
        <v>POSTE</v>
      </c>
      <c r="I4474" s="180" t="str">
        <f>+'INFO SEAL'!M4425</f>
        <v>CONCRETO</v>
      </c>
      <c r="J4474" s="180" t="str">
        <f>+'INFO SEAL'!N4425&amp;"-"&amp;F4474</f>
        <v>PPC15-MT</v>
      </c>
      <c r="K4474" s="180"/>
      <c r="L4474" s="182" t="str">
        <f>+VLOOKUP('INFO SEAL'!N4425,$J$8:$V$50,3,FALSE)</f>
        <v>POSTE DE CONCRETO ARMADO DE 12/200/120/300</v>
      </c>
      <c r="M4474" s="33">
        <f t="shared" si="154"/>
        <v>0.3</v>
      </c>
    </row>
    <row r="4475" spans="1:13" x14ac:dyDescent="0.25">
      <c r="A4475" s="73">
        <f>+'INFO SEAL'!B4426</f>
        <v>4421</v>
      </c>
      <c r="B4475" s="180" t="str">
        <f t="shared" si="153"/>
        <v>SICODI</v>
      </c>
      <c r="C4475" s="180" t="str">
        <f>+'INFO SEAL'!C4426</f>
        <v>AREQUIPA</v>
      </c>
      <c r="D4475" s="180" t="str">
        <f>+'INFO SEAL'!D4426</f>
        <v>AREQUIPA</v>
      </c>
      <c r="E4475" s="180" t="str">
        <f>+'INFO SEAL'!E4426</f>
        <v>CAYMA</v>
      </c>
      <c r="F4475" s="180" t="str">
        <f>+IF('INFO SEAL'!I4426="BAJA TENSION","BT",IF('INFO SEAL'!I4426="MEDIA TENSION","MT","AT"))</f>
        <v>MT</v>
      </c>
      <c r="G4475" s="180">
        <f>+'INFO SEAL'!K4426</f>
        <v>12</v>
      </c>
      <c r="H4475" s="180" t="str">
        <f>+'INFO SEAL'!L4426</f>
        <v>POSTE</v>
      </c>
      <c r="I4475" s="180" t="str">
        <f>+'INFO SEAL'!M4426</f>
        <v>CONCRETO</v>
      </c>
      <c r="J4475" s="180" t="str">
        <f>+'INFO SEAL'!N4426&amp;"-"&amp;F4475</f>
        <v>PPC15-MT</v>
      </c>
      <c r="K4475" s="180"/>
      <c r="L4475" s="182" t="str">
        <f>+VLOOKUP('INFO SEAL'!N4426,$J$8:$V$50,3,FALSE)</f>
        <v>POSTE DE CONCRETO ARMADO DE 12/200/120/300</v>
      </c>
      <c r="M4475" s="33">
        <f t="shared" si="154"/>
        <v>0.3</v>
      </c>
    </row>
    <row r="4476" spans="1:13" x14ac:dyDescent="0.25">
      <c r="A4476" s="73">
        <f>+'INFO SEAL'!B4427</f>
        <v>4422</v>
      </c>
      <c r="B4476" s="180" t="str">
        <f t="shared" si="153"/>
        <v>SICODI</v>
      </c>
      <c r="C4476" s="180" t="str">
        <f>+'INFO SEAL'!C4427</f>
        <v>AREQUIPA</v>
      </c>
      <c r="D4476" s="180" t="str">
        <f>+'INFO SEAL'!D4427</f>
        <v>AREQUIPA</v>
      </c>
      <c r="E4476" s="180" t="str">
        <f>+'INFO SEAL'!E4427</f>
        <v>YANAHUARA</v>
      </c>
      <c r="F4476" s="180" t="str">
        <f>+IF('INFO SEAL'!I4427="BAJA TENSION","BT",IF('INFO SEAL'!I4427="MEDIA TENSION","MT","AT"))</f>
        <v>MT</v>
      </c>
      <c r="G4476" s="180">
        <f>+'INFO SEAL'!K4427</f>
        <v>13</v>
      </c>
      <c r="H4476" s="180" t="str">
        <f>+'INFO SEAL'!L4427</f>
        <v>POSTE</v>
      </c>
      <c r="I4476" s="180" t="str">
        <f>+'INFO SEAL'!M4427</f>
        <v>CONCRETO</v>
      </c>
      <c r="J4476" s="180" t="str">
        <f>+'INFO SEAL'!N4427&amp;"-"&amp;F4476</f>
        <v>PPC18-MT</v>
      </c>
      <c r="K4476" s="180"/>
      <c r="L4476" s="182" t="str">
        <f>+VLOOKUP('INFO SEAL'!N4427,$J$8:$V$50,3,FALSE)</f>
        <v>POSTE DE CONCRETO ARMADO DE 13/200/140/335</v>
      </c>
      <c r="M4476" s="33">
        <f t="shared" si="154"/>
        <v>0.4</v>
      </c>
    </row>
    <row r="4477" spans="1:13" x14ac:dyDescent="0.25">
      <c r="A4477" s="73">
        <f>+'INFO SEAL'!B4428</f>
        <v>4423</v>
      </c>
      <c r="B4477" s="180" t="str">
        <f t="shared" si="153"/>
        <v>SICODI</v>
      </c>
      <c r="C4477" s="180" t="str">
        <f>+'INFO SEAL'!C4428</f>
        <v>AREQUIPA</v>
      </c>
      <c r="D4477" s="180" t="str">
        <f>+'INFO SEAL'!D4428</f>
        <v>CASTILLA</v>
      </c>
      <c r="E4477" s="180" t="str">
        <f>+'INFO SEAL'!E4428</f>
        <v>APLAO</v>
      </c>
      <c r="F4477" s="180" t="str">
        <f>+IF('INFO SEAL'!I4428="BAJA TENSION","BT",IF('INFO SEAL'!I4428="MEDIA TENSION","MT","AT"))</f>
        <v>MT</v>
      </c>
      <c r="G4477" s="180">
        <f>+'INFO SEAL'!K4428</f>
        <v>12</v>
      </c>
      <c r="H4477" s="180" t="str">
        <f>+'INFO SEAL'!L4428</f>
        <v>POSTE</v>
      </c>
      <c r="I4477" s="180" t="str">
        <f>+'INFO SEAL'!M4428</f>
        <v>CONCRETO</v>
      </c>
      <c r="J4477" s="180" t="str">
        <f>+'INFO SEAL'!N4428&amp;"-"&amp;F4477</f>
        <v>PPC15-MT</v>
      </c>
      <c r="K4477" s="180"/>
      <c r="L4477" s="182" t="str">
        <f>+VLOOKUP('INFO SEAL'!N4428,$J$8:$V$50,3,FALSE)</f>
        <v>POSTE DE CONCRETO ARMADO DE 12/200/120/300</v>
      </c>
      <c r="M4477" s="33">
        <f t="shared" si="154"/>
        <v>0.3</v>
      </c>
    </row>
    <row r="4478" spans="1:13" x14ac:dyDescent="0.25">
      <c r="A4478" s="73">
        <f>+'INFO SEAL'!B4429</f>
        <v>4424</v>
      </c>
      <c r="B4478" s="180" t="str">
        <f t="shared" si="153"/>
        <v>SICODI</v>
      </c>
      <c r="C4478" s="180" t="str">
        <f>+'INFO SEAL'!C4429</f>
        <v>AREQUIPA</v>
      </c>
      <c r="D4478" s="180" t="str">
        <f>+'INFO SEAL'!D4429</f>
        <v>AREQUIPA</v>
      </c>
      <c r="E4478" s="180" t="str">
        <f>+'INFO SEAL'!E4429</f>
        <v>CAYMA</v>
      </c>
      <c r="F4478" s="180" t="str">
        <f>+IF('INFO SEAL'!I4429="BAJA TENSION","BT",IF('INFO SEAL'!I4429="MEDIA TENSION","MT","AT"))</f>
        <v>MT</v>
      </c>
      <c r="G4478" s="180">
        <f>+'INFO SEAL'!K4429</f>
        <v>13</v>
      </c>
      <c r="H4478" s="180" t="str">
        <f>+'INFO SEAL'!L4429</f>
        <v>POSTE</v>
      </c>
      <c r="I4478" s="180" t="str">
        <f>+'INFO SEAL'!M4429</f>
        <v>CONCRETO</v>
      </c>
      <c r="J4478" s="180" t="str">
        <f>+'INFO SEAL'!N4429&amp;"-"&amp;F4478</f>
        <v>PPC18-MT</v>
      </c>
      <c r="K4478" s="180"/>
      <c r="L4478" s="182" t="str">
        <f>+VLOOKUP('INFO SEAL'!N4429,$J$8:$V$50,3,FALSE)</f>
        <v>POSTE DE CONCRETO ARMADO DE 13/200/140/335</v>
      </c>
      <c r="M4478" s="33">
        <f t="shared" si="154"/>
        <v>0.4</v>
      </c>
    </row>
    <row r="4479" spans="1:13" x14ac:dyDescent="0.25">
      <c r="A4479" s="73">
        <f>+'INFO SEAL'!B4430</f>
        <v>4425</v>
      </c>
      <c r="B4479" s="180" t="str">
        <f t="shared" si="153"/>
        <v>SICODI</v>
      </c>
      <c r="C4479" s="180" t="str">
        <f>+'INFO SEAL'!C4430</f>
        <v>AREQUIPA</v>
      </c>
      <c r="D4479" s="180" t="str">
        <f>+'INFO SEAL'!D4430</f>
        <v>CASTILLA</v>
      </c>
      <c r="E4479" s="180" t="str">
        <f>+'INFO SEAL'!E4430</f>
        <v>APLAO</v>
      </c>
      <c r="F4479" s="180" t="str">
        <f>+IF('INFO SEAL'!I4430="BAJA TENSION","BT",IF('INFO SEAL'!I4430="MEDIA TENSION","MT","AT"))</f>
        <v>MT</v>
      </c>
      <c r="G4479" s="180">
        <f>+'INFO SEAL'!K4430</f>
        <v>12</v>
      </c>
      <c r="H4479" s="180" t="str">
        <f>+'INFO SEAL'!L4430</f>
        <v>POSTE</v>
      </c>
      <c r="I4479" s="180" t="str">
        <f>+'INFO SEAL'!M4430</f>
        <v>CONCRETO</v>
      </c>
      <c r="J4479" s="180" t="str">
        <f>+'INFO SEAL'!N4430&amp;"-"&amp;F4479</f>
        <v>PPC15-MT</v>
      </c>
      <c r="K4479" s="180"/>
      <c r="L4479" s="182" t="str">
        <f>+VLOOKUP('INFO SEAL'!N4430,$J$8:$V$50,3,FALSE)</f>
        <v>POSTE DE CONCRETO ARMADO DE 12/200/120/300</v>
      </c>
      <c r="M4479" s="33">
        <f t="shared" si="154"/>
        <v>0.3</v>
      </c>
    </row>
    <row r="4480" spans="1:13" x14ac:dyDescent="0.25">
      <c r="A4480" s="73">
        <f>+'INFO SEAL'!B4431</f>
        <v>4426</v>
      </c>
      <c r="B4480" s="180" t="str">
        <f t="shared" si="153"/>
        <v>SICODI</v>
      </c>
      <c r="C4480" s="180" t="str">
        <f>+'INFO SEAL'!C4431</f>
        <v>AREQUIPA</v>
      </c>
      <c r="D4480" s="180" t="str">
        <f>+'INFO SEAL'!D4431</f>
        <v>CASTILLA</v>
      </c>
      <c r="E4480" s="180" t="str">
        <f>+'INFO SEAL'!E4431</f>
        <v>APLAO</v>
      </c>
      <c r="F4480" s="180" t="str">
        <f>+IF('INFO SEAL'!I4431="BAJA TENSION","BT",IF('INFO SEAL'!I4431="MEDIA TENSION","MT","AT"))</f>
        <v>MT</v>
      </c>
      <c r="G4480" s="180">
        <f>+'INFO SEAL'!K4431</f>
        <v>12</v>
      </c>
      <c r="H4480" s="180" t="str">
        <f>+'INFO SEAL'!L4431</f>
        <v>POSTE</v>
      </c>
      <c r="I4480" s="180" t="str">
        <f>+'INFO SEAL'!M4431</f>
        <v>CONCRETO</v>
      </c>
      <c r="J4480" s="180" t="str">
        <f>+'INFO SEAL'!N4431&amp;"-"&amp;F4480</f>
        <v>PPC15-MT</v>
      </c>
      <c r="K4480" s="180"/>
      <c r="L4480" s="182" t="str">
        <f>+VLOOKUP('INFO SEAL'!N4431,$J$8:$V$50,3,FALSE)</f>
        <v>POSTE DE CONCRETO ARMADO DE 12/200/120/300</v>
      </c>
      <c r="M4480" s="33">
        <f t="shared" si="154"/>
        <v>0.3</v>
      </c>
    </row>
    <row r="4481" spans="1:13" x14ac:dyDescent="0.25">
      <c r="A4481" s="73">
        <f>+'INFO SEAL'!B4432</f>
        <v>4427</v>
      </c>
      <c r="B4481" s="180" t="str">
        <f t="shared" si="153"/>
        <v>SICODI</v>
      </c>
      <c r="C4481" s="180" t="str">
        <f>+'INFO SEAL'!C4432</f>
        <v>AREQUIPA</v>
      </c>
      <c r="D4481" s="180" t="str">
        <f>+'INFO SEAL'!D4432</f>
        <v>AREQUIPA</v>
      </c>
      <c r="E4481" s="180" t="str">
        <f>+'INFO SEAL'!E4432</f>
        <v>AREQUIPA</v>
      </c>
      <c r="F4481" s="180" t="str">
        <f>+IF('INFO SEAL'!I4432="BAJA TENSION","BT",IF('INFO SEAL'!I4432="MEDIA TENSION","MT","AT"))</f>
        <v>MT</v>
      </c>
      <c r="G4481" s="180">
        <f>+'INFO SEAL'!K4432</f>
        <v>13</v>
      </c>
      <c r="H4481" s="180" t="str">
        <f>+'INFO SEAL'!L4432</f>
        <v>POSTE</v>
      </c>
      <c r="I4481" s="180" t="str">
        <f>+'INFO SEAL'!M4432</f>
        <v>CONCRETO</v>
      </c>
      <c r="J4481" s="180" t="str">
        <f>+'INFO SEAL'!N4432&amp;"-"&amp;F4481</f>
        <v>PPC19-MT</v>
      </c>
      <c r="K4481" s="180"/>
      <c r="L4481" s="182" t="str">
        <f>+VLOOKUP('INFO SEAL'!N4432,$J$8:$V$50,3,FALSE)</f>
        <v>POSTE DE CONCRETO ARMADO DE 13/300/150/345</v>
      </c>
      <c r="M4481" s="33">
        <f t="shared" si="154"/>
        <v>0.5</v>
      </c>
    </row>
    <row r="4482" spans="1:13" x14ac:dyDescent="0.25">
      <c r="A4482" s="73">
        <f>+'INFO SEAL'!B4433</f>
        <v>4428</v>
      </c>
      <c r="B4482" s="180" t="str">
        <f t="shared" si="153"/>
        <v>SICODI</v>
      </c>
      <c r="C4482" s="180" t="str">
        <f>+'INFO SEAL'!C4433</f>
        <v>AREQUIPA</v>
      </c>
      <c r="D4482" s="180" t="str">
        <f>+'INFO SEAL'!D4433</f>
        <v>CASTILLA</v>
      </c>
      <c r="E4482" s="180" t="str">
        <f>+'INFO SEAL'!E4433</f>
        <v>APLAO</v>
      </c>
      <c r="F4482" s="180" t="str">
        <f>+IF('INFO SEAL'!I4433="BAJA TENSION","BT",IF('INFO SEAL'!I4433="MEDIA TENSION","MT","AT"))</f>
        <v>MT</v>
      </c>
      <c r="G4482" s="180">
        <f>+'INFO SEAL'!K4433</f>
        <v>12</v>
      </c>
      <c r="H4482" s="180" t="str">
        <f>+'INFO SEAL'!L4433</f>
        <v>POSTE</v>
      </c>
      <c r="I4482" s="180" t="str">
        <f>+'INFO SEAL'!M4433</f>
        <v>CONCRETO</v>
      </c>
      <c r="J4482" s="180" t="str">
        <f>+'INFO SEAL'!N4433&amp;"-"&amp;F4482</f>
        <v>PPC15-MT</v>
      </c>
      <c r="K4482" s="180"/>
      <c r="L4482" s="182" t="str">
        <f>+VLOOKUP('INFO SEAL'!N4433,$J$8:$V$50,3,FALSE)</f>
        <v>POSTE DE CONCRETO ARMADO DE 12/200/120/300</v>
      </c>
      <c r="M4482" s="33">
        <f t="shared" si="154"/>
        <v>0.3</v>
      </c>
    </row>
    <row r="4483" spans="1:13" x14ac:dyDescent="0.25">
      <c r="A4483" s="73">
        <f>+'INFO SEAL'!B4434</f>
        <v>4429</v>
      </c>
      <c r="B4483" s="180" t="str">
        <f t="shared" si="153"/>
        <v>SICODI</v>
      </c>
      <c r="C4483" s="180" t="str">
        <f>+'INFO SEAL'!C4434</f>
        <v>AREQUIPA</v>
      </c>
      <c r="D4483" s="180" t="str">
        <f>+'INFO SEAL'!D4434</f>
        <v>CASTILLA</v>
      </c>
      <c r="E4483" s="180" t="str">
        <f>+'INFO SEAL'!E4434</f>
        <v>APLAO</v>
      </c>
      <c r="F4483" s="180" t="str">
        <f>+IF('INFO SEAL'!I4434="BAJA TENSION","BT",IF('INFO SEAL'!I4434="MEDIA TENSION","MT","AT"))</f>
        <v>MT</v>
      </c>
      <c r="G4483" s="180">
        <f>+'INFO SEAL'!K4434</f>
        <v>12</v>
      </c>
      <c r="H4483" s="180" t="str">
        <f>+'INFO SEAL'!L4434</f>
        <v>POSTE</v>
      </c>
      <c r="I4483" s="180" t="str">
        <f>+'INFO SEAL'!M4434</f>
        <v>CONCRETO</v>
      </c>
      <c r="J4483" s="180" t="str">
        <f>+'INFO SEAL'!N4434&amp;"-"&amp;F4483</f>
        <v>PPC15-MT</v>
      </c>
      <c r="K4483" s="180"/>
      <c r="L4483" s="182" t="str">
        <f>+VLOOKUP('INFO SEAL'!N4434,$J$8:$V$50,3,FALSE)</f>
        <v>POSTE DE CONCRETO ARMADO DE 12/200/120/300</v>
      </c>
      <c r="M4483" s="33">
        <f t="shared" si="154"/>
        <v>0.3</v>
      </c>
    </row>
    <row r="4484" spans="1:13" x14ac:dyDescent="0.25">
      <c r="A4484" s="73">
        <f>+'INFO SEAL'!B4435</f>
        <v>4430</v>
      </c>
      <c r="B4484" s="180" t="str">
        <f t="shared" si="153"/>
        <v>SICODI</v>
      </c>
      <c r="C4484" s="180" t="str">
        <f>+'INFO SEAL'!C4435</f>
        <v>AREQUIPA</v>
      </c>
      <c r="D4484" s="180" t="str">
        <f>+'INFO SEAL'!D4435</f>
        <v>CASTILLA</v>
      </c>
      <c r="E4484" s="180" t="str">
        <f>+'INFO SEAL'!E4435</f>
        <v>APLAO</v>
      </c>
      <c r="F4484" s="180" t="str">
        <f>+IF('INFO SEAL'!I4435="BAJA TENSION","BT",IF('INFO SEAL'!I4435="MEDIA TENSION","MT","AT"))</f>
        <v>MT</v>
      </c>
      <c r="G4484" s="180">
        <f>+'INFO SEAL'!K4435</f>
        <v>12</v>
      </c>
      <c r="H4484" s="180" t="str">
        <f>+'INFO SEAL'!L4435</f>
        <v>POSTE</v>
      </c>
      <c r="I4484" s="180" t="str">
        <f>+'INFO SEAL'!M4435</f>
        <v>CONCRETO</v>
      </c>
      <c r="J4484" s="180" t="str">
        <f>+'INFO SEAL'!N4435&amp;"-"&amp;F4484</f>
        <v>PPC15-MT</v>
      </c>
      <c r="K4484" s="180"/>
      <c r="L4484" s="182" t="str">
        <f>+VLOOKUP('INFO SEAL'!N4435,$J$8:$V$50,3,FALSE)</f>
        <v>POSTE DE CONCRETO ARMADO DE 12/200/120/300</v>
      </c>
      <c r="M4484" s="33">
        <f t="shared" si="154"/>
        <v>0.3</v>
      </c>
    </row>
    <row r="4485" spans="1:13" x14ac:dyDescent="0.25">
      <c r="A4485" s="73">
        <f>+'INFO SEAL'!B4436</f>
        <v>4431</v>
      </c>
      <c r="B4485" s="180" t="str">
        <f t="shared" si="153"/>
        <v>SICODI</v>
      </c>
      <c r="C4485" s="180" t="str">
        <f>+'INFO SEAL'!C4436</f>
        <v>AREQUIPA</v>
      </c>
      <c r="D4485" s="180" t="str">
        <f>+'INFO SEAL'!D4436</f>
        <v>AREQUIPA</v>
      </c>
      <c r="E4485" s="180" t="str">
        <f>+'INFO SEAL'!E4436</f>
        <v>CAYMA</v>
      </c>
      <c r="F4485" s="180" t="str">
        <f>+IF('INFO SEAL'!I4436="BAJA TENSION","BT",IF('INFO SEAL'!I4436="MEDIA TENSION","MT","AT"))</f>
        <v>MT</v>
      </c>
      <c r="G4485" s="180">
        <f>+'INFO SEAL'!K4436</f>
        <v>13</v>
      </c>
      <c r="H4485" s="180" t="str">
        <f>+'INFO SEAL'!L4436</f>
        <v>POSTE</v>
      </c>
      <c r="I4485" s="180" t="str">
        <f>+'INFO SEAL'!M4436</f>
        <v>CONCRETO</v>
      </c>
      <c r="J4485" s="180" t="str">
        <f>+'INFO SEAL'!N4436&amp;"-"&amp;F4485</f>
        <v>PPC19-MT</v>
      </c>
      <c r="K4485" s="180"/>
      <c r="L4485" s="182" t="str">
        <f>+VLOOKUP('INFO SEAL'!N4436,$J$8:$V$50,3,FALSE)</f>
        <v>POSTE DE CONCRETO ARMADO DE 13/300/150/345</v>
      </c>
      <c r="M4485" s="33">
        <f t="shared" si="154"/>
        <v>0.5</v>
      </c>
    </row>
    <row r="4486" spans="1:13" x14ac:dyDescent="0.25">
      <c r="A4486" s="73">
        <f>+'INFO SEAL'!B4437</f>
        <v>4432</v>
      </c>
      <c r="B4486" s="180" t="str">
        <f t="shared" si="153"/>
        <v>SICODI</v>
      </c>
      <c r="C4486" s="180" t="str">
        <f>+'INFO SEAL'!C4437</f>
        <v>AREQUIPA</v>
      </c>
      <c r="D4486" s="180" t="str">
        <f>+'INFO SEAL'!D4437</f>
        <v>AREQUIPA</v>
      </c>
      <c r="E4486" s="180" t="str">
        <f>+'INFO SEAL'!E4437</f>
        <v>CAYMA</v>
      </c>
      <c r="F4486" s="180" t="str">
        <f>+IF('INFO SEAL'!I4437="BAJA TENSION","BT",IF('INFO SEAL'!I4437="MEDIA TENSION","MT","AT"))</f>
        <v>MT</v>
      </c>
      <c r="G4486" s="180">
        <f>+'INFO SEAL'!K4437</f>
        <v>13</v>
      </c>
      <c r="H4486" s="180" t="str">
        <f>+'INFO SEAL'!L4437</f>
        <v>POSTE</v>
      </c>
      <c r="I4486" s="180" t="str">
        <f>+'INFO SEAL'!M4437</f>
        <v>CONCRETO</v>
      </c>
      <c r="J4486" s="180" t="str">
        <f>+'INFO SEAL'!N4437&amp;"-"&amp;F4486</f>
        <v>PPC19-MT</v>
      </c>
      <c r="K4486" s="180"/>
      <c r="L4486" s="182" t="str">
        <f>+VLOOKUP('INFO SEAL'!N4437,$J$8:$V$50,3,FALSE)</f>
        <v>POSTE DE CONCRETO ARMADO DE 13/300/150/345</v>
      </c>
      <c r="M4486" s="33">
        <f t="shared" si="154"/>
        <v>0.5</v>
      </c>
    </row>
    <row r="4487" spans="1:13" x14ac:dyDescent="0.25">
      <c r="A4487" s="73">
        <f>+'INFO SEAL'!B4438</f>
        <v>4433</v>
      </c>
      <c r="B4487" s="180" t="str">
        <f t="shared" si="153"/>
        <v>SICODI</v>
      </c>
      <c r="C4487" s="180" t="str">
        <f>+'INFO SEAL'!C4438</f>
        <v>AREQUIPA</v>
      </c>
      <c r="D4487" s="180" t="str">
        <f>+'INFO SEAL'!D4438</f>
        <v>AREQUIPA</v>
      </c>
      <c r="E4487" s="180" t="str">
        <f>+'INFO SEAL'!E4438</f>
        <v>CAYMA</v>
      </c>
      <c r="F4487" s="180" t="str">
        <f>+IF('INFO SEAL'!I4438="BAJA TENSION","BT",IF('INFO SEAL'!I4438="MEDIA TENSION","MT","AT"))</f>
        <v>MT</v>
      </c>
      <c r="G4487" s="180">
        <f>+'INFO SEAL'!K4438</f>
        <v>13</v>
      </c>
      <c r="H4487" s="180" t="str">
        <f>+'INFO SEAL'!L4438</f>
        <v>POSTE</v>
      </c>
      <c r="I4487" s="180" t="str">
        <f>+'INFO SEAL'!M4438</f>
        <v>CONCRETO</v>
      </c>
      <c r="J4487" s="180" t="str">
        <f>+'INFO SEAL'!N4438&amp;"-"&amp;F4487</f>
        <v>PPC18-MT</v>
      </c>
      <c r="K4487" s="180"/>
      <c r="L4487" s="182" t="str">
        <f>+VLOOKUP('INFO SEAL'!N4438,$J$8:$V$50,3,FALSE)</f>
        <v>POSTE DE CONCRETO ARMADO DE 13/200/140/335</v>
      </c>
      <c r="M4487" s="33">
        <f t="shared" si="154"/>
        <v>0.4</v>
      </c>
    </row>
    <row r="4488" spans="1:13" x14ac:dyDescent="0.25">
      <c r="A4488" s="73">
        <f>+'INFO SEAL'!B4439</f>
        <v>4434</v>
      </c>
      <c r="B4488" s="180" t="str">
        <f t="shared" si="153"/>
        <v>SICODI</v>
      </c>
      <c r="C4488" s="180" t="str">
        <f>+'INFO SEAL'!C4439</f>
        <v>AREQUIPA</v>
      </c>
      <c r="D4488" s="180" t="str">
        <f>+'INFO SEAL'!D4439</f>
        <v>AREQUIPA</v>
      </c>
      <c r="E4488" s="180" t="str">
        <f>+'INFO SEAL'!E4439</f>
        <v>CAYMA</v>
      </c>
      <c r="F4488" s="180" t="str">
        <f>+IF('INFO SEAL'!I4439="BAJA TENSION","BT",IF('INFO SEAL'!I4439="MEDIA TENSION","MT","AT"))</f>
        <v>MT</v>
      </c>
      <c r="G4488" s="180">
        <f>+'INFO SEAL'!K4439</f>
        <v>13</v>
      </c>
      <c r="H4488" s="180" t="str">
        <f>+'INFO SEAL'!L4439</f>
        <v>POSTE</v>
      </c>
      <c r="I4488" s="180" t="str">
        <f>+'INFO SEAL'!M4439</f>
        <v>CONCRETO</v>
      </c>
      <c r="J4488" s="180" t="str">
        <f>+'INFO SEAL'!N4439&amp;"-"&amp;F4488</f>
        <v>PPC19-MT</v>
      </c>
      <c r="K4488" s="180"/>
      <c r="L4488" s="182" t="str">
        <f>+VLOOKUP('INFO SEAL'!N4439,$J$8:$V$50,3,FALSE)</f>
        <v>POSTE DE CONCRETO ARMADO DE 13/300/150/345</v>
      </c>
      <c r="M4488" s="33">
        <f t="shared" si="154"/>
        <v>0.5</v>
      </c>
    </row>
    <row r="4489" spans="1:13" x14ac:dyDescent="0.25">
      <c r="A4489" s="73">
        <f>+'INFO SEAL'!B4440</f>
        <v>4435</v>
      </c>
      <c r="B4489" s="180" t="str">
        <f t="shared" si="153"/>
        <v>SICODI</v>
      </c>
      <c r="C4489" s="180" t="str">
        <f>+'INFO SEAL'!C4440</f>
        <v>AREQUIPA</v>
      </c>
      <c r="D4489" s="180" t="str">
        <f>+'INFO SEAL'!D4440</f>
        <v>CASTILLA</v>
      </c>
      <c r="E4489" s="180" t="str">
        <f>+'INFO SEAL'!E4440</f>
        <v>APLAO</v>
      </c>
      <c r="F4489" s="180" t="str">
        <f>+IF('INFO SEAL'!I4440="BAJA TENSION","BT",IF('INFO SEAL'!I4440="MEDIA TENSION","MT","AT"))</f>
        <v>MT</v>
      </c>
      <c r="G4489" s="180">
        <f>+'INFO SEAL'!K4440</f>
        <v>12</v>
      </c>
      <c r="H4489" s="180" t="str">
        <f>+'INFO SEAL'!L4440</f>
        <v>POSTE</v>
      </c>
      <c r="I4489" s="180" t="str">
        <f>+'INFO SEAL'!M4440</f>
        <v>CONCRETO</v>
      </c>
      <c r="J4489" s="180" t="str">
        <f>+'INFO SEAL'!N4440&amp;"-"&amp;F4489</f>
        <v>PPC15-MT</v>
      </c>
      <c r="K4489" s="180"/>
      <c r="L4489" s="182" t="str">
        <f>+VLOOKUP('INFO SEAL'!N4440,$J$8:$V$50,3,FALSE)</f>
        <v>POSTE DE CONCRETO ARMADO DE 12/200/120/300</v>
      </c>
      <c r="M4489" s="33">
        <f t="shared" si="154"/>
        <v>0.3</v>
      </c>
    </row>
    <row r="4490" spans="1:13" x14ac:dyDescent="0.25">
      <c r="A4490" s="73">
        <f>+'INFO SEAL'!B4441</f>
        <v>4436</v>
      </c>
      <c r="B4490" s="180" t="str">
        <f t="shared" si="153"/>
        <v>SICODI</v>
      </c>
      <c r="C4490" s="180" t="str">
        <f>+'INFO SEAL'!C4441</f>
        <v>AREQUIPA</v>
      </c>
      <c r="D4490" s="180" t="str">
        <f>+'INFO SEAL'!D4441</f>
        <v>AREQUIPA</v>
      </c>
      <c r="E4490" s="180" t="str">
        <f>+'INFO SEAL'!E4441</f>
        <v>CAYMA</v>
      </c>
      <c r="F4490" s="180" t="str">
        <f>+IF('INFO SEAL'!I4441="BAJA TENSION","BT",IF('INFO SEAL'!I4441="MEDIA TENSION","MT","AT"))</f>
        <v>MT</v>
      </c>
      <c r="G4490" s="180">
        <f>+'INFO SEAL'!K4441</f>
        <v>12</v>
      </c>
      <c r="H4490" s="180" t="str">
        <f>+'INFO SEAL'!L4441</f>
        <v>POSTE</v>
      </c>
      <c r="I4490" s="180" t="str">
        <f>+'INFO SEAL'!M4441</f>
        <v>CONCRETO</v>
      </c>
      <c r="J4490" s="180" t="str">
        <f>+'INFO SEAL'!N4441&amp;"-"&amp;F4490</f>
        <v>PPC15-MT</v>
      </c>
      <c r="K4490" s="180"/>
      <c r="L4490" s="182" t="str">
        <f>+VLOOKUP('INFO SEAL'!N4441,$J$8:$V$50,3,FALSE)</f>
        <v>POSTE DE CONCRETO ARMADO DE 12/200/120/300</v>
      </c>
      <c r="M4490" s="33">
        <f t="shared" si="154"/>
        <v>0.3</v>
      </c>
    </row>
    <row r="4491" spans="1:13" x14ac:dyDescent="0.25">
      <c r="A4491" s="73">
        <f>+'INFO SEAL'!B4442</f>
        <v>4437</v>
      </c>
      <c r="B4491" s="180" t="str">
        <f t="shared" si="153"/>
        <v>SICODI</v>
      </c>
      <c r="C4491" s="180" t="str">
        <f>+'INFO SEAL'!C4442</f>
        <v>AREQUIPA</v>
      </c>
      <c r="D4491" s="180" t="str">
        <f>+'INFO SEAL'!D4442</f>
        <v>AREQUIPA</v>
      </c>
      <c r="E4491" s="180" t="str">
        <f>+'INFO SEAL'!E4442</f>
        <v>CAYMA</v>
      </c>
      <c r="F4491" s="180" t="str">
        <f>+IF('INFO SEAL'!I4442="BAJA TENSION","BT",IF('INFO SEAL'!I4442="MEDIA TENSION","MT","AT"))</f>
        <v>MT</v>
      </c>
      <c r="G4491" s="180">
        <f>+'INFO SEAL'!K4442</f>
        <v>12</v>
      </c>
      <c r="H4491" s="180" t="str">
        <f>+'INFO SEAL'!L4442</f>
        <v>POSTE</v>
      </c>
      <c r="I4491" s="180" t="str">
        <f>+'INFO SEAL'!M4442</f>
        <v>CONCRETO</v>
      </c>
      <c r="J4491" s="180" t="str">
        <f>+'INFO SEAL'!N4442&amp;"-"&amp;F4491</f>
        <v>PPC15-MT</v>
      </c>
      <c r="K4491" s="180"/>
      <c r="L4491" s="182" t="str">
        <f>+VLOOKUP('INFO SEAL'!N4442,$J$8:$V$50,3,FALSE)</f>
        <v>POSTE DE CONCRETO ARMADO DE 12/200/120/300</v>
      </c>
      <c r="M4491" s="33">
        <f t="shared" si="154"/>
        <v>0.3</v>
      </c>
    </row>
    <row r="4492" spans="1:13" x14ac:dyDescent="0.25">
      <c r="A4492" s="73">
        <f>+'INFO SEAL'!B4443</f>
        <v>4438</v>
      </c>
      <c r="B4492" s="180" t="str">
        <f t="shared" si="153"/>
        <v>SICODI</v>
      </c>
      <c r="C4492" s="180" t="str">
        <f>+'INFO SEAL'!C4443</f>
        <v>AREQUIPA</v>
      </c>
      <c r="D4492" s="180" t="str">
        <f>+'INFO SEAL'!D4443</f>
        <v>AREQUIPA</v>
      </c>
      <c r="E4492" s="180" t="str">
        <f>+'INFO SEAL'!E4443</f>
        <v>CAYMA</v>
      </c>
      <c r="F4492" s="180" t="str">
        <f>+IF('INFO SEAL'!I4443="BAJA TENSION","BT",IF('INFO SEAL'!I4443="MEDIA TENSION","MT","AT"))</f>
        <v>MT</v>
      </c>
      <c r="G4492" s="180">
        <f>+'INFO SEAL'!K4443</f>
        <v>12</v>
      </c>
      <c r="H4492" s="180" t="str">
        <f>+'INFO SEAL'!L4443</f>
        <v>POSTE</v>
      </c>
      <c r="I4492" s="180" t="str">
        <f>+'INFO SEAL'!M4443</f>
        <v>MADERA</v>
      </c>
      <c r="J4492" s="180" t="str">
        <f>+'INFO SEAL'!N4443&amp;"-"&amp;F4492</f>
        <v>PPM19-MT</v>
      </c>
      <c r="K4492" s="180"/>
      <c r="L4492" s="182" t="str">
        <f>+VLOOKUP('INFO SEAL'!N4443,$J$8:$V$50,3,FALSE)</f>
        <v>POSTE DE MADERA TRATADA DE 12 mts. CL.4</v>
      </c>
      <c r="M4492" s="33">
        <f t="shared" si="154"/>
        <v>1</v>
      </c>
    </row>
    <row r="4493" spans="1:13" x14ac:dyDescent="0.25">
      <c r="A4493" s="73">
        <f>+'INFO SEAL'!B4444</f>
        <v>4439</v>
      </c>
      <c r="B4493" s="180" t="str">
        <f t="shared" si="153"/>
        <v>SICODI</v>
      </c>
      <c r="C4493" s="180" t="str">
        <f>+'INFO SEAL'!C4444</f>
        <v>AREQUIPA</v>
      </c>
      <c r="D4493" s="180" t="str">
        <f>+'INFO SEAL'!D4444</f>
        <v>AREQUIPA</v>
      </c>
      <c r="E4493" s="180" t="str">
        <f>+'INFO SEAL'!E4444</f>
        <v>CAYMA</v>
      </c>
      <c r="F4493" s="180" t="str">
        <f>+IF('INFO SEAL'!I4444="BAJA TENSION","BT",IF('INFO SEAL'!I4444="MEDIA TENSION","MT","AT"))</f>
        <v>MT</v>
      </c>
      <c r="G4493" s="180">
        <f>+'INFO SEAL'!K4444</f>
        <v>12</v>
      </c>
      <c r="H4493" s="180" t="str">
        <f>+'INFO SEAL'!L4444</f>
        <v>POSTE</v>
      </c>
      <c r="I4493" s="180" t="str">
        <f>+'INFO SEAL'!M4444</f>
        <v>CONCRETO</v>
      </c>
      <c r="J4493" s="180" t="str">
        <f>+'INFO SEAL'!N4444&amp;"-"&amp;F4493</f>
        <v>PPC15-MT</v>
      </c>
      <c r="K4493" s="180"/>
      <c r="L4493" s="182" t="str">
        <f>+VLOOKUP('INFO SEAL'!N4444,$J$8:$V$50,3,FALSE)</f>
        <v>POSTE DE CONCRETO ARMADO DE 12/200/120/300</v>
      </c>
      <c r="M4493" s="33">
        <f t="shared" si="154"/>
        <v>0.3</v>
      </c>
    </row>
    <row r="4494" spans="1:13" x14ac:dyDescent="0.25">
      <c r="A4494" s="73">
        <f>+'INFO SEAL'!B4445</f>
        <v>4440</v>
      </c>
      <c r="B4494" s="180" t="str">
        <f t="shared" si="153"/>
        <v>SICODI</v>
      </c>
      <c r="C4494" s="180" t="str">
        <f>+'INFO SEAL'!C4445</f>
        <v>AREQUIPA</v>
      </c>
      <c r="D4494" s="180" t="str">
        <f>+'INFO SEAL'!D4445</f>
        <v>AREQUIPA</v>
      </c>
      <c r="E4494" s="180" t="str">
        <f>+'INFO SEAL'!E4445</f>
        <v>CAYMA</v>
      </c>
      <c r="F4494" s="180" t="str">
        <f>+IF('INFO SEAL'!I4445="BAJA TENSION","BT",IF('INFO SEAL'!I4445="MEDIA TENSION","MT","AT"))</f>
        <v>MT</v>
      </c>
      <c r="G4494" s="180">
        <f>+'INFO SEAL'!K4445</f>
        <v>13</v>
      </c>
      <c r="H4494" s="180" t="str">
        <f>+'INFO SEAL'!L4445</f>
        <v>POSTE</v>
      </c>
      <c r="I4494" s="180" t="str">
        <f>+'INFO SEAL'!M4445</f>
        <v>CONCRETO</v>
      </c>
      <c r="J4494" s="180" t="str">
        <f>+'INFO SEAL'!N4445&amp;"-"&amp;F4494</f>
        <v>PPC18-MT</v>
      </c>
      <c r="K4494" s="180"/>
      <c r="L4494" s="182" t="str">
        <f>+VLOOKUP('INFO SEAL'!N4445,$J$8:$V$50,3,FALSE)</f>
        <v>POSTE DE CONCRETO ARMADO DE 13/200/140/335</v>
      </c>
      <c r="M4494" s="33">
        <f t="shared" si="154"/>
        <v>0.4</v>
      </c>
    </row>
    <row r="4495" spans="1:13" x14ac:dyDescent="0.25">
      <c r="A4495" s="73">
        <f>+'INFO SEAL'!B4446</f>
        <v>4441</v>
      </c>
      <c r="B4495" s="180" t="str">
        <f t="shared" si="153"/>
        <v>SICODI</v>
      </c>
      <c r="C4495" s="180" t="str">
        <f>+'INFO SEAL'!C4446</f>
        <v>AREQUIPA</v>
      </c>
      <c r="D4495" s="180" t="str">
        <f>+'INFO SEAL'!D4446</f>
        <v>AREQUIPA</v>
      </c>
      <c r="E4495" s="180" t="str">
        <f>+'INFO SEAL'!E4446</f>
        <v>CAYMA</v>
      </c>
      <c r="F4495" s="180" t="str">
        <f>+IF('INFO SEAL'!I4446="BAJA TENSION","BT",IF('INFO SEAL'!I4446="MEDIA TENSION","MT","AT"))</f>
        <v>MT</v>
      </c>
      <c r="G4495" s="180">
        <f>+'INFO SEAL'!K4446</f>
        <v>12</v>
      </c>
      <c r="H4495" s="180" t="str">
        <f>+'INFO SEAL'!L4446</f>
        <v>POSTE</v>
      </c>
      <c r="I4495" s="180" t="str">
        <f>+'INFO SEAL'!M4446</f>
        <v>MADERA</v>
      </c>
      <c r="J4495" s="180" t="str">
        <f>+'INFO SEAL'!N4446&amp;"-"&amp;F4495</f>
        <v>PPM19-MT</v>
      </c>
      <c r="K4495" s="180"/>
      <c r="L4495" s="182" t="str">
        <f>+VLOOKUP('INFO SEAL'!N4446,$J$8:$V$50,3,FALSE)</f>
        <v>POSTE DE MADERA TRATADA DE 12 mts. CL.4</v>
      </c>
      <c r="M4495" s="33">
        <f t="shared" si="154"/>
        <v>1</v>
      </c>
    </row>
    <row r="4496" spans="1:13" x14ac:dyDescent="0.25">
      <c r="A4496" s="73">
        <f>+'INFO SEAL'!B4447</f>
        <v>4442</v>
      </c>
      <c r="B4496" s="180" t="str">
        <f t="shared" si="153"/>
        <v>SICODI</v>
      </c>
      <c r="C4496" s="180" t="str">
        <f>+'INFO SEAL'!C4447</f>
        <v>AREQUIPA</v>
      </c>
      <c r="D4496" s="180" t="str">
        <f>+'INFO SEAL'!D4447</f>
        <v>CASTILLA</v>
      </c>
      <c r="E4496" s="180" t="str">
        <f>+'INFO SEAL'!E4447</f>
        <v>APLAO</v>
      </c>
      <c r="F4496" s="180" t="str">
        <f>+IF('INFO SEAL'!I4447="BAJA TENSION","BT",IF('INFO SEAL'!I4447="MEDIA TENSION","MT","AT"))</f>
        <v>MT</v>
      </c>
      <c r="G4496" s="180">
        <f>+'INFO SEAL'!K4447</f>
        <v>12</v>
      </c>
      <c r="H4496" s="180" t="str">
        <f>+'INFO SEAL'!L4447</f>
        <v>POSTE</v>
      </c>
      <c r="I4496" s="180" t="str">
        <f>+'INFO SEAL'!M4447</f>
        <v>CONCRETO</v>
      </c>
      <c r="J4496" s="180" t="str">
        <f>+'INFO SEAL'!N4447&amp;"-"&amp;F4496</f>
        <v>PPC15-MT</v>
      </c>
      <c r="K4496" s="180"/>
      <c r="L4496" s="182" t="str">
        <f>+VLOOKUP('INFO SEAL'!N4447,$J$8:$V$50,3,FALSE)</f>
        <v>POSTE DE CONCRETO ARMADO DE 12/200/120/300</v>
      </c>
      <c r="M4496" s="33">
        <f t="shared" si="154"/>
        <v>0.3</v>
      </c>
    </row>
    <row r="4497" spans="1:13" x14ac:dyDescent="0.25">
      <c r="A4497" s="73">
        <f>+'INFO SEAL'!B4448</f>
        <v>4443</v>
      </c>
      <c r="B4497" s="180" t="str">
        <f t="shared" si="153"/>
        <v>SICODI</v>
      </c>
      <c r="C4497" s="180" t="str">
        <f>+'INFO SEAL'!C4448</f>
        <v>AREQUIPA</v>
      </c>
      <c r="D4497" s="180" t="str">
        <f>+'INFO SEAL'!D4448</f>
        <v>AREQUIPA</v>
      </c>
      <c r="E4497" s="180" t="str">
        <f>+'INFO SEAL'!E4448</f>
        <v>CAYMA</v>
      </c>
      <c r="F4497" s="180" t="str">
        <f>+IF('INFO SEAL'!I4448="BAJA TENSION","BT",IF('INFO SEAL'!I4448="MEDIA TENSION","MT","AT"))</f>
        <v>MT</v>
      </c>
      <c r="G4497" s="180">
        <f>+'INFO SEAL'!K4448</f>
        <v>13</v>
      </c>
      <c r="H4497" s="180" t="str">
        <f>+'INFO SEAL'!L4448</f>
        <v>POSTE</v>
      </c>
      <c r="I4497" s="180" t="str">
        <f>+'INFO SEAL'!M4448</f>
        <v>CONCRETO</v>
      </c>
      <c r="J4497" s="180" t="str">
        <f>+'INFO SEAL'!N4448&amp;"-"&amp;F4497</f>
        <v>PPC18-MT</v>
      </c>
      <c r="K4497" s="180"/>
      <c r="L4497" s="182" t="str">
        <f>+VLOOKUP('INFO SEAL'!N4448,$J$8:$V$50,3,FALSE)</f>
        <v>POSTE DE CONCRETO ARMADO DE 13/200/140/335</v>
      </c>
      <c r="M4497" s="33">
        <f t="shared" si="154"/>
        <v>0.4</v>
      </c>
    </row>
    <row r="4498" spans="1:13" x14ac:dyDescent="0.25">
      <c r="A4498" s="73">
        <f>+'INFO SEAL'!B4449</f>
        <v>4444</v>
      </c>
      <c r="B4498" s="180" t="str">
        <f t="shared" si="153"/>
        <v>SICODI</v>
      </c>
      <c r="C4498" s="180" t="str">
        <f>+'INFO SEAL'!C4449</f>
        <v>AREQUIPA</v>
      </c>
      <c r="D4498" s="180" t="str">
        <f>+'INFO SEAL'!D4449</f>
        <v>AREQUIPA</v>
      </c>
      <c r="E4498" s="180" t="str">
        <f>+'INFO SEAL'!E4449</f>
        <v>CAYMA</v>
      </c>
      <c r="F4498" s="180" t="str">
        <f>+IF('INFO SEAL'!I4449="BAJA TENSION","BT",IF('INFO SEAL'!I4449="MEDIA TENSION","MT","AT"))</f>
        <v>MT</v>
      </c>
      <c r="G4498" s="180">
        <f>+'INFO SEAL'!K4449</f>
        <v>14</v>
      </c>
      <c r="H4498" s="180" t="str">
        <f>+'INFO SEAL'!L4449</f>
        <v>POSTE</v>
      </c>
      <c r="I4498" s="180" t="str">
        <f>+'INFO SEAL'!M4449</f>
        <v>CONCRETO</v>
      </c>
      <c r="J4498" s="180" t="str">
        <f>+'INFO SEAL'!N4449&amp;"-"&amp;F4498</f>
        <v>PPC22-MT</v>
      </c>
      <c r="K4498" s="180"/>
      <c r="L4498" s="182" t="str">
        <f>+VLOOKUP('INFO SEAL'!N4449,$J$8:$V$50,3,FALSE)</f>
        <v>POSTE DE CONCRETO ARMADO DE 15/200/135/360</v>
      </c>
      <c r="M4498" s="33">
        <f t="shared" si="154"/>
        <v>0.5</v>
      </c>
    </row>
    <row r="4499" spans="1:13" x14ac:dyDescent="0.25">
      <c r="A4499" s="73">
        <f>+'INFO SEAL'!B4450</f>
        <v>4445</v>
      </c>
      <c r="B4499" s="180" t="str">
        <f t="shared" si="153"/>
        <v>SICODI</v>
      </c>
      <c r="C4499" s="180" t="str">
        <f>+'INFO SEAL'!C4450</f>
        <v>AREQUIPA</v>
      </c>
      <c r="D4499" s="180" t="str">
        <f>+'INFO SEAL'!D4450</f>
        <v>CASTILLA</v>
      </c>
      <c r="E4499" s="180" t="str">
        <f>+'INFO SEAL'!E4450</f>
        <v>APLAO</v>
      </c>
      <c r="F4499" s="180" t="str">
        <f>+IF('INFO SEAL'!I4450="BAJA TENSION","BT",IF('INFO SEAL'!I4450="MEDIA TENSION","MT","AT"))</f>
        <v>MT</v>
      </c>
      <c r="G4499" s="180">
        <f>+'INFO SEAL'!K4450</f>
        <v>12</v>
      </c>
      <c r="H4499" s="180" t="str">
        <f>+'INFO SEAL'!L4450</f>
        <v>POSTE</v>
      </c>
      <c r="I4499" s="180" t="str">
        <f>+'INFO SEAL'!M4450</f>
        <v>CONCRETO</v>
      </c>
      <c r="J4499" s="180" t="str">
        <f>+'INFO SEAL'!N4450&amp;"-"&amp;F4499</f>
        <v>PPC15-MT</v>
      </c>
      <c r="K4499" s="180"/>
      <c r="L4499" s="182" t="str">
        <f>+VLOOKUP('INFO SEAL'!N4450,$J$8:$V$50,3,FALSE)</f>
        <v>POSTE DE CONCRETO ARMADO DE 12/200/120/300</v>
      </c>
      <c r="M4499" s="33">
        <f t="shared" si="154"/>
        <v>0.3</v>
      </c>
    </row>
    <row r="4500" spans="1:13" x14ac:dyDescent="0.25">
      <c r="A4500" s="73">
        <f>+'INFO SEAL'!B4451</f>
        <v>4446</v>
      </c>
      <c r="B4500" s="180" t="str">
        <f t="shared" si="153"/>
        <v>SICODI</v>
      </c>
      <c r="C4500" s="180" t="str">
        <f>+'INFO SEAL'!C4451</f>
        <v>AREQUIPA</v>
      </c>
      <c r="D4500" s="180" t="str">
        <f>+'INFO SEAL'!D4451</f>
        <v>AREQUIPA</v>
      </c>
      <c r="E4500" s="180" t="str">
        <f>+'INFO SEAL'!E4451</f>
        <v>CAYMA</v>
      </c>
      <c r="F4500" s="180" t="str">
        <f>+IF('INFO SEAL'!I4451="BAJA TENSION","BT",IF('INFO SEAL'!I4451="MEDIA TENSION","MT","AT"))</f>
        <v>MT</v>
      </c>
      <c r="G4500" s="180">
        <f>+'INFO SEAL'!K4451</f>
        <v>12</v>
      </c>
      <c r="H4500" s="180" t="str">
        <f>+'INFO SEAL'!L4451</f>
        <v>POSTE</v>
      </c>
      <c r="I4500" s="180" t="str">
        <f>+'INFO SEAL'!M4451</f>
        <v>CONCRETO</v>
      </c>
      <c r="J4500" s="180" t="str">
        <f>+'INFO SEAL'!N4451&amp;"-"&amp;F4500</f>
        <v>PPC15-MT</v>
      </c>
      <c r="K4500" s="180"/>
      <c r="L4500" s="182" t="str">
        <f>+VLOOKUP('INFO SEAL'!N4451,$J$8:$V$50,3,FALSE)</f>
        <v>POSTE DE CONCRETO ARMADO DE 12/200/120/300</v>
      </c>
      <c r="M4500" s="33">
        <f t="shared" si="154"/>
        <v>0.3</v>
      </c>
    </row>
    <row r="4501" spans="1:13" x14ac:dyDescent="0.25">
      <c r="A4501" s="73">
        <f>+'INFO SEAL'!B4452</f>
        <v>4447</v>
      </c>
      <c r="B4501" s="180" t="str">
        <f t="shared" si="153"/>
        <v>SICODI</v>
      </c>
      <c r="C4501" s="180" t="str">
        <f>+'INFO SEAL'!C4452</f>
        <v>AREQUIPA</v>
      </c>
      <c r="D4501" s="180" t="str">
        <f>+'INFO SEAL'!D4452</f>
        <v>AREQUIPA</v>
      </c>
      <c r="E4501" s="180" t="str">
        <f>+'INFO SEAL'!E4452</f>
        <v>CAYMA</v>
      </c>
      <c r="F4501" s="180" t="str">
        <f>+IF('INFO SEAL'!I4452="BAJA TENSION","BT",IF('INFO SEAL'!I4452="MEDIA TENSION","MT","AT"))</f>
        <v>MT</v>
      </c>
      <c r="G4501" s="180">
        <f>+'INFO SEAL'!K4452</f>
        <v>13</v>
      </c>
      <c r="H4501" s="180" t="str">
        <f>+'INFO SEAL'!L4452</f>
        <v>POSTE</v>
      </c>
      <c r="I4501" s="180" t="str">
        <f>+'INFO SEAL'!M4452</f>
        <v>CONCRETO</v>
      </c>
      <c r="J4501" s="180" t="str">
        <f>+'INFO SEAL'!N4452&amp;"-"&amp;F4501</f>
        <v>PPC19-MT</v>
      </c>
      <c r="K4501" s="180"/>
      <c r="L4501" s="182" t="str">
        <f>+VLOOKUP('INFO SEAL'!N4452,$J$8:$V$50,3,FALSE)</f>
        <v>POSTE DE CONCRETO ARMADO DE 13/300/150/345</v>
      </c>
      <c r="M4501" s="33">
        <f t="shared" si="154"/>
        <v>0.5</v>
      </c>
    </row>
    <row r="4502" spans="1:13" x14ac:dyDescent="0.25">
      <c r="A4502" s="73">
        <f>+'INFO SEAL'!B4453</f>
        <v>4448</v>
      </c>
      <c r="B4502" s="180" t="str">
        <f t="shared" si="153"/>
        <v>SICODI</v>
      </c>
      <c r="C4502" s="180" t="str">
        <f>+'INFO SEAL'!C4453</f>
        <v>AREQUIPA</v>
      </c>
      <c r="D4502" s="180" t="str">
        <f>+'INFO SEAL'!D4453</f>
        <v>AREQUIPA</v>
      </c>
      <c r="E4502" s="180" t="str">
        <f>+'INFO SEAL'!E4453</f>
        <v>CAYMA</v>
      </c>
      <c r="F4502" s="180" t="str">
        <f>+IF('INFO SEAL'!I4453="BAJA TENSION","BT",IF('INFO SEAL'!I4453="MEDIA TENSION","MT","AT"))</f>
        <v>MT</v>
      </c>
      <c r="G4502" s="180">
        <f>+'INFO SEAL'!K4453</f>
        <v>13</v>
      </c>
      <c r="H4502" s="180" t="str">
        <f>+'INFO SEAL'!L4453</f>
        <v>POSTE</v>
      </c>
      <c r="I4502" s="180" t="str">
        <f>+'INFO SEAL'!M4453</f>
        <v>CONCRETO</v>
      </c>
      <c r="J4502" s="180" t="str">
        <f>+'INFO SEAL'!N4453&amp;"-"&amp;F4502</f>
        <v>PPC19-MT</v>
      </c>
      <c r="K4502" s="180"/>
      <c r="L4502" s="182" t="str">
        <f>+VLOOKUP('INFO SEAL'!N4453,$J$8:$V$50,3,FALSE)</f>
        <v>POSTE DE CONCRETO ARMADO DE 13/300/150/345</v>
      </c>
      <c r="M4502" s="33">
        <f t="shared" si="154"/>
        <v>0.5</v>
      </c>
    </row>
    <row r="4503" spans="1:13" x14ac:dyDescent="0.25">
      <c r="A4503" s="73">
        <f>+'INFO SEAL'!B4454</f>
        <v>4449</v>
      </c>
      <c r="B4503" s="180" t="str">
        <f t="shared" si="153"/>
        <v>SICODI</v>
      </c>
      <c r="C4503" s="180" t="str">
        <f>+'INFO SEAL'!C4454</f>
        <v>AREQUIPA</v>
      </c>
      <c r="D4503" s="180" t="str">
        <f>+'INFO SEAL'!D4454</f>
        <v>AREQUIPA</v>
      </c>
      <c r="E4503" s="180" t="str">
        <f>+'INFO SEAL'!E4454</f>
        <v>CAYMA</v>
      </c>
      <c r="F4503" s="180" t="str">
        <f>+IF('INFO SEAL'!I4454="BAJA TENSION","BT",IF('INFO SEAL'!I4454="MEDIA TENSION","MT","AT"))</f>
        <v>MT</v>
      </c>
      <c r="G4503" s="180">
        <f>+'INFO SEAL'!K4454</f>
        <v>13</v>
      </c>
      <c r="H4503" s="180" t="str">
        <f>+'INFO SEAL'!L4454</f>
        <v>POSTE</v>
      </c>
      <c r="I4503" s="180" t="str">
        <f>+'INFO SEAL'!M4454</f>
        <v>CONCRETO</v>
      </c>
      <c r="J4503" s="180" t="str">
        <f>+'INFO SEAL'!N4454&amp;"-"&amp;F4503</f>
        <v>PPC19-MT</v>
      </c>
      <c r="K4503" s="180"/>
      <c r="L4503" s="182" t="str">
        <f>+VLOOKUP('INFO SEAL'!N4454,$J$8:$V$50,3,FALSE)</f>
        <v>POSTE DE CONCRETO ARMADO DE 13/300/150/345</v>
      </c>
      <c r="M4503" s="33">
        <f t="shared" si="154"/>
        <v>0.5</v>
      </c>
    </row>
    <row r="4504" spans="1:13" x14ac:dyDescent="0.25">
      <c r="A4504" s="73">
        <f>+'INFO SEAL'!B4455</f>
        <v>4450</v>
      </c>
      <c r="B4504" s="180" t="str">
        <f t="shared" si="153"/>
        <v>SICODI</v>
      </c>
      <c r="C4504" s="180" t="str">
        <f>+'INFO SEAL'!C4455</f>
        <v>AREQUIPA</v>
      </c>
      <c r="D4504" s="180" t="str">
        <f>+'INFO SEAL'!D4455</f>
        <v>AREQUIPA</v>
      </c>
      <c r="E4504" s="180" t="str">
        <f>+'INFO SEAL'!E4455</f>
        <v>CAYMA</v>
      </c>
      <c r="F4504" s="180" t="str">
        <f>+IF('INFO SEAL'!I4455="BAJA TENSION","BT",IF('INFO SEAL'!I4455="MEDIA TENSION","MT","AT"))</f>
        <v>MT</v>
      </c>
      <c r="G4504" s="180">
        <f>+'INFO SEAL'!K4455</f>
        <v>13</v>
      </c>
      <c r="H4504" s="180" t="str">
        <f>+'INFO SEAL'!L4455</f>
        <v>POSTE</v>
      </c>
      <c r="I4504" s="180" t="str">
        <f>+'INFO SEAL'!M4455</f>
        <v>CONCRETO</v>
      </c>
      <c r="J4504" s="180" t="str">
        <f>+'INFO SEAL'!N4455&amp;"-"&amp;F4504</f>
        <v>PPC19-MT</v>
      </c>
      <c r="K4504" s="180"/>
      <c r="L4504" s="182" t="str">
        <f>+VLOOKUP('INFO SEAL'!N4455,$J$8:$V$50,3,FALSE)</f>
        <v>POSTE DE CONCRETO ARMADO DE 13/300/150/345</v>
      </c>
      <c r="M4504" s="33">
        <f t="shared" si="154"/>
        <v>0.5</v>
      </c>
    </row>
    <row r="4505" spans="1:13" x14ac:dyDescent="0.25">
      <c r="A4505" s="73">
        <f>+'INFO SEAL'!B4456</f>
        <v>4451</v>
      </c>
      <c r="B4505" s="180" t="str">
        <f t="shared" si="153"/>
        <v>SICODI</v>
      </c>
      <c r="C4505" s="180" t="str">
        <f>+'INFO SEAL'!C4456</f>
        <v>AREQUIPA</v>
      </c>
      <c r="D4505" s="180" t="str">
        <f>+'INFO SEAL'!D4456</f>
        <v>AREQUIPA</v>
      </c>
      <c r="E4505" s="180" t="str">
        <f>+'INFO SEAL'!E4456</f>
        <v>AREQUIPA</v>
      </c>
      <c r="F4505" s="180" t="str">
        <f>+IF('INFO SEAL'!I4456="BAJA TENSION","BT",IF('INFO SEAL'!I4456="MEDIA TENSION","MT","AT"))</f>
        <v>MT</v>
      </c>
      <c r="G4505" s="180">
        <f>+'INFO SEAL'!K4456</f>
        <v>13</v>
      </c>
      <c r="H4505" s="180" t="str">
        <f>+'INFO SEAL'!L4456</f>
        <v>POSTE</v>
      </c>
      <c r="I4505" s="180" t="str">
        <f>+'INFO SEAL'!M4456</f>
        <v>CONCRETO</v>
      </c>
      <c r="J4505" s="180" t="str">
        <f>+'INFO SEAL'!N4456&amp;"-"&amp;F4505</f>
        <v>PPC19-MT</v>
      </c>
      <c r="K4505" s="180"/>
      <c r="L4505" s="182" t="str">
        <f>+VLOOKUP('INFO SEAL'!N4456,$J$8:$V$50,3,FALSE)</f>
        <v>POSTE DE CONCRETO ARMADO DE 13/300/150/345</v>
      </c>
      <c r="M4505" s="33">
        <f t="shared" si="154"/>
        <v>0.5</v>
      </c>
    </row>
    <row r="4506" spans="1:13" x14ac:dyDescent="0.25">
      <c r="A4506" s="73">
        <f>+'INFO SEAL'!B4457</f>
        <v>4452</v>
      </c>
      <c r="B4506" s="180" t="str">
        <f t="shared" si="153"/>
        <v>SICODI</v>
      </c>
      <c r="C4506" s="180" t="str">
        <f>+'INFO SEAL'!C4457</f>
        <v>AREQUIPA</v>
      </c>
      <c r="D4506" s="180" t="str">
        <f>+'INFO SEAL'!D4457</f>
        <v>AREQUIPA</v>
      </c>
      <c r="E4506" s="180" t="str">
        <f>+'INFO SEAL'!E4457</f>
        <v>CAYMA</v>
      </c>
      <c r="F4506" s="180" t="str">
        <f>+IF('INFO SEAL'!I4457="BAJA TENSION","BT",IF('INFO SEAL'!I4457="MEDIA TENSION","MT","AT"))</f>
        <v>MT</v>
      </c>
      <c r="G4506" s="180">
        <f>+'INFO SEAL'!K4457</f>
        <v>13</v>
      </c>
      <c r="H4506" s="180" t="str">
        <f>+'INFO SEAL'!L4457</f>
        <v>POSTE</v>
      </c>
      <c r="I4506" s="180" t="str">
        <f>+'INFO SEAL'!M4457</f>
        <v>CONCRETO</v>
      </c>
      <c r="J4506" s="180" t="str">
        <f>+'INFO SEAL'!N4457&amp;"-"&amp;F4506</f>
        <v>PPC18-MT</v>
      </c>
      <c r="K4506" s="180"/>
      <c r="L4506" s="182" t="str">
        <f>+VLOOKUP('INFO SEAL'!N4457,$J$8:$V$50,3,FALSE)</f>
        <v>POSTE DE CONCRETO ARMADO DE 13/200/140/335</v>
      </c>
      <c r="M4506" s="33">
        <f t="shared" si="154"/>
        <v>0.4</v>
      </c>
    </row>
    <row r="4507" spans="1:13" x14ac:dyDescent="0.25">
      <c r="A4507" s="73">
        <f>+'INFO SEAL'!B4458</f>
        <v>4453</v>
      </c>
      <c r="B4507" s="180" t="str">
        <f t="shared" si="153"/>
        <v>SICODI</v>
      </c>
      <c r="C4507" s="180" t="str">
        <f>+'INFO SEAL'!C4458</f>
        <v>AREQUIPA</v>
      </c>
      <c r="D4507" s="180" t="str">
        <f>+'INFO SEAL'!D4458</f>
        <v>AREQUIPA</v>
      </c>
      <c r="E4507" s="180" t="str">
        <f>+'INFO SEAL'!E4458</f>
        <v>CAYMA</v>
      </c>
      <c r="F4507" s="180" t="str">
        <f>+IF('INFO SEAL'!I4458="BAJA TENSION","BT",IF('INFO SEAL'!I4458="MEDIA TENSION","MT","AT"))</f>
        <v>MT</v>
      </c>
      <c r="G4507" s="180">
        <f>+'INFO SEAL'!K4458</f>
        <v>13</v>
      </c>
      <c r="H4507" s="180" t="str">
        <f>+'INFO SEAL'!L4458</f>
        <v>POSTE</v>
      </c>
      <c r="I4507" s="180" t="str">
        <f>+'INFO SEAL'!M4458</f>
        <v>CONCRETO</v>
      </c>
      <c r="J4507" s="180" t="str">
        <f>+'INFO SEAL'!N4458&amp;"-"&amp;F4507</f>
        <v>PPC19-MT</v>
      </c>
      <c r="K4507" s="180"/>
      <c r="L4507" s="182" t="str">
        <f>+VLOOKUP('INFO SEAL'!N4458,$J$8:$V$50,3,FALSE)</f>
        <v>POSTE DE CONCRETO ARMADO DE 13/300/150/345</v>
      </c>
      <c r="M4507" s="33">
        <f t="shared" si="154"/>
        <v>0.5</v>
      </c>
    </row>
    <row r="4508" spans="1:13" x14ac:dyDescent="0.25">
      <c r="A4508" s="73">
        <f>+'INFO SEAL'!B4459</f>
        <v>4454</v>
      </c>
      <c r="B4508" s="180" t="str">
        <f t="shared" si="153"/>
        <v>SICODI</v>
      </c>
      <c r="C4508" s="180" t="str">
        <f>+'INFO SEAL'!C4459</f>
        <v>AREQUIPA</v>
      </c>
      <c r="D4508" s="180" t="str">
        <f>+'INFO SEAL'!D4459</f>
        <v>AREQUIPA</v>
      </c>
      <c r="E4508" s="180" t="str">
        <f>+'INFO SEAL'!E4459</f>
        <v>CAYMA</v>
      </c>
      <c r="F4508" s="180" t="str">
        <f>+IF('INFO SEAL'!I4459="BAJA TENSION","BT",IF('INFO SEAL'!I4459="MEDIA TENSION","MT","AT"))</f>
        <v>MT</v>
      </c>
      <c r="G4508" s="180">
        <f>+'INFO SEAL'!K4459</f>
        <v>12</v>
      </c>
      <c r="H4508" s="180" t="str">
        <f>+'INFO SEAL'!L4459</f>
        <v>POSTE</v>
      </c>
      <c r="I4508" s="180" t="str">
        <f>+'INFO SEAL'!M4459</f>
        <v>MADERA</v>
      </c>
      <c r="J4508" s="180" t="str">
        <f>+'INFO SEAL'!N4459&amp;"-"&amp;F4508</f>
        <v>PPM19-MT</v>
      </c>
      <c r="K4508" s="180"/>
      <c r="L4508" s="182" t="str">
        <f>+VLOOKUP('INFO SEAL'!N4459,$J$8:$V$50,3,FALSE)</f>
        <v>POSTE DE MADERA TRATADA DE 12 mts. CL.4</v>
      </c>
      <c r="M4508" s="33">
        <f t="shared" si="154"/>
        <v>1</v>
      </c>
    </row>
    <row r="4509" spans="1:13" x14ac:dyDescent="0.25">
      <c r="A4509" s="73">
        <f>+'INFO SEAL'!B4460</f>
        <v>4455</v>
      </c>
      <c r="B4509" s="180" t="str">
        <f t="shared" si="153"/>
        <v>SICODI</v>
      </c>
      <c r="C4509" s="180" t="str">
        <f>+'INFO SEAL'!C4460</f>
        <v>AREQUIPA</v>
      </c>
      <c r="D4509" s="180" t="str">
        <f>+'INFO SEAL'!D4460</f>
        <v>AREQUIPA</v>
      </c>
      <c r="E4509" s="180" t="str">
        <f>+'INFO SEAL'!E4460</f>
        <v>AREQUIPA</v>
      </c>
      <c r="F4509" s="180" t="str">
        <f>+IF('INFO SEAL'!I4460="BAJA TENSION","BT",IF('INFO SEAL'!I4460="MEDIA TENSION","MT","AT"))</f>
        <v>MT</v>
      </c>
      <c r="G4509" s="180">
        <f>+'INFO SEAL'!K4460</f>
        <v>12</v>
      </c>
      <c r="H4509" s="180" t="str">
        <f>+'INFO SEAL'!L4460</f>
        <v>POSTE</v>
      </c>
      <c r="I4509" s="180" t="str">
        <f>+'INFO SEAL'!M4460</f>
        <v>MADERA</v>
      </c>
      <c r="J4509" s="180" t="str">
        <f>+'INFO SEAL'!N4460&amp;"-"&amp;F4509</f>
        <v>PPM19-MT</v>
      </c>
      <c r="K4509" s="180"/>
      <c r="L4509" s="182" t="str">
        <f>+VLOOKUP('INFO SEAL'!N4460,$J$8:$V$50,3,FALSE)</f>
        <v>POSTE DE MADERA TRATADA DE 12 mts. CL.4</v>
      </c>
      <c r="M4509" s="33">
        <f t="shared" si="154"/>
        <v>1</v>
      </c>
    </row>
    <row r="4510" spans="1:13" x14ac:dyDescent="0.25">
      <c r="A4510" s="73">
        <f>+'INFO SEAL'!B4461</f>
        <v>4456</v>
      </c>
      <c r="B4510" s="180" t="str">
        <f t="shared" si="153"/>
        <v>SICODI</v>
      </c>
      <c r="C4510" s="180" t="str">
        <f>+'INFO SEAL'!C4461</f>
        <v>AREQUIPA</v>
      </c>
      <c r="D4510" s="180" t="str">
        <f>+'INFO SEAL'!D4461</f>
        <v>AREQUIPA</v>
      </c>
      <c r="E4510" s="180" t="str">
        <f>+'INFO SEAL'!E4461</f>
        <v>AREQUIPA</v>
      </c>
      <c r="F4510" s="180" t="str">
        <f>+IF('INFO SEAL'!I4461="BAJA TENSION","BT",IF('INFO SEAL'!I4461="MEDIA TENSION","MT","AT"))</f>
        <v>MT</v>
      </c>
      <c r="G4510" s="180">
        <f>+'INFO SEAL'!K4461</f>
        <v>12</v>
      </c>
      <c r="H4510" s="180" t="str">
        <f>+'INFO SEAL'!L4461</f>
        <v>POSTE</v>
      </c>
      <c r="I4510" s="180" t="str">
        <f>+'INFO SEAL'!M4461</f>
        <v>CONCRETO</v>
      </c>
      <c r="J4510" s="180" t="str">
        <f>+'INFO SEAL'!N4461&amp;"-"&amp;F4510</f>
        <v>PPC15-MT</v>
      </c>
      <c r="K4510" s="180"/>
      <c r="L4510" s="182" t="str">
        <f>+VLOOKUP('INFO SEAL'!N4461,$J$8:$V$50,3,FALSE)</f>
        <v>POSTE DE CONCRETO ARMADO DE 12/200/120/300</v>
      </c>
      <c r="M4510" s="33">
        <f t="shared" si="154"/>
        <v>0.3</v>
      </c>
    </row>
    <row r="4511" spans="1:13" x14ac:dyDescent="0.25">
      <c r="A4511" s="73">
        <f>+'INFO SEAL'!B4462</f>
        <v>4457</v>
      </c>
      <c r="B4511" s="180" t="str">
        <f t="shared" si="153"/>
        <v>SICODI</v>
      </c>
      <c r="C4511" s="180" t="str">
        <f>+'INFO SEAL'!C4462</f>
        <v>AREQUIPA</v>
      </c>
      <c r="D4511" s="180" t="str">
        <f>+'INFO SEAL'!D4462</f>
        <v>AREQUIPA</v>
      </c>
      <c r="E4511" s="180" t="str">
        <f>+'INFO SEAL'!E4462</f>
        <v>YANAHUARA</v>
      </c>
      <c r="F4511" s="180" t="str">
        <f>+IF('INFO SEAL'!I4462="BAJA TENSION","BT",IF('INFO SEAL'!I4462="MEDIA TENSION","MT","AT"))</f>
        <v>BT</v>
      </c>
      <c r="G4511" s="180">
        <f>+'INFO SEAL'!K4462</f>
        <v>8</v>
      </c>
      <c r="H4511" s="180" t="str">
        <f>+'INFO SEAL'!L4462</f>
        <v>POSTE</v>
      </c>
      <c r="I4511" s="180" t="str">
        <f>+'INFO SEAL'!M4462</f>
        <v>CONCRETO</v>
      </c>
      <c r="J4511" s="180" t="str">
        <f>+'INFO SEAL'!N4462&amp;"-"&amp;F4511</f>
        <v>PPC06-BT</v>
      </c>
      <c r="K4511" s="180"/>
      <c r="L4511" s="182" t="str">
        <f>+VLOOKUP('INFO SEAL'!N4462,$J$8:$V$50,3,FALSE)</f>
        <v>POSTE DE CONCRETO ARMADO DE  8/300/120/240</v>
      </c>
      <c r="M4511" s="33">
        <f t="shared" si="154"/>
        <v>0.1</v>
      </c>
    </row>
    <row r="4512" spans="1:13" x14ac:dyDescent="0.25">
      <c r="A4512" s="73">
        <f>+'INFO SEAL'!B4463</f>
        <v>4458</v>
      </c>
      <c r="B4512" s="180" t="str">
        <f t="shared" si="153"/>
        <v>SICODI</v>
      </c>
      <c r="C4512" s="180" t="str">
        <f>+'INFO SEAL'!C4463</f>
        <v>AREQUIPA</v>
      </c>
      <c r="D4512" s="180" t="str">
        <f>+'INFO SEAL'!D4463</f>
        <v>AREQUIPA</v>
      </c>
      <c r="E4512" s="180" t="str">
        <f>+'INFO SEAL'!E4463</f>
        <v>CAYMA</v>
      </c>
      <c r="F4512" s="180" t="str">
        <f>+IF('INFO SEAL'!I4463="BAJA TENSION","BT",IF('INFO SEAL'!I4463="MEDIA TENSION","MT","AT"))</f>
        <v>MT</v>
      </c>
      <c r="G4512" s="180">
        <f>+'INFO SEAL'!K4463</f>
        <v>12</v>
      </c>
      <c r="H4512" s="180" t="str">
        <f>+'INFO SEAL'!L4463</f>
        <v>POSTE</v>
      </c>
      <c r="I4512" s="180" t="str">
        <f>+'INFO SEAL'!M4463</f>
        <v>CONCRETO</v>
      </c>
      <c r="J4512" s="180" t="str">
        <f>+'INFO SEAL'!N4463&amp;"-"&amp;F4512</f>
        <v>PPC15-MT</v>
      </c>
      <c r="K4512" s="180"/>
      <c r="L4512" s="182" t="str">
        <f>+VLOOKUP('INFO SEAL'!N4463,$J$8:$V$50,3,FALSE)</f>
        <v>POSTE DE CONCRETO ARMADO DE 12/200/120/300</v>
      </c>
      <c r="M4512" s="33">
        <f t="shared" si="154"/>
        <v>0.3</v>
      </c>
    </row>
    <row r="4513" spans="1:13" x14ac:dyDescent="0.25">
      <c r="A4513" s="73">
        <f>+'INFO SEAL'!B4464</f>
        <v>4459</v>
      </c>
      <c r="B4513" s="180" t="str">
        <f t="shared" si="153"/>
        <v>SICODI</v>
      </c>
      <c r="C4513" s="180" t="str">
        <f>+'INFO SEAL'!C4464</f>
        <v>AREQUIPA</v>
      </c>
      <c r="D4513" s="180" t="str">
        <f>+'INFO SEAL'!D4464</f>
        <v>AREQUIPA</v>
      </c>
      <c r="E4513" s="180" t="str">
        <f>+'INFO SEAL'!E4464</f>
        <v>CAYMA</v>
      </c>
      <c r="F4513" s="180" t="str">
        <f>+IF('INFO SEAL'!I4464="BAJA TENSION","BT",IF('INFO SEAL'!I4464="MEDIA TENSION","MT","AT"))</f>
        <v>MT</v>
      </c>
      <c r="G4513" s="180">
        <f>+'INFO SEAL'!K4464</f>
        <v>12</v>
      </c>
      <c r="H4513" s="180" t="str">
        <f>+'INFO SEAL'!L4464</f>
        <v>POSTE</v>
      </c>
      <c r="I4513" s="180" t="str">
        <f>+'INFO SEAL'!M4464</f>
        <v>CONCRETO</v>
      </c>
      <c r="J4513" s="180" t="str">
        <f>+'INFO SEAL'!N4464&amp;"-"&amp;F4513</f>
        <v>PPC15-MT</v>
      </c>
      <c r="K4513" s="180"/>
      <c r="L4513" s="182" t="str">
        <f>+VLOOKUP('INFO SEAL'!N4464,$J$8:$V$50,3,FALSE)</f>
        <v>POSTE DE CONCRETO ARMADO DE 12/200/120/300</v>
      </c>
      <c r="M4513" s="33">
        <f t="shared" si="154"/>
        <v>0.3</v>
      </c>
    </row>
    <row r="4514" spans="1:13" x14ac:dyDescent="0.25">
      <c r="A4514" s="73">
        <f>+'INFO SEAL'!B4465</f>
        <v>4460</v>
      </c>
      <c r="B4514" s="180" t="str">
        <f t="shared" si="153"/>
        <v>SICODI</v>
      </c>
      <c r="C4514" s="180" t="str">
        <f>+'INFO SEAL'!C4465</f>
        <v>AREQUIPA</v>
      </c>
      <c r="D4514" s="180" t="str">
        <f>+'INFO SEAL'!D4465</f>
        <v>AREQUIPA</v>
      </c>
      <c r="E4514" s="180" t="str">
        <f>+'INFO SEAL'!E4465</f>
        <v>CAYMA</v>
      </c>
      <c r="F4514" s="180" t="str">
        <f>+IF('INFO SEAL'!I4465="BAJA TENSION","BT",IF('INFO SEAL'!I4465="MEDIA TENSION","MT","AT"))</f>
        <v>MT</v>
      </c>
      <c r="G4514" s="180">
        <f>+'INFO SEAL'!K4465</f>
        <v>12</v>
      </c>
      <c r="H4514" s="180" t="str">
        <f>+'INFO SEAL'!L4465</f>
        <v>POSTE</v>
      </c>
      <c r="I4514" s="180" t="str">
        <f>+'INFO SEAL'!M4465</f>
        <v>CONCRETO</v>
      </c>
      <c r="J4514" s="180" t="str">
        <f>+'INFO SEAL'!N4465&amp;"-"&amp;F4514</f>
        <v>PPC15-MT</v>
      </c>
      <c r="K4514" s="180"/>
      <c r="L4514" s="182" t="str">
        <f>+VLOOKUP('INFO SEAL'!N4465,$J$8:$V$50,3,FALSE)</f>
        <v>POSTE DE CONCRETO ARMADO DE 12/200/120/300</v>
      </c>
      <c r="M4514" s="33">
        <f t="shared" si="154"/>
        <v>0.3</v>
      </c>
    </row>
    <row r="4515" spans="1:13" x14ac:dyDescent="0.25">
      <c r="A4515" s="73">
        <f>+'INFO SEAL'!B4466</f>
        <v>4461</v>
      </c>
      <c r="B4515" s="180" t="str">
        <f t="shared" si="153"/>
        <v>SICODI</v>
      </c>
      <c r="C4515" s="180" t="str">
        <f>+'INFO SEAL'!C4466</f>
        <v>AREQUIPA</v>
      </c>
      <c r="D4515" s="180" t="str">
        <f>+'INFO SEAL'!D4466</f>
        <v>AREQUIPA</v>
      </c>
      <c r="E4515" s="180" t="str">
        <f>+'INFO SEAL'!E4466</f>
        <v>CAYMA</v>
      </c>
      <c r="F4515" s="180" t="str">
        <f>+IF('INFO SEAL'!I4466="BAJA TENSION","BT",IF('INFO SEAL'!I4466="MEDIA TENSION","MT","AT"))</f>
        <v>MT</v>
      </c>
      <c r="G4515" s="180">
        <f>+'INFO SEAL'!K4466</f>
        <v>12</v>
      </c>
      <c r="H4515" s="180" t="str">
        <f>+'INFO SEAL'!L4466</f>
        <v>POSTE</v>
      </c>
      <c r="I4515" s="180" t="str">
        <f>+'INFO SEAL'!M4466</f>
        <v>CONCRETO</v>
      </c>
      <c r="J4515" s="180" t="str">
        <f>+'INFO SEAL'!N4466&amp;"-"&amp;F4515</f>
        <v>PPC15-MT</v>
      </c>
      <c r="K4515" s="180"/>
      <c r="L4515" s="182" t="str">
        <f>+VLOOKUP('INFO SEAL'!N4466,$J$8:$V$50,3,FALSE)</f>
        <v>POSTE DE CONCRETO ARMADO DE 12/200/120/300</v>
      </c>
      <c r="M4515" s="33">
        <f t="shared" si="154"/>
        <v>0.3</v>
      </c>
    </row>
    <row r="4516" spans="1:13" x14ac:dyDescent="0.25">
      <c r="A4516" s="73">
        <f>+'INFO SEAL'!B4467</f>
        <v>4462</v>
      </c>
      <c r="B4516" s="180" t="str">
        <f t="shared" si="153"/>
        <v>SICODI</v>
      </c>
      <c r="C4516" s="180" t="str">
        <f>+'INFO SEAL'!C4467</f>
        <v>AREQUIPA</v>
      </c>
      <c r="D4516" s="180" t="str">
        <f>+'INFO SEAL'!D4467</f>
        <v>AREQUIPA</v>
      </c>
      <c r="E4516" s="180" t="str">
        <f>+'INFO SEAL'!E4467</f>
        <v>CAYMA</v>
      </c>
      <c r="F4516" s="180" t="str">
        <f>+IF('INFO SEAL'!I4467="BAJA TENSION","BT",IF('INFO SEAL'!I4467="MEDIA TENSION","MT","AT"))</f>
        <v>MT</v>
      </c>
      <c r="G4516" s="180">
        <f>+'INFO SEAL'!K4467</f>
        <v>12</v>
      </c>
      <c r="H4516" s="180" t="str">
        <f>+'INFO SEAL'!L4467</f>
        <v>POSTE</v>
      </c>
      <c r="I4516" s="180" t="str">
        <f>+'INFO SEAL'!M4467</f>
        <v>CONCRETO</v>
      </c>
      <c r="J4516" s="180" t="str">
        <f>+'INFO SEAL'!N4467&amp;"-"&amp;F4516</f>
        <v>PPC15-MT</v>
      </c>
      <c r="K4516" s="180"/>
      <c r="L4516" s="182" t="str">
        <f>+VLOOKUP('INFO SEAL'!N4467,$J$8:$V$50,3,FALSE)</f>
        <v>POSTE DE CONCRETO ARMADO DE 12/200/120/300</v>
      </c>
      <c r="M4516" s="33">
        <f t="shared" si="154"/>
        <v>0.3</v>
      </c>
    </row>
    <row r="4517" spans="1:13" x14ac:dyDescent="0.25">
      <c r="A4517" s="73">
        <f>+'INFO SEAL'!B4468</f>
        <v>4463</v>
      </c>
      <c r="B4517" s="180" t="str">
        <f t="shared" si="153"/>
        <v>SICODI</v>
      </c>
      <c r="C4517" s="180" t="str">
        <f>+'INFO SEAL'!C4468</f>
        <v>AREQUIPA</v>
      </c>
      <c r="D4517" s="180" t="str">
        <f>+'INFO SEAL'!D4468</f>
        <v>AREQUIPA</v>
      </c>
      <c r="E4517" s="180" t="str">
        <f>+'INFO SEAL'!E4468</f>
        <v>CAYMA</v>
      </c>
      <c r="F4517" s="180" t="str">
        <f>+IF('INFO SEAL'!I4468="BAJA TENSION","BT",IF('INFO SEAL'!I4468="MEDIA TENSION","MT","AT"))</f>
        <v>MT</v>
      </c>
      <c r="G4517" s="180">
        <f>+'INFO SEAL'!K4468</f>
        <v>12</v>
      </c>
      <c r="H4517" s="180" t="str">
        <f>+'INFO SEAL'!L4468</f>
        <v>POSTE</v>
      </c>
      <c r="I4517" s="180" t="str">
        <f>+'INFO SEAL'!M4468</f>
        <v>CONCRETO</v>
      </c>
      <c r="J4517" s="180" t="str">
        <f>+'INFO SEAL'!N4468&amp;"-"&amp;F4517</f>
        <v>PPC15-MT</v>
      </c>
      <c r="K4517" s="180"/>
      <c r="L4517" s="182" t="str">
        <f>+VLOOKUP('INFO SEAL'!N4468,$J$8:$V$50,3,FALSE)</f>
        <v>POSTE DE CONCRETO ARMADO DE 12/200/120/300</v>
      </c>
      <c r="M4517" s="33">
        <f t="shared" si="154"/>
        <v>0.3</v>
      </c>
    </row>
    <row r="4518" spans="1:13" x14ac:dyDescent="0.25">
      <c r="A4518" s="73">
        <f>+'INFO SEAL'!B4469</f>
        <v>4464</v>
      </c>
      <c r="B4518" s="180" t="str">
        <f t="shared" si="153"/>
        <v>SICODI</v>
      </c>
      <c r="C4518" s="180" t="str">
        <f>+'INFO SEAL'!C4469</f>
        <v>AREQUIPA</v>
      </c>
      <c r="D4518" s="180" t="str">
        <f>+'INFO SEAL'!D4469</f>
        <v>AREQUIPA</v>
      </c>
      <c r="E4518" s="180" t="str">
        <f>+'INFO SEAL'!E4469</f>
        <v>CAYMA</v>
      </c>
      <c r="F4518" s="180" t="str">
        <f>+IF('INFO SEAL'!I4469="BAJA TENSION","BT",IF('INFO SEAL'!I4469="MEDIA TENSION","MT","AT"))</f>
        <v>MT</v>
      </c>
      <c r="G4518" s="180">
        <f>+'INFO SEAL'!K4469</f>
        <v>14</v>
      </c>
      <c r="H4518" s="180" t="str">
        <f>+'INFO SEAL'!L4469</f>
        <v>POSTE</v>
      </c>
      <c r="I4518" s="180" t="str">
        <f>+'INFO SEAL'!M4469</f>
        <v>CONCRETO</v>
      </c>
      <c r="J4518" s="180" t="str">
        <f>+'INFO SEAL'!N4469&amp;"-"&amp;F4518</f>
        <v>PPC22-MT</v>
      </c>
      <c r="K4518" s="180"/>
      <c r="L4518" s="182" t="str">
        <f>+VLOOKUP('INFO SEAL'!N4469,$J$8:$V$50,3,FALSE)</f>
        <v>POSTE DE CONCRETO ARMADO DE 15/200/135/360</v>
      </c>
      <c r="M4518" s="33">
        <f t="shared" si="154"/>
        <v>0.5</v>
      </c>
    </row>
    <row r="4519" spans="1:13" x14ac:dyDescent="0.25">
      <c r="A4519" s="73">
        <f>+'INFO SEAL'!B4470</f>
        <v>4465</v>
      </c>
      <c r="B4519" s="180" t="str">
        <f t="shared" si="153"/>
        <v>SICODI</v>
      </c>
      <c r="C4519" s="180" t="str">
        <f>+'INFO SEAL'!C4470</f>
        <v>AREQUIPA</v>
      </c>
      <c r="D4519" s="180" t="str">
        <f>+'INFO SEAL'!D4470</f>
        <v>AREQUIPA</v>
      </c>
      <c r="E4519" s="180" t="str">
        <f>+'INFO SEAL'!E4470</f>
        <v>CAYMA</v>
      </c>
      <c r="F4519" s="180" t="str">
        <f>+IF('INFO SEAL'!I4470="BAJA TENSION","BT",IF('INFO SEAL'!I4470="MEDIA TENSION","MT","AT"))</f>
        <v>BT</v>
      </c>
      <c r="G4519" s="180">
        <f>+'INFO SEAL'!K4470</f>
        <v>7</v>
      </c>
      <c r="H4519" s="180" t="str">
        <f>+'INFO SEAL'!L4470</f>
        <v>POSTE</v>
      </c>
      <c r="I4519" s="180" t="str">
        <f>+'INFO SEAL'!M4470</f>
        <v>CONCRETO</v>
      </c>
      <c r="J4519" s="180" t="str">
        <f>+'INFO SEAL'!N4470&amp;"-"&amp;F4519</f>
        <v>PPC02-BT</v>
      </c>
      <c r="K4519" s="180"/>
      <c r="L4519" s="182" t="str">
        <f>+VLOOKUP('INFO SEAL'!N4470,$J$8:$V$50,3,FALSE)</f>
        <v>POSTE DE CONCRETO ARMADO DE  7/200/120/225</v>
      </c>
      <c r="M4519" s="33">
        <f t="shared" si="154"/>
        <v>0.1</v>
      </c>
    </row>
    <row r="4520" spans="1:13" x14ac:dyDescent="0.25">
      <c r="A4520" s="73">
        <f>+'INFO SEAL'!B4471</f>
        <v>4466</v>
      </c>
      <c r="B4520" s="180" t="str">
        <f t="shared" si="153"/>
        <v>SICODI</v>
      </c>
      <c r="C4520" s="180" t="str">
        <f>+'INFO SEAL'!C4471</f>
        <v>AREQUIPA</v>
      </c>
      <c r="D4520" s="180" t="str">
        <f>+'INFO SEAL'!D4471</f>
        <v>AREQUIPA</v>
      </c>
      <c r="E4520" s="180" t="str">
        <f>+'INFO SEAL'!E4471</f>
        <v>AREQUIPA</v>
      </c>
      <c r="F4520" s="180" t="str">
        <f>+IF('INFO SEAL'!I4471="BAJA TENSION","BT",IF('INFO SEAL'!I4471="MEDIA TENSION","MT","AT"))</f>
        <v>MT</v>
      </c>
      <c r="G4520" s="180">
        <f>+'INFO SEAL'!K4471</f>
        <v>12</v>
      </c>
      <c r="H4520" s="180" t="str">
        <f>+'INFO SEAL'!L4471</f>
        <v>POSTE</v>
      </c>
      <c r="I4520" s="180" t="str">
        <f>+'INFO SEAL'!M4471</f>
        <v>CONCRETO</v>
      </c>
      <c r="J4520" s="180" t="str">
        <f>+'INFO SEAL'!N4471&amp;"-"&amp;F4520</f>
        <v>PPC15-MT</v>
      </c>
      <c r="K4520" s="180"/>
      <c r="L4520" s="182" t="str">
        <f>+VLOOKUP('INFO SEAL'!N4471,$J$8:$V$50,3,FALSE)</f>
        <v>POSTE DE CONCRETO ARMADO DE 12/200/120/300</v>
      </c>
      <c r="M4520" s="33">
        <f t="shared" si="154"/>
        <v>0.3</v>
      </c>
    </row>
    <row r="4521" spans="1:13" x14ac:dyDescent="0.25">
      <c r="A4521" s="73">
        <f>+'INFO SEAL'!B4472</f>
        <v>4467</v>
      </c>
      <c r="B4521" s="180" t="str">
        <f t="shared" si="153"/>
        <v>SICODI</v>
      </c>
      <c r="C4521" s="180" t="str">
        <f>+'INFO SEAL'!C4472</f>
        <v>AREQUIPA</v>
      </c>
      <c r="D4521" s="180" t="str">
        <f>+'INFO SEAL'!D4472</f>
        <v>AREQUIPA</v>
      </c>
      <c r="E4521" s="180" t="str">
        <f>+'INFO SEAL'!E4472</f>
        <v>CAYMA</v>
      </c>
      <c r="F4521" s="180" t="str">
        <f>+IF('INFO SEAL'!I4472="BAJA TENSION","BT",IF('INFO SEAL'!I4472="MEDIA TENSION","MT","AT"))</f>
        <v>BT</v>
      </c>
      <c r="G4521" s="180">
        <f>+'INFO SEAL'!K4472</f>
        <v>7</v>
      </c>
      <c r="H4521" s="180" t="str">
        <f>+'INFO SEAL'!L4472</f>
        <v>POSTE</v>
      </c>
      <c r="I4521" s="180" t="str">
        <f>+'INFO SEAL'!M4472</f>
        <v>CONCRETO</v>
      </c>
      <c r="J4521" s="180" t="str">
        <f>+'INFO SEAL'!N4472&amp;"-"&amp;F4521</f>
        <v>PPC02-BT</v>
      </c>
      <c r="K4521" s="180"/>
      <c r="L4521" s="182" t="str">
        <f>+VLOOKUP('INFO SEAL'!N4472,$J$8:$V$50,3,FALSE)</f>
        <v>POSTE DE CONCRETO ARMADO DE  7/200/120/225</v>
      </c>
      <c r="M4521" s="33">
        <f t="shared" si="154"/>
        <v>0.1</v>
      </c>
    </row>
    <row r="4522" spans="1:13" x14ac:dyDescent="0.25">
      <c r="A4522" s="73">
        <f>+'INFO SEAL'!B4473</f>
        <v>4468</v>
      </c>
      <c r="B4522" s="180" t="str">
        <f t="shared" si="153"/>
        <v>SICODI</v>
      </c>
      <c r="C4522" s="180" t="str">
        <f>+'INFO SEAL'!C4473</f>
        <v>AREQUIPA</v>
      </c>
      <c r="D4522" s="180" t="str">
        <f>+'INFO SEAL'!D4473</f>
        <v>AREQUIPA</v>
      </c>
      <c r="E4522" s="180" t="str">
        <f>+'INFO SEAL'!E4473</f>
        <v>AREQUIPA</v>
      </c>
      <c r="F4522" s="180" t="str">
        <f>+IF('INFO SEAL'!I4473="BAJA TENSION","BT",IF('INFO SEAL'!I4473="MEDIA TENSION","MT","AT"))</f>
        <v>MT</v>
      </c>
      <c r="G4522" s="180">
        <f>+'INFO SEAL'!K4473</f>
        <v>12</v>
      </c>
      <c r="H4522" s="180" t="str">
        <f>+'INFO SEAL'!L4473</f>
        <v>POSTE</v>
      </c>
      <c r="I4522" s="180" t="str">
        <f>+'INFO SEAL'!M4473</f>
        <v>CONCRETO</v>
      </c>
      <c r="J4522" s="180" t="str">
        <f>+'INFO SEAL'!N4473&amp;"-"&amp;F4522</f>
        <v>PPC15-MT</v>
      </c>
      <c r="K4522" s="180"/>
      <c r="L4522" s="182" t="str">
        <f>+VLOOKUP('INFO SEAL'!N4473,$J$8:$V$50,3,FALSE)</f>
        <v>POSTE DE CONCRETO ARMADO DE 12/200/120/300</v>
      </c>
      <c r="M4522" s="33">
        <f t="shared" si="154"/>
        <v>0.3</v>
      </c>
    </row>
    <row r="4523" spans="1:13" x14ac:dyDescent="0.25">
      <c r="A4523" s="73">
        <f>+'INFO SEAL'!B4474</f>
        <v>4469</v>
      </c>
      <c r="B4523" s="180" t="str">
        <f t="shared" si="153"/>
        <v>SICODI</v>
      </c>
      <c r="C4523" s="180" t="str">
        <f>+'INFO SEAL'!C4474</f>
        <v>AREQUIPA</v>
      </c>
      <c r="D4523" s="180" t="str">
        <f>+'INFO SEAL'!D4474</f>
        <v>AREQUIPA</v>
      </c>
      <c r="E4523" s="180" t="str">
        <f>+'INFO SEAL'!E4474</f>
        <v>CAYMA</v>
      </c>
      <c r="F4523" s="180" t="str">
        <f>+IF('INFO SEAL'!I4474="BAJA TENSION","BT",IF('INFO SEAL'!I4474="MEDIA TENSION","MT","AT"))</f>
        <v>MT</v>
      </c>
      <c r="G4523" s="180">
        <f>+'INFO SEAL'!K4474</f>
        <v>12</v>
      </c>
      <c r="H4523" s="180" t="str">
        <f>+'INFO SEAL'!L4474</f>
        <v>POSTE</v>
      </c>
      <c r="I4523" s="180" t="str">
        <f>+'INFO SEAL'!M4474</f>
        <v>CONCRETO</v>
      </c>
      <c r="J4523" s="180" t="str">
        <f>+'INFO SEAL'!N4474&amp;"-"&amp;F4523</f>
        <v>PPC15-MT</v>
      </c>
      <c r="K4523" s="180"/>
      <c r="L4523" s="182" t="str">
        <f>+VLOOKUP('INFO SEAL'!N4474,$J$8:$V$50,3,FALSE)</f>
        <v>POSTE DE CONCRETO ARMADO DE 12/200/120/300</v>
      </c>
      <c r="M4523" s="33">
        <f t="shared" si="154"/>
        <v>0.3</v>
      </c>
    </row>
    <row r="4524" spans="1:13" x14ac:dyDescent="0.25">
      <c r="A4524" s="73">
        <f>+'INFO SEAL'!B4475</f>
        <v>4470</v>
      </c>
      <c r="B4524" s="180" t="str">
        <f t="shared" si="153"/>
        <v>SICODI</v>
      </c>
      <c r="C4524" s="180" t="str">
        <f>+'INFO SEAL'!C4475</f>
        <v>AREQUIPA</v>
      </c>
      <c r="D4524" s="180" t="str">
        <f>+'INFO SEAL'!D4475</f>
        <v>AREQUIPA</v>
      </c>
      <c r="E4524" s="180" t="str">
        <f>+'INFO SEAL'!E4475</f>
        <v>AREQUIPA</v>
      </c>
      <c r="F4524" s="180" t="str">
        <f>+IF('INFO SEAL'!I4475="BAJA TENSION","BT",IF('INFO SEAL'!I4475="MEDIA TENSION","MT","AT"))</f>
        <v>MT</v>
      </c>
      <c r="G4524" s="180">
        <f>+'INFO SEAL'!K4475</f>
        <v>12</v>
      </c>
      <c r="H4524" s="180" t="str">
        <f>+'INFO SEAL'!L4475</f>
        <v>POSTE</v>
      </c>
      <c r="I4524" s="180" t="str">
        <f>+'INFO SEAL'!M4475</f>
        <v>CONCRETO</v>
      </c>
      <c r="J4524" s="180" t="str">
        <f>+'INFO SEAL'!N4475&amp;"-"&amp;F4524</f>
        <v>PPC15-MT</v>
      </c>
      <c r="K4524" s="180"/>
      <c r="L4524" s="182" t="str">
        <f>+VLOOKUP('INFO SEAL'!N4475,$J$8:$V$50,3,FALSE)</f>
        <v>POSTE DE CONCRETO ARMADO DE 12/200/120/300</v>
      </c>
      <c r="M4524" s="33">
        <f t="shared" si="154"/>
        <v>0.3</v>
      </c>
    </row>
    <row r="4525" spans="1:13" x14ac:dyDescent="0.25">
      <c r="A4525" s="73">
        <f>+'INFO SEAL'!B4476</f>
        <v>4471</v>
      </c>
      <c r="B4525" s="180" t="str">
        <f t="shared" si="153"/>
        <v>SICODI</v>
      </c>
      <c r="C4525" s="180" t="str">
        <f>+'INFO SEAL'!C4476</f>
        <v>AREQUIPA</v>
      </c>
      <c r="D4525" s="180" t="str">
        <f>+'INFO SEAL'!D4476</f>
        <v>AREQUIPA</v>
      </c>
      <c r="E4525" s="180" t="str">
        <f>+'INFO SEAL'!E4476</f>
        <v>CAYMA</v>
      </c>
      <c r="F4525" s="180" t="str">
        <f>+IF('INFO SEAL'!I4476="BAJA TENSION","BT",IF('INFO SEAL'!I4476="MEDIA TENSION","MT","AT"))</f>
        <v>MT</v>
      </c>
      <c r="G4525" s="180">
        <f>+'INFO SEAL'!K4476</f>
        <v>13</v>
      </c>
      <c r="H4525" s="180" t="str">
        <f>+'INFO SEAL'!L4476</f>
        <v>POSTE</v>
      </c>
      <c r="I4525" s="180" t="str">
        <f>+'INFO SEAL'!M4476</f>
        <v>CONCRETO</v>
      </c>
      <c r="J4525" s="180" t="str">
        <f>+'INFO SEAL'!N4476&amp;"-"&amp;F4525</f>
        <v>PPC18-MT</v>
      </c>
      <c r="K4525" s="180"/>
      <c r="L4525" s="182" t="str">
        <f>+VLOOKUP('INFO SEAL'!N4476,$J$8:$V$50,3,FALSE)</f>
        <v>POSTE DE CONCRETO ARMADO DE 13/200/140/335</v>
      </c>
      <c r="M4525" s="33">
        <f t="shared" si="154"/>
        <v>0.4</v>
      </c>
    </row>
    <row r="4526" spans="1:13" x14ac:dyDescent="0.25">
      <c r="A4526" s="73">
        <f>+'INFO SEAL'!B4477</f>
        <v>4472</v>
      </c>
      <c r="B4526" s="180" t="str">
        <f t="shared" si="153"/>
        <v>SICODI</v>
      </c>
      <c r="C4526" s="180" t="str">
        <f>+'INFO SEAL'!C4477</f>
        <v>AREQUIPA</v>
      </c>
      <c r="D4526" s="180" t="str">
        <f>+'INFO SEAL'!D4477</f>
        <v>AREQUIPA</v>
      </c>
      <c r="E4526" s="180" t="str">
        <f>+'INFO SEAL'!E4477</f>
        <v>AREQUIPA</v>
      </c>
      <c r="F4526" s="180" t="str">
        <f>+IF('INFO SEAL'!I4477="BAJA TENSION","BT",IF('INFO SEAL'!I4477="MEDIA TENSION","MT","AT"))</f>
        <v>MT</v>
      </c>
      <c r="G4526" s="180">
        <f>+'INFO SEAL'!K4477</f>
        <v>12</v>
      </c>
      <c r="H4526" s="180" t="str">
        <f>+'INFO SEAL'!L4477</f>
        <v>POSTE</v>
      </c>
      <c r="I4526" s="180" t="str">
        <f>+'INFO SEAL'!M4477</f>
        <v>MADERA</v>
      </c>
      <c r="J4526" s="180" t="str">
        <f>+'INFO SEAL'!N4477&amp;"-"&amp;F4526</f>
        <v>PPM19-MT</v>
      </c>
      <c r="K4526" s="180"/>
      <c r="L4526" s="182" t="str">
        <f>+VLOOKUP('INFO SEAL'!N4477,$J$8:$V$50,3,FALSE)</f>
        <v>POSTE DE MADERA TRATADA DE 12 mts. CL.4</v>
      </c>
      <c r="M4526" s="33">
        <f t="shared" si="154"/>
        <v>1</v>
      </c>
    </row>
    <row r="4527" spans="1:13" x14ac:dyDescent="0.25">
      <c r="A4527" s="73">
        <f>+'INFO SEAL'!B4478</f>
        <v>4473</v>
      </c>
      <c r="B4527" s="180" t="str">
        <f t="shared" si="153"/>
        <v>SICODI</v>
      </c>
      <c r="C4527" s="180" t="str">
        <f>+'INFO SEAL'!C4478</f>
        <v>AREQUIPA</v>
      </c>
      <c r="D4527" s="180" t="str">
        <f>+'INFO SEAL'!D4478</f>
        <v>AREQUIPA</v>
      </c>
      <c r="E4527" s="180" t="str">
        <f>+'INFO SEAL'!E4478</f>
        <v>AREQUIPA</v>
      </c>
      <c r="F4527" s="180" t="str">
        <f>+IF('INFO SEAL'!I4478="BAJA TENSION","BT",IF('INFO SEAL'!I4478="MEDIA TENSION","MT","AT"))</f>
        <v>MT</v>
      </c>
      <c r="G4527" s="180">
        <f>+'INFO SEAL'!K4478</f>
        <v>12</v>
      </c>
      <c r="H4527" s="180" t="str">
        <f>+'INFO SEAL'!L4478</f>
        <v>POSTE</v>
      </c>
      <c r="I4527" s="180" t="str">
        <f>+'INFO SEAL'!M4478</f>
        <v>CONCRETO</v>
      </c>
      <c r="J4527" s="180" t="str">
        <f>+'INFO SEAL'!N4478&amp;"-"&amp;F4527</f>
        <v>PPC15-MT</v>
      </c>
      <c r="K4527" s="180"/>
      <c r="L4527" s="182" t="str">
        <f>+VLOOKUP('INFO SEAL'!N4478,$J$8:$V$50,3,FALSE)</f>
        <v>POSTE DE CONCRETO ARMADO DE 12/200/120/300</v>
      </c>
      <c r="M4527" s="33">
        <f t="shared" si="154"/>
        <v>0.3</v>
      </c>
    </row>
    <row r="4528" spans="1:13" x14ac:dyDescent="0.25">
      <c r="A4528" s="73">
        <f>+'INFO SEAL'!B4479</f>
        <v>4474</v>
      </c>
      <c r="B4528" s="180" t="str">
        <f t="shared" si="153"/>
        <v>SICODI</v>
      </c>
      <c r="C4528" s="180" t="str">
        <f>+'INFO SEAL'!C4479</f>
        <v>AREQUIPA</v>
      </c>
      <c r="D4528" s="180" t="str">
        <f>+'INFO SEAL'!D4479</f>
        <v>AREQUIPA</v>
      </c>
      <c r="E4528" s="180" t="str">
        <f>+'INFO SEAL'!E4479</f>
        <v>AREQUIPA</v>
      </c>
      <c r="F4528" s="180" t="str">
        <f>+IF('INFO SEAL'!I4479="BAJA TENSION","BT",IF('INFO SEAL'!I4479="MEDIA TENSION","MT","AT"))</f>
        <v>MT</v>
      </c>
      <c r="G4528" s="180">
        <f>+'INFO SEAL'!K4479</f>
        <v>12</v>
      </c>
      <c r="H4528" s="180" t="str">
        <f>+'INFO SEAL'!L4479</f>
        <v>POSTE</v>
      </c>
      <c r="I4528" s="180" t="str">
        <f>+'INFO SEAL'!M4479</f>
        <v>MADERA</v>
      </c>
      <c r="J4528" s="180" t="str">
        <f>+'INFO SEAL'!N4479&amp;"-"&amp;F4528</f>
        <v>PPM19-MT</v>
      </c>
      <c r="K4528" s="180"/>
      <c r="L4528" s="182" t="str">
        <f>+VLOOKUP('INFO SEAL'!N4479,$J$8:$V$50,3,FALSE)</f>
        <v>POSTE DE MADERA TRATADA DE 12 mts. CL.4</v>
      </c>
      <c r="M4528" s="33">
        <f t="shared" si="154"/>
        <v>1</v>
      </c>
    </row>
    <row r="4529" spans="1:13" x14ac:dyDescent="0.25">
      <c r="A4529" s="73">
        <f>+'INFO SEAL'!B4480</f>
        <v>4475</v>
      </c>
      <c r="B4529" s="180" t="str">
        <f t="shared" si="153"/>
        <v>SICODI</v>
      </c>
      <c r="C4529" s="180" t="str">
        <f>+'INFO SEAL'!C4480</f>
        <v>AREQUIPA</v>
      </c>
      <c r="D4529" s="180" t="str">
        <f>+'INFO SEAL'!D4480</f>
        <v>AREQUIPA</v>
      </c>
      <c r="E4529" s="180" t="str">
        <f>+'INFO SEAL'!E4480</f>
        <v>AREQUIPA</v>
      </c>
      <c r="F4529" s="180" t="str">
        <f>+IF('INFO SEAL'!I4480="BAJA TENSION","BT",IF('INFO SEAL'!I4480="MEDIA TENSION","MT","AT"))</f>
        <v>MT</v>
      </c>
      <c r="G4529" s="180">
        <f>+'INFO SEAL'!K4480</f>
        <v>12</v>
      </c>
      <c r="H4529" s="180" t="str">
        <f>+'INFO SEAL'!L4480</f>
        <v>POSTE</v>
      </c>
      <c r="I4529" s="180" t="str">
        <f>+'INFO SEAL'!M4480</f>
        <v>MADERA</v>
      </c>
      <c r="J4529" s="180" t="str">
        <f>+'INFO SEAL'!N4480&amp;"-"&amp;F4529</f>
        <v>PPM19-MT</v>
      </c>
      <c r="K4529" s="180"/>
      <c r="L4529" s="182" t="str">
        <f>+VLOOKUP('INFO SEAL'!N4480,$J$8:$V$50,3,FALSE)</f>
        <v>POSTE DE MADERA TRATADA DE 12 mts. CL.4</v>
      </c>
      <c r="M4529" s="33">
        <f t="shared" si="154"/>
        <v>1</v>
      </c>
    </row>
    <row r="4530" spans="1:13" x14ac:dyDescent="0.25">
      <c r="A4530" s="73">
        <f>+'INFO SEAL'!B4481</f>
        <v>4476</v>
      </c>
      <c r="B4530" s="180" t="str">
        <f t="shared" si="153"/>
        <v>SICODI</v>
      </c>
      <c r="C4530" s="180" t="str">
        <f>+'INFO SEAL'!C4481</f>
        <v>AREQUIPA</v>
      </c>
      <c r="D4530" s="180" t="str">
        <f>+'INFO SEAL'!D4481</f>
        <v>AREQUIPA</v>
      </c>
      <c r="E4530" s="180" t="str">
        <f>+'INFO SEAL'!E4481</f>
        <v>AREQUIPA</v>
      </c>
      <c r="F4530" s="180" t="str">
        <f>+IF('INFO SEAL'!I4481="BAJA TENSION","BT",IF('INFO SEAL'!I4481="MEDIA TENSION","MT","AT"))</f>
        <v>MT</v>
      </c>
      <c r="G4530" s="180">
        <f>+'INFO SEAL'!K4481</f>
        <v>12</v>
      </c>
      <c r="H4530" s="180" t="str">
        <f>+'INFO SEAL'!L4481</f>
        <v>POSTE</v>
      </c>
      <c r="I4530" s="180" t="str">
        <f>+'INFO SEAL'!M4481</f>
        <v>MADERA</v>
      </c>
      <c r="J4530" s="180" t="str">
        <f>+'INFO SEAL'!N4481&amp;"-"&amp;F4530</f>
        <v>PPM19-MT</v>
      </c>
      <c r="K4530" s="180"/>
      <c r="L4530" s="182" t="str">
        <f>+VLOOKUP('INFO SEAL'!N4481,$J$8:$V$50,3,FALSE)</f>
        <v>POSTE DE MADERA TRATADA DE 12 mts. CL.4</v>
      </c>
      <c r="M4530" s="33">
        <f t="shared" si="154"/>
        <v>1</v>
      </c>
    </row>
    <row r="4531" spans="1:13" x14ac:dyDescent="0.25">
      <c r="A4531" s="73">
        <f>+'INFO SEAL'!B4482</f>
        <v>4477</v>
      </c>
      <c r="B4531" s="180" t="str">
        <f t="shared" si="153"/>
        <v>SICODI</v>
      </c>
      <c r="C4531" s="180" t="str">
        <f>+'INFO SEAL'!C4482</f>
        <v>AREQUIPA</v>
      </c>
      <c r="D4531" s="180" t="str">
        <f>+'INFO SEAL'!D4482</f>
        <v>AREQUIPA</v>
      </c>
      <c r="E4531" s="180" t="str">
        <f>+'INFO SEAL'!E4482</f>
        <v>AREQUIPA</v>
      </c>
      <c r="F4531" s="180" t="str">
        <f>+IF('INFO SEAL'!I4482="BAJA TENSION","BT",IF('INFO SEAL'!I4482="MEDIA TENSION","MT","AT"))</f>
        <v>MT</v>
      </c>
      <c r="G4531" s="180">
        <f>+'INFO SEAL'!K4482</f>
        <v>12</v>
      </c>
      <c r="H4531" s="180" t="str">
        <f>+'INFO SEAL'!L4482</f>
        <v>POSTE</v>
      </c>
      <c r="I4531" s="180" t="str">
        <f>+'INFO SEAL'!M4482</f>
        <v>CONCRETO</v>
      </c>
      <c r="J4531" s="180" t="str">
        <f>+'INFO SEAL'!N4482&amp;"-"&amp;F4531</f>
        <v>PPC15-MT</v>
      </c>
      <c r="K4531" s="180"/>
      <c r="L4531" s="182" t="str">
        <f>+VLOOKUP('INFO SEAL'!N4482,$J$8:$V$50,3,FALSE)</f>
        <v>POSTE DE CONCRETO ARMADO DE 12/200/120/300</v>
      </c>
      <c r="M4531" s="33">
        <f t="shared" si="154"/>
        <v>0.3</v>
      </c>
    </row>
    <row r="4532" spans="1:13" x14ac:dyDescent="0.25">
      <c r="A4532" s="73">
        <f>+'INFO SEAL'!B4483</f>
        <v>4478</v>
      </c>
      <c r="B4532" s="180" t="str">
        <f t="shared" si="153"/>
        <v>SICODI</v>
      </c>
      <c r="C4532" s="180" t="str">
        <f>+'INFO SEAL'!C4483</f>
        <v>AREQUIPA</v>
      </c>
      <c r="D4532" s="180" t="str">
        <f>+'INFO SEAL'!D4483</f>
        <v>AREQUIPA</v>
      </c>
      <c r="E4532" s="180" t="str">
        <f>+'INFO SEAL'!E4483</f>
        <v>CERRO COLORADO</v>
      </c>
      <c r="F4532" s="180" t="str">
        <f>+IF('INFO SEAL'!I4483="BAJA TENSION","BT",IF('INFO SEAL'!I4483="MEDIA TENSION","MT","AT"))</f>
        <v>MT</v>
      </c>
      <c r="G4532" s="180">
        <f>+'INFO SEAL'!K4483</f>
        <v>12</v>
      </c>
      <c r="H4532" s="180" t="str">
        <f>+'INFO SEAL'!L4483</f>
        <v>POSTE</v>
      </c>
      <c r="I4532" s="180" t="str">
        <f>+'INFO SEAL'!M4483</f>
        <v>CONCRETO</v>
      </c>
      <c r="J4532" s="180" t="str">
        <f>+'INFO SEAL'!N4483&amp;"-"&amp;F4532</f>
        <v>PPC15-MT</v>
      </c>
      <c r="K4532" s="180"/>
      <c r="L4532" s="182" t="str">
        <f>+VLOOKUP('INFO SEAL'!N4483,$J$8:$V$50,3,FALSE)</f>
        <v>POSTE DE CONCRETO ARMADO DE 12/200/120/300</v>
      </c>
      <c r="M4532" s="33">
        <f t="shared" si="154"/>
        <v>0.3</v>
      </c>
    </row>
    <row r="4533" spans="1:13" x14ac:dyDescent="0.25">
      <c r="A4533" s="73">
        <f>+'INFO SEAL'!B4484</f>
        <v>4479</v>
      </c>
      <c r="B4533" s="180" t="str">
        <f t="shared" si="153"/>
        <v>SICODI</v>
      </c>
      <c r="C4533" s="180" t="str">
        <f>+'INFO SEAL'!C4484</f>
        <v>AREQUIPA</v>
      </c>
      <c r="D4533" s="180" t="str">
        <f>+'INFO SEAL'!D4484</f>
        <v>CASTILLA</v>
      </c>
      <c r="E4533" s="180" t="str">
        <f>+'INFO SEAL'!E4484</f>
        <v>APLAO</v>
      </c>
      <c r="F4533" s="180" t="str">
        <f>+IF('INFO SEAL'!I4484="BAJA TENSION","BT",IF('INFO SEAL'!I4484="MEDIA TENSION","MT","AT"))</f>
        <v>MT</v>
      </c>
      <c r="G4533" s="180">
        <f>+'INFO SEAL'!K4484</f>
        <v>12</v>
      </c>
      <c r="H4533" s="180" t="str">
        <f>+'INFO SEAL'!L4484</f>
        <v>POSTE</v>
      </c>
      <c r="I4533" s="180" t="str">
        <f>+'INFO SEAL'!M4484</f>
        <v>CONCRETO</v>
      </c>
      <c r="J4533" s="180" t="str">
        <f>+'INFO SEAL'!N4484&amp;"-"&amp;F4533</f>
        <v>PPC15-MT</v>
      </c>
      <c r="K4533" s="180"/>
      <c r="L4533" s="182" t="str">
        <f>+VLOOKUP('INFO SEAL'!N4484,$J$8:$V$50,3,FALSE)</f>
        <v>POSTE DE CONCRETO ARMADO DE 12/200/120/300</v>
      </c>
      <c r="M4533" s="33">
        <f t="shared" si="154"/>
        <v>0.3</v>
      </c>
    </row>
    <row r="4534" spans="1:13" x14ac:dyDescent="0.25">
      <c r="A4534" s="73">
        <f>+'INFO SEAL'!B4485</f>
        <v>4480</v>
      </c>
      <c r="B4534" s="180" t="str">
        <f t="shared" si="153"/>
        <v>SICODI</v>
      </c>
      <c r="C4534" s="180" t="str">
        <f>+'INFO SEAL'!C4485</f>
        <v>AREQUIPA</v>
      </c>
      <c r="D4534" s="180" t="str">
        <f>+'INFO SEAL'!D4485</f>
        <v>CASTILLA</v>
      </c>
      <c r="E4534" s="180" t="str">
        <f>+'INFO SEAL'!E4485</f>
        <v>APLAO</v>
      </c>
      <c r="F4534" s="180" t="str">
        <f>+IF('INFO SEAL'!I4485="BAJA TENSION","BT",IF('INFO SEAL'!I4485="MEDIA TENSION","MT","AT"))</f>
        <v>MT</v>
      </c>
      <c r="G4534" s="180">
        <f>+'INFO SEAL'!K4485</f>
        <v>12</v>
      </c>
      <c r="H4534" s="180" t="str">
        <f>+'INFO SEAL'!L4485</f>
        <v>POSTE</v>
      </c>
      <c r="I4534" s="180" t="str">
        <f>+'INFO SEAL'!M4485</f>
        <v>CONCRETO</v>
      </c>
      <c r="J4534" s="180" t="str">
        <f>+'INFO SEAL'!N4485&amp;"-"&amp;F4534</f>
        <v>PPC15-MT</v>
      </c>
      <c r="K4534" s="180"/>
      <c r="L4534" s="182" t="str">
        <f>+VLOOKUP('INFO SEAL'!N4485,$J$8:$V$50,3,FALSE)</f>
        <v>POSTE DE CONCRETO ARMADO DE 12/200/120/300</v>
      </c>
      <c r="M4534" s="33">
        <f t="shared" si="154"/>
        <v>0.3</v>
      </c>
    </row>
    <row r="4535" spans="1:13" x14ac:dyDescent="0.25">
      <c r="A4535" s="73">
        <f>+'INFO SEAL'!B4486</f>
        <v>4481</v>
      </c>
      <c r="B4535" s="180" t="str">
        <f t="shared" si="153"/>
        <v>SICODI</v>
      </c>
      <c r="C4535" s="180" t="str">
        <f>+'INFO SEAL'!C4486</f>
        <v>AREQUIPA</v>
      </c>
      <c r="D4535" s="180" t="str">
        <f>+'INFO SEAL'!D4486</f>
        <v>CASTILLA</v>
      </c>
      <c r="E4535" s="180" t="str">
        <f>+'INFO SEAL'!E4486</f>
        <v>APLAO</v>
      </c>
      <c r="F4535" s="180" t="str">
        <f>+IF('INFO SEAL'!I4486="BAJA TENSION","BT",IF('INFO SEAL'!I4486="MEDIA TENSION","MT","AT"))</f>
        <v>MT</v>
      </c>
      <c r="G4535" s="180">
        <f>+'INFO SEAL'!K4486</f>
        <v>12</v>
      </c>
      <c r="H4535" s="180" t="str">
        <f>+'INFO SEAL'!L4486</f>
        <v>POSTE</v>
      </c>
      <c r="I4535" s="180" t="str">
        <f>+'INFO SEAL'!M4486</f>
        <v>CONCRETO</v>
      </c>
      <c r="J4535" s="180" t="str">
        <f>+'INFO SEAL'!N4486&amp;"-"&amp;F4535</f>
        <v>PPC15-MT</v>
      </c>
      <c r="K4535" s="180"/>
      <c r="L4535" s="182" t="str">
        <f>+VLOOKUP('INFO SEAL'!N4486,$J$8:$V$50,3,FALSE)</f>
        <v>POSTE DE CONCRETO ARMADO DE 12/200/120/300</v>
      </c>
      <c r="M4535" s="33">
        <f t="shared" si="154"/>
        <v>0.3</v>
      </c>
    </row>
    <row r="4536" spans="1:13" x14ac:dyDescent="0.25">
      <c r="A4536" s="73">
        <f>+'INFO SEAL'!B4487</f>
        <v>4482</v>
      </c>
      <c r="B4536" s="180" t="str">
        <f t="shared" ref="B4536:B4599" si="155">+INDEX($B$8:$B$50,MATCH(L4536,$L$8:$L$50,0))</f>
        <v>SICODI</v>
      </c>
      <c r="C4536" s="180" t="str">
        <f>+'INFO SEAL'!C4487</f>
        <v>AREQUIPA</v>
      </c>
      <c r="D4536" s="180" t="str">
        <f>+'INFO SEAL'!D4487</f>
        <v>CASTILLA</v>
      </c>
      <c r="E4536" s="180" t="str">
        <f>+'INFO SEAL'!E4487</f>
        <v>APLAO</v>
      </c>
      <c r="F4536" s="180" t="str">
        <f>+IF('INFO SEAL'!I4487="BAJA TENSION","BT",IF('INFO SEAL'!I4487="MEDIA TENSION","MT","AT"))</f>
        <v>MT</v>
      </c>
      <c r="G4536" s="180">
        <f>+'INFO SEAL'!K4487</f>
        <v>12</v>
      </c>
      <c r="H4536" s="180" t="str">
        <f>+'INFO SEAL'!L4487</f>
        <v>POSTE</v>
      </c>
      <c r="I4536" s="180" t="str">
        <f>+'INFO SEAL'!M4487</f>
        <v>CONCRETO</v>
      </c>
      <c r="J4536" s="180" t="str">
        <f>+'INFO SEAL'!N4487&amp;"-"&amp;F4536</f>
        <v>PPC15-MT</v>
      </c>
      <c r="K4536" s="180"/>
      <c r="L4536" s="182" t="str">
        <f>+VLOOKUP('INFO SEAL'!N4487,$J$8:$V$50,3,FALSE)</f>
        <v>POSTE DE CONCRETO ARMADO DE 12/200/120/300</v>
      </c>
      <c r="M4536" s="33">
        <f t="shared" ref="M4536:M4599" si="156">+VLOOKUP(J4536,$K$8:$V$50,12,FALSE)</f>
        <v>0.3</v>
      </c>
    </row>
    <row r="4537" spans="1:13" x14ac:dyDescent="0.25">
      <c r="A4537" s="73">
        <f>+'INFO SEAL'!B4488</f>
        <v>4483</v>
      </c>
      <c r="B4537" s="180" t="str">
        <f t="shared" si="155"/>
        <v>SICODI</v>
      </c>
      <c r="C4537" s="180" t="str">
        <f>+'INFO SEAL'!C4488</f>
        <v>AREQUIPA</v>
      </c>
      <c r="D4537" s="180" t="str">
        <f>+'INFO SEAL'!D4488</f>
        <v>AREQUIPA</v>
      </c>
      <c r="E4537" s="180" t="str">
        <f>+'INFO SEAL'!E4488</f>
        <v>CERRO COLORADO</v>
      </c>
      <c r="F4537" s="180" t="str">
        <f>+IF('INFO SEAL'!I4488="BAJA TENSION","BT",IF('INFO SEAL'!I4488="MEDIA TENSION","MT","AT"))</f>
        <v>MT</v>
      </c>
      <c r="G4537" s="180">
        <f>+'INFO SEAL'!K4488</f>
        <v>13</v>
      </c>
      <c r="H4537" s="180" t="str">
        <f>+'INFO SEAL'!L4488</f>
        <v>POSTE</v>
      </c>
      <c r="I4537" s="180" t="str">
        <f>+'INFO SEAL'!M4488</f>
        <v>CONCRETO</v>
      </c>
      <c r="J4537" s="180" t="str">
        <f>+'INFO SEAL'!N4488&amp;"-"&amp;F4537</f>
        <v>PPC19-MT</v>
      </c>
      <c r="K4537" s="180"/>
      <c r="L4537" s="182" t="str">
        <f>+VLOOKUP('INFO SEAL'!N4488,$J$8:$V$50,3,FALSE)</f>
        <v>POSTE DE CONCRETO ARMADO DE 13/300/150/345</v>
      </c>
      <c r="M4537" s="33">
        <f t="shared" si="156"/>
        <v>0.5</v>
      </c>
    </row>
    <row r="4538" spans="1:13" x14ac:dyDescent="0.25">
      <c r="A4538" s="73">
        <f>+'INFO SEAL'!B4489</f>
        <v>4484</v>
      </c>
      <c r="B4538" s="180" t="str">
        <f t="shared" si="155"/>
        <v>SICODI</v>
      </c>
      <c r="C4538" s="180" t="str">
        <f>+'INFO SEAL'!C4489</f>
        <v>AREQUIPA</v>
      </c>
      <c r="D4538" s="180" t="str">
        <f>+'INFO SEAL'!D4489</f>
        <v>AREQUIPA</v>
      </c>
      <c r="E4538" s="180" t="str">
        <f>+'INFO SEAL'!E4489</f>
        <v>CERRO COLORADO</v>
      </c>
      <c r="F4538" s="180" t="str">
        <f>+IF('INFO SEAL'!I4489="BAJA TENSION","BT",IF('INFO SEAL'!I4489="MEDIA TENSION","MT","AT"))</f>
        <v>MT</v>
      </c>
      <c r="G4538" s="180">
        <f>+'INFO SEAL'!K4489</f>
        <v>13</v>
      </c>
      <c r="H4538" s="180" t="str">
        <f>+'INFO SEAL'!L4489</f>
        <v>POSTE</v>
      </c>
      <c r="I4538" s="180" t="str">
        <f>+'INFO SEAL'!M4489</f>
        <v>CONCRETO</v>
      </c>
      <c r="J4538" s="180" t="str">
        <f>+'INFO SEAL'!N4489&amp;"-"&amp;F4538</f>
        <v>PPC19-MT</v>
      </c>
      <c r="K4538" s="180"/>
      <c r="L4538" s="182" t="str">
        <f>+VLOOKUP('INFO SEAL'!N4489,$J$8:$V$50,3,FALSE)</f>
        <v>POSTE DE CONCRETO ARMADO DE 13/300/150/345</v>
      </c>
      <c r="M4538" s="33">
        <f t="shared" si="156"/>
        <v>0.5</v>
      </c>
    </row>
    <row r="4539" spans="1:13" x14ac:dyDescent="0.25">
      <c r="A4539" s="73">
        <f>+'INFO SEAL'!B4490</f>
        <v>4485</v>
      </c>
      <c r="B4539" s="180" t="str">
        <f t="shared" si="155"/>
        <v>SICODI</v>
      </c>
      <c r="C4539" s="180" t="str">
        <f>+'INFO SEAL'!C4490</f>
        <v>AREQUIPA</v>
      </c>
      <c r="D4539" s="180" t="str">
        <f>+'INFO SEAL'!D4490</f>
        <v>AREQUIPA</v>
      </c>
      <c r="E4539" s="180" t="str">
        <f>+'INFO SEAL'!E4490</f>
        <v>CERRO COLORADO</v>
      </c>
      <c r="F4539" s="180" t="str">
        <f>+IF('INFO SEAL'!I4490="BAJA TENSION","BT",IF('INFO SEAL'!I4490="MEDIA TENSION","MT","AT"))</f>
        <v>MT</v>
      </c>
      <c r="G4539" s="180">
        <f>+'INFO SEAL'!K4490</f>
        <v>14</v>
      </c>
      <c r="H4539" s="180" t="str">
        <f>+'INFO SEAL'!L4490</f>
        <v>POSTE</v>
      </c>
      <c r="I4539" s="180" t="str">
        <f>+'INFO SEAL'!M4490</f>
        <v>FIERRO</v>
      </c>
      <c r="J4539" s="180" t="str">
        <f>+'INFO SEAL'!N4490&amp;"-"&amp;F4539</f>
        <v>PPF05-MT</v>
      </c>
      <c r="K4539" s="180"/>
      <c r="L4539" s="182" t="str">
        <f>+VLOOKUP('INFO SEAL'!N4490,$J$8:$V$50,3,FALSE)</f>
        <v>POSTE DE METAL DE 15 mts.</v>
      </c>
      <c r="M4539" s="33">
        <f t="shared" si="156"/>
        <v>1.3</v>
      </c>
    </row>
    <row r="4540" spans="1:13" x14ac:dyDescent="0.25">
      <c r="A4540" s="73">
        <f>+'INFO SEAL'!B4491</f>
        <v>4486</v>
      </c>
      <c r="B4540" s="180" t="str">
        <f t="shared" si="155"/>
        <v>SICODI</v>
      </c>
      <c r="C4540" s="180" t="str">
        <f>+'INFO SEAL'!C4491</f>
        <v>AREQUIPA</v>
      </c>
      <c r="D4540" s="180" t="str">
        <f>+'INFO SEAL'!D4491</f>
        <v>AREQUIPA</v>
      </c>
      <c r="E4540" s="180" t="str">
        <f>+'INFO SEAL'!E4491</f>
        <v>YANAHUARA</v>
      </c>
      <c r="F4540" s="180" t="str">
        <f>+IF('INFO SEAL'!I4491="BAJA TENSION","BT",IF('INFO SEAL'!I4491="MEDIA TENSION","MT","AT"))</f>
        <v>MT</v>
      </c>
      <c r="G4540" s="180">
        <f>+'INFO SEAL'!K4491</f>
        <v>12</v>
      </c>
      <c r="H4540" s="180" t="str">
        <f>+'INFO SEAL'!L4491</f>
        <v>POSTE</v>
      </c>
      <c r="I4540" s="180" t="str">
        <f>+'INFO SEAL'!M4491</f>
        <v>MADERA</v>
      </c>
      <c r="J4540" s="180" t="str">
        <f>+'INFO SEAL'!N4491&amp;"-"&amp;F4540</f>
        <v>PPM19-MT</v>
      </c>
      <c r="K4540" s="180"/>
      <c r="L4540" s="182" t="str">
        <f>+VLOOKUP('INFO SEAL'!N4491,$J$8:$V$50,3,FALSE)</f>
        <v>POSTE DE MADERA TRATADA DE 12 mts. CL.4</v>
      </c>
      <c r="M4540" s="33">
        <f t="shared" si="156"/>
        <v>1</v>
      </c>
    </row>
    <row r="4541" spans="1:13" x14ac:dyDescent="0.25">
      <c r="A4541" s="73">
        <f>+'INFO SEAL'!B4492</f>
        <v>4487</v>
      </c>
      <c r="B4541" s="180" t="str">
        <f t="shared" si="155"/>
        <v>SICODI</v>
      </c>
      <c r="C4541" s="180" t="str">
        <f>+'INFO SEAL'!C4492</f>
        <v>AREQUIPA</v>
      </c>
      <c r="D4541" s="180" t="str">
        <f>+'INFO SEAL'!D4492</f>
        <v>AREQUIPA</v>
      </c>
      <c r="E4541" s="180" t="str">
        <f>+'INFO SEAL'!E4492</f>
        <v>CERRO COLORADO</v>
      </c>
      <c r="F4541" s="180" t="str">
        <f>+IF('INFO SEAL'!I4492="BAJA TENSION","BT",IF('INFO SEAL'!I4492="MEDIA TENSION","MT","AT"))</f>
        <v>MT</v>
      </c>
      <c r="G4541" s="180">
        <f>+'INFO SEAL'!K4492</f>
        <v>12</v>
      </c>
      <c r="H4541" s="180" t="str">
        <f>+'INFO SEAL'!L4492</f>
        <v>POSTE</v>
      </c>
      <c r="I4541" s="180" t="str">
        <f>+'INFO SEAL'!M4492</f>
        <v>CONCRETO</v>
      </c>
      <c r="J4541" s="180" t="str">
        <f>+'INFO SEAL'!N4492&amp;"-"&amp;F4541</f>
        <v>PPC15-MT</v>
      </c>
      <c r="K4541" s="180"/>
      <c r="L4541" s="182" t="str">
        <f>+VLOOKUP('INFO SEAL'!N4492,$J$8:$V$50,3,FALSE)</f>
        <v>POSTE DE CONCRETO ARMADO DE 12/200/120/300</v>
      </c>
      <c r="M4541" s="33">
        <f t="shared" si="156"/>
        <v>0.3</v>
      </c>
    </row>
    <row r="4542" spans="1:13" x14ac:dyDescent="0.25">
      <c r="A4542" s="73">
        <f>+'INFO SEAL'!B4493</f>
        <v>4488</v>
      </c>
      <c r="B4542" s="180" t="str">
        <f t="shared" si="155"/>
        <v>SICODI</v>
      </c>
      <c r="C4542" s="180" t="str">
        <f>+'INFO SEAL'!C4493</f>
        <v>AREQUIPA</v>
      </c>
      <c r="D4542" s="180" t="str">
        <f>+'INFO SEAL'!D4493</f>
        <v>AREQUIPA</v>
      </c>
      <c r="E4542" s="180" t="str">
        <f>+'INFO SEAL'!E4493</f>
        <v>YANAHUARA</v>
      </c>
      <c r="F4542" s="180" t="str">
        <f>+IF('INFO SEAL'!I4493="BAJA TENSION","BT",IF('INFO SEAL'!I4493="MEDIA TENSION","MT","AT"))</f>
        <v>BT</v>
      </c>
      <c r="G4542" s="180">
        <f>+'INFO SEAL'!K4493</f>
        <v>7</v>
      </c>
      <c r="H4542" s="180" t="str">
        <f>+'INFO SEAL'!L4493</f>
        <v>POSTE</v>
      </c>
      <c r="I4542" s="180" t="str">
        <f>+'INFO SEAL'!M4493</f>
        <v>FIERRO</v>
      </c>
      <c r="J4542" s="180" t="str">
        <f>+'INFO SEAL'!N4493&amp;"-"&amp;F4542</f>
        <v>PPF10-BT</v>
      </c>
      <c r="K4542" s="180"/>
      <c r="L4542" s="182" t="str">
        <f>+VLOOKUP('INFO SEAL'!N4493,$J$8:$V$50,3,FALSE)</f>
        <v>POSTE DE METAL DE 7.0 mts.</v>
      </c>
      <c r="M4542" s="33">
        <f t="shared" si="156"/>
        <v>0.3</v>
      </c>
    </row>
    <row r="4543" spans="1:13" x14ac:dyDescent="0.25">
      <c r="A4543" s="73">
        <f>+'INFO SEAL'!B4494</f>
        <v>4489</v>
      </c>
      <c r="B4543" s="180" t="str">
        <f t="shared" si="155"/>
        <v>SICODI</v>
      </c>
      <c r="C4543" s="180" t="str">
        <f>+'INFO SEAL'!C4494</f>
        <v>AREQUIPA</v>
      </c>
      <c r="D4543" s="180" t="str">
        <f>+'INFO SEAL'!D4494</f>
        <v>AREQUIPA</v>
      </c>
      <c r="E4543" s="180" t="str">
        <f>+'INFO SEAL'!E4494</f>
        <v>CERRO COLORADO</v>
      </c>
      <c r="F4543" s="180" t="str">
        <f>+IF('INFO SEAL'!I4494="BAJA TENSION","BT",IF('INFO SEAL'!I4494="MEDIA TENSION","MT","AT"))</f>
        <v>MT</v>
      </c>
      <c r="G4543" s="180">
        <f>+'INFO SEAL'!K4494</f>
        <v>12</v>
      </c>
      <c r="H4543" s="180" t="str">
        <f>+'INFO SEAL'!L4494</f>
        <v>POSTE</v>
      </c>
      <c r="I4543" s="180" t="str">
        <f>+'INFO SEAL'!M4494</f>
        <v>CONCRETO</v>
      </c>
      <c r="J4543" s="180" t="str">
        <f>+'INFO SEAL'!N4494&amp;"-"&amp;F4543</f>
        <v>PPC15-MT</v>
      </c>
      <c r="K4543" s="180"/>
      <c r="L4543" s="182" t="str">
        <f>+VLOOKUP('INFO SEAL'!N4494,$J$8:$V$50,3,FALSE)</f>
        <v>POSTE DE CONCRETO ARMADO DE 12/200/120/300</v>
      </c>
      <c r="M4543" s="33">
        <f t="shared" si="156"/>
        <v>0.3</v>
      </c>
    </row>
    <row r="4544" spans="1:13" x14ac:dyDescent="0.25">
      <c r="A4544" s="73">
        <f>+'INFO SEAL'!B4495</f>
        <v>4490</v>
      </c>
      <c r="B4544" s="180" t="str">
        <f t="shared" si="155"/>
        <v>SICODI</v>
      </c>
      <c r="C4544" s="180" t="str">
        <f>+'INFO SEAL'!C4495</f>
        <v>AREQUIPA</v>
      </c>
      <c r="D4544" s="180" t="str">
        <f>+'INFO SEAL'!D4495</f>
        <v>AREQUIPA</v>
      </c>
      <c r="E4544" s="180" t="str">
        <f>+'INFO SEAL'!E4495</f>
        <v>AREQUIPA</v>
      </c>
      <c r="F4544" s="180" t="str">
        <f>+IF('INFO SEAL'!I4495="BAJA TENSION","BT",IF('INFO SEAL'!I4495="MEDIA TENSION","MT","AT"))</f>
        <v>MT</v>
      </c>
      <c r="G4544" s="180">
        <f>+'INFO SEAL'!K4495</f>
        <v>12</v>
      </c>
      <c r="H4544" s="180" t="str">
        <f>+'INFO SEAL'!L4495</f>
        <v>POSTE</v>
      </c>
      <c r="I4544" s="180" t="str">
        <f>+'INFO SEAL'!M4495</f>
        <v>CONCRETO</v>
      </c>
      <c r="J4544" s="180" t="str">
        <f>+'INFO SEAL'!N4495&amp;"-"&amp;F4544</f>
        <v>PPC15-MT</v>
      </c>
      <c r="K4544" s="180"/>
      <c r="L4544" s="182" t="str">
        <f>+VLOOKUP('INFO SEAL'!N4495,$J$8:$V$50,3,FALSE)</f>
        <v>POSTE DE CONCRETO ARMADO DE 12/200/120/300</v>
      </c>
      <c r="M4544" s="33">
        <f t="shared" si="156"/>
        <v>0.3</v>
      </c>
    </row>
    <row r="4545" spans="1:13" x14ac:dyDescent="0.25">
      <c r="A4545" s="73">
        <f>+'INFO SEAL'!B4496</f>
        <v>4491</v>
      </c>
      <c r="B4545" s="180" t="str">
        <f t="shared" si="155"/>
        <v>SICODI</v>
      </c>
      <c r="C4545" s="180" t="str">
        <f>+'INFO SEAL'!C4496</f>
        <v>AREQUIPA</v>
      </c>
      <c r="D4545" s="180" t="str">
        <f>+'INFO SEAL'!D4496</f>
        <v>AREQUIPA</v>
      </c>
      <c r="E4545" s="180" t="str">
        <f>+'INFO SEAL'!E4496</f>
        <v>CERRO COLORADO</v>
      </c>
      <c r="F4545" s="180" t="str">
        <f>+IF('INFO SEAL'!I4496="BAJA TENSION","BT",IF('INFO SEAL'!I4496="MEDIA TENSION","MT","AT"))</f>
        <v>MT</v>
      </c>
      <c r="G4545" s="180">
        <f>+'INFO SEAL'!K4496</f>
        <v>12</v>
      </c>
      <c r="H4545" s="180" t="str">
        <f>+'INFO SEAL'!L4496</f>
        <v>POSTE</v>
      </c>
      <c r="I4545" s="180" t="str">
        <f>+'INFO SEAL'!M4496</f>
        <v>FIERRO</v>
      </c>
      <c r="J4545" s="180" t="str">
        <f>+'INFO SEAL'!N4496&amp;"-"&amp;F4545</f>
        <v>PPF08-MT</v>
      </c>
      <c r="K4545" s="180"/>
      <c r="L4545" s="182" t="str">
        <f>+VLOOKUP('INFO SEAL'!N4496,$J$8:$V$50,3,FALSE)</f>
        <v>POSTE DE METAL DE  12 mts.</v>
      </c>
      <c r="M4545" s="33">
        <f t="shared" si="156"/>
        <v>1</v>
      </c>
    </row>
    <row r="4546" spans="1:13" x14ac:dyDescent="0.25">
      <c r="A4546" s="73">
        <f>+'INFO SEAL'!B4497</f>
        <v>4492</v>
      </c>
      <c r="B4546" s="180" t="str">
        <f t="shared" si="155"/>
        <v>SICODI</v>
      </c>
      <c r="C4546" s="180" t="str">
        <f>+'INFO SEAL'!C4497</f>
        <v>AREQUIPA</v>
      </c>
      <c r="D4546" s="180" t="str">
        <f>+'INFO SEAL'!D4497</f>
        <v>AREQUIPA</v>
      </c>
      <c r="E4546" s="180" t="str">
        <f>+'INFO SEAL'!E4497</f>
        <v>CERRO COLORADO</v>
      </c>
      <c r="F4546" s="180" t="str">
        <f>+IF('INFO SEAL'!I4497="BAJA TENSION","BT",IF('INFO SEAL'!I4497="MEDIA TENSION","MT","AT"))</f>
        <v>MT</v>
      </c>
      <c r="G4546" s="180">
        <f>+'INFO SEAL'!K4497</f>
        <v>12</v>
      </c>
      <c r="H4546" s="180" t="str">
        <f>+'INFO SEAL'!L4497</f>
        <v>POSTE</v>
      </c>
      <c r="I4546" s="180" t="str">
        <f>+'INFO SEAL'!M4497</f>
        <v>FIERRO</v>
      </c>
      <c r="J4546" s="180" t="str">
        <f>+'INFO SEAL'!N4497&amp;"-"&amp;F4546</f>
        <v>PPF08-MT</v>
      </c>
      <c r="K4546" s="180"/>
      <c r="L4546" s="182" t="str">
        <f>+VLOOKUP('INFO SEAL'!N4497,$J$8:$V$50,3,FALSE)</f>
        <v>POSTE DE METAL DE  12 mts.</v>
      </c>
      <c r="M4546" s="33">
        <f t="shared" si="156"/>
        <v>1</v>
      </c>
    </row>
    <row r="4547" spans="1:13" x14ac:dyDescent="0.25">
      <c r="A4547" s="73">
        <f>+'INFO SEAL'!B4498</f>
        <v>4493</v>
      </c>
      <c r="B4547" s="180" t="str">
        <f t="shared" si="155"/>
        <v>SICODI</v>
      </c>
      <c r="C4547" s="180" t="str">
        <f>+'INFO SEAL'!C4498</f>
        <v>AREQUIPA</v>
      </c>
      <c r="D4547" s="180" t="str">
        <f>+'INFO SEAL'!D4498</f>
        <v>AREQUIPA</v>
      </c>
      <c r="E4547" s="180" t="str">
        <f>+'INFO SEAL'!E4498</f>
        <v>CERRO COLORADO</v>
      </c>
      <c r="F4547" s="180" t="str">
        <f>+IF('INFO SEAL'!I4498="BAJA TENSION","BT",IF('INFO SEAL'!I4498="MEDIA TENSION","MT","AT"))</f>
        <v>MT</v>
      </c>
      <c r="G4547" s="180">
        <f>+'INFO SEAL'!K4498</f>
        <v>12</v>
      </c>
      <c r="H4547" s="180" t="str">
        <f>+'INFO SEAL'!L4498</f>
        <v>POSTE</v>
      </c>
      <c r="I4547" s="180" t="str">
        <f>+'INFO SEAL'!M4498</f>
        <v>FIERRO</v>
      </c>
      <c r="J4547" s="180" t="str">
        <f>+'INFO SEAL'!N4498&amp;"-"&amp;F4547</f>
        <v>PPF08-MT</v>
      </c>
      <c r="K4547" s="180"/>
      <c r="L4547" s="182" t="str">
        <f>+VLOOKUP('INFO SEAL'!N4498,$J$8:$V$50,3,FALSE)</f>
        <v>POSTE DE METAL DE  12 mts.</v>
      </c>
      <c r="M4547" s="33">
        <f t="shared" si="156"/>
        <v>1</v>
      </c>
    </row>
    <row r="4548" spans="1:13" x14ac:dyDescent="0.25">
      <c r="A4548" s="73">
        <f>+'INFO SEAL'!B4499</f>
        <v>4494</v>
      </c>
      <c r="B4548" s="180" t="str">
        <f t="shared" si="155"/>
        <v>SICODI</v>
      </c>
      <c r="C4548" s="180" t="str">
        <f>+'INFO SEAL'!C4499</f>
        <v>AREQUIPA</v>
      </c>
      <c r="D4548" s="180" t="str">
        <f>+'INFO SEAL'!D4499</f>
        <v>AREQUIPA</v>
      </c>
      <c r="E4548" s="180" t="str">
        <f>+'INFO SEAL'!E4499</f>
        <v>CERRO COLORADO</v>
      </c>
      <c r="F4548" s="180" t="str">
        <f>+IF('INFO SEAL'!I4499="BAJA TENSION","BT",IF('INFO SEAL'!I4499="MEDIA TENSION","MT","AT"))</f>
        <v>MT</v>
      </c>
      <c r="G4548" s="180">
        <f>+'INFO SEAL'!K4499</f>
        <v>12</v>
      </c>
      <c r="H4548" s="180" t="str">
        <f>+'INFO SEAL'!L4499</f>
        <v>POSTE</v>
      </c>
      <c r="I4548" s="180" t="str">
        <f>+'INFO SEAL'!M4499</f>
        <v>FIERRO</v>
      </c>
      <c r="J4548" s="180" t="str">
        <f>+'INFO SEAL'!N4499&amp;"-"&amp;F4548</f>
        <v>PPF08-MT</v>
      </c>
      <c r="K4548" s="180"/>
      <c r="L4548" s="182" t="str">
        <f>+VLOOKUP('INFO SEAL'!N4499,$J$8:$V$50,3,FALSE)</f>
        <v>POSTE DE METAL DE  12 mts.</v>
      </c>
      <c r="M4548" s="33">
        <f t="shared" si="156"/>
        <v>1</v>
      </c>
    </row>
    <row r="4549" spans="1:13" x14ac:dyDescent="0.25">
      <c r="A4549" s="73">
        <f>+'INFO SEAL'!B4500</f>
        <v>4495</v>
      </c>
      <c r="B4549" s="180" t="str">
        <f t="shared" si="155"/>
        <v>SICODI</v>
      </c>
      <c r="C4549" s="180" t="str">
        <f>+'INFO SEAL'!C4500</f>
        <v>AREQUIPA</v>
      </c>
      <c r="D4549" s="180" t="str">
        <f>+'INFO SEAL'!D4500</f>
        <v>AREQUIPA</v>
      </c>
      <c r="E4549" s="180" t="str">
        <f>+'INFO SEAL'!E4500</f>
        <v>CERRO COLORADO</v>
      </c>
      <c r="F4549" s="180" t="str">
        <f>+IF('INFO SEAL'!I4500="BAJA TENSION","BT",IF('INFO SEAL'!I4500="MEDIA TENSION","MT","AT"))</f>
        <v>MT</v>
      </c>
      <c r="G4549" s="180">
        <f>+'INFO SEAL'!K4500</f>
        <v>12</v>
      </c>
      <c r="H4549" s="180" t="str">
        <f>+'INFO SEAL'!L4500</f>
        <v>POSTE</v>
      </c>
      <c r="I4549" s="180" t="str">
        <f>+'INFO SEAL'!M4500</f>
        <v>CONCRETO</v>
      </c>
      <c r="J4549" s="180" t="str">
        <f>+'INFO SEAL'!N4500&amp;"-"&amp;F4549</f>
        <v>PPC15-MT</v>
      </c>
      <c r="K4549" s="180"/>
      <c r="L4549" s="182" t="str">
        <f>+VLOOKUP('INFO SEAL'!N4500,$J$8:$V$50,3,FALSE)</f>
        <v>POSTE DE CONCRETO ARMADO DE 12/200/120/300</v>
      </c>
      <c r="M4549" s="33">
        <f t="shared" si="156"/>
        <v>0.3</v>
      </c>
    </row>
    <row r="4550" spans="1:13" x14ac:dyDescent="0.25">
      <c r="A4550" s="73">
        <f>+'INFO SEAL'!B4501</f>
        <v>4496</v>
      </c>
      <c r="B4550" s="180" t="str">
        <f t="shared" si="155"/>
        <v>SICODI</v>
      </c>
      <c r="C4550" s="180" t="str">
        <f>+'INFO SEAL'!C4501</f>
        <v>AREQUIPA</v>
      </c>
      <c r="D4550" s="180" t="str">
        <f>+'INFO SEAL'!D4501</f>
        <v>AREQUIPA</v>
      </c>
      <c r="E4550" s="180" t="str">
        <f>+'INFO SEAL'!E4501</f>
        <v>CERRO COLORADO</v>
      </c>
      <c r="F4550" s="180" t="str">
        <f>+IF('INFO SEAL'!I4501="BAJA TENSION","BT",IF('INFO SEAL'!I4501="MEDIA TENSION","MT","AT"))</f>
        <v>MT</v>
      </c>
      <c r="G4550" s="180">
        <f>+'INFO SEAL'!K4501</f>
        <v>12</v>
      </c>
      <c r="H4550" s="180" t="str">
        <f>+'INFO SEAL'!L4501</f>
        <v>POSTE</v>
      </c>
      <c r="I4550" s="180" t="str">
        <f>+'INFO SEAL'!M4501</f>
        <v>CONCRETO</v>
      </c>
      <c r="J4550" s="180" t="str">
        <f>+'INFO SEAL'!N4501&amp;"-"&amp;F4550</f>
        <v>PPC15-MT</v>
      </c>
      <c r="K4550" s="180"/>
      <c r="L4550" s="182" t="str">
        <f>+VLOOKUP('INFO SEAL'!N4501,$J$8:$V$50,3,FALSE)</f>
        <v>POSTE DE CONCRETO ARMADO DE 12/200/120/300</v>
      </c>
      <c r="M4550" s="33">
        <f t="shared" si="156"/>
        <v>0.3</v>
      </c>
    </row>
    <row r="4551" spans="1:13" x14ac:dyDescent="0.25">
      <c r="A4551" s="73">
        <f>+'INFO SEAL'!B4502</f>
        <v>4497</v>
      </c>
      <c r="B4551" s="180" t="str">
        <f t="shared" si="155"/>
        <v>SICODI</v>
      </c>
      <c r="C4551" s="180" t="str">
        <f>+'INFO SEAL'!C4502</f>
        <v>AREQUIPA</v>
      </c>
      <c r="D4551" s="180" t="str">
        <f>+'INFO SEAL'!D4502</f>
        <v>AREQUIPA</v>
      </c>
      <c r="E4551" s="180" t="str">
        <f>+'INFO SEAL'!E4502</f>
        <v>CAYMA</v>
      </c>
      <c r="F4551" s="180" t="str">
        <f>+IF('INFO SEAL'!I4502="BAJA TENSION","BT",IF('INFO SEAL'!I4502="MEDIA TENSION","MT","AT"))</f>
        <v>BT</v>
      </c>
      <c r="G4551" s="180">
        <f>+'INFO SEAL'!K4502</f>
        <v>8</v>
      </c>
      <c r="H4551" s="180" t="str">
        <f>+'INFO SEAL'!L4502</f>
        <v>POSTE</v>
      </c>
      <c r="I4551" s="180" t="str">
        <f>+'INFO SEAL'!M4502</f>
        <v>CONCRETO</v>
      </c>
      <c r="J4551" s="180" t="str">
        <f>+'INFO SEAL'!N4502&amp;"-"&amp;F4551</f>
        <v>PPC05-BT</v>
      </c>
      <c r="K4551" s="180"/>
      <c r="L4551" s="182" t="str">
        <f>+VLOOKUP('INFO SEAL'!N4502,$J$8:$V$50,3,FALSE)</f>
        <v>POSTE DE CONCRETO ARMADO DE  8/200/120/240</v>
      </c>
      <c r="M4551" s="33">
        <f t="shared" si="156"/>
        <v>0.1</v>
      </c>
    </row>
    <row r="4552" spans="1:13" x14ac:dyDescent="0.25">
      <c r="A4552" s="73">
        <f>+'INFO SEAL'!B4503</f>
        <v>4498</v>
      </c>
      <c r="B4552" s="180" t="str">
        <f t="shared" si="155"/>
        <v>SICODI</v>
      </c>
      <c r="C4552" s="180" t="str">
        <f>+'INFO SEAL'!C4503</f>
        <v>AREQUIPA</v>
      </c>
      <c r="D4552" s="180" t="str">
        <f>+'INFO SEAL'!D4503</f>
        <v>AREQUIPA</v>
      </c>
      <c r="E4552" s="180" t="str">
        <f>+'INFO SEAL'!E4503</f>
        <v>CAYMA</v>
      </c>
      <c r="F4552" s="180" t="str">
        <f>+IF('INFO SEAL'!I4503="BAJA TENSION","BT",IF('INFO SEAL'!I4503="MEDIA TENSION","MT","AT"))</f>
        <v>BT</v>
      </c>
      <c r="G4552" s="180">
        <f>+'INFO SEAL'!K4503</f>
        <v>7</v>
      </c>
      <c r="H4552" s="180" t="str">
        <f>+'INFO SEAL'!L4503</f>
        <v>POSTE</v>
      </c>
      <c r="I4552" s="180" t="str">
        <f>+'INFO SEAL'!M4503</f>
        <v>CONCRETO</v>
      </c>
      <c r="J4552" s="180" t="str">
        <f>+'INFO SEAL'!N4503&amp;"-"&amp;F4552</f>
        <v>PPC02-BT</v>
      </c>
      <c r="K4552" s="180"/>
      <c r="L4552" s="182" t="str">
        <f>+VLOOKUP('INFO SEAL'!N4503,$J$8:$V$50,3,FALSE)</f>
        <v>POSTE DE CONCRETO ARMADO DE  7/200/120/225</v>
      </c>
      <c r="M4552" s="33">
        <f t="shared" si="156"/>
        <v>0.1</v>
      </c>
    </row>
    <row r="4553" spans="1:13" x14ac:dyDescent="0.25">
      <c r="A4553" s="73">
        <f>+'INFO SEAL'!B4504</f>
        <v>4499</v>
      </c>
      <c r="B4553" s="180" t="str">
        <f t="shared" si="155"/>
        <v>SICODI</v>
      </c>
      <c r="C4553" s="180" t="str">
        <f>+'INFO SEAL'!C4504</f>
        <v>AREQUIPA</v>
      </c>
      <c r="D4553" s="180" t="str">
        <f>+'INFO SEAL'!D4504</f>
        <v>AREQUIPA</v>
      </c>
      <c r="E4553" s="180" t="str">
        <f>+'INFO SEAL'!E4504</f>
        <v>CAYMA</v>
      </c>
      <c r="F4553" s="180" t="str">
        <f>+IF('INFO SEAL'!I4504="BAJA TENSION","BT",IF('INFO SEAL'!I4504="MEDIA TENSION","MT","AT"))</f>
        <v>BT</v>
      </c>
      <c r="G4553" s="180">
        <f>+'INFO SEAL'!K4504</f>
        <v>12</v>
      </c>
      <c r="H4553" s="180" t="str">
        <f>+'INFO SEAL'!L4504</f>
        <v>POSTE</v>
      </c>
      <c r="I4553" s="180" t="str">
        <f>+'INFO SEAL'!M4504</f>
        <v>CONCRETO</v>
      </c>
      <c r="J4553" s="180" t="str">
        <f>+'INFO SEAL'!N4504&amp;"-"&amp;F4553</f>
        <v>PPC16-BT</v>
      </c>
      <c r="K4553" s="180"/>
      <c r="L4553" s="182" t="str">
        <f>+VLOOKUP('INFO SEAL'!N4504,$J$8:$V$50,3,FALSE)</f>
        <v>POSTE DE CONCRETO ARMADO DE 12/300/150/330</v>
      </c>
      <c r="M4553" s="33">
        <f t="shared" si="156"/>
        <v>0.2</v>
      </c>
    </row>
    <row r="4554" spans="1:13" x14ac:dyDescent="0.25">
      <c r="A4554" s="73">
        <f>+'INFO SEAL'!B4505</f>
        <v>4500</v>
      </c>
      <c r="B4554" s="180" t="str">
        <f t="shared" si="155"/>
        <v>SICODI</v>
      </c>
      <c r="C4554" s="180" t="str">
        <f>+'INFO SEAL'!C4505</f>
        <v>AREQUIPA</v>
      </c>
      <c r="D4554" s="180" t="str">
        <f>+'INFO SEAL'!D4505</f>
        <v>AREQUIPA</v>
      </c>
      <c r="E4554" s="180" t="str">
        <f>+'INFO SEAL'!E4505</f>
        <v>CERRO COLORADO</v>
      </c>
      <c r="F4554" s="180" t="str">
        <f>+IF('INFO SEAL'!I4505="BAJA TENSION","BT",IF('INFO SEAL'!I4505="MEDIA TENSION","MT","AT"))</f>
        <v>MT</v>
      </c>
      <c r="G4554" s="180">
        <f>+'INFO SEAL'!K4505</f>
        <v>14</v>
      </c>
      <c r="H4554" s="180" t="str">
        <f>+'INFO SEAL'!L4505</f>
        <v>POSTE</v>
      </c>
      <c r="I4554" s="180" t="str">
        <f>+'INFO SEAL'!M4505</f>
        <v>CONCRETO</v>
      </c>
      <c r="J4554" s="180" t="str">
        <f>+'INFO SEAL'!N4505&amp;"-"&amp;F4554</f>
        <v>PPC22-MT</v>
      </c>
      <c r="K4554" s="180"/>
      <c r="L4554" s="182" t="str">
        <f>+VLOOKUP('INFO SEAL'!N4505,$J$8:$V$50,3,FALSE)</f>
        <v>POSTE DE CONCRETO ARMADO DE 15/200/135/360</v>
      </c>
      <c r="M4554" s="33">
        <f t="shared" si="156"/>
        <v>0.5</v>
      </c>
    </row>
    <row r="4555" spans="1:13" x14ac:dyDescent="0.25">
      <c r="A4555" s="73">
        <f>+'INFO SEAL'!B4506</f>
        <v>4501</v>
      </c>
      <c r="B4555" s="180" t="str">
        <f t="shared" si="155"/>
        <v>SICODI</v>
      </c>
      <c r="C4555" s="180" t="str">
        <f>+'INFO SEAL'!C4506</f>
        <v>AREQUIPA</v>
      </c>
      <c r="D4555" s="180" t="str">
        <f>+'INFO SEAL'!D4506</f>
        <v>AREQUIPA</v>
      </c>
      <c r="E4555" s="180" t="str">
        <f>+'INFO SEAL'!E4506</f>
        <v>AREQUIPA</v>
      </c>
      <c r="F4555" s="180" t="str">
        <f>+IF('INFO SEAL'!I4506="BAJA TENSION","BT",IF('INFO SEAL'!I4506="MEDIA TENSION","MT","AT"))</f>
        <v>MT</v>
      </c>
      <c r="G4555" s="180">
        <f>+'INFO SEAL'!K4506</f>
        <v>12</v>
      </c>
      <c r="H4555" s="180" t="str">
        <f>+'INFO SEAL'!L4506</f>
        <v>POSTE</v>
      </c>
      <c r="I4555" s="180" t="str">
        <f>+'INFO SEAL'!M4506</f>
        <v>MADERA</v>
      </c>
      <c r="J4555" s="180" t="str">
        <f>+'INFO SEAL'!N4506&amp;"-"&amp;F4555</f>
        <v>PPM19-MT</v>
      </c>
      <c r="K4555" s="180"/>
      <c r="L4555" s="182" t="str">
        <f>+VLOOKUP('INFO SEAL'!N4506,$J$8:$V$50,3,FALSE)</f>
        <v>POSTE DE MADERA TRATADA DE 12 mts. CL.4</v>
      </c>
      <c r="M4555" s="33">
        <f t="shared" si="156"/>
        <v>1</v>
      </c>
    </row>
    <row r="4556" spans="1:13" x14ac:dyDescent="0.25">
      <c r="A4556" s="73">
        <f>+'INFO SEAL'!B4507</f>
        <v>4502</v>
      </c>
      <c r="B4556" s="180" t="str">
        <f t="shared" si="155"/>
        <v>SICODI</v>
      </c>
      <c r="C4556" s="180" t="str">
        <f>+'INFO SEAL'!C4507</f>
        <v>AREQUIPA</v>
      </c>
      <c r="D4556" s="180" t="str">
        <f>+'INFO SEAL'!D4507</f>
        <v>AREQUIPA</v>
      </c>
      <c r="E4556" s="180" t="str">
        <f>+'INFO SEAL'!E4507</f>
        <v>CAYMA</v>
      </c>
      <c r="F4556" s="180" t="str">
        <f>+IF('INFO SEAL'!I4507="BAJA TENSION","BT",IF('INFO SEAL'!I4507="MEDIA TENSION","MT","AT"))</f>
        <v>MT</v>
      </c>
      <c r="G4556" s="180">
        <f>+'INFO SEAL'!K4507</f>
        <v>12</v>
      </c>
      <c r="H4556" s="180" t="str">
        <f>+'INFO SEAL'!L4507</f>
        <v>POSTE</v>
      </c>
      <c r="I4556" s="180" t="str">
        <f>+'INFO SEAL'!M4507</f>
        <v>CONCRETO</v>
      </c>
      <c r="J4556" s="180" t="str">
        <f>+'INFO SEAL'!N4507&amp;"-"&amp;F4556</f>
        <v>PPC15-MT</v>
      </c>
      <c r="K4556" s="180"/>
      <c r="L4556" s="182" t="str">
        <f>+VLOOKUP('INFO SEAL'!N4507,$J$8:$V$50,3,FALSE)</f>
        <v>POSTE DE CONCRETO ARMADO DE 12/200/120/300</v>
      </c>
      <c r="M4556" s="33">
        <f t="shared" si="156"/>
        <v>0.3</v>
      </c>
    </row>
    <row r="4557" spans="1:13" x14ac:dyDescent="0.25">
      <c r="A4557" s="73">
        <f>+'INFO SEAL'!B4508</f>
        <v>4503</v>
      </c>
      <c r="B4557" s="180" t="str">
        <f t="shared" si="155"/>
        <v>SICODI</v>
      </c>
      <c r="C4557" s="180" t="str">
        <f>+'INFO SEAL'!C4508</f>
        <v>AREQUIPA</v>
      </c>
      <c r="D4557" s="180" t="str">
        <f>+'INFO SEAL'!D4508</f>
        <v>AREQUIPA</v>
      </c>
      <c r="E4557" s="180" t="str">
        <f>+'INFO SEAL'!E4508</f>
        <v>CAYMA</v>
      </c>
      <c r="F4557" s="180" t="str">
        <f>+IF('INFO SEAL'!I4508="BAJA TENSION","BT",IF('INFO SEAL'!I4508="MEDIA TENSION","MT","AT"))</f>
        <v>MT</v>
      </c>
      <c r="G4557" s="180">
        <f>+'INFO SEAL'!K4508</f>
        <v>13</v>
      </c>
      <c r="H4557" s="180" t="str">
        <f>+'INFO SEAL'!L4508</f>
        <v>POSTE</v>
      </c>
      <c r="I4557" s="180" t="str">
        <f>+'INFO SEAL'!M4508</f>
        <v>CONCRETO</v>
      </c>
      <c r="J4557" s="180" t="str">
        <f>+'INFO SEAL'!N4508&amp;"-"&amp;F4557</f>
        <v>PPC18-MT</v>
      </c>
      <c r="K4557" s="180"/>
      <c r="L4557" s="182" t="str">
        <f>+VLOOKUP('INFO SEAL'!N4508,$J$8:$V$50,3,FALSE)</f>
        <v>POSTE DE CONCRETO ARMADO DE 13/200/140/335</v>
      </c>
      <c r="M4557" s="33">
        <f t="shared" si="156"/>
        <v>0.4</v>
      </c>
    </row>
    <row r="4558" spans="1:13" x14ac:dyDescent="0.25">
      <c r="A4558" s="73">
        <f>+'INFO SEAL'!B4509</f>
        <v>4504</v>
      </c>
      <c r="B4558" s="180" t="str">
        <f t="shared" si="155"/>
        <v>SICODI</v>
      </c>
      <c r="C4558" s="180" t="str">
        <f>+'INFO SEAL'!C4509</f>
        <v>AREQUIPA</v>
      </c>
      <c r="D4558" s="180" t="str">
        <f>+'INFO SEAL'!D4509</f>
        <v>AREQUIPA</v>
      </c>
      <c r="E4558" s="180" t="str">
        <f>+'INFO SEAL'!E4509</f>
        <v>AREQUIPA</v>
      </c>
      <c r="F4558" s="180" t="str">
        <f>+IF('INFO SEAL'!I4509="BAJA TENSION","BT",IF('INFO SEAL'!I4509="MEDIA TENSION","MT","AT"))</f>
        <v>MT</v>
      </c>
      <c r="G4558" s="180">
        <f>+'INFO SEAL'!K4509</f>
        <v>12</v>
      </c>
      <c r="H4558" s="180" t="str">
        <f>+'INFO SEAL'!L4509</f>
        <v>POSTE</v>
      </c>
      <c r="I4558" s="180" t="str">
        <f>+'INFO SEAL'!M4509</f>
        <v>MADERA</v>
      </c>
      <c r="J4558" s="180" t="str">
        <f>+'INFO SEAL'!N4509&amp;"-"&amp;F4558</f>
        <v>PPM19-MT</v>
      </c>
      <c r="K4558" s="180"/>
      <c r="L4558" s="182" t="str">
        <f>+VLOOKUP('INFO SEAL'!N4509,$J$8:$V$50,3,FALSE)</f>
        <v>POSTE DE MADERA TRATADA DE 12 mts. CL.4</v>
      </c>
      <c r="M4558" s="33">
        <f t="shared" si="156"/>
        <v>1</v>
      </c>
    </row>
    <row r="4559" spans="1:13" x14ac:dyDescent="0.25">
      <c r="A4559" s="73">
        <f>+'INFO SEAL'!B4510</f>
        <v>4505</v>
      </c>
      <c r="B4559" s="180" t="str">
        <f t="shared" si="155"/>
        <v>SICODI</v>
      </c>
      <c r="C4559" s="180" t="str">
        <f>+'INFO SEAL'!C4510</f>
        <v>AREQUIPA</v>
      </c>
      <c r="D4559" s="180" t="str">
        <f>+'INFO SEAL'!D4510</f>
        <v>AREQUIPA</v>
      </c>
      <c r="E4559" s="180" t="str">
        <f>+'INFO SEAL'!E4510</f>
        <v>CAYMA</v>
      </c>
      <c r="F4559" s="180" t="str">
        <f>+IF('INFO SEAL'!I4510="BAJA TENSION","BT",IF('INFO SEAL'!I4510="MEDIA TENSION","MT","AT"))</f>
        <v>MT</v>
      </c>
      <c r="G4559" s="180">
        <f>+'INFO SEAL'!K4510</f>
        <v>12</v>
      </c>
      <c r="H4559" s="180" t="str">
        <f>+'INFO SEAL'!L4510</f>
        <v>POSTE</v>
      </c>
      <c r="I4559" s="180" t="str">
        <f>+'INFO SEAL'!M4510</f>
        <v>CONCRETO</v>
      </c>
      <c r="J4559" s="180" t="str">
        <f>+'INFO SEAL'!N4510&amp;"-"&amp;F4559</f>
        <v>PPC15-MT</v>
      </c>
      <c r="K4559" s="180"/>
      <c r="L4559" s="182" t="str">
        <f>+VLOOKUP('INFO SEAL'!N4510,$J$8:$V$50,3,FALSE)</f>
        <v>POSTE DE CONCRETO ARMADO DE 12/200/120/300</v>
      </c>
      <c r="M4559" s="33">
        <f t="shared" si="156"/>
        <v>0.3</v>
      </c>
    </row>
    <row r="4560" spans="1:13" x14ac:dyDescent="0.25">
      <c r="A4560" s="73">
        <f>+'INFO SEAL'!B4511</f>
        <v>4506</v>
      </c>
      <c r="B4560" s="180" t="str">
        <f t="shared" si="155"/>
        <v>SICODI</v>
      </c>
      <c r="C4560" s="180" t="str">
        <f>+'INFO SEAL'!C4511</f>
        <v>AREQUIPA</v>
      </c>
      <c r="D4560" s="180" t="str">
        <f>+'INFO SEAL'!D4511</f>
        <v>AREQUIPA</v>
      </c>
      <c r="E4560" s="180" t="str">
        <f>+'INFO SEAL'!E4511</f>
        <v>AREQUIPA</v>
      </c>
      <c r="F4560" s="180" t="str">
        <f>+IF('INFO SEAL'!I4511="BAJA TENSION","BT",IF('INFO SEAL'!I4511="MEDIA TENSION","MT","AT"))</f>
        <v>MT</v>
      </c>
      <c r="G4560" s="180">
        <f>+'INFO SEAL'!K4511</f>
        <v>13</v>
      </c>
      <c r="H4560" s="180" t="str">
        <f>+'INFO SEAL'!L4511</f>
        <v>POSTE</v>
      </c>
      <c r="I4560" s="180" t="str">
        <f>+'INFO SEAL'!M4511</f>
        <v>CONCRETO</v>
      </c>
      <c r="J4560" s="180" t="str">
        <f>+'INFO SEAL'!N4511&amp;"-"&amp;F4560</f>
        <v>PPC18-MT</v>
      </c>
      <c r="K4560" s="180"/>
      <c r="L4560" s="182" t="str">
        <f>+VLOOKUP('INFO SEAL'!N4511,$J$8:$V$50,3,FALSE)</f>
        <v>POSTE DE CONCRETO ARMADO DE 13/200/140/335</v>
      </c>
      <c r="M4560" s="33">
        <f t="shared" si="156"/>
        <v>0.4</v>
      </c>
    </row>
    <row r="4561" spans="1:13" x14ac:dyDescent="0.25">
      <c r="A4561" s="73">
        <f>+'INFO SEAL'!B4512</f>
        <v>4507</v>
      </c>
      <c r="B4561" s="180" t="str">
        <f t="shared" si="155"/>
        <v>SICODI</v>
      </c>
      <c r="C4561" s="180" t="str">
        <f>+'INFO SEAL'!C4512</f>
        <v>AREQUIPA</v>
      </c>
      <c r="D4561" s="180" t="str">
        <f>+'INFO SEAL'!D4512</f>
        <v>AREQUIPA</v>
      </c>
      <c r="E4561" s="180" t="str">
        <f>+'INFO SEAL'!E4512</f>
        <v>CAYMA</v>
      </c>
      <c r="F4561" s="180" t="str">
        <f>+IF('INFO SEAL'!I4512="BAJA TENSION","BT",IF('INFO SEAL'!I4512="MEDIA TENSION","MT","AT"))</f>
        <v>MT</v>
      </c>
      <c r="G4561" s="180">
        <f>+'INFO SEAL'!K4512</f>
        <v>12</v>
      </c>
      <c r="H4561" s="180" t="str">
        <f>+'INFO SEAL'!L4512</f>
        <v>POSTE</v>
      </c>
      <c r="I4561" s="180" t="str">
        <f>+'INFO SEAL'!M4512</f>
        <v>CONCRETO</v>
      </c>
      <c r="J4561" s="180" t="str">
        <f>+'INFO SEAL'!N4512&amp;"-"&amp;F4561</f>
        <v>PPC15-MT</v>
      </c>
      <c r="K4561" s="180"/>
      <c r="L4561" s="182" t="str">
        <f>+VLOOKUP('INFO SEAL'!N4512,$J$8:$V$50,3,FALSE)</f>
        <v>POSTE DE CONCRETO ARMADO DE 12/200/120/300</v>
      </c>
      <c r="M4561" s="33">
        <f t="shared" si="156"/>
        <v>0.3</v>
      </c>
    </row>
    <row r="4562" spans="1:13" x14ac:dyDescent="0.25">
      <c r="A4562" s="73">
        <f>+'INFO SEAL'!B4513</f>
        <v>4508</v>
      </c>
      <c r="B4562" s="180" t="str">
        <f t="shared" si="155"/>
        <v>SICODI</v>
      </c>
      <c r="C4562" s="180" t="str">
        <f>+'INFO SEAL'!C4513</f>
        <v>AREQUIPA</v>
      </c>
      <c r="D4562" s="180" t="str">
        <f>+'INFO SEAL'!D4513</f>
        <v>AREQUIPA</v>
      </c>
      <c r="E4562" s="180" t="str">
        <f>+'INFO SEAL'!E4513</f>
        <v>AREQUIPA</v>
      </c>
      <c r="F4562" s="180" t="str">
        <f>+IF('INFO SEAL'!I4513="BAJA TENSION","BT",IF('INFO SEAL'!I4513="MEDIA TENSION","MT","AT"))</f>
        <v>MT</v>
      </c>
      <c r="G4562" s="180">
        <f>+'INFO SEAL'!K4513</f>
        <v>12</v>
      </c>
      <c r="H4562" s="180" t="str">
        <f>+'INFO SEAL'!L4513</f>
        <v>POSTE</v>
      </c>
      <c r="I4562" s="180" t="str">
        <f>+'INFO SEAL'!M4513</f>
        <v>MADERA</v>
      </c>
      <c r="J4562" s="180" t="str">
        <f>+'INFO SEAL'!N4513&amp;"-"&amp;F4562</f>
        <v>PPM19-MT</v>
      </c>
      <c r="K4562" s="180"/>
      <c r="L4562" s="182" t="str">
        <f>+VLOOKUP('INFO SEAL'!N4513,$J$8:$V$50,3,FALSE)</f>
        <v>POSTE DE MADERA TRATADA DE 12 mts. CL.4</v>
      </c>
      <c r="M4562" s="33">
        <f t="shared" si="156"/>
        <v>1</v>
      </c>
    </row>
    <row r="4563" spans="1:13" x14ac:dyDescent="0.25">
      <c r="A4563" s="73">
        <f>+'INFO SEAL'!B4514</f>
        <v>4509</v>
      </c>
      <c r="B4563" s="180" t="str">
        <f t="shared" si="155"/>
        <v>SICODI</v>
      </c>
      <c r="C4563" s="180" t="str">
        <f>+'INFO SEAL'!C4514</f>
        <v>AREQUIPA</v>
      </c>
      <c r="D4563" s="180" t="str">
        <f>+'INFO SEAL'!D4514</f>
        <v>AREQUIPA</v>
      </c>
      <c r="E4563" s="180" t="str">
        <f>+'INFO SEAL'!E4514</f>
        <v>AREQUIPA</v>
      </c>
      <c r="F4563" s="180" t="str">
        <f>+IF('INFO SEAL'!I4514="BAJA TENSION","BT",IF('INFO SEAL'!I4514="MEDIA TENSION","MT","AT"))</f>
        <v>MT</v>
      </c>
      <c r="G4563" s="180">
        <f>+'INFO SEAL'!K4514</f>
        <v>12</v>
      </c>
      <c r="H4563" s="180" t="str">
        <f>+'INFO SEAL'!L4514</f>
        <v>POSTE</v>
      </c>
      <c r="I4563" s="180" t="str">
        <f>+'INFO SEAL'!M4514</f>
        <v>CONCRETO</v>
      </c>
      <c r="J4563" s="180" t="str">
        <f>+'INFO SEAL'!N4514&amp;"-"&amp;F4563</f>
        <v>PPC15-MT</v>
      </c>
      <c r="K4563" s="180"/>
      <c r="L4563" s="182" t="str">
        <f>+VLOOKUP('INFO SEAL'!N4514,$J$8:$V$50,3,FALSE)</f>
        <v>POSTE DE CONCRETO ARMADO DE 12/200/120/300</v>
      </c>
      <c r="M4563" s="33">
        <f t="shared" si="156"/>
        <v>0.3</v>
      </c>
    </row>
    <row r="4564" spans="1:13" x14ac:dyDescent="0.25">
      <c r="A4564" s="73">
        <f>+'INFO SEAL'!B4515</f>
        <v>4510</v>
      </c>
      <c r="B4564" s="180" t="str">
        <f t="shared" si="155"/>
        <v>SICODI</v>
      </c>
      <c r="C4564" s="180" t="str">
        <f>+'INFO SEAL'!C4515</f>
        <v>AREQUIPA</v>
      </c>
      <c r="D4564" s="180" t="str">
        <f>+'INFO SEAL'!D4515</f>
        <v>AREQUIPA</v>
      </c>
      <c r="E4564" s="180" t="str">
        <f>+'INFO SEAL'!E4515</f>
        <v>CAYMA</v>
      </c>
      <c r="F4564" s="180" t="str">
        <f>+IF('INFO SEAL'!I4515="BAJA TENSION","BT",IF('INFO SEAL'!I4515="MEDIA TENSION","MT","AT"))</f>
        <v>MT</v>
      </c>
      <c r="G4564" s="180">
        <f>+'INFO SEAL'!K4515</f>
        <v>12</v>
      </c>
      <c r="H4564" s="180" t="str">
        <f>+'INFO SEAL'!L4515</f>
        <v>POSTE</v>
      </c>
      <c r="I4564" s="180" t="str">
        <f>+'INFO SEAL'!M4515</f>
        <v>CONCRETO</v>
      </c>
      <c r="J4564" s="180" t="str">
        <f>+'INFO SEAL'!N4515&amp;"-"&amp;F4564</f>
        <v>PPC15-MT</v>
      </c>
      <c r="K4564" s="180"/>
      <c r="L4564" s="182" t="str">
        <f>+VLOOKUP('INFO SEAL'!N4515,$J$8:$V$50,3,FALSE)</f>
        <v>POSTE DE CONCRETO ARMADO DE 12/200/120/300</v>
      </c>
      <c r="M4564" s="33">
        <f t="shared" si="156"/>
        <v>0.3</v>
      </c>
    </row>
    <row r="4565" spans="1:13" x14ac:dyDescent="0.25">
      <c r="A4565" s="73">
        <f>+'INFO SEAL'!B4516</f>
        <v>4511</v>
      </c>
      <c r="B4565" s="180" t="str">
        <f t="shared" si="155"/>
        <v>SICODI</v>
      </c>
      <c r="C4565" s="180" t="str">
        <f>+'INFO SEAL'!C4516</f>
        <v>AREQUIPA</v>
      </c>
      <c r="D4565" s="180" t="str">
        <f>+'INFO SEAL'!D4516</f>
        <v>AREQUIPA</v>
      </c>
      <c r="E4565" s="180" t="str">
        <f>+'INFO SEAL'!E4516</f>
        <v>AREQUIPA</v>
      </c>
      <c r="F4565" s="180" t="str">
        <f>+IF('INFO SEAL'!I4516="BAJA TENSION","BT",IF('INFO SEAL'!I4516="MEDIA TENSION","MT","AT"))</f>
        <v>MT</v>
      </c>
      <c r="G4565" s="180">
        <f>+'INFO SEAL'!K4516</f>
        <v>12</v>
      </c>
      <c r="H4565" s="180" t="str">
        <f>+'INFO SEAL'!L4516</f>
        <v>POSTE</v>
      </c>
      <c r="I4565" s="180" t="str">
        <f>+'INFO SEAL'!M4516</f>
        <v>CONCRETO</v>
      </c>
      <c r="J4565" s="180" t="str">
        <f>+'INFO SEAL'!N4516&amp;"-"&amp;F4565</f>
        <v>PPC15-MT</v>
      </c>
      <c r="K4565" s="180"/>
      <c r="L4565" s="182" t="str">
        <f>+VLOOKUP('INFO SEAL'!N4516,$J$8:$V$50,3,FALSE)</f>
        <v>POSTE DE CONCRETO ARMADO DE 12/200/120/300</v>
      </c>
      <c r="M4565" s="33">
        <f t="shared" si="156"/>
        <v>0.3</v>
      </c>
    </row>
    <row r="4566" spans="1:13" x14ac:dyDescent="0.25">
      <c r="A4566" s="73">
        <f>+'INFO SEAL'!B4517</f>
        <v>4512</v>
      </c>
      <c r="B4566" s="180" t="str">
        <f t="shared" si="155"/>
        <v>SICODI</v>
      </c>
      <c r="C4566" s="180" t="str">
        <f>+'INFO SEAL'!C4517</f>
        <v>AREQUIPA</v>
      </c>
      <c r="D4566" s="180" t="str">
        <f>+'INFO SEAL'!D4517</f>
        <v>AREQUIPA</v>
      </c>
      <c r="E4566" s="180" t="str">
        <f>+'INFO SEAL'!E4517</f>
        <v>AREQUIPA</v>
      </c>
      <c r="F4566" s="180" t="str">
        <f>+IF('INFO SEAL'!I4517="BAJA TENSION","BT",IF('INFO SEAL'!I4517="MEDIA TENSION","MT","AT"))</f>
        <v>MT</v>
      </c>
      <c r="G4566" s="180">
        <f>+'INFO SEAL'!K4517</f>
        <v>12</v>
      </c>
      <c r="H4566" s="180" t="str">
        <f>+'INFO SEAL'!L4517</f>
        <v>POSTE</v>
      </c>
      <c r="I4566" s="180" t="str">
        <f>+'INFO SEAL'!M4517</f>
        <v>CONCRETO</v>
      </c>
      <c r="J4566" s="180" t="str">
        <f>+'INFO SEAL'!N4517&amp;"-"&amp;F4566</f>
        <v>PPC15-MT</v>
      </c>
      <c r="K4566" s="180"/>
      <c r="L4566" s="182" t="str">
        <f>+VLOOKUP('INFO SEAL'!N4517,$J$8:$V$50,3,FALSE)</f>
        <v>POSTE DE CONCRETO ARMADO DE 12/200/120/300</v>
      </c>
      <c r="M4566" s="33">
        <f t="shared" si="156"/>
        <v>0.3</v>
      </c>
    </row>
    <row r="4567" spans="1:13" x14ac:dyDescent="0.25">
      <c r="A4567" s="73">
        <f>+'INFO SEAL'!B4518</f>
        <v>4513</v>
      </c>
      <c r="B4567" s="180" t="str">
        <f t="shared" si="155"/>
        <v>SICODI</v>
      </c>
      <c r="C4567" s="180" t="str">
        <f>+'INFO SEAL'!C4518</f>
        <v>AREQUIPA</v>
      </c>
      <c r="D4567" s="180" t="str">
        <f>+'INFO SEAL'!D4518</f>
        <v>AREQUIPA</v>
      </c>
      <c r="E4567" s="180" t="str">
        <f>+'INFO SEAL'!E4518</f>
        <v>AREQUIPA</v>
      </c>
      <c r="F4567" s="180" t="str">
        <f>+IF('INFO SEAL'!I4518="BAJA TENSION","BT",IF('INFO SEAL'!I4518="MEDIA TENSION","MT","AT"))</f>
        <v>MT</v>
      </c>
      <c r="G4567" s="180">
        <f>+'INFO SEAL'!K4518</f>
        <v>12</v>
      </c>
      <c r="H4567" s="180" t="str">
        <f>+'INFO SEAL'!L4518</f>
        <v>POSTE</v>
      </c>
      <c r="I4567" s="180" t="str">
        <f>+'INFO SEAL'!M4518</f>
        <v>CONCRETO</v>
      </c>
      <c r="J4567" s="180" t="str">
        <f>+'INFO SEAL'!N4518&amp;"-"&amp;F4567</f>
        <v>PPC15-MT</v>
      </c>
      <c r="K4567" s="180"/>
      <c r="L4567" s="182" t="str">
        <f>+VLOOKUP('INFO SEAL'!N4518,$J$8:$V$50,3,FALSE)</f>
        <v>POSTE DE CONCRETO ARMADO DE 12/200/120/300</v>
      </c>
      <c r="M4567" s="33">
        <f t="shared" si="156"/>
        <v>0.3</v>
      </c>
    </row>
    <row r="4568" spans="1:13" x14ac:dyDescent="0.25">
      <c r="A4568" s="73">
        <f>+'INFO SEAL'!B4519</f>
        <v>4514</v>
      </c>
      <c r="B4568" s="180" t="str">
        <f t="shared" si="155"/>
        <v>SICODI</v>
      </c>
      <c r="C4568" s="180" t="str">
        <f>+'INFO SEAL'!C4519</f>
        <v>AREQUIPA</v>
      </c>
      <c r="D4568" s="180" t="str">
        <f>+'INFO SEAL'!D4519</f>
        <v>AREQUIPA</v>
      </c>
      <c r="E4568" s="180" t="str">
        <f>+'INFO SEAL'!E4519</f>
        <v>CAYMA</v>
      </c>
      <c r="F4568" s="180" t="str">
        <f>+IF('INFO SEAL'!I4519="BAJA TENSION","BT",IF('INFO SEAL'!I4519="MEDIA TENSION","MT","AT"))</f>
        <v>MT</v>
      </c>
      <c r="G4568" s="180">
        <f>+'INFO SEAL'!K4519</f>
        <v>12</v>
      </c>
      <c r="H4568" s="180" t="str">
        <f>+'INFO SEAL'!L4519</f>
        <v>POSTE</v>
      </c>
      <c r="I4568" s="180" t="str">
        <f>+'INFO SEAL'!M4519</f>
        <v>CONCRETO</v>
      </c>
      <c r="J4568" s="180" t="str">
        <f>+'INFO SEAL'!N4519&amp;"-"&amp;F4568</f>
        <v>PPC15-MT</v>
      </c>
      <c r="K4568" s="180"/>
      <c r="L4568" s="182" t="str">
        <f>+VLOOKUP('INFO SEAL'!N4519,$J$8:$V$50,3,FALSE)</f>
        <v>POSTE DE CONCRETO ARMADO DE 12/200/120/300</v>
      </c>
      <c r="M4568" s="33">
        <f t="shared" si="156"/>
        <v>0.3</v>
      </c>
    </row>
    <row r="4569" spans="1:13" x14ac:dyDescent="0.25">
      <c r="A4569" s="73">
        <f>+'INFO SEAL'!B4520</f>
        <v>4515</v>
      </c>
      <c r="B4569" s="180" t="str">
        <f t="shared" si="155"/>
        <v>SICODI</v>
      </c>
      <c r="C4569" s="180" t="str">
        <f>+'INFO SEAL'!C4520</f>
        <v>AREQUIPA</v>
      </c>
      <c r="D4569" s="180" t="str">
        <f>+'INFO SEAL'!D4520</f>
        <v>AREQUIPA</v>
      </c>
      <c r="E4569" s="180" t="str">
        <f>+'INFO SEAL'!E4520</f>
        <v>CAYMA</v>
      </c>
      <c r="F4569" s="180" t="str">
        <f>+IF('INFO SEAL'!I4520="BAJA TENSION","BT",IF('INFO SEAL'!I4520="MEDIA TENSION","MT","AT"))</f>
        <v>MT</v>
      </c>
      <c r="G4569" s="180">
        <f>+'INFO SEAL'!K4520</f>
        <v>12</v>
      </c>
      <c r="H4569" s="180" t="str">
        <f>+'INFO SEAL'!L4520</f>
        <v>POSTE</v>
      </c>
      <c r="I4569" s="180" t="str">
        <f>+'INFO SEAL'!M4520</f>
        <v>CONCRETO</v>
      </c>
      <c r="J4569" s="180" t="str">
        <f>+'INFO SEAL'!N4520&amp;"-"&amp;F4569</f>
        <v>PPC15-MT</v>
      </c>
      <c r="K4569" s="180"/>
      <c r="L4569" s="182" t="str">
        <f>+VLOOKUP('INFO SEAL'!N4520,$J$8:$V$50,3,FALSE)</f>
        <v>POSTE DE CONCRETO ARMADO DE 12/200/120/300</v>
      </c>
      <c r="M4569" s="33">
        <f t="shared" si="156"/>
        <v>0.3</v>
      </c>
    </row>
    <row r="4570" spans="1:13" x14ac:dyDescent="0.25">
      <c r="A4570" s="73">
        <f>+'INFO SEAL'!B4521</f>
        <v>4516</v>
      </c>
      <c r="B4570" s="180" t="str">
        <f t="shared" si="155"/>
        <v>SICODI</v>
      </c>
      <c r="C4570" s="180" t="str">
        <f>+'INFO SEAL'!C4521</f>
        <v>AREQUIPA</v>
      </c>
      <c r="D4570" s="180" t="str">
        <f>+'INFO SEAL'!D4521</f>
        <v>CASTILLA</v>
      </c>
      <c r="E4570" s="180" t="str">
        <f>+'INFO SEAL'!E4521</f>
        <v>APLAO</v>
      </c>
      <c r="F4570" s="180" t="str">
        <f>+IF('INFO SEAL'!I4521="BAJA TENSION","BT",IF('INFO SEAL'!I4521="MEDIA TENSION","MT","AT"))</f>
        <v>MT</v>
      </c>
      <c r="G4570" s="180">
        <f>+'INFO SEAL'!K4521</f>
        <v>12</v>
      </c>
      <c r="H4570" s="180" t="str">
        <f>+'INFO SEAL'!L4521</f>
        <v>POSTE</v>
      </c>
      <c r="I4570" s="180" t="str">
        <f>+'INFO SEAL'!M4521</f>
        <v>CONCRETO</v>
      </c>
      <c r="J4570" s="180" t="str">
        <f>+'INFO SEAL'!N4521&amp;"-"&amp;F4570</f>
        <v>PPC15-MT</v>
      </c>
      <c r="K4570" s="180"/>
      <c r="L4570" s="182" t="str">
        <f>+VLOOKUP('INFO SEAL'!N4521,$J$8:$V$50,3,FALSE)</f>
        <v>POSTE DE CONCRETO ARMADO DE 12/200/120/300</v>
      </c>
      <c r="M4570" s="33">
        <f t="shared" si="156"/>
        <v>0.3</v>
      </c>
    </row>
    <row r="4571" spans="1:13" x14ac:dyDescent="0.25">
      <c r="A4571" s="73">
        <f>+'INFO SEAL'!B4522</f>
        <v>4517</v>
      </c>
      <c r="B4571" s="180" t="str">
        <f t="shared" si="155"/>
        <v>SICODI</v>
      </c>
      <c r="C4571" s="180" t="str">
        <f>+'INFO SEAL'!C4522</f>
        <v>AREQUIPA</v>
      </c>
      <c r="D4571" s="180" t="str">
        <f>+'INFO SEAL'!D4522</f>
        <v>AREQUIPA</v>
      </c>
      <c r="E4571" s="180" t="str">
        <f>+'INFO SEAL'!E4522</f>
        <v>CAYMA</v>
      </c>
      <c r="F4571" s="180" t="str">
        <f>+IF('INFO SEAL'!I4522="BAJA TENSION","BT",IF('INFO SEAL'!I4522="MEDIA TENSION","MT","AT"))</f>
        <v>MT</v>
      </c>
      <c r="G4571" s="180">
        <f>+'INFO SEAL'!K4522</f>
        <v>12</v>
      </c>
      <c r="H4571" s="180" t="str">
        <f>+'INFO SEAL'!L4522</f>
        <v>POSTE</v>
      </c>
      <c r="I4571" s="180" t="str">
        <f>+'INFO SEAL'!M4522</f>
        <v>CONCRETO</v>
      </c>
      <c r="J4571" s="180" t="str">
        <f>+'INFO SEAL'!N4522&amp;"-"&amp;F4571</f>
        <v>PPC15-MT</v>
      </c>
      <c r="K4571" s="180"/>
      <c r="L4571" s="182" t="str">
        <f>+VLOOKUP('INFO SEAL'!N4522,$J$8:$V$50,3,FALSE)</f>
        <v>POSTE DE CONCRETO ARMADO DE 12/200/120/300</v>
      </c>
      <c r="M4571" s="33">
        <f t="shared" si="156"/>
        <v>0.3</v>
      </c>
    </row>
    <row r="4572" spans="1:13" x14ac:dyDescent="0.25">
      <c r="A4572" s="73">
        <f>+'INFO SEAL'!B4523</f>
        <v>4518</v>
      </c>
      <c r="B4572" s="180" t="str">
        <f t="shared" si="155"/>
        <v>SICODI</v>
      </c>
      <c r="C4572" s="180" t="str">
        <f>+'INFO SEAL'!C4523</f>
        <v>AREQUIPA</v>
      </c>
      <c r="D4572" s="180" t="str">
        <f>+'INFO SEAL'!D4523</f>
        <v>AREQUIPA</v>
      </c>
      <c r="E4572" s="180" t="str">
        <f>+'INFO SEAL'!E4523</f>
        <v>AREQUIPA</v>
      </c>
      <c r="F4572" s="180" t="str">
        <f>+IF('INFO SEAL'!I4523="BAJA TENSION","BT",IF('INFO SEAL'!I4523="MEDIA TENSION","MT","AT"))</f>
        <v>MT</v>
      </c>
      <c r="G4572" s="180">
        <f>+'INFO SEAL'!K4523</f>
        <v>14</v>
      </c>
      <c r="H4572" s="180" t="str">
        <f>+'INFO SEAL'!L4523</f>
        <v>POSTE</v>
      </c>
      <c r="I4572" s="180" t="str">
        <f>+'INFO SEAL'!M4523</f>
        <v>CONCRETO</v>
      </c>
      <c r="J4572" s="180" t="str">
        <f>+'INFO SEAL'!N4523&amp;"-"&amp;F4572</f>
        <v>PPC22-MT</v>
      </c>
      <c r="K4572" s="180"/>
      <c r="L4572" s="182" t="str">
        <f>+VLOOKUP('INFO SEAL'!N4523,$J$8:$V$50,3,FALSE)</f>
        <v>POSTE DE CONCRETO ARMADO DE 15/200/135/360</v>
      </c>
      <c r="M4572" s="33">
        <f t="shared" si="156"/>
        <v>0.5</v>
      </c>
    </row>
    <row r="4573" spans="1:13" x14ac:dyDescent="0.25">
      <c r="A4573" s="73">
        <f>+'INFO SEAL'!B4524</f>
        <v>4519</v>
      </c>
      <c r="B4573" s="180" t="str">
        <f t="shared" si="155"/>
        <v>SICODI</v>
      </c>
      <c r="C4573" s="180" t="str">
        <f>+'INFO SEAL'!C4524</f>
        <v>AREQUIPA</v>
      </c>
      <c r="D4573" s="180" t="str">
        <f>+'INFO SEAL'!D4524</f>
        <v>AREQUIPA</v>
      </c>
      <c r="E4573" s="180" t="str">
        <f>+'INFO SEAL'!E4524</f>
        <v>AREQUIPA</v>
      </c>
      <c r="F4573" s="180" t="str">
        <f>+IF('INFO SEAL'!I4524="BAJA TENSION","BT",IF('INFO SEAL'!I4524="MEDIA TENSION","MT","AT"))</f>
        <v>MT</v>
      </c>
      <c r="G4573" s="180">
        <f>+'INFO SEAL'!K4524</f>
        <v>13</v>
      </c>
      <c r="H4573" s="180" t="str">
        <f>+'INFO SEAL'!L4524</f>
        <v>POSTE</v>
      </c>
      <c r="I4573" s="180" t="str">
        <f>+'INFO SEAL'!M4524</f>
        <v>CONCRETO</v>
      </c>
      <c r="J4573" s="180" t="str">
        <f>+'INFO SEAL'!N4524&amp;"-"&amp;F4573</f>
        <v>PPC18-MT</v>
      </c>
      <c r="K4573" s="180"/>
      <c r="L4573" s="182" t="str">
        <f>+VLOOKUP('INFO SEAL'!N4524,$J$8:$V$50,3,FALSE)</f>
        <v>POSTE DE CONCRETO ARMADO DE 13/200/140/335</v>
      </c>
      <c r="M4573" s="33">
        <f t="shared" si="156"/>
        <v>0.4</v>
      </c>
    </row>
    <row r="4574" spans="1:13" x14ac:dyDescent="0.25">
      <c r="A4574" s="73">
        <f>+'INFO SEAL'!B4525</f>
        <v>4520</v>
      </c>
      <c r="B4574" s="180" t="str">
        <f t="shared" si="155"/>
        <v>SICODI</v>
      </c>
      <c r="C4574" s="180" t="str">
        <f>+'INFO SEAL'!C4525</f>
        <v>AREQUIPA</v>
      </c>
      <c r="D4574" s="180" t="str">
        <f>+'INFO SEAL'!D4525</f>
        <v>AREQUIPA</v>
      </c>
      <c r="E4574" s="180" t="str">
        <f>+'INFO SEAL'!E4525</f>
        <v>AREQUIPA</v>
      </c>
      <c r="F4574" s="180" t="str">
        <f>+IF('INFO SEAL'!I4525="BAJA TENSION","BT",IF('INFO SEAL'!I4525="MEDIA TENSION","MT","AT"))</f>
        <v>MT</v>
      </c>
      <c r="G4574" s="180">
        <f>+'INFO SEAL'!K4525</f>
        <v>12</v>
      </c>
      <c r="H4574" s="180" t="str">
        <f>+'INFO SEAL'!L4525</f>
        <v>POSTE</v>
      </c>
      <c r="I4574" s="180" t="str">
        <f>+'INFO SEAL'!M4525</f>
        <v>MADERA</v>
      </c>
      <c r="J4574" s="180" t="str">
        <f>+'INFO SEAL'!N4525&amp;"-"&amp;F4574</f>
        <v>PPM19-MT</v>
      </c>
      <c r="K4574" s="180"/>
      <c r="L4574" s="182" t="str">
        <f>+VLOOKUP('INFO SEAL'!N4525,$J$8:$V$50,3,FALSE)</f>
        <v>POSTE DE MADERA TRATADA DE 12 mts. CL.4</v>
      </c>
      <c r="M4574" s="33">
        <f t="shared" si="156"/>
        <v>1</v>
      </c>
    </row>
    <row r="4575" spans="1:13" x14ac:dyDescent="0.25">
      <c r="A4575" s="73">
        <f>+'INFO SEAL'!B4526</f>
        <v>4521</v>
      </c>
      <c r="B4575" s="180" t="str">
        <f t="shared" si="155"/>
        <v>SICODI</v>
      </c>
      <c r="C4575" s="180" t="str">
        <f>+'INFO SEAL'!C4526</f>
        <v>AREQUIPA</v>
      </c>
      <c r="D4575" s="180" t="str">
        <f>+'INFO SEAL'!D4526</f>
        <v>AREQUIPA</v>
      </c>
      <c r="E4575" s="180" t="str">
        <f>+'INFO SEAL'!E4526</f>
        <v>AREQUIPA</v>
      </c>
      <c r="F4575" s="180" t="str">
        <f>+IF('INFO SEAL'!I4526="BAJA TENSION","BT",IF('INFO SEAL'!I4526="MEDIA TENSION","MT","AT"))</f>
        <v>BT</v>
      </c>
      <c r="G4575" s="180">
        <f>+'INFO SEAL'!K4526</f>
        <v>7</v>
      </c>
      <c r="H4575" s="180" t="str">
        <f>+'INFO SEAL'!L4526</f>
        <v>POSTE</v>
      </c>
      <c r="I4575" s="180" t="str">
        <f>+'INFO SEAL'!M4526</f>
        <v>FIERRO</v>
      </c>
      <c r="J4575" s="180" t="str">
        <f>+'INFO SEAL'!N4526&amp;"-"&amp;F4575</f>
        <v>PPF10-BT</v>
      </c>
      <c r="K4575" s="180"/>
      <c r="L4575" s="182" t="str">
        <f>+VLOOKUP('INFO SEAL'!N4526,$J$8:$V$50,3,FALSE)</f>
        <v>POSTE DE METAL DE 7.0 mts.</v>
      </c>
      <c r="M4575" s="33">
        <f t="shared" si="156"/>
        <v>0.3</v>
      </c>
    </row>
    <row r="4576" spans="1:13" x14ac:dyDescent="0.25">
      <c r="A4576" s="73">
        <f>+'INFO SEAL'!B4527</f>
        <v>4522</v>
      </c>
      <c r="B4576" s="180" t="str">
        <f t="shared" si="155"/>
        <v>SICODI</v>
      </c>
      <c r="C4576" s="180" t="str">
        <f>+'INFO SEAL'!C4527</f>
        <v>AREQUIPA</v>
      </c>
      <c r="D4576" s="180" t="str">
        <f>+'INFO SEAL'!D4527</f>
        <v>AREQUIPA</v>
      </c>
      <c r="E4576" s="180" t="str">
        <f>+'INFO SEAL'!E4527</f>
        <v>AREQUIPA</v>
      </c>
      <c r="F4576" s="180" t="str">
        <f>+IF('INFO SEAL'!I4527="BAJA TENSION","BT",IF('INFO SEAL'!I4527="MEDIA TENSION","MT","AT"))</f>
        <v>MT</v>
      </c>
      <c r="G4576" s="180">
        <f>+'INFO SEAL'!K4527</f>
        <v>13</v>
      </c>
      <c r="H4576" s="180" t="str">
        <f>+'INFO SEAL'!L4527</f>
        <v>POSTE</v>
      </c>
      <c r="I4576" s="180" t="str">
        <f>+'INFO SEAL'!M4527</f>
        <v>CONCRETO</v>
      </c>
      <c r="J4576" s="180" t="str">
        <f>+'INFO SEAL'!N4527&amp;"-"&amp;F4576</f>
        <v>PPC18-MT</v>
      </c>
      <c r="K4576" s="180"/>
      <c r="L4576" s="182" t="str">
        <f>+VLOOKUP('INFO SEAL'!N4527,$J$8:$V$50,3,FALSE)</f>
        <v>POSTE DE CONCRETO ARMADO DE 13/200/140/335</v>
      </c>
      <c r="M4576" s="33">
        <f t="shared" si="156"/>
        <v>0.4</v>
      </c>
    </row>
    <row r="4577" spans="1:13" x14ac:dyDescent="0.25">
      <c r="A4577" s="73">
        <f>+'INFO SEAL'!B4528</f>
        <v>4523</v>
      </c>
      <c r="B4577" s="180" t="str">
        <f t="shared" si="155"/>
        <v>SICODI</v>
      </c>
      <c r="C4577" s="180" t="str">
        <f>+'INFO SEAL'!C4528</f>
        <v>AREQUIPA</v>
      </c>
      <c r="D4577" s="180" t="str">
        <f>+'INFO SEAL'!D4528</f>
        <v>AREQUIPA</v>
      </c>
      <c r="E4577" s="180" t="str">
        <f>+'INFO SEAL'!E4528</f>
        <v>AREQUIPA</v>
      </c>
      <c r="F4577" s="180" t="str">
        <f>+IF('INFO SEAL'!I4528="BAJA TENSION","BT",IF('INFO SEAL'!I4528="MEDIA TENSION","MT","AT"))</f>
        <v>MT</v>
      </c>
      <c r="G4577" s="180">
        <f>+'INFO SEAL'!K4528</f>
        <v>12</v>
      </c>
      <c r="H4577" s="180" t="str">
        <f>+'INFO SEAL'!L4528</f>
        <v>POSTE</v>
      </c>
      <c r="I4577" s="180" t="str">
        <f>+'INFO SEAL'!M4528</f>
        <v>MADERA</v>
      </c>
      <c r="J4577" s="180" t="str">
        <f>+'INFO SEAL'!N4528&amp;"-"&amp;F4577</f>
        <v>PPM19-MT</v>
      </c>
      <c r="K4577" s="180"/>
      <c r="L4577" s="182" t="str">
        <f>+VLOOKUP('INFO SEAL'!N4528,$J$8:$V$50,3,FALSE)</f>
        <v>POSTE DE MADERA TRATADA DE 12 mts. CL.4</v>
      </c>
      <c r="M4577" s="33">
        <f t="shared" si="156"/>
        <v>1</v>
      </c>
    </row>
    <row r="4578" spans="1:13" x14ac:dyDescent="0.25">
      <c r="A4578" s="73">
        <f>+'INFO SEAL'!B4529</f>
        <v>4524</v>
      </c>
      <c r="B4578" s="180" t="str">
        <f t="shared" si="155"/>
        <v>SICODI</v>
      </c>
      <c r="C4578" s="180" t="str">
        <f>+'INFO SEAL'!C4529</f>
        <v>AREQUIPA</v>
      </c>
      <c r="D4578" s="180" t="str">
        <f>+'INFO SEAL'!D4529</f>
        <v>AREQUIPA</v>
      </c>
      <c r="E4578" s="180" t="str">
        <f>+'INFO SEAL'!E4529</f>
        <v>AREQUIPA</v>
      </c>
      <c r="F4578" s="180" t="str">
        <f>+IF('INFO SEAL'!I4529="BAJA TENSION","BT",IF('INFO SEAL'!I4529="MEDIA TENSION","MT","AT"))</f>
        <v>BT</v>
      </c>
      <c r="G4578" s="180">
        <f>+'INFO SEAL'!K4529</f>
        <v>8</v>
      </c>
      <c r="H4578" s="180" t="str">
        <f>+'INFO SEAL'!L4529</f>
        <v>POSTE</v>
      </c>
      <c r="I4578" s="180" t="str">
        <f>+'INFO SEAL'!M4529</f>
        <v>FIERRO</v>
      </c>
      <c r="J4578" s="180" t="str">
        <f>+'INFO SEAL'!N4529&amp;"-"&amp;F4578</f>
        <v>PPF02-BT</v>
      </c>
      <c r="K4578" s="180"/>
      <c r="L4578" s="182" t="str">
        <f>+VLOOKUP('INFO SEAL'!N4529,$J$8:$V$50,3,FALSE)</f>
        <v>POSTE DE METAL DE  8 mts.</v>
      </c>
      <c r="M4578" s="33">
        <f t="shared" si="156"/>
        <v>0.3</v>
      </c>
    </row>
    <row r="4579" spans="1:13" x14ac:dyDescent="0.25">
      <c r="A4579" s="73">
        <f>+'INFO SEAL'!B4530</f>
        <v>4525</v>
      </c>
      <c r="B4579" s="180" t="str">
        <f t="shared" si="155"/>
        <v>SICODI</v>
      </c>
      <c r="C4579" s="180" t="str">
        <f>+'INFO SEAL'!C4530</f>
        <v>AREQUIPA</v>
      </c>
      <c r="D4579" s="180" t="str">
        <f>+'INFO SEAL'!D4530</f>
        <v>AREQUIPA</v>
      </c>
      <c r="E4579" s="180" t="str">
        <f>+'INFO SEAL'!E4530</f>
        <v>AREQUIPA</v>
      </c>
      <c r="F4579" s="180" t="str">
        <f>+IF('INFO SEAL'!I4530="BAJA TENSION","BT",IF('INFO SEAL'!I4530="MEDIA TENSION","MT","AT"))</f>
        <v>MT</v>
      </c>
      <c r="G4579" s="180">
        <f>+'INFO SEAL'!K4530</f>
        <v>12</v>
      </c>
      <c r="H4579" s="180" t="str">
        <f>+'INFO SEAL'!L4530</f>
        <v>POSTE</v>
      </c>
      <c r="I4579" s="180" t="str">
        <f>+'INFO SEAL'!M4530</f>
        <v>MADERA</v>
      </c>
      <c r="J4579" s="180" t="str">
        <f>+'INFO SEAL'!N4530&amp;"-"&amp;F4579</f>
        <v>PPM19-MT</v>
      </c>
      <c r="K4579" s="180"/>
      <c r="L4579" s="182" t="str">
        <f>+VLOOKUP('INFO SEAL'!N4530,$J$8:$V$50,3,FALSE)</f>
        <v>POSTE DE MADERA TRATADA DE 12 mts. CL.4</v>
      </c>
      <c r="M4579" s="33">
        <f t="shared" si="156"/>
        <v>1</v>
      </c>
    </row>
    <row r="4580" spans="1:13" x14ac:dyDescent="0.25">
      <c r="A4580" s="73">
        <f>+'INFO SEAL'!B4531</f>
        <v>4526</v>
      </c>
      <c r="B4580" s="180" t="str">
        <f t="shared" si="155"/>
        <v>SICODI</v>
      </c>
      <c r="C4580" s="180" t="str">
        <f>+'INFO SEAL'!C4531</f>
        <v>AREQUIPA</v>
      </c>
      <c r="D4580" s="180" t="str">
        <f>+'INFO SEAL'!D4531</f>
        <v>ISLAY</v>
      </c>
      <c r="E4580" s="180" t="str">
        <f>+'INFO SEAL'!E4531</f>
        <v>COCACHACRA</v>
      </c>
      <c r="F4580" s="180" t="str">
        <f>+IF('INFO SEAL'!I4531="BAJA TENSION","BT",IF('INFO SEAL'!I4531="MEDIA TENSION","MT","AT"))</f>
        <v>MT</v>
      </c>
      <c r="G4580" s="180">
        <f>+'INFO SEAL'!K4531</f>
        <v>12</v>
      </c>
      <c r="H4580" s="180" t="str">
        <f>+'INFO SEAL'!L4531</f>
        <v>POSTE</v>
      </c>
      <c r="I4580" s="180" t="str">
        <f>+'INFO SEAL'!M4531</f>
        <v>MADERA</v>
      </c>
      <c r="J4580" s="180" t="str">
        <f>+'INFO SEAL'!N4531&amp;"-"&amp;F4580</f>
        <v>PPM19-MT</v>
      </c>
      <c r="K4580" s="180"/>
      <c r="L4580" s="182" t="str">
        <f>+VLOOKUP('INFO SEAL'!N4531,$J$8:$V$50,3,FALSE)</f>
        <v>POSTE DE MADERA TRATADA DE 12 mts. CL.4</v>
      </c>
      <c r="M4580" s="33">
        <f t="shared" si="156"/>
        <v>1</v>
      </c>
    </row>
    <row r="4581" spans="1:13" x14ac:dyDescent="0.25">
      <c r="A4581" s="73">
        <f>+'INFO SEAL'!B4532</f>
        <v>4527</v>
      </c>
      <c r="B4581" s="180" t="str">
        <f t="shared" si="155"/>
        <v>SICODI</v>
      </c>
      <c r="C4581" s="180" t="str">
        <f>+'INFO SEAL'!C4532</f>
        <v>AREQUIPA</v>
      </c>
      <c r="D4581" s="180" t="str">
        <f>+'INFO SEAL'!D4532</f>
        <v>ISLAY</v>
      </c>
      <c r="E4581" s="180" t="str">
        <f>+'INFO SEAL'!E4532</f>
        <v>COCACHACRA</v>
      </c>
      <c r="F4581" s="180" t="str">
        <f>+IF('INFO SEAL'!I4532="BAJA TENSION","BT",IF('INFO SEAL'!I4532="MEDIA TENSION","MT","AT"))</f>
        <v>MT</v>
      </c>
      <c r="G4581" s="180">
        <f>+'INFO SEAL'!K4532</f>
        <v>12</v>
      </c>
      <c r="H4581" s="180" t="str">
        <f>+'INFO SEAL'!L4532</f>
        <v>POSTE</v>
      </c>
      <c r="I4581" s="180" t="str">
        <f>+'INFO SEAL'!M4532</f>
        <v>MADERA</v>
      </c>
      <c r="J4581" s="180" t="str">
        <f>+'INFO SEAL'!N4532&amp;"-"&amp;F4581</f>
        <v>PPM19-MT</v>
      </c>
      <c r="K4581" s="180"/>
      <c r="L4581" s="182" t="str">
        <f>+VLOOKUP('INFO SEAL'!N4532,$J$8:$V$50,3,FALSE)</f>
        <v>POSTE DE MADERA TRATADA DE 12 mts. CL.4</v>
      </c>
      <c r="M4581" s="33">
        <f t="shared" si="156"/>
        <v>1</v>
      </c>
    </row>
    <row r="4582" spans="1:13" x14ac:dyDescent="0.25">
      <c r="A4582" s="73">
        <f>+'INFO SEAL'!B4533</f>
        <v>4528</v>
      </c>
      <c r="B4582" s="180" t="str">
        <f t="shared" si="155"/>
        <v>SICODI</v>
      </c>
      <c r="C4582" s="180" t="str">
        <f>+'INFO SEAL'!C4533</f>
        <v>AREQUIPA</v>
      </c>
      <c r="D4582" s="180" t="str">
        <f>+'INFO SEAL'!D4533</f>
        <v>ISLAY</v>
      </c>
      <c r="E4582" s="180" t="str">
        <f>+'INFO SEAL'!E4533</f>
        <v>COCACHACRA</v>
      </c>
      <c r="F4582" s="180" t="str">
        <f>+IF('INFO SEAL'!I4533="BAJA TENSION","BT",IF('INFO SEAL'!I4533="MEDIA TENSION","MT","AT"))</f>
        <v>MT</v>
      </c>
      <c r="G4582" s="180">
        <f>+'INFO SEAL'!K4533</f>
        <v>12</v>
      </c>
      <c r="H4582" s="180" t="str">
        <f>+'INFO SEAL'!L4533</f>
        <v>POSTE</v>
      </c>
      <c r="I4582" s="180" t="str">
        <f>+'INFO SEAL'!M4533</f>
        <v>MADERA</v>
      </c>
      <c r="J4582" s="180" t="str">
        <f>+'INFO SEAL'!N4533&amp;"-"&amp;F4582</f>
        <v>PPM19-MT</v>
      </c>
      <c r="K4582" s="180"/>
      <c r="L4582" s="182" t="str">
        <f>+VLOOKUP('INFO SEAL'!N4533,$J$8:$V$50,3,FALSE)</f>
        <v>POSTE DE MADERA TRATADA DE 12 mts. CL.4</v>
      </c>
      <c r="M4582" s="33">
        <f t="shared" si="156"/>
        <v>1</v>
      </c>
    </row>
    <row r="4583" spans="1:13" x14ac:dyDescent="0.25">
      <c r="A4583" s="73">
        <f>+'INFO SEAL'!B4534</f>
        <v>4529</v>
      </c>
      <c r="B4583" s="180" t="str">
        <f t="shared" si="155"/>
        <v>SICODI</v>
      </c>
      <c r="C4583" s="180" t="str">
        <f>+'INFO SEAL'!C4534</f>
        <v>AREQUIPA</v>
      </c>
      <c r="D4583" s="180" t="str">
        <f>+'INFO SEAL'!D4534</f>
        <v>ISLAY</v>
      </c>
      <c r="E4583" s="180" t="str">
        <f>+'INFO SEAL'!E4534</f>
        <v>COCACHACRA</v>
      </c>
      <c r="F4583" s="180" t="str">
        <f>+IF('INFO SEAL'!I4534="BAJA TENSION","BT",IF('INFO SEAL'!I4534="MEDIA TENSION","MT","AT"))</f>
        <v>MT</v>
      </c>
      <c r="G4583" s="180">
        <f>+'INFO SEAL'!K4534</f>
        <v>12</v>
      </c>
      <c r="H4583" s="180" t="str">
        <f>+'INFO SEAL'!L4534</f>
        <v>POSTE</v>
      </c>
      <c r="I4583" s="180" t="str">
        <f>+'INFO SEAL'!M4534</f>
        <v>MADERA</v>
      </c>
      <c r="J4583" s="180" t="str">
        <f>+'INFO SEAL'!N4534&amp;"-"&amp;F4583</f>
        <v>PPM19-MT</v>
      </c>
      <c r="K4583" s="180"/>
      <c r="L4583" s="182" t="str">
        <f>+VLOOKUP('INFO SEAL'!N4534,$J$8:$V$50,3,FALSE)</f>
        <v>POSTE DE MADERA TRATADA DE 12 mts. CL.4</v>
      </c>
      <c r="M4583" s="33">
        <f t="shared" si="156"/>
        <v>1</v>
      </c>
    </row>
    <row r="4584" spans="1:13" x14ac:dyDescent="0.25">
      <c r="A4584" s="73">
        <f>+'INFO SEAL'!B4535</f>
        <v>4530</v>
      </c>
      <c r="B4584" s="180" t="str">
        <f t="shared" si="155"/>
        <v>SICODI</v>
      </c>
      <c r="C4584" s="180" t="str">
        <f>+'INFO SEAL'!C4535</f>
        <v>AREQUIPA</v>
      </c>
      <c r="D4584" s="180" t="str">
        <f>+'INFO SEAL'!D4535</f>
        <v>ISLAY</v>
      </c>
      <c r="E4584" s="180" t="str">
        <f>+'INFO SEAL'!E4535</f>
        <v>COCACHACRA</v>
      </c>
      <c r="F4584" s="180" t="str">
        <f>+IF('INFO SEAL'!I4535="BAJA TENSION","BT",IF('INFO SEAL'!I4535="MEDIA TENSION","MT","AT"))</f>
        <v>MT</v>
      </c>
      <c r="G4584" s="180">
        <f>+'INFO SEAL'!K4535</f>
        <v>12</v>
      </c>
      <c r="H4584" s="180" t="str">
        <f>+'INFO SEAL'!L4535</f>
        <v>POSTE</v>
      </c>
      <c r="I4584" s="180" t="str">
        <f>+'INFO SEAL'!M4535</f>
        <v>MADERA</v>
      </c>
      <c r="J4584" s="180" t="str">
        <f>+'INFO SEAL'!N4535&amp;"-"&amp;F4584</f>
        <v>PPM19-MT</v>
      </c>
      <c r="K4584" s="180"/>
      <c r="L4584" s="182" t="str">
        <f>+VLOOKUP('INFO SEAL'!N4535,$J$8:$V$50,3,FALSE)</f>
        <v>POSTE DE MADERA TRATADA DE 12 mts. CL.4</v>
      </c>
      <c r="M4584" s="33">
        <f t="shared" si="156"/>
        <v>1</v>
      </c>
    </row>
    <row r="4585" spans="1:13" x14ac:dyDescent="0.25">
      <c r="A4585" s="73">
        <f>+'INFO SEAL'!B4536</f>
        <v>4531</v>
      </c>
      <c r="B4585" s="180" t="str">
        <f t="shared" si="155"/>
        <v>SICODI</v>
      </c>
      <c r="C4585" s="180" t="str">
        <f>+'INFO SEAL'!C4536</f>
        <v>AREQUIPA</v>
      </c>
      <c r="D4585" s="180" t="str">
        <f>+'INFO SEAL'!D4536</f>
        <v>CONDESUYOS</v>
      </c>
      <c r="E4585" s="180" t="str">
        <f>+'INFO SEAL'!E4536</f>
        <v>IRAY</v>
      </c>
      <c r="F4585" s="180" t="str">
        <f>+IF('INFO SEAL'!I4536="BAJA TENSION","BT",IF('INFO SEAL'!I4536="MEDIA TENSION","MT","AT"))</f>
        <v>MT</v>
      </c>
      <c r="G4585" s="180">
        <f>+'INFO SEAL'!K4536</f>
        <v>12</v>
      </c>
      <c r="H4585" s="180" t="str">
        <f>+'INFO SEAL'!L4536</f>
        <v>POSTE</v>
      </c>
      <c r="I4585" s="180" t="str">
        <f>+'INFO SEAL'!M4536</f>
        <v>MADERA</v>
      </c>
      <c r="J4585" s="180" t="str">
        <f>+'INFO SEAL'!N4536&amp;"-"&amp;F4585</f>
        <v>PPM19-MT</v>
      </c>
      <c r="K4585" s="180"/>
      <c r="L4585" s="182" t="str">
        <f>+VLOOKUP('INFO SEAL'!N4536,$J$8:$V$50,3,FALSE)</f>
        <v>POSTE DE MADERA TRATADA DE 12 mts. CL.4</v>
      </c>
      <c r="M4585" s="33">
        <f t="shared" si="156"/>
        <v>1</v>
      </c>
    </row>
    <row r="4586" spans="1:13" x14ac:dyDescent="0.25">
      <c r="A4586" s="73">
        <f>+'INFO SEAL'!B4537</f>
        <v>4532</v>
      </c>
      <c r="B4586" s="180" t="str">
        <f t="shared" si="155"/>
        <v>SICODI</v>
      </c>
      <c r="C4586" s="180" t="str">
        <f>+'INFO SEAL'!C4537</f>
        <v>AREQUIPA</v>
      </c>
      <c r="D4586" s="180" t="str">
        <f>+'INFO SEAL'!D4537</f>
        <v>ISLAY</v>
      </c>
      <c r="E4586" s="180" t="str">
        <f>+'INFO SEAL'!E4537</f>
        <v>COCACHACRA</v>
      </c>
      <c r="F4586" s="180" t="str">
        <f>+IF('INFO SEAL'!I4537="BAJA TENSION","BT",IF('INFO SEAL'!I4537="MEDIA TENSION","MT","AT"))</f>
        <v>MT</v>
      </c>
      <c r="G4586" s="180">
        <f>+'INFO SEAL'!K4537</f>
        <v>12</v>
      </c>
      <c r="H4586" s="180" t="str">
        <f>+'INFO SEAL'!L4537</f>
        <v>POSTE</v>
      </c>
      <c r="I4586" s="180" t="str">
        <f>+'INFO SEAL'!M4537</f>
        <v>MADERA</v>
      </c>
      <c r="J4586" s="180" t="str">
        <f>+'INFO SEAL'!N4537&amp;"-"&amp;F4586</f>
        <v>PPM19-MT</v>
      </c>
      <c r="K4586" s="180"/>
      <c r="L4586" s="182" t="str">
        <f>+VLOOKUP('INFO SEAL'!N4537,$J$8:$V$50,3,FALSE)</f>
        <v>POSTE DE MADERA TRATADA DE 12 mts. CL.4</v>
      </c>
      <c r="M4586" s="33">
        <f t="shared" si="156"/>
        <v>1</v>
      </c>
    </row>
    <row r="4587" spans="1:13" x14ac:dyDescent="0.25">
      <c r="A4587" s="73">
        <f>+'INFO SEAL'!B4538</f>
        <v>4533</v>
      </c>
      <c r="B4587" s="180" t="str">
        <f t="shared" si="155"/>
        <v>SICODI</v>
      </c>
      <c r="C4587" s="180" t="str">
        <f>+'INFO SEAL'!C4538</f>
        <v>AREQUIPA</v>
      </c>
      <c r="D4587" s="180" t="str">
        <f>+'INFO SEAL'!D4538</f>
        <v>ISLAY</v>
      </c>
      <c r="E4587" s="180" t="str">
        <f>+'INFO SEAL'!E4538</f>
        <v>COCACHACRA</v>
      </c>
      <c r="F4587" s="180" t="str">
        <f>+IF('INFO SEAL'!I4538="BAJA TENSION","BT",IF('INFO SEAL'!I4538="MEDIA TENSION","MT","AT"))</f>
        <v>MT</v>
      </c>
      <c r="G4587" s="180">
        <f>+'INFO SEAL'!K4538</f>
        <v>12</v>
      </c>
      <c r="H4587" s="180" t="str">
        <f>+'INFO SEAL'!L4538</f>
        <v>POSTE</v>
      </c>
      <c r="I4587" s="180" t="str">
        <f>+'INFO SEAL'!M4538</f>
        <v>MADERA</v>
      </c>
      <c r="J4587" s="180" t="str">
        <f>+'INFO SEAL'!N4538&amp;"-"&amp;F4587</f>
        <v>PPM19-MT</v>
      </c>
      <c r="K4587" s="180"/>
      <c r="L4587" s="182" t="str">
        <f>+VLOOKUP('INFO SEAL'!N4538,$J$8:$V$50,3,FALSE)</f>
        <v>POSTE DE MADERA TRATADA DE 12 mts. CL.4</v>
      </c>
      <c r="M4587" s="33">
        <f t="shared" si="156"/>
        <v>1</v>
      </c>
    </row>
    <row r="4588" spans="1:13" x14ac:dyDescent="0.25">
      <c r="A4588" s="73">
        <f>+'INFO SEAL'!B4539</f>
        <v>4534</v>
      </c>
      <c r="B4588" s="180" t="str">
        <f t="shared" si="155"/>
        <v>SICODI</v>
      </c>
      <c r="C4588" s="180" t="str">
        <f>+'INFO SEAL'!C4539</f>
        <v>AREQUIPA</v>
      </c>
      <c r="D4588" s="180" t="str">
        <f>+'INFO SEAL'!D4539</f>
        <v>ISLAY</v>
      </c>
      <c r="E4588" s="180" t="str">
        <f>+'INFO SEAL'!E4539</f>
        <v>COCACHACRA</v>
      </c>
      <c r="F4588" s="180" t="str">
        <f>+IF('INFO SEAL'!I4539="BAJA TENSION","BT",IF('INFO SEAL'!I4539="MEDIA TENSION","MT","AT"))</f>
        <v>MT</v>
      </c>
      <c r="G4588" s="180">
        <f>+'INFO SEAL'!K4539</f>
        <v>12</v>
      </c>
      <c r="H4588" s="180" t="str">
        <f>+'INFO SEAL'!L4539</f>
        <v>POSTE</v>
      </c>
      <c r="I4588" s="180" t="str">
        <f>+'INFO SEAL'!M4539</f>
        <v>MADERA</v>
      </c>
      <c r="J4588" s="180" t="str">
        <f>+'INFO SEAL'!N4539&amp;"-"&amp;F4588</f>
        <v>PPM19-MT</v>
      </c>
      <c r="K4588" s="180"/>
      <c r="L4588" s="182" t="str">
        <f>+VLOOKUP('INFO SEAL'!N4539,$J$8:$V$50,3,FALSE)</f>
        <v>POSTE DE MADERA TRATADA DE 12 mts. CL.4</v>
      </c>
      <c r="M4588" s="33">
        <f t="shared" si="156"/>
        <v>1</v>
      </c>
    </row>
    <row r="4589" spans="1:13" x14ac:dyDescent="0.25">
      <c r="A4589" s="73">
        <f>+'INFO SEAL'!B4540</f>
        <v>4535</v>
      </c>
      <c r="B4589" s="180" t="str">
        <f t="shared" si="155"/>
        <v>SICODI</v>
      </c>
      <c r="C4589" s="180" t="str">
        <f>+'INFO SEAL'!C4540</f>
        <v>AREQUIPA</v>
      </c>
      <c r="D4589" s="180" t="str">
        <f>+'INFO SEAL'!D4540</f>
        <v>ISLAY</v>
      </c>
      <c r="E4589" s="180" t="str">
        <f>+'INFO SEAL'!E4540</f>
        <v>COCACHACRA</v>
      </c>
      <c r="F4589" s="180" t="str">
        <f>+IF('INFO SEAL'!I4540="BAJA TENSION","BT",IF('INFO SEAL'!I4540="MEDIA TENSION","MT","AT"))</f>
        <v>MT</v>
      </c>
      <c r="G4589" s="180">
        <f>+'INFO SEAL'!K4540</f>
        <v>12</v>
      </c>
      <c r="H4589" s="180" t="str">
        <f>+'INFO SEAL'!L4540</f>
        <v>POSTE</v>
      </c>
      <c r="I4589" s="180" t="str">
        <f>+'INFO SEAL'!M4540</f>
        <v>MADERA</v>
      </c>
      <c r="J4589" s="180" t="str">
        <f>+'INFO SEAL'!N4540&amp;"-"&amp;F4589</f>
        <v>PPM19-MT</v>
      </c>
      <c r="K4589" s="180"/>
      <c r="L4589" s="182" t="str">
        <f>+VLOOKUP('INFO SEAL'!N4540,$J$8:$V$50,3,FALSE)</f>
        <v>POSTE DE MADERA TRATADA DE 12 mts. CL.4</v>
      </c>
      <c r="M4589" s="33">
        <f t="shared" si="156"/>
        <v>1</v>
      </c>
    </row>
    <row r="4590" spans="1:13" x14ac:dyDescent="0.25">
      <c r="A4590" s="73">
        <f>+'INFO SEAL'!B4541</f>
        <v>4536</v>
      </c>
      <c r="B4590" s="180" t="str">
        <f t="shared" si="155"/>
        <v>SICODI</v>
      </c>
      <c r="C4590" s="180" t="str">
        <f>+'INFO SEAL'!C4541</f>
        <v>AREQUIPA</v>
      </c>
      <c r="D4590" s="180" t="str">
        <f>+'INFO SEAL'!D4541</f>
        <v>ISLAY</v>
      </c>
      <c r="E4590" s="180" t="str">
        <f>+'INFO SEAL'!E4541</f>
        <v>COCACHACRA</v>
      </c>
      <c r="F4590" s="180" t="str">
        <f>+IF('INFO SEAL'!I4541="BAJA TENSION","BT",IF('INFO SEAL'!I4541="MEDIA TENSION","MT","AT"))</f>
        <v>MT</v>
      </c>
      <c r="G4590" s="180">
        <f>+'INFO SEAL'!K4541</f>
        <v>12</v>
      </c>
      <c r="H4590" s="180" t="str">
        <f>+'INFO SEAL'!L4541</f>
        <v>POSTE</v>
      </c>
      <c r="I4590" s="180" t="str">
        <f>+'INFO SEAL'!M4541</f>
        <v>MADERA</v>
      </c>
      <c r="J4590" s="180" t="str">
        <f>+'INFO SEAL'!N4541&amp;"-"&amp;F4590</f>
        <v>PPM19-MT</v>
      </c>
      <c r="K4590" s="180"/>
      <c r="L4590" s="182" t="str">
        <f>+VLOOKUP('INFO SEAL'!N4541,$J$8:$V$50,3,FALSE)</f>
        <v>POSTE DE MADERA TRATADA DE 12 mts. CL.4</v>
      </c>
      <c r="M4590" s="33">
        <f t="shared" si="156"/>
        <v>1</v>
      </c>
    </row>
    <row r="4591" spans="1:13" x14ac:dyDescent="0.25">
      <c r="A4591" s="73">
        <f>+'INFO SEAL'!B4542</f>
        <v>4537</v>
      </c>
      <c r="B4591" s="180" t="str">
        <f t="shared" si="155"/>
        <v>SICODI</v>
      </c>
      <c r="C4591" s="180" t="str">
        <f>+'INFO SEAL'!C4542</f>
        <v>AREQUIPA</v>
      </c>
      <c r="D4591" s="180" t="str">
        <f>+'INFO SEAL'!D4542</f>
        <v>ISLAY</v>
      </c>
      <c r="E4591" s="180" t="str">
        <f>+'INFO SEAL'!E4542</f>
        <v>COCACHACRA</v>
      </c>
      <c r="F4591" s="180" t="str">
        <f>+IF('INFO SEAL'!I4542="BAJA TENSION","BT",IF('INFO SEAL'!I4542="MEDIA TENSION","MT","AT"))</f>
        <v>MT</v>
      </c>
      <c r="G4591" s="180">
        <f>+'INFO SEAL'!K4542</f>
        <v>12</v>
      </c>
      <c r="H4591" s="180" t="str">
        <f>+'INFO SEAL'!L4542</f>
        <v>POSTE</v>
      </c>
      <c r="I4591" s="180" t="str">
        <f>+'INFO SEAL'!M4542</f>
        <v>MADERA</v>
      </c>
      <c r="J4591" s="180" t="str">
        <f>+'INFO SEAL'!N4542&amp;"-"&amp;F4591</f>
        <v>PPM19-MT</v>
      </c>
      <c r="K4591" s="180"/>
      <c r="L4591" s="182" t="str">
        <f>+VLOOKUP('INFO SEAL'!N4542,$J$8:$V$50,3,FALSE)</f>
        <v>POSTE DE MADERA TRATADA DE 12 mts. CL.4</v>
      </c>
      <c r="M4591" s="33">
        <f t="shared" si="156"/>
        <v>1</v>
      </c>
    </row>
    <row r="4592" spans="1:13" x14ac:dyDescent="0.25">
      <c r="A4592" s="73">
        <f>+'INFO SEAL'!B4543</f>
        <v>4538</v>
      </c>
      <c r="B4592" s="180" t="str">
        <f t="shared" si="155"/>
        <v>SICODI</v>
      </c>
      <c r="C4592" s="180" t="str">
        <f>+'INFO SEAL'!C4543</f>
        <v>AREQUIPA</v>
      </c>
      <c r="D4592" s="180" t="str">
        <f>+'INFO SEAL'!D4543</f>
        <v>CONDESUYOS</v>
      </c>
      <c r="E4592" s="180" t="str">
        <f>+'INFO SEAL'!E4543</f>
        <v>CHUQUIBAMBA</v>
      </c>
      <c r="F4592" s="180" t="str">
        <f>+IF('INFO SEAL'!I4543="BAJA TENSION","BT",IF('INFO SEAL'!I4543="MEDIA TENSION","MT","AT"))</f>
        <v>MT</v>
      </c>
      <c r="G4592" s="180">
        <f>+'INFO SEAL'!K4543</f>
        <v>11</v>
      </c>
      <c r="H4592" s="180" t="str">
        <f>+'INFO SEAL'!L4543</f>
        <v>POSTE</v>
      </c>
      <c r="I4592" s="180" t="str">
        <f>+'INFO SEAL'!M4543</f>
        <v>MADERA</v>
      </c>
      <c r="J4592" s="180" t="str">
        <f>+'INFO SEAL'!N4543&amp;"-"&amp;F4592</f>
        <v>PPM15-MT</v>
      </c>
      <c r="K4592" s="180"/>
      <c r="L4592" s="182" t="str">
        <f>+VLOOKUP('INFO SEAL'!N4543,$J$8:$V$50,3,FALSE)</f>
        <v>POSTE DE MADERA TRATADA DE 11 mts. CL.4</v>
      </c>
      <c r="M4592" s="33">
        <f t="shared" si="156"/>
        <v>0.8</v>
      </c>
    </row>
    <row r="4593" spans="1:13" x14ac:dyDescent="0.25">
      <c r="A4593" s="73">
        <f>+'INFO SEAL'!B4544</f>
        <v>4539</v>
      </c>
      <c r="B4593" s="180" t="str">
        <f t="shared" si="155"/>
        <v>SICODI</v>
      </c>
      <c r="C4593" s="180" t="str">
        <f>+'INFO SEAL'!C4544</f>
        <v>AREQUIPA</v>
      </c>
      <c r="D4593" s="180" t="str">
        <f>+'INFO SEAL'!D4544</f>
        <v>ISLAY</v>
      </c>
      <c r="E4593" s="180" t="str">
        <f>+'INFO SEAL'!E4544</f>
        <v>COCACHACRA</v>
      </c>
      <c r="F4593" s="180" t="str">
        <f>+IF('INFO SEAL'!I4544="BAJA TENSION","BT",IF('INFO SEAL'!I4544="MEDIA TENSION","MT","AT"))</f>
        <v>MT</v>
      </c>
      <c r="G4593" s="180">
        <f>+'INFO SEAL'!K4544</f>
        <v>13</v>
      </c>
      <c r="H4593" s="180" t="str">
        <f>+'INFO SEAL'!L4544</f>
        <v>POSTE</v>
      </c>
      <c r="I4593" s="180" t="str">
        <f>+'INFO SEAL'!M4544</f>
        <v>MADERA</v>
      </c>
      <c r="J4593" s="180" t="str">
        <f>+'INFO SEAL'!N4544&amp;"-"&amp;F4593</f>
        <v>PPM23-MT</v>
      </c>
      <c r="K4593" s="180"/>
      <c r="L4593" s="182" t="str">
        <f>+VLOOKUP('INFO SEAL'!N4544,$J$8:$V$50,3,FALSE)</f>
        <v>POSTE DE MADERA TRATADA DE 13 mts. CL.4</v>
      </c>
      <c r="M4593" s="33">
        <f t="shared" si="156"/>
        <v>1.4</v>
      </c>
    </row>
    <row r="4594" spans="1:13" x14ac:dyDescent="0.25">
      <c r="A4594" s="73">
        <f>+'INFO SEAL'!B4545</f>
        <v>4540</v>
      </c>
      <c r="B4594" s="180" t="str">
        <f t="shared" si="155"/>
        <v>SICODI</v>
      </c>
      <c r="C4594" s="180" t="str">
        <f>+'INFO SEAL'!C4545</f>
        <v>AREQUIPA</v>
      </c>
      <c r="D4594" s="180" t="str">
        <f>+'INFO SEAL'!D4545</f>
        <v>CONDESUYOS</v>
      </c>
      <c r="E4594" s="180" t="str">
        <f>+'INFO SEAL'!E4545</f>
        <v>CHUQUIBAMBA</v>
      </c>
      <c r="F4594" s="180" t="str">
        <f>+IF('INFO SEAL'!I4545="BAJA TENSION","BT",IF('INFO SEAL'!I4545="MEDIA TENSION","MT","AT"))</f>
        <v>MT</v>
      </c>
      <c r="G4594" s="180">
        <f>+'INFO SEAL'!K4545</f>
        <v>13</v>
      </c>
      <c r="H4594" s="180" t="str">
        <f>+'INFO SEAL'!L4545</f>
        <v>POSTE</v>
      </c>
      <c r="I4594" s="180" t="str">
        <f>+'INFO SEAL'!M4545</f>
        <v>CONCRETO</v>
      </c>
      <c r="J4594" s="180" t="str">
        <f>+'INFO SEAL'!N4545&amp;"-"&amp;F4594</f>
        <v>PPC18-MT</v>
      </c>
      <c r="K4594" s="180"/>
      <c r="L4594" s="182" t="str">
        <f>+VLOOKUP('INFO SEAL'!N4545,$J$8:$V$50,3,FALSE)</f>
        <v>POSTE DE CONCRETO ARMADO DE 13/200/140/335</v>
      </c>
      <c r="M4594" s="33">
        <f t="shared" si="156"/>
        <v>0.4</v>
      </c>
    </row>
    <row r="4595" spans="1:13" x14ac:dyDescent="0.25">
      <c r="A4595" s="73">
        <f>+'INFO SEAL'!B4546</f>
        <v>4541</v>
      </c>
      <c r="B4595" s="180" t="str">
        <f t="shared" si="155"/>
        <v>SICODI</v>
      </c>
      <c r="C4595" s="180" t="str">
        <f>+'INFO SEAL'!C4546</f>
        <v>AREQUIPA</v>
      </c>
      <c r="D4595" s="180" t="str">
        <f>+'INFO SEAL'!D4546</f>
        <v>ISLAY</v>
      </c>
      <c r="E4595" s="180" t="str">
        <f>+'INFO SEAL'!E4546</f>
        <v>COCACHACRA</v>
      </c>
      <c r="F4595" s="180" t="str">
        <f>+IF('INFO SEAL'!I4546="BAJA TENSION","BT",IF('INFO SEAL'!I4546="MEDIA TENSION","MT","AT"))</f>
        <v>MT</v>
      </c>
      <c r="G4595" s="180">
        <f>+'INFO SEAL'!K4546</f>
        <v>12</v>
      </c>
      <c r="H4595" s="180" t="str">
        <f>+'INFO SEAL'!L4546</f>
        <v>POSTE</v>
      </c>
      <c r="I4595" s="180" t="str">
        <f>+'INFO SEAL'!M4546</f>
        <v>MADERA</v>
      </c>
      <c r="J4595" s="180" t="str">
        <f>+'INFO SEAL'!N4546&amp;"-"&amp;F4595</f>
        <v>PPM19-MT</v>
      </c>
      <c r="K4595" s="180"/>
      <c r="L4595" s="182" t="str">
        <f>+VLOOKUP('INFO SEAL'!N4546,$J$8:$V$50,3,FALSE)</f>
        <v>POSTE DE MADERA TRATADA DE 12 mts. CL.4</v>
      </c>
      <c r="M4595" s="33">
        <f t="shared" si="156"/>
        <v>1</v>
      </c>
    </row>
    <row r="4596" spans="1:13" x14ac:dyDescent="0.25">
      <c r="A4596" s="73">
        <f>+'INFO SEAL'!B4547</f>
        <v>4542</v>
      </c>
      <c r="B4596" s="180" t="str">
        <f t="shared" si="155"/>
        <v>SICODI</v>
      </c>
      <c r="C4596" s="180" t="str">
        <f>+'INFO SEAL'!C4547</f>
        <v>AREQUIPA</v>
      </c>
      <c r="D4596" s="180" t="str">
        <f>+'INFO SEAL'!D4547</f>
        <v>ISLAY</v>
      </c>
      <c r="E4596" s="180" t="str">
        <f>+'INFO SEAL'!E4547</f>
        <v>COCACHACRA</v>
      </c>
      <c r="F4596" s="180" t="str">
        <f>+IF('INFO SEAL'!I4547="BAJA TENSION","BT",IF('INFO SEAL'!I4547="MEDIA TENSION","MT","AT"))</f>
        <v>MT</v>
      </c>
      <c r="G4596" s="180">
        <f>+'INFO SEAL'!K4547</f>
        <v>12</v>
      </c>
      <c r="H4596" s="180" t="str">
        <f>+'INFO SEAL'!L4547</f>
        <v>POSTE</v>
      </c>
      <c r="I4596" s="180" t="str">
        <f>+'INFO SEAL'!M4547</f>
        <v>MADERA</v>
      </c>
      <c r="J4596" s="180" t="str">
        <f>+'INFO SEAL'!N4547&amp;"-"&amp;F4596</f>
        <v>PPM19-MT</v>
      </c>
      <c r="K4596" s="180"/>
      <c r="L4596" s="182" t="str">
        <f>+VLOOKUP('INFO SEAL'!N4547,$J$8:$V$50,3,FALSE)</f>
        <v>POSTE DE MADERA TRATADA DE 12 mts. CL.4</v>
      </c>
      <c r="M4596" s="33">
        <f t="shared" si="156"/>
        <v>1</v>
      </c>
    </row>
    <row r="4597" spans="1:13" x14ac:dyDescent="0.25">
      <c r="A4597" s="73">
        <f>+'INFO SEAL'!B4548</f>
        <v>4543</v>
      </c>
      <c r="B4597" s="180" t="str">
        <f t="shared" si="155"/>
        <v>SICODI</v>
      </c>
      <c r="C4597" s="180" t="str">
        <f>+'INFO SEAL'!C4548</f>
        <v>AREQUIPA</v>
      </c>
      <c r="D4597" s="180" t="str">
        <f>+'INFO SEAL'!D4548</f>
        <v>ISLAY</v>
      </c>
      <c r="E4597" s="180" t="str">
        <f>+'INFO SEAL'!E4548</f>
        <v>COCACHACRA</v>
      </c>
      <c r="F4597" s="180" t="str">
        <f>+IF('INFO SEAL'!I4548="BAJA TENSION","BT",IF('INFO SEAL'!I4548="MEDIA TENSION","MT","AT"))</f>
        <v>MT</v>
      </c>
      <c r="G4597" s="180">
        <f>+'INFO SEAL'!K4548</f>
        <v>12</v>
      </c>
      <c r="H4597" s="180" t="str">
        <f>+'INFO SEAL'!L4548</f>
        <v>POSTE</v>
      </c>
      <c r="I4597" s="180" t="str">
        <f>+'INFO SEAL'!M4548</f>
        <v>MADERA</v>
      </c>
      <c r="J4597" s="180" t="str">
        <f>+'INFO SEAL'!N4548&amp;"-"&amp;F4597</f>
        <v>PPM19-MT</v>
      </c>
      <c r="K4597" s="180"/>
      <c r="L4597" s="182" t="str">
        <f>+VLOOKUP('INFO SEAL'!N4548,$J$8:$V$50,3,FALSE)</f>
        <v>POSTE DE MADERA TRATADA DE 12 mts. CL.4</v>
      </c>
      <c r="M4597" s="33">
        <f t="shared" si="156"/>
        <v>1</v>
      </c>
    </row>
    <row r="4598" spans="1:13" x14ac:dyDescent="0.25">
      <c r="A4598" s="73">
        <f>+'INFO SEAL'!B4549</f>
        <v>4544</v>
      </c>
      <c r="B4598" s="180" t="str">
        <f t="shared" si="155"/>
        <v>SICODI</v>
      </c>
      <c r="C4598" s="180" t="str">
        <f>+'INFO SEAL'!C4549</f>
        <v>AREQUIPA</v>
      </c>
      <c r="D4598" s="180" t="str">
        <f>+'INFO SEAL'!D4549</f>
        <v>ISLAY</v>
      </c>
      <c r="E4598" s="180" t="str">
        <f>+'INFO SEAL'!E4549</f>
        <v>COCACHACRA</v>
      </c>
      <c r="F4598" s="180" t="str">
        <f>+IF('INFO SEAL'!I4549="BAJA TENSION","BT",IF('INFO SEAL'!I4549="MEDIA TENSION","MT","AT"))</f>
        <v>MT</v>
      </c>
      <c r="G4598" s="180">
        <f>+'INFO SEAL'!K4549</f>
        <v>12</v>
      </c>
      <c r="H4598" s="180" t="str">
        <f>+'INFO SEAL'!L4549</f>
        <v>POSTE</v>
      </c>
      <c r="I4598" s="180" t="str">
        <f>+'INFO SEAL'!M4549</f>
        <v>MADERA</v>
      </c>
      <c r="J4598" s="180" t="str">
        <f>+'INFO SEAL'!N4549&amp;"-"&amp;F4598</f>
        <v>PPM19-MT</v>
      </c>
      <c r="K4598" s="180"/>
      <c r="L4598" s="182" t="str">
        <f>+VLOOKUP('INFO SEAL'!N4549,$J$8:$V$50,3,FALSE)</f>
        <v>POSTE DE MADERA TRATADA DE 12 mts. CL.4</v>
      </c>
      <c r="M4598" s="33">
        <f t="shared" si="156"/>
        <v>1</v>
      </c>
    </row>
    <row r="4599" spans="1:13" x14ac:dyDescent="0.25">
      <c r="A4599" s="73">
        <f>+'INFO SEAL'!B4550</f>
        <v>4545</v>
      </c>
      <c r="B4599" s="180" t="str">
        <f t="shared" si="155"/>
        <v>SICODI</v>
      </c>
      <c r="C4599" s="180" t="str">
        <f>+'INFO SEAL'!C4550</f>
        <v>AREQUIPA</v>
      </c>
      <c r="D4599" s="180" t="str">
        <f>+'INFO SEAL'!D4550</f>
        <v>ISLAY</v>
      </c>
      <c r="E4599" s="180" t="str">
        <f>+'INFO SEAL'!E4550</f>
        <v>COCACHACRA</v>
      </c>
      <c r="F4599" s="180" t="str">
        <f>+IF('INFO SEAL'!I4550="BAJA TENSION","BT",IF('INFO SEAL'!I4550="MEDIA TENSION","MT","AT"))</f>
        <v>MT</v>
      </c>
      <c r="G4599" s="180">
        <f>+'INFO SEAL'!K4550</f>
        <v>12</v>
      </c>
      <c r="H4599" s="180" t="str">
        <f>+'INFO SEAL'!L4550</f>
        <v>POSTE</v>
      </c>
      <c r="I4599" s="180" t="str">
        <f>+'INFO SEAL'!M4550</f>
        <v>MADERA</v>
      </c>
      <c r="J4599" s="180" t="str">
        <f>+'INFO SEAL'!N4550&amp;"-"&amp;F4599</f>
        <v>PPM19-MT</v>
      </c>
      <c r="K4599" s="180"/>
      <c r="L4599" s="182" t="str">
        <f>+VLOOKUP('INFO SEAL'!N4550,$J$8:$V$50,3,FALSE)</f>
        <v>POSTE DE MADERA TRATADA DE 12 mts. CL.4</v>
      </c>
      <c r="M4599" s="33">
        <f t="shared" si="156"/>
        <v>1</v>
      </c>
    </row>
    <row r="4600" spans="1:13" x14ac:dyDescent="0.25">
      <c r="A4600" s="73">
        <f>+'INFO SEAL'!B4551</f>
        <v>4546</v>
      </c>
      <c r="B4600" s="180" t="str">
        <f t="shared" ref="B4600:B4663" si="157">+INDEX($B$8:$B$50,MATCH(L4600,$L$8:$L$50,0))</f>
        <v>SICODI</v>
      </c>
      <c r="C4600" s="180" t="str">
        <f>+'INFO SEAL'!C4551</f>
        <v>AREQUIPA</v>
      </c>
      <c r="D4600" s="180" t="str">
        <f>+'INFO SEAL'!D4551</f>
        <v>ISLAY</v>
      </c>
      <c r="E4600" s="180" t="str">
        <f>+'INFO SEAL'!E4551</f>
        <v>COCACHACRA</v>
      </c>
      <c r="F4600" s="180" t="str">
        <f>+IF('INFO SEAL'!I4551="BAJA TENSION","BT",IF('INFO SEAL'!I4551="MEDIA TENSION","MT","AT"))</f>
        <v>MT</v>
      </c>
      <c r="G4600" s="180">
        <f>+'INFO SEAL'!K4551</f>
        <v>12</v>
      </c>
      <c r="H4600" s="180" t="str">
        <f>+'INFO SEAL'!L4551</f>
        <v>POSTE</v>
      </c>
      <c r="I4600" s="180" t="str">
        <f>+'INFO SEAL'!M4551</f>
        <v>MADERA</v>
      </c>
      <c r="J4600" s="180" t="str">
        <f>+'INFO SEAL'!N4551&amp;"-"&amp;F4600</f>
        <v>PPM19-MT</v>
      </c>
      <c r="K4600" s="180"/>
      <c r="L4600" s="182" t="str">
        <f>+VLOOKUP('INFO SEAL'!N4551,$J$8:$V$50,3,FALSE)</f>
        <v>POSTE DE MADERA TRATADA DE 12 mts. CL.4</v>
      </c>
      <c r="M4600" s="33">
        <f t="shared" ref="M4600:M4663" si="158">+VLOOKUP(J4600,$K$8:$V$50,12,FALSE)</f>
        <v>1</v>
      </c>
    </row>
    <row r="4601" spans="1:13" x14ac:dyDescent="0.25">
      <c r="A4601" s="73">
        <f>+'INFO SEAL'!B4552</f>
        <v>4547</v>
      </c>
      <c r="B4601" s="180" t="str">
        <f t="shared" si="157"/>
        <v>SICODI</v>
      </c>
      <c r="C4601" s="180" t="str">
        <f>+'INFO SEAL'!C4552</f>
        <v>AREQUIPA</v>
      </c>
      <c r="D4601" s="180" t="str">
        <f>+'INFO SEAL'!D4552</f>
        <v>ISLAY</v>
      </c>
      <c r="E4601" s="180" t="str">
        <f>+'INFO SEAL'!E4552</f>
        <v>COCACHACRA</v>
      </c>
      <c r="F4601" s="180" t="str">
        <f>+IF('INFO SEAL'!I4552="BAJA TENSION","BT",IF('INFO SEAL'!I4552="MEDIA TENSION","MT","AT"))</f>
        <v>MT</v>
      </c>
      <c r="G4601" s="180">
        <f>+'INFO SEAL'!K4552</f>
        <v>12</v>
      </c>
      <c r="H4601" s="180" t="str">
        <f>+'INFO SEAL'!L4552</f>
        <v>POSTE</v>
      </c>
      <c r="I4601" s="180" t="str">
        <f>+'INFO SEAL'!M4552</f>
        <v>MADERA</v>
      </c>
      <c r="J4601" s="180" t="str">
        <f>+'INFO SEAL'!N4552&amp;"-"&amp;F4601</f>
        <v>PPM19-MT</v>
      </c>
      <c r="K4601" s="180"/>
      <c r="L4601" s="182" t="str">
        <f>+VLOOKUP('INFO SEAL'!N4552,$J$8:$V$50,3,FALSE)</f>
        <v>POSTE DE MADERA TRATADA DE 12 mts. CL.4</v>
      </c>
      <c r="M4601" s="33">
        <f t="shared" si="158"/>
        <v>1</v>
      </c>
    </row>
    <row r="4602" spans="1:13" x14ac:dyDescent="0.25">
      <c r="A4602" s="73">
        <f>+'INFO SEAL'!B4553</f>
        <v>4548</v>
      </c>
      <c r="B4602" s="180" t="str">
        <f t="shared" si="157"/>
        <v>SICODI</v>
      </c>
      <c r="C4602" s="180" t="str">
        <f>+'INFO SEAL'!C4553</f>
        <v>AREQUIPA</v>
      </c>
      <c r="D4602" s="180" t="str">
        <f>+'INFO SEAL'!D4553</f>
        <v>ISLAY</v>
      </c>
      <c r="E4602" s="180" t="str">
        <f>+'INFO SEAL'!E4553</f>
        <v>COCACHACRA</v>
      </c>
      <c r="F4602" s="180" t="str">
        <f>+IF('INFO SEAL'!I4553="BAJA TENSION","BT",IF('INFO SEAL'!I4553="MEDIA TENSION","MT","AT"))</f>
        <v>MT</v>
      </c>
      <c r="G4602" s="180">
        <f>+'INFO SEAL'!K4553</f>
        <v>12</v>
      </c>
      <c r="H4602" s="180" t="str">
        <f>+'INFO SEAL'!L4553</f>
        <v>POSTE</v>
      </c>
      <c r="I4602" s="180" t="str">
        <f>+'INFO SEAL'!M4553</f>
        <v>MADERA</v>
      </c>
      <c r="J4602" s="180" t="str">
        <f>+'INFO SEAL'!N4553&amp;"-"&amp;F4602</f>
        <v>PPM19-MT</v>
      </c>
      <c r="K4602" s="180"/>
      <c r="L4602" s="182" t="str">
        <f>+VLOOKUP('INFO SEAL'!N4553,$J$8:$V$50,3,FALSE)</f>
        <v>POSTE DE MADERA TRATADA DE 12 mts. CL.4</v>
      </c>
      <c r="M4602" s="33">
        <f t="shared" si="158"/>
        <v>1</v>
      </c>
    </row>
    <row r="4603" spans="1:13" x14ac:dyDescent="0.25">
      <c r="A4603" s="73">
        <f>+'INFO SEAL'!B4554</f>
        <v>4549</v>
      </c>
      <c r="B4603" s="180" t="str">
        <f t="shared" si="157"/>
        <v>SICODI</v>
      </c>
      <c r="C4603" s="180" t="str">
        <f>+'INFO SEAL'!C4554</f>
        <v>AREQUIPA</v>
      </c>
      <c r="D4603" s="180" t="str">
        <f>+'INFO SEAL'!D4554</f>
        <v>ISLAY</v>
      </c>
      <c r="E4603" s="180" t="str">
        <f>+'INFO SEAL'!E4554</f>
        <v>COCACHACRA</v>
      </c>
      <c r="F4603" s="180" t="str">
        <f>+IF('INFO SEAL'!I4554="BAJA TENSION","BT",IF('INFO SEAL'!I4554="MEDIA TENSION","MT","AT"))</f>
        <v>MT</v>
      </c>
      <c r="G4603" s="180">
        <f>+'INFO SEAL'!K4554</f>
        <v>13</v>
      </c>
      <c r="H4603" s="180" t="str">
        <f>+'INFO SEAL'!L4554</f>
        <v>POSTE</v>
      </c>
      <c r="I4603" s="180" t="str">
        <f>+'INFO SEAL'!M4554</f>
        <v>CONCRETO</v>
      </c>
      <c r="J4603" s="180" t="str">
        <f>+'INFO SEAL'!N4554&amp;"-"&amp;F4603</f>
        <v>PPC18-MT</v>
      </c>
      <c r="K4603" s="180"/>
      <c r="L4603" s="182" t="str">
        <f>+VLOOKUP('INFO SEAL'!N4554,$J$8:$V$50,3,FALSE)</f>
        <v>POSTE DE CONCRETO ARMADO DE 13/200/140/335</v>
      </c>
      <c r="M4603" s="33">
        <f t="shared" si="158"/>
        <v>0.4</v>
      </c>
    </row>
    <row r="4604" spans="1:13" x14ac:dyDescent="0.25">
      <c r="A4604" s="73">
        <f>+'INFO SEAL'!B4555</f>
        <v>4550</v>
      </c>
      <c r="B4604" s="180" t="str">
        <f t="shared" si="157"/>
        <v>SICODI</v>
      </c>
      <c r="C4604" s="180" t="str">
        <f>+'INFO SEAL'!C4555</f>
        <v>AREQUIPA</v>
      </c>
      <c r="D4604" s="180" t="str">
        <f>+'INFO SEAL'!D4555</f>
        <v>ISLAY</v>
      </c>
      <c r="E4604" s="180" t="str">
        <f>+'INFO SEAL'!E4555</f>
        <v>COCACHACRA</v>
      </c>
      <c r="F4604" s="180" t="str">
        <f>+IF('INFO SEAL'!I4555="BAJA TENSION","BT",IF('INFO SEAL'!I4555="MEDIA TENSION","MT","AT"))</f>
        <v>MT</v>
      </c>
      <c r="G4604" s="180">
        <f>+'INFO SEAL'!K4555</f>
        <v>12</v>
      </c>
      <c r="H4604" s="180" t="str">
        <f>+'INFO SEAL'!L4555</f>
        <v>POSTE</v>
      </c>
      <c r="I4604" s="180" t="str">
        <f>+'INFO SEAL'!M4555</f>
        <v>MADERA</v>
      </c>
      <c r="J4604" s="180" t="str">
        <f>+'INFO SEAL'!N4555&amp;"-"&amp;F4604</f>
        <v>PPM19-MT</v>
      </c>
      <c r="K4604" s="180"/>
      <c r="L4604" s="182" t="str">
        <f>+VLOOKUP('INFO SEAL'!N4555,$J$8:$V$50,3,FALSE)</f>
        <v>POSTE DE MADERA TRATADA DE 12 mts. CL.4</v>
      </c>
      <c r="M4604" s="33">
        <f t="shared" si="158"/>
        <v>1</v>
      </c>
    </row>
    <row r="4605" spans="1:13" x14ac:dyDescent="0.25">
      <c r="A4605" s="73">
        <f>+'INFO SEAL'!B4556</f>
        <v>4551</v>
      </c>
      <c r="B4605" s="180" t="str">
        <f t="shared" si="157"/>
        <v>SICODI</v>
      </c>
      <c r="C4605" s="180" t="str">
        <f>+'INFO SEAL'!C4556</f>
        <v>AREQUIPA</v>
      </c>
      <c r="D4605" s="180" t="str">
        <f>+'INFO SEAL'!D4556</f>
        <v>ISLAY</v>
      </c>
      <c r="E4605" s="180" t="str">
        <f>+'INFO SEAL'!E4556</f>
        <v>COCACHACRA</v>
      </c>
      <c r="F4605" s="180" t="str">
        <f>+IF('INFO SEAL'!I4556="BAJA TENSION","BT",IF('INFO SEAL'!I4556="MEDIA TENSION","MT","AT"))</f>
        <v>MT</v>
      </c>
      <c r="G4605" s="180">
        <f>+'INFO SEAL'!K4556</f>
        <v>13</v>
      </c>
      <c r="H4605" s="180" t="str">
        <f>+'INFO SEAL'!L4556</f>
        <v>POSTE</v>
      </c>
      <c r="I4605" s="180" t="str">
        <f>+'INFO SEAL'!M4556</f>
        <v>CONCRETO</v>
      </c>
      <c r="J4605" s="180" t="str">
        <f>+'INFO SEAL'!N4556&amp;"-"&amp;F4605</f>
        <v>PPC18-MT</v>
      </c>
      <c r="K4605" s="180"/>
      <c r="L4605" s="182" t="str">
        <f>+VLOOKUP('INFO SEAL'!N4556,$J$8:$V$50,3,FALSE)</f>
        <v>POSTE DE CONCRETO ARMADO DE 13/200/140/335</v>
      </c>
      <c r="M4605" s="33">
        <f t="shared" si="158"/>
        <v>0.4</v>
      </c>
    </row>
    <row r="4606" spans="1:13" x14ac:dyDescent="0.25">
      <c r="A4606" s="73">
        <f>+'INFO SEAL'!B4557</f>
        <v>4552</v>
      </c>
      <c r="B4606" s="180" t="str">
        <f t="shared" si="157"/>
        <v>SICODI</v>
      </c>
      <c r="C4606" s="180" t="str">
        <f>+'INFO SEAL'!C4557</f>
        <v>AREQUIPA</v>
      </c>
      <c r="D4606" s="180" t="str">
        <f>+'INFO SEAL'!D4557</f>
        <v>CONDESUYOS</v>
      </c>
      <c r="E4606" s="180" t="str">
        <f>+'INFO SEAL'!E4557</f>
        <v>IRAY</v>
      </c>
      <c r="F4606" s="180" t="str">
        <f>+IF('INFO SEAL'!I4557="BAJA TENSION","BT",IF('INFO SEAL'!I4557="MEDIA TENSION","MT","AT"))</f>
        <v>MT</v>
      </c>
      <c r="G4606" s="180">
        <f>+'INFO SEAL'!K4557</f>
        <v>12</v>
      </c>
      <c r="H4606" s="180" t="str">
        <f>+'INFO SEAL'!L4557</f>
        <v>POSTE</v>
      </c>
      <c r="I4606" s="180" t="str">
        <f>+'INFO SEAL'!M4557</f>
        <v>MADERA</v>
      </c>
      <c r="J4606" s="180" t="str">
        <f>+'INFO SEAL'!N4557&amp;"-"&amp;F4606</f>
        <v>PPM19-MT</v>
      </c>
      <c r="K4606" s="180"/>
      <c r="L4606" s="182" t="str">
        <f>+VLOOKUP('INFO SEAL'!N4557,$J$8:$V$50,3,FALSE)</f>
        <v>POSTE DE MADERA TRATADA DE 12 mts. CL.4</v>
      </c>
      <c r="M4606" s="33">
        <f t="shared" si="158"/>
        <v>1</v>
      </c>
    </row>
    <row r="4607" spans="1:13" x14ac:dyDescent="0.25">
      <c r="A4607" s="73">
        <f>+'INFO SEAL'!B4558</f>
        <v>4553</v>
      </c>
      <c r="B4607" s="180" t="str">
        <f t="shared" si="157"/>
        <v>SICODI</v>
      </c>
      <c r="C4607" s="180" t="str">
        <f>+'INFO SEAL'!C4558</f>
        <v>AREQUIPA</v>
      </c>
      <c r="D4607" s="180" t="str">
        <f>+'INFO SEAL'!D4558</f>
        <v>ISLAY</v>
      </c>
      <c r="E4607" s="180" t="str">
        <f>+'INFO SEAL'!E4558</f>
        <v>COCACHACRA</v>
      </c>
      <c r="F4607" s="180" t="str">
        <f>+IF('INFO SEAL'!I4558="BAJA TENSION","BT",IF('INFO SEAL'!I4558="MEDIA TENSION","MT","AT"))</f>
        <v>MT</v>
      </c>
      <c r="G4607" s="180">
        <f>+'INFO SEAL'!K4558</f>
        <v>13</v>
      </c>
      <c r="H4607" s="180" t="str">
        <f>+'INFO SEAL'!L4558</f>
        <v>POSTE</v>
      </c>
      <c r="I4607" s="180" t="str">
        <f>+'INFO SEAL'!M4558</f>
        <v>CONCRETO</v>
      </c>
      <c r="J4607" s="180" t="str">
        <f>+'INFO SEAL'!N4558&amp;"-"&amp;F4607</f>
        <v>PPC18-MT</v>
      </c>
      <c r="K4607" s="180"/>
      <c r="L4607" s="182" t="str">
        <f>+VLOOKUP('INFO SEAL'!N4558,$J$8:$V$50,3,FALSE)</f>
        <v>POSTE DE CONCRETO ARMADO DE 13/200/140/335</v>
      </c>
      <c r="M4607" s="33">
        <f t="shared" si="158"/>
        <v>0.4</v>
      </c>
    </row>
    <row r="4608" spans="1:13" x14ac:dyDescent="0.25">
      <c r="A4608" s="73">
        <f>+'INFO SEAL'!B4559</f>
        <v>4554</v>
      </c>
      <c r="B4608" s="180" t="str">
        <f t="shared" si="157"/>
        <v>SICODI</v>
      </c>
      <c r="C4608" s="180" t="str">
        <f>+'INFO SEAL'!C4559</f>
        <v>AREQUIPA</v>
      </c>
      <c r="D4608" s="180" t="str">
        <f>+'INFO SEAL'!D4559</f>
        <v>ISLAY</v>
      </c>
      <c r="E4608" s="180" t="str">
        <f>+'INFO SEAL'!E4559</f>
        <v>COCACHACRA</v>
      </c>
      <c r="F4608" s="180" t="str">
        <f>+IF('INFO SEAL'!I4559="BAJA TENSION","BT",IF('INFO SEAL'!I4559="MEDIA TENSION","MT","AT"))</f>
        <v>MT</v>
      </c>
      <c r="G4608" s="180">
        <f>+'INFO SEAL'!K4559</f>
        <v>12</v>
      </c>
      <c r="H4608" s="180" t="str">
        <f>+'INFO SEAL'!L4559</f>
        <v>POSTE</v>
      </c>
      <c r="I4608" s="180" t="str">
        <f>+'INFO SEAL'!M4559</f>
        <v>MADERA</v>
      </c>
      <c r="J4608" s="180" t="str">
        <f>+'INFO SEAL'!N4559&amp;"-"&amp;F4608</f>
        <v>PPM19-MT</v>
      </c>
      <c r="K4608" s="180"/>
      <c r="L4608" s="182" t="str">
        <f>+VLOOKUP('INFO SEAL'!N4559,$J$8:$V$50,3,FALSE)</f>
        <v>POSTE DE MADERA TRATADA DE 12 mts. CL.4</v>
      </c>
      <c r="M4608" s="33">
        <f t="shared" si="158"/>
        <v>1</v>
      </c>
    </row>
    <row r="4609" spans="1:13" x14ac:dyDescent="0.25">
      <c r="A4609" s="73">
        <f>+'INFO SEAL'!B4560</f>
        <v>4555</v>
      </c>
      <c r="B4609" s="180" t="str">
        <f t="shared" si="157"/>
        <v>SICODI</v>
      </c>
      <c r="C4609" s="180" t="str">
        <f>+'INFO SEAL'!C4560</f>
        <v>AREQUIPA</v>
      </c>
      <c r="D4609" s="180" t="str">
        <f>+'INFO SEAL'!D4560</f>
        <v>ISLAY</v>
      </c>
      <c r="E4609" s="180" t="str">
        <f>+'INFO SEAL'!E4560</f>
        <v>COCACHACRA</v>
      </c>
      <c r="F4609" s="180" t="str">
        <f>+IF('INFO SEAL'!I4560="BAJA TENSION","BT",IF('INFO SEAL'!I4560="MEDIA TENSION","MT","AT"))</f>
        <v>MT</v>
      </c>
      <c r="G4609" s="180">
        <f>+'INFO SEAL'!K4560</f>
        <v>12</v>
      </c>
      <c r="H4609" s="180" t="str">
        <f>+'INFO SEAL'!L4560</f>
        <v>POSTE</v>
      </c>
      <c r="I4609" s="180" t="str">
        <f>+'INFO SEAL'!M4560</f>
        <v>MADERA</v>
      </c>
      <c r="J4609" s="180" t="str">
        <f>+'INFO SEAL'!N4560&amp;"-"&amp;F4609</f>
        <v>PPM19-MT</v>
      </c>
      <c r="K4609" s="180"/>
      <c r="L4609" s="182" t="str">
        <f>+VLOOKUP('INFO SEAL'!N4560,$J$8:$V$50,3,FALSE)</f>
        <v>POSTE DE MADERA TRATADA DE 12 mts. CL.4</v>
      </c>
      <c r="M4609" s="33">
        <f t="shared" si="158"/>
        <v>1</v>
      </c>
    </row>
    <row r="4610" spans="1:13" x14ac:dyDescent="0.25">
      <c r="A4610" s="73">
        <f>+'INFO SEAL'!B4561</f>
        <v>4556</v>
      </c>
      <c r="B4610" s="180" t="str">
        <f t="shared" si="157"/>
        <v>SICODI</v>
      </c>
      <c r="C4610" s="180" t="str">
        <f>+'INFO SEAL'!C4561</f>
        <v>AREQUIPA</v>
      </c>
      <c r="D4610" s="180" t="str">
        <f>+'INFO SEAL'!D4561</f>
        <v>ISLAY</v>
      </c>
      <c r="E4610" s="180" t="str">
        <f>+'INFO SEAL'!E4561</f>
        <v>COCACHACRA</v>
      </c>
      <c r="F4610" s="180" t="str">
        <f>+IF('INFO SEAL'!I4561="BAJA TENSION","BT",IF('INFO SEAL'!I4561="MEDIA TENSION","MT","AT"))</f>
        <v>MT</v>
      </c>
      <c r="G4610" s="180">
        <f>+'INFO SEAL'!K4561</f>
        <v>12</v>
      </c>
      <c r="H4610" s="180" t="str">
        <f>+'INFO SEAL'!L4561</f>
        <v>POSTE</v>
      </c>
      <c r="I4610" s="180" t="str">
        <f>+'INFO SEAL'!M4561</f>
        <v>MADERA</v>
      </c>
      <c r="J4610" s="180" t="str">
        <f>+'INFO SEAL'!N4561&amp;"-"&amp;F4610</f>
        <v>PPM19-MT</v>
      </c>
      <c r="K4610" s="180"/>
      <c r="L4610" s="182" t="str">
        <f>+VLOOKUP('INFO SEAL'!N4561,$J$8:$V$50,3,FALSE)</f>
        <v>POSTE DE MADERA TRATADA DE 12 mts. CL.4</v>
      </c>
      <c r="M4610" s="33">
        <f t="shared" si="158"/>
        <v>1</v>
      </c>
    </row>
    <row r="4611" spans="1:13" x14ac:dyDescent="0.25">
      <c r="A4611" s="73">
        <f>+'INFO SEAL'!B4562</f>
        <v>4557</v>
      </c>
      <c r="B4611" s="180" t="str">
        <f t="shared" si="157"/>
        <v>SICODI</v>
      </c>
      <c r="C4611" s="180" t="str">
        <f>+'INFO SEAL'!C4562</f>
        <v>AREQUIPA</v>
      </c>
      <c r="D4611" s="180" t="str">
        <f>+'INFO SEAL'!D4562</f>
        <v>ISLAY</v>
      </c>
      <c r="E4611" s="180" t="str">
        <f>+'INFO SEAL'!E4562</f>
        <v>COCACHACRA</v>
      </c>
      <c r="F4611" s="180" t="str">
        <f>+IF('INFO SEAL'!I4562="BAJA TENSION","BT",IF('INFO SEAL'!I4562="MEDIA TENSION","MT","AT"))</f>
        <v>MT</v>
      </c>
      <c r="G4611" s="180">
        <f>+'INFO SEAL'!K4562</f>
        <v>12</v>
      </c>
      <c r="H4611" s="180" t="str">
        <f>+'INFO SEAL'!L4562</f>
        <v>POSTE</v>
      </c>
      <c r="I4611" s="180" t="str">
        <f>+'INFO SEAL'!M4562</f>
        <v>MADERA</v>
      </c>
      <c r="J4611" s="180" t="str">
        <f>+'INFO SEAL'!N4562&amp;"-"&amp;F4611</f>
        <v>PPM19-MT</v>
      </c>
      <c r="K4611" s="180"/>
      <c r="L4611" s="182" t="str">
        <f>+VLOOKUP('INFO SEAL'!N4562,$J$8:$V$50,3,FALSE)</f>
        <v>POSTE DE MADERA TRATADA DE 12 mts. CL.4</v>
      </c>
      <c r="M4611" s="33">
        <f t="shared" si="158"/>
        <v>1</v>
      </c>
    </row>
    <row r="4612" spans="1:13" x14ac:dyDescent="0.25">
      <c r="A4612" s="73">
        <f>+'INFO SEAL'!B4563</f>
        <v>4558</v>
      </c>
      <c r="B4612" s="180" t="str">
        <f t="shared" si="157"/>
        <v>SICODI</v>
      </c>
      <c r="C4612" s="180" t="str">
        <f>+'INFO SEAL'!C4563</f>
        <v>AREQUIPA</v>
      </c>
      <c r="D4612" s="180" t="str">
        <f>+'INFO SEAL'!D4563</f>
        <v>ISLAY</v>
      </c>
      <c r="E4612" s="180" t="str">
        <f>+'INFO SEAL'!E4563</f>
        <v>COCACHACRA</v>
      </c>
      <c r="F4612" s="180" t="str">
        <f>+IF('INFO SEAL'!I4563="BAJA TENSION","BT",IF('INFO SEAL'!I4563="MEDIA TENSION","MT","AT"))</f>
        <v>MT</v>
      </c>
      <c r="G4612" s="180">
        <f>+'INFO SEAL'!K4563</f>
        <v>12</v>
      </c>
      <c r="H4612" s="180" t="str">
        <f>+'INFO SEAL'!L4563</f>
        <v>POSTE</v>
      </c>
      <c r="I4612" s="180" t="str">
        <f>+'INFO SEAL'!M4563</f>
        <v>MADERA</v>
      </c>
      <c r="J4612" s="180" t="str">
        <f>+'INFO SEAL'!N4563&amp;"-"&amp;F4612</f>
        <v>PPM19-MT</v>
      </c>
      <c r="K4612" s="180"/>
      <c r="L4612" s="182" t="str">
        <f>+VLOOKUP('INFO SEAL'!N4563,$J$8:$V$50,3,FALSE)</f>
        <v>POSTE DE MADERA TRATADA DE 12 mts. CL.4</v>
      </c>
      <c r="M4612" s="33">
        <f t="shared" si="158"/>
        <v>1</v>
      </c>
    </row>
    <row r="4613" spans="1:13" x14ac:dyDescent="0.25">
      <c r="A4613" s="73">
        <f>+'INFO SEAL'!B4564</f>
        <v>4559</v>
      </c>
      <c r="B4613" s="180" t="str">
        <f t="shared" si="157"/>
        <v>SICODI</v>
      </c>
      <c r="C4613" s="180" t="str">
        <f>+'INFO SEAL'!C4564</f>
        <v>AREQUIPA</v>
      </c>
      <c r="D4613" s="180" t="str">
        <f>+'INFO SEAL'!D4564</f>
        <v>ISLAY</v>
      </c>
      <c r="E4613" s="180" t="str">
        <f>+'INFO SEAL'!E4564</f>
        <v>COCACHACRA</v>
      </c>
      <c r="F4613" s="180" t="str">
        <f>+IF('INFO SEAL'!I4564="BAJA TENSION","BT",IF('INFO SEAL'!I4564="MEDIA TENSION","MT","AT"))</f>
        <v>MT</v>
      </c>
      <c r="G4613" s="180">
        <f>+'INFO SEAL'!K4564</f>
        <v>12</v>
      </c>
      <c r="H4613" s="180" t="str">
        <f>+'INFO SEAL'!L4564</f>
        <v>POSTE</v>
      </c>
      <c r="I4613" s="180" t="str">
        <f>+'INFO SEAL'!M4564</f>
        <v>MADERA</v>
      </c>
      <c r="J4613" s="180" t="str">
        <f>+'INFO SEAL'!N4564&amp;"-"&amp;F4613</f>
        <v>PPM19-MT</v>
      </c>
      <c r="K4613" s="180"/>
      <c r="L4613" s="182" t="str">
        <f>+VLOOKUP('INFO SEAL'!N4564,$J$8:$V$50,3,FALSE)</f>
        <v>POSTE DE MADERA TRATADA DE 12 mts. CL.4</v>
      </c>
      <c r="M4613" s="33">
        <f t="shared" si="158"/>
        <v>1</v>
      </c>
    </row>
    <row r="4614" spans="1:13" x14ac:dyDescent="0.25">
      <c r="A4614" s="73">
        <f>+'INFO SEAL'!B4565</f>
        <v>4560</v>
      </c>
      <c r="B4614" s="180" t="str">
        <f t="shared" si="157"/>
        <v>SICODI</v>
      </c>
      <c r="C4614" s="180" t="str">
        <f>+'INFO SEAL'!C4565</f>
        <v>AREQUIPA</v>
      </c>
      <c r="D4614" s="180" t="str">
        <f>+'INFO SEAL'!D4565</f>
        <v>ISLAY</v>
      </c>
      <c r="E4614" s="180" t="str">
        <f>+'INFO SEAL'!E4565</f>
        <v>COCACHACRA</v>
      </c>
      <c r="F4614" s="180" t="str">
        <f>+IF('INFO SEAL'!I4565="BAJA TENSION","BT",IF('INFO SEAL'!I4565="MEDIA TENSION","MT","AT"))</f>
        <v>MT</v>
      </c>
      <c r="G4614" s="180">
        <f>+'INFO SEAL'!K4565</f>
        <v>12</v>
      </c>
      <c r="H4614" s="180" t="str">
        <f>+'INFO SEAL'!L4565</f>
        <v>POSTE</v>
      </c>
      <c r="I4614" s="180" t="str">
        <f>+'INFO SEAL'!M4565</f>
        <v>MADERA</v>
      </c>
      <c r="J4614" s="180" t="str">
        <f>+'INFO SEAL'!N4565&amp;"-"&amp;F4614</f>
        <v>PPM19-MT</v>
      </c>
      <c r="K4614" s="180"/>
      <c r="L4614" s="182" t="str">
        <f>+VLOOKUP('INFO SEAL'!N4565,$J$8:$V$50,3,FALSE)</f>
        <v>POSTE DE MADERA TRATADA DE 12 mts. CL.4</v>
      </c>
      <c r="M4614" s="33">
        <f t="shared" si="158"/>
        <v>1</v>
      </c>
    </row>
    <row r="4615" spans="1:13" x14ac:dyDescent="0.25">
      <c r="A4615" s="73">
        <f>+'INFO SEAL'!B4566</f>
        <v>4561</v>
      </c>
      <c r="B4615" s="180" t="str">
        <f t="shared" si="157"/>
        <v>SICODI</v>
      </c>
      <c r="C4615" s="180" t="str">
        <f>+'INFO SEAL'!C4566</f>
        <v>AREQUIPA</v>
      </c>
      <c r="D4615" s="180" t="str">
        <f>+'INFO SEAL'!D4566</f>
        <v>ISLAY</v>
      </c>
      <c r="E4615" s="180" t="str">
        <f>+'INFO SEAL'!E4566</f>
        <v>COCACHACRA</v>
      </c>
      <c r="F4615" s="180" t="str">
        <f>+IF('INFO SEAL'!I4566="BAJA TENSION","BT",IF('INFO SEAL'!I4566="MEDIA TENSION","MT","AT"))</f>
        <v>MT</v>
      </c>
      <c r="G4615" s="180">
        <f>+'INFO SEAL'!K4566</f>
        <v>12</v>
      </c>
      <c r="H4615" s="180" t="str">
        <f>+'INFO SEAL'!L4566</f>
        <v>POSTE</v>
      </c>
      <c r="I4615" s="180" t="str">
        <f>+'INFO SEAL'!M4566</f>
        <v>MADERA</v>
      </c>
      <c r="J4615" s="180" t="str">
        <f>+'INFO SEAL'!N4566&amp;"-"&amp;F4615</f>
        <v>PPM19-MT</v>
      </c>
      <c r="K4615" s="180"/>
      <c r="L4615" s="182" t="str">
        <f>+VLOOKUP('INFO SEAL'!N4566,$J$8:$V$50,3,FALSE)</f>
        <v>POSTE DE MADERA TRATADA DE 12 mts. CL.4</v>
      </c>
      <c r="M4615" s="33">
        <f t="shared" si="158"/>
        <v>1</v>
      </c>
    </row>
    <row r="4616" spans="1:13" x14ac:dyDescent="0.25">
      <c r="A4616" s="73">
        <f>+'INFO SEAL'!B4567</f>
        <v>4562</v>
      </c>
      <c r="B4616" s="180" t="str">
        <f t="shared" si="157"/>
        <v>SICODI</v>
      </c>
      <c r="C4616" s="180" t="str">
        <f>+'INFO SEAL'!C4567</f>
        <v>AREQUIPA</v>
      </c>
      <c r="D4616" s="180" t="str">
        <f>+'INFO SEAL'!D4567</f>
        <v>ISLAY</v>
      </c>
      <c r="E4616" s="180" t="str">
        <f>+'INFO SEAL'!E4567</f>
        <v>COCACHACRA</v>
      </c>
      <c r="F4616" s="180" t="str">
        <f>+IF('INFO SEAL'!I4567="BAJA TENSION","BT",IF('INFO SEAL'!I4567="MEDIA TENSION","MT","AT"))</f>
        <v>MT</v>
      </c>
      <c r="G4616" s="180">
        <f>+'INFO SEAL'!K4567</f>
        <v>12</v>
      </c>
      <c r="H4616" s="180" t="str">
        <f>+'INFO SEAL'!L4567</f>
        <v>POSTE</v>
      </c>
      <c r="I4616" s="180" t="str">
        <f>+'INFO SEAL'!M4567</f>
        <v>MADERA</v>
      </c>
      <c r="J4616" s="180" t="str">
        <f>+'INFO SEAL'!N4567&amp;"-"&amp;F4616</f>
        <v>PPM19-MT</v>
      </c>
      <c r="K4616" s="180"/>
      <c r="L4616" s="182" t="str">
        <f>+VLOOKUP('INFO SEAL'!N4567,$J$8:$V$50,3,FALSE)</f>
        <v>POSTE DE MADERA TRATADA DE 12 mts. CL.4</v>
      </c>
      <c r="M4616" s="33">
        <f t="shared" si="158"/>
        <v>1</v>
      </c>
    </row>
    <row r="4617" spans="1:13" x14ac:dyDescent="0.25">
      <c r="A4617" s="73">
        <f>+'INFO SEAL'!B4568</f>
        <v>4563</v>
      </c>
      <c r="B4617" s="180" t="str">
        <f t="shared" si="157"/>
        <v>SICODI</v>
      </c>
      <c r="C4617" s="180" t="str">
        <f>+'INFO SEAL'!C4568</f>
        <v>AREQUIPA</v>
      </c>
      <c r="D4617" s="180" t="str">
        <f>+'INFO SEAL'!D4568</f>
        <v>ISLAY</v>
      </c>
      <c r="E4617" s="180" t="str">
        <f>+'INFO SEAL'!E4568</f>
        <v>COCACHACRA</v>
      </c>
      <c r="F4617" s="180" t="str">
        <f>+IF('INFO SEAL'!I4568="BAJA TENSION","BT",IF('INFO SEAL'!I4568="MEDIA TENSION","MT","AT"))</f>
        <v>MT</v>
      </c>
      <c r="G4617" s="180">
        <f>+'INFO SEAL'!K4568</f>
        <v>12</v>
      </c>
      <c r="H4617" s="180" t="str">
        <f>+'INFO SEAL'!L4568</f>
        <v>POSTE</v>
      </c>
      <c r="I4617" s="180" t="str">
        <f>+'INFO SEAL'!M4568</f>
        <v>MADERA</v>
      </c>
      <c r="J4617" s="180" t="str">
        <f>+'INFO SEAL'!N4568&amp;"-"&amp;F4617</f>
        <v>PPM19-MT</v>
      </c>
      <c r="K4617" s="180"/>
      <c r="L4617" s="182" t="str">
        <f>+VLOOKUP('INFO SEAL'!N4568,$J$8:$V$50,3,FALSE)</f>
        <v>POSTE DE MADERA TRATADA DE 12 mts. CL.4</v>
      </c>
      <c r="M4617" s="33">
        <f t="shared" si="158"/>
        <v>1</v>
      </c>
    </row>
    <row r="4618" spans="1:13" x14ac:dyDescent="0.25">
      <c r="A4618" s="73">
        <f>+'INFO SEAL'!B4569</f>
        <v>4564</v>
      </c>
      <c r="B4618" s="180" t="str">
        <f t="shared" si="157"/>
        <v>SICODI</v>
      </c>
      <c r="C4618" s="180" t="str">
        <f>+'INFO SEAL'!C4569</f>
        <v>AREQUIPA</v>
      </c>
      <c r="D4618" s="180" t="str">
        <f>+'INFO SEAL'!D4569</f>
        <v>ISLAY</v>
      </c>
      <c r="E4618" s="180" t="str">
        <f>+'INFO SEAL'!E4569</f>
        <v>COCACHACRA</v>
      </c>
      <c r="F4618" s="180" t="str">
        <f>+IF('INFO SEAL'!I4569="BAJA TENSION","BT",IF('INFO SEAL'!I4569="MEDIA TENSION","MT","AT"))</f>
        <v>MT</v>
      </c>
      <c r="G4618" s="180">
        <f>+'INFO SEAL'!K4569</f>
        <v>12</v>
      </c>
      <c r="H4618" s="180" t="str">
        <f>+'INFO SEAL'!L4569</f>
        <v>POSTE</v>
      </c>
      <c r="I4618" s="180" t="str">
        <f>+'INFO SEAL'!M4569</f>
        <v>MADERA</v>
      </c>
      <c r="J4618" s="180" t="str">
        <f>+'INFO SEAL'!N4569&amp;"-"&amp;F4618</f>
        <v>PPM19-MT</v>
      </c>
      <c r="K4618" s="180"/>
      <c r="L4618" s="182" t="str">
        <f>+VLOOKUP('INFO SEAL'!N4569,$J$8:$V$50,3,FALSE)</f>
        <v>POSTE DE MADERA TRATADA DE 12 mts. CL.4</v>
      </c>
      <c r="M4618" s="33">
        <f t="shared" si="158"/>
        <v>1</v>
      </c>
    </row>
    <row r="4619" spans="1:13" x14ac:dyDescent="0.25">
      <c r="A4619" s="73">
        <f>+'INFO SEAL'!B4570</f>
        <v>4565</v>
      </c>
      <c r="B4619" s="180" t="str">
        <f t="shared" si="157"/>
        <v>SICODI</v>
      </c>
      <c r="C4619" s="180" t="str">
        <f>+'INFO SEAL'!C4570</f>
        <v>AREQUIPA</v>
      </c>
      <c r="D4619" s="180" t="str">
        <f>+'INFO SEAL'!D4570</f>
        <v>ISLAY</v>
      </c>
      <c r="E4619" s="180" t="str">
        <f>+'INFO SEAL'!E4570</f>
        <v>COCACHACRA</v>
      </c>
      <c r="F4619" s="180" t="str">
        <f>+IF('INFO SEAL'!I4570="BAJA TENSION","BT",IF('INFO SEAL'!I4570="MEDIA TENSION","MT","AT"))</f>
        <v>MT</v>
      </c>
      <c r="G4619" s="180">
        <f>+'INFO SEAL'!K4570</f>
        <v>13</v>
      </c>
      <c r="H4619" s="180" t="str">
        <f>+'INFO SEAL'!L4570</f>
        <v>POSTE</v>
      </c>
      <c r="I4619" s="180" t="str">
        <f>+'INFO SEAL'!M4570</f>
        <v>CONCRETO</v>
      </c>
      <c r="J4619" s="180" t="str">
        <f>+'INFO SEAL'!N4570&amp;"-"&amp;F4619</f>
        <v>PPC19-MT</v>
      </c>
      <c r="K4619" s="180"/>
      <c r="L4619" s="182" t="str">
        <f>+VLOOKUP('INFO SEAL'!N4570,$J$8:$V$50,3,FALSE)</f>
        <v>POSTE DE CONCRETO ARMADO DE 13/300/150/345</v>
      </c>
      <c r="M4619" s="33">
        <f t="shared" si="158"/>
        <v>0.5</v>
      </c>
    </row>
    <row r="4620" spans="1:13" x14ac:dyDescent="0.25">
      <c r="A4620" s="73">
        <f>+'INFO SEAL'!B4571</f>
        <v>4566</v>
      </c>
      <c r="B4620" s="180" t="str">
        <f t="shared" si="157"/>
        <v>SICODI</v>
      </c>
      <c r="C4620" s="180" t="str">
        <f>+'INFO SEAL'!C4571</f>
        <v>AREQUIPA</v>
      </c>
      <c r="D4620" s="180" t="str">
        <f>+'INFO SEAL'!D4571</f>
        <v>ISLAY</v>
      </c>
      <c r="E4620" s="180" t="str">
        <f>+'INFO SEAL'!E4571</f>
        <v>COCACHACRA</v>
      </c>
      <c r="F4620" s="180" t="str">
        <f>+IF('INFO SEAL'!I4571="BAJA TENSION","BT",IF('INFO SEAL'!I4571="MEDIA TENSION","MT","AT"))</f>
        <v>MT</v>
      </c>
      <c r="G4620" s="180">
        <f>+'INFO SEAL'!K4571</f>
        <v>12</v>
      </c>
      <c r="H4620" s="180" t="str">
        <f>+'INFO SEAL'!L4571</f>
        <v>POSTE</v>
      </c>
      <c r="I4620" s="180" t="str">
        <f>+'INFO SEAL'!M4571</f>
        <v>MADERA</v>
      </c>
      <c r="J4620" s="180" t="str">
        <f>+'INFO SEAL'!N4571&amp;"-"&amp;F4620</f>
        <v>PPM19-MT</v>
      </c>
      <c r="K4620" s="180"/>
      <c r="L4620" s="182" t="str">
        <f>+VLOOKUP('INFO SEAL'!N4571,$J$8:$V$50,3,FALSE)</f>
        <v>POSTE DE MADERA TRATADA DE 12 mts. CL.4</v>
      </c>
      <c r="M4620" s="33">
        <f t="shared" si="158"/>
        <v>1</v>
      </c>
    </row>
    <row r="4621" spans="1:13" x14ac:dyDescent="0.25">
      <c r="A4621" s="73">
        <f>+'INFO SEAL'!B4572</f>
        <v>4567</v>
      </c>
      <c r="B4621" s="180" t="str">
        <f t="shared" si="157"/>
        <v>SICODI</v>
      </c>
      <c r="C4621" s="180" t="str">
        <f>+'INFO SEAL'!C4572</f>
        <v>AREQUIPA</v>
      </c>
      <c r="D4621" s="180" t="str">
        <f>+'INFO SEAL'!D4572</f>
        <v>ISLAY</v>
      </c>
      <c r="E4621" s="180" t="str">
        <f>+'INFO SEAL'!E4572</f>
        <v>COCACHACRA</v>
      </c>
      <c r="F4621" s="180" t="str">
        <f>+IF('INFO SEAL'!I4572="BAJA TENSION","BT",IF('INFO SEAL'!I4572="MEDIA TENSION","MT","AT"))</f>
        <v>MT</v>
      </c>
      <c r="G4621" s="180">
        <f>+'INFO SEAL'!K4572</f>
        <v>12</v>
      </c>
      <c r="H4621" s="180" t="str">
        <f>+'INFO SEAL'!L4572</f>
        <v>POSTE</v>
      </c>
      <c r="I4621" s="180" t="str">
        <f>+'INFO SEAL'!M4572</f>
        <v>MADERA</v>
      </c>
      <c r="J4621" s="180" t="str">
        <f>+'INFO SEAL'!N4572&amp;"-"&amp;F4621</f>
        <v>PPM19-MT</v>
      </c>
      <c r="K4621" s="180"/>
      <c r="L4621" s="182" t="str">
        <f>+VLOOKUP('INFO SEAL'!N4572,$J$8:$V$50,3,FALSE)</f>
        <v>POSTE DE MADERA TRATADA DE 12 mts. CL.4</v>
      </c>
      <c r="M4621" s="33">
        <f t="shared" si="158"/>
        <v>1</v>
      </c>
    </row>
    <row r="4622" spans="1:13" x14ac:dyDescent="0.25">
      <c r="A4622" s="73">
        <f>+'INFO SEAL'!B4573</f>
        <v>4568</v>
      </c>
      <c r="B4622" s="180" t="str">
        <f t="shared" si="157"/>
        <v>SICODI</v>
      </c>
      <c r="C4622" s="180" t="str">
        <f>+'INFO SEAL'!C4573</f>
        <v>AREQUIPA</v>
      </c>
      <c r="D4622" s="180" t="str">
        <f>+'INFO SEAL'!D4573</f>
        <v>ISLAY</v>
      </c>
      <c r="E4622" s="180" t="str">
        <f>+'INFO SEAL'!E4573</f>
        <v>COCACHACRA</v>
      </c>
      <c r="F4622" s="180" t="str">
        <f>+IF('INFO SEAL'!I4573="BAJA TENSION","BT",IF('INFO SEAL'!I4573="MEDIA TENSION","MT","AT"))</f>
        <v>MT</v>
      </c>
      <c r="G4622" s="180">
        <f>+'INFO SEAL'!K4573</f>
        <v>12</v>
      </c>
      <c r="H4622" s="180" t="str">
        <f>+'INFO SEAL'!L4573</f>
        <v>POSTE</v>
      </c>
      <c r="I4622" s="180" t="str">
        <f>+'INFO SEAL'!M4573</f>
        <v>CONCRETO</v>
      </c>
      <c r="J4622" s="180" t="str">
        <f>+'INFO SEAL'!N4573&amp;"-"&amp;F4622</f>
        <v>PPC15-MT</v>
      </c>
      <c r="K4622" s="180"/>
      <c r="L4622" s="182" t="str">
        <f>+VLOOKUP('INFO SEAL'!N4573,$J$8:$V$50,3,FALSE)</f>
        <v>POSTE DE CONCRETO ARMADO DE 12/200/120/300</v>
      </c>
      <c r="M4622" s="33">
        <f t="shared" si="158"/>
        <v>0.3</v>
      </c>
    </row>
    <row r="4623" spans="1:13" x14ac:dyDescent="0.25">
      <c r="A4623" s="73">
        <f>+'INFO SEAL'!B4574</f>
        <v>4569</v>
      </c>
      <c r="B4623" s="180" t="str">
        <f t="shared" si="157"/>
        <v>SICODI</v>
      </c>
      <c r="C4623" s="180" t="str">
        <f>+'INFO SEAL'!C4574</f>
        <v>AREQUIPA</v>
      </c>
      <c r="D4623" s="180" t="str">
        <f>+'INFO SEAL'!D4574</f>
        <v>ISLAY</v>
      </c>
      <c r="E4623" s="180" t="str">
        <f>+'INFO SEAL'!E4574</f>
        <v>COCACHACRA</v>
      </c>
      <c r="F4623" s="180" t="str">
        <f>+IF('INFO SEAL'!I4574="BAJA TENSION","BT",IF('INFO SEAL'!I4574="MEDIA TENSION","MT","AT"))</f>
        <v>MT</v>
      </c>
      <c r="G4623" s="180">
        <f>+'INFO SEAL'!K4574</f>
        <v>13</v>
      </c>
      <c r="H4623" s="180" t="str">
        <f>+'INFO SEAL'!L4574</f>
        <v>POSTE</v>
      </c>
      <c r="I4623" s="180" t="str">
        <f>+'INFO SEAL'!M4574</f>
        <v>CONCRETO</v>
      </c>
      <c r="J4623" s="180" t="str">
        <f>+'INFO SEAL'!N4574&amp;"-"&amp;F4623</f>
        <v>PPC18-MT</v>
      </c>
      <c r="K4623" s="180"/>
      <c r="L4623" s="182" t="str">
        <f>+VLOOKUP('INFO SEAL'!N4574,$J$8:$V$50,3,FALSE)</f>
        <v>POSTE DE CONCRETO ARMADO DE 13/200/140/335</v>
      </c>
      <c r="M4623" s="33">
        <f t="shared" si="158"/>
        <v>0.4</v>
      </c>
    </row>
    <row r="4624" spans="1:13" x14ac:dyDescent="0.25">
      <c r="A4624" s="73">
        <f>+'INFO SEAL'!B4575</f>
        <v>4570</v>
      </c>
      <c r="B4624" s="180" t="str">
        <f t="shared" si="157"/>
        <v>SICODI</v>
      </c>
      <c r="C4624" s="180" t="str">
        <f>+'INFO SEAL'!C4575</f>
        <v>AREQUIPA</v>
      </c>
      <c r="D4624" s="180" t="str">
        <f>+'INFO SEAL'!D4575</f>
        <v>ISLAY</v>
      </c>
      <c r="E4624" s="180" t="str">
        <f>+'INFO SEAL'!E4575</f>
        <v>COCACHACRA</v>
      </c>
      <c r="F4624" s="180" t="str">
        <f>+IF('INFO SEAL'!I4575="BAJA TENSION","BT",IF('INFO SEAL'!I4575="MEDIA TENSION","MT","AT"))</f>
        <v>MT</v>
      </c>
      <c r="G4624" s="180">
        <f>+'INFO SEAL'!K4575</f>
        <v>12</v>
      </c>
      <c r="H4624" s="180" t="str">
        <f>+'INFO SEAL'!L4575</f>
        <v>POSTE</v>
      </c>
      <c r="I4624" s="180" t="str">
        <f>+'INFO SEAL'!M4575</f>
        <v>MADERA</v>
      </c>
      <c r="J4624" s="180" t="str">
        <f>+'INFO SEAL'!N4575&amp;"-"&amp;F4624</f>
        <v>PPM19-MT</v>
      </c>
      <c r="K4624" s="180"/>
      <c r="L4624" s="182" t="str">
        <f>+VLOOKUP('INFO SEAL'!N4575,$J$8:$V$50,3,FALSE)</f>
        <v>POSTE DE MADERA TRATADA DE 12 mts. CL.4</v>
      </c>
      <c r="M4624" s="33">
        <f t="shared" si="158"/>
        <v>1</v>
      </c>
    </row>
    <row r="4625" spans="1:13" x14ac:dyDescent="0.25">
      <c r="A4625" s="73">
        <f>+'INFO SEAL'!B4576</f>
        <v>4571</v>
      </c>
      <c r="B4625" s="180" t="str">
        <f t="shared" si="157"/>
        <v>SICODI</v>
      </c>
      <c r="C4625" s="180" t="str">
        <f>+'INFO SEAL'!C4576</f>
        <v>AREQUIPA</v>
      </c>
      <c r="D4625" s="180" t="str">
        <f>+'INFO SEAL'!D4576</f>
        <v>ISLAY</v>
      </c>
      <c r="E4625" s="180" t="str">
        <f>+'INFO SEAL'!E4576</f>
        <v>COCACHACRA</v>
      </c>
      <c r="F4625" s="180" t="str">
        <f>+IF('INFO SEAL'!I4576="BAJA TENSION","BT",IF('INFO SEAL'!I4576="MEDIA TENSION","MT","AT"))</f>
        <v>MT</v>
      </c>
      <c r="G4625" s="180">
        <f>+'INFO SEAL'!K4576</f>
        <v>13</v>
      </c>
      <c r="H4625" s="180" t="str">
        <f>+'INFO SEAL'!L4576</f>
        <v>POSTE</v>
      </c>
      <c r="I4625" s="180" t="str">
        <f>+'INFO SEAL'!M4576</f>
        <v>CONCRETO</v>
      </c>
      <c r="J4625" s="180" t="str">
        <f>+'INFO SEAL'!N4576&amp;"-"&amp;F4625</f>
        <v>PPC18-MT</v>
      </c>
      <c r="K4625" s="180"/>
      <c r="L4625" s="182" t="str">
        <f>+VLOOKUP('INFO SEAL'!N4576,$J$8:$V$50,3,FALSE)</f>
        <v>POSTE DE CONCRETO ARMADO DE 13/200/140/335</v>
      </c>
      <c r="M4625" s="33">
        <f t="shared" si="158"/>
        <v>0.4</v>
      </c>
    </row>
    <row r="4626" spans="1:13" x14ac:dyDescent="0.25">
      <c r="A4626" s="73">
        <f>+'INFO SEAL'!B4577</f>
        <v>4572</v>
      </c>
      <c r="B4626" s="180" t="str">
        <f t="shared" si="157"/>
        <v>SICODI</v>
      </c>
      <c r="C4626" s="180" t="str">
        <f>+'INFO SEAL'!C4577</f>
        <v>AREQUIPA</v>
      </c>
      <c r="D4626" s="180" t="str">
        <f>+'INFO SEAL'!D4577</f>
        <v>ISLAY</v>
      </c>
      <c r="E4626" s="180" t="str">
        <f>+'INFO SEAL'!E4577</f>
        <v>COCACHACRA</v>
      </c>
      <c r="F4626" s="180" t="str">
        <f>+IF('INFO SEAL'!I4577="BAJA TENSION","BT",IF('INFO SEAL'!I4577="MEDIA TENSION","MT","AT"))</f>
        <v>MT</v>
      </c>
      <c r="G4626" s="180">
        <f>+'INFO SEAL'!K4577</f>
        <v>12</v>
      </c>
      <c r="H4626" s="180" t="str">
        <f>+'INFO SEAL'!L4577</f>
        <v>POSTE</v>
      </c>
      <c r="I4626" s="180" t="str">
        <f>+'INFO SEAL'!M4577</f>
        <v>MADERA</v>
      </c>
      <c r="J4626" s="180" t="str">
        <f>+'INFO SEAL'!N4577&amp;"-"&amp;F4626</f>
        <v>PPM19-MT</v>
      </c>
      <c r="K4626" s="180"/>
      <c r="L4626" s="182" t="str">
        <f>+VLOOKUP('INFO SEAL'!N4577,$J$8:$V$50,3,FALSE)</f>
        <v>POSTE DE MADERA TRATADA DE 12 mts. CL.4</v>
      </c>
      <c r="M4626" s="33">
        <f t="shared" si="158"/>
        <v>1</v>
      </c>
    </row>
    <row r="4627" spans="1:13" x14ac:dyDescent="0.25">
      <c r="A4627" s="73">
        <f>+'INFO SEAL'!B4578</f>
        <v>4573</v>
      </c>
      <c r="B4627" s="180" t="str">
        <f t="shared" si="157"/>
        <v>SICODI</v>
      </c>
      <c r="C4627" s="180" t="str">
        <f>+'INFO SEAL'!C4578</f>
        <v>AREQUIPA</v>
      </c>
      <c r="D4627" s="180" t="str">
        <f>+'INFO SEAL'!D4578</f>
        <v>ISLAY</v>
      </c>
      <c r="E4627" s="180" t="str">
        <f>+'INFO SEAL'!E4578</f>
        <v>COCACHACRA</v>
      </c>
      <c r="F4627" s="180" t="str">
        <f>+IF('INFO SEAL'!I4578="BAJA TENSION","BT",IF('INFO SEAL'!I4578="MEDIA TENSION","MT","AT"))</f>
        <v>MT</v>
      </c>
      <c r="G4627" s="180">
        <f>+'INFO SEAL'!K4578</f>
        <v>12</v>
      </c>
      <c r="H4627" s="180" t="str">
        <f>+'INFO SEAL'!L4578</f>
        <v>POSTE</v>
      </c>
      <c r="I4627" s="180" t="str">
        <f>+'INFO SEAL'!M4578</f>
        <v>MADERA</v>
      </c>
      <c r="J4627" s="180" t="str">
        <f>+'INFO SEAL'!N4578&amp;"-"&amp;F4627</f>
        <v>PPM19-MT</v>
      </c>
      <c r="K4627" s="180"/>
      <c r="L4627" s="182" t="str">
        <f>+VLOOKUP('INFO SEAL'!N4578,$J$8:$V$50,3,FALSE)</f>
        <v>POSTE DE MADERA TRATADA DE 12 mts. CL.4</v>
      </c>
      <c r="M4627" s="33">
        <f t="shared" si="158"/>
        <v>1</v>
      </c>
    </row>
    <row r="4628" spans="1:13" x14ac:dyDescent="0.25">
      <c r="A4628" s="73">
        <f>+'INFO SEAL'!B4579</f>
        <v>4574</v>
      </c>
      <c r="B4628" s="180" t="str">
        <f t="shared" si="157"/>
        <v>SICODI</v>
      </c>
      <c r="C4628" s="180" t="str">
        <f>+'INFO SEAL'!C4579</f>
        <v>AREQUIPA</v>
      </c>
      <c r="D4628" s="180" t="str">
        <f>+'INFO SEAL'!D4579</f>
        <v>ISLAY</v>
      </c>
      <c r="E4628" s="180" t="str">
        <f>+'INFO SEAL'!E4579</f>
        <v>COCACHACRA</v>
      </c>
      <c r="F4628" s="180" t="str">
        <f>+IF('INFO SEAL'!I4579="BAJA TENSION","BT",IF('INFO SEAL'!I4579="MEDIA TENSION","MT","AT"))</f>
        <v>MT</v>
      </c>
      <c r="G4628" s="180">
        <f>+'INFO SEAL'!K4579</f>
        <v>12</v>
      </c>
      <c r="H4628" s="180" t="str">
        <f>+'INFO SEAL'!L4579</f>
        <v>POSTE</v>
      </c>
      <c r="I4628" s="180" t="str">
        <f>+'INFO SEAL'!M4579</f>
        <v>MADERA</v>
      </c>
      <c r="J4628" s="180" t="str">
        <f>+'INFO SEAL'!N4579&amp;"-"&amp;F4628</f>
        <v>PPM19-MT</v>
      </c>
      <c r="K4628" s="180"/>
      <c r="L4628" s="182" t="str">
        <f>+VLOOKUP('INFO SEAL'!N4579,$J$8:$V$50,3,FALSE)</f>
        <v>POSTE DE MADERA TRATADA DE 12 mts. CL.4</v>
      </c>
      <c r="M4628" s="33">
        <f t="shared" si="158"/>
        <v>1</v>
      </c>
    </row>
    <row r="4629" spans="1:13" x14ac:dyDescent="0.25">
      <c r="A4629" s="73">
        <f>+'INFO SEAL'!B4580</f>
        <v>4575</v>
      </c>
      <c r="B4629" s="180" t="str">
        <f t="shared" si="157"/>
        <v>SICODI</v>
      </c>
      <c r="C4629" s="180" t="str">
        <f>+'INFO SEAL'!C4580</f>
        <v>AREQUIPA</v>
      </c>
      <c r="D4629" s="180" t="str">
        <f>+'INFO SEAL'!D4580</f>
        <v>ISLAY</v>
      </c>
      <c r="E4629" s="180" t="str">
        <f>+'INFO SEAL'!E4580</f>
        <v>COCACHACRA</v>
      </c>
      <c r="F4629" s="180" t="str">
        <f>+IF('INFO SEAL'!I4580="BAJA TENSION","BT",IF('INFO SEAL'!I4580="MEDIA TENSION","MT","AT"))</f>
        <v>MT</v>
      </c>
      <c r="G4629" s="180">
        <f>+'INFO SEAL'!K4580</f>
        <v>12</v>
      </c>
      <c r="H4629" s="180" t="str">
        <f>+'INFO SEAL'!L4580</f>
        <v>POSTE</v>
      </c>
      <c r="I4629" s="180" t="str">
        <f>+'INFO SEAL'!M4580</f>
        <v>MADERA</v>
      </c>
      <c r="J4629" s="180" t="str">
        <f>+'INFO SEAL'!N4580&amp;"-"&amp;F4629</f>
        <v>PPM19-MT</v>
      </c>
      <c r="K4629" s="180"/>
      <c r="L4629" s="182" t="str">
        <f>+VLOOKUP('INFO SEAL'!N4580,$J$8:$V$50,3,FALSE)</f>
        <v>POSTE DE MADERA TRATADA DE 12 mts. CL.4</v>
      </c>
      <c r="M4629" s="33">
        <f t="shared" si="158"/>
        <v>1</v>
      </c>
    </row>
    <row r="4630" spans="1:13" x14ac:dyDescent="0.25">
      <c r="A4630" s="73">
        <f>+'INFO SEAL'!B4581</f>
        <v>4576</v>
      </c>
      <c r="B4630" s="180" t="str">
        <f t="shared" si="157"/>
        <v>SICODI</v>
      </c>
      <c r="C4630" s="180" t="str">
        <f>+'INFO SEAL'!C4581</f>
        <v>AREQUIPA</v>
      </c>
      <c r="D4630" s="180" t="str">
        <f>+'INFO SEAL'!D4581</f>
        <v>ISLAY</v>
      </c>
      <c r="E4630" s="180" t="str">
        <f>+'INFO SEAL'!E4581</f>
        <v>COCACHACRA</v>
      </c>
      <c r="F4630" s="180" t="str">
        <f>+IF('INFO SEAL'!I4581="BAJA TENSION","BT",IF('INFO SEAL'!I4581="MEDIA TENSION","MT","AT"))</f>
        <v>MT</v>
      </c>
      <c r="G4630" s="180">
        <f>+'INFO SEAL'!K4581</f>
        <v>12</v>
      </c>
      <c r="H4630" s="180" t="str">
        <f>+'INFO SEAL'!L4581</f>
        <v>POSTE</v>
      </c>
      <c r="I4630" s="180" t="str">
        <f>+'INFO SEAL'!M4581</f>
        <v>MADERA</v>
      </c>
      <c r="J4630" s="180" t="str">
        <f>+'INFO SEAL'!N4581&amp;"-"&amp;F4630</f>
        <v>PPM19-MT</v>
      </c>
      <c r="K4630" s="180"/>
      <c r="L4630" s="182" t="str">
        <f>+VLOOKUP('INFO SEAL'!N4581,$J$8:$V$50,3,FALSE)</f>
        <v>POSTE DE MADERA TRATADA DE 12 mts. CL.4</v>
      </c>
      <c r="M4630" s="33">
        <f t="shared" si="158"/>
        <v>1</v>
      </c>
    </row>
    <row r="4631" spans="1:13" x14ac:dyDescent="0.25">
      <c r="A4631" s="73">
        <f>+'INFO SEAL'!B4582</f>
        <v>4577</v>
      </c>
      <c r="B4631" s="180" t="str">
        <f t="shared" si="157"/>
        <v>SICODI</v>
      </c>
      <c r="C4631" s="180" t="str">
        <f>+'INFO SEAL'!C4582</f>
        <v>AREQUIPA</v>
      </c>
      <c r="D4631" s="180" t="str">
        <f>+'INFO SEAL'!D4582</f>
        <v>ISLAY</v>
      </c>
      <c r="E4631" s="180" t="str">
        <f>+'INFO SEAL'!E4582</f>
        <v>COCACHACRA</v>
      </c>
      <c r="F4631" s="180" t="str">
        <f>+IF('INFO SEAL'!I4582="BAJA TENSION","BT",IF('INFO SEAL'!I4582="MEDIA TENSION","MT","AT"))</f>
        <v>MT</v>
      </c>
      <c r="G4631" s="180">
        <f>+'INFO SEAL'!K4582</f>
        <v>12</v>
      </c>
      <c r="H4631" s="180" t="str">
        <f>+'INFO SEAL'!L4582</f>
        <v>POSTE</v>
      </c>
      <c r="I4631" s="180" t="str">
        <f>+'INFO SEAL'!M4582</f>
        <v>MADERA</v>
      </c>
      <c r="J4631" s="180" t="str">
        <f>+'INFO SEAL'!N4582&amp;"-"&amp;F4631</f>
        <v>PPM19-MT</v>
      </c>
      <c r="K4631" s="180"/>
      <c r="L4631" s="182" t="str">
        <f>+VLOOKUP('INFO SEAL'!N4582,$J$8:$V$50,3,FALSE)</f>
        <v>POSTE DE MADERA TRATADA DE 12 mts. CL.4</v>
      </c>
      <c r="M4631" s="33">
        <f t="shared" si="158"/>
        <v>1</v>
      </c>
    </row>
    <row r="4632" spans="1:13" x14ac:dyDescent="0.25">
      <c r="A4632" s="73">
        <f>+'INFO SEAL'!B4583</f>
        <v>4578</v>
      </c>
      <c r="B4632" s="180" t="str">
        <f t="shared" si="157"/>
        <v>SICODI</v>
      </c>
      <c r="C4632" s="180" t="str">
        <f>+'INFO SEAL'!C4583</f>
        <v>AREQUIPA</v>
      </c>
      <c r="D4632" s="180" t="str">
        <f>+'INFO SEAL'!D4583</f>
        <v>ISLAY</v>
      </c>
      <c r="E4632" s="180" t="str">
        <f>+'INFO SEAL'!E4583</f>
        <v>COCACHACRA</v>
      </c>
      <c r="F4632" s="180" t="str">
        <f>+IF('INFO SEAL'!I4583="BAJA TENSION","BT",IF('INFO SEAL'!I4583="MEDIA TENSION","MT","AT"))</f>
        <v>MT</v>
      </c>
      <c r="G4632" s="180">
        <f>+'INFO SEAL'!K4583</f>
        <v>12</v>
      </c>
      <c r="H4632" s="180" t="str">
        <f>+'INFO SEAL'!L4583</f>
        <v>POSTE</v>
      </c>
      <c r="I4632" s="180" t="str">
        <f>+'INFO SEAL'!M4583</f>
        <v>MADERA</v>
      </c>
      <c r="J4632" s="180" t="str">
        <f>+'INFO SEAL'!N4583&amp;"-"&amp;F4632</f>
        <v>PPM19-MT</v>
      </c>
      <c r="K4632" s="180"/>
      <c r="L4632" s="182" t="str">
        <f>+VLOOKUP('INFO SEAL'!N4583,$J$8:$V$50,3,FALSE)</f>
        <v>POSTE DE MADERA TRATADA DE 12 mts. CL.4</v>
      </c>
      <c r="M4632" s="33">
        <f t="shared" si="158"/>
        <v>1</v>
      </c>
    </row>
    <row r="4633" spans="1:13" x14ac:dyDescent="0.25">
      <c r="A4633" s="73">
        <f>+'INFO SEAL'!B4584</f>
        <v>4579</v>
      </c>
      <c r="B4633" s="180" t="str">
        <f t="shared" si="157"/>
        <v>SICODI</v>
      </c>
      <c r="C4633" s="180" t="str">
        <f>+'INFO SEAL'!C4584</f>
        <v>AREQUIPA</v>
      </c>
      <c r="D4633" s="180" t="str">
        <f>+'INFO SEAL'!D4584</f>
        <v>ISLAY</v>
      </c>
      <c r="E4633" s="180" t="str">
        <f>+'INFO SEAL'!E4584</f>
        <v>COCACHACRA</v>
      </c>
      <c r="F4633" s="180" t="str">
        <f>+IF('INFO SEAL'!I4584="BAJA TENSION","BT",IF('INFO SEAL'!I4584="MEDIA TENSION","MT","AT"))</f>
        <v>MT</v>
      </c>
      <c r="G4633" s="180">
        <f>+'INFO SEAL'!K4584</f>
        <v>12</v>
      </c>
      <c r="H4633" s="180" t="str">
        <f>+'INFO SEAL'!L4584</f>
        <v>POSTE</v>
      </c>
      <c r="I4633" s="180" t="str">
        <f>+'INFO SEAL'!M4584</f>
        <v>MADERA</v>
      </c>
      <c r="J4633" s="180" t="str">
        <f>+'INFO SEAL'!N4584&amp;"-"&amp;F4633</f>
        <v>PPM19-MT</v>
      </c>
      <c r="K4633" s="180"/>
      <c r="L4633" s="182" t="str">
        <f>+VLOOKUP('INFO SEAL'!N4584,$J$8:$V$50,3,FALSE)</f>
        <v>POSTE DE MADERA TRATADA DE 12 mts. CL.4</v>
      </c>
      <c r="M4633" s="33">
        <f t="shared" si="158"/>
        <v>1</v>
      </c>
    </row>
    <row r="4634" spans="1:13" x14ac:dyDescent="0.25">
      <c r="A4634" s="73">
        <f>+'INFO SEAL'!B4585</f>
        <v>4580</v>
      </c>
      <c r="B4634" s="180" t="str">
        <f t="shared" si="157"/>
        <v>SICODI</v>
      </c>
      <c r="C4634" s="180" t="str">
        <f>+'INFO SEAL'!C4585</f>
        <v>AREQUIPA</v>
      </c>
      <c r="D4634" s="180" t="str">
        <f>+'INFO SEAL'!D4585</f>
        <v>ISLAY</v>
      </c>
      <c r="E4634" s="180" t="str">
        <f>+'INFO SEAL'!E4585</f>
        <v>COCACHACRA</v>
      </c>
      <c r="F4634" s="180" t="str">
        <f>+IF('INFO SEAL'!I4585="BAJA TENSION","BT",IF('INFO SEAL'!I4585="MEDIA TENSION","MT","AT"))</f>
        <v>MT</v>
      </c>
      <c r="G4634" s="180">
        <f>+'INFO SEAL'!K4585</f>
        <v>12</v>
      </c>
      <c r="H4634" s="180" t="str">
        <f>+'INFO SEAL'!L4585</f>
        <v>POSTE</v>
      </c>
      <c r="I4634" s="180" t="str">
        <f>+'INFO SEAL'!M4585</f>
        <v>MADERA</v>
      </c>
      <c r="J4634" s="180" t="str">
        <f>+'INFO SEAL'!N4585&amp;"-"&amp;F4634</f>
        <v>PPM19-MT</v>
      </c>
      <c r="K4634" s="180"/>
      <c r="L4634" s="182" t="str">
        <f>+VLOOKUP('INFO SEAL'!N4585,$J$8:$V$50,3,FALSE)</f>
        <v>POSTE DE MADERA TRATADA DE 12 mts. CL.4</v>
      </c>
      <c r="M4634" s="33">
        <f t="shared" si="158"/>
        <v>1</v>
      </c>
    </row>
    <row r="4635" spans="1:13" x14ac:dyDescent="0.25">
      <c r="A4635" s="73">
        <f>+'INFO SEAL'!B4586</f>
        <v>4581</v>
      </c>
      <c r="B4635" s="180" t="str">
        <f t="shared" si="157"/>
        <v>SICODI</v>
      </c>
      <c r="C4635" s="180" t="str">
        <f>+'INFO SEAL'!C4586</f>
        <v>AREQUIPA</v>
      </c>
      <c r="D4635" s="180" t="str">
        <f>+'INFO SEAL'!D4586</f>
        <v>CONDESUYOS</v>
      </c>
      <c r="E4635" s="180" t="str">
        <f>+'INFO SEAL'!E4586</f>
        <v>CHUQUIBAMBA</v>
      </c>
      <c r="F4635" s="180" t="str">
        <f>+IF('INFO SEAL'!I4586="BAJA TENSION","BT",IF('INFO SEAL'!I4586="MEDIA TENSION","MT","AT"))</f>
        <v>MT</v>
      </c>
      <c r="G4635" s="180">
        <f>+'INFO SEAL'!K4586</f>
        <v>11</v>
      </c>
      <c r="H4635" s="180" t="str">
        <f>+'INFO SEAL'!L4586</f>
        <v>POSTE</v>
      </c>
      <c r="I4635" s="180" t="str">
        <f>+'INFO SEAL'!M4586</f>
        <v>MADERA</v>
      </c>
      <c r="J4635" s="180" t="str">
        <f>+'INFO SEAL'!N4586&amp;"-"&amp;F4635</f>
        <v>PPM15-MT</v>
      </c>
      <c r="K4635" s="180"/>
      <c r="L4635" s="182" t="str">
        <f>+VLOOKUP('INFO SEAL'!N4586,$J$8:$V$50,3,FALSE)</f>
        <v>POSTE DE MADERA TRATADA DE 11 mts. CL.4</v>
      </c>
      <c r="M4635" s="33">
        <f t="shared" si="158"/>
        <v>0.8</v>
      </c>
    </row>
    <row r="4636" spans="1:13" x14ac:dyDescent="0.25">
      <c r="A4636" s="73">
        <f>+'INFO SEAL'!B4587</f>
        <v>4582</v>
      </c>
      <c r="B4636" s="180" t="str">
        <f t="shared" si="157"/>
        <v>SICODI</v>
      </c>
      <c r="C4636" s="180" t="str">
        <f>+'INFO SEAL'!C4587</f>
        <v>AREQUIPA</v>
      </c>
      <c r="D4636" s="180" t="str">
        <f>+'INFO SEAL'!D4587</f>
        <v>CONDESUYOS</v>
      </c>
      <c r="E4636" s="180" t="str">
        <f>+'INFO SEAL'!E4587</f>
        <v>CHUQUIBAMBA</v>
      </c>
      <c r="F4636" s="180" t="str">
        <f>+IF('INFO SEAL'!I4587="BAJA TENSION","BT",IF('INFO SEAL'!I4587="MEDIA TENSION","MT","AT"))</f>
        <v>MT</v>
      </c>
      <c r="G4636" s="180">
        <f>+'INFO SEAL'!K4587</f>
        <v>12</v>
      </c>
      <c r="H4636" s="180" t="str">
        <f>+'INFO SEAL'!L4587</f>
        <v>POSTE</v>
      </c>
      <c r="I4636" s="180" t="str">
        <f>+'INFO SEAL'!M4587</f>
        <v>MADERA</v>
      </c>
      <c r="J4636" s="180" t="str">
        <f>+'INFO SEAL'!N4587&amp;"-"&amp;F4636</f>
        <v>PPM19-MT</v>
      </c>
      <c r="K4636" s="180"/>
      <c r="L4636" s="182" t="str">
        <f>+VLOOKUP('INFO SEAL'!N4587,$J$8:$V$50,3,FALSE)</f>
        <v>POSTE DE MADERA TRATADA DE 12 mts. CL.4</v>
      </c>
      <c r="M4636" s="33">
        <f t="shared" si="158"/>
        <v>1</v>
      </c>
    </row>
    <row r="4637" spans="1:13" x14ac:dyDescent="0.25">
      <c r="A4637" s="73">
        <f>+'INFO SEAL'!B4588</f>
        <v>4583</v>
      </c>
      <c r="B4637" s="180" t="str">
        <f t="shared" si="157"/>
        <v>SICODI</v>
      </c>
      <c r="C4637" s="180" t="str">
        <f>+'INFO SEAL'!C4588</f>
        <v>AREQUIPA</v>
      </c>
      <c r="D4637" s="180" t="str">
        <f>+'INFO SEAL'!D4588</f>
        <v>CONDESUYOS</v>
      </c>
      <c r="E4637" s="180" t="str">
        <f>+'INFO SEAL'!E4588</f>
        <v>CHUQUIBAMBA</v>
      </c>
      <c r="F4637" s="180" t="str">
        <f>+IF('INFO SEAL'!I4588="BAJA TENSION","BT",IF('INFO SEAL'!I4588="MEDIA TENSION","MT","AT"))</f>
        <v>MT</v>
      </c>
      <c r="G4637" s="180">
        <f>+'INFO SEAL'!K4588</f>
        <v>12</v>
      </c>
      <c r="H4637" s="180" t="str">
        <f>+'INFO SEAL'!L4588</f>
        <v>POSTE</v>
      </c>
      <c r="I4637" s="180" t="str">
        <f>+'INFO SEAL'!M4588</f>
        <v>MADERA</v>
      </c>
      <c r="J4637" s="180" t="str">
        <f>+'INFO SEAL'!N4588&amp;"-"&amp;F4637</f>
        <v>PPM19-MT</v>
      </c>
      <c r="K4637" s="180"/>
      <c r="L4637" s="182" t="str">
        <f>+VLOOKUP('INFO SEAL'!N4588,$J$8:$V$50,3,FALSE)</f>
        <v>POSTE DE MADERA TRATADA DE 12 mts. CL.4</v>
      </c>
      <c r="M4637" s="33">
        <f t="shared" si="158"/>
        <v>1</v>
      </c>
    </row>
    <row r="4638" spans="1:13" x14ac:dyDescent="0.25">
      <c r="A4638" s="73">
        <f>+'INFO SEAL'!B4589</f>
        <v>4584</v>
      </c>
      <c r="B4638" s="180" t="str">
        <f t="shared" si="157"/>
        <v>SICODI</v>
      </c>
      <c r="C4638" s="180" t="str">
        <f>+'INFO SEAL'!C4589</f>
        <v>AREQUIPA</v>
      </c>
      <c r="D4638" s="180" t="str">
        <f>+'INFO SEAL'!D4589</f>
        <v>CONDESUYOS</v>
      </c>
      <c r="E4638" s="180" t="str">
        <f>+'INFO SEAL'!E4589</f>
        <v>CHUQUIBAMBA</v>
      </c>
      <c r="F4638" s="180" t="str">
        <f>+IF('INFO SEAL'!I4589="BAJA TENSION","BT",IF('INFO SEAL'!I4589="MEDIA TENSION","MT","AT"))</f>
        <v>MT</v>
      </c>
      <c r="G4638" s="180">
        <f>+'INFO SEAL'!K4589</f>
        <v>12</v>
      </c>
      <c r="H4638" s="180" t="str">
        <f>+'INFO SEAL'!L4589</f>
        <v>POSTE</v>
      </c>
      <c r="I4638" s="180" t="str">
        <f>+'INFO SEAL'!M4589</f>
        <v>MADERA</v>
      </c>
      <c r="J4638" s="180" t="str">
        <f>+'INFO SEAL'!N4589&amp;"-"&amp;F4638</f>
        <v>PPM19-MT</v>
      </c>
      <c r="K4638" s="180"/>
      <c r="L4638" s="182" t="str">
        <f>+VLOOKUP('INFO SEAL'!N4589,$J$8:$V$50,3,FALSE)</f>
        <v>POSTE DE MADERA TRATADA DE 12 mts. CL.4</v>
      </c>
      <c r="M4638" s="33">
        <f t="shared" si="158"/>
        <v>1</v>
      </c>
    </row>
    <row r="4639" spans="1:13" x14ac:dyDescent="0.25">
      <c r="A4639" s="73">
        <f>+'INFO SEAL'!B4590</f>
        <v>4585</v>
      </c>
      <c r="B4639" s="180" t="str">
        <f t="shared" si="157"/>
        <v>SICODI</v>
      </c>
      <c r="C4639" s="180" t="str">
        <f>+'INFO SEAL'!C4590</f>
        <v>AREQUIPA</v>
      </c>
      <c r="D4639" s="180" t="str">
        <f>+'INFO SEAL'!D4590</f>
        <v>AREQUIPA</v>
      </c>
      <c r="E4639" s="180" t="str">
        <f>+'INFO SEAL'!E4590</f>
        <v>LA JOYA</v>
      </c>
      <c r="F4639" s="180" t="str">
        <f>+IF('INFO SEAL'!I4590="BAJA TENSION","BT",IF('INFO SEAL'!I4590="MEDIA TENSION","MT","AT"))</f>
        <v>MT</v>
      </c>
      <c r="G4639" s="180">
        <f>+'INFO SEAL'!K4590</f>
        <v>12</v>
      </c>
      <c r="H4639" s="180" t="str">
        <f>+'INFO SEAL'!L4590</f>
        <v>POSTE</v>
      </c>
      <c r="I4639" s="180" t="str">
        <f>+'INFO SEAL'!M4590</f>
        <v>CONCRETO</v>
      </c>
      <c r="J4639" s="180" t="str">
        <f>+'INFO SEAL'!N4590&amp;"-"&amp;F4639</f>
        <v>PPC15-MT</v>
      </c>
      <c r="K4639" s="180"/>
      <c r="L4639" s="182" t="str">
        <f>+VLOOKUP('INFO SEAL'!N4590,$J$8:$V$50,3,FALSE)</f>
        <v>POSTE DE CONCRETO ARMADO DE 12/200/120/300</v>
      </c>
      <c r="M4639" s="33">
        <f t="shared" si="158"/>
        <v>0.3</v>
      </c>
    </row>
    <row r="4640" spans="1:13" x14ac:dyDescent="0.25">
      <c r="A4640" s="73">
        <f>+'INFO SEAL'!B4591</f>
        <v>4586</v>
      </c>
      <c r="B4640" s="180" t="str">
        <f t="shared" si="157"/>
        <v>SICODI</v>
      </c>
      <c r="C4640" s="180" t="str">
        <f>+'INFO SEAL'!C4591</f>
        <v>AREQUIPA</v>
      </c>
      <c r="D4640" s="180" t="str">
        <f>+'INFO SEAL'!D4591</f>
        <v>ISLAY</v>
      </c>
      <c r="E4640" s="180" t="str">
        <f>+'INFO SEAL'!E4591</f>
        <v>COCACHACRA</v>
      </c>
      <c r="F4640" s="180" t="str">
        <f>+IF('INFO SEAL'!I4591="BAJA TENSION","BT",IF('INFO SEAL'!I4591="MEDIA TENSION","MT","AT"))</f>
        <v>MT</v>
      </c>
      <c r="G4640" s="180">
        <f>+'INFO SEAL'!K4591</f>
        <v>12</v>
      </c>
      <c r="H4640" s="180" t="str">
        <f>+'INFO SEAL'!L4591</f>
        <v>POSTE</v>
      </c>
      <c r="I4640" s="180" t="str">
        <f>+'INFO SEAL'!M4591</f>
        <v>MADERA</v>
      </c>
      <c r="J4640" s="180" t="str">
        <f>+'INFO SEAL'!N4591&amp;"-"&amp;F4640</f>
        <v>PPM19-MT</v>
      </c>
      <c r="K4640" s="180"/>
      <c r="L4640" s="182" t="str">
        <f>+VLOOKUP('INFO SEAL'!N4591,$J$8:$V$50,3,FALSE)</f>
        <v>POSTE DE MADERA TRATADA DE 12 mts. CL.4</v>
      </c>
      <c r="M4640" s="33">
        <f t="shared" si="158"/>
        <v>1</v>
      </c>
    </row>
    <row r="4641" spans="1:13" x14ac:dyDescent="0.25">
      <c r="A4641" s="73">
        <f>+'INFO SEAL'!B4592</f>
        <v>4587</v>
      </c>
      <c r="B4641" s="180" t="str">
        <f t="shared" si="157"/>
        <v>SICODI</v>
      </c>
      <c r="C4641" s="180" t="str">
        <f>+'INFO SEAL'!C4592</f>
        <v>AREQUIPA</v>
      </c>
      <c r="D4641" s="180" t="str">
        <f>+'INFO SEAL'!D4592</f>
        <v>ISLAY</v>
      </c>
      <c r="E4641" s="180" t="str">
        <f>+'INFO SEAL'!E4592</f>
        <v>COCACHACRA</v>
      </c>
      <c r="F4641" s="180" t="str">
        <f>+IF('INFO SEAL'!I4592="BAJA TENSION","BT",IF('INFO SEAL'!I4592="MEDIA TENSION","MT","AT"))</f>
        <v>MT</v>
      </c>
      <c r="G4641" s="180">
        <f>+'INFO SEAL'!K4592</f>
        <v>12</v>
      </c>
      <c r="H4641" s="180" t="str">
        <f>+'INFO SEAL'!L4592</f>
        <v>POSTE</v>
      </c>
      <c r="I4641" s="180" t="str">
        <f>+'INFO SEAL'!M4592</f>
        <v>MADERA</v>
      </c>
      <c r="J4641" s="180" t="str">
        <f>+'INFO SEAL'!N4592&amp;"-"&amp;F4641</f>
        <v>PPM19-MT</v>
      </c>
      <c r="K4641" s="180"/>
      <c r="L4641" s="182" t="str">
        <f>+VLOOKUP('INFO SEAL'!N4592,$J$8:$V$50,3,FALSE)</f>
        <v>POSTE DE MADERA TRATADA DE 12 mts. CL.4</v>
      </c>
      <c r="M4641" s="33">
        <f t="shared" si="158"/>
        <v>1</v>
      </c>
    </row>
    <row r="4642" spans="1:13" x14ac:dyDescent="0.25">
      <c r="A4642" s="73">
        <f>+'INFO SEAL'!B4593</f>
        <v>4588</v>
      </c>
      <c r="B4642" s="180" t="str">
        <f t="shared" si="157"/>
        <v>SICODI</v>
      </c>
      <c r="C4642" s="180" t="str">
        <f>+'INFO SEAL'!C4593</f>
        <v>AREQUIPA</v>
      </c>
      <c r="D4642" s="180" t="str">
        <f>+'INFO SEAL'!D4593</f>
        <v>AREQUIPA</v>
      </c>
      <c r="E4642" s="180" t="str">
        <f>+'INFO SEAL'!E4593</f>
        <v>AREQUIPA</v>
      </c>
      <c r="F4642" s="180" t="str">
        <f>+IF('INFO SEAL'!I4593="BAJA TENSION","BT",IF('INFO SEAL'!I4593="MEDIA TENSION","MT","AT"))</f>
        <v>MT</v>
      </c>
      <c r="G4642" s="180">
        <f>+'INFO SEAL'!K4593</f>
        <v>13</v>
      </c>
      <c r="H4642" s="180" t="str">
        <f>+'INFO SEAL'!L4593</f>
        <v>POSTE</v>
      </c>
      <c r="I4642" s="180" t="str">
        <f>+'INFO SEAL'!M4593</f>
        <v>CONCRETO</v>
      </c>
      <c r="J4642" s="180" t="str">
        <f>+'INFO SEAL'!N4593&amp;"-"&amp;F4642</f>
        <v>PPC18-MT</v>
      </c>
      <c r="K4642" s="180"/>
      <c r="L4642" s="182" t="str">
        <f>+VLOOKUP('INFO SEAL'!N4593,$J$8:$V$50,3,FALSE)</f>
        <v>POSTE DE CONCRETO ARMADO DE 13/200/140/335</v>
      </c>
      <c r="M4642" s="33">
        <f t="shared" si="158"/>
        <v>0.4</v>
      </c>
    </row>
    <row r="4643" spans="1:13" x14ac:dyDescent="0.25">
      <c r="A4643" s="73">
        <f>+'INFO SEAL'!B4594</f>
        <v>4589</v>
      </c>
      <c r="B4643" s="180" t="str">
        <f t="shared" si="157"/>
        <v>SICODI</v>
      </c>
      <c r="C4643" s="180" t="str">
        <f>+'INFO SEAL'!C4594</f>
        <v>AREQUIPA</v>
      </c>
      <c r="D4643" s="180" t="str">
        <f>+'INFO SEAL'!D4594</f>
        <v>AREQUIPA</v>
      </c>
      <c r="E4643" s="180" t="str">
        <f>+'INFO SEAL'!E4594</f>
        <v>YANAHUARA</v>
      </c>
      <c r="F4643" s="180" t="str">
        <f>+IF('INFO SEAL'!I4594="BAJA TENSION","BT",IF('INFO SEAL'!I4594="MEDIA TENSION","MT","AT"))</f>
        <v>MT</v>
      </c>
      <c r="G4643" s="180">
        <f>+'INFO SEAL'!K4594</f>
        <v>12</v>
      </c>
      <c r="H4643" s="180" t="str">
        <f>+'INFO SEAL'!L4594</f>
        <v>POSTE</v>
      </c>
      <c r="I4643" s="180" t="str">
        <f>+'INFO SEAL'!M4594</f>
        <v>MADERA</v>
      </c>
      <c r="J4643" s="180" t="str">
        <f>+'INFO SEAL'!N4594&amp;"-"&amp;F4643</f>
        <v>PPM19-MT</v>
      </c>
      <c r="K4643" s="180"/>
      <c r="L4643" s="182" t="str">
        <f>+VLOOKUP('INFO SEAL'!N4594,$J$8:$V$50,3,FALSE)</f>
        <v>POSTE DE MADERA TRATADA DE 12 mts. CL.4</v>
      </c>
      <c r="M4643" s="33">
        <f t="shared" si="158"/>
        <v>1</v>
      </c>
    </row>
    <row r="4644" spans="1:13" x14ac:dyDescent="0.25">
      <c r="A4644" s="73">
        <f>+'INFO SEAL'!B4595</f>
        <v>4590</v>
      </c>
      <c r="B4644" s="180" t="str">
        <f t="shared" si="157"/>
        <v>SICODI</v>
      </c>
      <c r="C4644" s="180" t="str">
        <f>+'INFO SEAL'!C4595</f>
        <v>AREQUIPA</v>
      </c>
      <c r="D4644" s="180" t="str">
        <f>+'INFO SEAL'!D4595</f>
        <v>AREQUIPA</v>
      </c>
      <c r="E4644" s="180" t="str">
        <f>+'INFO SEAL'!E4595</f>
        <v>AREQUIPA</v>
      </c>
      <c r="F4644" s="180" t="str">
        <f>+IF('INFO SEAL'!I4595="BAJA TENSION","BT",IF('INFO SEAL'!I4595="MEDIA TENSION","MT","AT"))</f>
        <v>MT</v>
      </c>
      <c r="G4644" s="180">
        <f>+'INFO SEAL'!K4595</f>
        <v>14</v>
      </c>
      <c r="H4644" s="180" t="str">
        <f>+'INFO SEAL'!L4595</f>
        <v>POSTE</v>
      </c>
      <c r="I4644" s="180" t="str">
        <f>+'INFO SEAL'!M4595</f>
        <v>CONCRETO</v>
      </c>
      <c r="J4644" s="180" t="str">
        <f>+'INFO SEAL'!N4595&amp;"-"&amp;F4644</f>
        <v>PPC22-MT</v>
      </c>
      <c r="K4644" s="180"/>
      <c r="L4644" s="182" t="str">
        <f>+VLOOKUP('INFO SEAL'!N4595,$J$8:$V$50,3,FALSE)</f>
        <v>POSTE DE CONCRETO ARMADO DE 15/200/135/360</v>
      </c>
      <c r="M4644" s="33">
        <f t="shared" si="158"/>
        <v>0.5</v>
      </c>
    </row>
    <row r="4645" spans="1:13" x14ac:dyDescent="0.25">
      <c r="A4645" s="73">
        <f>+'INFO SEAL'!B4596</f>
        <v>4591</v>
      </c>
      <c r="B4645" s="180" t="str">
        <f t="shared" si="157"/>
        <v>SICODI</v>
      </c>
      <c r="C4645" s="180" t="str">
        <f>+'INFO SEAL'!C4596</f>
        <v>AREQUIPA</v>
      </c>
      <c r="D4645" s="180" t="str">
        <f>+'INFO SEAL'!D4596</f>
        <v>AREQUIPA</v>
      </c>
      <c r="E4645" s="180" t="str">
        <f>+'INFO SEAL'!E4596</f>
        <v>AREQUIPA</v>
      </c>
      <c r="F4645" s="180" t="str">
        <f>+IF('INFO SEAL'!I4596="BAJA TENSION","BT",IF('INFO SEAL'!I4596="MEDIA TENSION","MT","AT"))</f>
        <v>MT</v>
      </c>
      <c r="G4645" s="180">
        <f>+'INFO SEAL'!K4596</f>
        <v>13</v>
      </c>
      <c r="H4645" s="180" t="str">
        <f>+'INFO SEAL'!L4596</f>
        <v>POSTE</v>
      </c>
      <c r="I4645" s="180" t="str">
        <f>+'INFO SEAL'!M4596</f>
        <v>CONCRETO</v>
      </c>
      <c r="J4645" s="180" t="str">
        <f>+'INFO SEAL'!N4596&amp;"-"&amp;F4645</f>
        <v>PPC18-MT</v>
      </c>
      <c r="K4645" s="180"/>
      <c r="L4645" s="182" t="str">
        <f>+VLOOKUP('INFO SEAL'!N4596,$J$8:$V$50,3,FALSE)</f>
        <v>POSTE DE CONCRETO ARMADO DE 13/200/140/335</v>
      </c>
      <c r="M4645" s="33">
        <f t="shared" si="158"/>
        <v>0.4</v>
      </c>
    </row>
    <row r="4646" spans="1:13" x14ac:dyDescent="0.25">
      <c r="A4646" s="73">
        <f>+'INFO SEAL'!B4597</f>
        <v>4592</v>
      </c>
      <c r="B4646" s="180" t="str">
        <f t="shared" si="157"/>
        <v>SICODI</v>
      </c>
      <c r="C4646" s="180" t="str">
        <f>+'INFO SEAL'!C4597</f>
        <v>AREQUIPA</v>
      </c>
      <c r="D4646" s="180" t="str">
        <f>+'INFO SEAL'!D4597</f>
        <v>AREQUIPA</v>
      </c>
      <c r="E4646" s="180" t="str">
        <f>+'INFO SEAL'!E4597</f>
        <v>AREQUIPA</v>
      </c>
      <c r="F4646" s="180" t="str">
        <f>+IF('INFO SEAL'!I4597="BAJA TENSION","BT",IF('INFO SEAL'!I4597="MEDIA TENSION","MT","AT"))</f>
        <v>MT</v>
      </c>
      <c r="G4646" s="180">
        <f>+'INFO SEAL'!K4597</f>
        <v>12</v>
      </c>
      <c r="H4646" s="180" t="str">
        <f>+'INFO SEAL'!L4597</f>
        <v>POSTE</v>
      </c>
      <c r="I4646" s="180" t="str">
        <f>+'INFO SEAL'!M4597</f>
        <v>CONCRETO</v>
      </c>
      <c r="J4646" s="180" t="str">
        <f>+'INFO SEAL'!N4597&amp;"-"&amp;F4646</f>
        <v>PPC15-MT</v>
      </c>
      <c r="K4646" s="180"/>
      <c r="L4646" s="182" t="str">
        <f>+VLOOKUP('INFO SEAL'!N4597,$J$8:$V$50,3,FALSE)</f>
        <v>POSTE DE CONCRETO ARMADO DE 12/200/120/300</v>
      </c>
      <c r="M4646" s="33">
        <f t="shared" si="158"/>
        <v>0.3</v>
      </c>
    </row>
    <row r="4647" spans="1:13" x14ac:dyDescent="0.25">
      <c r="A4647" s="73">
        <f>+'INFO SEAL'!B4598</f>
        <v>4593</v>
      </c>
      <c r="B4647" s="180" t="str">
        <f t="shared" si="157"/>
        <v>SICODI</v>
      </c>
      <c r="C4647" s="180" t="str">
        <f>+'INFO SEAL'!C4598</f>
        <v>AREQUIPA</v>
      </c>
      <c r="D4647" s="180" t="str">
        <f>+'INFO SEAL'!D4598</f>
        <v>AREQUIPA</v>
      </c>
      <c r="E4647" s="180" t="str">
        <f>+'INFO SEAL'!E4598</f>
        <v>AREQUIPA</v>
      </c>
      <c r="F4647" s="180" t="str">
        <f>+IF('INFO SEAL'!I4598="BAJA TENSION","BT",IF('INFO SEAL'!I4598="MEDIA TENSION","MT","AT"))</f>
        <v>MT</v>
      </c>
      <c r="G4647" s="180">
        <f>+'INFO SEAL'!K4598</f>
        <v>12</v>
      </c>
      <c r="H4647" s="180" t="str">
        <f>+'INFO SEAL'!L4598</f>
        <v>POSTE</v>
      </c>
      <c r="I4647" s="180" t="str">
        <f>+'INFO SEAL'!M4598</f>
        <v>CONCRETO</v>
      </c>
      <c r="J4647" s="180" t="str">
        <f>+'INFO SEAL'!N4598&amp;"-"&amp;F4647</f>
        <v>PPC15-MT</v>
      </c>
      <c r="K4647" s="180"/>
      <c r="L4647" s="182" t="str">
        <f>+VLOOKUP('INFO SEAL'!N4598,$J$8:$V$50,3,FALSE)</f>
        <v>POSTE DE CONCRETO ARMADO DE 12/200/120/300</v>
      </c>
      <c r="M4647" s="33">
        <f t="shared" si="158"/>
        <v>0.3</v>
      </c>
    </row>
    <row r="4648" spans="1:13" x14ac:dyDescent="0.25">
      <c r="A4648" s="73">
        <f>+'INFO SEAL'!B4599</f>
        <v>4594</v>
      </c>
      <c r="B4648" s="180" t="str">
        <f t="shared" si="157"/>
        <v>SICODI</v>
      </c>
      <c r="C4648" s="180" t="str">
        <f>+'INFO SEAL'!C4599</f>
        <v>AREQUIPA</v>
      </c>
      <c r="D4648" s="180" t="str">
        <f>+'INFO SEAL'!D4599</f>
        <v>AREQUIPA</v>
      </c>
      <c r="E4648" s="180" t="str">
        <f>+'INFO SEAL'!E4599</f>
        <v>AREQUIPA</v>
      </c>
      <c r="F4648" s="180" t="str">
        <f>+IF('INFO SEAL'!I4599="BAJA TENSION","BT",IF('INFO SEAL'!I4599="MEDIA TENSION","MT","AT"))</f>
        <v>MT</v>
      </c>
      <c r="G4648" s="180">
        <f>+'INFO SEAL'!K4599</f>
        <v>14</v>
      </c>
      <c r="H4648" s="180" t="str">
        <f>+'INFO SEAL'!L4599</f>
        <v>POSTE</v>
      </c>
      <c r="I4648" s="180" t="str">
        <f>+'INFO SEAL'!M4599</f>
        <v>CONCRETO</v>
      </c>
      <c r="J4648" s="180" t="str">
        <f>+'INFO SEAL'!N4599&amp;"-"&amp;F4648</f>
        <v>PPC22-MT</v>
      </c>
      <c r="K4648" s="180"/>
      <c r="L4648" s="182" t="str">
        <f>+VLOOKUP('INFO SEAL'!N4599,$J$8:$V$50,3,FALSE)</f>
        <v>POSTE DE CONCRETO ARMADO DE 15/200/135/360</v>
      </c>
      <c r="M4648" s="33">
        <f t="shared" si="158"/>
        <v>0.5</v>
      </c>
    </row>
    <row r="4649" spans="1:13" x14ac:dyDescent="0.25">
      <c r="A4649" s="73">
        <f>+'INFO SEAL'!B4600</f>
        <v>4595</v>
      </c>
      <c r="B4649" s="180" t="str">
        <f t="shared" si="157"/>
        <v>SICODI</v>
      </c>
      <c r="C4649" s="180" t="str">
        <f>+'INFO SEAL'!C4600</f>
        <v>AREQUIPA</v>
      </c>
      <c r="D4649" s="180" t="str">
        <f>+'INFO SEAL'!D4600</f>
        <v>AREQUIPA</v>
      </c>
      <c r="E4649" s="180" t="str">
        <f>+'INFO SEAL'!E4600</f>
        <v>AREQUIPA</v>
      </c>
      <c r="F4649" s="180" t="str">
        <f>+IF('INFO SEAL'!I4600="BAJA TENSION","BT",IF('INFO SEAL'!I4600="MEDIA TENSION","MT","AT"))</f>
        <v>MT</v>
      </c>
      <c r="G4649" s="180">
        <f>+'INFO SEAL'!K4600</f>
        <v>13</v>
      </c>
      <c r="H4649" s="180" t="str">
        <f>+'INFO SEAL'!L4600</f>
        <v>POSTE</v>
      </c>
      <c r="I4649" s="180" t="str">
        <f>+'INFO SEAL'!M4600</f>
        <v>CONCRETO</v>
      </c>
      <c r="J4649" s="180" t="str">
        <f>+'INFO SEAL'!N4600&amp;"-"&amp;F4649</f>
        <v>PPC18-MT</v>
      </c>
      <c r="K4649" s="180"/>
      <c r="L4649" s="182" t="str">
        <f>+VLOOKUP('INFO SEAL'!N4600,$J$8:$V$50,3,FALSE)</f>
        <v>POSTE DE CONCRETO ARMADO DE 13/200/140/335</v>
      </c>
      <c r="M4649" s="33">
        <f t="shared" si="158"/>
        <v>0.4</v>
      </c>
    </row>
    <row r="4650" spans="1:13" x14ac:dyDescent="0.25">
      <c r="A4650" s="73">
        <f>+'INFO SEAL'!B4601</f>
        <v>4596</v>
      </c>
      <c r="B4650" s="180" t="str">
        <f t="shared" si="157"/>
        <v>SICODI</v>
      </c>
      <c r="C4650" s="180" t="str">
        <f>+'INFO SEAL'!C4601</f>
        <v>AREQUIPA</v>
      </c>
      <c r="D4650" s="180" t="str">
        <f>+'INFO SEAL'!D4601</f>
        <v>AREQUIPA</v>
      </c>
      <c r="E4650" s="180" t="str">
        <f>+'INFO SEAL'!E4601</f>
        <v>AREQUIPA</v>
      </c>
      <c r="F4650" s="180" t="str">
        <f>+IF('INFO SEAL'!I4601="BAJA TENSION","BT",IF('INFO SEAL'!I4601="MEDIA TENSION","MT","AT"))</f>
        <v>MT</v>
      </c>
      <c r="G4650" s="180">
        <f>+'INFO SEAL'!K4601</f>
        <v>14</v>
      </c>
      <c r="H4650" s="180" t="str">
        <f>+'INFO SEAL'!L4601</f>
        <v>POSTE</v>
      </c>
      <c r="I4650" s="180" t="str">
        <f>+'INFO SEAL'!M4601</f>
        <v>CONCRETO</v>
      </c>
      <c r="J4650" s="180" t="str">
        <f>+'INFO SEAL'!N4601&amp;"-"&amp;F4650</f>
        <v>PPC22-MT</v>
      </c>
      <c r="K4650" s="180"/>
      <c r="L4650" s="182" t="str">
        <f>+VLOOKUP('INFO SEAL'!N4601,$J$8:$V$50,3,FALSE)</f>
        <v>POSTE DE CONCRETO ARMADO DE 15/200/135/360</v>
      </c>
      <c r="M4650" s="33">
        <f t="shared" si="158"/>
        <v>0.5</v>
      </c>
    </row>
    <row r="4651" spans="1:13" x14ac:dyDescent="0.25">
      <c r="A4651" s="73">
        <f>+'INFO SEAL'!B4602</f>
        <v>4597</v>
      </c>
      <c r="B4651" s="180" t="str">
        <f t="shared" si="157"/>
        <v>SICODI</v>
      </c>
      <c r="C4651" s="180" t="str">
        <f>+'INFO SEAL'!C4602</f>
        <v>AREQUIPA</v>
      </c>
      <c r="D4651" s="180" t="str">
        <f>+'INFO SEAL'!D4602</f>
        <v>AREQUIPA</v>
      </c>
      <c r="E4651" s="180" t="str">
        <f>+'INFO SEAL'!E4602</f>
        <v>AREQUIPA</v>
      </c>
      <c r="F4651" s="180" t="str">
        <f>+IF('INFO SEAL'!I4602="BAJA TENSION","BT",IF('INFO SEAL'!I4602="MEDIA TENSION","MT","AT"))</f>
        <v>MT</v>
      </c>
      <c r="G4651" s="180">
        <f>+'INFO SEAL'!K4602</f>
        <v>13</v>
      </c>
      <c r="H4651" s="180" t="str">
        <f>+'INFO SEAL'!L4602</f>
        <v>POSTE</v>
      </c>
      <c r="I4651" s="180" t="str">
        <f>+'INFO SEAL'!M4602</f>
        <v>CONCRETO</v>
      </c>
      <c r="J4651" s="180" t="str">
        <f>+'INFO SEAL'!N4602&amp;"-"&amp;F4651</f>
        <v>PPC18-MT</v>
      </c>
      <c r="K4651" s="180"/>
      <c r="L4651" s="182" t="str">
        <f>+VLOOKUP('INFO SEAL'!N4602,$J$8:$V$50,3,FALSE)</f>
        <v>POSTE DE CONCRETO ARMADO DE 13/200/140/335</v>
      </c>
      <c r="M4651" s="33">
        <f t="shared" si="158"/>
        <v>0.4</v>
      </c>
    </row>
    <row r="4652" spans="1:13" x14ac:dyDescent="0.25">
      <c r="A4652" s="73">
        <f>+'INFO SEAL'!B4603</f>
        <v>4598</v>
      </c>
      <c r="B4652" s="180" t="str">
        <f t="shared" si="157"/>
        <v>SICODI</v>
      </c>
      <c r="C4652" s="180" t="str">
        <f>+'INFO SEAL'!C4603</f>
        <v>AREQUIPA</v>
      </c>
      <c r="D4652" s="180" t="str">
        <f>+'INFO SEAL'!D4603</f>
        <v>AREQUIPA</v>
      </c>
      <c r="E4652" s="180" t="str">
        <f>+'INFO SEAL'!E4603</f>
        <v>AREQUIPA</v>
      </c>
      <c r="F4652" s="180" t="str">
        <f>+IF('INFO SEAL'!I4603="BAJA TENSION","BT",IF('INFO SEAL'!I4603="MEDIA TENSION","MT","AT"))</f>
        <v>MT</v>
      </c>
      <c r="G4652" s="180">
        <f>+'INFO SEAL'!K4603</f>
        <v>12</v>
      </c>
      <c r="H4652" s="180" t="str">
        <f>+'INFO SEAL'!L4603</f>
        <v>POSTE</v>
      </c>
      <c r="I4652" s="180" t="str">
        <f>+'INFO SEAL'!M4603</f>
        <v>CONCRETO</v>
      </c>
      <c r="J4652" s="180" t="str">
        <f>+'INFO SEAL'!N4603&amp;"-"&amp;F4652</f>
        <v>PPC15-MT</v>
      </c>
      <c r="K4652" s="180"/>
      <c r="L4652" s="182" t="str">
        <f>+VLOOKUP('INFO SEAL'!N4603,$J$8:$V$50,3,FALSE)</f>
        <v>POSTE DE CONCRETO ARMADO DE 12/200/120/300</v>
      </c>
      <c r="M4652" s="33">
        <f t="shared" si="158"/>
        <v>0.3</v>
      </c>
    </row>
    <row r="4653" spans="1:13" x14ac:dyDescent="0.25">
      <c r="A4653" s="73">
        <f>+'INFO SEAL'!B4604</f>
        <v>4599</v>
      </c>
      <c r="B4653" s="180" t="str">
        <f t="shared" si="157"/>
        <v>SICODI</v>
      </c>
      <c r="C4653" s="180" t="str">
        <f>+'INFO SEAL'!C4604</f>
        <v>AREQUIPA</v>
      </c>
      <c r="D4653" s="180" t="str">
        <f>+'INFO SEAL'!D4604</f>
        <v>AREQUIPA</v>
      </c>
      <c r="E4653" s="180" t="str">
        <f>+'INFO SEAL'!E4604</f>
        <v>AREQUIPA</v>
      </c>
      <c r="F4653" s="180" t="str">
        <f>+IF('INFO SEAL'!I4604="BAJA TENSION","BT",IF('INFO SEAL'!I4604="MEDIA TENSION","MT","AT"))</f>
        <v>MT</v>
      </c>
      <c r="G4653" s="180">
        <f>+'INFO SEAL'!K4604</f>
        <v>14</v>
      </c>
      <c r="H4653" s="180" t="str">
        <f>+'INFO SEAL'!L4604</f>
        <v>POSTE</v>
      </c>
      <c r="I4653" s="180" t="str">
        <f>+'INFO SEAL'!M4604</f>
        <v>CONCRETO</v>
      </c>
      <c r="J4653" s="180" t="str">
        <f>+'INFO SEAL'!N4604&amp;"-"&amp;F4653</f>
        <v>PPC22-MT</v>
      </c>
      <c r="K4653" s="180"/>
      <c r="L4653" s="182" t="str">
        <f>+VLOOKUP('INFO SEAL'!N4604,$J$8:$V$50,3,FALSE)</f>
        <v>POSTE DE CONCRETO ARMADO DE 15/200/135/360</v>
      </c>
      <c r="M4653" s="33">
        <f t="shared" si="158"/>
        <v>0.5</v>
      </c>
    </row>
    <row r="4654" spans="1:13" x14ac:dyDescent="0.25">
      <c r="A4654" s="73">
        <f>+'INFO SEAL'!B4605</f>
        <v>4600</v>
      </c>
      <c r="B4654" s="180" t="str">
        <f t="shared" si="157"/>
        <v>SICODI</v>
      </c>
      <c r="C4654" s="180" t="str">
        <f>+'INFO SEAL'!C4605</f>
        <v>AREQUIPA</v>
      </c>
      <c r="D4654" s="180" t="str">
        <f>+'INFO SEAL'!D4605</f>
        <v>CONDESUYOS</v>
      </c>
      <c r="E4654" s="180" t="str">
        <f>+'INFO SEAL'!E4605</f>
        <v>IRAY</v>
      </c>
      <c r="F4654" s="180" t="str">
        <f>+IF('INFO SEAL'!I4605="BAJA TENSION","BT",IF('INFO SEAL'!I4605="MEDIA TENSION","MT","AT"))</f>
        <v>MT</v>
      </c>
      <c r="G4654" s="180">
        <f>+'INFO SEAL'!K4605</f>
        <v>12</v>
      </c>
      <c r="H4654" s="180" t="str">
        <f>+'INFO SEAL'!L4605</f>
        <v>POSTE</v>
      </c>
      <c r="I4654" s="180" t="str">
        <f>+'INFO SEAL'!M4605</f>
        <v>MADERA</v>
      </c>
      <c r="J4654" s="180" t="str">
        <f>+'INFO SEAL'!N4605&amp;"-"&amp;F4654</f>
        <v>PPM19-MT</v>
      </c>
      <c r="K4654" s="180"/>
      <c r="L4654" s="182" t="str">
        <f>+VLOOKUP('INFO SEAL'!N4605,$J$8:$V$50,3,FALSE)</f>
        <v>POSTE DE MADERA TRATADA DE 12 mts. CL.4</v>
      </c>
      <c r="M4654" s="33">
        <f t="shared" si="158"/>
        <v>1</v>
      </c>
    </row>
    <row r="4655" spans="1:13" x14ac:dyDescent="0.25">
      <c r="A4655" s="73">
        <f>+'INFO SEAL'!B4606</f>
        <v>4601</v>
      </c>
      <c r="B4655" s="180" t="str">
        <f t="shared" si="157"/>
        <v>SICODI</v>
      </c>
      <c r="C4655" s="180" t="str">
        <f>+'INFO SEAL'!C4606</f>
        <v>AREQUIPA</v>
      </c>
      <c r="D4655" s="180" t="str">
        <f>+'INFO SEAL'!D4606</f>
        <v>AREQUIPA</v>
      </c>
      <c r="E4655" s="180" t="str">
        <f>+'INFO SEAL'!E4606</f>
        <v>AREQUIPA</v>
      </c>
      <c r="F4655" s="180" t="str">
        <f>+IF('INFO SEAL'!I4606="BAJA TENSION","BT",IF('INFO SEAL'!I4606="MEDIA TENSION","MT","AT"))</f>
        <v>MT</v>
      </c>
      <c r="G4655" s="180">
        <f>+'INFO SEAL'!K4606</f>
        <v>12</v>
      </c>
      <c r="H4655" s="180" t="str">
        <f>+'INFO SEAL'!L4606</f>
        <v>POSTE</v>
      </c>
      <c r="I4655" s="180" t="str">
        <f>+'INFO SEAL'!M4606</f>
        <v>CONCRETO</v>
      </c>
      <c r="J4655" s="180" t="str">
        <f>+'INFO SEAL'!N4606&amp;"-"&amp;F4655</f>
        <v>PPC15-MT</v>
      </c>
      <c r="K4655" s="180"/>
      <c r="L4655" s="182" t="str">
        <f>+VLOOKUP('INFO SEAL'!N4606,$J$8:$V$50,3,FALSE)</f>
        <v>POSTE DE CONCRETO ARMADO DE 12/200/120/300</v>
      </c>
      <c r="M4655" s="33">
        <f t="shared" si="158"/>
        <v>0.3</v>
      </c>
    </row>
    <row r="4656" spans="1:13" x14ac:dyDescent="0.25">
      <c r="A4656" s="73">
        <f>+'INFO SEAL'!B4607</f>
        <v>4602</v>
      </c>
      <c r="B4656" s="180" t="str">
        <f t="shared" si="157"/>
        <v>SICODI</v>
      </c>
      <c r="C4656" s="180" t="str">
        <f>+'INFO SEAL'!C4607</f>
        <v>AREQUIPA</v>
      </c>
      <c r="D4656" s="180" t="str">
        <f>+'INFO SEAL'!D4607</f>
        <v>AREQUIPA</v>
      </c>
      <c r="E4656" s="180" t="str">
        <f>+'INFO SEAL'!E4607</f>
        <v>AREQUIPA</v>
      </c>
      <c r="F4656" s="180" t="str">
        <f>+IF('INFO SEAL'!I4607="BAJA TENSION","BT",IF('INFO SEAL'!I4607="MEDIA TENSION","MT","AT"))</f>
        <v>MT</v>
      </c>
      <c r="G4656" s="180">
        <f>+'INFO SEAL'!K4607</f>
        <v>14</v>
      </c>
      <c r="H4656" s="180" t="str">
        <f>+'INFO SEAL'!L4607</f>
        <v>POSTE</v>
      </c>
      <c r="I4656" s="180" t="str">
        <f>+'INFO SEAL'!M4607</f>
        <v>CONCRETO</v>
      </c>
      <c r="J4656" s="180" t="str">
        <f>+'INFO SEAL'!N4607&amp;"-"&amp;F4656</f>
        <v>PPC22-MT</v>
      </c>
      <c r="K4656" s="180"/>
      <c r="L4656" s="182" t="str">
        <f>+VLOOKUP('INFO SEAL'!N4607,$J$8:$V$50,3,FALSE)</f>
        <v>POSTE DE CONCRETO ARMADO DE 15/200/135/360</v>
      </c>
      <c r="M4656" s="33">
        <f t="shared" si="158"/>
        <v>0.5</v>
      </c>
    </row>
    <row r="4657" spans="1:13" x14ac:dyDescent="0.25">
      <c r="A4657" s="73">
        <f>+'INFO SEAL'!B4608</f>
        <v>4603</v>
      </c>
      <c r="B4657" s="180" t="str">
        <f t="shared" si="157"/>
        <v>SICODI</v>
      </c>
      <c r="C4657" s="180" t="str">
        <f>+'INFO SEAL'!C4608</f>
        <v>AREQUIPA</v>
      </c>
      <c r="D4657" s="180" t="str">
        <f>+'INFO SEAL'!D4608</f>
        <v>AREQUIPA</v>
      </c>
      <c r="E4657" s="180" t="str">
        <f>+'INFO SEAL'!E4608</f>
        <v>YANAHUARA</v>
      </c>
      <c r="F4657" s="180" t="str">
        <f>+IF('INFO SEAL'!I4608="BAJA TENSION","BT",IF('INFO SEAL'!I4608="MEDIA TENSION","MT","AT"))</f>
        <v>MT</v>
      </c>
      <c r="G4657" s="180">
        <f>+'INFO SEAL'!K4608</f>
        <v>13</v>
      </c>
      <c r="H4657" s="180" t="str">
        <f>+'INFO SEAL'!L4608</f>
        <v>POSTE</v>
      </c>
      <c r="I4657" s="180" t="str">
        <f>+'INFO SEAL'!M4608</f>
        <v>CONCRETO</v>
      </c>
      <c r="J4657" s="180" t="str">
        <f>+'INFO SEAL'!N4608&amp;"-"&amp;F4657</f>
        <v>PPC18-MT</v>
      </c>
      <c r="K4657" s="180"/>
      <c r="L4657" s="182" t="str">
        <f>+VLOOKUP('INFO SEAL'!N4608,$J$8:$V$50,3,FALSE)</f>
        <v>POSTE DE CONCRETO ARMADO DE 13/200/140/335</v>
      </c>
      <c r="M4657" s="33">
        <f t="shared" si="158"/>
        <v>0.4</v>
      </c>
    </row>
    <row r="4658" spans="1:13" x14ac:dyDescent="0.25">
      <c r="A4658" s="73">
        <f>+'INFO SEAL'!B4609</f>
        <v>4604</v>
      </c>
      <c r="B4658" s="180" t="str">
        <f t="shared" si="157"/>
        <v>SICODI</v>
      </c>
      <c r="C4658" s="180" t="str">
        <f>+'INFO SEAL'!C4609</f>
        <v>AREQUIPA</v>
      </c>
      <c r="D4658" s="180" t="str">
        <f>+'INFO SEAL'!D4609</f>
        <v>AREQUIPA</v>
      </c>
      <c r="E4658" s="180" t="str">
        <f>+'INFO SEAL'!E4609</f>
        <v>LA JOYA</v>
      </c>
      <c r="F4658" s="180" t="str">
        <f>+IF('INFO SEAL'!I4609="BAJA TENSION","BT",IF('INFO SEAL'!I4609="MEDIA TENSION","MT","AT"))</f>
        <v>MT</v>
      </c>
      <c r="G4658" s="180">
        <f>+'INFO SEAL'!K4609</f>
        <v>13</v>
      </c>
      <c r="H4658" s="180" t="str">
        <f>+'INFO SEAL'!L4609</f>
        <v>POSTE</v>
      </c>
      <c r="I4658" s="180" t="str">
        <f>+'INFO SEAL'!M4609</f>
        <v>CONCRETO</v>
      </c>
      <c r="J4658" s="180" t="str">
        <f>+'INFO SEAL'!N4609&amp;"-"&amp;F4658</f>
        <v>PPC19-MT</v>
      </c>
      <c r="K4658" s="180"/>
      <c r="L4658" s="182" t="str">
        <f>+VLOOKUP('INFO SEAL'!N4609,$J$8:$V$50,3,FALSE)</f>
        <v>POSTE DE CONCRETO ARMADO DE 13/300/150/345</v>
      </c>
      <c r="M4658" s="33">
        <f t="shared" si="158"/>
        <v>0.5</v>
      </c>
    </row>
    <row r="4659" spans="1:13" x14ac:dyDescent="0.25">
      <c r="A4659" s="73">
        <f>+'INFO SEAL'!B4610</f>
        <v>4605</v>
      </c>
      <c r="B4659" s="180" t="str">
        <f t="shared" si="157"/>
        <v>SICODI</v>
      </c>
      <c r="C4659" s="180" t="str">
        <f>+'INFO SEAL'!C4610</f>
        <v>AREQUIPA</v>
      </c>
      <c r="D4659" s="180" t="str">
        <f>+'INFO SEAL'!D4610</f>
        <v>AREQUIPA</v>
      </c>
      <c r="E4659" s="180" t="str">
        <f>+'INFO SEAL'!E4610</f>
        <v>AREQUIPA</v>
      </c>
      <c r="F4659" s="180" t="str">
        <f>+IF('INFO SEAL'!I4610="BAJA TENSION","BT",IF('INFO SEAL'!I4610="MEDIA TENSION","MT","AT"))</f>
        <v>MT</v>
      </c>
      <c r="G4659" s="180">
        <f>+'INFO SEAL'!K4610</f>
        <v>13</v>
      </c>
      <c r="H4659" s="180" t="str">
        <f>+'INFO SEAL'!L4610</f>
        <v>POSTE</v>
      </c>
      <c r="I4659" s="180" t="str">
        <f>+'INFO SEAL'!M4610</f>
        <v>CONCRETO</v>
      </c>
      <c r="J4659" s="180" t="str">
        <f>+'INFO SEAL'!N4610&amp;"-"&amp;F4659</f>
        <v>PPC18-MT</v>
      </c>
      <c r="K4659" s="180"/>
      <c r="L4659" s="182" t="str">
        <f>+VLOOKUP('INFO SEAL'!N4610,$J$8:$V$50,3,FALSE)</f>
        <v>POSTE DE CONCRETO ARMADO DE 13/200/140/335</v>
      </c>
      <c r="M4659" s="33">
        <f t="shared" si="158"/>
        <v>0.4</v>
      </c>
    </row>
    <row r="4660" spans="1:13" x14ac:dyDescent="0.25">
      <c r="A4660" s="73">
        <f>+'INFO SEAL'!B4611</f>
        <v>4606</v>
      </c>
      <c r="B4660" s="180" t="str">
        <f t="shared" si="157"/>
        <v>SICODI</v>
      </c>
      <c r="C4660" s="180" t="str">
        <f>+'INFO SEAL'!C4611</f>
        <v>AREQUIPA</v>
      </c>
      <c r="D4660" s="180" t="str">
        <f>+'INFO SEAL'!D4611</f>
        <v>AREQUIPA</v>
      </c>
      <c r="E4660" s="180" t="str">
        <f>+'INFO SEAL'!E4611</f>
        <v>CAYMA</v>
      </c>
      <c r="F4660" s="180" t="str">
        <f>+IF('INFO SEAL'!I4611="BAJA TENSION","BT",IF('INFO SEAL'!I4611="MEDIA TENSION","MT","AT"))</f>
        <v>MT</v>
      </c>
      <c r="G4660" s="180">
        <f>+'INFO SEAL'!K4611</f>
        <v>14</v>
      </c>
      <c r="H4660" s="180" t="str">
        <f>+'INFO SEAL'!L4611</f>
        <v>POSTE</v>
      </c>
      <c r="I4660" s="180" t="str">
        <f>+'INFO SEAL'!M4611</f>
        <v>CONCRETO</v>
      </c>
      <c r="J4660" s="180" t="str">
        <f>+'INFO SEAL'!N4611&amp;"-"&amp;F4660</f>
        <v>PPC22-MT</v>
      </c>
      <c r="K4660" s="180"/>
      <c r="L4660" s="182" t="str">
        <f>+VLOOKUP('INFO SEAL'!N4611,$J$8:$V$50,3,FALSE)</f>
        <v>POSTE DE CONCRETO ARMADO DE 15/200/135/360</v>
      </c>
      <c r="M4660" s="33">
        <f t="shared" si="158"/>
        <v>0.5</v>
      </c>
    </row>
    <row r="4661" spans="1:13" x14ac:dyDescent="0.25">
      <c r="A4661" s="73">
        <f>+'INFO SEAL'!B4612</f>
        <v>4607</v>
      </c>
      <c r="B4661" s="180" t="str">
        <f t="shared" si="157"/>
        <v>SICODI</v>
      </c>
      <c r="C4661" s="180" t="str">
        <f>+'INFO SEAL'!C4612</f>
        <v>AREQUIPA</v>
      </c>
      <c r="D4661" s="180" t="str">
        <f>+'INFO SEAL'!D4612</f>
        <v>AREQUIPA</v>
      </c>
      <c r="E4661" s="180" t="str">
        <f>+'INFO SEAL'!E4612</f>
        <v>AREQUIPA</v>
      </c>
      <c r="F4661" s="180" t="str">
        <f>+IF('INFO SEAL'!I4612="BAJA TENSION","BT",IF('INFO SEAL'!I4612="MEDIA TENSION","MT","AT"))</f>
        <v>MT</v>
      </c>
      <c r="G4661" s="180">
        <f>+'INFO SEAL'!K4612</f>
        <v>13</v>
      </c>
      <c r="H4661" s="180" t="str">
        <f>+'INFO SEAL'!L4612</f>
        <v>POSTE</v>
      </c>
      <c r="I4661" s="180" t="str">
        <f>+'INFO SEAL'!M4612</f>
        <v>CONCRETO</v>
      </c>
      <c r="J4661" s="180" t="str">
        <f>+'INFO SEAL'!N4612&amp;"-"&amp;F4661</f>
        <v>PPC18-MT</v>
      </c>
      <c r="K4661" s="180"/>
      <c r="L4661" s="182" t="str">
        <f>+VLOOKUP('INFO SEAL'!N4612,$J$8:$V$50,3,FALSE)</f>
        <v>POSTE DE CONCRETO ARMADO DE 13/200/140/335</v>
      </c>
      <c r="M4661" s="33">
        <f t="shared" si="158"/>
        <v>0.4</v>
      </c>
    </row>
    <row r="4662" spans="1:13" x14ac:dyDescent="0.25">
      <c r="A4662" s="73">
        <f>+'INFO SEAL'!B4613</f>
        <v>4608</v>
      </c>
      <c r="B4662" s="180" t="str">
        <f t="shared" si="157"/>
        <v>SICODI</v>
      </c>
      <c r="C4662" s="180" t="str">
        <f>+'INFO SEAL'!C4613</f>
        <v>AREQUIPA</v>
      </c>
      <c r="D4662" s="180" t="str">
        <f>+'INFO SEAL'!D4613</f>
        <v>AREQUIPA</v>
      </c>
      <c r="E4662" s="180" t="str">
        <f>+'INFO SEAL'!E4613</f>
        <v>AREQUIPA</v>
      </c>
      <c r="F4662" s="180" t="str">
        <f>+IF('INFO SEAL'!I4613="BAJA TENSION","BT",IF('INFO SEAL'!I4613="MEDIA TENSION","MT","AT"))</f>
        <v>MT</v>
      </c>
      <c r="G4662" s="180">
        <f>+'INFO SEAL'!K4613</f>
        <v>12</v>
      </c>
      <c r="H4662" s="180" t="str">
        <f>+'INFO SEAL'!L4613</f>
        <v>POSTE</v>
      </c>
      <c r="I4662" s="180" t="str">
        <f>+'INFO SEAL'!M4613</f>
        <v>CONCRETO</v>
      </c>
      <c r="J4662" s="180" t="str">
        <f>+'INFO SEAL'!N4613&amp;"-"&amp;F4662</f>
        <v>PPC15-MT</v>
      </c>
      <c r="K4662" s="180"/>
      <c r="L4662" s="182" t="str">
        <f>+VLOOKUP('INFO SEAL'!N4613,$J$8:$V$50,3,FALSE)</f>
        <v>POSTE DE CONCRETO ARMADO DE 12/200/120/300</v>
      </c>
      <c r="M4662" s="33">
        <f t="shared" si="158"/>
        <v>0.3</v>
      </c>
    </row>
    <row r="4663" spans="1:13" x14ac:dyDescent="0.25">
      <c r="A4663" s="73">
        <f>+'INFO SEAL'!B4614</f>
        <v>4609</v>
      </c>
      <c r="B4663" s="180" t="str">
        <f t="shared" si="157"/>
        <v>SICODI</v>
      </c>
      <c r="C4663" s="180" t="str">
        <f>+'INFO SEAL'!C4614</f>
        <v>AREQUIPA</v>
      </c>
      <c r="D4663" s="180" t="str">
        <f>+'INFO SEAL'!D4614</f>
        <v>CONDESUYOS</v>
      </c>
      <c r="E4663" s="180" t="str">
        <f>+'INFO SEAL'!E4614</f>
        <v>CHUQUIBAMBA</v>
      </c>
      <c r="F4663" s="180" t="str">
        <f>+IF('INFO SEAL'!I4614="BAJA TENSION","BT",IF('INFO SEAL'!I4614="MEDIA TENSION","MT","AT"))</f>
        <v>MT</v>
      </c>
      <c r="G4663" s="180">
        <f>+'INFO SEAL'!K4614</f>
        <v>12</v>
      </c>
      <c r="H4663" s="180" t="str">
        <f>+'INFO SEAL'!L4614</f>
        <v>POSTE</v>
      </c>
      <c r="I4663" s="180" t="str">
        <f>+'INFO SEAL'!M4614</f>
        <v>MADERA</v>
      </c>
      <c r="J4663" s="180" t="str">
        <f>+'INFO SEAL'!N4614&amp;"-"&amp;F4663</f>
        <v>PPM19-MT</v>
      </c>
      <c r="K4663" s="180"/>
      <c r="L4663" s="182" t="str">
        <f>+VLOOKUP('INFO SEAL'!N4614,$J$8:$V$50,3,FALSE)</f>
        <v>POSTE DE MADERA TRATADA DE 12 mts. CL.4</v>
      </c>
      <c r="M4663" s="33">
        <f t="shared" si="158"/>
        <v>1</v>
      </c>
    </row>
    <row r="4664" spans="1:13" x14ac:dyDescent="0.25">
      <c r="A4664" s="73">
        <f>+'INFO SEAL'!B4615</f>
        <v>4610</v>
      </c>
      <c r="B4664" s="180" t="str">
        <f t="shared" ref="B4664:B4727" si="159">+INDEX($B$8:$B$50,MATCH(L4664,$L$8:$L$50,0))</f>
        <v>SICODI</v>
      </c>
      <c r="C4664" s="180" t="str">
        <f>+'INFO SEAL'!C4615</f>
        <v>AREQUIPA</v>
      </c>
      <c r="D4664" s="180" t="str">
        <f>+'INFO SEAL'!D4615</f>
        <v>CONDESUYOS</v>
      </c>
      <c r="E4664" s="180" t="str">
        <f>+'INFO SEAL'!E4615</f>
        <v>CHUQUIBAMBA</v>
      </c>
      <c r="F4664" s="180" t="str">
        <f>+IF('INFO SEAL'!I4615="BAJA TENSION","BT",IF('INFO SEAL'!I4615="MEDIA TENSION","MT","AT"))</f>
        <v>MT</v>
      </c>
      <c r="G4664" s="180">
        <f>+'INFO SEAL'!K4615</f>
        <v>12</v>
      </c>
      <c r="H4664" s="180" t="str">
        <f>+'INFO SEAL'!L4615</f>
        <v>POSTE</v>
      </c>
      <c r="I4664" s="180" t="str">
        <f>+'INFO SEAL'!M4615</f>
        <v>MADERA</v>
      </c>
      <c r="J4664" s="180" t="str">
        <f>+'INFO SEAL'!N4615&amp;"-"&amp;F4664</f>
        <v>PPM19-MT</v>
      </c>
      <c r="K4664" s="180"/>
      <c r="L4664" s="182" t="str">
        <f>+VLOOKUP('INFO SEAL'!N4615,$J$8:$V$50,3,FALSE)</f>
        <v>POSTE DE MADERA TRATADA DE 12 mts. CL.4</v>
      </c>
      <c r="M4664" s="33">
        <f t="shared" ref="M4664:M4727" si="160">+VLOOKUP(J4664,$K$8:$V$50,12,FALSE)</f>
        <v>1</v>
      </c>
    </row>
    <row r="4665" spans="1:13" x14ac:dyDescent="0.25">
      <c r="A4665" s="73">
        <f>+'INFO SEAL'!B4616</f>
        <v>4611</v>
      </c>
      <c r="B4665" s="180" t="str">
        <f t="shared" si="159"/>
        <v>SICODI</v>
      </c>
      <c r="C4665" s="180" t="str">
        <f>+'INFO SEAL'!C4616</f>
        <v>AREQUIPA</v>
      </c>
      <c r="D4665" s="180" t="str">
        <f>+'INFO SEAL'!D4616</f>
        <v>CONDESUYOS</v>
      </c>
      <c r="E4665" s="180" t="str">
        <f>+'INFO SEAL'!E4616</f>
        <v>CHUQUIBAMBA</v>
      </c>
      <c r="F4665" s="180" t="str">
        <f>+IF('INFO SEAL'!I4616="BAJA TENSION","BT",IF('INFO SEAL'!I4616="MEDIA TENSION","MT","AT"))</f>
        <v>MT</v>
      </c>
      <c r="G4665" s="180">
        <f>+'INFO SEAL'!K4616</f>
        <v>12</v>
      </c>
      <c r="H4665" s="180" t="str">
        <f>+'INFO SEAL'!L4616</f>
        <v>POSTE</v>
      </c>
      <c r="I4665" s="180" t="str">
        <f>+'INFO SEAL'!M4616</f>
        <v>MADERA</v>
      </c>
      <c r="J4665" s="180" t="str">
        <f>+'INFO SEAL'!N4616&amp;"-"&amp;F4665</f>
        <v>PPM19-MT</v>
      </c>
      <c r="K4665" s="180"/>
      <c r="L4665" s="182" t="str">
        <f>+VLOOKUP('INFO SEAL'!N4616,$J$8:$V$50,3,FALSE)</f>
        <v>POSTE DE MADERA TRATADA DE 12 mts. CL.4</v>
      </c>
      <c r="M4665" s="33">
        <f t="shared" si="160"/>
        <v>1</v>
      </c>
    </row>
    <row r="4666" spans="1:13" x14ac:dyDescent="0.25">
      <c r="A4666" s="73">
        <f>+'INFO SEAL'!B4617</f>
        <v>4612</v>
      </c>
      <c r="B4666" s="180" t="str">
        <f t="shared" si="159"/>
        <v>SICODI</v>
      </c>
      <c r="C4666" s="180" t="str">
        <f>+'INFO SEAL'!C4617</f>
        <v>AREQUIPA</v>
      </c>
      <c r="D4666" s="180" t="str">
        <f>+'INFO SEAL'!D4617</f>
        <v>CONDESUYOS</v>
      </c>
      <c r="E4666" s="180" t="str">
        <f>+'INFO SEAL'!E4617</f>
        <v>CHUQUIBAMBA</v>
      </c>
      <c r="F4666" s="180" t="str">
        <f>+IF('INFO SEAL'!I4617="BAJA TENSION","BT",IF('INFO SEAL'!I4617="MEDIA TENSION","MT","AT"))</f>
        <v>MT</v>
      </c>
      <c r="G4666" s="180">
        <f>+'INFO SEAL'!K4617</f>
        <v>12</v>
      </c>
      <c r="H4666" s="180" t="str">
        <f>+'INFO SEAL'!L4617</f>
        <v>POSTE</v>
      </c>
      <c r="I4666" s="180" t="str">
        <f>+'INFO SEAL'!M4617</f>
        <v>MADERA</v>
      </c>
      <c r="J4666" s="180" t="str">
        <f>+'INFO SEAL'!N4617&amp;"-"&amp;F4666</f>
        <v>PPM19-MT</v>
      </c>
      <c r="K4666" s="180"/>
      <c r="L4666" s="182" t="str">
        <f>+VLOOKUP('INFO SEAL'!N4617,$J$8:$V$50,3,FALSE)</f>
        <v>POSTE DE MADERA TRATADA DE 12 mts. CL.4</v>
      </c>
      <c r="M4666" s="33">
        <f t="shared" si="160"/>
        <v>1</v>
      </c>
    </row>
    <row r="4667" spans="1:13" x14ac:dyDescent="0.25">
      <c r="A4667" s="73">
        <f>+'INFO SEAL'!B4618</f>
        <v>4613</v>
      </c>
      <c r="B4667" s="180" t="str">
        <f t="shared" si="159"/>
        <v>SICODI</v>
      </c>
      <c r="C4667" s="180" t="str">
        <f>+'INFO SEAL'!C4618</f>
        <v>AREQUIPA</v>
      </c>
      <c r="D4667" s="180" t="str">
        <f>+'INFO SEAL'!D4618</f>
        <v>AREQUIPA</v>
      </c>
      <c r="E4667" s="180" t="str">
        <f>+'INFO SEAL'!E4618</f>
        <v>YANAHUARA</v>
      </c>
      <c r="F4667" s="180" t="str">
        <f>+IF('INFO SEAL'!I4618="BAJA TENSION","BT",IF('INFO SEAL'!I4618="MEDIA TENSION","MT","AT"))</f>
        <v>MT</v>
      </c>
      <c r="G4667" s="180">
        <f>+'INFO SEAL'!K4618</f>
        <v>12</v>
      </c>
      <c r="H4667" s="180" t="str">
        <f>+'INFO SEAL'!L4618</f>
        <v>POSTE</v>
      </c>
      <c r="I4667" s="180" t="str">
        <f>+'INFO SEAL'!M4618</f>
        <v>CONCRETO</v>
      </c>
      <c r="J4667" s="180" t="str">
        <f>+'INFO SEAL'!N4618&amp;"-"&amp;F4667</f>
        <v>PPC15-MT</v>
      </c>
      <c r="K4667" s="180"/>
      <c r="L4667" s="182" t="str">
        <f>+VLOOKUP('INFO SEAL'!N4618,$J$8:$V$50,3,FALSE)</f>
        <v>POSTE DE CONCRETO ARMADO DE 12/200/120/300</v>
      </c>
      <c r="M4667" s="33">
        <f t="shared" si="160"/>
        <v>0.3</v>
      </c>
    </row>
    <row r="4668" spans="1:13" x14ac:dyDescent="0.25">
      <c r="A4668" s="73">
        <f>+'INFO SEAL'!B4619</f>
        <v>4614</v>
      </c>
      <c r="B4668" s="180" t="str">
        <f t="shared" si="159"/>
        <v>SICODI</v>
      </c>
      <c r="C4668" s="180" t="str">
        <f>+'INFO SEAL'!C4619</f>
        <v>AREQUIPA</v>
      </c>
      <c r="D4668" s="180" t="str">
        <f>+'INFO SEAL'!D4619</f>
        <v>AREQUIPA</v>
      </c>
      <c r="E4668" s="180" t="str">
        <f>+'INFO SEAL'!E4619</f>
        <v>CAYMA</v>
      </c>
      <c r="F4668" s="180" t="str">
        <f>+IF('INFO SEAL'!I4619="BAJA TENSION","BT",IF('INFO SEAL'!I4619="MEDIA TENSION","MT","AT"))</f>
        <v>BT</v>
      </c>
      <c r="G4668" s="180">
        <f>+'INFO SEAL'!K4619</f>
        <v>8</v>
      </c>
      <c r="H4668" s="180" t="str">
        <f>+'INFO SEAL'!L4619</f>
        <v>POSTE</v>
      </c>
      <c r="I4668" s="180" t="str">
        <f>+'INFO SEAL'!M4619</f>
        <v>CONCRETO</v>
      </c>
      <c r="J4668" s="180" t="str">
        <f>+'INFO SEAL'!N4619&amp;"-"&amp;F4668</f>
        <v>PPC05-BT</v>
      </c>
      <c r="K4668" s="180"/>
      <c r="L4668" s="182" t="str">
        <f>+VLOOKUP('INFO SEAL'!N4619,$J$8:$V$50,3,FALSE)</f>
        <v>POSTE DE CONCRETO ARMADO DE  8/200/120/240</v>
      </c>
      <c r="M4668" s="33">
        <f t="shared" si="160"/>
        <v>0.1</v>
      </c>
    </row>
    <row r="4669" spans="1:13" x14ac:dyDescent="0.25">
      <c r="A4669" s="73">
        <f>+'INFO SEAL'!B4620</f>
        <v>4615</v>
      </c>
      <c r="B4669" s="180" t="str">
        <f t="shared" si="159"/>
        <v>SICODI</v>
      </c>
      <c r="C4669" s="180" t="str">
        <f>+'INFO SEAL'!C4620</f>
        <v>AREQUIPA</v>
      </c>
      <c r="D4669" s="180" t="str">
        <f>+'INFO SEAL'!D4620</f>
        <v>AREQUIPA</v>
      </c>
      <c r="E4669" s="180" t="str">
        <f>+'INFO SEAL'!E4620</f>
        <v>CAYMA</v>
      </c>
      <c r="F4669" s="180" t="str">
        <f>+IF('INFO SEAL'!I4620="BAJA TENSION","BT",IF('INFO SEAL'!I4620="MEDIA TENSION","MT","AT"))</f>
        <v>BT</v>
      </c>
      <c r="G4669" s="180">
        <f>+'INFO SEAL'!K4620</f>
        <v>8</v>
      </c>
      <c r="H4669" s="180" t="str">
        <f>+'INFO SEAL'!L4620</f>
        <v>POSTE</v>
      </c>
      <c r="I4669" s="180" t="str">
        <f>+'INFO SEAL'!M4620</f>
        <v>CONCRETO</v>
      </c>
      <c r="J4669" s="180" t="str">
        <f>+'INFO SEAL'!N4620&amp;"-"&amp;F4669</f>
        <v>PPC05-BT</v>
      </c>
      <c r="K4669" s="180"/>
      <c r="L4669" s="182" t="str">
        <f>+VLOOKUP('INFO SEAL'!N4620,$J$8:$V$50,3,FALSE)</f>
        <v>POSTE DE CONCRETO ARMADO DE  8/200/120/240</v>
      </c>
      <c r="M4669" s="33">
        <f t="shared" si="160"/>
        <v>0.1</v>
      </c>
    </row>
    <row r="4670" spans="1:13" x14ac:dyDescent="0.25">
      <c r="A4670" s="73">
        <f>+'INFO SEAL'!B4621</f>
        <v>4616</v>
      </c>
      <c r="B4670" s="180" t="str">
        <f t="shared" si="159"/>
        <v>SICODI</v>
      </c>
      <c r="C4670" s="180" t="str">
        <f>+'INFO SEAL'!C4621</f>
        <v>AREQUIPA</v>
      </c>
      <c r="D4670" s="180" t="str">
        <f>+'INFO SEAL'!D4621</f>
        <v>AREQUIPA</v>
      </c>
      <c r="E4670" s="180" t="str">
        <f>+'INFO SEAL'!E4621</f>
        <v>CAYMA</v>
      </c>
      <c r="F4670" s="180" t="str">
        <f>+IF('INFO SEAL'!I4621="BAJA TENSION","BT",IF('INFO SEAL'!I4621="MEDIA TENSION","MT","AT"))</f>
        <v>MT</v>
      </c>
      <c r="G4670" s="180">
        <f>+'INFO SEAL'!K4621</f>
        <v>12</v>
      </c>
      <c r="H4670" s="180" t="str">
        <f>+'INFO SEAL'!L4621</f>
        <v>POSTE</v>
      </c>
      <c r="I4670" s="180" t="str">
        <f>+'INFO SEAL'!M4621</f>
        <v>CONCRETO</v>
      </c>
      <c r="J4670" s="180" t="str">
        <f>+'INFO SEAL'!N4621&amp;"-"&amp;F4670</f>
        <v>PPC15-MT</v>
      </c>
      <c r="K4670" s="180"/>
      <c r="L4670" s="182" t="str">
        <f>+VLOOKUP('INFO SEAL'!N4621,$J$8:$V$50,3,FALSE)</f>
        <v>POSTE DE CONCRETO ARMADO DE 12/200/120/300</v>
      </c>
      <c r="M4670" s="33">
        <f t="shared" si="160"/>
        <v>0.3</v>
      </c>
    </row>
    <row r="4671" spans="1:13" x14ac:dyDescent="0.25">
      <c r="A4671" s="73">
        <f>+'INFO SEAL'!B4622</f>
        <v>4617</v>
      </c>
      <c r="B4671" s="180" t="str">
        <f t="shared" si="159"/>
        <v>SICODI</v>
      </c>
      <c r="C4671" s="180" t="str">
        <f>+'INFO SEAL'!C4622</f>
        <v>AREQUIPA</v>
      </c>
      <c r="D4671" s="180" t="str">
        <f>+'INFO SEAL'!D4622</f>
        <v>AREQUIPA</v>
      </c>
      <c r="E4671" s="180" t="str">
        <f>+'INFO SEAL'!E4622</f>
        <v>AREQUIPA</v>
      </c>
      <c r="F4671" s="180" t="str">
        <f>+IF('INFO SEAL'!I4622="BAJA TENSION","BT",IF('INFO SEAL'!I4622="MEDIA TENSION","MT","AT"))</f>
        <v>MT</v>
      </c>
      <c r="G4671" s="180">
        <f>+'INFO SEAL'!K4622</f>
        <v>12</v>
      </c>
      <c r="H4671" s="180" t="str">
        <f>+'INFO SEAL'!L4622</f>
        <v>POSTE</v>
      </c>
      <c r="I4671" s="180" t="str">
        <f>+'INFO SEAL'!M4622</f>
        <v>CONCRETO</v>
      </c>
      <c r="J4671" s="180" t="str">
        <f>+'INFO SEAL'!N4622&amp;"-"&amp;F4671</f>
        <v>PPC15-MT</v>
      </c>
      <c r="K4671" s="180"/>
      <c r="L4671" s="182" t="str">
        <f>+VLOOKUP('INFO SEAL'!N4622,$J$8:$V$50,3,FALSE)</f>
        <v>POSTE DE CONCRETO ARMADO DE 12/200/120/300</v>
      </c>
      <c r="M4671" s="33">
        <f t="shared" si="160"/>
        <v>0.3</v>
      </c>
    </row>
    <row r="4672" spans="1:13" x14ac:dyDescent="0.25">
      <c r="A4672" s="73">
        <f>+'INFO SEAL'!B4623</f>
        <v>4618</v>
      </c>
      <c r="B4672" s="180" t="str">
        <f t="shared" si="159"/>
        <v>SICODI</v>
      </c>
      <c r="C4672" s="180" t="str">
        <f>+'INFO SEAL'!C4623</f>
        <v>AREQUIPA</v>
      </c>
      <c r="D4672" s="180" t="str">
        <f>+'INFO SEAL'!D4623</f>
        <v>AREQUIPA</v>
      </c>
      <c r="E4672" s="180" t="str">
        <f>+'INFO SEAL'!E4623</f>
        <v>CAYMA</v>
      </c>
      <c r="F4672" s="180" t="str">
        <f>+IF('INFO SEAL'!I4623="BAJA TENSION","BT",IF('INFO SEAL'!I4623="MEDIA TENSION","MT","AT"))</f>
        <v>MT</v>
      </c>
      <c r="G4672" s="180">
        <f>+'INFO SEAL'!K4623</f>
        <v>13</v>
      </c>
      <c r="H4672" s="180" t="str">
        <f>+'INFO SEAL'!L4623</f>
        <v>POSTE</v>
      </c>
      <c r="I4672" s="180" t="str">
        <f>+'INFO SEAL'!M4623</f>
        <v>CONCRETO</v>
      </c>
      <c r="J4672" s="180" t="str">
        <f>+'INFO SEAL'!N4623&amp;"-"&amp;F4672</f>
        <v>PPC18-MT</v>
      </c>
      <c r="K4672" s="180"/>
      <c r="L4672" s="182" t="str">
        <f>+VLOOKUP('INFO SEAL'!N4623,$J$8:$V$50,3,FALSE)</f>
        <v>POSTE DE CONCRETO ARMADO DE 13/200/140/335</v>
      </c>
      <c r="M4672" s="33">
        <f t="shared" si="160"/>
        <v>0.4</v>
      </c>
    </row>
    <row r="4673" spans="1:13" x14ac:dyDescent="0.25">
      <c r="A4673" s="73">
        <f>+'INFO SEAL'!B4624</f>
        <v>4619</v>
      </c>
      <c r="B4673" s="180" t="str">
        <f t="shared" si="159"/>
        <v>SICODI</v>
      </c>
      <c r="C4673" s="180" t="str">
        <f>+'INFO SEAL'!C4624</f>
        <v>AREQUIPA</v>
      </c>
      <c r="D4673" s="180" t="str">
        <f>+'INFO SEAL'!D4624</f>
        <v>AREQUIPA</v>
      </c>
      <c r="E4673" s="180" t="str">
        <f>+'INFO SEAL'!E4624</f>
        <v>AREQUIPA</v>
      </c>
      <c r="F4673" s="180" t="str">
        <f>+IF('INFO SEAL'!I4624="BAJA TENSION","BT",IF('INFO SEAL'!I4624="MEDIA TENSION","MT","AT"))</f>
        <v>MT</v>
      </c>
      <c r="G4673" s="180">
        <f>+'INFO SEAL'!K4624</f>
        <v>12</v>
      </c>
      <c r="H4673" s="180" t="str">
        <f>+'INFO SEAL'!L4624</f>
        <v>POSTE</v>
      </c>
      <c r="I4673" s="180" t="str">
        <f>+'INFO SEAL'!M4624</f>
        <v>CONCRETO</v>
      </c>
      <c r="J4673" s="180" t="str">
        <f>+'INFO SEAL'!N4624&amp;"-"&amp;F4673</f>
        <v>PPC15-MT</v>
      </c>
      <c r="K4673" s="180"/>
      <c r="L4673" s="182" t="str">
        <f>+VLOOKUP('INFO SEAL'!N4624,$J$8:$V$50,3,FALSE)</f>
        <v>POSTE DE CONCRETO ARMADO DE 12/200/120/300</v>
      </c>
      <c r="M4673" s="33">
        <f t="shared" si="160"/>
        <v>0.3</v>
      </c>
    </row>
    <row r="4674" spans="1:13" x14ac:dyDescent="0.25">
      <c r="A4674" s="73">
        <f>+'INFO SEAL'!B4625</f>
        <v>4620</v>
      </c>
      <c r="B4674" s="180" t="str">
        <f t="shared" si="159"/>
        <v>SICODI</v>
      </c>
      <c r="C4674" s="180" t="str">
        <f>+'INFO SEAL'!C4625</f>
        <v>AREQUIPA</v>
      </c>
      <c r="D4674" s="180" t="str">
        <f>+'INFO SEAL'!D4625</f>
        <v>AREQUIPA</v>
      </c>
      <c r="E4674" s="180" t="str">
        <f>+'INFO SEAL'!E4625</f>
        <v>CAYMA</v>
      </c>
      <c r="F4674" s="180" t="str">
        <f>+IF('INFO SEAL'!I4625="BAJA TENSION","BT",IF('INFO SEAL'!I4625="MEDIA TENSION","MT","AT"))</f>
        <v>MT</v>
      </c>
      <c r="G4674" s="180">
        <f>+'INFO SEAL'!K4625</f>
        <v>13</v>
      </c>
      <c r="H4674" s="180" t="str">
        <f>+'INFO SEAL'!L4625</f>
        <v>POSTE</v>
      </c>
      <c r="I4674" s="180" t="str">
        <f>+'INFO SEAL'!M4625</f>
        <v>CONCRETO</v>
      </c>
      <c r="J4674" s="180" t="str">
        <f>+'INFO SEAL'!N4625&amp;"-"&amp;F4674</f>
        <v>PPC18-MT</v>
      </c>
      <c r="K4674" s="180"/>
      <c r="L4674" s="182" t="str">
        <f>+VLOOKUP('INFO SEAL'!N4625,$J$8:$V$50,3,FALSE)</f>
        <v>POSTE DE CONCRETO ARMADO DE 13/200/140/335</v>
      </c>
      <c r="M4674" s="33">
        <f t="shared" si="160"/>
        <v>0.4</v>
      </c>
    </row>
    <row r="4675" spans="1:13" x14ac:dyDescent="0.25">
      <c r="A4675" s="73">
        <f>+'INFO SEAL'!B4626</f>
        <v>4621</v>
      </c>
      <c r="B4675" s="180" t="str">
        <f t="shared" si="159"/>
        <v>SICODI</v>
      </c>
      <c r="C4675" s="180" t="str">
        <f>+'INFO SEAL'!C4626</f>
        <v>AREQUIPA</v>
      </c>
      <c r="D4675" s="180" t="str">
        <f>+'INFO SEAL'!D4626</f>
        <v>AREQUIPA</v>
      </c>
      <c r="E4675" s="180" t="str">
        <f>+'INFO SEAL'!E4626</f>
        <v>AREQUIPA</v>
      </c>
      <c r="F4675" s="180" t="str">
        <f>+IF('INFO SEAL'!I4626="BAJA TENSION","BT",IF('INFO SEAL'!I4626="MEDIA TENSION","MT","AT"))</f>
        <v>MT</v>
      </c>
      <c r="G4675" s="180">
        <f>+'INFO SEAL'!K4626</f>
        <v>12</v>
      </c>
      <c r="H4675" s="180" t="str">
        <f>+'INFO SEAL'!L4626</f>
        <v>POSTE</v>
      </c>
      <c r="I4675" s="180" t="str">
        <f>+'INFO SEAL'!M4626</f>
        <v>CONCRETO</v>
      </c>
      <c r="J4675" s="180" t="str">
        <f>+'INFO SEAL'!N4626&amp;"-"&amp;F4675</f>
        <v>PPC15-MT</v>
      </c>
      <c r="K4675" s="180"/>
      <c r="L4675" s="182" t="str">
        <f>+VLOOKUP('INFO SEAL'!N4626,$J$8:$V$50,3,FALSE)</f>
        <v>POSTE DE CONCRETO ARMADO DE 12/200/120/300</v>
      </c>
      <c r="M4675" s="33">
        <f t="shared" si="160"/>
        <v>0.3</v>
      </c>
    </row>
    <row r="4676" spans="1:13" x14ac:dyDescent="0.25">
      <c r="A4676" s="73">
        <f>+'INFO SEAL'!B4627</f>
        <v>4622</v>
      </c>
      <c r="B4676" s="180" t="str">
        <f t="shared" si="159"/>
        <v>SICODI</v>
      </c>
      <c r="C4676" s="180" t="str">
        <f>+'INFO SEAL'!C4627</f>
        <v>AREQUIPA</v>
      </c>
      <c r="D4676" s="180" t="str">
        <f>+'INFO SEAL'!D4627</f>
        <v>AREQUIPA</v>
      </c>
      <c r="E4676" s="180" t="str">
        <f>+'INFO SEAL'!E4627</f>
        <v>AREQUIPA</v>
      </c>
      <c r="F4676" s="180" t="str">
        <f>+IF('INFO SEAL'!I4627="BAJA TENSION","BT",IF('INFO SEAL'!I4627="MEDIA TENSION","MT","AT"))</f>
        <v>MT</v>
      </c>
      <c r="G4676" s="180">
        <f>+'INFO SEAL'!K4627</f>
        <v>12</v>
      </c>
      <c r="H4676" s="180" t="str">
        <f>+'INFO SEAL'!L4627</f>
        <v>POSTE</v>
      </c>
      <c r="I4676" s="180" t="str">
        <f>+'INFO SEAL'!M4627</f>
        <v>CONCRETO</v>
      </c>
      <c r="J4676" s="180" t="str">
        <f>+'INFO SEAL'!N4627&amp;"-"&amp;F4676</f>
        <v>PPC15-MT</v>
      </c>
      <c r="K4676" s="180"/>
      <c r="L4676" s="182" t="str">
        <f>+VLOOKUP('INFO SEAL'!N4627,$J$8:$V$50,3,FALSE)</f>
        <v>POSTE DE CONCRETO ARMADO DE 12/200/120/300</v>
      </c>
      <c r="M4676" s="33">
        <f t="shared" si="160"/>
        <v>0.3</v>
      </c>
    </row>
    <row r="4677" spans="1:13" x14ac:dyDescent="0.25">
      <c r="A4677" s="73">
        <f>+'INFO SEAL'!B4628</f>
        <v>4623</v>
      </c>
      <c r="B4677" s="180" t="str">
        <f t="shared" si="159"/>
        <v>SICODI</v>
      </c>
      <c r="C4677" s="180" t="str">
        <f>+'INFO SEAL'!C4628</f>
        <v>AREQUIPA</v>
      </c>
      <c r="D4677" s="180" t="str">
        <f>+'INFO SEAL'!D4628</f>
        <v>AREQUIPA</v>
      </c>
      <c r="E4677" s="180" t="str">
        <f>+'INFO SEAL'!E4628</f>
        <v>AREQUIPA</v>
      </c>
      <c r="F4677" s="180" t="str">
        <f>+IF('INFO SEAL'!I4628="BAJA TENSION","BT",IF('INFO SEAL'!I4628="MEDIA TENSION","MT","AT"))</f>
        <v>MT</v>
      </c>
      <c r="G4677" s="180">
        <f>+'INFO SEAL'!K4628</f>
        <v>12</v>
      </c>
      <c r="H4677" s="180" t="str">
        <f>+'INFO SEAL'!L4628</f>
        <v>POSTE</v>
      </c>
      <c r="I4677" s="180" t="str">
        <f>+'INFO SEAL'!M4628</f>
        <v>CONCRETO</v>
      </c>
      <c r="J4677" s="180" t="str">
        <f>+'INFO SEAL'!N4628&amp;"-"&amp;F4677</f>
        <v>PPC15-MT</v>
      </c>
      <c r="K4677" s="180"/>
      <c r="L4677" s="182" t="str">
        <f>+VLOOKUP('INFO SEAL'!N4628,$J$8:$V$50,3,FALSE)</f>
        <v>POSTE DE CONCRETO ARMADO DE 12/200/120/300</v>
      </c>
      <c r="M4677" s="33">
        <f t="shared" si="160"/>
        <v>0.3</v>
      </c>
    </row>
    <row r="4678" spans="1:13" x14ac:dyDescent="0.25">
      <c r="A4678" s="73">
        <f>+'INFO SEAL'!B4629</f>
        <v>4624</v>
      </c>
      <c r="B4678" s="180" t="str">
        <f t="shared" si="159"/>
        <v>SICODI</v>
      </c>
      <c r="C4678" s="180" t="str">
        <f>+'INFO SEAL'!C4629</f>
        <v>AREQUIPA</v>
      </c>
      <c r="D4678" s="180" t="str">
        <f>+'INFO SEAL'!D4629</f>
        <v>AREQUIPA</v>
      </c>
      <c r="E4678" s="180" t="str">
        <f>+'INFO SEAL'!E4629</f>
        <v>AREQUIPA</v>
      </c>
      <c r="F4678" s="180" t="str">
        <f>+IF('INFO SEAL'!I4629="BAJA TENSION","BT",IF('INFO SEAL'!I4629="MEDIA TENSION","MT","AT"))</f>
        <v>MT</v>
      </c>
      <c r="G4678" s="180">
        <f>+'INFO SEAL'!K4629</f>
        <v>12</v>
      </c>
      <c r="H4678" s="180" t="str">
        <f>+'INFO SEAL'!L4629</f>
        <v>POSTE</v>
      </c>
      <c r="I4678" s="180" t="str">
        <f>+'INFO SEAL'!M4629</f>
        <v>CONCRETO</v>
      </c>
      <c r="J4678" s="180" t="str">
        <f>+'INFO SEAL'!N4629&amp;"-"&amp;F4678</f>
        <v>PPC15-MT</v>
      </c>
      <c r="K4678" s="180"/>
      <c r="L4678" s="182" t="str">
        <f>+VLOOKUP('INFO SEAL'!N4629,$J$8:$V$50,3,FALSE)</f>
        <v>POSTE DE CONCRETO ARMADO DE 12/200/120/300</v>
      </c>
      <c r="M4678" s="33">
        <f t="shared" si="160"/>
        <v>0.3</v>
      </c>
    </row>
    <row r="4679" spans="1:13" x14ac:dyDescent="0.25">
      <c r="A4679" s="73">
        <f>+'INFO SEAL'!B4630</f>
        <v>4625</v>
      </c>
      <c r="B4679" s="180" t="str">
        <f t="shared" si="159"/>
        <v>SICODI</v>
      </c>
      <c r="C4679" s="180" t="str">
        <f>+'INFO SEAL'!C4630</f>
        <v>AREQUIPA</v>
      </c>
      <c r="D4679" s="180" t="str">
        <f>+'INFO SEAL'!D4630</f>
        <v>AREQUIPA</v>
      </c>
      <c r="E4679" s="180" t="str">
        <f>+'INFO SEAL'!E4630</f>
        <v>AREQUIPA</v>
      </c>
      <c r="F4679" s="180" t="str">
        <f>+IF('INFO SEAL'!I4630="BAJA TENSION","BT",IF('INFO SEAL'!I4630="MEDIA TENSION","MT","AT"))</f>
        <v>MT</v>
      </c>
      <c r="G4679" s="180">
        <f>+'INFO SEAL'!K4630</f>
        <v>12</v>
      </c>
      <c r="H4679" s="180" t="str">
        <f>+'INFO SEAL'!L4630</f>
        <v>POSTE</v>
      </c>
      <c r="I4679" s="180" t="str">
        <f>+'INFO SEAL'!M4630</f>
        <v>CONCRETO</v>
      </c>
      <c r="J4679" s="180" t="str">
        <f>+'INFO SEAL'!N4630&amp;"-"&amp;F4679</f>
        <v>PPC15-MT</v>
      </c>
      <c r="K4679" s="180"/>
      <c r="L4679" s="182" t="str">
        <f>+VLOOKUP('INFO SEAL'!N4630,$J$8:$V$50,3,FALSE)</f>
        <v>POSTE DE CONCRETO ARMADO DE 12/200/120/300</v>
      </c>
      <c r="M4679" s="33">
        <f t="shared" si="160"/>
        <v>0.3</v>
      </c>
    </row>
    <row r="4680" spans="1:13" x14ac:dyDescent="0.25">
      <c r="A4680" s="73">
        <f>+'INFO SEAL'!B4631</f>
        <v>4626</v>
      </c>
      <c r="B4680" s="180" t="str">
        <f t="shared" si="159"/>
        <v>SICODI</v>
      </c>
      <c r="C4680" s="180" t="str">
        <f>+'INFO SEAL'!C4631</f>
        <v>AREQUIPA</v>
      </c>
      <c r="D4680" s="180" t="str">
        <f>+'INFO SEAL'!D4631</f>
        <v>AREQUIPA</v>
      </c>
      <c r="E4680" s="180" t="str">
        <f>+'INFO SEAL'!E4631</f>
        <v>AREQUIPA</v>
      </c>
      <c r="F4680" s="180" t="str">
        <f>+IF('INFO SEAL'!I4631="BAJA TENSION","BT",IF('INFO SEAL'!I4631="MEDIA TENSION","MT","AT"))</f>
        <v>MT</v>
      </c>
      <c r="G4680" s="180">
        <f>+'INFO SEAL'!K4631</f>
        <v>12</v>
      </c>
      <c r="H4680" s="180" t="str">
        <f>+'INFO SEAL'!L4631</f>
        <v>POSTE</v>
      </c>
      <c r="I4680" s="180" t="str">
        <f>+'INFO SEAL'!M4631</f>
        <v>CONCRETO</v>
      </c>
      <c r="J4680" s="180" t="str">
        <f>+'INFO SEAL'!N4631&amp;"-"&amp;F4680</f>
        <v>PPC15-MT</v>
      </c>
      <c r="K4680" s="180"/>
      <c r="L4680" s="182" t="str">
        <f>+VLOOKUP('INFO SEAL'!N4631,$J$8:$V$50,3,FALSE)</f>
        <v>POSTE DE CONCRETO ARMADO DE 12/200/120/300</v>
      </c>
      <c r="M4680" s="33">
        <f t="shared" si="160"/>
        <v>0.3</v>
      </c>
    </row>
    <row r="4681" spans="1:13" x14ac:dyDescent="0.25">
      <c r="A4681" s="73">
        <f>+'INFO SEAL'!B4632</f>
        <v>4627</v>
      </c>
      <c r="B4681" s="180" t="str">
        <f t="shared" si="159"/>
        <v>SICODI</v>
      </c>
      <c r="C4681" s="180" t="str">
        <f>+'INFO SEAL'!C4632</f>
        <v>AREQUIPA</v>
      </c>
      <c r="D4681" s="180" t="str">
        <f>+'INFO SEAL'!D4632</f>
        <v>AREQUIPA</v>
      </c>
      <c r="E4681" s="180" t="str">
        <f>+'INFO SEAL'!E4632</f>
        <v>AREQUIPA</v>
      </c>
      <c r="F4681" s="180" t="str">
        <f>+IF('INFO SEAL'!I4632="BAJA TENSION","BT",IF('INFO SEAL'!I4632="MEDIA TENSION","MT","AT"))</f>
        <v>MT</v>
      </c>
      <c r="G4681" s="180">
        <f>+'INFO SEAL'!K4632</f>
        <v>13</v>
      </c>
      <c r="H4681" s="180" t="str">
        <f>+'INFO SEAL'!L4632</f>
        <v>POSTE</v>
      </c>
      <c r="I4681" s="180" t="str">
        <f>+'INFO SEAL'!M4632</f>
        <v>CONCRETO</v>
      </c>
      <c r="J4681" s="180" t="str">
        <f>+'INFO SEAL'!N4632&amp;"-"&amp;F4681</f>
        <v>PPC19-MT</v>
      </c>
      <c r="K4681" s="180"/>
      <c r="L4681" s="182" t="str">
        <f>+VLOOKUP('INFO SEAL'!N4632,$J$8:$V$50,3,FALSE)</f>
        <v>POSTE DE CONCRETO ARMADO DE 13/300/150/345</v>
      </c>
      <c r="M4681" s="33">
        <f t="shared" si="160"/>
        <v>0.5</v>
      </c>
    </row>
    <row r="4682" spans="1:13" x14ac:dyDescent="0.25">
      <c r="A4682" s="73">
        <f>+'INFO SEAL'!B4633</f>
        <v>4628</v>
      </c>
      <c r="B4682" s="180" t="str">
        <f t="shared" si="159"/>
        <v>SICODI</v>
      </c>
      <c r="C4682" s="180" t="str">
        <f>+'INFO SEAL'!C4633</f>
        <v>AREQUIPA</v>
      </c>
      <c r="D4682" s="180" t="str">
        <f>+'INFO SEAL'!D4633</f>
        <v>AREQUIPA</v>
      </c>
      <c r="E4682" s="180" t="str">
        <f>+'INFO SEAL'!E4633</f>
        <v>CAYMA</v>
      </c>
      <c r="F4682" s="180" t="str">
        <f>+IF('INFO SEAL'!I4633="BAJA TENSION","BT",IF('INFO SEAL'!I4633="MEDIA TENSION","MT","AT"))</f>
        <v>MT</v>
      </c>
      <c r="G4682" s="180">
        <f>+'INFO SEAL'!K4633</f>
        <v>13</v>
      </c>
      <c r="H4682" s="180" t="str">
        <f>+'INFO SEAL'!L4633</f>
        <v>POSTE</v>
      </c>
      <c r="I4682" s="180" t="str">
        <f>+'INFO SEAL'!M4633</f>
        <v>CONCRETO</v>
      </c>
      <c r="J4682" s="180" t="str">
        <f>+'INFO SEAL'!N4633&amp;"-"&amp;F4682</f>
        <v>PPC18-MT</v>
      </c>
      <c r="K4682" s="180"/>
      <c r="L4682" s="182" t="str">
        <f>+VLOOKUP('INFO SEAL'!N4633,$J$8:$V$50,3,FALSE)</f>
        <v>POSTE DE CONCRETO ARMADO DE 13/200/140/335</v>
      </c>
      <c r="M4682" s="33">
        <f t="shared" si="160"/>
        <v>0.4</v>
      </c>
    </row>
    <row r="4683" spans="1:13" x14ac:dyDescent="0.25">
      <c r="A4683" s="73">
        <f>+'INFO SEAL'!B4634</f>
        <v>4629</v>
      </c>
      <c r="B4683" s="180" t="str">
        <f t="shared" si="159"/>
        <v>SICODI</v>
      </c>
      <c r="C4683" s="180" t="str">
        <f>+'INFO SEAL'!C4634</f>
        <v>AREQUIPA</v>
      </c>
      <c r="D4683" s="180" t="str">
        <f>+'INFO SEAL'!D4634</f>
        <v>CONDESUYOS</v>
      </c>
      <c r="E4683" s="180" t="str">
        <f>+'INFO SEAL'!E4634</f>
        <v>IRAY</v>
      </c>
      <c r="F4683" s="180" t="str">
        <f>+IF('INFO SEAL'!I4634="BAJA TENSION","BT",IF('INFO SEAL'!I4634="MEDIA TENSION","MT","AT"))</f>
        <v>MT</v>
      </c>
      <c r="G4683" s="180">
        <f>+'INFO SEAL'!K4634</f>
        <v>12</v>
      </c>
      <c r="H4683" s="180" t="str">
        <f>+'INFO SEAL'!L4634</f>
        <v>POSTE</v>
      </c>
      <c r="I4683" s="180" t="str">
        <f>+'INFO SEAL'!M4634</f>
        <v>MADERA</v>
      </c>
      <c r="J4683" s="180" t="str">
        <f>+'INFO SEAL'!N4634&amp;"-"&amp;F4683</f>
        <v>PPM19-MT</v>
      </c>
      <c r="K4683" s="180"/>
      <c r="L4683" s="182" t="str">
        <f>+VLOOKUP('INFO SEAL'!N4634,$J$8:$V$50,3,FALSE)</f>
        <v>POSTE DE MADERA TRATADA DE 12 mts. CL.4</v>
      </c>
      <c r="M4683" s="33">
        <f t="shared" si="160"/>
        <v>1</v>
      </c>
    </row>
    <row r="4684" spans="1:13" x14ac:dyDescent="0.25">
      <c r="A4684" s="73">
        <f>+'INFO SEAL'!B4635</f>
        <v>4630</v>
      </c>
      <c r="B4684" s="180" t="str">
        <f t="shared" si="159"/>
        <v>SICODI</v>
      </c>
      <c r="C4684" s="180" t="str">
        <f>+'INFO SEAL'!C4635</f>
        <v>AREQUIPA</v>
      </c>
      <c r="D4684" s="180" t="str">
        <f>+'INFO SEAL'!D4635</f>
        <v>AREQUIPA</v>
      </c>
      <c r="E4684" s="180" t="str">
        <f>+'INFO SEAL'!E4635</f>
        <v>YANAHUARA</v>
      </c>
      <c r="F4684" s="180" t="str">
        <f>+IF('INFO SEAL'!I4635="BAJA TENSION","BT",IF('INFO SEAL'!I4635="MEDIA TENSION","MT","AT"))</f>
        <v>MT</v>
      </c>
      <c r="G4684" s="180">
        <f>+'INFO SEAL'!K4635</f>
        <v>13</v>
      </c>
      <c r="H4684" s="180" t="str">
        <f>+'INFO SEAL'!L4635</f>
        <v>POSTE</v>
      </c>
      <c r="I4684" s="180" t="str">
        <f>+'INFO SEAL'!M4635</f>
        <v>CONCRETO</v>
      </c>
      <c r="J4684" s="180" t="str">
        <f>+'INFO SEAL'!N4635&amp;"-"&amp;F4684</f>
        <v>PPC19-MT</v>
      </c>
      <c r="K4684" s="180"/>
      <c r="L4684" s="182" t="str">
        <f>+VLOOKUP('INFO SEAL'!N4635,$J$8:$V$50,3,FALSE)</f>
        <v>POSTE DE CONCRETO ARMADO DE 13/300/150/345</v>
      </c>
      <c r="M4684" s="33">
        <f t="shared" si="160"/>
        <v>0.5</v>
      </c>
    </row>
    <row r="4685" spans="1:13" x14ac:dyDescent="0.25">
      <c r="A4685" s="73">
        <f>+'INFO SEAL'!B4636</f>
        <v>4631</v>
      </c>
      <c r="B4685" s="180" t="str">
        <f t="shared" si="159"/>
        <v>SICODI</v>
      </c>
      <c r="C4685" s="180" t="str">
        <f>+'INFO SEAL'!C4636</f>
        <v>AREQUIPA</v>
      </c>
      <c r="D4685" s="180" t="str">
        <f>+'INFO SEAL'!D4636</f>
        <v>CONDESUYOS</v>
      </c>
      <c r="E4685" s="180" t="str">
        <f>+'INFO SEAL'!E4636</f>
        <v>CHUQUIBAMBA</v>
      </c>
      <c r="F4685" s="180" t="str">
        <f>+IF('INFO SEAL'!I4636="BAJA TENSION","BT",IF('INFO SEAL'!I4636="MEDIA TENSION","MT","AT"))</f>
        <v>MT</v>
      </c>
      <c r="G4685" s="180">
        <f>+'INFO SEAL'!K4636</f>
        <v>13</v>
      </c>
      <c r="H4685" s="180" t="str">
        <f>+'INFO SEAL'!L4636</f>
        <v>POSTE</v>
      </c>
      <c r="I4685" s="180" t="str">
        <f>+'INFO SEAL'!M4636</f>
        <v>CONCRETO</v>
      </c>
      <c r="J4685" s="180" t="str">
        <f>+'INFO SEAL'!N4636&amp;"-"&amp;F4685</f>
        <v>PPC18-MT</v>
      </c>
      <c r="K4685" s="180"/>
      <c r="L4685" s="182" t="str">
        <f>+VLOOKUP('INFO SEAL'!N4636,$J$8:$V$50,3,FALSE)</f>
        <v>POSTE DE CONCRETO ARMADO DE 13/200/140/335</v>
      </c>
      <c r="M4685" s="33">
        <f t="shared" si="160"/>
        <v>0.4</v>
      </c>
    </row>
    <row r="4686" spans="1:13" x14ac:dyDescent="0.25">
      <c r="A4686" s="73">
        <f>+'INFO SEAL'!B4637</f>
        <v>4632</v>
      </c>
      <c r="B4686" s="180" t="str">
        <f t="shared" si="159"/>
        <v>SICODI</v>
      </c>
      <c r="C4686" s="180" t="str">
        <f>+'INFO SEAL'!C4637</f>
        <v>AREQUIPA</v>
      </c>
      <c r="D4686" s="180" t="str">
        <f>+'INFO SEAL'!D4637</f>
        <v>AREQUIPA</v>
      </c>
      <c r="E4686" s="180" t="str">
        <f>+'INFO SEAL'!E4637</f>
        <v>SOCABAYA</v>
      </c>
      <c r="F4686" s="180" t="str">
        <f>+IF('INFO SEAL'!I4637="BAJA TENSION","BT",IF('INFO SEAL'!I4637="MEDIA TENSION","MT","AT"))</f>
        <v>MT</v>
      </c>
      <c r="G4686" s="180">
        <f>+'INFO SEAL'!K4637</f>
        <v>15</v>
      </c>
      <c r="H4686" s="180" t="str">
        <f>+'INFO SEAL'!L4637</f>
        <v>POSTE</v>
      </c>
      <c r="I4686" s="180" t="str">
        <f>+'INFO SEAL'!M4637</f>
        <v>CONCRETO</v>
      </c>
      <c r="J4686" s="180" t="str">
        <f>+'INFO SEAL'!N4637&amp;"-"&amp;F4686</f>
        <v>PPC23-MT</v>
      </c>
      <c r="K4686" s="180"/>
      <c r="L4686" s="182" t="str">
        <f>+VLOOKUP('INFO SEAL'!N4637,$J$8:$V$50,3,FALSE)</f>
        <v>POSTE DE CONCRETO ARMADO DE 15/300/140/365</v>
      </c>
      <c r="M4686" s="33">
        <f t="shared" si="160"/>
        <v>0.6</v>
      </c>
    </row>
    <row r="4687" spans="1:13" x14ac:dyDescent="0.25">
      <c r="A4687" s="73">
        <f>+'INFO SEAL'!B4638</f>
        <v>4633</v>
      </c>
      <c r="B4687" s="180" t="str">
        <f t="shared" si="159"/>
        <v>SICODI</v>
      </c>
      <c r="C4687" s="180" t="str">
        <f>+'INFO SEAL'!C4638</f>
        <v>AREQUIPA</v>
      </c>
      <c r="D4687" s="180" t="str">
        <f>+'INFO SEAL'!D4638</f>
        <v>CONDESUYOS</v>
      </c>
      <c r="E4687" s="180" t="str">
        <f>+'INFO SEAL'!E4638</f>
        <v>CHUQUIBAMBA</v>
      </c>
      <c r="F4687" s="180" t="str">
        <f>+IF('INFO SEAL'!I4638="BAJA TENSION","BT",IF('INFO SEAL'!I4638="MEDIA TENSION","MT","AT"))</f>
        <v>MT</v>
      </c>
      <c r="G4687" s="180">
        <f>+'INFO SEAL'!K4638</f>
        <v>13</v>
      </c>
      <c r="H4687" s="180" t="str">
        <f>+'INFO SEAL'!L4638</f>
        <v>POSTE</v>
      </c>
      <c r="I4687" s="180" t="str">
        <f>+'INFO SEAL'!M4638</f>
        <v>CONCRETO</v>
      </c>
      <c r="J4687" s="180" t="str">
        <f>+'INFO SEAL'!N4638&amp;"-"&amp;F4687</f>
        <v>PPC18-MT</v>
      </c>
      <c r="K4687" s="180"/>
      <c r="L4687" s="182" t="str">
        <f>+VLOOKUP('INFO SEAL'!N4638,$J$8:$V$50,3,FALSE)</f>
        <v>POSTE DE CONCRETO ARMADO DE 13/200/140/335</v>
      </c>
      <c r="M4687" s="33">
        <f t="shared" si="160"/>
        <v>0.4</v>
      </c>
    </row>
    <row r="4688" spans="1:13" x14ac:dyDescent="0.25">
      <c r="A4688" s="73">
        <f>+'INFO SEAL'!B4639</f>
        <v>4634</v>
      </c>
      <c r="B4688" s="180" t="str">
        <f t="shared" si="159"/>
        <v>SICODI</v>
      </c>
      <c r="C4688" s="180" t="str">
        <f>+'INFO SEAL'!C4639</f>
        <v>AREQUIPA</v>
      </c>
      <c r="D4688" s="180" t="str">
        <f>+'INFO SEAL'!D4639</f>
        <v>CONDESUYOS</v>
      </c>
      <c r="E4688" s="180" t="str">
        <f>+'INFO SEAL'!E4639</f>
        <v>IRAY</v>
      </c>
      <c r="F4688" s="180" t="str">
        <f>+IF('INFO SEAL'!I4639="BAJA TENSION","BT",IF('INFO SEAL'!I4639="MEDIA TENSION","MT","AT"))</f>
        <v>MT</v>
      </c>
      <c r="G4688" s="180">
        <f>+'INFO SEAL'!K4639</f>
        <v>12</v>
      </c>
      <c r="H4688" s="180" t="str">
        <f>+'INFO SEAL'!L4639</f>
        <v>POSTE</v>
      </c>
      <c r="I4688" s="180" t="str">
        <f>+'INFO SEAL'!M4639</f>
        <v>MADERA</v>
      </c>
      <c r="J4688" s="180" t="str">
        <f>+'INFO SEAL'!N4639&amp;"-"&amp;F4688</f>
        <v>PPM19-MT</v>
      </c>
      <c r="K4688" s="180"/>
      <c r="L4688" s="182" t="str">
        <f>+VLOOKUP('INFO SEAL'!N4639,$J$8:$V$50,3,FALSE)</f>
        <v>POSTE DE MADERA TRATADA DE 12 mts. CL.4</v>
      </c>
      <c r="M4688" s="33">
        <f t="shared" si="160"/>
        <v>1</v>
      </c>
    </row>
    <row r="4689" spans="1:13" x14ac:dyDescent="0.25">
      <c r="A4689" s="73">
        <f>+'INFO SEAL'!B4640</f>
        <v>4635</v>
      </c>
      <c r="B4689" s="180" t="str">
        <f t="shared" si="159"/>
        <v>SICODI</v>
      </c>
      <c r="C4689" s="180" t="str">
        <f>+'INFO SEAL'!C4640</f>
        <v>AREQUIPA</v>
      </c>
      <c r="D4689" s="180" t="str">
        <f>+'INFO SEAL'!D4640</f>
        <v>CONDESUYOS</v>
      </c>
      <c r="E4689" s="180" t="str">
        <f>+'INFO SEAL'!E4640</f>
        <v>IRAY</v>
      </c>
      <c r="F4689" s="180" t="str">
        <f>+IF('INFO SEAL'!I4640="BAJA TENSION","BT",IF('INFO SEAL'!I4640="MEDIA TENSION","MT","AT"))</f>
        <v>MT</v>
      </c>
      <c r="G4689" s="180">
        <f>+'INFO SEAL'!K4640</f>
        <v>13</v>
      </c>
      <c r="H4689" s="180" t="str">
        <f>+'INFO SEAL'!L4640</f>
        <v>POSTE</v>
      </c>
      <c r="I4689" s="180" t="str">
        <f>+'INFO SEAL'!M4640</f>
        <v>CONCRETO</v>
      </c>
      <c r="J4689" s="180" t="str">
        <f>+'INFO SEAL'!N4640&amp;"-"&amp;F4689</f>
        <v>PPC18-MT</v>
      </c>
      <c r="K4689" s="180"/>
      <c r="L4689" s="182" t="str">
        <f>+VLOOKUP('INFO SEAL'!N4640,$J$8:$V$50,3,FALSE)</f>
        <v>POSTE DE CONCRETO ARMADO DE 13/200/140/335</v>
      </c>
      <c r="M4689" s="33">
        <f t="shared" si="160"/>
        <v>0.4</v>
      </c>
    </row>
    <row r="4690" spans="1:13" x14ac:dyDescent="0.25">
      <c r="A4690" s="73">
        <f>+'INFO SEAL'!B4641</f>
        <v>4636</v>
      </c>
      <c r="B4690" s="180" t="str">
        <f t="shared" si="159"/>
        <v>SICODI</v>
      </c>
      <c r="C4690" s="180" t="str">
        <f>+'INFO SEAL'!C4641</f>
        <v>AREQUIPA</v>
      </c>
      <c r="D4690" s="180" t="str">
        <f>+'INFO SEAL'!D4641</f>
        <v>AREQUIPA</v>
      </c>
      <c r="E4690" s="180" t="str">
        <f>+'INFO SEAL'!E4641</f>
        <v>AREQUIPA</v>
      </c>
      <c r="F4690" s="180" t="str">
        <f>+IF('INFO SEAL'!I4641="BAJA TENSION","BT",IF('INFO SEAL'!I4641="MEDIA TENSION","MT","AT"))</f>
        <v>MT</v>
      </c>
      <c r="G4690" s="180">
        <f>+'INFO SEAL'!K4641</f>
        <v>13</v>
      </c>
      <c r="H4690" s="180" t="str">
        <f>+'INFO SEAL'!L4641</f>
        <v>POSTE</v>
      </c>
      <c r="I4690" s="180" t="str">
        <f>+'INFO SEAL'!M4641</f>
        <v>CONCRETO</v>
      </c>
      <c r="J4690" s="180" t="str">
        <f>+'INFO SEAL'!N4641&amp;"-"&amp;F4690</f>
        <v>PPC19-MT</v>
      </c>
      <c r="K4690" s="180"/>
      <c r="L4690" s="182" t="str">
        <f>+VLOOKUP('INFO SEAL'!N4641,$J$8:$V$50,3,FALSE)</f>
        <v>POSTE DE CONCRETO ARMADO DE 13/300/150/345</v>
      </c>
      <c r="M4690" s="33">
        <f t="shared" si="160"/>
        <v>0.5</v>
      </c>
    </row>
    <row r="4691" spans="1:13" x14ac:dyDescent="0.25">
      <c r="A4691" s="73">
        <f>+'INFO SEAL'!B4642</f>
        <v>4637</v>
      </c>
      <c r="B4691" s="180" t="str">
        <f t="shared" si="159"/>
        <v>SICODI</v>
      </c>
      <c r="C4691" s="180" t="str">
        <f>+'INFO SEAL'!C4642</f>
        <v>AREQUIPA</v>
      </c>
      <c r="D4691" s="180" t="str">
        <f>+'INFO SEAL'!D4642</f>
        <v>CONDESUYOS</v>
      </c>
      <c r="E4691" s="180" t="str">
        <f>+'INFO SEAL'!E4642</f>
        <v>CHUQUIBAMBA</v>
      </c>
      <c r="F4691" s="180" t="str">
        <f>+IF('INFO SEAL'!I4642="BAJA TENSION","BT",IF('INFO SEAL'!I4642="MEDIA TENSION","MT","AT"))</f>
        <v>MT</v>
      </c>
      <c r="G4691" s="180">
        <f>+'INFO SEAL'!K4642</f>
        <v>13</v>
      </c>
      <c r="H4691" s="180" t="str">
        <f>+'INFO SEAL'!L4642</f>
        <v>POSTE</v>
      </c>
      <c r="I4691" s="180" t="str">
        <f>+'INFO SEAL'!M4642</f>
        <v>CONCRETO</v>
      </c>
      <c r="J4691" s="180" t="str">
        <f>+'INFO SEAL'!N4642&amp;"-"&amp;F4691</f>
        <v>PPC18-MT</v>
      </c>
      <c r="K4691" s="180"/>
      <c r="L4691" s="182" t="str">
        <f>+VLOOKUP('INFO SEAL'!N4642,$J$8:$V$50,3,FALSE)</f>
        <v>POSTE DE CONCRETO ARMADO DE 13/200/140/335</v>
      </c>
      <c r="M4691" s="33">
        <f t="shared" si="160"/>
        <v>0.4</v>
      </c>
    </row>
    <row r="4692" spans="1:13" x14ac:dyDescent="0.25">
      <c r="A4692" s="73">
        <f>+'INFO SEAL'!B4643</f>
        <v>4638</v>
      </c>
      <c r="B4692" s="180" t="str">
        <f t="shared" si="159"/>
        <v>SICODI</v>
      </c>
      <c r="C4692" s="180" t="str">
        <f>+'INFO SEAL'!C4643</f>
        <v>AREQUIPA</v>
      </c>
      <c r="D4692" s="180" t="str">
        <f>+'INFO SEAL'!D4643</f>
        <v>AREQUIPA</v>
      </c>
      <c r="E4692" s="180" t="str">
        <f>+'INFO SEAL'!E4643</f>
        <v>AREQUIPA</v>
      </c>
      <c r="F4692" s="180" t="str">
        <f>+IF('INFO SEAL'!I4643="BAJA TENSION","BT",IF('INFO SEAL'!I4643="MEDIA TENSION","MT","AT"))</f>
        <v>MT</v>
      </c>
      <c r="G4692" s="180">
        <f>+'INFO SEAL'!K4643</f>
        <v>13</v>
      </c>
      <c r="H4692" s="180" t="str">
        <f>+'INFO SEAL'!L4643</f>
        <v>POSTE</v>
      </c>
      <c r="I4692" s="180" t="str">
        <f>+'INFO SEAL'!M4643</f>
        <v>CONCRETO</v>
      </c>
      <c r="J4692" s="180" t="str">
        <f>+'INFO SEAL'!N4643&amp;"-"&amp;F4692</f>
        <v>PPC19-MT</v>
      </c>
      <c r="K4692" s="180"/>
      <c r="L4692" s="182" t="str">
        <f>+VLOOKUP('INFO SEAL'!N4643,$J$8:$V$50,3,FALSE)</f>
        <v>POSTE DE CONCRETO ARMADO DE 13/300/150/345</v>
      </c>
      <c r="M4692" s="33">
        <f t="shared" si="160"/>
        <v>0.5</v>
      </c>
    </row>
    <row r="4693" spans="1:13" x14ac:dyDescent="0.25">
      <c r="A4693" s="73">
        <f>+'INFO SEAL'!B4644</f>
        <v>4639</v>
      </c>
      <c r="B4693" s="180" t="str">
        <f t="shared" si="159"/>
        <v>SICODI</v>
      </c>
      <c r="C4693" s="180" t="str">
        <f>+'INFO SEAL'!C4644</f>
        <v>AREQUIPA</v>
      </c>
      <c r="D4693" s="180" t="str">
        <f>+'INFO SEAL'!D4644</f>
        <v>CONDESUYOS</v>
      </c>
      <c r="E4693" s="180" t="str">
        <f>+'INFO SEAL'!E4644</f>
        <v>CHUQUIBAMBA</v>
      </c>
      <c r="F4693" s="180" t="str">
        <f>+IF('INFO SEAL'!I4644="BAJA TENSION","BT",IF('INFO SEAL'!I4644="MEDIA TENSION","MT","AT"))</f>
        <v>MT</v>
      </c>
      <c r="G4693" s="180">
        <f>+'INFO SEAL'!K4644</f>
        <v>12</v>
      </c>
      <c r="H4693" s="180" t="str">
        <f>+'INFO SEAL'!L4644</f>
        <v>POSTE</v>
      </c>
      <c r="I4693" s="180" t="str">
        <f>+'INFO SEAL'!M4644</f>
        <v>CONCRETO</v>
      </c>
      <c r="J4693" s="180" t="str">
        <f>+'INFO SEAL'!N4644&amp;"-"&amp;F4693</f>
        <v>PPC15-MT</v>
      </c>
      <c r="K4693" s="180"/>
      <c r="L4693" s="182" t="str">
        <f>+VLOOKUP('INFO SEAL'!N4644,$J$8:$V$50,3,FALSE)</f>
        <v>POSTE DE CONCRETO ARMADO DE 12/200/120/300</v>
      </c>
      <c r="M4693" s="33">
        <f t="shared" si="160"/>
        <v>0.3</v>
      </c>
    </row>
    <row r="4694" spans="1:13" x14ac:dyDescent="0.25">
      <c r="A4694" s="73">
        <f>+'INFO SEAL'!B4645</f>
        <v>4640</v>
      </c>
      <c r="B4694" s="180" t="str">
        <f t="shared" si="159"/>
        <v>SICODI</v>
      </c>
      <c r="C4694" s="180" t="str">
        <f>+'INFO SEAL'!C4645</f>
        <v>AREQUIPA</v>
      </c>
      <c r="D4694" s="180" t="str">
        <f>+'INFO SEAL'!D4645</f>
        <v>CONDESUYOS</v>
      </c>
      <c r="E4694" s="180" t="str">
        <f>+'INFO SEAL'!E4645</f>
        <v>CHUQUIBAMBA</v>
      </c>
      <c r="F4694" s="180" t="str">
        <f>+IF('INFO SEAL'!I4645="BAJA TENSION","BT",IF('INFO SEAL'!I4645="MEDIA TENSION","MT","AT"))</f>
        <v>MT</v>
      </c>
      <c r="G4694" s="180">
        <f>+'INFO SEAL'!K4645</f>
        <v>13</v>
      </c>
      <c r="H4694" s="180" t="str">
        <f>+'INFO SEAL'!L4645</f>
        <v>POSTE</v>
      </c>
      <c r="I4694" s="180" t="str">
        <f>+'INFO SEAL'!M4645</f>
        <v>CONCRETO</v>
      </c>
      <c r="J4694" s="180" t="str">
        <f>+'INFO SEAL'!N4645&amp;"-"&amp;F4694</f>
        <v>PPC18-MT</v>
      </c>
      <c r="K4694" s="180"/>
      <c r="L4694" s="182" t="str">
        <f>+VLOOKUP('INFO SEAL'!N4645,$J$8:$V$50,3,FALSE)</f>
        <v>POSTE DE CONCRETO ARMADO DE 13/200/140/335</v>
      </c>
      <c r="M4694" s="33">
        <f t="shared" si="160"/>
        <v>0.4</v>
      </c>
    </row>
    <row r="4695" spans="1:13" x14ac:dyDescent="0.25">
      <c r="A4695" s="73">
        <f>+'INFO SEAL'!B4646</f>
        <v>4641</v>
      </c>
      <c r="B4695" s="180" t="str">
        <f t="shared" si="159"/>
        <v>SICODI</v>
      </c>
      <c r="C4695" s="180" t="str">
        <f>+'INFO SEAL'!C4646</f>
        <v>AREQUIPA</v>
      </c>
      <c r="D4695" s="180" t="str">
        <f>+'INFO SEAL'!D4646</f>
        <v>CONDESUYOS</v>
      </c>
      <c r="E4695" s="180" t="str">
        <f>+'INFO SEAL'!E4646</f>
        <v>CHUQUIBAMBA</v>
      </c>
      <c r="F4695" s="180" t="str">
        <f>+IF('INFO SEAL'!I4646="BAJA TENSION","BT",IF('INFO SEAL'!I4646="MEDIA TENSION","MT","AT"))</f>
        <v>MT</v>
      </c>
      <c r="G4695" s="180">
        <f>+'INFO SEAL'!K4646</f>
        <v>12</v>
      </c>
      <c r="H4695" s="180" t="str">
        <f>+'INFO SEAL'!L4646</f>
        <v>POSTE</v>
      </c>
      <c r="I4695" s="180" t="str">
        <f>+'INFO SEAL'!M4646</f>
        <v>CONCRETO</v>
      </c>
      <c r="J4695" s="180" t="str">
        <f>+'INFO SEAL'!N4646&amp;"-"&amp;F4695</f>
        <v>PPC15-MT</v>
      </c>
      <c r="K4695" s="180"/>
      <c r="L4695" s="182" t="str">
        <f>+VLOOKUP('INFO SEAL'!N4646,$J$8:$V$50,3,FALSE)</f>
        <v>POSTE DE CONCRETO ARMADO DE 12/200/120/300</v>
      </c>
      <c r="M4695" s="33">
        <f t="shared" si="160"/>
        <v>0.3</v>
      </c>
    </row>
    <row r="4696" spans="1:13" x14ac:dyDescent="0.25">
      <c r="A4696" s="73">
        <f>+'INFO SEAL'!B4647</f>
        <v>4642</v>
      </c>
      <c r="B4696" s="180" t="str">
        <f t="shared" si="159"/>
        <v>SICODI</v>
      </c>
      <c r="C4696" s="180" t="str">
        <f>+'INFO SEAL'!C4647</f>
        <v>AREQUIPA</v>
      </c>
      <c r="D4696" s="180" t="str">
        <f>+'INFO SEAL'!D4647</f>
        <v>AREQUIPA</v>
      </c>
      <c r="E4696" s="180" t="str">
        <f>+'INFO SEAL'!E4647</f>
        <v>CAYMA</v>
      </c>
      <c r="F4696" s="180" t="str">
        <f>+IF('INFO SEAL'!I4647="BAJA TENSION","BT",IF('INFO SEAL'!I4647="MEDIA TENSION","MT","AT"))</f>
        <v>MT</v>
      </c>
      <c r="G4696" s="180">
        <f>+'INFO SEAL'!K4647</f>
        <v>13</v>
      </c>
      <c r="H4696" s="180" t="str">
        <f>+'INFO SEAL'!L4647</f>
        <v>POSTE</v>
      </c>
      <c r="I4696" s="180" t="str">
        <f>+'INFO SEAL'!M4647</f>
        <v>CONCRETO</v>
      </c>
      <c r="J4696" s="180" t="str">
        <f>+'INFO SEAL'!N4647&amp;"-"&amp;F4696</f>
        <v>PPC19-MT</v>
      </c>
      <c r="K4696" s="180"/>
      <c r="L4696" s="182" t="str">
        <f>+VLOOKUP('INFO SEAL'!N4647,$J$8:$V$50,3,FALSE)</f>
        <v>POSTE DE CONCRETO ARMADO DE 13/300/150/345</v>
      </c>
      <c r="M4696" s="33">
        <f t="shared" si="160"/>
        <v>0.5</v>
      </c>
    </row>
    <row r="4697" spans="1:13" x14ac:dyDescent="0.25">
      <c r="A4697" s="73">
        <f>+'INFO SEAL'!B4648</f>
        <v>4643</v>
      </c>
      <c r="B4697" s="180" t="str">
        <f t="shared" si="159"/>
        <v>SICODI</v>
      </c>
      <c r="C4697" s="180" t="str">
        <f>+'INFO SEAL'!C4648</f>
        <v>AREQUIPA</v>
      </c>
      <c r="D4697" s="180" t="str">
        <f>+'INFO SEAL'!D4648</f>
        <v>AREQUIPA</v>
      </c>
      <c r="E4697" s="180" t="str">
        <f>+'INFO SEAL'!E4648</f>
        <v>CAYMA</v>
      </c>
      <c r="F4697" s="180" t="str">
        <f>+IF('INFO SEAL'!I4648="BAJA TENSION","BT",IF('INFO SEAL'!I4648="MEDIA TENSION","MT","AT"))</f>
        <v>MT</v>
      </c>
      <c r="G4697" s="180">
        <f>+'INFO SEAL'!K4648</f>
        <v>13</v>
      </c>
      <c r="H4697" s="180" t="str">
        <f>+'INFO SEAL'!L4648</f>
        <v>POSTE</v>
      </c>
      <c r="I4697" s="180" t="str">
        <f>+'INFO SEAL'!M4648</f>
        <v>CONCRETO</v>
      </c>
      <c r="J4697" s="180" t="str">
        <f>+'INFO SEAL'!N4648&amp;"-"&amp;F4697</f>
        <v>PPC19-MT</v>
      </c>
      <c r="K4697" s="180"/>
      <c r="L4697" s="182" t="str">
        <f>+VLOOKUP('INFO SEAL'!N4648,$J$8:$V$50,3,FALSE)</f>
        <v>POSTE DE CONCRETO ARMADO DE 13/300/150/345</v>
      </c>
      <c r="M4697" s="33">
        <f t="shared" si="160"/>
        <v>0.5</v>
      </c>
    </row>
    <row r="4698" spans="1:13" x14ac:dyDescent="0.25">
      <c r="A4698" s="73">
        <f>+'INFO SEAL'!B4649</f>
        <v>4644</v>
      </c>
      <c r="B4698" s="180" t="str">
        <f t="shared" si="159"/>
        <v>MOD INV_2018</v>
      </c>
      <c r="C4698" s="180" t="str">
        <f>+'INFO SEAL'!C4649</f>
        <v>AREQUIPA</v>
      </c>
      <c r="D4698" s="180" t="str">
        <f>+'INFO SEAL'!D4649</f>
        <v>ISLAY</v>
      </c>
      <c r="E4698" s="180" t="str">
        <f>+'INFO SEAL'!E4649</f>
        <v>COCACHACRA</v>
      </c>
      <c r="F4698" s="180" t="str">
        <f>+IF('INFO SEAL'!I4649="BAJA TENSION","BT",IF('INFO SEAL'!I4649="MEDIA TENSION","MT","AT"))</f>
        <v>AT</v>
      </c>
      <c r="G4698" s="180">
        <f>+'INFO SEAL'!K4649</f>
        <v>13</v>
      </c>
      <c r="H4698" s="180" t="str">
        <f>+'INFO SEAL'!L4649</f>
        <v>POSTE</v>
      </c>
      <c r="I4698" s="180" t="str">
        <f>+'INFO SEAL'!M4649</f>
        <v>CONCRETO</v>
      </c>
      <c r="J4698" s="180" t="str">
        <f>+'INFO SEAL'!N4649&amp;"-"&amp;F4698</f>
        <v>EC033COR0S0-120-S3-AT</v>
      </c>
      <c r="K4698" s="180"/>
      <c r="L4698" s="182" t="str">
        <f>+VLOOKUP('INFO SEAL'!N4649,$J$8:$V$50,3,FALSE)</f>
        <v>1 Poste de concreto (15/900) de suspensión (30°) Tipo SU11-15</v>
      </c>
      <c r="M4698" s="33">
        <f t="shared" si="160"/>
        <v>1.3</v>
      </c>
    </row>
    <row r="4699" spans="1:13" x14ac:dyDescent="0.25">
      <c r="A4699" s="73">
        <f>+'INFO SEAL'!B4650</f>
        <v>4645</v>
      </c>
      <c r="B4699" s="180" t="str">
        <f t="shared" si="159"/>
        <v>SICODI</v>
      </c>
      <c r="C4699" s="180" t="str">
        <f>+'INFO SEAL'!C4650</f>
        <v>AREQUIPA</v>
      </c>
      <c r="D4699" s="180" t="str">
        <f>+'INFO SEAL'!D4650</f>
        <v>CONDESUYOS</v>
      </c>
      <c r="E4699" s="180" t="str">
        <f>+'INFO SEAL'!E4650</f>
        <v>CHUQUIBAMBA</v>
      </c>
      <c r="F4699" s="180" t="str">
        <f>+IF('INFO SEAL'!I4650="BAJA TENSION","BT",IF('INFO SEAL'!I4650="MEDIA TENSION","MT","AT"))</f>
        <v>MT</v>
      </c>
      <c r="G4699" s="180">
        <f>+'INFO SEAL'!K4650</f>
        <v>13</v>
      </c>
      <c r="H4699" s="180" t="str">
        <f>+'INFO SEAL'!L4650</f>
        <v>POSTE</v>
      </c>
      <c r="I4699" s="180" t="str">
        <f>+'INFO SEAL'!M4650</f>
        <v>CONCRETO</v>
      </c>
      <c r="J4699" s="180" t="str">
        <f>+'INFO SEAL'!N4650&amp;"-"&amp;F4699</f>
        <v>PPC18-MT</v>
      </c>
      <c r="K4699" s="180"/>
      <c r="L4699" s="182" t="str">
        <f>+VLOOKUP('INFO SEAL'!N4650,$J$8:$V$50,3,FALSE)</f>
        <v>POSTE DE CONCRETO ARMADO DE 13/200/140/335</v>
      </c>
      <c r="M4699" s="33">
        <f t="shared" si="160"/>
        <v>0.4</v>
      </c>
    </row>
    <row r="4700" spans="1:13" x14ac:dyDescent="0.25">
      <c r="A4700" s="73">
        <f>+'INFO SEAL'!B4651</f>
        <v>4646</v>
      </c>
      <c r="B4700" s="180" t="str">
        <f t="shared" si="159"/>
        <v>SICODI</v>
      </c>
      <c r="C4700" s="180" t="str">
        <f>+'INFO SEAL'!C4651</f>
        <v>AREQUIPA</v>
      </c>
      <c r="D4700" s="180" t="str">
        <f>+'INFO SEAL'!D4651</f>
        <v>AREQUIPA</v>
      </c>
      <c r="E4700" s="180" t="str">
        <f>+'INFO SEAL'!E4651</f>
        <v>CAYMA</v>
      </c>
      <c r="F4700" s="180" t="str">
        <f>+IF('INFO SEAL'!I4651="BAJA TENSION","BT",IF('INFO SEAL'!I4651="MEDIA TENSION","MT","AT"))</f>
        <v>MT</v>
      </c>
      <c r="G4700" s="180">
        <f>+'INFO SEAL'!K4651</f>
        <v>14</v>
      </c>
      <c r="H4700" s="180" t="str">
        <f>+'INFO SEAL'!L4651</f>
        <v>POSTE</v>
      </c>
      <c r="I4700" s="180" t="str">
        <f>+'INFO SEAL'!M4651</f>
        <v>CONCRETO</v>
      </c>
      <c r="J4700" s="180" t="str">
        <f>+'INFO SEAL'!N4651&amp;"-"&amp;F4700</f>
        <v>PPC22-MT</v>
      </c>
      <c r="K4700" s="180"/>
      <c r="L4700" s="182" t="str">
        <f>+VLOOKUP('INFO SEAL'!N4651,$J$8:$V$50,3,FALSE)</f>
        <v>POSTE DE CONCRETO ARMADO DE 15/200/135/360</v>
      </c>
      <c r="M4700" s="33">
        <f t="shared" si="160"/>
        <v>0.5</v>
      </c>
    </row>
    <row r="4701" spans="1:13" x14ac:dyDescent="0.25">
      <c r="A4701" s="73">
        <f>+'INFO SEAL'!B4652</f>
        <v>4647</v>
      </c>
      <c r="B4701" s="180" t="str">
        <f t="shared" si="159"/>
        <v>SICODI</v>
      </c>
      <c r="C4701" s="180" t="str">
        <f>+'INFO SEAL'!C4652</f>
        <v>AREQUIPA</v>
      </c>
      <c r="D4701" s="180" t="str">
        <f>+'INFO SEAL'!D4652</f>
        <v>AREQUIPA</v>
      </c>
      <c r="E4701" s="180" t="str">
        <f>+'INFO SEAL'!E4652</f>
        <v>AREQUIPA</v>
      </c>
      <c r="F4701" s="180" t="str">
        <f>+IF('INFO SEAL'!I4652="BAJA TENSION","BT",IF('INFO SEAL'!I4652="MEDIA TENSION","MT","AT"))</f>
        <v>MT</v>
      </c>
      <c r="G4701" s="180">
        <f>+'INFO SEAL'!K4652</f>
        <v>13</v>
      </c>
      <c r="H4701" s="180" t="str">
        <f>+'INFO SEAL'!L4652</f>
        <v>POSTE</v>
      </c>
      <c r="I4701" s="180" t="str">
        <f>+'INFO SEAL'!M4652</f>
        <v>CONCRETO</v>
      </c>
      <c r="J4701" s="180" t="str">
        <f>+'INFO SEAL'!N4652&amp;"-"&amp;F4701</f>
        <v>PPC19-MT</v>
      </c>
      <c r="K4701" s="180"/>
      <c r="L4701" s="182" t="str">
        <f>+VLOOKUP('INFO SEAL'!N4652,$J$8:$V$50,3,FALSE)</f>
        <v>POSTE DE CONCRETO ARMADO DE 13/300/150/345</v>
      </c>
      <c r="M4701" s="33">
        <f t="shared" si="160"/>
        <v>0.5</v>
      </c>
    </row>
    <row r="4702" spans="1:13" x14ac:dyDescent="0.25">
      <c r="A4702" s="73">
        <f>+'INFO SEAL'!B4653</f>
        <v>4648</v>
      </c>
      <c r="B4702" s="180" t="str">
        <f t="shared" si="159"/>
        <v>SICODI</v>
      </c>
      <c r="C4702" s="180" t="str">
        <f>+'INFO SEAL'!C4653</f>
        <v>AREQUIPA</v>
      </c>
      <c r="D4702" s="180" t="str">
        <f>+'INFO SEAL'!D4653</f>
        <v>AREQUIPA</v>
      </c>
      <c r="E4702" s="180" t="str">
        <f>+'INFO SEAL'!E4653</f>
        <v>LA JOYA</v>
      </c>
      <c r="F4702" s="180" t="str">
        <f>+IF('INFO SEAL'!I4653="BAJA TENSION","BT",IF('INFO SEAL'!I4653="MEDIA TENSION","MT","AT"))</f>
        <v>MT</v>
      </c>
      <c r="G4702" s="180">
        <f>+'INFO SEAL'!K4653</f>
        <v>12</v>
      </c>
      <c r="H4702" s="180" t="str">
        <f>+'INFO SEAL'!L4653</f>
        <v>POSTE</v>
      </c>
      <c r="I4702" s="180" t="str">
        <f>+'INFO SEAL'!M4653</f>
        <v>CONCRETO</v>
      </c>
      <c r="J4702" s="180" t="str">
        <f>+'INFO SEAL'!N4653&amp;"-"&amp;F4702</f>
        <v>PPC15-MT</v>
      </c>
      <c r="K4702" s="180"/>
      <c r="L4702" s="182" t="str">
        <f>+VLOOKUP('INFO SEAL'!N4653,$J$8:$V$50,3,FALSE)</f>
        <v>POSTE DE CONCRETO ARMADO DE 12/200/120/300</v>
      </c>
      <c r="M4702" s="33">
        <f t="shared" si="160"/>
        <v>0.3</v>
      </c>
    </row>
    <row r="4703" spans="1:13" x14ac:dyDescent="0.25">
      <c r="A4703" s="73">
        <f>+'INFO SEAL'!B4654</f>
        <v>4649</v>
      </c>
      <c r="B4703" s="180" t="str">
        <f t="shared" si="159"/>
        <v>SICODI</v>
      </c>
      <c r="C4703" s="180" t="str">
        <f>+'INFO SEAL'!C4654</f>
        <v>AREQUIPA</v>
      </c>
      <c r="D4703" s="180" t="str">
        <f>+'INFO SEAL'!D4654</f>
        <v>AREQUIPA</v>
      </c>
      <c r="E4703" s="180" t="str">
        <f>+'INFO SEAL'!E4654</f>
        <v>LA JOYA</v>
      </c>
      <c r="F4703" s="180" t="str">
        <f>+IF('INFO SEAL'!I4654="BAJA TENSION","BT",IF('INFO SEAL'!I4654="MEDIA TENSION","MT","AT"))</f>
        <v>MT</v>
      </c>
      <c r="G4703" s="180">
        <f>+'INFO SEAL'!K4654</f>
        <v>12</v>
      </c>
      <c r="H4703" s="180" t="str">
        <f>+'INFO SEAL'!L4654</f>
        <v>POSTE</v>
      </c>
      <c r="I4703" s="180" t="str">
        <f>+'INFO SEAL'!M4654</f>
        <v>CONCRETO</v>
      </c>
      <c r="J4703" s="180" t="str">
        <f>+'INFO SEAL'!N4654&amp;"-"&amp;F4703</f>
        <v>PPC15-MT</v>
      </c>
      <c r="K4703" s="180"/>
      <c r="L4703" s="182" t="str">
        <f>+VLOOKUP('INFO SEAL'!N4654,$J$8:$V$50,3,FALSE)</f>
        <v>POSTE DE CONCRETO ARMADO DE 12/200/120/300</v>
      </c>
      <c r="M4703" s="33">
        <f t="shared" si="160"/>
        <v>0.3</v>
      </c>
    </row>
    <row r="4704" spans="1:13" x14ac:dyDescent="0.25">
      <c r="A4704" s="73">
        <f>+'INFO SEAL'!B4655</f>
        <v>4650</v>
      </c>
      <c r="B4704" s="180" t="str">
        <f t="shared" si="159"/>
        <v>SICODI</v>
      </c>
      <c r="C4704" s="180" t="str">
        <f>+'INFO SEAL'!C4655</f>
        <v>AREQUIPA</v>
      </c>
      <c r="D4704" s="180" t="str">
        <f>+'INFO SEAL'!D4655</f>
        <v>AREQUIPA</v>
      </c>
      <c r="E4704" s="180" t="str">
        <f>+'INFO SEAL'!E4655</f>
        <v>AREQUIPA</v>
      </c>
      <c r="F4704" s="180" t="str">
        <f>+IF('INFO SEAL'!I4655="BAJA TENSION","BT",IF('INFO SEAL'!I4655="MEDIA TENSION","MT","AT"))</f>
        <v>MT</v>
      </c>
      <c r="G4704" s="180">
        <f>+'INFO SEAL'!K4655</f>
        <v>13</v>
      </c>
      <c r="H4704" s="180" t="str">
        <f>+'INFO SEAL'!L4655</f>
        <v>POSTE</v>
      </c>
      <c r="I4704" s="180" t="str">
        <f>+'INFO SEAL'!M4655</f>
        <v>CONCRETO</v>
      </c>
      <c r="J4704" s="180" t="str">
        <f>+'INFO SEAL'!N4655&amp;"-"&amp;F4704</f>
        <v>PPC19-MT</v>
      </c>
      <c r="K4704" s="180"/>
      <c r="L4704" s="182" t="str">
        <f>+VLOOKUP('INFO SEAL'!N4655,$J$8:$V$50,3,FALSE)</f>
        <v>POSTE DE CONCRETO ARMADO DE 13/300/150/345</v>
      </c>
      <c r="M4704" s="33">
        <f t="shared" si="160"/>
        <v>0.5</v>
      </c>
    </row>
    <row r="4705" spans="1:13" x14ac:dyDescent="0.25">
      <c r="A4705" s="73">
        <f>+'INFO SEAL'!B4656</f>
        <v>4651</v>
      </c>
      <c r="B4705" s="180" t="str">
        <f t="shared" si="159"/>
        <v>SICODI</v>
      </c>
      <c r="C4705" s="180" t="str">
        <f>+'INFO SEAL'!C4656</f>
        <v>AREQUIPA</v>
      </c>
      <c r="D4705" s="180" t="str">
        <f>+'INFO SEAL'!D4656</f>
        <v>AREQUIPA</v>
      </c>
      <c r="E4705" s="180" t="str">
        <f>+'INFO SEAL'!E4656</f>
        <v>AREQUIPA</v>
      </c>
      <c r="F4705" s="180" t="str">
        <f>+IF('INFO SEAL'!I4656="BAJA TENSION","BT",IF('INFO SEAL'!I4656="MEDIA TENSION","MT","AT"))</f>
        <v>MT</v>
      </c>
      <c r="G4705" s="180">
        <f>+'INFO SEAL'!K4656</f>
        <v>12</v>
      </c>
      <c r="H4705" s="180" t="str">
        <f>+'INFO SEAL'!L4656</f>
        <v>POSTE</v>
      </c>
      <c r="I4705" s="180" t="str">
        <f>+'INFO SEAL'!M4656</f>
        <v>CONCRETO</v>
      </c>
      <c r="J4705" s="180" t="str">
        <f>+'INFO SEAL'!N4656&amp;"-"&amp;F4705</f>
        <v>PPC15-MT</v>
      </c>
      <c r="K4705" s="180"/>
      <c r="L4705" s="182" t="str">
        <f>+VLOOKUP('INFO SEAL'!N4656,$J$8:$V$50,3,FALSE)</f>
        <v>POSTE DE CONCRETO ARMADO DE 12/200/120/300</v>
      </c>
      <c r="M4705" s="33">
        <f t="shared" si="160"/>
        <v>0.3</v>
      </c>
    </row>
    <row r="4706" spans="1:13" x14ac:dyDescent="0.25">
      <c r="A4706" s="73">
        <f>+'INFO SEAL'!B4657</f>
        <v>4652</v>
      </c>
      <c r="B4706" s="180" t="str">
        <f t="shared" si="159"/>
        <v>SICODI</v>
      </c>
      <c r="C4706" s="180" t="str">
        <f>+'INFO SEAL'!C4657</f>
        <v>AREQUIPA</v>
      </c>
      <c r="D4706" s="180" t="str">
        <f>+'INFO SEAL'!D4657</f>
        <v>AREQUIPA</v>
      </c>
      <c r="E4706" s="180" t="str">
        <f>+'INFO SEAL'!E4657</f>
        <v>LA JOYA</v>
      </c>
      <c r="F4706" s="180" t="str">
        <f>+IF('INFO SEAL'!I4657="BAJA TENSION","BT",IF('INFO SEAL'!I4657="MEDIA TENSION","MT","AT"))</f>
        <v>BT</v>
      </c>
      <c r="G4706" s="180">
        <f>+'INFO SEAL'!K4657</f>
        <v>7</v>
      </c>
      <c r="H4706" s="180" t="str">
        <f>+'INFO SEAL'!L4657</f>
        <v>POSTE</v>
      </c>
      <c r="I4706" s="180" t="str">
        <f>+'INFO SEAL'!M4657</f>
        <v>CONCRETO</v>
      </c>
      <c r="J4706" s="180" t="str">
        <f>+'INFO SEAL'!N4657&amp;"-"&amp;F4706</f>
        <v>PPC03-BT</v>
      </c>
      <c r="K4706" s="180"/>
      <c r="L4706" s="182" t="str">
        <f>+VLOOKUP('INFO SEAL'!N4657,$J$8:$V$50,3,FALSE)</f>
        <v>POSTE DE CONCRETO ARMADO DE  7/300/120/225</v>
      </c>
      <c r="M4706" s="33">
        <f t="shared" si="160"/>
        <v>0.1</v>
      </c>
    </row>
    <row r="4707" spans="1:13" x14ac:dyDescent="0.25">
      <c r="A4707" s="73">
        <f>+'INFO SEAL'!B4658</f>
        <v>4653</v>
      </c>
      <c r="B4707" s="180" t="str">
        <f t="shared" si="159"/>
        <v>SICODI</v>
      </c>
      <c r="C4707" s="180" t="str">
        <f>+'INFO SEAL'!C4658</f>
        <v>AREQUIPA</v>
      </c>
      <c r="D4707" s="180" t="str">
        <f>+'INFO SEAL'!D4658</f>
        <v>AREQUIPA</v>
      </c>
      <c r="E4707" s="180" t="str">
        <f>+'INFO SEAL'!E4658</f>
        <v>LA JOYA</v>
      </c>
      <c r="F4707" s="180" t="str">
        <f>+IF('INFO SEAL'!I4658="BAJA TENSION","BT",IF('INFO SEAL'!I4658="MEDIA TENSION","MT","AT"))</f>
        <v>BT</v>
      </c>
      <c r="G4707" s="180">
        <f>+'INFO SEAL'!K4658</f>
        <v>8</v>
      </c>
      <c r="H4707" s="180" t="str">
        <f>+'INFO SEAL'!L4658</f>
        <v>POSTE</v>
      </c>
      <c r="I4707" s="180" t="str">
        <f>+'INFO SEAL'!M4658</f>
        <v>CONCRETO</v>
      </c>
      <c r="J4707" s="180" t="str">
        <f>+'INFO SEAL'!N4658&amp;"-"&amp;F4707</f>
        <v>PPC05-BT</v>
      </c>
      <c r="K4707" s="180"/>
      <c r="L4707" s="182" t="str">
        <f>+VLOOKUP('INFO SEAL'!N4658,$J$8:$V$50,3,FALSE)</f>
        <v>POSTE DE CONCRETO ARMADO DE  8/200/120/240</v>
      </c>
      <c r="M4707" s="33">
        <f t="shared" si="160"/>
        <v>0.1</v>
      </c>
    </row>
    <row r="4708" spans="1:13" x14ac:dyDescent="0.25">
      <c r="A4708" s="73">
        <f>+'INFO SEAL'!B4659</f>
        <v>4654</v>
      </c>
      <c r="B4708" s="180" t="str">
        <f t="shared" si="159"/>
        <v>SICODI</v>
      </c>
      <c r="C4708" s="180" t="str">
        <f>+'INFO SEAL'!C4659</f>
        <v>AREQUIPA</v>
      </c>
      <c r="D4708" s="180" t="str">
        <f>+'INFO SEAL'!D4659</f>
        <v>AREQUIPA</v>
      </c>
      <c r="E4708" s="180" t="str">
        <f>+'INFO SEAL'!E4659</f>
        <v>LA JOYA</v>
      </c>
      <c r="F4708" s="180" t="str">
        <f>+IF('INFO SEAL'!I4659="BAJA TENSION","BT",IF('INFO SEAL'!I4659="MEDIA TENSION","MT","AT"))</f>
        <v>BT</v>
      </c>
      <c r="G4708" s="180">
        <f>+'INFO SEAL'!K4659</f>
        <v>8</v>
      </c>
      <c r="H4708" s="180" t="str">
        <f>+'INFO SEAL'!L4659</f>
        <v>POSTE</v>
      </c>
      <c r="I4708" s="180" t="str">
        <f>+'INFO SEAL'!M4659</f>
        <v>CONCRETO</v>
      </c>
      <c r="J4708" s="180" t="str">
        <f>+'INFO SEAL'!N4659&amp;"-"&amp;F4708</f>
        <v>PPC05-BT</v>
      </c>
      <c r="K4708" s="180"/>
      <c r="L4708" s="182" t="str">
        <f>+VLOOKUP('INFO SEAL'!N4659,$J$8:$V$50,3,FALSE)</f>
        <v>POSTE DE CONCRETO ARMADO DE  8/200/120/240</v>
      </c>
      <c r="M4708" s="33">
        <f t="shared" si="160"/>
        <v>0.1</v>
      </c>
    </row>
    <row r="4709" spans="1:13" x14ac:dyDescent="0.25">
      <c r="A4709" s="73">
        <f>+'INFO SEAL'!B4660</f>
        <v>4655</v>
      </c>
      <c r="B4709" s="180" t="str">
        <f t="shared" si="159"/>
        <v>SICODI</v>
      </c>
      <c r="C4709" s="180" t="str">
        <f>+'INFO SEAL'!C4660</f>
        <v>AREQUIPA</v>
      </c>
      <c r="D4709" s="180" t="str">
        <f>+'INFO SEAL'!D4660</f>
        <v>AREQUIPA</v>
      </c>
      <c r="E4709" s="180" t="str">
        <f>+'INFO SEAL'!E4660</f>
        <v>LA JOYA</v>
      </c>
      <c r="F4709" s="180" t="str">
        <f>+IF('INFO SEAL'!I4660="BAJA TENSION","BT",IF('INFO SEAL'!I4660="MEDIA TENSION","MT","AT"))</f>
        <v>BT</v>
      </c>
      <c r="G4709" s="180">
        <f>+'INFO SEAL'!K4660</f>
        <v>8</v>
      </c>
      <c r="H4709" s="180" t="str">
        <f>+'INFO SEAL'!L4660</f>
        <v>POSTE</v>
      </c>
      <c r="I4709" s="180" t="str">
        <f>+'INFO SEAL'!M4660</f>
        <v>CONCRETO</v>
      </c>
      <c r="J4709" s="180" t="str">
        <f>+'INFO SEAL'!N4660&amp;"-"&amp;F4709</f>
        <v>PPC05-BT</v>
      </c>
      <c r="K4709" s="180"/>
      <c r="L4709" s="182" t="str">
        <f>+VLOOKUP('INFO SEAL'!N4660,$J$8:$V$50,3,FALSE)</f>
        <v>POSTE DE CONCRETO ARMADO DE  8/200/120/240</v>
      </c>
      <c r="M4709" s="33">
        <f t="shared" si="160"/>
        <v>0.1</v>
      </c>
    </row>
    <row r="4710" spans="1:13" x14ac:dyDescent="0.25">
      <c r="A4710" s="73">
        <f>+'INFO SEAL'!B4661</f>
        <v>4656</v>
      </c>
      <c r="B4710" s="180" t="str">
        <f t="shared" si="159"/>
        <v>SICODI</v>
      </c>
      <c r="C4710" s="180" t="str">
        <f>+'INFO SEAL'!C4661</f>
        <v>AREQUIPA</v>
      </c>
      <c r="D4710" s="180" t="str">
        <f>+'INFO SEAL'!D4661</f>
        <v>AREQUIPA</v>
      </c>
      <c r="E4710" s="180" t="str">
        <f>+'INFO SEAL'!E4661</f>
        <v>CAYMA</v>
      </c>
      <c r="F4710" s="180" t="str">
        <f>+IF('INFO SEAL'!I4661="BAJA TENSION","BT",IF('INFO SEAL'!I4661="MEDIA TENSION","MT","AT"))</f>
        <v>MT</v>
      </c>
      <c r="G4710" s="180">
        <f>+'INFO SEAL'!K4661</f>
        <v>12</v>
      </c>
      <c r="H4710" s="180" t="str">
        <f>+'INFO SEAL'!L4661</f>
        <v>POSTE</v>
      </c>
      <c r="I4710" s="180" t="str">
        <f>+'INFO SEAL'!M4661</f>
        <v>CONCRETO</v>
      </c>
      <c r="J4710" s="180" t="str">
        <f>+'INFO SEAL'!N4661&amp;"-"&amp;F4710</f>
        <v>PPC15-MT</v>
      </c>
      <c r="K4710" s="180"/>
      <c r="L4710" s="182" t="str">
        <f>+VLOOKUP('INFO SEAL'!N4661,$J$8:$V$50,3,FALSE)</f>
        <v>POSTE DE CONCRETO ARMADO DE 12/200/120/300</v>
      </c>
      <c r="M4710" s="33">
        <f t="shared" si="160"/>
        <v>0.3</v>
      </c>
    </row>
    <row r="4711" spans="1:13" x14ac:dyDescent="0.25">
      <c r="A4711" s="73">
        <f>+'INFO SEAL'!B4662</f>
        <v>4657</v>
      </c>
      <c r="B4711" s="180" t="str">
        <f t="shared" si="159"/>
        <v>SICODI</v>
      </c>
      <c r="C4711" s="180" t="str">
        <f>+'INFO SEAL'!C4662</f>
        <v>AREQUIPA</v>
      </c>
      <c r="D4711" s="180" t="str">
        <f>+'INFO SEAL'!D4662</f>
        <v>AREQUIPA</v>
      </c>
      <c r="E4711" s="180" t="str">
        <f>+'INFO SEAL'!E4662</f>
        <v>CAYMA</v>
      </c>
      <c r="F4711" s="180" t="str">
        <f>+IF('INFO SEAL'!I4662="BAJA TENSION","BT",IF('INFO SEAL'!I4662="MEDIA TENSION","MT","AT"))</f>
        <v>MT</v>
      </c>
      <c r="G4711" s="180">
        <f>+'INFO SEAL'!K4662</f>
        <v>14</v>
      </c>
      <c r="H4711" s="180" t="str">
        <f>+'INFO SEAL'!L4662</f>
        <v>POSTE</v>
      </c>
      <c r="I4711" s="180" t="str">
        <f>+'INFO SEAL'!M4662</f>
        <v>CONCRETO</v>
      </c>
      <c r="J4711" s="180" t="str">
        <f>+'INFO SEAL'!N4662&amp;"-"&amp;F4711</f>
        <v>PPC22-MT</v>
      </c>
      <c r="K4711" s="180"/>
      <c r="L4711" s="182" t="str">
        <f>+VLOOKUP('INFO SEAL'!N4662,$J$8:$V$50,3,FALSE)</f>
        <v>POSTE DE CONCRETO ARMADO DE 15/200/135/360</v>
      </c>
      <c r="M4711" s="33">
        <f t="shared" si="160"/>
        <v>0.5</v>
      </c>
    </row>
    <row r="4712" spans="1:13" x14ac:dyDescent="0.25">
      <c r="A4712" s="73">
        <f>+'INFO SEAL'!B4663</f>
        <v>4658</v>
      </c>
      <c r="B4712" s="180" t="str">
        <f t="shared" si="159"/>
        <v>SICODI</v>
      </c>
      <c r="C4712" s="180" t="str">
        <f>+'INFO SEAL'!C4663</f>
        <v>AREQUIPA</v>
      </c>
      <c r="D4712" s="180" t="str">
        <f>+'INFO SEAL'!D4663</f>
        <v>CONDESUYOS</v>
      </c>
      <c r="E4712" s="180" t="str">
        <f>+'INFO SEAL'!E4663</f>
        <v>CHUQUIBAMBA</v>
      </c>
      <c r="F4712" s="180" t="str">
        <f>+IF('INFO SEAL'!I4663="BAJA TENSION","BT",IF('INFO SEAL'!I4663="MEDIA TENSION","MT","AT"))</f>
        <v>MT</v>
      </c>
      <c r="G4712" s="180">
        <f>+'INFO SEAL'!K4663</f>
        <v>13</v>
      </c>
      <c r="H4712" s="180" t="str">
        <f>+'INFO SEAL'!L4663</f>
        <v>POSTE</v>
      </c>
      <c r="I4712" s="180" t="str">
        <f>+'INFO SEAL'!M4663</f>
        <v>CONCRETO</v>
      </c>
      <c r="J4712" s="180" t="str">
        <f>+'INFO SEAL'!N4663&amp;"-"&amp;F4712</f>
        <v>PPC19-MT</v>
      </c>
      <c r="K4712" s="180"/>
      <c r="L4712" s="182" t="str">
        <f>+VLOOKUP('INFO SEAL'!N4663,$J$8:$V$50,3,FALSE)</f>
        <v>POSTE DE CONCRETO ARMADO DE 13/300/150/345</v>
      </c>
      <c r="M4712" s="33">
        <f t="shared" si="160"/>
        <v>0.5</v>
      </c>
    </row>
    <row r="4713" spans="1:13" x14ac:dyDescent="0.25">
      <c r="A4713" s="73">
        <f>+'INFO SEAL'!B4664</f>
        <v>4659</v>
      </c>
      <c r="B4713" s="180" t="str">
        <f t="shared" si="159"/>
        <v>SICODI</v>
      </c>
      <c r="C4713" s="180" t="str">
        <f>+'INFO SEAL'!C4664</f>
        <v>AREQUIPA</v>
      </c>
      <c r="D4713" s="180" t="str">
        <f>+'INFO SEAL'!D4664</f>
        <v>CONDESUYOS</v>
      </c>
      <c r="E4713" s="180" t="str">
        <f>+'INFO SEAL'!E4664</f>
        <v>CHUQUIBAMBA</v>
      </c>
      <c r="F4713" s="180" t="str">
        <f>+IF('INFO SEAL'!I4664="BAJA TENSION","BT",IF('INFO SEAL'!I4664="MEDIA TENSION","MT","AT"))</f>
        <v>BT</v>
      </c>
      <c r="G4713" s="180">
        <f>+'INFO SEAL'!K4664</f>
        <v>8</v>
      </c>
      <c r="H4713" s="180" t="str">
        <f>+'INFO SEAL'!L4664</f>
        <v>POSTE</v>
      </c>
      <c r="I4713" s="180" t="str">
        <f>+'INFO SEAL'!M4664</f>
        <v>CONCRETO</v>
      </c>
      <c r="J4713" s="180" t="str">
        <f>+'INFO SEAL'!N4664&amp;"-"&amp;F4713</f>
        <v>PPC05-BT</v>
      </c>
      <c r="K4713" s="180"/>
      <c r="L4713" s="182" t="str">
        <f>+VLOOKUP('INFO SEAL'!N4664,$J$8:$V$50,3,FALSE)</f>
        <v>POSTE DE CONCRETO ARMADO DE  8/200/120/240</v>
      </c>
      <c r="M4713" s="33">
        <f t="shared" si="160"/>
        <v>0.1</v>
      </c>
    </row>
    <row r="4714" spans="1:13" x14ac:dyDescent="0.25">
      <c r="A4714" s="73">
        <f>+'INFO SEAL'!B4665</f>
        <v>4660</v>
      </c>
      <c r="B4714" s="180" t="str">
        <f t="shared" si="159"/>
        <v>SICODI</v>
      </c>
      <c r="C4714" s="180" t="str">
        <f>+'INFO SEAL'!C4665</f>
        <v>AREQUIPA</v>
      </c>
      <c r="D4714" s="180" t="str">
        <f>+'INFO SEAL'!D4665</f>
        <v>CONDESUYOS</v>
      </c>
      <c r="E4714" s="180" t="str">
        <f>+'INFO SEAL'!E4665</f>
        <v>CHUQUIBAMBA</v>
      </c>
      <c r="F4714" s="180" t="str">
        <f>+IF('INFO SEAL'!I4665="BAJA TENSION","BT",IF('INFO SEAL'!I4665="MEDIA TENSION","MT","AT"))</f>
        <v>BT</v>
      </c>
      <c r="G4714" s="180">
        <f>+'INFO SEAL'!K4665</f>
        <v>8</v>
      </c>
      <c r="H4714" s="180" t="str">
        <f>+'INFO SEAL'!L4665</f>
        <v>POSTE</v>
      </c>
      <c r="I4714" s="180" t="str">
        <f>+'INFO SEAL'!M4665</f>
        <v>CONCRETO</v>
      </c>
      <c r="J4714" s="180" t="str">
        <f>+'INFO SEAL'!N4665&amp;"-"&amp;F4714</f>
        <v>PPC05-BT</v>
      </c>
      <c r="K4714" s="180"/>
      <c r="L4714" s="182" t="str">
        <f>+VLOOKUP('INFO SEAL'!N4665,$J$8:$V$50,3,FALSE)</f>
        <v>POSTE DE CONCRETO ARMADO DE  8/200/120/240</v>
      </c>
      <c r="M4714" s="33">
        <f t="shared" si="160"/>
        <v>0.1</v>
      </c>
    </row>
    <row r="4715" spans="1:13" x14ac:dyDescent="0.25">
      <c r="A4715" s="73">
        <f>+'INFO SEAL'!B4666</f>
        <v>4661</v>
      </c>
      <c r="B4715" s="180" t="str">
        <f t="shared" si="159"/>
        <v>SICODI</v>
      </c>
      <c r="C4715" s="180" t="str">
        <f>+'INFO SEAL'!C4666</f>
        <v>AREQUIPA</v>
      </c>
      <c r="D4715" s="180" t="str">
        <f>+'INFO SEAL'!D4666</f>
        <v>AREQUIPA</v>
      </c>
      <c r="E4715" s="180" t="str">
        <f>+'INFO SEAL'!E4666</f>
        <v>CAYMA</v>
      </c>
      <c r="F4715" s="180" t="str">
        <f>+IF('INFO SEAL'!I4666="BAJA TENSION","BT",IF('INFO SEAL'!I4666="MEDIA TENSION","MT","AT"))</f>
        <v>MT</v>
      </c>
      <c r="G4715" s="180">
        <f>+'INFO SEAL'!K4666</f>
        <v>12</v>
      </c>
      <c r="H4715" s="180" t="str">
        <f>+'INFO SEAL'!L4666</f>
        <v>POSTE</v>
      </c>
      <c r="I4715" s="180" t="str">
        <f>+'INFO SEAL'!M4666</f>
        <v>CONCRETO</v>
      </c>
      <c r="J4715" s="180" t="str">
        <f>+'INFO SEAL'!N4666&amp;"-"&amp;F4715</f>
        <v>PPC15-MT</v>
      </c>
      <c r="K4715" s="180"/>
      <c r="L4715" s="182" t="str">
        <f>+VLOOKUP('INFO SEAL'!N4666,$J$8:$V$50,3,FALSE)</f>
        <v>POSTE DE CONCRETO ARMADO DE 12/200/120/300</v>
      </c>
      <c r="M4715" s="33">
        <f t="shared" si="160"/>
        <v>0.3</v>
      </c>
    </row>
    <row r="4716" spans="1:13" x14ac:dyDescent="0.25">
      <c r="A4716" s="73">
        <f>+'INFO SEAL'!B4667</f>
        <v>4662</v>
      </c>
      <c r="B4716" s="180" t="str">
        <f t="shared" si="159"/>
        <v>SICODI</v>
      </c>
      <c r="C4716" s="180" t="str">
        <f>+'INFO SEAL'!C4667</f>
        <v>AREQUIPA</v>
      </c>
      <c r="D4716" s="180" t="str">
        <f>+'INFO SEAL'!D4667</f>
        <v>AREQUIPA</v>
      </c>
      <c r="E4716" s="180" t="str">
        <f>+'INFO SEAL'!E4667</f>
        <v>CAYMA</v>
      </c>
      <c r="F4716" s="180" t="str">
        <f>+IF('INFO SEAL'!I4667="BAJA TENSION","BT",IF('INFO SEAL'!I4667="MEDIA TENSION","MT","AT"))</f>
        <v>MT</v>
      </c>
      <c r="G4716" s="180">
        <f>+'INFO SEAL'!K4667</f>
        <v>12</v>
      </c>
      <c r="H4716" s="180" t="str">
        <f>+'INFO SEAL'!L4667</f>
        <v>POSTE</v>
      </c>
      <c r="I4716" s="180" t="str">
        <f>+'INFO SEAL'!M4667</f>
        <v>CONCRETO</v>
      </c>
      <c r="J4716" s="180" t="str">
        <f>+'INFO SEAL'!N4667&amp;"-"&amp;F4716</f>
        <v>PPC15-MT</v>
      </c>
      <c r="K4716" s="180"/>
      <c r="L4716" s="182" t="str">
        <f>+VLOOKUP('INFO SEAL'!N4667,$J$8:$V$50,3,FALSE)</f>
        <v>POSTE DE CONCRETO ARMADO DE 12/200/120/300</v>
      </c>
      <c r="M4716" s="33">
        <f t="shared" si="160"/>
        <v>0.3</v>
      </c>
    </row>
    <row r="4717" spans="1:13" x14ac:dyDescent="0.25">
      <c r="A4717" s="73">
        <f>+'INFO SEAL'!B4668</f>
        <v>4663</v>
      </c>
      <c r="B4717" s="180" t="str">
        <f t="shared" si="159"/>
        <v>SICODI</v>
      </c>
      <c r="C4717" s="180" t="str">
        <f>+'INFO SEAL'!C4668</f>
        <v>AREQUIPA</v>
      </c>
      <c r="D4717" s="180" t="str">
        <f>+'INFO SEAL'!D4668</f>
        <v>AREQUIPA</v>
      </c>
      <c r="E4717" s="180" t="str">
        <f>+'INFO SEAL'!E4668</f>
        <v>CAYMA</v>
      </c>
      <c r="F4717" s="180" t="str">
        <f>+IF('INFO SEAL'!I4668="BAJA TENSION","BT",IF('INFO SEAL'!I4668="MEDIA TENSION","MT","AT"))</f>
        <v>MT</v>
      </c>
      <c r="G4717" s="180">
        <f>+'INFO SEAL'!K4668</f>
        <v>12</v>
      </c>
      <c r="H4717" s="180" t="str">
        <f>+'INFO SEAL'!L4668</f>
        <v>POSTE</v>
      </c>
      <c r="I4717" s="180" t="str">
        <f>+'INFO SEAL'!M4668</f>
        <v>CONCRETO</v>
      </c>
      <c r="J4717" s="180" t="str">
        <f>+'INFO SEAL'!N4668&amp;"-"&amp;F4717</f>
        <v>PPC15-MT</v>
      </c>
      <c r="K4717" s="180"/>
      <c r="L4717" s="182" t="str">
        <f>+VLOOKUP('INFO SEAL'!N4668,$J$8:$V$50,3,FALSE)</f>
        <v>POSTE DE CONCRETO ARMADO DE 12/200/120/300</v>
      </c>
      <c r="M4717" s="33">
        <f t="shared" si="160"/>
        <v>0.3</v>
      </c>
    </row>
    <row r="4718" spans="1:13" x14ac:dyDescent="0.25">
      <c r="A4718" s="73">
        <f>+'INFO SEAL'!B4669</f>
        <v>4664</v>
      </c>
      <c r="B4718" s="180" t="str">
        <f t="shared" si="159"/>
        <v>SICODI</v>
      </c>
      <c r="C4718" s="180" t="str">
        <f>+'INFO SEAL'!C4669</f>
        <v>AREQUIPA</v>
      </c>
      <c r="D4718" s="180" t="str">
        <f>+'INFO SEAL'!D4669</f>
        <v>AREQUIPA</v>
      </c>
      <c r="E4718" s="180" t="str">
        <f>+'INFO SEAL'!E4669</f>
        <v>CAYMA</v>
      </c>
      <c r="F4718" s="180" t="str">
        <f>+IF('INFO SEAL'!I4669="BAJA TENSION","BT",IF('INFO SEAL'!I4669="MEDIA TENSION","MT","AT"))</f>
        <v>MT</v>
      </c>
      <c r="G4718" s="180">
        <f>+'INFO SEAL'!K4669</f>
        <v>12</v>
      </c>
      <c r="H4718" s="180" t="str">
        <f>+'INFO SEAL'!L4669</f>
        <v>POSTE</v>
      </c>
      <c r="I4718" s="180" t="str">
        <f>+'INFO SEAL'!M4669</f>
        <v>CONCRETO</v>
      </c>
      <c r="J4718" s="180" t="str">
        <f>+'INFO SEAL'!N4669&amp;"-"&amp;F4718</f>
        <v>PPC15-MT</v>
      </c>
      <c r="K4718" s="180"/>
      <c r="L4718" s="182" t="str">
        <f>+VLOOKUP('INFO SEAL'!N4669,$J$8:$V$50,3,FALSE)</f>
        <v>POSTE DE CONCRETO ARMADO DE 12/200/120/300</v>
      </c>
      <c r="M4718" s="33">
        <f t="shared" si="160"/>
        <v>0.3</v>
      </c>
    </row>
    <row r="4719" spans="1:13" x14ac:dyDescent="0.25">
      <c r="A4719" s="73">
        <f>+'INFO SEAL'!B4670</f>
        <v>4665</v>
      </c>
      <c r="B4719" s="180" t="str">
        <f t="shared" si="159"/>
        <v>SICODI</v>
      </c>
      <c r="C4719" s="180" t="str">
        <f>+'INFO SEAL'!C4670</f>
        <v>AREQUIPA</v>
      </c>
      <c r="D4719" s="180" t="str">
        <f>+'INFO SEAL'!D4670</f>
        <v>AREQUIPA</v>
      </c>
      <c r="E4719" s="180" t="str">
        <f>+'INFO SEAL'!E4670</f>
        <v>CAYMA</v>
      </c>
      <c r="F4719" s="180" t="str">
        <f>+IF('INFO SEAL'!I4670="BAJA TENSION","BT",IF('INFO SEAL'!I4670="MEDIA TENSION","MT","AT"))</f>
        <v>MT</v>
      </c>
      <c r="G4719" s="180">
        <f>+'INFO SEAL'!K4670</f>
        <v>12</v>
      </c>
      <c r="H4719" s="180" t="str">
        <f>+'INFO SEAL'!L4670</f>
        <v>POSTE</v>
      </c>
      <c r="I4719" s="180" t="str">
        <f>+'INFO SEAL'!M4670</f>
        <v>CONCRETO</v>
      </c>
      <c r="J4719" s="180" t="str">
        <f>+'INFO SEAL'!N4670&amp;"-"&amp;F4719</f>
        <v>PPC15-MT</v>
      </c>
      <c r="K4719" s="180"/>
      <c r="L4719" s="182" t="str">
        <f>+VLOOKUP('INFO SEAL'!N4670,$J$8:$V$50,3,FALSE)</f>
        <v>POSTE DE CONCRETO ARMADO DE 12/200/120/300</v>
      </c>
      <c r="M4719" s="33">
        <f t="shared" si="160"/>
        <v>0.3</v>
      </c>
    </row>
    <row r="4720" spans="1:13" x14ac:dyDescent="0.25">
      <c r="A4720" s="73">
        <f>+'INFO SEAL'!B4671</f>
        <v>4666</v>
      </c>
      <c r="B4720" s="180" t="str">
        <f t="shared" si="159"/>
        <v>SICODI</v>
      </c>
      <c r="C4720" s="180" t="str">
        <f>+'INFO SEAL'!C4671</f>
        <v>AREQUIPA</v>
      </c>
      <c r="D4720" s="180" t="str">
        <f>+'INFO SEAL'!D4671</f>
        <v>AREQUIPA</v>
      </c>
      <c r="E4720" s="180" t="str">
        <f>+'INFO SEAL'!E4671</f>
        <v>CAYMA</v>
      </c>
      <c r="F4720" s="180" t="str">
        <f>+IF('INFO SEAL'!I4671="BAJA TENSION","BT",IF('INFO SEAL'!I4671="MEDIA TENSION","MT","AT"))</f>
        <v>MT</v>
      </c>
      <c r="G4720" s="180">
        <f>+'INFO SEAL'!K4671</f>
        <v>12</v>
      </c>
      <c r="H4720" s="180" t="str">
        <f>+'INFO SEAL'!L4671</f>
        <v>POSTE</v>
      </c>
      <c r="I4720" s="180" t="str">
        <f>+'INFO SEAL'!M4671</f>
        <v>CONCRETO</v>
      </c>
      <c r="J4720" s="180" t="str">
        <f>+'INFO SEAL'!N4671&amp;"-"&amp;F4720</f>
        <v>PPC15-MT</v>
      </c>
      <c r="K4720" s="180"/>
      <c r="L4720" s="182" t="str">
        <f>+VLOOKUP('INFO SEAL'!N4671,$J$8:$V$50,3,FALSE)</f>
        <v>POSTE DE CONCRETO ARMADO DE 12/200/120/300</v>
      </c>
      <c r="M4720" s="33">
        <f t="shared" si="160"/>
        <v>0.3</v>
      </c>
    </row>
    <row r="4721" spans="1:13" x14ac:dyDescent="0.25">
      <c r="A4721" s="73">
        <f>+'INFO SEAL'!B4672</f>
        <v>4667</v>
      </c>
      <c r="B4721" s="180" t="str">
        <f t="shared" si="159"/>
        <v>SICODI</v>
      </c>
      <c r="C4721" s="180" t="str">
        <f>+'INFO SEAL'!C4672</f>
        <v>AREQUIPA</v>
      </c>
      <c r="D4721" s="180" t="str">
        <f>+'INFO SEAL'!D4672</f>
        <v>AREQUIPA</v>
      </c>
      <c r="E4721" s="180" t="str">
        <f>+'INFO SEAL'!E4672</f>
        <v>AREQUIPA</v>
      </c>
      <c r="F4721" s="180" t="str">
        <f>+IF('INFO SEAL'!I4672="BAJA TENSION","BT",IF('INFO SEAL'!I4672="MEDIA TENSION","MT","AT"))</f>
        <v>MT</v>
      </c>
      <c r="G4721" s="180">
        <f>+'INFO SEAL'!K4672</f>
        <v>13</v>
      </c>
      <c r="H4721" s="180" t="str">
        <f>+'INFO SEAL'!L4672</f>
        <v>POSTE</v>
      </c>
      <c r="I4721" s="180" t="str">
        <f>+'INFO SEAL'!M4672</f>
        <v>CONCRETO</v>
      </c>
      <c r="J4721" s="180" t="str">
        <f>+'INFO SEAL'!N4672&amp;"-"&amp;F4721</f>
        <v>PPC19-MT</v>
      </c>
      <c r="K4721" s="180"/>
      <c r="L4721" s="182" t="str">
        <f>+VLOOKUP('INFO SEAL'!N4672,$J$8:$V$50,3,FALSE)</f>
        <v>POSTE DE CONCRETO ARMADO DE 13/300/150/345</v>
      </c>
      <c r="M4721" s="33">
        <f t="shared" si="160"/>
        <v>0.5</v>
      </c>
    </row>
    <row r="4722" spans="1:13" x14ac:dyDescent="0.25">
      <c r="A4722" s="73">
        <f>+'INFO SEAL'!B4673</f>
        <v>4668</v>
      </c>
      <c r="B4722" s="180" t="str">
        <f t="shared" si="159"/>
        <v>SICODI</v>
      </c>
      <c r="C4722" s="180" t="str">
        <f>+'INFO SEAL'!C4673</f>
        <v>AREQUIPA</v>
      </c>
      <c r="D4722" s="180" t="str">
        <f>+'INFO SEAL'!D4673</f>
        <v>AREQUIPA</v>
      </c>
      <c r="E4722" s="180" t="str">
        <f>+'INFO SEAL'!E4673</f>
        <v>AREQUIPA</v>
      </c>
      <c r="F4722" s="180" t="str">
        <f>+IF('INFO SEAL'!I4673="BAJA TENSION","BT",IF('INFO SEAL'!I4673="MEDIA TENSION","MT","AT"))</f>
        <v>MT</v>
      </c>
      <c r="G4722" s="180">
        <f>+'INFO SEAL'!K4673</f>
        <v>13</v>
      </c>
      <c r="H4722" s="180" t="str">
        <f>+'INFO SEAL'!L4673</f>
        <v>POSTE</v>
      </c>
      <c r="I4722" s="180" t="str">
        <f>+'INFO SEAL'!M4673</f>
        <v>CONCRETO</v>
      </c>
      <c r="J4722" s="180" t="str">
        <f>+'INFO SEAL'!N4673&amp;"-"&amp;F4722</f>
        <v>PPC19-MT</v>
      </c>
      <c r="K4722" s="180"/>
      <c r="L4722" s="182" t="str">
        <f>+VLOOKUP('INFO SEAL'!N4673,$J$8:$V$50,3,FALSE)</f>
        <v>POSTE DE CONCRETO ARMADO DE 13/300/150/345</v>
      </c>
      <c r="M4722" s="33">
        <f t="shared" si="160"/>
        <v>0.5</v>
      </c>
    </row>
    <row r="4723" spans="1:13" x14ac:dyDescent="0.25">
      <c r="A4723" s="73">
        <f>+'INFO SEAL'!B4674</f>
        <v>4669</v>
      </c>
      <c r="B4723" s="180" t="str">
        <f t="shared" si="159"/>
        <v>SICODI</v>
      </c>
      <c r="C4723" s="180" t="str">
        <f>+'INFO SEAL'!C4674</f>
        <v>AREQUIPA</v>
      </c>
      <c r="D4723" s="180" t="str">
        <f>+'INFO SEAL'!D4674</f>
        <v>AREQUIPA</v>
      </c>
      <c r="E4723" s="180" t="str">
        <f>+'INFO SEAL'!E4674</f>
        <v>AREQUIPA</v>
      </c>
      <c r="F4723" s="180" t="str">
        <f>+IF('INFO SEAL'!I4674="BAJA TENSION","BT",IF('INFO SEAL'!I4674="MEDIA TENSION","MT","AT"))</f>
        <v>MT</v>
      </c>
      <c r="G4723" s="180">
        <f>+'INFO SEAL'!K4674</f>
        <v>13</v>
      </c>
      <c r="H4723" s="180" t="str">
        <f>+'INFO SEAL'!L4674</f>
        <v>POSTE</v>
      </c>
      <c r="I4723" s="180" t="str">
        <f>+'INFO SEAL'!M4674</f>
        <v>CONCRETO</v>
      </c>
      <c r="J4723" s="180" t="str">
        <f>+'INFO SEAL'!N4674&amp;"-"&amp;F4723</f>
        <v>PPC19-MT</v>
      </c>
      <c r="K4723" s="180"/>
      <c r="L4723" s="182" t="str">
        <f>+VLOOKUP('INFO SEAL'!N4674,$J$8:$V$50,3,FALSE)</f>
        <v>POSTE DE CONCRETO ARMADO DE 13/300/150/345</v>
      </c>
      <c r="M4723" s="33">
        <f t="shared" si="160"/>
        <v>0.5</v>
      </c>
    </row>
    <row r="4724" spans="1:13" x14ac:dyDescent="0.25">
      <c r="A4724" s="73">
        <f>+'INFO SEAL'!B4675</f>
        <v>4670</v>
      </c>
      <c r="B4724" s="180" t="str">
        <f t="shared" si="159"/>
        <v>SICODI</v>
      </c>
      <c r="C4724" s="180" t="str">
        <f>+'INFO SEAL'!C4675</f>
        <v>AREQUIPA</v>
      </c>
      <c r="D4724" s="180" t="str">
        <f>+'INFO SEAL'!D4675</f>
        <v>AREQUIPA</v>
      </c>
      <c r="E4724" s="180" t="str">
        <f>+'INFO SEAL'!E4675</f>
        <v>AREQUIPA</v>
      </c>
      <c r="F4724" s="180" t="str">
        <f>+IF('INFO SEAL'!I4675="BAJA TENSION","BT",IF('INFO SEAL'!I4675="MEDIA TENSION","MT","AT"))</f>
        <v>MT</v>
      </c>
      <c r="G4724" s="180">
        <f>+'INFO SEAL'!K4675</f>
        <v>13</v>
      </c>
      <c r="H4724" s="180" t="str">
        <f>+'INFO SEAL'!L4675</f>
        <v>POSTE</v>
      </c>
      <c r="I4724" s="180" t="str">
        <f>+'INFO SEAL'!M4675</f>
        <v>CONCRETO</v>
      </c>
      <c r="J4724" s="180" t="str">
        <f>+'INFO SEAL'!N4675&amp;"-"&amp;F4724</f>
        <v>PPC19-MT</v>
      </c>
      <c r="K4724" s="180"/>
      <c r="L4724" s="182" t="str">
        <f>+VLOOKUP('INFO SEAL'!N4675,$J$8:$V$50,3,FALSE)</f>
        <v>POSTE DE CONCRETO ARMADO DE 13/300/150/345</v>
      </c>
      <c r="M4724" s="33">
        <f t="shared" si="160"/>
        <v>0.5</v>
      </c>
    </row>
    <row r="4725" spans="1:13" x14ac:dyDescent="0.25">
      <c r="A4725" s="73">
        <f>+'INFO SEAL'!B4676</f>
        <v>4671</v>
      </c>
      <c r="B4725" s="180" t="str">
        <f t="shared" si="159"/>
        <v>SICODI</v>
      </c>
      <c r="C4725" s="180" t="str">
        <f>+'INFO SEAL'!C4676</f>
        <v>AREQUIPA</v>
      </c>
      <c r="D4725" s="180" t="str">
        <f>+'INFO SEAL'!D4676</f>
        <v>AREQUIPA</v>
      </c>
      <c r="E4725" s="180" t="str">
        <f>+'INFO SEAL'!E4676</f>
        <v>YANAHUARA</v>
      </c>
      <c r="F4725" s="180" t="str">
        <f>+IF('INFO SEAL'!I4676="BAJA TENSION","BT",IF('INFO SEAL'!I4676="MEDIA TENSION","MT","AT"))</f>
        <v>MT</v>
      </c>
      <c r="G4725" s="180">
        <f>+'INFO SEAL'!K4676</f>
        <v>13</v>
      </c>
      <c r="H4725" s="180" t="str">
        <f>+'INFO SEAL'!L4676</f>
        <v>POSTE</v>
      </c>
      <c r="I4725" s="180" t="str">
        <f>+'INFO SEAL'!M4676</f>
        <v>CONCRETO</v>
      </c>
      <c r="J4725" s="180" t="str">
        <f>+'INFO SEAL'!N4676&amp;"-"&amp;F4725</f>
        <v>PPC19-MT</v>
      </c>
      <c r="K4725" s="180"/>
      <c r="L4725" s="182" t="str">
        <f>+VLOOKUP('INFO SEAL'!N4676,$J$8:$V$50,3,FALSE)</f>
        <v>POSTE DE CONCRETO ARMADO DE 13/300/150/345</v>
      </c>
      <c r="M4725" s="33">
        <f t="shared" si="160"/>
        <v>0.5</v>
      </c>
    </row>
    <row r="4726" spans="1:13" x14ac:dyDescent="0.25">
      <c r="A4726" s="73">
        <f>+'INFO SEAL'!B4677</f>
        <v>4672</v>
      </c>
      <c r="B4726" s="180" t="str">
        <f t="shared" si="159"/>
        <v>MOD INV_2018</v>
      </c>
      <c r="C4726" s="180" t="str">
        <f>+'INFO SEAL'!C4677</f>
        <v>AREQUIPA</v>
      </c>
      <c r="D4726" s="180" t="str">
        <f>+'INFO SEAL'!D4677</f>
        <v>AREQUIPA</v>
      </c>
      <c r="E4726" s="180" t="str">
        <f>+'INFO SEAL'!E4677</f>
        <v>JOSE LUIS BUSTAMANTE Y RIVERO</v>
      </c>
      <c r="F4726" s="180" t="str">
        <f>+IF('INFO SEAL'!I4677="BAJA TENSION","BT",IF('INFO SEAL'!I4677="MEDIA TENSION","MT","AT"))</f>
        <v>AT</v>
      </c>
      <c r="G4726" s="180">
        <f>+'INFO SEAL'!K4677</f>
        <v>15</v>
      </c>
      <c r="H4726" s="180" t="str">
        <f>+'INFO SEAL'!L4677</f>
        <v>POSTE</v>
      </c>
      <c r="I4726" s="180" t="str">
        <f>+'INFO SEAL'!M4677</f>
        <v>CONCRETO</v>
      </c>
      <c r="J4726" s="180" t="str">
        <f>+'INFO SEAL'!N4677&amp;"-"&amp;F4726</f>
        <v>EA033SIU0S0-120-S3-AT</v>
      </c>
      <c r="K4726" s="180"/>
      <c r="L4726" s="182" t="str">
        <f>+VLOOKUP('INFO SEAL'!N4677,$J$8:$V$50,3,FALSE)</f>
        <v>1 Poste autosoportable de acero (16/1450) de suspensión (30°) Tipo SUS11-16</v>
      </c>
      <c r="M4726" s="33">
        <f t="shared" si="160"/>
        <v>4.5999999999999996</v>
      </c>
    </row>
    <row r="4727" spans="1:13" x14ac:dyDescent="0.25">
      <c r="A4727" s="73">
        <f>+'INFO SEAL'!B4678</f>
        <v>4673</v>
      </c>
      <c r="B4727" s="180" t="str">
        <f t="shared" si="159"/>
        <v>SICODI</v>
      </c>
      <c r="C4727" s="180" t="str">
        <f>+'INFO SEAL'!C4678</f>
        <v>AREQUIPA</v>
      </c>
      <c r="D4727" s="180" t="str">
        <f>+'INFO SEAL'!D4678</f>
        <v>AREQUIPA</v>
      </c>
      <c r="E4727" s="180" t="str">
        <f>+'INFO SEAL'!E4678</f>
        <v>AREQUIPA</v>
      </c>
      <c r="F4727" s="180" t="str">
        <f>+IF('INFO SEAL'!I4678="BAJA TENSION","BT",IF('INFO SEAL'!I4678="MEDIA TENSION","MT","AT"))</f>
        <v>BT</v>
      </c>
      <c r="G4727" s="180">
        <f>+'INFO SEAL'!K4678</f>
        <v>8</v>
      </c>
      <c r="H4727" s="180" t="str">
        <f>+'INFO SEAL'!L4678</f>
        <v>POSTE</v>
      </c>
      <c r="I4727" s="180" t="str">
        <f>+'INFO SEAL'!M4678</f>
        <v>CONCRETO</v>
      </c>
      <c r="J4727" s="180" t="str">
        <f>+'INFO SEAL'!N4678&amp;"-"&amp;F4727</f>
        <v>PPC05-BT</v>
      </c>
      <c r="K4727" s="180"/>
      <c r="L4727" s="182" t="str">
        <f>+VLOOKUP('INFO SEAL'!N4678,$J$8:$V$50,3,FALSE)</f>
        <v>POSTE DE CONCRETO ARMADO DE  8/200/120/240</v>
      </c>
      <c r="M4727" s="33">
        <f t="shared" si="160"/>
        <v>0.1</v>
      </c>
    </row>
    <row r="4728" spans="1:13" x14ac:dyDescent="0.25">
      <c r="A4728" s="73">
        <f>+'INFO SEAL'!B4679</f>
        <v>4674</v>
      </c>
      <c r="B4728" s="180" t="str">
        <f t="shared" ref="B4728:B4791" si="161">+INDEX($B$8:$B$50,MATCH(L4728,$L$8:$L$50,0))</f>
        <v>SICODI</v>
      </c>
      <c r="C4728" s="180" t="str">
        <f>+'INFO SEAL'!C4679</f>
        <v>AREQUIPA</v>
      </c>
      <c r="D4728" s="180" t="str">
        <f>+'INFO SEAL'!D4679</f>
        <v>AREQUIPA</v>
      </c>
      <c r="E4728" s="180" t="str">
        <f>+'INFO SEAL'!E4679</f>
        <v>AREQUIPA</v>
      </c>
      <c r="F4728" s="180" t="str">
        <f>+IF('INFO SEAL'!I4679="BAJA TENSION","BT",IF('INFO SEAL'!I4679="MEDIA TENSION","MT","AT"))</f>
        <v>BT</v>
      </c>
      <c r="G4728" s="180">
        <f>+'INFO SEAL'!K4679</f>
        <v>8</v>
      </c>
      <c r="H4728" s="180" t="str">
        <f>+'INFO SEAL'!L4679</f>
        <v>POSTE</v>
      </c>
      <c r="I4728" s="180" t="str">
        <f>+'INFO SEAL'!M4679</f>
        <v>CONCRETO</v>
      </c>
      <c r="J4728" s="180" t="str">
        <f>+'INFO SEAL'!N4679&amp;"-"&amp;F4728</f>
        <v>PPC05-BT</v>
      </c>
      <c r="K4728" s="180"/>
      <c r="L4728" s="182" t="str">
        <f>+VLOOKUP('INFO SEAL'!N4679,$J$8:$V$50,3,FALSE)</f>
        <v>POSTE DE CONCRETO ARMADO DE  8/200/120/240</v>
      </c>
      <c r="M4728" s="33">
        <f t="shared" ref="M4728:M4791" si="162">+VLOOKUP(J4728,$K$8:$V$50,12,FALSE)</f>
        <v>0.1</v>
      </c>
    </row>
    <row r="4729" spans="1:13" x14ac:dyDescent="0.25">
      <c r="A4729" s="73">
        <f>+'INFO SEAL'!B4680</f>
        <v>4675</v>
      </c>
      <c r="B4729" s="180" t="str">
        <f t="shared" si="161"/>
        <v>SICODI</v>
      </c>
      <c r="C4729" s="180" t="str">
        <f>+'INFO SEAL'!C4680</f>
        <v>AREQUIPA</v>
      </c>
      <c r="D4729" s="180" t="str">
        <f>+'INFO SEAL'!D4680</f>
        <v>AREQUIPA</v>
      </c>
      <c r="E4729" s="180" t="str">
        <f>+'INFO SEAL'!E4680</f>
        <v>AREQUIPA</v>
      </c>
      <c r="F4729" s="180" t="str">
        <f>+IF('INFO SEAL'!I4680="BAJA TENSION","BT",IF('INFO SEAL'!I4680="MEDIA TENSION","MT","AT"))</f>
        <v>BT</v>
      </c>
      <c r="G4729" s="180">
        <f>+'INFO SEAL'!K4680</f>
        <v>7</v>
      </c>
      <c r="H4729" s="180" t="str">
        <f>+'INFO SEAL'!L4680</f>
        <v>POSTE</v>
      </c>
      <c r="I4729" s="180" t="str">
        <f>+'INFO SEAL'!M4680</f>
        <v>CONCRETO</v>
      </c>
      <c r="J4729" s="180" t="str">
        <f>+'INFO SEAL'!N4680&amp;"-"&amp;F4729</f>
        <v>PPC02-BT</v>
      </c>
      <c r="K4729" s="180"/>
      <c r="L4729" s="182" t="str">
        <f>+VLOOKUP('INFO SEAL'!N4680,$J$8:$V$50,3,FALSE)</f>
        <v>POSTE DE CONCRETO ARMADO DE  7/200/120/225</v>
      </c>
      <c r="M4729" s="33">
        <f t="shared" si="162"/>
        <v>0.1</v>
      </c>
    </row>
    <row r="4730" spans="1:13" x14ac:dyDescent="0.25">
      <c r="A4730" s="73">
        <f>+'INFO SEAL'!B4681</f>
        <v>4676</v>
      </c>
      <c r="B4730" s="180" t="str">
        <f t="shared" si="161"/>
        <v>SICODI</v>
      </c>
      <c r="C4730" s="180" t="str">
        <f>+'INFO SEAL'!C4681</f>
        <v>AREQUIPA</v>
      </c>
      <c r="D4730" s="180" t="str">
        <f>+'INFO SEAL'!D4681</f>
        <v>AREQUIPA</v>
      </c>
      <c r="E4730" s="180" t="str">
        <f>+'INFO SEAL'!E4681</f>
        <v>SABANDIA</v>
      </c>
      <c r="F4730" s="180" t="str">
        <f>+IF('INFO SEAL'!I4681="BAJA TENSION","BT",IF('INFO SEAL'!I4681="MEDIA TENSION","MT","AT"))</f>
        <v>BT</v>
      </c>
      <c r="G4730" s="180">
        <f>+'INFO SEAL'!K4681</f>
        <v>8</v>
      </c>
      <c r="H4730" s="180" t="str">
        <f>+'INFO SEAL'!L4681</f>
        <v>POSTE</v>
      </c>
      <c r="I4730" s="180" t="str">
        <f>+'INFO SEAL'!M4681</f>
        <v>CONCRETO</v>
      </c>
      <c r="J4730" s="180" t="str">
        <f>+'INFO SEAL'!N4681&amp;"-"&amp;F4730</f>
        <v>PPC05-BT</v>
      </c>
      <c r="K4730" s="180"/>
      <c r="L4730" s="182" t="str">
        <f>+VLOOKUP('INFO SEAL'!N4681,$J$8:$V$50,3,FALSE)</f>
        <v>POSTE DE CONCRETO ARMADO DE  8/200/120/240</v>
      </c>
      <c r="M4730" s="33">
        <f t="shared" si="162"/>
        <v>0.1</v>
      </c>
    </row>
    <row r="4731" spans="1:13" x14ac:dyDescent="0.25">
      <c r="A4731" s="73">
        <f>+'INFO SEAL'!B4682</f>
        <v>4677</v>
      </c>
      <c r="B4731" s="180" t="str">
        <f t="shared" si="161"/>
        <v>SICODI</v>
      </c>
      <c r="C4731" s="180" t="str">
        <f>+'INFO SEAL'!C4682</f>
        <v>AREQUIPA</v>
      </c>
      <c r="D4731" s="180" t="str">
        <f>+'INFO SEAL'!D4682</f>
        <v>AREQUIPA</v>
      </c>
      <c r="E4731" s="180" t="str">
        <f>+'INFO SEAL'!E4682</f>
        <v>SABANDIA</v>
      </c>
      <c r="F4731" s="180" t="str">
        <f>+IF('INFO SEAL'!I4682="BAJA TENSION","BT",IF('INFO SEAL'!I4682="MEDIA TENSION","MT","AT"))</f>
        <v>BT</v>
      </c>
      <c r="G4731" s="180">
        <f>+'INFO SEAL'!K4682</f>
        <v>8</v>
      </c>
      <c r="H4731" s="180" t="str">
        <f>+'INFO SEAL'!L4682</f>
        <v>POSTE</v>
      </c>
      <c r="I4731" s="180" t="str">
        <f>+'INFO SEAL'!M4682</f>
        <v>CONCRETO</v>
      </c>
      <c r="J4731" s="180" t="str">
        <f>+'INFO SEAL'!N4682&amp;"-"&amp;F4731</f>
        <v>PPC05-BT</v>
      </c>
      <c r="K4731" s="180"/>
      <c r="L4731" s="182" t="str">
        <f>+VLOOKUP('INFO SEAL'!N4682,$J$8:$V$50,3,FALSE)</f>
        <v>POSTE DE CONCRETO ARMADO DE  8/200/120/240</v>
      </c>
      <c r="M4731" s="33">
        <f t="shared" si="162"/>
        <v>0.1</v>
      </c>
    </row>
    <row r="4732" spans="1:13" x14ac:dyDescent="0.25">
      <c r="A4732" s="73">
        <f>+'INFO SEAL'!B4683</f>
        <v>4678</v>
      </c>
      <c r="B4732" s="180" t="str">
        <f t="shared" si="161"/>
        <v>MOD INV_2018</v>
      </c>
      <c r="C4732" s="180" t="str">
        <f>+'INFO SEAL'!C4683</f>
        <v>AREQUIPA</v>
      </c>
      <c r="D4732" s="180" t="str">
        <f>+'INFO SEAL'!D4683</f>
        <v>AREQUIPA</v>
      </c>
      <c r="E4732" s="180" t="str">
        <f>+'INFO SEAL'!E4683</f>
        <v>JOSE LUIS BUSTAMANTE Y RIVERO</v>
      </c>
      <c r="F4732" s="180" t="str">
        <f>+IF('INFO SEAL'!I4683="BAJA TENSION","BT",IF('INFO SEAL'!I4683="MEDIA TENSION","MT","AT"))</f>
        <v>AT</v>
      </c>
      <c r="G4732" s="180">
        <f>+'INFO SEAL'!K4683</f>
        <v>16</v>
      </c>
      <c r="H4732" s="180" t="str">
        <f>+'INFO SEAL'!L4683</f>
        <v>POSTE</v>
      </c>
      <c r="I4732" s="180" t="str">
        <f>+'INFO SEAL'!M4683</f>
        <v>CONCRETO</v>
      </c>
      <c r="J4732" s="180" t="str">
        <f>+'INFO SEAL'!N4683&amp;"-"&amp;F4732</f>
        <v>EA033SIU0S0-120-S3-AT</v>
      </c>
      <c r="K4732" s="180"/>
      <c r="L4732" s="182" t="str">
        <f>+VLOOKUP('INFO SEAL'!N4683,$J$8:$V$50,3,FALSE)</f>
        <v>1 Poste autosoportable de acero (16/1450) de suspensión (30°) Tipo SUS11-16</v>
      </c>
      <c r="M4732" s="33">
        <f t="shared" si="162"/>
        <v>4.5999999999999996</v>
      </c>
    </row>
    <row r="4733" spans="1:13" x14ac:dyDescent="0.25">
      <c r="A4733" s="73">
        <f>+'INFO SEAL'!B4684</f>
        <v>4679</v>
      </c>
      <c r="B4733" s="180" t="str">
        <f t="shared" si="161"/>
        <v>MOD INV_2018</v>
      </c>
      <c r="C4733" s="180" t="str">
        <f>+'INFO SEAL'!C4684</f>
        <v>AREQUIPA</v>
      </c>
      <c r="D4733" s="180" t="str">
        <f>+'INFO SEAL'!D4684</f>
        <v>AREQUIPA</v>
      </c>
      <c r="E4733" s="180" t="str">
        <f>+'INFO SEAL'!E4684</f>
        <v>JOSE LUIS BUSTAMANTE Y RIVERO</v>
      </c>
      <c r="F4733" s="180" t="str">
        <f>+IF('INFO SEAL'!I4684="BAJA TENSION","BT",IF('INFO SEAL'!I4684="MEDIA TENSION","MT","AT"))</f>
        <v>AT</v>
      </c>
      <c r="G4733" s="180">
        <f>+'INFO SEAL'!K4684</f>
        <v>16</v>
      </c>
      <c r="H4733" s="180" t="str">
        <f>+'INFO SEAL'!L4684</f>
        <v>POSTE</v>
      </c>
      <c r="I4733" s="180" t="str">
        <f>+'INFO SEAL'!M4684</f>
        <v>CONCRETO</v>
      </c>
      <c r="J4733" s="180" t="str">
        <f>+'INFO SEAL'!N4684&amp;"-"&amp;F4733</f>
        <v>EC033SIU0S0-120-S1-AT</v>
      </c>
      <c r="K4733" s="180"/>
      <c r="L4733" s="182" t="str">
        <f>+VLOOKUP('INFO SEAL'!N4684,$J$8:$V$50,3,FALSE)</f>
        <v>1 Poste de concreto (16/500) de suspensión (3°) Tipo SUS1-16</v>
      </c>
      <c r="M4733" s="33">
        <f t="shared" si="162"/>
        <v>1.3</v>
      </c>
    </row>
    <row r="4734" spans="1:13" x14ac:dyDescent="0.25">
      <c r="A4734" s="73">
        <f>+'INFO SEAL'!B4685</f>
        <v>4680</v>
      </c>
      <c r="B4734" s="180" t="str">
        <f t="shared" si="161"/>
        <v>MOD INV_2018</v>
      </c>
      <c r="C4734" s="180" t="str">
        <f>+'INFO SEAL'!C4685</f>
        <v>AREQUIPA</v>
      </c>
      <c r="D4734" s="180" t="str">
        <f>+'INFO SEAL'!D4685</f>
        <v>AREQUIPA</v>
      </c>
      <c r="E4734" s="180" t="str">
        <f>+'INFO SEAL'!E4685</f>
        <v>JOSE LUIS BUSTAMANTE Y RIVERO</v>
      </c>
      <c r="F4734" s="180" t="str">
        <f>+IF('INFO SEAL'!I4685="BAJA TENSION","BT",IF('INFO SEAL'!I4685="MEDIA TENSION","MT","AT"))</f>
        <v>AT</v>
      </c>
      <c r="G4734" s="180">
        <f>+'INFO SEAL'!K4685</f>
        <v>16</v>
      </c>
      <c r="H4734" s="180" t="str">
        <f>+'INFO SEAL'!L4685</f>
        <v>POSTE</v>
      </c>
      <c r="I4734" s="180" t="str">
        <f>+'INFO SEAL'!M4685</f>
        <v>CONCRETO</v>
      </c>
      <c r="J4734" s="180" t="str">
        <f>+'INFO SEAL'!N4685&amp;"-"&amp;F4734</f>
        <v>EC033SIU0S0-120-S1-AT</v>
      </c>
      <c r="K4734" s="180"/>
      <c r="L4734" s="182" t="str">
        <f>+VLOOKUP('INFO SEAL'!N4685,$J$8:$V$50,3,FALSE)</f>
        <v>1 Poste de concreto (16/500) de suspensión (3°) Tipo SUS1-16</v>
      </c>
      <c r="M4734" s="33">
        <f t="shared" si="162"/>
        <v>1.3</v>
      </c>
    </row>
    <row r="4735" spans="1:13" x14ac:dyDescent="0.25">
      <c r="A4735" s="73">
        <f>+'INFO SEAL'!B4686</f>
        <v>4681</v>
      </c>
      <c r="B4735" s="180" t="str">
        <f t="shared" si="161"/>
        <v>SICODI</v>
      </c>
      <c r="C4735" s="180" t="str">
        <f>+'INFO SEAL'!C4686</f>
        <v>AREQUIPA</v>
      </c>
      <c r="D4735" s="180" t="str">
        <f>+'INFO SEAL'!D4686</f>
        <v>AREQUIPA</v>
      </c>
      <c r="E4735" s="180" t="str">
        <f>+'INFO SEAL'!E4686</f>
        <v>AREQUIPA</v>
      </c>
      <c r="F4735" s="180" t="str">
        <f>+IF('INFO SEAL'!I4686="BAJA TENSION","BT",IF('INFO SEAL'!I4686="MEDIA TENSION","MT","AT"))</f>
        <v>MT</v>
      </c>
      <c r="G4735" s="180">
        <f>+'INFO SEAL'!K4686</f>
        <v>13</v>
      </c>
      <c r="H4735" s="180" t="str">
        <f>+'INFO SEAL'!L4686</f>
        <v>POSTE</v>
      </c>
      <c r="I4735" s="180" t="str">
        <f>+'INFO SEAL'!M4686</f>
        <v>CONCRETO</v>
      </c>
      <c r="J4735" s="180" t="str">
        <f>+'INFO SEAL'!N4686&amp;"-"&amp;F4735</f>
        <v>PPC18-MT</v>
      </c>
      <c r="K4735" s="180"/>
      <c r="L4735" s="182" t="str">
        <f>+VLOOKUP('INFO SEAL'!N4686,$J$8:$V$50,3,FALSE)</f>
        <v>POSTE DE CONCRETO ARMADO DE 13/200/140/335</v>
      </c>
      <c r="M4735" s="33">
        <f t="shared" si="162"/>
        <v>0.4</v>
      </c>
    </row>
    <row r="4736" spans="1:13" x14ac:dyDescent="0.25">
      <c r="A4736" s="73">
        <f>+'INFO SEAL'!B4687</f>
        <v>4682</v>
      </c>
      <c r="B4736" s="180" t="str">
        <f t="shared" si="161"/>
        <v>SICODI</v>
      </c>
      <c r="C4736" s="180" t="str">
        <f>+'INFO SEAL'!C4687</f>
        <v>AREQUIPA</v>
      </c>
      <c r="D4736" s="180" t="str">
        <f>+'INFO SEAL'!D4687</f>
        <v>AREQUIPA</v>
      </c>
      <c r="E4736" s="180" t="str">
        <f>+'INFO SEAL'!E4687</f>
        <v>AREQUIPA</v>
      </c>
      <c r="F4736" s="180" t="str">
        <f>+IF('INFO SEAL'!I4687="BAJA TENSION","BT",IF('INFO SEAL'!I4687="MEDIA TENSION","MT","AT"))</f>
        <v>MT</v>
      </c>
      <c r="G4736" s="180">
        <f>+'INFO SEAL'!K4687</f>
        <v>13</v>
      </c>
      <c r="H4736" s="180" t="str">
        <f>+'INFO SEAL'!L4687</f>
        <v>POSTE</v>
      </c>
      <c r="I4736" s="180" t="str">
        <f>+'INFO SEAL'!M4687</f>
        <v>CONCRETO</v>
      </c>
      <c r="J4736" s="180" t="str">
        <f>+'INFO SEAL'!N4687&amp;"-"&amp;F4736</f>
        <v>PPC18-MT</v>
      </c>
      <c r="K4736" s="180"/>
      <c r="L4736" s="182" t="str">
        <f>+VLOOKUP('INFO SEAL'!N4687,$J$8:$V$50,3,FALSE)</f>
        <v>POSTE DE CONCRETO ARMADO DE 13/200/140/335</v>
      </c>
      <c r="M4736" s="33">
        <f t="shared" si="162"/>
        <v>0.4</v>
      </c>
    </row>
    <row r="4737" spans="1:13" x14ac:dyDescent="0.25">
      <c r="A4737" s="73">
        <f>+'INFO SEAL'!B4688</f>
        <v>4683</v>
      </c>
      <c r="B4737" s="180" t="str">
        <f t="shared" si="161"/>
        <v>SICODI</v>
      </c>
      <c r="C4737" s="180" t="str">
        <f>+'INFO SEAL'!C4688</f>
        <v>AREQUIPA</v>
      </c>
      <c r="D4737" s="180" t="str">
        <f>+'INFO SEAL'!D4688</f>
        <v>AREQUIPA</v>
      </c>
      <c r="E4737" s="180" t="str">
        <f>+'INFO SEAL'!E4688</f>
        <v>AREQUIPA</v>
      </c>
      <c r="F4737" s="180" t="str">
        <f>+IF('INFO SEAL'!I4688="BAJA TENSION","BT",IF('INFO SEAL'!I4688="MEDIA TENSION","MT","AT"))</f>
        <v>MT</v>
      </c>
      <c r="G4737" s="180">
        <f>+'INFO SEAL'!K4688</f>
        <v>12</v>
      </c>
      <c r="H4737" s="180" t="str">
        <f>+'INFO SEAL'!L4688</f>
        <v>POSTE</v>
      </c>
      <c r="I4737" s="180" t="str">
        <f>+'INFO SEAL'!M4688</f>
        <v>CONCRETO</v>
      </c>
      <c r="J4737" s="180" t="str">
        <f>+'INFO SEAL'!N4688&amp;"-"&amp;F4737</f>
        <v>PPC15-MT</v>
      </c>
      <c r="K4737" s="180"/>
      <c r="L4737" s="182" t="str">
        <f>+VLOOKUP('INFO SEAL'!N4688,$J$8:$V$50,3,FALSE)</f>
        <v>POSTE DE CONCRETO ARMADO DE 12/200/120/300</v>
      </c>
      <c r="M4737" s="33">
        <f t="shared" si="162"/>
        <v>0.3</v>
      </c>
    </row>
    <row r="4738" spans="1:13" x14ac:dyDescent="0.25">
      <c r="A4738" s="73">
        <f>+'INFO SEAL'!B4689</f>
        <v>4684</v>
      </c>
      <c r="B4738" s="180" t="str">
        <f t="shared" si="161"/>
        <v>MOD INV_2018</v>
      </c>
      <c r="C4738" s="180" t="str">
        <f>+'INFO SEAL'!C4689</f>
        <v>AREQUIPA</v>
      </c>
      <c r="D4738" s="180" t="str">
        <f>+'INFO SEAL'!D4689</f>
        <v>AREQUIPA</v>
      </c>
      <c r="E4738" s="180" t="str">
        <f>+'INFO SEAL'!E4689</f>
        <v>SOCABAYA</v>
      </c>
      <c r="F4738" s="180" t="str">
        <f>+IF('INFO SEAL'!I4689="BAJA TENSION","BT",IF('INFO SEAL'!I4689="MEDIA TENSION","MT","AT"))</f>
        <v>AT</v>
      </c>
      <c r="G4738" s="180">
        <f>+'INFO SEAL'!K4689</f>
        <v>16</v>
      </c>
      <c r="H4738" s="180" t="str">
        <f>+'INFO SEAL'!L4689</f>
        <v>POSTE</v>
      </c>
      <c r="I4738" s="180" t="str">
        <f>+'INFO SEAL'!M4689</f>
        <v>FIERRO</v>
      </c>
      <c r="J4738" s="180" t="str">
        <f>+'INFO SEAL'!N4689&amp;"-"&amp;F4738</f>
        <v>EC033SIU0S0-120-S1-AT</v>
      </c>
      <c r="K4738" s="180"/>
      <c r="L4738" s="182" t="str">
        <f>+VLOOKUP('INFO SEAL'!N4689,$J$8:$V$50,3,FALSE)</f>
        <v>1 Poste de concreto (16/500) de suspensión (3°) Tipo SUS1-16</v>
      </c>
      <c r="M4738" s="33">
        <f t="shared" si="162"/>
        <v>1.3</v>
      </c>
    </row>
    <row r="4739" spans="1:13" x14ac:dyDescent="0.25">
      <c r="A4739" s="73">
        <f>+'INFO SEAL'!B4690</f>
        <v>4685</v>
      </c>
      <c r="B4739" s="180" t="str">
        <f t="shared" si="161"/>
        <v>SICODI</v>
      </c>
      <c r="C4739" s="180" t="str">
        <f>+'INFO SEAL'!C4690</f>
        <v>AREQUIPA</v>
      </c>
      <c r="D4739" s="180" t="str">
        <f>+'INFO SEAL'!D4690</f>
        <v>AREQUIPA</v>
      </c>
      <c r="E4739" s="180" t="str">
        <f>+'INFO SEAL'!E4690</f>
        <v>AREQUIPA</v>
      </c>
      <c r="F4739" s="180" t="str">
        <f>+IF('INFO SEAL'!I4690="BAJA TENSION","BT",IF('INFO SEAL'!I4690="MEDIA TENSION","MT","AT"))</f>
        <v>MT</v>
      </c>
      <c r="G4739" s="180">
        <f>+'INFO SEAL'!K4690</f>
        <v>12</v>
      </c>
      <c r="H4739" s="180" t="str">
        <f>+'INFO SEAL'!L4690</f>
        <v>POSTE</v>
      </c>
      <c r="I4739" s="180" t="str">
        <f>+'INFO SEAL'!M4690</f>
        <v>CONCRETO</v>
      </c>
      <c r="J4739" s="180" t="str">
        <f>+'INFO SEAL'!N4690&amp;"-"&amp;F4739</f>
        <v>PPC15-MT</v>
      </c>
      <c r="K4739" s="180"/>
      <c r="L4739" s="182" t="str">
        <f>+VLOOKUP('INFO SEAL'!N4690,$J$8:$V$50,3,FALSE)</f>
        <v>POSTE DE CONCRETO ARMADO DE 12/200/120/300</v>
      </c>
      <c r="M4739" s="33">
        <f t="shared" si="162"/>
        <v>0.3</v>
      </c>
    </row>
    <row r="4740" spans="1:13" x14ac:dyDescent="0.25">
      <c r="A4740" s="73">
        <f>+'INFO SEAL'!B4691</f>
        <v>4686</v>
      </c>
      <c r="B4740" s="180" t="str">
        <f t="shared" si="161"/>
        <v>SICODI</v>
      </c>
      <c r="C4740" s="180" t="str">
        <f>+'INFO SEAL'!C4691</f>
        <v>AREQUIPA</v>
      </c>
      <c r="D4740" s="180" t="str">
        <f>+'INFO SEAL'!D4691</f>
        <v>AREQUIPA</v>
      </c>
      <c r="E4740" s="180" t="str">
        <f>+'INFO SEAL'!E4691</f>
        <v>AREQUIPA</v>
      </c>
      <c r="F4740" s="180" t="str">
        <f>+IF('INFO SEAL'!I4691="BAJA TENSION","BT",IF('INFO SEAL'!I4691="MEDIA TENSION","MT","AT"))</f>
        <v>MT</v>
      </c>
      <c r="G4740" s="180">
        <f>+'INFO SEAL'!K4691</f>
        <v>12</v>
      </c>
      <c r="H4740" s="180" t="str">
        <f>+'INFO SEAL'!L4691</f>
        <v>POSTE</v>
      </c>
      <c r="I4740" s="180" t="str">
        <f>+'INFO SEAL'!M4691</f>
        <v>CONCRETO</v>
      </c>
      <c r="J4740" s="180" t="str">
        <f>+'INFO SEAL'!N4691&amp;"-"&amp;F4740</f>
        <v>PPC15-MT</v>
      </c>
      <c r="K4740" s="180"/>
      <c r="L4740" s="182" t="str">
        <f>+VLOOKUP('INFO SEAL'!N4691,$J$8:$V$50,3,FALSE)</f>
        <v>POSTE DE CONCRETO ARMADO DE 12/200/120/300</v>
      </c>
      <c r="M4740" s="33">
        <f t="shared" si="162"/>
        <v>0.3</v>
      </c>
    </row>
    <row r="4741" spans="1:13" x14ac:dyDescent="0.25">
      <c r="A4741" s="73">
        <f>+'INFO SEAL'!B4692</f>
        <v>4687</v>
      </c>
      <c r="B4741" s="180" t="str">
        <f t="shared" si="161"/>
        <v>SICODI</v>
      </c>
      <c r="C4741" s="180" t="str">
        <f>+'INFO SEAL'!C4692</f>
        <v>AREQUIPA</v>
      </c>
      <c r="D4741" s="180" t="str">
        <f>+'INFO SEAL'!D4692</f>
        <v>AREQUIPA</v>
      </c>
      <c r="E4741" s="180" t="str">
        <f>+'INFO SEAL'!E4692</f>
        <v>AREQUIPA</v>
      </c>
      <c r="F4741" s="180" t="str">
        <f>+IF('INFO SEAL'!I4692="BAJA TENSION","BT",IF('INFO SEAL'!I4692="MEDIA TENSION","MT","AT"))</f>
        <v>MT</v>
      </c>
      <c r="G4741" s="180">
        <f>+'INFO SEAL'!K4692</f>
        <v>12</v>
      </c>
      <c r="H4741" s="180" t="str">
        <f>+'INFO SEAL'!L4692</f>
        <v>POSTE</v>
      </c>
      <c r="I4741" s="180" t="str">
        <f>+'INFO SEAL'!M4692</f>
        <v>CONCRETO</v>
      </c>
      <c r="J4741" s="180" t="str">
        <f>+'INFO SEAL'!N4692&amp;"-"&amp;F4741</f>
        <v>PPC15-MT</v>
      </c>
      <c r="K4741" s="180"/>
      <c r="L4741" s="182" t="str">
        <f>+VLOOKUP('INFO SEAL'!N4692,$J$8:$V$50,3,FALSE)</f>
        <v>POSTE DE CONCRETO ARMADO DE 12/200/120/300</v>
      </c>
      <c r="M4741" s="33">
        <f t="shared" si="162"/>
        <v>0.3</v>
      </c>
    </row>
    <row r="4742" spans="1:13" x14ac:dyDescent="0.25">
      <c r="A4742" s="73">
        <f>+'INFO SEAL'!B4693</f>
        <v>4688</v>
      </c>
      <c r="B4742" s="180" t="str">
        <f t="shared" si="161"/>
        <v>SICODI</v>
      </c>
      <c r="C4742" s="180" t="str">
        <f>+'INFO SEAL'!C4693</f>
        <v>AREQUIPA</v>
      </c>
      <c r="D4742" s="180" t="str">
        <f>+'INFO SEAL'!D4693</f>
        <v>AREQUIPA</v>
      </c>
      <c r="E4742" s="180" t="str">
        <f>+'INFO SEAL'!E4693</f>
        <v>SOCABAYA</v>
      </c>
      <c r="F4742" s="180" t="str">
        <f>+IF('INFO SEAL'!I4693="BAJA TENSION","BT",IF('INFO SEAL'!I4693="MEDIA TENSION","MT","AT"))</f>
        <v>MT</v>
      </c>
      <c r="G4742" s="180">
        <f>+'INFO SEAL'!K4693</f>
        <v>12</v>
      </c>
      <c r="H4742" s="180" t="str">
        <f>+'INFO SEAL'!L4693</f>
        <v>POSTE</v>
      </c>
      <c r="I4742" s="180" t="str">
        <f>+'INFO SEAL'!M4693</f>
        <v>CONCRETO</v>
      </c>
      <c r="J4742" s="180" t="str">
        <f>+'INFO SEAL'!N4693&amp;"-"&amp;F4742</f>
        <v>PPC15-MT</v>
      </c>
      <c r="K4742" s="180"/>
      <c r="L4742" s="182" t="str">
        <f>+VLOOKUP('INFO SEAL'!N4693,$J$8:$V$50,3,FALSE)</f>
        <v>POSTE DE CONCRETO ARMADO DE 12/200/120/300</v>
      </c>
      <c r="M4742" s="33">
        <f t="shared" si="162"/>
        <v>0.3</v>
      </c>
    </row>
    <row r="4743" spans="1:13" x14ac:dyDescent="0.25">
      <c r="A4743" s="73">
        <f>+'INFO SEAL'!B4694</f>
        <v>4689</v>
      </c>
      <c r="B4743" s="180" t="str">
        <f t="shared" si="161"/>
        <v>SICODI</v>
      </c>
      <c r="C4743" s="180" t="str">
        <f>+'INFO SEAL'!C4694</f>
        <v>AREQUIPA</v>
      </c>
      <c r="D4743" s="180" t="str">
        <f>+'INFO SEAL'!D4694</f>
        <v>AREQUIPA</v>
      </c>
      <c r="E4743" s="180" t="str">
        <f>+'INFO SEAL'!E4694</f>
        <v>SOCABAYA</v>
      </c>
      <c r="F4743" s="180" t="str">
        <f>+IF('INFO SEAL'!I4694="BAJA TENSION","BT",IF('INFO SEAL'!I4694="MEDIA TENSION","MT","AT"))</f>
        <v>MT</v>
      </c>
      <c r="G4743" s="180">
        <f>+'INFO SEAL'!K4694</f>
        <v>12</v>
      </c>
      <c r="H4743" s="180" t="str">
        <f>+'INFO SEAL'!L4694</f>
        <v>POSTE</v>
      </c>
      <c r="I4743" s="180" t="str">
        <f>+'INFO SEAL'!M4694</f>
        <v>CONCRETO</v>
      </c>
      <c r="J4743" s="180" t="str">
        <f>+'INFO SEAL'!N4694&amp;"-"&amp;F4743</f>
        <v>PPC15-MT</v>
      </c>
      <c r="K4743" s="180"/>
      <c r="L4743" s="182" t="str">
        <f>+VLOOKUP('INFO SEAL'!N4694,$J$8:$V$50,3,FALSE)</f>
        <v>POSTE DE CONCRETO ARMADO DE 12/200/120/300</v>
      </c>
      <c r="M4743" s="33">
        <f t="shared" si="162"/>
        <v>0.3</v>
      </c>
    </row>
    <row r="4744" spans="1:13" x14ac:dyDescent="0.25">
      <c r="A4744" s="73">
        <f>+'INFO SEAL'!B4695</f>
        <v>4690</v>
      </c>
      <c r="B4744" s="180" t="str">
        <f t="shared" si="161"/>
        <v>SICODI</v>
      </c>
      <c r="C4744" s="180" t="str">
        <f>+'INFO SEAL'!C4695</f>
        <v>AREQUIPA</v>
      </c>
      <c r="D4744" s="180" t="str">
        <f>+'INFO SEAL'!D4695</f>
        <v>AREQUIPA</v>
      </c>
      <c r="E4744" s="180" t="str">
        <f>+'INFO SEAL'!E4695</f>
        <v>SOCABAYA</v>
      </c>
      <c r="F4744" s="180" t="str">
        <f>+IF('INFO SEAL'!I4695="BAJA TENSION","BT",IF('INFO SEAL'!I4695="MEDIA TENSION","MT","AT"))</f>
        <v>MT</v>
      </c>
      <c r="G4744" s="180">
        <f>+'INFO SEAL'!K4695</f>
        <v>12</v>
      </c>
      <c r="H4744" s="180" t="str">
        <f>+'INFO SEAL'!L4695</f>
        <v>POSTE</v>
      </c>
      <c r="I4744" s="180" t="str">
        <f>+'INFO SEAL'!M4695</f>
        <v>CONCRETO</v>
      </c>
      <c r="J4744" s="180" t="str">
        <f>+'INFO SEAL'!N4695&amp;"-"&amp;F4744</f>
        <v>PPC15-MT</v>
      </c>
      <c r="K4744" s="180"/>
      <c r="L4744" s="182" t="str">
        <f>+VLOOKUP('INFO SEAL'!N4695,$J$8:$V$50,3,FALSE)</f>
        <v>POSTE DE CONCRETO ARMADO DE 12/200/120/300</v>
      </c>
      <c r="M4744" s="33">
        <f t="shared" si="162"/>
        <v>0.3</v>
      </c>
    </row>
    <row r="4745" spans="1:13" x14ac:dyDescent="0.25">
      <c r="A4745" s="73">
        <f>+'INFO SEAL'!B4696</f>
        <v>4691</v>
      </c>
      <c r="B4745" s="180" t="str">
        <f t="shared" si="161"/>
        <v>SICODI</v>
      </c>
      <c r="C4745" s="180" t="str">
        <f>+'INFO SEAL'!C4696</f>
        <v>AREQUIPA</v>
      </c>
      <c r="D4745" s="180" t="str">
        <f>+'INFO SEAL'!D4696</f>
        <v>AREQUIPA</v>
      </c>
      <c r="E4745" s="180" t="str">
        <f>+'INFO SEAL'!E4696</f>
        <v>SOCABAYA</v>
      </c>
      <c r="F4745" s="180" t="str">
        <f>+IF('INFO SEAL'!I4696="BAJA TENSION","BT",IF('INFO SEAL'!I4696="MEDIA TENSION","MT","AT"))</f>
        <v>MT</v>
      </c>
      <c r="G4745" s="180">
        <f>+'INFO SEAL'!K4696</f>
        <v>12</v>
      </c>
      <c r="H4745" s="180" t="str">
        <f>+'INFO SEAL'!L4696</f>
        <v>POSTE</v>
      </c>
      <c r="I4745" s="180" t="str">
        <f>+'INFO SEAL'!M4696</f>
        <v>CONCRETO</v>
      </c>
      <c r="J4745" s="180" t="str">
        <f>+'INFO SEAL'!N4696&amp;"-"&amp;F4745</f>
        <v>PPC15-MT</v>
      </c>
      <c r="K4745" s="180"/>
      <c r="L4745" s="182" t="str">
        <f>+VLOOKUP('INFO SEAL'!N4696,$J$8:$V$50,3,FALSE)</f>
        <v>POSTE DE CONCRETO ARMADO DE 12/200/120/300</v>
      </c>
      <c r="M4745" s="33">
        <f t="shared" si="162"/>
        <v>0.3</v>
      </c>
    </row>
    <row r="4746" spans="1:13" x14ac:dyDescent="0.25">
      <c r="A4746" s="73">
        <f>+'INFO SEAL'!B4697</f>
        <v>4692</v>
      </c>
      <c r="B4746" s="180" t="str">
        <f t="shared" si="161"/>
        <v>SICODI</v>
      </c>
      <c r="C4746" s="180" t="str">
        <f>+'INFO SEAL'!C4697</f>
        <v>AREQUIPA</v>
      </c>
      <c r="D4746" s="180" t="str">
        <f>+'INFO SEAL'!D4697</f>
        <v>AREQUIPA</v>
      </c>
      <c r="E4746" s="180" t="str">
        <f>+'INFO SEAL'!E4697</f>
        <v>SOCABAYA</v>
      </c>
      <c r="F4746" s="180" t="str">
        <f>+IF('INFO SEAL'!I4697="BAJA TENSION","BT",IF('INFO SEAL'!I4697="MEDIA TENSION","MT","AT"))</f>
        <v>MT</v>
      </c>
      <c r="G4746" s="180">
        <f>+'INFO SEAL'!K4697</f>
        <v>12</v>
      </c>
      <c r="H4746" s="180" t="str">
        <f>+'INFO SEAL'!L4697</f>
        <v>POSTE</v>
      </c>
      <c r="I4746" s="180" t="str">
        <f>+'INFO SEAL'!M4697</f>
        <v>CONCRETO</v>
      </c>
      <c r="J4746" s="180" t="str">
        <f>+'INFO SEAL'!N4697&amp;"-"&amp;F4746</f>
        <v>PPC15-MT</v>
      </c>
      <c r="K4746" s="180"/>
      <c r="L4746" s="182" t="str">
        <f>+VLOOKUP('INFO SEAL'!N4697,$J$8:$V$50,3,FALSE)</f>
        <v>POSTE DE CONCRETO ARMADO DE 12/200/120/300</v>
      </c>
      <c r="M4746" s="33">
        <f t="shared" si="162"/>
        <v>0.3</v>
      </c>
    </row>
    <row r="4747" spans="1:13" x14ac:dyDescent="0.25">
      <c r="A4747" s="73">
        <f>+'INFO SEAL'!B4698</f>
        <v>4693</v>
      </c>
      <c r="B4747" s="180" t="str">
        <f t="shared" si="161"/>
        <v>SICODI</v>
      </c>
      <c r="C4747" s="180" t="str">
        <f>+'INFO SEAL'!C4698</f>
        <v>AREQUIPA</v>
      </c>
      <c r="D4747" s="180" t="str">
        <f>+'INFO SEAL'!D4698</f>
        <v>AREQUIPA</v>
      </c>
      <c r="E4747" s="180" t="str">
        <f>+'INFO SEAL'!E4698</f>
        <v>SOCABAYA</v>
      </c>
      <c r="F4747" s="180" t="str">
        <f>+IF('INFO SEAL'!I4698="BAJA TENSION","BT",IF('INFO SEAL'!I4698="MEDIA TENSION","MT","AT"))</f>
        <v>MT</v>
      </c>
      <c r="G4747" s="180">
        <f>+'INFO SEAL'!K4698</f>
        <v>12</v>
      </c>
      <c r="H4747" s="180" t="str">
        <f>+'INFO SEAL'!L4698</f>
        <v>POSTE</v>
      </c>
      <c r="I4747" s="180" t="str">
        <f>+'INFO SEAL'!M4698</f>
        <v>CONCRETO</v>
      </c>
      <c r="J4747" s="180" t="str">
        <f>+'INFO SEAL'!N4698&amp;"-"&amp;F4747</f>
        <v>PPC15-MT</v>
      </c>
      <c r="K4747" s="180"/>
      <c r="L4747" s="182" t="str">
        <f>+VLOOKUP('INFO SEAL'!N4698,$J$8:$V$50,3,FALSE)</f>
        <v>POSTE DE CONCRETO ARMADO DE 12/200/120/300</v>
      </c>
      <c r="M4747" s="33">
        <f t="shared" si="162"/>
        <v>0.3</v>
      </c>
    </row>
    <row r="4748" spans="1:13" x14ac:dyDescent="0.25">
      <c r="A4748" s="73">
        <f>+'INFO SEAL'!B4699</f>
        <v>4694</v>
      </c>
      <c r="B4748" s="180" t="str">
        <f t="shared" si="161"/>
        <v>SICODI</v>
      </c>
      <c r="C4748" s="180" t="str">
        <f>+'INFO SEAL'!C4699</f>
        <v>AREQUIPA</v>
      </c>
      <c r="D4748" s="180" t="str">
        <f>+'INFO SEAL'!D4699</f>
        <v>AREQUIPA</v>
      </c>
      <c r="E4748" s="180" t="str">
        <f>+'INFO SEAL'!E4699</f>
        <v>SOCABAYA</v>
      </c>
      <c r="F4748" s="180" t="str">
        <f>+IF('INFO SEAL'!I4699="BAJA TENSION","BT",IF('INFO SEAL'!I4699="MEDIA TENSION","MT","AT"))</f>
        <v>MT</v>
      </c>
      <c r="G4748" s="180">
        <f>+'INFO SEAL'!K4699</f>
        <v>12</v>
      </c>
      <c r="H4748" s="180" t="str">
        <f>+'INFO SEAL'!L4699</f>
        <v>POSTE</v>
      </c>
      <c r="I4748" s="180" t="str">
        <f>+'INFO SEAL'!M4699</f>
        <v>CONCRETO</v>
      </c>
      <c r="J4748" s="180" t="str">
        <f>+'INFO SEAL'!N4699&amp;"-"&amp;F4748</f>
        <v>PPC15-MT</v>
      </c>
      <c r="K4748" s="180"/>
      <c r="L4748" s="182" t="str">
        <f>+VLOOKUP('INFO SEAL'!N4699,$J$8:$V$50,3,FALSE)</f>
        <v>POSTE DE CONCRETO ARMADO DE 12/200/120/300</v>
      </c>
      <c r="M4748" s="33">
        <f t="shared" si="162"/>
        <v>0.3</v>
      </c>
    </row>
    <row r="4749" spans="1:13" x14ac:dyDescent="0.25">
      <c r="A4749" s="73">
        <f>+'INFO SEAL'!B4700</f>
        <v>4695</v>
      </c>
      <c r="B4749" s="180" t="str">
        <f t="shared" si="161"/>
        <v>SICODI</v>
      </c>
      <c r="C4749" s="180" t="str">
        <f>+'INFO SEAL'!C4700</f>
        <v>AREQUIPA</v>
      </c>
      <c r="D4749" s="180" t="str">
        <f>+'INFO SEAL'!D4700</f>
        <v>AREQUIPA</v>
      </c>
      <c r="E4749" s="180" t="str">
        <f>+'INFO SEAL'!E4700</f>
        <v>SOCABAYA</v>
      </c>
      <c r="F4749" s="180" t="str">
        <f>+IF('INFO SEAL'!I4700="BAJA TENSION","BT",IF('INFO SEAL'!I4700="MEDIA TENSION","MT","AT"))</f>
        <v>MT</v>
      </c>
      <c r="G4749" s="180">
        <f>+'INFO SEAL'!K4700</f>
        <v>12</v>
      </c>
      <c r="H4749" s="180" t="str">
        <f>+'INFO SEAL'!L4700</f>
        <v>POSTE</v>
      </c>
      <c r="I4749" s="180" t="str">
        <f>+'INFO SEAL'!M4700</f>
        <v>CONCRETO</v>
      </c>
      <c r="J4749" s="180" t="str">
        <f>+'INFO SEAL'!N4700&amp;"-"&amp;F4749</f>
        <v>PPC15-MT</v>
      </c>
      <c r="K4749" s="180"/>
      <c r="L4749" s="182" t="str">
        <f>+VLOOKUP('INFO SEAL'!N4700,$J$8:$V$50,3,FALSE)</f>
        <v>POSTE DE CONCRETO ARMADO DE 12/200/120/300</v>
      </c>
      <c r="M4749" s="33">
        <f t="shared" si="162"/>
        <v>0.3</v>
      </c>
    </row>
    <row r="4750" spans="1:13" x14ac:dyDescent="0.25">
      <c r="A4750" s="73">
        <f>+'INFO SEAL'!B4701</f>
        <v>4696</v>
      </c>
      <c r="B4750" s="180" t="str">
        <f t="shared" si="161"/>
        <v>SICODI</v>
      </c>
      <c r="C4750" s="180" t="str">
        <f>+'INFO SEAL'!C4701</f>
        <v>AREQUIPA</v>
      </c>
      <c r="D4750" s="180" t="str">
        <f>+'INFO SEAL'!D4701</f>
        <v>AREQUIPA</v>
      </c>
      <c r="E4750" s="180" t="str">
        <f>+'INFO SEAL'!E4701</f>
        <v>SOCABAYA</v>
      </c>
      <c r="F4750" s="180" t="str">
        <f>+IF('INFO SEAL'!I4701="BAJA TENSION","BT",IF('INFO SEAL'!I4701="MEDIA TENSION","MT","AT"))</f>
        <v>MT</v>
      </c>
      <c r="G4750" s="180">
        <f>+'INFO SEAL'!K4701</f>
        <v>12</v>
      </c>
      <c r="H4750" s="180" t="str">
        <f>+'INFO SEAL'!L4701</f>
        <v>POSTE</v>
      </c>
      <c r="I4750" s="180" t="str">
        <f>+'INFO SEAL'!M4701</f>
        <v>CONCRETO</v>
      </c>
      <c r="J4750" s="180" t="str">
        <f>+'INFO SEAL'!N4701&amp;"-"&amp;F4750</f>
        <v>PPC15-MT</v>
      </c>
      <c r="K4750" s="180"/>
      <c r="L4750" s="182" t="str">
        <f>+VLOOKUP('INFO SEAL'!N4701,$J$8:$V$50,3,FALSE)</f>
        <v>POSTE DE CONCRETO ARMADO DE 12/200/120/300</v>
      </c>
      <c r="M4750" s="33">
        <f t="shared" si="162"/>
        <v>0.3</v>
      </c>
    </row>
    <row r="4751" spans="1:13" x14ac:dyDescent="0.25">
      <c r="A4751" s="73">
        <f>+'INFO SEAL'!B4702</f>
        <v>4697</v>
      </c>
      <c r="B4751" s="180" t="str">
        <f t="shared" si="161"/>
        <v>SICODI</v>
      </c>
      <c r="C4751" s="180" t="str">
        <f>+'INFO SEAL'!C4702</f>
        <v>AREQUIPA</v>
      </c>
      <c r="D4751" s="180" t="str">
        <f>+'INFO SEAL'!D4702</f>
        <v>AREQUIPA</v>
      </c>
      <c r="E4751" s="180" t="str">
        <f>+'INFO SEAL'!E4702</f>
        <v>SOCABAYA</v>
      </c>
      <c r="F4751" s="180" t="str">
        <f>+IF('INFO SEAL'!I4702="BAJA TENSION","BT",IF('INFO SEAL'!I4702="MEDIA TENSION","MT","AT"))</f>
        <v>MT</v>
      </c>
      <c r="G4751" s="180">
        <f>+'INFO SEAL'!K4702</f>
        <v>12</v>
      </c>
      <c r="H4751" s="180" t="str">
        <f>+'INFO SEAL'!L4702</f>
        <v>POSTE</v>
      </c>
      <c r="I4751" s="180" t="str">
        <f>+'INFO SEAL'!M4702</f>
        <v>CONCRETO</v>
      </c>
      <c r="J4751" s="180" t="str">
        <f>+'INFO SEAL'!N4702&amp;"-"&amp;F4751</f>
        <v>PPC15-MT</v>
      </c>
      <c r="K4751" s="180"/>
      <c r="L4751" s="182" t="str">
        <f>+VLOOKUP('INFO SEAL'!N4702,$J$8:$V$50,3,FALSE)</f>
        <v>POSTE DE CONCRETO ARMADO DE 12/200/120/300</v>
      </c>
      <c r="M4751" s="33">
        <f t="shared" si="162"/>
        <v>0.3</v>
      </c>
    </row>
    <row r="4752" spans="1:13" x14ac:dyDescent="0.25">
      <c r="A4752" s="73">
        <f>+'INFO SEAL'!B4703</f>
        <v>4698</v>
      </c>
      <c r="B4752" s="180" t="str">
        <f t="shared" si="161"/>
        <v>SICODI</v>
      </c>
      <c r="C4752" s="180" t="str">
        <f>+'INFO SEAL'!C4703</f>
        <v>AREQUIPA</v>
      </c>
      <c r="D4752" s="180" t="str">
        <f>+'INFO SEAL'!D4703</f>
        <v>AREQUIPA</v>
      </c>
      <c r="E4752" s="180" t="str">
        <f>+'INFO SEAL'!E4703</f>
        <v>SOCABAYA</v>
      </c>
      <c r="F4752" s="180" t="str">
        <f>+IF('INFO SEAL'!I4703="BAJA TENSION","BT",IF('INFO SEAL'!I4703="MEDIA TENSION","MT","AT"))</f>
        <v>MT</v>
      </c>
      <c r="G4752" s="180">
        <f>+'INFO SEAL'!K4703</f>
        <v>12</v>
      </c>
      <c r="H4752" s="180" t="str">
        <f>+'INFO SEAL'!L4703</f>
        <v>POSTE</v>
      </c>
      <c r="I4752" s="180" t="str">
        <f>+'INFO SEAL'!M4703</f>
        <v>CONCRETO</v>
      </c>
      <c r="J4752" s="180" t="str">
        <f>+'INFO SEAL'!N4703&amp;"-"&amp;F4752</f>
        <v>PPC15-MT</v>
      </c>
      <c r="K4752" s="180"/>
      <c r="L4752" s="182" t="str">
        <f>+VLOOKUP('INFO SEAL'!N4703,$J$8:$V$50,3,FALSE)</f>
        <v>POSTE DE CONCRETO ARMADO DE 12/200/120/300</v>
      </c>
      <c r="M4752" s="33">
        <f t="shared" si="162"/>
        <v>0.3</v>
      </c>
    </row>
    <row r="4753" spans="1:13" x14ac:dyDescent="0.25">
      <c r="A4753" s="73">
        <f>+'INFO SEAL'!B4704</f>
        <v>4699</v>
      </c>
      <c r="B4753" s="180" t="str">
        <f t="shared" si="161"/>
        <v>SICODI</v>
      </c>
      <c r="C4753" s="180" t="str">
        <f>+'INFO SEAL'!C4704</f>
        <v>AREQUIPA</v>
      </c>
      <c r="D4753" s="180" t="str">
        <f>+'INFO SEAL'!D4704</f>
        <v>AREQUIPA</v>
      </c>
      <c r="E4753" s="180" t="str">
        <f>+'INFO SEAL'!E4704</f>
        <v>SOCABAYA</v>
      </c>
      <c r="F4753" s="180" t="str">
        <f>+IF('INFO SEAL'!I4704="BAJA TENSION","BT",IF('INFO SEAL'!I4704="MEDIA TENSION","MT","AT"))</f>
        <v>MT</v>
      </c>
      <c r="G4753" s="180">
        <f>+'INFO SEAL'!K4704</f>
        <v>12</v>
      </c>
      <c r="H4753" s="180" t="str">
        <f>+'INFO SEAL'!L4704</f>
        <v>POSTE</v>
      </c>
      <c r="I4753" s="180" t="str">
        <f>+'INFO SEAL'!M4704</f>
        <v>CONCRETO</v>
      </c>
      <c r="J4753" s="180" t="str">
        <f>+'INFO SEAL'!N4704&amp;"-"&amp;F4753</f>
        <v>PPC15-MT</v>
      </c>
      <c r="K4753" s="180"/>
      <c r="L4753" s="182" t="str">
        <f>+VLOOKUP('INFO SEAL'!N4704,$J$8:$V$50,3,FALSE)</f>
        <v>POSTE DE CONCRETO ARMADO DE 12/200/120/300</v>
      </c>
      <c r="M4753" s="33">
        <f t="shared" si="162"/>
        <v>0.3</v>
      </c>
    </row>
    <row r="4754" spans="1:13" x14ac:dyDescent="0.25">
      <c r="A4754" s="73">
        <f>+'INFO SEAL'!B4705</f>
        <v>4700</v>
      </c>
      <c r="B4754" s="180" t="str">
        <f t="shared" si="161"/>
        <v>SICODI</v>
      </c>
      <c r="C4754" s="180" t="str">
        <f>+'INFO SEAL'!C4705</f>
        <v>AREQUIPA</v>
      </c>
      <c r="D4754" s="180" t="str">
        <f>+'INFO SEAL'!D4705</f>
        <v>AREQUIPA</v>
      </c>
      <c r="E4754" s="180" t="str">
        <f>+'INFO SEAL'!E4705</f>
        <v>SOCABAYA</v>
      </c>
      <c r="F4754" s="180" t="str">
        <f>+IF('INFO SEAL'!I4705="BAJA TENSION","BT",IF('INFO SEAL'!I4705="MEDIA TENSION","MT","AT"))</f>
        <v>MT</v>
      </c>
      <c r="G4754" s="180">
        <f>+'INFO SEAL'!K4705</f>
        <v>12</v>
      </c>
      <c r="H4754" s="180" t="str">
        <f>+'INFO SEAL'!L4705</f>
        <v>POSTE</v>
      </c>
      <c r="I4754" s="180" t="str">
        <f>+'INFO SEAL'!M4705</f>
        <v>CONCRETO</v>
      </c>
      <c r="J4754" s="180" t="str">
        <f>+'INFO SEAL'!N4705&amp;"-"&amp;F4754</f>
        <v>PPC15-MT</v>
      </c>
      <c r="K4754" s="180"/>
      <c r="L4754" s="182" t="str">
        <f>+VLOOKUP('INFO SEAL'!N4705,$J$8:$V$50,3,FALSE)</f>
        <v>POSTE DE CONCRETO ARMADO DE 12/200/120/300</v>
      </c>
      <c r="M4754" s="33">
        <f t="shared" si="162"/>
        <v>0.3</v>
      </c>
    </row>
    <row r="4755" spans="1:13" x14ac:dyDescent="0.25">
      <c r="A4755" s="73">
        <f>+'INFO SEAL'!B4706</f>
        <v>4701</v>
      </c>
      <c r="B4755" s="180" t="str">
        <f t="shared" si="161"/>
        <v>SICODI</v>
      </c>
      <c r="C4755" s="180" t="str">
        <f>+'INFO SEAL'!C4706</f>
        <v>AREQUIPA</v>
      </c>
      <c r="D4755" s="180" t="str">
        <f>+'INFO SEAL'!D4706</f>
        <v>AREQUIPA</v>
      </c>
      <c r="E4755" s="180" t="str">
        <f>+'INFO SEAL'!E4706</f>
        <v>SOCABAYA</v>
      </c>
      <c r="F4755" s="180" t="str">
        <f>+IF('INFO SEAL'!I4706="BAJA TENSION","BT",IF('INFO SEAL'!I4706="MEDIA TENSION","MT","AT"))</f>
        <v>MT</v>
      </c>
      <c r="G4755" s="180">
        <f>+'INFO SEAL'!K4706</f>
        <v>12</v>
      </c>
      <c r="H4755" s="180" t="str">
        <f>+'INFO SEAL'!L4706</f>
        <v>POSTE</v>
      </c>
      <c r="I4755" s="180" t="str">
        <f>+'INFO SEAL'!M4706</f>
        <v>CONCRETO</v>
      </c>
      <c r="J4755" s="180" t="str">
        <f>+'INFO SEAL'!N4706&amp;"-"&amp;F4755</f>
        <v>PPC15-MT</v>
      </c>
      <c r="K4755" s="180"/>
      <c r="L4755" s="182" t="str">
        <f>+VLOOKUP('INFO SEAL'!N4706,$J$8:$V$50,3,FALSE)</f>
        <v>POSTE DE CONCRETO ARMADO DE 12/200/120/300</v>
      </c>
      <c r="M4755" s="33">
        <f t="shared" si="162"/>
        <v>0.3</v>
      </c>
    </row>
    <row r="4756" spans="1:13" x14ac:dyDescent="0.25">
      <c r="A4756" s="73">
        <f>+'INFO SEAL'!B4707</f>
        <v>4702</v>
      </c>
      <c r="B4756" s="180" t="str">
        <f t="shared" si="161"/>
        <v>SICODI</v>
      </c>
      <c r="C4756" s="180" t="str">
        <f>+'INFO SEAL'!C4707</f>
        <v>AREQUIPA</v>
      </c>
      <c r="D4756" s="180" t="str">
        <f>+'INFO SEAL'!D4707</f>
        <v>AREQUIPA</v>
      </c>
      <c r="E4756" s="180" t="str">
        <f>+'INFO SEAL'!E4707</f>
        <v>SOCABAYA</v>
      </c>
      <c r="F4756" s="180" t="str">
        <f>+IF('INFO SEAL'!I4707="BAJA TENSION","BT",IF('INFO SEAL'!I4707="MEDIA TENSION","MT","AT"))</f>
        <v>MT</v>
      </c>
      <c r="G4756" s="180">
        <f>+'INFO SEAL'!K4707</f>
        <v>12</v>
      </c>
      <c r="H4756" s="180" t="str">
        <f>+'INFO SEAL'!L4707</f>
        <v>POSTE</v>
      </c>
      <c r="I4756" s="180" t="str">
        <f>+'INFO SEAL'!M4707</f>
        <v>CONCRETO</v>
      </c>
      <c r="J4756" s="180" t="str">
        <f>+'INFO SEAL'!N4707&amp;"-"&amp;F4756</f>
        <v>PPC15-MT</v>
      </c>
      <c r="K4756" s="180"/>
      <c r="L4756" s="182" t="str">
        <f>+VLOOKUP('INFO SEAL'!N4707,$J$8:$V$50,3,FALSE)</f>
        <v>POSTE DE CONCRETO ARMADO DE 12/200/120/300</v>
      </c>
      <c r="M4756" s="33">
        <f t="shared" si="162"/>
        <v>0.3</v>
      </c>
    </row>
    <row r="4757" spans="1:13" x14ac:dyDescent="0.25">
      <c r="A4757" s="73">
        <f>+'INFO SEAL'!B4708</f>
        <v>4703</v>
      </c>
      <c r="B4757" s="180" t="str">
        <f t="shared" si="161"/>
        <v>SICODI</v>
      </c>
      <c r="C4757" s="180" t="str">
        <f>+'INFO SEAL'!C4708</f>
        <v>AREQUIPA</v>
      </c>
      <c r="D4757" s="180" t="str">
        <f>+'INFO SEAL'!D4708</f>
        <v>AREQUIPA</v>
      </c>
      <c r="E4757" s="180" t="str">
        <f>+'INFO SEAL'!E4708</f>
        <v>SOCABAYA</v>
      </c>
      <c r="F4757" s="180" t="str">
        <f>+IF('INFO SEAL'!I4708="BAJA TENSION","BT",IF('INFO SEAL'!I4708="MEDIA TENSION","MT","AT"))</f>
        <v>MT</v>
      </c>
      <c r="G4757" s="180">
        <f>+'INFO SEAL'!K4708</f>
        <v>12</v>
      </c>
      <c r="H4757" s="180" t="str">
        <f>+'INFO SEAL'!L4708</f>
        <v>POSTE</v>
      </c>
      <c r="I4757" s="180" t="str">
        <f>+'INFO SEAL'!M4708</f>
        <v>CONCRETO</v>
      </c>
      <c r="J4757" s="180" t="str">
        <f>+'INFO SEAL'!N4708&amp;"-"&amp;F4757</f>
        <v>PPC15-MT</v>
      </c>
      <c r="K4757" s="180"/>
      <c r="L4757" s="182" t="str">
        <f>+VLOOKUP('INFO SEAL'!N4708,$J$8:$V$50,3,FALSE)</f>
        <v>POSTE DE CONCRETO ARMADO DE 12/200/120/300</v>
      </c>
      <c r="M4757" s="33">
        <f t="shared" si="162"/>
        <v>0.3</v>
      </c>
    </row>
    <row r="4758" spans="1:13" x14ac:dyDescent="0.25">
      <c r="A4758" s="73">
        <f>+'INFO SEAL'!B4709</f>
        <v>4704</v>
      </c>
      <c r="B4758" s="180" t="str">
        <f t="shared" si="161"/>
        <v>SICODI</v>
      </c>
      <c r="C4758" s="180" t="str">
        <f>+'INFO SEAL'!C4709</f>
        <v>AREQUIPA</v>
      </c>
      <c r="D4758" s="180" t="str">
        <f>+'INFO SEAL'!D4709</f>
        <v>AREQUIPA</v>
      </c>
      <c r="E4758" s="180" t="str">
        <f>+'INFO SEAL'!E4709</f>
        <v>SOCABAYA</v>
      </c>
      <c r="F4758" s="180" t="str">
        <f>+IF('INFO SEAL'!I4709="BAJA TENSION","BT",IF('INFO SEAL'!I4709="MEDIA TENSION","MT","AT"))</f>
        <v>MT</v>
      </c>
      <c r="G4758" s="180">
        <f>+'INFO SEAL'!K4709</f>
        <v>12</v>
      </c>
      <c r="H4758" s="180" t="str">
        <f>+'INFO SEAL'!L4709</f>
        <v>POSTE</v>
      </c>
      <c r="I4758" s="180" t="str">
        <f>+'INFO SEAL'!M4709</f>
        <v>CONCRETO</v>
      </c>
      <c r="J4758" s="180" t="str">
        <f>+'INFO SEAL'!N4709&amp;"-"&amp;F4758</f>
        <v>PPC15-MT</v>
      </c>
      <c r="K4758" s="180"/>
      <c r="L4758" s="182" t="str">
        <f>+VLOOKUP('INFO SEAL'!N4709,$J$8:$V$50,3,FALSE)</f>
        <v>POSTE DE CONCRETO ARMADO DE 12/200/120/300</v>
      </c>
      <c r="M4758" s="33">
        <f t="shared" si="162"/>
        <v>0.3</v>
      </c>
    </row>
    <row r="4759" spans="1:13" x14ac:dyDescent="0.25">
      <c r="A4759" s="73">
        <f>+'INFO SEAL'!B4710</f>
        <v>4705</v>
      </c>
      <c r="B4759" s="180" t="str">
        <f t="shared" si="161"/>
        <v>SICODI</v>
      </c>
      <c r="C4759" s="180" t="str">
        <f>+'INFO SEAL'!C4710</f>
        <v>AREQUIPA</v>
      </c>
      <c r="D4759" s="180" t="str">
        <f>+'INFO SEAL'!D4710</f>
        <v>AREQUIPA</v>
      </c>
      <c r="E4759" s="180" t="str">
        <f>+'INFO SEAL'!E4710</f>
        <v>SOCABAYA</v>
      </c>
      <c r="F4759" s="180" t="str">
        <f>+IF('INFO SEAL'!I4710="BAJA TENSION","BT",IF('INFO SEAL'!I4710="MEDIA TENSION","MT","AT"))</f>
        <v>MT</v>
      </c>
      <c r="G4759" s="180">
        <f>+'INFO SEAL'!K4710</f>
        <v>12</v>
      </c>
      <c r="H4759" s="180" t="str">
        <f>+'INFO SEAL'!L4710</f>
        <v>POSTE</v>
      </c>
      <c r="I4759" s="180" t="str">
        <f>+'INFO SEAL'!M4710</f>
        <v>CONCRETO</v>
      </c>
      <c r="J4759" s="180" t="str">
        <f>+'INFO SEAL'!N4710&amp;"-"&amp;F4759</f>
        <v>PPC15-MT</v>
      </c>
      <c r="K4759" s="180"/>
      <c r="L4759" s="182" t="str">
        <f>+VLOOKUP('INFO SEAL'!N4710,$J$8:$V$50,3,FALSE)</f>
        <v>POSTE DE CONCRETO ARMADO DE 12/200/120/300</v>
      </c>
      <c r="M4759" s="33">
        <f t="shared" si="162"/>
        <v>0.3</v>
      </c>
    </row>
    <row r="4760" spans="1:13" x14ac:dyDescent="0.25">
      <c r="A4760" s="73">
        <f>+'INFO SEAL'!B4711</f>
        <v>4706</v>
      </c>
      <c r="B4760" s="180" t="str">
        <f t="shared" si="161"/>
        <v>SICODI</v>
      </c>
      <c r="C4760" s="180" t="str">
        <f>+'INFO SEAL'!C4711</f>
        <v>AREQUIPA</v>
      </c>
      <c r="D4760" s="180" t="str">
        <f>+'INFO SEAL'!D4711</f>
        <v>AREQUIPA</v>
      </c>
      <c r="E4760" s="180" t="str">
        <f>+'INFO SEAL'!E4711</f>
        <v>SOCABAYA</v>
      </c>
      <c r="F4760" s="180" t="str">
        <f>+IF('INFO SEAL'!I4711="BAJA TENSION","BT",IF('INFO SEAL'!I4711="MEDIA TENSION","MT","AT"))</f>
        <v>MT</v>
      </c>
      <c r="G4760" s="180">
        <f>+'INFO SEAL'!K4711</f>
        <v>12</v>
      </c>
      <c r="H4760" s="180" t="str">
        <f>+'INFO SEAL'!L4711</f>
        <v>POSTE</v>
      </c>
      <c r="I4760" s="180" t="str">
        <f>+'INFO SEAL'!M4711</f>
        <v>CONCRETO</v>
      </c>
      <c r="J4760" s="180" t="str">
        <f>+'INFO SEAL'!N4711&amp;"-"&amp;F4760</f>
        <v>PPC15-MT</v>
      </c>
      <c r="K4760" s="180"/>
      <c r="L4760" s="182" t="str">
        <f>+VLOOKUP('INFO SEAL'!N4711,$J$8:$V$50,3,FALSE)</f>
        <v>POSTE DE CONCRETO ARMADO DE 12/200/120/300</v>
      </c>
      <c r="M4760" s="33">
        <f t="shared" si="162"/>
        <v>0.3</v>
      </c>
    </row>
    <row r="4761" spans="1:13" x14ac:dyDescent="0.25">
      <c r="A4761" s="73">
        <f>+'INFO SEAL'!B4712</f>
        <v>4707</v>
      </c>
      <c r="B4761" s="180" t="str">
        <f t="shared" si="161"/>
        <v>SICODI</v>
      </c>
      <c r="C4761" s="180" t="str">
        <f>+'INFO SEAL'!C4712</f>
        <v>AREQUIPA</v>
      </c>
      <c r="D4761" s="180" t="str">
        <f>+'INFO SEAL'!D4712</f>
        <v>AREQUIPA</v>
      </c>
      <c r="E4761" s="180" t="str">
        <f>+'INFO SEAL'!E4712</f>
        <v>SOCABAYA</v>
      </c>
      <c r="F4761" s="180" t="str">
        <f>+IF('INFO SEAL'!I4712="BAJA TENSION","BT",IF('INFO SEAL'!I4712="MEDIA TENSION","MT","AT"))</f>
        <v>MT</v>
      </c>
      <c r="G4761" s="180">
        <f>+'INFO SEAL'!K4712</f>
        <v>12</v>
      </c>
      <c r="H4761" s="180" t="str">
        <f>+'INFO SEAL'!L4712</f>
        <v>POSTE</v>
      </c>
      <c r="I4761" s="180" t="str">
        <f>+'INFO SEAL'!M4712</f>
        <v>CONCRETO</v>
      </c>
      <c r="J4761" s="180" t="str">
        <f>+'INFO SEAL'!N4712&amp;"-"&amp;F4761</f>
        <v>PPC15-MT</v>
      </c>
      <c r="K4761" s="180"/>
      <c r="L4761" s="182" t="str">
        <f>+VLOOKUP('INFO SEAL'!N4712,$J$8:$V$50,3,FALSE)</f>
        <v>POSTE DE CONCRETO ARMADO DE 12/200/120/300</v>
      </c>
      <c r="M4761" s="33">
        <f t="shared" si="162"/>
        <v>0.3</v>
      </c>
    </row>
    <row r="4762" spans="1:13" x14ac:dyDescent="0.25">
      <c r="A4762" s="73">
        <f>+'INFO SEAL'!B4713</f>
        <v>4708</v>
      </c>
      <c r="B4762" s="180" t="str">
        <f t="shared" si="161"/>
        <v>SICODI</v>
      </c>
      <c r="C4762" s="180" t="str">
        <f>+'INFO SEAL'!C4713</f>
        <v>AREQUIPA</v>
      </c>
      <c r="D4762" s="180" t="str">
        <f>+'INFO SEAL'!D4713</f>
        <v>AREQUIPA</v>
      </c>
      <c r="E4762" s="180" t="str">
        <f>+'INFO SEAL'!E4713</f>
        <v>SOCABAYA</v>
      </c>
      <c r="F4762" s="180" t="str">
        <f>+IF('INFO SEAL'!I4713="BAJA TENSION","BT",IF('INFO SEAL'!I4713="MEDIA TENSION","MT","AT"))</f>
        <v>MT</v>
      </c>
      <c r="G4762" s="180">
        <f>+'INFO SEAL'!K4713</f>
        <v>12</v>
      </c>
      <c r="H4762" s="180" t="str">
        <f>+'INFO SEAL'!L4713</f>
        <v>POSTE</v>
      </c>
      <c r="I4762" s="180" t="str">
        <f>+'INFO SEAL'!M4713</f>
        <v>CONCRETO</v>
      </c>
      <c r="J4762" s="180" t="str">
        <f>+'INFO SEAL'!N4713&amp;"-"&amp;F4762</f>
        <v>PPC15-MT</v>
      </c>
      <c r="K4762" s="180"/>
      <c r="L4762" s="182" t="str">
        <f>+VLOOKUP('INFO SEAL'!N4713,$J$8:$V$50,3,FALSE)</f>
        <v>POSTE DE CONCRETO ARMADO DE 12/200/120/300</v>
      </c>
      <c r="M4762" s="33">
        <f t="shared" si="162"/>
        <v>0.3</v>
      </c>
    </row>
    <row r="4763" spans="1:13" x14ac:dyDescent="0.25">
      <c r="A4763" s="73">
        <f>+'INFO SEAL'!B4714</f>
        <v>4709</v>
      </c>
      <c r="B4763" s="180" t="str">
        <f t="shared" si="161"/>
        <v>SICODI</v>
      </c>
      <c r="C4763" s="180" t="str">
        <f>+'INFO SEAL'!C4714</f>
        <v>AREQUIPA</v>
      </c>
      <c r="D4763" s="180" t="str">
        <f>+'INFO SEAL'!D4714</f>
        <v>AREQUIPA</v>
      </c>
      <c r="E4763" s="180" t="str">
        <f>+'INFO SEAL'!E4714</f>
        <v>SOCABAYA</v>
      </c>
      <c r="F4763" s="180" t="str">
        <f>+IF('INFO SEAL'!I4714="BAJA TENSION","BT",IF('INFO SEAL'!I4714="MEDIA TENSION","MT","AT"))</f>
        <v>MT</v>
      </c>
      <c r="G4763" s="180">
        <f>+'INFO SEAL'!K4714</f>
        <v>12</v>
      </c>
      <c r="H4763" s="180" t="str">
        <f>+'INFO SEAL'!L4714</f>
        <v>POSTE</v>
      </c>
      <c r="I4763" s="180" t="str">
        <f>+'INFO SEAL'!M4714</f>
        <v>CONCRETO</v>
      </c>
      <c r="J4763" s="180" t="str">
        <f>+'INFO SEAL'!N4714&amp;"-"&amp;F4763</f>
        <v>PPC15-MT</v>
      </c>
      <c r="K4763" s="180"/>
      <c r="L4763" s="182" t="str">
        <f>+VLOOKUP('INFO SEAL'!N4714,$J$8:$V$50,3,FALSE)</f>
        <v>POSTE DE CONCRETO ARMADO DE 12/200/120/300</v>
      </c>
      <c r="M4763" s="33">
        <f t="shared" si="162"/>
        <v>0.3</v>
      </c>
    </row>
    <row r="4764" spans="1:13" x14ac:dyDescent="0.25">
      <c r="A4764" s="73">
        <f>+'INFO SEAL'!B4715</f>
        <v>4710</v>
      </c>
      <c r="B4764" s="180" t="str">
        <f t="shared" si="161"/>
        <v>SICODI</v>
      </c>
      <c r="C4764" s="180" t="str">
        <f>+'INFO SEAL'!C4715</f>
        <v>AREQUIPA</v>
      </c>
      <c r="D4764" s="180" t="str">
        <f>+'INFO SEAL'!D4715</f>
        <v>AREQUIPA</v>
      </c>
      <c r="E4764" s="180" t="str">
        <f>+'INFO SEAL'!E4715</f>
        <v>SOCABAYA</v>
      </c>
      <c r="F4764" s="180" t="str">
        <f>+IF('INFO SEAL'!I4715="BAJA TENSION","BT",IF('INFO SEAL'!I4715="MEDIA TENSION","MT","AT"))</f>
        <v>MT</v>
      </c>
      <c r="G4764" s="180">
        <f>+'INFO SEAL'!K4715</f>
        <v>12</v>
      </c>
      <c r="H4764" s="180" t="str">
        <f>+'INFO SEAL'!L4715</f>
        <v>POSTE</v>
      </c>
      <c r="I4764" s="180" t="str">
        <f>+'INFO SEAL'!M4715</f>
        <v>CONCRETO</v>
      </c>
      <c r="J4764" s="180" t="str">
        <f>+'INFO SEAL'!N4715&amp;"-"&amp;F4764</f>
        <v>PPC15-MT</v>
      </c>
      <c r="K4764" s="180"/>
      <c r="L4764" s="182" t="str">
        <f>+VLOOKUP('INFO SEAL'!N4715,$J$8:$V$50,3,FALSE)</f>
        <v>POSTE DE CONCRETO ARMADO DE 12/200/120/300</v>
      </c>
      <c r="M4764" s="33">
        <f t="shared" si="162"/>
        <v>0.3</v>
      </c>
    </row>
    <row r="4765" spans="1:13" x14ac:dyDescent="0.25">
      <c r="A4765" s="73">
        <f>+'INFO SEAL'!B4716</f>
        <v>4711</v>
      </c>
      <c r="B4765" s="180" t="str">
        <f t="shared" si="161"/>
        <v>SICODI</v>
      </c>
      <c r="C4765" s="180" t="str">
        <f>+'INFO SEAL'!C4716</f>
        <v>AREQUIPA</v>
      </c>
      <c r="D4765" s="180" t="str">
        <f>+'INFO SEAL'!D4716</f>
        <v>AREQUIPA</v>
      </c>
      <c r="E4765" s="180" t="str">
        <f>+'INFO SEAL'!E4716</f>
        <v>SOCABAYA</v>
      </c>
      <c r="F4765" s="180" t="str">
        <f>+IF('INFO SEAL'!I4716="BAJA TENSION","BT",IF('INFO SEAL'!I4716="MEDIA TENSION","MT","AT"))</f>
        <v>MT</v>
      </c>
      <c r="G4765" s="180">
        <f>+'INFO SEAL'!K4716</f>
        <v>12</v>
      </c>
      <c r="H4765" s="180" t="str">
        <f>+'INFO SEAL'!L4716</f>
        <v>POSTE</v>
      </c>
      <c r="I4765" s="180" t="str">
        <f>+'INFO SEAL'!M4716</f>
        <v>CONCRETO</v>
      </c>
      <c r="J4765" s="180" t="str">
        <f>+'INFO SEAL'!N4716&amp;"-"&amp;F4765</f>
        <v>PPC15-MT</v>
      </c>
      <c r="K4765" s="180"/>
      <c r="L4765" s="182" t="str">
        <f>+VLOOKUP('INFO SEAL'!N4716,$J$8:$V$50,3,FALSE)</f>
        <v>POSTE DE CONCRETO ARMADO DE 12/200/120/300</v>
      </c>
      <c r="M4765" s="33">
        <f t="shared" si="162"/>
        <v>0.3</v>
      </c>
    </row>
    <row r="4766" spans="1:13" x14ac:dyDescent="0.25">
      <c r="A4766" s="73">
        <f>+'INFO SEAL'!B4717</f>
        <v>4712</v>
      </c>
      <c r="B4766" s="180" t="str">
        <f t="shared" si="161"/>
        <v>SICODI</v>
      </c>
      <c r="C4766" s="180" t="str">
        <f>+'INFO SEAL'!C4717</f>
        <v>AREQUIPA</v>
      </c>
      <c r="D4766" s="180" t="str">
        <f>+'INFO SEAL'!D4717</f>
        <v>AREQUIPA</v>
      </c>
      <c r="E4766" s="180" t="str">
        <f>+'INFO SEAL'!E4717</f>
        <v>SOCABAYA</v>
      </c>
      <c r="F4766" s="180" t="str">
        <f>+IF('INFO SEAL'!I4717="BAJA TENSION","BT",IF('INFO SEAL'!I4717="MEDIA TENSION","MT","AT"))</f>
        <v>MT</v>
      </c>
      <c r="G4766" s="180">
        <f>+'INFO SEAL'!K4717</f>
        <v>12</v>
      </c>
      <c r="H4766" s="180" t="str">
        <f>+'INFO SEAL'!L4717</f>
        <v>POSTE</v>
      </c>
      <c r="I4766" s="180" t="str">
        <f>+'INFO SEAL'!M4717</f>
        <v>CONCRETO</v>
      </c>
      <c r="J4766" s="180" t="str">
        <f>+'INFO SEAL'!N4717&amp;"-"&amp;F4766</f>
        <v>PPC15-MT</v>
      </c>
      <c r="K4766" s="180"/>
      <c r="L4766" s="182" t="str">
        <f>+VLOOKUP('INFO SEAL'!N4717,$J$8:$V$50,3,FALSE)</f>
        <v>POSTE DE CONCRETO ARMADO DE 12/200/120/300</v>
      </c>
      <c r="M4766" s="33">
        <f t="shared" si="162"/>
        <v>0.3</v>
      </c>
    </row>
    <row r="4767" spans="1:13" x14ac:dyDescent="0.25">
      <c r="A4767" s="73">
        <f>+'INFO SEAL'!B4718</f>
        <v>4713</v>
      </c>
      <c r="B4767" s="180" t="str">
        <f t="shared" si="161"/>
        <v>SICODI</v>
      </c>
      <c r="C4767" s="180" t="str">
        <f>+'INFO SEAL'!C4718</f>
        <v>AREQUIPA</v>
      </c>
      <c r="D4767" s="180" t="str">
        <f>+'INFO SEAL'!D4718</f>
        <v>AREQUIPA</v>
      </c>
      <c r="E4767" s="180" t="str">
        <f>+'INFO SEAL'!E4718</f>
        <v>SOCABAYA</v>
      </c>
      <c r="F4767" s="180" t="str">
        <f>+IF('INFO SEAL'!I4718="BAJA TENSION","BT",IF('INFO SEAL'!I4718="MEDIA TENSION","MT","AT"))</f>
        <v>MT</v>
      </c>
      <c r="G4767" s="180">
        <f>+'INFO SEAL'!K4718</f>
        <v>12</v>
      </c>
      <c r="H4767" s="180" t="str">
        <f>+'INFO SEAL'!L4718</f>
        <v>POSTE</v>
      </c>
      <c r="I4767" s="180" t="str">
        <f>+'INFO SEAL'!M4718</f>
        <v>CONCRETO</v>
      </c>
      <c r="J4767" s="180" t="str">
        <f>+'INFO SEAL'!N4718&amp;"-"&amp;F4767</f>
        <v>PPC15-MT</v>
      </c>
      <c r="K4767" s="180"/>
      <c r="L4767" s="182" t="str">
        <f>+VLOOKUP('INFO SEAL'!N4718,$J$8:$V$50,3,FALSE)</f>
        <v>POSTE DE CONCRETO ARMADO DE 12/200/120/300</v>
      </c>
      <c r="M4767" s="33">
        <f t="shared" si="162"/>
        <v>0.3</v>
      </c>
    </row>
    <row r="4768" spans="1:13" x14ac:dyDescent="0.25">
      <c r="A4768" s="73">
        <f>+'INFO SEAL'!B4719</f>
        <v>4714</v>
      </c>
      <c r="B4768" s="180" t="str">
        <f t="shared" si="161"/>
        <v>SICODI</v>
      </c>
      <c r="C4768" s="180" t="str">
        <f>+'INFO SEAL'!C4719</f>
        <v>AREQUIPA</v>
      </c>
      <c r="D4768" s="180" t="str">
        <f>+'INFO SEAL'!D4719</f>
        <v>AREQUIPA</v>
      </c>
      <c r="E4768" s="180" t="str">
        <f>+'INFO SEAL'!E4719</f>
        <v>SOCABAYA</v>
      </c>
      <c r="F4768" s="180" t="str">
        <f>+IF('INFO SEAL'!I4719="BAJA TENSION","BT",IF('INFO SEAL'!I4719="MEDIA TENSION","MT","AT"))</f>
        <v>MT</v>
      </c>
      <c r="G4768" s="180">
        <f>+'INFO SEAL'!K4719</f>
        <v>12</v>
      </c>
      <c r="H4768" s="180" t="str">
        <f>+'INFO SEAL'!L4719</f>
        <v>POSTE</v>
      </c>
      <c r="I4768" s="180" t="str">
        <f>+'INFO SEAL'!M4719</f>
        <v>CONCRETO</v>
      </c>
      <c r="J4768" s="180" t="str">
        <f>+'INFO SEAL'!N4719&amp;"-"&amp;F4768</f>
        <v>PPC15-MT</v>
      </c>
      <c r="K4768" s="180"/>
      <c r="L4768" s="182" t="str">
        <f>+VLOOKUP('INFO SEAL'!N4719,$J$8:$V$50,3,FALSE)</f>
        <v>POSTE DE CONCRETO ARMADO DE 12/200/120/300</v>
      </c>
      <c r="M4768" s="33">
        <f t="shared" si="162"/>
        <v>0.3</v>
      </c>
    </row>
    <row r="4769" spans="1:13" x14ac:dyDescent="0.25">
      <c r="A4769" s="73">
        <f>+'INFO SEAL'!B4720</f>
        <v>4715</v>
      </c>
      <c r="B4769" s="180" t="str">
        <f t="shared" si="161"/>
        <v>SICODI</v>
      </c>
      <c r="C4769" s="180" t="str">
        <f>+'INFO SEAL'!C4720</f>
        <v>AREQUIPA</v>
      </c>
      <c r="D4769" s="180" t="str">
        <f>+'INFO SEAL'!D4720</f>
        <v>AREQUIPA</v>
      </c>
      <c r="E4769" s="180" t="str">
        <f>+'INFO SEAL'!E4720</f>
        <v>SOCABAYA</v>
      </c>
      <c r="F4769" s="180" t="str">
        <f>+IF('INFO SEAL'!I4720="BAJA TENSION","BT",IF('INFO SEAL'!I4720="MEDIA TENSION","MT","AT"))</f>
        <v>MT</v>
      </c>
      <c r="G4769" s="180">
        <f>+'INFO SEAL'!K4720</f>
        <v>12</v>
      </c>
      <c r="H4769" s="180" t="str">
        <f>+'INFO SEAL'!L4720</f>
        <v>POSTE</v>
      </c>
      <c r="I4769" s="180" t="str">
        <f>+'INFO SEAL'!M4720</f>
        <v>CONCRETO</v>
      </c>
      <c r="J4769" s="180" t="str">
        <f>+'INFO SEAL'!N4720&amp;"-"&amp;F4769</f>
        <v>PPC15-MT</v>
      </c>
      <c r="K4769" s="180"/>
      <c r="L4769" s="182" t="str">
        <f>+VLOOKUP('INFO SEAL'!N4720,$J$8:$V$50,3,FALSE)</f>
        <v>POSTE DE CONCRETO ARMADO DE 12/200/120/300</v>
      </c>
      <c r="M4769" s="33">
        <f t="shared" si="162"/>
        <v>0.3</v>
      </c>
    </row>
    <row r="4770" spans="1:13" x14ac:dyDescent="0.25">
      <c r="A4770" s="73">
        <f>+'INFO SEAL'!B4721</f>
        <v>4716</v>
      </c>
      <c r="B4770" s="180" t="str">
        <f t="shared" si="161"/>
        <v>SICODI</v>
      </c>
      <c r="C4770" s="180" t="str">
        <f>+'INFO SEAL'!C4721</f>
        <v>AREQUIPA</v>
      </c>
      <c r="D4770" s="180" t="str">
        <f>+'INFO SEAL'!D4721</f>
        <v>AREQUIPA</v>
      </c>
      <c r="E4770" s="180" t="str">
        <f>+'INFO SEAL'!E4721</f>
        <v>AREQUIPA</v>
      </c>
      <c r="F4770" s="180" t="str">
        <f>+IF('INFO SEAL'!I4721="BAJA TENSION","BT",IF('INFO SEAL'!I4721="MEDIA TENSION","MT","AT"))</f>
        <v>MT</v>
      </c>
      <c r="G4770" s="180">
        <f>+'INFO SEAL'!K4721</f>
        <v>14</v>
      </c>
      <c r="H4770" s="180" t="str">
        <f>+'INFO SEAL'!L4721</f>
        <v>POSTE</v>
      </c>
      <c r="I4770" s="180" t="str">
        <f>+'INFO SEAL'!M4721</f>
        <v>CONCRETO</v>
      </c>
      <c r="J4770" s="180" t="str">
        <f>+'INFO SEAL'!N4721&amp;"-"&amp;F4770</f>
        <v>PPC22-MT</v>
      </c>
      <c r="K4770" s="180"/>
      <c r="L4770" s="182" t="str">
        <f>+VLOOKUP('INFO SEAL'!N4721,$J$8:$V$50,3,FALSE)</f>
        <v>POSTE DE CONCRETO ARMADO DE 15/200/135/360</v>
      </c>
      <c r="M4770" s="33">
        <f t="shared" si="162"/>
        <v>0.5</v>
      </c>
    </row>
    <row r="4771" spans="1:13" x14ac:dyDescent="0.25">
      <c r="A4771" s="73">
        <f>+'INFO SEAL'!B4722</f>
        <v>4717</v>
      </c>
      <c r="B4771" s="180" t="str">
        <f t="shared" si="161"/>
        <v>SICODI</v>
      </c>
      <c r="C4771" s="180" t="str">
        <f>+'INFO SEAL'!C4722</f>
        <v>AREQUIPA</v>
      </c>
      <c r="D4771" s="180" t="str">
        <f>+'INFO SEAL'!D4722</f>
        <v>CASTILLA</v>
      </c>
      <c r="E4771" s="180" t="str">
        <f>+'INFO SEAL'!E4722</f>
        <v>APLAO</v>
      </c>
      <c r="F4771" s="180" t="str">
        <f>+IF('INFO SEAL'!I4722="BAJA TENSION","BT",IF('INFO SEAL'!I4722="MEDIA TENSION","MT","AT"))</f>
        <v>BT</v>
      </c>
      <c r="G4771" s="180">
        <f>+'INFO SEAL'!K4722</f>
        <v>7</v>
      </c>
      <c r="H4771" s="180" t="str">
        <f>+'INFO SEAL'!L4722</f>
        <v>POSTE</v>
      </c>
      <c r="I4771" s="180" t="str">
        <f>+'INFO SEAL'!M4722</f>
        <v>CONCRETO</v>
      </c>
      <c r="J4771" s="180" t="str">
        <f>+'INFO SEAL'!N4722&amp;"-"&amp;F4771</f>
        <v>PPC02-BT</v>
      </c>
      <c r="K4771" s="180"/>
      <c r="L4771" s="182" t="str">
        <f>+VLOOKUP('INFO SEAL'!N4722,$J$8:$V$50,3,FALSE)</f>
        <v>POSTE DE CONCRETO ARMADO DE  7/200/120/225</v>
      </c>
      <c r="M4771" s="33">
        <f t="shared" si="162"/>
        <v>0.1</v>
      </c>
    </row>
    <row r="4772" spans="1:13" x14ac:dyDescent="0.25">
      <c r="A4772" s="73">
        <f>+'INFO SEAL'!B4723</f>
        <v>4718</v>
      </c>
      <c r="B4772" s="180" t="str">
        <f t="shared" si="161"/>
        <v>SICODI</v>
      </c>
      <c r="C4772" s="180" t="str">
        <f>+'INFO SEAL'!C4723</f>
        <v>AREQUIPA</v>
      </c>
      <c r="D4772" s="180" t="str">
        <f>+'INFO SEAL'!D4723</f>
        <v>CASTILLA</v>
      </c>
      <c r="E4772" s="180" t="str">
        <f>+'INFO SEAL'!E4723</f>
        <v>APLAO</v>
      </c>
      <c r="F4772" s="180" t="str">
        <f>+IF('INFO SEAL'!I4723="BAJA TENSION","BT",IF('INFO SEAL'!I4723="MEDIA TENSION","MT","AT"))</f>
        <v>BT</v>
      </c>
      <c r="G4772" s="180">
        <f>+'INFO SEAL'!K4723</f>
        <v>8</v>
      </c>
      <c r="H4772" s="180" t="str">
        <f>+'INFO SEAL'!L4723</f>
        <v>POSTE</v>
      </c>
      <c r="I4772" s="180" t="str">
        <f>+'INFO SEAL'!M4723</f>
        <v>CONCRETO</v>
      </c>
      <c r="J4772" s="180" t="str">
        <f>+'INFO SEAL'!N4723&amp;"-"&amp;F4772</f>
        <v>PPC05-BT</v>
      </c>
      <c r="K4772" s="180"/>
      <c r="L4772" s="182" t="str">
        <f>+VLOOKUP('INFO SEAL'!N4723,$J$8:$V$50,3,FALSE)</f>
        <v>POSTE DE CONCRETO ARMADO DE  8/200/120/240</v>
      </c>
      <c r="M4772" s="33">
        <f t="shared" si="162"/>
        <v>0.1</v>
      </c>
    </row>
    <row r="4773" spans="1:13" x14ac:dyDescent="0.25">
      <c r="A4773" s="73">
        <f>+'INFO SEAL'!B4724</f>
        <v>4719</v>
      </c>
      <c r="B4773" s="180" t="str">
        <f t="shared" si="161"/>
        <v>SICODI</v>
      </c>
      <c r="C4773" s="180" t="str">
        <f>+'INFO SEAL'!C4724</f>
        <v>AREQUIPA</v>
      </c>
      <c r="D4773" s="180" t="str">
        <f>+'INFO SEAL'!D4724</f>
        <v>CASTILLA</v>
      </c>
      <c r="E4773" s="180" t="str">
        <f>+'INFO SEAL'!E4724</f>
        <v>APLAO</v>
      </c>
      <c r="F4773" s="180" t="str">
        <f>+IF('INFO SEAL'!I4724="BAJA TENSION","BT",IF('INFO SEAL'!I4724="MEDIA TENSION","MT","AT"))</f>
        <v>BT</v>
      </c>
      <c r="G4773" s="180">
        <f>+'INFO SEAL'!K4724</f>
        <v>8</v>
      </c>
      <c r="H4773" s="180" t="str">
        <f>+'INFO SEAL'!L4724</f>
        <v>POSTE</v>
      </c>
      <c r="I4773" s="180" t="str">
        <f>+'INFO SEAL'!M4724</f>
        <v>CONCRETO</v>
      </c>
      <c r="J4773" s="180" t="str">
        <f>+'INFO SEAL'!N4724&amp;"-"&amp;F4773</f>
        <v>PPC05-BT</v>
      </c>
      <c r="K4773" s="180"/>
      <c r="L4773" s="182" t="str">
        <f>+VLOOKUP('INFO SEAL'!N4724,$J$8:$V$50,3,FALSE)</f>
        <v>POSTE DE CONCRETO ARMADO DE  8/200/120/240</v>
      </c>
      <c r="M4773" s="33">
        <f t="shared" si="162"/>
        <v>0.1</v>
      </c>
    </row>
    <row r="4774" spans="1:13" x14ac:dyDescent="0.25">
      <c r="A4774" s="73">
        <f>+'INFO SEAL'!B4725</f>
        <v>4720</v>
      </c>
      <c r="B4774" s="180" t="str">
        <f t="shared" si="161"/>
        <v>SICODI</v>
      </c>
      <c r="C4774" s="180" t="str">
        <f>+'INFO SEAL'!C4725</f>
        <v>AREQUIPA</v>
      </c>
      <c r="D4774" s="180" t="str">
        <f>+'INFO SEAL'!D4725</f>
        <v>CASTILLA</v>
      </c>
      <c r="E4774" s="180" t="str">
        <f>+'INFO SEAL'!E4725</f>
        <v>APLAO</v>
      </c>
      <c r="F4774" s="180" t="str">
        <f>+IF('INFO SEAL'!I4725="BAJA TENSION","BT",IF('INFO SEAL'!I4725="MEDIA TENSION","MT","AT"))</f>
        <v>BT</v>
      </c>
      <c r="G4774" s="180">
        <f>+'INFO SEAL'!K4725</f>
        <v>8</v>
      </c>
      <c r="H4774" s="180" t="str">
        <f>+'INFO SEAL'!L4725</f>
        <v>POSTE</v>
      </c>
      <c r="I4774" s="180" t="str">
        <f>+'INFO SEAL'!M4725</f>
        <v>CONCRETO</v>
      </c>
      <c r="J4774" s="180" t="str">
        <f>+'INFO SEAL'!N4725&amp;"-"&amp;F4774</f>
        <v>PPC05-BT</v>
      </c>
      <c r="K4774" s="180"/>
      <c r="L4774" s="182" t="str">
        <f>+VLOOKUP('INFO SEAL'!N4725,$J$8:$V$50,3,FALSE)</f>
        <v>POSTE DE CONCRETO ARMADO DE  8/200/120/240</v>
      </c>
      <c r="M4774" s="33">
        <f t="shared" si="162"/>
        <v>0.1</v>
      </c>
    </row>
    <row r="4775" spans="1:13" x14ac:dyDescent="0.25">
      <c r="A4775" s="73">
        <f>+'INFO SEAL'!B4726</f>
        <v>4721</v>
      </c>
      <c r="B4775" s="180" t="str">
        <f t="shared" si="161"/>
        <v>SICODI</v>
      </c>
      <c r="C4775" s="180" t="str">
        <f>+'INFO SEAL'!C4726</f>
        <v>AREQUIPA</v>
      </c>
      <c r="D4775" s="180" t="str">
        <f>+'INFO SEAL'!D4726</f>
        <v>AREQUIPA</v>
      </c>
      <c r="E4775" s="180" t="str">
        <f>+'INFO SEAL'!E4726</f>
        <v>LA JOYA</v>
      </c>
      <c r="F4775" s="180" t="str">
        <f>+IF('INFO SEAL'!I4726="BAJA TENSION","BT",IF('INFO SEAL'!I4726="MEDIA TENSION","MT","AT"))</f>
        <v>MT</v>
      </c>
      <c r="G4775" s="180">
        <f>+'INFO SEAL'!K4726</f>
        <v>12</v>
      </c>
      <c r="H4775" s="180" t="str">
        <f>+'INFO SEAL'!L4726</f>
        <v>POSTE</v>
      </c>
      <c r="I4775" s="180" t="str">
        <f>+'INFO SEAL'!M4726</f>
        <v>CONCRETO</v>
      </c>
      <c r="J4775" s="180" t="str">
        <f>+'INFO SEAL'!N4726&amp;"-"&amp;F4775</f>
        <v>PPC15-MT</v>
      </c>
      <c r="K4775" s="180"/>
      <c r="L4775" s="182" t="str">
        <f>+VLOOKUP('INFO SEAL'!N4726,$J$8:$V$50,3,FALSE)</f>
        <v>POSTE DE CONCRETO ARMADO DE 12/200/120/300</v>
      </c>
      <c r="M4775" s="33">
        <f t="shared" si="162"/>
        <v>0.3</v>
      </c>
    </row>
    <row r="4776" spans="1:13" x14ac:dyDescent="0.25">
      <c r="A4776" s="73">
        <f>+'INFO SEAL'!B4727</f>
        <v>4722</v>
      </c>
      <c r="B4776" s="180" t="str">
        <f t="shared" si="161"/>
        <v>SICODI</v>
      </c>
      <c r="C4776" s="180" t="str">
        <f>+'INFO SEAL'!C4727</f>
        <v>AREQUIPA</v>
      </c>
      <c r="D4776" s="180" t="str">
        <f>+'INFO SEAL'!D4727</f>
        <v>AREQUIPA</v>
      </c>
      <c r="E4776" s="180" t="str">
        <f>+'INFO SEAL'!E4727</f>
        <v>LA JOYA</v>
      </c>
      <c r="F4776" s="180" t="str">
        <f>+IF('INFO SEAL'!I4727="BAJA TENSION","BT",IF('INFO SEAL'!I4727="MEDIA TENSION","MT","AT"))</f>
        <v>MT</v>
      </c>
      <c r="G4776" s="180">
        <f>+'INFO SEAL'!K4727</f>
        <v>12</v>
      </c>
      <c r="H4776" s="180" t="str">
        <f>+'INFO SEAL'!L4727</f>
        <v>POSTE</v>
      </c>
      <c r="I4776" s="180" t="str">
        <f>+'INFO SEAL'!M4727</f>
        <v>CONCRETO</v>
      </c>
      <c r="J4776" s="180" t="str">
        <f>+'INFO SEAL'!N4727&amp;"-"&amp;F4776</f>
        <v>PPC15-MT</v>
      </c>
      <c r="K4776" s="180"/>
      <c r="L4776" s="182" t="str">
        <f>+VLOOKUP('INFO SEAL'!N4727,$J$8:$V$50,3,FALSE)</f>
        <v>POSTE DE CONCRETO ARMADO DE 12/200/120/300</v>
      </c>
      <c r="M4776" s="33">
        <f t="shared" si="162"/>
        <v>0.3</v>
      </c>
    </row>
    <row r="4777" spans="1:13" x14ac:dyDescent="0.25">
      <c r="A4777" s="73">
        <f>+'INFO SEAL'!B4728</f>
        <v>4723</v>
      </c>
      <c r="B4777" s="180" t="str">
        <f t="shared" si="161"/>
        <v>SICODI</v>
      </c>
      <c r="C4777" s="180" t="str">
        <f>+'INFO SEAL'!C4728</f>
        <v>AREQUIPA</v>
      </c>
      <c r="D4777" s="180" t="str">
        <f>+'INFO SEAL'!D4728</f>
        <v>AREQUIPA</v>
      </c>
      <c r="E4777" s="180" t="str">
        <f>+'INFO SEAL'!E4728</f>
        <v>LA JOYA</v>
      </c>
      <c r="F4777" s="180" t="str">
        <f>+IF('INFO SEAL'!I4728="BAJA TENSION","BT",IF('INFO SEAL'!I4728="MEDIA TENSION","MT","AT"))</f>
        <v>BT</v>
      </c>
      <c r="G4777" s="180">
        <f>+'INFO SEAL'!K4728</f>
        <v>8</v>
      </c>
      <c r="H4777" s="180" t="str">
        <f>+'INFO SEAL'!L4728</f>
        <v>POSTE</v>
      </c>
      <c r="I4777" s="180" t="str">
        <f>+'INFO SEAL'!M4728</f>
        <v>CONCRETO</v>
      </c>
      <c r="J4777" s="180" t="str">
        <f>+'INFO SEAL'!N4728&amp;"-"&amp;F4777</f>
        <v>PPC06-BT</v>
      </c>
      <c r="K4777" s="180"/>
      <c r="L4777" s="182" t="str">
        <f>+VLOOKUP('INFO SEAL'!N4728,$J$8:$V$50,3,FALSE)</f>
        <v>POSTE DE CONCRETO ARMADO DE  8/300/120/240</v>
      </c>
      <c r="M4777" s="33">
        <f t="shared" si="162"/>
        <v>0.1</v>
      </c>
    </row>
    <row r="4778" spans="1:13" x14ac:dyDescent="0.25">
      <c r="A4778" s="73">
        <f>+'INFO SEAL'!B4729</f>
        <v>4724</v>
      </c>
      <c r="B4778" s="180" t="str">
        <f t="shared" si="161"/>
        <v>SICODI</v>
      </c>
      <c r="C4778" s="180" t="str">
        <f>+'INFO SEAL'!C4729</f>
        <v>AREQUIPA</v>
      </c>
      <c r="D4778" s="180" t="str">
        <f>+'INFO SEAL'!D4729</f>
        <v>AREQUIPA</v>
      </c>
      <c r="E4778" s="180" t="str">
        <f>+'INFO SEAL'!E4729</f>
        <v>LA JOYA</v>
      </c>
      <c r="F4778" s="180" t="str">
        <f>+IF('INFO SEAL'!I4729="BAJA TENSION","BT",IF('INFO SEAL'!I4729="MEDIA TENSION","MT","AT"))</f>
        <v>BT</v>
      </c>
      <c r="G4778" s="180">
        <f>+'INFO SEAL'!K4729</f>
        <v>7</v>
      </c>
      <c r="H4778" s="180" t="str">
        <f>+'INFO SEAL'!L4729</f>
        <v>POSTE</v>
      </c>
      <c r="I4778" s="180" t="str">
        <f>+'INFO SEAL'!M4729</f>
        <v>CONCRETO</v>
      </c>
      <c r="J4778" s="180" t="str">
        <f>+'INFO SEAL'!N4729&amp;"-"&amp;F4778</f>
        <v>PPC03-BT</v>
      </c>
      <c r="K4778" s="180"/>
      <c r="L4778" s="182" t="str">
        <f>+VLOOKUP('INFO SEAL'!N4729,$J$8:$V$50,3,FALSE)</f>
        <v>POSTE DE CONCRETO ARMADO DE  7/300/120/225</v>
      </c>
      <c r="M4778" s="33">
        <f t="shared" si="162"/>
        <v>0.1</v>
      </c>
    </row>
    <row r="4779" spans="1:13" x14ac:dyDescent="0.25">
      <c r="A4779" s="73">
        <f>+'INFO SEAL'!B4730</f>
        <v>4725</v>
      </c>
      <c r="B4779" s="180" t="str">
        <f t="shared" si="161"/>
        <v>SICODI</v>
      </c>
      <c r="C4779" s="180" t="str">
        <f>+'INFO SEAL'!C4730</f>
        <v>AREQUIPA</v>
      </c>
      <c r="D4779" s="180" t="str">
        <f>+'INFO SEAL'!D4730</f>
        <v>AREQUIPA</v>
      </c>
      <c r="E4779" s="180" t="str">
        <f>+'INFO SEAL'!E4730</f>
        <v>LA JOYA</v>
      </c>
      <c r="F4779" s="180" t="str">
        <f>+IF('INFO SEAL'!I4730="BAJA TENSION","BT",IF('INFO SEAL'!I4730="MEDIA TENSION","MT","AT"))</f>
        <v>BT</v>
      </c>
      <c r="G4779" s="180">
        <f>+'INFO SEAL'!K4730</f>
        <v>7</v>
      </c>
      <c r="H4779" s="180" t="str">
        <f>+'INFO SEAL'!L4730</f>
        <v>POSTE</v>
      </c>
      <c r="I4779" s="180" t="str">
        <f>+'INFO SEAL'!M4730</f>
        <v>CONCRETO</v>
      </c>
      <c r="J4779" s="180" t="str">
        <f>+'INFO SEAL'!N4730&amp;"-"&amp;F4779</f>
        <v>PPC03-BT</v>
      </c>
      <c r="K4779" s="180"/>
      <c r="L4779" s="182" t="str">
        <f>+VLOOKUP('INFO SEAL'!N4730,$J$8:$V$50,3,FALSE)</f>
        <v>POSTE DE CONCRETO ARMADO DE  7/300/120/225</v>
      </c>
      <c r="M4779" s="33">
        <f t="shared" si="162"/>
        <v>0.1</v>
      </c>
    </row>
    <row r="4780" spans="1:13" x14ac:dyDescent="0.25">
      <c r="A4780" s="73">
        <f>+'INFO SEAL'!B4731</f>
        <v>4726</v>
      </c>
      <c r="B4780" s="180" t="str">
        <f t="shared" si="161"/>
        <v>SICODI</v>
      </c>
      <c r="C4780" s="180" t="str">
        <f>+'INFO SEAL'!C4731</f>
        <v>AREQUIPA</v>
      </c>
      <c r="D4780" s="180" t="str">
        <f>+'INFO SEAL'!D4731</f>
        <v>AREQUIPA</v>
      </c>
      <c r="E4780" s="180" t="str">
        <f>+'INFO SEAL'!E4731</f>
        <v>LA JOYA</v>
      </c>
      <c r="F4780" s="180" t="str">
        <f>+IF('INFO SEAL'!I4731="BAJA TENSION","BT",IF('INFO SEAL'!I4731="MEDIA TENSION","MT","AT"))</f>
        <v>BT</v>
      </c>
      <c r="G4780" s="180">
        <f>+'INFO SEAL'!K4731</f>
        <v>7</v>
      </c>
      <c r="H4780" s="180" t="str">
        <f>+'INFO SEAL'!L4731</f>
        <v>POSTE</v>
      </c>
      <c r="I4780" s="180" t="str">
        <f>+'INFO SEAL'!M4731</f>
        <v>CONCRETO</v>
      </c>
      <c r="J4780" s="180" t="str">
        <f>+'INFO SEAL'!N4731&amp;"-"&amp;F4780</f>
        <v>PPC03-BT</v>
      </c>
      <c r="K4780" s="180"/>
      <c r="L4780" s="182" t="str">
        <f>+VLOOKUP('INFO SEAL'!N4731,$J$8:$V$50,3,FALSE)</f>
        <v>POSTE DE CONCRETO ARMADO DE  7/300/120/225</v>
      </c>
      <c r="M4780" s="33">
        <f t="shared" si="162"/>
        <v>0.1</v>
      </c>
    </row>
    <row r="4781" spans="1:13" x14ac:dyDescent="0.25">
      <c r="A4781" s="73">
        <f>+'INFO SEAL'!B4732</f>
        <v>4727</v>
      </c>
      <c r="B4781" s="180" t="str">
        <f t="shared" si="161"/>
        <v>SICODI</v>
      </c>
      <c r="C4781" s="180" t="str">
        <f>+'INFO SEAL'!C4732</f>
        <v>AREQUIPA</v>
      </c>
      <c r="D4781" s="180" t="str">
        <f>+'INFO SEAL'!D4732</f>
        <v>AREQUIPA</v>
      </c>
      <c r="E4781" s="180" t="str">
        <f>+'INFO SEAL'!E4732</f>
        <v>LA JOYA</v>
      </c>
      <c r="F4781" s="180" t="str">
        <f>+IF('INFO SEAL'!I4732="BAJA TENSION","BT",IF('INFO SEAL'!I4732="MEDIA TENSION","MT","AT"))</f>
        <v>BT</v>
      </c>
      <c r="G4781" s="180">
        <f>+'INFO SEAL'!K4732</f>
        <v>8</v>
      </c>
      <c r="H4781" s="180" t="str">
        <f>+'INFO SEAL'!L4732</f>
        <v>POSTE</v>
      </c>
      <c r="I4781" s="180" t="str">
        <f>+'INFO SEAL'!M4732</f>
        <v>CONCRETO</v>
      </c>
      <c r="J4781" s="180" t="str">
        <f>+'INFO SEAL'!N4732&amp;"-"&amp;F4781</f>
        <v>PPC06-BT</v>
      </c>
      <c r="K4781" s="180"/>
      <c r="L4781" s="182" t="str">
        <f>+VLOOKUP('INFO SEAL'!N4732,$J$8:$V$50,3,FALSE)</f>
        <v>POSTE DE CONCRETO ARMADO DE  8/300/120/240</v>
      </c>
      <c r="M4781" s="33">
        <f t="shared" si="162"/>
        <v>0.1</v>
      </c>
    </row>
    <row r="4782" spans="1:13" x14ac:dyDescent="0.25">
      <c r="A4782" s="73">
        <f>+'INFO SEAL'!B4733</f>
        <v>4728</v>
      </c>
      <c r="B4782" s="180" t="str">
        <f t="shared" si="161"/>
        <v>SICODI</v>
      </c>
      <c r="C4782" s="180" t="str">
        <f>+'INFO SEAL'!C4733</f>
        <v>AREQUIPA</v>
      </c>
      <c r="D4782" s="180" t="str">
        <f>+'INFO SEAL'!D4733</f>
        <v>AREQUIPA</v>
      </c>
      <c r="E4782" s="180" t="str">
        <f>+'INFO SEAL'!E4733</f>
        <v>SANTA ISABEL DE SIGUAS</v>
      </c>
      <c r="F4782" s="180" t="str">
        <f>+IF('INFO SEAL'!I4733="BAJA TENSION","BT",IF('INFO SEAL'!I4733="MEDIA TENSION","MT","AT"))</f>
        <v>MT</v>
      </c>
      <c r="G4782" s="180">
        <f>+'INFO SEAL'!K4733</f>
        <v>13</v>
      </c>
      <c r="H4782" s="180" t="str">
        <f>+'INFO SEAL'!L4733</f>
        <v>POSTE</v>
      </c>
      <c r="I4782" s="180" t="str">
        <f>+'INFO SEAL'!M4733</f>
        <v>CONCRETO</v>
      </c>
      <c r="J4782" s="180" t="str">
        <f>+'INFO SEAL'!N4733&amp;"-"&amp;F4782</f>
        <v>PPC18-MT</v>
      </c>
      <c r="K4782" s="180"/>
      <c r="L4782" s="182" t="str">
        <f>+VLOOKUP('INFO SEAL'!N4733,$J$8:$V$50,3,FALSE)</f>
        <v>POSTE DE CONCRETO ARMADO DE 13/200/140/335</v>
      </c>
      <c r="M4782" s="33">
        <f t="shared" si="162"/>
        <v>0.4</v>
      </c>
    </row>
    <row r="4783" spans="1:13" x14ac:dyDescent="0.25">
      <c r="A4783" s="73">
        <f>+'INFO SEAL'!B4734</f>
        <v>4729</v>
      </c>
      <c r="B4783" s="180" t="str">
        <f t="shared" si="161"/>
        <v>SICODI</v>
      </c>
      <c r="C4783" s="180" t="str">
        <f>+'INFO SEAL'!C4734</f>
        <v>AREQUIPA</v>
      </c>
      <c r="D4783" s="180" t="str">
        <f>+'INFO SEAL'!D4734</f>
        <v>AREQUIPA</v>
      </c>
      <c r="E4783" s="180" t="str">
        <f>+'INFO SEAL'!E4734</f>
        <v>SANTA ISABEL DE SIGUAS</v>
      </c>
      <c r="F4783" s="180" t="str">
        <f>+IF('INFO SEAL'!I4734="BAJA TENSION","BT",IF('INFO SEAL'!I4734="MEDIA TENSION","MT","AT"))</f>
        <v>MT</v>
      </c>
      <c r="G4783" s="180">
        <f>+'INFO SEAL'!K4734</f>
        <v>13</v>
      </c>
      <c r="H4783" s="180" t="str">
        <f>+'INFO SEAL'!L4734</f>
        <v>POSTE</v>
      </c>
      <c r="I4783" s="180" t="str">
        <f>+'INFO SEAL'!M4734</f>
        <v>CONCRETO</v>
      </c>
      <c r="J4783" s="180" t="str">
        <f>+'INFO SEAL'!N4734&amp;"-"&amp;F4783</f>
        <v>PPC18-MT</v>
      </c>
      <c r="K4783" s="180"/>
      <c r="L4783" s="182" t="str">
        <f>+VLOOKUP('INFO SEAL'!N4734,$J$8:$V$50,3,FALSE)</f>
        <v>POSTE DE CONCRETO ARMADO DE 13/200/140/335</v>
      </c>
      <c r="M4783" s="33">
        <f t="shared" si="162"/>
        <v>0.4</v>
      </c>
    </row>
    <row r="4784" spans="1:13" x14ac:dyDescent="0.25">
      <c r="A4784" s="73">
        <f>+'INFO SEAL'!B4735</f>
        <v>4730</v>
      </c>
      <c r="B4784" s="180" t="str">
        <f t="shared" si="161"/>
        <v>SICODI</v>
      </c>
      <c r="C4784" s="180" t="str">
        <f>+'INFO SEAL'!C4735</f>
        <v>AREQUIPA</v>
      </c>
      <c r="D4784" s="180" t="str">
        <f>+'INFO SEAL'!D4735</f>
        <v>AREQUIPA</v>
      </c>
      <c r="E4784" s="180" t="str">
        <f>+'INFO SEAL'!E4735</f>
        <v>VITOR</v>
      </c>
      <c r="F4784" s="180" t="str">
        <f>+IF('INFO SEAL'!I4735="BAJA TENSION","BT",IF('INFO SEAL'!I4735="MEDIA TENSION","MT","AT"))</f>
        <v>MT</v>
      </c>
      <c r="G4784" s="180">
        <f>+'INFO SEAL'!K4735</f>
        <v>13</v>
      </c>
      <c r="H4784" s="180" t="str">
        <f>+'INFO SEAL'!L4735</f>
        <v>POSTE</v>
      </c>
      <c r="I4784" s="180" t="str">
        <f>+'INFO SEAL'!M4735</f>
        <v>CONCRETO</v>
      </c>
      <c r="J4784" s="180" t="str">
        <f>+'INFO SEAL'!N4735&amp;"-"&amp;F4784</f>
        <v>PPC18-MT</v>
      </c>
      <c r="K4784" s="180"/>
      <c r="L4784" s="182" t="str">
        <f>+VLOOKUP('INFO SEAL'!N4735,$J$8:$V$50,3,FALSE)</f>
        <v>POSTE DE CONCRETO ARMADO DE 13/200/140/335</v>
      </c>
      <c r="M4784" s="33">
        <f t="shared" si="162"/>
        <v>0.4</v>
      </c>
    </row>
    <row r="4785" spans="1:13" x14ac:dyDescent="0.25">
      <c r="A4785" s="73">
        <f>+'INFO SEAL'!B4736</f>
        <v>4731</v>
      </c>
      <c r="B4785" s="180" t="str">
        <f t="shared" si="161"/>
        <v>SICODI</v>
      </c>
      <c r="C4785" s="180" t="str">
        <f>+'INFO SEAL'!C4736</f>
        <v>AREQUIPA</v>
      </c>
      <c r="D4785" s="180" t="str">
        <f>+'INFO SEAL'!D4736</f>
        <v>AREQUIPA</v>
      </c>
      <c r="E4785" s="180" t="str">
        <f>+'INFO SEAL'!E4736</f>
        <v>LA JOYA</v>
      </c>
      <c r="F4785" s="180" t="str">
        <f>+IF('INFO SEAL'!I4736="BAJA TENSION","BT",IF('INFO SEAL'!I4736="MEDIA TENSION","MT","AT"))</f>
        <v>MT</v>
      </c>
      <c r="G4785" s="180">
        <f>+'INFO SEAL'!K4736</f>
        <v>13</v>
      </c>
      <c r="H4785" s="180" t="str">
        <f>+'INFO SEAL'!L4736</f>
        <v>POSTE</v>
      </c>
      <c r="I4785" s="180" t="str">
        <f>+'INFO SEAL'!M4736</f>
        <v>CONCRETO</v>
      </c>
      <c r="J4785" s="180" t="str">
        <f>+'INFO SEAL'!N4736&amp;"-"&amp;F4785</f>
        <v>PPC18-MT</v>
      </c>
      <c r="K4785" s="180"/>
      <c r="L4785" s="182" t="str">
        <f>+VLOOKUP('INFO SEAL'!N4736,$J$8:$V$50,3,FALSE)</f>
        <v>POSTE DE CONCRETO ARMADO DE 13/200/140/335</v>
      </c>
      <c r="M4785" s="33">
        <f t="shared" si="162"/>
        <v>0.4</v>
      </c>
    </row>
    <row r="4786" spans="1:13" x14ac:dyDescent="0.25">
      <c r="A4786" s="73">
        <f>+'INFO SEAL'!B4737</f>
        <v>4732</v>
      </c>
      <c r="B4786" s="180" t="str">
        <f t="shared" si="161"/>
        <v>SICODI</v>
      </c>
      <c r="C4786" s="180" t="str">
        <f>+'INFO SEAL'!C4737</f>
        <v>AREQUIPA</v>
      </c>
      <c r="D4786" s="180" t="str">
        <f>+'INFO SEAL'!D4737</f>
        <v>AREQUIPA</v>
      </c>
      <c r="E4786" s="180" t="str">
        <f>+'INFO SEAL'!E4737</f>
        <v>VITOR</v>
      </c>
      <c r="F4786" s="180" t="str">
        <f>+IF('INFO SEAL'!I4737="BAJA TENSION","BT",IF('INFO SEAL'!I4737="MEDIA TENSION","MT","AT"))</f>
        <v>MT</v>
      </c>
      <c r="G4786" s="180">
        <f>+'INFO SEAL'!K4737</f>
        <v>13</v>
      </c>
      <c r="H4786" s="180" t="str">
        <f>+'INFO SEAL'!L4737</f>
        <v>POSTE</v>
      </c>
      <c r="I4786" s="180" t="str">
        <f>+'INFO SEAL'!M4737</f>
        <v>CONCRETO</v>
      </c>
      <c r="J4786" s="180" t="str">
        <f>+'INFO SEAL'!N4737&amp;"-"&amp;F4786</f>
        <v>PPC18-MT</v>
      </c>
      <c r="K4786" s="180"/>
      <c r="L4786" s="182" t="str">
        <f>+VLOOKUP('INFO SEAL'!N4737,$J$8:$V$50,3,FALSE)</f>
        <v>POSTE DE CONCRETO ARMADO DE 13/200/140/335</v>
      </c>
      <c r="M4786" s="33">
        <f t="shared" si="162"/>
        <v>0.4</v>
      </c>
    </row>
    <row r="4787" spans="1:13" x14ac:dyDescent="0.25">
      <c r="A4787" s="73">
        <f>+'INFO SEAL'!B4738</f>
        <v>4733</v>
      </c>
      <c r="B4787" s="180" t="str">
        <f t="shared" si="161"/>
        <v>SICODI</v>
      </c>
      <c r="C4787" s="180" t="str">
        <f>+'INFO SEAL'!C4738</f>
        <v>AREQUIPA</v>
      </c>
      <c r="D4787" s="180" t="str">
        <f>+'INFO SEAL'!D4738</f>
        <v>AREQUIPA</v>
      </c>
      <c r="E4787" s="180" t="str">
        <f>+'INFO SEAL'!E4738</f>
        <v>VITOR</v>
      </c>
      <c r="F4787" s="180" t="str">
        <f>+IF('INFO SEAL'!I4738="BAJA TENSION","BT",IF('INFO SEAL'!I4738="MEDIA TENSION","MT","AT"))</f>
        <v>MT</v>
      </c>
      <c r="G4787" s="180">
        <f>+'INFO SEAL'!K4738</f>
        <v>13</v>
      </c>
      <c r="H4787" s="180" t="str">
        <f>+'INFO SEAL'!L4738</f>
        <v>POSTE</v>
      </c>
      <c r="I4787" s="180" t="str">
        <f>+'INFO SEAL'!M4738</f>
        <v>CONCRETO</v>
      </c>
      <c r="J4787" s="180" t="str">
        <f>+'INFO SEAL'!N4738&amp;"-"&amp;F4787</f>
        <v>PPC18-MT</v>
      </c>
      <c r="K4787" s="180"/>
      <c r="L4787" s="182" t="str">
        <f>+VLOOKUP('INFO SEAL'!N4738,$J$8:$V$50,3,FALSE)</f>
        <v>POSTE DE CONCRETO ARMADO DE 13/200/140/335</v>
      </c>
      <c r="M4787" s="33">
        <f t="shared" si="162"/>
        <v>0.4</v>
      </c>
    </row>
    <row r="4788" spans="1:13" x14ac:dyDescent="0.25">
      <c r="A4788" s="73">
        <f>+'INFO SEAL'!B4739</f>
        <v>4734</v>
      </c>
      <c r="B4788" s="180" t="str">
        <f t="shared" si="161"/>
        <v>SICODI</v>
      </c>
      <c r="C4788" s="180" t="str">
        <f>+'INFO SEAL'!C4739</f>
        <v>AREQUIPA</v>
      </c>
      <c r="D4788" s="180" t="str">
        <f>+'INFO SEAL'!D4739</f>
        <v>AREQUIPA</v>
      </c>
      <c r="E4788" s="180" t="str">
        <f>+'INFO SEAL'!E4739</f>
        <v>VITOR</v>
      </c>
      <c r="F4788" s="180" t="str">
        <f>+IF('INFO SEAL'!I4739="BAJA TENSION","BT",IF('INFO SEAL'!I4739="MEDIA TENSION","MT","AT"))</f>
        <v>MT</v>
      </c>
      <c r="G4788" s="180">
        <f>+'INFO SEAL'!K4739</f>
        <v>13</v>
      </c>
      <c r="H4788" s="180" t="str">
        <f>+'INFO SEAL'!L4739</f>
        <v>POSTE</v>
      </c>
      <c r="I4788" s="180" t="str">
        <f>+'INFO SEAL'!M4739</f>
        <v>CONCRETO</v>
      </c>
      <c r="J4788" s="180" t="str">
        <f>+'INFO SEAL'!N4739&amp;"-"&amp;F4788</f>
        <v>PPC18-MT</v>
      </c>
      <c r="K4788" s="180"/>
      <c r="L4788" s="182" t="str">
        <f>+VLOOKUP('INFO SEAL'!N4739,$J$8:$V$50,3,FALSE)</f>
        <v>POSTE DE CONCRETO ARMADO DE 13/200/140/335</v>
      </c>
      <c r="M4788" s="33">
        <f t="shared" si="162"/>
        <v>0.4</v>
      </c>
    </row>
    <row r="4789" spans="1:13" x14ac:dyDescent="0.25">
      <c r="A4789" s="73">
        <f>+'INFO SEAL'!B4740</f>
        <v>4735</v>
      </c>
      <c r="B4789" s="180" t="str">
        <f t="shared" si="161"/>
        <v>SICODI</v>
      </c>
      <c r="C4789" s="180" t="str">
        <f>+'INFO SEAL'!C4740</f>
        <v>AREQUIPA</v>
      </c>
      <c r="D4789" s="180" t="str">
        <f>+'INFO SEAL'!D4740</f>
        <v>AREQUIPA</v>
      </c>
      <c r="E4789" s="180" t="str">
        <f>+'INFO SEAL'!E4740</f>
        <v>VITOR</v>
      </c>
      <c r="F4789" s="180" t="str">
        <f>+IF('INFO SEAL'!I4740="BAJA TENSION","BT",IF('INFO SEAL'!I4740="MEDIA TENSION","MT","AT"))</f>
        <v>MT</v>
      </c>
      <c r="G4789" s="180">
        <f>+'INFO SEAL'!K4740</f>
        <v>13</v>
      </c>
      <c r="H4789" s="180" t="str">
        <f>+'INFO SEAL'!L4740</f>
        <v>POSTE</v>
      </c>
      <c r="I4789" s="180" t="str">
        <f>+'INFO SEAL'!M4740</f>
        <v>CONCRETO</v>
      </c>
      <c r="J4789" s="180" t="str">
        <f>+'INFO SEAL'!N4740&amp;"-"&amp;F4789</f>
        <v>PPC18-MT</v>
      </c>
      <c r="K4789" s="180"/>
      <c r="L4789" s="182" t="str">
        <f>+VLOOKUP('INFO SEAL'!N4740,$J$8:$V$50,3,FALSE)</f>
        <v>POSTE DE CONCRETO ARMADO DE 13/200/140/335</v>
      </c>
      <c r="M4789" s="33">
        <f t="shared" si="162"/>
        <v>0.4</v>
      </c>
    </row>
    <row r="4790" spans="1:13" x14ac:dyDescent="0.25">
      <c r="A4790" s="73">
        <f>+'INFO SEAL'!B4741</f>
        <v>4736</v>
      </c>
      <c r="B4790" s="180" t="str">
        <f t="shared" si="161"/>
        <v>SICODI</v>
      </c>
      <c r="C4790" s="180" t="str">
        <f>+'INFO SEAL'!C4741</f>
        <v>AREQUIPA</v>
      </c>
      <c r="D4790" s="180" t="str">
        <f>+'INFO SEAL'!D4741</f>
        <v>AREQUIPA</v>
      </c>
      <c r="E4790" s="180" t="str">
        <f>+'INFO SEAL'!E4741</f>
        <v>VITOR</v>
      </c>
      <c r="F4790" s="180" t="str">
        <f>+IF('INFO SEAL'!I4741="BAJA TENSION","BT",IF('INFO SEAL'!I4741="MEDIA TENSION","MT","AT"))</f>
        <v>MT</v>
      </c>
      <c r="G4790" s="180">
        <f>+'INFO SEAL'!K4741</f>
        <v>13</v>
      </c>
      <c r="H4790" s="180" t="str">
        <f>+'INFO SEAL'!L4741</f>
        <v>POSTE</v>
      </c>
      <c r="I4790" s="180" t="str">
        <f>+'INFO SEAL'!M4741</f>
        <v>CONCRETO</v>
      </c>
      <c r="J4790" s="180" t="str">
        <f>+'INFO SEAL'!N4741&amp;"-"&amp;F4790</f>
        <v>PPC18-MT</v>
      </c>
      <c r="K4790" s="180"/>
      <c r="L4790" s="182" t="str">
        <f>+VLOOKUP('INFO SEAL'!N4741,$J$8:$V$50,3,FALSE)</f>
        <v>POSTE DE CONCRETO ARMADO DE 13/200/140/335</v>
      </c>
      <c r="M4790" s="33">
        <f t="shared" si="162"/>
        <v>0.4</v>
      </c>
    </row>
    <row r="4791" spans="1:13" x14ac:dyDescent="0.25">
      <c r="A4791" s="73">
        <f>+'INFO SEAL'!B4742</f>
        <v>4737</v>
      </c>
      <c r="B4791" s="180" t="str">
        <f t="shared" si="161"/>
        <v>SICODI</v>
      </c>
      <c r="C4791" s="180" t="str">
        <f>+'INFO SEAL'!C4742</f>
        <v>AREQUIPA</v>
      </c>
      <c r="D4791" s="180" t="str">
        <f>+'INFO SEAL'!D4742</f>
        <v>AREQUIPA</v>
      </c>
      <c r="E4791" s="180" t="str">
        <f>+'INFO SEAL'!E4742</f>
        <v>VITOR</v>
      </c>
      <c r="F4791" s="180" t="str">
        <f>+IF('INFO SEAL'!I4742="BAJA TENSION","BT",IF('INFO SEAL'!I4742="MEDIA TENSION","MT","AT"))</f>
        <v>MT</v>
      </c>
      <c r="G4791" s="180">
        <f>+'INFO SEAL'!K4742</f>
        <v>13</v>
      </c>
      <c r="H4791" s="180" t="str">
        <f>+'INFO SEAL'!L4742</f>
        <v>POSTE</v>
      </c>
      <c r="I4791" s="180" t="str">
        <f>+'INFO SEAL'!M4742</f>
        <v>CONCRETO</v>
      </c>
      <c r="J4791" s="180" t="str">
        <f>+'INFO SEAL'!N4742&amp;"-"&amp;F4791</f>
        <v>PPC18-MT</v>
      </c>
      <c r="K4791" s="180"/>
      <c r="L4791" s="182" t="str">
        <f>+VLOOKUP('INFO SEAL'!N4742,$J$8:$V$50,3,FALSE)</f>
        <v>POSTE DE CONCRETO ARMADO DE 13/200/140/335</v>
      </c>
      <c r="M4791" s="33">
        <f t="shared" si="162"/>
        <v>0.4</v>
      </c>
    </row>
    <row r="4792" spans="1:13" x14ac:dyDescent="0.25">
      <c r="A4792" s="73">
        <f>+'INFO SEAL'!B4743</f>
        <v>4738</v>
      </c>
      <c r="B4792" s="180" t="str">
        <f t="shared" ref="B4792:B4855" si="163">+INDEX($B$8:$B$50,MATCH(L4792,$L$8:$L$50,0))</f>
        <v>SICODI</v>
      </c>
      <c r="C4792" s="180" t="str">
        <f>+'INFO SEAL'!C4743</f>
        <v>AREQUIPA</v>
      </c>
      <c r="D4792" s="180" t="str">
        <f>+'INFO SEAL'!D4743</f>
        <v>AREQUIPA</v>
      </c>
      <c r="E4792" s="180" t="str">
        <f>+'INFO SEAL'!E4743</f>
        <v>VITOR</v>
      </c>
      <c r="F4792" s="180" t="str">
        <f>+IF('INFO SEAL'!I4743="BAJA TENSION","BT",IF('INFO SEAL'!I4743="MEDIA TENSION","MT","AT"))</f>
        <v>MT</v>
      </c>
      <c r="G4792" s="180">
        <f>+'INFO SEAL'!K4743</f>
        <v>13</v>
      </c>
      <c r="H4792" s="180" t="str">
        <f>+'INFO SEAL'!L4743</f>
        <v>POSTE</v>
      </c>
      <c r="I4792" s="180" t="str">
        <f>+'INFO SEAL'!M4743</f>
        <v>CONCRETO</v>
      </c>
      <c r="J4792" s="180" t="str">
        <f>+'INFO SEAL'!N4743&amp;"-"&amp;F4792</f>
        <v>PPC18-MT</v>
      </c>
      <c r="K4792" s="180"/>
      <c r="L4792" s="182" t="str">
        <f>+VLOOKUP('INFO SEAL'!N4743,$J$8:$V$50,3,FALSE)</f>
        <v>POSTE DE CONCRETO ARMADO DE 13/200/140/335</v>
      </c>
      <c r="M4792" s="33">
        <f t="shared" ref="M4792:M4855" si="164">+VLOOKUP(J4792,$K$8:$V$50,12,FALSE)</f>
        <v>0.4</v>
      </c>
    </row>
    <row r="4793" spans="1:13" x14ac:dyDescent="0.25">
      <c r="A4793" s="73">
        <f>+'INFO SEAL'!B4744</f>
        <v>4739</v>
      </c>
      <c r="B4793" s="180" t="str">
        <f t="shared" si="163"/>
        <v>SICODI</v>
      </c>
      <c r="C4793" s="180" t="str">
        <f>+'INFO SEAL'!C4744</f>
        <v>AREQUIPA</v>
      </c>
      <c r="D4793" s="180" t="str">
        <f>+'INFO SEAL'!D4744</f>
        <v>AREQUIPA</v>
      </c>
      <c r="E4793" s="180" t="str">
        <f>+'INFO SEAL'!E4744</f>
        <v>VITOR</v>
      </c>
      <c r="F4793" s="180" t="str">
        <f>+IF('INFO SEAL'!I4744="BAJA TENSION","BT",IF('INFO SEAL'!I4744="MEDIA TENSION","MT","AT"))</f>
        <v>MT</v>
      </c>
      <c r="G4793" s="180">
        <f>+'INFO SEAL'!K4744</f>
        <v>13</v>
      </c>
      <c r="H4793" s="180" t="str">
        <f>+'INFO SEAL'!L4744</f>
        <v>POSTE</v>
      </c>
      <c r="I4793" s="180" t="str">
        <f>+'INFO SEAL'!M4744</f>
        <v>CONCRETO</v>
      </c>
      <c r="J4793" s="180" t="str">
        <f>+'INFO SEAL'!N4744&amp;"-"&amp;F4793</f>
        <v>PPC18-MT</v>
      </c>
      <c r="K4793" s="180"/>
      <c r="L4793" s="182" t="str">
        <f>+VLOOKUP('INFO SEAL'!N4744,$J$8:$V$50,3,FALSE)</f>
        <v>POSTE DE CONCRETO ARMADO DE 13/200/140/335</v>
      </c>
      <c r="M4793" s="33">
        <f t="shared" si="164"/>
        <v>0.4</v>
      </c>
    </row>
    <row r="4794" spans="1:13" x14ac:dyDescent="0.25">
      <c r="A4794" s="73">
        <f>+'INFO SEAL'!B4745</f>
        <v>4740</v>
      </c>
      <c r="B4794" s="180" t="str">
        <f t="shared" si="163"/>
        <v>SICODI</v>
      </c>
      <c r="C4794" s="180" t="str">
        <f>+'INFO SEAL'!C4745</f>
        <v>AREQUIPA</v>
      </c>
      <c r="D4794" s="180" t="str">
        <f>+'INFO SEAL'!D4745</f>
        <v>AREQUIPA</v>
      </c>
      <c r="E4794" s="180" t="str">
        <f>+'INFO SEAL'!E4745</f>
        <v>VITOR</v>
      </c>
      <c r="F4794" s="180" t="str">
        <f>+IF('INFO SEAL'!I4745="BAJA TENSION","BT",IF('INFO SEAL'!I4745="MEDIA TENSION","MT","AT"))</f>
        <v>MT</v>
      </c>
      <c r="G4794" s="180">
        <f>+'INFO SEAL'!K4745</f>
        <v>13</v>
      </c>
      <c r="H4794" s="180" t="str">
        <f>+'INFO SEAL'!L4745</f>
        <v>POSTE</v>
      </c>
      <c r="I4794" s="180" t="str">
        <f>+'INFO SEAL'!M4745</f>
        <v>CONCRETO</v>
      </c>
      <c r="J4794" s="180" t="str">
        <f>+'INFO SEAL'!N4745&amp;"-"&amp;F4794</f>
        <v>PPC18-MT</v>
      </c>
      <c r="K4794" s="180"/>
      <c r="L4794" s="182" t="str">
        <f>+VLOOKUP('INFO SEAL'!N4745,$J$8:$V$50,3,FALSE)</f>
        <v>POSTE DE CONCRETO ARMADO DE 13/200/140/335</v>
      </c>
      <c r="M4794" s="33">
        <f t="shared" si="164"/>
        <v>0.4</v>
      </c>
    </row>
    <row r="4795" spans="1:13" x14ac:dyDescent="0.25">
      <c r="A4795" s="73">
        <f>+'INFO SEAL'!B4746</f>
        <v>4741</v>
      </c>
      <c r="B4795" s="180" t="str">
        <f t="shared" si="163"/>
        <v>SICODI</v>
      </c>
      <c r="C4795" s="180" t="str">
        <f>+'INFO SEAL'!C4746</f>
        <v>AREQUIPA</v>
      </c>
      <c r="D4795" s="180" t="str">
        <f>+'INFO SEAL'!D4746</f>
        <v>AREQUIPA</v>
      </c>
      <c r="E4795" s="180" t="str">
        <f>+'INFO SEAL'!E4746</f>
        <v>VITOR</v>
      </c>
      <c r="F4795" s="180" t="str">
        <f>+IF('INFO SEAL'!I4746="BAJA TENSION","BT",IF('INFO SEAL'!I4746="MEDIA TENSION","MT","AT"))</f>
        <v>MT</v>
      </c>
      <c r="G4795" s="180">
        <f>+'INFO SEAL'!K4746</f>
        <v>13</v>
      </c>
      <c r="H4795" s="180" t="str">
        <f>+'INFO SEAL'!L4746</f>
        <v>POSTE</v>
      </c>
      <c r="I4795" s="180" t="str">
        <f>+'INFO SEAL'!M4746</f>
        <v>CONCRETO</v>
      </c>
      <c r="J4795" s="180" t="str">
        <f>+'INFO SEAL'!N4746&amp;"-"&amp;F4795</f>
        <v>PPC18-MT</v>
      </c>
      <c r="K4795" s="180"/>
      <c r="L4795" s="182" t="str">
        <f>+VLOOKUP('INFO SEAL'!N4746,$J$8:$V$50,3,FALSE)</f>
        <v>POSTE DE CONCRETO ARMADO DE 13/200/140/335</v>
      </c>
      <c r="M4795" s="33">
        <f t="shared" si="164"/>
        <v>0.4</v>
      </c>
    </row>
    <row r="4796" spans="1:13" x14ac:dyDescent="0.25">
      <c r="A4796" s="73">
        <f>+'INFO SEAL'!B4747</f>
        <v>4742</v>
      </c>
      <c r="B4796" s="180" t="str">
        <f t="shared" si="163"/>
        <v>SICODI</v>
      </c>
      <c r="C4796" s="180" t="str">
        <f>+'INFO SEAL'!C4747</f>
        <v>AREQUIPA</v>
      </c>
      <c r="D4796" s="180" t="str">
        <f>+'INFO SEAL'!D4747</f>
        <v>AREQUIPA</v>
      </c>
      <c r="E4796" s="180" t="str">
        <f>+'INFO SEAL'!E4747</f>
        <v>VITOR</v>
      </c>
      <c r="F4796" s="180" t="str">
        <f>+IF('INFO SEAL'!I4747="BAJA TENSION","BT",IF('INFO SEAL'!I4747="MEDIA TENSION","MT","AT"))</f>
        <v>MT</v>
      </c>
      <c r="G4796" s="180">
        <f>+'INFO SEAL'!K4747</f>
        <v>13</v>
      </c>
      <c r="H4796" s="180" t="str">
        <f>+'INFO SEAL'!L4747</f>
        <v>POSTE</v>
      </c>
      <c r="I4796" s="180" t="str">
        <f>+'INFO SEAL'!M4747</f>
        <v>CONCRETO</v>
      </c>
      <c r="J4796" s="180" t="str">
        <f>+'INFO SEAL'!N4747&amp;"-"&amp;F4796</f>
        <v>PPC18-MT</v>
      </c>
      <c r="K4796" s="180"/>
      <c r="L4796" s="182" t="str">
        <f>+VLOOKUP('INFO SEAL'!N4747,$J$8:$V$50,3,FALSE)</f>
        <v>POSTE DE CONCRETO ARMADO DE 13/200/140/335</v>
      </c>
      <c r="M4796" s="33">
        <f t="shared" si="164"/>
        <v>0.4</v>
      </c>
    </row>
    <row r="4797" spans="1:13" x14ac:dyDescent="0.25">
      <c r="A4797" s="73">
        <f>+'INFO SEAL'!B4748</f>
        <v>4743</v>
      </c>
      <c r="B4797" s="180" t="str">
        <f t="shared" si="163"/>
        <v>SICODI</v>
      </c>
      <c r="C4797" s="180" t="str">
        <f>+'INFO SEAL'!C4748</f>
        <v>AREQUIPA</v>
      </c>
      <c r="D4797" s="180" t="str">
        <f>+'INFO SEAL'!D4748</f>
        <v>AREQUIPA</v>
      </c>
      <c r="E4797" s="180" t="str">
        <f>+'INFO SEAL'!E4748</f>
        <v>VITOR</v>
      </c>
      <c r="F4797" s="180" t="str">
        <f>+IF('INFO SEAL'!I4748="BAJA TENSION","BT",IF('INFO SEAL'!I4748="MEDIA TENSION","MT","AT"))</f>
        <v>MT</v>
      </c>
      <c r="G4797" s="180">
        <f>+'INFO SEAL'!K4748</f>
        <v>13</v>
      </c>
      <c r="H4797" s="180" t="str">
        <f>+'INFO SEAL'!L4748</f>
        <v>POSTE</v>
      </c>
      <c r="I4797" s="180" t="str">
        <f>+'INFO SEAL'!M4748</f>
        <v>CONCRETO</v>
      </c>
      <c r="J4797" s="180" t="str">
        <f>+'INFO SEAL'!N4748&amp;"-"&amp;F4797</f>
        <v>PPC18-MT</v>
      </c>
      <c r="K4797" s="180"/>
      <c r="L4797" s="182" t="str">
        <f>+VLOOKUP('INFO SEAL'!N4748,$J$8:$V$50,3,FALSE)</f>
        <v>POSTE DE CONCRETO ARMADO DE 13/200/140/335</v>
      </c>
      <c r="M4797" s="33">
        <f t="shared" si="164"/>
        <v>0.4</v>
      </c>
    </row>
    <row r="4798" spans="1:13" x14ac:dyDescent="0.25">
      <c r="A4798" s="73">
        <f>+'INFO SEAL'!B4749</f>
        <v>4744</v>
      </c>
      <c r="B4798" s="180" t="str">
        <f t="shared" si="163"/>
        <v>SICODI</v>
      </c>
      <c r="C4798" s="180" t="str">
        <f>+'INFO SEAL'!C4749</f>
        <v>AREQUIPA</v>
      </c>
      <c r="D4798" s="180" t="str">
        <f>+'INFO SEAL'!D4749</f>
        <v>AREQUIPA</v>
      </c>
      <c r="E4798" s="180" t="str">
        <f>+'INFO SEAL'!E4749</f>
        <v>VITOR</v>
      </c>
      <c r="F4798" s="180" t="str">
        <f>+IF('INFO SEAL'!I4749="BAJA TENSION","BT",IF('INFO SEAL'!I4749="MEDIA TENSION","MT","AT"))</f>
        <v>MT</v>
      </c>
      <c r="G4798" s="180">
        <f>+'INFO SEAL'!K4749</f>
        <v>13</v>
      </c>
      <c r="H4798" s="180" t="str">
        <f>+'INFO SEAL'!L4749</f>
        <v>POSTE</v>
      </c>
      <c r="I4798" s="180" t="str">
        <f>+'INFO SEAL'!M4749</f>
        <v>CONCRETO</v>
      </c>
      <c r="J4798" s="180" t="str">
        <f>+'INFO SEAL'!N4749&amp;"-"&amp;F4798</f>
        <v>PPC18-MT</v>
      </c>
      <c r="K4798" s="180"/>
      <c r="L4798" s="182" t="str">
        <f>+VLOOKUP('INFO SEAL'!N4749,$J$8:$V$50,3,FALSE)</f>
        <v>POSTE DE CONCRETO ARMADO DE 13/200/140/335</v>
      </c>
      <c r="M4798" s="33">
        <f t="shared" si="164"/>
        <v>0.4</v>
      </c>
    </row>
    <row r="4799" spans="1:13" x14ac:dyDescent="0.25">
      <c r="A4799" s="73">
        <f>+'INFO SEAL'!B4750</f>
        <v>4745</v>
      </c>
      <c r="B4799" s="180" t="str">
        <f t="shared" si="163"/>
        <v>SICODI</v>
      </c>
      <c r="C4799" s="180" t="str">
        <f>+'INFO SEAL'!C4750</f>
        <v>AREQUIPA</v>
      </c>
      <c r="D4799" s="180" t="str">
        <f>+'INFO SEAL'!D4750</f>
        <v>AREQUIPA</v>
      </c>
      <c r="E4799" s="180" t="str">
        <f>+'INFO SEAL'!E4750</f>
        <v>VITOR</v>
      </c>
      <c r="F4799" s="180" t="str">
        <f>+IF('INFO SEAL'!I4750="BAJA TENSION","BT",IF('INFO SEAL'!I4750="MEDIA TENSION","MT","AT"))</f>
        <v>MT</v>
      </c>
      <c r="G4799" s="180">
        <f>+'INFO SEAL'!K4750</f>
        <v>13</v>
      </c>
      <c r="H4799" s="180" t="str">
        <f>+'INFO SEAL'!L4750</f>
        <v>POSTE</v>
      </c>
      <c r="I4799" s="180" t="str">
        <f>+'INFO SEAL'!M4750</f>
        <v>CONCRETO</v>
      </c>
      <c r="J4799" s="180" t="str">
        <f>+'INFO SEAL'!N4750&amp;"-"&amp;F4799</f>
        <v>PPC18-MT</v>
      </c>
      <c r="K4799" s="180"/>
      <c r="L4799" s="182" t="str">
        <f>+VLOOKUP('INFO SEAL'!N4750,$J$8:$V$50,3,FALSE)</f>
        <v>POSTE DE CONCRETO ARMADO DE 13/200/140/335</v>
      </c>
      <c r="M4799" s="33">
        <f t="shared" si="164"/>
        <v>0.4</v>
      </c>
    </row>
    <row r="4800" spans="1:13" x14ac:dyDescent="0.25">
      <c r="A4800" s="73">
        <f>+'INFO SEAL'!B4751</f>
        <v>4746</v>
      </c>
      <c r="B4800" s="180" t="str">
        <f t="shared" si="163"/>
        <v>SICODI</v>
      </c>
      <c r="C4800" s="180" t="str">
        <f>+'INFO SEAL'!C4751</f>
        <v>AREQUIPA</v>
      </c>
      <c r="D4800" s="180" t="str">
        <f>+'INFO SEAL'!D4751</f>
        <v>AREQUIPA</v>
      </c>
      <c r="E4800" s="180" t="str">
        <f>+'INFO SEAL'!E4751</f>
        <v>VITOR</v>
      </c>
      <c r="F4800" s="180" t="str">
        <f>+IF('INFO SEAL'!I4751="BAJA TENSION","BT",IF('INFO SEAL'!I4751="MEDIA TENSION","MT","AT"))</f>
        <v>MT</v>
      </c>
      <c r="G4800" s="180">
        <f>+'INFO SEAL'!K4751</f>
        <v>13</v>
      </c>
      <c r="H4800" s="180" t="str">
        <f>+'INFO SEAL'!L4751</f>
        <v>POSTE</v>
      </c>
      <c r="I4800" s="180" t="str">
        <f>+'INFO SEAL'!M4751</f>
        <v>CONCRETO</v>
      </c>
      <c r="J4800" s="180" t="str">
        <f>+'INFO SEAL'!N4751&amp;"-"&amp;F4800</f>
        <v>PPC18-MT</v>
      </c>
      <c r="K4800" s="180"/>
      <c r="L4800" s="182" t="str">
        <f>+VLOOKUP('INFO SEAL'!N4751,$J$8:$V$50,3,FALSE)</f>
        <v>POSTE DE CONCRETO ARMADO DE 13/200/140/335</v>
      </c>
      <c r="M4800" s="33">
        <f t="shared" si="164"/>
        <v>0.4</v>
      </c>
    </row>
    <row r="4801" spans="1:13" x14ac:dyDescent="0.25">
      <c r="A4801" s="73">
        <f>+'INFO SEAL'!B4752</f>
        <v>4747</v>
      </c>
      <c r="B4801" s="180" t="str">
        <f t="shared" si="163"/>
        <v>SICODI</v>
      </c>
      <c r="C4801" s="180" t="str">
        <f>+'INFO SEAL'!C4752</f>
        <v>AREQUIPA</v>
      </c>
      <c r="D4801" s="180" t="str">
        <f>+'INFO SEAL'!D4752</f>
        <v>AREQUIPA</v>
      </c>
      <c r="E4801" s="180" t="str">
        <f>+'INFO SEAL'!E4752</f>
        <v>VITOR</v>
      </c>
      <c r="F4801" s="180" t="str">
        <f>+IF('INFO SEAL'!I4752="BAJA TENSION","BT",IF('INFO SEAL'!I4752="MEDIA TENSION","MT","AT"))</f>
        <v>MT</v>
      </c>
      <c r="G4801" s="180">
        <f>+'INFO SEAL'!K4752</f>
        <v>13</v>
      </c>
      <c r="H4801" s="180" t="str">
        <f>+'INFO SEAL'!L4752</f>
        <v>POSTE</v>
      </c>
      <c r="I4801" s="180" t="str">
        <f>+'INFO SEAL'!M4752</f>
        <v>CONCRETO</v>
      </c>
      <c r="J4801" s="180" t="str">
        <f>+'INFO SEAL'!N4752&amp;"-"&amp;F4801</f>
        <v>PPC18-MT</v>
      </c>
      <c r="K4801" s="180"/>
      <c r="L4801" s="182" t="str">
        <f>+VLOOKUP('INFO SEAL'!N4752,$J$8:$V$50,3,FALSE)</f>
        <v>POSTE DE CONCRETO ARMADO DE 13/200/140/335</v>
      </c>
      <c r="M4801" s="33">
        <f t="shared" si="164"/>
        <v>0.4</v>
      </c>
    </row>
    <row r="4802" spans="1:13" x14ac:dyDescent="0.25">
      <c r="A4802" s="73">
        <f>+'INFO SEAL'!B4753</f>
        <v>4748</v>
      </c>
      <c r="B4802" s="180" t="str">
        <f t="shared" si="163"/>
        <v>SICODI</v>
      </c>
      <c r="C4802" s="180" t="str">
        <f>+'INFO SEAL'!C4753</f>
        <v>AREQUIPA</v>
      </c>
      <c r="D4802" s="180" t="str">
        <f>+'INFO SEAL'!D4753</f>
        <v>AREQUIPA</v>
      </c>
      <c r="E4802" s="180" t="str">
        <f>+'INFO SEAL'!E4753</f>
        <v>VITOR</v>
      </c>
      <c r="F4802" s="180" t="str">
        <f>+IF('INFO SEAL'!I4753="BAJA TENSION","BT",IF('INFO SEAL'!I4753="MEDIA TENSION","MT","AT"))</f>
        <v>MT</v>
      </c>
      <c r="G4802" s="180">
        <f>+'INFO SEAL'!K4753</f>
        <v>13</v>
      </c>
      <c r="H4802" s="180" t="str">
        <f>+'INFO SEAL'!L4753</f>
        <v>POSTE</v>
      </c>
      <c r="I4802" s="180" t="str">
        <f>+'INFO SEAL'!M4753</f>
        <v>CONCRETO</v>
      </c>
      <c r="J4802" s="180" t="str">
        <f>+'INFO SEAL'!N4753&amp;"-"&amp;F4802</f>
        <v>PPC18-MT</v>
      </c>
      <c r="K4802" s="180"/>
      <c r="L4802" s="182" t="str">
        <f>+VLOOKUP('INFO SEAL'!N4753,$J$8:$V$50,3,FALSE)</f>
        <v>POSTE DE CONCRETO ARMADO DE 13/200/140/335</v>
      </c>
      <c r="M4802" s="33">
        <f t="shared" si="164"/>
        <v>0.4</v>
      </c>
    </row>
    <row r="4803" spans="1:13" x14ac:dyDescent="0.25">
      <c r="A4803" s="73">
        <f>+'INFO SEAL'!B4754</f>
        <v>4749</v>
      </c>
      <c r="B4803" s="180" t="str">
        <f t="shared" si="163"/>
        <v>SICODI</v>
      </c>
      <c r="C4803" s="180" t="str">
        <f>+'INFO SEAL'!C4754</f>
        <v>AREQUIPA</v>
      </c>
      <c r="D4803" s="180" t="str">
        <f>+'INFO SEAL'!D4754</f>
        <v>AREQUIPA</v>
      </c>
      <c r="E4803" s="180" t="str">
        <f>+'INFO SEAL'!E4754</f>
        <v>VITOR</v>
      </c>
      <c r="F4803" s="180" t="str">
        <f>+IF('INFO SEAL'!I4754="BAJA TENSION","BT",IF('INFO SEAL'!I4754="MEDIA TENSION","MT","AT"))</f>
        <v>MT</v>
      </c>
      <c r="G4803" s="180">
        <f>+'INFO SEAL'!K4754</f>
        <v>13</v>
      </c>
      <c r="H4803" s="180" t="str">
        <f>+'INFO SEAL'!L4754</f>
        <v>POSTE</v>
      </c>
      <c r="I4803" s="180" t="str">
        <f>+'INFO SEAL'!M4754</f>
        <v>CONCRETO</v>
      </c>
      <c r="J4803" s="180" t="str">
        <f>+'INFO SEAL'!N4754&amp;"-"&amp;F4803</f>
        <v>PPC18-MT</v>
      </c>
      <c r="K4803" s="180"/>
      <c r="L4803" s="182" t="str">
        <f>+VLOOKUP('INFO SEAL'!N4754,$J$8:$V$50,3,FALSE)</f>
        <v>POSTE DE CONCRETO ARMADO DE 13/200/140/335</v>
      </c>
      <c r="M4803" s="33">
        <f t="shared" si="164"/>
        <v>0.4</v>
      </c>
    </row>
    <row r="4804" spans="1:13" x14ac:dyDescent="0.25">
      <c r="A4804" s="73">
        <f>+'INFO SEAL'!B4755</f>
        <v>4750</v>
      </c>
      <c r="B4804" s="180" t="str">
        <f t="shared" si="163"/>
        <v>SICODI</v>
      </c>
      <c r="C4804" s="180" t="str">
        <f>+'INFO SEAL'!C4755</f>
        <v>AREQUIPA</v>
      </c>
      <c r="D4804" s="180" t="str">
        <f>+'INFO SEAL'!D4755</f>
        <v>AREQUIPA</v>
      </c>
      <c r="E4804" s="180" t="str">
        <f>+'INFO SEAL'!E4755</f>
        <v>VITOR</v>
      </c>
      <c r="F4804" s="180" t="str">
        <f>+IF('INFO SEAL'!I4755="BAJA TENSION","BT",IF('INFO SEAL'!I4755="MEDIA TENSION","MT","AT"))</f>
        <v>MT</v>
      </c>
      <c r="G4804" s="180">
        <f>+'INFO SEAL'!K4755</f>
        <v>13</v>
      </c>
      <c r="H4804" s="180" t="str">
        <f>+'INFO SEAL'!L4755</f>
        <v>POSTE</v>
      </c>
      <c r="I4804" s="180" t="str">
        <f>+'INFO SEAL'!M4755</f>
        <v>CONCRETO</v>
      </c>
      <c r="J4804" s="180" t="str">
        <f>+'INFO SEAL'!N4755&amp;"-"&amp;F4804</f>
        <v>PPC18-MT</v>
      </c>
      <c r="K4804" s="180"/>
      <c r="L4804" s="182" t="str">
        <f>+VLOOKUP('INFO SEAL'!N4755,$J$8:$V$50,3,FALSE)</f>
        <v>POSTE DE CONCRETO ARMADO DE 13/200/140/335</v>
      </c>
      <c r="M4804" s="33">
        <f t="shared" si="164"/>
        <v>0.4</v>
      </c>
    </row>
    <row r="4805" spans="1:13" x14ac:dyDescent="0.25">
      <c r="A4805" s="73">
        <f>+'INFO SEAL'!B4756</f>
        <v>4751</v>
      </c>
      <c r="B4805" s="180" t="str">
        <f t="shared" si="163"/>
        <v>SICODI</v>
      </c>
      <c r="C4805" s="180" t="str">
        <f>+'INFO SEAL'!C4756</f>
        <v>AREQUIPA</v>
      </c>
      <c r="D4805" s="180" t="str">
        <f>+'INFO SEAL'!D4756</f>
        <v>AREQUIPA</v>
      </c>
      <c r="E4805" s="180" t="str">
        <f>+'INFO SEAL'!E4756</f>
        <v>SANTA ISABEL DE SIGUAS</v>
      </c>
      <c r="F4805" s="180" t="str">
        <f>+IF('INFO SEAL'!I4756="BAJA TENSION","BT",IF('INFO SEAL'!I4756="MEDIA TENSION","MT","AT"))</f>
        <v>MT</v>
      </c>
      <c r="G4805" s="180">
        <f>+'INFO SEAL'!K4756</f>
        <v>13</v>
      </c>
      <c r="H4805" s="180" t="str">
        <f>+'INFO SEAL'!L4756</f>
        <v>POSTE</v>
      </c>
      <c r="I4805" s="180" t="str">
        <f>+'INFO SEAL'!M4756</f>
        <v>CONCRETO</v>
      </c>
      <c r="J4805" s="180" t="str">
        <f>+'INFO SEAL'!N4756&amp;"-"&amp;F4805</f>
        <v>PPC18-MT</v>
      </c>
      <c r="K4805" s="180"/>
      <c r="L4805" s="182" t="str">
        <f>+VLOOKUP('INFO SEAL'!N4756,$J$8:$V$50,3,FALSE)</f>
        <v>POSTE DE CONCRETO ARMADO DE 13/200/140/335</v>
      </c>
      <c r="M4805" s="33">
        <f t="shared" si="164"/>
        <v>0.4</v>
      </c>
    </row>
    <row r="4806" spans="1:13" x14ac:dyDescent="0.25">
      <c r="A4806" s="73">
        <f>+'INFO SEAL'!B4757</f>
        <v>4752</v>
      </c>
      <c r="B4806" s="180" t="str">
        <f t="shared" si="163"/>
        <v>SICODI</v>
      </c>
      <c r="C4806" s="180" t="str">
        <f>+'INFO SEAL'!C4757</f>
        <v>AREQUIPA</v>
      </c>
      <c r="D4806" s="180" t="str">
        <f>+'INFO SEAL'!D4757</f>
        <v>AREQUIPA</v>
      </c>
      <c r="E4806" s="180" t="str">
        <f>+'INFO SEAL'!E4757</f>
        <v>SANTA ISABEL DE SIGUAS</v>
      </c>
      <c r="F4806" s="180" t="str">
        <f>+IF('INFO SEAL'!I4757="BAJA TENSION","BT",IF('INFO SEAL'!I4757="MEDIA TENSION","MT","AT"))</f>
        <v>MT</v>
      </c>
      <c r="G4806" s="180">
        <f>+'INFO SEAL'!K4757</f>
        <v>13</v>
      </c>
      <c r="H4806" s="180" t="str">
        <f>+'INFO SEAL'!L4757</f>
        <v>POSTE</v>
      </c>
      <c r="I4806" s="180" t="str">
        <f>+'INFO SEAL'!M4757</f>
        <v>CONCRETO</v>
      </c>
      <c r="J4806" s="180" t="str">
        <f>+'INFO SEAL'!N4757&amp;"-"&amp;F4806</f>
        <v>PPC18-MT</v>
      </c>
      <c r="K4806" s="180"/>
      <c r="L4806" s="182" t="str">
        <f>+VLOOKUP('INFO SEAL'!N4757,$J$8:$V$50,3,FALSE)</f>
        <v>POSTE DE CONCRETO ARMADO DE 13/200/140/335</v>
      </c>
      <c r="M4806" s="33">
        <f t="shared" si="164"/>
        <v>0.4</v>
      </c>
    </row>
    <row r="4807" spans="1:13" x14ac:dyDescent="0.25">
      <c r="A4807" s="73">
        <f>+'INFO SEAL'!B4758</f>
        <v>4753</v>
      </c>
      <c r="B4807" s="180" t="str">
        <f t="shared" si="163"/>
        <v>SICODI</v>
      </c>
      <c r="C4807" s="180" t="str">
        <f>+'INFO SEAL'!C4758</f>
        <v>AREQUIPA</v>
      </c>
      <c r="D4807" s="180" t="str">
        <f>+'INFO SEAL'!D4758</f>
        <v>AREQUIPA</v>
      </c>
      <c r="E4807" s="180" t="str">
        <f>+'INFO SEAL'!E4758</f>
        <v>SANTA ISABEL DE SIGUAS</v>
      </c>
      <c r="F4807" s="180" t="str">
        <f>+IF('INFO SEAL'!I4758="BAJA TENSION","BT",IF('INFO SEAL'!I4758="MEDIA TENSION","MT","AT"))</f>
        <v>MT</v>
      </c>
      <c r="G4807" s="180">
        <f>+'INFO SEAL'!K4758</f>
        <v>13</v>
      </c>
      <c r="H4807" s="180" t="str">
        <f>+'INFO SEAL'!L4758</f>
        <v>POSTE</v>
      </c>
      <c r="I4807" s="180" t="str">
        <f>+'INFO SEAL'!M4758</f>
        <v>CONCRETO</v>
      </c>
      <c r="J4807" s="180" t="str">
        <f>+'INFO SEAL'!N4758&amp;"-"&amp;F4807</f>
        <v>PPC18-MT</v>
      </c>
      <c r="K4807" s="180"/>
      <c r="L4807" s="182" t="str">
        <f>+VLOOKUP('INFO SEAL'!N4758,$J$8:$V$50,3,FALSE)</f>
        <v>POSTE DE CONCRETO ARMADO DE 13/200/140/335</v>
      </c>
      <c r="M4807" s="33">
        <f t="shared" si="164"/>
        <v>0.4</v>
      </c>
    </row>
    <row r="4808" spans="1:13" x14ac:dyDescent="0.25">
      <c r="A4808" s="73">
        <f>+'INFO SEAL'!B4759</f>
        <v>4754</v>
      </c>
      <c r="B4808" s="180" t="str">
        <f t="shared" si="163"/>
        <v>SICODI</v>
      </c>
      <c r="C4808" s="180" t="str">
        <f>+'INFO SEAL'!C4759</f>
        <v>AREQUIPA</v>
      </c>
      <c r="D4808" s="180" t="str">
        <f>+'INFO SEAL'!D4759</f>
        <v>AREQUIPA</v>
      </c>
      <c r="E4808" s="180" t="str">
        <f>+'INFO SEAL'!E4759</f>
        <v>VITOR</v>
      </c>
      <c r="F4808" s="180" t="str">
        <f>+IF('INFO SEAL'!I4759="BAJA TENSION","BT",IF('INFO SEAL'!I4759="MEDIA TENSION","MT","AT"))</f>
        <v>MT</v>
      </c>
      <c r="G4808" s="180">
        <f>+'INFO SEAL'!K4759</f>
        <v>13</v>
      </c>
      <c r="H4808" s="180" t="str">
        <f>+'INFO SEAL'!L4759</f>
        <v>POSTE</v>
      </c>
      <c r="I4808" s="180" t="str">
        <f>+'INFO SEAL'!M4759</f>
        <v>CONCRETO</v>
      </c>
      <c r="J4808" s="180" t="str">
        <f>+'INFO SEAL'!N4759&amp;"-"&amp;F4808</f>
        <v>PPC18-MT</v>
      </c>
      <c r="K4808" s="180"/>
      <c r="L4808" s="182" t="str">
        <f>+VLOOKUP('INFO SEAL'!N4759,$J$8:$V$50,3,FALSE)</f>
        <v>POSTE DE CONCRETO ARMADO DE 13/200/140/335</v>
      </c>
      <c r="M4808" s="33">
        <f t="shared" si="164"/>
        <v>0.4</v>
      </c>
    </row>
    <row r="4809" spans="1:13" x14ac:dyDescent="0.25">
      <c r="A4809" s="73">
        <f>+'INFO SEAL'!B4760</f>
        <v>4755</v>
      </c>
      <c r="B4809" s="180" t="str">
        <f t="shared" si="163"/>
        <v>SICODI</v>
      </c>
      <c r="C4809" s="180" t="str">
        <f>+'INFO SEAL'!C4760</f>
        <v>AREQUIPA</v>
      </c>
      <c r="D4809" s="180" t="str">
        <f>+'INFO SEAL'!D4760</f>
        <v>AREQUIPA</v>
      </c>
      <c r="E4809" s="180" t="str">
        <f>+'INFO SEAL'!E4760</f>
        <v>VITOR</v>
      </c>
      <c r="F4809" s="180" t="str">
        <f>+IF('INFO SEAL'!I4760="BAJA TENSION","BT",IF('INFO SEAL'!I4760="MEDIA TENSION","MT","AT"))</f>
        <v>BT</v>
      </c>
      <c r="G4809" s="180">
        <f>+'INFO SEAL'!K4760</f>
        <v>7</v>
      </c>
      <c r="H4809" s="180" t="str">
        <f>+'INFO SEAL'!L4760</f>
        <v>POSTE</v>
      </c>
      <c r="I4809" s="180" t="str">
        <f>+'INFO SEAL'!M4760</f>
        <v>CONCRETO</v>
      </c>
      <c r="J4809" s="180" t="str">
        <f>+'INFO SEAL'!N4760&amp;"-"&amp;F4809</f>
        <v>PPC03-BT</v>
      </c>
      <c r="K4809" s="180"/>
      <c r="L4809" s="182" t="str">
        <f>+VLOOKUP('INFO SEAL'!N4760,$J$8:$V$50,3,FALSE)</f>
        <v>POSTE DE CONCRETO ARMADO DE  7/300/120/225</v>
      </c>
      <c r="M4809" s="33">
        <f t="shared" si="164"/>
        <v>0.1</v>
      </c>
    </row>
    <row r="4810" spans="1:13" x14ac:dyDescent="0.25">
      <c r="A4810" s="73">
        <f>+'INFO SEAL'!B4761</f>
        <v>4756</v>
      </c>
      <c r="B4810" s="180" t="str">
        <f t="shared" si="163"/>
        <v>SICODI</v>
      </c>
      <c r="C4810" s="180" t="str">
        <f>+'INFO SEAL'!C4761</f>
        <v>AREQUIPA</v>
      </c>
      <c r="D4810" s="180" t="str">
        <f>+'INFO SEAL'!D4761</f>
        <v>AREQUIPA</v>
      </c>
      <c r="E4810" s="180" t="str">
        <f>+'INFO SEAL'!E4761</f>
        <v>VITOR</v>
      </c>
      <c r="F4810" s="180" t="str">
        <f>+IF('INFO SEAL'!I4761="BAJA TENSION","BT",IF('INFO SEAL'!I4761="MEDIA TENSION","MT","AT"))</f>
        <v>BT</v>
      </c>
      <c r="G4810" s="180">
        <f>+'INFO SEAL'!K4761</f>
        <v>7</v>
      </c>
      <c r="H4810" s="180" t="str">
        <f>+'INFO SEAL'!L4761</f>
        <v>POSTE</v>
      </c>
      <c r="I4810" s="180" t="str">
        <f>+'INFO SEAL'!M4761</f>
        <v>CONCRETO</v>
      </c>
      <c r="J4810" s="180" t="str">
        <f>+'INFO SEAL'!N4761&amp;"-"&amp;F4810</f>
        <v>PPC03-BT</v>
      </c>
      <c r="K4810" s="180"/>
      <c r="L4810" s="182" t="str">
        <f>+VLOOKUP('INFO SEAL'!N4761,$J$8:$V$50,3,FALSE)</f>
        <v>POSTE DE CONCRETO ARMADO DE  7/300/120/225</v>
      </c>
      <c r="M4810" s="33">
        <f t="shared" si="164"/>
        <v>0.1</v>
      </c>
    </row>
    <row r="4811" spans="1:13" x14ac:dyDescent="0.25">
      <c r="A4811" s="73">
        <f>+'INFO SEAL'!B4762</f>
        <v>4757</v>
      </c>
      <c r="B4811" s="180" t="str">
        <f t="shared" si="163"/>
        <v>SICODI</v>
      </c>
      <c r="C4811" s="180" t="str">
        <f>+'INFO SEAL'!C4762</f>
        <v>AREQUIPA</v>
      </c>
      <c r="D4811" s="180" t="str">
        <f>+'INFO SEAL'!D4762</f>
        <v>AREQUIPA</v>
      </c>
      <c r="E4811" s="180" t="str">
        <f>+'INFO SEAL'!E4762</f>
        <v>VITOR</v>
      </c>
      <c r="F4811" s="180" t="str">
        <f>+IF('INFO SEAL'!I4762="BAJA TENSION","BT",IF('INFO SEAL'!I4762="MEDIA TENSION","MT","AT"))</f>
        <v>MT</v>
      </c>
      <c r="G4811" s="180">
        <f>+'INFO SEAL'!K4762</f>
        <v>12</v>
      </c>
      <c r="H4811" s="180" t="str">
        <f>+'INFO SEAL'!L4762</f>
        <v>POSTE</v>
      </c>
      <c r="I4811" s="180" t="str">
        <f>+'INFO SEAL'!M4762</f>
        <v>CONCRETO</v>
      </c>
      <c r="J4811" s="180" t="str">
        <f>+'INFO SEAL'!N4762&amp;"-"&amp;F4811</f>
        <v>PPC15-MT</v>
      </c>
      <c r="K4811" s="180"/>
      <c r="L4811" s="182" t="str">
        <f>+VLOOKUP('INFO SEAL'!N4762,$J$8:$V$50,3,FALSE)</f>
        <v>POSTE DE CONCRETO ARMADO DE 12/200/120/300</v>
      </c>
      <c r="M4811" s="33">
        <f t="shared" si="164"/>
        <v>0.3</v>
      </c>
    </row>
    <row r="4812" spans="1:13" x14ac:dyDescent="0.25">
      <c r="A4812" s="73">
        <f>+'INFO SEAL'!B4763</f>
        <v>4758</v>
      </c>
      <c r="B4812" s="180" t="str">
        <f t="shared" si="163"/>
        <v>SICODI</v>
      </c>
      <c r="C4812" s="180" t="str">
        <f>+'INFO SEAL'!C4763</f>
        <v>AREQUIPA</v>
      </c>
      <c r="D4812" s="180" t="str">
        <f>+'INFO SEAL'!D4763</f>
        <v>AREQUIPA</v>
      </c>
      <c r="E4812" s="180" t="str">
        <f>+'INFO SEAL'!E4763</f>
        <v>VITOR</v>
      </c>
      <c r="F4812" s="180" t="str">
        <f>+IF('INFO SEAL'!I4763="BAJA TENSION","BT",IF('INFO SEAL'!I4763="MEDIA TENSION","MT","AT"))</f>
        <v>MT</v>
      </c>
      <c r="G4812" s="180">
        <f>+'INFO SEAL'!K4763</f>
        <v>12</v>
      </c>
      <c r="H4812" s="180" t="str">
        <f>+'INFO SEAL'!L4763</f>
        <v>POSTE</v>
      </c>
      <c r="I4812" s="180" t="str">
        <f>+'INFO SEAL'!M4763</f>
        <v>CONCRETO</v>
      </c>
      <c r="J4812" s="180" t="str">
        <f>+'INFO SEAL'!N4763&amp;"-"&amp;F4812</f>
        <v>PPC15-MT</v>
      </c>
      <c r="K4812" s="180"/>
      <c r="L4812" s="182" t="str">
        <f>+VLOOKUP('INFO SEAL'!N4763,$J$8:$V$50,3,FALSE)</f>
        <v>POSTE DE CONCRETO ARMADO DE 12/200/120/300</v>
      </c>
      <c r="M4812" s="33">
        <f t="shared" si="164"/>
        <v>0.3</v>
      </c>
    </row>
    <row r="4813" spans="1:13" x14ac:dyDescent="0.25">
      <c r="A4813" s="73">
        <f>+'INFO SEAL'!B4764</f>
        <v>4759</v>
      </c>
      <c r="B4813" s="180" t="str">
        <f t="shared" si="163"/>
        <v>SICODI</v>
      </c>
      <c r="C4813" s="180" t="str">
        <f>+'INFO SEAL'!C4764</f>
        <v>AREQUIPA</v>
      </c>
      <c r="D4813" s="180" t="str">
        <f>+'INFO SEAL'!D4764</f>
        <v>AREQUIPA</v>
      </c>
      <c r="E4813" s="180" t="str">
        <f>+'INFO SEAL'!E4764</f>
        <v>VITOR</v>
      </c>
      <c r="F4813" s="180" t="str">
        <f>+IF('INFO SEAL'!I4764="BAJA TENSION","BT",IF('INFO SEAL'!I4764="MEDIA TENSION","MT","AT"))</f>
        <v>MT</v>
      </c>
      <c r="G4813" s="180">
        <f>+'INFO SEAL'!K4764</f>
        <v>12</v>
      </c>
      <c r="H4813" s="180" t="str">
        <f>+'INFO SEAL'!L4764</f>
        <v>POSTE</v>
      </c>
      <c r="I4813" s="180" t="str">
        <f>+'INFO SEAL'!M4764</f>
        <v>CONCRETO</v>
      </c>
      <c r="J4813" s="180" t="str">
        <f>+'INFO SEAL'!N4764&amp;"-"&amp;F4813</f>
        <v>PPC15-MT</v>
      </c>
      <c r="K4813" s="180"/>
      <c r="L4813" s="182" t="str">
        <f>+VLOOKUP('INFO SEAL'!N4764,$J$8:$V$50,3,FALSE)</f>
        <v>POSTE DE CONCRETO ARMADO DE 12/200/120/300</v>
      </c>
      <c r="M4813" s="33">
        <f t="shared" si="164"/>
        <v>0.3</v>
      </c>
    </row>
    <row r="4814" spans="1:13" x14ac:dyDescent="0.25">
      <c r="A4814" s="73">
        <f>+'INFO SEAL'!B4765</f>
        <v>4760</v>
      </c>
      <c r="B4814" s="180" t="str">
        <f t="shared" si="163"/>
        <v>SICODI</v>
      </c>
      <c r="C4814" s="180" t="str">
        <f>+'INFO SEAL'!C4765</f>
        <v>AREQUIPA</v>
      </c>
      <c r="D4814" s="180" t="str">
        <f>+'INFO SEAL'!D4765</f>
        <v>AREQUIPA</v>
      </c>
      <c r="E4814" s="180" t="str">
        <f>+'INFO SEAL'!E4765</f>
        <v>VITOR</v>
      </c>
      <c r="F4814" s="180" t="str">
        <f>+IF('INFO SEAL'!I4765="BAJA TENSION","BT",IF('INFO SEAL'!I4765="MEDIA TENSION","MT","AT"))</f>
        <v>MT</v>
      </c>
      <c r="G4814" s="180">
        <f>+'INFO SEAL'!K4765</f>
        <v>12</v>
      </c>
      <c r="H4814" s="180" t="str">
        <f>+'INFO SEAL'!L4765</f>
        <v>POSTE</v>
      </c>
      <c r="I4814" s="180" t="str">
        <f>+'INFO SEAL'!M4765</f>
        <v>CONCRETO</v>
      </c>
      <c r="J4814" s="180" t="str">
        <f>+'INFO SEAL'!N4765&amp;"-"&amp;F4814</f>
        <v>PPC15-MT</v>
      </c>
      <c r="K4814" s="180"/>
      <c r="L4814" s="182" t="str">
        <f>+VLOOKUP('INFO SEAL'!N4765,$J$8:$V$50,3,FALSE)</f>
        <v>POSTE DE CONCRETO ARMADO DE 12/200/120/300</v>
      </c>
      <c r="M4814" s="33">
        <f t="shared" si="164"/>
        <v>0.3</v>
      </c>
    </row>
    <row r="4815" spans="1:13" x14ac:dyDescent="0.25">
      <c r="A4815" s="73">
        <f>+'INFO SEAL'!B4766</f>
        <v>4761</v>
      </c>
      <c r="B4815" s="180" t="str">
        <f t="shared" si="163"/>
        <v>SICODI</v>
      </c>
      <c r="C4815" s="180" t="str">
        <f>+'INFO SEAL'!C4766</f>
        <v>AREQUIPA</v>
      </c>
      <c r="D4815" s="180" t="str">
        <f>+'INFO SEAL'!D4766</f>
        <v>AREQUIPA</v>
      </c>
      <c r="E4815" s="180" t="str">
        <f>+'INFO SEAL'!E4766</f>
        <v>VITOR</v>
      </c>
      <c r="F4815" s="180" t="str">
        <f>+IF('INFO SEAL'!I4766="BAJA TENSION","BT",IF('INFO SEAL'!I4766="MEDIA TENSION","MT","AT"))</f>
        <v>MT</v>
      </c>
      <c r="G4815" s="180">
        <f>+'INFO SEAL'!K4766</f>
        <v>12</v>
      </c>
      <c r="H4815" s="180" t="str">
        <f>+'INFO SEAL'!L4766</f>
        <v>POSTE</v>
      </c>
      <c r="I4815" s="180" t="str">
        <f>+'INFO SEAL'!M4766</f>
        <v>CONCRETO</v>
      </c>
      <c r="J4815" s="180" t="str">
        <f>+'INFO SEAL'!N4766&amp;"-"&amp;F4815</f>
        <v>PPC15-MT</v>
      </c>
      <c r="K4815" s="180"/>
      <c r="L4815" s="182" t="str">
        <f>+VLOOKUP('INFO SEAL'!N4766,$J$8:$V$50,3,FALSE)</f>
        <v>POSTE DE CONCRETO ARMADO DE 12/200/120/300</v>
      </c>
      <c r="M4815" s="33">
        <f t="shared" si="164"/>
        <v>0.3</v>
      </c>
    </row>
    <row r="4816" spans="1:13" x14ac:dyDescent="0.25">
      <c r="A4816" s="73">
        <f>+'INFO SEAL'!B4767</f>
        <v>4762</v>
      </c>
      <c r="B4816" s="180" t="str">
        <f t="shared" si="163"/>
        <v>SICODI</v>
      </c>
      <c r="C4816" s="180" t="str">
        <f>+'INFO SEAL'!C4767</f>
        <v>AREQUIPA</v>
      </c>
      <c r="D4816" s="180" t="str">
        <f>+'INFO SEAL'!D4767</f>
        <v>AREQUIPA</v>
      </c>
      <c r="E4816" s="180" t="str">
        <f>+'INFO SEAL'!E4767</f>
        <v>VITOR</v>
      </c>
      <c r="F4816" s="180" t="str">
        <f>+IF('INFO SEAL'!I4767="BAJA TENSION","BT",IF('INFO SEAL'!I4767="MEDIA TENSION","MT","AT"))</f>
        <v>MT</v>
      </c>
      <c r="G4816" s="180">
        <f>+'INFO SEAL'!K4767</f>
        <v>12</v>
      </c>
      <c r="H4816" s="180" t="str">
        <f>+'INFO SEAL'!L4767</f>
        <v>POSTE</v>
      </c>
      <c r="I4816" s="180" t="str">
        <f>+'INFO SEAL'!M4767</f>
        <v>CONCRETO</v>
      </c>
      <c r="J4816" s="180" t="str">
        <f>+'INFO SEAL'!N4767&amp;"-"&amp;F4816</f>
        <v>PPC15-MT</v>
      </c>
      <c r="K4816" s="180"/>
      <c r="L4816" s="182" t="str">
        <f>+VLOOKUP('INFO SEAL'!N4767,$J$8:$V$50,3,FALSE)</f>
        <v>POSTE DE CONCRETO ARMADO DE 12/200/120/300</v>
      </c>
      <c r="M4816" s="33">
        <f t="shared" si="164"/>
        <v>0.3</v>
      </c>
    </row>
    <row r="4817" spans="1:13" x14ac:dyDescent="0.25">
      <c r="A4817" s="73">
        <f>+'INFO SEAL'!B4768</f>
        <v>4763</v>
      </c>
      <c r="B4817" s="180" t="str">
        <f t="shared" si="163"/>
        <v>SICODI</v>
      </c>
      <c r="C4817" s="180" t="str">
        <f>+'INFO SEAL'!C4768</f>
        <v>AREQUIPA</v>
      </c>
      <c r="D4817" s="180" t="str">
        <f>+'INFO SEAL'!D4768</f>
        <v>AREQUIPA</v>
      </c>
      <c r="E4817" s="180" t="str">
        <f>+'INFO SEAL'!E4768</f>
        <v>VITOR</v>
      </c>
      <c r="F4817" s="180" t="str">
        <f>+IF('INFO SEAL'!I4768="BAJA TENSION","BT",IF('INFO SEAL'!I4768="MEDIA TENSION","MT","AT"))</f>
        <v>MT</v>
      </c>
      <c r="G4817" s="180">
        <f>+'INFO SEAL'!K4768</f>
        <v>13</v>
      </c>
      <c r="H4817" s="180" t="str">
        <f>+'INFO SEAL'!L4768</f>
        <v>POSTE</v>
      </c>
      <c r="I4817" s="180" t="str">
        <f>+'INFO SEAL'!M4768</f>
        <v>CONCRETO</v>
      </c>
      <c r="J4817" s="180" t="str">
        <f>+'INFO SEAL'!N4768&amp;"-"&amp;F4817</f>
        <v>PPC18-MT</v>
      </c>
      <c r="K4817" s="180"/>
      <c r="L4817" s="182" t="str">
        <f>+VLOOKUP('INFO SEAL'!N4768,$J$8:$V$50,3,FALSE)</f>
        <v>POSTE DE CONCRETO ARMADO DE 13/200/140/335</v>
      </c>
      <c r="M4817" s="33">
        <f t="shared" si="164"/>
        <v>0.4</v>
      </c>
    </row>
    <row r="4818" spans="1:13" x14ac:dyDescent="0.25">
      <c r="A4818" s="73">
        <f>+'INFO SEAL'!B4769</f>
        <v>4764</v>
      </c>
      <c r="B4818" s="180" t="str">
        <f t="shared" si="163"/>
        <v>SICODI</v>
      </c>
      <c r="C4818" s="180" t="str">
        <f>+'INFO SEAL'!C4769</f>
        <v>AREQUIPA</v>
      </c>
      <c r="D4818" s="180" t="str">
        <f>+'INFO SEAL'!D4769</f>
        <v>AREQUIPA</v>
      </c>
      <c r="E4818" s="180" t="str">
        <f>+'INFO SEAL'!E4769</f>
        <v>VITOR</v>
      </c>
      <c r="F4818" s="180" t="str">
        <f>+IF('INFO SEAL'!I4769="BAJA TENSION","BT",IF('INFO SEAL'!I4769="MEDIA TENSION","MT","AT"))</f>
        <v>MT</v>
      </c>
      <c r="G4818" s="180">
        <f>+'INFO SEAL'!K4769</f>
        <v>12</v>
      </c>
      <c r="H4818" s="180" t="str">
        <f>+'INFO SEAL'!L4769</f>
        <v>POSTE</v>
      </c>
      <c r="I4818" s="180" t="str">
        <f>+'INFO SEAL'!M4769</f>
        <v>CONCRETO</v>
      </c>
      <c r="J4818" s="180" t="str">
        <f>+'INFO SEAL'!N4769&amp;"-"&amp;F4818</f>
        <v>PPC15-MT</v>
      </c>
      <c r="K4818" s="180"/>
      <c r="L4818" s="182" t="str">
        <f>+VLOOKUP('INFO SEAL'!N4769,$J$8:$V$50,3,FALSE)</f>
        <v>POSTE DE CONCRETO ARMADO DE 12/200/120/300</v>
      </c>
      <c r="M4818" s="33">
        <f t="shared" si="164"/>
        <v>0.3</v>
      </c>
    </row>
    <row r="4819" spans="1:13" x14ac:dyDescent="0.25">
      <c r="A4819" s="73">
        <f>+'INFO SEAL'!B4770</f>
        <v>4765</v>
      </c>
      <c r="B4819" s="180" t="str">
        <f t="shared" si="163"/>
        <v>SICODI</v>
      </c>
      <c r="C4819" s="180" t="str">
        <f>+'INFO SEAL'!C4770</f>
        <v>AREQUIPA</v>
      </c>
      <c r="D4819" s="180" t="str">
        <f>+'INFO SEAL'!D4770</f>
        <v>AREQUIPA</v>
      </c>
      <c r="E4819" s="180" t="str">
        <f>+'INFO SEAL'!E4770</f>
        <v>VITOR</v>
      </c>
      <c r="F4819" s="180" t="str">
        <f>+IF('INFO SEAL'!I4770="BAJA TENSION","BT",IF('INFO SEAL'!I4770="MEDIA TENSION","MT","AT"))</f>
        <v>MT</v>
      </c>
      <c r="G4819" s="180">
        <f>+'INFO SEAL'!K4770</f>
        <v>12</v>
      </c>
      <c r="H4819" s="180" t="str">
        <f>+'INFO SEAL'!L4770</f>
        <v>POSTE</v>
      </c>
      <c r="I4819" s="180" t="str">
        <f>+'INFO SEAL'!M4770</f>
        <v>CONCRETO</v>
      </c>
      <c r="J4819" s="180" t="str">
        <f>+'INFO SEAL'!N4770&amp;"-"&amp;F4819</f>
        <v>PPC15-MT</v>
      </c>
      <c r="K4819" s="180"/>
      <c r="L4819" s="182" t="str">
        <f>+VLOOKUP('INFO SEAL'!N4770,$J$8:$V$50,3,FALSE)</f>
        <v>POSTE DE CONCRETO ARMADO DE 12/200/120/300</v>
      </c>
      <c r="M4819" s="33">
        <f t="shared" si="164"/>
        <v>0.3</v>
      </c>
    </row>
    <row r="4820" spans="1:13" x14ac:dyDescent="0.25">
      <c r="A4820" s="73">
        <f>+'INFO SEAL'!B4771</f>
        <v>4766</v>
      </c>
      <c r="B4820" s="180" t="str">
        <f t="shared" si="163"/>
        <v>SICODI</v>
      </c>
      <c r="C4820" s="180" t="str">
        <f>+'INFO SEAL'!C4771</f>
        <v>AREQUIPA</v>
      </c>
      <c r="D4820" s="180" t="str">
        <f>+'INFO SEAL'!D4771</f>
        <v>AREQUIPA</v>
      </c>
      <c r="E4820" s="180" t="str">
        <f>+'INFO SEAL'!E4771</f>
        <v>VITOR</v>
      </c>
      <c r="F4820" s="180" t="str">
        <f>+IF('INFO SEAL'!I4771="BAJA TENSION","BT",IF('INFO SEAL'!I4771="MEDIA TENSION","MT","AT"))</f>
        <v>MT</v>
      </c>
      <c r="G4820" s="180">
        <f>+'INFO SEAL'!K4771</f>
        <v>12</v>
      </c>
      <c r="H4820" s="180" t="str">
        <f>+'INFO SEAL'!L4771</f>
        <v>POSTE</v>
      </c>
      <c r="I4820" s="180" t="str">
        <f>+'INFO SEAL'!M4771</f>
        <v>MADERA</v>
      </c>
      <c r="J4820" s="180" t="str">
        <f>+'INFO SEAL'!N4771&amp;"-"&amp;F4820</f>
        <v>PPM19-MT</v>
      </c>
      <c r="K4820" s="180"/>
      <c r="L4820" s="182" t="str">
        <f>+VLOOKUP('INFO SEAL'!N4771,$J$8:$V$50,3,FALSE)</f>
        <v>POSTE DE MADERA TRATADA DE 12 mts. CL.4</v>
      </c>
      <c r="M4820" s="33">
        <f t="shared" si="164"/>
        <v>1</v>
      </c>
    </row>
    <row r="4821" spans="1:13" x14ac:dyDescent="0.25">
      <c r="A4821" s="73">
        <f>+'INFO SEAL'!B4772</f>
        <v>4767</v>
      </c>
      <c r="B4821" s="180" t="str">
        <f t="shared" si="163"/>
        <v>SICODI</v>
      </c>
      <c r="C4821" s="180" t="str">
        <f>+'INFO SEAL'!C4772</f>
        <v>AREQUIPA</v>
      </c>
      <c r="D4821" s="180" t="str">
        <f>+'INFO SEAL'!D4772</f>
        <v>AREQUIPA</v>
      </c>
      <c r="E4821" s="180" t="str">
        <f>+'INFO SEAL'!E4772</f>
        <v>VITOR</v>
      </c>
      <c r="F4821" s="180" t="str">
        <f>+IF('INFO SEAL'!I4772="BAJA TENSION","BT",IF('INFO SEAL'!I4772="MEDIA TENSION","MT","AT"))</f>
        <v>MT</v>
      </c>
      <c r="G4821" s="180">
        <f>+'INFO SEAL'!K4772</f>
        <v>12</v>
      </c>
      <c r="H4821" s="180" t="str">
        <f>+'INFO SEAL'!L4772</f>
        <v>POSTE</v>
      </c>
      <c r="I4821" s="180" t="str">
        <f>+'INFO SEAL'!M4772</f>
        <v>CONCRETO</v>
      </c>
      <c r="J4821" s="180" t="str">
        <f>+'INFO SEAL'!N4772&amp;"-"&amp;F4821</f>
        <v>PPC15-MT</v>
      </c>
      <c r="K4821" s="180"/>
      <c r="L4821" s="182" t="str">
        <f>+VLOOKUP('INFO SEAL'!N4772,$J$8:$V$50,3,FALSE)</f>
        <v>POSTE DE CONCRETO ARMADO DE 12/200/120/300</v>
      </c>
      <c r="M4821" s="33">
        <f t="shared" si="164"/>
        <v>0.3</v>
      </c>
    </row>
    <row r="4822" spans="1:13" x14ac:dyDescent="0.25">
      <c r="A4822" s="73">
        <f>+'INFO SEAL'!B4773</f>
        <v>4768</v>
      </c>
      <c r="B4822" s="180" t="str">
        <f t="shared" si="163"/>
        <v>SICODI</v>
      </c>
      <c r="C4822" s="180" t="str">
        <f>+'INFO SEAL'!C4773</f>
        <v>AREQUIPA</v>
      </c>
      <c r="D4822" s="180" t="str">
        <f>+'INFO SEAL'!D4773</f>
        <v>CAMANA</v>
      </c>
      <c r="E4822" s="180" t="str">
        <f>+'INFO SEAL'!E4773</f>
        <v>CAMANA</v>
      </c>
      <c r="F4822" s="180" t="str">
        <f>+IF('INFO SEAL'!I4773="BAJA TENSION","BT",IF('INFO SEAL'!I4773="MEDIA TENSION","MT","AT"))</f>
        <v>BT</v>
      </c>
      <c r="G4822" s="180">
        <f>+'INFO SEAL'!K4773</f>
        <v>7</v>
      </c>
      <c r="H4822" s="180" t="str">
        <f>+'INFO SEAL'!L4773</f>
        <v>POSTE</v>
      </c>
      <c r="I4822" s="180" t="str">
        <f>+'INFO SEAL'!M4773</f>
        <v>CONCRETO</v>
      </c>
      <c r="J4822" s="180" t="str">
        <f>+'INFO SEAL'!N4773&amp;"-"&amp;F4822</f>
        <v>PPC03-BT</v>
      </c>
      <c r="K4822" s="180"/>
      <c r="L4822" s="182" t="str">
        <f>+VLOOKUP('INFO SEAL'!N4773,$J$8:$V$50,3,FALSE)</f>
        <v>POSTE DE CONCRETO ARMADO DE  7/300/120/225</v>
      </c>
      <c r="M4822" s="33">
        <f t="shared" si="164"/>
        <v>0.1</v>
      </c>
    </row>
    <row r="4823" spans="1:13" x14ac:dyDescent="0.25">
      <c r="A4823" s="73">
        <f>+'INFO SEAL'!B4774</f>
        <v>4769</v>
      </c>
      <c r="B4823" s="180" t="str">
        <f t="shared" si="163"/>
        <v>SICODI</v>
      </c>
      <c r="C4823" s="180" t="str">
        <f>+'INFO SEAL'!C4774</f>
        <v>AREQUIPA</v>
      </c>
      <c r="D4823" s="180" t="str">
        <f>+'INFO SEAL'!D4774</f>
        <v>CAMANA</v>
      </c>
      <c r="E4823" s="180" t="str">
        <f>+'INFO SEAL'!E4774</f>
        <v>MARISCAL CACERES</v>
      </c>
      <c r="F4823" s="180" t="str">
        <f>+IF('INFO SEAL'!I4774="BAJA TENSION","BT",IF('INFO SEAL'!I4774="MEDIA TENSION","MT","AT"))</f>
        <v>BT</v>
      </c>
      <c r="G4823" s="180">
        <f>+'INFO SEAL'!K4774</f>
        <v>8</v>
      </c>
      <c r="H4823" s="180" t="str">
        <f>+'INFO SEAL'!L4774</f>
        <v>POSTE</v>
      </c>
      <c r="I4823" s="180" t="str">
        <f>+'INFO SEAL'!M4774</f>
        <v>CONCRETO</v>
      </c>
      <c r="J4823" s="180" t="str">
        <f>+'INFO SEAL'!N4774&amp;"-"&amp;F4823</f>
        <v>PPC06-BT</v>
      </c>
      <c r="K4823" s="180"/>
      <c r="L4823" s="182" t="str">
        <f>+VLOOKUP('INFO SEAL'!N4774,$J$8:$V$50,3,FALSE)</f>
        <v>POSTE DE CONCRETO ARMADO DE  8/300/120/240</v>
      </c>
      <c r="M4823" s="33">
        <f t="shared" si="164"/>
        <v>0.1</v>
      </c>
    </row>
    <row r="4824" spans="1:13" x14ac:dyDescent="0.25">
      <c r="A4824" s="73">
        <f>+'INFO SEAL'!B4775</f>
        <v>4770</v>
      </c>
      <c r="B4824" s="180" t="str">
        <f t="shared" si="163"/>
        <v>SICODI</v>
      </c>
      <c r="C4824" s="180" t="str">
        <f>+'INFO SEAL'!C4775</f>
        <v>AREQUIPA</v>
      </c>
      <c r="D4824" s="180" t="str">
        <f>+'INFO SEAL'!D4775</f>
        <v>CAMANA</v>
      </c>
      <c r="E4824" s="180" t="str">
        <f>+'INFO SEAL'!E4775</f>
        <v>MARISCAL CACERES</v>
      </c>
      <c r="F4824" s="180" t="str">
        <f>+IF('INFO SEAL'!I4775="BAJA TENSION","BT",IF('INFO SEAL'!I4775="MEDIA TENSION","MT","AT"))</f>
        <v>BT</v>
      </c>
      <c r="G4824" s="180">
        <f>+'INFO SEAL'!K4775</f>
        <v>8</v>
      </c>
      <c r="H4824" s="180" t="str">
        <f>+'INFO SEAL'!L4775</f>
        <v>POSTE</v>
      </c>
      <c r="I4824" s="180" t="str">
        <f>+'INFO SEAL'!M4775</f>
        <v>CONCRETO</v>
      </c>
      <c r="J4824" s="180" t="str">
        <f>+'INFO SEAL'!N4775&amp;"-"&amp;F4824</f>
        <v>PPC06-BT</v>
      </c>
      <c r="K4824" s="180"/>
      <c r="L4824" s="182" t="str">
        <f>+VLOOKUP('INFO SEAL'!N4775,$J$8:$V$50,3,FALSE)</f>
        <v>POSTE DE CONCRETO ARMADO DE  8/300/120/240</v>
      </c>
      <c r="M4824" s="33">
        <f t="shared" si="164"/>
        <v>0.1</v>
      </c>
    </row>
    <row r="4825" spans="1:13" x14ac:dyDescent="0.25">
      <c r="A4825" s="73">
        <f>+'INFO SEAL'!B4776</f>
        <v>4771</v>
      </c>
      <c r="B4825" s="180" t="str">
        <f t="shared" si="163"/>
        <v>SICODI</v>
      </c>
      <c r="C4825" s="180" t="str">
        <f>+'INFO SEAL'!C4776</f>
        <v>AREQUIPA</v>
      </c>
      <c r="D4825" s="180" t="str">
        <f>+'INFO SEAL'!D4776</f>
        <v>CAMANA</v>
      </c>
      <c r="E4825" s="180" t="str">
        <f>+'INFO SEAL'!E4776</f>
        <v>MARISCAL CACERES</v>
      </c>
      <c r="F4825" s="180" t="str">
        <f>+IF('INFO SEAL'!I4776="BAJA TENSION","BT",IF('INFO SEAL'!I4776="MEDIA TENSION","MT","AT"))</f>
        <v>BT</v>
      </c>
      <c r="G4825" s="180">
        <f>+'INFO SEAL'!K4776</f>
        <v>8</v>
      </c>
      <c r="H4825" s="180" t="str">
        <f>+'INFO SEAL'!L4776</f>
        <v>POSTE</v>
      </c>
      <c r="I4825" s="180" t="str">
        <f>+'INFO SEAL'!M4776</f>
        <v>CONCRETO</v>
      </c>
      <c r="J4825" s="180" t="str">
        <f>+'INFO SEAL'!N4776&amp;"-"&amp;F4825</f>
        <v>PPC06-BT</v>
      </c>
      <c r="K4825" s="180"/>
      <c r="L4825" s="182" t="str">
        <f>+VLOOKUP('INFO SEAL'!N4776,$J$8:$V$50,3,FALSE)</f>
        <v>POSTE DE CONCRETO ARMADO DE  8/300/120/240</v>
      </c>
      <c r="M4825" s="33">
        <f t="shared" si="164"/>
        <v>0.1</v>
      </c>
    </row>
    <row r="4826" spans="1:13" x14ac:dyDescent="0.25">
      <c r="A4826" s="73">
        <f>+'INFO SEAL'!B4777</f>
        <v>4772</v>
      </c>
      <c r="B4826" s="180" t="str">
        <f t="shared" si="163"/>
        <v>SICODI</v>
      </c>
      <c r="C4826" s="180" t="str">
        <f>+'INFO SEAL'!C4777</f>
        <v>AREQUIPA</v>
      </c>
      <c r="D4826" s="180" t="str">
        <f>+'INFO SEAL'!D4777</f>
        <v>AREQUIPA</v>
      </c>
      <c r="E4826" s="180" t="str">
        <f>+'INFO SEAL'!E4777</f>
        <v>AREQUIPA</v>
      </c>
      <c r="F4826" s="180" t="str">
        <f>+IF('INFO SEAL'!I4777="BAJA TENSION","BT",IF('INFO SEAL'!I4777="MEDIA TENSION","MT","AT"))</f>
        <v>BT</v>
      </c>
      <c r="G4826" s="180">
        <f>+'INFO SEAL'!K4777</f>
        <v>10</v>
      </c>
      <c r="H4826" s="180" t="str">
        <f>+'INFO SEAL'!L4777</f>
        <v>POSTE</v>
      </c>
      <c r="I4826" s="180" t="str">
        <f>+'INFO SEAL'!M4777</f>
        <v>CONCRETO</v>
      </c>
      <c r="J4826" s="180" t="str">
        <f>+'INFO SEAL'!N4777&amp;"-"&amp;F4826</f>
        <v>PPC11-BT</v>
      </c>
      <c r="K4826" s="180"/>
      <c r="L4826" s="182" t="str">
        <f>+VLOOKUP('INFO SEAL'!N4777,$J$8:$V$50,3,FALSE)</f>
        <v>POSTE DE CONCRETO ARMADO DE 11/200/120/285</v>
      </c>
      <c r="M4826" s="33">
        <f t="shared" si="164"/>
        <v>0.2</v>
      </c>
    </row>
    <row r="4827" spans="1:13" x14ac:dyDescent="0.25">
      <c r="A4827" s="73">
        <f>+'INFO SEAL'!B4778</f>
        <v>4773</v>
      </c>
      <c r="B4827" s="180" t="str">
        <f t="shared" si="163"/>
        <v>SICODI</v>
      </c>
      <c r="C4827" s="180" t="str">
        <f>+'INFO SEAL'!C4778</f>
        <v>AREQUIPA</v>
      </c>
      <c r="D4827" s="180" t="str">
        <f>+'INFO SEAL'!D4778</f>
        <v>CAMANA</v>
      </c>
      <c r="E4827" s="180" t="str">
        <f>+'INFO SEAL'!E4778</f>
        <v>MARISCAL CACERES</v>
      </c>
      <c r="F4827" s="180" t="str">
        <f>+IF('INFO SEAL'!I4778="BAJA TENSION","BT",IF('INFO SEAL'!I4778="MEDIA TENSION","MT","AT"))</f>
        <v>MT</v>
      </c>
      <c r="G4827" s="180">
        <f>+'INFO SEAL'!K4778</f>
        <v>13</v>
      </c>
      <c r="H4827" s="180" t="str">
        <f>+'INFO SEAL'!L4778</f>
        <v>POSTE</v>
      </c>
      <c r="I4827" s="180" t="str">
        <f>+'INFO SEAL'!M4778</f>
        <v>CONCRETO</v>
      </c>
      <c r="J4827" s="180" t="str">
        <f>+'INFO SEAL'!N4778&amp;"-"&amp;F4827</f>
        <v>PPC18-MT</v>
      </c>
      <c r="K4827" s="180"/>
      <c r="L4827" s="182" t="str">
        <f>+VLOOKUP('INFO SEAL'!N4778,$J$8:$V$50,3,FALSE)</f>
        <v>POSTE DE CONCRETO ARMADO DE 13/200/140/335</v>
      </c>
      <c r="M4827" s="33">
        <f t="shared" si="164"/>
        <v>0.4</v>
      </c>
    </row>
    <row r="4828" spans="1:13" x14ac:dyDescent="0.25">
      <c r="A4828" s="73">
        <f>+'INFO SEAL'!B4779</f>
        <v>4774</v>
      </c>
      <c r="B4828" s="180" t="str">
        <f t="shared" si="163"/>
        <v>SICODI</v>
      </c>
      <c r="C4828" s="180" t="str">
        <f>+'INFO SEAL'!C4779</f>
        <v>AREQUIPA</v>
      </c>
      <c r="D4828" s="180" t="str">
        <f>+'INFO SEAL'!D4779</f>
        <v>CAMANA</v>
      </c>
      <c r="E4828" s="180" t="str">
        <f>+'INFO SEAL'!E4779</f>
        <v>MARISCAL CACERES</v>
      </c>
      <c r="F4828" s="180" t="str">
        <f>+IF('INFO SEAL'!I4779="BAJA TENSION","BT",IF('INFO SEAL'!I4779="MEDIA TENSION","MT","AT"))</f>
        <v>MT</v>
      </c>
      <c r="G4828" s="180">
        <f>+'INFO SEAL'!K4779</f>
        <v>13</v>
      </c>
      <c r="H4828" s="180" t="str">
        <f>+'INFO SEAL'!L4779</f>
        <v>POSTE</v>
      </c>
      <c r="I4828" s="180" t="str">
        <f>+'INFO SEAL'!M4779</f>
        <v>CONCRETO</v>
      </c>
      <c r="J4828" s="180" t="str">
        <f>+'INFO SEAL'!N4779&amp;"-"&amp;F4828</f>
        <v>PPC18-MT</v>
      </c>
      <c r="K4828" s="180"/>
      <c r="L4828" s="182" t="str">
        <f>+VLOOKUP('INFO SEAL'!N4779,$J$8:$V$50,3,FALSE)</f>
        <v>POSTE DE CONCRETO ARMADO DE 13/200/140/335</v>
      </c>
      <c r="M4828" s="33">
        <f t="shared" si="164"/>
        <v>0.4</v>
      </c>
    </row>
    <row r="4829" spans="1:13" x14ac:dyDescent="0.25">
      <c r="A4829" s="73">
        <f>+'INFO SEAL'!B4780</f>
        <v>4775</v>
      </c>
      <c r="B4829" s="180" t="str">
        <f t="shared" si="163"/>
        <v>SICODI</v>
      </c>
      <c r="C4829" s="180" t="str">
        <f>+'INFO SEAL'!C4780</f>
        <v>AREQUIPA</v>
      </c>
      <c r="D4829" s="180" t="str">
        <f>+'INFO SEAL'!D4780</f>
        <v>CAMANA</v>
      </c>
      <c r="E4829" s="180" t="str">
        <f>+'INFO SEAL'!E4780</f>
        <v>MARISCAL CACERES</v>
      </c>
      <c r="F4829" s="180" t="str">
        <f>+IF('INFO SEAL'!I4780="BAJA TENSION","BT",IF('INFO SEAL'!I4780="MEDIA TENSION","MT","AT"))</f>
        <v>MT</v>
      </c>
      <c r="G4829" s="180">
        <f>+'INFO SEAL'!K4780</f>
        <v>13</v>
      </c>
      <c r="H4829" s="180" t="str">
        <f>+'INFO SEAL'!L4780</f>
        <v>POSTE</v>
      </c>
      <c r="I4829" s="180" t="str">
        <f>+'INFO SEAL'!M4780</f>
        <v>CONCRETO</v>
      </c>
      <c r="J4829" s="180" t="str">
        <f>+'INFO SEAL'!N4780&amp;"-"&amp;F4829</f>
        <v>PPC18-MT</v>
      </c>
      <c r="K4829" s="180"/>
      <c r="L4829" s="182" t="str">
        <f>+VLOOKUP('INFO SEAL'!N4780,$J$8:$V$50,3,FALSE)</f>
        <v>POSTE DE CONCRETO ARMADO DE 13/200/140/335</v>
      </c>
      <c r="M4829" s="33">
        <f t="shared" si="164"/>
        <v>0.4</v>
      </c>
    </row>
    <row r="4830" spans="1:13" x14ac:dyDescent="0.25">
      <c r="A4830" s="73">
        <f>+'INFO SEAL'!B4781</f>
        <v>4776</v>
      </c>
      <c r="B4830" s="180" t="str">
        <f t="shared" si="163"/>
        <v>SICODI</v>
      </c>
      <c r="C4830" s="180" t="str">
        <f>+'INFO SEAL'!C4781</f>
        <v>AREQUIPA</v>
      </c>
      <c r="D4830" s="180" t="str">
        <f>+'INFO SEAL'!D4781</f>
        <v>CAMANA</v>
      </c>
      <c r="E4830" s="180" t="str">
        <f>+'INFO SEAL'!E4781</f>
        <v>MARISCAL CACERES</v>
      </c>
      <c r="F4830" s="180" t="str">
        <f>+IF('INFO SEAL'!I4781="BAJA TENSION","BT",IF('INFO SEAL'!I4781="MEDIA TENSION","MT","AT"))</f>
        <v>MT</v>
      </c>
      <c r="G4830" s="180">
        <f>+'INFO SEAL'!K4781</f>
        <v>13</v>
      </c>
      <c r="H4830" s="180" t="str">
        <f>+'INFO SEAL'!L4781</f>
        <v>POSTE</v>
      </c>
      <c r="I4830" s="180" t="str">
        <f>+'INFO SEAL'!M4781</f>
        <v>CONCRETO</v>
      </c>
      <c r="J4830" s="180" t="str">
        <f>+'INFO SEAL'!N4781&amp;"-"&amp;F4830</f>
        <v>PPC18-MT</v>
      </c>
      <c r="K4830" s="180"/>
      <c r="L4830" s="182" t="str">
        <f>+VLOOKUP('INFO SEAL'!N4781,$J$8:$V$50,3,FALSE)</f>
        <v>POSTE DE CONCRETO ARMADO DE 13/200/140/335</v>
      </c>
      <c r="M4830" s="33">
        <f t="shared" si="164"/>
        <v>0.4</v>
      </c>
    </row>
    <row r="4831" spans="1:13" x14ac:dyDescent="0.25">
      <c r="A4831" s="73">
        <f>+'INFO SEAL'!B4782</f>
        <v>4777</v>
      </c>
      <c r="B4831" s="180" t="str">
        <f t="shared" si="163"/>
        <v>SICODI</v>
      </c>
      <c r="C4831" s="180" t="str">
        <f>+'INFO SEAL'!C4782</f>
        <v>AREQUIPA</v>
      </c>
      <c r="D4831" s="180" t="str">
        <f>+'INFO SEAL'!D4782</f>
        <v>AREQUIPA</v>
      </c>
      <c r="E4831" s="180" t="str">
        <f>+'INFO SEAL'!E4782</f>
        <v>SABANDIA</v>
      </c>
      <c r="F4831" s="180" t="str">
        <f>+IF('INFO SEAL'!I4782="BAJA TENSION","BT",IF('INFO SEAL'!I4782="MEDIA TENSION","MT","AT"))</f>
        <v>MT</v>
      </c>
      <c r="G4831" s="180">
        <f>+'INFO SEAL'!K4782</f>
        <v>12</v>
      </c>
      <c r="H4831" s="180" t="str">
        <f>+'INFO SEAL'!L4782</f>
        <v>POSTE</v>
      </c>
      <c r="I4831" s="180" t="str">
        <f>+'INFO SEAL'!M4782</f>
        <v>CONCRETO</v>
      </c>
      <c r="J4831" s="180" t="str">
        <f>+'INFO SEAL'!N4782&amp;"-"&amp;F4831</f>
        <v>PPC15-MT</v>
      </c>
      <c r="K4831" s="180"/>
      <c r="L4831" s="182" t="str">
        <f>+VLOOKUP('INFO SEAL'!N4782,$J$8:$V$50,3,FALSE)</f>
        <v>POSTE DE CONCRETO ARMADO DE 12/200/120/300</v>
      </c>
      <c r="M4831" s="33">
        <f t="shared" si="164"/>
        <v>0.3</v>
      </c>
    </row>
    <row r="4832" spans="1:13" x14ac:dyDescent="0.25">
      <c r="A4832" s="73">
        <f>+'INFO SEAL'!B4783</f>
        <v>4778</v>
      </c>
      <c r="B4832" s="180" t="str">
        <f t="shared" si="163"/>
        <v>SICODI</v>
      </c>
      <c r="C4832" s="180" t="str">
        <f>+'INFO SEAL'!C4783</f>
        <v>AREQUIPA</v>
      </c>
      <c r="D4832" s="180" t="str">
        <f>+'INFO SEAL'!D4783</f>
        <v>AREQUIPA</v>
      </c>
      <c r="E4832" s="180" t="str">
        <f>+'INFO SEAL'!E4783</f>
        <v>CHARACATO</v>
      </c>
      <c r="F4832" s="180" t="str">
        <f>+IF('INFO SEAL'!I4783="BAJA TENSION","BT",IF('INFO SEAL'!I4783="MEDIA TENSION","MT","AT"))</f>
        <v>MT</v>
      </c>
      <c r="G4832" s="180">
        <f>+'INFO SEAL'!K4783</f>
        <v>12</v>
      </c>
      <c r="H4832" s="180" t="str">
        <f>+'INFO SEAL'!L4783</f>
        <v>POSTE</v>
      </c>
      <c r="I4832" s="180" t="str">
        <f>+'INFO SEAL'!M4783</f>
        <v>CONCRETO</v>
      </c>
      <c r="J4832" s="180" t="str">
        <f>+'INFO SEAL'!N4783&amp;"-"&amp;F4832</f>
        <v>PPC15-MT</v>
      </c>
      <c r="K4832" s="180"/>
      <c r="L4832" s="182" t="str">
        <f>+VLOOKUP('INFO SEAL'!N4783,$J$8:$V$50,3,FALSE)</f>
        <v>POSTE DE CONCRETO ARMADO DE 12/200/120/300</v>
      </c>
      <c r="M4832" s="33">
        <f t="shared" si="164"/>
        <v>0.3</v>
      </c>
    </row>
    <row r="4833" spans="1:13" x14ac:dyDescent="0.25">
      <c r="A4833" s="73">
        <f>+'INFO SEAL'!B4784</f>
        <v>4779</v>
      </c>
      <c r="B4833" s="180" t="str">
        <f t="shared" si="163"/>
        <v>SICODI</v>
      </c>
      <c r="C4833" s="180" t="str">
        <f>+'INFO SEAL'!C4784</f>
        <v>AREQUIPA</v>
      </c>
      <c r="D4833" s="180" t="str">
        <f>+'INFO SEAL'!D4784</f>
        <v>AREQUIPA</v>
      </c>
      <c r="E4833" s="180" t="str">
        <f>+'INFO SEAL'!E4784</f>
        <v>CHARACATO</v>
      </c>
      <c r="F4833" s="180" t="str">
        <f>+IF('INFO SEAL'!I4784="BAJA TENSION","BT",IF('INFO SEAL'!I4784="MEDIA TENSION","MT","AT"))</f>
        <v>MT</v>
      </c>
      <c r="G4833" s="180">
        <f>+'INFO SEAL'!K4784</f>
        <v>12</v>
      </c>
      <c r="H4833" s="180" t="str">
        <f>+'INFO SEAL'!L4784</f>
        <v>POSTE</v>
      </c>
      <c r="I4833" s="180" t="str">
        <f>+'INFO SEAL'!M4784</f>
        <v>CONCRETO</v>
      </c>
      <c r="J4833" s="180" t="str">
        <f>+'INFO SEAL'!N4784&amp;"-"&amp;F4833</f>
        <v>PPC15-MT</v>
      </c>
      <c r="K4833" s="180"/>
      <c r="L4833" s="182" t="str">
        <f>+VLOOKUP('INFO SEAL'!N4784,$J$8:$V$50,3,FALSE)</f>
        <v>POSTE DE CONCRETO ARMADO DE 12/200/120/300</v>
      </c>
      <c r="M4833" s="33">
        <f t="shared" si="164"/>
        <v>0.3</v>
      </c>
    </row>
    <row r="4834" spans="1:13" x14ac:dyDescent="0.25">
      <c r="A4834" s="73">
        <f>+'INFO SEAL'!B4785</f>
        <v>4780</v>
      </c>
      <c r="B4834" s="180" t="str">
        <f t="shared" si="163"/>
        <v>SICODI</v>
      </c>
      <c r="C4834" s="180" t="str">
        <f>+'INFO SEAL'!C4785</f>
        <v>AREQUIPA</v>
      </c>
      <c r="D4834" s="180" t="str">
        <f>+'INFO SEAL'!D4785</f>
        <v>AREQUIPA</v>
      </c>
      <c r="E4834" s="180" t="str">
        <f>+'INFO SEAL'!E4785</f>
        <v>CHARACATO</v>
      </c>
      <c r="F4834" s="180" t="str">
        <f>+IF('INFO SEAL'!I4785="BAJA TENSION","BT",IF('INFO SEAL'!I4785="MEDIA TENSION","MT","AT"))</f>
        <v>MT</v>
      </c>
      <c r="G4834" s="180">
        <f>+'INFO SEAL'!K4785</f>
        <v>12</v>
      </c>
      <c r="H4834" s="180" t="str">
        <f>+'INFO SEAL'!L4785</f>
        <v>POSTE</v>
      </c>
      <c r="I4834" s="180" t="str">
        <f>+'INFO SEAL'!M4785</f>
        <v>CONCRETO</v>
      </c>
      <c r="J4834" s="180" t="str">
        <f>+'INFO SEAL'!N4785&amp;"-"&amp;F4834</f>
        <v>PPC15-MT</v>
      </c>
      <c r="K4834" s="180"/>
      <c r="L4834" s="182" t="str">
        <f>+VLOOKUP('INFO SEAL'!N4785,$J$8:$V$50,3,FALSE)</f>
        <v>POSTE DE CONCRETO ARMADO DE 12/200/120/300</v>
      </c>
      <c r="M4834" s="33">
        <f t="shared" si="164"/>
        <v>0.3</v>
      </c>
    </row>
    <row r="4835" spans="1:13" x14ac:dyDescent="0.25">
      <c r="A4835" s="73">
        <f>+'INFO SEAL'!B4786</f>
        <v>4781</v>
      </c>
      <c r="B4835" s="180" t="str">
        <f t="shared" si="163"/>
        <v>SICODI</v>
      </c>
      <c r="C4835" s="180" t="str">
        <f>+'INFO SEAL'!C4786</f>
        <v>AREQUIPA</v>
      </c>
      <c r="D4835" s="180" t="str">
        <f>+'INFO SEAL'!D4786</f>
        <v>AREQUIPA</v>
      </c>
      <c r="E4835" s="180" t="str">
        <f>+'INFO SEAL'!E4786</f>
        <v>LA JOYA</v>
      </c>
      <c r="F4835" s="180" t="str">
        <f>+IF('INFO SEAL'!I4786="BAJA TENSION","BT",IF('INFO SEAL'!I4786="MEDIA TENSION","MT","AT"))</f>
        <v>MT</v>
      </c>
      <c r="G4835" s="180">
        <f>+'INFO SEAL'!K4786</f>
        <v>13</v>
      </c>
      <c r="H4835" s="180" t="str">
        <f>+'INFO SEAL'!L4786</f>
        <v>POSTE</v>
      </c>
      <c r="I4835" s="180" t="str">
        <f>+'INFO SEAL'!M4786</f>
        <v>CONCRETO</v>
      </c>
      <c r="J4835" s="180" t="str">
        <f>+'INFO SEAL'!N4786&amp;"-"&amp;F4835</f>
        <v>PPC18-MT</v>
      </c>
      <c r="K4835" s="180"/>
      <c r="L4835" s="182" t="str">
        <f>+VLOOKUP('INFO SEAL'!N4786,$J$8:$V$50,3,FALSE)</f>
        <v>POSTE DE CONCRETO ARMADO DE 13/200/140/335</v>
      </c>
      <c r="M4835" s="33">
        <f t="shared" si="164"/>
        <v>0.4</v>
      </c>
    </row>
    <row r="4836" spans="1:13" x14ac:dyDescent="0.25">
      <c r="A4836" s="73">
        <f>+'INFO SEAL'!B4787</f>
        <v>4782</v>
      </c>
      <c r="B4836" s="180" t="str">
        <f t="shared" si="163"/>
        <v>SICODI</v>
      </c>
      <c r="C4836" s="180" t="str">
        <f>+'INFO SEAL'!C4787</f>
        <v>AREQUIPA</v>
      </c>
      <c r="D4836" s="180" t="str">
        <f>+'INFO SEAL'!D4787</f>
        <v>ISLAY</v>
      </c>
      <c r="E4836" s="180" t="str">
        <f>+'INFO SEAL'!E4787</f>
        <v>COCACHACRA</v>
      </c>
      <c r="F4836" s="180" t="str">
        <f>+IF('INFO SEAL'!I4787="BAJA TENSION","BT",IF('INFO SEAL'!I4787="MEDIA TENSION","MT","AT"))</f>
        <v>BT</v>
      </c>
      <c r="G4836" s="180">
        <f>+'INFO SEAL'!K4787</f>
        <v>7</v>
      </c>
      <c r="H4836" s="180" t="str">
        <f>+'INFO SEAL'!L4787</f>
        <v>POSTE</v>
      </c>
      <c r="I4836" s="180" t="str">
        <f>+'INFO SEAL'!M4787</f>
        <v>CONCRETO</v>
      </c>
      <c r="J4836" s="180" t="str">
        <f>+'INFO SEAL'!N4787&amp;"-"&amp;F4836</f>
        <v>PPC03-BT</v>
      </c>
      <c r="K4836" s="180"/>
      <c r="L4836" s="182" t="str">
        <f>+VLOOKUP('INFO SEAL'!N4787,$J$8:$V$50,3,FALSE)</f>
        <v>POSTE DE CONCRETO ARMADO DE  7/300/120/225</v>
      </c>
      <c r="M4836" s="33">
        <f t="shared" si="164"/>
        <v>0.1</v>
      </c>
    </row>
    <row r="4837" spans="1:13" x14ac:dyDescent="0.25">
      <c r="A4837" s="73">
        <f>+'INFO SEAL'!B4788</f>
        <v>4783</v>
      </c>
      <c r="B4837" s="180" t="str">
        <f t="shared" si="163"/>
        <v>SICODI</v>
      </c>
      <c r="C4837" s="180" t="str">
        <f>+'INFO SEAL'!C4788</f>
        <v>AREQUIPA</v>
      </c>
      <c r="D4837" s="180" t="str">
        <f>+'INFO SEAL'!D4788</f>
        <v>ISLAY</v>
      </c>
      <c r="E4837" s="180" t="str">
        <f>+'INFO SEAL'!E4788</f>
        <v>COCACHACRA</v>
      </c>
      <c r="F4837" s="180" t="str">
        <f>+IF('INFO SEAL'!I4788="BAJA TENSION","BT",IF('INFO SEAL'!I4788="MEDIA TENSION","MT","AT"))</f>
        <v>BT</v>
      </c>
      <c r="G4837" s="180">
        <f>+'INFO SEAL'!K4788</f>
        <v>7</v>
      </c>
      <c r="H4837" s="180" t="str">
        <f>+'INFO SEAL'!L4788</f>
        <v>POSTE</v>
      </c>
      <c r="I4837" s="180" t="str">
        <f>+'INFO SEAL'!M4788</f>
        <v>CONCRETO</v>
      </c>
      <c r="J4837" s="180" t="str">
        <f>+'INFO SEAL'!N4788&amp;"-"&amp;F4837</f>
        <v>PPC03-BT</v>
      </c>
      <c r="K4837" s="180"/>
      <c r="L4837" s="182" t="str">
        <f>+VLOOKUP('INFO SEAL'!N4788,$J$8:$V$50,3,FALSE)</f>
        <v>POSTE DE CONCRETO ARMADO DE  7/300/120/225</v>
      </c>
      <c r="M4837" s="33">
        <f t="shared" si="164"/>
        <v>0.1</v>
      </c>
    </row>
    <row r="4838" spans="1:13" x14ac:dyDescent="0.25">
      <c r="A4838" s="73">
        <f>+'INFO SEAL'!B4789</f>
        <v>4784</v>
      </c>
      <c r="B4838" s="180" t="str">
        <f t="shared" si="163"/>
        <v>SICODI</v>
      </c>
      <c r="C4838" s="180" t="str">
        <f>+'INFO SEAL'!C4789</f>
        <v>AREQUIPA</v>
      </c>
      <c r="D4838" s="180" t="str">
        <f>+'INFO SEAL'!D4789</f>
        <v>ISLAY</v>
      </c>
      <c r="E4838" s="180" t="str">
        <f>+'INFO SEAL'!E4789</f>
        <v>COCACHACRA</v>
      </c>
      <c r="F4838" s="180" t="str">
        <f>+IF('INFO SEAL'!I4789="BAJA TENSION","BT",IF('INFO SEAL'!I4789="MEDIA TENSION","MT","AT"))</f>
        <v>BT</v>
      </c>
      <c r="G4838" s="180">
        <f>+'INFO SEAL'!K4789</f>
        <v>7</v>
      </c>
      <c r="H4838" s="180" t="str">
        <f>+'INFO SEAL'!L4789</f>
        <v>POSTE</v>
      </c>
      <c r="I4838" s="180" t="str">
        <f>+'INFO SEAL'!M4789</f>
        <v>CONCRETO</v>
      </c>
      <c r="J4838" s="180" t="str">
        <f>+'INFO SEAL'!N4789&amp;"-"&amp;F4838</f>
        <v>PPC03-BT</v>
      </c>
      <c r="K4838" s="180"/>
      <c r="L4838" s="182" t="str">
        <f>+VLOOKUP('INFO SEAL'!N4789,$J$8:$V$50,3,FALSE)</f>
        <v>POSTE DE CONCRETO ARMADO DE  7/300/120/225</v>
      </c>
      <c r="M4838" s="33">
        <f t="shared" si="164"/>
        <v>0.1</v>
      </c>
    </row>
    <row r="4839" spans="1:13" x14ac:dyDescent="0.25">
      <c r="A4839" s="73">
        <f>+'INFO SEAL'!B4790</f>
        <v>4785</v>
      </c>
      <c r="B4839" s="180" t="str">
        <f t="shared" si="163"/>
        <v>SICODI</v>
      </c>
      <c r="C4839" s="180" t="str">
        <f>+'INFO SEAL'!C4790</f>
        <v>AREQUIPA</v>
      </c>
      <c r="D4839" s="180" t="str">
        <f>+'INFO SEAL'!D4790</f>
        <v>ISLAY</v>
      </c>
      <c r="E4839" s="180" t="str">
        <f>+'INFO SEAL'!E4790</f>
        <v>COCACHACRA</v>
      </c>
      <c r="F4839" s="180" t="str">
        <f>+IF('INFO SEAL'!I4790="BAJA TENSION","BT",IF('INFO SEAL'!I4790="MEDIA TENSION","MT","AT"))</f>
        <v>BT</v>
      </c>
      <c r="G4839" s="180">
        <f>+'INFO SEAL'!K4790</f>
        <v>7</v>
      </c>
      <c r="H4839" s="180" t="str">
        <f>+'INFO SEAL'!L4790</f>
        <v>POSTE</v>
      </c>
      <c r="I4839" s="180" t="str">
        <f>+'INFO SEAL'!M4790</f>
        <v>CONCRETO</v>
      </c>
      <c r="J4839" s="180" t="str">
        <f>+'INFO SEAL'!N4790&amp;"-"&amp;F4839</f>
        <v>PPC03-BT</v>
      </c>
      <c r="K4839" s="180"/>
      <c r="L4839" s="182" t="str">
        <f>+VLOOKUP('INFO SEAL'!N4790,$J$8:$V$50,3,FALSE)</f>
        <v>POSTE DE CONCRETO ARMADO DE  7/300/120/225</v>
      </c>
      <c r="M4839" s="33">
        <f t="shared" si="164"/>
        <v>0.1</v>
      </c>
    </row>
    <row r="4840" spans="1:13" x14ac:dyDescent="0.25">
      <c r="A4840" s="73">
        <f>+'INFO SEAL'!B4791</f>
        <v>4786</v>
      </c>
      <c r="B4840" s="180" t="str">
        <f t="shared" si="163"/>
        <v>SICODI</v>
      </c>
      <c r="C4840" s="180" t="str">
        <f>+'INFO SEAL'!C4791</f>
        <v>AREQUIPA</v>
      </c>
      <c r="D4840" s="180" t="str">
        <f>+'INFO SEAL'!D4791</f>
        <v>CAMANA</v>
      </c>
      <c r="E4840" s="180" t="str">
        <f>+'INFO SEAL'!E4791</f>
        <v>JOSE MARIA QUIMPER</v>
      </c>
      <c r="F4840" s="180" t="str">
        <f>+IF('INFO SEAL'!I4791="BAJA TENSION","BT",IF('INFO SEAL'!I4791="MEDIA TENSION","MT","AT"))</f>
        <v>MT</v>
      </c>
      <c r="G4840" s="180">
        <f>+'INFO SEAL'!K4791</f>
        <v>13</v>
      </c>
      <c r="H4840" s="180" t="str">
        <f>+'INFO SEAL'!L4791</f>
        <v>POSTE</v>
      </c>
      <c r="I4840" s="180" t="str">
        <f>+'INFO SEAL'!M4791</f>
        <v>CONCRETO</v>
      </c>
      <c r="J4840" s="180" t="str">
        <f>+'INFO SEAL'!N4791&amp;"-"&amp;F4840</f>
        <v>PPC18-MT</v>
      </c>
      <c r="K4840" s="180"/>
      <c r="L4840" s="182" t="str">
        <f>+VLOOKUP('INFO SEAL'!N4791,$J$8:$V$50,3,FALSE)</f>
        <v>POSTE DE CONCRETO ARMADO DE 13/200/140/335</v>
      </c>
      <c r="M4840" s="33">
        <f t="shared" si="164"/>
        <v>0.4</v>
      </c>
    </row>
    <row r="4841" spans="1:13" x14ac:dyDescent="0.25">
      <c r="A4841" s="73">
        <f>+'INFO SEAL'!B4792</f>
        <v>4787</v>
      </c>
      <c r="B4841" s="180" t="str">
        <f t="shared" si="163"/>
        <v>SICODI</v>
      </c>
      <c r="C4841" s="180" t="str">
        <f>+'INFO SEAL'!C4792</f>
        <v>AREQUIPA</v>
      </c>
      <c r="D4841" s="180" t="str">
        <f>+'INFO SEAL'!D4792</f>
        <v>CAMANA</v>
      </c>
      <c r="E4841" s="180" t="str">
        <f>+'INFO SEAL'!E4792</f>
        <v>JOSE MARIA QUIMPER</v>
      </c>
      <c r="F4841" s="180" t="str">
        <f>+IF('INFO SEAL'!I4792="BAJA TENSION","BT",IF('INFO SEAL'!I4792="MEDIA TENSION","MT","AT"))</f>
        <v>MT</v>
      </c>
      <c r="G4841" s="180">
        <f>+'INFO SEAL'!K4792</f>
        <v>12</v>
      </c>
      <c r="H4841" s="180" t="str">
        <f>+'INFO SEAL'!L4792</f>
        <v>POSTE</v>
      </c>
      <c r="I4841" s="180" t="str">
        <f>+'INFO SEAL'!M4792</f>
        <v>CONCRETO</v>
      </c>
      <c r="J4841" s="180" t="str">
        <f>+'INFO SEAL'!N4792&amp;"-"&amp;F4841</f>
        <v>PPC15-MT</v>
      </c>
      <c r="K4841" s="180"/>
      <c r="L4841" s="182" t="str">
        <f>+VLOOKUP('INFO SEAL'!N4792,$J$8:$V$50,3,FALSE)</f>
        <v>POSTE DE CONCRETO ARMADO DE 12/200/120/300</v>
      </c>
      <c r="M4841" s="33">
        <f t="shared" si="164"/>
        <v>0.3</v>
      </c>
    </row>
    <row r="4842" spans="1:13" x14ac:dyDescent="0.25">
      <c r="A4842" s="73">
        <f>+'INFO SEAL'!B4793</f>
        <v>4788</v>
      </c>
      <c r="B4842" s="180" t="str">
        <f t="shared" si="163"/>
        <v>SICODI</v>
      </c>
      <c r="C4842" s="180" t="str">
        <f>+'INFO SEAL'!C4793</f>
        <v>AREQUIPA</v>
      </c>
      <c r="D4842" s="180" t="str">
        <f>+'INFO SEAL'!D4793</f>
        <v>CAMANA</v>
      </c>
      <c r="E4842" s="180" t="str">
        <f>+'INFO SEAL'!E4793</f>
        <v>SAMUEL PASTOR</v>
      </c>
      <c r="F4842" s="180" t="str">
        <f>+IF('INFO SEAL'!I4793="BAJA TENSION","BT",IF('INFO SEAL'!I4793="MEDIA TENSION","MT","AT"))</f>
        <v>BT</v>
      </c>
      <c r="G4842" s="180">
        <f>+'INFO SEAL'!K4793</f>
        <v>8</v>
      </c>
      <c r="H4842" s="180" t="str">
        <f>+'INFO SEAL'!L4793</f>
        <v>POSTE</v>
      </c>
      <c r="I4842" s="180" t="str">
        <f>+'INFO SEAL'!M4793</f>
        <v>CONCRETO</v>
      </c>
      <c r="J4842" s="180" t="str">
        <f>+'INFO SEAL'!N4793&amp;"-"&amp;F4842</f>
        <v>PPC06-BT</v>
      </c>
      <c r="K4842" s="180"/>
      <c r="L4842" s="182" t="str">
        <f>+VLOOKUP('INFO SEAL'!N4793,$J$8:$V$50,3,FALSE)</f>
        <v>POSTE DE CONCRETO ARMADO DE  8/300/120/240</v>
      </c>
      <c r="M4842" s="33">
        <f t="shared" si="164"/>
        <v>0.1</v>
      </c>
    </row>
    <row r="4843" spans="1:13" x14ac:dyDescent="0.25">
      <c r="A4843" s="73">
        <f>+'INFO SEAL'!B4794</f>
        <v>4789</v>
      </c>
      <c r="B4843" s="180" t="str">
        <f t="shared" si="163"/>
        <v>SICODI</v>
      </c>
      <c r="C4843" s="180" t="str">
        <f>+'INFO SEAL'!C4794</f>
        <v>AREQUIPA</v>
      </c>
      <c r="D4843" s="180" t="str">
        <f>+'INFO SEAL'!D4794</f>
        <v>CAMANA</v>
      </c>
      <c r="E4843" s="180" t="str">
        <f>+'INFO SEAL'!E4794</f>
        <v>JOSE MARIA QUIMPER</v>
      </c>
      <c r="F4843" s="180" t="str">
        <f>+IF('INFO SEAL'!I4794="BAJA TENSION","BT",IF('INFO SEAL'!I4794="MEDIA TENSION","MT","AT"))</f>
        <v>BT</v>
      </c>
      <c r="G4843" s="180">
        <f>+'INFO SEAL'!K4794</f>
        <v>7</v>
      </c>
      <c r="H4843" s="180" t="str">
        <f>+'INFO SEAL'!L4794</f>
        <v>POSTE</v>
      </c>
      <c r="I4843" s="180" t="str">
        <f>+'INFO SEAL'!M4794</f>
        <v>CONCRETO</v>
      </c>
      <c r="J4843" s="180" t="str">
        <f>+'INFO SEAL'!N4794&amp;"-"&amp;F4843</f>
        <v>PPC03-BT</v>
      </c>
      <c r="K4843" s="180"/>
      <c r="L4843" s="182" t="str">
        <f>+VLOOKUP('INFO SEAL'!N4794,$J$8:$V$50,3,FALSE)</f>
        <v>POSTE DE CONCRETO ARMADO DE  7/300/120/225</v>
      </c>
      <c r="M4843" s="33">
        <f t="shared" si="164"/>
        <v>0.1</v>
      </c>
    </row>
    <row r="4844" spans="1:13" x14ac:dyDescent="0.25">
      <c r="A4844" s="73">
        <f>+'INFO SEAL'!B4795</f>
        <v>4790</v>
      </c>
      <c r="B4844" s="180" t="str">
        <f t="shared" si="163"/>
        <v>SICODI</v>
      </c>
      <c r="C4844" s="180" t="str">
        <f>+'INFO SEAL'!C4795</f>
        <v>AREQUIPA</v>
      </c>
      <c r="D4844" s="180" t="str">
        <f>+'INFO SEAL'!D4795</f>
        <v>CAMANA</v>
      </c>
      <c r="E4844" s="180" t="str">
        <f>+'INFO SEAL'!E4795</f>
        <v>JOSE MARIA QUIMPER</v>
      </c>
      <c r="F4844" s="180" t="str">
        <f>+IF('INFO SEAL'!I4795="BAJA TENSION","BT",IF('INFO SEAL'!I4795="MEDIA TENSION","MT","AT"))</f>
        <v>BT</v>
      </c>
      <c r="G4844" s="180">
        <f>+'INFO SEAL'!K4795</f>
        <v>7</v>
      </c>
      <c r="H4844" s="180" t="str">
        <f>+'INFO SEAL'!L4795</f>
        <v>POSTE</v>
      </c>
      <c r="I4844" s="180" t="str">
        <f>+'INFO SEAL'!M4795</f>
        <v>CONCRETO</v>
      </c>
      <c r="J4844" s="180" t="str">
        <f>+'INFO SEAL'!N4795&amp;"-"&amp;F4844</f>
        <v>PPC03-BT</v>
      </c>
      <c r="K4844" s="180"/>
      <c r="L4844" s="182" t="str">
        <f>+VLOOKUP('INFO SEAL'!N4795,$J$8:$V$50,3,FALSE)</f>
        <v>POSTE DE CONCRETO ARMADO DE  7/300/120/225</v>
      </c>
      <c r="M4844" s="33">
        <f t="shared" si="164"/>
        <v>0.1</v>
      </c>
    </row>
    <row r="4845" spans="1:13" x14ac:dyDescent="0.25">
      <c r="A4845" s="73">
        <f>+'INFO SEAL'!B4796</f>
        <v>4791</v>
      </c>
      <c r="B4845" s="180" t="str">
        <f t="shared" si="163"/>
        <v>SICODI</v>
      </c>
      <c r="C4845" s="180" t="str">
        <f>+'INFO SEAL'!C4796</f>
        <v>AREQUIPA</v>
      </c>
      <c r="D4845" s="180" t="str">
        <f>+'INFO SEAL'!D4796</f>
        <v>CAMANA</v>
      </c>
      <c r="E4845" s="180" t="str">
        <f>+'INFO SEAL'!E4796</f>
        <v>MARISCAL CACERES</v>
      </c>
      <c r="F4845" s="180" t="str">
        <f>+IF('INFO SEAL'!I4796="BAJA TENSION","BT",IF('INFO SEAL'!I4796="MEDIA TENSION","MT","AT"))</f>
        <v>BT</v>
      </c>
      <c r="G4845" s="180">
        <f>+'INFO SEAL'!K4796</f>
        <v>7</v>
      </c>
      <c r="H4845" s="180" t="str">
        <f>+'INFO SEAL'!L4796</f>
        <v>POSTE</v>
      </c>
      <c r="I4845" s="180" t="str">
        <f>+'INFO SEAL'!M4796</f>
        <v>CONCRETO</v>
      </c>
      <c r="J4845" s="180" t="str">
        <f>+'INFO SEAL'!N4796&amp;"-"&amp;F4845</f>
        <v>PPC03-BT</v>
      </c>
      <c r="K4845" s="180"/>
      <c r="L4845" s="182" t="str">
        <f>+VLOOKUP('INFO SEAL'!N4796,$J$8:$V$50,3,FALSE)</f>
        <v>POSTE DE CONCRETO ARMADO DE  7/300/120/225</v>
      </c>
      <c r="M4845" s="33">
        <f t="shared" si="164"/>
        <v>0.1</v>
      </c>
    </row>
    <row r="4846" spans="1:13" x14ac:dyDescent="0.25">
      <c r="A4846" s="73">
        <f>+'INFO SEAL'!B4797</f>
        <v>4792</v>
      </c>
      <c r="B4846" s="180" t="str">
        <f t="shared" si="163"/>
        <v>SICODI</v>
      </c>
      <c r="C4846" s="180" t="str">
        <f>+'INFO SEAL'!C4797</f>
        <v>AREQUIPA</v>
      </c>
      <c r="D4846" s="180" t="str">
        <f>+'INFO SEAL'!D4797</f>
        <v>CAMANA</v>
      </c>
      <c r="E4846" s="180" t="str">
        <f>+'INFO SEAL'!E4797</f>
        <v>CAMANA</v>
      </c>
      <c r="F4846" s="180" t="str">
        <f>+IF('INFO SEAL'!I4797="BAJA TENSION","BT",IF('INFO SEAL'!I4797="MEDIA TENSION","MT","AT"))</f>
        <v>BT</v>
      </c>
      <c r="G4846" s="180">
        <f>+'INFO SEAL'!K4797</f>
        <v>8</v>
      </c>
      <c r="H4846" s="180" t="str">
        <f>+'INFO SEAL'!L4797</f>
        <v>POSTE</v>
      </c>
      <c r="I4846" s="180" t="str">
        <f>+'INFO SEAL'!M4797</f>
        <v>CONCRETO</v>
      </c>
      <c r="J4846" s="180" t="str">
        <f>+'INFO SEAL'!N4797&amp;"-"&amp;F4846</f>
        <v>PPC06-BT</v>
      </c>
      <c r="K4846" s="180"/>
      <c r="L4846" s="182" t="str">
        <f>+VLOOKUP('INFO SEAL'!N4797,$J$8:$V$50,3,FALSE)</f>
        <v>POSTE DE CONCRETO ARMADO DE  8/300/120/240</v>
      </c>
      <c r="M4846" s="33">
        <f t="shared" si="164"/>
        <v>0.1</v>
      </c>
    </row>
    <row r="4847" spans="1:13" x14ac:dyDescent="0.25">
      <c r="A4847" s="73">
        <f>+'INFO SEAL'!B4798</f>
        <v>4793</v>
      </c>
      <c r="B4847" s="180" t="str">
        <f t="shared" si="163"/>
        <v>SICODI</v>
      </c>
      <c r="C4847" s="180" t="str">
        <f>+'INFO SEAL'!C4798</f>
        <v>AREQUIPA</v>
      </c>
      <c r="D4847" s="180" t="str">
        <f>+'INFO SEAL'!D4798</f>
        <v>CAMANA</v>
      </c>
      <c r="E4847" s="180" t="str">
        <f>+'INFO SEAL'!E4798</f>
        <v>JOSE MARIA QUIMPER</v>
      </c>
      <c r="F4847" s="180" t="str">
        <f>+IF('INFO SEAL'!I4798="BAJA TENSION","BT",IF('INFO SEAL'!I4798="MEDIA TENSION","MT","AT"))</f>
        <v>MT</v>
      </c>
      <c r="G4847" s="180">
        <f>+'INFO SEAL'!K4798</f>
        <v>12</v>
      </c>
      <c r="H4847" s="180" t="str">
        <f>+'INFO SEAL'!L4798</f>
        <v>POSTE</v>
      </c>
      <c r="I4847" s="180" t="str">
        <f>+'INFO SEAL'!M4798</f>
        <v>CONCRETO</v>
      </c>
      <c r="J4847" s="180" t="str">
        <f>+'INFO SEAL'!N4798&amp;"-"&amp;F4847</f>
        <v>PPC15-MT</v>
      </c>
      <c r="K4847" s="180"/>
      <c r="L4847" s="182" t="str">
        <f>+VLOOKUP('INFO SEAL'!N4798,$J$8:$V$50,3,FALSE)</f>
        <v>POSTE DE CONCRETO ARMADO DE 12/200/120/300</v>
      </c>
      <c r="M4847" s="33">
        <f t="shared" si="164"/>
        <v>0.3</v>
      </c>
    </row>
    <row r="4848" spans="1:13" x14ac:dyDescent="0.25">
      <c r="A4848" s="73">
        <f>+'INFO SEAL'!B4799</f>
        <v>4794</v>
      </c>
      <c r="B4848" s="180" t="str">
        <f t="shared" si="163"/>
        <v>SICODI</v>
      </c>
      <c r="C4848" s="180" t="str">
        <f>+'INFO SEAL'!C4799</f>
        <v>AREQUIPA</v>
      </c>
      <c r="D4848" s="180" t="str">
        <f>+'INFO SEAL'!D4799</f>
        <v>CAMANA</v>
      </c>
      <c r="E4848" s="180" t="str">
        <f>+'INFO SEAL'!E4799</f>
        <v>JOSE MARIA QUIMPER</v>
      </c>
      <c r="F4848" s="180" t="str">
        <f>+IF('INFO SEAL'!I4799="BAJA TENSION","BT",IF('INFO SEAL'!I4799="MEDIA TENSION","MT","AT"))</f>
        <v>MT</v>
      </c>
      <c r="G4848" s="180">
        <f>+'INFO SEAL'!K4799</f>
        <v>12</v>
      </c>
      <c r="H4848" s="180" t="str">
        <f>+'INFO SEAL'!L4799</f>
        <v>POSTE</v>
      </c>
      <c r="I4848" s="180" t="str">
        <f>+'INFO SEAL'!M4799</f>
        <v>CONCRETO</v>
      </c>
      <c r="J4848" s="180" t="str">
        <f>+'INFO SEAL'!N4799&amp;"-"&amp;F4848</f>
        <v>PPC15-MT</v>
      </c>
      <c r="K4848" s="180"/>
      <c r="L4848" s="182" t="str">
        <f>+VLOOKUP('INFO SEAL'!N4799,$J$8:$V$50,3,FALSE)</f>
        <v>POSTE DE CONCRETO ARMADO DE 12/200/120/300</v>
      </c>
      <c r="M4848" s="33">
        <f t="shared" si="164"/>
        <v>0.3</v>
      </c>
    </row>
    <row r="4849" spans="1:13" x14ac:dyDescent="0.25">
      <c r="A4849" s="73">
        <f>+'INFO SEAL'!B4800</f>
        <v>4795</v>
      </c>
      <c r="B4849" s="180" t="str">
        <f t="shared" si="163"/>
        <v>SICODI</v>
      </c>
      <c r="C4849" s="180" t="str">
        <f>+'INFO SEAL'!C4800</f>
        <v>AREQUIPA</v>
      </c>
      <c r="D4849" s="180" t="str">
        <f>+'INFO SEAL'!D4800</f>
        <v>CAMANA</v>
      </c>
      <c r="E4849" s="180" t="str">
        <f>+'INFO SEAL'!E4800</f>
        <v>JOSE MARIA QUIMPER</v>
      </c>
      <c r="F4849" s="180" t="str">
        <f>+IF('INFO SEAL'!I4800="BAJA TENSION","BT",IF('INFO SEAL'!I4800="MEDIA TENSION","MT","AT"))</f>
        <v>MT</v>
      </c>
      <c r="G4849" s="180">
        <f>+'INFO SEAL'!K4800</f>
        <v>12</v>
      </c>
      <c r="H4849" s="180" t="str">
        <f>+'INFO SEAL'!L4800</f>
        <v>POSTE</v>
      </c>
      <c r="I4849" s="180" t="str">
        <f>+'INFO SEAL'!M4800</f>
        <v>CONCRETO</v>
      </c>
      <c r="J4849" s="180" t="str">
        <f>+'INFO SEAL'!N4800&amp;"-"&amp;F4849</f>
        <v>PPC15-MT</v>
      </c>
      <c r="K4849" s="180"/>
      <c r="L4849" s="182" t="str">
        <f>+VLOOKUP('INFO SEAL'!N4800,$J$8:$V$50,3,FALSE)</f>
        <v>POSTE DE CONCRETO ARMADO DE 12/200/120/300</v>
      </c>
      <c r="M4849" s="33">
        <f t="shared" si="164"/>
        <v>0.3</v>
      </c>
    </row>
    <row r="4850" spans="1:13" x14ac:dyDescent="0.25">
      <c r="A4850" s="73">
        <f>+'INFO SEAL'!B4801</f>
        <v>4796</v>
      </c>
      <c r="B4850" s="180" t="str">
        <f t="shared" si="163"/>
        <v>SICODI</v>
      </c>
      <c r="C4850" s="180" t="str">
        <f>+'INFO SEAL'!C4801</f>
        <v>AREQUIPA</v>
      </c>
      <c r="D4850" s="180" t="str">
        <f>+'INFO SEAL'!D4801</f>
        <v>CAMANA</v>
      </c>
      <c r="E4850" s="180" t="str">
        <f>+'INFO SEAL'!E4801</f>
        <v>JOSE MARIA QUIMPER</v>
      </c>
      <c r="F4850" s="180" t="str">
        <f>+IF('INFO SEAL'!I4801="BAJA TENSION","BT",IF('INFO SEAL'!I4801="MEDIA TENSION","MT","AT"))</f>
        <v>MT</v>
      </c>
      <c r="G4850" s="180">
        <f>+'INFO SEAL'!K4801</f>
        <v>12</v>
      </c>
      <c r="H4850" s="180" t="str">
        <f>+'INFO SEAL'!L4801</f>
        <v>POSTE</v>
      </c>
      <c r="I4850" s="180" t="str">
        <f>+'INFO SEAL'!M4801</f>
        <v>CONCRETO</v>
      </c>
      <c r="J4850" s="180" t="str">
        <f>+'INFO SEAL'!N4801&amp;"-"&amp;F4850</f>
        <v>PPC15-MT</v>
      </c>
      <c r="K4850" s="180"/>
      <c r="L4850" s="182" t="str">
        <f>+VLOOKUP('INFO SEAL'!N4801,$J$8:$V$50,3,FALSE)</f>
        <v>POSTE DE CONCRETO ARMADO DE 12/200/120/300</v>
      </c>
      <c r="M4850" s="33">
        <f t="shared" si="164"/>
        <v>0.3</v>
      </c>
    </row>
    <row r="4851" spans="1:13" x14ac:dyDescent="0.25">
      <c r="A4851" s="73">
        <f>+'INFO SEAL'!B4802</f>
        <v>4797</v>
      </c>
      <c r="B4851" s="180" t="str">
        <f t="shared" si="163"/>
        <v>SICODI</v>
      </c>
      <c r="C4851" s="180" t="str">
        <f>+'INFO SEAL'!C4802</f>
        <v>AREQUIPA</v>
      </c>
      <c r="D4851" s="180" t="str">
        <f>+'INFO SEAL'!D4802</f>
        <v>CAMANA</v>
      </c>
      <c r="E4851" s="180" t="str">
        <f>+'INFO SEAL'!E4802</f>
        <v>JOSE MARIA QUIMPER</v>
      </c>
      <c r="F4851" s="180" t="str">
        <f>+IF('INFO SEAL'!I4802="BAJA TENSION","BT",IF('INFO SEAL'!I4802="MEDIA TENSION","MT","AT"))</f>
        <v>MT</v>
      </c>
      <c r="G4851" s="180">
        <f>+'INFO SEAL'!K4802</f>
        <v>12</v>
      </c>
      <c r="H4851" s="180" t="str">
        <f>+'INFO SEAL'!L4802</f>
        <v>POSTE</v>
      </c>
      <c r="I4851" s="180" t="str">
        <f>+'INFO SEAL'!M4802</f>
        <v>CONCRETO</v>
      </c>
      <c r="J4851" s="180" t="str">
        <f>+'INFO SEAL'!N4802&amp;"-"&amp;F4851</f>
        <v>PPC15-MT</v>
      </c>
      <c r="K4851" s="180"/>
      <c r="L4851" s="182" t="str">
        <f>+VLOOKUP('INFO SEAL'!N4802,$J$8:$V$50,3,FALSE)</f>
        <v>POSTE DE CONCRETO ARMADO DE 12/200/120/300</v>
      </c>
      <c r="M4851" s="33">
        <f t="shared" si="164"/>
        <v>0.3</v>
      </c>
    </row>
    <row r="4852" spans="1:13" x14ac:dyDescent="0.25">
      <c r="A4852" s="73">
        <f>+'INFO SEAL'!B4803</f>
        <v>4798</v>
      </c>
      <c r="B4852" s="180" t="str">
        <f t="shared" si="163"/>
        <v>SICODI</v>
      </c>
      <c r="C4852" s="180" t="str">
        <f>+'INFO SEAL'!C4803</f>
        <v>AREQUIPA</v>
      </c>
      <c r="D4852" s="180" t="str">
        <f>+'INFO SEAL'!D4803</f>
        <v>CAMANA</v>
      </c>
      <c r="E4852" s="180" t="str">
        <f>+'INFO SEAL'!E4803</f>
        <v>JOSE MARIA QUIMPER</v>
      </c>
      <c r="F4852" s="180" t="str">
        <f>+IF('INFO SEAL'!I4803="BAJA TENSION","BT",IF('INFO SEAL'!I4803="MEDIA TENSION","MT","AT"))</f>
        <v>MT</v>
      </c>
      <c r="G4852" s="180">
        <f>+'INFO SEAL'!K4803</f>
        <v>12</v>
      </c>
      <c r="H4852" s="180" t="str">
        <f>+'INFO SEAL'!L4803</f>
        <v>POSTE</v>
      </c>
      <c r="I4852" s="180" t="str">
        <f>+'INFO SEAL'!M4803</f>
        <v>CONCRETO</v>
      </c>
      <c r="J4852" s="180" t="str">
        <f>+'INFO SEAL'!N4803&amp;"-"&amp;F4852</f>
        <v>PPC15-MT</v>
      </c>
      <c r="K4852" s="180"/>
      <c r="L4852" s="182" t="str">
        <f>+VLOOKUP('INFO SEAL'!N4803,$J$8:$V$50,3,FALSE)</f>
        <v>POSTE DE CONCRETO ARMADO DE 12/200/120/300</v>
      </c>
      <c r="M4852" s="33">
        <f t="shared" si="164"/>
        <v>0.3</v>
      </c>
    </row>
    <row r="4853" spans="1:13" x14ac:dyDescent="0.25">
      <c r="A4853" s="73">
        <f>+'INFO SEAL'!B4804</f>
        <v>4799</v>
      </c>
      <c r="B4853" s="180" t="str">
        <f t="shared" si="163"/>
        <v>SICODI</v>
      </c>
      <c r="C4853" s="180" t="str">
        <f>+'INFO SEAL'!C4804</f>
        <v>AREQUIPA</v>
      </c>
      <c r="D4853" s="180" t="str">
        <f>+'INFO SEAL'!D4804</f>
        <v>CAMANA</v>
      </c>
      <c r="E4853" s="180" t="str">
        <f>+'INFO SEAL'!E4804</f>
        <v>JOSE MARIA QUIMPER</v>
      </c>
      <c r="F4853" s="180" t="str">
        <f>+IF('INFO SEAL'!I4804="BAJA TENSION","BT",IF('INFO SEAL'!I4804="MEDIA TENSION","MT","AT"))</f>
        <v>MT</v>
      </c>
      <c r="G4853" s="180">
        <f>+'INFO SEAL'!K4804</f>
        <v>12</v>
      </c>
      <c r="H4853" s="180" t="str">
        <f>+'INFO SEAL'!L4804</f>
        <v>POSTE</v>
      </c>
      <c r="I4853" s="180" t="str">
        <f>+'INFO SEAL'!M4804</f>
        <v>CONCRETO</v>
      </c>
      <c r="J4853" s="180" t="str">
        <f>+'INFO SEAL'!N4804&amp;"-"&amp;F4853</f>
        <v>PPC15-MT</v>
      </c>
      <c r="K4853" s="180"/>
      <c r="L4853" s="182" t="str">
        <f>+VLOOKUP('INFO SEAL'!N4804,$J$8:$V$50,3,FALSE)</f>
        <v>POSTE DE CONCRETO ARMADO DE 12/200/120/300</v>
      </c>
      <c r="M4853" s="33">
        <f t="shared" si="164"/>
        <v>0.3</v>
      </c>
    </row>
    <row r="4854" spans="1:13" x14ac:dyDescent="0.25">
      <c r="A4854" s="73">
        <f>+'INFO SEAL'!B4805</f>
        <v>4800</v>
      </c>
      <c r="B4854" s="180" t="str">
        <f t="shared" si="163"/>
        <v>SICODI</v>
      </c>
      <c r="C4854" s="180" t="str">
        <f>+'INFO SEAL'!C4805</f>
        <v>AREQUIPA</v>
      </c>
      <c r="D4854" s="180" t="str">
        <f>+'INFO SEAL'!D4805</f>
        <v>CAMANA</v>
      </c>
      <c r="E4854" s="180" t="str">
        <f>+'INFO SEAL'!E4805</f>
        <v>JOSE MARIA QUIMPER</v>
      </c>
      <c r="F4854" s="180" t="str">
        <f>+IF('INFO SEAL'!I4805="BAJA TENSION","BT",IF('INFO SEAL'!I4805="MEDIA TENSION","MT","AT"))</f>
        <v>MT</v>
      </c>
      <c r="G4854" s="180">
        <f>+'INFO SEAL'!K4805</f>
        <v>12</v>
      </c>
      <c r="H4854" s="180" t="str">
        <f>+'INFO SEAL'!L4805</f>
        <v>POSTE</v>
      </c>
      <c r="I4854" s="180" t="str">
        <f>+'INFO SEAL'!M4805</f>
        <v>CONCRETO</v>
      </c>
      <c r="J4854" s="180" t="str">
        <f>+'INFO SEAL'!N4805&amp;"-"&amp;F4854</f>
        <v>PPC15-MT</v>
      </c>
      <c r="K4854" s="180"/>
      <c r="L4854" s="182" t="str">
        <f>+VLOOKUP('INFO SEAL'!N4805,$J$8:$V$50,3,FALSE)</f>
        <v>POSTE DE CONCRETO ARMADO DE 12/200/120/300</v>
      </c>
      <c r="M4854" s="33">
        <f t="shared" si="164"/>
        <v>0.3</v>
      </c>
    </row>
    <row r="4855" spans="1:13" x14ac:dyDescent="0.25">
      <c r="A4855" s="73">
        <f>+'INFO SEAL'!B4806</f>
        <v>4801</v>
      </c>
      <c r="B4855" s="180" t="str">
        <f t="shared" si="163"/>
        <v>SICODI</v>
      </c>
      <c r="C4855" s="180" t="str">
        <f>+'INFO SEAL'!C4806</f>
        <v>AREQUIPA</v>
      </c>
      <c r="D4855" s="180" t="str">
        <f>+'INFO SEAL'!D4806</f>
        <v>CAMANA</v>
      </c>
      <c r="E4855" s="180" t="str">
        <f>+'INFO SEAL'!E4806</f>
        <v>JOSE MARIA QUIMPER</v>
      </c>
      <c r="F4855" s="180" t="str">
        <f>+IF('INFO SEAL'!I4806="BAJA TENSION","BT",IF('INFO SEAL'!I4806="MEDIA TENSION","MT","AT"))</f>
        <v>MT</v>
      </c>
      <c r="G4855" s="180">
        <f>+'INFO SEAL'!K4806</f>
        <v>12</v>
      </c>
      <c r="H4855" s="180" t="str">
        <f>+'INFO SEAL'!L4806</f>
        <v>POSTE</v>
      </c>
      <c r="I4855" s="180" t="str">
        <f>+'INFO SEAL'!M4806</f>
        <v>CONCRETO</v>
      </c>
      <c r="J4855" s="180" t="str">
        <f>+'INFO SEAL'!N4806&amp;"-"&amp;F4855</f>
        <v>PPC15-MT</v>
      </c>
      <c r="K4855" s="180"/>
      <c r="L4855" s="182" t="str">
        <f>+VLOOKUP('INFO SEAL'!N4806,$J$8:$V$50,3,FALSE)</f>
        <v>POSTE DE CONCRETO ARMADO DE 12/200/120/300</v>
      </c>
      <c r="M4855" s="33">
        <f t="shared" si="164"/>
        <v>0.3</v>
      </c>
    </row>
    <row r="4856" spans="1:13" x14ac:dyDescent="0.25">
      <c r="A4856" s="73">
        <f>+'INFO SEAL'!B4807</f>
        <v>4802</v>
      </c>
      <c r="B4856" s="180" t="str">
        <f t="shared" ref="B4856:B4919" si="165">+INDEX($B$8:$B$50,MATCH(L4856,$L$8:$L$50,0))</f>
        <v>SICODI</v>
      </c>
      <c r="C4856" s="180" t="str">
        <f>+'INFO SEAL'!C4807</f>
        <v>AREQUIPA</v>
      </c>
      <c r="D4856" s="180" t="str">
        <f>+'INFO SEAL'!D4807</f>
        <v>CAMANA</v>
      </c>
      <c r="E4856" s="180" t="str">
        <f>+'INFO SEAL'!E4807</f>
        <v>JOSE MARIA QUIMPER</v>
      </c>
      <c r="F4856" s="180" t="str">
        <f>+IF('INFO SEAL'!I4807="BAJA TENSION","BT",IF('INFO SEAL'!I4807="MEDIA TENSION","MT","AT"))</f>
        <v>MT</v>
      </c>
      <c r="G4856" s="180">
        <f>+'INFO SEAL'!K4807</f>
        <v>12</v>
      </c>
      <c r="H4856" s="180" t="str">
        <f>+'INFO SEAL'!L4807</f>
        <v>POSTE</v>
      </c>
      <c r="I4856" s="180" t="str">
        <f>+'INFO SEAL'!M4807</f>
        <v>CONCRETO</v>
      </c>
      <c r="J4856" s="180" t="str">
        <f>+'INFO SEAL'!N4807&amp;"-"&amp;F4856</f>
        <v>PPC15-MT</v>
      </c>
      <c r="K4856" s="180"/>
      <c r="L4856" s="182" t="str">
        <f>+VLOOKUP('INFO SEAL'!N4807,$J$8:$V$50,3,FALSE)</f>
        <v>POSTE DE CONCRETO ARMADO DE 12/200/120/300</v>
      </c>
      <c r="M4856" s="33">
        <f t="shared" ref="M4856:M4919" si="166">+VLOOKUP(J4856,$K$8:$V$50,12,FALSE)</f>
        <v>0.3</v>
      </c>
    </row>
    <row r="4857" spans="1:13" x14ac:dyDescent="0.25">
      <c r="A4857" s="73">
        <f>+'INFO SEAL'!B4808</f>
        <v>4803</v>
      </c>
      <c r="B4857" s="180" t="str">
        <f t="shared" si="165"/>
        <v>SICODI</v>
      </c>
      <c r="C4857" s="180" t="str">
        <f>+'INFO SEAL'!C4808</f>
        <v>AREQUIPA</v>
      </c>
      <c r="D4857" s="180" t="str">
        <f>+'INFO SEAL'!D4808</f>
        <v>CAMANA</v>
      </c>
      <c r="E4857" s="180" t="str">
        <f>+'INFO SEAL'!E4808</f>
        <v>JOSE MARIA QUIMPER</v>
      </c>
      <c r="F4857" s="180" t="str">
        <f>+IF('INFO SEAL'!I4808="BAJA TENSION","BT",IF('INFO SEAL'!I4808="MEDIA TENSION","MT","AT"))</f>
        <v>MT</v>
      </c>
      <c r="G4857" s="180">
        <f>+'INFO SEAL'!K4808</f>
        <v>12</v>
      </c>
      <c r="H4857" s="180" t="str">
        <f>+'INFO SEAL'!L4808</f>
        <v>POSTE</v>
      </c>
      <c r="I4857" s="180" t="str">
        <f>+'INFO SEAL'!M4808</f>
        <v>CONCRETO</v>
      </c>
      <c r="J4857" s="180" t="str">
        <f>+'INFO SEAL'!N4808&amp;"-"&amp;F4857</f>
        <v>PPC15-MT</v>
      </c>
      <c r="K4857" s="180"/>
      <c r="L4857" s="182" t="str">
        <f>+VLOOKUP('INFO SEAL'!N4808,$J$8:$V$50,3,FALSE)</f>
        <v>POSTE DE CONCRETO ARMADO DE 12/200/120/300</v>
      </c>
      <c r="M4857" s="33">
        <f t="shared" si="166"/>
        <v>0.3</v>
      </c>
    </row>
    <row r="4858" spans="1:13" x14ac:dyDescent="0.25">
      <c r="A4858" s="73">
        <f>+'INFO SEAL'!B4809</f>
        <v>4804</v>
      </c>
      <c r="B4858" s="180" t="str">
        <f t="shared" si="165"/>
        <v>SICODI</v>
      </c>
      <c r="C4858" s="180" t="str">
        <f>+'INFO SEAL'!C4809</f>
        <v>AREQUIPA</v>
      </c>
      <c r="D4858" s="180" t="str">
        <f>+'INFO SEAL'!D4809</f>
        <v>CAMANA</v>
      </c>
      <c r="E4858" s="180" t="str">
        <f>+'INFO SEAL'!E4809</f>
        <v>JOSE MARIA QUIMPER</v>
      </c>
      <c r="F4858" s="180" t="str">
        <f>+IF('INFO SEAL'!I4809="BAJA TENSION","BT",IF('INFO SEAL'!I4809="MEDIA TENSION","MT","AT"))</f>
        <v>MT</v>
      </c>
      <c r="G4858" s="180">
        <f>+'INFO SEAL'!K4809</f>
        <v>12</v>
      </c>
      <c r="H4858" s="180" t="str">
        <f>+'INFO SEAL'!L4809</f>
        <v>POSTE</v>
      </c>
      <c r="I4858" s="180" t="str">
        <f>+'INFO SEAL'!M4809</f>
        <v>CONCRETO</v>
      </c>
      <c r="J4858" s="180" t="str">
        <f>+'INFO SEAL'!N4809&amp;"-"&amp;F4858</f>
        <v>PPC15-MT</v>
      </c>
      <c r="K4858" s="180"/>
      <c r="L4858" s="182" t="str">
        <f>+VLOOKUP('INFO SEAL'!N4809,$J$8:$V$50,3,FALSE)</f>
        <v>POSTE DE CONCRETO ARMADO DE 12/200/120/300</v>
      </c>
      <c r="M4858" s="33">
        <f t="shared" si="166"/>
        <v>0.3</v>
      </c>
    </row>
    <row r="4859" spans="1:13" x14ac:dyDescent="0.25">
      <c r="A4859" s="73">
        <f>+'INFO SEAL'!B4810</f>
        <v>4805</v>
      </c>
      <c r="B4859" s="180" t="str">
        <f t="shared" si="165"/>
        <v>SICODI</v>
      </c>
      <c r="C4859" s="180" t="str">
        <f>+'INFO SEAL'!C4810</f>
        <v>AREQUIPA</v>
      </c>
      <c r="D4859" s="180" t="str">
        <f>+'INFO SEAL'!D4810</f>
        <v>CAMANA</v>
      </c>
      <c r="E4859" s="180" t="str">
        <f>+'INFO SEAL'!E4810</f>
        <v>JOSE MARIA QUIMPER</v>
      </c>
      <c r="F4859" s="180" t="str">
        <f>+IF('INFO SEAL'!I4810="BAJA TENSION","BT",IF('INFO SEAL'!I4810="MEDIA TENSION","MT","AT"))</f>
        <v>MT</v>
      </c>
      <c r="G4859" s="180">
        <f>+'INFO SEAL'!K4810</f>
        <v>12</v>
      </c>
      <c r="H4859" s="180" t="str">
        <f>+'INFO SEAL'!L4810</f>
        <v>POSTE</v>
      </c>
      <c r="I4859" s="180" t="str">
        <f>+'INFO SEAL'!M4810</f>
        <v>CONCRETO</v>
      </c>
      <c r="J4859" s="180" t="str">
        <f>+'INFO SEAL'!N4810&amp;"-"&amp;F4859</f>
        <v>PPC15-MT</v>
      </c>
      <c r="K4859" s="180"/>
      <c r="L4859" s="182" t="str">
        <f>+VLOOKUP('INFO SEAL'!N4810,$J$8:$V$50,3,FALSE)</f>
        <v>POSTE DE CONCRETO ARMADO DE 12/200/120/300</v>
      </c>
      <c r="M4859" s="33">
        <f t="shared" si="166"/>
        <v>0.3</v>
      </c>
    </row>
    <row r="4860" spans="1:13" x14ac:dyDescent="0.25">
      <c r="A4860" s="73">
        <f>+'INFO SEAL'!B4811</f>
        <v>4806</v>
      </c>
      <c r="B4860" s="180" t="str">
        <f t="shared" si="165"/>
        <v>SICODI</v>
      </c>
      <c r="C4860" s="180" t="str">
        <f>+'INFO SEAL'!C4811</f>
        <v>AREQUIPA</v>
      </c>
      <c r="D4860" s="180" t="str">
        <f>+'INFO SEAL'!D4811</f>
        <v>CAMANA</v>
      </c>
      <c r="E4860" s="180" t="str">
        <f>+'INFO SEAL'!E4811</f>
        <v>JOSE MARIA QUIMPER</v>
      </c>
      <c r="F4860" s="180" t="str">
        <f>+IF('INFO SEAL'!I4811="BAJA TENSION","BT",IF('INFO SEAL'!I4811="MEDIA TENSION","MT","AT"))</f>
        <v>MT</v>
      </c>
      <c r="G4860" s="180">
        <f>+'INFO SEAL'!K4811</f>
        <v>12</v>
      </c>
      <c r="H4860" s="180" t="str">
        <f>+'INFO SEAL'!L4811</f>
        <v>POSTE</v>
      </c>
      <c r="I4860" s="180" t="str">
        <f>+'INFO SEAL'!M4811</f>
        <v>CONCRETO</v>
      </c>
      <c r="J4860" s="180" t="str">
        <f>+'INFO SEAL'!N4811&amp;"-"&amp;F4860</f>
        <v>PPC15-MT</v>
      </c>
      <c r="K4860" s="180"/>
      <c r="L4860" s="182" t="str">
        <f>+VLOOKUP('INFO SEAL'!N4811,$J$8:$V$50,3,FALSE)</f>
        <v>POSTE DE CONCRETO ARMADO DE 12/200/120/300</v>
      </c>
      <c r="M4860" s="33">
        <f t="shared" si="166"/>
        <v>0.3</v>
      </c>
    </row>
    <row r="4861" spans="1:13" x14ac:dyDescent="0.25">
      <c r="A4861" s="73">
        <f>+'INFO SEAL'!B4812</f>
        <v>4807</v>
      </c>
      <c r="B4861" s="180" t="str">
        <f t="shared" si="165"/>
        <v>SICODI</v>
      </c>
      <c r="C4861" s="180" t="str">
        <f>+'INFO SEAL'!C4812</f>
        <v>AREQUIPA</v>
      </c>
      <c r="D4861" s="180" t="str">
        <f>+'INFO SEAL'!D4812</f>
        <v>CAMANA</v>
      </c>
      <c r="E4861" s="180" t="str">
        <f>+'INFO SEAL'!E4812</f>
        <v>JOSE MARIA QUIMPER</v>
      </c>
      <c r="F4861" s="180" t="str">
        <f>+IF('INFO SEAL'!I4812="BAJA TENSION","BT",IF('INFO SEAL'!I4812="MEDIA TENSION","MT","AT"))</f>
        <v>MT</v>
      </c>
      <c r="G4861" s="180">
        <f>+'INFO SEAL'!K4812</f>
        <v>12</v>
      </c>
      <c r="H4861" s="180" t="str">
        <f>+'INFO SEAL'!L4812</f>
        <v>POSTE</v>
      </c>
      <c r="I4861" s="180" t="str">
        <f>+'INFO SEAL'!M4812</f>
        <v>CONCRETO</v>
      </c>
      <c r="J4861" s="180" t="str">
        <f>+'INFO SEAL'!N4812&amp;"-"&amp;F4861</f>
        <v>PPC15-MT</v>
      </c>
      <c r="K4861" s="180"/>
      <c r="L4861" s="182" t="str">
        <f>+VLOOKUP('INFO SEAL'!N4812,$J$8:$V$50,3,FALSE)</f>
        <v>POSTE DE CONCRETO ARMADO DE 12/200/120/300</v>
      </c>
      <c r="M4861" s="33">
        <f t="shared" si="166"/>
        <v>0.3</v>
      </c>
    </row>
    <row r="4862" spans="1:13" x14ac:dyDescent="0.25">
      <c r="A4862" s="73">
        <f>+'INFO SEAL'!B4813</f>
        <v>4808</v>
      </c>
      <c r="B4862" s="180" t="str">
        <f t="shared" si="165"/>
        <v>SICODI</v>
      </c>
      <c r="C4862" s="180" t="str">
        <f>+'INFO SEAL'!C4813</f>
        <v>AREQUIPA</v>
      </c>
      <c r="D4862" s="180" t="str">
        <f>+'INFO SEAL'!D4813</f>
        <v>CAMANA</v>
      </c>
      <c r="E4862" s="180" t="str">
        <f>+'INFO SEAL'!E4813</f>
        <v>JOSE MARIA QUIMPER</v>
      </c>
      <c r="F4862" s="180" t="str">
        <f>+IF('INFO SEAL'!I4813="BAJA TENSION","BT",IF('INFO SEAL'!I4813="MEDIA TENSION","MT","AT"))</f>
        <v>MT</v>
      </c>
      <c r="G4862" s="180">
        <f>+'INFO SEAL'!K4813</f>
        <v>12</v>
      </c>
      <c r="H4862" s="180" t="str">
        <f>+'INFO SEAL'!L4813</f>
        <v>POSTE</v>
      </c>
      <c r="I4862" s="180" t="str">
        <f>+'INFO SEAL'!M4813</f>
        <v>CONCRETO</v>
      </c>
      <c r="J4862" s="180" t="str">
        <f>+'INFO SEAL'!N4813&amp;"-"&amp;F4862</f>
        <v>PPC15-MT</v>
      </c>
      <c r="K4862" s="180"/>
      <c r="L4862" s="182" t="str">
        <f>+VLOOKUP('INFO SEAL'!N4813,$J$8:$V$50,3,FALSE)</f>
        <v>POSTE DE CONCRETO ARMADO DE 12/200/120/300</v>
      </c>
      <c r="M4862" s="33">
        <f t="shared" si="166"/>
        <v>0.3</v>
      </c>
    </row>
    <row r="4863" spans="1:13" x14ac:dyDescent="0.25">
      <c r="A4863" s="73">
        <f>+'INFO SEAL'!B4814</f>
        <v>4809</v>
      </c>
      <c r="B4863" s="180" t="str">
        <f t="shared" si="165"/>
        <v>SICODI</v>
      </c>
      <c r="C4863" s="180" t="str">
        <f>+'INFO SEAL'!C4814</f>
        <v>AREQUIPA</v>
      </c>
      <c r="D4863" s="180" t="str">
        <f>+'INFO SEAL'!D4814</f>
        <v>CAMANA</v>
      </c>
      <c r="E4863" s="180" t="str">
        <f>+'INFO SEAL'!E4814</f>
        <v>JOSE MARIA QUIMPER</v>
      </c>
      <c r="F4863" s="180" t="str">
        <f>+IF('INFO SEAL'!I4814="BAJA TENSION","BT",IF('INFO SEAL'!I4814="MEDIA TENSION","MT","AT"))</f>
        <v>MT</v>
      </c>
      <c r="G4863" s="180">
        <f>+'INFO SEAL'!K4814</f>
        <v>12</v>
      </c>
      <c r="H4863" s="180" t="str">
        <f>+'INFO SEAL'!L4814</f>
        <v>POSTE</v>
      </c>
      <c r="I4863" s="180" t="str">
        <f>+'INFO SEAL'!M4814</f>
        <v>CONCRETO</v>
      </c>
      <c r="J4863" s="180" t="str">
        <f>+'INFO SEAL'!N4814&amp;"-"&amp;F4863</f>
        <v>PPC15-MT</v>
      </c>
      <c r="K4863" s="180"/>
      <c r="L4863" s="182" t="str">
        <f>+VLOOKUP('INFO SEAL'!N4814,$J$8:$V$50,3,FALSE)</f>
        <v>POSTE DE CONCRETO ARMADO DE 12/200/120/300</v>
      </c>
      <c r="M4863" s="33">
        <f t="shared" si="166"/>
        <v>0.3</v>
      </c>
    </row>
    <row r="4864" spans="1:13" x14ac:dyDescent="0.25">
      <c r="A4864" s="73">
        <f>+'INFO SEAL'!B4815</f>
        <v>4810</v>
      </c>
      <c r="B4864" s="180" t="str">
        <f t="shared" si="165"/>
        <v>SICODI</v>
      </c>
      <c r="C4864" s="180" t="str">
        <f>+'INFO SEAL'!C4815</f>
        <v>AREQUIPA</v>
      </c>
      <c r="D4864" s="180" t="str">
        <f>+'INFO SEAL'!D4815</f>
        <v>CAMANA</v>
      </c>
      <c r="E4864" s="180" t="str">
        <f>+'INFO SEAL'!E4815</f>
        <v>JOSE MARIA QUIMPER</v>
      </c>
      <c r="F4864" s="180" t="str">
        <f>+IF('INFO SEAL'!I4815="BAJA TENSION","BT",IF('INFO SEAL'!I4815="MEDIA TENSION","MT","AT"))</f>
        <v>MT</v>
      </c>
      <c r="G4864" s="180">
        <f>+'INFO SEAL'!K4815</f>
        <v>12</v>
      </c>
      <c r="H4864" s="180" t="str">
        <f>+'INFO SEAL'!L4815</f>
        <v>POSTE</v>
      </c>
      <c r="I4864" s="180" t="str">
        <f>+'INFO SEAL'!M4815</f>
        <v>CONCRETO</v>
      </c>
      <c r="J4864" s="180" t="str">
        <f>+'INFO SEAL'!N4815&amp;"-"&amp;F4864</f>
        <v>PPC15-MT</v>
      </c>
      <c r="K4864" s="180"/>
      <c r="L4864" s="182" t="str">
        <f>+VLOOKUP('INFO SEAL'!N4815,$J$8:$V$50,3,FALSE)</f>
        <v>POSTE DE CONCRETO ARMADO DE 12/200/120/300</v>
      </c>
      <c r="M4864" s="33">
        <f t="shared" si="166"/>
        <v>0.3</v>
      </c>
    </row>
    <row r="4865" spans="1:13" x14ac:dyDescent="0.25">
      <c r="A4865" s="73">
        <f>+'INFO SEAL'!B4816</f>
        <v>4811</v>
      </c>
      <c r="B4865" s="180" t="str">
        <f t="shared" si="165"/>
        <v>SICODI</v>
      </c>
      <c r="C4865" s="180" t="str">
        <f>+'INFO SEAL'!C4816</f>
        <v>AREQUIPA</v>
      </c>
      <c r="D4865" s="180" t="str">
        <f>+'INFO SEAL'!D4816</f>
        <v>CAMANA</v>
      </c>
      <c r="E4865" s="180" t="str">
        <f>+'INFO SEAL'!E4816</f>
        <v>JOSE MARIA QUIMPER</v>
      </c>
      <c r="F4865" s="180" t="str">
        <f>+IF('INFO SEAL'!I4816="BAJA TENSION","BT",IF('INFO SEAL'!I4816="MEDIA TENSION","MT","AT"))</f>
        <v>MT</v>
      </c>
      <c r="G4865" s="180">
        <f>+'INFO SEAL'!K4816</f>
        <v>12</v>
      </c>
      <c r="H4865" s="180" t="str">
        <f>+'INFO SEAL'!L4816</f>
        <v>POSTE</v>
      </c>
      <c r="I4865" s="180" t="str">
        <f>+'INFO SEAL'!M4816</f>
        <v>CONCRETO</v>
      </c>
      <c r="J4865" s="180" t="str">
        <f>+'INFO SEAL'!N4816&amp;"-"&amp;F4865</f>
        <v>PPC15-MT</v>
      </c>
      <c r="K4865" s="180"/>
      <c r="L4865" s="182" t="str">
        <f>+VLOOKUP('INFO SEAL'!N4816,$J$8:$V$50,3,FALSE)</f>
        <v>POSTE DE CONCRETO ARMADO DE 12/200/120/300</v>
      </c>
      <c r="M4865" s="33">
        <f t="shared" si="166"/>
        <v>0.3</v>
      </c>
    </row>
    <row r="4866" spans="1:13" x14ac:dyDescent="0.25">
      <c r="A4866" s="73">
        <f>+'INFO SEAL'!B4817</f>
        <v>4812</v>
      </c>
      <c r="B4866" s="180" t="str">
        <f t="shared" si="165"/>
        <v>SICODI</v>
      </c>
      <c r="C4866" s="180" t="str">
        <f>+'INFO SEAL'!C4817</f>
        <v>AREQUIPA</v>
      </c>
      <c r="D4866" s="180" t="str">
        <f>+'INFO SEAL'!D4817</f>
        <v>CAMANA</v>
      </c>
      <c r="E4866" s="180" t="str">
        <f>+'INFO SEAL'!E4817</f>
        <v>JOSE MARIA QUIMPER</v>
      </c>
      <c r="F4866" s="180" t="str">
        <f>+IF('INFO SEAL'!I4817="BAJA TENSION","BT",IF('INFO SEAL'!I4817="MEDIA TENSION","MT","AT"))</f>
        <v>MT</v>
      </c>
      <c r="G4866" s="180">
        <f>+'INFO SEAL'!K4817</f>
        <v>12</v>
      </c>
      <c r="H4866" s="180" t="str">
        <f>+'INFO SEAL'!L4817</f>
        <v>POSTE</v>
      </c>
      <c r="I4866" s="180" t="str">
        <f>+'INFO SEAL'!M4817</f>
        <v>CONCRETO</v>
      </c>
      <c r="J4866" s="180" t="str">
        <f>+'INFO SEAL'!N4817&amp;"-"&amp;F4866</f>
        <v>PPC15-MT</v>
      </c>
      <c r="K4866" s="180"/>
      <c r="L4866" s="182" t="str">
        <f>+VLOOKUP('INFO SEAL'!N4817,$J$8:$V$50,3,FALSE)</f>
        <v>POSTE DE CONCRETO ARMADO DE 12/200/120/300</v>
      </c>
      <c r="M4866" s="33">
        <f t="shared" si="166"/>
        <v>0.3</v>
      </c>
    </row>
    <row r="4867" spans="1:13" x14ac:dyDescent="0.25">
      <c r="A4867" s="73">
        <f>+'INFO SEAL'!B4818</f>
        <v>4813</v>
      </c>
      <c r="B4867" s="180" t="str">
        <f t="shared" si="165"/>
        <v>SICODI</v>
      </c>
      <c r="C4867" s="180" t="str">
        <f>+'INFO SEAL'!C4818</f>
        <v>AREQUIPA</v>
      </c>
      <c r="D4867" s="180" t="str">
        <f>+'INFO SEAL'!D4818</f>
        <v>CAMANA</v>
      </c>
      <c r="E4867" s="180" t="str">
        <f>+'INFO SEAL'!E4818</f>
        <v>NICOLAS DE PIEROLA</v>
      </c>
      <c r="F4867" s="180" t="str">
        <f>+IF('INFO SEAL'!I4818="BAJA TENSION","BT",IF('INFO SEAL'!I4818="MEDIA TENSION","MT","AT"))</f>
        <v>BT</v>
      </c>
      <c r="G4867" s="180">
        <f>+'INFO SEAL'!K4818</f>
        <v>8</v>
      </c>
      <c r="H4867" s="180" t="str">
        <f>+'INFO SEAL'!L4818</f>
        <v>POSTE</v>
      </c>
      <c r="I4867" s="180" t="str">
        <f>+'INFO SEAL'!M4818</f>
        <v>CONCRETO</v>
      </c>
      <c r="J4867" s="180" t="str">
        <f>+'INFO SEAL'!N4818&amp;"-"&amp;F4867</f>
        <v>PPC06-BT</v>
      </c>
      <c r="K4867" s="180"/>
      <c r="L4867" s="182" t="str">
        <f>+VLOOKUP('INFO SEAL'!N4818,$J$8:$V$50,3,FALSE)</f>
        <v>POSTE DE CONCRETO ARMADO DE  8/300/120/240</v>
      </c>
      <c r="M4867" s="33">
        <f t="shared" si="166"/>
        <v>0.1</v>
      </c>
    </row>
    <row r="4868" spans="1:13" x14ac:dyDescent="0.25">
      <c r="A4868" s="73">
        <f>+'INFO SEAL'!B4819</f>
        <v>4814</v>
      </c>
      <c r="B4868" s="180" t="str">
        <f t="shared" si="165"/>
        <v>SICODI</v>
      </c>
      <c r="C4868" s="180" t="str">
        <f>+'INFO SEAL'!C4819</f>
        <v>AREQUIPA</v>
      </c>
      <c r="D4868" s="180" t="str">
        <f>+'INFO SEAL'!D4819</f>
        <v>CAMANA</v>
      </c>
      <c r="E4868" s="180" t="str">
        <f>+'INFO SEAL'!E4819</f>
        <v>SAMUEL PASTOR</v>
      </c>
      <c r="F4868" s="180" t="str">
        <f>+IF('INFO SEAL'!I4819="BAJA TENSION","BT",IF('INFO SEAL'!I4819="MEDIA TENSION","MT","AT"))</f>
        <v>BT</v>
      </c>
      <c r="G4868" s="180">
        <f>+'INFO SEAL'!K4819</f>
        <v>7</v>
      </c>
      <c r="H4868" s="180" t="str">
        <f>+'INFO SEAL'!L4819</f>
        <v>POSTE</v>
      </c>
      <c r="I4868" s="180" t="str">
        <f>+'INFO SEAL'!M4819</f>
        <v>CONCRETO</v>
      </c>
      <c r="J4868" s="180" t="str">
        <f>+'INFO SEAL'!N4819&amp;"-"&amp;F4868</f>
        <v>PPC03-BT</v>
      </c>
      <c r="K4868" s="180"/>
      <c r="L4868" s="182" t="str">
        <f>+VLOOKUP('INFO SEAL'!N4819,$J$8:$V$50,3,FALSE)</f>
        <v>POSTE DE CONCRETO ARMADO DE  7/300/120/225</v>
      </c>
      <c r="M4868" s="33">
        <f t="shared" si="166"/>
        <v>0.1</v>
      </c>
    </row>
    <row r="4869" spans="1:13" x14ac:dyDescent="0.25">
      <c r="A4869" s="73">
        <f>+'INFO SEAL'!B4820</f>
        <v>4815</v>
      </c>
      <c r="B4869" s="180" t="str">
        <f t="shared" si="165"/>
        <v>SICODI</v>
      </c>
      <c r="C4869" s="180" t="str">
        <f>+'INFO SEAL'!C4820</f>
        <v>AREQUIPA</v>
      </c>
      <c r="D4869" s="180" t="str">
        <f>+'INFO SEAL'!D4820</f>
        <v>CAMANA</v>
      </c>
      <c r="E4869" s="180" t="str">
        <f>+'INFO SEAL'!E4820</f>
        <v>JOSE MARIA QUIMPER</v>
      </c>
      <c r="F4869" s="180" t="str">
        <f>+IF('INFO SEAL'!I4820="BAJA TENSION","BT",IF('INFO SEAL'!I4820="MEDIA TENSION","MT","AT"))</f>
        <v>MT</v>
      </c>
      <c r="G4869" s="180">
        <f>+'INFO SEAL'!K4820</f>
        <v>12</v>
      </c>
      <c r="H4869" s="180" t="str">
        <f>+'INFO SEAL'!L4820</f>
        <v>POSTE</v>
      </c>
      <c r="I4869" s="180" t="str">
        <f>+'INFO SEAL'!M4820</f>
        <v>CONCRETO</v>
      </c>
      <c r="J4869" s="180" t="str">
        <f>+'INFO SEAL'!N4820&amp;"-"&amp;F4869</f>
        <v>PPC15-MT</v>
      </c>
      <c r="K4869" s="180"/>
      <c r="L4869" s="182" t="str">
        <f>+VLOOKUP('INFO SEAL'!N4820,$J$8:$V$50,3,FALSE)</f>
        <v>POSTE DE CONCRETO ARMADO DE 12/200/120/300</v>
      </c>
      <c r="M4869" s="33">
        <f t="shared" si="166"/>
        <v>0.3</v>
      </c>
    </row>
    <row r="4870" spans="1:13" x14ac:dyDescent="0.25">
      <c r="A4870" s="73">
        <f>+'INFO SEAL'!B4821</f>
        <v>4816</v>
      </c>
      <c r="B4870" s="180" t="str">
        <f t="shared" si="165"/>
        <v>SICODI</v>
      </c>
      <c r="C4870" s="180" t="str">
        <f>+'INFO SEAL'!C4821</f>
        <v>AREQUIPA</v>
      </c>
      <c r="D4870" s="180" t="str">
        <f>+'INFO SEAL'!D4821</f>
        <v>CAMANA</v>
      </c>
      <c r="E4870" s="180" t="str">
        <f>+'INFO SEAL'!E4821</f>
        <v>CAMANA</v>
      </c>
      <c r="F4870" s="180" t="str">
        <f>+IF('INFO SEAL'!I4821="BAJA TENSION","BT",IF('INFO SEAL'!I4821="MEDIA TENSION","MT","AT"))</f>
        <v>BT</v>
      </c>
      <c r="G4870" s="180">
        <f>+'INFO SEAL'!K4821</f>
        <v>7</v>
      </c>
      <c r="H4870" s="180" t="str">
        <f>+'INFO SEAL'!L4821</f>
        <v>POSTE</v>
      </c>
      <c r="I4870" s="180" t="str">
        <f>+'INFO SEAL'!M4821</f>
        <v>CONCRETO</v>
      </c>
      <c r="J4870" s="180" t="str">
        <f>+'INFO SEAL'!N4821&amp;"-"&amp;F4870</f>
        <v>PPC03-BT</v>
      </c>
      <c r="K4870" s="180"/>
      <c r="L4870" s="182" t="str">
        <f>+VLOOKUP('INFO SEAL'!N4821,$J$8:$V$50,3,FALSE)</f>
        <v>POSTE DE CONCRETO ARMADO DE  7/300/120/225</v>
      </c>
      <c r="M4870" s="33">
        <f t="shared" si="166"/>
        <v>0.1</v>
      </c>
    </row>
    <row r="4871" spans="1:13" x14ac:dyDescent="0.25">
      <c r="A4871" s="73">
        <f>+'INFO SEAL'!B4822</f>
        <v>4817</v>
      </c>
      <c r="B4871" s="180" t="str">
        <f t="shared" si="165"/>
        <v>SICODI</v>
      </c>
      <c r="C4871" s="180" t="str">
        <f>+'INFO SEAL'!C4822</f>
        <v>AREQUIPA</v>
      </c>
      <c r="D4871" s="180" t="str">
        <f>+'INFO SEAL'!D4822</f>
        <v>CAMANA</v>
      </c>
      <c r="E4871" s="180" t="str">
        <f>+'INFO SEAL'!E4822</f>
        <v>SAMUEL PASTOR</v>
      </c>
      <c r="F4871" s="180" t="str">
        <f>+IF('INFO SEAL'!I4822="BAJA TENSION","BT",IF('INFO SEAL'!I4822="MEDIA TENSION","MT","AT"))</f>
        <v>BT</v>
      </c>
      <c r="G4871" s="180">
        <f>+'INFO SEAL'!K4822</f>
        <v>7</v>
      </c>
      <c r="H4871" s="180" t="str">
        <f>+'INFO SEAL'!L4822</f>
        <v>POSTE</v>
      </c>
      <c r="I4871" s="180" t="str">
        <f>+'INFO SEAL'!M4822</f>
        <v>CONCRETO</v>
      </c>
      <c r="J4871" s="180" t="str">
        <f>+'INFO SEAL'!N4822&amp;"-"&amp;F4871</f>
        <v>PPC03-BT</v>
      </c>
      <c r="K4871" s="180"/>
      <c r="L4871" s="182" t="str">
        <f>+VLOOKUP('INFO SEAL'!N4822,$J$8:$V$50,3,FALSE)</f>
        <v>POSTE DE CONCRETO ARMADO DE  7/300/120/225</v>
      </c>
      <c r="M4871" s="33">
        <f t="shared" si="166"/>
        <v>0.1</v>
      </c>
    </row>
    <row r="4872" spans="1:13" x14ac:dyDescent="0.25">
      <c r="A4872" s="73">
        <f>+'INFO SEAL'!B4823</f>
        <v>4818</v>
      </c>
      <c r="B4872" s="180" t="str">
        <f t="shared" si="165"/>
        <v>SICODI</v>
      </c>
      <c r="C4872" s="180" t="str">
        <f>+'INFO SEAL'!C4823</f>
        <v>AREQUIPA</v>
      </c>
      <c r="D4872" s="180" t="str">
        <f>+'INFO SEAL'!D4823</f>
        <v>CAMANA</v>
      </c>
      <c r="E4872" s="180" t="str">
        <f>+'INFO SEAL'!E4823</f>
        <v>SAMUEL PASTOR</v>
      </c>
      <c r="F4872" s="180" t="str">
        <f>+IF('INFO SEAL'!I4823="BAJA TENSION","BT",IF('INFO SEAL'!I4823="MEDIA TENSION","MT","AT"))</f>
        <v>BT</v>
      </c>
      <c r="G4872" s="180">
        <f>+'INFO SEAL'!K4823</f>
        <v>7</v>
      </c>
      <c r="H4872" s="180" t="str">
        <f>+'INFO SEAL'!L4823</f>
        <v>POSTE</v>
      </c>
      <c r="I4872" s="180" t="str">
        <f>+'INFO SEAL'!M4823</f>
        <v>CONCRETO</v>
      </c>
      <c r="J4872" s="180" t="str">
        <f>+'INFO SEAL'!N4823&amp;"-"&amp;F4872</f>
        <v>PPC03-BT</v>
      </c>
      <c r="K4872" s="180"/>
      <c r="L4872" s="182" t="str">
        <f>+VLOOKUP('INFO SEAL'!N4823,$J$8:$V$50,3,FALSE)</f>
        <v>POSTE DE CONCRETO ARMADO DE  7/300/120/225</v>
      </c>
      <c r="M4872" s="33">
        <f t="shared" si="166"/>
        <v>0.1</v>
      </c>
    </row>
    <row r="4873" spans="1:13" x14ac:dyDescent="0.25">
      <c r="A4873" s="73">
        <f>+'INFO SEAL'!B4824</f>
        <v>4819</v>
      </c>
      <c r="B4873" s="180" t="str">
        <f t="shared" si="165"/>
        <v>SICODI</v>
      </c>
      <c r="C4873" s="180" t="str">
        <f>+'INFO SEAL'!C4824</f>
        <v>AREQUIPA</v>
      </c>
      <c r="D4873" s="180" t="str">
        <f>+'INFO SEAL'!D4824</f>
        <v>CAMANA</v>
      </c>
      <c r="E4873" s="180" t="str">
        <f>+'INFO SEAL'!E4824</f>
        <v>CAMANA</v>
      </c>
      <c r="F4873" s="180" t="str">
        <f>+IF('INFO SEAL'!I4824="BAJA TENSION","BT",IF('INFO SEAL'!I4824="MEDIA TENSION","MT","AT"))</f>
        <v>BT</v>
      </c>
      <c r="G4873" s="180">
        <f>+'INFO SEAL'!K4824</f>
        <v>8</v>
      </c>
      <c r="H4873" s="180" t="str">
        <f>+'INFO SEAL'!L4824</f>
        <v>POSTE</v>
      </c>
      <c r="I4873" s="180" t="str">
        <f>+'INFO SEAL'!M4824</f>
        <v>CONCRETO</v>
      </c>
      <c r="J4873" s="180" t="str">
        <f>+'INFO SEAL'!N4824&amp;"-"&amp;F4873</f>
        <v>PPC06-BT</v>
      </c>
      <c r="K4873" s="180"/>
      <c r="L4873" s="182" t="str">
        <f>+VLOOKUP('INFO SEAL'!N4824,$J$8:$V$50,3,FALSE)</f>
        <v>POSTE DE CONCRETO ARMADO DE  8/300/120/240</v>
      </c>
      <c r="M4873" s="33">
        <f t="shared" si="166"/>
        <v>0.1</v>
      </c>
    </row>
    <row r="4874" spans="1:13" x14ac:dyDescent="0.25">
      <c r="A4874" s="73">
        <f>+'INFO SEAL'!B4825</f>
        <v>4820</v>
      </c>
      <c r="B4874" s="180" t="str">
        <f t="shared" si="165"/>
        <v>SICODI</v>
      </c>
      <c r="C4874" s="180" t="str">
        <f>+'INFO SEAL'!C4825</f>
        <v>AREQUIPA</v>
      </c>
      <c r="D4874" s="180" t="str">
        <f>+'INFO SEAL'!D4825</f>
        <v>CAMANA</v>
      </c>
      <c r="E4874" s="180" t="str">
        <f>+'INFO SEAL'!E4825</f>
        <v>CAMANA</v>
      </c>
      <c r="F4874" s="180" t="str">
        <f>+IF('INFO SEAL'!I4825="BAJA TENSION","BT",IF('INFO SEAL'!I4825="MEDIA TENSION","MT","AT"))</f>
        <v>BT</v>
      </c>
      <c r="G4874" s="180">
        <f>+'INFO SEAL'!K4825</f>
        <v>7</v>
      </c>
      <c r="H4874" s="180" t="str">
        <f>+'INFO SEAL'!L4825</f>
        <v>POSTE</v>
      </c>
      <c r="I4874" s="180" t="str">
        <f>+'INFO SEAL'!M4825</f>
        <v>CONCRETO</v>
      </c>
      <c r="J4874" s="180" t="str">
        <f>+'INFO SEAL'!N4825&amp;"-"&amp;F4874</f>
        <v>PPC03-BT</v>
      </c>
      <c r="K4874" s="180"/>
      <c r="L4874" s="182" t="str">
        <f>+VLOOKUP('INFO SEAL'!N4825,$J$8:$V$50,3,FALSE)</f>
        <v>POSTE DE CONCRETO ARMADO DE  7/300/120/225</v>
      </c>
      <c r="M4874" s="33">
        <f t="shared" si="166"/>
        <v>0.1</v>
      </c>
    </row>
    <row r="4875" spans="1:13" x14ac:dyDescent="0.25">
      <c r="A4875" s="73">
        <f>+'INFO SEAL'!B4826</f>
        <v>4821</v>
      </c>
      <c r="B4875" s="180" t="str">
        <f t="shared" si="165"/>
        <v>SICODI</v>
      </c>
      <c r="C4875" s="180" t="str">
        <f>+'INFO SEAL'!C4826</f>
        <v>AREQUIPA</v>
      </c>
      <c r="D4875" s="180" t="str">
        <f>+'INFO SEAL'!D4826</f>
        <v>CAMANA</v>
      </c>
      <c r="E4875" s="180" t="str">
        <f>+'INFO SEAL'!E4826</f>
        <v>SAMUEL PASTOR</v>
      </c>
      <c r="F4875" s="180" t="str">
        <f>+IF('INFO SEAL'!I4826="BAJA TENSION","BT",IF('INFO SEAL'!I4826="MEDIA TENSION","MT","AT"))</f>
        <v>BT</v>
      </c>
      <c r="G4875" s="180">
        <f>+'INFO SEAL'!K4826</f>
        <v>7</v>
      </c>
      <c r="H4875" s="180" t="str">
        <f>+'INFO SEAL'!L4826</f>
        <v>POSTE</v>
      </c>
      <c r="I4875" s="180" t="str">
        <f>+'INFO SEAL'!M4826</f>
        <v>CONCRETO</v>
      </c>
      <c r="J4875" s="180" t="str">
        <f>+'INFO SEAL'!N4826&amp;"-"&amp;F4875</f>
        <v>PPC03-BT</v>
      </c>
      <c r="K4875" s="180"/>
      <c r="L4875" s="182" t="str">
        <f>+VLOOKUP('INFO SEAL'!N4826,$J$8:$V$50,3,FALSE)</f>
        <v>POSTE DE CONCRETO ARMADO DE  7/300/120/225</v>
      </c>
      <c r="M4875" s="33">
        <f t="shared" si="166"/>
        <v>0.1</v>
      </c>
    </row>
    <row r="4876" spans="1:13" x14ac:dyDescent="0.25">
      <c r="A4876" s="73">
        <f>+'INFO SEAL'!B4827</f>
        <v>4822</v>
      </c>
      <c r="B4876" s="180" t="str">
        <f t="shared" si="165"/>
        <v>SICODI</v>
      </c>
      <c r="C4876" s="180" t="str">
        <f>+'INFO SEAL'!C4827</f>
        <v>AREQUIPA</v>
      </c>
      <c r="D4876" s="180" t="str">
        <f>+'INFO SEAL'!D4827</f>
        <v>CAMANA</v>
      </c>
      <c r="E4876" s="180" t="str">
        <f>+'INFO SEAL'!E4827</f>
        <v>SAMUEL PASTOR</v>
      </c>
      <c r="F4876" s="180" t="str">
        <f>+IF('INFO SEAL'!I4827="BAJA TENSION","BT",IF('INFO SEAL'!I4827="MEDIA TENSION","MT","AT"))</f>
        <v>BT</v>
      </c>
      <c r="G4876" s="180">
        <f>+'INFO SEAL'!K4827</f>
        <v>8</v>
      </c>
      <c r="H4876" s="180" t="str">
        <f>+'INFO SEAL'!L4827</f>
        <v>POSTE</v>
      </c>
      <c r="I4876" s="180" t="str">
        <f>+'INFO SEAL'!M4827</f>
        <v>CONCRETO</v>
      </c>
      <c r="J4876" s="180" t="str">
        <f>+'INFO SEAL'!N4827&amp;"-"&amp;F4876</f>
        <v>PPC06-BT</v>
      </c>
      <c r="K4876" s="180"/>
      <c r="L4876" s="182" t="str">
        <f>+VLOOKUP('INFO SEAL'!N4827,$J$8:$V$50,3,FALSE)</f>
        <v>POSTE DE CONCRETO ARMADO DE  8/300/120/240</v>
      </c>
      <c r="M4876" s="33">
        <f t="shared" si="166"/>
        <v>0.1</v>
      </c>
    </row>
    <row r="4877" spans="1:13" x14ac:dyDescent="0.25">
      <c r="A4877" s="73">
        <f>+'INFO SEAL'!B4828</f>
        <v>4823</v>
      </c>
      <c r="B4877" s="180" t="str">
        <f t="shared" si="165"/>
        <v>SICODI</v>
      </c>
      <c r="C4877" s="180" t="str">
        <f>+'INFO SEAL'!C4828</f>
        <v>AREQUIPA</v>
      </c>
      <c r="D4877" s="180" t="str">
        <f>+'INFO SEAL'!D4828</f>
        <v>CAMANA</v>
      </c>
      <c r="E4877" s="180" t="str">
        <f>+'INFO SEAL'!E4828</f>
        <v>CAMANA</v>
      </c>
      <c r="F4877" s="180" t="str">
        <f>+IF('INFO SEAL'!I4828="BAJA TENSION","BT",IF('INFO SEAL'!I4828="MEDIA TENSION","MT","AT"))</f>
        <v>BT</v>
      </c>
      <c r="G4877" s="180">
        <f>+'INFO SEAL'!K4828</f>
        <v>7</v>
      </c>
      <c r="H4877" s="180" t="str">
        <f>+'INFO SEAL'!L4828</f>
        <v>POSTE</v>
      </c>
      <c r="I4877" s="180" t="str">
        <f>+'INFO SEAL'!M4828</f>
        <v>FIERRO</v>
      </c>
      <c r="J4877" s="180" t="str">
        <f>+'INFO SEAL'!N4828&amp;"-"&amp;F4877</f>
        <v>PPF10-BT</v>
      </c>
      <c r="K4877" s="180"/>
      <c r="L4877" s="182" t="str">
        <f>+VLOOKUP('INFO SEAL'!N4828,$J$8:$V$50,3,FALSE)</f>
        <v>POSTE DE METAL DE 7.0 mts.</v>
      </c>
      <c r="M4877" s="33">
        <f t="shared" si="166"/>
        <v>0.3</v>
      </c>
    </row>
    <row r="4878" spans="1:13" x14ac:dyDescent="0.25">
      <c r="A4878" s="73">
        <f>+'INFO SEAL'!B4829</f>
        <v>4824</v>
      </c>
      <c r="B4878" s="180" t="str">
        <f t="shared" si="165"/>
        <v>SICODI</v>
      </c>
      <c r="C4878" s="180" t="str">
        <f>+'INFO SEAL'!C4829</f>
        <v>AREQUIPA</v>
      </c>
      <c r="D4878" s="180" t="str">
        <f>+'INFO SEAL'!D4829</f>
        <v>CAMANA</v>
      </c>
      <c r="E4878" s="180" t="str">
        <f>+'INFO SEAL'!E4829</f>
        <v>CAMANA</v>
      </c>
      <c r="F4878" s="180" t="str">
        <f>+IF('INFO SEAL'!I4829="BAJA TENSION","BT",IF('INFO SEAL'!I4829="MEDIA TENSION","MT","AT"))</f>
        <v>BT</v>
      </c>
      <c r="G4878" s="180">
        <f>+'INFO SEAL'!K4829</f>
        <v>8</v>
      </c>
      <c r="H4878" s="180" t="str">
        <f>+'INFO SEAL'!L4829</f>
        <v>POSTE</v>
      </c>
      <c r="I4878" s="180" t="str">
        <f>+'INFO SEAL'!M4829</f>
        <v>CONCRETO</v>
      </c>
      <c r="J4878" s="180" t="str">
        <f>+'INFO SEAL'!N4829&amp;"-"&amp;F4878</f>
        <v>PPC06-BT</v>
      </c>
      <c r="K4878" s="180"/>
      <c r="L4878" s="182" t="str">
        <f>+VLOOKUP('INFO SEAL'!N4829,$J$8:$V$50,3,FALSE)</f>
        <v>POSTE DE CONCRETO ARMADO DE  8/300/120/240</v>
      </c>
      <c r="M4878" s="33">
        <f t="shared" si="166"/>
        <v>0.1</v>
      </c>
    </row>
    <row r="4879" spans="1:13" x14ac:dyDescent="0.25">
      <c r="A4879" s="73">
        <f>+'INFO SEAL'!B4830</f>
        <v>4825</v>
      </c>
      <c r="B4879" s="180" t="str">
        <f t="shared" si="165"/>
        <v>SICODI</v>
      </c>
      <c r="C4879" s="180" t="str">
        <f>+'INFO SEAL'!C4830</f>
        <v>AREQUIPA</v>
      </c>
      <c r="D4879" s="180" t="str">
        <f>+'INFO SEAL'!D4830</f>
        <v>CAMANA</v>
      </c>
      <c r="E4879" s="180" t="str">
        <f>+'INFO SEAL'!E4830</f>
        <v>SAMUEL PASTOR</v>
      </c>
      <c r="F4879" s="180" t="str">
        <f>+IF('INFO SEAL'!I4830="BAJA TENSION","BT",IF('INFO SEAL'!I4830="MEDIA TENSION","MT","AT"))</f>
        <v>BT</v>
      </c>
      <c r="G4879" s="180">
        <f>+'INFO SEAL'!K4830</f>
        <v>7</v>
      </c>
      <c r="H4879" s="180" t="str">
        <f>+'INFO SEAL'!L4830</f>
        <v>POSTE</v>
      </c>
      <c r="I4879" s="180" t="str">
        <f>+'INFO SEAL'!M4830</f>
        <v>CONCRETO</v>
      </c>
      <c r="J4879" s="180" t="str">
        <f>+'INFO SEAL'!N4830&amp;"-"&amp;F4879</f>
        <v>PPC03-BT</v>
      </c>
      <c r="K4879" s="180"/>
      <c r="L4879" s="182" t="str">
        <f>+VLOOKUP('INFO SEAL'!N4830,$J$8:$V$50,3,FALSE)</f>
        <v>POSTE DE CONCRETO ARMADO DE  7/300/120/225</v>
      </c>
      <c r="M4879" s="33">
        <f t="shared" si="166"/>
        <v>0.1</v>
      </c>
    </row>
    <row r="4880" spans="1:13" x14ac:dyDescent="0.25">
      <c r="A4880" s="73">
        <f>+'INFO SEAL'!B4831</f>
        <v>4826</v>
      </c>
      <c r="B4880" s="180" t="str">
        <f t="shared" si="165"/>
        <v>SICODI</v>
      </c>
      <c r="C4880" s="180" t="str">
        <f>+'INFO SEAL'!C4831</f>
        <v>AREQUIPA</v>
      </c>
      <c r="D4880" s="180" t="str">
        <f>+'INFO SEAL'!D4831</f>
        <v>CAMANA</v>
      </c>
      <c r="E4880" s="180" t="str">
        <f>+'INFO SEAL'!E4831</f>
        <v>SAMUEL PASTOR</v>
      </c>
      <c r="F4880" s="180" t="str">
        <f>+IF('INFO SEAL'!I4831="BAJA TENSION","BT",IF('INFO SEAL'!I4831="MEDIA TENSION","MT","AT"))</f>
        <v>BT</v>
      </c>
      <c r="G4880" s="180">
        <f>+'INFO SEAL'!K4831</f>
        <v>8</v>
      </c>
      <c r="H4880" s="180" t="str">
        <f>+'INFO SEAL'!L4831</f>
        <v>POSTE</v>
      </c>
      <c r="I4880" s="180" t="str">
        <f>+'INFO SEAL'!M4831</f>
        <v>CONCRETO</v>
      </c>
      <c r="J4880" s="180" t="str">
        <f>+'INFO SEAL'!N4831&amp;"-"&amp;F4880</f>
        <v>PPC06-BT</v>
      </c>
      <c r="K4880" s="180"/>
      <c r="L4880" s="182" t="str">
        <f>+VLOOKUP('INFO SEAL'!N4831,$J$8:$V$50,3,FALSE)</f>
        <v>POSTE DE CONCRETO ARMADO DE  8/300/120/240</v>
      </c>
      <c r="M4880" s="33">
        <f t="shared" si="166"/>
        <v>0.1</v>
      </c>
    </row>
    <row r="4881" spans="1:13" x14ac:dyDescent="0.25">
      <c r="A4881" s="73">
        <f>+'INFO SEAL'!B4832</f>
        <v>4827</v>
      </c>
      <c r="B4881" s="180" t="str">
        <f t="shared" si="165"/>
        <v>SICODI</v>
      </c>
      <c r="C4881" s="180" t="str">
        <f>+'INFO SEAL'!C4832</f>
        <v>AREQUIPA</v>
      </c>
      <c r="D4881" s="180" t="str">
        <f>+'INFO SEAL'!D4832</f>
        <v>CAMANA</v>
      </c>
      <c r="E4881" s="180" t="str">
        <f>+'INFO SEAL'!E4832</f>
        <v>CAMANA</v>
      </c>
      <c r="F4881" s="180" t="str">
        <f>+IF('INFO SEAL'!I4832="BAJA TENSION","BT",IF('INFO SEAL'!I4832="MEDIA TENSION","MT","AT"))</f>
        <v>BT</v>
      </c>
      <c r="G4881" s="180">
        <f>+'INFO SEAL'!K4832</f>
        <v>8</v>
      </c>
      <c r="H4881" s="180" t="str">
        <f>+'INFO SEAL'!L4832</f>
        <v>POSTE</v>
      </c>
      <c r="I4881" s="180" t="str">
        <f>+'INFO SEAL'!M4832</f>
        <v>CONCRETO</v>
      </c>
      <c r="J4881" s="180" t="str">
        <f>+'INFO SEAL'!N4832&amp;"-"&amp;F4881</f>
        <v>PPC06-BT</v>
      </c>
      <c r="K4881" s="180"/>
      <c r="L4881" s="182" t="str">
        <f>+VLOOKUP('INFO SEAL'!N4832,$J$8:$V$50,3,FALSE)</f>
        <v>POSTE DE CONCRETO ARMADO DE  8/300/120/240</v>
      </c>
      <c r="M4881" s="33">
        <f t="shared" si="166"/>
        <v>0.1</v>
      </c>
    </row>
    <row r="4882" spans="1:13" x14ac:dyDescent="0.25">
      <c r="A4882" s="73">
        <f>+'INFO SEAL'!B4833</f>
        <v>4828</v>
      </c>
      <c r="B4882" s="180" t="str">
        <f t="shared" si="165"/>
        <v>SICODI</v>
      </c>
      <c r="C4882" s="180" t="str">
        <f>+'INFO SEAL'!C4833</f>
        <v>AREQUIPA</v>
      </c>
      <c r="D4882" s="180" t="str">
        <f>+'INFO SEAL'!D4833</f>
        <v>CAMANA</v>
      </c>
      <c r="E4882" s="180" t="str">
        <f>+'INFO SEAL'!E4833</f>
        <v>CAMANA</v>
      </c>
      <c r="F4882" s="180" t="str">
        <f>+IF('INFO SEAL'!I4833="BAJA TENSION","BT",IF('INFO SEAL'!I4833="MEDIA TENSION","MT","AT"))</f>
        <v>BT</v>
      </c>
      <c r="G4882" s="180">
        <f>+'INFO SEAL'!K4833</f>
        <v>7</v>
      </c>
      <c r="H4882" s="180" t="str">
        <f>+'INFO SEAL'!L4833</f>
        <v>POSTE</v>
      </c>
      <c r="I4882" s="180" t="str">
        <f>+'INFO SEAL'!M4833</f>
        <v>CONCRETO</v>
      </c>
      <c r="J4882" s="180" t="str">
        <f>+'INFO SEAL'!N4833&amp;"-"&amp;F4882</f>
        <v>PPC03-BT</v>
      </c>
      <c r="K4882" s="180"/>
      <c r="L4882" s="182" t="str">
        <f>+VLOOKUP('INFO SEAL'!N4833,$J$8:$V$50,3,FALSE)</f>
        <v>POSTE DE CONCRETO ARMADO DE  7/300/120/225</v>
      </c>
      <c r="M4882" s="33">
        <f t="shared" si="166"/>
        <v>0.1</v>
      </c>
    </row>
    <row r="4883" spans="1:13" x14ac:dyDescent="0.25">
      <c r="A4883" s="73">
        <f>+'INFO SEAL'!B4834</f>
        <v>4829</v>
      </c>
      <c r="B4883" s="180" t="str">
        <f t="shared" si="165"/>
        <v>SICODI</v>
      </c>
      <c r="C4883" s="180" t="str">
        <f>+'INFO SEAL'!C4834</f>
        <v>AREQUIPA</v>
      </c>
      <c r="D4883" s="180" t="str">
        <f>+'INFO SEAL'!D4834</f>
        <v>CAMANA</v>
      </c>
      <c r="E4883" s="180" t="str">
        <f>+'INFO SEAL'!E4834</f>
        <v>NICOLAS DE PIEROLA</v>
      </c>
      <c r="F4883" s="180" t="str">
        <f>+IF('INFO SEAL'!I4834="BAJA TENSION","BT",IF('INFO SEAL'!I4834="MEDIA TENSION","MT","AT"))</f>
        <v>MT</v>
      </c>
      <c r="G4883" s="180">
        <f>+'INFO SEAL'!K4834</f>
        <v>12</v>
      </c>
      <c r="H4883" s="180" t="str">
        <f>+'INFO SEAL'!L4834</f>
        <v>POSTE</v>
      </c>
      <c r="I4883" s="180" t="str">
        <f>+'INFO SEAL'!M4834</f>
        <v>CONCRETO</v>
      </c>
      <c r="J4883" s="180" t="str">
        <f>+'INFO SEAL'!N4834&amp;"-"&amp;F4883</f>
        <v>PPC15-MT</v>
      </c>
      <c r="K4883" s="180"/>
      <c r="L4883" s="182" t="str">
        <f>+VLOOKUP('INFO SEAL'!N4834,$J$8:$V$50,3,FALSE)</f>
        <v>POSTE DE CONCRETO ARMADO DE 12/200/120/300</v>
      </c>
      <c r="M4883" s="33">
        <f t="shared" si="166"/>
        <v>0.3</v>
      </c>
    </row>
    <row r="4884" spans="1:13" x14ac:dyDescent="0.25">
      <c r="A4884" s="73">
        <f>+'INFO SEAL'!B4835</f>
        <v>4830</v>
      </c>
      <c r="B4884" s="180" t="str">
        <f t="shared" si="165"/>
        <v>SICODI</v>
      </c>
      <c r="C4884" s="180" t="str">
        <f>+'INFO SEAL'!C4835</f>
        <v>AREQUIPA</v>
      </c>
      <c r="D4884" s="180" t="str">
        <f>+'INFO SEAL'!D4835</f>
        <v>CAMANA</v>
      </c>
      <c r="E4884" s="180" t="str">
        <f>+'INFO SEAL'!E4835</f>
        <v>JOSE MARIA QUIMPER</v>
      </c>
      <c r="F4884" s="180" t="str">
        <f>+IF('INFO SEAL'!I4835="BAJA TENSION","BT",IF('INFO SEAL'!I4835="MEDIA TENSION","MT","AT"))</f>
        <v>BT</v>
      </c>
      <c r="G4884" s="180">
        <f>+'INFO SEAL'!K4835</f>
        <v>8</v>
      </c>
      <c r="H4884" s="180" t="str">
        <f>+'INFO SEAL'!L4835</f>
        <v>POSTE</v>
      </c>
      <c r="I4884" s="180" t="str">
        <f>+'INFO SEAL'!M4835</f>
        <v>CONCRETO</v>
      </c>
      <c r="J4884" s="180" t="str">
        <f>+'INFO SEAL'!N4835&amp;"-"&amp;F4884</f>
        <v>PPC06-BT</v>
      </c>
      <c r="K4884" s="180"/>
      <c r="L4884" s="182" t="str">
        <f>+VLOOKUP('INFO SEAL'!N4835,$J$8:$V$50,3,FALSE)</f>
        <v>POSTE DE CONCRETO ARMADO DE  8/300/120/240</v>
      </c>
      <c r="M4884" s="33">
        <f t="shared" si="166"/>
        <v>0.1</v>
      </c>
    </row>
    <row r="4885" spans="1:13" x14ac:dyDescent="0.25">
      <c r="A4885" s="73">
        <f>+'INFO SEAL'!B4836</f>
        <v>4831</v>
      </c>
      <c r="B4885" s="180" t="str">
        <f t="shared" si="165"/>
        <v>SICODI</v>
      </c>
      <c r="C4885" s="180" t="str">
        <f>+'INFO SEAL'!C4836</f>
        <v>AREQUIPA</v>
      </c>
      <c r="D4885" s="180" t="str">
        <f>+'INFO SEAL'!D4836</f>
        <v>CAMANA</v>
      </c>
      <c r="E4885" s="180" t="str">
        <f>+'INFO SEAL'!E4836</f>
        <v>JOSE MARIA QUIMPER</v>
      </c>
      <c r="F4885" s="180" t="str">
        <f>+IF('INFO SEAL'!I4836="BAJA TENSION","BT",IF('INFO SEAL'!I4836="MEDIA TENSION","MT","AT"))</f>
        <v>MT</v>
      </c>
      <c r="G4885" s="180">
        <f>+'INFO SEAL'!K4836</f>
        <v>12</v>
      </c>
      <c r="H4885" s="180" t="str">
        <f>+'INFO SEAL'!L4836</f>
        <v>POSTE</v>
      </c>
      <c r="I4885" s="180" t="str">
        <f>+'INFO SEAL'!M4836</f>
        <v>CONCRETO</v>
      </c>
      <c r="J4885" s="180" t="str">
        <f>+'INFO SEAL'!N4836&amp;"-"&amp;F4885</f>
        <v>PPC15-MT</v>
      </c>
      <c r="K4885" s="180"/>
      <c r="L4885" s="182" t="str">
        <f>+VLOOKUP('INFO SEAL'!N4836,$J$8:$V$50,3,FALSE)</f>
        <v>POSTE DE CONCRETO ARMADO DE 12/200/120/300</v>
      </c>
      <c r="M4885" s="33">
        <f t="shared" si="166"/>
        <v>0.3</v>
      </c>
    </row>
    <row r="4886" spans="1:13" x14ac:dyDescent="0.25">
      <c r="A4886" s="73">
        <f>+'INFO SEAL'!B4837</f>
        <v>4832</v>
      </c>
      <c r="B4886" s="180" t="str">
        <f t="shared" si="165"/>
        <v>SICODI</v>
      </c>
      <c r="C4886" s="180" t="str">
        <f>+'INFO SEAL'!C4837</f>
        <v>AREQUIPA</v>
      </c>
      <c r="D4886" s="180" t="str">
        <f>+'INFO SEAL'!D4837</f>
        <v>CAMANA</v>
      </c>
      <c r="E4886" s="180" t="str">
        <f>+'INFO SEAL'!E4837</f>
        <v>NICOLAS DE PIEROLA</v>
      </c>
      <c r="F4886" s="180" t="str">
        <f>+IF('INFO SEAL'!I4837="BAJA TENSION","BT",IF('INFO SEAL'!I4837="MEDIA TENSION","MT","AT"))</f>
        <v>MT</v>
      </c>
      <c r="G4886" s="180">
        <f>+'INFO SEAL'!K4837</f>
        <v>12</v>
      </c>
      <c r="H4886" s="180" t="str">
        <f>+'INFO SEAL'!L4837</f>
        <v>POSTE</v>
      </c>
      <c r="I4886" s="180" t="str">
        <f>+'INFO SEAL'!M4837</f>
        <v>CONCRETO</v>
      </c>
      <c r="J4886" s="180" t="str">
        <f>+'INFO SEAL'!N4837&amp;"-"&amp;F4886</f>
        <v>PPC15-MT</v>
      </c>
      <c r="K4886" s="180"/>
      <c r="L4886" s="182" t="str">
        <f>+VLOOKUP('INFO SEAL'!N4837,$J$8:$V$50,3,FALSE)</f>
        <v>POSTE DE CONCRETO ARMADO DE 12/200/120/300</v>
      </c>
      <c r="M4886" s="33">
        <f t="shared" si="166"/>
        <v>0.3</v>
      </c>
    </row>
    <row r="4887" spans="1:13" x14ac:dyDescent="0.25">
      <c r="A4887" s="73">
        <f>+'INFO SEAL'!B4838</f>
        <v>4833</v>
      </c>
      <c r="B4887" s="180" t="str">
        <f t="shared" si="165"/>
        <v>SICODI</v>
      </c>
      <c r="C4887" s="180" t="str">
        <f>+'INFO SEAL'!C4838</f>
        <v>AREQUIPA</v>
      </c>
      <c r="D4887" s="180" t="str">
        <f>+'INFO SEAL'!D4838</f>
        <v>CAMANA</v>
      </c>
      <c r="E4887" s="180" t="str">
        <f>+'INFO SEAL'!E4838</f>
        <v>NICOLAS DE PIEROLA</v>
      </c>
      <c r="F4887" s="180" t="str">
        <f>+IF('INFO SEAL'!I4838="BAJA TENSION","BT",IF('INFO SEAL'!I4838="MEDIA TENSION","MT","AT"))</f>
        <v>MT</v>
      </c>
      <c r="G4887" s="180">
        <f>+'INFO SEAL'!K4838</f>
        <v>12</v>
      </c>
      <c r="H4887" s="180" t="str">
        <f>+'INFO SEAL'!L4838</f>
        <v>POSTE</v>
      </c>
      <c r="I4887" s="180" t="str">
        <f>+'INFO SEAL'!M4838</f>
        <v>CONCRETO</v>
      </c>
      <c r="J4887" s="180" t="str">
        <f>+'INFO SEAL'!N4838&amp;"-"&amp;F4887</f>
        <v>PPC15-MT</v>
      </c>
      <c r="K4887" s="180"/>
      <c r="L4887" s="182" t="str">
        <f>+VLOOKUP('INFO SEAL'!N4838,$J$8:$V$50,3,FALSE)</f>
        <v>POSTE DE CONCRETO ARMADO DE 12/200/120/300</v>
      </c>
      <c r="M4887" s="33">
        <f t="shared" si="166"/>
        <v>0.3</v>
      </c>
    </row>
    <row r="4888" spans="1:13" x14ac:dyDescent="0.25">
      <c r="A4888" s="73">
        <f>+'INFO SEAL'!B4839</f>
        <v>4834</v>
      </c>
      <c r="B4888" s="180" t="str">
        <f t="shared" si="165"/>
        <v>SICODI</v>
      </c>
      <c r="C4888" s="180" t="str">
        <f>+'INFO SEAL'!C4839</f>
        <v>AREQUIPA</v>
      </c>
      <c r="D4888" s="180" t="str">
        <f>+'INFO SEAL'!D4839</f>
        <v>CAMANA</v>
      </c>
      <c r="E4888" s="180" t="str">
        <f>+'INFO SEAL'!E4839</f>
        <v>SAMUEL PASTOR</v>
      </c>
      <c r="F4888" s="180" t="str">
        <f>+IF('INFO SEAL'!I4839="BAJA TENSION","BT",IF('INFO SEAL'!I4839="MEDIA TENSION","MT","AT"))</f>
        <v>BT</v>
      </c>
      <c r="G4888" s="180">
        <f>+'INFO SEAL'!K4839</f>
        <v>8</v>
      </c>
      <c r="H4888" s="180" t="str">
        <f>+'INFO SEAL'!L4839</f>
        <v>POSTE</v>
      </c>
      <c r="I4888" s="180" t="str">
        <f>+'INFO SEAL'!M4839</f>
        <v>CONCRETO</v>
      </c>
      <c r="J4888" s="180" t="str">
        <f>+'INFO SEAL'!N4839&amp;"-"&amp;F4888</f>
        <v>PPC06-BT</v>
      </c>
      <c r="K4888" s="180"/>
      <c r="L4888" s="182" t="str">
        <f>+VLOOKUP('INFO SEAL'!N4839,$J$8:$V$50,3,FALSE)</f>
        <v>POSTE DE CONCRETO ARMADO DE  8/300/120/240</v>
      </c>
      <c r="M4888" s="33">
        <f t="shared" si="166"/>
        <v>0.1</v>
      </c>
    </row>
    <row r="4889" spans="1:13" x14ac:dyDescent="0.25">
      <c r="A4889" s="73">
        <f>+'INFO SEAL'!B4840</f>
        <v>4835</v>
      </c>
      <c r="B4889" s="180" t="str">
        <f t="shared" si="165"/>
        <v>SICODI</v>
      </c>
      <c r="C4889" s="180" t="str">
        <f>+'INFO SEAL'!C4840</f>
        <v>AREQUIPA</v>
      </c>
      <c r="D4889" s="180" t="str">
        <f>+'INFO SEAL'!D4840</f>
        <v>CAMANA</v>
      </c>
      <c r="E4889" s="180" t="str">
        <f>+'INFO SEAL'!E4840</f>
        <v>NICOLAS DE PIEROLA</v>
      </c>
      <c r="F4889" s="180" t="str">
        <f>+IF('INFO SEAL'!I4840="BAJA TENSION","BT",IF('INFO SEAL'!I4840="MEDIA TENSION","MT","AT"))</f>
        <v>MT</v>
      </c>
      <c r="G4889" s="180">
        <f>+'INFO SEAL'!K4840</f>
        <v>12</v>
      </c>
      <c r="H4889" s="180" t="str">
        <f>+'INFO SEAL'!L4840</f>
        <v>POSTE</v>
      </c>
      <c r="I4889" s="180" t="str">
        <f>+'INFO SEAL'!M4840</f>
        <v>CONCRETO</v>
      </c>
      <c r="J4889" s="180" t="str">
        <f>+'INFO SEAL'!N4840&amp;"-"&amp;F4889</f>
        <v>PPC15-MT</v>
      </c>
      <c r="K4889" s="180"/>
      <c r="L4889" s="182" t="str">
        <f>+VLOOKUP('INFO SEAL'!N4840,$J$8:$V$50,3,FALSE)</f>
        <v>POSTE DE CONCRETO ARMADO DE 12/200/120/300</v>
      </c>
      <c r="M4889" s="33">
        <f t="shared" si="166"/>
        <v>0.3</v>
      </c>
    </row>
    <row r="4890" spans="1:13" x14ac:dyDescent="0.25">
      <c r="A4890" s="73">
        <f>+'INFO SEAL'!B4841</f>
        <v>4836</v>
      </c>
      <c r="B4890" s="180" t="str">
        <f t="shared" si="165"/>
        <v>SICODI</v>
      </c>
      <c r="C4890" s="180" t="str">
        <f>+'INFO SEAL'!C4841</f>
        <v>AREQUIPA</v>
      </c>
      <c r="D4890" s="180" t="str">
        <f>+'INFO SEAL'!D4841</f>
        <v>AREQUIPA</v>
      </c>
      <c r="E4890" s="180" t="str">
        <f>+'INFO SEAL'!E4841</f>
        <v>AREQUIPA</v>
      </c>
      <c r="F4890" s="180" t="str">
        <f>+IF('INFO SEAL'!I4841="BAJA TENSION","BT",IF('INFO SEAL'!I4841="MEDIA TENSION","MT","AT"))</f>
        <v>BT</v>
      </c>
      <c r="G4890" s="180">
        <f>+'INFO SEAL'!K4841</f>
        <v>7</v>
      </c>
      <c r="H4890" s="180" t="str">
        <f>+'INFO SEAL'!L4841</f>
        <v>POSTE</v>
      </c>
      <c r="I4890" s="180" t="str">
        <f>+'INFO SEAL'!M4841</f>
        <v>CONCRETO</v>
      </c>
      <c r="J4890" s="180" t="str">
        <f>+'INFO SEAL'!N4841&amp;"-"&amp;F4890</f>
        <v>PPC03-BT</v>
      </c>
      <c r="K4890" s="180"/>
      <c r="L4890" s="182" t="str">
        <f>+VLOOKUP('INFO SEAL'!N4841,$J$8:$V$50,3,FALSE)</f>
        <v>POSTE DE CONCRETO ARMADO DE  7/300/120/225</v>
      </c>
      <c r="M4890" s="33">
        <f t="shared" si="166"/>
        <v>0.1</v>
      </c>
    </row>
    <row r="4891" spans="1:13" x14ac:dyDescent="0.25">
      <c r="A4891" s="73">
        <f>+'INFO SEAL'!B4842</f>
        <v>4837</v>
      </c>
      <c r="B4891" s="180" t="str">
        <f t="shared" si="165"/>
        <v>SICODI</v>
      </c>
      <c r="C4891" s="180" t="str">
        <f>+'INFO SEAL'!C4842</f>
        <v>AREQUIPA</v>
      </c>
      <c r="D4891" s="180" t="str">
        <f>+'INFO SEAL'!D4842</f>
        <v>AREQUIPA</v>
      </c>
      <c r="E4891" s="180" t="str">
        <f>+'INFO SEAL'!E4842</f>
        <v>AREQUIPA</v>
      </c>
      <c r="F4891" s="180" t="str">
        <f>+IF('INFO SEAL'!I4842="BAJA TENSION","BT",IF('INFO SEAL'!I4842="MEDIA TENSION","MT","AT"))</f>
        <v>BT</v>
      </c>
      <c r="G4891" s="180">
        <f>+'INFO SEAL'!K4842</f>
        <v>8</v>
      </c>
      <c r="H4891" s="180" t="str">
        <f>+'INFO SEAL'!L4842</f>
        <v>POSTE</v>
      </c>
      <c r="I4891" s="180" t="str">
        <f>+'INFO SEAL'!M4842</f>
        <v>FIERRO</v>
      </c>
      <c r="J4891" s="180" t="str">
        <f>+'INFO SEAL'!N4842&amp;"-"&amp;F4891</f>
        <v>PPF02-BT</v>
      </c>
      <c r="K4891" s="180"/>
      <c r="L4891" s="182" t="str">
        <f>+VLOOKUP('INFO SEAL'!N4842,$J$8:$V$50,3,FALSE)</f>
        <v>POSTE DE METAL DE  8 mts.</v>
      </c>
      <c r="M4891" s="33">
        <f t="shared" si="166"/>
        <v>0.3</v>
      </c>
    </row>
    <row r="4892" spans="1:13" x14ac:dyDescent="0.25">
      <c r="A4892" s="73">
        <f>+'INFO SEAL'!B4843</f>
        <v>4838</v>
      </c>
      <c r="B4892" s="180" t="str">
        <f t="shared" si="165"/>
        <v>SICODI</v>
      </c>
      <c r="C4892" s="180" t="str">
        <f>+'INFO SEAL'!C4843</f>
        <v>AREQUIPA</v>
      </c>
      <c r="D4892" s="180" t="str">
        <f>+'INFO SEAL'!D4843</f>
        <v>AREQUIPA</v>
      </c>
      <c r="E4892" s="180" t="str">
        <f>+'INFO SEAL'!E4843</f>
        <v>AREQUIPA</v>
      </c>
      <c r="F4892" s="180" t="str">
        <f>+IF('INFO SEAL'!I4843="BAJA TENSION","BT",IF('INFO SEAL'!I4843="MEDIA TENSION","MT","AT"))</f>
        <v>BT</v>
      </c>
      <c r="G4892" s="180">
        <f>+'INFO SEAL'!K4843</f>
        <v>12</v>
      </c>
      <c r="H4892" s="180" t="str">
        <f>+'INFO SEAL'!L4843</f>
        <v>POSTE</v>
      </c>
      <c r="I4892" s="180" t="str">
        <f>+'INFO SEAL'!M4843</f>
        <v>CONCRETO</v>
      </c>
      <c r="J4892" s="180" t="str">
        <f>+'INFO SEAL'!N4843&amp;"-"&amp;F4892</f>
        <v>PPC15-BT</v>
      </c>
      <c r="K4892" s="180"/>
      <c r="L4892" s="182" t="str">
        <f>+VLOOKUP('INFO SEAL'!N4843,$J$8:$V$50,3,FALSE)</f>
        <v>POSTE DE CONCRETO ARMADO DE 12/200/120/300</v>
      </c>
      <c r="M4892" s="33">
        <f t="shared" si="166"/>
        <v>0.2</v>
      </c>
    </row>
    <row r="4893" spans="1:13" x14ac:dyDescent="0.25">
      <c r="A4893" s="73">
        <f>+'INFO SEAL'!B4844</f>
        <v>4839</v>
      </c>
      <c r="B4893" s="180" t="str">
        <f t="shared" si="165"/>
        <v>SICODI</v>
      </c>
      <c r="C4893" s="180" t="str">
        <f>+'INFO SEAL'!C4844</f>
        <v>AREQUIPA</v>
      </c>
      <c r="D4893" s="180" t="str">
        <f>+'INFO SEAL'!D4844</f>
        <v>ISLAY</v>
      </c>
      <c r="E4893" s="180" t="str">
        <f>+'INFO SEAL'!E4844</f>
        <v>COCACHACRA</v>
      </c>
      <c r="F4893" s="180" t="str">
        <f>+IF('INFO SEAL'!I4844="BAJA TENSION","BT",IF('INFO SEAL'!I4844="MEDIA TENSION","MT","AT"))</f>
        <v>BT</v>
      </c>
      <c r="G4893" s="180">
        <f>+'INFO SEAL'!K4844</f>
        <v>7</v>
      </c>
      <c r="H4893" s="180" t="str">
        <f>+'INFO SEAL'!L4844</f>
        <v>POSTE</v>
      </c>
      <c r="I4893" s="180" t="str">
        <f>+'INFO SEAL'!M4844</f>
        <v>CONCRETO</v>
      </c>
      <c r="J4893" s="180" t="str">
        <f>+'INFO SEAL'!N4844&amp;"-"&amp;F4893</f>
        <v>PPC03-BT</v>
      </c>
      <c r="K4893" s="180"/>
      <c r="L4893" s="182" t="str">
        <f>+VLOOKUP('INFO SEAL'!N4844,$J$8:$V$50,3,FALSE)</f>
        <v>POSTE DE CONCRETO ARMADO DE  7/300/120/225</v>
      </c>
      <c r="M4893" s="33">
        <f t="shared" si="166"/>
        <v>0.1</v>
      </c>
    </row>
    <row r="4894" spans="1:13" x14ac:dyDescent="0.25">
      <c r="A4894" s="73">
        <f>+'INFO SEAL'!B4845</f>
        <v>4840</v>
      </c>
      <c r="B4894" s="180" t="str">
        <f t="shared" si="165"/>
        <v>SICODI</v>
      </c>
      <c r="C4894" s="180" t="str">
        <f>+'INFO SEAL'!C4845</f>
        <v>AREQUIPA</v>
      </c>
      <c r="D4894" s="180" t="str">
        <f>+'INFO SEAL'!D4845</f>
        <v>ISLAY</v>
      </c>
      <c r="E4894" s="180" t="str">
        <f>+'INFO SEAL'!E4845</f>
        <v>COCACHACRA</v>
      </c>
      <c r="F4894" s="180" t="str">
        <f>+IF('INFO SEAL'!I4845="BAJA TENSION","BT",IF('INFO SEAL'!I4845="MEDIA TENSION","MT","AT"))</f>
        <v>BT</v>
      </c>
      <c r="G4894" s="180">
        <f>+'INFO SEAL'!K4845</f>
        <v>7</v>
      </c>
      <c r="H4894" s="180" t="str">
        <f>+'INFO SEAL'!L4845</f>
        <v>POSTE</v>
      </c>
      <c r="I4894" s="180" t="str">
        <f>+'INFO SEAL'!M4845</f>
        <v>CONCRETO</v>
      </c>
      <c r="J4894" s="180" t="str">
        <f>+'INFO SEAL'!N4845&amp;"-"&amp;F4894</f>
        <v>PPC03-BT</v>
      </c>
      <c r="K4894" s="180"/>
      <c r="L4894" s="182" t="str">
        <f>+VLOOKUP('INFO SEAL'!N4845,$J$8:$V$50,3,FALSE)</f>
        <v>POSTE DE CONCRETO ARMADO DE  7/300/120/225</v>
      </c>
      <c r="M4894" s="33">
        <f t="shared" si="166"/>
        <v>0.1</v>
      </c>
    </row>
    <row r="4895" spans="1:13" x14ac:dyDescent="0.25">
      <c r="A4895" s="73">
        <f>+'INFO SEAL'!B4846</f>
        <v>4841</v>
      </c>
      <c r="B4895" s="180" t="str">
        <f t="shared" si="165"/>
        <v>SICODI</v>
      </c>
      <c r="C4895" s="180" t="str">
        <f>+'INFO SEAL'!C4846</f>
        <v>AREQUIPA</v>
      </c>
      <c r="D4895" s="180" t="str">
        <f>+'INFO SEAL'!D4846</f>
        <v>ISLAY</v>
      </c>
      <c r="E4895" s="180" t="str">
        <f>+'INFO SEAL'!E4846</f>
        <v>COCACHACRA</v>
      </c>
      <c r="F4895" s="180" t="str">
        <f>+IF('INFO SEAL'!I4846="BAJA TENSION","BT",IF('INFO SEAL'!I4846="MEDIA TENSION","MT","AT"))</f>
        <v>BT</v>
      </c>
      <c r="G4895" s="180">
        <f>+'INFO SEAL'!K4846</f>
        <v>8</v>
      </c>
      <c r="H4895" s="180" t="str">
        <f>+'INFO SEAL'!L4846</f>
        <v>POSTE</v>
      </c>
      <c r="I4895" s="180" t="str">
        <f>+'INFO SEAL'!M4846</f>
        <v>CONCRETO</v>
      </c>
      <c r="J4895" s="180" t="str">
        <f>+'INFO SEAL'!N4846&amp;"-"&amp;F4895</f>
        <v>PPC06-BT</v>
      </c>
      <c r="K4895" s="180"/>
      <c r="L4895" s="182" t="str">
        <f>+VLOOKUP('INFO SEAL'!N4846,$J$8:$V$50,3,FALSE)</f>
        <v>POSTE DE CONCRETO ARMADO DE  8/300/120/240</v>
      </c>
      <c r="M4895" s="33">
        <f t="shared" si="166"/>
        <v>0.1</v>
      </c>
    </row>
    <row r="4896" spans="1:13" x14ac:dyDescent="0.25">
      <c r="A4896" s="73">
        <f>+'INFO SEAL'!B4847</f>
        <v>4842</v>
      </c>
      <c r="B4896" s="180" t="str">
        <f t="shared" si="165"/>
        <v>SICODI</v>
      </c>
      <c r="C4896" s="180" t="str">
        <f>+'INFO SEAL'!C4847</f>
        <v>AREQUIPA</v>
      </c>
      <c r="D4896" s="180" t="str">
        <f>+'INFO SEAL'!D4847</f>
        <v>AREQUIPA</v>
      </c>
      <c r="E4896" s="180" t="str">
        <f>+'INFO SEAL'!E4847</f>
        <v>CHARACATO</v>
      </c>
      <c r="F4896" s="180" t="str">
        <f>+IF('INFO SEAL'!I4847="BAJA TENSION","BT",IF('INFO SEAL'!I4847="MEDIA TENSION","MT","AT"))</f>
        <v>MT</v>
      </c>
      <c r="G4896" s="180">
        <f>+'INFO SEAL'!K4847</f>
        <v>12</v>
      </c>
      <c r="H4896" s="180" t="str">
        <f>+'INFO SEAL'!L4847</f>
        <v>POSTE</v>
      </c>
      <c r="I4896" s="180" t="str">
        <f>+'INFO SEAL'!M4847</f>
        <v>CONCRETO</v>
      </c>
      <c r="J4896" s="180" t="str">
        <f>+'INFO SEAL'!N4847&amp;"-"&amp;F4896</f>
        <v>PPC15-MT</v>
      </c>
      <c r="K4896" s="180"/>
      <c r="L4896" s="182" t="str">
        <f>+VLOOKUP('INFO SEAL'!N4847,$J$8:$V$50,3,FALSE)</f>
        <v>POSTE DE CONCRETO ARMADO DE 12/200/120/300</v>
      </c>
      <c r="M4896" s="33">
        <f t="shared" si="166"/>
        <v>0.3</v>
      </c>
    </row>
    <row r="4897" spans="1:13" x14ac:dyDescent="0.25">
      <c r="A4897" s="73">
        <f>+'INFO SEAL'!B4848</f>
        <v>4843</v>
      </c>
      <c r="B4897" s="180" t="str">
        <f t="shared" si="165"/>
        <v>SICODI</v>
      </c>
      <c r="C4897" s="180" t="str">
        <f>+'INFO SEAL'!C4848</f>
        <v>AREQUIPA</v>
      </c>
      <c r="D4897" s="180" t="str">
        <f>+'INFO SEAL'!D4848</f>
        <v>AREQUIPA</v>
      </c>
      <c r="E4897" s="180" t="str">
        <f>+'INFO SEAL'!E4848</f>
        <v>AREQUIPA</v>
      </c>
      <c r="F4897" s="180" t="str">
        <f>+IF('INFO SEAL'!I4848="BAJA TENSION","BT",IF('INFO SEAL'!I4848="MEDIA TENSION","MT","AT"))</f>
        <v>BT</v>
      </c>
      <c r="G4897" s="180">
        <f>+'INFO SEAL'!K4848</f>
        <v>7</v>
      </c>
      <c r="H4897" s="180" t="str">
        <f>+'INFO SEAL'!L4848</f>
        <v>POSTE</v>
      </c>
      <c r="I4897" s="180" t="str">
        <f>+'INFO SEAL'!M4848</f>
        <v>CONCRETO</v>
      </c>
      <c r="J4897" s="180" t="str">
        <f>+'INFO SEAL'!N4848&amp;"-"&amp;F4897</f>
        <v>PPC03-BT</v>
      </c>
      <c r="K4897" s="180"/>
      <c r="L4897" s="182" t="str">
        <f>+VLOOKUP('INFO SEAL'!N4848,$J$8:$V$50,3,FALSE)</f>
        <v>POSTE DE CONCRETO ARMADO DE  7/300/120/225</v>
      </c>
      <c r="M4897" s="33">
        <f t="shared" si="166"/>
        <v>0.1</v>
      </c>
    </row>
    <row r="4898" spans="1:13" x14ac:dyDescent="0.25">
      <c r="A4898" s="73">
        <f>+'INFO SEAL'!B4849</f>
        <v>4844</v>
      </c>
      <c r="B4898" s="180" t="str">
        <f t="shared" si="165"/>
        <v>SICODI</v>
      </c>
      <c r="C4898" s="180" t="str">
        <f>+'INFO SEAL'!C4849</f>
        <v>AREQUIPA</v>
      </c>
      <c r="D4898" s="180" t="str">
        <f>+'INFO SEAL'!D4849</f>
        <v>AREQUIPA</v>
      </c>
      <c r="E4898" s="180" t="str">
        <f>+'INFO SEAL'!E4849</f>
        <v>CHARACATO</v>
      </c>
      <c r="F4898" s="180" t="str">
        <f>+IF('INFO SEAL'!I4849="BAJA TENSION","BT",IF('INFO SEAL'!I4849="MEDIA TENSION","MT","AT"))</f>
        <v>MT</v>
      </c>
      <c r="G4898" s="180">
        <f>+'INFO SEAL'!K4849</f>
        <v>12</v>
      </c>
      <c r="H4898" s="180" t="str">
        <f>+'INFO SEAL'!L4849</f>
        <v>POSTE</v>
      </c>
      <c r="I4898" s="180" t="str">
        <f>+'INFO SEAL'!M4849</f>
        <v>CONCRETO</v>
      </c>
      <c r="J4898" s="180" t="str">
        <f>+'INFO SEAL'!N4849&amp;"-"&amp;F4898</f>
        <v>PPC15-MT</v>
      </c>
      <c r="K4898" s="180"/>
      <c r="L4898" s="182" t="str">
        <f>+VLOOKUP('INFO SEAL'!N4849,$J$8:$V$50,3,FALSE)</f>
        <v>POSTE DE CONCRETO ARMADO DE 12/200/120/300</v>
      </c>
      <c r="M4898" s="33">
        <f t="shared" si="166"/>
        <v>0.3</v>
      </c>
    </row>
    <row r="4899" spans="1:13" x14ac:dyDescent="0.25">
      <c r="A4899" s="73">
        <f>+'INFO SEAL'!B4850</f>
        <v>4845</v>
      </c>
      <c r="B4899" s="180" t="str">
        <f t="shared" si="165"/>
        <v>SICODI</v>
      </c>
      <c r="C4899" s="180" t="str">
        <f>+'INFO SEAL'!C4850</f>
        <v>AREQUIPA</v>
      </c>
      <c r="D4899" s="180" t="str">
        <f>+'INFO SEAL'!D4850</f>
        <v>AREQUIPA</v>
      </c>
      <c r="E4899" s="180" t="str">
        <f>+'INFO SEAL'!E4850</f>
        <v>AREQUIPA</v>
      </c>
      <c r="F4899" s="180" t="str">
        <f>+IF('INFO SEAL'!I4850="BAJA TENSION","BT",IF('INFO SEAL'!I4850="MEDIA TENSION","MT","AT"))</f>
        <v>BT</v>
      </c>
      <c r="G4899" s="180">
        <f>+'INFO SEAL'!K4850</f>
        <v>7</v>
      </c>
      <c r="H4899" s="180" t="str">
        <f>+'INFO SEAL'!L4850</f>
        <v>POSTE</v>
      </c>
      <c r="I4899" s="180" t="str">
        <f>+'INFO SEAL'!M4850</f>
        <v>CONCRETO</v>
      </c>
      <c r="J4899" s="180" t="str">
        <f>+'INFO SEAL'!N4850&amp;"-"&amp;F4899</f>
        <v>PPC03-BT</v>
      </c>
      <c r="K4899" s="180"/>
      <c r="L4899" s="182" t="str">
        <f>+VLOOKUP('INFO SEAL'!N4850,$J$8:$V$50,3,FALSE)</f>
        <v>POSTE DE CONCRETO ARMADO DE  7/300/120/225</v>
      </c>
      <c r="M4899" s="33">
        <f t="shared" si="166"/>
        <v>0.1</v>
      </c>
    </row>
    <row r="4900" spans="1:13" x14ac:dyDescent="0.25">
      <c r="A4900" s="73">
        <f>+'INFO SEAL'!B4851</f>
        <v>4846</v>
      </c>
      <c r="B4900" s="180" t="str">
        <f t="shared" si="165"/>
        <v>SICODI</v>
      </c>
      <c r="C4900" s="180" t="str">
        <f>+'INFO SEAL'!C4851</f>
        <v>AREQUIPA</v>
      </c>
      <c r="D4900" s="180" t="str">
        <f>+'INFO SEAL'!D4851</f>
        <v>AREQUIPA</v>
      </c>
      <c r="E4900" s="180" t="str">
        <f>+'INFO SEAL'!E4851</f>
        <v>AREQUIPA</v>
      </c>
      <c r="F4900" s="180" t="str">
        <f>+IF('INFO SEAL'!I4851="BAJA TENSION","BT",IF('INFO SEAL'!I4851="MEDIA TENSION","MT","AT"))</f>
        <v>BT</v>
      </c>
      <c r="G4900" s="180">
        <f>+'INFO SEAL'!K4851</f>
        <v>8</v>
      </c>
      <c r="H4900" s="180" t="str">
        <f>+'INFO SEAL'!L4851</f>
        <v>POSTE</v>
      </c>
      <c r="I4900" s="180" t="str">
        <f>+'INFO SEAL'!M4851</f>
        <v>CONCRETO</v>
      </c>
      <c r="J4900" s="180" t="str">
        <f>+'INFO SEAL'!N4851&amp;"-"&amp;F4900</f>
        <v>PPC06-BT</v>
      </c>
      <c r="K4900" s="180"/>
      <c r="L4900" s="182" t="str">
        <f>+VLOOKUP('INFO SEAL'!N4851,$J$8:$V$50,3,FALSE)</f>
        <v>POSTE DE CONCRETO ARMADO DE  8/300/120/240</v>
      </c>
      <c r="M4900" s="33">
        <f t="shared" si="166"/>
        <v>0.1</v>
      </c>
    </row>
    <row r="4901" spans="1:13" x14ac:dyDescent="0.25">
      <c r="A4901" s="73">
        <f>+'INFO SEAL'!B4852</f>
        <v>4847</v>
      </c>
      <c r="B4901" s="180" t="str">
        <f t="shared" si="165"/>
        <v>SICODI</v>
      </c>
      <c r="C4901" s="180" t="str">
        <f>+'INFO SEAL'!C4852</f>
        <v>AREQUIPA</v>
      </c>
      <c r="D4901" s="180" t="str">
        <f>+'INFO SEAL'!D4852</f>
        <v>AREQUIPA</v>
      </c>
      <c r="E4901" s="180" t="str">
        <f>+'INFO SEAL'!E4852</f>
        <v>CHARACATO</v>
      </c>
      <c r="F4901" s="180" t="str">
        <f>+IF('INFO SEAL'!I4852="BAJA TENSION","BT",IF('INFO SEAL'!I4852="MEDIA TENSION","MT","AT"))</f>
        <v>MT</v>
      </c>
      <c r="G4901" s="180">
        <f>+'INFO SEAL'!K4852</f>
        <v>12</v>
      </c>
      <c r="H4901" s="180" t="str">
        <f>+'INFO SEAL'!L4852</f>
        <v>POSTE</v>
      </c>
      <c r="I4901" s="180" t="str">
        <f>+'INFO SEAL'!M4852</f>
        <v>CONCRETO</v>
      </c>
      <c r="J4901" s="180" t="str">
        <f>+'INFO SEAL'!N4852&amp;"-"&amp;F4901</f>
        <v>PPC15-MT</v>
      </c>
      <c r="K4901" s="180"/>
      <c r="L4901" s="182" t="str">
        <f>+VLOOKUP('INFO SEAL'!N4852,$J$8:$V$50,3,FALSE)</f>
        <v>POSTE DE CONCRETO ARMADO DE 12/200/120/300</v>
      </c>
      <c r="M4901" s="33">
        <f t="shared" si="166"/>
        <v>0.3</v>
      </c>
    </row>
    <row r="4902" spans="1:13" x14ac:dyDescent="0.25">
      <c r="A4902" s="73">
        <f>+'INFO SEAL'!B4853</f>
        <v>4848</v>
      </c>
      <c r="B4902" s="180" t="str">
        <f t="shared" si="165"/>
        <v>SICODI</v>
      </c>
      <c r="C4902" s="180" t="str">
        <f>+'INFO SEAL'!C4853</f>
        <v>AREQUIPA</v>
      </c>
      <c r="D4902" s="180" t="str">
        <f>+'INFO SEAL'!D4853</f>
        <v>AREQUIPA</v>
      </c>
      <c r="E4902" s="180" t="str">
        <f>+'INFO SEAL'!E4853</f>
        <v>CHARACATO</v>
      </c>
      <c r="F4902" s="180" t="str">
        <f>+IF('INFO SEAL'!I4853="BAJA TENSION","BT",IF('INFO SEAL'!I4853="MEDIA TENSION","MT","AT"))</f>
        <v>MT</v>
      </c>
      <c r="G4902" s="180">
        <f>+'INFO SEAL'!K4853</f>
        <v>12</v>
      </c>
      <c r="H4902" s="180" t="str">
        <f>+'INFO SEAL'!L4853</f>
        <v>POSTE</v>
      </c>
      <c r="I4902" s="180" t="str">
        <f>+'INFO SEAL'!M4853</f>
        <v>CONCRETO</v>
      </c>
      <c r="J4902" s="180" t="str">
        <f>+'INFO SEAL'!N4853&amp;"-"&amp;F4902</f>
        <v>PPC15-MT</v>
      </c>
      <c r="K4902" s="180"/>
      <c r="L4902" s="182" t="str">
        <f>+VLOOKUP('INFO SEAL'!N4853,$J$8:$V$50,3,FALSE)</f>
        <v>POSTE DE CONCRETO ARMADO DE 12/200/120/300</v>
      </c>
      <c r="M4902" s="33">
        <f t="shared" si="166"/>
        <v>0.3</v>
      </c>
    </row>
    <row r="4903" spans="1:13" x14ac:dyDescent="0.25">
      <c r="A4903" s="73">
        <f>+'INFO SEAL'!B4854</f>
        <v>4849</v>
      </c>
      <c r="B4903" s="180" t="str">
        <f t="shared" si="165"/>
        <v>SICODI</v>
      </c>
      <c r="C4903" s="180" t="str">
        <f>+'INFO SEAL'!C4854</f>
        <v>AREQUIPA</v>
      </c>
      <c r="D4903" s="180" t="str">
        <f>+'INFO SEAL'!D4854</f>
        <v>AREQUIPA</v>
      </c>
      <c r="E4903" s="180" t="str">
        <f>+'INFO SEAL'!E4854</f>
        <v>CHARACATO</v>
      </c>
      <c r="F4903" s="180" t="str">
        <f>+IF('INFO SEAL'!I4854="BAJA TENSION","BT",IF('INFO SEAL'!I4854="MEDIA TENSION","MT","AT"))</f>
        <v>MT</v>
      </c>
      <c r="G4903" s="180">
        <f>+'INFO SEAL'!K4854</f>
        <v>12</v>
      </c>
      <c r="H4903" s="180" t="str">
        <f>+'INFO SEAL'!L4854</f>
        <v>POSTE</v>
      </c>
      <c r="I4903" s="180" t="str">
        <f>+'INFO SEAL'!M4854</f>
        <v>CONCRETO</v>
      </c>
      <c r="J4903" s="180" t="str">
        <f>+'INFO SEAL'!N4854&amp;"-"&amp;F4903</f>
        <v>PPC15-MT</v>
      </c>
      <c r="K4903" s="180"/>
      <c r="L4903" s="182" t="str">
        <f>+VLOOKUP('INFO SEAL'!N4854,$J$8:$V$50,3,FALSE)</f>
        <v>POSTE DE CONCRETO ARMADO DE 12/200/120/300</v>
      </c>
      <c r="M4903" s="33">
        <f t="shared" si="166"/>
        <v>0.3</v>
      </c>
    </row>
    <row r="4904" spans="1:13" x14ac:dyDescent="0.25">
      <c r="A4904" s="73">
        <f>+'INFO SEAL'!B4855</f>
        <v>4850</v>
      </c>
      <c r="B4904" s="180" t="str">
        <f t="shared" si="165"/>
        <v>SICODI</v>
      </c>
      <c r="C4904" s="180" t="str">
        <f>+'INFO SEAL'!C4855</f>
        <v>AREQUIPA</v>
      </c>
      <c r="D4904" s="180" t="str">
        <f>+'INFO SEAL'!D4855</f>
        <v>AREQUIPA</v>
      </c>
      <c r="E4904" s="180" t="str">
        <f>+'INFO SEAL'!E4855</f>
        <v>CHARACATO</v>
      </c>
      <c r="F4904" s="180" t="str">
        <f>+IF('INFO SEAL'!I4855="BAJA TENSION","BT",IF('INFO SEAL'!I4855="MEDIA TENSION","MT","AT"))</f>
        <v>MT</v>
      </c>
      <c r="G4904" s="180">
        <f>+'INFO SEAL'!K4855</f>
        <v>12</v>
      </c>
      <c r="H4904" s="180" t="str">
        <f>+'INFO SEAL'!L4855</f>
        <v>POSTE</v>
      </c>
      <c r="I4904" s="180" t="str">
        <f>+'INFO SEAL'!M4855</f>
        <v>CONCRETO</v>
      </c>
      <c r="J4904" s="180" t="str">
        <f>+'INFO SEAL'!N4855&amp;"-"&amp;F4904</f>
        <v>PPC15-MT</v>
      </c>
      <c r="K4904" s="180"/>
      <c r="L4904" s="182" t="str">
        <f>+VLOOKUP('INFO SEAL'!N4855,$J$8:$V$50,3,FALSE)</f>
        <v>POSTE DE CONCRETO ARMADO DE 12/200/120/300</v>
      </c>
      <c r="M4904" s="33">
        <f t="shared" si="166"/>
        <v>0.3</v>
      </c>
    </row>
    <row r="4905" spans="1:13" x14ac:dyDescent="0.25">
      <c r="A4905" s="73">
        <f>+'INFO SEAL'!B4856</f>
        <v>4851</v>
      </c>
      <c r="B4905" s="180" t="str">
        <f t="shared" si="165"/>
        <v>SICODI</v>
      </c>
      <c r="C4905" s="180" t="str">
        <f>+'INFO SEAL'!C4856</f>
        <v>AREQUIPA</v>
      </c>
      <c r="D4905" s="180" t="str">
        <f>+'INFO SEAL'!D4856</f>
        <v>AREQUIPA</v>
      </c>
      <c r="E4905" s="180" t="str">
        <f>+'INFO SEAL'!E4856</f>
        <v>CHARACATO</v>
      </c>
      <c r="F4905" s="180" t="str">
        <f>+IF('INFO SEAL'!I4856="BAJA TENSION","BT",IF('INFO SEAL'!I4856="MEDIA TENSION","MT","AT"))</f>
        <v>MT</v>
      </c>
      <c r="G4905" s="180">
        <f>+'INFO SEAL'!K4856</f>
        <v>12</v>
      </c>
      <c r="H4905" s="180" t="str">
        <f>+'INFO SEAL'!L4856</f>
        <v>POSTE</v>
      </c>
      <c r="I4905" s="180" t="str">
        <f>+'INFO SEAL'!M4856</f>
        <v>CONCRETO</v>
      </c>
      <c r="J4905" s="180" t="str">
        <f>+'INFO SEAL'!N4856&amp;"-"&amp;F4905</f>
        <v>PPC15-MT</v>
      </c>
      <c r="K4905" s="180"/>
      <c r="L4905" s="182" t="str">
        <f>+VLOOKUP('INFO SEAL'!N4856,$J$8:$V$50,3,FALSE)</f>
        <v>POSTE DE CONCRETO ARMADO DE 12/200/120/300</v>
      </c>
      <c r="M4905" s="33">
        <f t="shared" si="166"/>
        <v>0.3</v>
      </c>
    </row>
    <row r="4906" spans="1:13" x14ac:dyDescent="0.25">
      <c r="A4906" s="73">
        <f>+'INFO SEAL'!B4857</f>
        <v>4852</v>
      </c>
      <c r="B4906" s="180" t="str">
        <f t="shared" si="165"/>
        <v>SICODI</v>
      </c>
      <c r="C4906" s="180" t="str">
        <f>+'INFO SEAL'!C4857</f>
        <v>AREQUIPA</v>
      </c>
      <c r="D4906" s="180" t="str">
        <f>+'INFO SEAL'!D4857</f>
        <v>AREQUIPA</v>
      </c>
      <c r="E4906" s="180" t="str">
        <f>+'INFO SEAL'!E4857</f>
        <v>CHARACATO</v>
      </c>
      <c r="F4906" s="180" t="str">
        <f>+IF('INFO SEAL'!I4857="BAJA TENSION","BT",IF('INFO SEAL'!I4857="MEDIA TENSION","MT","AT"))</f>
        <v>MT</v>
      </c>
      <c r="G4906" s="180">
        <f>+'INFO SEAL'!K4857</f>
        <v>12</v>
      </c>
      <c r="H4906" s="180" t="str">
        <f>+'INFO SEAL'!L4857</f>
        <v>POSTE</v>
      </c>
      <c r="I4906" s="180" t="str">
        <f>+'INFO SEAL'!M4857</f>
        <v>CONCRETO</v>
      </c>
      <c r="J4906" s="180" t="str">
        <f>+'INFO SEAL'!N4857&amp;"-"&amp;F4906</f>
        <v>PPC15-MT</v>
      </c>
      <c r="K4906" s="180"/>
      <c r="L4906" s="182" t="str">
        <f>+VLOOKUP('INFO SEAL'!N4857,$J$8:$V$50,3,FALSE)</f>
        <v>POSTE DE CONCRETO ARMADO DE 12/200/120/300</v>
      </c>
      <c r="M4906" s="33">
        <f t="shared" si="166"/>
        <v>0.3</v>
      </c>
    </row>
    <row r="4907" spans="1:13" x14ac:dyDescent="0.25">
      <c r="A4907" s="73">
        <f>+'INFO SEAL'!B4858</f>
        <v>4853</v>
      </c>
      <c r="B4907" s="180" t="str">
        <f t="shared" si="165"/>
        <v>SICODI</v>
      </c>
      <c r="C4907" s="180" t="str">
        <f>+'INFO SEAL'!C4858</f>
        <v>AREQUIPA</v>
      </c>
      <c r="D4907" s="180" t="str">
        <f>+'INFO SEAL'!D4858</f>
        <v>AREQUIPA</v>
      </c>
      <c r="E4907" s="180" t="str">
        <f>+'INFO SEAL'!E4858</f>
        <v>CHARACATO</v>
      </c>
      <c r="F4907" s="180" t="str">
        <f>+IF('INFO SEAL'!I4858="BAJA TENSION","BT",IF('INFO SEAL'!I4858="MEDIA TENSION","MT","AT"))</f>
        <v>MT</v>
      </c>
      <c r="G4907" s="180">
        <f>+'INFO SEAL'!K4858</f>
        <v>12</v>
      </c>
      <c r="H4907" s="180" t="str">
        <f>+'INFO SEAL'!L4858</f>
        <v>POSTE</v>
      </c>
      <c r="I4907" s="180" t="str">
        <f>+'INFO SEAL'!M4858</f>
        <v>CONCRETO</v>
      </c>
      <c r="J4907" s="180" t="str">
        <f>+'INFO SEAL'!N4858&amp;"-"&amp;F4907</f>
        <v>PPC15-MT</v>
      </c>
      <c r="K4907" s="180"/>
      <c r="L4907" s="182" t="str">
        <f>+VLOOKUP('INFO SEAL'!N4858,$J$8:$V$50,3,FALSE)</f>
        <v>POSTE DE CONCRETO ARMADO DE 12/200/120/300</v>
      </c>
      <c r="M4907" s="33">
        <f t="shared" si="166"/>
        <v>0.3</v>
      </c>
    </row>
    <row r="4908" spans="1:13" x14ac:dyDescent="0.25">
      <c r="A4908" s="73">
        <f>+'INFO SEAL'!B4859</f>
        <v>4854</v>
      </c>
      <c r="B4908" s="180" t="str">
        <f t="shared" si="165"/>
        <v>MOD INV_2018</v>
      </c>
      <c r="C4908" s="180" t="str">
        <f>+'INFO SEAL'!C4859</f>
        <v>AREQUIPA</v>
      </c>
      <c r="D4908" s="180" t="str">
        <f>+'INFO SEAL'!D4859</f>
        <v>CAMANA</v>
      </c>
      <c r="E4908" s="180" t="str">
        <f>+'INFO SEAL'!E4859</f>
        <v>OCOÑA</v>
      </c>
      <c r="F4908" s="180" t="str">
        <f>+IF('INFO SEAL'!I4859="BAJA TENSION","BT",IF('INFO SEAL'!I4859="MEDIA TENSION","MT","AT"))</f>
        <v>AT</v>
      </c>
      <c r="G4908" s="180">
        <f>+'INFO SEAL'!K4859</f>
        <v>13</v>
      </c>
      <c r="H4908" s="180" t="str">
        <f>+'INFO SEAL'!L4859</f>
        <v>POSTE</v>
      </c>
      <c r="I4908" s="180" t="str">
        <f>+'INFO SEAL'!M4859</f>
        <v>MADERA</v>
      </c>
      <c r="J4908" s="180" t="str">
        <f>+'INFO SEAL'!N4859&amp;"-"&amp;F4908</f>
        <v>EMSU1P60C3-AT</v>
      </c>
      <c r="K4908" s="180"/>
      <c r="L4908" s="182" t="str">
        <f>+VLOOKUP('INFO SEAL'!N4859,$J$8:$V$50,3,FALSE)</f>
        <v>Estructura de  Suspensión compuesto por 1 postes de madera tratada 60' Clase 3</v>
      </c>
      <c r="M4908" s="33">
        <f t="shared" si="166"/>
        <v>1.1000000000000001</v>
      </c>
    </row>
    <row r="4909" spans="1:13" x14ac:dyDescent="0.25">
      <c r="A4909" s="73">
        <f>+'INFO SEAL'!B4860</f>
        <v>4855</v>
      </c>
      <c r="B4909" s="180" t="str">
        <f t="shared" si="165"/>
        <v>SICODI</v>
      </c>
      <c r="C4909" s="180" t="str">
        <f>+'INFO SEAL'!C4860</f>
        <v>AREQUIPA</v>
      </c>
      <c r="D4909" s="180" t="str">
        <f>+'INFO SEAL'!D4860</f>
        <v>AREQUIPA</v>
      </c>
      <c r="E4909" s="180" t="str">
        <f>+'INFO SEAL'!E4860</f>
        <v>CHARACATO</v>
      </c>
      <c r="F4909" s="180" t="str">
        <f>+IF('INFO SEAL'!I4860="BAJA TENSION","BT",IF('INFO SEAL'!I4860="MEDIA TENSION","MT","AT"))</f>
        <v>MT</v>
      </c>
      <c r="G4909" s="180">
        <f>+'INFO SEAL'!K4860</f>
        <v>12</v>
      </c>
      <c r="H4909" s="180" t="str">
        <f>+'INFO SEAL'!L4860</f>
        <v>POSTE</v>
      </c>
      <c r="I4909" s="180" t="str">
        <f>+'INFO SEAL'!M4860</f>
        <v>CONCRETO</v>
      </c>
      <c r="J4909" s="180" t="str">
        <f>+'INFO SEAL'!N4860&amp;"-"&amp;F4909</f>
        <v>PPC15-MT</v>
      </c>
      <c r="K4909" s="180"/>
      <c r="L4909" s="182" t="str">
        <f>+VLOOKUP('INFO SEAL'!N4860,$J$8:$V$50,3,FALSE)</f>
        <v>POSTE DE CONCRETO ARMADO DE 12/200/120/300</v>
      </c>
      <c r="M4909" s="33">
        <f t="shared" si="166"/>
        <v>0.3</v>
      </c>
    </row>
    <row r="4910" spans="1:13" x14ac:dyDescent="0.25">
      <c r="A4910" s="73">
        <f>+'INFO SEAL'!B4861</f>
        <v>4856</v>
      </c>
      <c r="B4910" s="180" t="str">
        <f t="shared" si="165"/>
        <v>MOD INV_2018</v>
      </c>
      <c r="C4910" s="180" t="str">
        <f>+'INFO SEAL'!C4861</f>
        <v>AREQUIPA</v>
      </c>
      <c r="D4910" s="180" t="str">
        <f>+'INFO SEAL'!D4861</f>
        <v>CAMANA</v>
      </c>
      <c r="E4910" s="180" t="str">
        <f>+'INFO SEAL'!E4861</f>
        <v>OCOÑA</v>
      </c>
      <c r="F4910" s="180" t="str">
        <f>+IF('INFO SEAL'!I4861="BAJA TENSION","BT",IF('INFO SEAL'!I4861="MEDIA TENSION","MT","AT"))</f>
        <v>AT</v>
      </c>
      <c r="G4910" s="180">
        <f>+'INFO SEAL'!K4861</f>
        <v>13</v>
      </c>
      <c r="H4910" s="180" t="str">
        <f>+'INFO SEAL'!L4861</f>
        <v>POSTE</v>
      </c>
      <c r="I4910" s="180" t="str">
        <f>+'INFO SEAL'!M4861</f>
        <v>MADERA</v>
      </c>
      <c r="J4910" s="180" t="str">
        <f>+'INFO SEAL'!N4861&amp;"-"&amp;F4910</f>
        <v>EMSU1P60C3-AT</v>
      </c>
      <c r="K4910" s="180"/>
      <c r="L4910" s="182" t="str">
        <f>+VLOOKUP('INFO SEAL'!N4861,$J$8:$V$50,3,FALSE)</f>
        <v>Estructura de  Suspensión compuesto por 1 postes de madera tratada 60' Clase 3</v>
      </c>
      <c r="M4910" s="33">
        <f t="shared" si="166"/>
        <v>1.1000000000000001</v>
      </c>
    </row>
    <row r="4911" spans="1:13" x14ac:dyDescent="0.25">
      <c r="A4911" s="73">
        <f>+'INFO SEAL'!B4862</f>
        <v>4857</v>
      </c>
      <c r="B4911" s="180" t="str">
        <f t="shared" si="165"/>
        <v>SICODI</v>
      </c>
      <c r="C4911" s="180" t="str">
        <f>+'INFO SEAL'!C4862</f>
        <v>AREQUIPA</v>
      </c>
      <c r="D4911" s="180" t="str">
        <f>+'INFO SEAL'!D4862</f>
        <v>CAMANA</v>
      </c>
      <c r="E4911" s="180" t="str">
        <f>+'INFO SEAL'!E4862</f>
        <v>MARISCAL CACERES</v>
      </c>
      <c r="F4911" s="180" t="str">
        <f>+IF('INFO SEAL'!I4862="BAJA TENSION","BT",IF('INFO SEAL'!I4862="MEDIA TENSION","MT","AT"))</f>
        <v>BT</v>
      </c>
      <c r="G4911" s="180">
        <f>+'INFO SEAL'!K4862</f>
        <v>8</v>
      </c>
      <c r="H4911" s="180" t="str">
        <f>+'INFO SEAL'!L4862</f>
        <v>POSTE</v>
      </c>
      <c r="I4911" s="180" t="str">
        <f>+'INFO SEAL'!M4862</f>
        <v>CONCRETO</v>
      </c>
      <c r="J4911" s="180" t="str">
        <f>+'INFO SEAL'!N4862&amp;"-"&amp;F4911</f>
        <v>PPC06-BT</v>
      </c>
      <c r="K4911" s="180"/>
      <c r="L4911" s="182" t="str">
        <f>+VLOOKUP('INFO SEAL'!N4862,$J$8:$V$50,3,FALSE)</f>
        <v>POSTE DE CONCRETO ARMADO DE  8/300/120/240</v>
      </c>
      <c r="M4911" s="33">
        <f t="shared" si="166"/>
        <v>0.1</v>
      </c>
    </row>
    <row r="4912" spans="1:13" x14ac:dyDescent="0.25">
      <c r="A4912" s="73">
        <f>+'INFO SEAL'!B4863</f>
        <v>4858</v>
      </c>
      <c r="B4912" s="180" t="str">
        <f t="shared" si="165"/>
        <v>SICODI</v>
      </c>
      <c r="C4912" s="180" t="str">
        <f>+'INFO SEAL'!C4863</f>
        <v>AREQUIPA</v>
      </c>
      <c r="D4912" s="180" t="str">
        <f>+'INFO SEAL'!D4863</f>
        <v>CAMANA</v>
      </c>
      <c r="E4912" s="180" t="str">
        <f>+'INFO SEAL'!E4863</f>
        <v>SAMUEL PASTOR</v>
      </c>
      <c r="F4912" s="180" t="str">
        <f>+IF('INFO SEAL'!I4863="BAJA TENSION","BT",IF('INFO SEAL'!I4863="MEDIA TENSION","MT","AT"))</f>
        <v>BT</v>
      </c>
      <c r="G4912" s="180">
        <f>+'INFO SEAL'!K4863</f>
        <v>7</v>
      </c>
      <c r="H4912" s="180" t="str">
        <f>+'INFO SEAL'!L4863</f>
        <v>POSTE</v>
      </c>
      <c r="I4912" s="180" t="str">
        <f>+'INFO SEAL'!M4863</f>
        <v>CONCRETO</v>
      </c>
      <c r="J4912" s="180" t="str">
        <f>+'INFO SEAL'!N4863&amp;"-"&amp;F4912</f>
        <v>PPC03-BT</v>
      </c>
      <c r="K4912" s="180"/>
      <c r="L4912" s="182" t="str">
        <f>+VLOOKUP('INFO SEAL'!N4863,$J$8:$V$50,3,FALSE)</f>
        <v>POSTE DE CONCRETO ARMADO DE  7/300/120/225</v>
      </c>
      <c r="M4912" s="33">
        <f t="shared" si="166"/>
        <v>0.1</v>
      </c>
    </row>
    <row r="4913" spans="1:13" x14ac:dyDescent="0.25">
      <c r="A4913" s="73">
        <f>+'INFO SEAL'!B4864</f>
        <v>4859</v>
      </c>
      <c r="B4913" s="180" t="str">
        <f t="shared" si="165"/>
        <v>SICODI</v>
      </c>
      <c r="C4913" s="180" t="str">
        <f>+'INFO SEAL'!C4864</f>
        <v>AREQUIPA</v>
      </c>
      <c r="D4913" s="180" t="str">
        <f>+'INFO SEAL'!D4864</f>
        <v>CAMANA</v>
      </c>
      <c r="E4913" s="180" t="str">
        <f>+'INFO SEAL'!E4864</f>
        <v>SAMUEL PASTOR</v>
      </c>
      <c r="F4913" s="180" t="str">
        <f>+IF('INFO SEAL'!I4864="BAJA TENSION","BT",IF('INFO SEAL'!I4864="MEDIA TENSION","MT","AT"))</f>
        <v>BT</v>
      </c>
      <c r="G4913" s="180">
        <f>+'INFO SEAL'!K4864</f>
        <v>7</v>
      </c>
      <c r="H4913" s="180" t="str">
        <f>+'INFO SEAL'!L4864</f>
        <v>POSTE</v>
      </c>
      <c r="I4913" s="180" t="str">
        <f>+'INFO SEAL'!M4864</f>
        <v>CONCRETO</v>
      </c>
      <c r="J4913" s="180" t="str">
        <f>+'INFO SEAL'!N4864&amp;"-"&amp;F4913</f>
        <v>PPC03-BT</v>
      </c>
      <c r="K4913" s="180"/>
      <c r="L4913" s="182" t="str">
        <f>+VLOOKUP('INFO SEAL'!N4864,$J$8:$V$50,3,FALSE)</f>
        <v>POSTE DE CONCRETO ARMADO DE  7/300/120/225</v>
      </c>
      <c r="M4913" s="33">
        <f t="shared" si="166"/>
        <v>0.1</v>
      </c>
    </row>
    <row r="4914" spans="1:13" x14ac:dyDescent="0.25">
      <c r="A4914" s="73">
        <f>+'INFO SEAL'!B4865</f>
        <v>4860</v>
      </c>
      <c r="B4914" s="180" t="str">
        <f t="shared" si="165"/>
        <v>SICODI</v>
      </c>
      <c r="C4914" s="180" t="str">
        <f>+'INFO SEAL'!C4865</f>
        <v>AREQUIPA</v>
      </c>
      <c r="D4914" s="180" t="str">
        <f>+'INFO SEAL'!D4865</f>
        <v>CAMANA</v>
      </c>
      <c r="E4914" s="180" t="str">
        <f>+'INFO SEAL'!E4865</f>
        <v>SAMUEL PASTOR</v>
      </c>
      <c r="F4914" s="180" t="str">
        <f>+IF('INFO SEAL'!I4865="BAJA TENSION","BT",IF('INFO SEAL'!I4865="MEDIA TENSION","MT","AT"))</f>
        <v>BT</v>
      </c>
      <c r="G4914" s="180">
        <f>+'INFO SEAL'!K4865</f>
        <v>7</v>
      </c>
      <c r="H4914" s="180" t="str">
        <f>+'INFO SEAL'!L4865</f>
        <v>POSTE</v>
      </c>
      <c r="I4914" s="180" t="str">
        <f>+'INFO SEAL'!M4865</f>
        <v>CONCRETO</v>
      </c>
      <c r="J4914" s="180" t="str">
        <f>+'INFO SEAL'!N4865&amp;"-"&amp;F4914</f>
        <v>PPC03-BT</v>
      </c>
      <c r="K4914" s="180"/>
      <c r="L4914" s="182" t="str">
        <f>+VLOOKUP('INFO SEAL'!N4865,$J$8:$V$50,3,FALSE)</f>
        <v>POSTE DE CONCRETO ARMADO DE  7/300/120/225</v>
      </c>
      <c r="M4914" s="33">
        <f t="shared" si="166"/>
        <v>0.1</v>
      </c>
    </row>
    <row r="4915" spans="1:13" x14ac:dyDescent="0.25">
      <c r="A4915" s="73">
        <f>+'INFO SEAL'!B4866</f>
        <v>4861</v>
      </c>
      <c r="B4915" s="180" t="str">
        <f t="shared" si="165"/>
        <v>MOD INV_2018</v>
      </c>
      <c r="C4915" s="180" t="str">
        <f>+'INFO SEAL'!C4866</f>
        <v>AREQUIPA</v>
      </c>
      <c r="D4915" s="180" t="str">
        <f>+'INFO SEAL'!D4866</f>
        <v>CAMANA</v>
      </c>
      <c r="E4915" s="180" t="str">
        <f>+'INFO SEAL'!E4866</f>
        <v>OCOÑA</v>
      </c>
      <c r="F4915" s="180" t="str">
        <f>+IF('INFO SEAL'!I4866="BAJA TENSION","BT",IF('INFO SEAL'!I4866="MEDIA TENSION","MT","AT"))</f>
        <v>AT</v>
      </c>
      <c r="G4915" s="180">
        <f>+'INFO SEAL'!K4866</f>
        <v>13</v>
      </c>
      <c r="H4915" s="180" t="str">
        <f>+'INFO SEAL'!L4866</f>
        <v>POSTE</v>
      </c>
      <c r="I4915" s="180" t="str">
        <f>+'INFO SEAL'!M4866</f>
        <v>MADERA</v>
      </c>
      <c r="J4915" s="180" t="str">
        <f>+'INFO SEAL'!N4866&amp;"-"&amp;F4915</f>
        <v>EMSU1P60C3-AT</v>
      </c>
      <c r="K4915" s="180"/>
      <c r="L4915" s="182" t="str">
        <f>+VLOOKUP('INFO SEAL'!N4866,$J$8:$V$50,3,FALSE)</f>
        <v>Estructura de  Suspensión compuesto por 1 postes de madera tratada 60' Clase 3</v>
      </c>
      <c r="M4915" s="33">
        <f t="shared" si="166"/>
        <v>1.1000000000000001</v>
      </c>
    </row>
    <row r="4916" spans="1:13" x14ac:dyDescent="0.25">
      <c r="A4916" s="73">
        <f>+'INFO SEAL'!B4867</f>
        <v>4862</v>
      </c>
      <c r="B4916" s="180" t="str">
        <f t="shared" si="165"/>
        <v>SICODI</v>
      </c>
      <c r="C4916" s="180" t="str">
        <f>+'INFO SEAL'!C4867</f>
        <v>AREQUIPA</v>
      </c>
      <c r="D4916" s="180" t="str">
        <f>+'INFO SEAL'!D4867</f>
        <v>CAMANA</v>
      </c>
      <c r="E4916" s="180" t="str">
        <f>+'INFO SEAL'!E4867</f>
        <v>MARISCAL CACERES</v>
      </c>
      <c r="F4916" s="180" t="str">
        <f>+IF('INFO SEAL'!I4867="BAJA TENSION","BT",IF('INFO SEAL'!I4867="MEDIA TENSION","MT","AT"))</f>
        <v>MT</v>
      </c>
      <c r="G4916" s="180">
        <f>+'INFO SEAL'!K4867</f>
        <v>13</v>
      </c>
      <c r="H4916" s="180" t="str">
        <f>+'INFO SEAL'!L4867</f>
        <v>POSTE</v>
      </c>
      <c r="I4916" s="180" t="str">
        <f>+'INFO SEAL'!M4867</f>
        <v>CONCRETO</v>
      </c>
      <c r="J4916" s="180" t="str">
        <f>+'INFO SEAL'!N4867&amp;"-"&amp;F4916</f>
        <v>PPC18-MT</v>
      </c>
      <c r="K4916" s="180"/>
      <c r="L4916" s="182" t="str">
        <f>+VLOOKUP('INFO SEAL'!N4867,$J$8:$V$50,3,FALSE)</f>
        <v>POSTE DE CONCRETO ARMADO DE 13/200/140/335</v>
      </c>
      <c r="M4916" s="33">
        <f t="shared" si="166"/>
        <v>0.4</v>
      </c>
    </row>
    <row r="4917" spans="1:13" x14ac:dyDescent="0.25">
      <c r="A4917" s="73">
        <f>+'INFO SEAL'!B4868</f>
        <v>4863</v>
      </c>
      <c r="B4917" s="180" t="str">
        <f t="shared" si="165"/>
        <v>MOD INV_2018</v>
      </c>
      <c r="C4917" s="180" t="str">
        <f>+'INFO SEAL'!C4868</f>
        <v>AREQUIPA</v>
      </c>
      <c r="D4917" s="180" t="str">
        <f>+'INFO SEAL'!D4868</f>
        <v>CAMANA</v>
      </c>
      <c r="E4917" s="180" t="str">
        <f>+'INFO SEAL'!E4868</f>
        <v>OCOÑA</v>
      </c>
      <c r="F4917" s="180" t="str">
        <f>+IF('INFO SEAL'!I4868="BAJA TENSION","BT",IF('INFO SEAL'!I4868="MEDIA TENSION","MT","AT"))</f>
        <v>AT</v>
      </c>
      <c r="G4917" s="180">
        <f>+'INFO SEAL'!K4868</f>
        <v>13</v>
      </c>
      <c r="H4917" s="180" t="str">
        <f>+'INFO SEAL'!L4868</f>
        <v>POSTE</v>
      </c>
      <c r="I4917" s="180" t="str">
        <f>+'INFO SEAL'!M4868</f>
        <v>MADERA</v>
      </c>
      <c r="J4917" s="180" t="str">
        <f>+'INFO SEAL'!N4868&amp;"-"&amp;F4917</f>
        <v>EMSU1P60C3-AT</v>
      </c>
      <c r="K4917" s="180"/>
      <c r="L4917" s="182" t="str">
        <f>+VLOOKUP('INFO SEAL'!N4868,$J$8:$V$50,3,FALSE)</f>
        <v>Estructura de  Suspensión compuesto por 1 postes de madera tratada 60' Clase 3</v>
      </c>
      <c r="M4917" s="33">
        <f t="shared" si="166"/>
        <v>1.1000000000000001</v>
      </c>
    </row>
    <row r="4918" spans="1:13" x14ac:dyDescent="0.25">
      <c r="A4918" s="73">
        <f>+'INFO SEAL'!B4869</f>
        <v>4864</v>
      </c>
      <c r="B4918" s="180" t="str">
        <f t="shared" si="165"/>
        <v>SICODI</v>
      </c>
      <c r="C4918" s="180" t="str">
        <f>+'INFO SEAL'!C4869</f>
        <v>AREQUIPA</v>
      </c>
      <c r="D4918" s="180" t="str">
        <f>+'INFO SEAL'!D4869</f>
        <v>CAMANA</v>
      </c>
      <c r="E4918" s="180" t="str">
        <f>+'INFO SEAL'!E4869</f>
        <v>CAMANA</v>
      </c>
      <c r="F4918" s="180" t="str">
        <f>+IF('INFO SEAL'!I4869="BAJA TENSION","BT",IF('INFO SEAL'!I4869="MEDIA TENSION","MT","AT"))</f>
        <v>MT</v>
      </c>
      <c r="G4918" s="180">
        <f>+'INFO SEAL'!K4869</f>
        <v>13</v>
      </c>
      <c r="H4918" s="180" t="str">
        <f>+'INFO SEAL'!L4869</f>
        <v>POSTE</v>
      </c>
      <c r="I4918" s="180" t="str">
        <f>+'INFO SEAL'!M4869</f>
        <v>CONCRETO</v>
      </c>
      <c r="J4918" s="180" t="str">
        <f>+'INFO SEAL'!N4869&amp;"-"&amp;F4918</f>
        <v>PPC18-MT</v>
      </c>
      <c r="K4918" s="180"/>
      <c r="L4918" s="182" t="str">
        <f>+VLOOKUP('INFO SEAL'!N4869,$J$8:$V$50,3,FALSE)</f>
        <v>POSTE DE CONCRETO ARMADO DE 13/200/140/335</v>
      </c>
      <c r="M4918" s="33">
        <f t="shared" si="166"/>
        <v>0.4</v>
      </c>
    </row>
    <row r="4919" spans="1:13" x14ac:dyDescent="0.25">
      <c r="A4919" s="73">
        <f>+'INFO SEAL'!B4870</f>
        <v>4865</v>
      </c>
      <c r="B4919" s="180" t="str">
        <f t="shared" si="165"/>
        <v>SICODI</v>
      </c>
      <c r="C4919" s="180" t="str">
        <f>+'INFO SEAL'!C4870</f>
        <v>AREQUIPA</v>
      </c>
      <c r="D4919" s="180" t="str">
        <f>+'INFO SEAL'!D4870</f>
        <v>CAMANA</v>
      </c>
      <c r="E4919" s="180" t="str">
        <f>+'INFO SEAL'!E4870</f>
        <v>MARISCAL CACERES</v>
      </c>
      <c r="F4919" s="180" t="str">
        <f>+IF('INFO SEAL'!I4870="BAJA TENSION","BT",IF('INFO SEAL'!I4870="MEDIA TENSION","MT","AT"))</f>
        <v>MT</v>
      </c>
      <c r="G4919" s="180">
        <f>+'INFO SEAL'!K4870</f>
        <v>13</v>
      </c>
      <c r="H4919" s="180" t="str">
        <f>+'INFO SEAL'!L4870</f>
        <v>POSTE</v>
      </c>
      <c r="I4919" s="180" t="str">
        <f>+'INFO SEAL'!M4870</f>
        <v>CONCRETO</v>
      </c>
      <c r="J4919" s="180" t="str">
        <f>+'INFO SEAL'!N4870&amp;"-"&amp;F4919</f>
        <v>PPC18-MT</v>
      </c>
      <c r="K4919" s="180"/>
      <c r="L4919" s="182" t="str">
        <f>+VLOOKUP('INFO SEAL'!N4870,$J$8:$V$50,3,FALSE)</f>
        <v>POSTE DE CONCRETO ARMADO DE 13/200/140/335</v>
      </c>
      <c r="M4919" s="33">
        <f t="shared" si="166"/>
        <v>0.4</v>
      </c>
    </row>
    <row r="4920" spans="1:13" x14ac:dyDescent="0.25">
      <c r="A4920" s="73">
        <f>+'INFO SEAL'!B4871</f>
        <v>4866</v>
      </c>
      <c r="B4920" s="180" t="str">
        <f t="shared" ref="B4920:B4938" si="167">+INDEX($B$8:$B$50,MATCH(L4920,$L$8:$L$50,0))</f>
        <v>SICODI</v>
      </c>
      <c r="C4920" s="180" t="str">
        <f>+'INFO SEAL'!C4871</f>
        <v>AREQUIPA</v>
      </c>
      <c r="D4920" s="180" t="str">
        <f>+'INFO SEAL'!D4871</f>
        <v>CAMANA</v>
      </c>
      <c r="E4920" s="180" t="str">
        <f>+'INFO SEAL'!E4871</f>
        <v>SAMUEL PASTOR</v>
      </c>
      <c r="F4920" s="180" t="str">
        <f>+IF('INFO SEAL'!I4871="BAJA TENSION","BT",IF('INFO SEAL'!I4871="MEDIA TENSION","MT","AT"))</f>
        <v>MT</v>
      </c>
      <c r="G4920" s="180">
        <f>+'INFO SEAL'!K4871</f>
        <v>13</v>
      </c>
      <c r="H4920" s="180" t="str">
        <f>+'INFO SEAL'!L4871</f>
        <v>POSTE</v>
      </c>
      <c r="I4920" s="180" t="str">
        <f>+'INFO SEAL'!M4871</f>
        <v>CONCRETO</v>
      </c>
      <c r="J4920" s="180" t="str">
        <f>+'INFO SEAL'!N4871&amp;"-"&amp;F4920</f>
        <v>PPC18-MT</v>
      </c>
      <c r="K4920" s="180"/>
      <c r="L4920" s="182" t="str">
        <f>+VLOOKUP('INFO SEAL'!N4871,$J$8:$V$50,3,FALSE)</f>
        <v>POSTE DE CONCRETO ARMADO DE 13/200/140/335</v>
      </c>
      <c r="M4920" s="33">
        <f t="shared" ref="M4920:M4938" si="168">+VLOOKUP(J4920,$K$8:$V$50,12,FALSE)</f>
        <v>0.4</v>
      </c>
    </row>
    <row r="4921" spans="1:13" x14ac:dyDescent="0.25">
      <c r="A4921" s="73">
        <f>+'INFO SEAL'!B4872</f>
        <v>4867</v>
      </c>
      <c r="B4921" s="180" t="str">
        <f t="shared" si="167"/>
        <v>SICODI</v>
      </c>
      <c r="C4921" s="180" t="str">
        <f>+'INFO SEAL'!C4872</f>
        <v>AREQUIPA</v>
      </c>
      <c r="D4921" s="180" t="str">
        <f>+'INFO SEAL'!D4872</f>
        <v>CAMANA</v>
      </c>
      <c r="E4921" s="180" t="str">
        <f>+'INFO SEAL'!E4872</f>
        <v>MARISCAL CACERES</v>
      </c>
      <c r="F4921" s="180" t="str">
        <f>+IF('INFO SEAL'!I4872="BAJA TENSION","BT",IF('INFO SEAL'!I4872="MEDIA TENSION","MT","AT"))</f>
        <v>MT</v>
      </c>
      <c r="G4921" s="180">
        <f>+'INFO SEAL'!K4872</f>
        <v>13</v>
      </c>
      <c r="H4921" s="180" t="str">
        <f>+'INFO SEAL'!L4872</f>
        <v>POSTE</v>
      </c>
      <c r="I4921" s="180" t="str">
        <f>+'INFO SEAL'!M4872</f>
        <v>CONCRETO</v>
      </c>
      <c r="J4921" s="180" t="str">
        <f>+'INFO SEAL'!N4872&amp;"-"&amp;F4921</f>
        <v>PPC18-MT</v>
      </c>
      <c r="K4921" s="180"/>
      <c r="L4921" s="182" t="str">
        <f>+VLOOKUP('INFO SEAL'!N4872,$J$8:$V$50,3,FALSE)</f>
        <v>POSTE DE CONCRETO ARMADO DE 13/200/140/335</v>
      </c>
      <c r="M4921" s="33">
        <f t="shared" si="168"/>
        <v>0.4</v>
      </c>
    </row>
    <row r="4922" spans="1:13" x14ac:dyDescent="0.25">
      <c r="A4922" s="73">
        <f>+'INFO SEAL'!B4873</f>
        <v>4868</v>
      </c>
      <c r="B4922" s="180" t="str">
        <f t="shared" si="167"/>
        <v>SICODI</v>
      </c>
      <c r="C4922" s="180" t="str">
        <f>+'INFO SEAL'!C4873</f>
        <v>AREQUIPA</v>
      </c>
      <c r="D4922" s="180" t="str">
        <f>+'INFO SEAL'!D4873</f>
        <v>CAMANA</v>
      </c>
      <c r="E4922" s="180" t="str">
        <f>+'INFO SEAL'!E4873</f>
        <v>SAMUEL PASTOR</v>
      </c>
      <c r="F4922" s="180" t="str">
        <f>+IF('INFO SEAL'!I4873="BAJA TENSION","BT",IF('INFO SEAL'!I4873="MEDIA TENSION","MT","AT"))</f>
        <v>MT</v>
      </c>
      <c r="G4922" s="180">
        <f>+'INFO SEAL'!K4873</f>
        <v>12</v>
      </c>
      <c r="H4922" s="180" t="str">
        <f>+'INFO SEAL'!L4873</f>
        <v>POSTE</v>
      </c>
      <c r="I4922" s="180" t="str">
        <f>+'INFO SEAL'!M4873</f>
        <v>CONCRETO</v>
      </c>
      <c r="J4922" s="180" t="str">
        <f>+'INFO SEAL'!N4873&amp;"-"&amp;F4922</f>
        <v>PPC15-MT</v>
      </c>
      <c r="K4922" s="180"/>
      <c r="L4922" s="182" t="str">
        <f>+VLOOKUP('INFO SEAL'!N4873,$J$8:$V$50,3,FALSE)</f>
        <v>POSTE DE CONCRETO ARMADO DE 12/200/120/300</v>
      </c>
      <c r="M4922" s="33">
        <f t="shared" si="168"/>
        <v>0.3</v>
      </c>
    </row>
    <row r="4923" spans="1:13" x14ac:dyDescent="0.25">
      <c r="A4923" s="73">
        <f>+'INFO SEAL'!B4874</f>
        <v>4869</v>
      </c>
      <c r="B4923" s="180" t="str">
        <f t="shared" si="167"/>
        <v>SICODI</v>
      </c>
      <c r="C4923" s="180" t="str">
        <f>+'INFO SEAL'!C4874</f>
        <v>AREQUIPA</v>
      </c>
      <c r="D4923" s="180" t="str">
        <f>+'INFO SEAL'!D4874</f>
        <v>CAMANA</v>
      </c>
      <c r="E4923" s="180" t="str">
        <f>+'INFO SEAL'!E4874</f>
        <v>SAMUEL PASTOR</v>
      </c>
      <c r="F4923" s="180" t="str">
        <f>+IF('INFO SEAL'!I4874="BAJA TENSION","BT",IF('INFO SEAL'!I4874="MEDIA TENSION","MT","AT"))</f>
        <v>MT</v>
      </c>
      <c r="G4923" s="180">
        <f>+'INFO SEAL'!K4874</f>
        <v>12</v>
      </c>
      <c r="H4923" s="180" t="str">
        <f>+'INFO SEAL'!L4874</f>
        <v>POSTE</v>
      </c>
      <c r="I4923" s="180" t="str">
        <f>+'INFO SEAL'!M4874</f>
        <v>CONCRETO</v>
      </c>
      <c r="J4923" s="180" t="str">
        <f>+'INFO SEAL'!N4874&amp;"-"&amp;F4923</f>
        <v>PPC15-MT</v>
      </c>
      <c r="K4923" s="180"/>
      <c r="L4923" s="182" t="str">
        <f>+VLOOKUP('INFO SEAL'!N4874,$J$8:$V$50,3,FALSE)</f>
        <v>POSTE DE CONCRETO ARMADO DE 12/200/120/300</v>
      </c>
      <c r="M4923" s="33">
        <f t="shared" si="168"/>
        <v>0.3</v>
      </c>
    </row>
    <row r="4924" spans="1:13" x14ac:dyDescent="0.25">
      <c r="A4924" s="73">
        <f>+'INFO SEAL'!B4875</f>
        <v>4870</v>
      </c>
      <c r="B4924" s="180" t="str">
        <f t="shared" si="167"/>
        <v>SICODI</v>
      </c>
      <c r="C4924" s="180" t="str">
        <f>+'INFO SEAL'!C4875</f>
        <v>AREQUIPA</v>
      </c>
      <c r="D4924" s="180" t="str">
        <f>+'INFO SEAL'!D4875</f>
        <v>CAMANA</v>
      </c>
      <c r="E4924" s="180" t="str">
        <f>+'INFO SEAL'!E4875</f>
        <v>SAMUEL PASTOR</v>
      </c>
      <c r="F4924" s="180" t="str">
        <f>+IF('INFO SEAL'!I4875="BAJA TENSION","BT",IF('INFO SEAL'!I4875="MEDIA TENSION","MT","AT"))</f>
        <v>BT</v>
      </c>
      <c r="G4924" s="180">
        <f>+'INFO SEAL'!K4875</f>
        <v>7</v>
      </c>
      <c r="H4924" s="180" t="str">
        <f>+'INFO SEAL'!L4875</f>
        <v>POSTE</v>
      </c>
      <c r="I4924" s="180" t="str">
        <f>+'INFO SEAL'!M4875</f>
        <v>CONCRETO</v>
      </c>
      <c r="J4924" s="180" t="str">
        <f>+'INFO SEAL'!N4875&amp;"-"&amp;F4924</f>
        <v>PPC03-BT</v>
      </c>
      <c r="K4924" s="180"/>
      <c r="L4924" s="182" t="str">
        <f>+VLOOKUP('INFO SEAL'!N4875,$J$8:$V$50,3,FALSE)</f>
        <v>POSTE DE CONCRETO ARMADO DE  7/300/120/225</v>
      </c>
      <c r="M4924" s="33">
        <f t="shared" si="168"/>
        <v>0.1</v>
      </c>
    </row>
    <row r="4925" spans="1:13" x14ac:dyDescent="0.25">
      <c r="A4925" s="73">
        <f>+'INFO SEAL'!B4876</f>
        <v>4871</v>
      </c>
      <c r="B4925" s="180" t="str">
        <f t="shared" si="167"/>
        <v>SICODI</v>
      </c>
      <c r="C4925" s="180" t="str">
        <f>+'INFO SEAL'!C4876</f>
        <v>AREQUIPA</v>
      </c>
      <c r="D4925" s="180" t="str">
        <f>+'INFO SEAL'!D4876</f>
        <v>AREQUIPA</v>
      </c>
      <c r="E4925" s="180" t="str">
        <f>+'INFO SEAL'!E4876</f>
        <v>AREQUIPA</v>
      </c>
      <c r="F4925" s="180" t="str">
        <f>+IF('INFO SEAL'!I4876="BAJA TENSION","BT",IF('INFO SEAL'!I4876="MEDIA TENSION","MT","AT"))</f>
        <v>BT</v>
      </c>
      <c r="G4925" s="180">
        <f>+'INFO SEAL'!K4876</f>
        <v>9</v>
      </c>
      <c r="H4925" s="180" t="str">
        <f>+'INFO SEAL'!L4876</f>
        <v>POSTE</v>
      </c>
      <c r="I4925" s="180" t="str">
        <f>+'INFO SEAL'!M4876</f>
        <v>CONCRETO</v>
      </c>
      <c r="J4925" s="180" t="str">
        <f>+'INFO SEAL'!N4876&amp;"-"&amp;F4925</f>
        <v>PPC08-BT</v>
      </c>
      <c r="K4925" s="180"/>
      <c r="L4925" s="182" t="str">
        <f>+VLOOKUP('INFO SEAL'!N4876,$J$8:$V$50,3,FALSE)</f>
        <v>POSTE DE CONCRETO ARMADO DE  9/200/120/255</v>
      </c>
      <c r="M4925" s="33">
        <f t="shared" si="168"/>
        <v>0.1</v>
      </c>
    </row>
    <row r="4926" spans="1:13" x14ac:dyDescent="0.25">
      <c r="A4926" s="73">
        <f>+'INFO SEAL'!B4877</f>
        <v>4872</v>
      </c>
      <c r="B4926" s="180" t="str">
        <f t="shared" si="167"/>
        <v>SICODI</v>
      </c>
      <c r="C4926" s="180" t="str">
        <f>+'INFO SEAL'!C4877</f>
        <v>AREQUIPA</v>
      </c>
      <c r="D4926" s="180" t="str">
        <f>+'INFO SEAL'!D4877</f>
        <v>AREQUIPA</v>
      </c>
      <c r="E4926" s="180" t="str">
        <f>+'INFO SEAL'!E4877</f>
        <v>AREQUIPA</v>
      </c>
      <c r="F4926" s="180" t="str">
        <f>+IF('INFO SEAL'!I4877="BAJA TENSION","BT",IF('INFO SEAL'!I4877="MEDIA TENSION","MT","AT"))</f>
        <v>BT</v>
      </c>
      <c r="G4926" s="180">
        <f>+'INFO SEAL'!K4877</f>
        <v>8</v>
      </c>
      <c r="H4926" s="180" t="str">
        <f>+'INFO SEAL'!L4877</f>
        <v>POSTE</v>
      </c>
      <c r="I4926" s="180" t="str">
        <f>+'INFO SEAL'!M4877</f>
        <v>CONCRETO</v>
      </c>
      <c r="J4926" s="180" t="str">
        <f>+'INFO SEAL'!N4877&amp;"-"&amp;F4926</f>
        <v>PPC06-BT</v>
      </c>
      <c r="K4926" s="180"/>
      <c r="L4926" s="182" t="str">
        <f>+VLOOKUP('INFO SEAL'!N4877,$J$8:$V$50,3,FALSE)</f>
        <v>POSTE DE CONCRETO ARMADO DE  8/300/120/240</v>
      </c>
      <c r="M4926" s="33">
        <f t="shared" si="168"/>
        <v>0.1</v>
      </c>
    </row>
    <row r="4927" spans="1:13" x14ac:dyDescent="0.25">
      <c r="A4927" s="73">
        <f>+'INFO SEAL'!B4878</f>
        <v>4873</v>
      </c>
      <c r="B4927" s="180" t="str">
        <f t="shared" si="167"/>
        <v>SICODI</v>
      </c>
      <c r="C4927" s="180" t="str">
        <f>+'INFO SEAL'!C4878</f>
        <v>AREQUIPA</v>
      </c>
      <c r="D4927" s="180" t="str">
        <f>+'INFO SEAL'!D4878</f>
        <v>AREQUIPA</v>
      </c>
      <c r="E4927" s="180" t="str">
        <f>+'INFO SEAL'!E4878</f>
        <v>AREQUIPA</v>
      </c>
      <c r="F4927" s="180" t="str">
        <f>+IF('INFO SEAL'!I4878="BAJA TENSION","BT",IF('INFO SEAL'!I4878="MEDIA TENSION","MT","AT"))</f>
        <v>BT</v>
      </c>
      <c r="G4927" s="180">
        <f>+'INFO SEAL'!K4878</f>
        <v>7</v>
      </c>
      <c r="H4927" s="180" t="str">
        <f>+'INFO SEAL'!L4878</f>
        <v>POSTE</v>
      </c>
      <c r="I4927" s="180" t="str">
        <f>+'INFO SEAL'!M4878</f>
        <v>CONCRETO</v>
      </c>
      <c r="J4927" s="180" t="str">
        <f>+'INFO SEAL'!N4878&amp;"-"&amp;F4927</f>
        <v>PPC03-BT</v>
      </c>
      <c r="K4927" s="180"/>
      <c r="L4927" s="182" t="str">
        <f>+VLOOKUP('INFO SEAL'!N4878,$J$8:$V$50,3,FALSE)</f>
        <v>POSTE DE CONCRETO ARMADO DE  7/300/120/225</v>
      </c>
      <c r="M4927" s="33">
        <f t="shared" si="168"/>
        <v>0.1</v>
      </c>
    </row>
    <row r="4928" spans="1:13" x14ac:dyDescent="0.25">
      <c r="A4928" s="73">
        <f>+'INFO SEAL'!B4879</f>
        <v>4874</v>
      </c>
      <c r="B4928" s="180" t="str">
        <f t="shared" si="167"/>
        <v>SICODI</v>
      </c>
      <c r="C4928" s="180" t="str">
        <f>+'INFO SEAL'!C4879</f>
        <v>AREQUIPA</v>
      </c>
      <c r="D4928" s="180" t="str">
        <f>+'INFO SEAL'!D4879</f>
        <v>AREQUIPA</v>
      </c>
      <c r="E4928" s="180" t="str">
        <f>+'INFO SEAL'!E4879</f>
        <v>AREQUIPA</v>
      </c>
      <c r="F4928" s="180" t="str">
        <f>+IF('INFO SEAL'!I4879="BAJA TENSION","BT",IF('INFO SEAL'!I4879="MEDIA TENSION","MT","AT"))</f>
        <v>BT</v>
      </c>
      <c r="G4928" s="180">
        <f>+'INFO SEAL'!K4879</f>
        <v>8</v>
      </c>
      <c r="H4928" s="180" t="str">
        <f>+'INFO SEAL'!L4879</f>
        <v>POSTE</v>
      </c>
      <c r="I4928" s="180" t="str">
        <f>+'INFO SEAL'!M4879</f>
        <v>CONCRETO</v>
      </c>
      <c r="J4928" s="180" t="str">
        <f>+'INFO SEAL'!N4879&amp;"-"&amp;F4928</f>
        <v>PPC06-BT</v>
      </c>
      <c r="K4928" s="180"/>
      <c r="L4928" s="182" t="str">
        <f>+VLOOKUP('INFO SEAL'!N4879,$J$8:$V$50,3,FALSE)</f>
        <v>POSTE DE CONCRETO ARMADO DE  8/300/120/240</v>
      </c>
      <c r="M4928" s="33">
        <f t="shared" si="168"/>
        <v>0.1</v>
      </c>
    </row>
    <row r="4929" spans="1:13" x14ac:dyDescent="0.25">
      <c r="A4929" s="73">
        <f>+'INFO SEAL'!B4880</f>
        <v>4875</v>
      </c>
      <c r="B4929" s="180" t="str">
        <f t="shared" si="167"/>
        <v>MOD INV_2018</v>
      </c>
      <c r="C4929" s="180" t="str">
        <f>+'INFO SEAL'!C4880</f>
        <v>AREQUIPA</v>
      </c>
      <c r="D4929" s="180" t="str">
        <f>+'INFO SEAL'!D4880</f>
        <v>CAMANA</v>
      </c>
      <c r="E4929" s="180" t="str">
        <f>+'INFO SEAL'!E4880</f>
        <v>OCOÑA</v>
      </c>
      <c r="F4929" s="180" t="str">
        <f>+IF('INFO SEAL'!I4880="BAJA TENSION","BT",IF('INFO SEAL'!I4880="MEDIA TENSION","MT","AT"))</f>
        <v>AT</v>
      </c>
      <c r="G4929" s="180">
        <f>+'INFO SEAL'!K4880</f>
        <v>13</v>
      </c>
      <c r="H4929" s="180" t="str">
        <f>+'INFO SEAL'!L4880</f>
        <v>POSTE</v>
      </c>
      <c r="I4929" s="180" t="str">
        <f>+'INFO SEAL'!M4880</f>
        <v>MADERA</v>
      </c>
      <c r="J4929" s="180" t="str">
        <f>+'INFO SEAL'!N4880&amp;"-"&amp;F4929</f>
        <v>EMSU1P60C3-AT</v>
      </c>
      <c r="K4929" s="180"/>
      <c r="L4929" s="182" t="str">
        <f>+VLOOKUP('INFO SEAL'!N4880,$J$8:$V$50,3,FALSE)</f>
        <v>Estructura de  Suspensión compuesto por 1 postes de madera tratada 60' Clase 3</v>
      </c>
      <c r="M4929" s="33">
        <f t="shared" si="168"/>
        <v>1.1000000000000001</v>
      </c>
    </row>
    <row r="4930" spans="1:13" x14ac:dyDescent="0.25">
      <c r="A4930" s="73">
        <f>+'INFO SEAL'!B4881</f>
        <v>4876</v>
      </c>
      <c r="B4930" s="180" t="str">
        <f t="shared" si="167"/>
        <v>SICODI</v>
      </c>
      <c r="C4930" s="180" t="str">
        <f>+'INFO SEAL'!C4881</f>
        <v>AREQUIPA</v>
      </c>
      <c r="D4930" s="180" t="str">
        <f>+'INFO SEAL'!D4881</f>
        <v>AREQUIPA</v>
      </c>
      <c r="E4930" s="180" t="str">
        <f>+'INFO SEAL'!E4881</f>
        <v>AREQUIPA</v>
      </c>
      <c r="F4930" s="180" t="str">
        <f>+IF('INFO SEAL'!I4881="BAJA TENSION","BT",IF('INFO SEAL'!I4881="MEDIA TENSION","MT","AT"))</f>
        <v>BT</v>
      </c>
      <c r="G4930" s="180">
        <f>+'INFO SEAL'!K4881</f>
        <v>8</v>
      </c>
      <c r="H4930" s="180" t="str">
        <f>+'INFO SEAL'!L4881</f>
        <v>POSTE</v>
      </c>
      <c r="I4930" s="180" t="str">
        <f>+'INFO SEAL'!M4881</f>
        <v>CONCRETO</v>
      </c>
      <c r="J4930" s="180" t="str">
        <f>+'INFO SEAL'!N4881&amp;"-"&amp;F4930</f>
        <v>PPC06-BT</v>
      </c>
      <c r="K4930" s="180"/>
      <c r="L4930" s="182" t="str">
        <f>+VLOOKUP('INFO SEAL'!N4881,$J$8:$V$50,3,FALSE)</f>
        <v>POSTE DE CONCRETO ARMADO DE  8/300/120/240</v>
      </c>
      <c r="M4930" s="33">
        <f t="shared" si="168"/>
        <v>0.1</v>
      </c>
    </row>
    <row r="4931" spans="1:13" x14ac:dyDescent="0.25">
      <c r="A4931" s="73">
        <f>+'INFO SEAL'!B4882</f>
        <v>4877</v>
      </c>
      <c r="B4931" s="180" t="str">
        <f t="shared" si="167"/>
        <v>MOD INV_2018</v>
      </c>
      <c r="C4931" s="180" t="str">
        <f>+'INFO SEAL'!C4882</f>
        <v>AREQUIPA</v>
      </c>
      <c r="D4931" s="180" t="str">
        <f>+'INFO SEAL'!D4882</f>
        <v>CAMANA</v>
      </c>
      <c r="E4931" s="180" t="str">
        <f>+'INFO SEAL'!E4882</f>
        <v>OCOÑA</v>
      </c>
      <c r="F4931" s="180" t="str">
        <f>+IF('INFO SEAL'!I4882="BAJA TENSION","BT",IF('INFO SEAL'!I4882="MEDIA TENSION","MT","AT"))</f>
        <v>AT</v>
      </c>
      <c r="G4931" s="180">
        <f>+'INFO SEAL'!K4882</f>
        <v>13</v>
      </c>
      <c r="H4931" s="180" t="str">
        <f>+'INFO SEAL'!L4882</f>
        <v>POSTE</v>
      </c>
      <c r="I4931" s="180" t="str">
        <f>+'INFO SEAL'!M4882</f>
        <v>MADERA</v>
      </c>
      <c r="J4931" s="180" t="str">
        <f>+'INFO SEAL'!N4882&amp;"-"&amp;F4931</f>
        <v>EMSU1P60C3-AT</v>
      </c>
      <c r="K4931" s="180"/>
      <c r="L4931" s="182" t="str">
        <f>+VLOOKUP('INFO SEAL'!N4882,$J$8:$V$50,3,FALSE)</f>
        <v>Estructura de  Suspensión compuesto por 1 postes de madera tratada 60' Clase 3</v>
      </c>
      <c r="M4931" s="33">
        <f t="shared" si="168"/>
        <v>1.1000000000000001</v>
      </c>
    </row>
    <row r="4932" spans="1:13" x14ac:dyDescent="0.25">
      <c r="A4932" s="73">
        <f>+'INFO SEAL'!B4883</f>
        <v>4878</v>
      </c>
      <c r="B4932" s="180" t="str">
        <f t="shared" si="167"/>
        <v>MOD INV_2018</v>
      </c>
      <c r="C4932" s="180" t="str">
        <f>+'INFO SEAL'!C4883</f>
        <v>AREQUIPA</v>
      </c>
      <c r="D4932" s="180" t="str">
        <f>+'INFO SEAL'!D4883</f>
        <v>CAMANA</v>
      </c>
      <c r="E4932" s="180" t="str">
        <f>+'INFO SEAL'!E4883</f>
        <v>OCOÑA</v>
      </c>
      <c r="F4932" s="180" t="str">
        <f>+IF('INFO SEAL'!I4883="BAJA TENSION","BT",IF('INFO SEAL'!I4883="MEDIA TENSION","MT","AT"))</f>
        <v>AT</v>
      </c>
      <c r="G4932" s="180">
        <f>+'INFO SEAL'!K4883</f>
        <v>13</v>
      </c>
      <c r="H4932" s="180" t="str">
        <f>+'INFO SEAL'!L4883</f>
        <v>POSTE</v>
      </c>
      <c r="I4932" s="180" t="str">
        <f>+'INFO SEAL'!M4883</f>
        <v>MADERA</v>
      </c>
      <c r="J4932" s="180" t="str">
        <f>+'INFO SEAL'!N4883&amp;"-"&amp;F4932</f>
        <v>EMSU1P60C3-AT</v>
      </c>
      <c r="K4932" s="180"/>
      <c r="L4932" s="182" t="str">
        <f>+VLOOKUP('INFO SEAL'!N4883,$J$8:$V$50,3,FALSE)</f>
        <v>Estructura de  Suspensión compuesto por 1 postes de madera tratada 60' Clase 3</v>
      </c>
      <c r="M4932" s="33">
        <f t="shared" si="168"/>
        <v>1.1000000000000001</v>
      </c>
    </row>
    <row r="4933" spans="1:13" x14ac:dyDescent="0.25">
      <c r="A4933" s="73">
        <f>+'INFO SEAL'!B4884</f>
        <v>4879</v>
      </c>
      <c r="B4933" s="180" t="str">
        <f t="shared" si="167"/>
        <v>SICODI</v>
      </c>
      <c r="C4933" s="180" t="str">
        <f>+'INFO SEAL'!C4884</f>
        <v>AREQUIPA</v>
      </c>
      <c r="D4933" s="180" t="str">
        <f>+'INFO SEAL'!D4884</f>
        <v>CASTILLA</v>
      </c>
      <c r="E4933" s="180" t="str">
        <f>+'INFO SEAL'!E4884</f>
        <v>APLAO</v>
      </c>
      <c r="F4933" s="180" t="str">
        <f>+IF('INFO SEAL'!I4884="BAJA TENSION","BT",IF('INFO SEAL'!I4884="MEDIA TENSION","MT","AT"))</f>
        <v>MT</v>
      </c>
      <c r="G4933" s="180">
        <f>+'INFO SEAL'!K4884</f>
        <v>12</v>
      </c>
      <c r="H4933" s="180" t="str">
        <f>+'INFO SEAL'!L4884</f>
        <v>POSTE</v>
      </c>
      <c r="I4933" s="180" t="str">
        <f>+'INFO SEAL'!M4884</f>
        <v>CONCRETO</v>
      </c>
      <c r="J4933" s="180" t="str">
        <f>+'INFO SEAL'!N4884&amp;"-"&amp;F4933</f>
        <v>PPC15-MT</v>
      </c>
      <c r="K4933" s="180"/>
      <c r="L4933" s="182" t="str">
        <f>+VLOOKUP('INFO SEAL'!N4884,$J$8:$V$50,3,FALSE)</f>
        <v>POSTE DE CONCRETO ARMADO DE 12/200/120/300</v>
      </c>
      <c r="M4933" s="33">
        <f t="shared" si="168"/>
        <v>0.3</v>
      </c>
    </row>
    <row r="4934" spans="1:13" x14ac:dyDescent="0.25">
      <c r="A4934" s="73">
        <f>+'INFO SEAL'!B4885</f>
        <v>4880</v>
      </c>
      <c r="B4934" s="180" t="str">
        <f t="shared" si="167"/>
        <v>SICODI</v>
      </c>
      <c r="C4934" s="180" t="str">
        <f>+'INFO SEAL'!C4885</f>
        <v>AREQUIPA</v>
      </c>
      <c r="D4934" s="180" t="str">
        <f>+'INFO SEAL'!D4885</f>
        <v>CASTILLA</v>
      </c>
      <c r="E4934" s="180" t="str">
        <f>+'INFO SEAL'!E4885</f>
        <v>APLAO</v>
      </c>
      <c r="F4934" s="180" t="str">
        <f>+IF('INFO SEAL'!I4885="BAJA TENSION","BT",IF('INFO SEAL'!I4885="MEDIA TENSION","MT","AT"))</f>
        <v>MT</v>
      </c>
      <c r="G4934" s="180">
        <f>+'INFO SEAL'!K4885</f>
        <v>12</v>
      </c>
      <c r="H4934" s="180" t="str">
        <f>+'INFO SEAL'!L4885</f>
        <v>POSTE</v>
      </c>
      <c r="I4934" s="180" t="str">
        <f>+'INFO SEAL'!M4885</f>
        <v>CONCRETO</v>
      </c>
      <c r="J4934" s="180" t="str">
        <f>+'INFO SEAL'!N4885&amp;"-"&amp;F4934</f>
        <v>PPC15-MT</v>
      </c>
      <c r="K4934" s="180"/>
      <c r="L4934" s="182" t="str">
        <f>+VLOOKUP('INFO SEAL'!N4885,$J$8:$V$50,3,FALSE)</f>
        <v>POSTE DE CONCRETO ARMADO DE 12/200/120/300</v>
      </c>
      <c r="M4934" s="33">
        <f t="shared" si="168"/>
        <v>0.3</v>
      </c>
    </row>
    <row r="4935" spans="1:13" x14ac:dyDescent="0.25">
      <c r="A4935" s="73">
        <f>+'INFO SEAL'!B4886</f>
        <v>4881</v>
      </c>
      <c r="B4935" s="180" t="str">
        <f t="shared" si="167"/>
        <v>SICODI</v>
      </c>
      <c r="C4935" s="180" t="str">
        <f>+'INFO SEAL'!C4886</f>
        <v>AREQUIPA</v>
      </c>
      <c r="D4935" s="180" t="str">
        <f>+'INFO SEAL'!D4886</f>
        <v>CASTILLA</v>
      </c>
      <c r="E4935" s="180" t="str">
        <f>+'INFO SEAL'!E4886</f>
        <v>APLAO</v>
      </c>
      <c r="F4935" s="180" t="str">
        <f>+IF('INFO SEAL'!I4886="BAJA TENSION","BT",IF('INFO SEAL'!I4886="MEDIA TENSION","MT","AT"))</f>
        <v>MT</v>
      </c>
      <c r="G4935" s="180">
        <f>+'INFO SEAL'!K4886</f>
        <v>12</v>
      </c>
      <c r="H4935" s="180" t="str">
        <f>+'INFO SEAL'!L4886</f>
        <v>POSTE</v>
      </c>
      <c r="I4935" s="180" t="str">
        <f>+'INFO SEAL'!M4886</f>
        <v>CONCRETO</v>
      </c>
      <c r="J4935" s="180" t="str">
        <f>+'INFO SEAL'!N4886&amp;"-"&amp;F4935</f>
        <v>PPC15-MT</v>
      </c>
      <c r="K4935" s="180"/>
      <c r="L4935" s="182" t="str">
        <f>+VLOOKUP('INFO SEAL'!N4886,$J$8:$V$50,3,FALSE)</f>
        <v>POSTE DE CONCRETO ARMADO DE 12/200/120/300</v>
      </c>
      <c r="M4935" s="33">
        <f t="shared" si="168"/>
        <v>0.3</v>
      </c>
    </row>
    <row r="4936" spans="1:13" x14ac:dyDescent="0.25">
      <c r="A4936" s="73">
        <f>+'INFO SEAL'!B4887</f>
        <v>4882</v>
      </c>
      <c r="B4936" s="180" t="str">
        <f t="shared" si="167"/>
        <v>SICODI</v>
      </c>
      <c r="C4936" s="180" t="str">
        <f>+'INFO SEAL'!C4887</f>
        <v>AREQUIPA</v>
      </c>
      <c r="D4936" s="180" t="str">
        <f>+'INFO SEAL'!D4887</f>
        <v>CASTILLA</v>
      </c>
      <c r="E4936" s="180" t="str">
        <f>+'INFO SEAL'!E4887</f>
        <v>APLAO</v>
      </c>
      <c r="F4936" s="180" t="str">
        <f>+IF('INFO SEAL'!I4887="BAJA TENSION","BT",IF('INFO SEAL'!I4887="MEDIA TENSION","MT","AT"))</f>
        <v>MT</v>
      </c>
      <c r="G4936" s="180">
        <f>+'INFO SEAL'!K4887</f>
        <v>12</v>
      </c>
      <c r="H4936" s="180" t="str">
        <f>+'INFO SEAL'!L4887</f>
        <v>POSTE</v>
      </c>
      <c r="I4936" s="180" t="str">
        <f>+'INFO SEAL'!M4887</f>
        <v>CONCRETO</v>
      </c>
      <c r="J4936" s="180" t="str">
        <f>+'INFO SEAL'!N4887&amp;"-"&amp;F4936</f>
        <v>PPC15-MT</v>
      </c>
      <c r="K4936" s="180"/>
      <c r="L4936" s="182" t="str">
        <f>+VLOOKUP('INFO SEAL'!N4887,$J$8:$V$50,3,FALSE)</f>
        <v>POSTE DE CONCRETO ARMADO DE 12/200/120/300</v>
      </c>
      <c r="M4936" s="33">
        <f t="shared" si="168"/>
        <v>0.3</v>
      </c>
    </row>
    <row r="4937" spans="1:13" x14ac:dyDescent="0.25">
      <c r="A4937" s="73">
        <f>+'INFO SEAL'!B4888</f>
        <v>4883</v>
      </c>
      <c r="B4937" s="180" t="str">
        <f t="shared" si="167"/>
        <v>SICODI</v>
      </c>
      <c r="C4937" s="180" t="str">
        <f>+'INFO SEAL'!C4888</f>
        <v>AREQUIPA</v>
      </c>
      <c r="D4937" s="180" t="str">
        <f>+'INFO SEAL'!D4888</f>
        <v>CASTILLA</v>
      </c>
      <c r="E4937" s="180" t="str">
        <f>+'INFO SEAL'!E4888</f>
        <v>APLAO</v>
      </c>
      <c r="F4937" s="180" t="str">
        <f>+IF('INFO SEAL'!I4888="BAJA TENSION","BT",IF('INFO SEAL'!I4888="MEDIA TENSION","MT","AT"))</f>
        <v>MT</v>
      </c>
      <c r="G4937" s="180">
        <f>+'INFO SEAL'!K4888</f>
        <v>12</v>
      </c>
      <c r="H4937" s="180" t="str">
        <f>+'INFO SEAL'!L4888</f>
        <v>POSTE</v>
      </c>
      <c r="I4937" s="180" t="str">
        <f>+'INFO SEAL'!M4888</f>
        <v>CONCRETO</v>
      </c>
      <c r="J4937" s="180" t="str">
        <f>+'INFO SEAL'!N4888&amp;"-"&amp;F4937</f>
        <v>PPC15-MT</v>
      </c>
      <c r="K4937" s="180"/>
      <c r="L4937" s="182" t="str">
        <f>+VLOOKUP('INFO SEAL'!N4888,$J$8:$V$50,3,FALSE)</f>
        <v>POSTE DE CONCRETO ARMADO DE 12/200/120/300</v>
      </c>
      <c r="M4937" s="33">
        <f t="shared" si="168"/>
        <v>0.3</v>
      </c>
    </row>
    <row r="4938" spans="1:13" x14ac:dyDescent="0.25">
      <c r="A4938" s="73">
        <f>+'INFO SEAL'!B4889</f>
        <v>4884</v>
      </c>
      <c r="B4938" s="180" t="str">
        <f t="shared" si="167"/>
        <v>SICODI</v>
      </c>
      <c r="C4938" s="180" t="str">
        <f>+'INFO SEAL'!C4889</f>
        <v>AREQUIPA</v>
      </c>
      <c r="D4938" s="180" t="str">
        <f>+'INFO SEAL'!D4889</f>
        <v>CASTILLA</v>
      </c>
      <c r="E4938" s="180" t="str">
        <f>+'INFO SEAL'!E4889</f>
        <v>APLAO</v>
      </c>
      <c r="F4938" s="180" t="str">
        <f>+IF('INFO SEAL'!I4889="BAJA TENSION","BT",IF('INFO SEAL'!I4889="MEDIA TENSION","MT","AT"))</f>
        <v>MT</v>
      </c>
      <c r="G4938" s="180">
        <f>+'INFO SEAL'!K4889</f>
        <v>12</v>
      </c>
      <c r="H4938" s="180" t="str">
        <f>+'INFO SEAL'!L4889</f>
        <v>POSTE</v>
      </c>
      <c r="I4938" s="180" t="str">
        <f>+'INFO SEAL'!M4889</f>
        <v>CONCRETO</v>
      </c>
      <c r="J4938" s="180" t="str">
        <f>+'INFO SEAL'!N4889&amp;"-"&amp;F4938</f>
        <v>PPC15-MT</v>
      </c>
      <c r="K4938" s="180"/>
      <c r="L4938" s="182" t="str">
        <f>+VLOOKUP('INFO SEAL'!N4889,$J$8:$V$50,3,FALSE)</f>
        <v>POSTE DE CONCRETO ARMADO DE 12/200/120/300</v>
      </c>
      <c r="M4938" s="33">
        <f t="shared" si="168"/>
        <v>0.3</v>
      </c>
    </row>
    <row r="4939" spans="1:13" x14ac:dyDescent="0.25">
      <c r="M4939" s="179"/>
    </row>
  </sheetData>
  <autoFilter ref="A54:M4939"/>
  <sortState ref="I23:O33">
    <sortCondition ref="M23:M33"/>
  </sortState>
  <pageMargins left="0.25" right="0.25" top="0.75" bottom="0.75" header="0.3" footer="0.3"/>
  <pageSetup paperSize="9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15</vt:i4>
      </vt:variant>
    </vt:vector>
  </HeadingPairs>
  <TitlesOfParts>
    <vt:vector size="20" baseType="lpstr">
      <vt:lpstr>INFO SEAL</vt:lpstr>
      <vt:lpstr>Resumen Infraestructura</vt:lpstr>
      <vt:lpstr>INV_2018</vt:lpstr>
      <vt:lpstr>SICODI</vt:lpstr>
      <vt:lpstr>Postes SEAL</vt:lpstr>
      <vt:lpstr>INV_2018!ACCCABLEGUARDA</vt:lpstr>
      <vt:lpstr>INV_2018!ACCCABLESUB</vt:lpstr>
      <vt:lpstr>INV_2018!ACCCOND</vt:lpstr>
      <vt:lpstr>INV_2018!ACEROCONC</vt:lpstr>
      <vt:lpstr>INV_2018!Área_de_impresión</vt:lpstr>
      <vt:lpstr>'Postes SEAL'!Área_de_impresión</vt:lpstr>
      <vt:lpstr>INV_2018!CABGUARDA</vt:lpstr>
      <vt:lpstr>INV_2018!CADAISL</vt:lpstr>
      <vt:lpstr>INV_2018!CONDUCTORES</vt:lpstr>
      <vt:lpstr>INV_2018!MADERA</vt:lpstr>
      <vt:lpstr>INV_2018!PARRILLA</vt:lpstr>
      <vt:lpstr>INV_2018!PUESTAATIERRA</vt:lpstr>
      <vt:lpstr>INV_2018!RETENIDA</vt:lpstr>
      <vt:lpstr>INV_2018!Títulos_a_imprimir</vt:lpstr>
      <vt:lpstr>INV_2018!TORRE</vt:lpstr>
    </vt:vector>
  </TitlesOfParts>
  <Company>Luffi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OSIPTEL</dc:creator>
  <cp:lastModifiedBy>Henry Cisneros Monasterio</cp:lastModifiedBy>
  <cp:lastPrinted>2017-11-24T17:05:13Z</cp:lastPrinted>
  <dcterms:created xsi:type="dcterms:W3CDTF">2016-03-23T23:48:29Z</dcterms:created>
  <dcterms:modified xsi:type="dcterms:W3CDTF">2018-09-20T19:05:21Z</dcterms:modified>
</cp:coreProperties>
</file>